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omments4.xml" ContentType="application/vnd.openxmlformats-officedocument.spreadsheetml.comments+xml"/>
  <Override PartName="/xl/comments5.xml" ContentType="application/vnd.openxmlformats-officedocument.spreadsheetml.comments+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https://nmgov.sharepoint.com/sites/ENV-CCRTFStaffTeam/Shared Documents/GHG Emissions/2018 NM GHG Inventory (E3+ CNEE)/"/>
    </mc:Choice>
  </mc:AlternateContent>
  <xr:revisionPtr revIDLastSave="197" documentId="13_ncr:1_{FEE128EC-7A7E-4422-B5F7-565D29019137}" xr6:coauthVersionLast="47" xr6:coauthVersionMax="47" xr10:uidLastSave="{DF583C64-578C-46C7-B12F-606B7E3F518D}"/>
  <bookViews>
    <workbookView xWindow="28680" yWindow="1005" windowWidth="29040" windowHeight="15720" tabRatio="861" firstSheet="11" activeTab="18" xr2:uid="{00000000-000D-0000-FFFF-FFFF00000000}"/>
  </bookViews>
  <sheets>
    <sheet name="Directory" sheetId="29" r:id="rId1"/>
    <sheet name="Summary" sheetId="1" r:id="rId2"/>
    <sheet name="2050Net Zero" sheetId="42" r:id="rId3"/>
    <sheet name="Electricity Summary" sheetId="17" r:id="rId4"/>
    <sheet name="2005 Generation (EIA)" sheetId="19" r:id="rId5"/>
    <sheet name="2018 Generation (EIA)" sheetId="18" r:id="rId6"/>
    <sheet name="2005 Emissions (eGrid)" sheetId="21" r:id="rId7"/>
    <sheet name="2018 Emissions (eGrid)" sheetId="20" r:id="rId8"/>
    <sheet name="2005 Ownership (EIA)" sheetId="31" r:id="rId9"/>
    <sheet name="2018 Ownership (EIA)" sheetId="30" r:id="rId10"/>
    <sheet name="2005 Retail Sales (EIA)" sheetId="23" r:id="rId11"/>
    <sheet name="2018 Retail Sales (EIA)" sheetId="22" r:id="rId12"/>
    <sheet name="CO2FFC" sheetId="2" r:id="rId13"/>
    <sheet name="IndirectCO2" sheetId="3" r:id="rId14"/>
    <sheet name="Coal" sheetId="6" r:id="rId15"/>
    <sheet name="Gas and Oil" sheetId="7" r:id="rId16"/>
    <sheet name="IP" sheetId="8" r:id="rId17"/>
    <sheet name="Stationary" sheetId="4" r:id="rId18"/>
    <sheet name="Mobile Combustion" sheetId="5" r:id="rId19"/>
    <sheet name="Agriculture" sheetId="9" r:id="rId20"/>
    <sheet name="Forest Management" sheetId="10" r:id="rId21"/>
    <sheet name="Waste" sheetId="11" r:id="rId22"/>
    <sheet name="Wastewater" sheetId="12" r:id="rId23"/>
    <sheet name="2018 SEDS Benchmarking" sheetId="16" r:id="rId24"/>
    <sheet name="Oil &amp; Gas Summary" sheetId="26" r:id="rId25"/>
    <sheet name="WRAP Data Analysis" sheetId="36" r:id="rId26"/>
    <sheet name="NM Oil Production" sheetId="37" r:id="rId27"/>
    <sheet name="2014 WRAP Pivot Tables" sheetId="38" r:id="rId28"/>
    <sheet name="2023 WRAP Pivot Tables" sheetId="39" r:id="rId29"/>
    <sheet name="2014 WRAP Emissions Inventory" sheetId="40" r:id="rId30"/>
    <sheet name="2023 WRAP Emissions Inventory" sheetId="41" r:id="rId31"/>
    <sheet name="CO2 Sources Categorization" sheetId="35" r:id="rId32"/>
    <sheet name="EIA NG Consumption" sheetId="15" r:id="rId33"/>
    <sheet name="Constants" sheetId="13" r:id="rId34"/>
  </sheets>
  <externalReferences>
    <externalReference r:id="rId35"/>
    <externalReference r:id="rId36"/>
    <externalReference r:id="rId37"/>
  </externalReferences>
  <definedNames>
    <definedName name="_xlnm._FilterDatabase" localSheetId="29" hidden="1">'2014 WRAP Emissions Inventory'!$A$3:$AA$3</definedName>
    <definedName name="_xlnm._FilterDatabase" localSheetId="7" hidden="1">'2018 Emissions (eGrid)'!$A$4:$AK$218</definedName>
    <definedName name="_xlnm._FilterDatabase" localSheetId="5" hidden="1">'2018 Generation (EIA)'!$A$4:$AF$143</definedName>
    <definedName name="_xlnm._FilterDatabase" localSheetId="9" hidden="1">'2018 Ownership (EIA)'!$A$17:$O$65</definedName>
    <definedName name="_xlnm._FilterDatabase" localSheetId="11" hidden="1">'2018 Retail Sales (EIA)'!$A$3:$G$3</definedName>
    <definedName name="_xlnm._FilterDatabase" localSheetId="30" hidden="1">'2023 WRAP Emissions Inventory'!$A$3:$AA$5359</definedName>
    <definedName name="_xlnm._FilterDatabase" localSheetId="31" hidden="1">'CO2 Sources Categorization'!$B$3:$C$3</definedName>
    <definedName name="_xlnm._FilterDatabase" localSheetId="25" hidden="1">'WRAP Data Analysis'!$A$7:$D$7</definedName>
    <definedName name="AsphaltCC">[1]Control!$D$18</definedName>
    <definedName name="AsphaltStore">[1]Control!$D$50</definedName>
    <definedName name="AvBlendCC">[1]Control!$D$44</definedName>
    <definedName name="C_CO2">'[1]List Data'!$K$6</definedName>
    <definedName name="CoalCoeffBlock">'[1]Coal CC'!$E$6:$AJ$527</definedName>
    <definedName name="CoalEff">[1]Control!$D$11</definedName>
    <definedName name="CokeCoalCC">[1]Control!$D$40</definedName>
    <definedName name="CokeCoalStore">[1]Control!$D$63</definedName>
    <definedName name="ConsumeBlock1">'[1]Default State Energy Data Table'!$A$6:$AH$67</definedName>
    <definedName name="CrudeCC">[1]Control!$D$46</definedName>
    <definedName name="DistillCC">[1]Control!$D$20</definedName>
    <definedName name="DistillStore">[1]Control!$D$51</definedName>
    <definedName name="KeroCC">[1]Control!$D$23</definedName>
    <definedName name="lbs_shortt">'[1]List Data'!$K$5</definedName>
    <definedName name="LPGCC">[1]Control!$D$24</definedName>
    <definedName name="LPGEff">[1]Control!$D$14</definedName>
    <definedName name="LPGEUCC">[1]Control!$D$25</definedName>
    <definedName name="LPGStore">[1]Control!$D$52</definedName>
    <definedName name="LubeCC">[1]Control!$D$26</definedName>
    <definedName name="LubeStore">[1]Control!$D$53</definedName>
    <definedName name="MiscCC">[1]Control!$D$29</definedName>
    <definedName name="MiscStore">[1]Control!$D$57</definedName>
    <definedName name="MoBlendCC">[1]Control!$D$45</definedName>
    <definedName name="MotorGasCC">[1]Control!$D$27</definedName>
    <definedName name="NaphCC">[1]Control!$D$30</definedName>
    <definedName name="NaphStore">[1]Control!$D$55</definedName>
    <definedName name="NGCC">[1]Control!$D$43</definedName>
    <definedName name="NGEff">[1]Control!$D$12</definedName>
    <definedName name="NGStore">[1]Control!$D$64</definedName>
    <definedName name="NonEPercent">'[1]Non-Energy Consump.'!$A$63:$AF$88</definedName>
    <definedName name="OtherCoalCC">[1]Control!$D$41</definedName>
    <definedName name="OtherOilCC">[1]Control!$D$31</definedName>
    <definedName name="OtherOilStore">[1]Control!$D$56</definedName>
    <definedName name="pentanesCC">[1]Control!$D$32</definedName>
    <definedName name="PentanesStore">[1]Control!$D$58</definedName>
    <definedName name="PetCokeCC">[1]Control!$D$33</definedName>
    <definedName name="PetCokeStore">[1]Control!$D$59</definedName>
    <definedName name="PetroEff">[1]Control!$D$13</definedName>
    <definedName name="Renewable_and_Non_Renewable_Generation">[2]Contents!#REF!</definedName>
    <definedName name="ResCoalCC">[1]Control!$D$38</definedName>
    <definedName name="ResidCC">[1]Control!$D$28</definedName>
    <definedName name="ResidStore">[1]Control!$D$54</definedName>
    <definedName name="Short_Metric">'[1]List Data'!$K$4</definedName>
    <definedName name="SpecialCC">[1]Control!$D$35</definedName>
    <definedName name="SpecialStore">[1]Control!$D$61</definedName>
    <definedName name="StateName">[3]Factors!$J$3</definedName>
    <definedName name="StillCC">[1]Control!$D$34</definedName>
    <definedName name="StillStore">[1]Control!$D$60</definedName>
    <definedName name="StorageFactor">'[1]List Data'!$E$19:$F$49</definedName>
    <definedName name="SyntheticNG">[1]SNG!$A$7:$AF$59</definedName>
    <definedName name="UFactor">[3]Factors!$C$15</definedName>
    <definedName name="UnfinCC">[1]Control!$D$36</definedName>
    <definedName name="VariableCCs">'[1]Variable CC''s'!$A$8:$AF$17</definedName>
    <definedName name="WaxesCC">[1]Control!$D$37</definedName>
    <definedName name="WaxesStore">[1]Control!$D$62</definedName>
  </definedNames>
  <calcPr calcId="191028"/>
  <pivotCaches>
    <pivotCache cacheId="0" r:id="rId38"/>
    <pivotCache cacheId="1" r:id="rId39"/>
    <pivotCache cacheId="2" r:id="rId40"/>
    <pivotCache cacheId="3" r:id="rId41"/>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1-b194abb7-7ab6-44ea-a0de-6ab1a035a276" name="Range 1 1" connection="WorksheetConnection_2028 WESTAR Emissions Inventory!$A$3:$Z$803811"/>
          <x15:modelTable id="Range 2-59d17f22-d1d8-4844-a951-6158f375950a" name="Range 2 1" connection="WorksheetConnection_2028 WESTAR Emissions Inventory!$A$3:$AA$803811"/>
          <x15:modelTable id="Range-4fa94f81-93e4-4e03-a5a5-4f019bf7ca25" name="Range 4" connection="WorksheetConnection_2014 WESTAR Emissions Inventory!$A$3:$Z$800081"/>
          <x15:modelTable id="Range 3-0b5c6423-60ef-4896-8d06-55143c9ef116" name="Range 3 1" connection="WorksheetConnection_2014 WESTAR Emissions Inventory!$A$3:$AA$800081"/>
          <x15:modelTable id="Range 3" name="Range 3" connection="WorksheetConnection_2014 WESTAR Emissions Inventory!$A$3:$AA$80008"/>
          <x15:modelTable id="Range 3-1e466d06-9ad0-4447-856a-b37911ed85dd" name="Range 3 2" connection="WorksheetConnection_2014 WESTAR Emissions Inventory!$A$3:$AA$800082"/>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 i="5" l="1"/>
  <c r="AG152" i="5"/>
  <c r="F17" i="1"/>
  <c r="R16" i="9"/>
  <c r="R23" i="9" s="1"/>
  <c r="AJ6" i="5"/>
  <c r="C27" i="5"/>
  <c r="G4" i="42"/>
  <c r="G5" i="42"/>
  <c r="G6" i="42"/>
  <c r="G8" i="42"/>
  <c r="G10" i="42"/>
  <c r="G11" i="42"/>
  <c r="G12" i="42"/>
  <c r="G14" i="42"/>
  <c r="F16" i="42"/>
  <c r="F5" i="42"/>
  <c r="F6" i="42"/>
  <c r="F14" i="42"/>
  <c r="F10" i="42"/>
  <c r="F8" i="42"/>
  <c r="C3" i="42"/>
  <c r="E3" i="42"/>
  <c r="C4" i="42"/>
  <c r="E4" i="42"/>
  <c r="C5" i="42"/>
  <c r="E5" i="42"/>
  <c r="C6" i="42"/>
  <c r="E6" i="42"/>
  <c r="C7" i="42"/>
  <c r="E7" i="42"/>
  <c r="C8" i="42"/>
  <c r="E8" i="42"/>
  <c r="C9" i="42"/>
  <c r="E9" i="42"/>
  <c r="E10" i="42"/>
  <c r="C11" i="42"/>
  <c r="E11" i="42"/>
  <c r="C12" i="42"/>
  <c r="E12" i="42"/>
  <c r="C13" i="42"/>
  <c r="E13" i="42"/>
  <c r="C14" i="42"/>
  <c r="E14" i="42"/>
  <c r="C15" i="42"/>
  <c r="E15" i="42"/>
  <c r="E16" i="42"/>
  <c r="B3" i="42"/>
  <c r="B4" i="42"/>
  <c r="B5" i="42"/>
  <c r="B6" i="42"/>
  <c r="B7" i="42"/>
  <c r="B8" i="42"/>
  <c r="B9" i="42"/>
  <c r="B10" i="42"/>
  <c r="B11" i="42"/>
  <c r="B12" i="42"/>
  <c r="B13" i="42"/>
  <c r="B14" i="42"/>
  <c r="B15" i="42"/>
  <c r="B16" i="42"/>
  <c r="B2" i="42"/>
  <c r="AJ10" i="5"/>
  <c r="AI10" i="5"/>
  <c r="AN7" i="5"/>
  <c r="AM9" i="5"/>
  <c r="AM7" i="5"/>
  <c r="AM8" i="5"/>
  <c r="AM6" i="5"/>
  <c r="AK5" i="5"/>
  <c r="AJ8" i="5"/>
  <c r="AI8" i="5"/>
  <c r="AJ7" i="5"/>
  <c r="AI7" i="5"/>
  <c r="G5" i="1" l="1"/>
  <c r="H5" i="1" s="1"/>
  <c r="J5" i="1" s="1"/>
  <c r="D5" i="1"/>
  <c r="E80" i="5"/>
  <c r="E17" i="1" l="1"/>
  <c r="AE24" i="8"/>
  <c r="S2" i="5"/>
  <c r="S78" i="5"/>
  <c r="R78" i="5"/>
  <c r="R2" i="5"/>
  <c r="AI219" i="20"/>
  <c r="AD144" i="18"/>
  <c r="R100" i="5" l="1"/>
  <c r="C5" i="1" s="1"/>
  <c r="S152" i="5" l="1"/>
  <c r="T152" i="5"/>
  <c r="U152" i="5"/>
  <c r="V152" i="5"/>
  <c r="W152" i="5"/>
  <c r="X152" i="5"/>
  <c r="Y152" i="5"/>
  <c r="Z152" i="5"/>
  <c r="AA152" i="5"/>
  <c r="AB152" i="5"/>
  <c r="AC152" i="5"/>
  <c r="AD152" i="5"/>
  <c r="AE152" i="5"/>
  <c r="R152" i="5"/>
  <c r="C4" i="26" l="1"/>
  <c r="D4" i="26"/>
  <c r="D7" i="26"/>
  <c r="C7" i="26"/>
  <c r="D8" i="26"/>
  <c r="E16" i="17" l="1"/>
  <c r="D16" i="17"/>
  <c r="D10" i="17"/>
  <c r="D11" i="17" s="1"/>
  <c r="E10" i="17"/>
  <c r="E11" i="17" s="1"/>
  <c r="C10" i="26" l="1"/>
  <c r="B52" i="37" l="1"/>
  <c r="B51" i="37"/>
  <c r="B50" i="37"/>
  <c r="B49" i="37"/>
  <c r="B48" i="37"/>
  <c r="B54" i="37"/>
  <c r="B53" i="37"/>
  <c r="D89" i="36" l="1"/>
  <c r="D88" i="36"/>
  <c r="C88" i="36"/>
  <c r="C89" i="36"/>
  <c r="B88" i="36"/>
  <c r="B89" i="36"/>
  <c r="J51" i="36" l="1"/>
  <c r="I5" i="15"/>
  <c r="D9" i="26"/>
  <c r="C9" i="26"/>
  <c r="C8" i="26"/>
  <c r="Z5359" i="41"/>
  <c r="Y5359" i="41"/>
  <c r="X5359" i="41"/>
  <c r="W5359" i="41"/>
  <c r="Z5358" i="41"/>
  <c r="Y5358" i="41"/>
  <c r="X5358" i="41"/>
  <c r="W5358" i="41"/>
  <c r="Z5357" i="41"/>
  <c r="Y5357" i="41"/>
  <c r="X5357" i="41"/>
  <c r="W5357" i="41"/>
  <c r="Z5356" i="41"/>
  <c r="Y5356" i="41"/>
  <c r="X5356" i="41"/>
  <c r="W5356" i="41"/>
  <c r="Z5355" i="41"/>
  <c r="Y5355" i="41"/>
  <c r="X5355" i="41"/>
  <c r="W5355" i="41"/>
  <c r="Z5354" i="41"/>
  <c r="Y5354" i="41"/>
  <c r="X5354" i="41"/>
  <c r="W5354" i="41"/>
  <c r="Z5353" i="41"/>
  <c r="Y5353" i="41"/>
  <c r="X5353" i="41"/>
  <c r="W5353" i="41"/>
  <c r="Z5352" i="41"/>
  <c r="Y5352" i="41"/>
  <c r="X5352" i="41"/>
  <c r="W5352" i="41"/>
  <c r="Z5351" i="41"/>
  <c r="Y5351" i="41"/>
  <c r="X5351" i="41"/>
  <c r="W5351" i="41"/>
  <c r="Z5350" i="41"/>
  <c r="Y5350" i="41"/>
  <c r="X5350" i="41"/>
  <c r="W5350" i="41"/>
  <c r="Z5349" i="41"/>
  <c r="Y5349" i="41"/>
  <c r="X5349" i="41"/>
  <c r="W5349" i="41"/>
  <c r="Z5348" i="41"/>
  <c r="Y5348" i="41"/>
  <c r="X5348" i="41"/>
  <c r="W5348" i="41"/>
  <c r="Z5347" i="41"/>
  <c r="Y5347" i="41"/>
  <c r="X5347" i="41"/>
  <c r="W5347" i="41"/>
  <c r="Z5346" i="41"/>
  <c r="Y5346" i="41"/>
  <c r="X5346" i="41"/>
  <c r="W5346" i="41"/>
  <c r="Z5345" i="41"/>
  <c r="Y5345" i="41"/>
  <c r="X5345" i="41"/>
  <c r="W5345" i="41"/>
  <c r="Z5344" i="41"/>
  <c r="Y5344" i="41"/>
  <c r="X5344" i="41"/>
  <c r="W5344" i="41"/>
  <c r="Z5343" i="41"/>
  <c r="Y5343" i="41"/>
  <c r="X5343" i="41"/>
  <c r="W5343" i="41"/>
  <c r="Z5342" i="41"/>
  <c r="Y5342" i="41"/>
  <c r="X5342" i="41"/>
  <c r="W5342" i="41"/>
  <c r="Z5341" i="41"/>
  <c r="Y5341" i="41"/>
  <c r="X5341" i="41"/>
  <c r="W5341" i="41"/>
  <c r="Z5340" i="41"/>
  <c r="Y5340" i="41"/>
  <c r="X5340" i="41"/>
  <c r="W5340" i="41"/>
  <c r="Z5339" i="41"/>
  <c r="Y5339" i="41"/>
  <c r="X5339" i="41"/>
  <c r="W5339" i="41"/>
  <c r="Z5338" i="41"/>
  <c r="Y5338" i="41"/>
  <c r="X5338" i="41"/>
  <c r="W5338" i="41"/>
  <c r="Z5337" i="41"/>
  <c r="Y5337" i="41"/>
  <c r="X5337" i="41"/>
  <c r="W5337" i="41"/>
  <c r="Z5336" i="41"/>
  <c r="Y5336" i="41"/>
  <c r="X5336" i="41"/>
  <c r="W5336" i="41"/>
  <c r="Z5335" i="41"/>
  <c r="Y5335" i="41"/>
  <c r="X5335" i="41"/>
  <c r="W5335" i="41"/>
  <c r="Z5334" i="41"/>
  <c r="Y5334" i="41"/>
  <c r="X5334" i="41"/>
  <c r="W5334" i="41"/>
  <c r="Z5333" i="41"/>
  <c r="Y5333" i="41"/>
  <c r="X5333" i="41"/>
  <c r="W5333" i="41"/>
  <c r="Z5332" i="41"/>
  <c r="Y5332" i="41"/>
  <c r="X5332" i="41"/>
  <c r="W5332" i="41"/>
  <c r="Z5331" i="41"/>
  <c r="Y5331" i="41"/>
  <c r="X5331" i="41"/>
  <c r="W5331" i="41"/>
  <c r="Z5330" i="41"/>
  <c r="Y5330" i="41"/>
  <c r="X5330" i="41"/>
  <c r="W5330" i="41"/>
  <c r="Z5329" i="41"/>
  <c r="Y5329" i="41"/>
  <c r="X5329" i="41"/>
  <c r="W5329" i="41"/>
  <c r="Z5328" i="41"/>
  <c r="Y5328" i="41"/>
  <c r="X5328" i="41"/>
  <c r="W5328" i="41"/>
  <c r="Z5327" i="41"/>
  <c r="Y5327" i="41"/>
  <c r="X5327" i="41"/>
  <c r="W5327" i="41"/>
  <c r="Z5326" i="41"/>
  <c r="Y5326" i="41"/>
  <c r="X5326" i="41"/>
  <c r="W5326" i="41"/>
  <c r="Z5325" i="41"/>
  <c r="Y5325" i="41"/>
  <c r="X5325" i="41"/>
  <c r="W5325" i="41"/>
  <c r="Z5324" i="41"/>
  <c r="Y5324" i="41"/>
  <c r="X5324" i="41"/>
  <c r="W5324" i="41"/>
  <c r="Z5323" i="41"/>
  <c r="Y5323" i="41"/>
  <c r="X5323" i="41"/>
  <c r="W5323" i="41"/>
  <c r="Z5322" i="41"/>
  <c r="Y5322" i="41"/>
  <c r="X5322" i="41"/>
  <c r="W5322" i="41"/>
  <c r="Z5321" i="41"/>
  <c r="Y5321" i="41"/>
  <c r="X5321" i="41"/>
  <c r="W5321" i="41"/>
  <c r="Z5320" i="41"/>
  <c r="Y5320" i="41"/>
  <c r="X5320" i="41"/>
  <c r="W5320" i="41"/>
  <c r="Z5319" i="41"/>
  <c r="Y5319" i="41"/>
  <c r="X5319" i="41"/>
  <c r="W5319" i="41"/>
  <c r="Z5318" i="41"/>
  <c r="Y5318" i="41"/>
  <c r="X5318" i="41"/>
  <c r="W5318" i="41"/>
  <c r="Z5317" i="41"/>
  <c r="Y5317" i="41"/>
  <c r="X5317" i="41"/>
  <c r="W5317" i="41"/>
  <c r="Z5316" i="41"/>
  <c r="Y5316" i="41"/>
  <c r="X5316" i="41"/>
  <c r="W5316" i="41"/>
  <c r="Z5315" i="41"/>
  <c r="Y5315" i="41"/>
  <c r="X5315" i="41"/>
  <c r="W5315" i="41"/>
  <c r="Z5314" i="41"/>
  <c r="Y5314" i="41"/>
  <c r="X5314" i="41"/>
  <c r="W5314" i="41"/>
  <c r="Z5313" i="41"/>
  <c r="Y5313" i="41"/>
  <c r="X5313" i="41"/>
  <c r="W5313" i="41"/>
  <c r="Z5312" i="41"/>
  <c r="Y5312" i="41"/>
  <c r="X5312" i="41"/>
  <c r="W5312" i="41"/>
  <c r="Z5311" i="41"/>
  <c r="Y5311" i="41"/>
  <c r="X5311" i="41"/>
  <c r="W5311" i="41"/>
  <c r="Z5310" i="41"/>
  <c r="Y5310" i="41"/>
  <c r="X5310" i="41"/>
  <c r="W5310" i="41"/>
  <c r="Z5309" i="41"/>
  <c r="Y5309" i="41"/>
  <c r="X5309" i="41"/>
  <c r="W5309" i="41"/>
  <c r="Z5308" i="41"/>
  <c r="Y5308" i="41"/>
  <c r="X5308" i="41"/>
  <c r="W5308" i="41"/>
  <c r="Z5307" i="41"/>
  <c r="Y5307" i="41"/>
  <c r="X5307" i="41"/>
  <c r="W5307" i="41"/>
  <c r="Z5306" i="41"/>
  <c r="Y5306" i="41"/>
  <c r="X5306" i="41"/>
  <c r="W5306" i="41"/>
  <c r="Z5305" i="41"/>
  <c r="Y5305" i="41"/>
  <c r="X5305" i="41"/>
  <c r="W5305" i="41"/>
  <c r="Z5304" i="41"/>
  <c r="Y5304" i="41"/>
  <c r="X5304" i="41"/>
  <c r="W5304" i="41"/>
  <c r="Z5303" i="41"/>
  <c r="Y5303" i="41"/>
  <c r="X5303" i="41"/>
  <c r="W5303" i="41"/>
  <c r="Z5302" i="41"/>
  <c r="Y5302" i="41"/>
  <c r="X5302" i="41"/>
  <c r="W5302" i="41"/>
  <c r="Z5301" i="41"/>
  <c r="Y5301" i="41"/>
  <c r="X5301" i="41"/>
  <c r="W5301" i="41"/>
  <c r="Z5300" i="41"/>
  <c r="Y5300" i="41"/>
  <c r="X5300" i="41"/>
  <c r="W5300" i="41"/>
  <c r="Z5299" i="41"/>
  <c r="Y5299" i="41"/>
  <c r="X5299" i="41"/>
  <c r="W5299" i="41"/>
  <c r="Z5298" i="41"/>
  <c r="Y5298" i="41"/>
  <c r="X5298" i="41"/>
  <c r="W5298" i="41"/>
  <c r="Z5297" i="41"/>
  <c r="Y5297" i="41"/>
  <c r="X5297" i="41"/>
  <c r="W5297" i="41"/>
  <c r="Z5296" i="41"/>
  <c r="Y5296" i="41"/>
  <c r="X5296" i="41"/>
  <c r="W5296" i="41"/>
  <c r="Z5295" i="41"/>
  <c r="Y5295" i="41"/>
  <c r="X5295" i="41"/>
  <c r="W5295" i="41"/>
  <c r="Z5294" i="41"/>
  <c r="Y5294" i="41"/>
  <c r="X5294" i="41"/>
  <c r="W5294" i="41"/>
  <c r="Z5293" i="41"/>
  <c r="Y5293" i="41"/>
  <c r="X5293" i="41"/>
  <c r="W5293" i="41"/>
  <c r="Z5292" i="41"/>
  <c r="Y5292" i="41"/>
  <c r="X5292" i="41"/>
  <c r="W5292" i="41"/>
  <c r="Z5291" i="41"/>
  <c r="Y5291" i="41"/>
  <c r="X5291" i="41"/>
  <c r="W5291" i="41"/>
  <c r="Z5290" i="41"/>
  <c r="Y5290" i="41"/>
  <c r="X5290" i="41"/>
  <c r="W5290" i="41"/>
  <c r="Z5289" i="41"/>
  <c r="Y5289" i="41"/>
  <c r="X5289" i="41"/>
  <c r="W5289" i="41"/>
  <c r="Z5288" i="41"/>
  <c r="Y5288" i="41"/>
  <c r="X5288" i="41"/>
  <c r="W5288" i="41"/>
  <c r="Z5287" i="41"/>
  <c r="Y5287" i="41"/>
  <c r="X5287" i="41"/>
  <c r="W5287" i="41"/>
  <c r="Z5286" i="41"/>
  <c r="Y5286" i="41"/>
  <c r="X5286" i="41"/>
  <c r="W5286" i="41"/>
  <c r="Z5285" i="41"/>
  <c r="Y5285" i="41"/>
  <c r="X5285" i="41"/>
  <c r="W5285" i="41"/>
  <c r="Z5284" i="41"/>
  <c r="Y5284" i="41"/>
  <c r="X5284" i="41"/>
  <c r="W5284" i="41"/>
  <c r="Z5283" i="41"/>
  <c r="Y5283" i="41"/>
  <c r="X5283" i="41"/>
  <c r="W5283" i="41"/>
  <c r="Z5282" i="41"/>
  <c r="Y5282" i="41"/>
  <c r="X5282" i="41"/>
  <c r="W5282" i="41"/>
  <c r="Z5281" i="41"/>
  <c r="Y5281" i="41"/>
  <c r="X5281" i="41"/>
  <c r="W5281" i="41"/>
  <c r="Z5280" i="41"/>
  <c r="Y5280" i="41"/>
  <c r="X5280" i="41"/>
  <c r="W5280" i="41"/>
  <c r="Z5279" i="41"/>
  <c r="Y5279" i="41"/>
  <c r="X5279" i="41"/>
  <c r="W5279" i="41"/>
  <c r="Z5278" i="41"/>
  <c r="Y5278" i="41"/>
  <c r="X5278" i="41"/>
  <c r="W5278" i="41"/>
  <c r="Z5277" i="41"/>
  <c r="Y5277" i="41"/>
  <c r="X5277" i="41"/>
  <c r="W5277" i="41"/>
  <c r="Z5276" i="41"/>
  <c r="Y5276" i="41"/>
  <c r="X5276" i="41"/>
  <c r="W5276" i="41"/>
  <c r="Z5275" i="41"/>
  <c r="Y5275" i="41"/>
  <c r="X5275" i="41"/>
  <c r="W5275" i="41"/>
  <c r="Z5274" i="41"/>
  <c r="Y5274" i="41"/>
  <c r="X5274" i="41"/>
  <c r="W5274" i="41"/>
  <c r="Z5273" i="41"/>
  <c r="Y5273" i="41"/>
  <c r="X5273" i="41"/>
  <c r="W5273" i="41"/>
  <c r="Z5272" i="41"/>
  <c r="Y5272" i="41"/>
  <c r="X5272" i="41"/>
  <c r="W5272" i="41"/>
  <c r="Z5271" i="41"/>
  <c r="Y5271" i="41"/>
  <c r="X5271" i="41"/>
  <c r="W5271" i="41"/>
  <c r="Z5270" i="41"/>
  <c r="Y5270" i="41"/>
  <c r="X5270" i="41"/>
  <c r="W5270" i="41"/>
  <c r="Z5269" i="41"/>
  <c r="Y5269" i="41"/>
  <c r="X5269" i="41"/>
  <c r="W5269" i="41"/>
  <c r="Z5268" i="41"/>
  <c r="Y5268" i="41"/>
  <c r="X5268" i="41"/>
  <c r="W5268" i="41"/>
  <c r="Z5267" i="41"/>
  <c r="Y5267" i="41"/>
  <c r="X5267" i="41"/>
  <c r="W5267" i="41"/>
  <c r="Z5266" i="41"/>
  <c r="Y5266" i="41"/>
  <c r="X5266" i="41"/>
  <c r="W5266" i="41"/>
  <c r="Z5265" i="41"/>
  <c r="Y5265" i="41"/>
  <c r="X5265" i="41"/>
  <c r="W5265" i="41"/>
  <c r="Z5264" i="41"/>
  <c r="Y5264" i="41"/>
  <c r="X5264" i="41"/>
  <c r="W5264" i="41"/>
  <c r="Z5263" i="41"/>
  <c r="Y5263" i="41"/>
  <c r="X5263" i="41"/>
  <c r="W5263" i="41"/>
  <c r="Z5262" i="41"/>
  <c r="Y5262" i="41"/>
  <c r="X5262" i="41"/>
  <c r="W5262" i="41"/>
  <c r="Z5261" i="41"/>
  <c r="Y5261" i="41"/>
  <c r="X5261" i="41"/>
  <c r="W5261" i="41"/>
  <c r="Z5260" i="41"/>
  <c r="Y5260" i="41"/>
  <c r="X5260" i="41"/>
  <c r="W5260" i="41"/>
  <c r="Z5259" i="41"/>
  <c r="Y5259" i="41"/>
  <c r="X5259" i="41"/>
  <c r="W5259" i="41"/>
  <c r="Z5258" i="41"/>
  <c r="Y5258" i="41"/>
  <c r="X5258" i="41"/>
  <c r="W5258" i="41"/>
  <c r="Z5257" i="41"/>
  <c r="Y5257" i="41"/>
  <c r="X5257" i="41"/>
  <c r="W5257" i="41"/>
  <c r="Z5256" i="41"/>
  <c r="Y5256" i="41"/>
  <c r="X5256" i="41"/>
  <c r="W5256" i="41"/>
  <c r="Z5255" i="41"/>
  <c r="Y5255" i="41"/>
  <c r="X5255" i="41"/>
  <c r="W5255" i="41"/>
  <c r="Z5254" i="41"/>
  <c r="Y5254" i="41"/>
  <c r="X5254" i="41"/>
  <c r="W5254" i="41"/>
  <c r="Z5253" i="41"/>
  <c r="Y5253" i="41"/>
  <c r="X5253" i="41"/>
  <c r="W5253" i="41"/>
  <c r="Z5252" i="41"/>
  <c r="Y5252" i="41"/>
  <c r="X5252" i="41"/>
  <c r="W5252" i="41"/>
  <c r="Z5251" i="41"/>
  <c r="Y5251" i="41"/>
  <c r="X5251" i="41"/>
  <c r="W5251" i="41"/>
  <c r="Z5250" i="41"/>
  <c r="Y5250" i="41"/>
  <c r="X5250" i="41"/>
  <c r="W5250" i="41"/>
  <c r="Z5249" i="41"/>
  <c r="Y5249" i="41"/>
  <c r="X5249" i="41"/>
  <c r="W5249" i="41"/>
  <c r="Z5248" i="41"/>
  <c r="Y5248" i="41"/>
  <c r="X5248" i="41"/>
  <c r="W5248" i="41"/>
  <c r="Z5247" i="41"/>
  <c r="Y5247" i="41"/>
  <c r="X5247" i="41"/>
  <c r="W5247" i="41"/>
  <c r="Z5246" i="41"/>
  <c r="Y5246" i="41"/>
  <c r="X5246" i="41"/>
  <c r="W5246" i="41"/>
  <c r="Z5245" i="41"/>
  <c r="Y5245" i="41"/>
  <c r="X5245" i="41"/>
  <c r="W5245" i="41"/>
  <c r="Z5244" i="41"/>
  <c r="Y5244" i="41"/>
  <c r="X5244" i="41"/>
  <c r="W5244" i="41"/>
  <c r="Z5243" i="41"/>
  <c r="Y5243" i="41"/>
  <c r="X5243" i="41"/>
  <c r="W5243" i="41"/>
  <c r="Z5242" i="41"/>
  <c r="Y5242" i="41"/>
  <c r="X5242" i="41"/>
  <c r="W5242" i="41"/>
  <c r="Z5241" i="41"/>
  <c r="Y5241" i="41"/>
  <c r="X5241" i="41"/>
  <c r="W5241" i="41"/>
  <c r="Z5240" i="41"/>
  <c r="Y5240" i="41"/>
  <c r="X5240" i="41"/>
  <c r="W5240" i="41"/>
  <c r="Z5239" i="41"/>
  <c r="Y5239" i="41"/>
  <c r="X5239" i="41"/>
  <c r="W5239" i="41"/>
  <c r="Z5238" i="41"/>
  <c r="Y5238" i="41"/>
  <c r="X5238" i="41"/>
  <c r="W5238" i="41"/>
  <c r="Z5237" i="41"/>
  <c r="Y5237" i="41"/>
  <c r="X5237" i="41"/>
  <c r="W5237" i="41"/>
  <c r="Z5236" i="41"/>
  <c r="Y5236" i="41"/>
  <c r="X5236" i="41"/>
  <c r="W5236" i="41"/>
  <c r="Z5235" i="41"/>
  <c r="Y5235" i="41"/>
  <c r="X5235" i="41"/>
  <c r="W5235" i="41"/>
  <c r="Z5234" i="41"/>
  <c r="Y5234" i="41"/>
  <c r="X5234" i="41"/>
  <c r="W5234" i="41"/>
  <c r="Z5233" i="41"/>
  <c r="Y5233" i="41"/>
  <c r="X5233" i="41"/>
  <c r="W5233" i="41"/>
  <c r="Z5232" i="41"/>
  <c r="Y5232" i="41"/>
  <c r="X5232" i="41"/>
  <c r="W5232" i="41"/>
  <c r="Z5231" i="41"/>
  <c r="Y5231" i="41"/>
  <c r="X5231" i="41"/>
  <c r="W5231" i="41"/>
  <c r="Z5230" i="41"/>
  <c r="Y5230" i="41"/>
  <c r="X5230" i="41"/>
  <c r="W5230" i="41"/>
  <c r="Z5229" i="41"/>
  <c r="Y5229" i="41"/>
  <c r="X5229" i="41"/>
  <c r="W5229" i="41"/>
  <c r="Z5228" i="41"/>
  <c r="Y5228" i="41"/>
  <c r="X5228" i="41"/>
  <c r="W5228" i="41"/>
  <c r="Z5227" i="41"/>
  <c r="Y5227" i="41"/>
  <c r="X5227" i="41"/>
  <c r="W5227" i="41"/>
  <c r="Z5226" i="41"/>
  <c r="Y5226" i="41"/>
  <c r="X5226" i="41"/>
  <c r="W5226" i="41"/>
  <c r="Z5225" i="41"/>
  <c r="Y5225" i="41"/>
  <c r="X5225" i="41"/>
  <c r="W5225" i="41"/>
  <c r="Z5224" i="41"/>
  <c r="Y5224" i="41"/>
  <c r="X5224" i="41"/>
  <c r="W5224" i="41"/>
  <c r="Z5223" i="41"/>
  <c r="Y5223" i="41"/>
  <c r="X5223" i="41"/>
  <c r="W5223" i="41"/>
  <c r="Z5222" i="41"/>
  <c r="Y5222" i="41"/>
  <c r="X5222" i="41"/>
  <c r="W5222" i="41"/>
  <c r="Z5221" i="41"/>
  <c r="Y5221" i="41"/>
  <c r="X5221" i="41"/>
  <c r="W5221" i="41"/>
  <c r="Z5220" i="41"/>
  <c r="Y5220" i="41"/>
  <c r="X5220" i="41"/>
  <c r="W5220" i="41"/>
  <c r="Z5219" i="41"/>
  <c r="Y5219" i="41"/>
  <c r="X5219" i="41"/>
  <c r="W5219" i="41"/>
  <c r="Z5218" i="41"/>
  <c r="Y5218" i="41"/>
  <c r="X5218" i="41"/>
  <c r="W5218" i="41"/>
  <c r="Z5217" i="41"/>
  <c r="Y5217" i="41"/>
  <c r="X5217" i="41"/>
  <c r="W5217" i="41"/>
  <c r="Z5216" i="41"/>
  <c r="Y5216" i="41"/>
  <c r="X5216" i="41"/>
  <c r="W5216" i="41"/>
  <c r="Z5215" i="41"/>
  <c r="Y5215" i="41"/>
  <c r="X5215" i="41"/>
  <c r="W5215" i="41"/>
  <c r="Z5214" i="41"/>
  <c r="Y5214" i="41"/>
  <c r="X5214" i="41"/>
  <c r="W5214" i="41"/>
  <c r="Z5213" i="41"/>
  <c r="Y5213" i="41"/>
  <c r="X5213" i="41"/>
  <c r="W5213" i="41"/>
  <c r="Z5212" i="41"/>
  <c r="Y5212" i="41"/>
  <c r="X5212" i="41"/>
  <c r="W5212" i="41"/>
  <c r="Z5211" i="41"/>
  <c r="Y5211" i="41"/>
  <c r="X5211" i="41"/>
  <c r="W5211" i="41"/>
  <c r="Z5210" i="41"/>
  <c r="Y5210" i="41"/>
  <c r="X5210" i="41"/>
  <c r="W5210" i="41"/>
  <c r="Z5209" i="41"/>
  <c r="Y5209" i="41"/>
  <c r="X5209" i="41"/>
  <c r="W5209" i="41"/>
  <c r="Z5208" i="41"/>
  <c r="Y5208" i="41"/>
  <c r="X5208" i="41"/>
  <c r="W5208" i="41"/>
  <c r="Z5207" i="41"/>
  <c r="Y5207" i="41"/>
  <c r="X5207" i="41"/>
  <c r="W5207" i="41"/>
  <c r="Z5206" i="41"/>
  <c r="Y5206" i="41"/>
  <c r="X5206" i="41"/>
  <c r="W5206" i="41"/>
  <c r="Z5205" i="41"/>
  <c r="Y5205" i="41"/>
  <c r="X5205" i="41"/>
  <c r="W5205" i="41"/>
  <c r="Z5204" i="41"/>
  <c r="Y5204" i="41"/>
  <c r="X5204" i="41"/>
  <c r="W5204" i="41"/>
  <c r="Z5203" i="41"/>
  <c r="Y5203" i="41"/>
  <c r="X5203" i="41"/>
  <c r="W5203" i="41"/>
  <c r="Z5202" i="41"/>
  <c r="Y5202" i="41"/>
  <c r="X5202" i="41"/>
  <c r="W5202" i="41"/>
  <c r="Z5201" i="41"/>
  <c r="Y5201" i="41"/>
  <c r="X5201" i="41"/>
  <c r="W5201" i="41"/>
  <c r="Z5200" i="41"/>
  <c r="Y5200" i="41"/>
  <c r="X5200" i="41"/>
  <c r="W5200" i="41"/>
  <c r="Z5199" i="41"/>
  <c r="Y5199" i="41"/>
  <c r="X5199" i="41"/>
  <c r="W5199" i="41"/>
  <c r="Z5198" i="41"/>
  <c r="Y5198" i="41"/>
  <c r="X5198" i="41"/>
  <c r="W5198" i="41"/>
  <c r="Z5197" i="41"/>
  <c r="Y5197" i="41"/>
  <c r="X5197" i="41"/>
  <c r="W5197" i="41"/>
  <c r="Z5196" i="41"/>
  <c r="Y5196" i="41"/>
  <c r="X5196" i="41"/>
  <c r="W5196" i="41"/>
  <c r="Z5195" i="41"/>
  <c r="Y5195" i="41"/>
  <c r="X5195" i="41"/>
  <c r="W5195" i="41"/>
  <c r="Z5194" i="41"/>
  <c r="Y5194" i="41"/>
  <c r="X5194" i="41"/>
  <c r="W5194" i="41"/>
  <c r="Z5193" i="41"/>
  <c r="Y5193" i="41"/>
  <c r="X5193" i="41"/>
  <c r="W5193" i="41"/>
  <c r="Z5192" i="41"/>
  <c r="Y5192" i="41"/>
  <c r="X5192" i="41"/>
  <c r="W5192" i="41"/>
  <c r="Z5191" i="41"/>
  <c r="Y5191" i="41"/>
  <c r="X5191" i="41"/>
  <c r="W5191" i="41"/>
  <c r="Z5190" i="41"/>
  <c r="Y5190" i="41"/>
  <c r="X5190" i="41"/>
  <c r="W5190" i="41"/>
  <c r="Z5189" i="41"/>
  <c r="Y5189" i="41"/>
  <c r="X5189" i="41"/>
  <c r="W5189" i="41"/>
  <c r="Z5188" i="41"/>
  <c r="Y5188" i="41"/>
  <c r="X5188" i="41"/>
  <c r="W5188" i="41"/>
  <c r="Z5187" i="41"/>
  <c r="Y5187" i="41"/>
  <c r="X5187" i="41"/>
  <c r="W5187" i="41"/>
  <c r="Z5186" i="41"/>
  <c r="Y5186" i="41"/>
  <c r="X5186" i="41"/>
  <c r="W5186" i="41"/>
  <c r="Z5185" i="41"/>
  <c r="Y5185" i="41"/>
  <c r="X5185" i="41"/>
  <c r="W5185" i="41"/>
  <c r="Z5184" i="41"/>
  <c r="Y5184" i="41"/>
  <c r="X5184" i="41"/>
  <c r="W5184" i="41"/>
  <c r="Z5183" i="41"/>
  <c r="Y5183" i="41"/>
  <c r="X5183" i="41"/>
  <c r="W5183" i="41"/>
  <c r="Z5182" i="41"/>
  <c r="Y5182" i="41"/>
  <c r="X5182" i="41"/>
  <c r="W5182" i="41"/>
  <c r="Z5181" i="41"/>
  <c r="Y5181" i="41"/>
  <c r="X5181" i="41"/>
  <c r="W5181" i="41"/>
  <c r="Z5180" i="41"/>
  <c r="Y5180" i="41"/>
  <c r="X5180" i="41"/>
  <c r="W5180" i="41"/>
  <c r="Z5179" i="41"/>
  <c r="Y5179" i="41"/>
  <c r="X5179" i="41"/>
  <c r="W5179" i="41"/>
  <c r="Z5178" i="41"/>
  <c r="Y5178" i="41"/>
  <c r="X5178" i="41"/>
  <c r="W5178" i="41"/>
  <c r="Z5177" i="41"/>
  <c r="Y5177" i="41"/>
  <c r="X5177" i="41"/>
  <c r="W5177" i="41"/>
  <c r="Z5176" i="41"/>
  <c r="Y5176" i="41"/>
  <c r="X5176" i="41"/>
  <c r="W5176" i="41"/>
  <c r="Z5175" i="41"/>
  <c r="Y5175" i="41"/>
  <c r="X5175" i="41"/>
  <c r="W5175" i="41"/>
  <c r="Z5174" i="41"/>
  <c r="Y5174" i="41"/>
  <c r="X5174" i="41"/>
  <c r="W5174" i="41"/>
  <c r="Z5173" i="41"/>
  <c r="Y5173" i="41"/>
  <c r="X5173" i="41"/>
  <c r="W5173" i="41"/>
  <c r="Z5172" i="41"/>
  <c r="Y5172" i="41"/>
  <c r="X5172" i="41"/>
  <c r="W5172" i="41"/>
  <c r="Z5171" i="41"/>
  <c r="Y5171" i="41"/>
  <c r="X5171" i="41"/>
  <c r="W5171" i="41"/>
  <c r="Z5170" i="41"/>
  <c r="Y5170" i="41"/>
  <c r="X5170" i="41"/>
  <c r="W5170" i="41"/>
  <c r="Z5169" i="41"/>
  <c r="Y5169" i="41"/>
  <c r="X5169" i="41"/>
  <c r="W5169" i="41"/>
  <c r="Z5168" i="41"/>
  <c r="Y5168" i="41"/>
  <c r="X5168" i="41"/>
  <c r="W5168" i="41"/>
  <c r="Z5167" i="41"/>
  <c r="Y5167" i="41"/>
  <c r="X5167" i="41"/>
  <c r="W5167" i="41"/>
  <c r="Z5166" i="41"/>
  <c r="Y5166" i="41"/>
  <c r="X5166" i="41"/>
  <c r="W5166" i="41"/>
  <c r="Z5165" i="41"/>
  <c r="Y5165" i="41"/>
  <c r="X5165" i="41"/>
  <c r="W5165" i="41"/>
  <c r="Z5164" i="41"/>
  <c r="Y5164" i="41"/>
  <c r="X5164" i="41"/>
  <c r="W5164" i="41"/>
  <c r="Z5163" i="41"/>
  <c r="Y5163" i="41"/>
  <c r="X5163" i="41"/>
  <c r="W5163" i="41"/>
  <c r="Z5162" i="41"/>
  <c r="Y5162" i="41"/>
  <c r="X5162" i="41"/>
  <c r="W5162" i="41"/>
  <c r="Z5161" i="41"/>
  <c r="Y5161" i="41"/>
  <c r="X5161" i="41"/>
  <c r="W5161" i="41"/>
  <c r="Z5160" i="41"/>
  <c r="Y5160" i="41"/>
  <c r="X5160" i="41"/>
  <c r="W5160" i="41"/>
  <c r="Z5159" i="41"/>
  <c r="Y5159" i="41"/>
  <c r="X5159" i="41"/>
  <c r="W5159" i="41"/>
  <c r="Z5158" i="41"/>
  <c r="Y5158" i="41"/>
  <c r="X5158" i="41"/>
  <c r="W5158" i="41"/>
  <c r="Z5157" i="41"/>
  <c r="Y5157" i="41"/>
  <c r="X5157" i="41"/>
  <c r="W5157" i="41"/>
  <c r="Z5156" i="41"/>
  <c r="Y5156" i="41"/>
  <c r="X5156" i="41"/>
  <c r="W5156" i="41"/>
  <c r="Z5155" i="41"/>
  <c r="Y5155" i="41"/>
  <c r="X5155" i="41"/>
  <c r="W5155" i="41"/>
  <c r="Z5154" i="41"/>
  <c r="Y5154" i="41"/>
  <c r="X5154" i="41"/>
  <c r="W5154" i="41"/>
  <c r="Z5153" i="41"/>
  <c r="Y5153" i="41"/>
  <c r="X5153" i="41"/>
  <c r="W5153" i="41"/>
  <c r="Z5152" i="41"/>
  <c r="Y5152" i="41"/>
  <c r="X5152" i="41"/>
  <c r="W5152" i="41"/>
  <c r="Z5151" i="41"/>
  <c r="Y5151" i="41"/>
  <c r="X5151" i="41"/>
  <c r="W5151" i="41"/>
  <c r="Z5150" i="41"/>
  <c r="Y5150" i="41"/>
  <c r="X5150" i="41"/>
  <c r="W5150" i="41"/>
  <c r="Z5149" i="41"/>
  <c r="Y5149" i="41"/>
  <c r="X5149" i="41"/>
  <c r="W5149" i="41"/>
  <c r="Z5148" i="41"/>
  <c r="Y5148" i="41"/>
  <c r="X5148" i="41"/>
  <c r="W5148" i="41"/>
  <c r="Z5147" i="41"/>
  <c r="Y5147" i="41"/>
  <c r="X5147" i="41"/>
  <c r="W5147" i="41"/>
  <c r="Z5146" i="41"/>
  <c r="Y5146" i="41"/>
  <c r="X5146" i="41"/>
  <c r="W5146" i="41"/>
  <c r="Z5145" i="41"/>
  <c r="Y5145" i="41"/>
  <c r="X5145" i="41"/>
  <c r="W5145" i="41"/>
  <c r="Z5144" i="41"/>
  <c r="Y5144" i="41"/>
  <c r="X5144" i="41"/>
  <c r="W5144" i="41"/>
  <c r="Z5143" i="41"/>
  <c r="Y5143" i="41"/>
  <c r="X5143" i="41"/>
  <c r="W5143" i="41"/>
  <c r="Z5142" i="41"/>
  <c r="Y5142" i="41"/>
  <c r="X5142" i="41"/>
  <c r="W5142" i="41"/>
  <c r="Z5141" i="41"/>
  <c r="Y5141" i="41"/>
  <c r="X5141" i="41"/>
  <c r="W5141" i="41"/>
  <c r="Z5140" i="41"/>
  <c r="Y5140" i="41"/>
  <c r="X5140" i="41"/>
  <c r="W5140" i="41"/>
  <c r="Z5139" i="41"/>
  <c r="Y5139" i="41"/>
  <c r="X5139" i="41"/>
  <c r="W5139" i="41"/>
  <c r="Z5138" i="41"/>
  <c r="Y5138" i="41"/>
  <c r="X5138" i="41"/>
  <c r="W5138" i="41"/>
  <c r="Z5137" i="41"/>
  <c r="Y5137" i="41"/>
  <c r="X5137" i="41"/>
  <c r="W5137" i="41"/>
  <c r="Z5136" i="41"/>
  <c r="Y5136" i="41"/>
  <c r="X5136" i="41"/>
  <c r="W5136" i="41"/>
  <c r="Z5135" i="41"/>
  <c r="Y5135" i="41"/>
  <c r="X5135" i="41"/>
  <c r="W5135" i="41"/>
  <c r="Z5134" i="41"/>
  <c r="Y5134" i="41"/>
  <c r="X5134" i="41"/>
  <c r="W5134" i="41"/>
  <c r="Z5133" i="41"/>
  <c r="Y5133" i="41"/>
  <c r="X5133" i="41"/>
  <c r="W5133" i="41"/>
  <c r="Z5132" i="41"/>
  <c r="Y5132" i="41"/>
  <c r="X5132" i="41"/>
  <c r="W5132" i="41"/>
  <c r="Z5131" i="41"/>
  <c r="Y5131" i="41"/>
  <c r="X5131" i="41"/>
  <c r="W5131" i="41"/>
  <c r="Z5130" i="41"/>
  <c r="Y5130" i="41"/>
  <c r="X5130" i="41"/>
  <c r="W5130" i="41"/>
  <c r="Z5129" i="41"/>
  <c r="Y5129" i="41"/>
  <c r="X5129" i="41"/>
  <c r="W5129" i="41"/>
  <c r="Z5128" i="41"/>
  <c r="Y5128" i="41"/>
  <c r="X5128" i="41"/>
  <c r="W5128" i="41"/>
  <c r="Z5127" i="41"/>
  <c r="Y5127" i="41"/>
  <c r="X5127" i="41"/>
  <c r="W5127" i="41"/>
  <c r="Z5126" i="41"/>
  <c r="Y5126" i="41"/>
  <c r="X5126" i="41"/>
  <c r="W5126" i="41"/>
  <c r="Z5125" i="41"/>
  <c r="Y5125" i="41"/>
  <c r="X5125" i="41"/>
  <c r="W5125" i="41"/>
  <c r="Z5124" i="41"/>
  <c r="Y5124" i="41"/>
  <c r="X5124" i="41"/>
  <c r="W5124" i="41"/>
  <c r="Z5123" i="41"/>
  <c r="Y5123" i="41"/>
  <c r="X5123" i="41"/>
  <c r="W5123" i="41"/>
  <c r="Z5122" i="41"/>
  <c r="Y5122" i="41"/>
  <c r="X5122" i="41"/>
  <c r="W5122" i="41"/>
  <c r="Z5121" i="41"/>
  <c r="Y5121" i="41"/>
  <c r="X5121" i="41"/>
  <c r="W5121" i="41"/>
  <c r="Z5120" i="41"/>
  <c r="Y5120" i="41"/>
  <c r="X5120" i="41"/>
  <c r="W5120" i="41"/>
  <c r="Z5119" i="41"/>
  <c r="Y5119" i="41"/>
  <c r="X5119" i="41"/>
  <c r="W5119" i="41"/>
  <c r="Z5118" i="41"/>
  <c r="Y5118" i="41"/>
  <c r="X5118" i="41"/>
  <c r="W5118" i="41"/>
  <c r="Z5117" i="41"/>
  <c r="Y5117" i="41"/>
  <c r="X5117" i="41"/>
  <c r="W5117" i="41"/>
  <c r="Z5116" i="41"/>
  <c r="Y5116" i="41"/>
  <c r="X5116" i="41"/>
  <c r="W5116" i="41"/>
  <c r="Z5115" i="41"/>
  <c r="Y5115" i="41"/>
  <c r="X5115" i="41"/>
  <c r="W5115" i="41"/>
  <c r="Z5114" i="41"/>
  <c r="Y5114" i="41"/>
  <c r="X5114" i="41"/>
  <c r="W5114" i="41"/>
  <c r="Z5113" i="41"/>
  <c r="Y5113" i="41"/>
  <c r="X5113" i="41"/>
  <c r="W5113" i="41"/>
  <c r="Z5112" i="41"/>
  <c r="Y5112" i="41"/>
  <c r="X5112" i="41"/>
  <c r="W5112" i="41"/>
  <c r="Z5111" i="41"/>
  <c r="Y5111" i="41"/>
  <c r="X5111" i="41"/>
  <c r="W5111" i="41"/>
  <c r="Z5110" i="41"/>
  <c r="Y5110" i="41"/>
  <c r="X5110" i="41"/>
  <c r="W5110" i="41"/>
  <c r="Z5109" i="41"/>
  <c r="Y5109" i="41"/>
  <c r="X5109" i="41"/>
  <c r="W5109" i="41"/>
  <c r="Z5108" i="41"/>
  <c r="Y5108" i="41"/>
  <c r="X5108" i="41"/>
  <c r="W5108" i="41"/>
  <c r="Z5107" i="41"/>
  <c r="Y5107" i="41"/>
  <c r="X5107" i="41"/>
  <c r="W5107" i="41"/>
  <c r="Z5106" i="41"/>
  <c r="Y5106" i="41"/>
  <c r="X5106" i="41"/>
  <c r="W5106" i="41"/>
  <c r="Z5105" i="41"/>
  <c r="Y5105" i="41"/>
  <c r="X5105" i="41"/>
  <c r="W5105" i="41"/>
  <c r="Z5104" i="41"/>
  <c r="Y5104" i="41"/>
  <c r="X5104" i="41"/>
  <c r="W5104" i="41"/>
  <c r="Z5103" i="41"/>
  <c r="Y5103" i="41"/>
  <c r="X5103" i="41"/>
  <c r="W5103" i="41"/>
  <c r="Z5102" i="41"/>
  <c r="Y5102" i="41"/>
  <c r="X5102" i="41"/>
  <c r="W5102" i="41"/>
  <c r="Z5101" i="41"/>
  <c r="Y5101" i="41"/>
  <c r="X5101" i="41"/>
  <c r="W5101" i="41"/>
  <c r="Z5100" i="41"/>
  <c r="Y5100" i="41"/>
  <c r="X5100" i="41"/>
  <c r="W5100" i="41"/>
  <c r="Z5099" i="41"/>
  <c r="Y5099" i="41"/>
  <c r="X5099" i="41"/>
  <c r="W5099" i="41"/>
  <c r="Z5098" i="41"/>
  <c r="Y5098" i="41"/>
  <c r="X5098" i="41"/>
  <c r="W5098" i="41"/>
  <c r="Z5097" i="41"/>
  <c r="Y5097" i="41"/>
  <c r="X5097" i="41"/>
  <c r="W5097" i="41"/>
  <c r="Z5096" i="41"/>
  <c r="Y5096" i="41"/>
  <c r="X5096" i="41"/>
  <c r="W5096" i="41"/>
  <c r="Z5095" i="41"/>
  <c r="Y5095" i="41"/>
  <c r="X5095" i="41"/>
  <c r="W5095" i="41"/>
  <c r="Z5094" i="41"/>
  <c r="Y5094" i="41"/>
  <c r="X5094" i="41"/>
  <c r="W5094" i="41"/>
  <c r="Z5093" i="41"/>
  <c r="Y5093" i="41"/>
  <c r="X5093" i="41"/>
  <c r="W5093" i="41"/>
  <c r="Z5092" i="41"/>
  <c r="Y5092" i="41"/>
  <c r="X5092" i="41"/>
  <c r="W5092" i="41"/>
  <c r="Z5091" i="41"/>
  <c r="Y5091" i="41"/>
  <c r="X5091" i="41"/>
  <c r="W5091" i="41"/>
  <c r="Z5090" i="41"/>
  <c r="Y5090" i="41"/>
  <c r="X5090" i="41"/>
  <c r="W5090" i="41"/>
  <c r="Z5089" i="41"/>
  <c r="Y5089" i="41"/>
  <c r="X5089" i="41"/>
  <c r="W5089" i="41"/>
  <c r="Z5088" i="41"/>
  <c r="Y5088" i="41"/>
  <c r="X5088" i="41"/>
  <c r="W5088" i="41"/>
  <c r="Z5087" i="41"/>
  <c r="Y5087" i="41"/>
  <c r="X5087" i="41"/>
  <c r="W5087" i="41"/>
  <c r="Z5086" i="41"/>
  <c r="Y5086" i="41"/>
  <c r="X5086" i="41"/>
  <c r="W5086" i="41"/>
  <c r="Z5085" i="41"/>
  <c r="Y5085" i="41"/>
  <c r="X5085" i="41"/>
  <c r="W5085" i="41"/>
  <c r="Z5084" i="41"/>
  <c r="Y5084" i="41"/>
  <c r="X5084" i="41"/>
  <c r="W5084" i="41"/>
  <c r="Z5083" i="41"/>
  <c r="Y5083" i="41"/>
  <c r="X5083" i="41"/>
  <c r="W5083" i="41"/>
  <c r="Z5082" i="41"/>
  <c r="Y5082" i="41"/>
  <c r="X5082" i="41"/>
  <c r="W5082" i="41"/>
  <c r="Z5081" i="41"/>
  <c r="Y5081" i="41"/>
  <c r="X5081" i="41"/>
  <c r="W5081" i="41"/>
  <c r="Z5080" i="41"/>
  <c r="Y5080" i="41"/>
  <c r="X5080" i="41"/>
  <c r="W5080" i="41"/>
  <c r="Z5079" i="41"/>
  <c r="Y5079" i="41"/>
  <c r="X5079" i="41"/>
  <c r="W5079" i="41"/>
  <c r="Z5078" i="41"/>
  <c r="Y5078" i="41"/>
  <c r="X5078" i="41"/>
  <c r="W5078" i="41"/>
  <c r="Z5077" i="41"/>
  <c r="Y5077" i="41"/>
  <c r="X5077" i="41"/>
  <c r="W5077" i="41"/>
  <c r="Z5076" i="41"/>
  <c r="Y5076" i="41"/>
  <c r="X5076" i="41"/>
  <c r="W5076" i="41"/>
  <c r="Z5075" i="41"/>
  <c r="Y5075" i="41"/>
  <c r="X5075" i="41"/>
  <c r="W5075" i="41"/>
  <c r="Z5074" i="41"/>
  <c r="Y5074" i="41"/>
  <c r="X5074" i="41"/>
  <c r="W5074" i="41"/>
  <c r="Z5073" i="41"/>
  <c r="Y5073" i="41"/>
  <c r="X5073" i="41"/>
  <c r="W5073" i="41"/>
  <c r="Z5072" i="41"/>
  <c r="Y5072" i="41"/>
  <c r="X5072" i="41"/>
  <c r="W5072" i="41"/>
  <c r="Z5071" i="41"/>
  <c r="Y5071" i="41"/>
  <c r="X5071" i="41"/>
  <c r="W5071" i="41"/>
  <c r="Z5070" i="41"/>
  <c r="Y5070" i="41"/>
  <c r="X5070" i="41"/>
  <c r="W5070" i="41"/>
  <c r="Z5069" i="41"/>
  <c r="Y5069" i="41"/>
  <c r="X5069" i="41"/>
  <c r="W5069" i="41"/>
  <c r="Z5068" i="41"/>
  <c r="Y5068" i="41"/>
  <c r="X5068" i="41"/>
  <c r="W5068" i="41"/>
  <c r="Z5067" i="41"/>
  <c r="Y5067" i="41"/>
  <c r="X5067" i="41"/>
  <c r="W5067" i="41"/>
  <c r="Z5066" i="41"/>
  <c r="Y5066" i="41"/>
  <c r="X5066" i="41"/>
  <c r="W5066" i="41"/>
  <c r="Z5065" i="41"/>
  <c r="Y5065" i="41"/>
  <c r="X5065" i="41"/>
  <c r="W5065" i="41"/>
  <c r="Z5064" i="41"/>
  <c r="Y5064" i="41"/>
  <c r="X5064" i="41"/>
  <c r="W5064" i="41"/>
  <c r="Z5063" i="41"/>
  <c r="Y5063" i="41"/>
  <c r="X5063" i="41"/>
  <c r="W5063" i="41"/>
  <c r="Z5062" i="41"/>
  <c r="Y5062" i="41"/>
  <c r="X5062" i="41"/>
  <c r="W5062" i="41"/>
  <c r="Z5061" i="41"/>
  <c r="Y5061" i="41"/>
  <c r="X5061" i="41"/>
  <c r="W5061" i="41"/>
  <c r="Z5060" i="41"/>
  <c r="Y5060" i="41"/>
  <c r="X5060" i="41"/>
  <c r="W5060" i="41"/>
  <c r="Z5059" i="41"/>
  <c r="Y5059" i="41"/>
  <c r="X5059" i="41"/>
  <c r="W5059" i="41"/>
  <c r="Z5058" i="41"/>
  <c r="Y5058" i="41"/>
  <c r="X5058" i="41"/>
  <c r="W5058" i="41"/>
  <c r="Z5057" i="41"/>
  <c r="Y5057" i="41"/>
  <c r="X5057" i="41"/>
  <c r="W5057" i="41"/>
  <c r="Z5056" i="41"/>
  <c r="Y5056" i="41"/>
  <c r="X5056" i="41"/>
  <c r="W5056" i="41"/>
  <c r="Z5055" i="41"/>
  <c r="Y5055" i="41"/>
  <c r="X5055" i="41"/>
  <c r="W5055" i="41"/>
  <c r="Z5054" i="41"/>
  <c r="Y5054" i="41"/>
  <c r="X5054" i="41"/>
  <c r="W5054" i="41"/>
  <c r="Z5053" i="41"/>
  <c r="Y5053" i="41"/>
  <c r="X5053" i="41"/>
  <c r="W5053" i="41"/>
  <c r="Z5052" i="41"/>
  <c r="Y5052" i="41"/>
  <c r="X5052" i="41"/>
  <c r="W5052" i="41"/>
  <c r="Z5051" i="41"/>
  <c r="Y5051" i="41"/>
  <c r="X5051" i="41"/>
  <c r="W5051" i="41"/>
  <c r="Z5050" i="41"/>
  <c r="Y5050" i="41"/>
  <c r="X5050" i="41"/>
  <c r="W5050" i="41"/>
  <c r="Z5049" i="41"/>
  <c r="Y5049" i="41"/>
  <c r="X5049" i="41"/>
  <c r="W5049" i="41"/>
  <c r="Z5048" i="41"/>
  <c r="Y5048" i="41"/>
  <c r="X5048" i="41"/>
  <c r="W5048" i="41"/>
  <c r="Z5047" i="41"/>
  <c r="Y5047" i="41"/>
  <c r="X5047" i="41"/>
  <c r="W5047" i="41"/>
  <c r="Z5046" i="41"/>
  <c r="Y5046" i="41"/>
  <c r="X5046" i="41"/>
  <c r="W5046" i="41"/>
  <c r="Z5045" i="41"/>
  <c r="Y5045" i="41"/>
  <c r="X5045" i="41"/>
  <c r="W5045" i="41"/>
  <c r="Z5044" i="41"/>
  <c r="Y5044" i="41"/>
  <c r="X5044" i="41"/>
  <c r="W5044" i="41"/>
  <c r="Z5043" i="41"/>
  <c r="Y5043" i="41"/>
  <c r="X5043" i="41"/>
  <c r="W5043" i="41"/>
  <c r="Z5042" i="41"/>
  <c r="Y5042" i="41"/>
  <c r="X5042" i="41"/>
  <c r="W5042" i="41"/>
  <c r="Z5041" i="41"/>
  <c r="Y5041" i="41"/>
  <c r="X5041" i="41"/>
  <c r="W5041" i="41"/>
  <c r="Z5040" i="41"/>
  <c r="Y5040" i="41"/>
  <c r="X5040" i="41"/>
  <c r="W5040" i="41"/>
  <c r="Z5039" i="41"/>
  <c r="Y5039" i="41"/>
  <c r="X5039" i="41"/>
  <c r="W5039" i="41"/>
  <c r="Z5038" i="41"/>
  <c r="Y5038" i="41"/>
  <c r="X5038" i="41"/>
  <c r="W5038" i="41"/>
  <c r="Z5037" i="41"/>
  <c r="Y5037" i="41"/>
  <c r="X5037" i="41"/>
  <c r="W5037" i="41"/>
  <c r="Z5036" i="41"/>
  <c r="Y5036" i="41"/>
  <c r="X5036" i="41"/>
  <c r="W5036" i="41"/>
  <c r="Z5035" i="41"/>
  <c r="Y5035" i="41"/>
  <c r="X5035" i="41"/>
  <c r="W5035" i="41"/>
  <c r="Z5034" i="41"/>
  <c r="Y5034" i="41"/>
  <c r="X5034" i="41"/>
  <c r="W5034" i="41"/>
  <c r="Z5033" i="41"/>
  <c r="Y5033" i="41"/>
  <c r="X5033" i="41"/>
  <c r="W5033" i="41"/>
  <c r="Z5032" i="41"/>
  <c r="Y5032" i="41"/>
  <c r="X5032" i="41"/>
  <c r="W5032" i="41"/>
  <c r="Z5031" i="41"/>
  <c r="Y5031" i="41"/>
  <c r="X5031" i="41"/>
  <c r="W5031" i="41"/>
  <c r="Z5030" i="41"/>
  <c r="Y5030" i="41"/>
  <c r="X5030" i="41"/>
  <c r="W5030" i="41"/>
  <c r="Z5029" i="41"/>
  <c r="Y5029" i="41"/>
  <c r="X5029" i="41"/>
  <c r="W5029" i="41"/>
  <c r="Z5028" i="41"/>
  <c r="Y5028" i="41"/>
  <c r="X5028" i="41"/>
  <c r="W5028" i="41"/>
  <c r="Z5027" i="41"/>
  <c r="Y5027" i="41"/>
  <c r="X5027" i="41"/>
  <c r="W5027" i="41"/>
  <c r="Z5026" i="41"/>
  <c r="Y5026" i="41"/>
  <c r="X5026" i="41"/>
  <c r="W5026" i="41"/>
  <c r="Z5025" i="41"/>
  <c r="Y5025" i="41"/>
  <c r="X5025" i="41"/>
  <c r="W5025" i="41"/>
  <c r="Z5024" i="41"/>
  <c r="Y5024" i="41"/>
  <c r="X5024" i="41"/>
  <c r="W5024" i="41"/>
  <c r="Z5023" i="41"/>
  <c r="Y5023" i="41"/>
  <c r="X5023" i="41"/>
  <c r="W5023" i="41"/>
  <c r="Z5022" i="41"/>
  <c r="Y5022" i="41"/>
  <c r="X5022" i="41"/>
  <c r="W5022" i="41"/>
  <c r="Z5021" i="41"/>
  <c r="Y5021" i="41"/>
  <c r="X5021" i="41"/>
  <c r="W5021" i="41"/>
  <c r="Z5020" i="41"/>
  <c r="Y5020" i="41"/>
  <c r="X5020" i="41"/>
  <c r="W5020" i="41"/>
  <c r="Z5019" i="41"/>
  <c r="Y5019" i="41"/>
  <c r="X5019" i="41"/>
  <c r="W5019" i="41"/>
  <c r="Z5018" i="41"/>
  <c r="Y5018" i="41"/>
  <c r="X5018" i="41"/>
  <c r="W5018" i="41"/>
  <c r="Z5017" i="41"/>
  <c r="Y5017" i="41"/>
  <c r="X5017" i="41"/>
  <c r="W5017" i="41"/>
  <c r="Z5016" i="41"/>
  <c r="Y5016" i="41"/>
  <c r="X5016" i="41"/>
  <c r="W5016" i="41"/>
  <c r="Z5015" i="41"/>
  <c r="Y5015" i="41"/>
  <c r="X5015" i="41"/>
  <c r="W5015" i="41"/>
  <c r="Z5014" i="41"/>
  <c r="Y5014" i="41"/>
  <c r="X5014" i="41"/>
  <c r="W5014" i="41"/>
  <c r="Z5013" i="41"/>
  <c r="Y5013" i="41"/>
  <c r="X5013" i="41"/>
  <c r="W5013" i="41"/>
  <c r="Z5012" i="41"/>
  <c r="Y5012" i="41"/>
  <c r="X5012" i="41"/>
  <c r="W5012" i="41"/>
  <c r="Z5011" i="41"/>
  <c r="Y5011" i="41"/>
  <c r="X5011" i="41"/>
  <c r="W5011" i="41"/>
  <c r="Z5010" i="41"/>
  <c r="Y5010" i="41"/>
  <c r="X5010" i="41"/>
  <c r="W5010" i="41"/>
  <c r="Z5009" i="41"/>
  <c r="Y5009" i="41"/>
  <c r="X5009" i="41"/>
  <c r="W5009" i="41"/>
  <c r="Z5008" i="41"/>
  <c r="Y5008" i="41"/>
  <c r="X5008" i="41"/>
  <c r="W5008" i="41"/>
  <c r="Z5007" i="41"/>
  <c r="Y5007" i="41"/>
  <c r="X5007" i="41"/>
  <c r="W5007" i="41"/>
  <c r="Z5006" i="41"/>
  <c r="Y5006" i="41"/>
  <c r="X5006" i="41"/>
  <c r="W5006" i="41"/>
  <c r="Z5005" i="41"/>
  <c r="Y5005" i="41"/>
  <c r="X5005" i="41"/>
  <c r="W5005" i="41"/>
  <c r="Z5004" i="41"/>
  <c r="Y5004" i="41"/>
  <c r="X5004" i="41"/>
  <c r="W5004" i="41"/>
  <c r="Z5003" i="41"/>
  <c r="Y5003" i="41"/>
  <c r="X5003" i="41"/>
  <c r="W5003" i="41"/>
  <c r="Z5002" i="41"/>
  <c r="Y5002" i="41"/>
  <c r="X5002" i="41"/>
  <c r="W5002" i="41"/>
  <c r="Z5001" i="41"/>
  <c r="Y5001" i="41"/>
  <c r="X5001" i="41"/>
  <c r="W5001" i="41"/>
  <c r="Z5000" i="41"/>
  <c r="Y5000" i="41"/>
  <c r="X5000" i="41"/>
  <c r="W5000" i="41"/>
  <c r="Z4999" i="41"/>
  <c r="Y4999" i="41"/>
  <c r="X4999" i="41"/>
  <c r="W4999" i="41"/>
  <c r="Z4998" i="41"/>
  <c r="Y4998" i="41"/>
  <c r="X4998" i="41"/>
  <c r="W4998" i="41"/>
  <c r="Z4997" i="41"/>
  <c r="Y4997" i="41"/>
  <c r="X4997" i="41"/>
  <c r="W4997" i="41"/>
  <c r="Z4996" i="41"/>
  <c r="Y4996" i="41"/>
  <c r="X4996" i="41"/>
  <c r="W4996" i="41"/>
  <c r="Z4995" i="41"/>
  <c r="Y4995" i="41"/>
  <c r="X4995" i="41"/>
  <c r="W4995" i="41"/>
  <c r="Z4994" i="41"/>
  <c r="Y4994" i="41"/>
  <c r="X4994" i="41"/>
  <c r="W4994" i="41"/>
  <c r="Z4993" i="41"/>
  <c r="Y4993" i="41"/>
  <c r="X4993" i="41"/>
  <c r="W4993" i="41"/>
  <c r="Z4992" i="41"/>
  <c r="Y4992" i="41"/>
  <c r="X4992" i="41"/>
  <c r="W4992" i="41"/>
  <c r="Z4991" i="41"/>
  <c r="Y4991" i="41"/>
  <c r="X4991" i="41"/>
  <c r="W4991" i="41"/>
  <c r="Z4990" i="41"/>
  <c r="Y4990" i="41"/>
  <c r="X4990" i="41"/>
  <c r="W4990" i="41"/>
  <c r="Z4989" i="41"/>
  <c r="Y4989" i="41"/>
  <c r="X4989" i="41"/>
  <c r="W4989" i="41"/>
  <c r="Z4988" i="41"/>
  <c r="Y4988" i="41"/>
  <c r="X4988" i="41"/>
  <c r="W4988" i="41"/>
  <c r="Z4987" i="41"/>
  <c r="Y4987" i="41"/>
  <c r="X4987" i="41"/>
  <c r="W4987" i="41"/>
  <c r="Z4986" i="41"/>
  <c r="Y4986" i="41"/>
  <c r="X4986" i="41"/>
  <c r="W4986" i="41"/>
  <c r="Z4985" i="41"/>
  <c r="Y4985" i="41"/>
  <c r="X4985" i="41"/>
  <c r="W4985" i="41"/>
  <c r="Z4984" i="41"/>
  <c r="Y4984" i="41"/>
  <c r="X4984" i="41"/>
  <c r="W4984" i="41"/>
  <c r="Z4983" i="41"/>
  <c r="Y4983" i="41"/>
  <c r="X4983" i="41"/>
  <c r="W4983" i="41"/>
  <c r="Z4982" i="41"/>
  <c r="Y4982" i="41"/>
  <c r="X4982" i="41"/>
  <c r="W4982" i="41"/>
  <c r="Z4981" i="41"/>
  <c r="Y4981" i="41"/>
  <c r="X4981" i="41"/>
  <c r="W4981" i="41"/>
  <c r="Z4980" i="41"/>
  <c r="Y4980" i="41"/>
  <c r="X4980" i="41"/>
  <c r="W4980" i="41"/>
  <c r="Z4979" i="41"/>
  <c r="Y4979" i="41"/>
  <c r="X4979" i="41"/>
  <c r="W4979" i="41"/>
  <c r="Z4978" i="41"/>
  <c r="Y4978" i="41"/>
  <c r="X4978" i="41"/>
  <c r="W4978" i="41"/>
  <c r="Z4977" i="41"/>
  <c r="Y4977" i="41"/>
  <c r="X4977" i="41"/>
  <c r="W4977" i="41"/>
  <c r="Z4976" i="41"/>
  <c r="Y4976" i="41"/>
  <c r="X4976" i="41"/>
  <c r="W4976" i="41"/>
  <c r="Z4975" i="41"/>
  <c r="Y4975" i="41"/>
  <c r="X4975" i="41"/>
  <c r="W4975" i="41"/>
  <c r="Z4974" i="41"/>
  <c r="Y4974" i="41"/>
  <c r="X4974" i="41"/>
  <c r="W4974" i="41"/>
  <c r="Z4973" i="41"/>
  <c r="Y4973" i="41"/>
  <c r="X4973" i="41"/>
  <c r="W4973" i="41"/>
  <c r="Z4972" i="41"/>
  <c r="Y4972" i="41"/>
  <c r="X4972" i="41"/>
  <c r="W4972" i="41"/>
  <c r="Z4971" i="41"/>
  <c r="Y4971" i="41"/>
  <c r="X4971" i="41"/>
  <c r="W4971" i="41"/>
  <c r="Z4970" i="41"/>
  <c r="Y4970" i="41"/>
  <c r="X4970" i="41"/>
  <c r="W4970" i="41"/>
  <c r="Z4969" i="41"/>
  <c r="Y4969" i="41"/>
  <c r="X4969" i="41"/>
  <c r="W4969" i="41"/>
  <c r="Z4968" i="41"/>
  <c r="Y4968" i="41"/>
  <c r="X4968" i="41"/>
  <c r="W4968" i="41"/>
  <c r="Z4967" i="41"/>
  <c r="Y4967" i="41"/>
  <c r="X4967" i="41"/>
  <c r="W4967" i="41"/>
  <c r="Z4966" i="41"/>
  <c r="Y4966" i="41"/>
  <c r="X4966" i="41"/>
  <c r="W4966" i="41"/>
  <c r="Z4965" i="41"/>
  <c r="Y4965" i="41"/>
  <c r="X4965" i="41"/>
  <c r="W4965" i="41"/>
  <c r="Z4964" i="41"/>
  <c r="Y4964" i="41"/>
  <c r="X4964" i="41"/>
  <c r="W4964" i="41"/>
  <c r="Z4963" i="41"/>
  <c r="Y4963" i="41"/>
  <c r="X4963" i="41"/>
  <c r="W4963" i="41"/>
  <c r="Z4962" i="41"/>
  <c r="Y4962" i="41"/>
  <c r="X4962" i="41"/>
  <c r="W4962" i="41"/>
  <c r="Z4961" i="41"/>
  <c r="Y4961" i="41"/>
  <c r="X4961" i="41"/>
  <c r="W4961" i="41"/>
  <c r="Z4960" i="41"/>
  <c r="Y4960" i="41"/>
  <c r="X4960" i="41"/>
  <c r="W4960" i="41"/>
  <c r="Z4959" i="41"/>
  <c r="Y4959" i="41"/>
  <c r="X4959" i="41"/>
  <c r="W4959" i="41"/>
  <c r="Z4958" i="41"/>
  <c r="Y4958" i="41"/>
  <c r="X4958" i="41"/>
  <c r="W4958" i="41"/>
  <c r="Z4957" i="41"/>
  <c r="Y4957" i="41"/>
  <c r="X4957" i="41"/>
  <c r="W4957" i="41"/>
  <c r="Z4956" i="41"/>
  <c r="Y4956" i="41"/>
  <c r="X4956" i="41"/>
  <c r="W4956" i="41"/>
  <c r="Z4955" i="41"/>
  <c r="Y4955" i="41"/>
  <c r="X4955" i="41"/>
  <c r="W4955" i="41"/>
  <c r="Z4954" i="41"/>
  <c r="Y4954" i="41"/>
  <c r="X4954" i="41"/>
  <c r="W4954" i="41"/>
  <c r="Z4953" i="41"/>
  <c r="Y4953" i="41"/>
  <c r="X4953" i="41"/>
  <c r="W4953" i="41"/>
  <c r="Z4952" i="41"/>
  <c r="Y4952" i="41"/>
  <c r="X4952" i="41"/>
  <c r="W4952" i="41"/>
  <c r="Z4951" i="41"/>
  <c r="Y4951" i="41"/>
  <c r="X4951" i="41"/>
  <c r="W4951" i="41"/>
  <c r="Z4950" i="41"/>
  <c r="Y4950" i="41"/>
  <c r="X4950" i="41"/>
  <c r="W4950" i="41"/>
  <c r="Z4949" i="41"/>
  <c r="Y4949" i="41"/>
  <c r="X4949" i="41"/>
  <c r="W4949" i="41"/>
  <c r="Z4948" i="41"/>
  <c r="Y4948" i="41"/>
  <c r="X4948" i="41"/>
  <c r="W4948" i="41"/>
  <c r="Z4947" i="41"/>
  <c r="Y4947" i="41"/>
  <c r="X4947" i="41"/>
  <c r="W4947" i="41"/>
  <c r="Z4946" i="41"/>
  <c r="Y4946" i="41"/>
  <c r="X4946" i="41"/>
  <c r="W4946" i="41"/>
  <c r="Z4945" i="41"/>
  <c r="Y4945" i="41"/>
  <c r="X4945" i="41"/>
  <c r="W4945" i="41"/>
  <c r="Z4944" i="41"/>
  <c r="Y4944" i="41"/>
  <c r="X4944" i="41"/>
  <c r="W4944" i="41"/>
  <c r="Z4943" i="41"/>
  <c r="Y4943" i="41"/>
  <c r="X4943" i="41"/>
  <c r="W4943" i="41"/>
  <c r="Z4942" i="41"/>
  <c r="Y4942" i="41"/>
  <c r="X4942" i="41"/>
  <c r="W4942" i="41"/>
  <c r="Z4941" i="41"/>
  <c r="Y4941" i="41"/>
  <c r="X4941" i="41"/>
  <c r="W4941" i="41"/>
  <c r="Z4940" i="41"/>
  <c r="Y4940" i="41"/>
  <c r="X4940" i="41"/>
  <c r="W4940" i="41"/>
  <c r="Z4939" i="41"/>
  <c r="Y4939" i="41"/>
  <c r="X4939" i="41"/>
  <c r="W4939" i="41"/>
  <c r="Z4938" i="41"/>
  <c r="Y4938" i="41"/>
  <c r="X4938" i="41"/>
  <c r="W4938" i="41"/>
  <c r="Z4937" i="41"/>
  <c r="Y4937" i="41"/>
  <c r="X4937" i="41"/>
  <c r="W4937" i="41"/>
  <c r="Z4936" i="41"/>
  <c r="Y4936" i="41"/>
  <c r="X4936" i="41"/>
  <c r="W4936" i="41"/>
  <c r="Z4935" i="41"/>
  <c r="Y4935" i="41"/>
  <c r="X4935" i="41"/>
  <c r="W4935" i="41"/>
  <c r="Z4934" i="41"/>
  <c r="Y4934" i="41"/>
  <c r="X4934" i="41"/>
  <c r="W4934" i="41"/>
  <c r="Z4933" i="41"/>
  <c r="Y4933" i="41"/>
  <c r="X4933" i="41"/>
  <c r="W4933" i="41"/>
  <c r="Z4932" i="41"/>
  <c r="Y4932" i="41"/>
  <c r="X4932" i="41"/>
  <c r="W4932" i="41"/>
  <c r="Z4931" i="41"/>
  <c r="Y4931" i="41"/>
  <c r="X4931" i="41"/>
  <c r="W4931" i="41"/>
  <c r="Z4930" i="41"/>
  <c r="Y4930" i="41"/>
  <c r="X4930" i="41"/>
  <c r="W4930" i="41"/>
  <c r="Z4929" i="41"/>
  <c r="Y4929" i="41"/>
  <c r="X4929" i="41"/>
  <c r="W4929" i="41"/>
  <c r="Z4928" i="41"/>
  <c r="Y4928" i="41"/>
  <c r="X4928" i="41"/>
  <c r="W4928" i="41"/>
  <c r="Z4927" i="41"/>
  <c r="Y4927" i="41"/>
  <c r="X4927" i="41"/>
  <c r="W4927" i="41"/>
  <c r="Z4926" i="41"/>
  <c r="Y4926" i="41"/>
  <c r="X4926" i="41"/>
  <c r="W4926" i="41"/>
  <c r="Z4925" i="41"/>
  <c r="Y4925" i="41"/>
  <c r="X4925" i="41"/>
  <c r="W4925" i="41"/>
  <c r="Z4924" i="41"/>
  <c r="Y4924" i="41"/>
  <c r="X4924" i="41"/>
  <c r="W4924" i="41"/>
  <c r="Z4923" i="41"/>
  <c r="Y4923" i="41"/>
  <c r="X4923" i="41"/>
  <c r="W4923" i="41"/>
  <c r="Z4922" i="41"/>
  <c r="Y4922" i="41"/>
  <c r="X4922" i="41"/>
  <c r="W4922" i="41"/>
  <c r="Z4921" i="41"/>
  <c r="Y4921" i="41"/>
  <c r="X4921" i="41"/>
  <c r="W4921" i="41"/>
  <c r="Z4920" i="41"/>
  <c r="Y4920" i="41"/>
  <c r="X4920" i="41"/>
  <c r="W4920" i="41"/>
  <c r="Z4919" i="41"/>
  <c r="Y4919" i="41"/>
  <c r="X4919" i="41"/>
  <c r="W4919" i="41"/>
  <c r="Z4918" i="41"/>
  <c r="Y4918" i="41"/>
  <c r="X4918" i="41"/>
  <c r="W4918" i="41"/>
  <c r="Z4917" i="41"/>
  <c r="Y4917" i="41"/>
  <c r="X4917" i="41"/>
  <c r="W4917" i="41"/>
  <c r="Z4916" i="41"/>
  <c r="Y4916" i="41"/>
  <c r="X4916" i="41"/>
  <c r="W4916" i="41"/>
  <c r="Z4915" i="41"/>
  <c r="Y4915" i="41"/>
  <c r="X4915" i="41"/>
  <c r="W4915" i="41"/>
  <c r="Z4914" i="41"/>
  <c r="Y4914" i="41"/>
  <c r="X4914" i="41"/>
  <c r="W4914" i="41"/>
  <c r="Z4913" i="41"/>
  <c r="Y4913" i="41"/>
  <c r="X4913" i="41"/>
  <c r="W4913" i="41"/>
  <c r="Z4912" i="41"/>
  <c r="Y4912" i="41"/>
  <c r="X4912" i="41"/>
  <c r="W4912" i="41"/>
  <c r="Z4911" i="41"/>
  <c r="Y4911" i="41"/>
  <c r="X4911" i="41"/>
  <c r="W4911" i="41"/>
  <c r="Z4910" i="41"/>
  <c r="Y4910" i="41"/>
  <c r="X4910" i="41"/>
  <c r="W4910" i="41"/>
  <c r="Z4909" i="41"/>
  <c r="Y4909" i="41"/>
  <c r="X4909" i="41"/>
  <c r="W4909" i="41"/>
  <c r="Z4908" i="41"/>
  <c r="Y4908" i="41"/>
  <c r="X4908" i="41"/>
  <c r="W4908" i="41"/>
  <c r="Z4907" i="41"/>
  <c r="Y4907" i="41"/>
  <c r="X4907" i="41"/>
  <c r="W4907" i="41"/>
  <c r="Z4906" i="41"/>
  <c r="Y4906" i="41"/>
  <c r="X4906" i="41"/>
  <c r="W4906" i="41"/>
  <c r="Z4905" i="41"/>
  <c r="Y4905" i="41"/>
  <c r="X4905" i="41"/>
  <c r="W4905" i="41"/>
  <c r="Z4904" i="41"/>
  <c r="Y4904" i="41"/>
  <c r="X4904" i="41"/>
  <c r="W4904" i="41"/>
  <c r="Z4903" i="41"/>
  <c r="Y4903" i="41"/>
  <c r="X4903" i="41"/>
  <c r="W4903" i="41"/>
  <c r="Z4902" i="41"/>
  <c r="Y4902" i="41"/>
  <c r="X4902" i="41"/>
  <c r="W4902" i="41"/>
  <c r="Z4901" i="41"/>
  <c r="Y4901" i="41"/>
  <c r="X4901" i="41"/>
  <c r="W4901" i="41"/>
  <c r="Z4900" i="41"/>
  <c r="Y4900" i="41"/>
  <c r="X4900" i="41"/>
  <c r="W4900" i="41"/>
  <c r="Z4899" i="41"/>
  <c r="Y4899" i="41"/>
  <c r="X4899" i="41"/>
  <c r="W4899" i="41"/>
  <c r="Z4898" i="41"/>
  <c r="Y4898" i="41"/>
  <c r="X4898" i="41"/>
  <c r="W4898" i="41"/>
  <c r="Z4897" i="41"/>
  <c r="Y4897" i="41"/>
  <c r="X4897" i="41"/>
  <c r="W4897" i="41"/>
  <c r="Z4896" i="41"/>
  <c r="Y4896" i="41"/>
  <c r="X4896" i="41"/>
  <c r="W4896" i="41"/>
  <c r="Z4895" i="41"/>
  <c r="Y4895" i="41"/>
  <c r="X4895" i="41"/>
  <c r="W4895" i="41"/>
  <c r="Z4894" i="41"/>
  <c r="Y4894" i="41"/>
  <c r="X4894" i="41"/>
  <c r="W4894" i="41"/>
  <c r="Z4893" i="41"/>
  <c r="Y4893" i="41"/>
  <c r="X4893" i="41"/>
  <c r="W4893" i="41"/>
  <c r="Z4892" i="41"/>
  <c r="Y4892" i="41"/>
  <c r="X4892" i="41"/>
  <c r="W4892" i="41"/>
  <c r="Z4891" i="41"/>
  <c r="Y4891" i="41"/>
  <c r="X4891" i="41"/>
  <c r="W4891" i="41"/>
  <c r="Z4890" i="41"/>
  <c r="Y4890" i="41"/>
  <c r="X4890" i="41"/>
  <c r="W4890" i="41"/>
  <c r="Z4889" i="41"/>
  <c r="Y4889" i="41"/>
  <c r="X4889" i="41"/>
  <c r="W4889" i="41"/>
  <c r="Z4888" i="41"/>
  <c r="Y4888" i="41"/>
  <c r="X4888" i="41"/>
  <c r="W4888" i="41"/>
  <c r="Z4887" i="41"/>
  <c r="Y4887" i="41"/>
  <c r="X4887" i="41"/>
  <c r="W4887" i="41"/>
  <c r="Z4886" i="41"/>
  <c r="Y4886" i="41"/>
  <c r="X4886" i="41"/>
  <c r="W4886" i="41"/>
  <c r="Z4885" i="41"/>
  <c r="Y4885" i="41"/>
  <c r="X4885" i="41"/>
  <c r="W4885" i="41"/>
  <c r="Z4884" i="41"/>
  <c r="Y4884" i="41"/>
  <c r="X4884" i="41"/>
  <c r="W4884" i="41"/>
  <c r="Z4883" i="41"/>
  <c r="Y4883" i="41"/>
  <c r="X4883" i="41"/>
  <c r="W4883" i="41"/>
  <c r="Z4882" i="41"/>
  <c r="Y4882" i="41"/>
  <c r="X4882" i="41"/>
  <c r="W4882" i="41"/>
  <c r="Z4881" i="41"/>
  <c r="Y4881" i="41"/>
  <c r="X4881" i="41"/>
  <c r="W4881" i="41"/>
  <c r="Z4880" i="41"/>
  <c r="Y4880" i="41"/>
  <c r="X4880" i="41"/>
  <c r="W4880" i="41"/>
  <c r="Z4879" i="41"/>
  <c r="Y4879" i="41"/>
  <c r="X4879" i="41"/>
  <c r="W4879" i="41"/>
  <c r="Z4878" i="41"/>
  <c r="Y4878" i="41"/>
  <c r="X4878" i="41"/>
  <c r="W4878" i="41"/>
  <c r="Z4877" i="41"/>
  <c r="Y4877" i="41"/>
  <c r="X4877" i="41"/>
  <c r="W4877" i="41"/>
  <c r="Z4876" i="41"/>
  <c r="Y4876" i="41"/>
  <c r="X4876" i="41"/>
  <c r="W4876" i="41"/>
  <c r="Z4875" i="41"/>
  <c r="Y4875" i="41"/>
  <c r="X4875" i="41"/>
  <c r="W4875" i="41"/>
  <c r="Z4874" i="41"/>
  <c r="Y4874" i="41"/>
  <c r="X4874" i="41"/>
  <c r="W4874" i="41"/>
  <c r="Z4873" i="41"/>
  <c r="Y4873" i="41"/>
  <c r="X4873" i="41"/>
  <c r="W4873" i="41"/>
  <c r="Z4872" i="41"/>
  <c r="Y4872" i="41"/>
  <c r="X4872" i="41"/>
  <c r="W4872" i="41"/>
  <c r="Z4871" i="41"/>
  <c r="Y4871" i="41"/>
  <c r="X4871" i="41"/>
  <c r="W4871" i="41"/>
  <c r="Z4870" i="41"/>
  <c r="Y4870" i="41"/>
  <c r="X4870" i="41"/>
  <c r="W4870" i="41"/>
  <c r="Z4869" i="41"/>
  <c r="Y4869" i="41"/>
  <c r="X4869" i="41"/>
  <c r="W4869" i="41"/>
  <c r="Z4868" i="41"/>
  <c r="Y4868" i="41"/>
  <c r="X4868" i="41"/>
  <c r="W4868" i="41"/>
  <c r="Z4867" i="41"/>
  <c r="Y4867" i="41"/>
  <c r="X4867" i="41"/>
  <c r="W4867" i="41"/>
  <c r="Z4866" i="41"/>
  <c r="Y4866" i="41"/>
  <c r="X4866" i="41"/>
  <c r="W4866" i="41"/>
  <c r="Z4865" i="41"/>
  <c r="Y4865" i="41"/>
  <c r="X4865" i="41"/>
  <c r="W4865" i="41"/>
  <c r="Z4864" i="41"/>
  <c r="Y4864" i="41"/>
  <c r="X4864" i="41"/>
  <c r="W4864" i="41"/>
  <c r="Z4863" i="41"/>
  <c r="Y4863" i="41"/>
  <c r="X4863" i="41"/>
  <c r="W4863" i="41"/>
  <c r="Z4862" i="41"/>
  <c r="Y4862" i="41"/>
  <c r="X4862" i="41"/>
  <c r="W4862" i="41"/>
  <c r="Z4861" i="41"/>
  <c r="Y4861" i="41"/>
  <c r="X4861" i="41"/>
  <c r="W4861" i="41"/>
  <c r="Z4860" i="41"/>
  <c r="Y4860" i="41"/>
  <c r="X4860" i="41"/>
  <c r="W4860" i="41"/>
  <c r="Z4859" i="41"/>
  <c r="Y4859" i="41"/>
  <c r="X4859" i="41"/>
  <c r="W4859" i="41"/>
  <c r="Z4858" i="41"/>
  <c r="Y4858" i="41"/>
  <c r="X4858" i="41"/>
  <c r="W4858" i="41"/>
  <c r="Z4857" i="41"/>
  <c r="Y4857" i="41"/>
  <c r="X4857" i="41"/>
  <c r="W4857" i="41"/>
  <c r="Z4856" i="41"/>
  <c r="Y4856" i="41"/>
  <c r="X4856" i="41"/>
  <c r="W4856" i="41"/>
  <c r="Z4855" i="41"/>
  <c r="Y4855" i="41"/>
  <c r="X4855" i="41"/>
  <c r="W4855" i="41"/>
  <c r="Z4854" i="41"/>
  <c r="Y4854" i="41"/>
  <c r="X4854" i="41"/>
  <c r="W4854" i="41"/>
  <c r="Z4853" i="41"/>
  <c r="Y4853" i="41"/>
  <c r="X4853" i="41"/>
  <c r="W4853" i="41"/>
  <c r="Z4852" i="41"/>
  <c r="Y4852" i="41"/>
  <c r="X4852" i="41"/>
  <c r="W4852" i="41"/>
  <c r="Z4851" i="41"/>
  <c r="Y4851" i="41"/>
  <c r="X4851" i="41"/>
  <c r="W4851" i="41"/>
  <c r="Z4850" i="41"/>
  <c r="Y4850" i="41"/>
  <c r="X4850" i="41"/>
  <c r="W4850" i="41"/>
  <c r="Z4849" i="41"/>
  <c r="Y4849" i="41"/>
  <c r="X4849" i="41"/>
  <c r="W4849" i="41"/>
  <c r="Z4848" i="41"/>
  <c r="Y4848" i="41"/>
  <c r="X4848" i="41"/>
  <c r="W4848" i="41"/>
  <c r="Z4847" i="41"/>
  <c r="Y4847" i="41"/>
  <c r="X4847" i="41"/>
  <c r="W4847" i="41"/>
  <c r="Z4846" i="41"/>
  <c r="Y4846" i="41"/>
  <c r="X4846" i="41"/>
  <c r="W4846" i="41"/>
  <c r="Z4845" i="41"/>
  <c r="Y4845" i="41"/>
  <c r="X4845" i="41"/>
  <c r="W4845" i="41"/>
  <c r="Z4844" i="41"/>
  <c r="Y4844" i="41"/>
  <c r="X4844" i="41"/>
  <c r="W4844" i="41"/>
  <c r="Z4843" i="41"/>
  <c r="Y4843" i="41"/>
  <c r="X4843" i="41"/>
  <c r="W4843" i="41"/>
  <c r="Z4842" i="41"/>
  <c r="Y4842" i="41"/>
  <c r="X4842" i="41"/>
  <c r="W4842" i="41"/>
  <c r="Z4841" i="41"/>
  <c r="Y4841" i="41"/>
  <c r="X4841" i="41"/>
  <c r="W4841" i="41"/>
  <c r="Z4840" i="41"/>
  <c r="Y4840" i="41"/>
  <c r="X4840" i="41"/>
  <c r="W4840" i="41"/>
  <c r="Z4839" i="41"/>
  <c r="Y4839" i="41"/>
  <c r="X4839" i="41"/>
  <c r="W4839" i="41"/>
  <c r="Z4838" i="41"/>
  <c r="Y4838" i="41"/>
  <c r="X4838" i="41"/>
  <c r="W4838" i="41"/>
  <c r="Z4837" i="41"/>
  <c r="Y4837" i="41"/>
  <c r="X4837" i="41"/>
  <c r="W4837" i="41"/>
  <c r="Z4836" i="41"/>
  <c r="Y4836" i="41"/>
  <c r="X4836" i="41"/>
  <c r="W4836" i="41"/>
  <c r="Z4835" i="41"/>
  <c r="Y4835" i="41"/>
  <c r="X4835" i="41"/>
  <c r="W4835" i="41"/>
  <c r="Z4834" i="41"/>
  <c r="Y4834" i="41"/>
  <c r="X4834" i="41"/>
  <c r="W4834" i="41"/>
  <c r="Z4833" i="41"/>
  <c r="Y4833" i="41"/>
  <c r="X4833" i="41"/>
  <c r="W4833" i="41"/>
  <c r="Z4832" i="41"/>
  <c r="Y4832" i="41"/>
  <c r="X4832" i="41"/>
  <c r="W4832" i="41"/>
  <c r="Z4831" i="41"/>
  <c r="Y4831" i="41"/>
  <c r="X4831" i="41"/>
  <c r="W4831" i="41"/>
  <c r="Z4830" i="41"/>
  <c r="Y4830" i="41"/>
  <c r="X4830" i="41"/>
  <c r="W4830" i="41"/>
  <c r="Z4829" i="41"/>
  <c r="Y4829" i="41"/>
  <c r="X4829" i="41"/>
  <c r="W4829" i="41"/>
  <c r="Z4828" i="41"/>
  <c r="Y4828" i="41"/>
  <c r="X4828" i="41"/>
  <c r="W4828" i="41"/>
  <c r="Z4827" i="41"/>
  <c r="Y4827" i="41"/>
  <c r="X4827" i="41"/>
  <c r="W4827" i="41"/>
  <c r="Z4826" i="41"/>
  <c r="Y4826" i="41"/>
  <c r="X4826" i="41"/>
  <c r="W4826" i="41"/>
  <c r="Z4825" i="41"/>
  <c r="Y4825" i="41"/>
  <c r="X4825" i="41"/>
  <c r="W4825" i="41"/>
  <c r="Z4824" i="41"/>
  <c r="Y4824" i="41"/>
  <c r="X4824" i="41"/>
  <c r="W4824" i="41"/>
  <c r="Z4823" i="41"/>
  <c r="Y4823" i="41"/>
  <c r="X4823" i="41"/>
  <c r="W4823" i="41"/>
  <c r="Z4822" i="41"/>
  <c r="Y4822" i="41"/>
  <c r="X4822" i="41"/>
  <c r="W4822" i="41"/>
  <c r="Z4821" i="41"/>
  <c r="Y4821" i="41"/>
  <c r="X4821" i="41"/>
  <c r="W4821" i="41"/>
  <c r="Z4820" i="41"/>
  <c r="Y4820" i="41"/>
  <c r="X4820" i="41"/>
  <c r="W4820" i="41"/>
  <c r="Z4819" i="41"/>
  <c r="Y4819" i="41"/>
  <c r="X4819" i="41"/>
  <c r="W4819" i="41"/>
  <c r="Z4818" i="41"/>
  <c r="Y4818" i="41"/>
  <c r="X4818" i="41"/>
  <c r="W4818" i="41"/>
  <c r="Z4817" i="41"/>
  <c r="Y4817" i="41"/>
  <c r="X4817" i="41"/>
  <c r="W4817" i="41"/>
  <c r="Z4816" i="41"/>
  <c r="Y4816" i="41"/>
  <c r="X4816" i="41"/>
  <c r="W4816" i="41"/>
  <c r="Z4815" i="41"/>
  <c r="Y4815" i="41"/>
  <c r="X4815" i="41"/>
  <c r="W4815" i="41"/>
  <c r="Z4814" i="41"/>
  <c r="Y4814" i="41"/>
  <c r="X4814" i="41"/>
  <c r="W4814" i="41"/>
  <c r="Z4813" i="41"/>
  <c r="Y4813" i="41"/>
  <c r="X4813" i="41"/>
  <c r="W4813" i="41"/>
  <c r="Z4812" i="41"/>
  <c r="Y4812" i="41"/>
  <c r="X4812" i="41"/>
  <c r="W4812" i="41"/>
  <c r="Z4811" i="41"/>
  <c r="Y4811" i="41"/>
  <c r="X4811" i="41"/>
  <c r="W4811" i="41"/>
  <c r="Z4810" i="41"/>
  <c r="Y4810" i="41"/>
  <c r="X4810" i="41"/>
  <c r="W4810" i="41"/>
  <c r="Z4809" i="41"/>
  <c r="Y4809" i="41"/>
  <c r="X4809" i="41"/>
  <c r="W4809" i="41"/>
  <c r="Z4808" i="41"/>
  <c r="Y4808" i="41"/>
  <c r="X4808" i="41"/>
  <c r="W4808" i="41"/>
  <c r="Z4807" i="41"/>
  <c r="Y4807" i="41"/>
  <c r="X4807" i="41"/>
  <c r="W4807" i="41"/>
  <c r="Z4806" i="41"/>
  <c r="Y4806" i="41"/>
  <c r="X4806" i="41"/>
  <c r="W4806" i="41"/>
  <c r="Z4805" i="41"/>
  <c r="Y4805" i="41"/>
  <c r="X4805" i="41"/>
  <c r="W4805" i="41"/>
  <c r="Z4804" i="41"/>
  <c r="Y4804" i="41"/>
  <c r="X4804" i="41"/>
  <c r="W4804" i="41"/>
  <c r="Z4803" i="41"/>
  <c r="Y4803" i="41"/>
  <c r="X4803" i="41"/>
  <c r="W4803" i="41"/>
  <c r="Z4802" i="41"/>
  <c r="Y4802" i="41"/>
  <c r="X4802" i="41"/>
  <c r="W4802" i="41"/>
  <c r="Z4801" i="41"/>
  <c r="Y4801" i="41"/>
  <c r="X4801" i="41"/>
  <c r="W4801" i="41"/>
  <c r="Z4800" i="41"/>
  <c r="Y4800" i="41"/>
  <c r="X4800" i="41"/>
  <c r="W4800" i="41"/>
  <c r="Z4799" i="41"/>
  <c r="Y4799" i="41"/>
  <c r="X4799" i="41"/>
  <c r="W4799" i="41"/>
  <c r="Z4798" i="41"/>
  <c r="Y4798" i="41"/>
  <c r="X4798" i="41"/>
  <c r="W4798" i="41"/>
  <c r="Z4797" i="41"/>
  <c r="Y4797" i="41"/>
  <c r="X4797" i="41"/>
  <c r="W4797" i="41"/>
  <c r="Z4796" i="41"/>
  <c r="Y4796" i="41"/>
  <c r="X4796" i="41"/>
  <c r="W4796" i="41"/>
  <c r="Z4795" i="41"/>
  <c r="Y4795" i="41"/>
  <c r="X4795" i="41"/>
  <c r="W4795" i="41"/>
  <c r="Z4794" i="41"/>
  <c r="Y4794" i="41"/>
  <c r="X4794" i="41"/>
  <c r="W4794" i="41"/>
  <c r="Z4793" i="41"/>
  <c r="Y4793" i="41"/>
  <c r="X4793" i="41"/>
  <c r="W4793" i="41"/>
  <c r="Z4792" i="41"/>
  <c r="Y4792" i="41"/>
  <c r="X4792" i="41"/>
  <c r="W4792" i="41"/>
  <c r="Z4791" i="41"/>
  <c r="Y4791" i="41"/>
  <c r="X4791" i="41"/>
  <c r="W4791" i="41"/>
  <c r="Z4790" i="41"/>
  <c r="Y4790" i="41"/>
  <c r="X4790" i="41"/>
  <c r="W4790" i="41"/>
  <c r="Z4789" i="41"/>
  <c r="Y4789" i="41"/>
  <c r="X4789" i="41"/>
  <c r="W4789" i="41"/>
  <c r="Z4788" i="41"/>
  <c r="Y4788" i="41"/>
  <c r="X4788" i="41"/>
  <c r="W4788" i="41"/>
  <c r="Z4787" i="41"/>
  <c r="Y4787" i="41"/>
  <c r="X4787" i="41"/>
  <c r="W4787" i="41"/>
  <c r="Z4786" i="41"/>
  <c r="Y4786" i="41"/>
  <c r="X4786" i="41"/>
  <c r="W4786" i="41"/>
  <c r="Z4785" i="41"/>
  <c r="Y4785" i="41"/>
  <c r="X4785" i="41"/>
  <c r="W4785" i="41"/>
  <c r="Z4784" i="41"/>
  <c r="Y4784" i="41"/>
  <c r="X4784" i="41"/>
  <c r="W4784" i="41"/>
  <c r="Z4783" i="41"/>
  <c r="Y4783" i="41"/>
  <c r="X4783" i="41"/>
  <c r="W4783" i="41"/>
  <c r="Z4782" i="41"/>
  <c r="Y4782" i="41"/>
  <c r="X4782" i="41"/>
  <c r="W4782" i="41"/>
  <c r="Z4781" i="41"/>
  <c r="Y4781" i="41"/>
  <c r="X4781" i="41"/>
  <c r="W4781" i="41"/>
  <c r="Z4780" i="41"/>
  <c r="Y4780" i="41"/>
  <c r="X4780" i="41"/>
  <c r="W4780" i="41"/>
  <c r="Z4779" i="41"/>
  <c r="Y4779" i="41"/>
  <c r="X4779" i="41"/>
  <c r="W4779" i="41"/>
  <c r="Z4778" i="41"/>
  <c r="Y4778" i="41"/>
  <c r="X4778" i="41"/>
  <c r="W4778" i="41"/>
  <c r="Z4777" i="41"/>
  <c r="Y4777" i="41"/>
  <c r="X4777" i="41"/>
  <c r="W4777" i="41"/>
  <c r="Z4776" i="41"/>
  <c r="Y4776" i="41"/>
  <c r="X4776" i="41"/>
  <c r="W4776" i="41"/>
  <c r="Z4775" i="41"/>
  <c r="Y4775" i="41"/>
  <c r="X4775" i="41"/>
  <c r="W4775" i="41"/>
  <c r="Z4774" i="41"/>
  <c r="Y4774" i="41"/>
  <c r="X4774" i="41"/>
  <c r="W4774" i="41"/>
  <c r="Z4773" i="41"/>
  <c r="Y4773" i="41"/>
  <c r="X4773" i="41"/>
  <c r="W4773" i="41"/>
  <c r="Z4772" i="41"/>
  <c r="Y4772" i="41"/>
  <c r="X4772" i="41"/>
  <c r="W4772" i="41"/>
  <c r="Z4771" i="41"/>
  <c r="Y4771" i="41"/>
  <c r="X4771" i="41"/>
  <c r="W4771" i="41"/>
  <c r="Z4770" i="41"/>
  <c r="Y4770" i="41"/>
  <c r="X4770" i="41"/>
  <c r="W4770" i="41"/>
  <c r="Z4769" i="41"/>
  <c r="Y4769" i="41"/>
  <c r="X4769" i="41"/>
  <c r="W4769" i="41"/>
  <c r="Z4768" i="41"/>
  <c r="Y4768" i="41"/>
  <c r="X4768" i="41"/>
  <c r="W4768" i="41"/>
  <c r="Z4767" i="41"/>
  <c r="Y4767" i="41"/>
  <c r="X4767" i="41"/>
  <c r="W4767" i="41"/>
  <c r="Z4766" i="41"/>
  <c r="Y4766" i="41"/>
  <c r="X4766" i="41"/>
  <c r="W4766" i="41"/>
  <c r="Z4765" i="41"/>
  <c r="Y4765" i="41"/>
  <c r="X4765" i="41"/>
  <c r="W4765" i="41"/>
  <c r="Z4764" i="41"/>
  <c r="Y4764" i="41"/>
  <c r="X4764" i="41"/>
  <c r="W4764" i="41"/>
  <c r="Z4763" i="41"/>
  <c r="Y4763" i="41"/>
  <c r="X4763" i="41"/>
  <c r="W4763" i="41"/>
  <c r="Z4762" i="41"/>
  <c r="Y4762" i="41"/>
  <c r="X4762" i="41"/>
  <c r="W4762" i="41"/>
  <c r="Z4761" i="41"/>
  <c r="Y4761" i="41"/>
  <c r="X4761" i="41"/>
  <c r="W4761" i="41"/>
  <c r="Z4760" i="41"/>
  <c r="Y4760" i="41"/>
  <c r="X4760" i="41"/>
  <c r="W4760" i="41"/>
  <c r="Z4759" i="41"/>
  <c r="Y4759" i="41"/>
  <c r="X4759" i="41"/>
  <c r="W4759" i="41"/>
  <c r="Z4758" i="41"/>
  <c r="Y4758" i="41"/>
  <c r="X4758" i="41"/>
  <c r="W4758" i="41"/>
  <c r="Z4757" i="41"/>
  <c r="Y4757" i="41"/>
  <c r="X4757" i="41"/>
  <c r="W4757" i="41"/>
  <c r="Z4756" i="41"/>
  <c r="Y4756" i="41"/>
  <c r="X4756" i="41"/>
  <c r="W4756" i="41"/>
  <c r="Z4755" i="41"/>
  <c r="Y4755" i="41"/>
  <c r="X4755" i="41"/>
  <c r="W4755" i="41"/>
  <c r="Z4754" i="41"/>
  <c r="Y4754" i="41"/>
  <c r="X4754" i="41"/>
  <c r="W4754" i="41"/>
  <c r="Z4753" i="41"/>
  <c r="Y4753" i="41"/>
  <c r="X4753" i="41"/>
  <c r="W4753" i="41"/>
  <c r="Z4752" i="41"/>
  <c r="Y4752" i="41"/>
  <c r="X4752" i="41"/>
  <c r="W4752" i="41"/>
  <c r="Z4751" i="41"/>
  <c r="Y4751" i="41"/>
  <c r="X4751" i="41"/>
  <c r="W4751" i="41"/>
  <c r="Z4750" i="41"/>
  <c r="Y4750" i="41"/>
  <c r="X4750" i="41"/>
  <c r="W4750" i="41"/>
  <c r="Z4749" i="41"/>
  <c r="Y4749" i="41"/>
  <c r="X4749" i="41"/>
  <c r="W4749" i="41"/>
  <c r="Z4748" i="41"/>
  <c r="Y4748" i="41"/>
  <c r="X4748" i="41"/>
  <c r="W4748" i="41"/>
  <c r="Z4747" i="41"/>
  <c r="Y4747" i="41"/>
  <c r="X4747" i="41"/>
  <c r="W4747" i="41"/>
  <c r="Z4746" i="41"/>
  <c r="Y4746" i="41"/>
  <c r="X4746" i="41"/>
  <c r="W4746" i="41"/>
  <c r="Z4745" i="41"/>
  <c r="Y4745" i="41"/>
  <c r="X4745" i="41"/>
  <c r="W4745" i="41"/>
  <c r="Z4744" i="41"/>
  <c r="Y4744" i="41"/>
  <c r="X4744" i="41"/>
  <c r="W4744" i="41"/>
  <c r="Z4743" i="41"/>
  <c r="Y4743" i="41"/>
  <c r="X4743" i="41"/>
  <c r="W4743" i="41"/>
  <c r="Z4742" i="41"/>
  <c r="Y4742" i="41"/>
  <c r="X4742" i="41"/>
  <c r="W4742" i="41"/>
  <c r="Z4741" i="41"/>
  <c r="Y4741" i="41"/>
  <c r="X4741" i="41"/>
  <c r="W4741" i="41"/>
  <c r="Z4740" i="41"/>
  <c r="Y4740" i="41"/>
  <c r="X4740" i="41"/>
  <c r="W4740" i="41"/>
  <c r="Z4739" i="41"/>
  <c r="Y4739" i="41"/>
  <c r="X4739" i="41"/>
  <c r="W4739" i="41"/>
  <c r="Z4738" i="41"/>
  <c r="Y4738" i="41"/>
  <c r="X4738" i="41"/>
  <c r="W4738" i="41"/>
  <c r="Z4737" i="41"/>
  <c r="Y4737" i="41"/>
  <c r="X4737" i="41"/>
  <c r="W4737" i="41"/>
  <c r="Z4736" i="41"/>
  <c r="Y4736" i="41"/>
  <c r="X4736" i="41"/>
  <c r="W4736" i="41"/>
  <c r="Z4735" i="41"/>
  <c r="Y4735" i="41"/>
  <c r="X4735" i="41"/>
  <c r="W4735" i="41"/>
  <c r="Z4734" i="41"/>
  <c r="Y4734" i="41"/>
  <c r="X4734" i="41"/>
  <c r="W4734" i="41"/>
  <c r="Z4733" i="41"/>
  <c r="Y4733" i="41"/>
  <c r="X4733" i="41"/>
  <c r="W4733" i="41"/>
  <c r="Z4732" i="41"/>
  <c r="Y4732" i="41"/>
  <c r="X4732" i="41"/>
  <c r="W4732" i="41"/>
  <c r="Z4731" i="41"/>
  <c r="Y4731" i="41"/>
  <c r="X4731" i="41"/>
  <c r="W4731" i="41"/>
  <c r="Z4730" i="41"/>
  <c r="Y4730" i="41"/>
  <c r="X4730" i="41"/>
  <c r="W4730" i="41"/>
  <c r="Z4729" i="41"/>
  <c r="Y4729" i="41"/>
  <c r="X4729" i="41"/>
  <c r="W4729" i="41"/>
  <c r="Z4728" i="41"/>
  <c r="Y4728" i="41"/>
  <c r="X4728" i="41"/>
  <c r="W4728" i="41"/>
  <c r="Z4727" i="41"/>
  <c r="Y4727" i="41"/>
  <c r="X4727" i="41"/>
  <c r="W4727" i="41"/>
  <c r="Z4726" i="41"/>
  <c r="Y4726" i="41"/>
  <c r="X4726" i="41"/>
  <c r="W4726" i="41"/>
  <c r="Z4725" i="41"/>
  <c r="Y4725" i="41"/>
  <c r="X4725" i="41"/>
  <c r="W4725" i="41"/>
  <c r="Z4724" i="41"/>
  <c r="Y4724" i="41"/>
  <c r="X4724" i="41"/>
  <c r="W4724" i="41"/>
  <c r="Z4723" i="41"/>
  <c r="Y4723" i="41"/>
  <c r="X4723" i="41"/>
  <c r="W4723" i="41"/>
  <c r="Z4722" i="41"/>
  <c r="Y4722" i="41"/>
  <c r="X4722" i="41"/>
  <c r="W4722" i="41"/>
  <c r="Z4721" i="41"/>
  <c r="Y4721" i="41"/>
  <c r="X4721" i="41"/>
  <c r="W4721" i="41"/>
  <c r="Z4720" i="41"/>
  <c r="Y4720" i="41"/>
  <c r="X4720" i="41"/>
  <c r="W4720" i="41"/>
  <c r="Z4719" i="41"/>
  <c r="Y4719" i="41"/>
  <c r="X4719" i="41"/>
  <c r="W4719" i="41"/>
  <c r="Z4718" i="41"/>
  <c r="Y4718" i="41"/>
  <c r="X4718" i="41"/>
  <c r="W4718" i="41"/>
  <c r="Z4717" i="41"/>
  <c r="Y4717" i="41"/>
  <c r="X4717" i="41"/>
  <c r="W4717" i="41"/>
  <c r="Z4716" i="41"/>
  <c r="Y4716" i="41"/>
  <c r="X4716" i="41"/>
  <c r="W4716" i="41"/>
  <c r="Z4715" i="41"/>
  <c r="Y4715" i="41"/>
  <c r="X4715" i="41"/>
  <c r="W4715" i="41"/>
  <c r="Z4714" i="41"/>
  <c r="Y4714" i="41"/>
  <c r="X4714" i="41"/>
  <c r="W4714" i="41"/>
  <c r="Z4713" i="41"/>
  <c r="Y4713" i="41"/>
  <c r="X4713" i="41"/>
  <c r="W4713" i="41"/>
  <c r="Z4712" i="41"/>
  <c r="Y4712" i="41"/>
  <c r="X4712" i="41"/>
  <c r="W4712" i="41"/>
  <c r="Z4711" i="41"/>
  <c r="Y4711" i="41"/>
  <c r="X4711" i="41"/>
  <c r="W4711" i="41"/>
  <c r="Z4710" i="41"/>
  <c r="Y4710" i="41"/>
  <c r="X4710" i="41"/>
  <c r="W4710" i="41"/>
  <c r="Z4709" i="41"/>
  <c r="Y4709" i="41"/>
  <c r="X4709" i="41"/>
  <c r="W4709" i="41"/>
  <c r="Z4708" i="41"/>
  <c r="Y4708" i="41"/>
  <c r="X4708" i="41"/>
  <c r="W4708" i="41"/>
  <c r="Z4707" i="41"/>
  <c r="Y4707" i="41"/>
  <c r="X4707" i="41"/>
  <c r="W4707" i="41"/>
  <c r="Z4706" i="41"/>
  <c r="Y4706" i="41"/>
  <c r="X4706" i="41"/>
  <c r="W4706" i="41"/>
  <c r="Z4705" i="41"/>
  <c r="Y4705" i="41"/>
  <c r="X4705" i="41"/>
  <c r="W4705" i="41"/>
  <c r="Z4704" i="41"/>
  <c r="Y4704" i="41"/>
  <c r="X4704" i="41"/>
  <c r="W4704" i="41"/>
  <c r="Z4703" i="41"/>
  <c r="Y4703" i="41"/>
  <c r="X4703" i="41"/>
  <c r="W4703" i="41"/>
  <c r="Z4702" i="41"/>
  <c r="Y4702" i="41"/>
  <c r="X4702" i="41"/>
  <c r="W4702" i="41"/>
  <c r="Z4701" i="41"/>
  <c r="Y4701" i="41"/>
  <c r="X4701" i="41"/>
  <c r="W4701" i="41"/>
  <c r="Z4700" i="41"/>
  <c r="Y4700" i="41"/>
  <c r="X4700" i="41"/>
  <c r="W4700" i="41"/>
  <c r="Z4699" i="41"/>
  <c r="Y4699" i="41"/>
  <c r="X4699" i="41"/>
  <c r="W4699" i="41"/>
  <c r="Z4698" i="41"/>
  <c r="Y4698" i="41"/>
  <c r="X4698" i="41"/>
  <c r="W4698" i="41"/>
  <c r="Z4697" i="41"/>
  <c r="Y4697" i="41"/>
  <c r="X4697" i="41"/>
  <c r="W4697" i="41"/>
  <c r="Z4696" i="41"/>
  <c r="Y4696" i="41"/>
  <c r="X4696" i="41"/>
  <c r="W4696" i="41"/>
  <c r="Z4695" i="41"/>
  <c r="Y4695" i="41"/>
  <c r="X4695" i="41"/>
  <c r="W4695" i="41"/>
  <c r="Z4694" i="41"/>
  <c r="Y4694" i="41"/>
  <c r="X4694" i="41"/>
  <c r="W4694" i="41"/>
  <c r="Z4693" i="41"/>
  <c r="Y4693" i="41"/>
  <c r="X4693" i="41"/>
  <c r="W4693" i="41"/>
  <c r="Z4692" i="41"/>
  <c r="Y4692" i="41"/>
  <c r="X4692" i="41"/>
  <c r="W4692" i="41"/>
  <c r="Z4691" i="41"/>
  <c r="Y4691" i="41"/>
  <c r="X4691" i="41"/>
  <c r="W4691" i="41"/>
  <c r="Z4690" i="41"/>
  <c r="Y4690" i="41"/>
  <c r="X4690" i="41"/>
  <c r="W4690" i="41"/>
  <c r="Z4689" i="41"/>
  <c r="Y4689" i="41"/>
  <c r="X4689" i="41"/>
  <c r="W4689" i="41"/>
  <c r="Z4688" i="41"/>
  <c r="Y4688" i="41"/>
  <c r="X4688" i="41"/>
  <c r="W4688" i="41"/>
  <c r="Z4687" i="41"/>
  <c r="Y4687" i="41"/>
  <c r="X4687" i="41"/>
  <c r="W4687" i="41"/>
  <c r="Z4686" i="41"/>
  <c r="Y4686" i="41"/>
  <c r="X4686" i="41"/>
  <c r="W4686" i="41"/>
  <c r="Z4685" i="41"/>
  <c r="Y4685" i="41"/>
  <c r="X4685" i="41"/>
  <c r="W4685" i="41"/>
  <c r="Z4684" i="41"/>
  <c r="Y4684" i="41"/>
  <c r="X4684" i="41"/>
  <c r="W4684" i="41"/>
  <c r="Z4683" i="41"/>
  <c r="Y4683" i="41"/>
  <c r="X4683" i="41"/>
  <c r="W4683" i="41"/>
  <c r="Z4682" i="41"/>
  <c r="Y4682" i="41"/>
  <c r="X4682" i="41"/>
  <c r="W4682" i="41"/>
  <c r="Z4681" i="41"/>
  <c r="Y4681" i="41"/>
  <c r="X4681" i="41"/>
  <c r="W4681" i="41"/>
  <c r="Z4680" i="41"/>
  <c r="Y4680" i="41"/>
  <c r="X4680" i="41"/>
  <c r="W4680" i="41"/>
  <c r="Z4679" i="41"/>
  <c r="Y4679" i="41"/>
  <c r="X4679" i="41"/>
  <c r="W4679" i="41"/>
  <c r="Z4678" i="41"/>
  <c r="Y4678" i="41"/>
  <c r="X4678" i="41"/>
  <c r="W4678" i="41"/>
  <c r="Z4677" i="41"/>
  <c r="Y4677" i="41"/>
  <c r="X4677" i="41"/>
  <c r="W4677" i="41"/>
  <c r="Z4676" i="41"/>
  <c r="Y4676" i="41"/>
  <c r="X4676" i="41"/>
  <c r="W4676" i="41"/>
  <c r="Z4675" i="41"/>
  <c r="Y4675" i="41"/>
  <c r="X4675" i="41"/>
  <c r="W4675" i="41"/>
  <c r="Z4674" i="41"/>
  <c r="Y4674" i="41"/>
  <c r="X4674" i="41"/>
  <c r="W4674" i="41"/>
  <c r="Z4673" i="41"/>
  <c r="Y4673" i="41"/>
  <c r="X4673" i="41"/>
  <c r="W4673" i="41"/>
  <c r="Z4672" i="41"/>
  <c r="Y4672" i="41"/>
  <c r="X4672" i="41"/>
  <c r="W4672" i="41"/>
  <c r="Z4671" i="41"/>
  <c r="Y4671" i="41"/>
  <c r="X4671" i="41"/>
  <c r="W4671" i="41"/>
  <c r="Z4670" i="41"/>
  <c r="Y4670" i="41"/>
  <c r="X4670" i="41"/>
  <c r="W4670" i="41"/>
  <c r="Z4669" i="41"/>
  <c r="Y4669" i="41"/>
  <c r="X4669" i="41"/>
  <c r="W4669" i="41"/>
  <c r="Z4668" i="41"/>
  <c r="Y4668" i="41"/>
  <c r="X4668" i="41"/>
  <c r="W4668" i="41"/>
  <c r="Z4667" i="41"/>
  <c r="Y4667" i="41"/>
  <c r="X4667" i="41"/>
  <c r="W4667" i="41"/>
  <c r="Z4666" i="41"/>
  <c r="Y4666" i="41"/>
  <c r="X4666" i="41"/>
  <c r="W4666" i="41"/>
  <c r="Z4665" i="41"/>
  <c r="Y4665" i="41"/>
  <c r="X4665" i="41"/>
  <c r="W4665" i="41"/>
  <c r="Z4664" i="41"/>
  <c r="Y4664" i="41"/>
  <c r="X4664" i="41"/>
  <c r="W4664" i="41"/>
  <c r="Z4663" i="41"/>
  <c r="Y4663" i="41"/>
  <c r="X4663" i="41"/>
  <c r="W4663" i="41"/>
  <c r="Z4662" i="41"/>
  <c r="Y4662" i="41"/>
  <c r="X4662" i="41"/>
  <c r="W4662" i="41"/>
  <c r="Z4661" i="41"/>
  <c r="Y4661" i="41"/>
  <c r="X4661" i="41"/>
  <c r="W4661" i="41"/>
  <c r="Z4660" i="41"/>
  <c r="Y4660" i="41"/>
  <c r="X4660" i="41"/>
  <c r="W4660" i="41"/>
  <c r="Z4659" i="41"/>
  <c r="Y4659" i="41"/>
  <c r="X4659" i="41"/>
  <c r="W4659" i="41"/>
  <c r="Z4658" i="41"/>
  <c r="Y4658" i="41"/>
  <c r="X4658" i="41"/>
  <c r="W4658" i="41"/>
  <c r="Z4657" i="41"/>
  <c r="Y4657" i="41"/>
  <c r="X4657" i="41"/>
  <c r="W4657" i="41"/>
  <c r="Z4656" i="41"/>
  <c r="Y4656" i="41"/>
  <c r="X4656" i="41"/>
  <c r="W4656" i="41"/>
  <c r="Z4655" i="41"/>
  <c r="Y4655" i="41"/>
  <c r="X4655" i="41"/>
  <c r="W4655" i="41"/>
  <c r="Z4654" i="41"/>
  <c r="Y4654" i="41"/>
  <c r="X4654" i="41"/>
  <c r="W4654" i="41"/>
  <c r="Z4653" i="41"/>
  <c r="Y4653" i="41"/>
  <c r="X4653" i="41"/>
  <c r="W4653" i="41"/>
  <c r="Z4652" i="41"/>
  <c r="Y4652" i="41"/>
  <c r="X4652" i="41"/>
  <c r="W4652" i="41"/>
  <c r="Z4651" i="41"/>
  <c r="Y4651" i="41"/>
  <c r="X4651" i="41"/>
  <c r="W4651" i="41"/>
  <c r="Z4650" i="41"/>
  <c r="Y4650" i="41"/>
  <c r="X4650" i="41"/>
  <c r="W4650" i="41"/>
  <c r="Z4649" i="41"/>
  <c r="Y4649" i="41"/>
  <c r="X4649" i="41"/>
  <c r="W4649" i="41"/>
  <c r="Z4648" i="41"/>
  <c r="Y4648" i="41"/>
  <c r="X4648" i="41"/>
  <c r="W4648" i="41"/>
  <c r="Z4647" i="41"/>
  <c r="Y4647" i="41"/>
  <c r="X4647" i="41"/>
  <c r="W4647" i="41"/>
  <c r="Z4646" i="41"/>
  <c r="Y4646" i="41"/>
  <c r="X4646" i="41"/>
  <c r="W4646" i="41"/>
  <c r="Z4645" i="41"/>
  <c r="Y4645" i="41"/>
  <c r="X4645" i="41"/>
  <c r="W4645" i="41"/>
  <c r="Z4644" i="41"/>
  <c r="Y4644" i="41"/>
  <c r="X4644" i="41"/>
  <c r="W4644" i="41"/>
  <c r="Z4643" i="41"/>
  <c r="Y4643" i="41"/>
  <c r="X4643" i="41"/>
  <c r="W4643" i="41"/>
  <c r="Z4642" i="41"/>
  <c r="Y4642" i="41"/>
  <c r="X4642" i="41"/>
  <c r="W4642" i="41"/>
  <c r="Z4641" i="41"/>
  <c r="Y4641" i="41"/>
  <c r="X4641" i="41"/>
  <c r="W4641" i="41"/>
  <c r="Z4640" i="41"/>
  <c r="Y4640" i="41"/>
  <c r="X4640" i="41"/>
  <c r="W4640" i="41"/>
  <c r="Z4639" i="41"/>
  <c r="Y4639" i="41"/>
  <c r="X4639" i="41"/>
  <c r="W4639" i="41"/>
  <c r="Z4638" i="41"/>
  <c r="Y4638" i="41"/>
  <c r="X4638" i="41"/>
  <c r="W4638" i="41"/>
  <c r="Z4637" i="41"/>
  <c r="Y4637" i="41"/>
  <c r="X4637" i="41"/>
  <c r="W4637" i="41"/>
  <c r="Z4636" i="41"/>
  <c r="Y4636" i="41"/>
  <c r="X4636" i="41"/>
  <c r="W4636" i="41"/>
  <c r="Z4635" i="41"/>
  <c r="Y4635" i="41"/>
  <c r="X4635" i="41"/>
  <c r="W4635" i="41"/>
  <c r="Z4634" i="41"/>
  <c r="Y4634" i="41"/>
  <c r="X4634" i="41"/>
  <c r="W4634" i="41"/>
  <c r="Z4633" i="41"/>
  <c r="Y4633" i="41"/>
  <c r="X4633" i="41"/>
  <c r="W4633" i="41"/>
  <c r="Z4632" i="41"/>
  <c r="Y4632" i="41"/>
  <c r="X4632" i="41"/>
  <c r="W4632" i="41"/>
  <c r="Z4631" i="41"/>
  <c r="Y4631" i="41"/>
  <c r="X4631" i="41"/>
  <c r="W4631" i="41"/>
  <c r="Z4630" i="41"/>
  <c r="Y4630" i="41"/>
  <c r="X4630" i="41"/>
  <c r="W4630" i="41"/>
  <c r="Z4629" i="41"/>
  <c r="Y4629" i="41"/>
  <c r="X4629" i="41"/>
  <c r="W4629" i="41"/>
  <c r="Z4628" i="41"/>
  <c r="Y4628" i="41"/>
  <c r="X4628" i="41"/>
  <c r="W4628" i="41"/>
  <c r="Z4627" i="41"/>
  <c r="Y4627" i="41"/>
  <c r="X4627" i="41"/>
  <c r="W4627" i="41"/>
  <c r="Z4626" i="41"/>
  <c r="Y4626" i="41"/>
  <c r="X4626" i="41"/>
  <c r="W4626" i="41"/>
  <c r="Z4625" i="41"/>
  <c r="Y4625" i="41"/>
  <c r="X4625" i="41"/>
  <c r="W4625" i="41"/>
  <c r="Z4624" i="41"/>
  <c r="Y4624" i="41"/>
  <c r="X4624" i="41"/>
  <c r="W4624" i="41"/>
  <c r="Z4623" i="41"/>
  <c r="Y4623" i="41"/>
  <c r="X4623" i="41"/>
  <c r="W4623" i="41"/>
  <c r="Z4622" i="41"/>
  <c r="Y4622" i="41"/>
  <c r="X4622" i="41"/>
  <c r="W4622" i="41"/>
  <c r="Z4621" i="41"/>
  <c r="Y4621" i="41"/>
  <c r="X4621" i="41"/>
  <c r="W4621" i="41"/>
  <c r="Z4620" i="41"/>
  <c r="Y4620" i="41"/>
  <c r="X4620" i="41"/>
  <c r="W4620" i="41"/>
  <c r="Z4619" i="41"/>
  <c r="Y4619" i="41"/>
  <c r="X4619" i="41"/>
  <c r="W4619" i="41"/>
  <c r="Z4618" i="41"/>
  <c r="Y4618" i="41"/>
  <c r="X4618" i="41"/>
  <c r="W4618" i="41"/>
  <c r="Z4617" i="41"/>
  <c r="Y4617" i="41"/>
  <c r="X4617" i="41"/>
  <c r="W4617" i="41"/>
  <c r="Z4616" i="41"/>
  <c r="Y4616" i="41"/>
  <c r="X4616" i="41"/>
  <c r="W4616" i="41"/>
  <c r="Z4615" i="41"/>
  <c r="Y4615" i="41"/>
  <c r="X4615" i="41"/>
  <c r="W4615" i="41"/>
  <c r="Z4614" i="41"/>
  <c r="Y4614" i="41"/>
  <c r="X4614" i="41"/>
  <c r="W4614" i="41"/>
  <c r="Z4613" i="41"/>
  <c r="Y4613" i="41"/>
  <c r="X4613" i="41"/>
  <c r="W4613" i="41"/>
  <c r="Z4612" i="41"/>
  <c r="Y4612" i="41"/>
  <c r="X4612" i="41"/>
  <c r="W4612" i="41"/>
  <c r="Z4611" i="41"/>
  <c r="Y4611" i="41"/>
  <c r="X4611" i="41"/>
  <c r="W4611" i="41"/>
  <c r="Z4610" i="41"/>
  <c r="Y4610" i="41"/>
  <c r="X4610" i="41"/>
  <c r="W4610" i="41"/>
  <c r="Z4609" i="41"/>
  <c r="Y4609" i="41"/>
  <c r="X4609" i="41"/>
  <c r="W4609" i="41"/>
  <c r="Z4608" i="41"/>
  <c r="Y4608" i="41"/>
  <c r="X4608" i="41"/>
  <c r="W4608" i="41"/>
  <c r="Z4607" i="41"/>
  <c r="Y4607" i="41"/>
  <c r="X4607" i="41"/>
  <c r="W4607" i="41"/>
  <c r="Z4606" i="41"/>
  <c r="Y4606" i="41"/>
  <c r="X4606" i="41"/>
  <c r="W4606" i="41"/>
  <c r="Z4605" i="41"/>
  <c r="Y4605" i="41"/>
  <c r="X4605" i="41"/>
  <c r="W4605" i="41"/>
  <c r="Z4604" i="41"/>
  <c r="Y4604" i="41"/>
  <c r="X4604" i="41"/>
  <c r="W4604" i="41"/>
  <c r="Z4603" i="41"/>
  <c r="Y4603" i="41"/>
  <c r="X4603" i="41"/>
  <c r="W4603" i="41"/>
  <c r="Z4602" i="41"/>
  <c r="Y4602" i="41"/>
  <c r="X4602" i="41"/>
  <c r="W4602" i="41"/>
  <c r="Z4601" i="41"/>
  <c r="Y4601" i="41"/>
  <c r="X4601" i="41"/>
  <c r="W4601" i="41"/>
  <c r="Z4600" i="41"/>
  <c r="Y4600" i="41"/>
  <c r="X4600" i="41"/>
  <c r="W4600" i="41"/>
  <c r="Z4599" i="41"/>
  <c r="Y4599" i="41"/>
  <c r="X4599" i="41"/>
  <c r="W4599" i="41"/>
  <c r="Z4598" i="41"/>
  <c r="Y4598" i="41"/>
  <c r="X4598" i="41"/>
  <c r="W4598" i="41"/>
  <c r="Z4597" i="41"/>
  <c r="Y4597" i="41"/>
  <c r="X4597" i="41"/>
  <c r="W4597" i="41"/>
  <c r="Z4596" i="41"/>
  <c r="Y4596" i="41"/>
  <c r="X4596" i="41"/>
  <c r="W4596" i="41"/>
  <c r="Z4595" i="41"/>
  <c r="Y4595" i="41"/>
  <c r="X4595" i="41"/>
  <c r="W4595" i="41"/>
  <c r="Z4594" i="41"/>
  <c r="Y4594" i="41"/>
  <c r="X4594" i="41"/>
  <c r="W4594" i="41"/>
  <c r="Z4593" i="41"/>
  <c r="Y4593" i="41"/>
  <c r="X4593" i="41"/>
  <c r="W4593" i="41"/>
  <c r="Z4592" i="41"/>
  <c r="Y4592" i="41"/>
  <c r="X4592" i="41"/>
  <c r="W4592" i="41"/>
  <c r="Z4591" i="41"/>
  <c r="Y4591" i="41"/>
  <c r="X4591" i="41"/>
  <c r="W4591" i="41"/>
  <c r="Z4590" i="41"/>
  <c r="Y4590" i="41"/>
  <c r="X4590" i="41"/>
  <c r="W4590" i="41"/>
  <c r="Z4589" i="41"/>
  <c r="Y4589" i="41"/>
  <c r="X4589" i="41"/>
  <c r="W4589" i="41"/>
  <c r="Z4588" i="41"/>
  <c r="Y4588" i="41"/>
  <c r="X4588" i="41"/>
  <c r="W4588" i="41"/>
  <c r="Z4587" i="41"/>
  <c r="Y4587" i="41"/>
  <c r="X4587" i="41"/>
  <c r="W4587" i="41"/>
  <c r="Z4586" i="41"/>
  <c r="Y4586" i="41"/>
  <c r="X4586" i="41"/>
  <c r="W4586" i="41"/>
  <c r="Z4585" i="41"/>
  <c r="Y4585" i="41"/>
  <c r="X4585" i="41"/>
  <c r="W4585" i="41"/>
  <c r="Z4584" i="41"/>
  <c r="Y4584" i="41"/>
  <c r="X4584" i="41"/>
  <c r="W4584" i="41"/>
  <c r="Z4583" i="41"/>
  <c r="Y4583" i="41"/>
  <c r="X4583" i="41"/>
  <c r="W4583" i="41"/>
  <c r="Z4582" i="41"/>
  <c r="Y4582" i="41"/>
  <c r="X4582" i="41"/>
  <c r="W4582" i="41"/>
  <c r="Z4581" i="41"/>
  <c r="Y4581" i="41"/>
  <c r="X4581" i="41"/>
  <c r="W4581" i="41"/>
  <c r="Z4580" i="41"/>
  <c r="Y4580" i="41"/>
  <c r="X4580" i="41"/>
  <c r="W4580" i="41"/>
  <c r="Z4579" i="41"/>
  <c r="Y4579" i="41"/>
  <c r="X4579" i="41"/>
  <c r="W4579" i="41"/>
  <c r="Z4578" i="41"/>
  <c r="Y4578" i="41"/>
  <c r="X4578" i="41"/>
  <c r="W4578" i="41"/>
  <c r="Z4577" i="41"/>
  <c r="Y4577" i="41"/>
  <c r="X4577" i="41"/>
  <c r="W4577" i="41"/>
  <c r="Z4576" i="41"/>
  <c r="Y4576" i="41"/>
  <c r="X4576" i="41"/>
  <c r="W4576" i="41"/>
  <c r="Z4575" i="41"/>
  <c r="Y4575" i="41"/>
  <c r="X4575" i="41"/>
  <c r="W4575" i="41"/>
  <c r="Z4574" i="41"/>
  <c r="Y4574" i="41"/>
  <c r="X4574" i="41"/>
  <c r="W4574" i="41"/>
  <c r="Z4573" i="41"/>
  <c r="Y4573" i="41"/>
  <c r="X4573" i="41"/>
  <c r="W4573" i="41"/>
  <c r="Z4572" i="41"/>
  <c r="Y4572" i="41"/>
  <c r="X4572" i="41"/>
  <c r="W4572" i="41"/>
  <c r="Z4571" i="41"/>
  <c r="Y4571" i="41"/>
  <c r="X4571" i="41"/>
  <c r="W4571" i="41"/>
  <c r="Z4570" i="41"/>
  <c r="Y4570" i="41"/>
  <c r="X4570" i="41"/>
  <c r="W4570" i="41"/>
  <c r="Z4569" i="41"/>
  <c r="Y4569" i="41"/>
  <c r="X4569" i="41"/>
  <c r="W4569" i="41"/>
  <c r="Z4568" i="41"/>
  <c r="Y4568" i="41"/>
  <c r="X4568" i="41"/>
  <c r="W4568" i="41"/>
  <c r="Z4567" i="41"/>
  <c r="Y4567" i="41"/>
  <c r="X4567" i="41"/>
  <c r="W4567" i="41"/>
  <c r="Z4566" i="41"/>
  <c r="Y4566" i="41"/>
  <c r="X4566" i="41"/>
  <c r="W4566" i="41"/>
  <c r="Z4565" i="41"/>
  <c r="Y4565" i="41"/>
  <c r="X4565" i="41"/>
  <c r="W4565" i="41"/>
  <c r="Z4564" i="41"/>
  <c r="Y4564" i="41"/>
  <c r="X4564" i="41"/>
  <c r="W4564" i="41"/>
  <c r="Z4563" i="41"/>
  <c r="Y4563" i="41"/>
  <c r="X4563" i="41"/>
  <c r="W4563" i="41"/>
  <c r="Z4562" i="41"/>
  <c r="Y4562" i="41"/>
  <c r="X4562" i="41"/>
  <c r="W4562" i="41"/>
  <c r="Z4561" i="41"/>
  <c r="Y4561" i="41"/>
  <c r="X4561" i="41"/>
  <c r="W4561" i="41"/>
  <c r="Z4560" i="41"/>
  <c r="Y4560" i="41"/>
  <c r="X4560" i="41"/>
  <c r="W4560" i="41"/>
  <c r="Z4559" i="41"/>
  <c r="Y4559" i="41"/>
  <c r="X4559" i="41"/>
  <c r="W4559" i="41"/>
  <c r="Z4558" i="41"/>
  <c r="Y4558" i="41"/>
  <c r="X4558" i="41"/>
  <c r="W4558" i="41"/>
  <c r="Z4557" i="41"/>
  <c r="Y4557" i="41"/>
  <c r="X4557" i="41"/>
  <c r="W4557" i="41"/>
  <c r="Z4556" i="41"/>
  <c r="Y4556" i="41"/>
  <c r="X4556" i="41"/>
  <c r="W4556" i="41"/>
  <c r="Z4555" i="41"/>
  <c r="Y4555" i="41"/>
  <c r="X4555" i="41"/>
  <c r="W4555" i="41"/>
  <c r="Z4554" i="41"/>
  <c r="Y4554" i="41"/>
  <c r="X4554" i="41"/>
  <c r="W4554" i="41"/>
  <c r="Z4553" i="41"/>
  <c r="Y4553" i="41"/>
  <c r="X4553" i="41"/>
  <c r="W4553" i="41"/>
  <c r="Z4552" i="41"/>
  <c r="Y4552" i="41"/>
  <c r="X4552" i="41"/>
  <c r="W4552" i="41"/>
  <c r="Z4551" i="41"/>
  <c r="Y4551" i="41"/>
  <c r="X4551" i="41"/>
  <c r="W4551" i="41"/>
  <c r="Z4550" i="41"/>
  <c r="Y4550" i="41"/>
  <c r="X4550" i="41"/>
  <c r="W4550" i="41"/>
  <c r="Z4549" i="41"/>
  <c r="Y4549" i="41"/>
  <c r="X4549" i="41"/>
  <c r="W4549" i="41"/>
  <c r="Z4548" i="41"/>
  <c r="Y4548" i="41"/>
  <c r="X4548" i="41"/>
  <c r="W4548" i="41"/>
  <c r="Z4547" i="41"/>
  <c r="Y4547" i="41"/>
  <c r="X4547" i="41"/>
  <c r="W4547" i="41"/>
  <c r="Z4546" i="41"/>
  <c r="Y4546" i="41"/>
  <c r="X4546" i="41"/>
  <c r="W4546" i="41"/>
  <c r="Z4545" i="41"/>
  <c r="Y4545" i="41"/>
  <c r="X4545" i="41"/>
  <c r="W4545" i="41"/>
  <c r="Z4544" i="41"/>
  <c r="Y4544" i="41"/>
  <c r="X4544" i="41"/>
  <c r="W4544" i="41"/>
  <c r="Z4543" i="41"/>
  <c r="Y4543" i="41"/>
  <c r="X4543" i="41"/>
  <c r="W4543" i="41"/>
  <c r="Z4542" i="41"/>
  <c r="Y4542" i="41"/>
  <c r="X4542" i="41"/>
  <c r="W4542" i="41"/>
  <c r="Z4541" i="41"/>
  <c r="Y4541" i="41"/>
  <c r="X4541" i="41"/>
  <c r="W4541" i="41"/>
  <c r="Z4540" i="41"/>
  <c r="Y4540" i="41"/>
  <c r="X4540" i="41"/>
  <c r="W4540" i="41"/>
  <c r="Z4539" i="41"/>
  <c r="Y4539" i="41"/>
  <c r="X4539" i="41"/>
  <c r="W4539" i="41"/>
  <c r="Z4538" i="41"/>
  <c r="Y4538" i="41"/>
  <c r="X4538" i="41"/>
  <c r="W4538" i="41"/>
  <c r="Z4537" i="41"/>
  <c r="Y4537" i="41"/>
  <c r="X4537" i="41"/>
  <c r="W4537" i="41"/>
  <c r="Z4536" i="41"/>
  <c r="Y4536" i="41"/>
  <c r="X4536" i="41"/>
  <c r="W4536" i="41"/>
  <c r="Z4535" i="41"/>
  <c r="Y4535" i="41"/>
  <c r="X4535" i="41"/>
  <c r="W4535" i="41"/>
  <c r="Z4534" i="41"/>
  <c r="Y4534" i="41"/>
  <c r="X4534" i="41"/>
  <c r="W4534" i="41"/>
  <c r="Z4533" i="41"/>
  <c r="Y4533" i="41"/>
  <c r="X4533" i="41"/>
  <c r="W4533" i="41"/>
  <c r="Z4532" i="41"/>
  <c r="Y4532" i="41"/>
  <c r="X4532" i="41"/>
  <c r="W4532" i="41"/>
  <c r="Z4531" i="41"/>
  <c r="Y4531" i="41"/>
  <c r="X4531" i="41"/>
  <c r="W4531" i="41"/>
  <c r="Z4530" i="41"/>
  <c r="Y4530" i="41"/>
  <c r="X4530" i="41"/>
  <c r="W4530" i="41"/>
  <c r="Z4529" i="41"/>
  <c r="Y4529" i="41"/>
  <c r="X4529" i="41"/>
  <c r="W4529" i="41"/>
  <c r="Z4528" i="41"/>
  <c r="Y4528" i="41"/>
  <c r="X4528" i="41"/>
  <c r="W4528" i="41"/>
  <c r="Z4527" i="41"/>
  <c r="Y4527" i="41"/>
  <c r="X4527" i="41"/>
  <c r="W4527" i="41"/>
  <c r="Z4526" i="41"/>
  <c r="Y4526" i="41"/>
  <c r="X4526" i="41"/>
  <c r="W4526" i="41"/>
  <c r="Z4525" i="41"/>
  <c r="Y4525" i="41"/>
  <c r="X4525" i="41"/>
  <c r="W4525" i="41"/>
  <c r="Z4524" i="41"/>
  <c r="Y4524" i="41"/>
  <c r="X4524" i="41"/>
  <c r="W4524" i="41"/>
  <c r="Z4523" i="41"/>
  <c r="Y4523" i="41"/>
  <c r="X4523" i="41"/>
  <c r="W4523" i="41"/>
  <c r="Z4522" i="41"/>
  <c r="Y4522" i="41"/>
  <c r="X4522" i="41"/>
  <c r="W4522" i="41"/>
  <c r="Z4521" i="41"/>
  <c r="Y4521" i="41"/>
  <c r="X4521" i="41"/>
  <c r="W4521" i="41"/>
  <c r="Z4520" i="41"/>
  <c r="Y4520" i="41"/>
  <c r="X4520" i="41"/>
  <c r="W4520" i="41"/>
  <c r="Z4519" i="41"/>
  <c r="Y4519" i="41"/>
  <c r="X4519" i="41"/>
  <c r="W4519" i="41"/>
  <c r="Z4518" i="41"/>
  <c r="Y4518" i="41"/>
  <c r="X4518" i="41"/>
  <c r="W4518" i="41"/>
  <c r="Z4517" i="41"/>
  <c r="Y4517" i="41"/>
  <c r="X4517" i="41"/>
  <c r="W4517" i="41"/>
  <c r="Z4516" i="41"/>
  <c r="Y4516" i="41"/>
  <c r="X4516" i="41"/>
  <c r="W4516" i="41"/>
  <c r="Z4515" i="41"/>
  <c r="Y4515" i="41"/>
  <c r="X4515" i="41"/>
  <c r="W4515" i="41"/>
  <c r="Z4514" i="41"/>
  <c r="Y4514" i="41"/>
  <c r="X4514" i="41"/>
  <c r="W4514" i="41"/>
  <c r="Z4513" i="41"/>
  <c r="Y4513" i="41"/>
  <c r="X4513" i="41"/>
  <c r="W4513" i="41"/>
  <c r="Z4512" i="41"/>
  <c r="Y4512" i="41"/>
  <c r="X4512" i="41"/>
  <c r="W4512" i="41"/>
  <c r="Z4511" i="41"/>
  <c r="Y4511" i="41"/>
  <c r="X4511" i="41"/>
  <c r="W4511" i="41"/>
  <c r="Z4510" i="41"/>
  <c r="Y4510" i="41"/>
  <c r="X4510" i="41"/>
  <c r="W4510" i="41"/>
  <c r="Z4509" i="41"/>
  <c r="Y4509" i="41"/>
  <c r="X4509" i="41"/>
  <c r="W4509" i="41"/>
  <c r="Z4508" i="41"/>
  <c r="Y4508" i="41"/>
  <c r="X4508" i="41"/>
  <c r="W4508" i="41"/>
  <c r="Z4507" i="41"/>
  <c r="Y4507" i="41"/>
  <c r="X4507" i="41"/>
  <c r="W4507" i="41"/>
  <c r="Z4506" i="41"/>
  <c r="Y4506" i="41"/>
  <c r="X4506" i="41"/>
  <c r="W4506" i="41"/>
  <c r="Z4505" i="41"/>
  <c r="Y4505" i="41"/>
  <c r="X4505" i="41"/>
  <c r="W4505" i="41"/>
  <c r="Z4504" i="41"/>
  <c r="Y4504" i="41"/>
  <c r="X4504" i="41"/>
  <c r="W4504" i="41"/>
  <c r="Z4503" i="41"/>
  <c r="Y4503" i="41"/>
  <c r="X4503" i="41"/>
  <c r="W4503" i="41"/>
  <c r="Z4502" i="41"/>
  <c r="Y4502" i="41"/>
  <c r="X4502" i="41"/>
  <c r="W4502" i="41"/>
  <c r="Z4501" i="41"/>
  <c r="Y4501" i="41"/>
  <c r="X4501" i="41"/>
  <c r="W4501" i="41"/>
  <c r="Z4500" i="41"/>
  <c r="Y4500" i="41"/>
  <c r="X4500" i="41"/>
  <c r="W4500" i="41"/>
  <c r="Z4499" i="41"/>
  <c r="Y4499" i="41"/>
  <c r="X4499" i="41"/>
  <c r="W4499" i="41"/>
  <c r="Z4498" i="41"/>
  <c r="Y4498" i="41"/>
  <c r="X4498" i="41"/>
  <c r="W4498" i="41"/>
  <c r="Z4497" i="41"/>
  <c r="Y4497" i="41"/>
  <c r="X4497" i="41"/>
  <c r="W4497" i="41"/>
  <c r="Z4496" i="41"/>
  <c r="Y4496" i="41"/>
  <c r="X4496" i="41"/>
  <c r="W4496" i="41"/>
  <c r="Z4495" i="41"/>
  <c r="Y4495" i="41"/>
  <c r="X4495" i="41"/>
  <c r="W4495" i="41"/>
  <c r="Z4494" i="41"/>
  <c r="Y4494" i="41"/>
  <c r="X4494" i="41"/>
  <c r="W4494" i="41"/>
  <c r="Z4493" i="41"/>
  <c r="Y4493" i="41"/>
  <c r="X4493" i="41"/>
  <c r="W4493" i="41"/>
  <c r="Z4492" i="41"/>
  <c r="Y4492" i="41"/>
  <c r="X4492" i="41"/>
  <c r="W4492" i="41"/>
  <c r="Z4491" i="41"/>
  <c r="Y4491" i="41"/>
  <c r="X4491" i="41"/>
  <c r="W4491" i="41"/>
  <c r="Z4490" i="41"/>
  <c r="Y4490" i="41"/>
  <c r="X4490" i="41"/>
  <c r="W4490" i="41"/>
  <c r="Z4489" i="41"/>
  <c r="Y4489" i="41"/>
  <c r="X4489" i="41"/>
  <c r="W4489" i="41"/>
  <c r="Z4488" i="41"/>
  <c r="Y4488" i="41"/>
  <c r="X4488" i="41"/>
  <c r="W4488" i="41"/>
  <c r="Z4487" i="41"/>
  <c r="Y4487" i="41"/>
  <c r="X4487" i="41"/>
  <c r="W4487" i="41"/>
  <c r="Z4486" i="41"/>
  <c r="Y4486" i="41"/>
  <c r="X4486" i="41"/>
  <c r="W4486" i="41"/>
  <c r="Z4485" i="41"/>
  <c r="Y4485" i="41"/>
  <c r="X4485" i="41"/>
  <c r="W4485" i="41"/>
  <c r="Z4484" i="41"/>
  <c r="Y4484" i="41"/>
  <c r="X4484" i="41"/>
  <c r="W4484" i="41"/>
  <c r="Z4483" i="41"/>
  <c r="Y4483" i="41"/>
  <c r="X4483" i="41"/>
  <c r="W4483" i="41"/>
  <c r="Z4482" i="41"/>
  <c r="Y4482" i="41"/>
  <c r="X4482" i="41"/>
  <c r="W4482" i="41"/>
  <c r="Z4481" i="41"/>
  <c r="Y4481" i="41"/>
  <c r="X4481" i="41"/>
  <c r="W4481" i="41"/>
  <c r="Z4480" i="41"/>
  <c r="Y4480" i="41"/>
  <c r="X4480" i="41"/>
  <c r="W4480" i="41"/>
  <c r="Z4479" i="41"/>
  <c r="Y4479" i="41"/>
  <c r="X4479" i="41"/>
  <c r="W4479" i="41"/>
  <c r="Z4478" i="41"/>
  <c r="Y4478" i="41"/>
  <c r="X4478" i="41"/>
  <c r="W4478" i="41"/>
  <c r="Z4477" i="41"/>
  <c r="Y4477" i="41"/>
  <c r="X4477" i="41"/>
  <c r="W4477" i="41"/>
  <c r="Z4476" i="41"/>
  <c r="Y4476" i="41"/>
  <c r="X4476" i="41"/>
  <c r="W4476" i="41"/>
  <c r="Z4475" i="41"/>
  <c r="Y4475" i="41"/>
  <c r="X4475" i="41"/>
  <c r="W4475" i="41"/>
  <c r="Z4474" i="41"/>
  <c r="Y4474" i="41"/>
  <c r="X4474" i="41"/>
  <c r="W4474" i="41"/>
  <c r="Z4473" i="41"/>
  <c r="Y4473" i="41"/>
  <c r="X4473" i="41"/>
  <c r="W4473" i="41"/>
  <c r="Z4472" i="41"/>
  <c r="Y4472" i="41"/>
  <c r="X4472" i="41"/>
  <c r="W4472" i="41"/>
  <c r="Z4471" i="41"/>
  <c r="Y4471" i="41"/>
  <c r="X4471" i="41"/>
  <c r="W4471" i="41"/>
  <c r="Z4470" i="41"/>
  <c r="Y4470" i="41"/>
  <c r="X4470" i="41"/>
  <c r="W4470" i="41"/>
  <c r="Z4469" i="41"/>
  <c r="Y4469" i="41"/>
  <c r="X4469" i="41"/>
  <c r="W4469" i="41"/>
  <c r="Z4468" i="41"/>
  <c r="Y4468" i="41"/>
  <c r="X4468" i="41"/>
  <c r="W4468" i="41"/>
  <c r="Z4467" i="41"/>
  <c r="Y4467" i="41"/>
  <c r="X4467" i="41"/>
  <c r="W4467" i="41"/>
  <c r="Z4466" i="41"/>
  <c r="Y4466" i="41"/>
  <c r="X4466" i="41"/>
  <c r="W4466" i="41"/>
  <c r="Z4465" i="41"/>
  <c r="Y4465" i="41"/>
  <c r="X4465" i="41"/>
  <c r="W4465" i="41"/>
  <c r="Z4464" i="41"/>
  <c r="Y4464" i="41"/>
  <c r="X4464" i="41"/>
  <c r="W4464" i="41"/>
  <c r="Z4463" i="41"/>
  <c r="Y4463" i="41"/>
  <c r="X4463" i="41"/>
  <c r="W4463" i="41"/>
  <c r="Z4462" i="41"/>
  <c r="Y4462" i="41"/>
  <c r="X4462" i="41"/>
  <c r="W4462" i="41"/>
  <c r="Z4461" i="41"/>
  <c r="Y4461" i="41"/>
  <c r="X4461" i="41"/>
  <c r="W4461" i="41"/>
  <c r="Z4460" i="41"/>
  <c r="Y4460" i="41"/>
  <c r="X4460" i="41"/>
  <c r="W4460" i="41"/>
  <c r="Z4459" i="41"/>
  <c r="Y4459" i="41"/>
  <c r="X4459" i="41"/>
  <c r="W4459" i="41"/>
  <c r="Z4458" i="41"/>
  <c r="Y4458" i="41"/>
  <c r="X4458" i="41"/>
  <c r="W4458" i="41"/>
  <c r="Z4457" i="41"/>
  <c r="Y4457" i="41"/>
  <c r="X4457" i="41"/>
  <c r="W4457" i="41"/>
  <c r="Z4456" i="41"/>
  <c r="Y4456" i="41"/>
  <c r="X4456" i="41"/>
  <c r="W4456" i="41"/>
  <c r="Z4455" i="41"/>
  <c r="Y4455" i="41"/>
  <c r="X4455" i="41"/>
  <c r="W4455" i="41"/>
  <c r="Z4454" i="41"/>
  <c r="Y4454" i="41"/>
  <c r="X4454" i="41"/>
  <c r="W4454" i="41"/>
  <c r="Z4453" i="41"/>
  <c r="Y4453" i="41"/>
  <c r="X4453" i="41"/>
  <c r="W4453" i="41"/>
  <c r="Z4452" i="41"/>
  <c r="Y4452" i="41"/>
  <c r="X4452" i="41"/>
  <c r="W4452" i="41"/>
  <c r="Z4451" i="41"/>
  <c r="Y4451" i="41"/>
  <c r="X4451" i="41"/>
  <c r="W4451" i="41"/>
  <c r="Z4450" i="41"/>
  <c r="Y4450" i="41"/>
  <c r="X4450" i="41"/>
  <c r="W4450" i="41"/>
  <c r="Z4449" i="41"/>
  <c r="Y4449" i="41"/>
  <c r="X4449" i="41"/>
  <c r="W4449" i="41"/>
  <c r="Z4448" i="41"/>
  <c r="Y4448" i="41"/>
  <c r="X4448" i="41"/>
  <c r="W4448" i="41"/>
  <c r="Z4447" i="41"/>
  <c r="Y4447" i="41"/>
  <c r="X4447" i="41"/>
  <c r="W4447" i="41"/>
  <c r="Z4446" i="41"/>
  <c r="Y4446" i="41"/>
  <c r="X4446" i="41"/>
  <c r="W4446" i="41"/>
  <c r="Z4445" i="41"/>
  <c r="Y4445" i="41"/>
  <c r="X4445" i="41"/>
  <c r="W4445" i="41"/>
  <c r="Z4444" i="41"/>
  <c r="Y4444" i="41"/>
  <c r="X4444" i="41"/>
  <c r="W4444" i="41"/>
  <c r="Z4443" i="41"/>
  <c r="Y4443" i="41"/>
  <c r="X4443" i="41"/>
  <c r="W4443" i="41"/>
  <c r="Z4442" i="41"/>
  <c r="Y4442" i="41"/>
  <c r="X4442" i="41"/>
  <c r="W4442" i="41"/>
  <c r="Z4441" i="41"/>
  <c r="Y4441" i="41"/>
  <c r="X4441" i="41"/>
  <c r="W4441" i="41"/>
  <c r="Z4440" i="41"/>
  <c r="Y4440" i="41"/>
  <c r="X4440" i="41"/>
  <c r="W4440" i="41"/>
  <c r="Z4439" i="41"/>
  <c r="Y4439" i="41"/>
  <c r="X4439" i="41"/>
  <c r="W4439" i="41"/>
  <c r="Z4438" i="41"/>
  <c r="Y4438" i="41"/>
  <c r="X4438" i="41"/>
  <c r="W4438" i="41"/>
  <c r="Z4437" i="41"/>
  <c r="Y4437" i="41"/>
  <c r="X4437" i="41"/>
  <c r="W4437" i="41"/>
  <c r="Z4436" i="41"/>
  <c r="Y4436" i="41"/>
  <c r="X4436" i="41"/>
  <c r="W4436" i="41"/>
  <c r="Z4435" i="41"/>
  <c r="Y4435" i="41"/>
  <c r="X4435" i="41"/>
  <c r="W4435" i="41"/>
  <c r="Z4434" i="41"/>
  <c r="Y4434" i="41"/>
  <c r="X4434" i="41"/>
  <c r="W4434" i="41"/>
  <c r="Z4433" i="41"/>
  <c r="Y4433" i="41"/>
  <c r="X4433" i="41"/>
  <c r="W4433" i="41"/>
  <c r="Z4432" i="41"/>
  <c r="Y4432" i="41"/>
  <c r="X4432" i="41"/>
  <c r="W4432" i="41"/>
  <c r="Z4431" i="41"/>
  <c r="Y4431" i="41"/>
  <c r="X4431" i="41"/>
  <c r="W4431" i="41"/>
  <c r="Z4430" i="41"/>
  <c r="Y4430" i="41"/>
  <c r="X4430" i="41"/>
  <c r="W4430" i="41"/>
  <c r="Z4429" i="41"/>
  <c r="Y4429" i="41"/>
  <c r="X4429" i="41"/>
  <c r="W4429" i="41"/>
  <c r="Z4428" i="41"/>
  <c r="Y4428" i="41"/>
  <c r="X4428" i="41"/>
  <c r="W4428" i="41"/>
  <c r="Z4427" i="41"/>
  <c r="Y4427" i="41"/>
  <c r="X4427" i="41"/>
  <c r="W4427" i="41"/>
  <c r="Z4426" i="41"/>
  <c r="Y4426" i="41"/>
  <c r="X4426" i="41"/>
  <c r="W4426" i="41"/>
  <c r="Z4425" i="41"/>
  <c r="Y4425" i="41"/>
  <c r="X4425" i="41"/>
  <c r="W4425" i="41"/>
  <c r="Z4424" i="41"/>
  <c r="Y4424" i="41"/>
  <c r="X4424" i="41"/>
  <c r="W4424" i="41"/>
  <c r="Z4423" i="41"/>
  <c r="Y4423" i="41"/>
  <c r="X4423" i="41"/>
  <c r="W4423" i="41"/>
  <c r="Z4422" i="41"/>
  <c r="Y4422" i="41"/>
  <c r="X4422" i="41"/>
  <c r="W4422" i="41"/>
  <c r="Z4421" i="41"/>
  <c r="Y4421" i="41"/>
  <c r="X4421" i="41"/>
  <c r="W4421" i="41"/>
  <c r="Z4420" i="41"/>
  <c r="Y4420" i="41"/>
  <c r="X4420" i="41"/>
  <c r="W4420" i="41"/>
  <c r="Z4419" i="41"/>
  <c r="Y4419" i="41"/>
  <c r="X4419" i="41"/>
  <c r="W4419" i="41"/>
  <c r="Z4418" i="41"/>
  <c r="Y4418" i="41"/>
  <c r="X4418" i="41"/>
  <c r="W4418" i="41"/>
  <c r="Z4417" i="41"/>
  <c r="Y4417" i="41"/>
  <c r="X4417" i="41"/>
  <c r="W4417" i="41"/>
  <c r="Z4416" i="41"/>
  <c r="Y4416" i="41"/>
  <c r="X4416" i="41"/>
  <c r="W4416" i="41"/>
  <c r="Z4415" i="41"/>
  <c r="Y4415" i="41"/>
  <c r="X4415" i="41"/>
  <c r="W4415" i="41"/>
  <c r="Z4414" i="41"/>
  <c r="Y4414" i="41"/>
  <c r="X4414" i="41"/>
  <c r="W4414" i="41"/>
  <c r="Z4413" i="41"/>
  <c r="Y4413" i="41"/>
  <c r="X4413" i="41"/>
  <c r="W4413" i="41"/>
  <c r="Z4412" i="41"/>
  <c r="Y4412" i="41"/>
  <c r="X4412" i="41"/>
  <c r="W4412" i="41"/>
  <c r="Z4411" i="41"/>
  <c r="Y4411" i="41"/>
  <c r="X4411" i="41"/>
  <c r="W4411" i="41"/>
  <c r="Z4410" i="41"/>
  <c r="Y4410" i="41"/>
  <c r="X4410" i="41"/>
  <c r="W4410" i="41"/>
  <c r="Z4409" i="41"/>
  <c r="Y4409" i="41"/>
  <c r="X4409" i="41"/>
  <c r="W4409" i="41"/>
  <c r="Z4408" i="41"/>
  <c r="Y4408" i="41"/>
  <c r="X4408" i="41"/>
  <c r="W4408" i="41"/>
  <c r="Z4407" i="41"/>
  <c r="Y4407" i="41"/>
  <c r="X4407" i="41"/>
  <c r="W4407" i="41"/>
  <c r="Z4406" i="41"/>
  <c r="Y4406" i="41"/>
  <c r="X4406" i="41"/>
  <c r="W4406" i="41"/>
  <c r="Z4405" i="41"/>
  <c r="Y4405" i="41"/>
  <c r="X4405" i="41"/>
  <c r="W4405" i="41"/>
  <c r="Z4404" i="41"/>
  <c r="Y4404" i="41"/>
  <c r="X4404" i="41"/>
  <c r="W4404" i="41"/>
  <c r="Z4403" i="41"/>
  <c r="Y4403" i="41"/>
  <c r="X4403" i="41"/>
  <c r="W4403" i="41"/>
  <c r="Z4402" i="41"/>
  <c r="Y4402" i="41"/>
  <c r="X4402" i="41"/>
  <c r="W4402" i="41"/>
  <c r="Z4401" i="41"/>
  <c r="Y4401" i="41"/>
  <c r="X4401" i="41"/>
  <c r="W4401" i="41"/>
  <c r="Z4400" i="41"/>
  <c r="Y4400" i="41"/>
  <c r="X4400" i="41"/>
  <c r="W4400" i="41"/>
  <c r="Z4399" i="41"/>
  <c r="Y4399" i="41"/>
  <c r="X4399" i="41"/>
  <c r="W4399" i="41"/>
  <c r="Z4398" i="41"/>
  <c r="Y4398" i="41"/>
  <c r="X4398" i="41"/>
  <c r="W4398" i="41"/>
  <c r="Z4397" i="41"/>
  <c r="Y4397" i="41"/>
  <c r="X4397" i="41"/>
  <c r="W4397" i="41"/>
  <c r="Z4396" i="41"/>
  <c r="Y4396" i="41"/>
  <c r="X4396" i="41"/>
  <c r="W4396" i="41"/>
  <c r="Z4395" i="41"/>
  <c r="Y4395" i="41"/>
  <c r="X4395" i="41"/>
  <c r="W4395" i="41"/>
  <c r="Z4394" i="41"/>
  <c r="Y4394" i="41"/>
  <c r="X4394" i="41"/>
  <c r="W4394" i="41"/>
  <c r="Z4393" i="41"/>
  <c r="Y4393" i="41"/>
  <c r="X4393" i="41"/>
  <c r="W4393" i="41"/>
  <c r="Z4392" i="41"/>
  <c r="Y4392" i="41"/>
  <c r="X4392" i="41"/>
  <c r="W4392" i="41"/>
  <c r="Z4391" i="41"/>
  <c r="Y4391" i="41"/>
  <c r="X4391" i="41"/>
  <c r="W4391" i="41"/>
  <c r="Z4390" i="41"/>
  <c r="Y4390" i="41"/>
  <c r="X4390" i="41"/>
  <c r="W4390" i="41"/>
  <c r="Z4389" i="41"/>
  <c r="Y4389" i="41"/>
  <c r="X4389" i="41"/>
  <c r="W4389" i="41"/>
  <c r="Z4388" i="41"/>
  <c r="Y4388" i="41"/>
  <c r="X4388" i="41"/>
  <c r="W4388" i="41"/>
  <c r="Z4387" i="41"/>
  <c r="Y4387" i="41"/>
  <c r="X4387" i="41"/>
  <c r="W4387" i="41"/>
  <c r="Z4386" i="41"/>
  <c r="Y4386" i="41"/>
  <c r="X4386" i="41"/>
  <c r="W4386" i="41"/>
  <c r="Z4385" i="41"/>
  <c r="Y4385" i="41"/>
  <c r="X4385" i="41"/>
  <c r="W4385" i="41"/>
  <c r="Z4384" i="41"/>
  <c r="Y4384" i="41"/>
  <c r="X4384" i="41"/>
  <c r="W4384" i="41"/>
  <c r="Z4383" i="41"/>
  <c r="Y4383" i="41"/>
  <c r="X4383" i="41"/>
  <c r="W4383" i="41"/>
  <c r="Z4382" i="41"/>
  <c r="Y4382" i="41"/>
  <c r="X4382" i="41"/>
  <c r="W4382" i="41"/>
  <c r="Z4381" i="41"/>
  <c r="Y4381" i="41"/>
  <c r="X4381" i="41"/>
  <c r="W4381" i="41"/>
  <c r="Z4380" i="41"/>
  <c r="Y4380" i="41"/>
  <c r="X4380" i="41"/>
  <c r="W4380" i="41"/>
  <c r="Z4379" i="41"/>
  <c r="Y4379" i="41"/>
  <c r="X4379" i="41"/>
  <c r="W4379" i="41"/>
  <c r="Z4378" i="41"/>
  <c r="Y4378" i="41"/>
  <c r="X4378" i="41"/>
  <c r="W4378" i="41"/>
  <c r="Z4377" i="41"/>
  <c r="Y4377" i="41"/>
  <c r="X4377" i="41"/>
  <c r="W4377" i="41"/>
  <c r="Z4376" i="41"/>
  <c r="Y4376" i="41"/>
  <c r="X4376" i="41"/>
  <c r="W4376" i="41"/>
  <c r="Z4375" i="41"/>
  <c r="Y4375" i="41"/>
  <c r="X4375" i="41"/>
  <c r="W4375" i="41"/>
  <c r="Z4374" i="41"/>
  <c r="Y4374" i="41"/>
  <c r="X4374" i="41"/>
  <c r="W4374" i="41"/>
  <c r="Z4373" i="41"/>
  <c r="Y4373" i="41"/>
  <c r="X4373" i="41"/>
  <c r="W4373" i="41"/>
  <c r="Z4372" i="41"/>
  <c r="Y4372" i="41"/>
  <c r="X4372" i="41"/>
  <c r="W4372" i="41"/>
  <c r="Z4371" i="41"/>
  <c r="Y4371" i="41"/>
  <c r="X4371" i="41"/>
  <c r="W4371" i="41"/>
  <c r="Z4370" i="41"/>
  <c r="Y4370" i="41"/>
  <c r="X4370" i="41"/>
  <c r="W4370" i="41"/>
  <c r="Z4369" i="41"/>
  <c r="Y4369" i="41"/>
  <c r="X4369" i="41"/>
  <c r="W4369" i="41"/>
  <c r="Z4368" i="41"/>
  <c r="Y4368" i="41"/>
  <c r="X4368" i="41"/>
  <c r="W4368" i="41"/>
  <c r="Z4367" i="41"/>
  <c r="Y4367" i="41"/>
  <c r="X4367" i="41"/>
  <c r="W4367" i="41"/>
  <c r="Z4366" i="41"/>
  <c r="Y4366" i="41"/>
  <c r="X4366" i="41"/>
  <c r="W4366" i="41"/>
  <c r="Z4365" i="41"/>
  <c r="Y4365" i="41"/>
  <c r="X4365" i="41"/>
  <c r="W4365" i="41"/>
  <c r="Z4364" i="41"/>
  <c r="Y4364" i="41"/>
  <c r="X4364" i="41"/>
  <c r="W4364" i="41"/>
  <c r="Z4363" i="41"/>
  <c r="Y4363" i="41"/>
  <c r="X4363" i="41"/>
  <c r="W4363" i="41"/>
  <c r="Z4362" i="41"/>
  <c r="Y4362" i="41"/>
  <c r="X4362" i="41"/>
  <c r="W4362" i="41"/>
  <c r="Z4361" i="41"/>
  <c r="Y4361" i="41"/>
  <c r="X4361" i="41"/>
  <c r="W4361" i="41"/>
  <c r="Z4360" i="41"/>
  <c r="Y4360" i="41"/>
  <c r="X4360" i="41"/>
  <c r="W4360" i="41"/>
  <c r="Z4359" i="41"/>
  <c r="Y4359" i="41"/>
  <c r="X4359" i="41"/>
  <c r="W4359" i="41"/>
  <c r="Z4358" i="41"/>
  <c r="Y4358" i="41"/>
  <c r="X4358" i="41"/>
  <c r="W4358" i="41"/>
  <c r="Z4357" i="41"/>
  <c r="Y4357" i="41"/>
  <c r="X4357" i="41"/>
  <c r="W4357" i="41"/>
  <c r="Z4356" i="41"/>
  <c r="Y4356" i="41"/>
  <c r="X4356" i="41"/>
  <c r="W4356" i="41"/>
  <c r="Z4355" i="41"/>
  <c r="Y4355" i="41"/>
  <c r="X4355" i="41"/>
  <c r="W4355" i="41"/>
  <c r="Z4354" i="41"/>
  <c r="Y4354" i="41"/>
  <c r="X4354" i="41"/>
  <c r="W4354" i="41"/>
  <c r="Z4353" i="41"/>
  <c r="Y4353" i="41"/>
  <c r="X4353" i="41"/>
  <c r="W4353" i="41"/>
  <c r="Z4352" i="41"/>
  <c r="Y4352" i="41"/>
  <c r="X4352" i="41"/>
  <c r="W4352" i="41"/>
  <c r="Z4351" i="41"/>
  <c r="Y4351" i="41"/>
  <c r="X4351" i="41"/>
  <c r="W4351" i="41"/>
  <c r="Z4350" i="41"/>
  <c r="Y4350" i="41"/>
  <c r="X4350" i="41"/>
  <c r="W4350" i="41"/>
  <c r="Z4349" i="41"/>
  <c r="Y4349" i="41"/>
  <c r="X4349" i="41"/>
  <c r="W4349" i="41"/>
  <c r="Z4348" i="41"/>
  <c r="Y4348" i="41"/>
  <c r="X4348" i="41"/>
  <c r="W4348" i="41"/>
  <c r="Z4347" i="41"/>
  <c r="Y4347" i="41"/>
  <c r="X4347" i="41"/>
  <c r="W4347" i="41"/>
  <c r="Z4346" i="41"/>
  <c r="Y4346" i="41"/>
  <c r="X4346" i="41"/>
  <c r="W4346" i="41"/>
  <c r="Z4345" i="41"/>
  <c r="Y4345" i="41"/>
  <c r="X4345" i="41"/>
  <c r="W4345" i="41"/>
  <c r="Z4344" i="41"/>
  <c r="Y4344" i="41"/>
  <c r="X4344" i="41"/>
  <c r="W4344" i="41"/>
  <c r="Z4343" i="41"/>
  <c r="Y4343" i="41"/>
  <c r="X4343" i="41"/>
  <c r="W4343" i="41"/>
  <c r="Z4342" i="41"/>
  <c r="Y4342" i="41"/>
  <c r="X4342" i="41"/>
  <c r="W4342" i="41"/>
  <c r="Z4341" i="41"/>
  <c r="Y4341" i="41"/>
  <c r="X4341" i="41"/>
  <c r="W4341" i="41"/>
  <c r="Z4340" i="41"/>
  <c r="Y4340" i="41"/>
  <c r="X4340" i="41"/>
  <c r="W4340" i="41"/>
  <c r="Z4339" i="41"/>
  <c r="Y4339" i="41"/>
  <c r="X4339" i="41"/>
  <c r="W4339" i="41"/>
  <c r="Z4338" i="41"/>
  <c r="Y4338" i="41"/>
  <c r="X4338" i="41"/>
  <c r="W4338" i="41"/>
  <c r="Z4337" i="41"/>
  <c r="Y4337" i="41"/>
  <c r="X4337" i="41"/>
  <c r="W4337" i="41"/>
  <c r="Z4336" i="41"/>
  <c r="Y4336" i="41"/>
  <c r="X4336" i="41"/>
  <c r="W4336" i="41"/>
  <c r="Z4335" i="41"/>
  <c r="Y4335" i="41"/>
  <c r="X4335" i="41"/>
  <c r="W4335" i="41"/>
  <c r="Z4334" i="41"/>
  <c r="Y4334" i="41"/>
  <c r="X4334" i="41"/>
  <c r="W4334" i="41"/>
  <c r="Z4333" i="41"/>
  <c r="Y4333" i="41"/>
  <c r="X4333" i="41"/>
  <c r="W4333" i="41"/>
  <c r="Z4332" i="41"/>
  <c r="Y4332" i="41"/>
  <c r="X4332" i="41"/>
  <c r="W4332" i="41"/>
  <c r="Z4331" i="41"/>
  <c r="Y4331" i="41"/>
  <c r="X4331" i="41"/>
  <c r="W4331" i="41"/>
  <c r="Z4330" i="41"/>
  <c r="Y4330" i="41"/>
  <c r="X4330" i="41"/>
  <c r="W4330" i="41"/>
  <c r="Z4329" i="41"/>
  <c r="Y4329" i="41"/>
  <c r="X4329" i="41"/>
  <c r="W4329" i="41"/>
  <c r="Z4328" i="41"/>
  <c r="Y4328" i="41"/>
  <c r="X4328" i="41"/>
  <c r="W4328" i="41"/>
  <c r="Z4327" i="41"/>
  <c r="Y4327" i="41"/>
  <c r="X4327" i="41"/>
  <c r="W4327" i="41"/>
  <c r="Z4326" i="41"/>
  <c r="Y4326" i="41"/>
  <c r="X4326" i="41"/>
  <c r="W4326" i="41"/>
  <c r="Z4325" i="41"/>
  <c r="Y4325" i="41"/>
  <c r="X4325" i="41"/>
  <c r="W4325" i="41"/>
  <c r="Z4324" i="41"/>
  <c r="Y4324" i="41"/>
  <c r="X4324" i="41"/>
  <c r="W4324" i="41"/>
  <c r="Z4323" i="41"/>
  <c r="Y4323" i="41"/>
  <c r="X4323" i="41"/>
  <c r="W4323" i="41"/>
  <c r="Z4322" i="41"/>
  <c r="Y4322" i="41"/>
  <c r="X4322" i="41"/>
  <c r="W4322" i="41"/>
  <c r="Z4321" i="41"/>
  <c r="Y4321" i="41"/>
  <c r="X4321" i="41"/>
  <c r="W4321" i="41"/>
  <c r="Z4320" i="41"/>
  <c r="Y4320" i="41"/>
  <c r="X4320" i="41"/>
  <c r="W4320" i="41"/>
  <c r="Z4319" i="41"/>
  <c r="Y4319" i="41"/>
  <c r="X4319" i="41"/>
  <c r="W4319" i="41"/>
  <c r="Z4318" i="41"/>
  <c r="Y4318" i="41"/>
  <c r="X4318" i="41"/>
  <c r="W4318" i="41"/>
  <c r="Z4317" i="41"/>
  <c r="Y4317" i="41"/>
  <c r="X4317" i="41"/>
  <c r="W4317" i="41"/>
  <c r="Z4316" i="41"/>
  <c r="Y4316" i="41"/>
  <c r="X4316" i="41"/>
  <c r="W4316" i="41"/>
  <c r="Z4315" i="41"/>
  <c r="Y4315" i="41"/>
  <c r="X4315" i="41"/>
  <c r="W4315" i="41"/>
  <c r="Z4314" i="41"/>
  <c r="Y4314" i="41"/>
  <c r="X4314" i="41"/>
  <c r="W4314" i="41"/>
  <c r="Z4313" i="41"/>
  <c r="Y4313" i="41"/>
  <c r="X4313" i="41"/>
  <c r="W4313" i="41"/>
  <c r="Z4312" i="41"/>
  <c r="Y4312" i="41"/>
  <c r="X4312" i="41"/>
  <c r="W4312" i="41"/>
  <c r="Z4311" i="41"/>
  <c r="Y4311" i="41"/>
  <c r="X4311" i="41"/>
  <c r="W4311" i="41"/>
  <c r="Z4310" i="41"/>
  <c r="Y4310" i="41"/>
  <c r="X4310" i="41"/>
  <c r="W4310" i="41"/>
  <c r="Z4309" i="41"/>
  <c r="Y4309" i="41"/>
  <c r="X4309" i="41"/>
  <c r="W4309" i="41"/>
  <c r="Z4308" i="41"/>
  <c r="Y4308" i="41"/>
  <c r="X4308" i="41"/>
  <c r="W4308" i="41"/>
  <c r="Z4307" i="41"/>
  <c r="Y4307" i="41"/>
  <c r="X4307" i="41"/>
  <c r="W4307" i="41"/>
  <c r="Z4306" i="41"/>
  <c r="Y4306" i="41"/>
  <c r="X4306" i="41"/>
  <c r="W4306" i="41"/>
  <c r="Z4305" i="41"/>
  <c r="Y4305" i="41"/>
  <c r="X4305" i="41"/>
  <c r="W4305" i="41"/>
  <c r="Z4304" i="41"/>
  <c r="Y4304" i="41"/>
  <c r="X4304" i="41"/>
  <c r="W4304" i="41"/>
  <c r="Z4303" i="41"/>
  <c r="Y4303" i="41"/>
  <c r="X4303" i="41"/>
  <c r="W4303" i="41"/>
  <c r="Z4302" i="41"/>
  <c r="Y4302" i="41"/>
  <c r="X4302" i="41"/>
  <c r="W4302" i="41"/>
  <c r="Z4301" i="41"/>
  <c r="Y4301" i="41"/>
  <c r="X4301" i="41"/>
  <c r="W4301" i="41"/>
  <c r="Z4300" i="41"/>
  <c r="Y4300" i="41"/>
  <c r="X4300" i="41"/>
  <c r="W4300" i="41"/>
  <c r="Z4299" i="41"/>
  <c r="Y4299" i="41"/>
  <c r="X4299" i="41"/>
  <c r="W4299" i="41"/>
  <c r="Z4298" i="41"/>
  <c r="Y4298" i="41"/>
  <c r="X4298" i="41"/>
  <c r="W4298" i="41"/>
  <c r="Z4297" i="41"/>
  <c r="Y4297" i="41"/>
  <c r="X4297" i="41"/>
  <c r="W4297" i="41"/>
  <c r="Z4296" i="41"/>
  <c r="Y4296" i="41"/>
  <c r="X4296" i="41"/>
  <c r="W4296" i="41"/>
  <c r="Z4295" i="41"/>
  <c r="Y4295" i="41"/>
  <c r="X4295" i="41"/>
  <c r="W4295" i="41"/>
  <c r="Z4294" i="41"/>
  <c r="Y4294" i="41"/>
  <c r="X4294" i="41"/>
  <c r="W4294" i="41"/>
  <c r="Z4293" i="41"/>
  <c r="Y4293" i="41"/>
  <c r="X4293" i="41"/>
  <c r="W4293" i="41"/>
  <c r="Z4292" i="41"/>
  <c r="Y4292" i="41"/>
  <c r="X4292" i="41"/>
  <c r="W4292" i="41"/>
  <c r="Z4291" i="41"/>
  <c r="Y4291" i="41"/>
  <c r="X4291" i="41"/>
  <c r="W4291" i="41"/>
  <c r="Z4290" i="41"/>
  <c r="Y4290" i="41"/>
  <c r="X4290" i="41"/>
  <c r="W4290" i="41"/>
  <c r="Z4289" i="41"/>
  <c r="Y4289" i="41"/>
  <c r="X4289" i="41"/>
  <c r="W4289" i="41"/>
  <c r="Z4288" i="41"/>
  <c r="Y4288" i="41"/>
  <c r="X4288" i="41"/>
  <c r="W4288" i="41"/>
  <c r="Z4287" i="41"/>
  <c r="Y4287" i="41"/>
  <c r="X4287" i="41"/>
  <c r="W4287" i="41"/>
  <c r="Z4286" i="41"/>
  <c r="Y4286" i="41"/>
  <c r="X4286" i="41"/>
  <c r="W4286" i="41"/>
  <c r="Z4285" i="41"/>
  <c r="Y4285" i="41"/>
  <c r="X4285" i="41"/>
  <c r="W4285" i="41"/>
  <c r="Z4284" i="41"/>
  <c r="Y4284" i="41"/>
  <c r="X4284" i="41"/>
  <c r="W4284" i="41"/>
  <c r="Z4283" i="41"/>
  <c r="Y4283" i="41"/>
  <c r="X4283" i="41"/>
  <c r="W4283" i="41"/>
  <c r="Z4282" i="41"/>
  <c r="Y4282" i="41"/>
  <c r="X4282" i="41"/>
  <c r="W4282" i="41"/>
  <c r="Z4281" i="41"/>
  <c r="Y4281" i="41"/>
  <c r="X4281" i="41"/>
  <c r="W4281" i="41"/>
  <c r="Z4280" i="41"/>
  <c r="Y4280" i="41"/>
  <c r="X4280" i="41"/>
  <c r="W4280" i="41"/>
  <c r="Z4279" i="41"/>
  <c r="Y4279" i="41"/>
  <c r="X4279" i="41"/>
  <c r="W4279" i="41"/>
  <c r="Z4278" i="41"/>
  <c r="Y4278" i="41"/>
  <c r="X4278" i="41"/>
  <c r="W4278" i="41"/>
  <c r="Z4277" i="41"/>
  <c r="Y4277" i="41"/>
  <c r="X4277" i="41"/>
  <c r="W4277" i="41"/>
  <c r="Z4276" i="41"/>
  <c r="Y4276" i="41"/>
  <c r="X4276" i="41"/>
  <c r="W4276" i="41"/>
  <c r="Z4275" i="41"/>
  <c r="Y4275" i="41"/>
  <c r="X4275" i="41"/>
  <c r="W4275" i="41"/>
  <c r="Z4274" i="41"/>
  <c r="Y4274" i="41"/>
  <c r="X4274" i="41"/>
  <c r="W4274" i="41"/>
  <c r="Z4273" i="41"/>
  <c r="Y4273" i="41"/>
  <c r="X4273" i="41"/>
  <c r="W4273" i="41"/>
  <c r="Z4272" i="41"/>
  <c r="Y4272" i="41"/>
  <c r="X4272" i="41"/>
  <c r="W4272" i="41"/>
  <c r="Z4271" i="41"/>
  <c r="Y4271" i="41"/>
  <c r="X4271" i="41"/>
  <c r="W4271" i="41"/>
  <c r="Z4270" i="41"/>
  <c r="Y4270" i="41"/>
  <c r="X4270" i="41"/>
  <c r="W4270" i="41"/>
  <c r="Z4269" i="41"/>
  <c r="Y4269" i="41"/>
  <c r="X4269" i="41"/>
  <c r="W4269" i="41"/>
  <c r="Z4268" i="41"/>
  <c r="Y4268" i="41"/>
  <c r="X4268" i="41"/>
  <c r="W4268" i="41"/>
  <c r="Z4267" i="41"/>
  <c r="Y4267" i="41"/>
  <c r="X4267" i="41"/>
  <c r="W4267" i="41"/>
  <c r="Z4266" i="41"/>
  <c r="Y4266" i="41"/>
  <c r="X4266" i="41"/>
  <c r="W4266" i="41"/>
  <c r="Z4265" i="41"/>
  <c r="Y4265" i="41"/>
  <c r="X4265" i="41"/>
  <c r="W4265" i="41"/>
  <c r="Z4264" i="41"/>
  <c r="Y4264" i="41"/>
  <c r="X4264" i="41"/>
  <c r="W4264" i="41"/>
  <c r="Z4263" i="41"/>
  <c r="Y4263" i="41"/>
  <c r="X4263" i="41"/>
  <c r="W4263" i="41"/>
  <c r="Z4262" i="41"/>
  <c r="Y4262" i="41"/>
  <c r="X4262" i="41"/>
  <c r="W4262" i="41"/>
  <c r="Z4261" i="41"/>
  <c r="Y4261" i="41"/>
  <c r="X4261" i="41"/>
  <c r="W4261" i="41"/>
  <c r="Z4260" i="41"/>
  <c r="Y4260" i="41"/>
  <c r="X4260" i="41"/>
  <c r="W4260" i="41"/>
  <c r="Z4259" i="41"/>
  <c r="Y4259" i="41"/>
  <c r="X4259" i="41"/>
  <c r="W4259" i="41"/>
  <c r="Z4258" i="41"/>
  <c r="Y4258" i="41"/>
  <c r="X4258" i="41"/>
  <c r="W4258" i="41"/>
  <c r="Z4257" i="41"/>
  <c r="Y4257" i="41"/>
  <c r="X4257" i="41"/>
  <c r="W4257" i="41"/>
  <c r="Z4256" i="41"/>
  <c r="Y4256" i="41"/>
  <c r="X4256" i="41"/>
  <c r="W4256" i="41"/>
  <c r="Z4255" i="41"/>
  <c r="Y4255" i="41"/>
  <c r="X4255" i="41"/>
  <c r="W4255" i="41"/>
  <c r="Z4254" i="41"/>
  <c r="Y4254" i="41"/>
  <c r="X4254" i="41"/>
  <c r="W4254" i="41"/>
  <c r="Z4253" i="41"/>
  <c r="Y4253" i="41"/>
  <c r="X4253" i="41"/>
  <c r="W4253" i="41"/>
  <c r="Z4252" i="41"/>
  <c r="Y4252" i="41"/>
  <c r="X4252" i="41"/>
  <c r="W4252" i="41"/>
  <c r="Z4251" i="41"/>
  <c r="Y4251" i="41"/>
  <c r="X4251" i="41"/>
  <c r="W4251" i="41"/>
  <c r="Z4250" i="41"/>
  <c r="Y4250" i="41"/>
  <c r="X4250" i="41"/>
  <c r="W4250" i="41"/>
  <c r="Z4249" i="41"/>
  <c r="Y4249" i="41"/>
  <c r="X4249" i="41"/>
  <c r="W4249" i="41"/>
  <c r="Z4248" i="41"/>
  <c r="Y4248" i="41"/>
  <c r="X4248" i="41"/>
  <c r="W4248" i="41"/>
  <c r="Z4247" i="41"/>
  <c r="Y4247" i="41"/>
  <c r="X4247" i="41"/>
  <c r="W4247" i="41"/>
  <c r="Z4246" i="41"/>
  <c r="Y4246" i="41"/>
  <c r="X4246" i="41"/>
  <c r="W4246" i="41"/>
  <c r="Z4245" i="41"/>
  <c r="Y4245" i="41"/>
  <c r="X4245" i="41"/>
  <c r="W4245" i="41"/>
  <c r="Z4244" i="41"/>
  <c r="Y4244" i="41"/>
  <c r="X4244" i="41"/>
  <c r="W4244" i="41"/>
  <c r="Z4243" i="41"/>
  <c r="Y4243" i="41"/>
  <c r="X4243" i="41"/>
  <c r="W4243" i="41"/>
  <c r="Z4242" i="41"/>
  <c r="Y4242" i="41"/>
  <c r="X4242" i="41"/>
  <c r="W4242" i="41"/>
  <c r="Z4241" i="41"/>
  <c r="Y4241" i="41"/>
  <c r="X4241" i="41"/>
  <c r="W4241" i="41"/>
  <c r="Z4240" i="41"/>
  <c r="Y4240" i="41"/>
  <c r="X4240" i="41"/>
  <c r="W4240" i="41"/>
  <c r="Z4239" i="41"/>
  <c r="Y4239" i="41"/>
  <c r="X4239" i="41"/>
  <c r="W4239" i="41"/>
  <c r="Z4238" i="41"/>
  <c r="Y4238" i="41"/>
  <c r="X4238" i="41"/>
  <c r="W4238" i="41"/>
  <c r="Z4237" i="41"/>
  <c r="Y4237" i="41"/>
  <c r="X4237" i="41"/>
  <c r="W4237" i="41"/>
  <c r="Z4236" i="41"/>
  <c r="Y4236" i="41"/>
  <c r="X4236" i="41"/>
  <c r="W4236" i="41"/>
  <c r="Z4235" i="41"/>
  <c r="Y4235" i="41"/>
  <c r="X4235" i="41"/>
  <c r="W4235" i="41"/>
  <c r="Z4234" i="41"/>
  <c r="Y4234" i="41"/>
  <c r="X4234" i="41"/>
  <c r="W4234" i="41"/>
  <c r="Z4233" i="41"/>
  <c r="Y4233" i="41"/>
  <c r="X4233" i="41"/>
  <c r="W4233" i="41"/>
  <c r="Z4232" i="41"/>
  <c r="Y4232" i="41"/>
  <c r="X4232" i="41"/>
  <c r="W4232" i="41"/>
  <c r="Z4231" i="41"/>
  <c r="Y4231" i="41"/>
  <c r="X4231" i="41"/>
  <c r="W4231" i="41"/>
  <c r="Z4230" i="41"/>
  <c r="Y4230" i="41"/>
  <c r="X4230" i="41"/>
  <c r="W4230" i="41"/>
  <c r="Z4229" i="41"/>
  <c r="Y4229" i="41"/>
  <c r="X4229" i="41"/>
  <c r="W4229" i="41"/>
  <c r="Z4228" i="41"/>
  <c r="Y4228" i="41"/>
  <c r="X4228" i="41"/>
  <c r="W4228" i="41"/>
  <c r="Z4227" i="41"/>
  <c r="Y4227" i="41"/>
  <c r="X4227" i="41"/>
  <c r="W4227" i="41"/>
  <c r="Z4226" i="41"/>
  <c r="Y4226" i="41"/>
  <c r="X4226" i="41"/>
  <c r="W4226" i="41"/>
  <c r="Z4225" i="41"/>
  <c r="Y4225" i="41"/>
  <c r="X4225" i="41"/>
  <c r="W4225" i="41"/>
  <c r="Z4224" i="41"/>
  <c r="Y4224" i="41"/>
  <c r="X4224" i="41"/>
  <c r="W4224" i="41"/>
  <c r="Z4223" i="41"/>
  <c r="Y4223" i="41"/>
  <c r="X4223" i="41"/>
  <c r="W4223" i="41"/>
  <c r="Z4222" i="41"/>
  <c r="Y4222" i="41"/>
  <c r="X4222" i="41"/>
  <c r="W4222" i="41"/>
  <c r="Z4221" i="41"/>
  <c r="Y4221" i="41"/>
  <c r="X4221" i="41"/>
  <c r="W4221" i="41"/>
  <c r="Z4220" i="41"/>
  <c r="Y4220" i="41"/>
  <c r="X4220" i="41"/>
  <c r="W4220" i="41"/>
  <c r="Z4219" i="41"/>
  <c r="Y4219" i="41"/>
  <c r="X4219" i="41"/>
  <c r="W4219" i="41"/>
  <c r="Z4218" i="41"/>
  <c r="Y4218" i="41"/>
  <c r="X4218" i="41"/>
  <c r="W4218" i="41"/>
  <c r="Z4217" i="41"/>
  <c r="Y4217" i="41"/>
  <c r="X4217" i="41"/>
  <c r="W4217" i="41"/>
  <c r="Z4216" i="41"/>
  <c r="Y4216" i="41"/>
  <c r="X4216" i="41"/>
  <c r="W4216" i="41"/>
  <c r="Z4215" i="41"/>
  <c r="Y4215" i="41"/>
  <c r="X4215" i="41"/>
  <c r="W4215" i="41"/>
  <c r="Z4214" i="41"/>
  <c r="Y4214" i="41"/>
  <c r="X4214" i="41"/>
  <c r="W4214" i="41"/>
  <c r="Z4213" i="41"/>
  <c r="Y4213" i="41"/>
  <c r="X4213" i="41"/>
  <c r="W4213" i="41"/>
  <c r="Z4212" i="41"/>
  <c r="Y4212" i="41"/>
  <c r="X4212" i="41"/>
  <c r="W4212" i="41"/>
  <c r="Z4211" i="41"/>
  <c r="Y4211" i="41"/>
  <c r="X4211" i="41"/>
  <c r="W4211" i="41"/>
  <c r="Z4210" i="41"/>
  <c r="Y4210" i="41"/>
  <c r="X4210" i="41"/>
  <c r="W4210" i="41"/>
  <c r="Z4209" i="41"/>
  <c r="Y4209" i="41"/>
  <c r="X4209" i="41"/>
  <c r="W4209" i="41"/>
  <c r="Z4208" i="41"/>
  <c r="Y4208" i="41"/>
  <c r="X4208" i="41"/>
  <c r="W4208" i="41"/>
  <c r="Z4207" i="41"/>
  <c r="Y4207" i="41"/>
  <c r="X4207" i="41"/>
  <c r="W4207" i="41"/>
  <c r="Z4206" i="41"/>
  <c r="Y4206" i="41"/>
  <c r="X4206" i="41"/>
  <c r="W4206" i="41"/>
  <c r="Z4205" i="41"/>
  <c r="Y4205" i="41"/>
  <c r="X4205" i="41"/>
  <c r="W4205" i="41"/>
  <c r="Z4204" i="41"/>
  <c r="Y4204" i="41"/>
  <c r="X4204" i="41"/>
  <c r="W4204" i="41"/>
  <c r="Z4203" i="41"/>
  <c r="Y4203" i="41"/>
  <c r="X4203" i="41"/>
  <c r="W4203" i="41"/>
  <c r="Z4202" i="41"/>
  <c r="Y4202" i="41"/>
  <c r="X4202" i="41"/>
  <c r="W4202" i="41"/>
  <c r="Z4201" i="41"/>
  <c r="Y4201" i="41"/>
  <c r="X4201" i="41"/>
  <c r="W4201" i="41"/>
  <c r="Z4200" i="41"/>
  <c r="Y4200" i="41"/>
  <c r="X4200" i="41"/>
  <c r="W4200" i="41"/>
  <c r="Z4199" i="41"/>
  <c r="Y4199" i="41"/>
  <c r="X4199" i="41"/>
  <c r="W4199" i="41"/>
  <c r="Z4198" i="41"/>
  <c r="Y4198" i="41"/>
  <c r="X4198" i="41"/>
  <c r="W4198" i="41"/>
  <c r="Z4197" i="41"/>
  <c r="Y4197" i="41"/>
  <c r="X4197" i="41"/>
  <c r="W4197" i="41"/>
  <c r="Z4196" i="41"/>
  <c r="Y4196" i="41"/>
  <c r="X4196" i="41"/>
  <c r="W4196" i="41"/>
  <c r="Z4195" i="41"/>
  <c r="Y4195" i="41"/>
  <c r="X4195" i="41"/>
  <c r="W4195" i="41"/>
  <c r="Z4194" i="41"/>
  <c r="Y4194" i="41"/>
  <c r="X4194" i="41"/>
  <c r="W4194" i="41"/>
  <c r="Z4193" i="41"/>
  <c r="Y4193" i="41"/>
  <c r="X4193" i="41"/>
  <c r="W4193" i="41"/>
  <c r="Z4192" i="41"/>
  <c r="Y4192" i="41"/>
  <c r="X4192" i="41"/>
  <c r="W4192" i="41"/>
  <c r="Z4191" i="41"/>
  <c r="Y4191" i="41"/>
  <c r="X4191" i="41"/>
  <c r="W4191" i="41"/>
  <c r="Z4190" i="41"/>
  <c r="Y4190" i="41"/>
  <c r="X4190" i="41"/>
  <c r="W4190" i="41"/>
  <c r="Z4189" i="41"/>
  <c r="Y4189" i="41"/>
  <c r="X4189" i="41"/>
  <c r="W4189" i="41"/>
  <c r="Z4188" i="41"/>
  <c r="Y4188" i="41"/>
  <c r="X4188" i="41"/>
  <c r="W4188" i="41"/>
  <c r="Z4187" i="41"/>
  <c r="Y4187" i="41"/>
  <c r="X4187" i="41"/>
  <c r="W4187" i="41"/>
  <c r="Z4186" i="41"/>
  <c r="Y4186" i="41"/>
  <c r="X4186" i="41"/>
  <c r="W4186" i="41"/>
  <c r="Z4185" i="41"/>
  <c r="Y4185" i="41"/>
  <c r="X4185" i="41"/>
  <c r="W4185" i="41"/>
  <c r="Z4184" i="41"/>
  <c r="Y4184" i="41"/>
  <c r="X4184" i="41"/>
  <c r="W4184" i="41"/>
  <c r="Z4183" i="41"/>
  <c r="Y4183" i="41"/>
  <c r="X4183" i="41"/>
  <c r="W4183" i="41"/>
  <c r="Z4182" i="41"/>
  <c r="Y4182" i="41"/>
  <c r="X4182" i="41"/>
  <c r="W4182" i="41"/>
  <c r="Z4181" i="41"/>
  <c r="Y4181" i="41"/>
  <c r="X4181" i="41"/>
  <c r="W4181" i="41"/>
  <c r="Z4180" i="41"/>
  <c r="Y4180" i="41"/>
  <c r="X4180" i="41"/>
  <c r="W4180" i="41"/>
  <c r="Z4179" i="41"/>
  <c r="Y4179" i="41"/>
  <c r="X4179" i="41"/>
  <c r="W4179" i="41"/>
  <c r="Z4178" i="41"/>
  <c r="Y4178" i="41"/>
  <c r="X4178" i="41"/>
  <c r="W4178" i="41"/>
  <c r="Z4177" i="41"/>
  <c r="Y4177" i="41"/>
  <c r="X4177" i="41"/>
  <c r="W4177" i="41"/>
  <c r="Z4176" i="41"/>
  <c r="Y4176" i="41"/>
  <c r="X4176" i="41"/>
  <c r="W4176" i="41"/>
  <c r="Z4175" i="41"/>
  <c r="Y4175" i="41"/>
  <c r="X4175" i="41"/>
  <c r="W4175" i="41"/>
  <c r="Z4174" i="41"/>
  <c r="Y4174" i="41"/>
  <c r="X4174" i="41"/>
  <c r="W4174" i="41"/>
  <c r="Z4173" i="41"/>
  <c r="Y4173" i="41"/>
  <c r="X4173" i="41"/>
  <c r="W4173" i="41"/>
  <c r="Z4172" i="41"/>
  <c r="Y4172" i="41"/>
  <c r="X4172" i="41"/>
  <c r="W4172" i="41"/>
  <c r="Z4171" i="41"/>
  <c r="Y4171" i="41"/>
  <c r="X4171" i="41"/>
  <c r="W4171" i="41"/>
  <c r="Z4170" i="41"/>
  <c r="Y4170" i="41"/>
  <c r="X4170" i="41"/>
  <c r="W4170" i="41"/>
  <c r="Z4169" i="41"/>
  <c r="Y4169" i="41"/>
  <c r="X4169" i="41"/>
  <c r="W4169" i="41"/>
  <c r="Z4168" i="41"/>
  <c r="Y4168" i="41"/>
  <c r="X4168" i="41"/>
  <c r="W4168" i="41"/>
  <c r="Z4167" i="41"/>
  <c r="Y4167" i="41"/>
  <c r="X4167" i="41"/>
  <c r="W4167" i="41"/>
  <c r="Z4166" i="41"/>
  <c r="Y4166" i="41"/>
  <c r="X4166" i="41"/>
  <c r="W4166" i="41"/>
  <c r="Z4165" i="41"/>
  <c r="Y4165" i="41"/>
  <c r="X4165" i="41"/>
  <c r="W4165" i="41"/>
  <c r="Z4164" i="41"/>
  <c r="Y4164" i="41"/>
  <c r="X4164" i="41"/>
  <c r="W4164" i="41"/>
  <c r="Z4163" i="41"/>
  <c r="Y4163" i="41"/>
  <c r="X4163" i="41"/>
  <c r="W4163" i="41"/>
  <c r="Z4162" i="41"/>
  <c r="Y4162" i="41"/>
  <c r="X4162" i="41"/>
  <c r="W4162" i="41"/>
  <c r="Z4161" i="41"/>
  <c r="Y4161" i="41"/>
  <c r="X4161" i="41"/>
  <c r="W4161" i="41"/>
  <c r="Z4160" i="41"/>
  <c r="Y4160" i="41"/>
  <c r="X4160" i="41"/>
  <c r="W4160" i="41"/>
  <c r="Z4159" i="41"/>
  <c r="Y4159" i="41"/>
  <c r="X4159" i="41"/>
  <c r="W4159" i="41"/>
  <c r="Z4158" i="41"/>
  <c r="Y4158" i="41"/>
  <c r="X4158" i="41"/>
  <c r="W4158" i="41"/>
  <c r="Z4157" i="41"/>
  <c r="Y4157" i="41"/>
  <c r="X4157" i="41"/>
  <c r="W4157" i="41"/>
  <c r="Z4156" i="41"/>
  <c r="Y4156" i="41"/>
  <c r="X4156" i="41"/>
  <c r="W4156" i="41"/>
  <c r="Z4155" i="41"/>
  <c r="Y4155" i="41"/>
  <c r="X4155" i="41"/>
  <c r="W4155" i="41"/>
  <c r="Z4154" i="41"/>
  <c r="Y4154" i="41"/>
  <c r="X4154" i="41"/>
  <c r="W4154" i="41"/>
  <c r="Z4153" i="41"/>
  <c r="Y4153" i="41"/>
  <c r="X4153" i="41"/>
  <c r="W4153" i="41"/>
  <c r="Z4152" i="41"/>
  <c r="Y4152" i="41"/>
  <c r="X4152" i="41"/>
  <c r="W4152" i="41"/>
  <c r="Z4151" i="41"/>
  <c r="Y4151" i="41"/>
  <c r="X4151" i="41"/>
  <c r="W4151" i="41"/>
  <c r="Z4150" i="41"/>
  <c r="Y4150" i="41"/>
  <c r="X4150" i="41"/>
  <c r="W4150" i="41"/>
  <c r="Z4149" i="41"/>
  <c r="Y4149" i="41"/>
  <c r="X4149" i="41"/>
  <c r="W4149" i="41"/>
  <c r="Z4148" i="41"/>
  <c r="Y4148" i="41"/>
  <c r="X4148" i="41"/>
  <c r="W4148" i="41"/>
  <c r="Z4147" i="41"/>
  <c r="Y4147" i="41"/>
  <c r="X4147" i="41"/>
  <c r="W4147" i="41"/>
  <c r="Z4146" i="41"/>
  <c r="Y4146" i="41"/>
  <c r="X4146" i="41"/>
  <c r="W4146" i="41"/>
  <c r="Z4145" i="41"/>
  <c r="Y4145" i="41"/>
  <c r="X4145" i="41"/>
  <c r="W4145" i="41"/>
  <c r="Z4144" i="41"/>
  <c r="Y4144" i="41"/>
  <c r="X4144" i="41"/>
  <c r="W4144" i="41"/>
  <c r="Z4143" i="41"/>
  <c r="Y4143" i="41"/>
  <c r="X4143" i="41"/>
  <c r="W4143" i="41"/>
  <c r="Z4142" i="41"/>
  <c r="Y4142" i="41"/>
  <c r="X4142" i="41"/>
  <c r="W4142" i="41"/>
  <c r="Z4141" i="41"/>
  <c r="Y4141" i="41"/>
  <c r="X4141" i="41"/>
  <c r="W4141" i="41"/>
  <c r="Z4140" i="41"/>
  <c r="Y4140" i="41"/>
  <c r="X4140" i="41"/>
  <c r="W4140" i="41"/>
  <c r="Z4139" i="41"/>
  <c r="Y4139" i="41"/>
  <c r="X4139" i="41"/>
  <c r="W4139" i="41"/>
  <c r="Z4138" i="41"/>
  <c r="Y4138" i="41"/>
  <c r="X4138" i="41"/>
  <c r="W4138" i="41"/>
  <c r="Z4137" i="41"/>
  <c r="Y4137" i="41"/>
  <c r="X4137" i="41"/>
  <c r="W4137" i="41"/>
  <c r="Z4136" i="41"/>
  <c r="Y4136" i="41"/>
  <c r="X4136" i="41"/>
  <c r="W4136" i="41"/>
  <c r="Z4135" i="41"/>
  <c r="Y4135" i="41"/>
  <c r="X4135" i="41"/>
  <c r="W4135" i="41"/>
  <c r="Z4134" i="41"/>
  <c r="Y4134" i="41"/>
  <c r="X4134" i="41"/>
  <c r="W4134" i="41"/>
  <c r="Z4133" i="41"/>
  <c r="Y4133" i="41"/>
  <c r="X4133" i="41"/>
  <c r="W4133" i="41"/>
  <c r="Z4132" i="41"/>
  <c r="Y4132" i="41"/>
  <c r="X4132" i="41"/>
  <c r="W4132" i="41"/>
  <c r="Z4131" i="41"/>
  <c r="Y4131" i="41"/>
  <c r="X4131" i="41"/>
  <c r="W4131" i="41"/>
  <c r="Z4130" i="41"/>
  <c r="Y4130" i="41"/>
  <c r="X4130" i="41"/>
  <c r="W4130" i="41"/>
  <c r="Z4129" i="41"/>
  <c r="Y4129" i="41"/>
  <c r="X4129" i="41"/>
  <c r="W4129" i="41"/>
  <c r="Z4128" i="41"/>
  <c r="Y4128" i="41"/>
  <c r="X4128" i="41"/>
  <c r="W4128" i="41"/>
  <c r="Z4127" i="41"/>
  <c r="Y4127" i="41"/>
  <c r="X4127" i="41"/>
  <c r="W4127" i="41"/>
  <c r="Z4126" i="41"/>
  <c r="Y4126" i="41"/>
  <c r="X4126" i="41"/>
  <c r="W4126" i="41"/>
  <c r="Z4125" i="41"/>
  <c r="Y4125" i="41"/>
  <c r="X4125" i="41"/>
  <c r="W4125" i="41"/>
  <c r="Z4124" i="41"/>
  <c r="Y4124" i="41"/>
  <c r="X4124" i="41"/>
  <c r="W4124" i="41"/>
  <c r="Z4123" i="41"/>
  <c r="Y4123" i="41"/>
  <c r="X4123" i="41"/>
  <c r="W4123" i="41"/>
  <c r="Z4122" i="41"/>
  <c r="Y4122" i="41"/>
  <c r="X4122" i="41"/>
  <c r="W4122" i="41"/>
  <c r="Z4121" i="41"/>
  <c r="Y4121" i="41"/>
  <c r="X4121" i="41"/>
  <c r="W4121" i="41"/>
  <c r="Z4120" i="41"/>
  <c r="Y4120" i="41"/>
  <c r="X4120" i="41"/>
  <c r="W4120" i="41"/>
  <c r="Z4119" i="41"/>
  <c r="Y4119" i="41"/>
  <c r="X4119" i="41"/>
  <c r="W4119" i="41"/>
  <c r="Z4118" i="41"/>
  <c r="Y4118" i="41"/>
  <c r="X4118" i="41"/>
  <c r="W4118" i="41"/>
  <c r="Z4117" i="41"/>
  <c r="Y4117" i="41"/>
  <c r="X4117" i="41"/>
  <c r="W4117" i="41"/>
  <c r="Z4116" i="41"/>
  <c r="Y4116" i="41"/>
  <c r="X4116" i="41"/>
  <c r="W4116" i="41"/>
  <c r="Z4115" i="41"/>
  <c r="Y4115" i="41"/>
  <c r="X4115" i="41"/>
  <c r="W4115" i="41"/>
  <c r="Z4114" i="41"/>
  <c r="Y4114" i="41"/>
  <c r="X4114" i="41"/>
  <c r="W4114" i="41"/>
  <c r="Z4113" i="41"/>
  <c r="Y4113" i="41"/>
  <c r="X4113" i="41"/>
  <c r="W4113" i="41"/>
  <c r="Z4112" i="41"/>
  <c r="Y4112" i="41"/>
  <c r="X4112" i="41"/>
  <c r="W4112" i="41"/>
  <c r="Z4111" i="41"/>
  <c r="Y4111" i="41"/>
  <c r="X4111" i="41"/>
  <c r="W4111" i="41"/>
  <c r="Z4110" i="41"/>
  <c r="Y4110" i="41"/>
  <c r="X4110" i="41"/>
  <c r="W4110" i="41"/>
  <c r="Z4109" i="41"/>
  <c r="Y4109" i="41"/>
  <c r="X4109" i="41"/>
  <c r="W4109" i="41"/>
  <c r="Z4108" i="41"/>
  <c r="Y4108" i="41"/>
  <c r="X4108" i="41"/>
  <c r="W4108" i="41"/>
  <c r="Z4107" i="41"/>
  <c r="Y4107" i="41"/>
  <c r="X4107" i="41"/>
  <c r="W4107" i="41"/>
  <c r="Z4106" i="41"/>
  <c r="Y4106" i="41"/>
  <c r="X4106" i="41"/>
  <c r="W4106" i="41"/>
  <c r="Z4105" i="41"/>
  <c r="Y4105" i="41"/>
  <c r="X4105" i="41"/>
  <c r="W4105" i="41"/>
  <c r="Z4104" i="41"/>
  <c r="Y4104" i="41"/>
  <c r="X4104" i="41"/>
  <c r="W4104" i="41"/>
  <c r="Z4103" i="41"/>
  <c r="Y4103" i="41"/>
  <c r="X4103" i="41"/>
  <c r="W4103" i="41"/>
  <c r="Z4102" i="41"/>
  <c r="Y4102" i="41"/>
  <c r="X4102" i="41"/>
  <c r="W4102" i="41"/>
  <c r="Z4101" i="41"/>
  <c r="Y4101" i="41"/>
  <c r="X4101" i="41"/>
  <c r="W4101" i="41"/>
  <c r="Z4100" i="41"/>
  <c r="Y4100" i="41"/>
  <c r="X4100" i="41"/>
  <c r="W4100" i="41"/>
  <c r="Z4099" i="41"/>
  <c r="Y4099" i="41"/>
  <c r="X4099" i="41"/>
  <c r="W4099" i="41"/>
  <c r="Z4098" i="41"/>
  <c r="Y4098" i="41"/>
  <c r="X4098" i="41"/>
  <c r="W4098" i="41"/>
  <c r="Z4097" i="41"/>
  <c r="Y4097" i="41"/>
  <c r="X4097" i="41"/>
  <c r="W4097" i="41"/>
  <c r="Z4096" i="41"/>
  <c r="Y4096" i="41"/>
  <c r="X4096" i="41"/>
  <c r="W4096" i="41"/>
  <c r="Z4095" i="41"/>
  <c r="Y4095" i="41"/>
  <c r="X4095" i="41"/>
  <c r="W4095" i="41"/>
  <c r="Z4094" i="41"/>
  <c r="Y4094" i="41"/>
  <c r="X4094" i="41"/>
  <c r="W4094" i="41"/>
  <c r="Z4093" i="41"/>
  <c r="Y4093" i="41"/>
  <c r="X4093" i="41"/>
  <c r="W4093" i="41"/>
  <c r="Z4092" i="41"/>
  <c r="Y4092" i="41"/>
  <c r="X4092" i="41"/>
  <c r="W4092" i="41"/>
  <c r="Z4091" i="41"/>
  <c r="Y4091" i="41"/>
  <c r="X4091" i="41"/>
  <c r="W4091" i="41"/>
  <c r="Z4090" i="41"/>
  <c r="Y4090" i="41"/>
  <c r="X4090" i="41"/>
  <c r="W4090" i="41"/>
  <c r="Z4089" i="41"/>
  <c r="Y4089" i="41"/>
  <c r="X4089" i="41"/>
  <c r="W4089" i="41"/>
  <c r="Z4088" i="41"/>
  <c r="Y4088" i="41"/>
  <c r="X4088" i="41"/>
  <c r="W4088" i="41"/>
  <c r="Z4087" i="41"/>
  <c r="Y4087" i="41"/>
  <c r="X4087" i="41"/>
  <c r="W4087" i="41"/>
  <c r="Z4086" i="41"/>
  <c r="Y4086" i="41"/>
  <c r="X4086" i="41"/>
  <c r="W4086" i="41"/>
  <c r="Z4085" i="41"/>
  <c r="Y4085" i="41"/>
  <c r="X4085" i="41"/>
  <c r="W4085" i="41"/>
  <c r="Z4084" i="41"/>
  <c r="Y4084" i="41"/>
  <c r="X4084" i="41"/>
  <c r="W4084" i="41"/>
  <c r="Z4083" i="41"/>
  <c r="Y4083" i="41"/>
  <c r="X4083" i="41"/>
  <c r="W4083" i="41"/>
  <c r="Z4082" i="41"/>
  <c r="Y4082" i="41"/>
  <c r="X4082" i="41"/>
  <c r="W4082" i="41"/>
  <c r="Z4081" i="41"/>
  <c r="Y4081" i="41"/>
  <c r="X4081" i="41"/>
  <c r="W4081" i="41"/>
  <c r="Z4080" i="41"/>
  <c r="Y4080" i="41"/>
  <c r="X4080" i="41"/>
  <c r="W4080" i="41"/>
  <c r="Z4079" i="41"/>
  <c r="Y4079" i="41"/>
  <c r="X4079" i="41"/>
  <c r="W4079" i="41"/>
  <c r="Z4078" i="41"/>
  <c r="Y4078" i="41"/>
  <c r="X4078" i="41"/>
  <c r="W4078" i="41"/>
  <c r="Z4077" i="41"/>
  <c r="Y4077" i="41"/>
  <c r="X4077" i="41"/>
  <c r="W4077" i="41"/>
  <c r="Z4076" i="41"/>
  <c r="Y4076" i="41"/>
  <c r="X4076" i="41"/>
  <c r="W4076" i="41"/>
  <c r="Z4075" i="41"/>
  <c r="Y4075" i="41"/>
  <c r="X4075" i="41"/>
  <c r="W4075" i="41"/>
  <c r="Z4074" i="41"/>
  <c r="Y4074" i="41"/>
  <c r="X4074" i="41"/>
  <c r="W4074" i="41"/>
  <c r="Z4073" i="41"/>
  <c r="Y4073" i="41"/>
  <c r="X4073" i="41"/>
  <c r="W4073" i="41"/>
  <c r="Z4072" i="41"/>
  <c r="Y4072" i="41"/>
  <c r="X4072" i="41"/>
  <c r="W4072" i="41"/>
  <c r="Z4071" i="41"/>
  <c r="Y4071" i="41"/>
  <c r="X4071" i="41"/>
  <c r="W4071" i="41"/>
  <c r="Z4070" i="41"/>
  <c r="Y4070" i="41"/>
  <c r="X4070" i="41"/>
  <c r="W4070" i="41"/>
  <c r="Z4069" i="41"/>
  <c r="Y4069" i="41"/>
  <c r="X4069" i="41"/>
  <c r="W4069" i="41"/>
  <c r="Z4068" i="41"/>
  <c r="Y4068" i="41"/>
  <c r="X4068" i="41"/>
  <c r="W4068" i="41"/>
  <c r="Z4067" i="41"/>
  <c r="Y4067" i="41"/>
  <c r="X4067" i="41"/>
  <c r="W4067" i="41"/>
  <c r="Z4066" i="41"/>
  <c r="Y4066" i="41"/>
  <c r="X4066" i="41"/>
  <c r="W4066" i="41"/>
  <c r="Z4065" i="41"/>
  <c r="Y4065" i="41"/>
  <c r="X4065" i="41"/>
  <c r="W4065" i="41"/>
  <c r="Z4064" i="41"/>
  <c r="Y4064" i="41"/>
  <c r="X4064" i="41"/>
  <c r="W4064" i="41"/>
  <c r="Z4063" i="41"/>
  <c r="Y4063" i="41"/>
  <c r="X4063" i="41"/>
  <c r="W4063" i="41"/>
  <c r="Z4062" i="41"/>
  <c r="Y4062" i="41"/>
  <c r="X4062" i="41"/>
  <c r="W4062" i="41"/>
  <c r="Z4061" i="41"/>
  <c r="Y4061" i="41"/>
  <c r="X4061" i="41"/>
  <c r="W4061" i="41"/>
  <c r="Z4060" i="41"/>
  <c r="Y4060" i="41"/>
  <c r="X4060" i="41"/>
  <c r="W4060" i="41"/>
  <c r="Z4059" i="41"/>
  <c r="Y4059" i="41"/>
  <c r="X4059" i="41"/>
  <c r="W4059" i="41"/>
  <c r="Z4058" i="41"/>
  <c r="Y4058" i="41"/>
  <c r="X4058" i="41"/>
  <c r="W4058" i="41"/>
  <c r="Z4057" i="41"/>
  <c r="Y4057" i="41"/>
  <c r="X4057" i="41"/>
  <c r="W4057" i="41"/>
  <c r="Z4056" i="41"/>
  <c r="Y4056" i="41"/>
  <c r="X4056" i="41"/>
  <c r="W4056" i="41"/>
  <c r="Z4055" i="41"/>
  <c r="Y4055" i="41"/>
  <c r="X4055" i="41"/>
  <c r="W4055" i="41"/>
  <c r="Z4054" i="41"/>
  <c r="Y4054" i="41"/>
  <c r="X4054" i="41"/>
  <c r="W4054" i="41"/>
  <c r="Z4053" i="41"/>
  <c r="Y4053" i="41"/>
  <c r="X4053" i="41"/>
  <c r="W4053" i="41"/>
  <c r="Z4052" i="41"/>
  <c r="Y4052" i="41"/>
  <c r="X4052" i="41"/>
  <c r="W4052" i="41"/>
  <c r="Z4051" i="41"/>
  <c r="Y4051" i="41"/>
  <c r="X4051" i="41"/>
  <c r="W4051" i="41"/>
  <c r="Z4050" i="41"/>
  <c r="Y4050" i="41"/>
  <c r="X4050" i="41"/>
  <c r="W4050" i="41"/>
  <c r="Z4049" i="41"/>
  <c r="Y4049" i="41"/>
  <c r="X4049" i="41"/>
  <c r="W4049" i="41"/>
  <c r="Z4048" i="41"/>
  <c r="Y4048" i="41"/>
  <c r="X4048" i="41"/>
  <c r="W4048" i="41"/>
  <c r="Z4047" i="41"/>
  <c r="Y4047" i="41"/>
  <c r="X4047" i="41"/>
  <c r="W4047" i="41"/>
  <c r="Z4046" i="41"/>
  <c r="Y4046" i="41"/>
  <c r="X4046" i="41"/>
  <c r="W4046" i="41"/>
  <c r="Z4045" i="41"/>
  <c r="Y4045" i="41"/>
  <c r="X4045" i="41"/>
  <c r="W4045" i="41"/>
  <c r="Z4044" i="41"/>
  <c r="Y4044" i="41"/>
  <c r="X4044" i="41"/>
  <c r="W4044" i="41"/>
  <c r="Z4043" i="41"/>
  <c r="Y4043" i="41"/>
  <c r="X4043" i="41"/>
  <c r="W4043" i="41"/>
  <c r="Z4042" i="41"/>
  <c r="Y4042" i="41"/>
  <c r="X4042" i="41"/>
  <c r="W4042" i="41"/>
  <c r="Z4041" i="41"/>
  <c r="Y4041" i="41"/>
  <c r="X4041" i="41"/>
  <c r="W4041" i="41"/>
  <c r="Z4040" i="41"/>
  <c r="Y4040" i="41"/>
  <c r="X4040" i="41"/>
  <c r="W4040" i="41"/>
  <c r="Z4039" i="41"/>
  <c r="Y4039" i="41"/>
  <c r="X4039" i="41"/>
  <c r="W4039" i="41"/>
  <c r="Z4038" i="41"/>
  <c r="Y4038" i="41"/>
  <c r="X4038" i="41"/>
  <c r="W4038" i="41"/>
  <c r="Z4037" i="41"/>
  <c r="Y4037" i="41"/>
  <c r="X4037" i="41"/>
  <c r="W4037" i="41"/>
  <c r="Z4036" i="41"/>
  <c r="Y4036" i="41"/>
  <c r="X4036" i="41"/>
  <c r="W4036" i="41"/>
  <c r="Z4035" i="41"/>
  <c r="Y4035" i="41"/>
  <c r="X4035" i="41"/>
  <c r="W4035" i="41"/>
  <c r="Z4034" i="41"/>
  <c r="Y4034" i="41"/>
  <c r="X4034" i="41"/>
  <c r="W4034" i="41"/>
  <c r="Z4033" i="41"/>
  <c r="Y4033" i="41"/>
  <c r="X4033" i="41"/>
  <c r="W4033" i="41"/>
  <c r="Z4032" i="41"/>
  <c r="Y4032" i="41"/>
  <c r="X4032" i="41"/>
  <c r="W4032" i="41"/>
  <c r="Z4031" i="41"/>
  <c r="Y4031" i="41"/>
  <c r="X4031" i="41"/>
  <c r="W4031" i="41"/>
  <c r="Z4030" i="41"/>
  <c r="Y4030" i="41"/>
  <c r="X4030" i="41"/>
  <c r="W4030" i="41"/>
  <c r="Z4029" i="41"/>
  <c r="Y4029" i="41"/>
  <c r="X4029" i="41"/>
  <c r="W4029" i="41"/>
  <c r="Z4028" i="41"/>
  <c r="Y4028" i="41"/>
  <c r="X4028" i="41"/>
  <c r="W4028" i="41"/>
  <c r="Z4027" i="41"/>
  <c r="Y4027" i="41"/>
  <c r="X4027" i="41"/>
  <c r="W4027" i="41"/>
  <c r="Z4026" i="41"/>
  <c r="Y4026" i="41"/>
  <c r="X4026" i="41"/>
  <c r="W4026" i="41"/>
  <c r="Z4025" i="41"/>
  <c r="Y4025" i="41"/>
  <c r="X4025" i="41"/>
  <c r="W4025" i="41"/>
  <c r="Z4024" i="41"/>
  <c r="Y4024" i="41"/>
  <c r="X4024" i="41"/>
  <c r="W4024" i="41"/>
  <c r="Z4023" i="41"/>
  <c r="Y4023" i="41"/>
  <c r="X4023" i="41"/>
  <c r="W4023" i="41"/>
  <c r="Z4022" i="41"/>
  <c r="Y4022" i="41"/>
  <c r="X4022" i="41"/>
  <c r="W4022" i="41"/>
  <c r="Z4021" i="41"/>
  <c r="Y4021" i="41"/>
  <c r="X4021" i="41"/>
  <c r="W4021" i="41"/>
  <c r="Z4020" i="41"/>
  <c r="Y4020" i="41"/>
  <c r="X4020" i="41"/>
  <c r="W4020" i="41"/>
  <c r="Z4019" i="41"/>
  <c r="Y4019" i="41"/>
  <c r="X4019" i="41"/>
  <c r="W4019" i="41"/>
  <c r="Z4018" i="41"/>
  <c r="Y4018" i="41"/>
  <c r="X4018" i="41"/>
  <c r="W4018" i="41"/>
  <c r="Z4017" i="41"/>
  <c r="Y4017" i="41"/>
  <c r="X4017" i="41"/>
  <c r="W4017" i="41"/>
  <c r="Z4016" i="41"/>
  <c r="Y4016" i="41"/>
  <c r="X4016" i="41"/>
  <c r="W4016" i="41"/>
  <c r="Z4015" i="41"/>
  <c r="Y4015" i="41"/>
  <c r="X4015" i="41"/>
  <c r="W4015" i="41"/>
  <c r="Z4014" i="41"/>
  <c r="Y4014" i="41"/>
  <c r="X4014" i="41"/>
  <c r="W4014" i="41"/>
  <c r="Z4013" i="41"/>
  <c r="Y4013" i="41"/>
  <c r="X4013" i="41"/>
  <c r="W4013" i="41"/>
  <c r="Z4012" i="41"/>
  <c r="Y4012" i="41"/>
  <c r="X4012" i="41"/>
  <c r="W4012" i="41"/>
  <c r="Z4011" i="41"/>
  <c r="Y4011" i="41"/>
  <c r="X4011" i="41"/>
  <c r="W4011" i="41"/>
  <c r="Z4010" i="41"/>
  <c r="Y4010" i="41"/>
  <c r="X4010" i="41"/>
  <c r="W4010" i="41"/>
  <c r="Z4009" i="41"/>
  <c r="Y4009" i="41"/>
  <c r="X4009" i="41"/>
  <c r="W4009" i="41"/>
  <c r="Z4008" i="41"/>
  <c r="Y4008" i="41"/>
  <c r="X4008" i="41"/>
  <c r="W4008" i="41"/>
  <c r="Z4007" i="41"/>
  <c r="Y4007" i="41"/>
  <c r="X4007" i="41"/>
  <c r="W4007" i="41"/>
  <c r="Z4006" i="41"/>
  <c r="Y4006" i="41"/>
  <c r="X4006" i="41"/>
  <c r="W4006" i="41"/>
  <c r="Z4005" i="41"/>
  <c r="Y4005" i="41"/>
  <c r="X4005" i="41"/>
  <c r="W4005" i="41"/>
  <c r="Z4004" i="41"/>
  <c r="Y4004" i="41"/>
  <c r="X4004" i="41"/>
  <c r="W4004" i="41"/>
  <c r="Z4003" i="41"/>
  <c r="Y4003" i="41"/>
  <c r="X4003" i="41"/>
  <c r="W4003" i="41"/>
  <c r="Z4002" i="41"/>
  <c r="Y4002" i="41"/>
  <c r="X4002" i="41"/>
  <c r="W4002" i="41"/>
  <c r="Z4001" i="41"/>
  <c r="Y4001" i="41"/>
  <c r="X4001" i="41"/>
  <c r="W4001" i="41"/>
  <c r="Z4000" i="41"/>
  <c r="Y4000" i="41"/>
  <c r="X4000" i="41"/>
  <c r="W4000" i="41"/>
  <c r="Z3999" i="41"/>
  <c r="Y3999" i="41"/>
  <c r="X3999" i="41"/>
  <c r="W3999" i="41"/>
  <c r="Z3998" i="41"/>
  <c r="Y3998" i="41"/>
  <c r="X3998" i="41"/>
  <c r="W3998" i="41"/>
  <c r="Z3997" i="41"/>
  <c r="Y3997" i="41"/>
  <c r="X3997" i="41"/>
  <c r="W3997" i="41"/>
  <c r="Z3996" i="41"/>
  <c r="Y3996" i="41"/>
  <c r="X3996" i="41"/>
  <c r="W3996" i="41"/>
  <c r="Z3995" i="41"/>
  <c r="Y3995" i="41"/>
  <c r="X3995" i="41"/>
  <c r="W3995" i="41"/>
  <c r="Z3994" i="41"/>
  <c r="Y3994" i="41"/>
  <c r="X3994" i="41"/>
  <c r="W3994" i="41"/>
  <c r="Z3993" i="41"/>
  <c r="Y3993" i="41"/>
  <c r="X3993" i="41"/>
  <c r="W3993" i="41"/>
  <c r="Z3992" i="41"/>
  <c r="Y3992" i="41"/>
  <c r="X3992" i="41"/>
  <c r="W3992" i="41"/>
  <c r="Z3991" i="41"/>
  <c r="Y3991" i="41"/>
  <c r="X3991" i="41"/>
  <c r="W3991" i="41"/>
  <c r="Z3990" i="41"/>
  <c r="Y3990" i="41"/>
  <c r="X3990" i="41"/>
  <c r="W3990" i="41"/>
  <c r="Z3989" i="41"/>
  <c r="Y3989" i="41"/>
  <c r="X3989" i="41"/>
  <c r="W3989" i="41"/>
  <c r="Z3988" i="41"/>
  <c r="Y3988" i="41"/>
  <c r="X3988" i="41"/>
  <c r="W3988" i="41"/>
  <c r="Z3987" i="41"/>
  <c r="Y3987" i="41"/>
  <c r="X3987" i="41"/>
  <c r="W3987" i="41"/>
  <c r="Z3986" i="41"/>
  <c r="Y3986" i="41"/>
  <c r="X3986" i="41"/>
  <c r="W3986" i="41"/>
  <c r="Z3985" i="41"/>
  <c r="Y3985" i="41"/>
  <c r="X3985" i="41"/>
  <c r="W3985" i="41"/>
  <c r="Z3984" i="41"/>
  <c r="Y3984" i="41"/>
  <c r="X3984" i="41"/>
  <c r="W3984" i="41"/>
  <c r="Z3983" i="41"/>
  <c r="Y3983" i="41"/>
  <c r="X3983" i="41"/>
  <c r="W3983" i="41"/>
  <c r="Z3982" i="41"/>
  <c r="Y3982" i="41"/>
  <c r="X3982" i="41"/>
  <c r="W3982" i="41"/>
  <c r="Z3981" i="41"/>
  <c r="Y3981" i="41"/>
  <c r="X3981" i="41"/>
  <c r="W3981" i="41"/>
  <c r="Z3980" i="41"/>
  <c r="Y3980" i="41"/>
  <c r="X3980" i="41"/>
  <c r="W3980" i="41"/>
  <c r="Z3979" i="41"/>
  <c r="Y3979" i="41"/>
  <c r="X3979" i="41"/>
  <c r="W3979" i="41"/>
  <c r="Z3978" i="41"/>
  <c r="Y3978" i="41"/>
  <c r="X3978" i="41"/>
  <c r="W3978" i="41"/>
  <c r="Z3977" i="41"/>
  <c r="Y3977" i="41"/>
  <c r="X3977" i="41"/>
  <c r="W3977" i="41"/>
  <c r="Z3976" i="41"/>
  <c r="Y3976" i="41"/>
  <c r="X3976" i="41"/>
  <c r="W3976" i="41"/>
  <c r="Z3975" i="41"/>
  <c r="Y3975" i="41"/>
  <c r="X3975" i="41"/>
  <c r="W3975" i="41"/>
  <c r="Z3974" i="41"/>
  <c r="Y3974" i="41"/>
  <c r="X3974" i="41"/>
  <c r="W3974" i="41"/>
  <c r="Z3973" i="41"/>
  <c r="Y3973" i="41"/>
  <c r="X3973" i="41"/>
  <c r="W3973" i="41"/>
  <c r="Z3972" i="41"/>
  <c r="Y3972" i="41"/>
  <c r="X3972" i="41"/>
  <c r="W3972" i="41"/>
  <c r="Z3971" i="41"/>
  <c r="Y3971" i="41"/>
  <c r="X3971" i="41"/>
  <c r="W3971" i="41"/>
  <c r="Z3970" i="41"/>
  <c r="Y3970" i="41"/>
  <c r="X3970" i="41"/>
  <c r="W3970" i="41"/>
  <c r="Z3969" i="41"/>
  <c r="Y3969" i="41"/>
  <c r="X3969" i="41"/>
  <c r="W3969" i="41"/>
  <c r="Z3968" i="41"/>
  <c r="Y3968" i="41"/>
  <c r="X3968" i="41"/>
  <c r="W3968" i="41"/>
  <c r="Z3967" i="41"/>
  <c r="Y3967" i="41"/>
  <c r="X3967" i="41"/>
  <c r="W3967" i="41"/>
  <c r="Z3966" i="41"/>
  <c r="Y3966" i="41"/>
  <c r="X3966" i="41"/>
  <c r="W3966" i="41"/>
  <c r="Z3965" i="41"/>
  <c r="Y3965" i="41"/>
  <c r="X3965" i="41"/>
  <c r="W3965" i="41"/>
  <c r="Z3964" i="41"/>
  <c r="Y3964" i="41"/>
  <c r="X3964" i="41"/>
  <c r="W3964" i="41"/>
  <c r="Z3963" i="41"/>
  <c r="Y3963" i="41"/>
  <c r="X3963" i="41"/>
  <c r="W3963" i="41"/>
  <c r="Z3962" i="41"/>
  <c r="Y3962" i="41"/>
  <c r="X3962" i="41"/>
  <c r="W3962" i="41"/>
  <c r="Z3961" i="41"/>
  <c r="Y3961" i="41"/>
  <c r="X3961" i="41"/>
  <c r="W3961" i="41"/>
  <c r="Z3960" i="41"/>
  <c r="Y3960" i="41"/>
  <c r="X3960" i="41"/>
  <c r="W3960" i="41"/>
  <c r="Z3959" i="41"/>
  <c r="Y3959" i="41"/>
  <c r="X3959" i="41"/>
  <c r="W3959" i="41"/>
  <c r="Z3958" i="41"/>
  <c r="Y3958" i="41"/>
  <c r="X3958" i="41"/>
  <c r="W3958" i="41"/>
  <c r="Z3957" i="41"/>
  <c r="Y3957" i="41"/>
  <c r="X3957" i="41"/>
  <c r="W3957" i="41"/>
  <c r="Z3956" i="41"/>
  <c r="Y3956" i="41"/>
  <c r="X3956" i="41"/>
  <c r="W3956" i="41"/>
  <c r="Z3955" i="41"/>
  <c r="Y3955" i="41"/>
  <c r="X3955" i="41"/>
  <c r="W3955" i="41"/>
  <c r="Z3954" i="41"/>
  <c r="Y3954" i="41"/>
  <c r="X3954" i="41"/>
  <c r="W3954" i="41"/>
  <c r="Z3953" i="41"/>
  <c r="Y3953" i="41"/>
  <c r="X3953" i="41"/>
  <c r="W3953" i="41"/>
  <c r="Z3952" i="41"/>
  <c r="Y3952" i="41"/>
  <c r="X3952" i="41"/>
  <c r="W3952" i="41"/>
  <c r="Z3951" i="41"/>
  <c r="Y3951" i="41"/>
  <c r="X3951" i="41"/>
  <c r="W3951" i="41"/>
  <c r="Z3950" i="41"/>
  <c r="Y3950" i="41"/>
  <c r="X3950" i="41"/>
  <c r="W3950" i="41"/>
  <c r="Z3949" i="41"/>
  <c r="Y3949" i="41"/>
  <c r="X3949" i="41"/>
  <c r="W3949" i="41"/>
  <c r="Z3948" i="41"/>
  <c r="Y3948" i="41"/>
  <c r="X3948" i="41"/>
  <c r="W3948" i="41"/>
  <c r="Z3947" i="41"/>
  <c r="Y3947" i="41"/>
  <c r="X3947" i="41"/>
  <c r="W3947" i="41"/>
  <c r="Z3946" i="41"/>
  <c r="Y3946" i="41"/>
  <c r="X3946" i="41"/>
  <c r="W3946" i="41"/>
  <c r="Z3945" i="41"/>
  <c r="Y3945" i="41"/>
  <c r="X3945" i="41"/>
  <c r="W3945" i="41"/>
  <c r="Z3944" i="41"/>
  <c r="Y3944" i="41"/>
  <c r="X3944" i="41"/>
  <c r="W3944" i="41"/>
  <c r="Z3943" i="41"/>
  <c r="Y3943" i="41"/>
  <c r="X3943" i="41"/>
  <c r="W3943" i="41"/>
  <c r="Z3942" i="41"/>
  <c r="Y3942" i="41"/>
  <c r="X3942" i="41"/>
  <c r="W3942" i="41"/>
  <c r="Z3941" i="41"/>
  <c r="Y3941" i="41"/>
  <c r="X3941" i="41"/>
  <c r="W3941" i="41"/>
  <c r="Z3940" i="41"/>
  <c r="Y3940" i="41"/>
  <c r="X3940" i="41"/>
  <c r="W3940" i="41"/>
  <c r="Z3939" i="41"/>
  <c r="Y3939" i="41"/>
  <c r="X3939" i="41"/>
  <c r="W3939" i="41"/>
  <c r="Z3938" i="41"/>
  <c r="Y3938" i="41"/>
  <c r="X3938" i="41"/>
  <c r="W3938" i="41"/>
  <c r="Z3937" i="41"/>
  <c r="Y3937" i="41"/>
  <c r="X3937" i="41"/>
  <c r="W3937" i="41"/>
  <c r="Z3936" i="41"/>
  <c r="Y3936" i="41"/>
  <c r="X3936" i="41"/>
  <c r="W3936" i="41"/>
  <c r="Z3935" i="41"/>
  <c r="Y3935" i="41"/>
  <c r="X3935" i="41"/>
  <c r="W3935" i="41"/>
  <c r="Z3934" i="41"/>
  <c r="Y3934" i="41"/>
  <c r="X3934" i="41"/>
  <c r="W3934" i="41"/>
  <c r="Z3933" i="41"/>
  <c r="Y3933" i="41"/>
  <c r="X3933" i="41"/>
  <c r="W3933" i="41"/>
  <c r="Z3932" i="41"/>
  <c r="Y3932" i="41"/>
  <c r="X3932" i="41"/>
  <c r="W3932" i="41"/>
  <c r="Z3931" i="41"/>
  <c r="Y3931" i="41"/>
  <c r="X3931" i="41"/>
  <c r="W3931" i="41"/>
  <c r="Z3930" i="41"/>
  <c r="Y3930" i="41"/>
  <c r="X3930" i="41"/>
  <c r="W3930" i="41"/>
  <c r="Z3929" i="41"/>
  <c r="Y3929" i="41"/>
  <c r="X3929" i="41"/>
  <c r="W3929" i="41"/>
  <c r="Z3928" i="41"/>
  <c r="Y3928" i="41"/>
  <c r="X3928" i="41"/>
  <c r="W3928" i="41"/>
  <c r="Z3927" i="41"/>
  <c r="Y3927" i="41"/>
  <c r="X3927" i="41"/>
  <c r="W3927" i="41"/>
  <c r="Z3926" i="41"/>
  <c r="Y3926" i="41"/>
  <c r="X3926" i="41"/>
  <c r="W3926" i="41"/>
  <c r="Z3925" i="41"/>
  <c r="Y3925" i="41"/>
  <c r="X3925" i="41"/>
  <c r="W3925" i="41"/>
  <c r="Z3924" i="41"/>
  <c r="Y3924" i="41"/>
  <c r="X3924" i="41"/>
  <c r="W3924" i="41"/>
  <c r="Z3923" i="41"/>
  <c r="Y3923" i="41"/>
  <c r="X3923" i="41"/>
  <c r="W3923" i="41"/>
  <c r="Z3922" i="41"/>
  <c r="Y3922" i="41"/>
  <c r="X3922" i="41"/>
  <c r="W3922" i="41"/>
  <c r="Z3921" i="41"/>
  <c r="Y3921" i="41"/>
  <c r="X3921" i="41"/>
  <c r="W3921" i="41"/>
  <c r="Z3920" i="41"/>
  <c r="Y3920" i="41"/>
  <c r="X3920" i="41"/>
  <c r="W3920" i="41"/>
  <c r="Z3919" i="41"/>
  <c r="Y3919" i="41"/>
  <c r="X3919" i="41"/>
  <c r="W3919" i="41"/>
  <c r="Z3918" i="41"/>
  <c r="Y3918" i="41"/>
  <c r="X3918" i="41"/>
  <c r="W3918" i="41"/>
  <c r="Z3917" i="41"/>
  <c r="Y3917" i="41"/>
  <c r="X3917" i="41"/>
  <c r="W3917" i="41"/>
  <c r="Z3916" i="41"/>
  <c r="Y3916" i="41"/>
  <c r="X3916" i="41"/>
  <c r="W3916" i="41"/>
  <c r="Z3915" i="41"/>
  <c r="Y3915" i="41"/>
  <c r="X3915" i="41"/>
  <c r="W3915" i="41"/>
  <c r="Z3914" i="41"/>
  <c r="Y3914" i="41"/>
  <c r="X3914" i="41"/>
  <c r="W3914" i="41"/>
  <c r="Z3913" i="41"/>
  <c r="Y3913" i="41"/>
  <c r="X3913" i="41"/>
  <c r="W3913" i="41"/>
  <c r="Z3912" i="41"/>
  <c r="Y3912" i="41"/>
  <c r="X3912" i="41"/>
  <c r="W3912" i="41"/>
  <c r="Z3911" i="41"/>
  <c r="Y3911" i="41"/>
  <c r="X3911" i="41"/>
  <c r="W3911" i="41"/>
  <c r="Z3910" i="41"/>
  <c r="Y3910" i="41"/>
  <c r="X3910" i="41"/>
  <c r="W3910" i="41"/>
  <c r="Z3909" i="41"/>
  <c r="Y3909" i="41"/>
  <c r="X3909" i="41"/>
  <c r="W3909" i="41"/>
  <c r="Z3908" i="41"/>
  <c r="Y3908" i="41"/>
  <c r="X3908" i="41"/>
  <c r="W3908" i="41"/>
  <c r="Z3907" i="41"/>
  <c r="Y3907" i="41"/>
  <c r="X3907" i="41"/>
  <c r="W3907" i="41"/>
  <c r="Z3906" i="41"/>
  <c r="Y3906" i="41"/>
  <c r="X3906" i="41"/>
  <c r="W3906" i="41"/>
  <c r="Z3905" i="41"/>
  <c r="Y3905" i="41"/>
  <c r="X3905" i="41"/>
  <c r="W3905" i="41"/>
  <c r="Z3904" i="41"/>
  <c r="Y3904" i="41"/>
  <c r="X3904" i="41"/>
  <c r="W3904" i="41"/>
  <c r="Z3903" i="41"/>
  <c r="Y3903" i="41"/>
  <c r="X3903" i="41"/>
  <c r="W3903" i="41"/>
  <c r="Z3902" i="41"/>
  <c r="Y3902" i="41"/>
  <c r="X3902" i="41"/>
  <c r="W3902" i="41"/>
  <c r="Z3901" i="41"/>
  <c r="Y3901" i="41"/>
  <c r="X3901" i="41"/>
  <c r="W3901" i="41"/>
  <c r="Z3900" i="41"/>
  <c r="Y3900" i="41"/>
  <c r="X3900" i="41"/>
  <c r="W3900" i="41"/>
  <c r="Z3899" i="41"/>
  <c r="Y3899" i="41"/>
  <c r="X3899" i="41"/>
  <c r="W3899" i="41"/>
  <c r="Z3898" i="41"/>
  <c r="Y3898" i="41"/>
  <c r="X3898" i="41"/>
  <c r="W3898" i="41"/>
  <c r="Z3897" i="41"/>
  <c r="Y3897" i="41"/>
  <c r="X3897" i="41"/>
  <c r="W3897" i="41"/>
  <c r="Z3896" i="41"/>
  <c r="Y3896" i="41"/>
  <c r="X3896" i="41"/>
  <c r="W3896" i="41"/>
  <c r="Z3895" i="41"/>
  <c r="Y3895" i="41"/>
  <c r="X3895" i="41"/>
  <c r="W3895" i="41"/>
  <c r="Z3894" i="41"/>
  <c r="Y3894" i="41"/>
  <c r="X3894" i="41"/>
  <c r="W3894" i="41"/>
  <c r="Z3893" i="41"/>
  <c r="Y3893" i="41"/>
  <c r="X3893" i="41"/>
  <c r="W3893" i="41"/>
  <c r="Z3892" i="41"/>
  <c r="Y3892" i="41"/>
  <c r="X3892" i="41"/>
  <c r="W3892" i="41"/>
  <c r="Z3891" i="41"/>
  <c r="Y3891" i="41"/>
  <c r="X3891" i="41"/>
  <c r="W3891" i="41"/>
  <c r="Z3890" i="41"/>
  <c r="Y3890" i="41"/>
  <c r="X3890" i="41"/>
  <c r="W3890" i="41"/>
  <c r="Z3889" i="41"/>
  <c r="Y3889" i="41"/>
  <c r="X3889" i="41"/>
  <c r="W3889" i="41"/>
  <c r="Z3888" i="41"/>
  <c r="Y3888" i="41"/>
  <c r="X3888" i="41"/>
  <c r="W3888" i="41"/>
  <c r="Z3887" i="41"/>
  <c r="Y3887" i="41"/>
  <c r="X3887" i="41"/>
  <c r="W3887" i="41"/>
  <c r="Z3886" i="41"/>
  <c r="Y3886" i="41"/>
  <c r="X3886" i="41"/>
  <c r="W3886" i="41"/>
  <c r="Z3885" i="41"/>
  <c r="Y3885" i="41"/>
  <c r="X3885" i="41"/>
  <c r="W3885" i="41"/>
  <c r="Z3884" i="41"/>
  <c r="Y3884" i="41"/>
  <c r="X3884" i="41"/>
  <c r="W3884" i="41"/>
  <c r="Z3883" i="41"/>
  <c r="Y3883" i="41"/>
  <c r="X3883" i="41"/>
  <c r="W3883" i="41"/>
  <c r="Z3882" i="41"/>
  <c r="Y3882" i="41"/>
  <c r="X3882" i="41"/>
  <c r="W3882" i="41"/>
  <c r="Z3881" i="41"/>
  <c r="Y3881" i="41"/>
  <c r="X3881" i="41"/>
  <c r="W3881" i="41"/>
  <c r="Z3880" i="41"/>
  <c r="Y3880" i="41"/>
  <c r="X3880" i="41"/>
  <c r="W3880" i="41"/>
  <c r="Z3879" i="41"/>
  <c r="Y3879" i="41"/>
  <c r="X3879" i="41"/>
  <c r="W3879" i="41"/>
  <c r="Z3878" i="41"/>
  <c r="Y3878" i="41"/>
  <c r="X3878" i="41"/>
  <c r="W3878" i="41"/>
  <c r="Z3877" i="41"/>
  <c r="Y3877" i="41"/>
  <c r="X3877" i="41"/>
  <c r="W3877" i="41"/>
  <c r="Z3876" i="41"/>
  <c r="Y3876" i="41"/>
  <c r="X3876" i="41"/>
  <c r="W3876" i="41"/>
  <c r="Z3875" i="41"/>
  <c r="Y3875" i="41"/>
  <c r="X3875" i="41"/>
  <c r="W3875" i="41"/>
  <c r="Z3874" i="41"/>
  <c r="Y3874" i="41"/>
  <c r="X3874" i="41"/>
  <c r="W3874" i="41"/>
  <c r="Z3873" i="41"/>
  <c r="Y3873" i="41"/>
  <c r="X3873" i="41"/>
  <c r="W3873" i="41"/>
  <c r="Z3872" i="41"/>
  <c r="Y3872" i="41"/>
  <c r="X3872" i="41"/>
  <c r="W3872" i="41"/>
  <c r="Z3871" i="41"/>
  <c r="Y3871" i="41"/>
  <c r="X3871" i="41"/>
  <c r="W3871" i="41"/>
  <c r="Z3870" i="41"/>
  <c r="Y3870" i="41"/>
  <c r="X3870" i="41"/>
  <c r="W3870" i="41"/>
  <c r="Z3869" i="41"/>
  <c r="Y3869" i="41"/>
  <c r="X3869" i="41"/>
  <c r="W3869" i="41"/>
  <c r="Z3868" i="41"/>
  <c r="Y3868" i="41"/>
  <c r="X3868" i="41"/>
  <c r="W3868" i="41"/>
  <c r="Z3867" i="41"/>
  <c r="Y3867" i="41"/>
  <c r="X3867" i="41"/>
  <c r="W3867" i="41"/>
  <c r="Z3866" i="41"/>
  <c r="Y3866" i="41"/>
  <c r="X3866" i="41"/>
  <c r="W3866" i="41"/>
  <c r="Z3865" i="41"/>
  <c r="Y3865" i="41"/>
  <c r="X3865" i="41"/>
  <c r="W3865" i="41"/>
  <c r="Z3864" i="41"/>
  <c r="Y3864" i="41"/>
  <c r="X3864" i="41"/>
  <c r="W3864" i="41"/>
  <c r="Z3863" i="41"/>
  <c r="Y3863" i="41"/>
  <c r="X3863" i="41"/>
  <c r="W3863" i="41"/>
  <c r="Z3862" i="41"/>
  <c r="Y3862" i="41"/>
  <c r="X3862" i="41"/>
  <c r="W3862" i="41"/>
  <c r="Z3861" i="41"/>
  <c r="Y3861" i="41"/>
  <c r="X3861" i="41"/>
  <c r="W3861" i="41"/>
  <c r="Z3860" i="41"/>
  <c r="Y3860" i="41"/>
  <c r="X3860" i="41"/>
  <c r="W3860" i="41"/>
  <c r="Z3859" i="41"/>
  <c r="Y3859" i="41"/>
  <c r="X3859" i="41"/>
  <c r="W3859" i="41"/>
  <c r="Z3858" i="41"/>
  <c r="Y3858" i="41"/>
  <c r="X3858" i="41"/>
  <c r="W3858" i="41"/>
  <c r="Z3857" i="41"/>
  <c r="Y3857" i="41"/>
  <c r="X3857" i="41"/>
  <c r="W3857" i="41"/>
  <c r="Z3856" i="41"/>
  <c r="Y3856" i="41"/>
  <c r="X3856" i="41"/>
  <c r="W3856" i="41"/>
  <c r="Z3855" i="41"/>
  <c r="Y3855" i="41"/>
  <c r="X3855" i="41"/>
  <c r="W3855" i="41"/>
  <c r="Z3854" i="41"/>
  <c r="Y3854" i="41"/>
  <c r="X3854" i="41"/>
  <c r="W3854" i="41"/>
  <c r="Z3853" i="41"/>
  <c r="Y3853" i="41"/>
  <c r="X3853" i="41"/>
  <c r="W3853" i="41"/>
  <c r="Z3852" i="41"/>
  <c r="Y3852" i="41"/>
  <c r="X3852" i="41"/>
  <c r="W3852" i="41"/>
  <c r="Z3851" i="41"/>
  <c r="Y3851" i="41"/>
  <c r="X3851" i="41"/>
  <c r="W3851" i="41"/>
  <c r="Z3850" i="41"/>
  <c r="Y3850" i="41"/>
  <c r="X3850" i="41"/>
  <c r="W3850" i="41"/>
  <c r="Z3849" i="41"/>
  <c r="Y3849" i="41"/>
  <c r="X3849" i="41"/>
  <c r="W3849" i="41"/>
  <c r="Z3848" i="41"/>
  <c r="Y3848" i="41"/>
  <c r="X3848" i="41"/>
  <c r="W3848" i="41"/>
  <c r="Z3847" i="41"/>
  <c r="Y3847" i="41"/>
  <c r="X3847" i="41"/>
  <c r="W3847" i="41"/>
  <c r="Z3846" i="41"/>
  <c r="Y3846" i="41"/>
  <c r="X3846" i="41"/>
  <c r="W3846" i="41"/>
  <c r="Z3845" i="41"/>
  <c r="Y3845" i="41"/>
  <c r="X3845" i="41"/>
  <c r="W3845" i="41"/>
  <c r="Z3844" i="41"/>
  <c r="Y3844" i="41"/>
  <c r="X3844" i="41"/>
  <c r="W3844" i="41"/>
  <c r="Z3843" i="41"/>
  <c r="Y3843" i="41"/>
  <c r="X3843" i="41"/>
  <c r="W3843" i="41"/>
  <c r="Z3842" i="41"/>
  <c r="Y3842" i="41"/>
  <c r="X3842" i="41"/>
  <c r="W3842" i="41"/>
  <c r="Z3841" i="41"/>
  <c r="Y3841" i="41"/>
  <c r="X3841" i="41"/>
  <c r="W3841" i="41"/>
  <c r="Z3840" i="41"/>
  <c r="Y3840" i="41"/>
  <c r="X3840" i="41"/>
  <c r="W3840" i="41"/>
  <c r="Z3839" i="41"/>
  <c r="Y3839" i="41"/>
  <c r="X3839" i="41"/>
  <c r="W3839" i="41"/>
  <c r="Z3838" i="41"/>
  <c r="Y3838" i="41"/>
  <c r="X3838" i="41"/>
  <c r="W3838" i="41"/>
  <c r="Z3837" i="41"/>
  <c r="Y3837" i="41"/>
  <c r="X3837" i="41"/>
  <c r="W3837" i="41"/>
  <c r="Z3836" i="41"/>
  <c r="Y3836" i="41"/>
  <c r="X3836" i="41"/>
  <c r="W3836" i="41"/>
  <c r="Z3835" i="41"/>
  <c r="Y3835" i="41"/>
  <c r="X3835" i="41"/>
  <c r="W3835" i="41"/>
  <c r="Z3834" i="41"/>
  <c r="Y3834" i="41"/>
  <c r="X3834" i="41"/>
  <c r="W3834" i="41"/>
  <c r="Z3833" i="41"/>
  <c r="Y3833" i="41"/>
  <c r="X3833" i="41"/>
  <c r="W3833" i="41"/>
  <c r="Z3832" i="41"/>
  <c r="Y3832" i="41"/>
  <c r="X3832" i="41"/>
  <c r="W3832" i="41"/>
  <c r="Z3831" i="41"/>
  <c r="Y3831" i="41"/>
  <c r="X3831" i="41"/>
  <c r="W3831" i="41"/>
  <c r="Z3830" i="41"/>
  <c r="Y3830" i="41"/>
  <c r="X3830" i="41"/>
  <c r="W3830" i="41"/>
  <c r="Z3829" i="41"/>
  <c r="Y3829" i="41"/>
  <c r="X3829" i="41"/>
  <c r="W3829" i="41"/>
  <c r="Z3828" i="41"/>
  <c r="Y3828" i="41"/>
  <c r="X3828" i="41"/>
  <c r="W3828" i="41"/>
  <c r="Z3827" i="41"/>
  <c r="Y3827" i="41"/>
  <c r="X3827" i="41"/>
  <c r="W3827" i="41"/>
  <c r="Z3826" i="41"/>
  <c r="Y3826" i="41"/>
  <c r="X3826" i="41"/>
  <c r="W3826" i="41"/>
  <c r="Z3825" i="41"/>
  <c r="Y3825" i="41"/>
  <c r="X3825" i="41"/>
  <c r="W3825" i="41"/>
  <c r="Z3824" i="41"/>
  <c r="Y3824" i="41"/>
  <c r="X3824" i="41"/>
  <c r="W3824" i="41"/>
  <c r="Z3823" i="41"/>
  <c r="Y3823" i="41"/>
  <c r="X3823" i="41"/>
  <c r="W3823" i="41"/>
  <c r="Z3822" i="41"/>
  <c r="Y3822" i="41"/>
  <c r="X3822" i="41"/>
  <c r="W3822" i="41"/>
  <c r="Z3821" i="41"/>
  <c r="Y3821" i="41"/>
  <c r="X3821" i="41"/>
  <c r="W3821" i="41"/>
  <c r="Z3820" i="41"/>
  <c r="Y3820" i="41"/>
  <c r="X3820" i="41"/>
  <c r="W3820" i="41"/>
  <c r="Z3819" i="41"/>
  <c r="Y3819" i="41"/>
  <c r="X3819" i="41"/>
  <c r="W3819" i="41"/>
  <c r="Z3818" i="41"/>
  <c r="Y3818" i="41"/>
  <c r="X3818" i="41"/>
  <c r="W3818" i="41"/>
  <c r="Z3817" i="41"/>
  <c r="Y3817" i="41"/>
  <c r="X3817" i="41"/>
  <c r="W3817" i="41"/>
  <c r="Z3816" i="41"/>
  <c r="Y3816" i="41"/>
  <c r="X3816" i="41"/>
  <c r="W3816" i="41"/>
  <c r="Z3815" i="41"/>
  <c r="Y3815" i="41"/>
  <c r="X3815" i="41"/>
  <c r="W3815" i="41"/>
  <c r="Z3814" i="41"/>
  <c r="Y3814" i="41"/>
  <c r="X3814" i="41"/>
  <c r="W3814" i="41"/>
  <c r="Z3813" i="41"/>
  <c r="Y3813" i="41"/>
  <c r="X3813" i="41"/>
  <c r="W3813" i="41"/>
  <c r="Z3812" i="41"/>
  <c r="Y3812" i="41"/>
  <c r="X3812" i="41"/>
  <c r="W3812" i="41"/>
  <c r="Z3811" i="41"/>
  <c r="Y3811" i="41"/>
  <c r="X3811" i="41"/>
  <c r="W3811" i="41"/>
  <c r="Z3810" i="41"/>
  <c r="Y3810" i="41"/>
  <c r="X3810" i="41"/>
  <c r="W3810" i="41"/>
  <c r="Z3809" i="41"/>
  <c r="Y3809" i="41"/>
  <c r="X3809" i="41"/>
  <c r="W3809" i="41"/>
  <c r="Z3808" i="41"/>
  <c r="Y3808" i="41"/>
  <c r="X3808" i="41"/>
  <c r="W3808" i="41"/>
  <c r="Z3807" i="41"/>
  <c r="Y3807" i="41"/>
  <c r="X3807" i="41"/>
  <c r="W3807" i="41"/>
  <c r="Z3806" i="41"/>
  <c r="Y3806" i="41"/>
  <c r="X3806" i="41"/>
  <c r="W3806" i="41"/>
  <c r="Z3805" i="41"/>
  <c r="Y3805" i="41"/>
  <c r="X3805" i="41"/>
  <c r="W3805" i="41"/>
  <c r="Z3804" i="41"/>
  <c r="Y3804" i="41"/>
  <c r="X3804" i="41"/>
  <c r="W3804" i="41"/>
  <c r="Z3803" i="41"/>
  <c r="Y3803" i="41"/>
  <c r="X3803" i="41"/>
  <c r="W3803" i="41"/>
  <c r="Z3802" i="41"/>
  <c r="Y3802" i="41"/>
  <c r="X3802" i="41"/>
  <c r="W3802" i="41"/>
  <c r="Z3801" i="41"/>
  <c r="Y3801" i="41"/>
  <c r="X3801" i="41"/>
  <c r="W3801" i="41"/>
  <c r="Z3800" i="41"/>
  <c r="Y3800" i="41"/>
  <c r="X3800" i="41"/>
  <c r="W3800" i="41"/>
  <c r="Z3799" i="41"/>
  <c r="Y3799" i="41"/>
  <c r="X3799" i="41"/>
  <c r="W3799" i="41"/>
  <c r="Z3798" i="41"/>
  <c r="Y3798" i="41"/>
  <c r="X3798" i="41"/>
  <c r="W3798" i="41"/>
  <c r="Z3797" i="41"/>
  <c r="Y3797" i="41"/>
  <c r="X3797" i="41"/>
  <c r="W3797" i="41"/>
  <c r="Z3796" i="41"/>
  <c r="Y3796" i="41"/>
  <c r="X3796" i="41"/>
  <c r="W3796" i="41"/>
  <c r="Z3795" i="41"/>
  <c r="Y3795" i="41"/>
  <c r="X3795" i="41"/>
  <c r="W3795" i="41"/>
  <c r="Z3794" i="41"/>
  <c r="Y3794" i="41"/>
  <c r="X3794" i="41"/>
  <c r="W3794" i="41"/>
  <c r="Z3793" i="41"/>
  <c r="Y3793" i="41"/>
  <c r="X3793" i="41"/>
  <c r="W3793" i="41"/>
  <c r="Z3792" i="41"/>
  <c r="Y3792" i="41"/>
  <c r="X3792" i="41"/>
  <c r="W3792" i="41"/>
  <c r="Z3791" i="41"/>
  <c r="Y3791" i="41"/>
  <c r="X3791" i="41"/>
  <c r="W3791" i="41"/>
  <c r="Z3790" i="41"/>
  <c r="Y3790" i="41"/>
  <c r="X3790" i="41"/>
  <c r="W3790" i="41"/>
  <c r="Z3789" i="41"/>
  <c r="Y3789" i="41"/>
  <c r="X3789" i="41"/>
  <c r="W3789" i="41"/>
  <c r="Z3788" i="41"/>
  <c r="Y3788" i="41"/>
  <c r="X3788" i="41"/>
  <c r="W3788" i="41"/>
  <c r="Z3787" i="41"/>
  <c r="Y3787" i="41"/>
  <c r="X3787" i="41"/>
  <c r="W3787" i="41"/>
  <c r="Z3786" i="41"/>
  <c r="Y3786" i="41"/>
  <c r="X3786" i="41"/>
  <c r="W3786" i="41"/>
  <c r="Z3785" i="41"/>
  <c r="Y3785" i="41"/>
  <c r="X3785" i="41"/>
  <c r="W3785" i="41"/>
  <c r="Z3784" i="41"/>
  <c r="Y3784" i="41"/>
  <c r="X3784" i="41"/>
  <c r="W3784" i="41"/>
  <c r="Z3783" i="41"/>
  <c r="Y3783" i="41"/>
  <c r="X3783" i="41"/>
  <c r="W3783" i="41"/>
  <c r="Z3782" i="41"/>
  <c r="Y3782" i="41"/>
  <c r="X3782" i="41"/>
  <c r="W3782" i="41"/>
  <c r="Z3781" i="41"/>
  <c r="Y3781" i="41"/>
  <c r="X3781" i="41"/>
  <c r="W3781" i="41"/>
  <c r="Z3780" i="41"/>
  <c r="Y3780" i="41"/>
  <c r="X3780" i="41"/>
  <c r="W3780" i="41"/>
  <c r="Z3779" i="41"/>
  <c r="Y3779" i="41"/>
  <c r="X3779" i="41"/>
  <c r="W3779" i="41"/>
  <c r="Z3778" i="41"/>
  <c r="Y3778" i="41"/>
  <c r="X3778" i="41"/>
  <c r="W3778" i="41"/>
  <c r="Z3777" i="41"/>
  <c r="Y3777" i="41"/>
  <c r="X3777" i="41"/>
  <c r="W3777" i="41"/>
  <c r="Z3776" i="41"/>
  <c r="Y3776" i="41"/>
  <c r="X3776" i="41"/>
  <c r="W3776" i="41"/>
  <c r="Z3775" i="41"/>
  <c r="Y3775" i="41"/>
  <c r="X3775" i="41"/>
  <c r="W3775" i="41"/>
  <c r="Z3774" i="41"/>
  <c r="Y3774" i="41"/>
  <c r="X3774" i="41"/>
  <c r="W3774" i="41"/>
  <c r="Z3773" i="41"/>
  <c r="Y3773" i="41"/>
  <c r="X3773" i="41"/>
  <c r="W3773" i="41"/>
  <c r="Z3772" i="41"/>
  <c r="Y3772" i="41"/>
  <c r="X3772" i="41"/>
  <c r="W3772" i="41"/>
  <c r="Z3771" i="41"/>
  <c r="Y3771" i="41"/>
  <c r="X3771" i="41"/>
  <c r="W3771" i="41"/>
  <c r="Z3770" i="41"/>
  <c r="Y3770" i="41"/>
  <c r="X3770" i="41"/>
  <c r="W3770" i="41"/>
  <c r="Z3769" i="41"/>
  <c r="Y3769" i="41"/>
  <c r="X3769" i="41"/>
  <c r="W3769" i="41"/>
  <c r="Z3768" i="41"/>
  <c r="Y3768" i="41"/>
  <c r="X3768" i="41"/>
  <c r="W3768" i="41"/>
  <c r="Z3767" i="41"/>
  <c r="Y3767" i="41"/>
  <c r="X3767" i="41"/>
  <c r="W3767" i="41"/>
  <c r="Z3766" i="41"/>
  <c r="Y3766" i="41"/>
  <c r="X3766" i="41"/>
  <c r="W3766" i="41"/>
  <c r="Z3765" i="41"/>
  <c r="Y3765" i="41"/>
  <c r="X3765" i="41"/>
  <c r="W3765" i="41"/>
  <c r="Z3764" i="41"/>
  <c r="Y3764" i="41"/>
  <c r="X3764" i="41"/>
  <c r="W3764" i="41"/>
  <c r="Z3763" i="41"/>
  <c r="Y3763" i="41"/>
  <c r="X3763" i="41"/>
  <c r="W3763" i="41"/>
  <c r="Z3762" i="41"/>
  <c r="Y3762" i="41"/>
  <c r="X3762" i="41"/>
  <c r="W3762" i="41"/>
  <c r="Z3761" i="41"/>
  <c r="Y3761" i="41"/>
  <c r="X3761" i="41"/>
  <c r="W3761" i="41"/>
  <c r="Z3760" i="41"/>
  <c r="Y3760" i="41"/>
  <c r="X3760" i="41"/>
  <c r="W3760" i="41"/>
  <c r="Z3759" i="41"/>
  <c r="Y3759" i="41"/>
  <c r="X3759" i="41"/>
  <c r="W3759" i="41"/>
  <c r="Z3758" i="41"/>
  <c r="Y3758" i="41"/>
  <c r="X3758" i="41"/>
  <c r="W3758" i="41"/>
  <c r="Z3757" i="41"/>
  <c r="Y3757" i="41"/>
  <c r="X3757" i="41"/>
  <c r="W3757" i="41"/>
  <c r="Z3756" i="41"/>
  <c r="Y3756" i="41"/>
  <c r="X3756" i="41"/>
  <c r="W3756" i="41"/>
  <c r="Z3755" i="41"/>
  <c r="Y3755" i="41"/>
  <c r="X3755" i="41"/>
  <c r="W3755" i="41"/>
  <c r="Z3754" i="41"/>
  <c r="Y3754" i="41"/>
  <c r="X3754" i="41"/>
  <c r="W3754" i="41"/>
  <c r="Z3753" i="41"/>
  <c r="Y3753" i="41"/>
  <c r="X3753" i="41"/>
  <c r="W3753" i="41"/>
  <c r="Z3752" i="41"/>
  <c r="Y3752" i="41"/>
  <c r="X3752" i="41"/>
  <c r="W3752" i="41"/>
  <c r="Z3751" i="41"/>
  <c r="Y3751" i="41"/>
  <c r="X3751" i="41"/>
  <c r="W3751" i="41"/>
  <c r="Z3750" i="41"/>
  <c r="Y3750" i="41"/>
  <c r="X3750" i="41"/>
  <c r="W3750" i="41"/>
  <c r="Z3749" i="41"/>
  <c r="Y3749" i="41"/>
  <c r="X3749" i="41"/>
  <c r="W3749" i="41"/>
  <c r="Z3748" i="41"/>
  <c r="Y3748" i="41"/>
  <c r="X3748" i="41"/>
  <c r="W3748" i="41"/>
  <c r="Z3747" i="41"/>
  <c r="Y3747" i="41"/>
  <c r="X3747" i="41"/>
  <c r="W3747" i="41"/>
  <c r="Z3746" i="41"/>
  <c r="Y3746" i="41"/>
  <c r="X3746" i="41"/>
  <c r="W3746" i="41"/>
  <c r="Z3745" i="41"/>
  <c r="Y3745" i="41"/>
  <c r="X3745" i="41"/>
  <c r="W3745" i="41"/>
  <c r="Z3744" i="41"/>
  <c r="Y3744" i="41"/>
  <c r="X3744" i="41"/>
  <c r="W3744" i="41"/>
  <c r="Z3743" i="41"/>
  <c r="Y3743" i="41"/>
  <c r="X3743" i="41"/>
  <c r="W3743" i="41"/>
  <c r="Z3742" i="41"/>
  <c r="Y3742" i="41"/>
  <c r="X3742" i="41"/>
  <c r="W3742" i="41"/>
  <c r="Z3741" i="41"/>
  <c r="Y3741" i="41"/>
  <c r="X3741" i="41"/>
  <c r="W3741" i="41"/>
  <c r="Z3740" i="41"/>
  <c r="Y3740" i="41"/>
  <c r="X3740" i="41"/>
  <c r="W3740" i="41"/>
  <c r="Z3739" i="41"/>
  <c r="Y3739" i="41"/>
  <c r="X3739" i="41"/>
  <c r="W3739" i="41"/>
  <c r="Z3738" i="41"/>
  <c r="Y3738" i="41"/>
  <c r="X3738" i="41"/>
  <c r="W3738" i="41"/>
  <c r="Z3737" i="41"/>
  <c r="Y3737" i="41"/>
  <c r="X3737" i="41"/>
  <c r="W3737" i="41"/>
  <c r="Z3736" i="41"/>
  <c r="Y3736" i="41"/>
  <c r="X3736" i="41"/>
  <c r="W3736" i="41"/>
  <c r="Z3735" i="41"/>
  <c r="Y3735" i="41"/>
  <c r="X3735" i="41"/>
  <c r="W3735" i="41"/>
  <c r="Z3734" i="41"/>
  <c r="Y3734" i="41"/>
  <c r="X3734" i="41"/>
  <c r="W3734" i="41"/>
  <c r="Z3733" i="41"/>
  <c r="Y3733" i="41"/>
  <c r="X3733" i="41"/>
  <c r="W3733" i="41"/>
  <c r="Z3732" i="41"/>
  <c r="Y3732" i="41"/>
  <c r="X3732" i="41"/>
  <c r="W3732" i="41"/>
  <c r="Z3731" i="41"/>
  <c r="Y3731" i="41"/>
  <c r="X3731" i="41"/>
  <c r="W3731" i="41"/>
  <c r="Z3730" i="41"/>
  <c r="Y3730" i="41"/>
  <c r="X3730" i="41"/>
  <c r="W3730" i="41"/>
  <c r="Z3729" i="41"/>
  <c r="Y3729" i="41"/>
  <c r="X3729" i="41"/>
  <c r="W3729" i="41"/>
  <c r="Z3728" i="41"/>
  <c r="Y3728" i="41"/>
  <c r="X3728" i="41"/>
  <c r="W3728" i="41"/>
  <c r="Z3727" i="41"/>
  <c r="Y3727" i="41"/>
  <c r="X3727" i="41"/>
  <c r="W3727" i="41"/>
  <c r="Z3726" i="41"/>
  <c r="Y3726" i="41"/>
  <c r="X3726" i="41"/>
  <c r="W3726" i="41"/>
  <c r="Z3725" i="41"/>
  <c r="Y3725" i="41"/>
  <c r="X3725" i="41"/>
  <c r="W3725" i="41"/>
  <c r="Z3724" i="41"/>
  <c r="Y3724" i="41"/>
  <c r="X3724" i="41"/>
  <c r="W3724" i="41"/>
  <c r="Z3723" i="41"/>
  <c r="Y3723" i="41"/>
  <c r="X3723" i="41"/>
  <c r="W3723" i="41"/>
  <c r="Z3722" i="41"/>
  <c r="Y3722" i="41"/>
  <c r="X3722" i="41"/>
  <c r="W3722" i="41"/>
  <c r="Z3721" i="41"/>
  <c r="Y3721" i="41"/>
  <c r="X3721" i="41"/>
  <c r="W3721" i="41"/>
  <c r="Z3720" i="41"/>
  <c r="Y3720" i="41"/>
  <c r="X3720" i="41"/>
  <c r="W3720" i="41"/>
  <c r="Z3719" i="41"/>
  <c r="Y3719" i="41"/>
  <c r="X3719" i="41"/>
  <c r="W3719" i="41"/>
  <c r="Z3718" i="41"/>
  <c r="Y3718" i="41"/>
  <c r="X3718" i="41"/>
  <c r="W3718" i="41"/>
  <c r="Z3717" i="41"/>
  <c r="Y3717" i="41"/>
  <c r="X3717" i="41"/>
  <c r="W3717" i="41"/>
  <c r="Z3716" i="41"/>
  <c r="Y3716" i="41"/>
  <c r="X3716" i="41"/>
  <c r="W3716" i="41"/>
  <c r="Z3715" i="41"/>
  <c r="Y3715" i="41"/>
  <c r="X3715" i="41"/>
  <c r="W3715" i="41"/>
  <c r="Z3714" i="41"/>
  <c r="Y3714" i="41"/>
  <c r="X3714" i="41"/>
  <c r="W3714" i="41"/>
  <c r="Z3713" i="41"/>
  <c r="Y3713" i="41"/>
  <c r="X3713" i="41"/>
  <c r="W3713" i="41"/>
  <c r="Z3712" i="41"/>
  <c r="Y3712" i="41"/>
  <c r="X3712" i="41"/>
  <c r="W3712" i="41"/>
  <c r="Z3711" i="41"/>
  <c r="Y3711" i="41"/>
  <c r="X3711" i="41"/>
  <c r="W3711" i="41"/>
  <c r="Z3710" i="41"/>
  <c r="Y3710" i="41"/>
  <c r="X3710" i="41"/>
  <c r="W3710" i="41"/>
  <c r="Z3709" i="41"/>
  <c r="Y3709" i="41"/>
  <c r="X3709" i="41"/>
  <c r="W3709" i="41"/>
  <c r="Z3708" i="41"/>
  <c r="Y3708" i="41"/>
  <c r="X3708" i="41"/>
  <c r="W3708" i="41"/>
  <c r="Z3707" i="41"/>
  <c r="Y3707" i="41"/>
  <c r="X3707" i="41"/>
  <c r="W3707" i="41"/>
  <c r="Z3706" i="41"/>
  <c r="Y3706" i="41"/>
  <c r="X3706" i="41"/>
  <c r="W3706" i="41"/>
  <c r="Z3705" i="41"/>
  <c r="Y3705" i="41"/>
  <c r="X3705" i="41"/>
  <c r="W3705" i="41"/>
  <c r="Z3704" i="41"/>
  <c r="Y3704" i="41"/>
  <c r="X3704" i="41"/>
  <c r="W3704" i="41"/>
  <c r="Z3703" i="41"/>
  <c r="Y3703" i="41"/>
  <c r="X3703" i="41"/>
  <c r="W3703" i="41"/>
  <c r="Z3702" i="41"/>
  <c r="Y3702" i="41"/>
  <c r="X3702" i="41"/>
  <c r="W3702" i="41"/>
  <c r="Z3701" i="41"/>
  <c r="Y3701" i="41"/>
  <c r="X3701" i="41"/>
  <c r="W3701" i="41"/>
  <c r="Z3700" i="41"/>
  <c r="Y3700" i="41"/>
  <c r="X3700" i="41"/>
  <c r="W3700" i="41"/>
  <c r="Z3699" i="41"/>
  <c r="Y3699" i="41"/>
  <c r="X3699" i="41"/>
  <c r="W3699" i="41"/>
  <c r="Z3698" i="41"/>
  <c r="Y3698" i="41"/>
  <c r="X3698" i="41"/>
  <c r="W3698" i="41"/>
  <c r="Z3697" i="41"/>
  <c r="Y3697" i="41"/>
  <c r="X3697" i="41"/>
  <c r="W3697" i="41"/>
  <c r="Z3696" i="41"/>
  <c r="Y3696" i="41"/>
  <c r="X3696" i="41"/>
  <c r="W3696" i="41"/>
  <c r="Z3695" i="41"/>
  <c r="Y3695" i="41"/>
  <c r="X3695" i="41"/>
  <c r="W3695" i="41"/>
  <c r="Z3694" i="41"/>
  <c r="Y3694" i="41"/>
  <c r="X3694" i="41"/>
  <c r="W3694" i="41"/>
  <c r="Z3693" i="41"/>
  <c r="Y3693" i="41"/>
  <c r="X3693" i="41"/>
  <c r="W3693" i="41"/>
  <c r="Z3692" i="41"/>
  <c r="Y3692" i="41"/>
  <c r="X3692" i="41"/>
  <c r="W3692" i="41"/>
  <c r="Z3691" i="41"/>
  <c r="Y3691" i="41"/>
  <c r="X3691" i="41"/>
  <c r="W3691" i="41"/>
  <c r="Z3690" i="41"/>
  <c r="Y3690" i="41"/>
  <c r="X3690" i="41"/>
  <c r="W3690" i="41"/>
  <c r="Z3689" i="41"/>
  <c r="Y3689" i="41"/>
  <c r="X3689" i="41"/>
  <c r="W3689" i="41"/>
  <c r="Z3688" i="41"/>
  <c r="Y3688" i="41"/>
  <c r="X3688" i="41"/>
  <c r="W3688" i="41"/>
  <c r="Z3687" i="41"/>
  <c r="Y3687" i="41"/>
  <c r="X3687" i="41"/>
  <c r="W3687" i="41"/>
  <c r="Z3686" i="41"/>
  <c r="Y3686" i="41"/>
  <c r="X3686" i="41"/>
  <c r="W3686" i="41"/>
  <c r="Z3685" i="41"/>
  <c r="Y3685" i="41"/>
  <c r="X3685" i="41"/>
  <c r="W3685" i="41"/>
  <c r="Z3684" i="41"/>
  <c r="Y3684" i="41"/>
  <c r="X3684" i="41"/>
  <c r="W3684" i="41"/>
  <c r="Z3683" i="41"/>
  <c r="Y3683" i="41"/>
  <c r="X3683" i="41"/>
  <c r="W3683" i="41"/>
  <c r="Z3682" i="41"/>
  <c r="Y3682" i="41"/>
  <c r="X3682" i="41"/>
  <c r="W3682" i="41"/>
  <c r="Z3681" i="41"/>
  <c r="Y3681" i="41"/>
  <c r="X3681" i="41"/>
  <c r="W3681" i="41"/>
  <c r="Z3680" i="41"/>
  <c r="Y3680" i="41"/>
  <c r="X3680" i="41"/>
  <c r="W3680" i="41"/>
  <c r="Z3679" i="41"/>
  <c r="Y3679" i="41"/>
  <c r="X3679" i="41"/>
  <c r="W3679" i="41"/>
  <c r="Z3678" i="41"/>
  <c r="Y3678" i="41"/>
  <c r="X3678" i="41"/>
  <c r="W3678" i="41"/>
  <c r="Z3677" i="41"/>
  <c r="Y3677" i="41"/>
  <c r="X3677" i="41"/>
  <c r="W3677" i="41"/>
  <c r="Z3676" i="41"/>
  <c r="Y3676" i="41"/>
  <c r="X3676" i="41"/>
  <c r="W3676" i="41"/>
  <c r="Z3675" i="41"/>
  <c r="Y3675" i="41"/>
  <c r="X3675" i="41"/>
  <c r="W3675" i="41"/>
  <c r="Z3674" i="41"/>
  <c r="Y3674" i="41"/>
  <c r="X3674" i="41"/>
  <c r="W3674" i="41"/>
  <c r="Z3673" i="41"/>
  <c r="Y3673" i="41"/>
  <c r="X3673" i="41"/>
  <c r="W3673" i="41"/>
  <c r="Z3672" i="41"/>
  <c r="Y3672" i="41"/>
  <c r="X3672" i="41"/>
  <c r="W3672" i="41"/>
  <c r="Z3671" i="41"/>
  <c r="Y3671" i="41"/>
  <c r="X3671" i="41"/>
  <c r="W3671" i="41"/>
  <c r="Z3670" i="41"/>
  <c r="Y3670" i="41"/>
  <c r="X3670" i="41"/>
  <c r="W3670" i="41"/>
  <c r="Z3669" i="41"/>
  <c r="Y3669" i="41"/>
  <c r="X3669" i="41"/>
  <c r="W3669" i="41"/>
  <c r="Z3668" i="41"/>
  <c r="Y3668" i="41"/>
  <c r="X3668" i="41"/>
  <c r="W3668" i="41"/>
  <c r="Z3667" i="41"/>
  <c r="Y3667" i="41"/>
  <c r="X3667" i="41"/>
  <c r="W3667" i="41"/>
  <c r="Z3666" i="41"/>
  <c r="Y3666" i="41"/>
  <c r="X3666" i="41"/>
  <c r="W3666" i="41"/>
  <c r="Z3665" i="41"/>
  <c r="Y3665" i="41"/>
  <c r="X3665" i="41"/>
  <c r="W3665" i="41"/>
  <c r="Z3664" i="41"/>
  <c r="Y3664" i="41"/>
  <c r="X3664" i="41"/>
  <c r="W3664" i="41"/>
  <c r="Z3663" i="41"/>
  <c r="Y3663" i="41"/>
  <c r="X3663" i="41"/>
  <c r="W3663" i="41"/>
  <c r="Z3662" i="41"/>
  <c r="Y3662" i="41"/>
  <c r="X3662" i="41"/>
  <c r="W3662" i="41"/>
  <c r="Z3661" i="41"/>
  <c r="Y3661" i="41"/>
  <c r="X3661" i="41"/>
  <c r="W3661" i="41"/>
  <c r="Z3660" i="41"/>
  <c r="Y3660" i="41"/>
  <c r="X3660" i="41"/>
  <c r="W3660" i="41"/>
  <c r="Z3659" i="41"/>
  <c r="Y3659" i="41"/>
  <c r="X3659" i="41"/>
  <c r="W3659" i="41"/>
  <c r="Z3658" i="41"/>
  <c r="Y3658" i="41"/>
  <c r="X3658" i="41"/>
  <c r="W3658" i="41"/>
  <c r="Z3657" i="41"/>
  <c r="Y3657" i="41"/>
  <c r="X3657" i="41"/>
  <c r="W3657" i="41"/>
  <c r="Z3656" i="41"/>
  <c r="Y3656" i="41"/>
  <c r="X3656" i="41"/>
  <c r="W3656" i="41"/>
  <c r="Z3655" i="41"/>
  <c r="Y3655" i="41"/>
  <c r="X3655" i="41"/>
  <c r="W3655" i="41"/>
  <c r="Z3654" i="41"/>
  <c r="Y3654" i="41"/>
  <c r="X3654" i="41"/>
  <c r="W3654" i="41"/>
  <c r="Z3653" i="41"/>
  <c r="Y3653" i="41"/>
  <c r="X3653" i="41"/>
  <c r="W3653" i="41"/>
  <c r="Z3652" i="41"/>
  <c r="Y3652" i="41"/>
  <c r="X3652" i="41"/>
  <c r="W3652" i="41"/>
  <c r="Z3651" i="41"/>
  <c r="Y3651" i="41"/>
  <c r="X3651" i="41"/>
  <c r="W3651" i="41"/>
  <c r="Z3650" i="41"/>
  <c r="Y3650" i="41"/>
  <c r="X3650" i="41"/>
  <c r="W3650" i="41"/>
  <c r="Z3649" i="41"/>
  <c r="Y3649" i="41"/>
  <c r="X3649" i="41"/>
  <c r="W3649" i="41"/>
  <c r="Z3648" i="41"/>
  <c r="Y3648" i="41"/>
  <c r="X3648" i="41"/>
  <c r="W3648" i="41"/>
  <c r="Z3647" i="41"/>
  <c r="Y3647" i="41"/>
  <c r="X3647" i="41"/>
  <c r="W3647" i="41"/>
  <c r="Z3646" i="41"/>
  <c r="Y3646" i="41"/>
  <c r="X3646" i="41"/>
  <c r="W3646" i="41"/>
  <c r="Z3645" i="41"/>
  <c r="Y3645" i="41"/>
  <c r="X3645" i="41"/>
  <c r="W3645" i="41"/>
  <c r="Z3644" i="41"/>
  <c r="Y3644" i="41"/>
  <c r="X3644" i="41"/>
  <c r="W3644" i="41"/>
  <c r="Z3643" i="41"/>
  <c r="Y3643" i="41"/>
  <c r="X3643" i="41"/>
  <c r="W3643" i="41"/>
  <c r="Z3642" i="41"/>
  <c r="Y3642" i="41"/>
  <c r="X3642" i="41"/>
  <c r="W3642" i="41"/>
  <c r="Z3641" i="41"/>
  <c r="Y3641" i="41"/>
  <c r="X3641" i="41"/>
  <c r="W3641" i="41"/>
  <c r="Z3640" i="41"/>
  <c r="Y3640" i="41"/>
  <c r="X3640" i="41"/>
  <c r="W3640" i="41"/>
  <c r="Z3639" i="41"/>
  <c r="Y3639" i="41"/>
  <c r="X3639" i="41"/>
  <c r="W3639" i="41"/>
  <c r="Z3638" i="41"/>
  <c r="Y3638" i="41"/>
  <c r="X3638" i="41"/>
  <c r="W3638" i="41"/>
  <c r="Z3637" i="41"/>
  <c r="Y3637" i="41"/>
  <c r="X3637" i="41"/>
  <c r="W3637" i="41"/>
  <c r="Z3636" i="41"/>
  <c r="Y3636" i="41"/>
  <c r="X3636" i="41"/>
  <c r="W3636" i="41"/>
  <c r="Z3635" i="41"/>
  <c r="Y3635" i="41"/>
  <c r="X3635" i="41"/>
  <c r="W3635" i="41"/>
  <c r="Z3634" i="41"/>
  <c r="Y3634" i="41"/>
  <c r="X3634" i="41"/>
  <c r="W3634" i="41"/>
  <c r="Z3633" i="41"/>
  <c r="Y3633" i="41"/>
  <c r="X3633" i="41"/>
  <c r="W3633" i="41"/>
  <c r="Z3632" i="41"/>
  <c r="Y3632" i="41"/>
  <c r="X3632" i="41"/>
  <c r="W3632" i="41"/>
  <c r="Z3631" i="41"/>
  <c r="Y3631" i="41"/>
  <c r="X3631" i="41"/>
  <c r="W3631" i="41"/>
  <c r="Z3630" i="41"/>
  <c r="Y3630" i="41"/>
  <c r="X3630" i="41"/>
  <c r="W3630" i="41"/>
  <c r="Z3629" i="41"/>
  <c r="Y3629" i="41"/>
  <c r="X3629" i="41"/>
  <c r="W3629" i="41"/>
  <c r="Z3628" i="41"/>
  <c r="Y3628" i="41"/>
  <c r="X3628" i="41"/>
  <c r="W3628" i="41"/>
  <c r="Z3627" i="41"/>
  <c r="Y3627" i="41"/>
  <c r="X3627" i="41"/>
  <c r="W3627" i="41"/>
  <c r="Z3626" i="41"/>
  <c r="Y3626" i="41"/>
  <c r="X3626" i="41"/>
  <c r="W3626" i="41"/>
  <c r="Z3625" i="41"/>
  <c r="Y3625" i="41"/>
  <c r="X3625" i="41"/>
  <c r="W3625" i="41"/>
  <c r="Z3624" i="41"/>
  <c r="Y3624" i="41"/>
  <c r="X3624" i="41"/>
  <c r="W3624" i="41"/>
  <c r="Z3623" i="41"/>
  <c r="Y3623" i="41"/>
  <c r="X3623" i="41"/>
  <c r="W3623" i="41"/>
  <c r="Z3622" i="41"/>
  <c r="Y3622" i="41"/>
  <c r="X3622" i="41"/>
  <c r="W3622" i="41"/>
  <c r="Z3621" i="41"/>
  <c r="Y3621" i="41"/>
  <c r="X3621" i="41"/>
  <c r="W3621" i="41"/>
  <c r="Z3620" i="41"/>
  <c r="Y3620" i="41"/>
  <c r="X3620" i="41"/>
  <c r="W3620" i="41"/>
  <c r="Z3619" i="41"/>
  <c r="Y3619" i="41"/>
  <c r="X3619" i="41"/>
  <c r="W3619" i="41"/>
  <c r="Z3618" i="41"/>
  <c r="Y3618" i="41"/>
  <c r="X3618" i="41"/>
  <c r="W3618" i="41"/>
  <c r="Z3617" i="41"/>
  <c r="Y3617" i="41"/>
  <c r="X3617" i="41"/>
  <c r="W3617" i="41"/>
  <c r="Z3616" i="41"/>
  <c r="Y3616" i="41"/>
  <c r="X3616" i="41"/>
  <c r="W3616" i="41"/>
  <c r="Z3615" i="41"/>
  <c r="Y3615" i="41"/>
  <c r="X3615" i="41"/>
  <c r="W3615" i="41"/>
  <c r="Z3614" i="41"/>
  <c r="Y3614" i="41"/>
  <c r="X3614" i="41"/>
  <c r="W3614" i="41"/>
  <c r="Z3613" i="41"/>
  <c r="Y3613" i="41"/>
  <c r="X3613" i="41"/>
  <c r="W3613" i="41"/>
  <c r="Z3612" i="41"/>
  <c r="Y3612" i="41"/>
  <c r="X3612" i="41"/>
  <c r="W3612" i="41"/>
  <c r="Z3611" i="41"/>
  <c r="Y3611" i="41"/>
  <c r="X3611" i="41"/>
  <c r="W3611" i="41"/>
  <c r="Z3610" i="41"/>
  <c r="Y3610" i="41"/>
  <c r="X3610" i="41"/>
  <c r="W3610" i="41"/>
  <c r="Z3609" i="41"/>
  <c r="Y3609" i="41"/>
  <c r="X3609" i="41"/>
  <c r="W3609" i="41"/>
  <c r="Z3608" i="41"/>
  <c r="Y3608" i="41"/>
  <c r="X3608" i="41"/>
  <c r="W3608" i="41"/>
  <c r="Z3607" i="41"/>
  <c r="Y3607" i="41"/>
  <c r="X3607" i="41"/>
  <c r="W3607" i="41"/>
  <c r="Z3606" i="41"/>
  <c r="Y3606" i="41"/>
  <c r="X3606" i="41"/>
  <c r="W3606" i="41"/>
  <c r="Z3605" i="41"/>
  <c r="Y3605" i="41"/>
  <c r="X3605" i="41"/>
  <c r="W3605" i="41"/>
  <c r="Z3604" i="41"/>
  <c r="Y3604" i="41"/>
  <c r="X3604" i="41"/>
  <c r="W3604" i="41"/>
  <c r="Z3603" i="41"/>
  <c r="Y3603" i="41"/>
  <c r="X3603" i="41"/>
  <c r="W3603" i="41"/>
  <c r="Z3602" i="41"/>
  <c r="Y3602" i="41"/>
  <c r="X3602" i="41"/>
  <c r="W3602" i="41"/>
  <c r="Z3601" i="41"/>
  <c r="Y3601" i="41"/>
  <c r="X3601" i="41"/>
  <c r="W3601" i="41"/>
  <c r="Z3600" i="41"/>
  <c r="Y3600" i="41"/>
  <c r="X3600" i="41"/>
  <c r="W3600" i="41"/>
  <c r="Z3599" i="41"/>
  <c r="Y3599" i="41"/>
  <c r="X3599" i="41"/>
  <c r="W3599" i="41"/>
  <c r="Z3598" i="41"/>
  <c r="Y3598" i="41"/>
  <c r="X3598" i="41"/>
  <c r="W3598" i="41"/>
  <c r="Z3597" i="41"/>
  <c r="Y3597" i="41"/>
  <c r="X3597" i="41"/>
  <c r="W3597" i="41"/>
  <c r="Z3596" i="41"/>
  <c r="Y3596" i="41"/>
  <c r="X3596" i="41"/>
  <c r="W3596" i="41"/>
  <c r="Z3595" i="41"/>
  <c r="Y3595" i="41"/>
  <c r="X3595" i="41"/>
  <c r="W3595" i="41"/>
  <c r="Z3594" i="41"/>
  <c r="Y3594" i="41"/>
  <c r="X3594" i="41"/>
  <c r="W3594" i="41"/>
  <c r="Z3593" i="41"/>
  <c r="Y3593" i="41"/>
  <c r="X3593" i="41"/>
  <c r="W3593" i="41"/>
  <c r="Z3592" i="41"/>
  <c r="Y3592" i="41"/>
  <c r="X3592" i="41"/>
  <c r="W3592" i="41"/>
  <c r="Z3591" i="41"/>
  <c r="Y3591" i="41"/>
  <c r="X3591" i="41"/>
  <c r="W3591" i="41"/>
  <c r="Z3590" i="41"/>
  <c r="Y3590" i="41"/>
  <c r="X3590" i="41"/>
  <c r="W3590" i="41"/>
  <c r="Z3589" i="41"/>
  <c r="Y3589" i="41"/>
  <c r="X3589" i="41"/>
  <c r="W3589" i="41"/>
  <c r="Z3588" i="41"/>
  <c r="Y3588" i="41"/>
  <c r="X3588" i="41"/>
  <c r="W3588" i="41"/>
  <c r="Z3587" i="41"/>
  <c r="Y3587" i="41"/>
  <c r="X3587" i="41"/>
  <c r="W3587" i="41"/>
  <c r="Z3586" i="41"/>
  <c r="Y3586" i="41"/>
  <c r="X3586" i="41"/>
  <c r="W3586" i="41"/>
  <c r="Z3585" i="41"/>
  <c r="Y3585" i="41"/>
  <c r="X3585" i="41"/>
  <c r="W3585" i="41"/>
  <c r="Z3584" i="41"/>
  <c r="Y3584" i="41"/>
  <c r="X3584" i="41"/>
  <c r="W3584" i="41"/>
  <c r="Z3583" i="41"/>
  <c r="Y3583" i="41"/>
  <c r="X3583" i="41"/>
  <c r="W3583" i="41"/>
  <c r="Z3582" i="41"/>
  <c r="Y3582" i="41"/>
  <c r="X3582" i="41"/>
  <c r="W3582" i="41"/>
  <c r="Z3581" i="41"/>
  <c r="Y3581" i="41"/>
  <c r="X3581" i="41"/>
  <c r="W3581" i="41"/>
  <c r="Z3580" i="41"/>
  <c r="Y3580" i="41"/>
  <c r="X3580" i="41"/>
  <c r="W3580" i="41"/>
  <c r="Z3579" i="41"/>
  <c r="Y3579" i="41"/>
  <c r="X3579" i="41"/>
  <c r="W3579" i="41"/>
  <c r="Z3578" i="41"/>
  <c r="Y3578" i="41"/>
  <c r="X3578" i="41"/>
  <c r="W3578" i="41"/>
  <c r="Z3577" i="41"/>
  <c r="Y3577" i="41"/>
  <c r="X3577" i="41"/>
  <c r="W3577" i="41"/>
  <c r="Z3576" i="41"/>
  <c r="Y3576" i="41"/>
  <c r="X3576" i="41"/>
  <c r="W3576" i="41"/>
  <c r="Z3575" i="41"/>
  <c r="Y3575" i="41"/>
  <c r="X3575" i="41"/>
  <c r="W3575" i="41"/>
  <c r="Z3574" i="41"/>
  <c r="Y3574" i="41"/>
  <c r="X3574" i="41"/>
  <c r="W3574" i="41"/>
  <c r="Z3573" i="41"/>
  <c r="Y3573" i="41"/>
  <c r="X3573" i="41"/>
  <c r="W3573" i="41"/>
  <c r="Z3572" i="41"/>
  <c r="Y3572" i="41"/>
  <c r="X3572" i="41"/>
  <c r="W3572" i="41"/>
  <c r="Z3571" i="41"/>
  <c r="Y3571" i="41"/>
  <c r="X3571" i="41"/>
  <c r="W3571" i="41"/>
  <c r="Z3570" i="41"/>
  <c r="Y3570" i="41"/>
  <c r="X3570" i="41"/>
  <c r="W3570" i="41"/>
  <c r="Z3569" i="41"/>
  <c r="Y3569" i="41"/>
  <c r="X3569" i="41"/>
  <c r="W3569" i="41"/>
  <c r="Z3568" i="41"/>
  <c r="Y3568" i="41"/>
  <c r="X3568" i="41"/>
  <c r="W3568" i="41"/>
  <c r="Z3567" i="41"/>
  <c r="Y3567" i="41"/>
  <c r="X3567" i="41"/>
  <c r="W3567" i="41"/>
  <c r="Z3566" i="41"/>
  <c r="Y3566" i="41"/>
  <c r="X3566" i="41"/>
  <c r="W3566" i="41"/>
  <c r="Z3565" i="41"/>
  <c r="Y3565" i="41"/>
  <c r="X3565" i="41"/>
  <c r="W3565" i="41"/>
  <c r="Z3564" i="41"/>
  <c r="Y3564" i="41"/>
  <c r="X3564" i="41"/>
  <c r="W3564" i="41"/>
  <c r="Z3563" i="41"/>
  <c r="Y3563" i="41"/>
  <c r="X3563" i="41"/>
  <c r="W3563" i="41"/>
  <c r="Z3562" i="41"/>
  <c r="Y3562" i="41"/>
  <c r="X3562" i="41"/>
  <c r="W3562" i="41"/>
  <c r="Z3561" i="41"/>
  <c r="Y3561" i="41"/>
  <c r="X3561" i="41"/>
  <c r="W3561" i="41"/>
  <c r="Z3560" i="41"/>
  <c r="Y3560" i="41"/>
  <c r="X3560" i="41"/>
  <c r="W3560" i="41"/>
  <c r="Z3559" i="41"/>
  <c r="Y3559" i="41"/>
  <c r="X3559" i="41"/>
  <c r="W3559" i="41"/>
  <c r="Z3558" i="41"/>
  <c r="Y3558" i="41"/>
  <c r="X3558" i="41"/>
  <c r="W3558" i="41"/>
  <c r="Z3557" i="41"/>
  <c r="Y3557" i="41"/>
  <c r="X3557" i="41"/>
  <c r="W3557" i="41"/>
  <c r="Z3556" i="41"/>
  <c r="Y3556" i="41"/>
  <c r="X3556" i="41"/>
  <c r="W3556" i="41"/>
  <c r="Z3555" i="41"/>
  <c r="Y3555" i="41"/>
  <c r="X3555" i="41"/>
  <c r="W3555" i="41"/>
  <c r="Z3554" i="41"/>
  <c r="Y3554" i="41"/>
  <c r="X3554" i="41"/>
  <c r="W3554" i="41"/>
  <c r="Z3553" i="41"/>
  <c r="Y3553" i="41"/>
  <c r="X3553" i="41"/>
  <c r="W3553" i="41"/>
  <c r="Z3552" i="41"/>
  <c r="Y3552" i="41"/>
  <c r="X3552" i="41"/>
  <c r="W3552" i="41"/>
  <c r="Z3551" i="41"/>
  <c r="Y3551" i="41"/>
  <c r="X3551" i="41"/>
  <c r="W3551" i="41"/>
  <c r="Z3550" i="41"/>
  <c r="Y3550" i="41"/>
  <c r="X3550" i="41"/>
  <c r="W3550" i="41"/>
  <c r="Z3549" i="41"/>
  <c r="Y3549" i="41"/>
  <c r="X3549" i="41"/>
  <c r="W3549" i="41"/>
  <c r="Z3548" i="41"/>
  <c r="Y3548" i="41"/>
  <c r="X3548" i="41"/>
  <c r="W3548" i="41"/>
  <c r="Z3547" i="41"/>
  <c r="Y3547" i="41"/>
  <c r="X3547" i="41"/>
  <c r="W3547" i="41"/>
  <c r="Z3546" i="41"/>
  <c r="Y3546" i="41"/>
  <c r="X3546" i="41"/>
  <c r="W3546" i="41"/>
  <c r="Z3545" i="41"/>
  <c r="Y3545" i="41"/>
  <c r="X3545" i="41"/>
  <c r="W3545" i="41"/>
  <c r="Z3544" i="41"/>
  <c r="Y3544" i="41"/>
  <c r="X3544" i="41"/>
  <c r="W3544" i="41"/>
  <c r="Z3543" i="41"/>
  <c r="Y3543" i="41"/>
  <c r="X3543" i="41"/>
  <c r="W3543" i="41"/>
  <c r="Z3542" i="41"/>
  <c r="Y3542" i="41"/>
  <c r="X3542" i="41"/>
  <c r="W3542" i="41"/>
  <c r="Z3541" i="41"/>
  <c r="Y3541" i="41"/>
  <c r="X3541" i="41"/>
  <c r="W3541" i="41"/>
  <c r="Z3540" i="41"/>
  <c r="Y3540" i="41"/>
  <c r="X3540" i="41"/>
  <c r="W3540" i="41"/>
  <c r="Z3539" i="41"/>
  <c r="Y3539" i="41"/>
  <c r="X3539" i="41"/>
  <c r="W3539" i="41"/>
  <c r="Z3538" i="41"/>
  <c r="Y3538" i="41"/>
  <c r="X3538" i="41"/>
  <c r="W3538" i="41"/>
  <c r="Z3537" i="41"/>
  <c r="Y3537" i="41"/>
  <c r="X3537" i="41"/>
  <c r="W3537" i="41"/>
  <c r="Z3536" i="41"/>
  <c r="Y3536" i="41"/>
  <c r="X3536" i="41"/>
  <c r="W3536" i="41"/>
  <c r="Z3535" i="41"/>
  <c r="Y3535" i="41"/>
  <c r="X3535" i="41"/>
  <c r="W3535" i="41"/>
  <c r="Z3534" i="41"/>
  <c r="Y3534" i="41"/>
  <c r="X3534" i="41"/>
  <c r="W3534" i="41"/>
  <c r="Z3533" i="41"/>
  <c r="Y3533" i="41"/>
  <c r="X3533" i="41"/>
  <c r="W3533" i="41"/>
  <c r="Z3532" i="41"/>
  <c r="Y3532" i="41"/>
  <c r="X3532" i="41"/>
  <c r="W3532" i="41"/>
  <c r="Z3531" i="41"/>
  <c r="Y3531" i="41"/>
  <c r="X3531" i="41"/>
  <c r="W3531" i="41"/>
  <c r="Z3530" i="41"/>
  <c r="Y3530" i="41"/>
  <c r="X3530" i="41"/>
  <c r="W3530" i="41"/>
  <c r="Z3529" i="41"/>
  <c r="Y3529" i="41"/>
  <c r="X3529" i="41"/>
  <c r="W3529" i="41"/>
  <c r="Z3528" i="41"/>
  <c r="Y3528" i="41"/>
  <c r="X3528" i="41"/>
  <c r="W3528" i="41"/>
  <c r="Z3527" i="41"/>
  <c r="Y3527" i="41"/>
  <c r="X3527" i="41"/>
  <c r="W3527" i="41"/>
  <c r="Z3526" i="41"/>
  <c r="Y3526" i="41"/>
  <c r="X3526" i="41"/>
  <c r="W3526" i="41"/>
  <c r="Z3525" i="41"/>
  <c r="Y3525" i="41"/>
  <c r="X3525" i="41"/>
  <c r="W3525" i="41"/>
  <c r="Z3524" i="41"/>
  <c r="Y3524" i="41"/>
  <c r="X3524" i="41"/>
  <c r="W3524" i="41"/>
  <c r="Z3523" i="41"/>
  <c r="Y3523" i="41"/>
  <c r="X3523" i="41"/>
  <c r="W3523" i="41"/>
  <c r="Z3522" i="41"/>
  <c r="Y3522" i="41"/>
  <c r="X3522" i="41"/>
  <c r="W3522" i="41"/>
  <c r="Z3521" i="41"/>
  <c r="Y3521" i="41"/>
  <c r="X3521" i="41"/>
  <c r="W3521" i="41"/>
  <c r="Z3520" i="41"/>
  <c r="Y3520" i="41"/>
  <c r="X3520" i="41"/>
  <c r="W3520" i="41"/>
  <c r="Z3519" i="41"/>
  <c r="Y3519" i="41"/>
  <c r="X3519" i="41"/>
  <c r="W3519" i="41"/>
  <c r="Z3518" i="41"/>
  <c r="Y3518" i="41"/>
  <c r="X3518" i="41"/>
  <c r="W3518" i="41"/>
  <c r="Z3517" i="41"/>
  <c r="Y3517" i="41"/>
  <c r="X3517" i="41"/>
  <c r="W3517" i="41"/>
  <c r="Z3516" i="41"/>
  <c r="Y3516" i="41"/>
  <c r="X3516" i="41"/>
  <c r="W3516" i="41"/>
  <c r="Z3515" i="41"/>
  <c r="Y3515" i="41"/>
  <c r="X3515" i="41"/>
  <c r="W3515" i="41"/>
  <c r="Z3514" i="41"/>
  <c r="Y3514" i="41"/>
  <c r="X3514" i="41"/>
  <c r="W3514" i="41"/>
  <c r="Z3513" i="41"/>
  <c r="Y3513" i="41"/>
  <c r="X3513" i="41"/>
  <c r="W3513" i="41"/>
  <c r="Z3512" i="41"/>
  <c r="Y3512" i="41"/>
  <c r="X3512" i="41"/>
  <c r="W3512" i="41"/>
  <c r="Z3511" i="41"/>
  <c r="Y3511" i="41"/>
  <c r="X3511" i="41"/>
  <c r="W3511" i="41"/>
  <c r="Z3510" i="41"/>
  <c r="Y3510" i="41"/>
  <c r="X3510" i="41"/>
  <c r="W3510" i="41"/>
  <c r="Z3509" i="41"/>
  <c r="Y3509" i="41"/>
  <c r="X3509" i="41"/>
  <c r="W3509" i="41"/>
  <c r="Z3508" i="41"/>
  <c r="Y3508" i="41"/>
  <c r="X3508" i="41"/>
  <c r="W3508" i="41"/>
  <c r="Z3507" i="41"/>
  <c r="Y3507" i="41"/>
  <c r="X3507" i="41"/>
  <c r="W3507" i="41"/>
  <c r="Z3506" i="41"/>
  <c r="Y3506" i="41"/>
  <c r="X3506" i="41"/>
  <c r="W3506" i="41"/>
  <c r="Z3505" i="41"/>
  <c r="Y3505" i="41"/>
  <c r="X3505" i="41"/>
  <c r="W3505" i="41"/>
  <c r="Z3504" i="41"/>
  <c r="Y3504" i="41"/>
  <c r="X3504" i="41"/>
  <c r="W3504" i="41"/>
  <c r="Z3503" i="41"/>
  <c r="Y3503" i="41"/>
  <c r="X3503" i="41"/>
  <c r="W3503" i="41"/>
  <c r="Z3502" i="41"/>
  <c r="Y3502" i="41"/>
  <c r="X3502" i="41"/>
  <c r="W3502" i="41"/>
  <c r="Z3501" i="41"/>
  <c r="Y3501" i="41"/>
  <c r="X3501" i="41"/>
  <c r="W3501" i="41"/>
  <c r="Z3500" i="41"/>
  <c r="Y3500" i="41"/>
  <c r="X3500" i="41"/>
  <c r="W3500" i="41"/>
  <c r="Z3499" i="41"/>
  <c r="Y3499" i="41"/>
  <c r="X3499" i="41"/>
  <c r="W3499" i="41"/>
  <c r="Z3498" i="41"/>
  <c r="Y3498" i="41"/>
  <c r="X3498" i="41"/>
  <c r="W3498" i="41"/>
  <c r="Z3497" i="41"/>
  <c r="Y3497" i="41"/>
  <c r="X3497" i="41"/>
  <c r="W3497" i="41"/>
  <c r="Z3496" i="41"/>
  <c r="Y3496" i="41"/>
  <c r="X3496" i="41"/>
  <c r="W3496" i="41"/>
  <c r="Z3495" i="41"/>
  <c r="Y3495" i="41"/>
  <c r="X3495" i="41"/>
  <c r="W3495" i="41"/>
  <c r="Z3494" i="41"/>
  <c r="Y3494" i="41"/>
  <c r="X3494" i="41"/>
  <c r="W3494" i="41"/>
  <c r="Z3493" i="41"/>
  <c r="Y3493" i="41"/>
  <c r="X3493" i="41"/>
  <c r="W3493" i="41"/>
  <c r="Z3492" i="41"/>
  <c r="Y3492" i="41"/>
  <c r="X3492" i="41"/>
  <c r="W3492" i="41"/>
  <c r="Z3491" i="41"/>
  <c r="Y3491" i="41"/>
  <c r="X3491" i="41"/>
  <c r="W3491" i="41"/>
  <c r="Z3490" i="41"/>
  <c r="Y3490" i="41"/>
  <c r="X3490" i="41"/>
  <c r="W3490" i="41"/>
  <c r="Z3489" i="41"/>
  <c r="Y3489" i="41"/>
  <c r="X3489" i="41"/>
  <c r="W3489" i="41"/>
  <c r="Z3488" i="41"/>
  <c r="Y3488" i="41"/>
  <c r="X3488" i="41"/>
  <c r="W3488" i="41"/>
  <c r="Z3487" i="41"/>
  <c r="Y3487" i="41"/>
  <c r="X3487" i="41"/>
  <c r="W3487" i="41"/>
  <c r="Z3486" i="41"/>
  <c r="Y3486" i="41"/>
  <c r="X3486" i="41"/>
  <c r="W3486" i="41"/>
  <c r="Z3485" i="41"/>
  <c r="Y3485" i="41"/>
  <c r="X3485" i="41"/>
  <c r="W3485" i="41"/>
  <c r="Z3484" i="41"/>
  <c r="Y3484" i="41"/>
  <c r="X3484" i="41"/>
  <c r="W3484" i="41"/>
  <c r="Z3483" i="41"/>
  <c r="Y3483" i="41"/>
  <c r="X3483" i="41"/>
  <c r="W3483" i="41"/>
  <c r="Z3482" i="41"/>
  <c r="Y3482" i="41"/>
  <c r="X3482" i="41"/>
  <c r="W3482" i="41"/>
  <c r="Z3481" i="41"/>
  <c r="Y3481" i="41"/>
  <c r="X3481" i="41"/>
  <c r="W3481" i="41"/>
  <c r="Z3480" i="41"/>
  <c r="Y3480" i="41"/>
  <c r="X3480" i="41"/>
  <c r="W3480" i="41"/>
  <c r="Z3479" i="41"/>
  <c r="Y3479" i="41"/>
  <c r="X3479" i="41"/>
  <c r="W3479" i="41"/>
  <c r="Z3478" i="41"/>
  <c r="Y3478" i="41"/>
  <c r="X3478" i="41"/>
  <c r="W3478" i="41"/>
  <c r="Z3477" i="41"/>
  <c r="Y3477" i="41"/>
  <c r="X3477" i="41"/>
  <c r="W3477" i="41"/>
  <c r="Z3476" i="41"/>
  <c r="Y3476" i="41"/>
  <c r="X3476" i="41"/>
  <c r="W3476" i="41"/>
  <c r="Z3475" i="41"/>
  <c r="Y3475" i="41"/>
  <c r="X3475" i="41"/>
  <c r="W3475" i="41"/>
  <c r="Z3474" i="41"/>
  <c r="Y3474" i="41"/>
  <c r="X3474" i="41"/>
  <c r="W3474" i="41"/>
  <c r="Z3473" i="41"/>
  <c r="Y3473" i="41"/>
  <c r="X3473" i="41"/>
  <c r="W3473" i="41"/>
  <c r="Z3472" i="41"/>
  <c r="Y3472" i="41"/>
  <c r="X3472" i="41"/>
  <c r="W3472" i="41"/>
  <c r="Z3471" i="41"/>
  <c r="Y3471" i="41"/>
  <c r="X3471" i="41"/>
  <c r="W3471" i="41"/>
  <c r="Z3470" i="41"/>
  <c r="Y3470" i="41"/>
  <c r="X3470" i="41"/>
  <c r="W3470" i="41"/>
  <c r="Z3469" i="41"/>
  <c r="Y3469" i="41"/>
  <c r="X3469" i="41"/>
  <c r="W3469" i="41"/>
  <c r="Z3468" i="41"/>
  <c r="Y3468" i="41"/>
  <c r="X3468" i="41"/>
  <c r="W3468" i="41"/>
  <c r="Z3467" i="41"/>
  <c r="Y3467" i="41"/>
  <c r="X3467" i="41"/>
  <c r="W3467" i="41"/>
  <c r="Z3466" i="41"/>
  <c r="Y3466" i="41"/>
  <c r="X3466" i="41"/>
  <c r="W3466" i="41"/>
  <c r="Z3465" i="41"/>
  <c r="Y3465" i="41"/>
  <c r="X3465" i="41"/>
  <c r="W3465" i="41"/>
  <c r="Z3464" i="41"/>
  <c r="Y3464" i="41"/>
  <c r="X3464" i="41"/>
  <c r="W3464" i="41"/>
  <c r="Z3463" i="41"/>
  <c r="Y3463" i="41"/>
  <c r="X3463" i="41"/>
  <c r="W3463" i="41"/>
  <c r="Z3462" i="41"/>
  <c r="Y3462" i="41"/>
  <c r="X3462" i="41"/>
  <c r="W3462" i="41"/>
  <c r="Z3461" i="41"/>
  <c r="Y3461" i="41"/>
  <c r="X3461" i="41"/>
  <c r="W3461" i="41"/>
  <c r="Z3460" i="41"/>
  <c r="Y3460" i="41"/>
  <c r="X3460" i="41"/>
  <c r="W3460" i="41"/>
  <c r="Z3459" i="41"/>
  <c r="Y3459" i="41"/>
  <c r="X3459" i="41"/>
  <c r="W3459" i="41"/>
  <c r="Z3458" i="41"/>
  <c r="Y3458" i="41"/>
  <c r="X3458" i="41"/>
  <c r="W3458" i="41"/>
  <c r="Z3457" i="41"/>
  <c r="Y3457" i="41"/>
  <c r="X3457" i="41"/>
  <c r="W3457" i="41"/>
  <c r="Z3456" i="41"/>
  <c r="Y3456" i="41"/>
  <c r="X3456" i="41"/>
  <c r="W3456" i="41"/>
  <c r="Z3455" i="41"/>
  <c r="Y3455" i="41"/>
  <c r="X3455" i="41"/>
  <c r="W3455" i="41"/>
  <c r="Z3454" i="41"/>
  <c r="Y3454" i="41"/>
  <c r="X3454" i="41"/>
  <c r="W3454" i="41"/>
  <c r="Z3453" i="41"/>
  <c r="Y3453" i="41"/>
  <c r="X3453" i="41"/>
  <c r="W3453" i="41"/>
  <c r="Z3452" i="41"/>
  <c r="Y3452" i="41"/>
  <c r="X3452" i="41"/>
  <c r="W3452" i="41"/>
  <c r="Z3451" i="41"/>
  <c r="Y3451" i="41"/>
  <c r="X3451" i="41"/>
  <c r="W3451" i="41"/>
  <c r="Z3450" i="41"/>
  <c r="Y3450" i="41"/>
  <c r="X3450" i="41"/>
  <c r="W3450" i="41"/>
  <c r="Z3449" i="41"/>
  <c r="Y3449" i="41"/>
  <c r="X3449" i="41"/>
  <c r="W3449" i="41"/>
  <c r="Z3448" i="41"/>
  <c r="Y3448" i="41"/>
  <c r="X3448" i="41"/>
  <c r="W3448" i="41"/>
  <c r="Z3447" i="41"/>
  <c r="Y3447" i="41"/>
  <c r="X3447" i="41"/>
  <c r="W3447" i="41"/>
  <c r="Z3446" i="41"/>
  <c r="Y3446" i="41"/>
  <c r="X3446" i="41"/>
  <c r="W3446" i="41"/>
  <c r="Z3445" i="41"/>
  <c r="Y3445" i="41"/>
  <c r="X3445" i="41"/>
  <c r="W3445" i="41"/>
  <c r="Z3444" i="41"/>
  <c r="Y3444" i="41"/>
  <c r="X3444" i="41"/>
  <c r="W3444" i="41"/>
  <c r="Z3443" i="41"/>
  <c r="Y3443" i="41"/>
  <c r="X3443" i="41"/>
  <c r="W3443" i="41"/>
  <c r="Z3442" i="41"/>
  <c r="Y3442" i="41"/>
  <c r="X3442" i="41"/>
  <c r="W3442" i="41"/>
  <c r="Z3441" i="41"/>
  <c r="Y3441" i="41"/>
  <c r="X3441" i="41"/>
  <c r="W3441" i="41"/>
  <c r="Z3440" i="41"/>
  <c r="Y3440" i="41"/>
  <c r="X3440" i="41"/>
  <c r="W3440" i="41"/>
  <c r="Z3439" i="41"/>
  <c r="Y3439" i="41"/>
  <c r="X3439" i="41"/>
  <c r="W3439" i="41"/>
  <c r="Z3438" i="41"/>
  <c r="Y3438" i="41"/>
  <c r="X3438" i="41"/>
  <c r="W3438" i="41"/>
  <c r="Z3437" i="41"/>
  <c r="Y3437" i="41"/>
  <c r="X3437" i="41"/>
  <c r="W3437" i="41"/>
  <c r="Z3436" i="41"/>
  <c r="Y3436" i="41"/>
  <c r="X3436" i="41"/>
  <c r="W3436" i="41"/>
  <c r="Z3435" i="41"/>
  <c r="Y3435" i="41"/>
  <c r="X3435" i="41"/>
  <c r="W3435" i="41"/>
  <c r="Z3434" i="41"/>
  <c r="Y3434" i="41"/>
  <c r="X3434" i="41"/>
  <c r="W3434" i="41"/>
  <c r="Z3433" i="41"/>
  <c r="Y3433" i="41"/>
  <c r="X3433" i="41"/>
  <c r="W3433" i="41"/>
  <c r="Z3432" i="41"/>
  <c r="Y3432" i="41"/>
  <c r="X3432" i="41"/>
  <c r="W3432" i="41"/>
  <c r="Z3431" i="41"/>
  <c r="Y3431" i="41"/>
  <c r="X3431" i="41"/>
  <c r="W3431" i="41"/>
  <c r="Z3430" i="41"/>
  <c r="Y3430" i="41"/>
  <c r="X3430" i="41"/>
  <c r="W3430" i="41"/>
  <c r="Z3429" i="41"/>
  <c r="Y3429" i="41"/>
  <c r="X3429" i="41"/>
  <c r="W3429" i="41"/>
  <c r="Z3428" i="41"/>
  <c r="Y3428" i="41"/>
  <c r="X3428" i="41"/>
  <c r="W3428" i="41"/>
  <c r="Z3427" i="41"/>
  <c r="Y3427" i="41"/>
  <c r="X3427" i="41"/>
  <c r="W3427" i="41"/>
  <c r="Z3426" i="41"/>
  <c r="Y3426" i="41"/>
  <c r="X3426" i="41"/>
  <c r="W3426" i="41"/>
  <c r="Z3425" i="41"/>
  <c r="Y3425" i="41"/>
  <c r="X3425" i="41"/>
  <c r="W3425" i="41"/>
  <c r="Z3424" i="41"/>
  <c r="Y3424" i="41"/>
  <c r="X3424" i="41"/>
  <c r="W3424" i="41"/>
  <c r="Z3423" i="41"/>
  <c r="Y3423" i="41"/>
  <c r="X3423" i="41"/>
  <c r="W3423" i="41"/>
  <c r="Z3422" i="41"/>
  <c r="Y3422" i="41"/>
  <c r="X3422" i="41"/>
  <c r="W3422" i="41"/>
  <c r="Z3421" i="41"/>
  <c r="Y3421" i="41"/>
  <c r="X3421" i="41"/>
  <c r="W3421" i="41"/>
  <c r="Z3420" i="41"/>
  <c r="Y3420" i="41"/>
  <c r="X3420" i="41"/>
  <c r="W3420" i="41"/>
  <c r="Z3419" i="41"/>
  <c r="Y3419" i="41"/>
  <c r="X3419" i="41"/>
  <c r="W3419" i="41"/>
  <c r="Z3418" i="41"/>
  <c r="Y3418" i="41"/>
  <c r="X3418" i="41"/>
  <c r="W3418" i="41"/>
  <c r="Z3417" i="41"/>
  <c r="Y3417" i="41"/>
  <c r="X3417" i="41"/>
  <c r="W3417" i="41"/>
  <c r="Z3416" i="41"/>
  <c r="Y3416" i="41"/>
  <c r="X3416" i="41"/>
  <c r="W3416" i="41"/>
  <c r="Z3415" i="41"/>
  <c r="Y3415" i="41"/>
  <c r="X3415" i="41"/>
  <c r="W3415" i="41"/>
  <c r="Z3414" i="41"/>
  <c r="Y3414" i="41"/>
  <c r="X3414" i="41"/>
  <c r="W3414" i="41"/>
  <c r="Z3413" i="41"/>
  <c r="Y3413" i="41"/>
  <c r="X3413" i="41"/>
  <c r="W3413" i="41"/>
  <c r="Z3412" i="41"/>
  <c r="Y3412" i="41"/>
  <c r="X3412" i="41"/>
  <c r="W3412" i="41"/>
  <c r="Z3411" i="41"/>
  <c r="Y3411" i="41"/>
  <c r="X3411" i="41"/>
  <c r="W3411" i="41"/>
  <c r="Z3410" i="41"/>
  <c r="Y3410" i="41"/>
  <c r="X3410" i="41"/>
  <c r="W3410" i="41"/>
  <c r="Z3409" i="41"/>
  <c r="Y3409" i="41"/>
  <c r="X3409" i="41"/>
  <c r="W3409" i="41"/>
  <c r="Z3408" i="41"/>
  <c r="Y3408" i="41"/>
  <c r="X3408" i="41"/>
  <c r="W3408" i="41"/>
  <c r="Z3407" i="41"/>
  <c r="Y3407" i="41"/>
  <c r="X3407" i="41"/>
  <c r="W3407" i="41"/>
  <c r="Z3406" i="41"/>
  <c r="Y3406" i="41"/>
  <c r="X3406" i="41"/>
  <c r="W3406" i="41"/>
  <c r="Z3405" i="41"/>
  <c r="Y3405" i="41"/>
  <c r="X3405" i="41"/>
  <c r="W3405" i="41"/>
  <c r="Z3404" i="41"/>
  <c r="Y3404" i="41"/>
  <c r="X3404" i="41"/>
  <c r="W3404" i="41"/>
  <c r="Z3403" i="41"/>
  <c r="Y3403" i="41"/>
  <c r="X3403" i="41"/>
  <c r="W3403" i="41"/>
  <c r="Z3402" i="41"/>
  <c r="Y3402" i="41"/>
  <c r="X3402" i="41"/>
  <c r="W3402" i="41"/>
  <c r="Z3401" i="41"/>
  <c r="Y3401" i="41"/>
  <c r="X3401" i="41"/>
  <c r="W3401" i="41"/>
  <c r="Z3400" i="41"/>
  <c r="Y3400" i="41"/>
  <c r="X3400" i="41"/>
  <c r="W3400" i="41"/>
  <c r="Z3399" i="41"/>
  <c r="Y3399" i="41"/>
  <c r="X3399" i="41"/>
  <c r="W3399" i="41"/>
  <c r="Z3398" i="41"/>
  <c r="Y3398" i="41"/>
  <c r="X3398" i="41"/>
  <c r="W3398" i="41"/>
  <c r="Z3397" i="41"/>
  <c r="Y3397" i="41"/>
  <c r="X3397" i="41"/>
  <c r="W3397" i="41"/>
  <c r="Z3396" i="41"/>
  <c r="Y3396" i="41"/>
  <c r="X3396" i="41"/>
  <c r="W3396" i="41"/>
  <c r="Z3395" i="41"/>
  <c r="Y3395" i="41"/>
  <c r="X3395" i="41"/>
  <c r="W3395" i="41"/>
  <c r="Z3394" i="41"/>
  <c r="Y3394" i="41"/>
  <c r="X3394" i="41"/>
  <c r="W3394" i="41"/>
  <c r="Z3393" i="41"/>
  <c r="Y3393" i="41"/>
  <c r="X3393" i="41"/>
  <c r="W3393" i="41"/>
  <c r="Z3392" i="41"/>
  <c r="Y3392" i="41"/>
  <c r="X3392" i="41"/>
  <c r="W3392" i="41"/>
  <c r="Z3391" i="41"/>
  <c r="Y3391" i="41"/>
  <c r="X3391" i="41"/>
  <c r="W3391" i="41"/>
  <c r="Z3390" i="41"/>
  <c r="Y3390" i="41"/>
  <c r="X3390" i="41"/>
  <c r="W3390" i="41"/>
  <c r="Z3389" i="41"/>
  <c r="Y3389" i="41"/>
  <c r="X3389" i="41"/>
  <c r="W3389" i="41"/>
  <c r="Z3388" i="41"/>
  <c r="Y3388" i="41"/>
  <c r="X3388" i="41"/>
  <c r="W3388" i="41"/>
  <c r="Z3387" i="41"/>
  <c r="Y3387" i="41"/>
  <c r="X3387" i="41"/>
  <c r="W3387" i="41"/>
  <c r="Z3386" i="41"/>
  <c r="Y3386" i="41"/>
  <c r="X3386" i="41"/>
  <c r="W3386" i="41"/>
  <c r="Z3385" i="41"/>
  <c r="Y3385" i="41"/>
  <c r="X3385" i="41"/>
  <c r="W3385" i="41"/>
  <c r="Z3384" i="41"/>
  <c r="Y3384" i="41"/>
  <c r="X3384" i="41"/>
  <c r="W3384" i="41"/>
  <c r="Z3383" i="41"/>
  <c r="Y3383" i="41"/>
  <c r="X3383" i="41"/>
  <c r="W3383" i="41"/>
  <c r="Z3382" i="41"/>
  <c r="Y3382" i="41"/>
  <c r="X3382" i="41"/>
  <c r="W3382" i="41"/>
  <c r="Z3381" i="41"/>
  <c r="Y3381" i="41"/>
  <c r="X3381" i="41"/>
  <c r="W3381" i="41"/>
  <c r="Z3380" i="41"/>
  <c r="Y3380" i="41"/>
  <c r="X3380" i="41"/>
  <c r="W3380" i="41"/>
  <c r="Z3379" i="41"/>
  <c r="Y3379" i="41"/>
  <c r="X3379" i="41"/>
  <c r="W3379" i="41"/>
  <c r="Z3378" i="41"/>
  <c r="Y3378" i="41"/>
  <c r="X3378" i="41"/>
  <c r="W3378" i="41"/>
  <c r="Z3377" i="41"/>
  <c r="Y3377" i="41"/>
  <c r="X3377" i="41"/>
  <c r="W3377" i="41"/>
  <c r="Z3376" i="41"/>
  <c r="Y3376" i="41"/>
  <c r="X3376" i="41"/>
  <c r="W3376" i="41"/>
  <c r="Z3375" i="41"/>
  <c r="Y3375" i="41"/>
  <c r="X3375" i="41"/>
  <c r="W3375" i="41"/>
  <c r="Z3374" i="41"/>
  <c r="Y3374" i="41"/>
  <c r="X3374" i="41"/>
  <c r="W3374" i="41"/>
  <c r="Z3373" i="41"/>
  <c r="Y3373" i="41"/>
  <c r="X3373" i="41"/>
  <c r="W3373" i="41"/>
  <c r="Z3372" i="41"/>
  <c r="Y3372" i="41"/>
  <c r="X3372" i="41"/>
  <c r="W3372" i="41"/>
  <c r="Z3371" i="41"/>
  <c r="Y3371" i="41"/>
  <c r="X3371" i="41"/>
  <c r="W3371" i="41"/>
  <c r="Z3370" i="41"/>
  <c r="Y3370" i="41"/>
  <c r="X3370" i="41"/>
  <c r="W3370" i="41"/>
  <c r="Z3369" i="41"/>
  <c r="Y3369" i="41"/>
  <c r="X3369" i="41"/>
  <c r="W3369" i="41"/>
  <c r="Z3368" i="41"/>
  <c r="Y3368" i="41"/>
  <c r="X3368" i="41"/>
  <c r="W3368" i="41"/>
  <c r="Z3367" i="41"/>
  <c r="Y3367" i="41"/>
  <c r="X3367" i="41"/>
  <c r="W3367" i="41"/>
  <c r="Z3366" i="41"/>
  <c r="Y3366" i="41"/>
  <c r="X3366" i="41"/>
  <c r="W3366" i="41"/>
  <c r="Z3365" i="41"/>
  <c r="Y3365" i="41"/>
  <c r="X3365" i="41"/>
  <c r="W3365" i="41"/>
  <c r="Z3364" i="41"/>
  <c r="Y3364" i="41"/>
  <c r="X3364" i="41"/>
  <c r="W3364" i="41"/>
  <c r="Z3363" i="41"/>
  <c r="Y3363" i="41"/>
  <c r="X3363" i="41"/>
  <c r="W3363" i="41"/>
  <c r="Z3362" i="41"/>
  <c r="Y3362" i="41"/>
  <c r="X3362" i="41"/>
  <c r="W3362" i="41"/>
  <c r="Z3361" i="41"/>
  <c r="Y3361" i="41"/>
  <c r="X3361" i="41"/>
  <c r="W3361" i="41"/>
  <c r="Z3360" i="41"/>
  <c r="Y3360" i="41"/>
  <c r="X3360" i="41"/>
  <c r="W3360" i="41"/>
  <c r="Z3359" i="41"/>
  <c r="Y3359" i="41"/>
  <c r="X3359" i="41"/>
  <c r="W3359" i="41"/>
  <c r="Z3358" i="41"/>
  <c r="Y3358" i="41"/>
  <c r="X3358" i="41"/>
  <c r="W3358" i="41"/>
  <c r="Z3357" i="41"/>
  <c r="Y3357" i="41"/>
  <c r="X3357" i="41"/>
  <c r="W3357" i="41"/>
  <c r="Z3356" i="41"/>
  <c r="Y3356" i="41"/>
  <c r="X3356" i="41"/>
  <c r="W3356" i="41"/>
  <c r="Z3355" i="41"/>
  <c r="Y3355" i="41"/>
  <c r="X3355" i="41"/>
  <c r="W3355" i="41"/>
  <c r="Z3354" i="41"/>
  <c r="Y3354" i="41"/>
  <c r="X3354" i="41"/>
  <c r="W3354" i="41"/>
  <c r="Z3353" i="41"/>
  <c r="Y3353" i="41"/>
  <c r="X3353" i="41"/>
  <c r="W3353" i="41"/>
  <c r="Z3352" i="41"/>
  <c r="Y3352" i="41"/>
  <c r="X3352" i="41"/>
  <c r="W3352" i="41"/>
  <c r="Z3351" i="41"/>
  <c r="Y3351" i="41"/>
  <c r="X3351" i="41"/>
  <c r="W3351" i="41"/>
  <c r="Z3350" i="41"/>
  <c r="Y3350" i="41"/>
  <c r="X3350" i="41"/>
  <c r="W3350" i="41"/>
  <c r="Z3349" i="41"/>
  <c r="Y3349" i="41"/>
  <c r="X3349" i="41"/>
  <c r="W3349" i="41"/>
  <c r="Z3348" i="41"/>
  <c r="Y3348" i="41"/>
  <c r="X3348" i="41"/>
  <c r="W3348" i="41"/>
  <c r="Z3347" i="41"/>
  <c r="Y3347" i="41"/>
  <c r="X3347" i="41"/>
  <c r="W3347" i="41"/>
  <c r="Z3346" i="41"/>
  <c r="Y3346" i="41"/>
  <c r="X3346" i="41"/>
  <c r="W3346" i="41"/>
  <c r="Z3345" i="41"/>
  <c r="Y3345" i="41"/>
  <c r="X3345" i="41"/>
  <c r="W3345" i="41"/>
  <c r="Z3344" i="41"/>
  <c r="Y3344" i="41"/>
  <c r="X3344" i="41"/>
  <c r="W3344" i="41"/>
  <c r="Z3343" i="41"/>
  <c r="Y3343" i="41"/>
  <c r="X3343" i="41"/>
  <c r="W3343" i="41"/>
  <c r="Z3342" i="41"/>
  <c r="Y3342" i="41"/>
  <c r="X3342" i="41"/>
  <c r="W3342" i="41"/>
  <c r="Z3341" i="41"/>
  <c r="Y3341" i="41"/>
  <c r="X3341" i="41"/>
  <c r="W3341" i="41"/>
  <c r="Z3340" i="41"/>
  <c r="Y3340" i="41"/>
  <c r="X3340" i="41"/>
  <c r="W3340" i="41"/>
  <c r="Z3339" i="41"/>
  <c r="Y3339" i="41"/>
  <c r="X3339" i="41"/>
  <c r="W3339" i="41"/>
  <c r="Z3338" i="41"/>
  <c r="Y3338" i="41"/>
  <c r="X3338" i="41"/>
  <c r="W3338" i="41"/>
  <c r="Z3337" i="41"/>
  <c r="Y3337" i="41"/>
  <c r="X3337" i="41"/>
  <c r="W3337" i="41"/>
  <c r="Z3336" i="41"/>
  <c r="Y3336" i="41"/>
  <c r="X3336" i="41"/>
  <c r="W3336" i="41"/>
  <c r="Z3335" i="41"/>
  <c r="Y3335" i="41"/>
  <c r="X3335" i="41"/>
  <c r="W3335" i="41"/>
  <c r="Z3334" i="41"/>
  <c r="Y3334" i="41"/>
  <c r="X3334" i="41"/>
  <c r="W3334" i="41"/>
  <c r="Z3333" i="41"/>
  <c r="Y3333" i="41"/>
  <c r="X3333" i="41"/>
  <c r="W3333" i="41"/>
  <c r="Z3332" i="41"/>
  <c r="Y3332" i="41"/>
  <c r="X3332" i="41"/>
  <c r="W3332" i="41"/>
  <c r="Z3331" i="41"/>
  <c r="Y3331" i="41"/>
  <c r="X3331" i="41"/>
  <c r="W3331" i="41"/>
  <c r="Z3330" i="41"/>
  <c r="Y3330" i="41"/>
  <c r="X3330" i="41"/>
  <c r="W3330" i="41"/>
  <c r="Z3329" i="41"/>
  <c r="Y3329" i="41"/>
  <c r="X3329" i="41"/>
  <c r="W3329" i="41"/>
  <c r="Z3328" i="41"/>
  <c r="Y3328" i="41"/>
  <c r="X3328" i="41"/>
  <c r="W3328" i="41"/>
  <c r="Z3327" i="41"/>
  <c r="Y3327" i="41"/>
  <c r="X3327" i="41"/>
  <c r="W3327" i="41"/>
  <c r="Z3326" i="41"/>
  <c r="Y3326" i="41"/>
  <c r="X3326" i="41"/>
  <c r="W3326" i="41"/>
  <c r="Z3325" i="41"/>
  <c r="Y3325" i="41"/>
  <c r="X3325" i="41"/>
  <c r="W3325" i="41"/>
  <c r="Z3324" i="41"/>
  <c r="Y3324" i="41"/>
  <c r="X3324" i="41"/>
  <c r="W3324" i="41"/>
  <c r="Z3323" i="41"/>
  <c r="Y3323" i="41"/>
  <c r="X3323" i="41"/>
  <c r="W3323" i="41"/>
  <c r="Z3322" i="41"/>
  <c r="Y3322" i="41"/>
  <c r="X3322" i="41"/>
  <c r="W3322" i="41"/>
  <c r="Z3321" i="41"/>
  <c r="Y3321" i="41"/>
  <c r="X3321" i="41"/>
  <c r="W3321" i="41"/>
  <c r="Z3320" i="41"/>
  <c r="Y3320" i="41"/>
  <c r="X3320" i="41"/>
  <c r="W3320" i="41"/>
  <c r="Z3319" i="41"/>
  <c r="Y3319" i="41"/>
  <c r="X3319" i="41"/>
  <c r="W3319" i="41"/>
  <c r="Z3318" i="41"/>
  <c r="Y3318" i="41"/>
  <c r="X3318" i="41"/>
  <c r="W3318" i="41"/>
  <c r="Z3317" i="41"/>
  <c r="Y3317" i="41"/>
  <c r="X3317" i="41"/>
  <c r="W3317" i="41"/>
  <c r="Z3316" i="41"/>
  <c r="Y3316" i="41"/>
  <c r="X3316" i="41"/>
  <c r="W3316" i="41"/>
  <c r="Z3315" i="41"/>
  <c r="Y3315" i="41"/>
  <c r="X3315" i="41"/>
  <c r="W3315" i="41"/>
  <c r="Z3314" i="41"/>
  <c r="Y3314" i="41"/>
  <c r="X3314" i="41"/>
  <c r="W3314" i="41"/>
  <c r="Z3313" i="41"/>
  <c r="Y3313" i="41"/>
  <c r="X3313" i="41"/>
  <c r="W3313" i="41"/>
  <c r="Z3312" i="41"/>
  <c r="Y3312" i="41"/>
  <c r="X3312" i="41"/>
  <c r="W3312" i="41"/>
  <c r="Z3311" i="41"/>
  <c r="Y3311" i="41"/>
  <c r="X3311" i="41"/>
  <c r="W3311" i="41"/>
  <c r="Z3310" i="41"/>
  <c r="Y3310" i="41"/>
  <c r="X3310" i="41"/>
  <c r="W3310" i="41"/>
  <c r="Z3309" i="41"/>
  <c r="Y3309" i="41"/>
  <c r="X3309" i="41"/>
  <c r="W3309" i="41"/>
  <c r="Z3308" i="41"/>
  <c r="Y3308" i="41"/>
  <c r="X3308" i="41"/>
  <c r="W3308" i="41"/>
  <c r="Z3307" i="41"/>
  <c r="Y3307" i="41"/>
  <c r="X3307" i="41"/>
  <c r="W3307" i="41"/>
  <c r="Z3306" i="41"/>
  <c r="Y3306" i="41"/>
  <c r="X3306" i="41"/>
  <c r="W3306" i="41"/>
  <c r="Z3305" i="41"/>
  <c r="Y3305" i="41"/>
  <c r="X3305" i="41"/>
  <c r="W3305" i="41"/>
  <c r="Z3304" i="41"/>
  <c r="Y3304" i="41"/>
  <c r="X3304" i="41"/>
  <c r="W3304" i="41"/>
  <c r="Z3303" i="41"/>
  <c r="Y3303" i="41"/>
  <c r="X3303" i="41"/>
  <c r="W3303" i="41"/>
  <c r="Z3302" i="41"/>
  <c r="Y3302" i="41"/>
  <c r="X3302" i="41"/>
  <c r="W3302" i="41"/>
  <c r="Z3301" i="41"/>
  <c r="Y3301" i="41"/>
  <c r="X3301" i="41"/>
  <c r="W3301" i="41"/>
  <c r="Z3300" i="41"/>
  <c r="Y3300" i="41"/>
  <c r="X3300" i="41"/>
  <c r="W3300" i="41"/>
  <c r="Z3299" i="41"/>
  <c r="Y3299" i="41"/>
  <c r="X3299" i="41"/>
  <c r="W3299" i="41"/>
  <c r="Z3298" i="41"/>
  <c r="Y3298" i="41"/>
  <c r="X3298" i="41"/>
  <c r="W3298" i="41"/>
  <c r="Z3297" i="41"/>
  <c r="Y3297" i="41"/>
  <c r="X3297" i="41"/>
  <c r="W3297" i="41"/>
  <c r="Z3296" i="41"/>
  <c r="Y3296" i="41"/>
  <c r="X3296" i="41"/>
  <c r="W3296" i="41"/>
  <c r="Z3295" i="41"/>
  <c r="Y3295" i="41"/>
  <c r="X3295" i="41"/>
  <c r="W3295" i="41"/>
  <c r="Z3294" i="41"/>
  <c r="Y3294" i="41"/>
  <c r="X3294" i="41"/>
  <c r="W3294" i="41"/>
  <c r="Z3293" i="41"/>
  <c r="Y3293" i="41"/>
  <c r="X3293" i="41"/>
  <c r="W3293" i="41"/>
  <c r="Z3292" i="41"/>
  <c r="Y3292" i="41"/>
  <c r="X3292" i="41"/>
  <c r="W3292" i="41"/>
  <c r="Z3291" i="41"/>
  <c r="Y3291" i="41"/>
  <c r="X3291" i="41"/>
  <c r="W3291" i="41"/>
  <c r="Z3290" i="41"/>
  <c r="Y3290" i="41"/>
  <c r="X3290" i="41"/>
  <c r="W3290" i="41"/>
  <c r="Z3289" i="41"/>
  <c r="Y3289" i="41"/>
  <c r="X3289" i="41"/>
  <c r="W3289" i="41"/>
  <c r="Z3288" i="41"/>
  <c r="Y3288" i="41"/>
  <c r="X3288" i="41"/>
  <c r="W3288" i="41"/>
  <c r="Z3287" i="41"/>
  <c r="Y3287" i="41"/>
  <c r="X3287" i="41"/>
  <c r="W3287" i="41"/>
  <c r="Z3286" i="41"/>
  <c r="Y3286" i="41"/>
  <c r="X3286" i="41"/>
  <c r="W3286" i="41"/>
  <c r="Z3285" i="41"/>
  <c r="Y3285" i="41"/>
  <c r="X3285" i="41"/>
  <c r="W3285" i="41"/>
  <c r="Z3284" i="41"/>
  <c r="Y3284" i="41"/>
  <c r="X3284" i="41"/>
  <c r="W3284" i="41"/>
  <c r="Z3283" i="41"/>
  <c r="Y3283" i="41"/>
  <c r="X3283" i="41"/>
  <c r="W3283" i="41"/>
  <c r="Z3282" i="41"/>
  <c r="Y3282" i="41"/>
  <c r="X3282" i="41"/>
  <c r="W3282" i="41"/>
  <c r="Z3281" i="41"/>
  <c r="Y3281" i="41"/>
  <c r="X3281" i="41"/>
  <c r="W3281" i="41"/>
  <c r="Z3280" i="41"/>
  <c r="Y3280" i="41"/>
  <c r="X3280" i="41"/>
  <c r="W3280" i="41"/>
  <c r="Z3279" i="41"/>
  <c r="Y3279" i="41"/>
  <c r="X3279" i="41"/>
  <c r="W3279" i="41"/>
  <c r="Z3278" i="41"/>
  <c r="Y3278" i="41"/>
  <c r="X3278" i="41"/>
  <c r="W3278" i="41"/>
  <c r="Z3277" i="41"/>
  <c r="Y3277" i="41"/>
  <c r="X3277" i="41"/>
  <c r="W3277" i="41"/>
  <c r="Z3276" i="41"/>
  <c r="Y3276" i="41"/>
  <c r="X3276" i="41"/>
  <c r="W3276" i="41"/>
  <c r="Z3275" i="41"/>
  <c r="Y3275" i="41"/>
  <c r="X3275" i="41"/>
  <c r="W3275" i="41"/>
  <c r="Z3274" i="41"/>
  <c r="Y3274" i="41"/>
  <c r="X3274" i="41"/>
  <c r="W3274" i="41"/>
  <c r="Z3273" i="41"/>
  <c r="Y3273" i="41"/>
  <c r="X3273" i="41"/>
  <c r="W3273" i="41"/>
  <c r="Z3272" i="41"/>
  <c r="Y3272" i="41"/>
  <c r="X3272" i="41"/>
  <c r="W3272" i="41"/>
  <c r="Z3271" i="41"/>
  <c r="Y3271" i="41"/>
  <c r="X3271" i="41"/>
  <c r="W3271" i="41"/>
  <c r="Z3270" i="41"/>
  <c r="Y3270" i="41"/>
  <c r="X3270" i="41"/>
  <c r="W3270" i="41"/>
  <c r="Z3269" i="41"/>
  <c r="Y3269" i="41"/>
  <c r="X3269" i="41"/>
  <c r="W3269" i="41"/>
  <c r="Z3268" i="41"/>
  <c r="Y3268" i="41"/>
  <c r="X3268" i="41"/>
  <c r="W3268" i="41"/>
  <c r="Z3267" i="41"/>
  <c r="Y3267" i="41"/>
  <c r="X3267" i="41"/>
  <c r="W3267" i="41"/>
  <c r="Z3266" i="41"/>
  <c r="Y3266" i="41"/>
  <c r="X3266" i="41"/>
  <c r="W3266" i="41"/>
  <c r="Z3265" i="41"/>
  <c r="Y3265" i="41"/>
  <c r="X3265" i="41"/>
  <c r="W3265" i="41"/>
  <c r="Z3264" i="41"/>
  <c r="Y3264" i="41"/>
  <c r="X3264" i="41"/>
  <c r="W3264" i="41"/>
  <c r="Z3263" i="41"/>
  <c r="Y3263" i="41"/>
  <c r="X3263" i="41"/>
  <c r="W3263" i="41"/>
  <c r="Z3262" i="41"/>
  <c r="Y3262" i="41"/>
  <c r="X3262" i="41"/>
  <c r="W3262" i="41"/>
  <c r="Z3261" i="41"/>
  <c r="Y3261" i="41"/>
  <c r="X3261" i="41"/>
  <c r="W3261" i="41"/>
  <c r="Z3260" i="41"/>
  <c r="Y3260" i="41"/>
  <c r="X3260" i="41"/>
  <c r="W3260" i="41"/>
  <c r="Z3259" i="41"/>
  <c r="Y3259" i="41"/>
  <c r="X3259" i="41"/>
  <c r="W3259" i="41"/>
  <c r="Z3258" i="41"/>
  <c r="Y3258" i="41"/>
  <c r="X3258" i="41"/>
  <c r="W3258" i="41"/>
  <c r="Z3257" i="41"/>
  <c r="Y3257" i="41"/>
  <c r="X3257" i="41"/>
  <c r="W3257" i="41"/>
  <c r="Z3256" i="41"/>
  <c r="Y3256" i="41"/>
  <c r="X3256" i="41"/>
  <c r="W3256" i="41"/>
  <c r="Z3255" i="41"/>
  <c r="Y3255" i="41"/>
  <c r="X3255" i="41"/>
  <c r="W3255" i="41"/>
  <c r="Z3254" i="41"/>
  <c r="Y3254" i="41"/>
  <c r="X3254" i="41"/>
  <c r="W3254" i="41"/>
  <c r="Z3253" i="41"/>
  <c r="Y3253" i="41"/>
  <c r="X3253" i="41"/>
  <c r="W3253" i="41"/>
  <c r="Z3252" i="41"/>
  <c r="Y3252" i="41"/>
  <c r="X3252" i="41"/>
  <c r="W3252" i="41"/>
  <c r="Z3251" i="41"/>
  <c r="Y3251" i="41"/>
  <c r="X3251" i="41"/>
  <c r="W3251" i="41"/>
  <c r="Z3250" i="41"/>
  <c r="Y3250" i="41"/>
  <c r="X3250" i="41"/>
  <c r="W3250" i="41"/>
  <c r="Z3249" i="41"/>
  <c r="Y3249" i="41"/>
  <c r="X3249" i="41"/>
  <c r="W3249" i="41"/>
  <c r="Z3248" i="41"/>
  <c r="Y3248" i="41"/>
  <c r="X3248" i="41"/>
  <c r="W3248" i="41"/>
  <c r="Z3247" i="41"/>
  <c r="Y3247" i="41"/>
  <c r="X3247" i="41"/>
  <c r="W3247" i="41"/>
  <c r="Z3246" i="41"/>
  <c r="Y3246" i="41"/>
  <c r="X3246" i="41"/>
  <c r="W3246" i="41"/>
  <c r="Z3245" i="41"/>
  <c r="Y3245" i="41"/>
  <c r="X3245" i="41"/>
  <c r="W3245" i="41"/>
  <c r="Z3244" i="41"/>
  <c r="Y3244" i="41"/>
  <c r="X3244" i="41"/>
  <c r="W3244" i="41"/>
  <c r="Z3243" i="41"/>
  <c r="Y3243" i="41"/>
  <c r="X3243" i="41"/>
  <c r="W3243" i="41"/>
  <c r="Z3242" i="41"/>
  <c r="Y3242" i="41"/>
  <c r="X3242" i="41"/>
  <c r="W3242" i="41"/>
  <c r="Z3241" i="41"/>
  <c r="Y3241" i="41"/>
  <c r="X3241" i="41"/>
  <c r="W3241" i="41"/>
  <c r="Z3240" i="41"/>
  <c r="Y3240" i="41"/>
  <c r="X3240" i="41"/>
  <c r="W3240" i="41"/>
  <c r="Z3239" i="41"/>
  <c r="Y3239" i="41"/>
  <c r="X3239" i="41"/>
  <c r="W3239" i="41"/>
  <c r="Z3238" i="41"/>
  <c r="Y3238" i="41"/>
  <c r="X3238" i="41"/>
  <c r="W3238" i="41"/>
  <c r="Z3237" i="41"/>
  <c r="Y3237" i="41"/>
  <c r="X3237" i="41"/>
  <c r="W3237" i="41"/>
  <c r="Z3236" i="41"/>
  <c r="Y3236" i="41"/>
  <c r="X3236" i="41"/>
  <c r="W3236" i="41"/>
  <c r="Z3235" i="41"/>
  <c r="Y3235" i="41"/>
  <c r="X3235" i="41"/>
  <c r="W3235" i="41"/>
  <c r="Z3234" i="41"/>
  <c r="Y3234" i="41"/>
  <c r="X3234" i="41"/>
  <c r="W3234" i="41"/>
  <c r="Z3233" i="41"/>
  <c r="Y3233" i="41"/>
  <c r="X3233" i="41"/>
  <c r="W3233" i="41"/>
  <c r="Z3232" i="41"/>
  <c r="Y3232" i="41"/>
  <c r="X3232" i="41"/>
  <c r="W3232" i="41"/>
  <c r="Z3231" i="41"/>
  <c r="Y3231" i="41"/>
  <c r="X3231" i="41"/>
  <c r="W3231" i="41"/>
  <c r="Z3230" i="41"/>
  <c r="Y3230" i="41"/>
  <c r="X3230" i="41"/>
  <c r="W3230" i="41"/>
  <c r="Z3229" i="41"/>
  <c r="Y3229" i="41"/>
  <c r="X3229" i="41"/>
  <c r="W3229" i="41"/>
  <c r="Z3228" i="41"/>
  <c r="Y3228" i="41"/>
  <c r="X3228" i="41"/>
  <c r="W3228" i="41"/>
  <c r="Z3227" i="41"/>
  <c r="Y3227" i="41"/>
  <c r="X3227" i="41"/>
  <c r="W3227" i="41"/>
  <c r="Z3226" i="41"/>
  <c r="Y3226" i="41"/>
  <c r="X3226" i="41"/>
  <c r="W3226" i="41"/>
  <c r="Z3225" i="41"/>
  <c r="Y3225" i="41"/>
  <c r="X3225" i="41"/>
  <c r="W3225" i="41"/>
  <c r="Z3224" i="41"/>
  <c r="Y3224" i="41"/>
  <c r="X3224" i="41"/>
  <c r="W3224" i="41"/>
  <c r="Z3223" i="41"/>
  <c r="Y3223" i="41"/>
  <c r="X3223" i="41"/>
  <c r="W3223" i="41"/>
  <c r="Z3222" i="41"/>
  <c r="Y3222" i="41"/>
  <c r="X3222" i="41"/>
  <c r="W3222" i="41"/>
  <c r="Z3221" i="41"/>
  <c r="Y3221" i="41"/>
  <c r="X3221" i="41"/>
  <c r="W3221" i="41"/>
  <c r="Z3220" i="41"/>
  <c r="Y3220" i="41"/>
  <c r="X3220" i="41"/>
  <c r="W3220" i="41"/>
  <c r="Z3219" i="41"/>
  <c r="Y3219" i="41"/>
  <c r="X3219" i="41"/>
  <c r="W3219" i="41"/>
  <c r="Z3218" i="41"/>
  <c r="Y3218" i="41"/>
  <c r="X3218" i="41"/>
  <c r="W3218" i="41"/>
  <c r="Z3217" i="41"/>
  <c r="Y3217" i="41"/>
  <c r="X3217" i="41"/>
  <c r="W3217" i="41"/>
  <c r="Z3216" i="41"/>
  <c r="Y3216" i="41"/>
  <c r="X3216" i="41"/>
  <c r="W3216" i="41"/>
  <c r="Z3215" i="41"/>
  <c r="Y3215" i="41"/>
  <c r="X3215" i="41"/>
  <c r="W3215" i="41"/>
  <c r="Z3214" i="41"/>
  <c r="Y3214" i="41"/>
  <c r="X3214" i="41"/>
  <c r="W3214" i="41"/>
  <c r="Z3213" i="41"/>
  <c r="Y3213" i="41"/>
  <c r="X3213" i="41"/>
  <c r="W3213" i="41"/>
  <c r="Z3212" i="41"/>
  <c r="Y3212" i="41"/>
  <c r="X3212" i="41"/>
  <c r="W3212" i="41"/>
  <c r="Z3211" i="41"/>
  <c r="Y3211" i="41"/>
  <c r="X3211" i="41"/>
  <c r="W3211" i="41"/>
  <c r="Z3210" i="41"/>
  <c r="Y3210" i="41"/>
  <c r="X3210" i="41"/>
  <c r="W3210" i="41"/>
  <c r="Z3209" i="41"/>
  <c r="Y3209" i="41"/>
  <c r="X3209" i="41"/>
  <c r="W3209" i="41"/>
  <c r="Z3208" i="41"/>
  <c r="Y3208" i="41"/>
  <c r="X3208" i="41"/>
  <c r="W3208" i="41"/>
  <c r="Z3207" i="41"/>
  <c r="Y3207" i="41"/>
  <c r="X3207" i="41"/>
  <c r="W3207" i="41"/>
  <c r="Z3206" i="41"/>
  <c r="Y3206" i="41"/>
  <c r="X3206" i="41"/>
  <c r="W3206" i="41"/>
  <c r="Z3205" i="41"/>
  <c r="Y3205" i="41"/>
  <c r="X3205" i="41"/>
  <c r="W3205" i="41"/>
  <c r="Z3204" i="41"/>
  <c r="Y3204" i="41"/>
  <c r="X3204" i="41"/>
  <c r="W3204" i="41"/>
  <c r="Z3203" i="41"/>
  <c r="Y3203" i="41"/>
  <c r="X3203" i="41"/>
  <c r="W3203" i="41"/>
  <c r="Z3202" i="41"/>
  <c r="Y3202" i="41"/>
  <c r="X3202" i="41"/>
  <c r="W3202" i="41"/>
  <c r="Z3201" i="41"/>
  <c r="Y3201" i="41"/>
  <c r="X3201" i="41"/>
  <c r="W3201" i="41"/>
  <c r="Z3200" i="41"/>
  <c r="Y3200" i="41"/>
  <c r="X3200" i="41"/>
  <c r="W3200" i="41"/>
  <c r="Z3199" i="41"/>
  <c r="Y3199" i="41"/>
  <c r="X3199" i="41"/>
  <c r="W3199" i="41"/>
  <c r="Z3198" i="41"/>
  <c r="Y3198" i="41"/>
  <c r="X3198" i="41"/>
  <c r="W3198" i="41"/>
  <c r="Z3197" i="41"/>
  <c r="Y3197" i="41"/>
  <c r="X3197" i="41"/>
  <c r="W3197" i="41"/>
  <c r="Z3196" i="41"/>
  <c r="Y3196" i="41"/>
  <c r="X3196" i="41"/>
  <c r="W3196" i="41"/>
  <c r="Z3195" i="41"/>
  <c r="Y3195" i="41"/>
  <c r="X3195" i="41"/>
  <c r="W3195" i="41"/>
  <c r="Z3194" i="41"/>
  <c r="Y3194" i="41"/>
  <c r="X3194" i="41"/>
  <c r="W3194" i="41"/>
  <c r="Z3193" i="41"/>
  <c r="Y3193" i="41"/>
  <c r="X3193" i="41"/>
  <c r="W3193" i="41"/>
  <c r="Z3192" i="41"/>
  <c r="Y3192" i="41"/>
  <c r="X3192" i="41"/>
  <c r="W3192" i="41"/>
  <c r="Z3191" i="41"/>
  <c r="Y3191" i="41"/>
  <c r="X3191" i="41"/>
  <c r="W3191" i="41"/>
  <c r="Z3190" i="41"/>
  <c r="Y3190" i="41"/>
  <c r="X3190" i="41"/>
  <c r="W3190" i="41"/>
  <c r="Z3189" i="41"/>
  <c r="Y3189" i="41"/>
  <c r="X3189" i="41"/>
  <c r="W3189" i="41"/>
  <c r="Z3188" i="41"/>
  <c r="Y3188" i="41"/>
  <c r="X3188" i="41"/>
  <c r="W3188" i="41"/>
  <c r="Z3187" i="41"/>
  <c r="Y3187" i="41"/>
  <c r="X3187" i="41"/>
  <c r="W3187" i="41"/>
  <c r="Z3186" i="41"/>
  <c r="Y3186" i="41"/>
  <c r="X3186" i="41"/>
  <c r="W3186" i="41"/>
  <c r="Z3185" i="41"/>
  <c r="Y3185" i="41"/>
  <c r="X3185" i="41"/>
  <c r="W3185" i="41"/>
  <c r="Z3184" i="41"/>
  <c r="Y3184" i="41"/>
  <c r="X3184" i="41"/>
  <c r="W3184" i="41"/>
  <c r="Z3183" i="41"/>
  <c r="Y3183" i="41"/>
  <c r="X3183" i="41"/>
  <c r="W3183" i="41"/>
  <c r="Z3182" i="41"/>
  <c r="Y3182" i="41"/>
  <c r="X3182" i="41"/>
  <c r="W3182" i="41"/>
  <c r="Z3181" i="41"/>
  <c r="Y3181" i="41"/>
  <c r="X3181" i="41"/>
  <c r="W3181" i="41"/>
  <c r="Z3180" i="41"/>
  <c r="Y3180" i="41"/>
  <c r="X3180" i="41"/>
  <c r="W3180" i="41"/>
  <c r="Z3179" i="41"/>
  <c r="Y3179" i="41"/>
  <c r="X3179" i="41"/>
  <c r="W3179" i="41"/>
  <c r="Z3178" i="41"/>
  <c r="Y3178" i="41"/>
  <c r="X3178" i="41"/>
  <c r="W3178" i="41"/>
  <c r="Z3177" i="41"/>
  <c r="Y3177" i="41"/>
  <c r="X3177" i="41"/>
  <c r="W3177" i="41"/>
  <c r="Z3176" i="41"/>
  <c r="Y3176" i="41"/>
  <c r="X3176" i="41"/>
  <c r="W3176" i="41"/>
  <c r="Z3175" i="41"/>
  <c r="Y3175" i="41"/>
  <c r="X3175" i="41"/>
  <c r="W3175" i="41"/>
  <c r="Z3174" i="41"/>
  <c r="Y3174" i="41"/>
  <c r="X3174" i="41"/>
  <c r="W3174" i="41"/>
  <c r="Z3173" i="41"/>
  <c r="Y3173" i="41"/>
  <c r="X3173" i="41"/>
  <c r="W3173" i="41"/>
  <c r="Z3172" i="41"/>
  <c r="Y3172" i="41"/>
  <c r="X3172" i="41"/>
  <c r="W3172" i="41"/>
  <c r="Z3171" i="41"/>
  <c r="Y3171" i="41"/>
  <c r="X3171" i="41"/>
  <c r="W3171" i="41"/>
  <c r="Z3170" i="41"/>
  <c r="Y3170" i="41"/>
  <c r="X3170" i="41"/>
  <c r="W3170" i="41"/>
  <c r="Z3169" i="41"/>
  <c r="Y3169" i="41"/>
  <c r="X3169" i="41"/>
  <c r="W3169" i="41"/>
  <c r="Z3168" i="41"/>
  <c r="Y3168" i="41"/>
  <c r="X3168" i="41"/>
  <c r="W3168" i="41"/>
  <c r="Z3167" i="41"/>
  <c r="Y3167" i="41"/>
  <c r="X3167" i="41"/>
  <c r="W3167" i="41"/>
  <c r="Z3166" i="41"/>
  <c r="Y3166" i="41"/>
  <c r="X3166" i="41"/>
  <c r="W3166" i="41"/>
  <c r="Z3165" i="41"/>
  <c r="Y3165" i="41"/>
  <c r="X3165" i="41"/>
  <c r="W3165" i="41"/>
  <c r="Z3164" i="41"/>
  <c r="Y3164" i="41"/>
  <c r="X3164" i="41"/>
  <c r="W3164" i="41"/>
  <c r="Z3163" i="41"/>
  <c r="Y3163" i="41"/>
  <c r="X3163" i="41"/>
  <c r="W3163" i="41"/>
  <c r="Z3162" i="41"/>
  <c r="Y3162" i="41"/>
  <c r="X3162" i="41"/>
  <c r="W3162" i="41"/>
  <c r="Z3161" i="41"/>
  <c r="Y3161" i="41"/>
  <c r="X3161" i="41"/>
  <c r="W3161" i="41"/>
  <c r="Z3160" i="41"/>
  <c r="Y3160" i="41"/>
  <c r="X3160" i="41"/>
  <c r="W3160" i="41"/>
  <c r="Z3159" i="41"/>
  <c r="Y3159" i="41"/>
  <c r="X3159" i="41"/>
  <c r="W3159" i="41"/>
  <c r="Z3158" i="41"/>
  <c r="Y3158" i="41"/>
  <c r="X3158" i="41"/>
  <c r="W3158" i="41"/>
  <c r="Z3157" i="41"/>
  <c r="Y3157" i="41"/>
  <c r="X3157" i="41"/>
  <c r="W3157" i="41"/>
  <c r="Z3156" i="41"/>
  <c r="Y3156" i="41"/>
  <c r="X3156" i="41"/>
  <c r="W3156" i="41"/>
  <c r="Z3155" i="41"/>
  <c r="Y3155" i="41"/>
  <c r="X3155" i="41"/>
  <c r="W3155" i="41"/>
  <c r="Z3154" i="41"/>
  <c r="Y3154" i="41"/>
  <c r="X3154" i="41"/>
  <c r="W3154" i="41"/>
  <c r="Z3153" i="41"/>
  <c r="Y3153" i="41"/>
  <c r="X3153" i="41"/>
  <c r="W3153" i="41"/>
  <c r="Z3152" i="41"/>
  <c r="Y3152" i="41"/>
  <c r="X3152" i="41"/>
  <c r="W3152" i="41"/>
  <c r="Z3151" i="41"/>
  <c r="Y3151" i="41"/>
  <c r="X3151" i="41"/>
  <c r="W3151" i="41"/>
  <c r="Z3150" i="41"/>
  <c r="Y3150" i="41"/>
  <c r="X3150" i="41"/>
  <c r="W3150" i="41"/>
  <c r="Z3149" i="41"/>
  <c r="Y3149" i="41"/>
  <c r="X3149" i="41"/>
  <c r="W3149" i="41"/>
  <c r="Z3148" i="41"/>
  <c r="Y3148" i="41"/>
  <c r="X3148" i="41"/>
  <c r="W3148" i="41"/>
  <c r="Z3147" i="41"/>
  <c r="Y3147" i="41"/>
  <c r="X3147" i="41"/>
  <c r="W3147" i="41"/>
  <c r="Z3146" i="41"/>
  <c r="Y3146" i="41"/>
  <c r="X3146" i="41"/>
  <c r="W3146" i="41"/>
  <c r="Z3145" i="41"/>
  <c r="Y3145" i="41"/>
  <c r="X3145" i="41"/>
  <c r="W3145" i="41"/>
  <c r="Z3144" i="41"/>
  <c r="Y3144" i="41"/>
  <c r="X3144" i="41"/>
  <c r="W3144" i="41"/>
  <c r="Z3143" i="41"/>
  <c r="Y3143" i="41"/>
  <c r="X3143" i="41"/>
  <c r="W3143" i="41"/>
  <c r="Z3142" i="41"/>
  <c r="Y3142" i="41"/>
  <c r="X3142" i="41"/>
  <c r="W3142" i="41"/>
  <c r="Z3141" i="41"/>
  <c r="Y3141" i="41"/>
  <c r="X3141" i="41"/>
  <c r="W3141" i="41"/>
  <c r="Z3140" i="41"/>
  <c r="Y3140" i="41"/>
  <c r="X3140" i="41"/>
  <c r="W3140" i="41"/>
  <c r="Z3139" i="41"/>
  <c r="Y3139" i="41"/>
  <c r="X3139" i="41"/>
  <c r="W3139" i="41"/>
  <c r="Z3138" i="41"/>
  <c r="Y3138" i="41"/>
  <c r="X3138" i="41"/>
  <c r="W3138" i="41"/>
  <c r="Z3137" i="41"/>
  <c r="Y3137" i="41"/>
  <c r="X3137" i="41"/>
  <c r="W3137" i="41"/>
  <c r="Z3136" i="41"/>
  <c r="Y3136" i="41"/>
  <c r="X3136" i="41"/>
  <c r="W3136" i="41"/>
  <c r="Z3135" i="41"/>
  <c r="Y3135" i="41"/>
  <c r="X3135" i="41"/>
  <c r="W3135" i="41"/>
  <c r="Z3134" i="41"/>
  <c r="Y3134" i="41"/>
  <c r="X3134" i="41"/>
  <c r="W3134" i="41"/>
  <c r="Z3133" i="41"/>
  <c r="Y3133" i="41"/>
  <c r="X3133" i="41"/>
  <c r="W3133" i="41"/>
  <c r="Z3132" i="41"/>
  <c r="Y3132" i="41"/>
  <c r="X3132" i="41"/>
  <c r="W3132" i="41"/>
  <c r="Z3131" i="41"/>
  <c r="Y3131" i="41"/>
  <c r="X3131" i="41"/>
  <c r="W3131" i="41"/>
  <c r="Z3130" i="41"/>
  <c r="Y3130" i="41"/>
  <c r="X3130" i="41"/>
  <c r="W3130" i="41"/>
  <c r="Z3129" i="41"/>
  <c r="Y3129" i="41"/>
  <c r="X3129" i="41"/>
  <c r="W3129" i="41"/>
  <c r="Z3128" i="41"/>
  <c r="Y3128" i="41"/>
  <c r="X3128" i="41"/>
  <c r="W3128" i="41"/>
  <c r="Z3127" i="41"/>
  <c r="Y3127" i="41"/>
  <c r="X3127" i="41"/>
  <c r="W3127" i="41"/>
  <c r="Z3126" i="41"/>
  <c r="Y3126" i="41"/>
  <c r="X3126" i="41"/>
  <c r="W3126" i="41"/>
  <c r="Z3125" i="41"/>
  <c r="Y3125" i="41"/>
  <c r="X3125" i="41"/>
  <c r="W3125" i="41"/>
  <c r="Z3124" i="41"/>
  <c r="Y3124" i="41"/>
  <c r="X3124" i="41"/>
  <c r="W3124" i="41"/>
  <c r="Z3123" i="41"/>
  <c r="Y3123" i="41"/>
  <c r="X3123" i="41"/>
  <c r="W3123" i="41"/>
  <c r="Z3122" i="41"/>
  <c r="Y3122" i="41"/>
  <c r="X3122" i="41"/>
  <c r="W3122" i="41"/>
  <c r="Z3121" i="41"/>
  <c r="Y3121" i="41"/>
  <c r="X3121" i="41"/>
  <c r="W3121" i="41"/>
  <c r="Z3120" i="41"/>
  <c r="Y3120" i="41"/>
  <c r="X3120" i="41"/>
  <c r="W3120" i="41"/>
  <c r="Z3119" i="41"/>
  <c r="Y3119" i="41"/>
  <c r="X3119" i="41"/>
  <c r="W3119" i="41"/>
  <c r="Z3118" i="41"/>
  <c r="Y3118" i="41"/>
  <c r="X3118" i="41"/>
  <c r="W3118" i="41"/>
  <c r="Z3117" i="41"/>
  <c r="Y3117" i="41"/>
  <c r="X3117" i="41"/>
  <c r="W3117" i="41"/>
  <c r="Z3116" i="41"/>
  <c r="Y3116" i="41"/>
  <c r="X3116" i="41"/>
  <c r="W3116" i="41"/>
  <c r="Z3115" i="41"/>
  <c r="Y3115" i="41"/>
  <c r="X3115" i="41"/>
  <c r="W3115" i="41"/>
  <c r="Z3114" i="41"/>
  <c r="Y3114" i="41"/>
  <c r="X3114" i="41"/>
  <c r="W3114" i="41"/>
  <c r="Z3113" i="41"/>
  <c r="Y3113" i="41"/>
  <c r="X3113" i="41"/>
  <c r="W3113" i="41"/>
  <c r="Z3112" i="41"/>
  <c r="Y3112" i="41"/>
  <c r="X3112" i="41"/>
  <c r="W3112" i="41"/>
  <c r="Z3111" i="41"/>
  <c r="Y3111" i="41"/>
  <c r="X3111" i="41"/>
  <c r="W3111" i="41"/>
  <c r="Z3110" i="41"/>
  <c r="Y3110" i="41"/>
  <c r="X3110" i="41"/>
  <c r="W3110" i="41"/>
  <c r="Z3109" i="41"/>
  <c r="Y3109" i="41"/>
  <c r="X3109" i="41"/>
  <c r="W3109" i="41"/>
  <c r="Z3108" i="41"/>
  <c r="Y3108" i="41"/>
  <c r="X3108" i="41"/>
  <c r="W3108" i="41"/>
  <c r="Z3107" i="41"/>
  <c r="Y3107" i="41"/>
  <c r="X3107" i="41"/>
  <c r="W3107" i="41"/>
  <c r="Z3106" i="41"/>
  <c r="Y3106" i="41"/>
  <c r="X3106" i="41"/>
  <c r="W3106" i="41"/>
  <c r="Z3105" i="41"/>
  <c r="Y3105" i="41"/>
  <c r="X3105" i="41"/>
  <c r="W3105" i="41"/>
  <c r="Z3104" i="41"/>
  <c r="Y3104" i="41"/>
  <c r="X3104" i="41"/>
  <c r="W3104" i="41"/>
  <c r="Z3103" i="41"/>
  <c r="Y3103" i="41"/>
  <c r="X3103" i="41"/>
  <c r="W3103" i="41"/>
  <c r="Z3102" i="41"/>
  <c r="Y3102" i="41"/>
  <c r="X3102" i="41"/>
  <c r="W3102" i="41"/>
  <c r="Z3101" i="41"/>
  <c r="Y3101" i="41"/>
  <c r="X3101" i="41"/>
  <c r="W3101" i="41"/>
  <c r="Z3100" i="41"/>
  <c r="Y3100" i="41"/>
  <c r="X3100" i="41"/>
  <c r="W3100" i="41"/>
  <c r="Z3099" i="41"/>
  <c r="Y3099" i="41"/>
  <c r="X3099" i="41"/>
  <c r="W3099" i="41"/>
  <c r="Z3098" i="41"/>
  <c r="Y3098" i="41"/>
  <c r="X3098" i="41"/>
  <c r="W3098" i="41"/>
  <c r="Z3097" i="41"/>
  <c r="Y3097" i="41"/>
  <c r="X3097" i="41"/>
  <c r="W3097" i="41"/>
  <c r="Z3096" i="41"/>
  <c r="Y3096" i="41"/>
  <c r="X3096" i="41"/>
  <c r="W3096" i="41"/>
  <c r="Z3095" i="41"/>
  <c r="Y3095" i="41"/>
  <c r="X3095" i="41"/>
  <c r="W3095" i="41"/>
  <c r="Z3094" i="41"/>
  <c r="Y3094" i="41"/>
  <c r="X3094" i="41"/>
  <c r="W3094" i="41"/>
  <c r="Z3093" i="41"/>
  <c r="Y3093" i="41"/>
  <c r="X3093" i="41"/>
  <c r="W3093" i="41"/>
  <c r="Z3092" i="41"/>
  <c r="Y3092" i="41"/>
  <c r="X3092" i="41"/>
  <c r="W3092" i="41"/>
  <c r="Z3091" i="41"/>
  <c r="Y3091" i="41"/>
  <c r="X3091" i="41"/>
  <c r="W3091" i="41"/>
  <c r="Z3090" i="41"/>
  <c r="Y3090" i="41"/>
  <c r="X3090" i="41"/>
  <c r="W3090" i="41"/>
  <c r="Z3089" i="41"/>
  <c r="Y3089" i="41"/>
  <c r="X3089" i="41"/>
  <c r="W3089" i="41"/>
  <c r="Z3088" i="41"/>
  <c r="Y3088" i="41"/>
  <c r="X3088" i="41"/>
  <c r="W3088" i="41"/>
  <c r="Z3087" i="41"/>
  <c r="Y3087" i="41"/>
  <c r="X3087" i="41"/>
  <c r="W3087" i="41"/>
  <c r="Z3086" i="41"/>
  <c r="Y3086" i="41"/>
  <c r="X3086" i="41"/>
  <c r="W3086" i="41"/>
  <c r="Z3085" i="41"/>
  <c r="Y3085" i="41"/>
  <c r="X3085" i="41"/>
  <c r="W3085" i="41"/>
  <c r="Z3084" i="41"/>
  <c r="Y3084" i="41"/>
  <c r="X3084" i="41"/>
  <c r="W3084" i="41"/>
  <c r="Z3083" i="41"/>
  <c r="Y3083" i="41"/>
  <c r="X3083" i="41"/>
  <c r="W3083" i="41"/>
  <c r="Z3082" i="41"/>
  <c r="Y3082" i="41"/>
  <c r="X3082" i="41"/>
  <c r="W3082" i="41"/>
  <c r="Z3081" i="41"/>
  <c r="Y3081" i="41"/>
  <c r="X3081" i="41"/>
  <c r="W3081" i="41"/>
  <c r="Z3080" i="41"/>
  <c r="Y3080" i="41"/>
  <c r="X3080" i="41"/>
  <c r="W3080" i="41"/>
  <c r="Z3079" i="41"/>
  <c r="Y3079" i="41"/>
  <c r="X3079" i="41"/>
  <c r="W3079" i="41"/>
  <c r="Z3078" i="41"/>
  <c r="Y3078" i="41"/>
  <c r="X3078" i="41"/>
  <c r="W3078" i="41"/>
  <c r="Z3077" i="41"/>
  <c r="Y3077" i="41"/>
  <c r="X3077" i="41"/>
  <c r="W3077" i="41"/>
  <c r="Z3076" i="41"/>
  <c r="Y3076" i="41"/>
  <c r="X3076" i="41"/>
  <c r="W3076" i="41"/>
  <c r="Z3075" i="41"/>
  <c r="Y3075" i="41"/>
  <c r="X3075" i="41"/>
  <c r="W3075" i="41"/>
  <c r="Z3074" i="41"/>
  <c r="Y3074" i="41"/>
  <c r="X3074" i="41"/>
  <c r="W3074" i="41"/>
  <c r="Z3073" i="41"/>
  <c r="Y3073" i="41"/>
  <c r="X3073" i="41"/>
  <c r="W3073" i="41"/>
  <c r="Z3072" i="41"/>
  <c r="Y3072" i="41"/>
  <c r="X3072" i="41"/>
  <c r="W3072" i="41"/>
  <c r="Z3071" i="41"/>
  <c r="Y3071" i="41"/>
  <c r="X3071" i="41"/>
  <c r="W3071" i="41"/>
  <c r="Z3070" i="41"/>
  <c r="Y3070" i="41"/>
  <c r="X3070" i="41"/>
  <c r="W3070" i="41"/>
  <c r="Z3069" i="41"/>
  <c r="Y3069" i="41"/>
  <c r="X3069" i="41"/>
  <c r="W3069" i="41"/>
  <c r="Z3068" i="41"/>
  <c r="Y3068" i="41"/>
  <c r="X3068" i="41"/>
  <c r="W3068" i="41"/>
  <c r="Z3067" i="41"/>
  <c r="Y3067" i="41"/>
  <c r="X3067" i="41"/>
  <c r="W3067" i="41"/>
  <c r="Z3066" i="41"/>
  <c r="Y3066" i="41"/>
  <c r="X3066" i="41"/>
  <c r="W3066" i="41"/>
  <c r="Z3065" i="41"/>
  <c r="Y3065" i="41"/>
  <c r="X3065" i="41"/>
  <c r="W3065" i="41"/>
  <c r="Z3064" i="41"/>
  <c r="Y3064" i="41"/>
  <c r="X3064" i="41"/>
  <c r="W3064" i="41"/>
  <c r="Z3063" i="41"/>
  <c r="Y3063" i="41"/>
  <c r="X3063" i="41"/>
  <c r="W3063" i="41"/>
  <c r="Z3062" i="41"/>
  <c r="Y3062" i="41"/>
  <c r="X3062" i="41"/>
  <c r="W3062" i="41"/>
  <c r="Z3061" i="41"/>
  <c r="Y3061" i="41"/>
  <c r="X3061" i="41"/>
  <c r="W3061" i="41"/>
  <c r="Z3060" i="41"/>
  <c r="Y3060" i="41"/>
  <c r="X3060" i="41"/>
  <c r="W3060" i="41"/>
  <c r="Z3059" i="41"/>
  <c r="Y3059" i="41"/>
  <c r="X3059" i="41"/>
  <c r="W3059" i="41"/>
  <c r="Z3058" i="41"/>
  <c r="Y3058" i="41"/>
  <c r="X3058" i="41"/>
  <c r="W3058" i="41"/>
  <c r="Z3057" i="41"/>
  <c r="Y3057" i="41"/>
  <c r="X3057" i="41"/>
  <c r="W3057" i="41"/>
  <c r="Z3056" i="41"/>
  <c r="Y3056" i="41"/>
  <c r="X3056" i="41"/>
  <c r="W3056" i="41"/>
  <c r="Z3055" i="41"/>
  <c r="Y3055" i="41"/>
  <c r="X3055" i="41"/>
  <c r="W3055" i="41"/>
  <c r="Z3054" i="41"/>
  <c r="Y3054" i="41"/>
  <c r="X3054" i="41"/>
  <c r="W3054" i="41"/>
  <c r="Z3053" i="41"/>
  <c r="Y3053" i="41"/>
  <c r="X3053" i="41"/>
  <c r="W3053" i="41"/>
  <c r="Z3052" i="41"/>
  <c r="Y3052" i="41"/>
  <c r="X3052" i="41"/>
  <c r="W3052" i="41"/>
  <c r="Z3051" i="41"/>
  <c r="Y3051" i="41"/>
  <c r="X3051" i="41"/>
  <c r="W3051" i="41"/>
  <c r="Z3050" i="41"/>
  <c r="Y3050" i="41"/>
  <c r="X3050" i="41"/>
  <c r="W3050" i="41"/>
  <c r="Z3049" i="41"/>
  <c r="Y3049" i="41"/>
  <c r="X3049" i="41"/>
  <c r="W3049" i="41"/>
  <c r="Z3048" i="41"/>
  <c r="Y3048" i="41"/>
  <c r="X3048" i="41"/>
  <c r="W3048" i="41"/>
  <c r="Z3047" i="41"/>
  <c r="Y3047" i="41"/>
  <c r="X3047" i="41"/>
  <c r="W3047" i="41"/>
  <c r="Z3046" i="41"/>
  <c r="Y3046" i="41"/>
  <c r="X3046" i="41"/>
  <c r="W3046" i="41"/>
  <c r="Z3045" i="41"/>
  <c r="Y3045" i="41"/>
  <c r="X3045" i="41"/>
  <c r="W3045" i="41"/>
  <c r="Z3044" i="41"/>
  <c r="Y3044" i="41"/>
  <c r="X3044" i="41"/>
  <c r="W3044" i="41"/>
  <c r="Z3043" i="41"/>
  <c r="Y3043" i="41"/>
  <c r="X3043" i="41"/>
  <c r="W3043" i="41"/>
  <c r="Z3042" i="41"/>
  <c r="Y3042" i="41"/>
  <c r="X3042" i="41"/>
  <c r="W3042" i="41"/>
  <c r="Z3041" i="41"/>
  <c r="Y3041" i="41"/>
  <c r="X3041" i="41"/>
  <c r="W3041" i="41"/>
  <c r="Z3040" i="41"/>
  <c r="Y3040" i="41"/>
  <c r="X3040" i="41"/>
  <c r="W3040" i="41"/>
  <c r="Z3039" i="41"/>
  <c r="Y3039" i="41"/>
  <c r="X3039" i="41"/>
  <c r="W3039" i="41"/>
  <c r="Z3038" i="41"/>
  <c r="Y3038" i="41"/>
  <c r="X3038" i="41"/>
  <c r="W3038" i="41"/>
  <c r="Z3037" i="41"/>
  <c r="Y3037" i="41"/>
  <c r="X3037" i="41"/>
  <c r="W3037" i="41"/>
  <c r="Z3036" i="41"/>
  <c r="Y3036" i="41"/>
  <c r="X3036" i="41"/>
  <c r="W3036" i="41"/>
  <c r="Z3035" i="41"/>
  <c r="Y3035" i="41"/>
  <c r="X3035" i="41"/>
  <c r="W3035" i="41"/>
  <c r="Z3034" i="41"/>
  <c r="Y3034" i="41"/>
  <c r="X3034" i="41"/>
  <c r="W3034" i="41"/>
  <c r="Z3033" i="41"/>
  <c r="Y3033" i="41"/>
  <c r="X3033" i="41"/>
  <c r="W3033" i="41"/>
  <c r="Z3032" i="41"/>
  <c r="Y3032" i="41"/>
  <c r="X3032" i="41"/>
  <c r="W3032" i="41"/>
  <c r="Z3031" i="41"/>
  <c r="Y3031" i="41"/>
  <c r="X3031" i="41"/>
  <c r="W3031" i="41"/>
  <c r="Z3030" i="41"/>
  <c r="Y3030" i="41"/>
  <c r="X3030" i="41"/>
  <c r="W3030" i="41"/>
  <c r="Z3029" i="41"/>
  <c r="Y3029" i="41"/>
  <c r="X3029" i="41"/>
  <c r="W3029" i="41"/>
  <c r="Z3028" i="41"/>
  <c r="Y3028" i="41"/>
  <c r="X3028" i="41"/>
  <c r="W3028" i="41"/>
  <c r="Z3027" i="41"/>
  <c r="Y3027" i="41"/>
  <c r="X3027" i="41"/>
  <c r="W3027" i="41"/>
  <c r="Z3026" i="41"/>
  <c r="Y3026" i="41"/>
  <c r="X3026" i="41"/>
  <c r="W3026" i="41"/>
  <c r="Z3025" i="41"/>
  <c r="Y3025" i="41"/>
  <c r="X3025" i="41"/>
  <c r="W3025" i="41"/>
  <c r="Z3024" i="41"/>
  <c r="Y3024" i="41"/>
  <c r="X3024" i="41"/>
  <c r="W3024" i="41"/>
  <c r="Z3023" i="41"/>
  <c r="Y3023" i="41"/>
  <c r="X3023" i="41"/>
  <c r="W3023" i="41"/>
  <c r="Z3022" i="41"/>
  <c r="Y3022" i="41"/>
  <c r="X3022" i="41"/>
  <c r="W3022" i="41"/>
  <c r="Z3021" i="41"/>
  <c r="Y3021" i="41"/>
  <c r="X3021" i="41"/>
  <c r="W3021" i="41"/>
  <c r="Z3020" i="41"/>
  <c r="Y3020" i="41"/>
  <c r="X3020" i="41"/>
  <c r="W3020" i="41"/>
  <c r="Z3019" i="41"/>
  <c r="Y3019" i="41"/>
  <c r="X3019" i="41"/>
  <c r="W3019" i="41"/>
  <c r="Z3018" i="41"/>
  <c r="Y3018" i="41"/>
  <c r="X3018" i="41"/>
  <c r="W3018" i="41"/>
  <c r="Z3017" i="41"/>
  <c r="Y3017" i="41"/>
  <c r="X3017" i="41"/>
  <c r="W3017" i="41"/>
  <c r="Z3016" i="41"/>
  <c r="Y3016" i="41"/>
  <c r="X3016" i="41"/>
  <c r="W3016" i="41"/>
  <c r="Z3015" i="41"/>
  <c r="Y3015" i="41"/>
  <c r="X3015" i="41"/>
  <c r="W3015" i="41"/>
  <c r="Z3014" i="41"/>
  <c r="Y3014" i="41"/>
  <c r="X3014" i="41"/>
  <c r="W3014" i="41"/>
  <c r="Z3013" i="41"/>
  <c r="Y3013" i="41"/>
  <c r="X3013" i="41"/>
  <c r="W3013" i="41"/>
  <c r="Z3012" i="41"/>
  <c r="Y3012" i="41"/>
  <c r="X3012" i="41"/>
  <c r="W3012" i="41"/>
  <c r="Z3011" i="41"/>
  <c r="Y3011" i="41"/>
  <c r="X3011" i="41"/>
  <c r="W3011" i="41"/>
  <c r="Z3010" i="41"/>
  <c r="Y3010" i="41"/>
  <c r="X3010" i="41"/>
  <c r="W3010" i="41"/>
  <c r="Z3009" i="41"/>
  <c r="Y3009" i="41"/>
  <c r="X3009" i="41"/>
  <c r="W3009" i="41"/>
  <c r="Z3008" i="41"/>
  <c r="Y3008" i="41"/>
  <c r="X3008" i="41"/>
  <c r="W3008" i="41"/>
  <c r="Z3007" i="41"/>
  <c r="Y3007" i="41"/>
  <c r="X3007" i="41"/>
  <c r="W3007" i="41"/>
  <c r="Z3006" i="41"/>
  <c r="Y3006" i="41"/>
  <c r="X3006" i="41"/>
  <c r="W3006" i="41"/>
  <c r="Z3005" i="41"/>
  <c r="Y3005" i="41"/>
  <c r="X3005" i="41"/>
  <c r="W3005" i="41"/>
  <c r="Z3004" i="41"/>
  <c r="Y3004" i="41"/>
  <c r="X3004" i="41"/>
  <c r="W3004" i="41"/>
  <c r="Z3003" i="41"/>
  <c r="Y3003" i="41"/>
  <c r="X3003" i="41"/>
  <c r="W3003" i="41"/>
  <c r="Z3002" i="41"/>
  <c r="Y3002" i="41"/>
  <c r="X3002" i="41"/>
  <c r="W3002" i="41"/>
  <c r="Z3001" i="41"/>
  <c r="Y3001" i="41"/>
  <c r="X3001" i="41"/>
  <c r="W3001" i="41"/>
  <c r="Z3000" i="41"/>
  <c r="Y3000" i="41"/>
  <c r="X3000" i="41"/>
  <c r="W3000" i="41"/>
  <c r="Z2999" i="41"/>
  <c r="Y2999" i="41"/>
  <c r="X2999" i="41"/>
  <c r="W2999" i="41"/>
  <c r="Z2998" i="41"/>
  <c r="Y2998" i="41"/>
  <c r="X2998" i="41"/>
  <c r="W2998" i="41"/>
  <c r="Z2997" i="41"/>
  <c r="Y2997" i="41"/>
  <c r="X2997" i="41"/>
  <c r="W2997" i="41"/>
  <c r="Z2996" i="41"/>
  <c r="Y2996" i="41"/>
  <c r="X2996" i="41"/>
  <c r="W2996" i="41"/>
  <c r="Z2995" i="41"/>
  <c r="Y2995" i="41"/>
  <c r="X2995" i="41"/>
  <c r="W2995" i="41"/>
  <c r="Z2994" i="41"/>
  <c r="Y2994" i="41"/>
  <c r="X2994" i="41"/>
  <c r="W2994" i="41"/>
  <c r="Z2993" i="41"/>
  <c r="Y2993" i="41"/>
  <c r="X2993" i="41"/>
  <c r="W2993" i="41"/>
  <c r="Z2992" i="41"/>
  <c r="Y2992" i="41"/>
  <c r="X2992" i="41"/>
  <c r="W2992" i="41"/>
  <c r="Z2991" i="41"/>
  <c r="Y2991" i="41"/>
  <c r="X2991" i="41"/>
  <c r="W2991" i="41"/>
  <c r="Z2990" i="41"/>
  <c r="Y2990" i="41"/>
  <c r="X2990" i="41"/>
  <c r="W2990" i="41"/>
  <c r="Z2989" i="41"/>
  <c r="Y2989" i="41"/>
  <c r="X2989" i="41"/>
  <c r="W2989" i="41"/>
  <c r="Z2988" i="41"/>
  <c r="Y2988" i="41"/>
  <c r="X2988" i="41"/>
  <c r="W2988" i="41"/>
  <c r="Z2987" i="41"/>
  <c r="Y2987" i="41"/>
  <c r="X2987" i="41"/>
  <c r="W2987" i="41"/>
  <c r="Z2986" i="41"/>
  <c r="Y2986" i="41"/>
  <c r="X2986" i="41"/>
  <c r="W2986" i="41"/>
  <c r="Z2985" i="41"/>
  <c r="Y2985" i="41"/>
  <c r="X2985" i="41"/>
  <c r="W2985" i="41"/>
  <c r="Z2984" i="41"/>
  <c r="Y2984" i="41"/>
  <c r="X2984" i="41"/>
  <c r="W2984" i="41"/>
  <c r="Z2983" i="41"/>
  <c r="Y2983" i="41"/>
  <c r="X2983" i="41"/>
  <c r="W2983" i="41"/>
  <c r="Z2982" i="41"/>
  <c r="Y2982" i="41"/>
  <c r="X2982" i="41"/>
  <c r="W2982" i="41"/>
  <c r="Z2981" i="41"/>
  <c r="Y2981" i="41"/>
  <c r="X2981" i="41"/>
  <c r="W2981" i="41"/>
  <c r="Z2980" i="41"/>
  <c r="Y2980" i="41"/>
  <c r="X2980" i="41"/>
  <c r="W2980" i="41"/>
  <c r="Z2979" i="41"/>
  <c r="Y2979" i="41"/>
  <c r="X2979" i="41"/>
  <c r="W2979" i="41"/>
  <c r="Z2978" i="41"/>
  <c r="Y2978" i="41"/>
  <c r="X2978" i="41"/>
  <c r="W2978" i="41"/>
  <c r="Z2977" i="41"/>
  <c r="Y2977" i="41"/>
  <c r="X2977" i="41"/>
  <c r="W2977" i="41"/>
  <c r="Z2976" i="41"/>
  <c r="Y2976" i="41"/>
  <c r="X2976" i="41"/>
  <c r="W2976" i="41"/>
  <c r="Z2975" i="41"/>
  <c r="Y2975" i="41"/>
  <c r="X2975" i="41"/>
  <c r="W2975" i="41"/>
  <c r="Z2974" i="41"/>
  <c r="Y2974" i="41"/>
  <c r="X2974" i="41"/>
  <c r="W2974" i="41"/>
  <c r="Z2973" i="41"/>
  <c r="Y2973" i="41"/>
  <c r="X2973" i="41"/>
  <c r="W2973" i="41"/>
  <c r="Z2972" i="41"/>
  <c r="Y2972" i="41"/>
  <c r="X2972" i="41"/>
  <c r="W2972" i="41"/>
  <c r="Z2971" i="41"/>
  <c r="Y2971" i="41"/>
  <c r="X2971" i="41"/>
  <c r="W2971" i="41"/>
  <c r="Z2970" i="41"/>
  <c r="Y2970" i="41"/>
  <c r="X2970" i="41"/>
  <c r="W2970" i="41"/>
  <c r="Z2969" i="41"/>
  <c r="Y2969" i="41"/>
  <c r="X2969" i="41"/>
  <c r="W2969" i="41"/>
  <c r="Z2968" i="41"/>
  <c r="Y2968" i="41"/>
  <c r="X2968" i="41"/>
  <c r="W2968" i="41"/>
  <c r="Z2967" i="41"/>
  <c r="Y2967" i="41"/>
  <c r="X2967" i="41"/>
  <c r="W2967" i="41"/>
  <c r="Z2966" i="41"/>
  <c r="Y2966" i="41"/>
  <c r="X2966" i="41"/>
  <c r="W2966" i="41"/>
  <c r="Z2965" i="41"/>
  <c r="Y2965" i="41"/>
  <c r="X2965" i="41"/>
  <c r="W2965" i="41"/>
  <c r="Z2964" i="41"/>
  <c r="Y2964" i="41"/>
  <c r="X2964" i="41"/>
  <c r="W2964" i="41"/>
  <c r="Z2963" i="41"/>
  <c r="Y2963" i="41"/>
  <c r="X2963" i="41"/>
  <c r="W2963" i="41"/>
  <c r="Z2962" i="41"/>
  <c r="Y2962" i="41"/>
  <c r="X2962" i="41"/>
  <c r="W2962" i="41"/>
  <c r="Z2961" i="41"/>
  <c r="Y2961" i="41"/>
  <c r="X2961" i="41"/>
  <c r="W2961" i="41"/>
  <c r="Z2960" i="41"/>
  <c r="Y2960" i="41"/>
  <c r="X2960" i="41"/>
  <c r="W2960" i="41"/>
  <c r="Z2959" i="41"/>
  <c r="Y2959" i="41"/>
  <c r="X2959" i="41"/>
  <c r="W2959" i="41"/>
  <c r="Z2958" i="41"/>
  <c r="Y2958" i="41"/>
  <c r="X2958" i="41"/>
  <c r="W2958" i="41"/>
  <c r="Z2957" i="41"/>
  <c r="Y2957" i="41"/>
  <c r="X2957" i="41"/>
  <c r="W2957" i="41"/>
  <c r="Z2956" i="41"/>
  <c r="Y2956" i="41"/>
  <c r="X2956" i="41"/>
  <c r="W2956" i="41"/>
  <c r="Z2955" i="41"/>
  <c r="Y2955" i="41"/>
  <c r="X2955" i="41"/>
  <c r="W2955" i="41"/>
  <c r="Z2954" i="41"/>
  <c r="Y2954" i="41"/>
  <c r="X2954" i="41"/>
  <c r="W2954" i="41"/>
  <c r="Z2953" i="41"/>
  <c r="Y2953" i="41"/>
  <c r="X2953" i="41"/>
  <c r="W2953" i="41"/>
  <c r="Z2952" i="41"/>
  <c r="Y2952" i="41"/>
  <c r="X2952" i="41"/>
  <c r="W2952" i="41"/>
  <c r="Z2951" i="41"/>
  <c r="Y2951" i="41"/>
  <c r="X2951" i="41"/>
  <c r="W2951" i="41"/>
  <c r="Z2950" i="41"/>
  <c r="Y2950" i="41"/>
  <c r="X2950" i="41"/>
  <c r="W2950" i="41"/>
  <c r="Z2949" i="41"/>
  <c r="Y2949" i="41"/>
  <c r="X2949" i="41"/>
  <c r="W2949" i="41"/>
  <c r="Z2948" i="41"/>
  <c r="Y2948" i="41"/>
  <c r="X2948" i="41"/>
  <c r="W2948" i="41"/>
  <c r="Z2947" i="41"/>
  <c r="Y2947" i="41"/>
  <c r="X2947" i="41"/>
  <c r="W2947" i="41"/>
  <c r="Z2946" i="41"/>
  <c r="Y2946" i="41"/>
  <c r="X2946" i="41"/>
  <c r="W2946" i="41"/>
  <c r="Z2945" i="41"/>
  <c r="Y2945" i="41"/>
  <c r="X2945" i="41"/>
  <c r="W2945" i="41"/>
  <c r="Z2944" i="41"/>
  <c r="Y2944" i="41"/>
  <c r="X2944" i="41"/>
  <c r="W2944" i="41"/>
  <c r="Z2943" i="41"/>
  <c r="Y2943" i="41"/>
  <c r="X2943" i="41"/>
  <c r="W2943" i="41"/>
  <c r="Z2942" i="41"/>
  <c r="Y2942" i="41"/>
  <c r="X2942" i="41"/>
  <c r="W2942" i="41"/>
  <c r="Z2941" i="41"/>
  <c r="Y2941" i="41"/>
  <c r="X2941" i="41"/>
  <c r="W2941" i="41"/>
  <c r="Z2940" i="41"/>
  <c r="Y2940" i="41"/>
  <c r="X2940" i="41"/>
  <c r="W2940" i="41"/>
  <c r="Z2939" i="41"/>
  <c r="Y2939" i="41"/>
  <c r="X2939" i="41"/>
  <c r="W2939" i="41"/>
  <c r="Z2938" i="41"/>
  <c r="Y2938" i="41"/>
  <c r="X2938" i="41"/>
  <c r="W2938" i="41"/>
  <c r="Z2937" i="41"/>
  <c r="Y2937" i="41"/>
  <c r="X2937" i="41"/>
  <c r="W2937" i="41"/>
  <c r="Z2936" i="41"/>
  <c r="Y2936" i="41"/>
  <c r="X2936" i="41"/>
  <c r="W2936" i="41"/>
  <c r="Z2935" i="41"/>
  <c r="Y2935" i="41"/>
  <c r="X2935" i="41"/>
  <c r="W2935" i="41"/>
  <c r="Z2934" i="41"/>
  <c r="Y2934" i="41"/>
  <c r="X2934" i="41"/>
  <c r="W2934" i="41"/>
  <c r="Z2933" i="41"/>
  <c r="Y2933" i="41"/>
  <c r="X2933" i="41"/>
  <c r="W2933" i="41"/>
  <c r="Z2932" i="41"/>
  <c r="Y2932" i="41"/>
  <c r="X2932" i="41"/>
  <c r="W2932" i="41"/>
  <c r="Z2931" i="41"/>
  <c r="Y2931" i="41"/>
  <c r="X2931" i="41"/>
  <c r="W2931" i="41"/>
  <c r="Z2930" i="41"/>
  <c r="Y2930" i="41"/>
  <c r="X2930" i="41"/>
  <c r="W2930" i="41"/>
  <c r="Z2929" i="41"/>
  <c r="Y2929" i="41"/>
  <c r="X2929" i="41"/>
  <c r="W2929" i="41"/>
  <c r="Z2928" i="41"/>
  <c r="Y2928" i="41"/>
  <c r="X2928" i="41"/>
  <c r="W2928" i="41"/>
  <c r="Z2927" i="41"/>
  <c r="Y2927" i="41"/>
  <c r="X2927" i="41"/>
  <c r="W2927" i="41"/>
  <c r="Z2926" i="41"/>
  <c r="Y2926" i="41"/>
  <c r="X2926" i="41"/>
  <c r="W2926" i="41"/>
  <c r="Z2925" i="41"/>
  <c r="Y2925" i="41"/>
  <c r="X2925" i="41"/>
  <c r="W2925" i="41"/>
  <c r="Z2924" i="41"/>
  <c r="Y2924" i="41"/>
  <c r="X2924" i="41"/>
  <c r="W2924" i="41"/>
  <c r="Z2923" i="41"/>
  <c r="Y2923" i="41"/>
  <c r="X2923" i="41"/>
  <c r="W2923" i="41"/>
  <c r="Z2922" i="41"/>
  <c r="Y2922" i="41"/>
  <c r="X2922" i="41"/>
  <c r="W2922" i="41"/>
  <c r="Z2921" i="41"/>
  <c r="Y2921" i="41"/>
  <c r="X2921" i="41"/>
  <c r="W2921" i="41"/>
  <c r="Z2920" i="41"/>
  <c r="Y2920" i="41"/>
  <c r="X2920" i="41"/>
  <c r="W2920" i="41"/>
  <c r="Z2919" i="41"/>
  <c r="Y2919" i="41"/>
  <c r="X2919" i="41"/>
  <c r="W2919" i="41"/>
  <c r="Z2918" i="41"/>
  <c r="Y2918" i="41"/>
  <c r="X2918" i="41"/>
  <c r="W2918" i="41"/>
  <c r="Z2917" i="41"/>
  <c r="Y2917" i="41"/>
  <c r="X2917" i="41"/>
  <c r="W2917" i="41"/>
  <c r="Z2916" i="41"/>
  <c r="Y2916" i="41"/>
  <c r="X2916" i="41"/>
  <c r="W2916" i="41"/>
  <c r="Z2915" i="41"/>
  <c r="Y2915" i="41"/>
  <c r="X2915" i="41"/>
  <c r="W2915" i="41"/>
  <c r="Z2914" i="41"/>
  <c r="Y2914" i="41"/>
  <c r="X2914" i="41"/>
  <c r="W2914" i="41"/>
  <c r="Z2913" i="41"/>
  <c r="Y2913" i="41"/>
  <c r="X2913" i="41"/>
  <c r="W2913" i="41"/>
  <c r="Z2912" i="41"/>
  <c r="Y2912" i="41"/>
  <c r="X2912" i="41"/>
  <c r="W2912" i="41"/>
  <c r="Z2911" i="41"/>
  <c r="Y2911" i="41"/>
  <c r="X2911" i="41"/>
  <c r="W2911" i="41"/>
  <c r="Z2910" i="41"/>
  <c r="Y2910" i="41"/>
  <c r="X2910" i="41"/>
  <c r="W2910" i="41"/>
  <c r="Z2909" i="41"/>
  <c r="Y2909" i="41"/>
  <c r="X2909" i="41"/>
  <c r="W2909" i="41"/>
  <c r="Z2908" i="41"/>
  <c r="Y2908" i="41"/>
  <c r="X2908" i="41"/>
  <c r="W2908" i="41"/>
  <c r="Z2907" i="41"/>
  <c r="Y2907" i="41"/>
  <c r="X2907" i="41"/>
  <c r="W2907" i="41"/>
  <c r="Z2906" i="41"/>
  <c r="Y2906" i="41"/>
  <c r="X2906" i="41"/>
  <c r="W2906" i="41"/>
  <c r="Z2905" i="41"/>
  <c r="Y2905" i="41"/>
  <c r="X2905" i="41"/>
  <c r="W2905" i="41"/>
  <c r="Z2904" i="41"/>
  <c r="Y2904" i="41"/>
  <c r="X2904" i="41"/>
  <c r="W2904" i="41"/>
  <c r="Z2903" i="41"/>
  <c r="Y2903" i="41"/>
  <c r="X2903" i="41"/>
  <c r="W2903" i="41"/>
  <c r="Z2902" i="41"/>
  <c r="Y2902" i="41"/>
  <c r="X2902" i="41"/>
  <c r="W2902" i="41"/>
  <c r="Z2901" i="41"/>
  <c r="Y2901" i="41"/>
  <c r="X2901" i="41"/>
  <c r="W2901" i="41"/>
  <c r="Z2900" i="41"/>
  <c r="Y2900" i="41"/>
  <c r="X2900" i="41"/>
  <c r="W2900" i="41"/>
  <c r="Z2899" i="41"/>
  <c r="Y2899" i="41"/>
  <c r="X2899" i="41"/>
  <c r="W2899" i="41"/>
  <c r="Z2898" i="41"/>
  <c r="Y2898" i="41"/>
  <c r="X2898" i="41"/>
  <c r="W2898" i="41"/>
  <c r="Z2897" i="41"/>
  <c r="Y2897" i="41"/>
  <c r="X2897" i="41"/>
  <c r="W2897" i="41"/>
  <c r="Z2896" i="41"/>
  <c r="Y2896" i="41"/>
  <c r="X2896" i="41"/>
  <c r="W2896" i="41"/>
  <c r="Z2895" i="41"/>
  <c r="Y2895" i="41"/>
  <c r="X2895" i="41"/>
  <c r="W2895" i="41"/>
  <c r="Z2894" i="41"/>
  <c r="Y2894" i="41"/>
  <c r="X2894" i="41"/>
  <c r="W2894" i="41"/>
  <c r="Z2893" i="41"/>
  <c r="Y2893" i="41"/>
  <c r="X2893" i="41"/>
  <c r="W2893" i="41"/>
  <c r="Z2892" i="41"/>
  <c r="Y2892" i="41"/>
  <c r="X2892" i="41"/>
  <c r="W2892" i="41"/>
  <c r="Z2891" i="41"/>
  <c r="Y2891" i="41"/>
  <c r="X2891" i="41"/>
  <c r="W2891" i="41"/>
  <c r="Z2890" i="41"/>
  <c r="Y2890" i="41"/>
  <c r="X2890" i="41"/>
  <c r="W2890" i="41"/>
  <c r="Z2889" i="41"/>
  <c r="Y2889" i="41"/>
  <c r="X2889" i="41"/>
  <c r="W2889" i="41"/>
  <c r="Z2888" i="41"/>
  <c r="Y2888" i="41"/>
  <c r="X2888" i="41"/>
  <c r="W2888" i="41"/>
  <c r="Z2887" i="41"/>
  <c r="Y2887" i="41"/>
  <c r="X2887" i="41"/>
  <c r="W2887" i="41"/>
  <c r="Z2886" i="41"/>
  <c r="Y2886" i="41"/>
  <c r="X2886" i="41"/>
  <c r="W2886" i="41"/>
  <c r="Z2885" i="41"/>
  <c r="Y2885" i="41"/>
  <c r="X2885" i="41"/>
  <c r="W2885" i="41"/>
  <c r="Z2884" i="41"/>
  <c r="Y2884" i="41"/>
  <c r="X2884" i="41"/>
  <c r="W2884" i="41"/>
  <c r="Z2883" i="41"/>
  <c r="Y2883" i="41"/>
  <c r="X2883" i="41"/>
  <c r="W2883" i="41"/>
  <c r="Z2882" i="41"/>
  <c r="Y2882" i="41"/>
  <c r="X2882" i="41"/>
  <c r="W2882" i="41"/>
  <c r="Z2881" i="41"/>
  <c r="Y2881" i="41"/>
  <c r="X2881" i="41"/>
  <c r="W2881" i="41"/>
  <c r="Z2880" i="41"/>
  <c r="Y2880" i="41"/>
  <c r="X2880" i="41"/>
  <c r="W2880" i="41"/>
  <c r="Z2879" i="41"/>
  <c r="Y2879" i="41"/>
  <c r="X2879" i="41"/>
  <c r="W2879" i="41"/>
  <c r="Z2878" i="41"/>
  <c r="Y2878" i="41"/>
  <c r="X2878" i="41"/>
  <c r="W2878" i="41"/>
  <c r="Z2877" i="41"/>
  <c r="Y2877" i="41"/>
  <c r="X2877" i="41"/>
  <c r="W2877" i="41"/>
  <c r="Z2876" i="41"/>
  <c r="Y2876" i="41"/>
  <c r="X2876" i="41"/>
  <c r="W2876" i="41"/>
  <c r="Z2875" i="41"/>
  <c r="Y2875" i="41"/>
  <c r="X2875" i="41"/>
  <c r="W2875" i="41"/>
  <c r="Z2874" i="41"/>
  <c r="Y2874" i="41"/>
  <c r="X2874" i="41"/>
  <c r="W2874" i="41"/>
  <c r="Z2873" i="41"/>
  <c r="Y2873" i="41"/>
  <c r="X2873" i="41"/>
  <c r="W2873" i="41"/>
  <c r="Z2872" i="41"/>
  <c r="Y2872" i="41"/>
  <c r="X2872" i="41"/>
  <c r="W2872" i="41"/>
  <c r="Z2871" i="41"/>
  <c r="Y2871" i="41"/>
  <c r="X2871" i="41"/>
  <c r="W2871" i="41"/>
  <c r="Z2870" i="41"/>
  <c r="Y2870" i="41"/>
  <c r="X2870" i="41"/>
  <c r="W2870" i="41"/>
  <c r="Z2869" i="41"/>
  <c r="Y2869" i="41"/>
  <c r="X2869" i="41"/>
  <c r="W2869" i="41"/>
  <c r="Z2868" i="41"/>
  <c r="Y2868" i="41"/>
  <c r="X2868" i="41"/>
  <c r="W2868" i="41"/>
  <c r="Z2867" i="41"/>
  <c r="Y2867" i="41"/>
  <c r="X2867" i="41"/>
  <c r="W2867" i="41"/>
  <c r="Z2866" i="41"/>
  <c r="Y2866" i="41"/>
  <c r="X2866" i="41"/>
  <c r="W2866" i="41"/>
  <c r="Z2865" i="41"/>
  <c r="Y2865" i="41"/>
  <c r="X2865" i="41"/>
  <c r="W2865" i="41"/>
  <c r="Z2864" i="41"/>
  <c r="Y2864" i="41"/>
  <c r="X2864" i="41"/>
  <c r="W2864" i="41"/>
  <c r="Z2863" i="41"/>
  <c r="Y2863" i="41"/>
  <c r="X2863" i="41"/>
  <c r="W2863" i="41"/>
  <c r="Z2862" i="41"/>
  <c r="Y2862" i="41"/>
  <c r="X2862" i="41"/>
  <c r="W2862" i="41"/>
  <c r="Z2861" i="41"/>
  <c r="Y2861" i="41"/>
  <c r="X2861" i="41"/>
  <c r="W2861" i="41"/>
  <c r="Z2860" i="41"/>
  <c r="Y2860" i="41"/>
  <c r="X2860" i="41"/>
  <c r="W2860" i="41"/>
  <c r="Z2859" i="41"/>
  <c r="Y2859" i="41"/>
  <c r="X2859" i="41"/>
  <c r="W2859" i="41"/>
  <c r="Z2858" i="41"/>
  <c r="Y2858" i="41"/>
  <c r="X2858" i="41"/>
  <c r="W2858" i="41"/>
  <c r="Z2857" i="41"/>
  <c r="Y2857" i="41"/>
  <c r="X2857" i="41"/>
  <c r="W2857" i="41"/>
  <c r="Z2856" i="41"/>
  <c r="Y2856" i="41"/>
  <c r="X2856" i="41"/>
  <c r="W2856" i="41"/>
  <c r="Z2855" i="41"/>
  <c r="Y2855" i="41"/>
  <c r="X2855" i="41"/>
  <c r="W2855" i="41"/>
  <c r="Z2854" i="41"/>
  <c r="Y2854" i="41"/>
  <c r="X2854" i="41"/>
  <c r="W2854" i="41"/>
  <c r="Z2853" i="41"/>
  <c r="Y2853" i="41"/>
  <c r="X2853" i="41"/>
  <c r="W2853" i="41"/>
  <c r="Z2852" i="41"/>
  <c r="Y2852" i="41"/>
  <c r="X2852" i="41"/>
  <c r="W2852" i="41"/>
  <c r="Z2851" i="41"/>
  <c r="Y2851" i="41"/>
  <c r="X2851" i="41"/>
  <c r="W2851" i="41"/>
  <c r="Z2850" i="41"/>
  <c r="Y2850" i="41"/>
  <c r="X2850" i="41"/>
  <c r="W2850" i="41"/>
  <c r="Z2849" i="41"/>
  <c r="Y2849" i="41"/>
  <c r="X2849" i="41"/>
  <c r="W2849" i="41"/>
  <c r="Z2848" i="41"/>
  <c r="Y2848" i="41"/>
  <c r="X2848" i="41"/>
  <c r="W2848" i="41"/>
  <c r="Z2847" i="41"/>
  <c r="Y2847" i="41"/>
  <c r="X2847" i="41"/>
  <c r="W2847" i="41"/>
  <c r="Z2846" i="41"/>
  <c r="Y2846" i="41"/>
  <c r="X2846" i="41"/>
  <c r="W2846" i="41"/>
  <c r="Z2845" i="41"/>
  <c r="Y2845" i="41"/>
  <c r="X2845" i="41"/>
  <c r="W2845" i="41"/>
  <c r="Z2844" i="41"/>
  <c r="Y2844" i="41"/>
  <c r="X2844" i="41"/>
  <c r="W2844" i="41"/>
  <c r="Z2843" i="41"/>
  <c r="Y2843" i="41"/>
  <c r="X2843" i="41"/>
  <c r="W2843" i="41"/>
  <c r="Z2842" i="41"/>
  <c r="Y2842" i="41"/>
  <c r="X2842" i="41"/>
  <c r="W2842" i="41"/>
  <c r="Z2841" i="41"/>
  <c r="Y2841" i="41"/>
  <c r="X2841" i="41"/>
  <c r="W2841" i="41"/>
  <c r="Z2840" i="41"/>
  <c r="Y2840" i="41"/>
  <c r="X2840" i="41"/>
  <c r="W2840" i="41"/>
  <c r="Z2839" i="41"/>
  <c r="Y2839" i="41"/>
  <c r="X2839" i="41"/>
  <c r="W2839" i="41"/>
  <c r="Z2838" i="41"/>
  <c r="Y2838" i="41"/>
  <c r="X2838" i="41"/>
  <c r="W2838" i="41"/>
  <c r="Z2837" i="41"/>
  <c r="Y2837" i="41"/>
  <c r="X2837" i="41"/>
  <c r="W2837" i="41"/>
  <c r="Z2836" i="41"/>
  <c r="Y2836" i="41"/>
  <c r="X2836" i="41"/>
  <c r="W2836" i="41"/>
  <c r="Z2835" i="41"/>
  <c r="Y2835" i="41"/>
  <c r="X2835" i="41"/>
  <c r="W2835" i="41"/>
  <c r="Z2834" i="41"/>
  <c r="Y2834" i="41"/>
  <c r="X2834" i="41"/>
  <c r="W2834" i="41"/>
  <c r="Z2833" i="41"/>
  <c r="Y2833" i="41"/>
  <c r="X2833" i="41"/>
  <c r="W2833" i="41"/>
  <c r="Z2832" i="41"/>
  <c r="Y2832" i="41"/>
  <c r="X2832" i="41"/>
  <c r="W2832" i="41"/>
  <c r="Z2831" i="41"/>
  <c r="Y2831" i="41"/>
  <c r="X2831" i="41"/>
  <c r="W2831" i="41"/>
  <c r="Z2830" i="41"/>
  <c r="Y2830" i="41"/>
  <c r="X2830" i="41"/>
  <c r="W2830" i="41"/>
  <c r="Z2829" i="41"/>
  <c r="Y2829" i="41"/>
  <c r="X2829" i="41"/>
  <c r="W2829" i="41"/>
  <c r="Z2828" i="41"/>
  <c r="Y2828" i="41"/>
  <c r="X2828" i="41"/>
  <c r="W2828" i="41"/>
  <c r="Z2827" i="41"/>
  <c r="Y2827" i="41"/>
  <c r="X2827" i="41"/>
  <c r="W2827" i="41"/>
  <c r="Z2826" i="41"/>
  <c r="Y2826" i="41"/>
  <c r="X2826" i="41"/>
  <c r="W2826" i="41"/>
  <c r="Z2825" i="41"/>
  <c r="Y2825" i="41"/>
  <c r="X2825" i="41"/>
  <c r="W2825" i="41"/>
  <c r="Z2824" i="41"/>
  <c r="Y2824" i="41"/>
  <c r="X2824" i="41"/>
  <c r="W2824" i="41"/>
  <c r="Z2823" i="41"/>
  <c r="Y2823" i="41"/>
  <c r="X2823" i="41"/>
  <c r="W2823" i="41"/>
  <c r="Z2822" i="41"/>
  <c r="Y2822" i="41"/>
  <c r="X2822" i="41"/>
  <c r="W2822" i="41"/>
  <c r="Z2821" i="41"/>
  <c r="Y2821" i="41"/>
  <c r="X2821" i="41"/>
  <c r="W2821" i="41"/>
  <c r="Z2820" i="41"/>
  <c r="Y2820" i="41"/>
  <c r="X2820" i="41"/>
  <c r="W2820" i="41"/>
  <c r="Z2819" i="41"/>
  <c r="Y2819" i="41"/>
  <c r="X2819" i="41"/>
  <c r="W2819" i="41"/>
  <c r="Z2818" i="41"/>
  <c r="Y2818" i="41"/>
  <c r="X2818" i="41"/>
  <c r="W2818" i="41"/>
  <c r="Z2817" i="41"/>
  <c r="Y2817" i="41"/>
  <c r="X2817" i="41"/>
  <c r="W2817" i="41"/>
  <c r="Z2816" i="41"/>
  <c r="Y2816" i="41"/>
  <c r="X2816" i="41"/>
  <c r="W2816" i="41"/>
  <c r="Z2815" i="41"/>
  <c r="Y2815" i="41"/>
  <c r="X2815" i="41"/>
  <c r="W2815" i="41"/>
  <c r="Z2814" i="41"/>
  <c r="Y2814" i="41"/>
  <c r="X2814" i="41"/>
  <c r="W2814" i="41"/>
  <c r="Z2813" i="41"/>
  <c r="Y2813" i="41"/>
  <c r="X2813" i="41"/>
  <c r="W2813" i="41"/>
  <c r="Z2812" i="41"/>
  <c r="Y2812" i="41"/>
  <c r="X2812" i="41"/>
  <c r="W2812" i="41"/>
  <c r="Z2811" i="41"/>
  <c r="Y2811" i="41"/>
  <c r="X2811" i="41"/>
  <c r="W2811" i="41"/>
  <c r="Z2810" i="41"/>
  <c r="Y2810" i="41"/>
  <c r="X2810" i="41"/>
  <c r="W2810" i="41"/>
  <c r="Z2809" i="41"/>
  <c r="Y2809" i="41"/>
  <c r="X2809" i="41"/>
  <c r="W2809" i="41"/>
  <c r="Z2808" i="41"/>
  <c r="Y2808" i="41"/>
  <c r="X2808" i="41"/>
  <c r="W2808" i="41"/>
  <c r="Z2807" i="41"/>
  <c r="Y2807" i="41"/>
  <c r="X2807" i="41"/>
  <c r="W2807" i="41"/>
  <c r="Z2806" i="41"/>
  <c r="Y2806" i="41"/>
  <c r="X2806" i="41"/>
  <c r="W2806" i="41"/>
  <c r="Z2805" i="41"/>
  <c r="Y2805" i="41"/>
  <c r="X2805" i="41"/>
  <c r="W2805" i="41"/>
  <c r="Z2804" i="41"/>
  <c r="Y2804" i="41"/>
  <c r="X2804" i="41"/>
  <c r="W2804" i="41"/>
  <c r="Z2803" i="41"/>
  <c r="Y2803" i="41"/>
  <c r="X2803" i="41"/>
  <c r="W2803" i="41"/>
  <c r="Z2802" i="41"/>
  <c r="Y2802" i="41"/>
  <c r="X2802" i="41"/>
  <c r="W2802" i="41"/>
  <c r="Z2801" i="41"/>
  <c r="Y2801" i="41"/>
  <c r="X2801" i="41"/>
  <c r="W2801" i="41"/>
  <c r="Z2800" i="41"/>
  <c r="Y2800" i="41"/>
  <c r="X2800" i="41"/>
  <c r="W2800" i="41"/>
  <c r="Z2799" i="41"/>
  <c r="Y2799" i="41"/>
  <c r="X2799" i="41"/>
  <c r="W2799" i="41"/>
  <c r="Z2798" i="41"/>
  <c r="Y2798" i="41"/>
  <c r="X2798" i="41"/>
  <c r="W2798" i="41"/>
  <c r="Z2797" i="41"/>
  <c r="Y2797" i="41"/>
  <c r="X2797" i="41"/>
  <c r="W2797" i="41"/>
  <c r="Z2796" i="41"/>
  <c r="Y2796" i="41"/>
  <c r="X2796" i="41"/>
  <c r="W2796" i="41"/>
  <c r="Z2795" i="41"/>
  <c r="Y2795" i="41"/>
  <c r="X2795" i="41"/>
  <c r="W2795" i="41"/>
  <c r="Z2794" i="41"/>
  <c r="Y2794" i="41"/>
  <c r="X2794" i="41"/>
  <c r="W2794" i="41"/>
  <c r="Z2793" i="41"/>
  <c r="Y2793" i="41"/>
  <c r="X2793" i="41"/>
  <c r="W2793" i="41"/>
  <c r="Z2792" i="41"/>
  <c r="Y2792" i="41"/>
  <c r="X2792" i="41"/>
  <c r="W2792" i="41"/>
  <c r="Z2791" i="41"/>
  <c r="Y2791" i="41"/>
  <c r="X2791" i="41"/>
  <c r="W2791" i="41"/>
  <c r="Z2790" i="41"/>
  <c r="Y2790" i="41"/>
  <c r="X2790" i="41"/>
  <c r="W2790" i="41"/>
  <c r="Z2789" i="41"/>
  <c r="Y2789" i="41"/>
  <c r="X2789" i="41"/>
  <c r="W2789" i="41"/>
  <c r="Z2788" i="41"/>
  <c r="Y2788" i="41"/>
  <c r="X2788" i="41"/>
  <c r="W2788" i="41"/>
  <c r="Z2787" i="41"/>
  <c r="Y2787" i="41"/>
  <c r="X2787" i="41"/>
  <c r="W2787" i="41"/>
  <c r="Z2786" i="41"/>
  <c r="Y2786" i="41"/>
  <c r="X2786" i="41"/>
  <c r="W2786" i="41"/>
  <c r="Z2785" i="41"/>
  <c r="Y2785" i="41"/>
  <c r="X2785" i="41"/>
  <c r="W2785" i="41"/>
  <c r="Z2784" i="41"/>
  <c r="Y2784" i="41"/>
  <c r="X2784" i="41"/>
  <c r="W2784" i="41"/>
  <c r="Z2783" i="41"/>
  <c r="Y2783" i="41"/>
  <c r="X2783" i="41"/>
  <c r="W2783" i="41"/>
  <c r="Z2782" i="41"/>
  <c r="Y2782" i="41"/>
  <c r="X2782" i="41"/>
  <c r="W2782" i="41"/>
  <c r="Z2781" i="41"/>
  <c r="Y2781" i="41"/>
  <c r="X2781" i="41"/>
  <c r="W2781" i="41"/>
  <c r="Z2780" i="41"/>
  <c r="Y2780" i="41"/>
  <c r="X2780" i="41"/>
  <c r="W2780" i="41"/>
  <c r="Z2779" i="41"/>
  <c r="Y2779" i="41"/>
  <c r="X2779" i="41"/>
  <c r="W2779" i="41"/>
  <c r="Z2778" i="41"/>
  <c r="Y2778" i="41"/>
  <c r="X2778" i="41"/>
  <c r="W2778" i="41"/>
  <c r="Z2777" i="41"/>
  <c r="Y2777" i="41"/>
  <c r="X2777" i="41"/>
  <c r="W2777" i="41"/>
  <c r="Z2776" i="41"/>
  <c r="Y2776" i="41"/>
  <c r="X2776" i="41"/>
  <c r="W2776" i="41"/>
  <c r="Z2775" i="41"/>
  <c r="Y2775" i="41"/>
  <c r="X2775" i="41"/>
  <c r="W2775" i="41"/>
  <c r="Z2774" i="41"/>
  <c r="Y2774" i="41"/>
  <c r="X2774" i="41"/>
  <c r="W2774" i="41"/>
  <c r="Z2773" i="41"/>
  <c r="Y2773" i="41"/>
  <c r="X2773" i="41"/>
  <c r="W2773" i="41"/>
  <c r="Z2772" i="41"/>
  <c r="Y2772" i="41"/>
  <c r="X2772" i="41"/>
  <c r="W2772" i="41"/>
  <c r="Z2771" i="41"/>
  <c r="Y2771" i="41"/>
  <c r="X2771" i="41"/>
  <c r="W2771" i="41"/>
  <c r="Z2770" i="41"/>
  <c r="Y2770" i="41"/>
  <c r="X2770" i="41"/>
  <c r="W2770" i="41"/>
  <c r="Z2769" i="41"/>
  <c r="Y2769" i="41"/>
  <c r="X2769" i="41"/>
  <c r="W2769" i="41"/>
  <c r="Z2768" i="41"/>
  <c r="Y2768" i="41"/>
  <c r="X2768" i="41"/>
  <c r="W2768" i="41"/>
  <c r="Z2767" i="41"/>
  <c r="Y2767" i="41"/>
  <c r="X2767" i="41"/>
  <c r="W2767" i="41"/>
  <c r="Z2766" i="41"/>
  <c r="Y2766" i="41"/>
  <c r="X2766" i="41"/>
  <c r="W2766" i="41"/>
  <c r="Z2765" i="41"/>
  <c r="Y2765" i="41"/>
  <c r="X2765" i="41"/>
  <c r="W2765" i="41"/>
  <c r="Z2764" i="41"/>
  <c r="Y2764" i="41"/>
  <c r="X2764" i="41"/>
  <c r="W2764" i="41"/>
  <c r="Z2763" i="41"/>
  <c r="Y2763" i="41"/>
  <c r="X2763" i="41"/>
  <c r="W2763" i="41"/>
  <c r="Z2762" i="41"/>
  <c r="Y2762" i="41"/>
  <c r="X2762" i="41"/>
  <c r="W2762" i="41"/>
  <c r="Z2761" i="41"/>
  <c r="Y2761" i="41"/>
  <c r="X2761" i="41"/>
  <c r="W2761" i="41"/>
  <c r="Z2760" i="41"/>
  <c r="Y2760" i="41"/>
  <c r="X2760" i="41"/>
  <c r="W2760" i="41"/>
  <c r="Z2759" i="41"/>
  <c r="Y2759" i="41"/>
  <c r="X2759" i="41"/>
  <c r="W2759" i="41"/>
  <c r="Z2758" i="41"/>
  <c r="Y2758" i="41"/>
  <c r="X2758" i="41"/>
  <c r="W2758" i="41"/>
  <c r="Z2757" i="41"/>
  <c r="Y2757" i="41"/>
  <c r="X2757" i="41"/>
  <c r="W2757" i="41"/>
  <c r="Z2756" i="41"/>
  <c r="Y2756" i="41"/>
  <c r="X2756" i="41"/>
  <c r="W2756" i="41"/>
  <c r="Z2755" i="41"/>
  <c r="Y2755" i="41"/>
  <c r="X2755" i="41"/>
  <c r="W2755" i="41"/>
  <c r="Z2754" i="41"/>
  <c r="Y2754" i="41"/>
  <c r="X2754" i="41"/>
  <c r="W2754" i="41"/>
  <c r="Z2753" i="41"/>
  <c r="Y2753" i="41"/>
  <c r="X2753" i="41"/>
  <c r="W2753" i="41"/>
  <c r="Z2752" i="41"/>
  <c r="Y2752" i="41"/>
  <c r="X2752" i="41"/>
  <c r="W2752" i="41"/>
  <c r="Z2751" i="41"/>
  <c r="Y2751" i="41"/>
  <c r="X2751" i="41"/>
  <c r="W2751" i="41"/>
  <c r="Z2750" i="41"/>
  <c r="Y2750" i="41"/>
  <c r="X2750" i="41"/>
  <c r="W2750" i="41"/>
  <c r="Z2749" i="41"/>
  <c r="Y2749" i="41"/>
  <c r="X2749" i="41"/>
  <c r="W2749" i="41"/>
  <c r="Z2748" i="41"/>
  <c r="Y2748" i="41"/>
  <c r="X2748" i="41"/>
  <c r="W2748" i="41"/>
  <c r="Z2747" i="41"/>
  <c r="Y2747" i="41"/>
  <c r="X2747" i="41"/>
  <c r="W2747" i="41"/>
  <c r="Z2746" i="41"/>
  <c r="Y2746" i="41"/>
  <c r="X2746" i="41"/>
  <c r="W2746" i="41"/>
  <c r="Z2745" i="41"/>
  <c r="Y2745" i="41"/>
  <c r="X2745" i="41"/>
  <c r="W2745" i="41"/>
  <c r="Z2744" i="41"/>
  <c r="Y2744" i="41"/>
  <c r="X2744" i="41"/>
  <c r="W2744" i="41"/>
  <c r="Z2743" i="41"/>
  <c r="Y2743" i="41"/>
  <c r="X2743" i="41"/>
  <c r="W2743" i="41"/>
  <c r="Z2742" i="41"/>
  <c r="Y2742" i="41"/>
  <c r="X2742" i="41"/>
  <c r="W2742" i="41"/>
  <c r="Z2741" i="41"/>
  <c r="Y2741" i="41"/>
  <c r="X2741" i="41"/>
  <c r="W2741" i="41"/>
  <c r="Z2740" i="41"/>
  <c r="Y2740" i="41"/>
  <c r="X2740" i="41"/>
  <c r="W2740" i="41"/>
  <c r="Z2739" i="41"/>
  <c r="Y2739" i="41"/>
  <c r="X2739" i="41"/>
  <c r="W2739" i="41"/>
  <c r="Z2738" i="41"/>
  <c r="Y2738" i="41"/>
  <c r="X2738" i="41"/>
  <c r="W2738" i="41"/>
  <c r="Z2737" i="41"/>
  <c r="Y2737" i="41"/>
  <c r="X2737" i="41"/>
  <c r="W2737" i="41"/>
  <c r="Z2736" i="41"/>
  <c r="Y2736" i="41"/>
  <c r="X2736" i="41"/>
  <c r="W2736" i="41"/>
  <c r="Z2735" i="41"/>
  <c r="Y2735" i="41"/>
  <c r="X2735" i="41"/>
  <c r="W2735" i="41"/>
  <c r="Z2734" i="41"/>
  <c r="Y2734" i="41"/>
  <c r="X2734" i="41"/>
  <c r="W2734" i="41"/>
  <c r="Z2733" i="41"/>
  <c r="Y2733" i="41"/>
  <c r="X2733" i="41"/>
  <c r="W2733" i="41"/>
  <c r="Z2732" i="41"/>
  <c r="Y2732" i="41"/>
  <c r="X2732" i="41"/>
  <c r="W2732" i="41"/>
  <c r="Z2731" i="41"/>
  <c r="Y2731" i="41"/>
  <c r="X2731" i="41"/>
  <c r="W2731" i="41"/>
  <c r="Z2730" i="41"/>
  <c r="Y2730" i="41"/>
  <c r="X2730" i="41"/>
  <c r="W2730" i="41"/>
  <c r="Z2729" i="41"/>
  <c r="Y2729" i="41"/>
  <c r="X2729" i="41"/>
  <c r="W2729" i="41"/>
  <c r="Z2728" i="41"/>
  <c r="Y2728" i="41"/>
  <c r="X2728" i="41"/>
  <c r="W2728" i="41"/>
  <c r="Z2727" i="41"/>
  <c r="Y2727" i="41"/>
  <c r="X2727" i="41"/>
  <c r="W2727" i="41"/>
  <c r="Z2726" i="41"/>
  <c r="Y2726" i="41"/>
  <c r="X2726" i="41"/>
  <c r="W2726" i="41"/>
  <c r="Z2725" i="41"/>
  <c r="Y2725" i="41"/>
  <c r="X2725" i="41"/>
  <c r="W2725" i="41"/>
  <c r="Z2724" i="41"/>
  <c r="Y2724" i="41"/>
  <c r="X2724" i="41"/>
  <c r="W2724" i="41"/>
  <c r="Z2723" i="41"/>
  <c r="Y2723" i="41"/>
  <c r="X2723" i="41"/>
  <c r="W2723" i="41"/>
  <c r="Z2722" i="41"/>
  <c r="Y2722" i="41"/>
  <c r="X2722" i="41"/>
  <c r="W2722" i="41"/>
  <c r="Z2721" i="41"/>
  <c r="Y2721" i="41"/>
  <c r="X2721" i="41"/>
  <c r="W2721" i="41"/>
  <c r="Z2720" i="41"/>
  <c r="Y2720" i="41"/>
  <c r="X2720" i="41"/>
  <c r="W2720" i="41"/>
  <c r="Z2719" i="41"/>
  <c r="Y2719" i="41"/>
  <c r="X2719" i="41"/>
  <c r="W2719" i="41"/>
  <c r="Z2718" i="41"/>
  <c r="Y2718" i="41"/>
  <c r="X2718" i="41"/>
  <c r="W2718" i="41"/>
  <c r="Z2717" i="41"/>
  <c r="Y2717" i="41"/>
  <c r="X2717" i="41"/>
  <c r="W2717" i="41"/>
  <c r="Z2716" i="41"/>
  <c r="Y2716" i="41"/>
  <c r="X2716" i="41"/>
  <c r="W2716" i="41"/>
  <c r="Z2715" i="41"/>
  <c r="Y2715" i="41"/>
  <c r="X2715" i="41"/>
  <c r="W2715" i="41"/>
  <c r="Z2714" i="41"/>
  <c r="Y2714" i="41"/>
  <c r="X2714" i="41"/>
  <c r="W2714" i="41"/>
  <c r="Z2713" i="41"/>
  <c r="Y2713" i="41"/>
  <c r="X2713" i="41"/>
  <c r="W2713" i="41"/>
  <c r="Z2712" i="41"/>
  <c r="Y2712" i="41"/>
  <c r="X2712" i="41"/>
  <c r="W2712" i="41"/>
  <c r="Z2711" i="41"/>
  <c r="Y2711" i="41"/>
  <c r="X2711" i="41"/>
  <c r="W2711" i="41"/>
  <c r="Z2710" i="41"/>
  <c r="Y2710" i="41"/>
  <c r="X2710" i="41"/>
  <c r="W2710" i="41"/>
  <c r="Z2709" i="41"/>
  <c r="Y2709" i="41"/>
  <c r="X2709" i="41"/>
  <c r="W2709" i="41"/>
  <c r="Z2708" i="41"/>
  <c r="Y2708" i="41"/>
  <c r="X2708" i="41"/>
  <c r="W2708" i="41"/>
  <c r="Z2707" i="41"/>
  <c r="Y2707" i="41"/>
  <c r="X2707" i="41"/>
  <c r="W2707" i="41"/>
  <c r="Z2706" i="41"/>
  <c r="Y2706" i="41"/>
  <c r="X2706" i="41"/>
  <c r="W2706" i="41"/>
  <c r="Z2705" i="41"/>
  <c r="Y2705" i="41"/>
  <c r="X2705" i="41"/>
  <c r="W2705" i="41"/>
  <c r="Z2704" i="41"/>
  <c r="Y2704" i="41"/>
  <c r="X2704" i="41"/>
  <c r="W2704" i="41"/>
  <c r="Z2703" i="41"/>
  <c r="Y2703" i="41"/>
  <c r="X2703" i="41"/>
  <c r="W2703" i="41"/>
  <c r="Z2702" i="41"/>
  <c r="Y2702" i="41"/>
  <c r="X2702" i="41"/>
  <c r="W2702" i="41"/>
  <c r="Z2701" i="41"/>
  <c r="Y2701" i="41"/>
  <c r="X2701" i="41"/>
  <c r="W2701" i="41"/>
  <c r="Z2700" i="41"/>
  <c r="Y2700" i="41"/>
  <c r="X2700" i="41"/>
  <c r="W2700" i="41"/>
  <c r="Z2699" i="41"/>
  <c r="Y2699" i="41"/>
  <c r="X2699" i="41"/>
  <c r="W2699" i="41"/>
  <c r="Z2698" i="41"/>
  <c r="Y2698" i="41"/>
  <c r="X2698" i="41"/>
  <c r="W2698" i="41"/>
  <c r="Z2697" i="41"/>
  <c r="Y2697" i="41"/>
  <c r="X2697" i="41"/>
  <c r="W2697" i="41"/>
  <c r="Z2696" i="41"/>
  <c r="Y2696" i="41"/>
  <c r="X2696" i="41"/>
  <c r="W2696" i="41"/>
  <c r="Z2695" i="41"/>
  <c r="Y2695" i="41"/>
  <c r="X2695" i="41"/>
  <c r="W2695" i="41"/>
  <c r="Z2694" i="41"/>
  <c r="Y2694" i="41"/>
  <c r="X2694" i="41"/>
  <c r="W2694" i="41"/>
  <c r="Z2693" i="41"/>
  <c r="Y2693" i="41"/>
  <c r="X2693" i="41"/>
  <c r="W2693" i="41"/>
  <c r="Z2692" i="41"/>
  <c r="Y2692" i="41"/>
  <c r="X2692" i="41"/>
  <c r="W2692" i="41"/>
  <c r="Z2691" i="41"/>
  <c r="Y2691" i="41"/>
  <c r="X2691" i="41"/>
  <c r="W2691" i="41"/>
  <c r="Z2690" i="41"/>
  <c r="Y2690" i="41"/>
  <c r="X2690" i="41"/>
  <c r="W2690" i="41"/>
  <c r="Z2689" i="41"/>
  <c r="Y2689" i="41"/>
  <c r="X2689" i="41"/>
  <c r="W2689" i="41"/>
  <c r="Z2688" i="41"/>
  <c r="Y2688" i="41"/>
  <c r="X2688" i="41"/>
  <c r="W2688" i="41"/>
  <c r="Z2687" i="41"/>
  <c r="Y2687" i="41"/>
  <c r="X2687" i="41"/>
  <c r="W2687" i="41"/>
  <c r="Z2686" i="41"/>
  <c r="Y2686" i="41"/>
  <c r="X2686" i="41"/>
  <c r="W2686" i="41"/>
  <c r="Z2685" i="41"/>
  <c r="Y2685" i="41"/>
  <c r="X2685" i="41"/>
  <c r="W2685" i="41"/>
  <c r="Z2684" i="41"/>
  <c r="Y2684" i="41"/>
  <c r="X2684" i="41"/>
  <c r="W2684" i="41"/>
  <c r="Z2683" i="41"/>
  <c r="Y2683" i="41"/>
  <c r="X2683" i="41"/>
  <c r="W2683" i="41"/>
  <c r="Z2682" i="41"/>
  <c r="Y2682" i="41"/>
  <c r="X2682" i="41"/>
  <c r="W2682" i="41"/>
  <c r="Z2681" i="41"/>
  <c r="Y2681" i="41"/>
  <c r="X2681" i="41"/>
  <c r="W2681" i="41"/>
  <c r="Z2680" i="41"/>
  <c r="Y2680" i="41"/>
  <c r="X2680" i="41"/>
  <c r="W2680" i="41"/>
  <c r="Z2679" i="41"/>
  <c r="Y2679" i="41"/>
  <c r="X2679" i="41"/>
  <c r="W2679" i="41"/>
  <c r="Z2678" i="41"/>
  <c r="Y2678" i="41"/>
  <c r="X2678" i="41"/>
  <c r="W2678" i="41"/>
  <c r="Z2677" i="41"/>
  <c r="Y2677" i="41"/>
  <c r="X2677" i="41"/>
  <c r="W2677" i="41"/>
  <c r="Z2676" i="41"/>
  <c r="Y2676" i="41"/>
  <c r="X2676" i="41"/>
  <c r="W2676" i="41"/>
  <c r="Z2675" i="41"/>
  <c r="Y2675" i="41"/>
  <c r="X2675" i="41"/>
  <c r="W2675" i="41"/>
  <c r="Z2674" i="41"/>
  <c r="Y2674" i="41"/>
  <c r="X2674" i="41"/>
  <c r="W2674" i="41"/>
  <c r="Z2673" i="41"/>
  <c r="Y2673" i="41"/>
  <c r="X2673" i="41"/>
  <c r="W2673" i="41"/>
  <c r="Z2672" i="41"/>
  <c r="Y2672" i="41"/>
  <c r="X2672" i="41"/>
  <c r="W2672" i="41"/>
  <c r="Z2671" i="41"/>
  <c r="Y2671" i="41"/>
  <c r="X2671" i="41"/>
  <c r="W2671" i="41"/>
  <c r="Z2670" i="41"/>
  <c r="Y2670" i="41"/>
  <c r="X2670" i="41"/>
  <c r="W2670" i="41"/>
  <c r="Z2669" i="41"/>
  <c r="Y2669" i="41"/>
  <c r="X2669" i="41"/>
  <c r="W2669" i="41"/>
  <c r="Z2668" i="41"/>
  <c r="Y2668" i="41"/>
  <c r="X2668" i="41"/>
  <c r="W2668" i="41"/>
  <c r="Z2667" i="41"/>
  <c r="Y2667" i="41"/>
  <c r="X2667" i="41"/>
  <c r="W2667" i="41"/>
  <c r="Z2666" i="41"/>
  <c r="Y2666" i="41"/>
  <c r="X2666" i="41"/>
  <c r="W2666" i="41"/>
  <c r="Z2665" i="41"/>
  <c r="Y2665" i="41"/>
  <c r="X2665" i="41"/>
  <c r="W2665" i="41"/>
  <c r="Z2664" i="41"/>
  <c r="Y2664" i="41"/>
  <c r="X2664" i="41"/>
  <c r="W2664" i="41"/>
  <c r="Z2663" i="41"/>
  <c r="Y2663" i="41"/>
  <c r="X2663" i="41"/>
  <c r="W2663" i="41"/>
  <c r="Z2662" i="41"/>
  <c r="Y2662" i="41"/>
  <c r="X2662" i="41"/>
  <c r="W2662" i="41"/>
  <c r="Z2661" i="41"/>
  <c r="Y2661" i="41"/>
  <c r="X2661" i="41"/>
  <c r="W2661" i="41"/>
  <c r="Z2660" i="41"/>
  <c r="Y2660" i="41"/>
  <c r="X2660" i="41"/>
  <c r="W2660" i="41"/>
  <c r="Z2659" i="41"/>
  <c r="Y2659" i="41"/>
  <c r="X2659" i="41"/>
  <c r="W2659" i="41"/>
  <c r="Z2658" i="41"/>
  <c r="Y2658" i="41"/>
  <c r="X2658" i="41"/>
  <c r="W2658" i="41"/>
  <c r="Z2657" i="41"/>
  <c r="Y2657" i="41"/>
  <c r="X2657" i="41"/>
  <c r="W2657" i="41"/>
  <c r="Z2656" i="41"/>
  <c r="Y2656" i="41"/>
  <c r="X2656" i="41"/>
  <c r="W2656" i="41"/>
  <c r="Z2655" i="41"/>
  <c r="Y2655" i="41"/>
  <c r="X2655" i="41"/>
  <c r="W2655" i="41"/>
  <c r="Z2654" i="41"/>
  <c r="Y2654" i="41"/>
  <c r="X2654" i="41"/>
  <c r="W2654" i="41"/>
  <c r="Z2653" i="41"/>
  <c r="Y2653" i="41"/>
  <c r="X2653" i="41"/>
  <c r="W2653" i="41"/>
  <c r="Z2652" i="41"/>
  <c r="Y2652" i="41"/>
  <c r="X2652" i="41"/>
  <c r="W2652" i="41"/>
  <c r="Z2651" i="41"/>
  <c r="Y2651" i="41"/>
  <c r="X2651" i="41"/>
  <c r="W2651" i="41"/>
  <c r="Z2650" i="41"/>
  <c r="Y2650" i="41"/>
  <c r="X2650" i="41"/>
  <c r="W2650" i="41"/>
  <c r="Z2649" i="41"/>
  <c r="Y2649" i="41"/>
  <c r="X2649" i="41"/>
  <c r="W2649" i="41"/>
  <c r="Z2648" i="41"/>
  <c r="Y2648" i="41"/>
  <c r="X2648" i="41"/>
  <c r="W2648" i="41"/>
  <c r="Z2647" i="41"/>
  <c r="Y2647" i="41"/>
  <c r="X2647" i="41"/>
  <c r="W2647" i="41"/>
  <c r="Z2646" i="41"/>
  <c r="Y2646" i="41"/>
  <c r="X2646" i="41"/>
  <c r="W2646" i="41"/>
  <c r="Z2645" i="41"/>
  <c r="Y2645" i="41"/>
  <c r="X2645" i="41"/>
  <c r="W2645" i="41"/>
  <c r="Z2644" i="41"/>
  <c r="Y2644" i="41"/>
  <c r="X2644" i="41"/>
  <c r="W2644" i="41"/>
  <c r="Z2643" i="41"/>
  <c r="Y2643" i="41"/>
  <c r="X2643" i="41"/>
  <c r="W2643" i="41"/>
  <c r="Z2642" i="41"/>
  <c r="Y2642" i="41"/>
  <c r="X2642" i="41"/>
  <c r="W2642" i="41"/>
  <c r="Z2641" i="41"/>
  <c r="Y2641" i="41"/>
  <c r="X2641" i="41"/>
  <c r="W2641" i="41"/>
  <c r="Z2640" i="41"/>
  <c r="Y2640" i="41"/>
  <c r="X2640" i="41"/>
  <c r="W2640" i="41"/>
  <c r="Z2639" i="41"/>
  <c r="Y2639" i="41"/>
  <c r="X2639" i="41"/>
  <c r="W2639" i="41"/>
  <c r="Z2638" i="41"/>
  <c r="Y2638" i="41"/>
  <c r="X2638" i="41"/>
  <c r="W2638" i="41"/>
  <c r="Z2637" i="41"/>
  <c r="Y2637" i="41"/>
  <c r="X2637" i="41"/>
  <c r="W2637" i="41"/>
  <c r="Z2636" i="41"/>
  <c r="Y2636" i="41"/>
  <c r="X2636" i="41"/>
  <c r="W2636" i="41"/>
  <c r="Z2635" i="41"/>
  <c r="Y2635" i="41"/>
  <c r="X2635" i="41"/>
  <c r="W2635" i="41"/>
  <c r="Z2634" i="41"/>
  <c r="Y2634" i="41"/>
  <c r="X2634" i="41"/>
  <c r="W2634" i="41"/>
  <c r="Z2633" i="41"/>
  <c r="Y2633" i="41"/>
  <c r="X2633" i="41"/>
  <c r="W2633" i="41"/>
  <c r="Z2632" i="41"/>
  <c r="Y2632" i="41"/>
  <c r="X2632" i="41"/>
  <c r="W2632" i="41"/>
  <c r="Z2631" i="41"/>
  <c r="Y2631" i="41"/>
  <c r="X2631" i="41"/>
  <c r="W2631" i="41"/>
  <c r="Z2630" i="41"/>
  <c r="Y2630" i="41"/>
  <c r="X2630" i="41"/>
  <c r="W2630" i="41"/>
  <c r="Z2629" i="41"/>
  <c r="Y2629" i="41"/>
  <c r="X2629" i="41"/>
  <c r="W2629" i="41"/>
  <c r="Z2628" i="41"/>
  <c r="Y2628" i="41"/>
  <c r="X2628" i="41"/>
  <c r="W2628" i="41"/>
  <c r="Z2627" i="41"/>
  <c r="Y2627" i="41"/>
  <c r="X2627" i="41"/>
  <c r="W2627" i="41"/>
  <c r="Z2626" i="41"/>
  <c r="Y2626" i="41"/>
  <c r="X2626" i="41"/>
  <c r="W2626" i="41"/>
  <c r="Z2625" i="41"/>
  <c r="Y2625" i="41"/>
  <c r="X2625" i="41"/>
  <c r="W2625" i="41"/>
  <c r="Z2624" i="41"/>
  <c r="Y2624" i="41"/>
  <c r="X2624" i="41"/>
  <c r="W2624" i="41"/>
  <c r="Z2623" i="41"/>
  <c r="Y2623" i="41"/>
  <c r="X2623" i="41"/>
  <c r="W2623" i="41"/>
  <c r="Z2622" i="41"/>
  <c r="Y2622" i="41"/>
  <c r="X2622" i="41"/>
  <c r="W2622" i="41"/>
  <c r="Z2621" i="41"/>
  <c r="Y2621" i="41"/>
  <c r="X2621" i="41"/>
  <c r="W2621" i="41"/>
  <c r="Z2620" i="41"/>
  <c r="Y2620" i="41"/>
  <c r="X2620" i="41"/>
  <c r="W2620" i="41"/>
  <c r="Z2619" i="41"/>
  <c r="Y2619" i="41"/>
  <c r="X2619" i="41"/>
  <c r="W2619" i="41"/>
  <c r="Z2618" i="41"/>
  <c r="Y2618" i="41"/>
  <c r="X2618" i="41"/>
  <c r="W2618" i="41"/>
  <c r="Z2617" i="41"/>
  <c r="Y2617" i="41"/>
  <c r="X2617" i="41"/>
  <c r="W2617" i="41"/>
  <c r="Z2616" i="41"/>
  <c r="Y2616" i="41"/>
  <c r="X2616" i="41"/>
  <c r="W2616" i="41"/>
  <c r="Z2615" i="41"/>
  <c r="Y2615" i="41"/>
  <c r="X2615" i="41"/>
  <c r="W2615" i="41"/>
  <c r="Z2614" i="41"/>
  <c r="Y2614" i="41"/>
  <c r="X2614" i="41"/>
  <c r="W2614" i="41"/>
  <c r="Z2613" i="41"/>
  <c r="Y2613" i="41"/>
  <c r="X2613" i="41"/>
  <c r="W2613" i="41"/>
  <c r="Z2612" i="41"/>
  <c r="Y2612" i="41"/>
  <c r="X2612" i="41"/>
  <c r="W2612" i="41"/>
  <c r="Z2611" i="41"/>
  <c r="Y2611" i="41"/>
  <c r="X2611" i="41"/>
  <c r="W2611" i="41"/>
  <c r="Z2610" i="41"/>
  <c r="Y2610" i="41"/>
  <c r="X2610" i="41"/>
  <c r="W2610" i="41"/>
  <c r="Z2609" i="41"/>
  <c r="Y2609" i="41"/>
  <c r="X2609" i="41"/>
  <c r="W2609" i="41"/>
  <c r="Z2608" i="41"/>
  <c r="Y2608" i="41"/>
  <c r="X2608" i="41"/>
  <c r="W2608" i="41"/>
  <c r="Z2607" i="41"/>
  <c r="Y2607" i="41"/>
  <c r="X2607" i="41"/>
  <c r="W2607" i="41"/>
  <c r="Z2606" i="41"/>
  <c r="Y2606" i="41"/>
  <c r="X2606" i="41"/>
  <c r="W2606" i="41"/>
  <c r="Z2605" i="41"/>
  <c r="Y2605" i="41"/>
  <c r="X2605" i="41"/>
  <c r="W2605" i="41"/>
  <c r="Z2604" i="41"/>
  <c r="Y2604" i="41"/>
  <c r="X2604" i="41"/>
  <c r="W2604" i="41"/>
  <c r="Z2603" i="41"/>
  <c r="Y2603" i="41"/>
  <c r="X2603" i="41"/>
  <c r="W2603" i="41"/>
  <c r="Z2602" i="41"/>
  <c r="Y2602" i="41"/>
  <c r="X2602" i="41"/>
  <c r="W2602" i="41"/>
  <c r="Z2601" i="41"/>
  <c r="Y2601" i="41"/>
  <c r="X2601" i="41"/>
  <c r="W2601" i="41"/>
  <c r="Z2600" i="41"/>
  <c r="Y2600" i="41"/>
  <c r="X2600" i="41"/>
  <c r="W2600" i="41"/>
  <c r="Z2599" i="41"/>
  <c r="Y2599" i="41"/>
  <c r="X2599" i="41"/>
  <c r="W2599" i="41"/>
  <c r="Z2598" i="41"/>
  <c r="Y2598" i="41"/>
  <c r="X2598" i="41"/>
  <c r="W2598" i="41"/>
  <c r="Z2597" i="41"/>
  <c r="Y2597" i="41"/>
  <c r="X2597" i="41"/>
  <c r="W2597" i="41"/>
  <c r="Z2596" i="41"/>
  <c r="Y2596" i="41"/>
  <c r="X2596" i="41"/>
  <c r="W2596" i="41"/>
  <c r="Z2595" i="41"/>
  <c r="Y2595" i="41"/>
  <c r="X2595" i="41"/>
  <c r="W2595" i="41"/>
  <c r="Z2594" i="41"/>
  <c r="Y2594" i="41"/>
  <c r="X2594" i="41"/>
  <c r="W2594" i="41"/>
  <c r="Z2593" i="41"/>
  <c r="Y2593" i="41"/>
  <c r="X2593" i="41"/>
  <c r="W2593" i="41"/>
  <c r="Z2592" i="41"/>
  <c r="Y2592" i="41"/>
  <c r="X2592" i="41"/>
  <c r="W2592" i="41"/>
  <c r="Z2591" i="41"/>
  <c r="Y2591" i="41"/>
  <c r="X2591" i="41"/>
  <c r="W2591" i="41"/>
  <c r="Z2590" i="41"/>
  <c r="Y2590" i="41"/>
  <c r="X2590" i="41"/>
  <c r="W2590" i="41"/>
  <c r="Z2589" i="41"/>
  <c r="Y2589" i="41"/>
  <c r="X2589" i="41"/>
  <c r="W2589" i="41"/>
  <c r="Z2588" i="41"/>
  <c r="Y2588" i="41"/>
  <c r="X2588" i="41"/>
  <c r="W2588" i="41"/>
  <c r="Z2587" i="41"/>
  <c r="Y2587" i="41"/>
  <c r="X2587" i="41"/>
  <c r="W2587" i="41"/>
  <c r="Z2586" i="41"/>
  <c r="Y2586" i="41"/>
  <c r="X2586" i="41"/>
  <c r="W2586" i="41"/>
  <c r="Z2585" i="41"/>
  <c r="Y2585" i="41"/>
  <c r="X2585" i="41"/>
  <c r="W2585" i="41"/>
  <c r="Z2584" i="41"/>
  <c r="Y2584" i="41"/>
  <c r="X2584" i="41"/>
  <c r="W2584" i="41"/>
  <c r="Z2583" i="41"/>
  <c r="Y2583" i="41"/>
  <c r="X2583" i="41"/>
  <c r="W2583" i="41"/>
  <c r="Z2582" i="41"/>
  <c r="Y2582" i="41"/>
  <c r="X2582" i="41"/>
  <c r="W2582" i="41"/>
  <c r="Z2581" i="41"/>
  <c r="Y2581" i="41"/>
  <c r="X2581" i="41"/>
  <c r="W2581" i="41"/>
  <c r="Z2580" i="41"/>
  <c r="Y2580" i="41"/>
  <c r="X2580" i="41"/>
  <c r="W2580" i="41"/>
  <c r="Z2579" i="41"/>
  <c r="Y2579" i="41"/>
  <c r="X2579" i="41"/>
  <c r="W2579" i="41"/>
  <c r="Z2578" i="41"/>
  <c r="Y2578" i="41"/>
  <c r="X2578" i="41"/>
  <c r="W2578" i="41"/>
  <c r="Z2577" i="41"/>
  <c r="Y2577" i="41"/>
  <c r="X2577" i="41"/>
  <c r="W2577" i="41"/>
  <c r="Z2576" i="41"/>
  <c r="Y2576" i="41"/>
  <c r="X2576" i="41"/>
  <c r="W2576" i="41"/>
  <c r="Z2575" i="41"/>
  <c r="Y2575" i="41"/>
  <c r="X2575" i="41"/>
  <c r="W2575" i="41"/>
  <c r="Z2574" i="41"/>
  <c r="Y2574" i="41"/>
  <c r="X2574" i="41"/>
  <c r="W2574" i="41"/>
  <c r="Z2573" i="41"/>
  <c r="Y2573" i="41"/>
  <c r="X2573" i="41"/>
  <c r="W2573" i="41"/>
  <c r="Z2572" i="41"/>
  <c r="Y2572" i="41"/>
  <c r="X2572" i="41"/>
  <c r="W2572" i="41"/>
  <c r="Z2571" i="41"/>
  <c r="Y2571" i="41"/>
  <c r="X2571" i="41"/>
  <c r="W2571" i="41"/>
  <c r="Z2570" i="41"/>
  <c r="Y2570" i="41"/>
  <c r="X2570" i="41"/>
  <c r="W2570" i="41"/>
  <c r="Z2569" i="41"/>
  <c r="Y2569" i="41"/>
  <c r="X2569" i="41"/>
  <c r="W2569" i="41"/>
  <c r="Z2568" i="41"/>
  <c r="Y2568" i="41"/>
  <c r="X2568" i="41"/>
  <c r="W2568" i="41"/>
  <c r="Z2567" i="41"/>
  <c r="Y2567" i="41"/>
  <c r="X2567" i="41"/>
  <c r="W2567" i="41"/>
  <c r="Z2566" i="41"/>
  <c r="Y2566" i="41"/>
  <c r="X2566" i="41"/>
  <c r="W2566" i="41"/>
  <c r="Z2565" i="41"/>
  <c r="Y2565" i="41"/>
  <c r="X2565" i="41"/>
  <c r="W2565" i="41"/>
  <c r="Z2564" i="41"/>
  <c r="Y2564" i="41"/>
  <c r="X2564" i="41"/>
  <c r="W2564" i="41"/>
  <c r="Z2563" i="41"/>
  <c r="Y2563" i="41"/>
  <c r="X2563" i="41"/>
  <c r="W2563" i="41"/>
  <c r="Z2562" i="41"/>
  <c r="Y2562" i="41"/>
  <c r="X2562" i="41"/>
  <c r="W2562" i="41"/>
  <c r="Z2561" i="41"/>
  <c r="Y2561" i="41"/>
  <c r="X2561" i="41"/>
  <c r="W2561" i="41"/>
  <c r="Z2560" i="41"/>
  <c r="Y2560" i="41"/>
  <c r="X2560" i="41"/>
  <c r="W2560" i="41"/>
  <c r="Z2559" i="41"/>
  <c r="Y2559" i="41"/>
  <c r="X2559" i="41"/>
  <c r="W2559" i="41"/>
  <c r="Z2558" i="41"/>
  <c r="Y2558" i="41"/>
  <c r="X2558" i="41"/>
  <c r="W2558" i="41"/>
  <c r="Z2557" i="41"/>
  <c r="Y2557" i="41"/>
  <c r="X2557" i="41"/>
  <c r="W2557" i="41"/>
  <c r="Z2556" i="41"/>
  <c r="Y2556" i="41"/>
  <c r="X2556" i="41"/>
  <c r="W2556" i="41"/>
  <c r="Z2555" i="41"/>
  <c r="Y2555" i="41"/>
  <c r="X2555" i="41"/>
  <c r="W2555" i="41"/>
  <c r="Z2554" i="41"/>
  <c r="Y2554" i="41"/>
  <c r="X2554" i="41"/>
  <c r="W2554" i="41"/>
  <c r="Z2553" i="41"/>
  <c r="Y2553" i="41"/>
  <c r="X2553" i="41"/>
  <c r="W2553" i="41"/>
  <c r="Z2552" i="41"/>
  <c r="Y2552" i="41"/>
  <c r="X2552" i="41"/>
  <c r="W2552" i="41"/>
  <c r="Z2551" i="41"/>
  <c r="Y2551" i="41"/>
  <c r="X2551" i="41"/>
  <c r="W2551" i="41"/>
  <c r="Z2550" i="41"/>
  <c r="Y2550" i="41"/>
  <c r="X2550" i="41"/>
  <c r="W2550" i="41"/>
  <c r="Z2549" i="41"/>
  <c r="Y2549" i="41"/>
  <c r="X2549" i="41"/>
  <c r="W2549" i="41"/>
  <c r="Z2548" i="41"/>
  <c r="Y2548" i="41"/>
  <c r="X2548" i="41"/>
  <c r="W2548" i="41"/>
  <c r="Z2547" i="41"/>
  <c r="Y2547" i="41"/>
  <c r="X2547" i="41"/>
  <c r="W2547" i="41"/>
  <c r="Z2546" i="41"/>
  <c r="Y2546" i="41"/>
  <c r="X2546" i="41"/>
  <c r="W2546" i="41"/>
  <c r="Z2545" i="41"/>
  <c r="Y2545" i="41"/>
  <c r="X2545" i="41"/>
  <c r="W2545" i="41"/>
  <c r="Z2544" i="41"/>
  <c r="Y2544" i="41"/>
  <c r="X2544" i="41"/>
  <c r="W2544" i="41"/>
  <c r="Z2543" i="41"/>
  <c r="Y2543" i="41"/>
  <c r="X2543" i="41"/>
  <c r="W2543" i="41"/>
  <c r="Z2542" i="41"/>
  <c r="Y2542" i="41"/>
  <c r="X2542" i="41"/>
  <c r="W2542" i="41"/>
  <c r="Z2541" i="41"/>
  <c r="Y2541" i="41"/>
  <c r="X2541" i="41"/>
  <c r="W2541" i="41"/>
  <c r="Z2540" i="41"/>
  <c r="Y2540" i="41"/>
  <c r="X2540" i="41"/>
  <c r="W2540" i="41"/>
  <c r="Z2539" i="41"/>
  <c r="Y2539" i="41"/>
  <c r="X2539" i="41"/>
  <c r="W2539" i="41"/>
  <c r="Z2538" i="41"/>
  <c r="Y2538" i="41"/>
  <c r="X2538" i="41"/>
  <c r="W2538" i="41"/>
  <c r="Z2537" i="41"/>
  <c r="Y2537" i="41"/>
  <c r="X2537" i="41"/>
  <c r="W2537" i="41"/>
  <c r="Z2536" i="41"/>
  <c r="Y2536" i="41"/>
  <c r="X2536" i="41"/>
  <c r="W2536" i="41"/>
  <c r="Z2535" i="41"/>
  <c r="Y2535" i="41"/>
  <c r="X2535" i="41"/>
  <c r="W2535" i="41"/>
  <c r="Z2534" i="41"/>
  <c r="Y2534" i="41"/>
  <c r="X2534" i="41"/>
  <c r="W2534" i="41"/>
  <c r="Z2533" i="41"/>
  <c r="Y2533" i="41"/>
  <c r="X2533" i="41"/>
  <c r="W2533" i="41"/>
  <c r="Z2532" i="41"/>
  <c r="Y2532" i="41"/>
  <c r="X2532" i="41"/>
  <c r="W2532" i="41"/>
  <c r="Z2531" i="41"/>
  <c r="Y2531" i="41"/>
  <c r="X2531" i="41"/>
  <c r="W2531" i="41"/>
  <c r="Z2530" i="41"/>
  <c r="Y2530" i="41"/>
  <c r="X2530" i="41"/>
  <c r="W2530" i="41"/>
  <c r="Z2529" i="41"/>
  <c r="Y2529" i="41"/>
  <c r="X2529" i="41"/>
  <c r="W2529" i="41"/>
  <c r="Z2528" i="41"/>
  <c r="Y2528" i="41"/>
  <c r="X2528" i="41"/>
  <c r="W2528" i="41"/>
  <c r="Z2527" i="41"/>
  <c r="Y2527" i="41"/>
  <c r="X2527" i="41"/>
  <c r="W2527" i="41"/>
  <c r="Z2526" i="41"/>
  <c r="Y2526" i="41"/>
  <c r="X2526" i="41"/>
  <c r="W2526" i="41"/>
  <c r="Z2525" i="41"/>
  <c r="Y2525" i="41"/>
  <c r="X2525" i="41"/>
  <c r="W2525" i="41"/>
  <c r="Z2524" i="41"/>
  <c r="Y2524" i="41"/>
  <c r="X2524" i="41"/>
  <c r="W2524" i="41"/>
  <c r="Z2523" i="41"/>
  <c r="Y2523" i="41"/>
  <c r="X2523" i="41"/>
  <c r="W2523" i="41"/>
  <c r="Z2522" i="41"/>
  <c r="Y2522" i="41"/>
  <c r="X2522" i="41"/>
  <c r="W2522" i="41"/>
  <c r="Z2521" i="41"/>
  <c r="Y2521" i="41"/>
  <c r="X2521" i="41"/>
  <c r="W2521" i="41"/>
  <c r="Z2520" i="41"/>
  <c r="Y2520" i="41"/>
  <c r="X2520" i="41"/>
  <c r="W2520" i="41"/>
  <c r="Z2519" i="41"/>
  <c r="Y2519" i="41"/>
  <c r="X2519" i="41"/>
  <c r="W2519" i="41"/>
  <c r="Z2518" i="41"/>
  <c r="Y2518" i="41"/>
  <c r="X2518" i="41"/>
  <c r="W2518" i="41"/>
  <c r="Z2517" i="41"/>
  <c r="Y2517" i="41"/>
  <c r="X2517" i="41"/>
  <c r="W2517" i="41"/>
  <c r="Z2516" i="41"/>
  <c r="Y2516" i="41"/>
  <c r="X2516" i="41"/>
  <c r="W2516" i="41"/>
  <c r="Z2515" i="41"/>
  <c r="Y2515" i="41"/>
  <c r="X2515" i="41"/>
  <c r="W2515" i="41"/>
  <c r="Z2514" i="41"/>
  <c r="Y2514" i="41"/>
  <c r="X2514" i="41"/>
  <c r="W2514" i="41"/>
  <c r="Z2513" i="41"/>
  <c r="Y2513" i="41"/>
  <c r="X2513" i="41"/>
  <c r="W2513" i="41"/>
  <c r="Z2512" i="41"/>
  <c r="Y2512" i="41"/>
  <c r="X2512" i="41"/>
  <c r="W2512" i="41"/>
  <c r="Z2511" i="41"/>
  <c r="Y2511" i="41"/>
  <c r="X2511" i="41"/>
  <c r="W2511" i="41"/>
  <c r="Z2510" i="41"/>
  <c r="Y2510" i="41"/>
  <c r="X2510" i="41"/>
  <c r="W2510" i="41"/>
  <c r="Z2509" i="41"/>
  <c r="Y2509" i="41"/>
  <c r="X2509" i="41"/>
  <c r="W2509" i="41"/>
  <c r="Z2508" i="41"/>
  <c r="Y2508" i="41"/>
  <c r="X2508" i="41"/>
  <c r="W2508" i="41"/>
  <c r="Z2507" i="41"/>
  <c r="Y2507" i="41"/>
  <c r="X2507" i="41"/>
  <c r="W2507" i="41"/>
  <c r="Z2506" i="41"/>
  <c r="Y2506" i="41"/>
  <c r="X2506" i="41"/>
  <c r="W2506" i="41"/>
  <c r="Z2505" i="41"/>
  <c r="Y2505" i="41"/>
  <c r="X2505" i="41"/>
  <c r="W2505" i="41"/>
  <c r="Z2504" i="41"/>
  <c r="Y2504" i="41"/>
  <c r="X2504" i="41"/>
  <c r="W2504" i="41"/>
  <c r="Z2503" i="41"/>
  <c r="Y2503" i="41"/>
  <c r="X2503" i="41"/>
  <c r="W2503" i="41"/>
  <c r="Z2502" i="41"/>
  <c r="Y2502" i="41"/>
  <c r="X2502" i="41"/>
  <c r="W2502" i="41"/>
  <c r="Z2501" i="41"/>
  <c r="Y2501" i="41"/>
  <c r="X2501" i="41"/>
  <c r="W2501" i="41"/>
  <c r="Z2500" i="41"/>
  <c r="Y2500" i="41"/>
  <c r="X2500" i="41"/>
  <c r="W2500" i="41"/>
  <c r="Z2499" i="41"/>
  <c r="Y2499" i="41"/>
  <c r="X2499" i="41"/>
  <c r="W2499" i="41"/>
  <c r="Z2498" i="41"/>
  <c r="Y2498" i="41"/>
  <c r="X2498" i="41"/>
  <c r="W2498" i="41"/>
  <c r="Z2497" i="41"/>
  <c r="Y2497" i="41"/>
  <c r="X2497" i="41"/>
  <c r="W2497" i="41"/>
  <c r="Z2496" i="41"/>
  <c r="Y2496" i="41"/>
  <c r="X2496" i="41"/>
  <c r="W2496" i="41"/>
  <c r="Z2495" i="41"/>
  <c r="Y2495" i="41"/>
  <c r="X2495" i="41"/>
  <c r="W2495" i="41"/>
  <c r="Z2494" i="41"/>
  <c r="Y2494" i="41"/>
  <c r="X2494" i="41"/>
  <c r="W2494" i="41"/>
  <c r="Z2493" i="41"/>
  <c r="Y2493" i="41"/>
  <c r="X2493" i="41"/>
  <c r="W2493" i="41"/>
  <c r="Z2492" i="41"/>
  <c r="Y2492" i="41"/>
  <c r="X2492" i="41"/>
  <c r="W2492" i="41"/>
  <c r="Z2491" i="41"/>
  <c r="Y2491" i="41"/>
  <c r="X2491" i="41"/>
  <c r="W2491" i="41"/>
  <c r="Z2490" i="41"/>
  <c r="Y2490" i="41"/>
  <c r="X2490" i="41"/>
  <c r="W2490" i="41"/>
  <c r="Z2489" i="41"/>
  <c r="Y2489" i="41"/>
  <c r="X2489" i="41"/>
  <c r="W2489" i="41"/>
  <c r="Z2488" i="41"/>
  <c r="Y2488" i="41"/>
  <c r="X2488" i="41"/>
  <c r="W2488" i="41"/>
  <c r="Z2487" i="41"/>
  <c r="Y2487" i="41"/>
  <c r="X2487" i="41"/>
  <c r="W2487" i="41"/>
  <c r="Z2486" i="41"/>
  <c r="Y2486" i="41"/>
  <c r="X2486" i="41"/>
  <c r="W2486" i="41"/>
  <c r="Z2485" i="41"/>
  <c r="Y2485" i="41"/>
  <c r="X2485" i="41"/>
  <c r="W2485" i="41"/>
  <c r="Z2484" i="41"/>
  <c r="Y2484" i="41"/>
  <c r="X2484" i="41"/>
  <c r="W2484" i="41"/>
  <c r="Z2483" i="41"/>
  <c r="Y2483" i="41"/>
  <c r="X2483" i="41"/>
  <c r="W2483" i="41"/>
  <c r="Z2482" i="41"/>
  <c r="Y2482" i="41"/>
  <c r="X2482" i="41"/>
  <c r="W2482" i="41"/>
  <c r="Z2481" i="41"/>
  <c r="Y2481" i="41"/>
  <c r="X2481" i="41"/>
  <c r="W2481" i="41"/>
  <c r="Z2480" i="41"/>
  <c r="Y2480" i="41"/>
  <c r="X2480" i="41"/>
  <c r="W2480" i="41"/>
  <c r="Z2479" i="41"/>
  <c r="Y2479" i="41"/>
  <c r="X2479" i="41"/>
  <c r="W2479" i="41"/>
  <c r="Z2478" i="41"/>
  <c r="Y2478" i="41"/>
  <c r="X2478" i="41"/>
  <c r="W2478" i="41"/>
  <c r="Z2477" i="41"/>
  <c r="Y2477" i="41"/>
  <c r="X2477" i="41"/>
  <c r="W2477" i="41"/>
  <c r="Z2476" i="41"/>
  <c r="Y2476" i="41"/>
  <c r="X2476" i="41"/>
  <c r="W2476" i="41"/>
  <c r="Z2475" i="41"/>
  <c r="Y2475" i="41"/>
  <c r="X2475" i="41"/>
  <c r="W2475" i="41"/>
  <c r="Z2474" i="41"/>
  <c r="Y2474" i="41"/>
  <c r="X2474" i="41"/>
  <c r="W2474" i="41"/>
  <c r="Z2473" i="41"/>
  <c r="Y2473" i="41"/>
  <c r="X2473" i="41"/>
  <c r="W2473" i="41"/>
  <c r="Z2472" i="41"/>
  <c r="Y2472" i="41"/>
  <c r="X2472" i="41"/>
  <c r="W2472" i="41"/>
  <c r="Z2471" i="41"/>
  <c r="Y2471" i="41"/>
  <c r="X2471" i="41"/>
  <c r="W2471" i="41"/>
  <c r="Z2470" i="41"/>
  <c r="Y2470" i="41"/>
  <c r="X2470" i="41"/>
  <c r="W2470" i="41"/>
  <c r="Z2469" i="41"/>
  <c r="Y2469" i="41"/>
  <c r="X2469" i="41"/>
  <c r="W2469" i="41"/>
  <c r="Z2468" i="41"/>
  <c r="Y2468" i="41"/>
  <c r="X2468" i="41"/>
  <c r="W2468" i="41"/>
  <c r="Z2467" i="41"/>
  <c r="Y2467" i="41"/>
  <c r="X2467" i="41"/>
  <c r="W2467" i="41"/>
  <c r="Z2466" i="41"/>
  <c r="Y2466" i="41"/>
  <c r="X2466" i="41"/>
  <c r="W2466" i="41"/>
  <c r="Z2465" i="41"/>
  <c r="Y2465" i="41"/>
  <c r="X2465" i="41"/>
  <c r="W2465" i="41"/>
  <c r="Z2464" i="41"/>
  <c r="Y2464" i="41"/>
  <c r="X2464" i="41"/>
  <c r="W2464" i="41"/>
  <c r="Z2463" i="41"/>
  <c r="Y2463" i="41"/>
  <c r="X2463" i="41"/>
  <c r="W2463" i="41"/>
  <c r="Z2462" i="41"/>
  <c r="Y2462" i="41"/>
  <c r="X2462" i="41"/>
  <c r="W2462" i="41"/>
  <c r="Z2461" i="41"/>
  <c r="Y2461" i="41"/>
  <c r="X2461" i="41"/>
  <c r="W2461" i="41"/>
  <c r="Z2460" i="41"/>
  <c r="Y2460" i="41"/>
  <c r="X2460" i="41"/>
  <c r="W2460" i="41"/>
  <c r="Z2459" i="41"/>
  <c r="Y2459" i="41"/>
  <c r="X2459" i="41"/>
  <c r="W2459" i="41"/>
  <c r="Z2458" i="41"/>
  <c r="Y2458" i="41"/>
  <c r="X2458" i="41"/>
  <c r="W2458" i="41"/>
  <c r="Z2457" i="41"/>
  <c r="Y2457" i="41"/>
  <c r="X2457" i="41"/>
  <c r="W2457" i="41"/>
  <c r="Z2456" i="41"/>
  <c r="Y2456" i="41"/>
  <c r="X2456" i="41"/>
  <c r="W2456" i="41"/>
  <c r="Z2455" i="41"/>
  <c r="Y2455" i="41"/>
  <c r="X2455" i="41"/>
  <c r="W2455" i="41"/>
  <c r="Z2454" i="41"/>
  <c r="Y2454" i="41"/>
  <c r="X2454" i="41"/>
  <c r="W2454" i="41"/>
  <c r="Z2453" i="41"/>
  <c r="Y2453" i="41"/>
  <c r="X2453" i="41"/>
  <c r="W2453" i="41"/>
  <c r="Z2452" i="41"/>
  <c r="Y2452" i="41"/>
  <c r="X2452" i="41"/>
  <c r="W2452" i="41"/>
  <c r="Z2451" i="41"/>
  <c r="Y2451" i="41"/>
  <c r="X2451" i="41"/>
  <c r="W2451" i="41"/>
  <c r="Z2450" i="41"/>
  <c r="Y2450" i="41"/>
  <c r="X2450" i="41"/>
  <c r="W2450" i="41"/>
  <c r="Z2449" i="41"/>
  <c r="Y2449" i="41"/>
  <c r="X2449" i="41"/>
  <c r="W2449" i="41"/>
  <c r="Z2448" i="41"/>
  <c r="Y2448" i="41"/>
  <c r="X2448" i="41"/>
  <c r="W2448" i="41"/>
  <c r="Z2447" i="41"/>
  <c r="Y2447" i="41"/>
  <c r="X2447" i="41"/>
  <c r="W2447" i="41"/>
  <c r="Z2446" i="41"/>
  <c r="Y2446" i="41"/>
  <c r="X2446" i="41"/>
  <c r="W2446" i="41"/>
  <c r="Z2445" i="41"/>
  <c r="Y2445" i="41"/>
  <c r="X2445" i="41"/>
  <c r="W2445" i="41"/>
  <c r="Z2444" i="41"/>
  <c r="Y2444" i="41"/>
  <c r="X2444" i="41"/>
  <c r="W2444" i="41"/>
  <c r="Z2443" i="41"/>
  <c r="Y2443" i="41"/>
  <c r="X2443" i="41"/>
  <c r="W2443" i="41"/>
  <c r="Z2442" i="41"/>
  <c r="Y2442" i="41"/>
  <c r="X2442" i="41"/>
  <c r="W2442" i="41"/>
  <c r="Z2441" i="41"/>
  <c r="Y2441" i="41"/>
  <c r="X2441" i="41"/>
  <c r="W2441" i="41"/>
  <c r="Z2440" i="41"/>
  <c r="Y2440" i="41"/>
  <c r="X2440" i="41"/>
  <c r="W2440" i="41"/>
  <c r="Z2439" i="41"/>
  <c r="Y2439" i="41"/>
  <c r="X2439" i="41"/>
  <c r="W2439" i="41"/>
  <c r="Z2438" i="41"/>
  <c r="Y2438" i="41"/>
  <c r="X2438" i="41"/>
  <c r="W2438" i="41"/>
  <c r="Z2437" i="41"/>
  <c r="Y2437" i="41"/>
  <c r="X2437" i="41"/>
  <c r="W2437" i="41"/>
  <c r="Z2436" i="41"/>
  <c r="Y2436" i="41"/>
  <c r="X2436" i="41"/>
  <c r="W2436" i="41"/>
  <c r="Z2435" i="41"/>
  <c r="Y2435" i="41"/>
  <c r="X2435" i="41"/>
  <c r="W2435" i="41"/>
  <c r="Z2434" i="41"/>
  <c r="Y2434" i="41"/>
  <c r="X2434" i="41"/>
  <c r="W2434" i="41"/>
  <c r="Z2433" i="41"/>
  <c r="Y2433" i="41"/>
  <c r="X2433" i="41"/>
  <c r="W2433" i="41"/>
  <c r="Z2432" i="41"/>
  <c r="Y2432" i="41"/>
  <c r="X2432" i="41"/>
  <c r="W2432" i="41"/>
  <c r="Z2431" i="41"/>
  <c r="Y2431" i="41"/>
  <c r="X2431" i="41"/>
  <c r="W2431" i="41"/>
  <c r="Z2430" i="41"/>
  <c r="Y2430" i="41"/>
  <c r="X2430" i="41"/>
  <c r="W2430" i="41"/>
  <c r="Z2429" i="41"/>
  <c r="Y2429" i="41"/>
  <c r="X2429" i="41"/>
  <c r="W2429" i="41"/>
  <c r="Z2428" i="41"/>
  <c r="Y2428" i="41"/>
  <c r="X2428" i="41"/>
  <c r="W2428" i="41"/>
  <c r="Z2427" i="41"/>
  <c r="Y2427" i="41"/>
  <c r="X2427" i="41"/>
  <c r="W2427" i="41"/>
  <c r="Z2426" i="41"/>
  <c r="Y2426" i="41"/>
  <c r="X2426" i="41"/>
  <c r="W2426" i="41"/>
  <c r="Z2425" i="41"/>
  <c r="Y2425" i="41"/>
  <c r="X2425" i="41"/>
  <c r="W2425" i="41"/>
  <c r="Z2424" i="41"/>
  <c r="Y2424" i="41"/>
  <c r="X2424" i="41"/>
  <c r="W2424" i="41"/>
  <c r="Z2423" i="41"/>
  <c r="Y2423" i="41"/>
  <c r="X2423" i="41"/>
  <c r="W2423" i="41"/>
  <c r="Z2422" i="41"/>
  <c r="Y2422" i="41"/>
  <c r="X2422" i="41"/>
  <c r="W2422" i="41"/>
  <c r="Z2421" i="41"/>
  <c r="Y2421" i="41"/>
  <c r="X2421" i="41"/>
  <c r="W2421" i="41"/>
  <c r="Z2420" i="41"/>
  <c r="Y2420" i="41"/>
  <c r="X2420" i="41"/>
  <c r="W2420" i="41"/>
  <c r="Z2419" i="41"/>
  <c r="Y2419" i="41"/>
  <c r="X2419" i="41"/>
  <c r="W2419" i="41"/>
  <c r="Z2418" i="41"/>
  <c r="Y2418" i="41"/>
  <c r="X2418" i="41"/>
  <c r="W2418" i="41"/>
  <c r="Z2417" i="41"/>
  <c r="Y2417" i="41"/>
  <c r="X2417" i="41"/>
  <c r="W2417" i="41"/>
  <c r="Z2416" i="41"/>
  <c r="Y2416" i="41"/>
  <c r="X2416" i="41"/>
  <c r="W2416" i="41"/>
  <c r="Z2415" i="41"/>
  <c r="Y2415" i="41"/>
  <c r="X2415" i="41"/>
  <c r="W2415" i="41"/>
  <c r="Z2414" i="41"/>
  <c r="Y2414" i="41"/>
  <c r="X2414" i="41"/>
  <c r="W2414" i="41"/>
  <c r="Z2413" i="41"/>
  <c r="Y2413" i="41"/>
  <c r="X2413" i="41"/>
  <c r="W2413" i="41"/>
  <c r="Z2412" i="41"/>
  <c r="Y2412" i="41"/>
  <c r="X2412" i="41"/>
  <c r="W2412" i="41"/>
  <c r="Z2411" i="41"/>
  <c r="Y2411" i="41"/>
  <c r="X2411" i="41"/>
  <c r="W2411" i="41"/>
  <c r="Z2410" i="41"/>
  <c r="Y2410" i="41"/>
  <c r="X2410" i="41"/>
  <c r="W2410" i="41"/>
  <c r="Z2409" i="41"/>
  <c r="Y2409" i="41"/>
  <c r="X2409" i="41"/>
  <c r="W2409" i="41"/>
  <c r="Z2408" i="41"/>
  <c r="Y2408" i="41"/>
  <c r="X2408" i="41"/>
  <c r="W2408" i="41"/>
  <c r="Z2407" i="41"/>
  <c r="Y2407" i="41"/>
  <c r="X2407" i="41"/>
  <c r="W2407" i="41"/>
  <c r="Z2406" i="41"/>
  <c r="Y2406" i="41"/>
  <c r="X2406" i="41"/>
  <c r="W2406" i="41"/>
  <c r="Z2405" i="41"/>
  <c r="Y2405" i="41"/>
  <c r="X2405" i="41"/>
  <c r="W2405" i="41"/>
  <c r="Z2404" i="41"/>
  <c r="Y2404" i="41"/>
  <c r="X2404" i="41"/>
  <c r="W2404" i="41"/>
  <c r="Z2403" i="41"/>
  <c r="Y2403" i="41"/>
  <c r="X2403" i="41"/>
  <c r="W2403" i="41"/>
  <c r="Z2402" i="41"/>
  <c r="Y2402" i="41"/>
  <c r="X2402" i="41"/>
  <c r="W2402" i="41"/>
  <c r="Z2401" i="41"/>
  <c r="Y2401" i="41"/>
  <c r="X2401" i="41"/>
  <c r="W2401" i="41"/>
  <c r="Z2400" i="41"/>
  <c r="Y2400" i="41"/>
  <c r="X2400" i="41"/>
  <c r="W2400" i="41"/>
  <c r="Z2399" i="41"/>
  <c r="Y2399" i="41"/>
  <c r="X2399" i="41"/>
  <c r="W2399" i="41"/>
  <c r="Z2398" i="41"/>
  <c r="Y2398" i="41"/>
  <c r="X2398" i="41"/>
  <c r="W2398" i="41"/>
  <c r="Z2397" i="41"/>
  <c r="Y2397" i="41"/>
  <c r="X2397" i="41"/>
  <c r="W2397" i="41"/>
  <c r="Z2396" i="41"/>
  <c r="Y2396" i="41"/>
  <c r="X2396" i="41"/>
  <c r="W2396" i="41"/>
  <c r="Z2395" i="41"/>
  <c r="Y2395" i="41"/>
  <c r="X2395" i="41"/>
  <c r="W2395" i="41"/>
  <c r="Z2394" i="41"/>
  <c r="Y2394" i="41"/>
  <c r="X2394" i="41"/>
  <c r="W2394" i="41"/>
  <c r="Z2393" i="41"/>
  <c r="Y2393" i="41"/>
  <c r="X2393" i="41"/>
  <c r="W2393" i="41"/>
  <c r="Z2392" i="41"/>
  <c r="Y2392" i="41"/>
  <c r="X2392" i="41"/>
  <c r="W2392" i="41"/>
  <c r="Z2391" i="41"/>
  <c r="Y2391" i="41"/>
  <c r="X2391" i="41"/>
  <c r="W2391" i="41"/>
  <c r="Z2390" i="41"/>
  <c r="Y2390" i="41"/>
  <c r="X2390" i="41"/>
  <c r="W2390" i="41"/>
  <c r="Z2389" i="41"/>
  <c r="Y2389" i="41"/>
  <c r="X2389" i="41"/>
  <c r="W2389" i="41"/>
  <c r="Z2388" i="41"/>
  <c r="Y2388" i="41"/>
  <c r="X2388" i="41"/>
  <c r="W2388" i="41"/>
  <c r="Z2387" i="41"/>
  <c r="Y2387" i="41"/>
  <c r="X2387" i="41"/>
  <c r="W2387" i="41"/>
  <c r="Z2386" i="41"/>
  <c r="Y2386" i="41"/>
  <c r="X2386" i="41"/>
  <c r="W2386" i="41"/>
  <c r="Z2385" i="41"/>
  <c r="Y2385" i="41"/>
  <c r="X2385" i="41"/>
  <c r="W2385" i="41"/>
  <c r="Z2384" i="41"/>
  <c r="Y2384" i="41"/>
  <c r="X2384" i="41"/>
  <c r="W2384" i="41"/>
  <c r="Z2383" i="41"/>
  <c r="Y2383" i="41"/>
  <c r="X2383" i="41"/>
  <c r="W2383" i="41"/>
  <c r="Z2382" i="41"/>
  <c r="Y2382" i="41"/>
  <c r="X2382" i="41"/>
  <c r="W2382" i="41"/>
  <c r="Z2381" i="41"/>
  <c r="Y2381" i="41"/>
  <c r="X2381" i="41"/>
  <c r="W2381" i="41"/>
  <c r="Z2380" i="41"/>
  <c r="Y2380" i="41"/>
  <c r="X2380" i="41"/>
  <c r="W2380" i="41"/>
  <c r="Z2379" i="41"/>
  <c r="Y2379" i="41"/>
  <c r="X2379" i="41"/>
  <c r="W2379" i="41"/>
  <c r="Z2378" i="41"/>
  <c r="Y2378" i="41"/>
  <c r="X2378" i="41"/>
  <c r="W2378" i="41"/>
  <c r="Z2377" i="41"/>
  <c r="Y2377" i="41"/>
  <c r="X2377" i="41"/>
  <c r="W2377" i="41"/>
  <c r="Z2376" i="41"/>
  <c r="Y2376" i="41"/>
  <c r="X2376" i="41"/>
  <c r="W2376" i="41"/>
  <c r="Z2375" i="41"/>
  <c r="Y2375" i="41"/>
  <c r="X2375" i="41"/>
  <c r="W2375" i="41"/>
  <c r="Z2374" i="41"/>
  <c r="Y2374" i="41"/>
  <c r="X2374" i="41"/>
  <c r="W2374" i="41"/>
  <c r="Z2373" i="41"/>
  <c r="Y2373" i="41"/>
  <c r="X2373" i="41"/>
  <c r="W2373" i="41"/>
  <c r="Z2372" i="41"/>
  <c r="Y2372" i="41"/>
  <c r="X2372" i="41"/>
  <c r="W2372" i="41"/>
  <c r="Z2371" i="41"/>
  <c r="Y2371" i="41"/>
  <c r="X2371" i="41"/>
  <c r="W2371" i="41"/>
  <c r="Z2370" i="41"/>
  <c r="Y2370" i="41"/>
  <c r="X2370" i="41"/>
  <c r="W2370" i="41"/>
  <c r="Z2369" i="41"/>
  <c r="Y2369" i="41"/>
  <c r="X2369" i="41"/>
  <c r="W2369" i="41"/>
  <c r="Z2368" i="41"/>
  <c r="Y2368" i="41"/>
  <c r="X2368" i="41"/>
  <c r="W2368" i="41"/>
  <c r="Z2367" i="41"/>
  <c r="Y2367" i="41"/>
  <c r="X2367" i="41"/>
  <c r="W2367" i="41"/>
  <c r="Z2366" i="41"/>
  <c r="Y2366" i="41"/>
  <c r="X2366" i="41"/>
  <c r="W2366" i="41"/>
  <c r="Z2365" i="41"/>
  <c r="Y2365" i="41"/>
  <c r="X2365" i="41"/>
  <c r="W2365" i="41"/>
  <c r="Z2364" i="41"/>
  <c r="Y2364" i="41"/>
  <c r="X2364" i="41"/>
  <c r="W2364" i="41"/>
  <c r="Z2363" i="41"/>
  <c r="Y2363" i="41"/>
  <c r="X2363" i="41"/>
  <c r="W2363" i="41"/>
  <c r="Z2362" i="41"/>
  <c r="Y2362" i="41"/>
  <c r="X2362" i="41"/>
  <c r="W2362" i="41"/>
  <c r="Z2361" i="41"/>
  <c r="Y2361" i="41"/>
  <c r="X2361" i="41"/>
  <c r="W2361" i="41"/>
  <c r="Z2360" i="41"/>
  <c r="Y2360" i="41"/>
  <c r="X2360" i="41"/>
  <c r="W2360" i="41"/>
  <c r="Z2359" i="41"/>
  <c r="Y2359" i="41"/>
  <c r="X2359" i="41"/>
  <c r="W2359" i="41"/>
  <c r="Z2358" i="41"/>
  <c r="Y2358" i="41"/>
  <c r="X2358" i="41"/>
  <c r="W2358" i="41"/>
  <c r="Z2357" i="41"/>
  <c r="Y2357" i="41"/>
  <c r="X2357" i="41"/>
  <c r="W2357" i="41"/>
  <c r="Z2356" i="41"/>
  <c r="Y2356" i="41"/>
  <c r="X2356" i="41"/>
  <c r="W2356" i="41"/>
  <c r="Z2355" i="41"/>
  <c r="Y2355" i="41"/>
  <c r="X2355" i="41"/>
  <c r="W2355" i="41"/>
  <c r="Z2354" i="41"/>
  <c r="Y2354" i="41"/>
  <c r="X2354" i="41"/>
  <c r="W2354" i="41"/>
  <c r="Z2353" i="41"/>
  <c r="Y2353" i="41"/>
  <c r="X2353" i="41"/>
  <c r="W2353" i="41"/>
  <c r="Z2352" i="41"/>
  <c r="Y2352" i="41"/>
  <c r="X2352" i="41"/>
  <c r="W2352" i="41"/>
  <c r="Z2351" i="41"/>
  <c r="Y2351" i="41"/>
  <c r="X2351" i="41"/>
  <c r="W2351" i="41"/>
  <c r="Z2350" i="41"/>
  <c r="Y2350" i="41"/>
  <c r="X2350" i="41"/>
  <c r="W2350" i="41"/>
  <c r="Z2349" i="41"/>
  <c r="Y2349" i="41"/>
  <c r="X2349" i="41"/>
  <c r="W2349" i="41"/>
  <c r="Z2348" i="41"/>
  <c r="Y2348" i="41"/>
  <c r="X2348" i="41"/>
  <c r="W2348" i="41"/>
  <c r="Z2347" i="41"/>
  <c r="Y2347" i="41"/>
  <c r="X2347" i="41"/>
  <c r="W2347" i="41"/>
  <c r="Z2346" i="41"/>
  <c r="Y2346" i="41"/>
  <c r="X2346" i="41"/>
  <c r="W2346" i="41"/>
  <c r="Z2345" i="41"/>
  <c r="Y2345" i="41"/>
  <c r="X2345" i="41"/>
  <c r="W2345" i="41"/>
  <c r="Z2344" i="41"/>
  <c r="Y2344" i="41"/>
  <c r="X2344" i="41"/>
  <c r="W2344" i="41"/>
  <c r="Z2343" i="41"/>
  <c r="Y2343" i="41"/>
  <c r="X2343" i="41"/>
  <c r="W2343" i="41"/>
  <c r="Z2342" i="41"/>
  <c r="Y2342" i="41"/>
  <c r="X2342" i="41"/>
  <c r="W2342" i="41"/>
  <c r="Z2341" i="41"/>
  <c r="Y2341" i="41"/>
  <c r="X2341" i="41"/>
  <c r="W2341" i="41"/>
  <c r="Z2340" i="41"/>
  <c r="Y2340" i="41"/>
  <c r="X2340" i="41"/>
  <c r="W2340" i="41"/>
  <c r="Z2339" i="41"/>
  <c r="Y2339" i="41"/>
  <c r="X2339" i="41"/>
  <c r="W2339" i="41"/>
  <c r="Z2338" i="41"/>
  <c r="Y2338" i="41"/>
  <c r="X2338" i="41"/>
  <c r="W2338" i="41"/>
  <c r="Z2337" i="41"/>
  <c r="Y2337" i="41"/>
  <c r="X2337" i="41"/>
  <c r="W2337" i="41"/>
  <c r="Z2336" i="41"/>
  <c r="Y2336" i="41"/>
  <c r="X2336" i="41"/>
  <c r="W2336" i="41"/>
  <c r="Z2335" i="41"/>
  <c r="Y2335" i="41"/>
  <c r="X2335" i="41"/>
  <c r="W2335" i="41"/>
  <c r="Z2334" i="41"/>
  <c r="Y2334" i="41"/>
  <c r="X2334" i="41"/>
  <c r="W2334" i="41"/>
  <c r="Z2333" i="41"/>
  <c r="Y2333" i="41"/>
  <c r="X2333" i="41"/>
  <c r="W2333" i="41"/>
  <c r="Z2332" i="41"/>
  <c r="Y2332" i="41"/>
  <c r="X2332" i="41"/>
  <c r="W2332" i="41"/>
  <c r="Z2331" i="41"/>
  <c r="Y2331" i="41"/>
  <c r="X2331" i="41"/>
  <c r="W2331" i="41"/>
  <c r="Z2330" i="41"/>
  <c r="Y2330" i="41"/>
  <c r="X2330" i="41"/>
  <c r="W2330" i="41"/>
  <c r="Z2329" i="41"/>
  <c r="Y2329" i="41"/>
  <c r="X2329" i="41"/>
  <c r="W2329" i="41"/>
  <c r="Z2328" i="41"/>
  <c r="Y2328" i="41"/>
  <c r="X2328" i="41"/>
  <c r="W2328" i="41"/>
  <c r="Z2327" i="41"/>
  <c r="Y2327" i="41"/>
  <c r="X2327" i="41"/>
  <c r="W2327" i="41"/>
  <c r="Z2326" i="41"/>
  <c r="Y2326" i="41"/>
  <c r="X2326" i="41"/>
  <c r="W2326" i="41"/>
  <c r="Z2325" i="41"/>
  <c r="Y2325" i="41"/>
  <c r="X2325" i="41"/>
  <c r="W2325" i="41"/>
  <c r="Z2324" i="41"/>
  <c r="Y2324" i="41"/>
  <c r="X2324" i="41"/>
  <c r="W2324" i="41"/>
  <c r="Z2323" i="41"/>
  <c r="Y2323" i="41"/>
  <c r="X2323" i="41"/>
  <c r="W2323" i="41"/>
  <c r="Z2322" i="41"/>
  <c r="Y2322" i="41"/>
  <c r="X2322" i="41"/>
  <c r="W2322" i="41"/>
  <c r="Z2321" i="41"/>
  <c r="Y2321" i="41"/>
  <c r="X2321" i="41"/>
  <c r="W2321" i="41"/>
  <c r="Z2320" i="41"/>
  <c r="Y2320" i="41"/>
  <c r="X2320" i="41"/>
  <c r="W2320" i="41"/>
  <c r="Z2319" i="41"/>
  <c r="Y2319" i="41"/>
  <c r="X2319" i="41"/>
  <c r="W2319" i="41"/>
  <c r="Z2318" i="41"/>
  <c r="Y2318" i="41"/>
  <c r="X2318" i="41"/>
  <c r="W2318" i="41"/>
  <c r="Z2317" i="41"/>
  <c r="Y2317" i="41"/>
  <c r="X2317" i="41"/>
  <c r="W2317" i="41"/>
  <c r="Z2316" i="41"/>
  <c r="Y2316" i="41"/>
  <c r="X2316" i="41"/>
  <c r="W2316" i="41"/>
  <c r="Z2315" i="41"/>
  <c r="Y2315" i="41"/>
  <c r="X2315" i="41"/>
  <c r="W2315" i="41"/>
  <c r="Z2314" i="41"/>
  <c r="Y2314" i="41"/>
  <c r="X2314" i="41"/>
  <c r="W2314" i="41"/>
  <c r="Z2313" i="41"/>
  <c r="Y2313" i="41"/>
  <c r="X2313" i="41"/>
  <c r="W2313" i="41"/>
  <c r="Z2312" i="41"/>
  <c r="Y2312" i="41"/>
  <c r="X2312" i="41"/>
  <c r="W2312" i="41"/>
  <c r="Z2311" i="41"/>
  <c r="Y2311" i="41"/>
  <c r="X2311" i="41"/>
  <c r="W2311" i="41"/>
  <c r="Z2310" i="41"/>
  <c r="Y2310" i="41"/>
  <c r="X2310" i="41"/>
  <c r="W2310" i="41"/>
  <c r="Z2309" i="41"/>
  <c r="Y2309" i="41"/>
  <c r="X2309" i="41"/>
  <c r="W2309" i="41"/>
  <c r="Z2308" i="41"/>
  <c r="Y2308" i="41"/>
  <c r="X2308" i="41"/>
  <c r="W2308" i="41"/>
  <c r="Z2307" i="41"/>
  <c r="Y2307" i="41"/>
  <c r="X2307" i="41"/>
  <c r="W2307" i="41"/>
  <c r="Z2306" i="41"/>
  <c r="Y2306" i="41"/>
  <c r="X2306" i="41"/>
  <c r="W2306" i="41"/>
  <c r="Z2305" i="41"/>
  <c r="Y2305" i="41"/>
  <c r="X2305" i="41"/>
  <c r="W2305" i="41"/>
  <c r="Z2304" i="41"/>
  <c r="Y2304" i="41"/>
  <c r="X2304" i="41"/>
  <c r="W2304" i="41"/>
  <c r="Z2303" i="41"/>
  <c r="Y2303" i="41"/>
  <c r="X2303" i="41"/>
  <c r="W2303" i="41"/>
  <c r="Z2302" i="41"/>
  <c r="Y2302" i="41"/>
  <c r="X2302" i="41"/>
  <c r="W2302" i="41"/>
  <c r="Z2301" i="41"/>
  <c r="Y2301" i="41"/>
  <c r="X2301" i="41"/>
  <c r="W2301" i="41"/>
  <c r="Z2300" i="41"/>
  <c r="Y2300" i="41"/>
  <c r="X2300" i="41"/>
  <c r="W2300" i="41"/>
  <c r="Z2299" i="41"/>
  <c r="Y2299" i="41"/>
  <c r="X2299" i="41"/>
  <c r="W2299" i="41"/>
  <c r="Z2298" i="41"/>
  <c r="Y2298" i="41"/>
  <c r="X2298" i="41"/>
  <c r="W2298" i="41"/>
  <c r="Z2297" i="41"/>
  <c r="Y2297" i="41"/>
  <c r="X2297" i="41"/>
  <c r="W2297" i="41"/>
  <c r="Z2296" i="41"/>
  <c r="Y2296" i="41"/>
  <c r="X2296" i="41"/>
  <c r="W2296" i="41"/>
  <c r="Z2295" i="41"/>
  <c r="Y2295" i="41"/>
  <c r="X2295" i="41"/>
  <c r="W2295" i="41"/>
  <c r="Z2294" i="41"/>
  <c r="Y2294" i="41"/>
  <c r="X2294" i="41"/>
  <c r="W2294" i="41"/>
  <c r="Z2293" i="41"/>
  <c r="Y2293" i="41"/>
  <c r="X2293" i="41"/>
  <c r="W2293" i="41"/>
  <c r="Z2292" i="41"/>
  <c r="Y2292" i="41"/>
  <c r="X2292" i="41"/>
  <c r="W2292" i="41"/>
  <c r="Z2291" i="41"/>
  <c r="Y2291" i="41"/>
  <c r="X2291" i="41"/>
  <c r="W2291" i="41"/>
  <c r="Z2290" i="41"/>
  <c r="Y2290" i="41"/>
  <c r="X2290" i="41"/>
  <c r="W2290" i="41"/>
  <c r="Z2289" i="41"/>
  <c r="Y2289" i="41"/>
  <c r="X2289" i="41"/>
  <c r="W2289" i="41"/>
  <c r="Z2288" i="41"/>
  <c r="Y2288" i="41"/>
  <c r="X2288" i="41"/>
  <c r="W2288" i="41"/>
  <c r="Z2287" i="41"/>
  <c r="Y2287" i="41"/>
  <c r="X2287" i="41"/>
  <c r="W2287" i="41"/>
  <c r="Z2286" i="41"/>
  <c r="Y2286" i="41"/>
  <c r="X2286" i="41"/>
  <c r="W2286" i="41"/>
  <c r="Z2285" i="41"/>
  <c r="Y2285" i="41"/>
  <c r="X2285" i="41"/>
  <c r="W2285" i="41"/>
  <c r="Z2284" i="41"/>
  <c r="Y2284" i="41"/>
  <c r="X2284" i="41"/>
  <c r="W2284" i="41"/>
  <c r="Z2283" i="41"/>
  <c r="Y2283" i="41"/>
  <c r="X2283" i="41"/>
  <c r="W2283" i="41"/>
  <c r="Z2282" i="41"/>
  <c r="Y2282" i="41"/>
  <c r="X2282" i="41"/>
  <c r="W2282" i="41"/>
  <c r="Z2281" i="41"/>
  <c r="Y2281" i="41"/>
  <c r="X2281" i="41"/>
  <c r="W2281" i="41"/>
  <c r="Z2280" i="41"/>
  <c r="Y2280" i="41"/>
  <c r="X2280" i="41"/>
  <c r="W2280" i="41"/>
  <c r="Z2279" i="41"/>
  <c r="Y2279" i="41"/>
  <c r="X2279" i="41"/>
  <c r="W2279" i="41"/>
  <c r="Z2278" i="41"/>
  <c r="Y2278" i="41"/>
  <c r="X2278" i="41"/>
  <c r="W2278" i="41"/>
  <c r="Z2277" i="41"/>
  <c r="Y2277" i="41"/>
  <c r="X2277" i="41"/>
  <c r="W2277" i="41"/>
  <c r="Z2276" i="41"/>
  <c r="Y2276" i="41"/>
  <c r="X2276" i="41"/>
  <c r="W2276" i="41"/>
  <c r="Z2275" i="41"/>
  <c r="Y2275" i="41"/>
  <c r="X2275" i="41"/>
  <c r="W2275" i="41"/>
  <c r="Z2274" i="41"/>
  <c r="Y2274" i="41"/>
  <c r="X2274" i="41"/>
  <c r="W2274" i="41"/>
  <c r="Z2273" i="41"/>
  <c r="Y2273" i="41"/>
  <c r="X2273" i="41"/>
  <c r="W2273" i="41"/>
  <c r="Z2272" i="41"/>
  <c r="Y2272" i="41"/>
  <c r="X2272" i="41"/>
  <c r="W2272" i="41"/>
  <c r="Z2271" i="41"/>
  <c r="Y2271" i="41"/>
  <c r="X2271" i="41"/>
  <c r="W2271" i="41"/>
  <c r="Z2270" i="41"/>
  <c r="Y2270" i="41"/>
  <c r="X2270" i="41"/>
  <c r="W2270" i="41"/>
  <c r="Z2269" i="41"/>
  <c r="Y2269" i="41"/>
  <c r="X2269" i="41"/>
  <c r="W2269" i="41"/>
  <c r="Z2268" i="41"/>
  <c r="Y2268" i="41"/>
  <c r="X2268" i="41"/>
  <c r="W2268" i="41"/>
  <c r="Z2267" i="41"/>
  <c r="Y2267" i="41"/>
  <c r="X2267" i="41"/>
  <c r="W2267" i="41"/>
  <c r="Z2266" i="41"/>
  <c r="Y2266" i="41"/>
  <c r="X2266" i="41"/>
  <c r="W2266" i="41"/>
  <c r="Z2265" i="41"/>
  <c r="Y2265" i="41"/>
  <c r="X2265" i="41"/>
  <c r="W2265" i="41"/>
  <c r="Z2264" i="41"/>
  <c r="Y2264" i="41"/>
  <c r="X2264" i="41"/>
  <c r="W2264" i="41"/>
  <c r="Z2263" i="41"/>
  <c r="Y2263" i="41"/>
  <c r="X2263" i="41"/>
  <c r="W2263" i="41"/>
  <c r="Z2262" i="41"/>
  <c r="Y2262" i="41"/>
  <c r="X2262" i="41"/>
  <c r="W2262" i="41"/>
  <c r="Z2261" i="41"/>
  <c r="Y2261" i="41"/>
  <c r="X2261" i="41"/>
  <c r="W2261" i="41"/>
  <c r="Z2260" i="41"/>
  <c r="Y2260" i="41"/>
  <c r="X2260" i="41"/>
  <c r="W2260" i="41"/>
  <c r="Z2259" i="41"/>
  <c r="Y2259" i="41"/>
  <c r="X2259" i="41"/>
  <c r="W2259" i="41"/>
  <c r="Z2258" i="41"/>
  <c r="Y2258" i="41"/>
  <c r="X2258" i="41"/>
  <c r="W2258" i="41"/>
  <c r="Z2257" i="41"/>
  <c r="Y2257" i="41"/>
  <c r="X2257" i="41"/>
  <c r="W2257" i="41"/>
  <c r="Z2256" i="41"/>
  <c r="Y2256" i="41"/>
  <c r="X2256" i="41"/>
  <c r="W2256" i="41"/>
  <c r="Z2255" i="41"/>
  <c r="Y2255" i="41"/>
  <c r="X2255" i="41"/>
  <c r="W2255" i="41"/>
  <c r="Z2254" i="41"/>
  <c r="Y2254" i="41"/>
  <c r="X2254" i="41"/>
  <c r="W2254" i="41"/>
  <c r="Z2253" i="41"/>
  <c r="Y2253" i="41"/>
  <c r="X2253" i="41"/>
  <c r="W2253" i="41"/>
  <c r="Z2252" i="41"/>
  <c r="Y2252" i="41"/>
  <c r="X2252" i="41"/>
  <c r="W2252" i="41"/>
  <c r="Z2251" i="41"/>
  <c r="Y2251" i="41"/>
  <c r="X2251" i="41"/>
  <c r="W2251" i="41"/>
  <c r="Z2250" i="41"/>
  <c r="Y2250" i="41"/>
  <c r="X2250" i="41"/>
  <c r="W2250" i="41"/>
  <c r="Z2249" i="41"/>
  <c r="Y2249" i="41"/>
  <c r="X2249" i="41"/>
  <c r="W2249" i="41"/>
  <c r="Z2248" i="41"/>
  <c r="Y2248" i="41"/>
  <c r="X2248" i="41"/>
  <c r="W2248" i="41"/>
  <c r="Z2247" i="41"/>
  <c r="Y2247" i="41"/>
  <c r="X2247" i="41"/>
  <c r="W2247" i="41"/>
  <c r="Z2246" i="41"/>
  <c r="Y2246" i="41"/>
  <c r="X2246" i="41"/>
  <c r="W2246" i="41"/>
  <c r="Z2245" i="41"/>
  <c r="Y2245" i="41"/>
  <c r="X2245" i="41"/>
  <c r="W2245" i="41"/>
  <c r="Z2244" i="41"/>
  <c r="Y2244" i="41"/>
  <c r="X2244" i="41"/>
  <c r="W2244" i="41"/>
  <c r="Z2243" i="41"/>
  <c r="Y2243" i="41"/>
  <c r="X2243" i="41"/>
  <c r="W2243" i="41"/>
  <c r="Z2242" i="41"/>
  <c r="Y2242" i="41"/>
  <c r="X2242" i="41"/>
  <c r="W2242" i="41"/>
  <c r="Z2241" i="41"/>
  <c r="Y2241" i="41"/>
  <c r="X2241" i="41"/>
  <c r="W2241" i="41"/>
  <c r="Z2240" i="41"/>
  <c r="Y2240" i="41"/>
  <c r="X2240" i="41"/>
  <c r="W2240" i="41"/>
  <c r="Z2239" i="41"/>
  <c r="Y2239" i="41"/>
  <c r="X2239" i="41"/>
  <c r="W2239" i="41"/>
  <c r="Z2238" i="41"/>
  <c r="Y2238" i="41"/>
  <c r="X2238" i="41"/>
  <c r="W2238" i="41"/>
  <c r="Z2237" i="41"/>
  <c r="Y2237" i="41"/>
  <c r="X2237" i="41"/>
  <c r="W2237" i="41"/>
  <c r="Z2236" i="41"/>
  <c r="Y2236" i="41"/>
  <c r="X2236" i="41"/>
  <c r="W2236" i="41"/>
  <c r="Z2235" i="41"/>
  <c r="Y2235" i="41"/>
  <c r="X2235" i="41"/>
  <c r="W2235" i="41"/>
  <c r="Z2234" i="41"/>
  <c r="Y2234" i="41"/>
  <c r="X2234" i="41"/>
  <c r="W2234" i="41"/>
  <c r="Z2233" i="41"/>
  <c r="Y2233" i="41"/>
  <c r="X2233" i="41"/>
  <c r="W2233" i="41"/>
  <c r="Z2232" i="41"/>
  <c r="Y2232" i="41"/>
  <c r="X2232" i="41"/>
  <c r="W2232" i="41"/>
  <c r="Z2231" i="41"/>
  <c r="Y2231" i="41"/>
  <c r="X2231" i="41"/>
  <c r="W2231" i="41"/>
  <c r="Z2230" i="41"/>
  <c r="Y2230" i="41"/>
  <c r="X2230" i="41"/>
  <c r="W2230" i="41"/>
  <c r="Z2229" i="41"/>
  <c r="Y2229" i="41"/>
  <c r="X2229" i="41"/>
  <c r="W2229" i="41"/>
  <c r="Z2228" i="41"/>
  <c r="Y2228" i="41"/>
  <c r="X2228" i="41"/>
  <c r="W2228" i="41"/>
  <c r="Z2227" i="41"/>
  <c r="Y2227" i="41"/>
  <c r="X2227" i="41"/>
  <c r="W2227" i="41"/>
  <c r="Z2226" i="41"/>
  <c r="Y2226" i="41"/>
  <c r="X2226" i="41"/>
  <c r="W2226" i="41"/>
  <c r="Z2225" i="41"/>
  <c r="Y2225" i="41"/>
  <c r="X2225" i="41"/>
  <c r="W2225" i="41"/>
  <c r="Z2224" i="41"/>
  <c r="Y2224" i="41"/>
  <c r="X2224" i="41"/>
  <c r="W2224" i="41"/>
  <c r="Z2223" i="41"/>
  <c r="Y2223" i="41"/>
  <c r="X2223" i="41"/>
  <c r="W2223" i="41"/>
  <c r="Z2222" i="41"/>
  <c r="Y2222" i="41"/>
  <c r="X2222" i="41"/>
  <c r="W2222" i="41"/>
  <c r="Z2221" i="41"/>
  <c r="Y2221" i="41"/>
  <c r="X2221" i="41"/>
  <c r="W2221" i="41"/>
  <c r="Z2220" i="41"/>
  <c r="Y2220" i="41"/>
  <c r="X2220" i="41"/>
  <c r="W2220" i="41"/>
  <c r="Z2219" i="41"/>
  <c r="Y2219" i="41"/>
  <c r="X2219" i="41"/>
  <c r="W2219" i="41"/>
  <c r="Z2218" i="41"/>
  <c r="Y2218" i="41"/>
  <c r="X2218" i="41"/>
  <c r="W2218" i="41"/>
  <c r="Z2217" i="41"/>
  <c r="Y2217" i="41"/>
  <c r="X2217" i="41"/>
  <c r="W2217" i="41"/>
  <c r="Z2216" i="41"/>
  <c r="Y2216" i="41"/>
  <c r="X2216" i="41"/>
  <c r="W2216" i="41"/>
  <c r="Z2215" i="41"/>
  <c r="Y2215" i="41"/>
  <c r="X2215" i="41"/>
  <c r="W2215" i="41"/>
  <c r="Z2214" i="41"/>
  <c r="Y2214" i="41"/>
  <c r="X2214" i="41"/>
  <c r="W2214" i="41"/>
  <c r="Z2213" i="41"/>
  <c r="Y2213" i="41"/>
  <c r="X2213" i="41"/>
  <c r="W2213" i="41"/>
  <c r="Z2212" i="41"/>
  <c r="Y2212" i="41"/>
  <c r="X2212" i="41"/>
  <c r="W2212" i="41"/>
  <c r="Z2211" i="41"/>
  <c r="Y2211" i="41"/>
  <c r="X2211" i="41"/>
  <c r="W2211" i="41"/>
  <c r="Z2210" i="41"/>
  <c r="Y2210" i="41"/>
  <c r="X2210" i="41"/>
  <c r="W2210" i="41"/>
  <c r="Z2209" i="41"/>
  <c r="Y2209" i="41"/>
  <c r="X2209" i="41"/>
  <c r="W2209" i="41"/>
  <c r="Z2208" i="41"/>
  <c r="Y2208" i="41"/>
  <c r="X2208" i="41"/>
  <c r="W2208" i="41"/>
  <c r="Z2207" i="41"/>
  <c r="Y2207" i="41"/>
  <c r="X2207" i="41"/>
  <c r="W2207" i="41"/>
  <c r="Z2206" i="41"/>
  <c r="Y2206" i="41"/>
  <c r="X2206" i="41"/>
  <c r="W2206" i="41"/>
  <c r="Z2205" i="41"/>
  <c r="Y2205" i="41"/>
  <c r="X2205" i="41"/>
  <c r="W2205" i="41"/>
  <c r="Z2204" i="41"/>
  <c r="Y2204" i="41"/>
  <c r="X2204" i="41"/>
  <c r="W2204" i="41"/>
  <c r="Z2203" i="41"/>
  <c r="Y2203" i="41"/>
  <c r="X2203" i="41"/>
  <c r="W2203" i="41"/>
  <c r="Z2202" i="41"/>
  <c r="Y2202" i="41"/>
  <c r="X2202" i="41"/>
  <c r="W2202" i="41"/>
  <c r="Z2201" i="41"/>
  <c r="Y2201" i="41"/>
  <c r="X2201" i="41"/>
  <c r="W2201" i="41"/>
  <c r="Z2200" i="41"/>
  <c r="Y2200" i="41"/>
  <c r="X2200" i="41"/>
  <c r="W2200" i="41"/>
  <c r="Z2199" i="41"/>
  <c r="Y2199" i="41"/>
  <c r="X2199" i="41"/>
  <c r="W2199" i="41"/>
  <c r="Z2198" i="41"/>
  <c r="Y2198" i="41"/>
  <c r="X2198" i="41"/>
  <c r="W2198" i="41"/>
  <c r="Z2197" i="41"/>
  <c r="Y2197" i="41"/>
  <c r="X2197" i="41"/>
  <c r="W2197" i="41"/>
  <c r="Z2196" i="41"/>
  <c r="Y2196" i="41"/>
  <c r="X2196" i="41"/>
  <c r="W2196" i="41"/>
  <c r="Z2195" i="41"/>
  <c r="Y2195" i="41"/>
  <c r="X2195" i="41"/>
  <c r="W2195" i="41"/>
  <c r="Z2194" i="41"/>
  <c r="Y2194" i="41"/>
  <c r="X2194" i="41"/>
  <c r="W2194" i="41"/>
  <c r="Z2193" i="41"/>
  <c r="Y2193" i="41"/>
  <c r="X2193" i="41"/>
  <c r="W2193" i="41"/>
  <c r="Z2192" i="41"/>
  <c r="Y2192" i="41"/>
  <c r="X2192" i="41"/>
  <c r="W2192" i="41"/>
  <c r="Z2191" i="41"/>
  <c r="Y2191" i="41"/>
  <c r="X2191" i="41"/>
  <c r="W2191" i="41"/>
  <c r="Z2190" i="41"/>
  <c r="Y2190" i="41"/>
  <c r="X2190" i="41"/>
  <c r="W2190" i="41"/>
  <c r="Z2189" i="41"/>
  <c r="Y2189" i="41"/>
  <c r="X2189" i="41"/>
  <c r="W2189" i="41"/>
  <c r="Z2188" i="41"/>
  <c r="Y2188" i="41"/>
  <c r="X2188" i="41"/>
  <c r="W2188" i="41"/>
  <c r="Z2187" i="41"/>
  <c r="Y2187" i="41"/>
  <c r="X2187" i="41"/>
  <c r="W2187" i="41"/>
  <c r="Z2186" i="41"/>
  <c r="Y2186" i="41"/>
  <c r="X2186" i="41"/>
  <c r="W2186" i="41"/>
  <c r="Z2185" i="41"/>
  <c r="Y2185" i="41"/>
  <c r="X2185" i="41"/>
  <c r="W2185" i="41"/>
  <c r="Z2184" i="41"/>
  <c r="Y2184" i="41"/>
  <c r="X2184" i="41"/>
  <c r="W2184" i="41"/>
  <c r="Z2183" i="41"/>
  <c r="Y2183" i="41"/>
  <c r="X2183" i="41"/>
  <c r="W2183" i="41"/>
  <c r="Z2182" i="41"/>
  <c r="Y2182" i="41"/>
  <c r="X2182" i="41"/>
  <c r="W2182" i="41"/>
  <c r="Z2181" i="41"/>
  <c r="Y2181" i="41"/>
  <c r="X2181" i="41"/>
  <c r="W2181" i="41"/>
  <c r="Z2180" i="41"/>
  <c r="Y2180" i="41"/>
  <c r="X2180" i="41"/>
  <c r="W2180" i="41"/>
  <c r="Z2179" i="41"/>
  <c r="Y2179" i="41"/>
  <c r="X2179" i="41"/>
  <c r="W2179" i="41"/>
  <c r="Z2178" i="41"/>
  <c r="Y2178" i="41"/>
  <c r="X2178" i="41"/>
  <c r="W2178" i="41"/>
  <c r="Z2177" i="41"/>
  <c r="Y2177" i="41"/>
  <c r="X2177" i="41"/>
  <c r="W2177" i="41"/>
  <c r="Z2176" i="41"/>
  <c r="Y2176" i="41"/>
  <c r="X2176" i="41"/>
  <c r="W2176" i="41"/>
  <c r="Z2175" i="41"/>
  <c r="Y2175" i="41"/>
  <c r="X2175" i="41"/>
  <c r="W2175" i="41"/>
  <c r="Z2174" i="41"/>
  <c r="Y2174" i="41"/>
  <c r="X2174" i="41"/>
  <c r="W2174" i="41"/>
  <c r="Z2173" i="41"/>
  <c r="Y2173" i="41"/>
  <c r="X2173" i="41"/>
  <c r="W2173" i="41"/>
  <c r="Z2172" i="41"/>
  <c r="Y2172" i="41"/>
  <c r="X2172" i="41"/>
  <c r="W2172" i="41"/>
  <c r="Z2171" i="41"/>
  <c r="Y2171" i="41"/>
  <c r="X2171" i="41"/>
  <c r="W2171" i="41"/>
  <c r="Z2170" i="41"/>
  <c r="Y2170" i="41"/>
  <c r="X2170" i="41"/>
  <c r="W2170" i="41"/>
  <c r="Z2169" i="41"/>
  <c r="Y2169" i="41"/>
  <c r="X2169" i="41"/>
  <c r="W2169" i="41"/>
  <c r="Z2168" i="41"/>
  <c r="Y2168" i="41"/>
  <c r="X2168" i="41"/>
  <c r="W2168" i="41"/>
  <c r="Z2167" i="41"/>
  <c r="Y2167" i="41"/>
  <c r="X2167" i="41"/>
  <c r="W2167" i="41"/>
  <c r="Z2166" i="41"/>
  <c r="Y2166" i="41"/>
  <c r="X2166" i="41"/>
  <c r="W2166" i="41"/>
  <c r="Z2165" i="41"/>
  <c r="Y2165" i="41"/>
  <c r="X2165" i="41"/>
  <c r="W2165" i="41"/>
  <c r="Z2164" i="41"/>
  <c r="Y2164" i="41"/>
  <c r="X2164" i="41"/>
  <c r="W2164" i="41"/>
  <c r="Z2163" i="41"/>
  <c r="Y2163" i="41"/>
  <c r="X2163" i="41"/>
  <c r="W2163" i="41"/>
  <c r="Z2162" i="41"/>
  <c r="Y2162" i="41"/>
  <c r="X2162" i="41"/>
  <c r="W2162" i="41"/>
  <c r="Z2161" i="41"/>
  <c r="Y2161" i="41"/>
  <c r="X2161" i="41"/>
  <c r="W2161" i="41"/>
  <c r="Z2160" i="41"/>
  <c r="Y2160" i="41"/>
  <c r="X2160" i="41"/>
  <c r="W2160" i="41"/>
  <c r="Z2159" i="41"/>
  <c r="Y2159" i="41"/>
  <c r="X2159" i="41"/>
  <c r="W2159" i="41"/>
  <c r="Z2158" i="41"/>
  <c r="Y2158" i="41"/>
  <c r="X2158" i="41"/>
  <c r="W2158" i="41"/>
  <c r="Z2157" i="41"/>
  <c r="Y2157" i="41"/>
  <c r="X2157" i="41"/>
  <c r="W2157" i="41"/>
  <c r="Z2156" i="41"/>
  <c r="Y2156" i="41"/>
  <c r="X2156" i="41"/>
  <c r="W2156" i="41"/>
  <c r="Z2155" i="41"/>
  <c r="Y2155" i="41"/>
  <c r="X2155" i="41"/>
  <c r="W2155" i="41"/>
  <c r="Z2154" i="41"/>
  <c r="Y2154" i="41"/>
  <c r="X2154" i="41"/>
  <c r="W2154" i="41"/>
  <c r="Z2153" i="41"/>
  <c r="Y2153" i="41"/>
  <c r="X2153" i="41"/>
  <c r="W2153" i="41"/>
  <c r="Z2152" i="41"/>
  <c r="Y2152" i="41"/>
  <c r="X2152" i="41"/>
  <c r="W2152" i="41"/>
  <c r="Z2151" i="41"/>
  <c r="Y2151" i="41"/>
  <c r="X2151" i="41"/>
  <c r="W2151" i="41"/>
  <c r="Z2150" i="41"/>
  <c r="Y2150" i="41"/>
  <c r="X2150" i="41"/>
  <c r="W2150" i="41"/>
  <c r="Z2149" i="41"/>
  <c r="Y2149" i="41"/>
  <c r="X2149" i="41"/>
  <c r="W2149" i="41"/>
  <c r="Z2148" i="41"/>
  <c r="Y2148" i="41"/>
  <c r="X2148" i="41"/>
  <c r="W2148" i="41"/>
  <c r="Z2147" i="41"/>
  <c r="Y2147" i="41"/>
  <c r="X2147" i="41"/>
  <c r="W2147" i="41"/>
  <c r="Z2146" i="41"/>
  <c r="Y2146" i="41"/>
  <c r="X2146" i="41"/>
  <c r="W2146" i="41"/>
  <c r="Z2145" i="41"/>
  <c r="Y2145" i="41"/>
  <c r="X2145" i="41"/>
  <c r="W2145" i="41"/>
  <c r="Z2144" i="41"/>
  <c r="Y2144" i="41"/>
  <c r="X2144" i="41"/>
  <c r="W2144" i="41"/>
  <c r="Z2143" i="41"/>
  <c r="Y2143" i="41"/>
  <c r="X2143" i="41"/>
  <c r="W2143" i="41"/>
  <c r="Z2142" i="41"/>
  <c r="Y2142" i="41"/>
  <c r="X2142" i="41"/>
  <c r="W2142" i="41"/>
  <c r="Z2141" i="41"/>
  <c r="Y2141" i="41"/>
  <c r="X2141" i="41"/>
  <c r="W2141" i="41"/>
  <c r="Z2140" i="41"/>
  <c r="Y2140" i="41"/>
  <c r="X2140" i="41"/>
  <c r="W2140" i="41"/>
  <c r="Z2139" i="41"/>
  <c r="Y2139" i="41"/>
  <c r="X2139" i="41"/>
  <c r="W2139" i="41"/>
  <c r="Z2138" i="41"/>
  <c r="Y2138" i="41"/>
  <c r="X2138" i="41"/>
  <c r="W2138" i="41"/>
  <c r="Z2137" i="41"/>
  <c r="Y2137" i="41"/>
  <c r="X2137" i="41"/>
  <c r="W2137" i="41"/>
  <c r="Z2136" i="41"/>
  <c r="Y2136" i="41"/>
  <c r="X2136" i="41"/>
  <c r="W2136" i="41"/>
  <c r="Z2135" i="41"/>
  <c r="Y2135" i="41"/>
  <c r="X2135" i="41"/>
  <c r="W2135" i="41"/>
  <c r="Z2134" i="41"/>
  <c r="Y2134" i="41"/>
  <c r="X2134" i="41"/>
  <c r="W2134" i="41"/>
  <c r="Z2133" i="41"/>
  <c r="Y2133" i="41"/>
  <c r="X2133" i="41"/>
  <c r="W2133" i="41"/>
  <c r="Z2132" i="41"/>
  <c r="Y2132" i="41"/>
  <c r="X2132" i="41"/>
  <c r="W2132" i="41"/>
  <c r="Z2131" i="41"/>
  <c r="Y2131" i="41"/>
  <c r="X2131" i="41"/>
  <c r="W2131" i="41"/>
  <c r="Z2130" i="41"/>
  <c r="Y2130" i="41"/>
  <c r="X2130" i="41"/>
  <c r="W2130" i="41"/>
  <c r="Z2129" i="41"/>
  <c r="Y2129" i="41"/>
  <c r="X2129" i="41"/>
  <c r="W2129" i="41"/>
  <c r="Z2128" i="41"/>
  <c r="Y2128" i="41"/>
  <c r="X2128" i="41"/>
  <c r="W2128" i="41"/>
  <c r="Z2127" i="41"/>
  <c r="Y2127" i="41"/>
  <c r="X2127" i="41"/>
  <c r="W2127" i="41"/>
  <c r="Z2126" i="41"/>
  <c r="Y2126" i="41"/>
  <c r="X2126" i="41"/>
  <c r="W2126" i="41"/>
  <c r="Z2125" i="41"/>
  <c r="Y2125" i="41"/>
  <c r="X2125" i="41"/>
  <c r="W2125" i="41"/>
  <c r="Z2124" i="41"/>
  <c r="Y2124" i="41"/>
  <c r="X2124" i="41"/>
  <c r="W2124" i="41"/>
  <c r="Z2123" i="41"/>
  <c r="Y2123" i="41"/>
  <c r="X2123" i="41"/>
  <c r="W2123" i="41"/>
  <c r="Z2122" i="41"/>
  <c r="Y2122" i="41"/>
  <c r="X2122" i="41"/>
  <c r="W2122" i="41"/>
  <c r="Z2121" i="41"/>
  <c r="Y2121" i="41"/>
  <c r="X2121" i="41"/>
  <c r="W2121" i="41"/>
  <c r="Z2120" i="41"/>
  <c r="Y2120" i="41"/>
  <c r="X2120" i="41"/>
  <c r="W2120" i="41"/>
  <c r="Z2119" i="41"/>
  <c r="Y2119" i="41"/>
  <c r="X2119" i="41"/>
  <c r="W2119" i="41"/>
  <c r="Z2118" i="41"/>
  <c r="Y2118" i="41"/>
  <c r="X2118" i="41"/>
  <c r="W2118" i="41"/>
  <c r="Z2117" i="41"/>
  <c r="Y2117" i="41"/>
  <c r="X2117" i="41"/>
  <c r="W2117" i="41"/>
  <c r="Z2116" i="41"/>
  <c r="Y2116" i="41"/>
  <c r="X2116" i="41"/>
  <c r="W2116" i="41"/>
  <c r="Z2115" i="41"/>
  <c r="Y2115" i="41"/>
  <c r="X2115" i="41"/>
  <c r="W2115" i="41"/>
  <c r="Z2114" i="41"/>
  <c r="Y2114" i="41"/>
  <c r="X2114" i="41"/>
  <c r="W2114" i="41"/>
  <c r="Z2113" i="41"/>
  <c r="Y2113" i="41"/>
  <c r="X2113" i="41"/>
  <c r="W2113" i="41"/>
  <c r="Z2112" i="41"/>
  <c r="Y2112" i="41"/>
  <c r="X2112" i="41"/>
  <c r="W2112" i="41"/>
  <c r="Z2111" i="41"/>
  <c r="Y2111" i="41"/>
  <c r="X2111" i="41"/>
  <c r="W2111" i="41"/>
  <c r="Z2110" i="41"/>
  <c r="Y2110" i="41"/>
  <c r="X2110" i="41"/>
  <c r="W2110" i="41"/>
  <c r="Z2109" i="41"/>
  <c r="Y2109" i="41"/>
  <c r="X2109" i="41"/>
  <c r="W2109" i="41"/>
  <c r="Z2108" i="41"/>
  <c r="Y2108" i="41"/>
  <c r="X2108" i="41"/>
  <c r="W2108" i="41"/>
  <c r="Z2107" i="41"/>
  <c r="Y2107" i="41"/>
  <c r="X2107" i="41"/>
  <c r="W2107" i="41"/>
  <c r="Z2106" i="41"/>
  <c r="Y2106" i="41"/>
  <c r="X2106" i="41"/>
  <c r="W2106" i="41"/>
  <c r="Z2105" i="41"/>
  <c r="Y2105" i="41"/>
  <c r="X2105" i="41"/>
  <c r="W2105" i="41"/>
  <c r="Z2104" i="41"/>
  <c r="Y2104" i="41"/>
  <c r="X2104" i="41"/>
  <c r="W2104" i="41"/>
  <c r="Z2103" i="41"/>
  <c r="Y2103" i="41"/>
  <c r="X2103" i="41"/>
  <c r="W2103" i="41"/>
  <c r="Z2102" i="41"/>
  <c r="Y2102" i="41"/>
  <c r="X2102" i="41"/>
  <c r="W2102" i="41"/>
  <c r="Z2101" i="41"/>
  <c r="Y2101" i="41"/>
  <c r="X2101" i="41"/>
  <c r="W2101" i="41"/>
  <c r="Z2100" i="41"/>
  <c r="Y2100" i="41"/>
  <c r="X2100" i="41"/>
  <c r="W2100" i="41"/>
  <c r="Z2099" i="41"/>
  <c r="Y2099" i="41"/>
  <c r="X2099" i="41"/>
  <c r="W2099" i="41"/>
  <c r="Z2098" i="41"/>
  <c r="Y2098" i="41"/>
  <c r="X2098" i="41"/>
  <c r="W2098" i="41"/>
  <c r="Z2097" i="41"/>
  <c r="Y2097" i="41"/>
  <c r="X2097" i="41"/>
  <c r="W2097" i="41"/>
  <c r="Z2096" i="41"/>
  <c r="Y2096" i="41"/>
  <c r="X2096" i="41"/>
  <c r="W2096" i="41"/>
  <c r="Z2095" i="41"/>
  <c r="Y2095" i="41"/>
  <c r="X2095" i="41"/>
  <c r="W2095" i="41"/>
  <c r="Z2094" i="41"/>
  <c r="Y2094" i="41"/>
  <c r="X2094" i="41"/>
  <c r="W2094" i="41"/>
  <c r="Z2093" i="41"/>
  <c r="Y2093" i="41"/>
  <c r="X2093" i="41"/>
  <c r="W2093" i="41"/>
  <c r="Z2092" i="41"/>
  <c r="Y2092" i="41"/>
  <c r="X2092" i="41"/>
  <c r="W2092" i="41"/>
  <c r="Z2091" i="41"/>
  <c r="Y2091" i="41"/>
  <c r="X2091" i="41"/>
  <c r="W2091" i="41"/>
  <c r="Z2090" i="41"/>
  <c r="Y2090" i="41"/>
  <c r="X2090" i="41"/>
  <c r="W2090" i="41"/>
  <c r="Z2089" i="41"/>
  <c r="Y2089" i="41"/>
  <c r="X2089" i="41"/>
  <c r="W2089" i="41"/>
  <c r="Z2088" i="41"/>
  <c r="Y2088" i="41"/>
  <c r="X2088" i="41"/>
  <c r="W2088" i="41"/>
  <c r="Z2087" i="41"/>
  <c r="Y2087" i="41"/>
  <c r="X2087" i="41"/>
  <c r="W2087" i="41"/>
  <c r="Z2086" i="41"/>
  <c r="Y2086" i="41"/>
  <c r="X2086" i="41"/>
  <c r="W2086" i="41"/>
  <c r="Z2085" i="41"/>
  <c r="Y2085" i="41"/>
  <c r="X2085" i="41"/>
  <c r="W2085" i="41"/>
  <c r="Z2084" i="41"/>
  <c r="Y2084" i="41"/>
  <c r="X2084" i="41"/>
  <c r="W2084" i="41"/>
  <c r="Z2083" i="41"/>
  <c r="Y2083" i="41"/>
  <c r="X2083" i="41"/>
  <c r="W2083" i="41"/>
  <c r="Z2082" i="41"/>
  <c r="Y2082" i="41"/>
  <c r="X2082" i="41"/>
  <c r="W2082" i="41"/>
  <c r="Z2081" i="41"/>
  <c r="Y2081" i="41"/>
  <c r="X2081" i="41"/>
  <c r="W2081" i="41"/>
  <c r="Z2080" i="41"/>
  <c r="Y2080" i="41"/>
  <c r="X2080" i="41"/>
  <c r="W2080" i="41"/>
  <c r="Z2079" i="41"/>
  <c r="Y2079" i="41"/>
  <c r="X2079" i="41"/>
  <c r="W2079" i="41"/>
  <c r="Z2078" i="41"/>
  <c r="Y2078" i="41"/>
  <c r="X2078" i="41"/>
  <c r="W2078" i="41"/>
  <c r="Z2077" i="41"/>
  <c r="Y2077" i="41"/>
  <c r="X2077" i="41"/>
  <c r="W2077" i="41"/>
  <c r="Z2076" i="41"/>
  <c r="Y2076" i="41"/>
  <c r="X2076" i="41"/>
  <c r="W2076" i="41"/>
  <c r="Z2075" i="41"/>
  <c r="Y2075" i="41"/>
  <c r="X2075" i="41"/>
  <c r="W2075" i="41"/>
  <c r="Z2074" i="41"/>
  <c r="Y2074" i="41"/>
  <c r="X2074" i="41"/>
  <c r="W2074" i="41"/>
  <c r="Z2073" i="41"/>
  <c r="Y2073" i="41"/>
  <c r="X2073" i="41"/>
  <c r="W2073" i="41"/>
  <c r="Z2072" i="41"/>
  <c r="Y2072" i="41"/>
  <c r="X2072" i="41"/>
  <c r="W2072" i="41"/>
  <c r="Z2071" i="41"/>
  <c r="Y2071" i="41"/>
  <c r="X2071" i="41"/>
  <c r="W2071" i="41"/>
  <c r="Z2070" i="41"/>
  <c r="Y2070" i="41"/>
  <c r="X2070" i="41"/>
  <c r="W2070" i="41"/>
  <c r="Z2069" i="41"/>
  <c r="Y2069" i="41"/>
  <c r="X2069" i="41"/>
  <c r="W2069" i="41"/>
  <c r="Z2068" i="41"/>
  <c r="Y2068" i="41"/>
  <c r="X2068" i="41"/>
  <c r="W2068" i="41"/>
  <c r="Z2067" i="41"/>
  <c r="Y2067" i="41"/>
  <c r="X2067" i="41"/>
  <c r="W2067" i="41"/>
  <c r="Z2066" i="41"/>
  <c r="Y2066" i="41"/>
  <c r="X2066" i="41"/>
  <c r="W2066" i="41"/>
  <c r="Z2065" i="41"/>
  <c r="Y2065" i="41"/>
  <c r="X2065" i="41"/>
  <c r="W2065" i="41"/>
  <c r="Z2064" i="41"/>
  <c r="Y2064" i="41"/>
  <c r="X2064" i="41"/>
  <c r="W2064" i="41"/>
  <c r="Z2063" i="41"/>
  <c r="Y2063" i="41"/>
  <c r="X2063" i="41"/>
  <c r="W2063" i="41"/>
  <c r="Z2062" i="41"/>
  <c r="Y2062" i="41"/>
  <c r="X2062" i="41"/>
  <c r="W2062" i="41"/>
  <c r="Z2061" i="41"/>
  <c r="Y2061" i="41"/>
  <c r="X2061" i="41"/>
  <c r="W2061" i="41"/>
  <c r="Z2060" i="41"/>
  <c r="Y2060" i="41"/>
  <c r="X2060" i="41"/>
  <c r="W2060" i="41"/>
  <c r="Z2059" i="41"/>
  <c r="Y2059" i="41"/>
  <c r="X2059" i="41"/>
  <c r="W2059" i="41"/>
  <c r="Z2058" i="41"/>
  <c r="Y2058" i="41"/>
  <c r="X2058" i="41"/>
  <c r="W2058" i="41"/>
  <c r="Z2057" i="41"/>
  <c r="Y2057" i="41"/>
  <c r="X2057" i="41"/>
  <c r="W2057" i="41"/>
  <c r="Z2056" i="41"/>
  <c r="Y2056" i="41"/>
  <c r="X2056" i="41"/>
  <c r="W2056" i="41"/>
  <c r="Z2055" i="41"/>
  <c r="Y2055" i="41"/>
  <c r="X2055" i="41"/>
  <c r="W2055" i="41"/>
  <c r="Z2054" i="41"/>
  <c r="Y2054" i="41"/>
  <c r="X2054" i="41"/>
  <c r="W2054" i="41"/>
  <c r="Z2053" i="41"/>
  <c r="Y2053" i="41"/>
  <c r="X2053" i="41"/>
  <c r="W2053" i="41"/>
  <c r="Z2052" i="41"/>
  <c r="Y2052" i="41"/>
  <c r="X2052" i="41"/>
  <c r="W2052" i="41"/>
  <c r="Z2051" i="41"/>
  <c r="Y2051" i="41"/>
  <c r="X2051" i="41"/>
  <c r="W2051" i="41"/>
  <c r="Z2050" i="41"/>
  <c r="Y2050" i="41"/>
  <c r="X2050" i="41"/>
  <c r="W2050" i="41"/>
  <c r="Z2049" i="41"/>
  <c r="Y2049" i="41"/>
  <c r="X2049" i="41"/>
  <c r="W2049" i="41"/>
  <c r="Z2048" i="41"/>
  <c r="Y2048" i="41"/>
  <c r="X2048" i="41"/>
  <c r="W2048" i="41"/>
  <c r="Z2047" i="41"/>
  <c r="Y2047" i="41"/>
  <c r="X2047" i="41"/>
  <c r="W2047" i="41"/>
  <c r="Z2046" i="41"/>
  <c r="Y2046" i="41"/>
  <c r="X2046" i="41"/>
  <c r="W2046" i="41"/>
  <c r="Z2045" i="41"/>
  <c r="Y2045" i="41"/>
  <c r="X2045" i="41"/>
  <c r="W2045" i="41"/>
  <c r="Z2044" i="41"/>
  <c r="Y2044" i="41"/>
  <c r="X2044" i="41"/>
  <c r="W2044" i="41"/>
  <c r="Z2043" i="41"/>
  <c r="Y2043" i="41"/>
  <c r="X2043" i="41"/>
  <c r="W2043" i="41"/>
  <c r="Z2042" i="41"/>
  <c r="Y2042" i="41"/>
  <c r="X2042" i="41"/>
  <c r="W2042" i="41"/>
  <c r="Z2041" i="41"/>
  <c r="Y2041" i="41"/>
  <c r="X2041" i="41"/>
  <c r="W2041" i="41"/>
  <c r="Z2040" i="41"/>
  <c r="Y2040" i="41"/>
  <c r="X2040" i="41"/>
  <c r="W2040" i="41"/>
  <c r="Z2039" i="41"/>
  <c r="Y2039" i="41"/>
  <c r="X2039" i="41"/>
  <c r="W2039" i="41"/>
  <c r="Z2038" i="41"/>
  <c r="Y2038" i="41"/>
  <c r="X2038" i="41"/>
  <c r="W2038" i="41"/>
  <c r="Z2037" i="41"/>
  <c r="Y2037" i="41"/>
  <c r="X2037" i="41"/>
  <c r="W2037" i="41"/>
  <c r="Z2036" i="41"/>
  <c r="Y2036" i="41"/>
  <c r="X2036" i="41"/>
  <c r="W2036" i="41"/>
  <c r="Z2035" i="41"/>
  <c r="Y2035" i="41"/>
  <c r="X2035" i="41"/>
  <c r="W2035" i="41"/>
  <c r="Z2034" i="41"/>
  <c r="Y2034" i="41"/>
  <c r="X2034" i="41"/>
  <c r="W2034" i="41"/>
  <c r="Z2033" i="41"/>
  <c r="Y2033" i="41"/>
  <c r="X2033" i="41"/>
  <c r="W2033" i="41"/>
  <c r="Z2032" i="41"/>
  <c r="Y2032" i="41"/>
  <c r="X2032" i="41"/>
  <c r="W2032" i="41"/>
  <c r="Z2031" i="41"/>
  <c r="Y2031" i="41"/>
  <c r="X2031" i="41"/>
  <c r="W2031" i="41"/>
  <c r="Z2030" i="41"/>
  <c r="Y2030" i="41"/>
  <c r="X2030" i="41"/>
  <c r="W2030" i="41"/>
  <c r="Z2029" i="41"/>
  <c r="Y2029" i="41"/>
  <c r="X2029" i="41"/>
  <c r="W2029" i="41"/>
  <c r="Z2028" i="41"/>
  <c r="Y2028" i="41"/>
  <c r="X2028" i="41"/>
  <c r="W2028" i="41"/>
  <c r="Z2027" i="41"/>
  <c r="Y2027" i="41"/>
  <c r="X2027" i="41"/>
  <c r="W2027" i="41"/>
  <c r="Z2026" i="41"/>
  <c r="Y2026" i="41"/>
  <c r="X2026" i="41"/>
  <c r="W2026" i="41"/>
  <c r="Z2025" i="41"/>
  <c r="Y2025" i="41"/>
  <c r="X2025" i="41"/>
  <c r="W2025" i="41"/>
  <c r="Z2024" i="41"/>
  <c r="Y2024" i="41"/>
  <c r="X2024" i="41"/>
  <c r="W2024" i="41"/>
  <c r="Z2023" i="41"/>
  <c r="Y2023" i="41"/>
  <c r="X2023" i="41"/>
  <c r="W2023" i="41"/>
  <c r="Z2022" i="41"/>
  <c r="Y2022" i="41"/>
  <c r="X2022" i="41"/>
  <c r="W2022" i="41"/>
  <c r="Z2021" i="41"/>
  <c r="Y2021" i="41"/>
  <c r="X2021" i="41"/>
  <c r="W2021" i="41"/>
  <c r="Z2020" i="41"/>
  <c r="Y2020" i="41"/>
  <c r="X2020" i="41"/>
  <c r="W2020" i="41"/>
  <c r="Z2019" i="41"/>
  <c r="Y2019" i="41"/>
  <c r="X2019" i="41"/>
  <c r="W2019" i="41"/>
  <c r="Z2018" i="41"/>
  <c r="Y2018" i="41"/>
  <c r="X2018" i="41"/>
  <c r="W2018" i="41"/>
  <c r="Z2017" i="41"/>
  <c r="Y2017" i="41"/>
  <c r="X2017" i="41"/>
  <c r="W2017" i="41"/>
  <c r="Z2016" i="41"/>
  <c r="Y2016" i="41"/>
  <c r="X2016" i="41"/>
  <c r="W2016" i="41"/>
  <c r="Z2015" i="41"/>
  <c r="Y2015" i="41"/>
  <c r="X2015" i="41"/>
  <c r="W2015" i="41"/>
  <c r="Z2014" i="41"/>
  <c r="Y2014" i="41"/>
  <c r="X2014" i="41"/>
  <c r="W2014" i="41"/>
  <c r="Z2013" i="41"/>
  <c r="Y2013" i="41"/>
  <c r="X2013" i="41"/>
  <c r="W2013" i="41"/>
  <c r="Z2012" i="41"/>
  <c r="Y2012" i="41"/>
  <c r="X2012" i="41"/>
  <c r="W2012" i="41"/>
  <c r="Z2011" i="41"/>
  <c r="Y2011" i="41"/>
  <c r="X2011" i="41"/>
  <c r="W2011" i="41"/>
  <c r="Z2010" i="41"/>
  <c r="Y2010" i="41"/>
  <c r="X2010" i="41"/>
  <c r="W2010" i="41"/>
  <c r="Z2009" i="41"/>
  <c r="Y2009" i="41"/>
  <c r="X2009" i="41"/>
  <c r="W2009" i="41"/>
  <c r="Z2008" i="41"/>
  <c r="Y2008" i="41"/>
  <c r="X2008" i="41"/>
  <c r="W2008" i="41"/>
  <c r="Z2007" i="41"/>
  <c r="Y2007" i="41"/>
  <c r="X2007" i="41"/>
  <c r="W2007" i="41"/>
  <c r="Z2006" i="41"/>
  <c r="Y2006" i="41"/>
  <c r="X2006" i="41"/>
  <c r="W2006" i="41"/>
  <c r="Z2005" i="41"/>
  <c r="Y2005" i="41"/>
  <c r="X2005" i="41"/>
  <c r="W2005" i="41"/>
  <c r="Z2004" i="41"/>
  <c r="Y2004" i="41"/>
  <c r="X2004" i="41"/>
  <c r="W2004" i="41"/>
  <c r="Z2003" i="41"/>
  <c r="Y2003" i="41"/>
  <c r="X2003" i="41"/>
  <c r="W2003" i="41"/>
  <c r="Z2002" i="41"/>
  <c r="Y2002" i="41"/>
  <c r="X2002" i="41"/>
  <c r="W2002" i="41"/>
  <c r="Z2001" i="41"/>
  <c r="Y2001" i="41"/>
  <c r="X2001" i="41"/>
  <c r="W2001" i="41"/>
  <c r="Z2000" i="41"/>
  <c r="Y2000" i="41"/>
  <c r="X2000" i="41"/>
  <c r="W2000" i="41"/>
  <c r="Z1999" i="41"/>
  <c r="Y1999" i="41"/>
  <c r="X1999" i="41"/>
  <c r="W1999" i="41"/>
  <c r="Z1998" i="41"/>
  <c r="Y1998" i="41"/>
  <c r="X1998" i="41"/>
  <c r="W1998" i="41"/>
  <c r="Z1997" i="41"/>
  <c r="Y1997" i="41"/>
  <c r="X1997" i="41"/>
  <c r="W1997" i="41"/>
  <c r="Z1996" i="41"/>
  <c r="Y1996" i="41"/>
  <c r="X1996" i="41"/>
  <c r="W1996" i="41"/>
  <c r="Z1995" i="41"/>
  <c r="Y1995" i="41"/>
  <c r="X1995" i="41"/>
  <c r="W1995" i="41"/>
  <c r="Z1994" i="41"/>
  <c r="Y1994" i="41"/>
  <c r="X1994" i="41"/>
  <c r="W1994" i="41"/>
  <c r="Z1993" i="41"/>
  <c r="Y1993" i="41"/>
  <c r="X1993" i="41"/>
  <c r="W1993" i="41"/>
  <c r="Z1992" i="41"/>
  <c r="Y1992" i="41"/>
  <c r="X1992" i="41"/>
  <c r="W1992" i="41"/>
  <c r="Z1991" i="41"/>
  <c r="Y1991" i="41"/>
  <c r="X1991" i="41"/>
  <c r="W1991" i="41"/>
  <c r="Z1990" i="41"/>
  <c r="Y1990" i="41"/>
  <c r="X1990" i="41"/>
  <c r="W1990" i="41"/>
  <c r="Z1989" i="41"/>
  <c r="Y1989" i="41"/>
  <c r="X1989" i="41"/>
  <c r="W1989" i="41"/>
  <c r="Z1988" i="41"/>
  <c r="Y1988" i="41"/>
  <c r="X1988" i="41"/>
  <c r="W1988" i="41"/>
  <c r="Z1987" i="41"/>
  <c r="Y1987" i="41"/>
  <c r="X1987" i="41"/>
  <c r="W1987" i="41"/>
  <c r="Z1986" i="41"/>
  <c r="Y1986" i="41"/>
  <c r="X1986" i="41"/>
  <c r="W1986" i="41"/>
  <c r="Z1985" i="41"/>
  <c r="Y1985" i="41"/>
  <c r="X1985" i="41"/>
  <c r="W1985" i="41"/>
  <c r="Z1984" i="41"/>
  <c r="Y1984" i="41"/>
  <c r="X1984" i="41"/>
  <c r="W1984" i="41"/>
  <c r="Z1983" i="41"/>
  <c r="Y1983" i="41"/>
  <c r="X1983" i="41"/>
  <c r="W1983" i="41"/>
  <c r="Z1982" i="41"/>
  <c r="Y1982" i="41"/>
  <c r="X1982" i="41"/>
  <c r="W1982" i="41"/>
  <c r="Z1981" i="41"/>
  <c r="Y1981" i="41"/>
  <c r="X1981" i="41"/>
  <c r="W1981" i="41"/>
  <c r="Z1980" i="41"/>
  <c r="Y1980" i="41"/>
  <c r="X1980" i="41"/>
  <c r="W1980" i="41"/>
  <c r="Z1979" i="41"/>
  <c r="Y1979" i="41"/>
  <c r="X1979" i="41"/>
  <c r="W1979" i="41"/>
  <c r="Z1978" i="41"/>
  <c r="Y1978" i="41"/>
  <c r="X1978" i="41"/>
  <c r="W1978" i="41"/>
  <c r="Z1977" i="41"/>
  <c r="Y1977" i="41"/>
  <c r="X1977" i="41"/>
  <c r="W1977" i="41"/>
  <c r="Z1976" i="41"/>
  <c r="Y1976" i="41"/>
  <c r="X1976" i="41"/>
  <c r="W1976" i="41"/>
  <c r="Z1975" i="41"/>
  <c r="Y1975" i="41"/>
  <c r="X1975" i="41"/>
  <c r="W1975" i="41"/>
  <c r="Z1974" i="41"/>
  <c r="Y1974" i="41"/>
  <c r="X1974" i="41"/>
  <c r="W1974" i="41"/>
  <c r="Z1973" i="41"/>
  <c r="Y1973" i="41"/>
  <c r="X1973" i="41"/>
  <c r="W1973" i="41"/>
  <c r="Z1972" i="41"/>
  <c r="Y1972" i="41"/>
  <c r="X1972" i="41"/>
  <c r="W1972" i="41"/>
  <c r="Z1971" i="41"/>
  <c r="Y1971" i="41"/>
  <c r="X1971" i="41"/>
  <c r="W1971" i="41"/>
  <c r="Z1970" i="41"/>
  <c r="Y1970" i="41"/>
  <c r="X1970" i="41"/>
  <c r="W1970" i="41"/>
  <c r="Z1969" i="41"/>
  <c r="Y1969" i="41"/>
  <c r="X1969" i="41"/>
  <c r="W1969" i="41"/>
  <c r="Z1968" i="41"/>
  <c r="Y1968" i="41"/>
  <c r="X1968" i="41"/>
  <c r="W1968" i="41"/>
  <c r="Z1967" i="41"/>
  <c r="Y1967" i="41"/>
  <c r="X1967" i="41"/>
  <c r="W1967" i="41"/>
  <c r="Z1966" i="41"/>
  <c r="Y1966" i="41"/>
  <c r="X1966" i="41"/>
  <c r="W1966" i="41"/>
  <c r="Z1965" i="41"/>
  <c r="Y1965" i="41"/>
  <c r="X1965" i="41"/>
  <c r="W1965" i="41"/>
  <c r="Z1964" i="41"/>
  <c r="Y1964" i="41"/>
  <c r="X1964" i="41"/>
  <c r="W1964" i="41"/>
  <c r="Z1963" i="41"/>
  <c r="Y1963" i="41"/>
  <c r="X1963" i="41"/>
  <c r="W1963" i="41"/>
  <c r="Z1962" i="41"/>
  <c r="Y1962" i="41"/>
  <c r="X1962" i="41"/>
  <c r="W1962" i="41"/>
  <c r="Z1961" i="41"/>
  <c r="Y1961" i="41"/>
  <c r="X1961" i="41"/>
  <c r="W1961" i="41"/>
  <c r="Z1960" i="41"/>
  <c r="Y1960" i="41"/>
  <c r="X1960" i="41"/>
  <c r="W1960" i="41"/>
  <c r="Z1959" i="41"/>
  <c r="Y1959" i="41"/>
  <c r="X1959" i="41"/>
  <c r="W1959" i="41"/>
  <c r="Z1958" i="41"/>
  <c r="Y1958" i="41"/>
  <c r="X1958" i="41"/>
  <c r="W1958" i="41"/>
  <c r="Z1957" i="41"/>
  <c r="Y1957" i="41"/>
  <c r="X1957" i="41"/>
  <c r="W1957" i="41"/>
  <c r="Z1956" i="41"/>
  <c r="Y1956" i="41"/>
  <c r="X1956" i="41"/>
  <c r="W1956" i="41"/>
  <c r="Z1955" i="41"/>
  <c r="Y1955" i="41"/>
  <c r="X1955" i="41"/>
  <c r="W1955" i="41"/>
  <c r="Z1954" i="41"/>
  <c r="Y1954" i="41"/>
  <c r="X1954" i="41"/>
  <c r="W1954" i="41"/>
  <c r="Z1953" i="41"/>
  <c r="Y1953" i="41"/>
  <c r="X1953" i="41"/>
  <c r="W1953" i="41"/>
  <c r="Z1952" i="41"/>
  <c r="Y1952" i="41"/>
  <c r="X1952" i="41"/>
  <c r="W1952" i="41"/>
  <c r="Z1951" i="41"/>
  <c r="Y1951" i="41"/>
  <c r="X1951" i="41"/>
  <c r="W1951" i="41"/>
  <c r="Z1950" i="41"/>
  <c r="Y1950" i="41"/>
  <c r="X1950" i="41"/>
  <c r="W1950" i="41"/>
  <c r="Z1949" i="41"/>
  <c r="Y1949" i="41"/>
  <c r="X1949" i="41"/>
  <c r="W1949" i="41"/>
  <c r="Z1948" i="41"/>
  <c r="Y1948" i="41"/>
  <c r="X1948" i="41"/>
  <c r="W1948" i="41"/>
  <c r="Z1947" i="41"/>
  <c r="Y1947" i="41"/>
  <c r="X1947" i="41"/>
  <c r="W1947" i="41"/>
  <c r="Z1946" i="41"/>
  <c r="Y1946" i="41"/>
  <c r="X1946" i="41"/>
  <c r="W1946" i="41"/>
  <c r="Z1945" i="41"/>
  <c r="Y1945" i="41"/>
  <c r="X1945" i="41"/>
  <c r="W1945" i="41"/>
  <c r="Z1944" i="41"/>
  <c r="Y1944" i="41"/>
  <c r="X1944" i="41"/>
  <c r="W1944" i="41"/>
  <c r="Z1943" i="41"/>
  <c r="Y1943" i="41"/>
  <c r="X1943" i="41"/>
  <c r="W1943" i="41"/>
  <c r="Z1942" i="41"/>
  <c r="Y1942" i="41"/>
  <c r="X1942" i="41"/>
  <c r="W1942" i="41"/>
  <c r="Z1941" i="41"/>
  <c r="Y1941" i="41"/>
  <c r="X1941" i="41"/>
  <c r="W1941" i="41"/>
  <c r="Z1940" i="41"/>
  <c r="Y1940" i="41"/>
  <c r="X1940" i="41"/>
  <c r="W1940" i="41"/>
  <c r="Z1939" i="41"/>
  <c r="Y1939" i="41"/>
  <c r="X1939" i="41"/>
  <c r="W1939" i="41"/>
  <c r="Z1938" i="41"/>
  <c r="Y1938" i="41"/>
  <c r="X1938" i="41"/>
  <c r="W1938" i="41"/>
  <c r="Z1937" i="41"/>
  <c r="Y1937" i="41"/>
  <c r="X1937" i="41"/>
  <c r="W1937" i="41"/>
  <c r="Z1936" i="41"/>
  <c r="Y1936" i="41"/>
  <c r="X1936" i="41"/>
  <c r="W1936" i="41"/>
  <c r="Z1935" i="41"/>
  <c r="Y1935" i="41"/>
  <c r="X1935" i="41"/>
  <c r="W1935" i="41"/>
  <c r="Z1934" i="41"/>
  <c r="Y1934" i="41"/>
  <c r="X1934" i="41"/>
  <c r="W1934" i="41"/>
  <c r="Z1933" i="41"/>
  <c r="Y1933" i="41"/>
  <c r="X1933" i="41"/>
  <c r="W1933" i="41"/>
  <c r="Z1932" i="41"/>
  <c r="Y1932" i="41"/>
  <c r="X1932" i="41"/>
  <c r="W1932" i="41"/>
  <c r="Z1931" i="41"/>
  <c r="Y1931" i="41"/>
  <c r="X1931" i="41"/>
  <c r="W1931" i="41"/>
  <c r="Z1930" i="41"/>
  <c r="Y1930" i="41"/>
  <c r="X1930" i="41"/>
  <c r="W1930" i="41"/>
  <c r="Z1929" i="41"/>
  <c r="Y1929" i="41"/>
  <c r="X1929" i="41"/>
  <c r="W1929" i="41"/>
  <c r="Z1928" i="41"/>
  <c r="Y1928" i="41"/>
  <c r="X1928" i="41"/>
  <c r="W1928" i="41"/>
  <c r="Z1927" i="41"/>
  <c r="Y1927" i="41"/>
  <c r="X1927" i="41"/>
  <c r="W1927" i="41"/>
  <c r="Z1926" i="41"/>
  <c r="Y1926" i="41"/>
  <c r="X1926" i="41"/>
  <c r="W1926" i="41"/>
  <c r="Z1925" i="41"/>
  <c r="Y1925" i="41"/>
  <c r="X1925" i="41"/>
  <c r="W1925" i="41"/>
  <c r="Z1924" i="41"/>
  <c r="Y1924" i="41"/>
  <c r="X1924" i="41"/>
  <c r="W1924" i="41"/>
  <c r="Z1923" i="41"/>
  <c r="Y1923" i="41"/>
  <c r="X1923" i="41"/>
  <c r="W1923" i="41"/>
  <c r="Z1922" i="41"/>
  <c r="Y1922" i="41"/>
  <c r="X1922" i="41"/>
  <c r="W1922" i="41"/>
  <c r="Z1921" i="41"/>
  <c r="Y1921" i="41"/>
  <c r="X1921" i="41"/>
  <c r="W1921" i="41"/>
  <c r="Z1920" i="41"/>
  <c r="Y1920" i="41"/>
  <c r="X1920" i="41"/>
  <c r="W1920" i="41"/>
  <c r="Z1919" i="41"/>
  <c r="Y1919" i="41"/>
  <c r="X1919" i="41"/>
  <c r="W1919" i="41"/>
  <c r="Z1918" i="41"/>
  <c r="Y1918" i="41"/>
  <c r="X1918" i="41"/>
  <c r="W1918" i="41"/>
  <c r="Z1917" i="41"/>
  <c r="Y1917" i="41"/>
  <c r="X1917" i="41"/>
  <c r="W1917" i="41"/>
  <c r="Z1916" i="41"/>
  <c r="Y1916" i="41"/>
  <c r="X1916" i="41"/>
  <c r="W1916" i="41"/>
  <c r="Z1915" i="41"/>
  <c r="Y1915" i="41"/>
  <c r="X1915" i="41"/>
  <c r="W1915" i="41"/>
  <c r="Z1914" i="41"/>
  <c r="Y1914" i="41"/>
  <c r="X1914" i="41"/>
  <c r="W1914" i="41"/>
  <c r="Z1913" i="41"/>
  <c r="Y1913" i="41"/>
  <c r="X1913" i="41"/>
  <c r="W1913" i="41"/>
  <c r="Z1912" i="41"/>
  <c r="Y1912" i="41"/>
  <c r="X1912" i="41"/>
  <c r="W1912" i="41"/>
  <c r="Z1911" i="41"/>
  <c r="Y1911" i="41"/>
  <c r="X1911" i="41"/>
  <c r="W1911" i="41"/>
  <c r="Z1910" i="41"/>
  <c r="Y1910" i="41"/>
  <c r="X1910" i="41"/>
  <c r="W1910" i="41"/>
  <c r="Z1909" i="41"/>
  <c r="Y1909" i="41"/>
  <c r="X1909" i="41"/>
  <c r="W1909" i="41"/>
  <c r="Z1908" i="41"/>
  <c r="Y1908" i="41"/>
  <c r="X1908" i="41"/>
  <c r="W1908" i="41"/>
  <c r="Z1907" i="41"/>
  <c r="Y1907" i="41"/>
  <c r="X1907" i="41"/>
  <c r="W1907" i="41"/>
  <c r="Z1906" i="41"/>
  <c r="Y1906" i="41"/>
  <c r="X1906" i="41"/>
  <c r="W1906" i="41"/>
  <c r="Z1905" i="41"/>
  <c r="Y1905" i="41"/>
  <c r="X1905" i="41"/>
  <c r="W1905" i="41"/>
  <c r="Z1904" i="41"/>
  <c r="Y1904" i="41"/>
  <c r="X1904" i="41"/>
  <c r="W1904" i="41"/>
  <c r="Z1903" i="41"/>
  <c r="Y1903" i="41"/>
  <c r="X1903" i="41"/>
  <c r="W1903" i="41"/>
  <c r="Z1902" i="41"/>
  <c r="Y1902" i="41"/>
  <c r="X1902" i="41"/>
  <c r="W1902" i="41"/>
  <c r="Z1901" i="41"/>
  <c r="Y1901" i="41"/>
  <c r="X1901" i="41"/>
  <c r="W1901" i="41"/>
  <c r="Z1900" i="41"/>
  <c r="Y1900" i="41"/>
  <c r="X1900" i="41"/>
  <c r="W1900" i="41"/>
  <c r="Z1899" i="41"/>
  <c r="Y1899" i="41"/>
  <c r="X1899" i="41"/>
  <c r="W1899" i="41"/>
  <c r="Z1898" i="41"/>
  <c r="Y1898" i="41"/>
  <c r="X1898" i="41"/>
  <c r="W1898" i="41"/>
  <c r="Z1897" i="41"/>
  <c r="Y1897" i="41"/>
  <c r="X1897" i="41"/>
  <c r="W1897" i="41"/>
  <c r="Z1896" i="41"/>
  <c r="Y1896" i="41"/>
  <c r="X1896" i="41"/>
  <c r="W1896" i="41"/>
  <c r="Z1895" i="41"/>
  <c r="Y1895" i="41"/>
  <c r="X1895" i="41"/>
  <c r="W1895" i="41"/>
  <c r="Z1894" i="41"/>
  <c r="Y1894" i="41"/>
  <c r="X1894" i="41"/>
  <c r="W1894" i="41"/>
  <c r="Z1893" i="41"/>
  <c r="Y1893" i="41"/>
  <c r="X1893" i="41"/>
  <c r="W1893" i="41"/>
  <c r="Z1892" i="41"/>
  <c r="Y1892" i="41"/>
  <c r="X1892" i="41"/>
  <c r="W1892" i="41"/>
  <c r="Z1891" i="41"/>
  <c r="Y1891" i="41"/>
  <c r="X1891" i="41"/>
  <c r="W1891" i="41"/>
  <c r="Z1890" i="41"/>
  <c r="Y1890" i="41"/>
  <c r="X1890" i="41"/>
  <c r="W1890" i="41"/>
  <c r="Z1889" i="41"/>
  <c r="Y1889" i="41"/>
  <c r="X1889" i="41"/>
  <c r="W1889" i="41"/>
  <c r="Z1888" i="41"/>
  <c r="Y1888" i="41"/>
  <c r="X1888" i="41"/>
  <c r="W1888" i="41"/>
  <c r="Z1887" i="41"/>
  <c r="Y1887" i="41"/>
  <c r="X1887" i="41"/>
  <c r="W1887" i="41"/>
  <c r="Z1886" i="41"/>
  <c r="Y1886" i="41"/>
  <c r="X1886" i="41"/>
  <c r="W1886" i="41"/>
  <c r="Z1885" i="41"/>
  <c r="Y1885" i="41"/>
  <c r="X1885" i="41"/>
  <c r="W1885" i="41"/>
  <c r="Z1884" i="41"/>
  <c r="Y1884" i="41"/>
  <c r="X1884" i="41"/>
  <c r="W1884" i="41"/>
  <c r="Z1883" i="41"/>
  <c r="Y1883" i="41"/>
  <c r="X1883" i="41"/>
  <c r="W1883" i="41"/>
  <c r="Z1882" i="41"/>
  <c r="Y1882" i="41"/>
  <c r="X1882" i="41"/>
  <c r="W1882" i="41"/>
  <c r="Z1881" i="41"/>
  <c r="Y1881" i="41"/>
  <c r="X1881" i="41"/>
  <c r="W1881" i="41"/>
  <c r="Z1880" i="41"/>
  <c r="Y1880" i="41"/>
  <c r="X1880" i="41"/>
  <c r="W1880" i="41"/>
  <c r="Z1879" i="41"/>
  <c r="Y1879" i="41"/>
  <c r="X1879" i="41"/>
  <c r="W1879" i="41"/>
  <c r="Z1878" i="41"/>
  <c r="Y1878" i="41"/>
  <c r="X1878" i="41"/>
  <c r="W1878" i="41"/>
  <c r="Z1877" i="41"/>
  <c r="Y1877" i="41"/>
  <c r="X1877" i="41"/>
  <c r="W1877" i="41"/>
  <c r="Z1876" i="41"/>
  <c r="Y1876" i="41"/>
  <c r="X1876" i="41"/>
  <c r="W1876" i="41"/>
  <c r="Z1875" i="41"/>
  <c r="Y1875" i="41"/>
  <c r="X1875" i="41"/>
  <c r="W1875" i="41"/>
  <c r="Z1874" i="41"/>
  <c r="Y1874" i="41"/>
  <c r="X1874" i="41"/>
  <c r="W1874" i="41"/>
  <c r="Z1873" i="41"/>
  <c r="Y1873" i="41"/>
  <c r="X1873" i="41"/>
  <c r="W1873" i="41"/>
  <c r="Z1872" i="41"/>
  <c r="Y1872" i="41"/>
  <c r="X1872" i="41"/>
  <c r="W1872" i="41"/>
  <c r="Z1871" i="41"/>
  <c r="Y1871" i="41"/>
  <c r="X1871" i="41"/>
  <c r="W1871" i="41"/>
  <c r="Z1870" i="41"/>
  <c r="Y1870" i="41"/>
  <c r="X1870" i="41"/>
  <c r="W1870" i="41"/>
  <c r="Z1869" i="41"/>
  <c r="Y1869" i="41"/>
  <c r="X1869" i="41"/>
  <c r="W1869" i="41"/>
  <c r="Z1868" i="41"/>
  <c r="Y1868" i="41"/>
  <c r="X1868" i="41"/>
  <c r="W1868" i="41"/>
  <c r="Z1867" i="41"/>
  <c r="Y1867" i="41"/>
  <c r="X1867" i="41"/>
  <c r="W1867" i="41"/>
  <c r="Z1866" i="41"/>
  <c r="Y1866" i="41"/>
  <c r="X1866" i="41"/>
  <c r="W1866" i="41"/>
  <c r="Z1865" i="41"/>
  <c r="Y1865" i="41"/>
  <c r="X1865" i="41"/>
  <c r="W1865" i="41"/>
  <c r="Z1864" i="41"/>
  <c r="Y1864" i="41"/>
  <c r="X1864" i="41"/>
  <c r="W1864" i="41"/>
  <c r="Z1863" i="41"/>
  <c r="Y1863" i="41"/>
  <c r="X1863" i="41"/>
  <c r="W1863" i="41"/>
  <c r="Z1862" i="41"/>
  <c r="Y1862" i="41"/>
  <c r="X1862" i="41"/>
  <c r="W1862" i="41"/>
  <c r="Z1861" i="41"/>
  <c r="Y1861" i="41"/>
  <c r="X1861" i="41"/>
  <c r="W1861" i="41"/>
  <c r="Z1860" i="41"/>
  <c r="Y1860" i="41"/>
  <c r="X1860" i="41"/>
  <c r="W1860" i="41"/>
  <c r="Z1859" i="41"/>
  <c r="Y1859" i="41"/>
  <c r="X1859" i="41"/>
  <c r="W1859" i="41"/>
  <c r="Z1858" i="41"/>
  <c r="Y1858" i="41"/>
  <c r="X1858" i="41"/>
  <c r="W1858" i="41"/>
  <c r="Z1857" i="41"/>
  <c r="Y1857" i="41"/>
  <c r="X1857" i="41"/>
  <c r="W1857" i="41"/>
  <c r="Z1856" i="41"/>
  <c r="Y1856" i="41"/>
  <c r="X1856" i="41"/>
  <c r="W1856" i="41"/>
  <c r="Z1855" i="41"/>
  <c r="Y1855" i="41"/>
  <c r="X1855" i="41"/>
  <c r="W1855" i="41"/>
  <c r="Z1854" i="41"/>
  <c r="Y1854" i="41"/>
  <c r="X1854" i="41"/>
  <c r="W1854" i="41"/>
  <c r="Z1853" i="41"/>
  <c r="Y1853" i="41"/>
  <c r="X1853" i="41"/>
  <c r="W1853" i="41"/>
  <c r="Z1852" i="41"/>
  <c r="Y1852" i="41"/>
  <c r="X1852" i="41"/>
  <c r="W1852" i="41"/>
  <c r="Z1851" i="41"/>
  <c r="Y1851" i="41"/>
  <c r="X1851" i="41"/>
  <c r="W1851" i="41"/>
  <c r="Z1850" i="41"/>
  <c r="Y1850" i="41"/>
  <c r="X1850" i="41"/>
  <c r="W1850" i="41"/>
  <c r="Z1849" i="41"/>
  <c r="Y1849" i="41"/>
  <c r="X1849" i="41"/>
  <c r="W1849" i="41"/>
  <c r="Z1848" i="41"/>
  <c r="Y1848" i="41"/>
  <c r="X1848" i="41"/>
  <c r="W1848" i="41"/>
  <c r="Z1847" i="41"/>
  <c r="Y1847" i="41"/>
  <c r="X1847" i="41"/>
  <c r="W1847" i="41"/>
  <c r="Z1846" i="41"/>
  <c r="Y1846" i="41"/>
  <c r="X1846" i="41"/>
  <c r="W1846" i="41"/>
  <c r="Z1845" i="41"/>
  <c r="Y1845" i="41"/>
  <c r="X1845" i="41"/>
  <c r="W1845" i="41"/>
  <c r="Z1844" i="41"/>
  <c r="Y1844" i="41"/>
  <c r="X1844" i="41"/>
  <c r="W1844" i="41"/>
  <c r="Z1843" i="41"/>
  <c r="Y1843" i="41"/>
  <c r="X1843" i="41"/>
  <c r="W1843" i="41"/>
  <c r="Z1842" i="41"/>
  <c r="Y1842" i="41"/>
  <c r="X1842" i="41"/>
  <c r="W1842" i="41"/>
  <c r="Z1841" i="41"/>
  <c r="Y1841" i="41"/>
  <c r="X1841" i="41"/>
  <c r="W1841" i="41"/>
  <c r="Z1840" i="41"/>
  <c r="Y1840" i="41"/>
  <c r="X1840" i="41"/>
  <c r="W1840" i="41"/>
  <c r="Z1839" i="41"/>
  <c r="Y1839" i="41"/>
  <c r="X1839" i="41"/>
  <c r="W1839" i="41"/>
  <c r="Z1838" i="41"/>
  <c r="Y1838" i="41"/>
  <c r="X1838" i="41"/>
  <c r="W1838" i="41"/>
  <c r="Z1837" i="41"/>
  <c r="Y1837" i="41"/>
  <c r="X1837" i="41"/>
  <c r="W1837" i="41"/>
  <c r="Z1836" i="41"/>
  <c r="Y1836" i="41"/>
  <c r="X1836" i="41"/>
  <c r="W1836" i="41"/>
  <c r="Z1835" i="41"/>
  <c r="Y1835" i="41"/>
  <c r="X1835" i="41"/>
  <c r="W1835" i="41"/>
  <c r="Z1834" i="41"/>
  <c r="Y1834" i="41"/>
  <c r="X1834" i="41"/>
  <c r="W1834" i="41"/>
  <c r="Z1833" i="41"/>
  <c r="Y1833" i="41"/>
  <c r="X1833" i="41"/>
  <c r="W1833" i="41"/>
  <c r="Z1832" i="41"/>
  <c r="Y1832" i="41"/>
  <c r="X1832" i="41"/>
  <c r="W1832" i="41"/>
  <c r="Z1831" i="41"/>
  <c r="Y1831" i="41"/>
  <c r="X1831" i="41"/>
  <c r="W1831" i="41"/>
  <c r="Z1830" i="41"/>
  <c r="Y1830" i="41"/>
  <c r="X1830" i="41"/>
  <c r="W1830" i="41"/>
  <c r="Z1829" i="41"/>
  <c r="Y1829" i="41"/>
  <c r="X1829" i="41"/>
  <c r="W1829" i="41"/>
  <c r="Z1828" i="41"/>
  <c r="Y1828" i="41"/>
  <c r="X1828" i="41"/>
  <c r="W1828" i="41"/>
  <c r="Z1827" i="41"/>
  <c r="Y1827" i="41"/>
  <c r="X1827" i="41"/>
  <c r="W1827" i="41"/>
  <c r="Z1826" i="41"/>
  <c r="Y1826" i="41"/>
  <c r="X1826" i="41"/>
  <c r="W1826" i="41"/>
  <c r="Z1825" i="41"/>
  <c r="Y1825" i="41"/>
  <c r="X1825" i="41"/>
  <c r="W1825" i="41"/>
  <c r="Z1824" i="41"/>
  <c r="Y1824" i="41"/>
  <c r="X1824" i="41"/>
  <c r="W1824" i="41"/>
  <c r="Z1823" i="41"/>
  <c r="Y1823" i="41"/>
  <c r="X1823" i="41"/>
  <c r="W1823" i="41"/>
  <c r="Z1822" i="41"/>
  <c r="Y1822" i="41"/>
  <c r="X1822" i="41"/>
  <c r="W1822" i="41"/>
  <c r="Z1821" i="41"/>
  <c r="Y1821" i="41"/>
  <c r="X1821" i="41"/>
  <c r="W1821" i="41"/>
  <c r="Z1820" i="41"/>
  <c r="Y1820" i="41"/>
  <c r="X1820" i="41"/>
  <c r="W1820" i="41"/>
  <c r="Z1819" i="41"/>
  <c r="Y1819" i="41"/>
  <c r="X1819" i="41"/>
  <c r="W1819" i="41"/>
  <c r="Z1818" i="41"/>
  <c r="Y1818" i="41"/>
  <c r="X1818" i="41"/>
  <c r="W1818" i="41"/>
  <c r="Z1817" i="41"/>
  <c r="Y1817" i="41"/>
  <c r="X1817" i="41"/>
  <c r="W1817" i="41"/>
  <c r="Z1816" i="41"/>
  <c r="Y1816" i="41"/>
  <c r="X1816" i="41"/>
  <c r="W1816" i="41"/>
  <c r="Z1815" i="41"/>
  <c r="Y1815" i="41"/>
  <c r="X1815" i="41"/>
  <c r="W1815" i="41"/>
  <c r="Z1814" i="41"/>
  <c r="Y1814" i="41"/>
  <c r="X1814" i="41"/>
  <c r="W1814" i="41"/>
  <c r="Z1813" i="41"/>
  <c r="Y1813" i="41"/>
  <c r="X1813" i="41"/>
  <c r="W1813" i="41"/>
  <c r="Z1812" i="41"/>
  <c r="Y1812" i="41"/>
  <c r="X1812" i="41"/>
  <c r="W1812" i="41"/>
  <c r="Z1811" i="41"/>
  <c r="Y1811" i="41"/>
  <c r="X1811" i="41"/>
  <c r="W1811" i="41"/>
  <c r="Z1810" i="41"/>
  <c r="Y1810" i="41"/>
  <c r="X1810" i="41"/>
  <c r="W1810" i="41"/>
  <c r="Z1809" i="41"/>
  <c r="Y1809" i="41"/>
  <c r="X1809" i="41"/>
  <c r="W1809" i="41"/>
  <c r="Z1808" i="41"/>
  <c r="Y1808" i="41"/>
  <c r="X1808" i="41"/>
  <c r="W1808" i="41"/>
  <c r="Z1807" i="41"/>
  <c r="Y1807" i="41"/>
  <c r="X1807" i="41"/>
  <c r="W1807" i="41"/>
  <c r="Z1806" i="41"/>
  <c r="Y1806" i="41"/>
  <c r="X1806" i="41"/>
  <c r="W1806" i="41"/>
  <c r="Z1805" i="41"/>
  <c r="Y1805" i="41"/>
  <c r="X1805" i="41"/>
  <c r="W1805" i="41"/>
  <c r="Z1804" i="41"/>
  <c r="Y1804" i="41"/>
  <c r="X1804" i="41"/>
  <c r="W1804" i="41"/>
  <c r="Z1803" i="41"/>
  <c r="Y1803" i="41"/>
  <c r="X1803" i="41"/>
  <c r="W1803" i="41"/>
  <c r="Z1802" i="41"/>
  <c r="Y1802" i="41"/>
  <c r="X1802" i="41"/>
  <c r="W1802" i="41"/>
  <c r="Z1801" i="41"/>
  <c r="Y1801" i="41"/>
  <c r="X1801" i="41"/>
  <c r="W1801" i="41"/>
  <c r="Z1800" i="41"/>
  <c r="Y1800" i="41"/>
  <c r="X1800" i="41"/>
  <c r="W1800" i="41"/>
  <c r="Z1799" i="41"/>
  <c r="Y1799" i="41"/>
  <c r="X1799" i="41"/>
  <c r="W1799" i="41"/>
  <c r="Z1798" i="41"/>
  <c r="Y1798" i="41"/>
  <c r="X1798" i="41"/>
  <c r="W1798" i="41"/>
  <c r="Z1797" i="41"/>
  <c r="Y1797" i="41"/>
  <c r="X1797" i="41"/>
  <c r="W1797" i="41"/>
  <c r="Z1796" i="41"/>
  <c r="Y1796" i="41"/>
  <c r="X1796" i="41"/>
  <c r="W1796" i="41"/>
  <c r="Z1795" i="41"/>
  <c r="Y1795" i="41"/>
  <c r="X1795" i="41"/>
  <c r="W1795" i="41"/>
  <c r="Z1794" i="41"/>
  <c r="Y1794" i="41"/>
  <c r="X1794" i="41"/>
  <c r="W1794" i="41"/>
  <c r="Z1793" i="41"/>
  <c r="Y1793" i="41"/>
  <c r="X1793" i="41"/>
  <c r="W1793" i="41"/>
  <c r="Z1792" i="41"/>
  <c r="Y1792" i="41"/>
  <c r="X1792" i="41"/>
  <c r="W1792" i="41"/>
  <c r="Z1791" i="41"/>
  <c r="Y1791" i="41"/>
  <c r="X1791" i="41"/>
  <c r="W1791" i="41"/>
  <c r="Z1790" i="41"/>
  <c r="Y1790" i="41"/>
  <c r="X1790" i="41"/>
  <c r="W1790" i="41"/>
  <c r="Z1789" i="41"/>
  <c r="Y1789" i="41"/>
  <c r="X1789" i="41"/>
  <c r="W1789" i="41"/>
  <c r="Z1788" i="41"/>
  <c r="Y1788" i="41"/>
  <c r="X1788" i="41"/>
  <c r="W1788" i="41"/>
  <c r="Z1787" i="41"/>
  <c r="Y1787" i="41"/>
  <c r="X1787" i="41"/>
  <c r="W1787" i="41"/>
  <c r="Z1786" i="41"/>
  <c r="Y1786" i="41"/>
  <c r="X1786" i="41"/>
  <c r="W1786" i="41"/>
  <c r="Z1785" i="41"/>
  <c r="Y1785" i="41"/>
  <c r="X1785" i="41"/>
  <c r="W1785" i="41"/>
  <c r="Z1784" i="41"/>
  <c r="Y1784" i="41"/>
  <c r="X1784" i="41"/>
  <c r="W1784" i="41"/>
  <c r="Z1783" i="41"/>
  <c r="Y1783" i="41"/>
  <c r="X1783" i="41"/>
  <c r="W1783" i="41"/>
  <c r="Z1782" i="41"/>
  <c r="Y1782" i="41"/>
  <c r="X1782" i="41"/>
  <c r="W1782" i="41"/>
  <c r="Z1781" i="41"/>
  <c r="Y1781" i="41"/>
  <c r="X1781" i="41"/>
  <c r="W1781" i="41"/>
  <c r="Z1780" i="41"/>
  <c r="Y1780" i="41"/>
  <c r="X1780" i="41"/>
  <c r="W1780" i="41"/>
  <c r="Z1779" i="41"/>
  <c r="Y1779" i="41"/>
  <c r="X1779" i="41"/>
  <c r="W1779" i="41"/>
  <c r="Z1778" i="41"/>
  <c r="Y1778" i="41"/>
  <c r="X1778" i="41"/>
  <c r="W1778" i="41"/>
  <c r="Z1777" i="41"/>
  <c r="Y1777" i="41"/>
  <c r="X1777" i="41"/>
  <c r="W1777" i="41"/>
  <c r="Z1776" i="41"/>
  <c r="Y1776" i="41"/>
  <c r="X1776" i="41"/>
  <c r="W1776" i="41"/>
  <c r="Z1775" i="41"/>
  <c r="Y1775" i="41"/>
  <c r="X1775" i="41"/>
  <c r="W1775" i="41"/>
  <c r="Z1774" i="41"/>
  <c r="Y1774" i="41"/>
  <c r="X1774" i="41"/>
  <c r="W1774" i="41"/>
  <c r="Z1773" i="41"/>
  <c r="Y1773" i="41"/>
  <c r="X1773" i="41"/>
  <c r="W1773" i="41"/>
  <c r="Z1772" i="41"/>
  <c r="Y1772" i="41"/>
  <c r="X1772" i="41"/>
  <c r="W1772" i="41"/>
  <c r="Z1771" i="41"/>
  <c r="Y1771" i="41"/>
  <c r="X1771" i="41"/>
  <c r="W1771" i="41"/>
  <c r="Z1770" i="41"/>
  <c r="Y1770" i="41"/>
  <c r="X1770" i="41"/>
  <c r="W1770" i="41"/>
  <c r="Z1769" i="41"/>
  <c r="Y1769" i="41"/>
  <c r="X1769" i="41"/>
  <c r="W1769" i="41"/>
  <c r="Z1768" i="41"/>
  <c r="Y1768" i="41"/>
  <c r="X1768" i="41"/>
  <c r="W1768" i="41"/>
  <c r="Z1767" i="41"/>
  <c r="Y1767" i="41"/>
  <c r="X1767" i="41"/>
  <c r="W1767" i="41"/>
  <c r="Z1766" i="41"/>
  <c r="Y1766" i="41"/>
  <c r="X1766" i="41"/>
  <c r="W1766" i="41"/>
  <c r="Z1765" i="41"/>
  <c r="Y1765" i="41"/>
  <c r="X1765" i="41"/>
  <c r="W1765" i="41"/>
  <c r="Z1764" i="41"/>
  <c r="Y1764" i="41"/>
  <c r="X1764" i="41"/>
  <c r="W1764" i="41"/>
  <c r="Z1763" i="41"/>
  <c r="Y1763" i="41"/>
  <c r="X1763" i="41"/>
  <c r="W1763" i="41"/>
  <c r="Z1762" i="41"/>
  <c r="Y1762" i="41"/>
  <c r="X1762" i="41"/>
  <c r="W1762" i="41"/>
  <c r="Z1761" i="41"/>
  <c r="Y1761" i="41"/>
  <c r="X1761" i="41"/>
  <c r="W1761" i="41"/>
  <c r="Z1760" i="41"/>
  <c r="Y1760" i="41"/>
  <c r="X1760" i="41"/>
  <c r="W1760" i="41"/>
  <c r="Z1759" i="41"/>
  <c r="Y1759" i="41"/>
  <c r="X1759" i="41"/>
  <c r="W1759" i="41"/>
  <c r="Z1758" i="41"/>
  <c r="Y1758" i="41"/>
  <c r="X1758" i="41"/>
  <c r="W1758" i="41"/>
  <c r="Z1757" i="41"/>
  <c r="Y1757" i="41"/>
  <c r="X1757" i="41"/>
  <c r="W1757" i="41"/>
  <c r="Z1756" i="41"/>
  <c r="Y1756" i="41"/>
  <c r="X1756" i="41"/>
  <c r="W1756" i="41"/>
  <c r="Z1755" i="41"/>
  <c r="Y1755" i="41"/>
  <c r="X1755" i="41"/>
  <c r="W1755" i="41"/>
  <c r="Z1754" i="41"/>
  <c r="Y1754" i="41"/>
  <c r="X1754" i="41"/>
  <c r="W1754" i="41"/>
  <c r="Z1753" i="41"/>
  <c r="Y1753" i="41"/>
  <c r="X1753" i="41"/>
  <c r="W1753" i="41"/>
  <c r="Z1752" i="41"/>
  <c r="Y1752" i="41"/>
  <c r="X1752" i="41"/>
  <c r="W1752" i="41"/>
  <c r="Z1751" i="41"/>
  <c r="Y1751" i="41"/>
  <c r="X1751" i="41"/>
  <c r="W1751" i="41"/>
  <c r="Z1750" i="41"/>
  <c r="Y1750" i="41"/>
  <c r="X1750" i="41"/>
  <c r="W1750" i="41"/>
  <c r="Z1749" i="41"/>
  <c r="Y1749" i="41"/>
  <c r="X1749" i="41"/>
  <c r="W1749" i="41"/>
  <c r="Z1748" i="41"/>
  <c r="Y1748" i="41"/>
  <c r="X1748" i="41"/>
  <c r="W1748" i="41"/>
  <c r="Z1747" i="41"/>
  <c r="Y1747" i="41"/>
  <c r="X1747" i="41"/>
  <c r="W1747" i="41"/>
  <c r="Z1746" i="41"/>
  <c r="Y1746" i="41"/>
  <c r="X1746" i="41"/>
  <c r="W1746" i="41"/>
  <c r="Z1745" i="41"/>
  <c r="Y1745" i="41"/>
  <c r="X1745" i="41"/>
  <c r="W1745" i="41"/>
  <c r="Z1744" i="41"/>
  <c r="Y1744" i="41"/>
  <c r="X1744" i="41"/>
  <c r="W1744" i="41"/>
  <c r="Z1743" i="41"/>
  <c r="Y1743" i="41"/>
  <c r="X1743" i="41"/>
  <c r="W1743" i="41"/>
  <c r="Z1742" i="41"/>
  <c r="Y1742" i="41"/>
  <c r="X1742" i="41"/>
  <c r="W1742" i="41"/>
  <c r="Z1741" i="41"/>
  <c r="Y1741" i="41"/>
  <c r="X1741" i="41"/>
  <c r="W1741" i="41"/>
  <c r="Z1740" i="41"/>
  <c r="Y1740" i="41"/>
  <c r="X1740" i="41"/>
  <c r="W1740" i="41"/>
  <c r="Z1739" i="41"/>
  <c r="Y1739" i="41"/>
  <c r="X1739" i="41"/>
  <c r="W1739" i="41"/>
  <c r="Z1738" i="41"/>
  <c r="Y1738" i="41"/>
  <c r="X1738" i="41"/>
  <c r="W1738" i="41"/>
  <c r="Z1737" i="41"/>
  <c r="Y1737" i="41"/>
  <c r="X1737" i="41"/>
  <c r="W1737" i="41"/>
  <c r="Z1736" i="41"/>
  <c r="Y1736" i="41"/>
  <c r="X1736" i="41"/>
  <c r="W1736" i="41"/>
  <c r="Z1735" i="41"/>
  <c r="Y1735" i="41"/>
  <c r="X1735" i="41"/>
  <c r="W1735" i="41"/>
  <c r="Z1734" i="41"/>
  <c r="Y1734" i="41"/>
  <c r="X1734" i="41"/>
  <c r="W1734" i="41"/>
  <c r="Z1733" i="41"/>
  <c r="Y1733" i="41"/>
  <c r="X1733" i="41"/>
  <c r="W1733" i="41"/>
  <c r="Z1732" i="41"/>
  <c r="Y1732" i="41"/>
  <c r="X1732" i="41"/>
  <c r="W1732" i="41"/>
  <c r="Z1731" i="41"/>
  <c r="Y1731" i="41"/>
  <c r="X1731" i="41"/>
  <c r="W1731" i="41"/>
  <c r="Z1730" i="41"/>
  <c r="Y1730" i="41"/>
  <c r="X1730" i="41"/>
  <c r="W1730" i="41"/>
  <c r="Z1729" i="41"/>
  <c r="Y1729" i="41"/>
  <c r="X1729" i="41"/>
  <c r="W1729" i="41"/>
  <c r="Z1728" i="41"/>
  <c r="Y1728" i="41"/>
  <c r="X1728" i="41"/>
  <c r="W1728" i="41"/>
  <c r="Z1727" i="41"/>
  <c r="Y1727" i="41"/>
  <c r="X1727" i="41"/>
  <c r="W1727" i="41"/>
  <c r="Z1726" i="41"/>
  <c r="Y1726" i="41"/>
  <c r="X1726" i="41"/>
  <c r="W1726" i="41"/>
  <c r="Z1725" i="41"/>
  <c r="Y1725" i="41"/>
  <c r="X1725" i="41"/>
  <c r="W1725" i="41"/>
  <c r="Z1724" i="41"/>
  <c r="Y1724" i="41"/>
  <c r="X1724" i="41"/>
  <c r="W1724" i="41"/>
  <c r="Z1723" i="41"/>
  <c r="Y1723" i="41"/>
  <c r="X1723" i="41"/>
  <c r="W1723" i="41"/>
  <c r="Z1722" i="41"/>
  <c r="Y1722" i="41"/>
  <c r="X1722" i="41"/>
  <c r="W1722" i="41"/>
  <c r="Z1721" i="41"/>
  <c r="Y1721" i="41"/>
  <c r="X1721" i="41"/>
  <c r="W1721" i="41"/>
  <c r="Z1720" i="41"/>
  <c r="Y1720" i="41"/>
  <c r="X1720" i="41"/>
  <c r="W1720" i="41"/>
  <c r="Z1719" i="41"/>
  <c r="Y1719" i="41"/>
  <c r="X1719" i="41"/>
  <c r="W1719" i="41"/>
  <c r="Z1718" i="41"/>
  <c r="Y1718" i="41"/>
  <c r="X1718" i="41"/>
  <c r="W1718" i="41"/>
  <c r="Z1717" i="41"/>
  <c r="Y1717" i="41"/>
  <c r="X1717" i="41"/>
  <c r="W1717" i="41"/>
  <c r="Z1716" i="41"/>
  <c r="Y1716" i="41"/>
  <c r="X1716" i="41"/>
  <c r="W1716" i="41"/>
  <c r="Z1715" i="41"/>
  <c r="Y1715" i="41"/>
  <c r="X1715" i="41"/>
  <c r="W1715" i="41"/>
  <c r="Z1714" i="41"/>
  <c r="Y1714" i="41"/>
  <c r="X1714" i="41"/>
  <c r="W1714" i="41"/>
  <c r="Z1713" i="41"/>
  <c r="Y1713" i="41"/>
  <c r="X1713" i="41"/>
  <c r="W1713" i="41"/>
  <c r="Z1712" i="41"/>
  <c r="Y1712" i="41"/>
  <c r="X1712" i="41"/>
  <c r="W1712" i="41"/>
  <c r="Z1711" i="41"/>
  <c r="Y1711" i="41"/>
  <c r="X1711" i="41"/>
  <c r="W1711" i="41"/>
  <c r="Z1710" i="41"/>
  <c r="Y1710" i="41"/>
  <c r="X1710" i="41"/>
  <c r="W1710" i="41"/>
  <c r="Z1709" i="41"/>
  <c r="Y1709" i="41"/>
  <c r="X1709" i="41"/>
  <c r="W1709" i="41"/>
  <c r="Z1708" i="41"/>
  <c r="Y1708" i="41"/>
  <c r="X1708" i="41"/>
  <c r="W1708" i="41"/>
  <c r="Z1707" i="41"/>
  <c r="Y1707" i="41"/>
  <c r="X1707" i="41"/>
  <c r="W1707" i="41"/>
  <c r="Z1706" i="41"/>
  <c r="Y1706" i="41"/>
  <c r="X1706" i="41"/>
  <c r="W1706" i="41"/>
  <c r="Z1705" i="41"/>
  <c r="Y1705" i="41"/>
  <c r="X1705" i="41"/>
  <c r="W1705" i="41"/>
  <c r="Z1704" i="41"/>
  <c r="Y1704" i="41"/>
  <c r="X1704" i="41"/>
  <c r="W1704" i="41"/>
  <c r="Z1703" i="41"/>
  <c r="Y1703" i="41"/>
  <c r="X1703" i="41"/>
  <c r="W1703" i="41"/>
  <c r="Z1702" i="41"/>
  <c r="Y1702" i="41"/>
  <c r="X1702" i="41"/>
  <c r="W1702" i="41"/>
  <c r="Z1701" i="41"/>
  <c r="Y1701" i="41"/>
  <c r="X1701" i="41"/>
  <c r="W1701" i="41"/>
  <c r="Z1700" i="41"/>
  <c r="Y1700" i="41"/>
  <c r="X1700" i="41"/>
  <c r="W1700" i="41"/>
  <c r="Z1699" i="41"/>
  <c r="Y1699" i="41"/>
  <c r="X1699" i="41"/>
  <c r="W1699" i="41"/>
  <c r="Z1698" i="41"/>
  <c r="Y1698" i="41"/>
  <c r="X1698" i="41"/>
  <c r="W1698" i="41"/>
  <c r="Z1697" i="41"/>
  <c r="Y1697" i="41"/>
  <c r="X1697" i="41"/>
  <c r="W1697" i="41"/>
  <c r="Z1696" i="41"/>
  <c r="Y1696" i="41"/>
  <c r="X1696" i="41"/>
  <c r="W1696" i="41"/>
  <c r="Z1695" i="41"/>
  <c r="Y1695" i="41"/>
  <c r="X1695" i="41"/>
  <c r="W1695" i="41"/>
  <c r="Z1694" i="41"/>
  <c r="Y1694" i="41"/>
  <c r="X1694" i="41"/>
  <c r="W1694" i="41"/>
  <c r="Z1693" i="41"/>
  <c r="Y1693" i="41"/>
  <c r="X1693" i="41"/>
  <c r="W1693" i="41"/>
  <c r="Z1692" i="41"/>
  <c r="Y1692" i="41"/>
  <c r="X1692" i="41"/>
  <c r="W1692" i="41"/>
  <c r="Z1691" i="41"/>
  <c r="Y1691" i="41"/>
  <c r="X1691" i="41"/>
  <c r="W1691" i="41"/>
  <c r="Z1690" i="41"/>
  <c r="Y1690" i="41"/>
  <c r="X1690" i="41"/>
  <c r="W1690" i="41"/>
  <c r="Z1689" i="41"/>
  <c r="Y1689" i="41"/>
  <c r="X1689" i="41"/>
  <c r="W1689" i="41"/>
  <c r="Z1688" i="41"/>
  <c r="Y1688" i="41"/>
  <c r="X1688" i="41"/>
  <c r="W1688" i="41"/>
  <c r="Z1687" i="41"/>
  <c r="Y1687" i="41"/>
  <c r="X1687" i="41"/>
  <c r="W1687" i="41"/>
  <c r="Z1686" i="41"/>
  <c r="Y1686" i="41"/>
  <c r="X1686" i="41"/>
  <c r="W1686" i="41"/>
  <c r="Z1685" i="41"/>
  <c r="Y1685" i="41"/>
  <c r="X1685" i="41"/>
  <c r="W1685" i="41"/>
  <c r="Z1684" i="41"/>
  <c r="Y1684" i="41"/>
  <c r="X1684" i="41"/>
  <c r="W1684" i="41"/>
  <c r="Z1683" i="41"/>
  <c r="Y1683" i="41"/>
  <c r="X1683" i="41"/>
  <c r="W1683" i="41"/>
  <c r="Z1682" i="41"/>
  <c r="Y1682" i="41"/>
  <c r="X1682" i="41"/>
  <c r="W1682" i="41"/>
  <c r="Z1681" i="41"/>
  <c r="Y1681" i="41"/>
  <c r="X1681" i="41"/>
  <c r="W1681" i="41"/>
  <c r="Z1680" i="41"/>
  <c r="Y1680" i="41"/>
  <c r="X1680" i="41"/>
  <c r="W1680" i="41"/>
  <c r="Z1679" i="41"/>
  <c r="Y1679" i="41"/>
  <c r="X1679" i="41"/>
  <c r="W1679" i="41"/>
  <c r="Z1678" i="41"/>
  <c r="Y1678" i="41"/>
  <c r="X1678" i="41"/>
  <c r="W1678" i="41"/>
  <c r="Z1677" i="41"/>
  <c r="Y1677" i="41"/>
  <c r="X1677" i="41"/>
  <c r="W1677" i="41"/>
  <c r="Z1676" i="41"/>
  <c r="Y1676" i="41"/>
  <c r="X1676" i="41"/>
  <c r="W1676" i="41"/>
  <c r="Z1675" i="41"/>
  <c r="Y1675" i="41"/>
  <c r="X1675" i="41"/>
  <c r="W1675" i="41"/>
  <c r="Z1674" i="41"/>
  <c r="Y1674" i="41"/>
  <c r="X1674" i="41"/>
  <c r="W1674" i="41"/>
  <c r="Z1673" i="41"/>
  <c r="Y1673" i="41"/>
  <c r="X1673" i="41"/>
  <c r="W1673" i="41"/>
  <c r="Z1672" i="41"/>
  <c r="Y1672" i="41"/>
  <c r="X1672" i="41"/>
  <c r="W1672" i="41"/>
  <c r="Z1671" i="41"/>
  <c r="Y1671" i="41"/>
  <c r="X1671" i="41"/>
  <c r="W1671" i="41"/>
  <c r="Z1670" i="41"/>
  <c r="Y1670" i="41"/>
  <c r="X1670" i="41"/>
  <c r="W1670" i="41"/>
  <c r="Z1669" i="41"/>
  <c r="Y1669" i="41"/>
  <c r="X1669" i="41"/>
  <c r="W1669" i="41"/>
  <c r="Z1668" i="41"/>
  <c r="Y1668" i="41"/>
  <c r="X1668" i="41"/>
  <c r="W1668" i="41"/>
  <c r="Z1667" i="41"/>
  <c r="Y1667" i="41"/>
  <c r="X1667" i="41"/>
  <c r="W1667" i="41"/>
  <c r="Z1666" i="41"/>
  <c r="Y1666" i="41"/>
  <c r="X1666" i="41"/>
  <c r="W1666" i="41"/>
  <c r="Z1665" i="41"/>
  <c r="Y1665" i="41"/>
  <c r="X1665" i="41"/>
  <c r="W1665" i="41"/>
  <c r="Z1664" i="41"/>
  <c r="Y1664" i="41"/>
  <c r="X1664" i="41"/>
  <c r="W1664" i="41"/>
  <c r="Z1663" i="41"/>
  <c r="Y1663" i="41"/>
  <c r="X1663" i="41"/>
  <c r="W1663" i="41"/>
  <c r="Z1662" i="41"/>
  <c r="Y1662" i="41"/>
  <c r="X1662" i="41"/>
  <c r="W1662" i="41"/>
  <c r="Z1661" i="41"/>
  <c r="Y1661" i="41"/>
  <c r="X1661" i="41"/>
  <c r="W1661" i="41"/>
  <c r="Z1660" i="41"/>
  <c r="Y1660" i="41"/>
  <c r="X1660" i="41"/>
  <c r="W1660" i="41"/>
  <c r="Z1659" i="41"/>
  <c r="Y1659" i="41"/>
  <c r="X1659" i="41"/>
  <c r="W1659" i="41"/>
  <c r="Z1658" i="41"/>
  <c r="Y1658" i="41"/>
  <c r="X1658" i="41"/>
  <c r="W1658" i="41"/>
  <c r="Z1657" i="41"/>
  <c r="Y1657" i="41"/>
  <c r="X1657" i="41"/>
  <c r="W1657" i="41"/>
  <c r="Z1656" i="41"/>
  <c r="Y1656" i="41"/>
  <c r="X1656" i="41"/>
  <c r="W1656" i="41"/>
  <c r="Z1655" i="41"/>
  <c r="Y1655" i="41"/>
  <c r="X1655" i="41"/>
  <c r="W1655" i="41"/>
  <c r="Z1654" i="41"/>
  <c r="Y1654" i="41"/>
  <c r="X1654" i="41"/>
  <c r="W1654" i="41"/>
  <c r="Z1653" i="41"/>
  <c r="Y1653" i="41"/>
  <c r="X1653" i="41"/>
  <c r="W1653" i="41"/>
  <c r="Z1652" i="41"/>
  <c r="Y1652" i="41"/>
  <c r="X1652" i="41"/>
  <c r="W1652" i="41"/>
  <c r="Z1651" i="41"/>
  <c r="Y1651" i="41"/>
  <c r="X1651" i="41"/>
  <c r="W1651" i="41"/>
  <c r="Z1650" i="41"/>
  <c r="Y1650" i="41"/>
  <c r="X1650" i="41"/>
  <c r="W1650" i="41"/>
  <c r="Z1649" i="41"/>
  <c r="Y1649" i="41"/>
  <c r="X1649" i="41"/>
  <c r="W1649" i="41"/>
  <c r="Z1648" i="41"/>
  <c r="Y1648" i="41"/>
  <c r="X1648" i="41"/>
  <c r="W1648" i="41"/>
  <c r="Z1647" i="41"/>
  <c r="Y1647" i="41"/>
  <c r="X1647" i="41"/>
  <c r="W1647" i="41"/>
  <c r="Z1646" i="41"/>
  <c r="Y1646" i="41"/>
  <c r="X1646" i="41"/>
  <c r="W1646" i="41"/>
  <c r="Z1645" i="41"/>
  <c r="Y1645" i="41"/>
  <c r="X1645" i="41"/>
  <c r="W1645" i="41"/>
  <c r="Z1644" i="41"/>
  <c r="Y1644" i="41"/>
  <c r="X1644" i="41"/>
  <c r="W1644" i="41"/>
  <c r="Z1643" i="41"/>
  <c r="Y1643" i="41"/>
  <c r="X1643" i="41"/>
  <c r="W1643" i="41"/>
  <c r="Z1642" i="41"/>
  <c r="Y1642" i="41"/>
  <c r="X1642" i="41"/>
  <c r="W1642" i="41"/>
  <c r="Z1641" i="41"/>
  <c r="Y1641" i="41"/>
  <c r="X1641" i="41"/>
  <c r="W1641" i="41"/>
  <c r="Z1640" i="41"/>
  <c r="Y1640" i="41"/>
  <c r="X1640" i="41"/>
  <c r="W1640" i="41"/>
  <c r="Z1639" i="41"/>
  <c r="Y1639" i="41"/>
  <c r="X1639" i="41"/>
  <c r="W1639" i="41"/>
  <c r="Z1638" i="41"/>
  <c r="Y1638" i="41"/>
  <c r="X1638" i="41"/>
  <c r="W1638" i="41"/>
  <c r="Z1637" i="41"/>
  <c r="Y1637" i="41"/>
  <c r="X1637" i="41"/>
  <c r="W1637" i="41"/>
  <c r="Z1636" i="41"/>
  <c r="Y1636" i="41"/>
  <c r="X1636" i="41"/>
  <c r="W1636" i="41"/>
  <c r="Z1635" i="41"/>
  <c r="Y1635" i="41"/>
  <c r="X1635" i="41"/>
  <c r="W1635" i="41"/>
  <c r="Z1634" i="41"/>
  <c r="Y1634" i="41"/>
  <c r="X1634" i="41"/>
  <c r="W1634" i="41"/>
  <c r="Z1633" i="41"/>
  <c r="Y1633" i="41"/>
  <c r="X1633" i="41"/>
  <c r="W1633" i="41"/>
  <c r="Z1632" i="41"/>
  <c r="Y1632" i="41"/>
  <c r="X1632" i="41"/>
  <c r="W1632" i="41"/>
  <c r="Z1631" i="41"/>
  <c r="Y1631" i="41"/>
  <c r="X1631" i="41"/>
  <c r="W1631" i="41"/>
  <c r="Z1630" i="41"/>
  <c r="Y1630" i="41"/>
  <c r="X1630" i="41"/>
  <c r="W1630" i="41"/>
  <c r="Z1629" i="41"/>
  <c r="Y1629" i="41"/>
  <c r="X1629" i="41"/>
  <c r="W1629" i="41"/>
  <c r="Z1628" i="41"/>
  <c r="Y1628" i="41"/>
  <c r="X1628" i="41"/>
  <c r="W1628" i="41"/>
  <c r="Z1627" i="41"/>
  <c r="Y1627" i="41"/>
  <c r="X1627" i="41"/>
  <c r="W1627" i="41"/>
  <c r="Z1626" i="41"/>
  <c r="Y1626" i="41"/>
  <c r="X1626" i="41"/>
  <c r="W1626" i="41"/>
  <c r="Z1625" i="41"/>
  <c r="Y1625" i="41"/>
  <c r="X1625" i="41"/>
  <c r="W1625" i="41"/>
  <c r="Z1624" i="41"/>
  <c r="Y1624" i="41"/>
  <c r="X1624" i="41"/>
  <c r="W1624" i="41"/>
  <c r="Z1623" i="41"/>
  <c r="Y1623" i="41"/>
  <c r="X1623" i="41"/>
  <c r="W1623" i="41"/>
  <c r="Z1622" i="41"/>
  <c r="Y1622" i="41"/>
  <c r="X1622" i="41"/>
  <c r="W1622" i="41"/>
  <c r="Z1621" i="41"/>
  <c r="Y1621" i="41"/>
  <c r="X1621" i="41"/>
  <c r="W1621" i="41"/>
  <c r="Z1620" i="41"/>
  <c r="Y1620" i="41"/>
  <c r="X1620" i="41"/>
  <c r="W1620" i="41"/>
  <c r="Z1619" i="41"/>
  <c r="Y1619" i="41"/>
  <c r="X1619" i="41"/>
  <c r="W1619" i="41"/>
  <c r="Z1618" i="41"/>
  <c r="Y1618" i="41"/>
  <c r="X1618" i="41"/>
  <c r="W1618" i="41"/>
  <c r="Z1617" i="41"/>
  <c r="Y1617" i="41"/>
  <c r="X1617" i="41"/>
  <c r="W1617" i="41"/>
  <c r="Z1616" i="41"/>
  <c r="Y1616" i="41"/>
  <c r="X1616" i="41"/>
  <c r="W1616" i="41"/>
  <c r="Z1615" i="41"/>
  <c r="Y1615" i="41"/>
  <c r="X1615" i="41"/>
  <c r="W1615" i="41"/>
  <c r="Z1614" i="41"/>
  <c r="Y1614" i="41"/>
  <c r="X1614" i="41"/>
  <c r="W1614" i="41"/>
  <c r="Z1613" i="41"/>
  <c r="Y1613" i="41"/>
  <c r="X1613" i="41"/>
  <c r="W1613" i="41"/>
  <c r="Z1612" i="41"/>
  <c r="Y1612" i="41"/>
  <c r="X1612" i="41"/>
  <c r="W1612" i="41"/>
  <c r="Z1611" i="41"/>
  <c r="Y1611" i="41"/>
  <c r="X1611" i="41"/>
  <c r="W1611" i="41"/>
  <c r="Z1610" i="41"/>
  <c r="Y1610" i="41"/>
  <c r="X1610" i="41"/>
  <c r="W1610" i="41"/>
  <c r="Z1609" i="41"/>
  <c r="Y1609" i="41"/>
  <c r="X1609" i="41"/>
  <c r="W1609" i="41"/>
  <c r="Z1608" i="41"/>
  <c r="Y1608" i="41"/>
  <c r="X1608" i="41"/>
  <c r="W1608" i="41"/>
  <c r="Z1607" i="41"/>
  <c r="Y1607" i="41"/>
  <c r="X1607" i="41"/>
  <c r="W1607" i="41"/>
  <c r="Z1606" i="41"/>
  <c r="Y1606" i="41"/>
  <c r="X1606" i="41"/>
  <c r="W1606" i="41"/>
  <c r="Z1605" i="41"/>
  <c r="Y1605" i="41"/>
  <c r="X1605" i="41"/>
  <c r="W1605" i="41"/>
  <c r="Z1604" i="41"/>
  <c r="Y1604" i="41"/>
  <c r="X1604" i="41"/>
  <c r="W1604" i="41"/>
  <c r="Z1603" i="41"/>
  <c r="Y1603" i="41"/>
  <c r="X1603" i="41"/>
  <c r="W1603" i="41"/>
  <c r="Z1602" i="41"/>
  <c r="Y1602" i="41"/>
  <c r="X1602" i="41"/>
  <c r="W1602" i="41"/>
  <c r="Z1601" i="41"/>
  <c r="Y1601" i="41"/>
  <c r="X1601" i="41"/>
  <c r="W1601" i="41"/>
  <c r="Z1600" i="41"/>
  <c r="Y1600" i="41"/>
  <c r="X1600" i="41"/>
  <c r="W1600" i="41"/>
  <c r="Z1599" i="41"/>
  <c r="Y1599" i="41"/>
  <c r="X1599" i="41"/>
  <c r="W1599" i="41"/>
  <c r="Z1598" i="41"/>
  <c r="Y1598" i="41"/>
  <c r="X1598" i="41"/>
  <c r="W1598" i="41"/>
  <c r="Z1597" i="41"/>
  <c r="Y1597" i="41"/>
  <c r="X1597" i="41"/>
  <c r="W1597" i="41"/>
  <c r="Z1596" i="41"/>
  <c r="Y1596" i="41"/>
  <c r="X1596" i="41"/>
  <c r="W1596" i="41"/>
  <c r="Z1595" i="41"/>
  <c r="Y1595" i="41"/>
  <c r="X1595" i="41"/>
  <c r="W1595" i="41"/>
  <c r="Z1594" i="41"/>
  <c r="Y1594" i="41"/>
  <c r="X1594" i="41"/>
  <c r="W1594" i="41"/>
  <c r="Z1593" i="41"/>
  <c r="Y1593" i="41"/>
  <c r="X1593" i="41"/>
  <c r="W1593" i="41"/>
  <c r="Z1592" i="41"/>
  <c r="Y1592" i="41"/>
  <c r="X1592" i="41"/>
  <c r="W1592" i="41"/>
  <c r="Z1591" i="41"/>
  <c r="Y1591" i="41"/>
  <c r="X1591" i="41"/>
  <c r="W1591" i="41"/>
  <c r="Z1590" i="41"/>
  <c r="Y1590" i="41"/>
  <c r="X1590" i="41"/>
  <c r="W1590" i="41"/>
  <c r="Z1589" i="41"/>
  <c r="Y1589" i="41"/>
  <c r="X1589" i="41"/>
  <c r="W1589" i="41"/>
  <c r="Z1588" i="41"/>
  <c r="Y1588" i="41"/>
  <c r="X1588" i="41"/>
  <c r="W1588" i="41"/>
  <c r="Z1587" i="41"/>
  <c r="Y1587" i="41"/>
  <c r="X1587" i="41"/>
  <c r="W1587" i="41"/>
  <c r="Z1586" i="41"/>
  <c r="Y1586" i="41"/>
  <c r="X1586" i="41"/>
  <c r="W1586" i="41"/>
  <c r="Z1585" i="41"/>
  <c r="Y1585" i="41"/>
  <c r="X1585" i="41"/>
  <c r="W1585" i="41"/>
  <c r="Z1584" i="41"/>
  <c r="Y1584" i="41"/>
  <c r="X1584" i="41"/>
  <c r="W1584" i="41"/>
  <c r="Z1583" i="41"/>
  <c r="Y1583" i="41"/>
  <c r="X1583" i="41"/>
  <c r="W1583" i="41"/>
  <c r="Z1582" i="41"/>
  <c r="Y1582" i="41"/>
  <c r="X1582" i="41"/>
  <c r="W1582" i="41"/>
  <c r="Z1581" i="41"/>
  <c r="Y1581" i="41"/>
  <c r="X1581" i="41"/>
  <c r="W1581" i="41"/>
  <c r="Z1580" i="41"/>
  <c r="Y1580" i="41"/>
  <c r="X1580" i="41"/>
  <c r="W1580" i="41"/>
  <c r="Z1579" i="41"/>
  <c r="Y1579" i="41"/>
  <c r="X1579" i="41"/>
  <c r="W1579" i="41"/>
  <c r="Z1578" i="41"/>
  <c r="Y1578" i="41"/>
  <c r="X1578" i="41"/>
  <c r="W1578" i="41"/>
  <c r="Z1577" i="41"/>
  <c r="Y1577" i="41"/>
  <c r="X1577" i="41"/>
  <c r="W1577" i="41"/>
  <c r="Z1576" i="41"/>
  <c r="Y1576" i="41"/>
  <c r="X1576" i="41"/>
  <c r="W1576" i="41"/>
  <c r="Z1575" i="41"/>
  <c r="Y1575" i="41"/>
  <c r="X1575" i="41"/>
  <c r="W1575" i="41"/>
  <c r="Z1574" i="41"/>
  <c r="Y1574" i="41"/>
  <c r="X1574" i="41"/>
  <c r="W1574" i="41"/>
  <c r="Z1573" i="41"/>
  <c r="Y1573" i="41"/>
  <c r="X1573" i="41"/>
  <c r="W1573" i="41"/>
  <c r="Z1572" i="41"/>
  <c r="Y1572" i="41"/>
  <c r="X1572" i="41"/>
  <c r="W1572" i="41"/>
  <c r="Z1571" i="41"/>
  <c r="Y1571" i="41"/>
  <c r="X1571" i="41"/>
  <c r="W1571" i="41"/>
  <c r="Z1570" i="41"/>
  <c r="Y1570" i="41"/>
  <c r="X1570" i="41"/>
  <c r="W1570" i="41"/>
  <c r="Z1569" i="41"/>
  <c r="Y1569" i="41"/>
  <c r="X1569" i="41"/>
  <c r="W1569" i="41"/>
  <c r="Z1568" i="41"/>
  <c r="Y1568" i="41"/>
  <c r="X1568" i="41"/>
  <c r="W1568" i="41"/>
  <c r="Z1567" i="41"/>
  <c r="Y1567" i="41"/>
  <c r="X1567" i="41"/>
  <c r="W1567" i="41"/>
  <c r="Z1566" i="41"/>
  <c r="Y1566" i="41"/>
  <c r="X1566" i="41"/>
  <c r="W1566" i="41"/>
  <c r="Z1565" i="41"/>
  <c r="Y1565" i="41"/>
  <c r="X1565" i="41"/>
  <c r="W1565" i="41"/>
  <c r="Z1564" i="41"/>
  <c r="Y1564" i="41"/>
  <c r="X1564" i="41"/>
  <c r="W1564" i="41"/>
  <c r="Z1563" i="41"/>
  <c r="Y1563" i="41"/>
  <c r="X1563" i="41"/>
  <c r="W1563" i="41"/>
  <c r="Z1562" i="41"/>
  <c r="Y1562" i="41"/>
  <c r="X1562" i="41"/>
  <c r="W1562" i="41"/>
  <c r="Z1561" i="41"/>
  <c r="Y1561" i="41"/>
  <c r="X1561" i="41"/>
  <c r="W1561" i="41"/>
  <c r="Z1560" i="41"/>
  <c r="Y1560" i="41"/>
  <c r="X1560" i="41"/>
  <c r="W1560" i="41"/>
  <c r="Z1559" i="41"/>
  <c r="Y1559" i="41"/>
  <c r="X1559" i="41"/>
  <c r="W1559" i="41"/>
  <c r="Z1558" i="41"/>
  <c r="Y1558" i="41"/>
  <c r="X1558" i="41"/>
  <c r="W1558" i="41"/>
  <c r="Z1557" i="41"/>
  <c r="Y1557" i="41"/>
  <c r="X1557" i="41"/>
  <c r="W1557" i="41"/>
  <c r="Z1556" i="41"/>
  <c r="Y1556" i="41"/>
  <c r="X1556" i="41"/>
  <c r="W1556" i="41"/>
  <c r="Z1555" i="41"/>
  <c r="Y1555" i="41"/>
  <c r="X1555" i="41"/>
  <c r="W1555" i="41"/>
  <c r="Z1554" i="41"/>
  <c r="Y1554" i="41"/>
  <c r="X1554" i="41"/>
  <c r="W1554" i="41"/>
  <c r="Z1553" i="41"/>
  <c r="Y1553" i="41"/>
  <c r="X1553" i="41"/>
  <c r="W1553" i="41"/>
  <c r="Z1552" i="41"/>
  <c r="Y1552" i="41"/>
  <c r="X1552" i="41"/>
  <c r="W1552" i="41"/>
  <c r="Z1551" i="41"/>
  <c r="Y1551" i="41"/>
  <c r="X1551" i="41"/>
  <c r="W1551" i="41"/>
  <c r="Z1550" i="41"/>
  <c r="Y1550" i="41"/>
  <c r="X1550" i="41"/>
  <c r="W1550" i="41"/>
  <c r="Z1549" i="41"/>
  <c r="Y1549" i="41"/>
  <c r="X1549" i="41"/>
  <c r="W1549" i="41"/>
  <c r="Z1548" i="41"/>
  <c r="Y1548" i="41"/>
  <c r="X1548" i="41"/>
  <c r="W1548" i="41"/>
  <c r="Z1547" i="41"/>
  <c r="Y1547" i="41"/>
  <c r="X1547" i="41"/>
  <c r="W1547" i="41"/>
  <c r="Z1546" i="41"/>
  <c r="Y1546" i="41"/>
  <c r="X1546" i="41"/>
  <c r="W1546" i="41"/>
  <c r="Z1545" i="41"/>
  <c r="Y1545" i="41"/>
  <c r="X1545" i="41"/>
  <c r="W1545" i="41"/>
  <c r="Z1544" i="41"/>
  <c r="Y1544" i="41"/>
  <c r="X1544" i="41"/>
  <c r="W1544" i="41"/>
  <c r="Z1543" i="41"/>
  <c r="Y1543" i="41"/>
  <c r="X1543" i="41"/>
  <c r="W1543" i="41"/>
  <c r="Z1542" i="41"/>
  <c r="Y1542" i="41"/>
  <c r="X1542" i="41"/>
  <c r="W1542" i="41"/>
  <c r="Z1541" i="41"/>
  <c r="Y1541" i="41"/>
  <c r="X1541" i="41"/>
  <c r="W1541" i="41"/>
  <c r="Z1540" i="41"/>
  <c r="Y1540" i="41"/>
  <c r="X1540" i="41"/>
  <c r="W1540" i="41"/>
  <c r="Z1539" i="41"/>
  <c r="Y1539" i="41"/>
  <c r="X1539" i="41"/>
  <c r="W1539" i="41"/>
  <c r="Z1538" i="41"/>
  <c r="Y1538" i="41"/>
  <c r="X1538" i="41"/>
  <c r="W1538" i="41"/>
  <c r="Z1537" i="41"/>
  <c r="Y1537" i="41"/>
  <c r="X1537" i="41"/>
  <c r="W1537" i="41"/>
  <c r="Z1536" i="41"/>
  <c r="Y1536" i="41"/>
  <c r="X1536" i="41"/>
  <c r="W1536" i="41"/>
  <c r="Z1535" i="41"/>
  <c r="Y1535" i="41"/>
  <c r="X1535" i="41"/>
  <c r="W1535" i="41"/>
  <c r="Z1534" i="41"/>
  <c r="Y1534" i="41"/>
  <c r="X1534" i="41"/>
  <c r="W1534" i="41"/>
  <c r="Z1533" i="41"/>
  <c r="Y1533" i="41"/>
  <c r="X1533" i="41"/>
  <c r="W1533" i="41"/>
  <c r="Z1532" i="41"/>
  <c r="Y1532" i="41"/>
  <c r="X1532" i="41"/>
  <c r="W1532" i="41"/>
  <c r="Z1531" i="41"/>
  <c r="Y1531" i="41"/>
  <c r="X1531" i="41"/>
  <c r="W1531" i="41"/>
  <c r="Z1530" i="41"/>
  <c r="Y1530" i="41"/>
  <c r="X1530" i="41"/>
  <c r="W1530" i="41"/>
  <c r="Z1529" i="41"/>
  <c r="Y1529" i="41"/>
  <c r="X1529" i="41"/>
  <c r="W1529" i="41"/>
  <c r="Z1528" i="41"/>
  <c r="Y1528" i="41"/>
  <c r="X1528" i="41"/>
  <c r="W1528" i="41"/>
  <c r="Z1527" i="41"/>
  <c r="Y1527" i="41"/>
  <c r="X1527" i="41"/>
  <c r="W1527" i="41"/>
  <c r="Z1526" i="41"/>
  <c r="Y1526" i="41"/>
  <c r="X1526" i="41"/>
  <c r="W1526" i="41"/>
  <c r="Z1525" i="41"/>
  <c r="Y1525" i="41"/>
  <c r="X1525" i="41"/>
  <c r="W1525" i="41"/>
  <c r="Z1524" i="41"/>
  <c r="Y1524" i="41"/>
  <c r="X1524" i="41"/>
  <c r="W1524" i="41"/>
  <c r="Z1523" i="41"/>
  <c r="Y1523" i="41"/>
  <c r="X1523" i="41"/>
  <c r="W1523" i="41"/>
  <c r="Z1522" i="41"/>
  <c r="Y1522" i="41"/>
  <c r="X1522" i="41"/>
  <c r="W1522" i="41"/>
  <c r="Z1521" i="41"/>
  <c r="Y1521" i="41"/>
  <c r="X1521" i="41"/>
  <c r="W1521" i="41"/>
  <c r="Z1520" i="41"/>
  <c r="Y1520" i="41"/>
  <c r="X1520" i="41"/>
  <c r="W1520" i="41"/>
  <c r="Z1519" i="41"/>
  <c r="Y1519" i="41"/>
  <c r="X1519" i="41"/>
  <c r="W1519" i="41"/>
  <c r="Z1518" i="41"/>
  <c r="Y1518" i="41"/>
  <c r="X1518" i="41"/>
  <c r="W1518" i="41"/>
  <c r="Z1517" i="41"/>
  <c r="Y1517" i="41"/>
  <c r="X1517" i="41"/>
  <c r="W1517" i="41"/>
  <c r="Z1516" i="41"/>
  <c r="Y1516" i="41"/>
  <c r="X1516" i="41"/>
  <c r="W1516" i="41"/>
  <c r="Z1515" i="41"/>
  <c r="Y1515" i="41"/>
  <c r="X1515" i="41"/>
  <c r="W1515" i="41"/>
  <c r="Z1514" i="41"/>
  <c r="Y1514" i="41"/>
  <c r="X1514" i="41"/>
  <c r="W1514" i="41"/>
  <c r="Z1513" i="41"/>
  <c r="Y1513" i="41"/>
  <c r="X1513" i="41"/>
  <c r="W1513" i="41"/>
  <c r="Z1512" i="41"/>
  <c r="Y1512" i="41"/>
  <c r="X1512" i="41"/>
  <c r="W1512" i="41"/>
  <c r="Z1511" i="41"/>
  <c r="Y1511" i="41"/>
  <c r="X1511" i="41"/>
  <c r="W1511" i="41"/>
  <c r="Z1510" i="41"/>
  <c r="Y1510" i="41"/>
  <c r="X1510" i="41"/>
  <c r="W1510" i="41"/>
  <c r="Z1509" i="41"/>
  <c r="Y1509" i="41"/>
  <c r="X1509" i="41"/>
  <c r="W1509" i="41"/>
  <c r="Z1508" i="41"/>
  <c r="Y1508" i="41"/>
  <c r="X1508" i="41"/>
  <c r="W1508" i="41"/>
  <c r="Z1507" i="41"/>
  <c r="Y1507" i="41"/>
  <c r="X1507" i="41"/>
  <c r="W1507" i="41"/>
  <c r="Z1506" i="41"/>
  <c r="Y1506" i="41"/>
  <c r="X1506" i="41"/>
  <c r="W1506" i="41"/>
  <c r="Z1505" i="41"/>
  <c r="Y1505" i="41"/>
  <c r="X1505" i="41"/>
  <c r="W1505" i="41"/>
  <c r="Z1504" i="41"/>
  <c r="Y1504" i="41"/>
  <c r="X1504" i="41"/>
  <c r="W1504" i="41"/>
  <c r="Z1503" i="41"/>
  <c r="Y1503" i="41"/>
  <c r="X1503" i="41"/>
  <c r="W1503" i="41"/>
  <c r="Z1502" i="41"/>
  <c r="Y1502" i="41"/>
  <c r="X1502" i="41"/>
  <c r="W1502" i="41"/>
  <c r="Z1501" i="41"/>
  <c r="Y1501" i="41"/>
  <c r="X1501" i="41"/>
  <c r="W1501" i="41"/>
  <c r="Z1500" i="41"/>
  <c r="Y1500" i="41"/>
  <c r="X1500" i="41"/>
  <c r="W1500" i="41"/>
  <c r="Z1499" i="41"/>
  <c r="Y1499" i="41"/>
  <c r="X1499" i="41"/>
  <c r="W1499" i="41"/>
  <c r="Z1498" i="41"/>
  <c r="Y1498" i="41"/>
  <c r="X1498" i="41"/>
  <c r="W1498" i="41"/>
  <c r="Z1497" i="41"/>
  <c r="Y1497" i="41"/>
  <c r="X1497" i="41"/>
  <c r="W1497" i="41"/>
  <c r="Z1496" i="41"/>
  <c r="Y1496" i="41"/>
  <c r="X1496" i="41"/>
  <c r="W1496" i="41"/>
  <c r="Z1495" i="41"/>
  <c r="Y1495" i="41"/>
  <c r="X1495" i="41"/>
  <c r="W1495" i="41"/>
  <c r="Z1494" i="41"/>
  <c r="Y1494" i="41"/>
  <c r="X1494" i="41"/>
  <c r="W1494" i="41"/>
  <c r="Z1493" i="41"/>
  <c r="Y1493" i="41"/>
  <c r="X1493" i="41"/>
  <c r="W1493" i="41"/>
  <c r="Z1492" i="41"/>
  <c r="Y1492" i="41"/>
  <c r="X1492" i="41"/>
  <c r="W1492" i="41"/>
  <c r="Z1491" i="41"/>
  <c r="Y1491" i="41"/>
  <c r="X1491" i="41"/>
  <c r="W1491" i="41"/>
  <c r="Z1490" i="41"/>
  <c r="Y1490" i="41"/>
  <c r="X1490" i="41"/>
  <c r="W1490" i="41"/>
  <c r="Z1489" i="41"/>
  <c r="Y1489" i="41"/>
  <c r="X1489" i="41"/>
  <c r="W1489" i="41"/>
  <c r="Z1488" i="41"/>
  <c r="Y1488" i="41"/>
  <c r="X1488" i="41"/>
  <c r="W1488" i="41"/>
  <c r="Z1487" i="41"/>
  <c r="Y1487" i="41"/>
  <c r="X1487" i="41"/>
  <c r="W1487" i="41"/>
  <c r="Z1486" i="41"/>
  <c r="Y1486" i="41"/>
  <c r="X1486" i="41"/>
  <c r="W1486" i="41"/>
  <c r="Z1485" i="41"/>
  <c r="Y1485" i="41"/>
  <c r="X1485" i="41"/>
  <c r="W1485" i="41"/>
  <c r="Z1484" i="41"/>
  <c r="Y1484" i="41"/>
  <c r="X1484" i="41"/>
  <c r="W1484" i="41"/>
  <c r="Z1483" i="41"/>
  <c r="Y1483" i="41"/>
  <c r="X1483" i="41"/>
  <c r="W1483" i="41"/>
  <c r="Z1482" i="41"/>
  <c r="Y1482" i="41"/>
  <c r="X1482" i="41"/>
  <c r="W1482" i="41"/>
  <c r="Z1481" i="41"/>
  <c r="Y1481" i="41"/>
  <c r="X1481" i="41"/>
  <c r="W1481" i="41"/>
  <c r="Z1480" i="41"/>
  <c r="Y1480" i="41"/>
  <c r="X1480" i="41"/>
  <c r="W1480" i="41"/>
  <c r="Z1479" i="41"/>
  <c r="Y1479" i="41"/>
  <c r="X1479" i="41"/>
  <c r="W1479" i="41"/>
  <c r="Z1478" i="41"/>
  <c r="Y1478" i="41"/>
  <c r="X1478" i="41"/>
  <c r="W1478" i="41"/>
  <c r="Z1477" i="41"/>
  <c r="Y1477" i="41"/>
  <c r="X1477" i="41"/>
  <c r="W1477" i="41"/>
  <c r="Z1476" i="41"/>
  <c r="Y1476" i="41"/>
  <c r="X1476" i="41"/>
  <c r="W1476" i="41"/>
  <c r="Z1475" i="41"/>
  <c r="Y1475" i="41"/>
  <c r="X1475" i="41"/>
  <c r="W1475" i="41"/>
  <c r="Z1474" i="41"/>
  <c r="Y1474" i="41"/>
  <c r="X1474" i="41"/>
  <c r="W1474" i="41"/>
  <c r="Z1473" i="41"/>
  <c r="Y1473" i="41"/>
  <c r="X1473" i="41"/>
  <c r="W1473" i="41"/>
  <c r="Z1472" i="41"/>
  <c r="Y1472" i="41"/>
  <c r="X1472" i="41"/>
  <c r="W1472" i="41"/>
  <c r="Z1471" i="41"/>
  <c r="Y1471" i="41"/>
  <c r="X1471" i="41"/>
  <c r="W1471" i="41"/>
  <c r="Z1470" i="41"/>
  <c r="Y1470" i="41"/>
  <c r="X1470" i="41"/>
  <c r="W1470" i="41"/>
  <c r="Z1469" i="41"/>
  <c r="Y1469" i="41"/>
  <c r="X1469" i="41"/>
  <c r="W1469" i="41"/>
  <c r="Z1468" i="41"/>
  <c r="Y1468" i="41"/>
  <c r="X1468" i="41"/>
  <c r="W1468" i="41"/>
  <c r="Z1467" i="41"/>
  <c r="Y1467" i="41"/>
  <c r="X1467" i="41"/>
  <c r="W1467" i="41"/>
  <c r="Z1466" i="41"/>
  <c r="Y1466" i="41"/>
  <c r="X1466" i="41"/>
  <c r="W1466" i="41"/>
  <c r="Z1465" i="41"/>
  <c r="Y1465" i="41"/>
  <c r="X1465" i="41"/>
  <c r="W1465" i="41"/>
  <c r="Z1464" i="41"/>
  <c r="Y1464" i="41"/>
  <c r="X1464" i="41"/>
  <c r="W1464" i="41"/>
  <c r="Z1463" i="41"/>
  <c r="Y1463" i="41"/>
  <c r="X1463" i="41"/>
  <c r="W1463" i="41"/>
  <c r="Z1462" i="41"/>
  <c r="Y1462" i="41"/>
  <c r="X1462" i="41"/>
  <c r="W1462" i="41"/>
  <c r="Z1461" i="41"/>
  <c r="Y1461" i="41"/>
  <c r="X1461" i="41"/>
  <c r="W1461" i="41"/>
  <c r="Z1460" i="41"/>
  <c r="Y1460" i="41"/>
  <c r="X1460" i="41"/>
  <c r="W1460" i="41"/>
  <c r="Z1459" i="41"/>
  <c r="Y1459" i="41"/>
  <c r="X1459" i="41"/>
  <c r="W1459" i="41"/>
  <c r="Z1458" i="41"/>
  <c r="Y1458" i="41"/>
  <c r="X1458" i="41"/>
  <c r="W1458" i="41"/>
  <c r="Z1457" i="41"/>
  <c r="Y1457" i="41"/>
  <c r="X1457" i="41"/>
  <c r="W1457" i="41"/>
  <c r="Z1456" i="41"/>
  <c r="Y1456" i="41"/>
  <c r="X1456" i="41"/>
  <c r="W1456" i="41"/>
  <c r="Z1455" i="41"/>
  <c r="Y1455" i="41"/>
  <c r="X1455" i="41"/>
  <c r="W1455" i="41"/>
  <c r="Z1454" i="41"/>
  <c r="Y1454" i="41"/>
  <c r="X1454" i="41"/>
  <c r="W1454" i="41"/>
  <c r="Z1453" i="41"/>
  <c r="Y1453" i="41"/>
  <c r="X1453" i="41"/>
  <c r="W1453" i="41"/>
  <c r="Z1452" i="41"/>
  <c r="Y1452" i="41"/>
  <c r="X1452" i="41"/>
  <c r="W1452" i="41"/>
  <c r="Z1451" i="41"/>
  <c r="Y1451" i="41"/>
  <c r="X1451" i="41"/>
  <c r="W1451" i="41"/>
  <c r="Z1450" i="41"/>
  <c r="Y1450" i="41"/>
  <c r="X1450" i="41"/>
  <c r="W1450" i="41"/>
  <c r="Z1449" i="41"/>
  <c r="Y1449" i="41"/>
  <c r="X1449" i="41"/>
  <c r="W1449" i="41"/>
  <c r="Z1448" i="41"/>
  <c r="Y1448" i="41"/>
  <c r="X1448" i="41"/>
  <c r="W1448" i="41"/>
  <c r="Z1447" i="41"/>
  <c r="Y1447" i="41"/>
  <c r="X1447" i="41"/>
  <c r="W1447" i="41"/>
  <c r="Z1446" i="41"/>
  <c r="Y1446" i="41"/>
  <c r="X1446" i="41"/>
  <c r="W1446" i="41"/>
  <c r="Z1445" i="41"/>
  <c r="Y1445" i="41"/>
  <c r="X1445" i="41"/>
  <c r="W1445" i="41"/>
  <c r="Z1444" i="41"/>
  <c r="Y1444" i="41"/>
  <c r="X1444" i="41"/>
  <c r="W1444" i="41"/>
  <c r="Z1443" i="41"/>
  <c r="Y1443" i="41"/>
  <c r="X1443" i="41"/>
  <c r="W1443" i="41"/>
  <c r="Z1442" i="41"/>
  <c r="Y1442" i="41"/>
  <c r="X1442" i="41"/>
  <c r="W1442" i="41"/>
  <c r="Z1441" i="41"/>
  <c r="Y1441" i="41"/>
  <c r="X1441" i="41"/>
  <c r="W1441" i="41"/>
  <c r="Z1440" i="41"/>
  <c r="Y1440" i="41"/>
  <c r="X1440" i="41"/>
  <c r="W1440" i="41"/>
  <c r="Z1439" i="41"/>
  <c r="Y1439" i="41"/>
  <c r="X1439" i="41"/>
  <c r="W1439" i="41"/>
  <c r="Z1438" i="41"/>
  <c r="Y1438" i="41"/>
  <c r="X1438" i="41"/>
  <c r="W1438" i="41"/>
  <c r="Z1437" i="41"/>
  <c r="Y1437" i="41"/>
  <c r="X1437" i="41"/>
  <c r="W1437" i="41"/>
  <c r="Z1436" i="41"/>
  <c r="Y1436" i="41"/>
  <c r="X1436" i="41"/>
  <c r="W1436" i="41"/>
  <c r="Z1435" i="41"/>
  <c r="Y1435" i="41"/>
  <c r="X1435" i="41"/>
  <c r="W1435" i="41"/>
  <c r="Z1434" i="41"/>
  <c r="Y1434" i="41"/>
  <c r="X1434" i="41"/>
  <c r="W1434" i="41"/>
  <c r="Z1433" i="41"/>
  <c r="Y1433" i="41"/>
  <c r="X1433" i="41"/>
  <c r="W1433" i="41"/>
  <c r="Z1432" i="41"/>
  <c r="Y1432" i="41"/>
  <c r="X1432" i="41"/>
  <c r="W1432" i="41"/>
  <c r="Z1431" i="41"/>
  <c r="Y1431" i="41"/>
  <c r="X1431" i="41"/>
  <c r="W1431" i="41"/>
  <c r="Z1430" i="41"/>
  <c r="Y1430" i="41"/>
  <c r="X1430" i="41"/>
  <c r="W1430" i="41"/>
  <c r="Z1429" i="41"/>
  <c r="Y1429" i="41"/>
  <c r="X1429" i="41"/>
  <c r="W1429" i="41"/>
  <c r="Z1428" i="41"/>
  <c r="Y1428" i="41"/>
  <c r="X1428" i="41"/>
  <c r="W1428" i="41"/>
  <c r="Z1427" i="41"/>
  <c r="Y1427" i="41"/>
  <c r="X1427" i="41"/>
  <c r="W1427" i="41"/>
  <c r="Z1426" i="41"/>
  <c r="Y1426" i="41"/>
  <c r="X1426" i="41"/>
  <c r="W1426" i="41"/>
  <c r="Z1425" i="41"/>
  <c r="Y1425" i="41"/>
  <c r="X1425" i="41"/>
  <c r="W1425" i="41"/>
  <c r="Z1424" i="41"/>
  <c r="Y1424" i="41"/>
  <c r="X1424" i="41"/>
  <c r="W1424" i="41"/>
  <c r="Z1423" i="41"/>
  <c r="Y1423" i="41"/>
  <c r="X1423" i="41"/>
  <c r="W1423" i="41"/>
  <c r="Z1422" i="41"/>
  <c r="Y1422" i="41"/>
  <c r="X1422" i="41"/>
  <c r="W1422" i="41"/>
  <c r="Z1421" i="41"/>
  <c r="Y1421" i="41"/>
  <c r="X1421" i="41"/>
  <c r="W1421" i="41"/>
  <c r="Z1420" i="41"/>
  <c r="Y1420" i="41"/>
  <c r="X1420" i="41"/>
  <c r="W1420" i="41"/>
  <c r="Z1419" i="41"/>
  <c r="Y1419" i="41"/>
  <c r="X1419" i="41"/>
  <c r="W1419" i="41"/>
  <c r="Z1418" i="41"/>
  <c r="Y1418" i="41"/>
  <c r="X1418" i="41"/>
  <c r="W1418" i="41"/>
  <c r="Z1417" i="41"/>
  <c r="Y1417" i="41"/>
  <c r="X1417" i="41"/>
  <c r="W1417" i="41"/>
  <c r="Z1416" i="41"/>
  <c r="Y1416" i="41"/>
  <c r="X1416" i="41"/>
  <c r="W1416" i="41"/>
  <c r="Z1415" i="41"/>
  <c r="Y1415" i="41"/>
  <c r="X1415" i="41"/>
  <c r="W1415" i="41"/>
  <c r="Z1414" i="41"/>
  <c r="Y1414" i="41"/>
  <c r="X1414" i="41"/>
  <c r="W1414" i="41"/>
  <c r="Z1413" i="41"/>
  <c r="Y1413" i="41"/>
  <c r="X1413" i="41"/>
  <c r="W1413" i="41"/>
  <c r="Z1412" i="41"/>
  <c r="Y1412" i="41"/>
  <c r="X1412" i="41"/>
  <c r="W1412" i="41"/>
  <c r="Z1411" i="41"/>
  <c r="Y1411" i="41"/>
  <c r="X1411" i="41"/>
  <c r="W1411" i="41"/>
  <c r="Z1410" i="41"/>
  <c r="Y1410" i="41"/>
  <c r="X1410" i="41"/>
  <c r="W1410" i="41"/>
  <c r="Z1409" i="41"/>
  <c r="Y1409" i="41"/>
  <c r="X1409" i="41"/>
  <c r="W1409" i="41"/>
  <c r="Z1408" i="41"/>
  <c r="Y1408" i="41"/>
  <c r="X1408" i="41"/>
  <c r="W1408" i="41"/>
  <c r="Z1407" i="41"/>
  <c r="Y1407" i="41"/>
  <c r="X1407" i="41"/>
  <c r="W1407" i="41"/>
  <c r="Z1406" i="41"/>
  <c r="Y1406" i="41"/>
  <c r="X1406" i="41"/>
  <c r="W1406" i="41"/>
  <c r="Z1405" i="41"/>
  <c r="Y1405" i="41"/>
  <c r="X1405" i="41"/>
  <c r="W1405" i="41"/>
  <c r="Z1404" i="41"/>
  <c r="Y1404" i="41"/>
  <c r="X1404" i="41"/>
  <c r="W1404" i="41"/>
  <c r="Z1403" i="41"/>
  <c r="Y1403" i="41"/>
  <c r="X1403" i="41"/>
  <c r="W1403" i="41"/>
  <c r="Z1402" i="41"/>
  <c r="Y1402" i="41"/>
  <c r="X1402" i="41"/>
  <c r="W1402" i="41"/>
  <c r="Z1401" i="41"/>
  <c r="Y1401" i="41"/>
  <c r="X1401" i="41"/>
  <c r="W1401" i="41"/>
  <c r="Z1400" i="41"/>
  <c r="Y1400" i="41"/>
  <c r="X1400" i="41"/>
  <c r="W1400" i="41"/>
  <c r="Z1399" i="41"/>
  <c r="Y1399" i="41"/>
  <c r="X1399" i="41"/>
  <c r="W1399" i="41"/>
  <c r="Z1398" i="41"/>
  <c r="Y1398" i="41"/>
  <c r="X1398" i="41"/>
  <c r="W1398" i="41"/>
  <c r="Z1397" i="41"/>
  <c r="Y1397" i="41"/>
  <c r="X1397" i="41"/>
  <c r="W1397" i="41"/>
  <c r="Z1396" i="41"/>
  <c r="Y1396" i="41"/>
  <c r="X1396" i="41"/>
  <c r="W1396" i="41"/>
  <c r="Z1395" i="41"/>
  <c r="Y1395" i="41"/>
  <c r="X1395" i="41"/>
  <c r="W1395" i="41"/>
  <c r="Z1394" i="41"/>
  <c r="Y1394" i="41"/>
  <c r="X1394" i="41"/>
  <c r="W1394" i="41"/>
  <c r="Z1393" i="41"/>
  <c r="Y1393" i="41"/>
  <c r="X1393" i="41"/>
  <c r="W1393" i="41"/>
  <c r="Z1392" i="41"/>
  <c r="Y1392" i="41"/>
  <c r="X1392" i="41"/>
  <c r="W1392" i="41"/>
  <c r="Z1391" i="41"/>
  <c r="Y1391" i="41"/>
  <c r="X1391" i="41"/>
  <c r="W1391" i="41"/>
  <c r="Z1390" i="41"/>
  <c r="Y1390" i="41"/>
  <c r="X1390" i="41"/>
  <c r="W1390" i="41"/>
  <c r="Z1389" i="41"/>
  <c r="Y1389" i="41"/>
  <c r="X1389" i="41"/>
  <c r="W1389" i="41"/>
  <c r="Z1388" i="41"/>
  <c r="Y1388" i="41"/>
  <c r="X1388" i="41"/>
  <c r="W1388" i="41"/>
  <c r="Z1387" i="41"/>
  <c r="Y1387" i="41"/>
  <c r="X1387" i="41"/>
  <c r="W1387" i="41"/>
  <c r="Z1386" i="41"/>
  <c r="Y1386" i="41"/>
  <c r="X1386" i="41"/>
  <c r="W1386" i="41"/>
  <c r="Z1385" i="41"/>
  <c r="Y1385" i="41"/>
  <c r="X1385" i="41"/>
  <c r="W1385" i="41"/>
  <c r="Z1384" i="41"/>
  <c r="Y1384" i="41"/>
  <c r="X1384" i="41"/>
  <c r="W1384" i="41"/>
  <c r="Z1383" i="41"/>
  <c r="Y1383" i="41"/>
  <c r="X1383" i="41"/>
  <c r="W1383" i="41"/>
  <c r="Z1382" i="41"/>
  <c r="Y1382" i="41"/>
  <c r="X1382" i="41"/>
  <c r="W1382" i="41"/>
  <c r="Z1381" i="41"/>
  <c r="Y1381" i="41"/>
  <c r="X1381" i="41"/>
  <c r="W1381" i="41"/>
  <c r="Z1380" i="41"/>
  <c r="Y1380" i="41"/>
  <c r="X1380" i="41"/>
  <c r="W1380" i="41"/>
  <c r="Z1379" i="41"/>
  <c r="Y1379" i="41"/>
  <c r="X1379" i="41"/>
  <c r="W1379" i="41"/>
  <c r="Z1378" i="41"/>
  <c r="Y1378" i="41"/>
  <c r="X1378" i="41"/>
  <c r="W1378" i="41"/>
  <c r="Z1377" i="41"/>
  <c r="Y1377" i="41"/>
  <c r="X1377" i="41"/>
  <c r="W1377" i="41"/>
  <c r="Z1376" i="41"/>
  <c r="Y1376" i="41"/>
  <c r="X1376" i="41"/>
  <c r="W1376" i="41"/>
  <c r="Z1375" i="41"/>
  <c r="Y1375" i="41"/>
  <c r="X1375" i="41"/>
  <c r="W1375" i="41"/>
  <c r="Z1374" i="41"/>
  <c r="Y1374" i="41"/>
  <c r="X1374" i="41"/>
  <c r="W1374" i="41"/>
  <c r="Z1373" i="41"/>
  <c r="Y1373" i="41"/>
  <c r="X1373" i="41"/>
  <c r="W1373" i="41"/>
  <c r="Z1372" i="41"/>
  <c r="Y1372" i="41"/>
  <c r="X1372" i="41"/>
  <c r="W1372" i="41"/>
  <c r="Z1371" i="41"/>
  <c r="Y1371" i="41"/>
  <c r="X1371" i="41"/>
  <c r="W1371" i="41"/>
  <c r="Z1370" i="41"/>
  <c r="Y1370" i="41"/>
  <c r="X1370" i="41"/>
  <c r="W1370" i="41"/>
  <c r="Z1369" i="41"/>
  <c r="Y1369" i="41"/>
  <c r="X1369" i="41"/>
  <c r="W1369" i="41"/>
  <c r="Z1368" i="41"/>
  <c r="Y1368" i="41"/>
  <c r="X1368" i="41"/>
  <c r="W1368" i="41"/>
  <c r="Z1367" i="41"/>
  <c r="Y1367" i="41"/>
  <c r="X1367" i="41"/>
  <c r="W1367" i="41"/>
  <c r="Z1366" i="41"/>
  <c r="Y1366" i="41"/>
  <c r="X1366" i="41"/>
  <c r="W1366" i="41"/>
  <c r="Z1365" i="41"/>
  <c r="Y1365" i="41"/>
  <c r="X1365" i="41"/>
  <c r="W1365" i="41"/>
  <c r="Z1364" i="41"/>
  <c r="Y1364" i="41"/>
  <c r="X1364" i="41"/>
  <c r="W1364" i="41"/>
  <c r="Z1363" i="41"/>
  <c r="Y1363" i="41"/>
  <c r="X1363" i="41"/>
  <c r="W1363" i="41"/>
  <c r="Z1362" i="41"/>
  <c r="Y1362" i="41"/>
  <c r="X1362" i="41"/>
  <c r="W1362" i="41"/>
  <c r="Z1361" i="41"/>
  <c r="Y1361" i="41"/>
  <c r="X1361" i="41"/>
  <c r="W1361" i="41"/>
  <c r="Z1360" i="41"/>
  <c r="Y1360" i="41"/>
  <c r="X1360" i="41"/>
  <c r="W1360" i="41"/>
  <c r="Z1359" i="41"/>
  <c r="Y1359" i="41"/>
  <c r="X1359" i="41"/>
  <c r="W1359" i="41"/>
  <c r="Z1358" i="41"/>
  <c r="Y1358" i="41"/>
  <c r="X1358" i="41"/>
  <c r="W1358" i="41"/>
  <c r="Z1357" i="41"/>
  <c r="Y1357" i="41"/>
  <c r="X1357" i="41"/>
  <c r="W1357" i="41"/>
  <c r="Z1356" i="41"/>
  <c r="Y1356" i="41"/>
  <c r="X1356" i="41"/>
  <c r="W1356" i="41"/>
  <c r="Z1355" i="41"/>
  <c r="Y1355" i="41"/>
  <c r="X1355" i="41"/>
  <c r="W1355" i="41"/>
  <c r="Z1354" i="41"/>
  <c r="Y1354" i="41"/>
  <c r="X1354" i="41"/>
  <c r="W1354" i="41"/>
  <c r="Z1353" i="41"/>
  <c r="Y1353" i="41"/>
  <c r="X1353" i="41"/>
  <c r="W1353" i="41"/>
  <c r="Z1352" i="41"/>
  <c r="Y1352" i="41"/>
  <c r="X1352" i="41"/>
  <c r="W1352" i="41"/>
  <c r="Z1351" i="41"/>
  <c r="Y1351" i="41"/>
  <c r="X1351" i="41"/>
  <c r="W1351" i="41"/>
  <c r="Z1350" i="41"/>
  <c r="Y1350" i="41"/>
  <c r="X1350" i="41"/>
  <c r="W1350" i="41"/>
  <c r="Z1349" i="41"/>
  <c r="Y1349" i="41"/>
  <c r="X1349" i="41"/>
  <c r="W1349" i="41"/>
  <c r="Z1348" i="41"/>
  <c r="Y1348" i="41"/>
  <c r="X1348" i="41"/>
  <c r="W1348" i="41"/>
  <c r="Z1347" i="41"/>
  <c r="Y1347" i="41"/>
  <c r="X1347" i="41"/>
  <c r="W1347" i="41"/>
  <c r="Z1346" i="41"/>
  <c r="Y1346" i="41"/>
  <c r="X1346" i="41"/>
  <c r="W1346" i="41"/>
  <c r="Z1345" i="41"/>
  <c r="Y1345" i="41"/>
  <c r="X1345" i="41"/>
  <c r="W1345" i="41"/>
  <c r="Z1344" i="41"/>
  <c r="Y1344" i="41"/>
  <c r="X1344" i="41"/>
  <c r="W1344" i="41"/>
  <c r="Z1343" i="41"/>
  <c r="Y1343" i="41"/>
  <c r="X1343" i="41"/>
  <c r="W1343" i="41"/>
  <c r="Z1342" i="41"/>
  <c r="Y1342" i="41"/>
  <c r="X1342" i="41"/>
  <c r="W1342" i="41"/>
  <c r="Z1341" i="41"/>
  <c r="Y1341" i="41"/>
  <c r="X1341" i="41"/>
  <c r="W1341" i="41"/>
  <c r="Z1340" i="41"/>
  <c r="Y1340" i="41"/>
  <c r="X1340" i="41"/>
  <c r="W1340" i="41"/>
  <c r="Z1339" i="41"/>
  <c r="Y1339" i="41"/>
  <c r="X1339" i="41"/>
  <c r="W1339" i="41"/>
  <c r="Z1338" i="41"/>
  <c r="Y1338" i="41"/>
  <c r="X1338" i="41"/>
  <c r="W1338" i="41"/>
  <c r="Z1337" i="41"/>
  <c r="Y1337" i="41"/>
  <c r="X1337" i="41"/>
  <c r="W1337" i="41"/>
  <c r="Z1336" i="41"/>
  <c r="Y1336" i="41"/>
  <c r="X1336" i="41"/>
  <c r="W1336" i="41"/>
  <c r="Z1335" i="41"/>
  <c r="Y1335" i="41"/>
  <c r="X1335" i="41"/>
  <c r="W1335" i="41"/>
  <c r="Z1334" i="41"/>
  <c r="Y1334" i="41"/>
  <c r="X1334" i="41"/>
  <c r="W1334" i="41"/>
  <c r="Z1333" i="41"/>
  <c r="Y1333" i="41"/>
  <c r="X1333" i="41"/>
  <c r="W1333" i="41"/>
  <c r="Z1332" i="41"/>
  <c r="Y1332" i="41"/>
  <c r="X1332" i="41"/>
  <c r="W1332" i="41"/>
  <c r="Z1331" i="41"/>
  <c r="Y1331" i="41"/>
  <c r="X1331" i="41"/>
  <c r="W1331" i="41"/>
  <c r="Z1330" i="41"/>
  <c r="Y1330" i="41"/>
  <c r="X1330" i="41"/>
  <c r="W1330" i="41"/>
  <c r="Z1329" i="41"/>
  <c r="Y1329" i="41"/>
  <c r="X1329" i="41"/>
  <c r="W1329" i="41"/>
  <c r="Z1328" i="41"/>
  <c r="Y1328" i="41"/>
  <c r="X1328" i="41"/>
  <c r="W1328" i="41"/>
  <c r="Z1327" i="41"/>
  <c r="Y1327" i="41"/>
  <c r="X1327" i="41"/>
  <c r="W1327" i="41"/>
  <c r="Z1326" i="41"/>
  <c r="Y1326" i="41"/>
  <c r="X1326" i="41"/>
  <c r="W1326" i="41"/>
  <c r="Z1325" i="41"/>
  <c r="Y1325" i="41"/>
  <c r="X1325" i="41"/>
  <c r="W1325" i="41"/>
  <c r="Z1324" i="41"/>
  <c r="Y1324" i="41"/>
  <c r="X1324" i="41"/>
  <c r="W1324" i="41"/>
  <c r="Z1323" i="41"/>
  <c r="Y1323" i="41"/>
  <c r="X1323" i="41"/>
  <c r="W1323" i="41"/>
  <c r="Z1322" i="41"/>
  <c r="Y1322" i="41"/>
  <c r="X1322" i="41"/>
  <c r="W1322" i="41"/>
  <c r="Z1321" i="41"/>
  <c r="Y1321" i="41"/>
  <c r="X1321" i="41"/>
  <c r="W1321" i="41"/>
  <c r="Z1320" i="41"/>
  <c r="Y1320" i="41"/>
  <c r="X1320" i="41"/>
  <c r="W1320" i="41"/>
  <c r="Z1319" i="41"/>
  <c r="Y1319" i="41"/>
  <c r="X1319" i="41"/>
  <c r="W1319" i="41"/>
  <c r="Z1318" i="41"/>
  <c r="Y1318" i="41"/>
  <c r="X1318" i="41"/>
  <c r="W1318" i="41"/>
  <c r="Z1317" i="41"/>
  <c r="Y1317" i="41"/>
  <c r="X1317" i="41"/>
  <c r="W1317" i="41"/>
  <c r="Z1316" i="41"/>
  <c r="Y1316" i="41"/>
  <c r="X1316" i="41"/>
  <c r="W1316" i="41"/>
  <c r="Z1315" i="41"/>
  <c r="Y1315" i="41"/>
  <c r="X1315" i="41"/>
  <c r="W1315" i="41"/>
  <c r="Z1314" i="41"/>
  <c r="Y1314" i="41"/>
  <c r="X1314" i="41"/>
  <c r="W1314" i="41"/>
  <c r="Z1313" i="41"/>
  <c r="Y1313" i="41"/>
  <c r="X1313" i="41"/>
  <c r="W1313" i="41"/>
  <c r="Z1312" i="41"/>
  <c r="Y1312" i="41"/>
  <c r="X1312" i="41"/>
  <c r="W1312" i="41"/>
  <c r="Z1311" i="41"/>
  <c r="Y1311" i="41"/>
  <c r="X1311" i="41"/>
  <c r="W1311" i="41"/>
  <c r="Z1310" i="41"/>
  <c r="Y1310" i="41"/>
  <c r="X1310" i="41"/>
  <c r="W1310" i="41"/>
  <c r="Z1309" i="41"/>
  <c r="Y1309" i="41"/>
  <c r="X1309" i="41"/>
  <c r="W1309" i="41"/>
  <c r="Z1308" i="41"/>
  <c r="Y1308" i="41"/>
  <c r="X1308" i="41"/>
  <c r="W1308" i="41"/>
  <c r="Z1307" i="41"/>
  <c r="Y1307" i="41"/>
  <c r="X1307" i="41"/>
  <c r="W1307" i="41"/>
  <c r="Z1306" i="41"/>
  <c r="Y1306" i="41"/>
  <c r="X1306" i="41"/>
  <c r="W1306" i="41"/>
  <c r="Z1305" i="41"/>
  <c r="Y1305" i="41"/>
  <c r="X1305" i="41"/>
  <c r="W1305" i="41"/>
  <c r="Z1304" i="41"/>
  <c r="Y1304" i="41"/>
  <c r="X1304" i="41"/>
  <c r="W1304" i="41"/>
  <c r="Z1303" i="41"/>
  <c r="Y1303" i="41"/>
  <c r="X1303" i="41"/>
  <c r="W1303" i="41"/>
  <c r="Z1302" i="41"/>
  <c r="Y1302" i="41"/>
  <c r="X1302" i="41"/>
  <c r="W1302" i="41"/>
  <c r="Z1301" i="41"/>
  <c r="Y1301" i="41"/>
  <c r="X1301" i="41"/>
  <c r="W1301" i="41"/>
  <c r="Z1300" i="41"/>
  <c r="Y1300" i="41"/>
  <c r="X1300" i="41"/>
  <c r="W1300" i="41"/>
  <c r="Z1299" i="41"/>
  <c r="Y1299" i="41"/>
  <c r="X1299" i="41"/>
  <c r="W1299" i="41"/>
  <c r="Z1298" i="41"/>
  <c r="Y1298" i="41"/>
  <c r="X1298" i="41"/>
  <c r="W1298" i="41"/>
  <c r="Z1297" i="41"/>
  <c r="Y1297" i="41"/>
  <c r="X1297" i="41"/>
  <c r="W1297" i="41"/>
  <c r="Z1296" i="41"/>
  <c r="Y1296" i="41"/>
  <c r="X1296" i="41"/>
  <c r="W1296" i="41"/>
  <c r="Z1295" i="41"/>
  <c r="Y1295" i="41"/>
  <c r="X1295" i="41"/>
  <c r="W1295" i="41"/>
  <c r="Z1294" i="41"/>
  <c r="Y1294" i="41"/>
  <c r="X1294" i="41"/>
  <c r="W1294" i="41"/>
  <c r="Z1293" i="41"/>
  <c r="Y1293" i="41"/>
  <c r="X1293" i="41"/>
  <c r="W1293" i="41"/>
  <c r="Z1292" i="41"/>
  <c r="Y1292" i="41"/>
  <c r="X1292" i="41"/>
  <c r="W1292" i="41"/>
  <c r="Z1291" i="41"/>
  <c r="Y1291" i="41"/>
  <c r="X1291" i="41"/>
  <c r="W1291" i="41"/>
  <c r="Z1290" i="41"/>
  <c r="Y1290" i="41"/>
  <c r="X1290" i="41"/>
  <c r="W1290" i="41"/>
  <c r="Z1289" i="41"/>
  <c r="Y1289" i="41"/>
  <c r="X1289" i="41"/>
  <c r="W1289" i="41"/>
  <c r="Z1288" i="41"/>
  <c r="Y1288" i="41"/>
  <c r="X1288" i="41"/>
  <c r="W1288" i="41"/>
  <c r="Z1287" i="41"/>
  <c r="Y1287" i="41"/>
  <c r="X1287" i="41"/>
  <c r="W1287" i="41"/>
  <c r="Z1286" i="41"/>
  <c r="Y1286" i="41"/>
  <c r="X1286" i="41"/>
  <c r="W1286" i="41"/>
  <c r="Z1285" i="41"/>
  <c r="Y1285" i="41"/>
  <c r="X1285" i="41"/>
  <c r="W1285" i="41"/>
  <c r="Z1284" i="41"/>
  <c r="Y1284" i="41"/>
  <c r="X1284" i="41"/>
  <c r="W1284" i="41"/>
  <c r="Z1283" i="41"/>
  <c r="Y1283" i="41"/>
  <c r="X1283" i="41"/>
  <c r="W1283" i="41"/>
  <c r="Z1282" i="41"/>
  <c r="Y1282" i="41"/>
  <c r="X1282" i="41"/>
  <c r="W1282" i="41"/>
  <c r="Z1281" i="41"/>
  <c r="Y1281" i="41"/>
  <c r="X1281" i="41"/>
  <c r="W1281" i="41"/>
  <c r="Z1280" i="41"/>
  <c r="Y1280" i="41"/>
  <c r="X1280" i="41"/>
  <c r="W1280" i="41"/>
  <c r="Z1279" i="41"/>
  <c r="Y1279" i="41"/>
  <c r="X1279" i="41"/>
  <c r="W1279" i="41"/>
  <c r="Z1278" i="41"/>
  <c r="Y1278" i="41"/>
  <c r="X1278" i="41"/>
  <c r="W1278" i="41"/>
  <c r="Z1277" i="41"/>
  <c r="Y1277" i="41"/>
  <c r="X1277" i="41"/>
  <c r="W1277" i="41"/>
  <c r="Z1276" i="41"/>
  <c r="Y1276" i="41"/>
  <c r="X1276" i="41"/>
  <c r="W1276" i="41"/>
  <c r="Z1275" i="41"/>
  <c r="Y1275" i="41"/>
  <c r="X1275" i="41"/>
  <c r="W1275" i="41"/>
  <c r="Z1274" i="41"/>
  <c r="Y1274" i="41"/>
  <c r="X1274" i="41"/>
  <c r="W1274" i="41"/>
  <c r="Z1273" i="41"/>
  <c r="Y1273" i="41"/>
  <c r="X1273" i="41"/>
  <c r="W1273" i="41"/>
  <c r="Z1272" i="41"/>
  <c r="Y1272" i="41"/>
  <c r="X1272" i="41"/>
  <c r="W1272" i="41"/>
  <c r="Z1271" i="41"/>
  <c r="Y1271" i="41"/>
  <c r="X1271" i="41"/>
  <c r="W1271" i="41"/>
  <c r="Z1270" i="41"/>
  <c r="Y1270" i="41"/>
  <c r="X1270" i="41"/>
  <c r="W1270" i="41"/>
  <c r="Z1269" i="41"/>
  <c r="Y1269" i="41"/>
  <c r="X1269" i="41"/>
  <c r="W1269" i="41"/>
  <c r="Z1268" i="41"/>
  <c r="Y1268" i="41"/>
  <c r="X1268" i="41"/>
  <c r="W1268" i="41"/>
  <c r="Z1267" i="41"/>
  <c r="Y1267" i="41"/>
  <c r="X1267" i="41"/>
  <c r="W1267" i="41"/>
  <c r="Z1266" i="41"/>
  <c r="Y1266" i="41"/>
  <c r="X1266" i="41"/>
  <c r="W1266" i="41"/>
  <c r="Z1265" i="41"/>
  <c r="Y1265" i="41"/>
  <c r="X1265" i="41"/>
  <c r="W1265" i="41"/>
  <c r="Z1264" i="41"/>
  <c r="Y1264" i="41"/>
  <c r="X1264" i="41"/>
  <c r="W1264" i="41"/>
  <c r="Z1263" i="41"/>
  <c r="Y1263" i="41"/>
  <c r="X1263" i="41"/>
  <c r="W1263" i="41"/>
  <c r="Z1262" i="41"/>
  <c r="Y1262" i="41"/>
  <c r="X1262" i="41"/>
  <c r="W1262" i="41"/>
  <c r="Z1261" i="41"/>
  <c r="Y1261" i="41"/>
  <c r="X1261" i="41"/>
  <c r="W1261" i="41"/>
  <c r="Z1260" i="41"/>
  <c r="Y1260" i="41"/>
  <c r="X1260" i="41"/>
  <c r="W1260" i="41"/>
  <c r="Z1259" i="41"/>
  <c r="Y1259" i="41"/>
  <c r="X1259" i="41"/>
  <c r="W1259" i="41"/>
  <c r="Z1258" i="41"/>
  <c r="Y1258" i="41"/>
  <c r="X1258" i="41"/>
  <c r="W1258" i="41"/>
  <c r="Z1257" i="41"/>
  <c r="Y1257" i="41"/>
  <c r="X1257" i="41"/>
  <c r="W1257" i="41"/>
  <c r="Z1256" i="41"/>
  <c r="Y1256" i="41"/>
  <c r="X1256" i="41"/>
  <c r="W1256" i="41"/>
  <c r="Z1255" i="41"/>
  <c r="Y1255" i="41"/>
  <c r="X1255" i="41"/>
  <c r="W1255" i="41"/>
  <c r="Z1254" i="41"/>
  <c r="Y1254" i="41"/>
  <c r="X1254" i="41"/>
  <c r="W1254" i="41"/>
  <c r="Z1253" i="41"/>
  <c r="Y1253" i="41"/>
  <c r="X1253" i="41"/>
  <c r="W1253" i="41"/>
  <c r="Z1252" i="41"/>
  <c r="Y1252" i="41"/>
  <c r="X1252" i="41"/>
  <c r="W1252" i="41"/>
  <c r="Z1251" i="41"/>
  <c r="Y1251" i="41"/>
  <c r="X1251" i="41"/>
  <c r="W1251" i="41"/>
  <c r="Z1250" i="41"/>
  <c r="Y1250" i="41"/>
  <c r="X1250" i="41"/>
  <c r="W1250" i="41"/>
  <c r="Z1249" i="41"/>
  <c r="Y1249" i="41"/>
  <c r="X1249" i="41"/>
  <c r="W1249" i="41"/>
  <c r="Z1248" i="41"/>
  <c r="Y1248" i="41"/>
  <c r="X1248" i="41"/>
  <c r="W1248" i="41"/>
  <c r="Z1247" i="41"/>
  <c r="Y1247" i="41"/>
  <c r="X1247" i="41"/>
  <c r="W1247" i="41"/>
  <c r="Z1246" i="41"/>
  <c r="Y1246" i="41"/>
  <c r="X1246" i="41"/>
  <c r="W1246" i="41"/>
  <c r="Z1245" i="41"/>
  <c r="Y1245" i="41"/>
  <c r="X1245" i="41"/>
  <c r="W1245" i="41"/>
  <c r="Z1244" i="41"/>
  <c r="Y1244" i="41"/>
  <c r="X1244" i="41"/>
  <c r="W1244" i="41"/>
  <c r="Z1243" i="41"/>
  <c r="Y1243" i="41"/>
  <c r="X1243" i="41"/>
  <c r="W1243" i="41"/>
  <c r="Z1242" i="41"/>
  <c r="Y1242" i="41"/>
  <c r="X1242" i="41"/>
  <c r="W1242" i="41"/>
  <c r="Z1241" i="41"/>
  <c r="Y1241" i="41"/>
  <c r="X1241" i="41"/>
  <c r="W1241" i="41"/>
  <c r="Z1240" i="41"/>
  <c r="Y1240" i="41"/>
  <c r="X1240" i="41"/>
  <c r="W1240" i="41"/>
  <c r="Z1239" i="41"/>
  <c r="Y1239" i="41"/>
  <c r="X1239" i="41"/>
  <c r="W1239" i="41"/>
  <c r="Z1238" i="41"/>
  <c r="Y1238" i="41"/>
  <c r="X1238" i="41"/>
  <c r="W1238" i="41"/>
  <c r="Z1237" i="41"/>
  <c r="Y1237" i="41"/>
  <c r="X1237" i="41"/>
  <c r="W1237" i="41"/>
  <c r="Z1236" i="41"/>
  <c r="Y1236" i="41"/>
  <c r="X1236" i="41"/>
  <c r="W1236" i="41"/>
  <c r="Z1235" i="41"/>
  <c r="Y1235" i="41"/>
  <c r="X1235" i="41"/>
  <c r="W1235" i="41"/>
  <c r="Z1234" i="41"/>
  <c r="Y1234" i="41"/>
  <c r="X1234" i="41"/>
  <c r="W1234" i="41"/>
  <c r="Z1233" i="41"/>
  <c r="Y1233" i="41"/>
  <c r="X1233" i="41"/>
  <c r="W1233" i="41"/>
  <c r="Z1232" i="41"/>
  <c r="Y1232" i="41"/>
  <c r="X1232" i="41"/>
  <c r="W1232" i="41"/>
  <c r="Z1231" i="41"/>
  <c r="Y1231" i="41"/>
  <c r="X1231" i="41"/>
  <c r="W1231" i="41"/>
  <c r="Z1230" i="41"/>
  <c r="Y1230" i="41"/>
  <c r="X1230" i="41"/>
  <c r="W1230" i="41"/>
  <c r="Z1229" i="41"/>
  <c r="Y1229" i="41"/>
  <c r="X1229" i="41"/>
  <c r="W1229" i="41"/>
  <c r="Z1228" i="41"/>
  <c r="Y1228" i="41"/>
  <c r="X1228" i="41"/>
  <c r="W1228" i="41"/>
  <c r="Z1227" i="41"/>
  <c r="Y1227" i="41"/>
  <c r="X1227" i="41"/>
  <c r="W1227" i="41"/>
  <c r="Z1226" i="41"/>
  <c r="Y1226" i="41"/>
  <c r="X1226" i="41"/>
  <c r="W1226" i="41"/>
  <c r="Z1225" i="41"/>
  <c r="Y1225" i="41"/>
  <c r="X1225" i="41"/>
  <c r="W1225" i="41"/>
  <c r="Z1224" i="41"/>
  <c r="Y1224" i="41"/>
  <c r="X1224" i="41"/>
  <c r="W1224" i="41"/>
  <c r="Z1223" i="41"/>
  <c r="Y1223" i="41"/>
  <c r="X1223" i="41"/>
  <c r="W1223" i="41"/>
  <c r="Z1222" i="41"/>
  <c r="Y1222" i="41"/>
  <c r="X1222" i="41"/>
  <c r="W1222" i="41"/>
  <c r="Z1221" i="41"/>
  <c r="Y1221" i="41"/>
  <c r="X1221" i="41"/>
  <c r="W1221" i="41"/>
  <c r="Z1220" i="41"/>
  <c r="Y1220" i="41"/>
  <c r="X1220" i="41"/>
  <c r="W1220" i="41"/>
  <c r="Z1219" i="41"/>
  <c r="Y1219" i="41"/>
  <c r="X1219" i="41"/>
  <c r="W1219" i="41"/>
  <c r="Z1218" i="41"/>
  <c r="Y1218" i="41"/>
  <c r="X1218" i="41"/>
  <c r="W1218" i="41"/>
  <c r="Z1217" i="41"/>
  <c r="Y1217" i="41"/>
  <c r="X1217" i="41"/>
  <c r="W1217" i="41"/>
  <c r="Z1216" i="41"/>
  <c r="Y1216" i="41"/>
  <c r="X1216" i="41"/>
  <c r="W1216" i="41"/>
  <c r="Z1215" i="41"/>
  <c r="Y1215" i="41"/>
  <c r="X1215" i="41"/>
  <c r="W1215" i="41"/>
  <c r="Z1214" i="41"/>
  <c r="Y1214" i="41"/>
  <c r="X1214" i="41"/>
  <c r="W1214" i="41"/>
  <c r="Z1213" i="41"/>
  <c r="Y1213" i="41"/>
  <c r="X1213" i="41"/>
  <c r="W1213" i="41"/>
  <c r="Z1212" i="41"/>
  <c r="Y1212" i="41"/>
  <c r="X1212" i="41"/>
  <c r="W1212" i="41"/>
  <c r="Z1211" i="41"/>
  <c r="Y1211" i="41"/>
  <c r="X1211" i="41"/>
  <c r="W1211" i="41"/>
  <c r="Z1210" i="41"/>
  <c r="Y1210" i="41"/>
  <c r="X1210" i="41"/>
  <c r="W1210" i="41"/>
  <c r="Z1209" i="41"/>
  <c r="Y1209" i="41"/>
  <c r="X1209" i="41"/>
  <c r="W1209" i="41"/>
  <c r="Z1208" i="41"/>
  <c r="Y1208" i="41"/>
  <c r="X1208" i="41"/>
  <c r="W1208" i="41"/>
  <c r="Z1207" i="41"/>
  <c r="Y1207" i="41"/>
  <c r="X1207" i="41"/>
  <c r="W1207" i="41"/>
  <c r="Z1206" i="41"/>
  <c r="Y1206" i="41"/>
  <c r="X1206" i="41"/>
  <c r="W1206" i="41"/>
  <c r="Z1205" i="41"/>
  <c r="Y1205" i="41"/>
  <c r="X1205" i="41"/>
  <c r="W1205" i="41"/>
  <c r="Z1204" i="41"/>
  <c r="Y1204" i="41"/>
  <c r="X1204" i="41"/>
  <c r="W1204" i="41"/>
  <c r="Z1203" i="41"/>
  <c r="Y1203" i="41"/>
  <c r="X1203" i="41"/>
  <c r="W1203" i="41"/>
  <c r="Z1202" i="41"/>
  <c r="Y1202" i="41"/>
  <c r="X1202" i="41"/>
  <c r="W1202" i="41"/>
  <c r="Z1201" i="41"/>
  <c r="Y1201" i="41"/>
  <c r="X1201" i="41"/>
  <c r="W1201" i="41"/>
  <c r="Z1200" i="41"/>
  <c r="Y1200" i="41"/>
  <c r="X1200" i="41"/>
  <c r="W1200" i="41"/>
  <c r="Z1199" i="41"/>
  <c r="Y1199" i="41"/>
  <c r="X1199" i="41"/>
  <c r="W1199" i="41"/>
  <c r="Z1198" i="41"/>
  <c r="Y1198" i="41"/>
  <c r="X1198" i="41"/>
  <c r="W1198" i="41"/>
  <c r="Z1197" i="41"/>
  <c r="Y1197" i="41"/>
  <c r="X1197" i="41"/>
  <c r="W1197" i="41"/>
  <c r="Z1196" i="41"/>
  <c r="Y1196" i="41"/>
  <c r="X1196" i="41"/>
  <c r="W1196" i="41"/>
  <c r="Z1195" i="41"/>
  <c r="Y1195" i="41"/>
  <c r="X1195" i="41"/>
  <c r="W1195" i="41"/>
  <c r="Z1194" i="41"/>
  <c r="Y1194" i="41"/>
  <c r="X1194" i="41"/>
  <c r="W1194" i="41"/>
  <c r="Z1193" i="41"/>
  <c r="Y1193" i="41"/>
  <c r="X1193" i="41"/>
  <c r="W1193" i="41"/>
  <c r="Z1192" i="41"/>
  <c r="Y1192" i="41"/>
  <c r="X1192" i="41"/>
  <c r="W1192" i="41"/>
  <c r="Z1191" i="41"/>
  <c r="Y1191" i="41"/>
  <c r="X1191" i="41"/>
  <c r="W1191" i="41"/>
  <c r="Z1190" i="41"/>
  <c r="Y1190" i="41"/>
  <c r="X1190" i="41"/>
  <c r="W1190" i="41"/>
  <c r="Z1189" i="41"/>
  <c r="Y1189" i="41"/>
  <c r="X1189" i="41"/>
  <c r="W1189" i="41"/>
  <c r="Z1188" i="41"/>
  <c r="Y1188" i="41"/>
  <c r="X1188" i="41"/>
  <c r="W1188" i="41"/>
  <c r="Z1187" i="41"/>
  <c r="Y1187" i="41"/>
  <c r="X1187" i="41"/>
  <c r="W1187" i="41"/>
  <c r="Z1186" i="41"/>
  <c r="Y1186" i="41"/>
  <c r="X1186" i="41"/>
  <c r="W1186" i="41"/>
  <c r="Z1185" i="41"/>
  <c r="Y1185" i="41"/>
  <c r="X1185" i="41"/>
  <c r="W1185" i="41"/>
  <c r="Z1184" i="41"/>
  <c r="Y1184" i="41"/>
  <c r="X1184" i="41"/>
  <c r="W1184" i="41"/>
  <c r="Z1183" i="41"/>
  <c r="Y1183" i="41"/>
  <c r="X1183" i="41"/>
  <c r="W1183" i="41"/>
  <c r="Z1182" i="41"/>
  <c r="Y1182" i="41"/>
  <c r="X1182" i="41"/>
  <c r="W1182" i="41"/>
  <c r="Z1181" i="41"/>
  <c r="Y1181" i="41"/>
  <c r="X1181" i="41"/>
  <c r="W1181" i="41"/>
  <c r="Z1180" i="41"/>
  <c r="Y1180" i="41"/>
  <c r="X1180" i="41"/>
  <c r="W1180" i="41"/>
  <c r="Z1179" i="41"/>
  <c r="Y1179" i="41"/>
  <c r="X1179" i="41"/>
  <c r="W1179" i="41"/>
  <c r="Z1178" i="41"/>
  <c r="Y1178" i="41"/>
  <c r="X1178" i="41"/>
  <c r="W1178" i="41"/>
  <c r="Z1177" i="41"/>
  <c r="Y1177" i="41"/>
  <c r="X1177" i="41"/>
  <c r="W1177" i="41"/>
  <c r="Z1176" i="41"/>
  <c r="Y1176" i="41"/>
  <c r="X1176" i="41"/>
  <c r="W1176" i="41"/>
  <c r="Z1175" i="41"/>
  <c r="Y1175" i="41"/>
  <c r="X1175" i="41"/>
  <c r="W1175" i="41"/>
  <c r="Z1174" i="41"/>
  <c r="Y1174" i="41"/>
  <c r="X1174" i="41"/>
  <c r="W1174" i="41"/>
  <c r="Z1173" i="41"/>
  <c r="Y1173" i="41"/>
  <c r="X1173" i="41"/>
  <c r="W1173" i="41"/>
  <c r="Z1172" i="41"/>
  <c r="Y1172" i="41"/>
  <c r="X1172" i="41"/>
  <c r="W1172" i="41"/>
  <c r="Z1171" i="41"/>
  <c r="Y1171" i="41"/>
  <c r="X1171" i="41"/>
  <c r="W1171" i="41"/>
  <c r="Z1170" i="41"/>
  <c r="Y1170" i="41"/>
  <c r="X1170" i="41"/>
  <c r="W1170" i="41"/>
  <c r="Z1169" i="41"/>
  <c r="Y1169" i="41"/>
  <c r="X1169" i="41"/>
  <c r="W1169" i="41"/>
  <c r="Z1168" i="41"/>
  <c r="Y1168" i="41"/>
  <c r="X1168" i="41"/>
  <c r="W1168" i="41"/>
  <c r="Z1167" i="41"/>
  <c r="Y1167" i="41"/>
  <c r="X1167" i="41"/>
  <c r="W1167" i="41"/>
  <c r="Z1166" i="41"/>
  <c r="Y1166" i="41"/>
  <c r="X1166" i="41"/>
  <c r="W1166" i="41"/>
  <c r="Z1165" i="41"/>
  <c r="Y1165" i="41"/>
  <c r="X1165" i="41"/>
  <c r="W1165" i="41"/>
  <c r="Z1164" i="41"/>
  <c r="Y1164" i="41"/>
  <c r="X1164" i="41"/>
  <c r="W1164" i="41"/>
  <c r="Z1163" i="41"/>
  <c r="Y1163" i="41"/>
  <c r="X1163" i="41"/>
  <c r="W1163" i="41"/>
  <c r="Z1162" i="41"/>
  <c r="Y1162" i="41"/>
  <c r="X1162" i="41"/>
  <c r="W1162" i="41"/>
  <c r="Z1161" i="41"/>
  <c r="Y1161" i="41"/>
  <c r="X1161" i="41"/>
  <c r="W1161" i="41"/>
  <c r="Z1160" i="41"/>
  <c r="Y1160" i="41"/>
  <c r="X1160" i="41"/>
  <c r="W1160" i="41"/>
  <c r="Z1159" i="41"/>
  <c r="Y1159" i="41"/>
  <c r="X1159" i="41"/>
  <c r="W1159" i="41"/>
  <c r="Z1158" i="41"/>
  <c r="Y1158" i="41"/>
  <c r="X1158" i="41"/>
  <c r="W1158" i="41"/>
  <c r="Z1157" i="41"/>
  <c r="Y1157" i="41"/>
  <c r="X1157" i="41"/>
  <c r="W1157" i="41"/>
  <c r="Z1156" i="41"/>
  <c r="Y1156" i="41"/>
  <c r="X1156" i="41"/>
  <c r="W1156" i="41"/>
  <c r="Z1155" i="41"/>
  <c r="Y1155" i="41"/>
  <c r="X1155" i="41"/>
  <c r="W1155" i="41"/>
  <c r="Z1154" i="41"/>
  <c r="Y1154" i="41"/>
  <c r="X1154" i="41"/>
  <c r="W1154" i="41"/>
  <c r="Z1153" i="41"/>
  <c r="Y1153" i="41"/>
  <c r="X1153" i="41"/>
  <c r="W1153" i="41"/>
  <c r="Z1152" i="41"/>
  <c r="Y1152" i="41"/>
  <c r="X1152" i="41"/>
  <c r="W1152" i="41"/>
  <c r="Z1151" i="41"/>
  <c r="Y1151" i="41"/>
  <c r="X1151" i="41"/>
  <c r="W1151" i="41"/>
  <c r="Z1150" i="41"/>
  <c r="Y1150" i="41"/>
  <c r="X1150" i="41"/>
  <c r="W1150" i="41"/>
  <c r="Z1149" i="41"/>
  <c r="Y1149" i="41"/>
  <c r="X1149" i="41"/>
  <c r="W1149" i="41"/>
  <c r="Z1148" i="41"/>
  <c r="Y1148" i="41"/>
  <c r="X1148" i="41"/>
  <c r="W1148" i="41"/>
  <c r="Z1147" i="41"/>
  <c r="Y1147" i="41"/>
  <c r="X1147" i="41"/>
  <c r="W1147" i="41"/>
  <c r="Z1146" i="41"/>
  <c r="Y1146" i="41"/>
  <c r="X1146" i="41"/>
  <c r="W1146" i="41"/>
  <c r="Z1145" i="41"/>
  <c r="Y1145" i="41"/>
  <c r="X1145" i="41"/>
  <c r="W1145" i="41"/>
  <c r="Z1144" i="41"/>
  <c r="Y1144" i="41"/>
  <c r="X1144" i="41"/>
  <c r="W1144" i="41"/>
  <c r="Z1143" i="41"/>
  <c r="Y1143" i="41"/>
  <c r="X1143" i="41"/>
  <c r="W1143" i="41"/>
  <c r="Z1142" i="41"/>
  <c r="Y1142" i="41"/>
  <c r="X1142" i="41"/>
  <c r="W1142" i="41"/>
  <c r="Z1141" i="41"/>
  <c r="Y1141" i="41"/>
  <c r="X1141" i="41"/>
  <c r="W1141" i="41"/>
  <c r="Z1140" i="41"/>
  <c r="Y1140" i="41"/>
  <c r="X1140" i="41"/>
  <c r="W1140" i="41"/>
  <c r="Z1139" i="41"/>
  <c r="Y1139" i="41"/>
  <c r="X1139" i="41"/>
  <c r="W1139" i="41"/>
  <c r="Z1138" i="41"/>
  <c r="Y1138" i="41"/>
  <c r="X1138" i="41"/>
  <c r="W1138" i="41"/>
  <c r="Z1137" i="41"/>
  <c r="Y1137" i="41"/>
  <c r="X1137" i="41"/>
  <c r="W1137" i="41"/>
  <c r="Z1136" i="41"/>
  <c r="Y1136" i="41"/>
  <c r="X1136" i="41"/>
  <c r="W1136" i="41"/>
  <c r="Z1135" i="41"/>
  <c r="Y1135" i="41"/>
  <c r="X1135" i="41"/>
  <c r="W1135" i="41"/>
  <c r="Z1134" i="41"/>
  <c r="Y1134" i="41"/>
  <c r="X1134" i="41"/>
  <c r="W1134" i="41"/>
  <c r="Z1133" i="41"/>
  <c r="Y1133" i="41"/>
  <c r="X1133" i="41"/>
  <c r="W1133" i="41"/>
  <c r="Z1132" i="41"/>
  <c r="Y1132" i="41"/>
  <c r="X1132" i="41"/>
  <c r="W1132" i="41"/>
  <c r="Z1131" i="41"/>
  <c r="Y1131" i="41"/>
  <c r="X1131" i="41"/>
  <c r="W1131" i="41"/>
  <c r="Z1130" i="41"/>
  <c r="Y1130" i="41"/>
  <c r="X1130" i="41"/>
  <c r="W1130" i="41"/>
  <c r="Z1129" i="41"/>
  <c r="Y1129" i="41"/>
  <c r="X1129" i="41"/>
  <c r="W1129" i="41"/>
  <c r="Z1128" i="41"/>
  <c r="Y1128" i="41"/>
  <c r="X1128" i="41"/>
  <c r="W1128" i="41"/>
  <c r="Z1127" i="41"/>
  <c r="Y1127" i="41"/>
  <c r="X1127" i="41"/>
  <c r="W1127" i="41"/>
  <c r="Z1126" i="41"/>
  <c r="Y1126" i="41"/>
  <c r="X1126" i="41"/>
  <c r="W1126" i="41"/>
  <c r="Z1125" i="41"/>
  <c r="Y1125" i="41"/>
  <c r="X1125" i="41"/>
  <c r="W1125" i="41"/>
  <c r="Z1124" i="41"/>
  <c r="Y1124" i="41"/>
  <c r="X1124" i="41"/>
  <c r="W1124" i="41"/>
  <c r="Z1123" i="41"/>
  <c r="Y1123" i="41"/>
  <c r="X1123" i="41"/>
  <c r="W1123" i="41"/>
  <c r="Z1122" i="41"/>
  <c r="Y1122" i="41"/>
  <c r="X1122" i="41"/>
  <c r="W1122" i="41"/>
  <c r="Z1121" i="41"/>
  <c r="Y1121" i="41"/>
  <c r="X1121" i="41"/>
  <c r="W1121" i="41"/>
  <c r="Z1120" i="41"/>
  <c r="Y1120" i="41"/>
  <c r="X1120" i="41"/>
  <c r="W1120" i="41"/>
  <c r="Z1119" i="41"/>
  <c r="Y1119" i="41"/>
  <c r="X1119" i="41"/>
  <c r="W1119" i="41"/>
  <c r="Z1118" i="41"/>
  <c r="Y1118" i="41"/>
  <c r="X1118" i="41"/>
  <c r="W1118" i="41"/>
  <c r="Z1117" i="41"/>
  <c r="Y1117" i="41"/>
  <c r="X1117" i="41"/>
  <c r="W1117" i="41"/>
  <c r="Z1116" i="41"/>
  <c r="Y1116" i="41"/>
  <c r="X1116" i="41"/>
  <c r="W1116" i="41"/>
  <c r="Z1115" i="41"/>
  <c r="Y1115" i="41"/>
  <c r="X1115" i="41"/>
  <c r="W1115" i="41"/>
  <c r="Z1114" i="41"/>
  <c r="Y1114" i="41"/>
  <c r="X1114" i="41"/>
  <c r="W1114" i="41"/>
  <c r="Z1113" i="41"/>
  <c r="Y1113" i="41"/>
  <c r="X1113" i="41"/>
  <c r="W1113" i="41"/>
  <c r="Z1112" i="41"/>
  <c r="Y1112" i="41"/>
  <c r="X1112" i="41"/>
  <c r="W1112" i="41"/>
  <c r="Z1111" i="41"/>
  <c r="Y1111" i="41"/>
  <c r="X1111" i="41"/>
  <c r="W1111" i="41"/>
  <c r="Z1110" i="41"/>
  <c r="Y1110" i="41"/>
  <c r="X1110" i="41"/>
  <c r="W1110" i="41"/>
  <c r="Z1109" i="41"/>
  <c r="Y1109" i="41"/>
  <c r="X1109" i="41"/>
  <c r="W1109" i="41"/>
  <c r="Z1108" i="41"/>
  <c r="Y1108" i="41"/>
  <c r="X1108" i="41"/>
  <c r="W1108" i="41"/>
  <c r="Z1107" i="41"/>
  <c r="Y1107" i="41"/>
  <c r="X1107" i="41"/>
  <c r="W1107" i="41"/>
  <c r="Z1106" i="41"/>
  <c r="Y1106" i="41"/>
  <c r="X1106" i="41"/>
  <c r="W1106" i="41"/>
  <c r="Z1105" i="41"/>
  <c r="Y1105" i="41"/>
  <c r="X1105" i="41"/>
  <c r="W1105" i="41"/>
  <c r="Z1104" i="41"/>
  <c r="Y1104" i="41"/>
  <c r="X1104" i="41"/>
  <c r="W1104" i="41"/>
  <c r="Z1103" i="41"/>
  <c r="Y1103" i="41"/>
  <c r="X1103" i="41"/>
  <c r="W1103" i="41"/>
  <c r="Z1102" i="41"/>
  <c r="Y1102" i="41"/>
  <c r="X1102" i="41"/>
  <c r="W1102" i="41"/>
  <c r="Z1101" i="41"/>
  <c r="Y1101" i="41"/>
  <c r="X1101" i="41"/>
  <c r="W1101" i="41"/>
  <c r="Z1100" i="41"/>
  <c r="Y1100" i="41"/>
  <c r="X1100" i="41"/>
  <c r="W1100" i="41"/>
  <c r="Z1099" i="41"/>
  <c r="Y1099" i="41"/>
  <c r="X1099" i="41"/>
  <c r="W1099" i="41"/>
  <c r="Z1098" i="41"/>
  <c r="Y1098" i="41"/>
  <c r="X1098" i="41"/>
  <c r="W1098" i="41"/>
  <c r="Z1097" i="41"/>
  <c r="Y1097" i="41"/>
  <c r="X1097" i="41"/>
  <c r="W1097" i="41"/>
  <c r="Z1096" i="41"/>
  <c r="Y1096" i="41"/>
  <c r="X1096" i="41"/>
  <c r="W1096" i="41"/>
  <c r="Z1095" i="41"/>
  <c r="Y1095" i="41"/>
  <c r="X1095" i="41"/>
  <c r="W1095" i="41"/>
  <c r="Z1094" i="41"/>
  <c r="Y1094" i="41"/>
  <c r="X1094" i="41"/>
  <c r="W1094" i="41"/>
  <c r="Z1093" i="41"/>
  <c r="Y1093" i="41"/>
  <c r="X1093" i="41"/>
  <c r="W1093" i="41"/>
  <c r="Z1092" i="41"/>
  <c r="Y1092" i="41"/>
  <c r="X1092" i="41"/>
  <c r="W1092" i="41"/>
  <c r="Z1091" i="41"/>
  <c r="Y1091" i="41"/>
  <c r="X1091" i="41"/>
  <c r="W1091" i="41"/>
  <c r="Z1090" i="41"/>
  <c r="Y1090" i="41"/>
  <c r="X1090" i="41"/>
  <c r="W1090" i="41"/>
  <c r="Z1089" i="41"/>
  <c r="Y1089" i="41"/>
  <c r="X1089" i="41"/>
  <c r="W1089" i="41"/>
  <c r="Z1088" i="41"/>
  <c r="Y1088" i="41"/>
  <c r="X1088" i="41"/>
  <c r="W1088" i="41"/>
  <c r="Z1087" i="41"/>
  <c r="Y1087" i="41"/>
  <c r="X1087" i="41"/>
  <c r="W1087" i="41"/>
  <c r="Z1086" i="41"/>
  <c r="Y1086" i="41"/>
  <c r="X1086" i="41"/>
  <c r="W1086" i="41"/>
  <c r="Z1085" i="41"/>
  <c r="Y1085" i="41"/>
  <c r="X1085" i="41"/>
  <c r="W1085" i="41"/>
  <c r="Z1084" i="41"/>
  <c r="Y1084" i="41"/>
  <c r="X1084" i="41"/>
  <c r="W1084" i="41"/>
  <c r="Z1083" i="41"/>
  <c r="Y1083" i="41"/>
  <c r="X1083" i="41"/>
  <c r="W1083" i="41"/>
  <c r="Z1082" i="41"/>
  <c r="Y1082" i="41"/>
  <c r="X1082" i="41"/>
  <c r="W1082" i="41"/>
  <c r="Z1081" i="41"/>
  <c r="Y1081" i="41"/>
  <c r="X1081" i="41"/>
  <c r="W1081" i="41"/>
  <c r="Z1080" i="41"/>
  <c r="Y1080" i="41"/>
  <c r="X1080" i="41"/>
  <c r="W1080" i="41"/>
  <c r="Z1079" i="41"/>
  <c r="Y1079" i="41"/>
  <c r="X1079" i="41"/>
  <c r="W1079" i="41"/>
  <c r="Z1078" i="41"/>
  <c r="Y1078" i="41"/>
  <c r="X1078" i="41"/>
  <c r="W1078" i="41"/>
  <c r="Z1077" i="41"/>
  <c r="Y1077" i="41"/>
  <c r="X1077" i="41"/>
  <c r="W1077" i="41"/>
  <c r="Z1076" i="41"/>
  <c r="Y1076" i="41"/>
  <c r="X1076" i="41"/>
  <c r="W1076" i="41"/>
  <c r="Z1075" i="41"/>
  <c r="Y1075" i="41"/>
  <c r="X1075" i="41"/>
  <c r="W1075" i="41"/>
  <c r="Z1074" i="41"/>
  <c r="Y1074" i="41"/>
  <c r="X1074" i="41"/>
  <c r="W1074" i="41"/>
  <c r="Z1073" i="41"/>
  <c r="Y1073" i="41"/>
  <c r="X1073" i="41"/>
  <c r="W1073" i="41"/>
  <c r="Z1072" i="41"/>
  <c r="Y1072" i="41"/>
  <c r="X1072" i="41"/>
  <c r="W1072" i="41"/>
  <c r="Z1071" i="41"/>
  <c r="Y1071" i="41"/>
  <c r="X1071" i="41"/>
  <c r="W1071" i="41"/>
  <c r="Z1070" i="41"/>
  <c r="Y1070" i="41"/>
  <c r="X1070" i="41"/>
  <c r="W1070" i="41"/>
  <c r="Z1069" i="41"/>
  <c r="Y1069" i="41"/>
  <c r="X1069" i="41"/>
  <c r="W1069" i="41"/>
  <c r="Z1068" i="41"/>
  <c r="Y1068" i="41"/>
  <c r="X1068" i="41"/>
  <c r="W1068" i="41"/>
  <c r="Z1067" i="41"/>
  <c r="Y1067" i="41"/>
  <c r="X1067" i="41"/>
  <c r="W1067" i="41"/>
  <c r="Z1066" i="41"/>
  <c r="Y1066" i="41"/>
  <c r="X1066" i="41"/>
  <c r="W1066" i="41"/>
  <c r="Z1065" i="41"/>
  <c r="Y1065" i="41"/>
  <c r="X1065" i="41"/>
  <c r="W1065" i="41"/>
  <c r="Z1064" i="41"/>
  <c r="Y1064" i="41"/>
  <c r="X1064" i="41"/>
  <c r="W1064" i="41"/>
  <c r="Z1063" i="41"/>
  <c r="Y1063" i="41"/>
  <c r="X1063" i="41"/>
  <c r="W1063" i="41"/>
  <c r="Z1062" i="41"/>
  <c r="Y1062" i="41"/>
  <c r="X1062" i="41"/>
  <c r="W1062" i="41"/>
  <c r="Z1061" i="41"/>
  <c r="Y1061" i="41"/>
  <c r="X1061" i="41"/>
  <c r="W1061" i="41"/>
  <c r="Z1060" i="41"/>
  <c r="Y1060" i="41"/>
  <c r="X1060" i="41"/>
  <c r="W1060" i="41"/>
  <c r="Z1059" i="41"/>
  <c r="Y1059" i="41"/>
  <c r="X1059" i="41"/>
  <c r="W1059" i="41"/>
  <c r="Z1058" i="41"/>
  <c r="Y1058" i="41"/>
  <c r="X1058" i="41"/>
  <c r="W1058" i="41"/>
  <c r="Z1057" i="41"/>
  <c r="Y1057" i="41"/>
  <c r="X1057" i="41"/>
  <c r="W1057" i="41"/>
  <c r="Z1056" i="41"/>
  <c r="Y1056" i="41"/>
  <c r="X1056" i="41"/>
  <c r="W1056" i="41"/>
  <c r="Z1055" i="41"/>
  <c r="Y1055" i="41"/>
  <c r="X1055" i="41"/>
  <c r="W1055" i="41"/>
  <c r="Z1054" i="41"/>
  <c r="Y1054" i="41"/>
  <c r="X1054" i="41"/>
  <c r="W1054" i="41"/>
  <c r="Z1053" i="41"/>
  <c r="Y1053" i="41"/>
  <c r="X1053" i="41"/>
  <c r="W1053" i="41"/>
  <c r="Z1052" i="41"/>
  <c r="Y1052" i="41"/>
  <c r="X1052" i="41"/>
  <c r="W1052" i="41"/>
  <c r="Z1051" i="41"/>
  <c r="Y1051" i="41"/>
  <c r="X1051" i="41"/>
  <c r="W1051" i="41"/>
  <c r="Z1050" i="41"/>
  <c r="Y1050" i="41"/>
  <c r="X1050" i="41"/>
  <c r="W1050" i="41"/>
  <c r="Z1049" i="41"/>
  <c r="Y1049" i="41"/>
  <c r="X1049" i="41"/>
  <c r="W1049" i="41"/>
  <c r="Z1048" i="41"/>
  <c r="Y1048" i="41"/>
  <c r="X1048" i="41"/>
  <c r="W1048" i="41"/>
  <c r="Z1047" i="41"/>
  <c r="Y1047" i="41"/>
  <c r="X1047" i="41"/>
  <c r="W1047" i="41"/>
  <c r="Z1046" i="41"/>
  <c r="Y1046" i="41"/>
  <c r="X1046" i="41"/>
  <c r="W1046" i="41"/>
  <c r="Z1045" i="41"/>
  <c r="Y1045" i="41"/>
  <c r="X1045" i="41"/>
  <c r="W1045" i="41"/>
  <c r="Z1044" i="41"/>
  <c r="Y1044" i="41"/>
  <c r="X1044" i="41"/>
  <c r="W1044" i="41"/>
  <c r="Z1043" i="41"/>
  <c r="Y1043" i="41"/>
  <c r="X1043" i="41"/>
  <c r="W1043" i="41"/>
  <c r="Z1042" i="41"/>
  <c r="Y1042" i="41"/>
  <c r="X1042" i="41"/>
  <c r="W1042" i="41"/>
  <c r="Z1041" i="41"/>
  <c r="Y1041" i="41"/>
  <c r="X1041" i="41"/>
  <c r="W1041" i="41"/>
  <c r="Z1040" i="41"/>
  <c r="Y1040" i="41"/>
  <c r="X1040" i="41"/>
  <c r="W1040" i="41"/>
  <c r="Z1039" i="41"/>
  <c r="Y1039" i="41"/>
  <c r="X1039" i="41"/>
  <c r="W1039" i="41"/>
  <c r="Z1038" i="41"/>
  <c r="Y1038" i="41"/>
  <c r="X1038" i="41"/>
  <c r="W1038" i="41"/>
  <c r="Z1037" i="41"/>
  <c r="Y1037" i="41"/>
  <c r="X1037" i="41"/>
  <c r="W1037" i="41"/>
  <c r="Z1036" i="41"/>
  <c r="Y1036" i="41"/>
  <c r="X1036" i="41"/>
  <c r="W1036" i="41"/>
  <c r="Z1035" i="41"/>
  <c r="Y1035" i="41"/>
  <c r="X1035" i="41"/>
  <c r="W1035" i="41"/>
  <c r="Z1034" i="41"/>
  <c r="Y1034" i="41"/>
  <c r="X1034" i="41"/>
  <c r="W1034" i="41"/>
  <c r="Z1033" i="41"/>
  <c r="Y1033" i="41"/>
  <c r="X1033" i="41"/>
  <c r="W1033" i="41"/>
  <c r="Z1032" i="41"/>
  <c r="Y1032" i="41"/>
  <c r="X1032" i="41"/>
  <c r="W1032" i="41"/>
  <c r="Z1031" i="41"/>
  <c r="Y1031" i="41"/>
  <c r="X1031" i="41"/>
  <c r="W1031" i="41"/>
  <c r="Z1030" i="41"/>
  <c r="Y1030" i="41"/>
  <c r="X1030" i="41"/>
  <c r="W1030" i="41"/>
  <c r="Z1029" i="41"/>
  <c r="Y1029" i="41"/>
  <c r="X1029" i="41"/>
  <c r="W1029" i="41"/>
  <c r="Z1028" i="41"/>
  <c r="Y1028" i="41"/>
  <c r="X1028" i="41"/>
  <c r="W1028" i="41"/>
  <c r="Z1027" i="41"/>
  <c r="Y1027" i="41"/>
  <c r="X1027" i="41"/>
  <c r="W1027" i="41"/>
  <c r="Z1026" i="41"/>
  <c r="Y1026" i="41"/>
  <c r="X1026" i="41"/>
  <c r="W1026" i="41"/>
  <c r="Z1025" i="41"/>
  <c r="Y1025" i="41"/>
  <c r="X1025" i="41"/>
  <c r="W1025" i="41"/>
  <c r="Z1024" i="41"/>
  <c r="Y1024" i="41"/>
  <c r="X1024" i="41"/>
  <c r="W1024" i="41"/>
  <c r="Z1023" i="41"/>
  <c r="Y1023" i="41"/>
  <c r="X1023" i="41"/>
  <c r="W1023" i="41"/>
  <c r="Z1022" i="41"/>
  <c r="Y1022" i="41"/>
  <c r="X1022" i="41"/>
  <c r="W1022" i="41"/>
  <c r="Z1021" i="41"/>
  <c r="Y1021" i="41"/>
  <c r="X1021" i="41"/>
  <c r="W1021" i="41"/>
  <c r="Z1020" i="41"/>
  <c r="Y1020" i="41"/>
  <c r="X1020" i="41"/>
  <c r="W1020" i="41"/>
  <c r="Z1019" i="41"/>
  <c r="Y1019" i="41"/>
  <c r="X1019" i="41"/>
  <c r="W1019" i="41"/>
  <c r="Z1018" i="41"/>
  <c r="Y1018" i="41"/>
  <c r="X1018" i="41"/>
  <c r="W1018" i="41"/>
  <c r="Z1017" i="41"/>
  <c r="Y1017" i="41"/>
  <c r="X1017" i="41"/>
  <c r="W1017" i="41"/>
  <c r="Z1016" i="41"/>
  <c r="Y1016" i="41"/>
  <c r="X1016" i="41"/>
  <c r="W1016" i="41"/>
  <c r="Z1015" i="41"/>
  <c r="Y1015" i="41"/>
  <c r="X1015" i="41"/>
  <c r="W1015" i="41"/>
  <c r="Z1014" i="41"/>
  <c r="Y1014" i="41"/>
  <c r="X1014" i="41"/>
  <c r="W1014" i="41"/>
  <c r="Z1013" i="41"/>
  <c r="Y1013" i="41"/>
  <c r="X1013" i="41"/>
  <c r="W1013" i="41"/>
  <c r="Z1012" i="41"/>
  <c r="Y1012" i="41"/>
  <c r="X1012" i="41"/>
  <c r="W1012" i="41"/>
  <c r="Z1011" i="41"/>
  <c r="Y1011" i="41"/>
  <c r="X1011" i="41"/>
  <c r="W1011" i="41"/>
  <c r="Z1010" i="41"/>
  <c r="Y1010" i="41"/>
  <c r="X1010" i="41"/>
  <c r="W1010" i="41"/>
  <c r="Z1009" i="41"/>
  <c r="Y1009" i="41"/>
  <c r="X1009" i="41"/>
  <c r="W1009" i="41"/>
  <c r="Z1008" i="41"/>
  <c r="Y1008" i="41"/>
  <c r="X1008" i="41"/>
  <c r="W1008" i="41"/>
  <c r="Z1007" i="41"/>
  <c r="Y1007" i="41"/>
  <c r="X1007" i="41"/>
  <c r="W1007" i="41"/>
  <c r="Z1006" i="41"/>
  <c r="Y1006" i="41"/>
  <c r="X1006" i="41"/>
  <c r="W1006" i="41"/>
  <c r="Z1005" i="41"/>
  <c r="Y1005" i="41"/>
  <c r="X1005" i="41"/>
  <c r="W1005" i="41"/>
  <c r="Z1004" i="41"/>
  <c r="Y1004" i="41"/>
  <c r="X1004" i="41"/>
  <c r="W1004" i="41"/>
  <c r="Z1003" i="41"/>
  <c r="Y1003" i="41"/>
  <c r="X1003" i="41"/>
  <c r="W1003" i="41"/>
  <c r="Z1002" i="41"/>
  <c r="Y1002" i="41"/>
  <c r="X1002" i="41"/>
  <c r="W1002" i="41"/>
  <c r="Z1001" i="41"/>
  <c r="Y1001" i="41"/>
  <c r="X1001" i="41"/>
  <c r="W1001" i="41"/>
  <c r="Z1000" i="41"/>
  <c r="Y1000" i="41"/>
  <c r="X1000" i="41"/>
  <c r="W1000" i="41"/>
  <c r="Z999" i="41"/>
  <c r="Y999" i="41"/>
  <c r="X999" i="41"/>
  <c r="W999" i="41"/>
  <c r="Z998" i="41"/>
  <c r="Y998" i="41"/>
  <c r="X998" i="41"/>
  <c r="W998" i="41"/>
  <c r="Z997" i="41"/>
  <c r="Y997" i="41"/>
  <c r="X997" i="41"/>
  <c r="W997" i="41"/>
  <c r="Z996" i="41"/>
  <c r="Y996" i="41"/>
  <c r="X996" i="41"/>
  <c r="W996" i="41"/>
  <c r="Z995" i="41"/>
  <c r="Y995" i="41"/>
  <c r="X995" i="41"/>
  <c r="W995" i="41"/>
  <c r="Z994" i="41"/>
  <c r="Y994" i="41"/>
  <c r="X994" i="41"/>
  <c r="W994" i="41"/>
  <c r="Z993" i="41"/>
  <c r="Y993" i="41"/>
  <c r="X993" i="41"/>
  <c r="W993" i="41"/>
  <c r="Z992" i="41"/>
  <c r="Y992" i="41"/>
  <c r="X992" i="41"/>
  <c r="W992" i="41"/>
  <c r="Z991" i="41"/>
  <c r="Y991" i="41"/>
  <c r="X991" i="41"/>
  <c r="W991" i="41"/>
  <c r="Z990" i="41"/>
  <c r="Y990" i="41"/>
  <c r="X990" i="41"/>
  <c r="W990" i="41"/>
  <c r="Z989" i="41"/>
  <c r="Y989" i="41"/>
  <c r="X989" i="41"/>
  <c r="W989" i="41"/>
  <c r="Z988" i="41"/>
  <c r="Y988" i="41"/>
  <c r="X988" i="41"/>
  <c r="W988" i="41"/>
  <c r="Z987" i="41"/>
  <c r="Y987" i="41"/>
  <c r="X987" i="41"/>
  <c r="W987" i="41"/>
  <c r="Z986" i="41"/>
  <c r="Y986" i="41"/>
  <c r="X986" i="41"/>
  <c r="W986" i="41"/>
  <c r="Z985" i="41"/>
  <c r="Y985" i="41"/>
  <c r="X985" i="41"/>
  <c r="W985" i="41"/>
  <c r="Z984" i="41"/>
  <c r="Y984" i="41"/>
  <c r="X984" i="41"/>
  <c r="W984" i="41"/>
  <c r="Z983" i="41"/>
  <c r="Y983" i="41"/>
  <c r="X983" i="41"/>
  <c r="W983" i="41"/>
  <c r="Z982" i="41"/>
  <c r="Y982" i="41"/>
  <c r="X982" i="41"/>
  <c r="W982" i="41"/>
  <c r="Z981" i="41"/>
  <c r="Y981" i="41"/>
  <c r="X981" i="41"/>
  <c r="W981" i="41"/>
  <c r="Z980" i="41"/>
  <c r="Y980" i="41"/>
  <c r="X980" i="41"/>
  <c r="W980" i="41"/>
  <c r="Z979" i="41"/>
  <c r="Y979" i="41"/>
  <c r="X979" i="41"/>
  <c r="W979" i="41"/>
  <c r="Z978" i="41"/>
  <c r="Y978" i="41"/>
  <c r="X978" i="41"/>
  <c r="W978" i="41"/>
  <c r="Z977" i="41"/>
  <c r="Y977" i="41"/>
  <c r="X977" i="41"/>
  <c r="W977" i="41"/>
  <c r="Z976" i="41"/>
  <c r="Y976" i="41"/>
  <c r="X976" i="41"/>
  <c r="W976" i="41"/>
  <c r="Z975" i="41"/>
  <c r="Y975" i="41"/>
  <c r="X975" i="41"/>
  <c r="W975" i="41"/>
  <c r="Z974" i="41"/>
  <c r="Y974" i="41"/>
  <c r="X974" i="41"/>
  <c r="W974" i="41"/>
  <c r="Z973" i="41"/>
  <c r="Y973" i="41"/>
  <c r="X973" i="41"/>
  <c r="W973" i="41"/>
  <c r="Z972" i="41"/>
  <c r="Y972" i="41"/>
  <c r="X972" i="41"/>
  <c r="W972" i="41"/>
  <c r="Z971" i="41"/>
  <c r="Y971" i="41"/>
  <c r="X971" i="41"/>
  <c r="W971" i="41"/>
  <c r="Z970" i="41"/>
  <c r="Y970" i="41"/>
  <c r="X970" i="41"/>
  <c r="W970" i="41"/>
  <c r="Z969" i="41"/>
  <c r="Y969" i="41"/>
  <c r="X969" i="41"/>
  <c r="W969" i="41"/>
  <c r="Z968" i="41"/>
  <c r="Y968" i="41"/>
  <c r="X968" i="41"/>
  <c r="W968" i="41"/>
  <c r="Z967" i="41"/>
  <c r="Y967" i="41"/>
  <c r="X967" i="41"/>
  <c r="W967" i="41"/>
  <c r="Z966" i="41"/>
  <c r="Y966" i="41"/>
  <c r="X966" i="41"/>
  <c r="W966" i="41"/>
  <c r="Z965" i="41"/>
  <c r="Y965" i="41"/>
  <c r="X965" i="41"/>
  <c r="W965" i="41"/>
  <c r="Z964" i="41"/>
  <c r="Y964" i="41"/>
  <c r="X964" i="41"/>
  <c r="W964" i="41"/>
  <c r="Z963" i="41"/>
  <c r="Y963" i="41"/>
  <c r="X963" i="41"/>
  <c r="W963" i="41"/>
  <c r="Z962" i="41"/>
  <c r="Y962" i="41"/>
  <c r="X962" i="41"/>
  <c r="W962" i="41"/>
  <c r="Z961" i="41"/>
  <c r="Y961" i="41"/>
  <c r="X961" i="41"/>
  <c r="W961" i="41"/>
  <c r="Z960" i="41"/>
  <c r="Y960" i="41"/>
  <c r="X960" i="41"/>
  <c r="W960" i="41"/>
  <c r="Z959" i="41"/>
  <c r="Y959" i="41"/>
  <c r="X959" i="41"/>
  <c r="W959" i="41"/>
  <c r="Z958" i="41"/>
  <c r="Y958" i="41"/>
  <c r="X958" i="41"/>
  <c r="W958" i="41"/>
  <c r="Z957" i="41"/>
  <c r="Y957" i="41"/>
  <c r="X957" i="41"/>
  <c r="W957" i="41"/>
  <c r="Z956" i="41"/>
  <c r="Y956" i="41"/>
  <c r="X956" i="41"/>
  <c r="W956" i="41"/>
  <c r="Z955" i="41"/>
  <c r="Y955" i="41"/>
  <c r="X955" i="41"/>
  <c r="W955" i="41"/>
  <c r="Z954" i="41"/>
  <c r="Y954" i="41"/>
  <c r="X954" i="41"/>
  <c r="W954" i="41"/>
  <c r="Z953" i="41"/>
  <c r="Y953" i="41"/>
  <c r="X953" i="41"/>
  <c r="W953" i="41"/>
  <c r="Z952" i="41"/>
  <c r="Y952" i="41"/>
  <c r="X952" i="41"/>
  <c r="W952" i="41"/>
  <c r="Z951" i="41"/>
  <c r="Y951" i="41"/>
  <c r="X951" i="41"/>
  <c r="W951" i="41"/>
  <c r="Z950" i="41"/>
  <c r="Y950" i="41"/>
  <c r="X950" i="41"/>
  <c r="W950" i="41"/>
  <c r="Z949" i="41"/>
  <c r="Y949" i="41"/>
  <c r="X949" i="41"/>
  <c r="W949" i="41"/>
  <c r="Z948" i="41"/>
  <c r="Y948" i="41"/>
  <c r="X948" i="41"/>
  <c r="W948" i="41"/>
  <c r="Z947" i="41"/>
  <c r="Y947" i="41"/>
  <c r="X947" i="41"/>
  <c r="W947" i="41"/>
  <c r="Z946" i="41"/>
  <c r="Y946" i="41"/>
  <c r="X946" i="41"/>
  <c r="W946" i="41"/>
  <c r="Z945" i="41"/>
  <c r="Y945" i="41"/>
  <c r="X945" i="41"/>
  <c r="W945" i="41"/>
  <c r="Z944" i="41"/>
  <c r="Y944" i="41"/>
  <c r="X944" i="41"/>
  <c r="W944" i="41"/>
  <c r="Z943" i="41"/>
  <c r="Y943" i="41"/>
  <c r="X943" i="41"/>
  <c r="W943" i="41"/>
  <c r="Z942" i="41"/>
  <c r="Y942" i="41"/>
  <c r="X942" i="41"/>
  <c r="W942" i="41"/>
  <c r="Z941" i="41"/>
  <c r="Y941" i="41"/>
  <c r="X941" i="41"/>
  <c r="W941" i="41"/>
  <c r="Z940" i="41"/>
  <c r="Y940" i="41"/>
  <c r="X940" i="41"/>
  <c r="W940" i="41"/>
  <c r="Z939" i="41"/>
  <c r="Y939" i="41"/>
  <c r="X939" i="41"/>
  <c r="W939" i="41"/>
  <c r="Z938" i="41"/>
  <c r="Y938" i="41"/>
  <c r="X938" i="41"/>
  <c r="W938" i="41"/>
  <c r="Z937" i="41"/>
  <c r="Y937" i="41"/>
  <c r="X937" i="41"/>
  <c r="W937" i="41"/>
  <c r="Z936" i="41"/>
  <c r="Y936" i="41"/>
  <c r="X936" i="41"/>
  <c r="W936" i="41"/>
  <c r="Z935" i="41"/>
  <c r="Y935" i="41"/>
  <c r="X935" i="41"/>
  <c r="W935" i="41"/>
  <c r="Z934" i="41"/>
  <c r="Y934" i="41"/>
  <c r="X934" i="41"/>
  <c r="W934" i="41"/>
  <c r="Z933" i="41"/>
  <c r="Y933" i="41"/>
  <c r="X933" i="41"/>
  <c r="W933" i="41"/>
  <c r="Z932" i="41"/>
  <c r="Y932" i="41"/>
  <c r="X932" i="41"/>
  <c r="W932" i="41"/>
  <c r="Z931" i="41"/>
  <c r="Y931" i="41"/>
  <c r="X931" i="41"/>
  <c r="W931" i="41"/>
  <c r="Z930" i="41"/>
  <c r="Y930" i="41"/>
  <c r="X930" i="41"/>
  <c r="W930" i="41"/>
  <c r="Z929" i="41"/>
  <c r="Y929" i="41"/>
  <c r="X929" i="41"/>
  <c r="W929" i="41"/>
  <c r="Z928" i="41"/>
  <c r="Y928" i="41"/>
  <c r="X928" i="41"/>
  <c r="W928" i="41"/>
  <c r="Z927" i="41"/>
  <c r="Y927" i="41"/>
  <c r="X927" i="41"/>
  <c r="W927" i="41"/>
  <c r="Z926" i="41"/>
  <c r="Y926" i="41"/>
  <c r="X926" i="41"/>
  <c r="W926" i="41"/>
  <c r="Z925" i="41"/>
  <c r="Y925" i="41"/>
  <c r="X925" i="41"/>
  <c r="W925" i="41"/>
  <c r="Z924" i="41"/>
  <c r="Y924" i="41"/>
  <c r="X924" i="41"/>
  <c r="W924" i="41"/>
  <c r="Z923" i="41"/>
  <c r="Y923" i="41"/>
  <c r="X923" i="41"/>
  <c r="W923" i="41"/>
  <c r="Z922" i="41"/>
  <c r="Y922" i="41"/>
  <c r="X922" i="41"/>
  <c r="W922" i="41"/>
  <c r="Z921" i="41"/>
  <c r="Y921" i="41"/>
  <c r="X921" i="41"/>
  <c r="W921" i="41"/>
  <c r="Z920" i="41"/>
  <c r="Y920" i="41"/>
  <c r="X920" i="41"/>
  <c r="W920" i="41"/>
  <c r="Z919" i="41"/>
  <c r="Y919" i="41"/>
  <c r="X919" i="41"/>
  <c r="W919" i="41"/>
  <c r="Z918" i="41"/>
  <c r="Y918" i="41"/>
  <c r="X918" i="41"/>
  <c r="W918" i="41"/>
  <c r="Z917" i="41"/>
  <c r="Y917" i="41"/>
  <c r="X917" i="41"/>
  <c r="W917" i="41"/>
  <c r="Z916" i="41"/>
  <c r="Y916" i="41"/>
  <c r="X916" i="41"/>
  <c r="W916" i="41"/>
  <c r="Z915" i="41"/>
  <c r="Y915" i="41"/>
  <c r="X915" i="41"/>
  <c r="W915" i="41"/>
  <c r="Z914" i="41"/>
  <c r="Y914" i="41"/>
  <c r="X914" i="41"/>
  <c r="W914" i="41"/>
  <c r="Z913" i="41"/>
  <c r="Y913" i="41"/>
  <c r="X913" i="41"/>
  <c r="W913" i="41"/>
  <c r="Z912" i="41"/>
  <c r="Y912" i="41"/>
  <c r="X912" i="41"/>
  <c r="W912" i="41"/>
  <c r="Z911" i="41"/>
  <c r="Y911" i="41"/>
  <c r="X911" i="41"/>
  <c r="W911" i="41"/>
  <c r="Z910" i="41"/>
  <c r="Y910" i="41"/>
  <c r="X910" i="41"/>
  <c r="W910" i="41"/>
  <c r="Z909" i="41"/>
  <c r="Y909" i="41"/>
  <c r="X909" i="41"/>
  <c r="W909" i="41"/>
  <c r="Z908" i="41"/>
  <c r="Y908" i="41"/>
  <c r="X908" i="41"/>
  <c r="W908" i="41"/>
  <c r="Z907" i="41"/>
  <c r="Y907" i="41"/>
  <c r="X907" i="41"/>
  <c r="W907" i="41"/>
  <c r="Z906" i="41"/>
  <c r="Y906" i="41"/>
  <c r="X906" i="41"/>
  <c r="W906" i="41"/>
  <c r="Z905" i="41"/>
  <c r="Y905" i="41"/>
  <c r="X905" i="41"/>
  <c r="W905" i="41"/>
  <c r="Z904" i="41"/>
  <c r="Y904" i="41"/>
  <c r="X904" i="41"/>
  <c r="W904" i="41"/>
  <c r="Z903" i="41"/>
  <c r="Y903" i="41"/>
  <c r="X903" i="41"/>
  <c r="W903" i="41"/>
  <c r="Z902" i="41"/>
  <c r="Y902" i="41"/>
  <c r="X902" i="41"/>
  <c r="W902" i="41"/>
  <c r="Z901" i="41"/>
  <c r="Y901" i="41"/>
  <c r="X901" i="41"/>
  <c r="W901" i="41"/>
  <c r="Z900" i="41"/>
  <c r="Y900" i="41"/>
  <c r="X900" i="41"/>
  <c r="W900" i="41"/>
  <c r="Z899" i="41"/>
  <c r="Y899" i="41"/>
  <c r="X899" i="41"/>
  <c r="W899" i="41"/>
  <c r="Z898" i="41"/>
  <c r="Y898" i="41"/>
  <c r="X898" i="41"/>
  <c r="W898" i="41"/>
  <c r="Z897" i="41"/>
  <c r="Y897" i="41"/>
  <c r="X897" i="41"/>
  <c r="W897" i="41"/>
  <c r="Z896" i="41"/>
  <c r="Y896" i="41"/>
  <c r="X896" i="41"/>
  <c r="W896" i="41"/>
  <c r="Z895" i="41"/>
  <c r="Y895" i="41"/>
  <c r="X895" i="41"/>
  <c r="W895" i="41"/>
  <c r="Z894" i="41"/>
  <c r="Y894" i="41"/>
  <c r="X894" i="41"/>
  <c r="W894" i="41"/>
  <c r="Z893" i="41"/>
  <c r="Y893" i="41"/>
  <c r="X893" i="41"/>
  <c r="W893" i="41"/>
  <c r="Z892" i="41"/>
  <c r="Y892" i="41"/>
  <c r="X892" i="41"/>
  <c r="W892" i="41"/>
  <c r="Z891" i="41"/>
  <c r="Y891" i="41"/>
  <c r="X891" i="41"/>
  <c r="W891" i="41"/>
  <c r="Z890" i="41"/>
  <c r="Y890" i="41"/>
  <c r="X890" i="41"/>
  <c r="W890" i="41"/>
  <c r="Z889" i="41"/>
  <c r="Y889" i="41"/>
  <c r="X889" i="41"/>
  <c r="W889" i="41"/>
  <c r="Z888" i="41"/>
  <c r="Y888" i="41"/>
  <c r="X888" i="41"/>
  <c r="W888" i="41"/>
  <c r="Z887" i="41"/>
  <c r="Y887" i="41"/>
  <c r="X887" i="41"/>
  <c r="W887" i="41"/>
  <c r="Z886" i="41"/>
  <c r="Y886" i="41"/>
  <c r="X886" i="41"/>
  <c r="W886" i="41"/>
  <c r="Z885" i="41"/>
  <c r="Y885" i="41"/>
  <c r="X885" i="41"/>
  <c r="W885" i="41"/>
  <c r="Z884" i="41"/>
  <c r="Y884" i="41"/>
  <c r="X884" i="41"/>
  <c r="W884" i="41"/>
  <c r="Z883" i="41"/>
  <c r="Y883" i="41"/>
  <c r="X883" i="41"/>
  <c r="W883" i="41"/>
  <c r="Z882" i="41"/>
  <c r="Y882" i="41"/>
  <c r="X882" i="41"/>
  <c r="W882" i="41"/>
  <c r="Z881" i="41"/>
  <c r="Y881" i="41"/>
  <c r="X881" i="41"/>
  <c r="W881" i="41"/>
  <c r="Z880" i="41"/>
  <c r="Y880" i="41"/>
  <c r="X880" i="41"/>
  <c r="W880" i="41"/>
  <c r="Z879" i="41"/>
  <c r="Y879" i="41"/>
  <c r="X879" i="41"/>
  <c r="W879" i="41"/>
  <c r="Z878" i="41"/>
  <c r="Y878" i="41"/>
  <c r="X878" i="41"/>
  <c r="W878" i="41"/>
  <c r="Z877" i="41"/>
  <c r="Y877" i="41"/>
  <c r="X877" i="41"/>
  <c r="W877" i="41"/>
  <c r="Z876" i="41"/>
  <c r="Y876" i="41"/>
  <c r="X876" i="41"/>
  <c r="W876" i="41"/>
  <c r="Z875" i="41"/>
  <c r="Y875" i="41"/>
  <c r="X875" i="41"/>
  <c r="W875" i="41"/>
  <c r="Z874" i="41"/>
  <c r="Y874" i="41"/>
  <c r="X874" i="41"/>
  <c r="W874" i="41"/>
  <c r="Z873" i="41"/>
  <c r="Y873" i="41"/>
  <c r="X873" i="41"/>
  <c r="W873" i="41"/>
  <c r="Z872" i="41"/>
  <c r="Y872" i="41"/>
  <c r="X872" i="41"/>
  <c r="W872" i="41"/>
  <c r="Z871" i="41"/>
  <c r="Y871" i="41"/>
  <c r="X871" i="41"/>
  <c r="W871" i="41"/>
  <c r="Z870" i="41"/>
  <c r="Y870" i="41"/>
  <c r="X870" i="41"/>
  <c r="W870" i="41"/>
  <c r="Z869" i="41"/>
  <c r="Y869" i="41"/>
  <c r="X869" i="41"/>
  <c r="W869" i="41"/>
  <c r="Z868" i="41"/>
  <c r="Y868" i="41"/>
  <c r="X868" i="41"/>
  <c r="W868" i="41"/>
  <c r="Z867" i="41"/>
  <c r="Y867" i="41"/>
  <c r="X867" i="41"/>
  <c r="W867" i="41"/>
  <c r="Z866" i="41"/>
  <c r="Y866" i="41"/>
  <c r="X866" i="41"/>
  <c r="W866" i="41"/>
  <c r="Z865" i="41"/>
  <c r="Y865" i="41"/>
  <c r="X865" i="41"/>
  <c r="W865" i="41"/>
  <c r="Z864" i="41"/>
  <c r="Y864" i="41"/>
  <c r="X864" i="41"/>
  <c r="W864" i="41"/>
  <c r="Z863" i="41"/>
  <c r="Y863" i="41"/>
  <c r="X863" i="41"/>
  <c r="W863" i="41"/>
  <c r="Z862" i="41"/>
  <c r="Y862" i="41"/>
  <c r="X862" i="41"/>
  <c r="W862" i="41"/>
  <c r="Z861" i="41"/>
  <c r="Y861" i="41"/>
  <c r="X861" i="41"/>
  <c r="W861" i="41"/>
  <c r="Z860" i="41"/>
  <c r="Y860" i="41"/>
  <c r="X860" i="41"/>
  <c r="W860" i="41"/>
  <c r="Z859" i="41"/>
  <c r="Y859" i="41"/>
  <c r="X859" i="41"/>
  <c r="W859" i="41"/>
  <c r="Z858" i="41"/>
  <c r="Y858" i="41"/>
  <c r="X858" i="41"/>
  <c r="W858" i="41"/>
  <c r="Z857" i="41"/>
  <c r="Y857" i="41"/>
  <c r="X857" i="41"/>
  <c r="W857" i="41"/>
  <c r="Z856" i="41"/>
  <c r="Y856" i="41"/>
  <c r="X856" i="41"/>
  <c r="W856" i="41"/>
  <c r="Z855" i="41"/>
  <c r="Y855" i="41"/>
  <c r="X855" i="41"/>
  <c r="W855" i="41"/>
  <c r="Z854" i="41"/>
  <c r="Y854" i="41"/>
  <c r="X854" i="41"/>
  <c r="W854" i="41"/>
  <c r="Z853" i="41"/>
  <c r="Y853" i="41"/>
  <c r="X853" i="41"/>
  <c r="W853" i="41"/>
  <c r="Z852" i="41"/>
  <c r="Y852" i="41"/>
  <c r="X852" i="41"/>
  <c r="W852" i="41"/>
  <c r="Z851" i="41"/>
  <c r="Y851" i="41"/>
  <c r="X851" i="41"/>
  <c r="W851" i="41"/>
  <c r="Z850" i="41"/>
  <c r="Y850" i="41"/>
  <c r="X850" i="41"/>
  <c r="W850" i="41"/>
  <c r="Z849" i="41"/>
  <c r="Y849" i="41"/>
  <c r="X849" i="41"/>
  <c r="W849" i="41"/>
  <c r="Z848" i="41"/>
  <c r="Y848" i="41"/>
  <c r="X848" i="41"/>
  <c r="W848" i="41"/>
  <c r="Z847" i="41"/>
  <c r="Y847" i="41"/>
  <c r="X847" i="41"/>
  <c r="W847" i="41"/>
  <c r="Z846" i="41"/>
  <c r="Y846" i="41"/>
  <c r="X846" i="41"/>
  <c r="W846" i="41"/>
  <c r="Z845" i="41"/>
  <c r="Y845" i="41"/>
  <c r="X845" i="41"/>
  <c r="W845" i="41"/>
  <c r="Z844" i="41"/>
  <c r="Y844" i="41"/>
  <c r="X844" i="41"/>
  <c r="W844" i="41"/>
  <c r="Z843" i="41"/>
  <c r="Y843" i="41"/>
  <c r="X843" i="41"/>
  <c r="W843" i="41"/>
  <c r="Z842" i="41"/>
  <c r="Y842" i="41"/>
  <c r="X842" i="41"/>
  <c r="W842" i="41"/>
  <c r="Z841" i="41"/>
  <c r="Y841" i="41"/>
  <c r="X841" i="41"/>
  <c r="W841" i="41"/>
  <c r="Z840" i="41"/>
  <c r="Y840" i="41"/>
  <c r="X840" i="41"/>
  <c r="W840" i="41"/>
  <c r="Z839" i="41"/>
  <c r="Y839" i="41"/>
  <c r="X839" i="41"/>
  <c r="W839" i="41"/>
  <c r="Z838" i="41"/>
  <c r="Y838" i="41"/>
  <c r="X838" i="41"/>
  <c r="W838" i="41"/>
  <c r="Z837" i="41"/>
  <c r="Y837" i="41"/>
  <c r="X837" i="41"/>
  <c r="W837" i="41"/>
  <c r="Z836" i="41"/>
  <c r="Y836" i="41"/>
  <c r="X836" i="41"/>
  <c r="W836" i="41"/>
  <c r="Z835" i="41"/>
  <c r="Y835" i="41"/>
  <c r="X835" i="41"/>
  <c r="W835" i="41"/>
  <c r="Z834" i="41"/>
  <c r="Y834" i="41"/>
  <c r="X834" i="41"/>
  <c r="W834" i="41"/>
  <c r="Z833" i="41"/>
  <c r="Y833" i="41"/>
  <c r="X833" i="41"/>
  <c r="W833" i="41"/>
  <c r="Z832" i="41"/>
  <c r="Y832" i="41"/>
  <c r="X832" i="41"/>
  <c r="W832" i="41"/>
  <c r="Z831" i="41"/>
  <c r="Y831" i="41"/>
  <c r="X831" i="41"/>
  <c r="W831" i="41"/>
  <c r="Z830" i="41"/>
  <c r="Y830" i="41"/>
  <c r="X830" i="41"/>
  <c r="W830" i="41"/>
  <c r="Z829" i="41"/>
  <c r="Y829" i="41"/>
  <c r="X829" i="41"/>
  <c r="W829" i="41"/>
  <c r="Z828" i="41"/>
  <c r="Y828" i="41"/>
  <c r="X828" i="41"/>
  <c r="W828" i="41"/>
  <c r="Z827" i="41"/>
  <c r="Y827" i="41"/>
  <c r="X827" i="41"/>
  <c r="W827" i="41"/>
  <c r="Z826" i="41"/>
  <c r="Y826" i="41"/>
  <c r="X826" i="41"/>
  <c r="W826" i="41"/>
  <c r="Z825" i="41"/>
  <c r="Y825" i="41"/>
  <c r="X825" i="41"/>
  <c r="W825" i="41"/>
  <c r="Z824" i="41"/>
  <c r="Y824" i="41"/>
  <c r="X824" i="41"/>
  <c r="W824" i="41"/>
  <c r="Z823" i="41"/>
  <c r="Y823" i="41"/>
  <c r="X823" i="41"/>
  <c r="W823" i="41"/>
  <c r="Z822" i="41"/>
  <c r="Y822" i="41"/>
  <c r="X822" i="41"/>
  <c r="W822" i="41"/>
  <c r="Z821" i="41"/>
  <c r="Y821" i="41"/>
  <c r="X821" i="41"/>
  <c r="W821" i="41"/>
  <c r="Z820" i="41"/>
  <c r="Y820" i="41"/>
  <c r="X820" i="41"/>
  <c r="W820" i="41"/>
  <c r="Z819" i="41"/>
  <c r="Y819" i="41"/>
  <c r="X819" i="41"/>
  <c r="W819" i="41"/>
  <c r="Z818" i="41"/>
  <c r="Y818" i="41"/>
  <c r="X818" i="41"/>
  <c r="W818" i="41"/>
  <c r="Z817" i="41"/>
  <c r="Y817" i="41"/>
  <c r="X817" i="41"/>
  <c r="W817" i="41"/>
  <c r="Z816" i="41"/>
  <c r="Y816" i="41"/>
  <c r="X816" i="41"/>
  <c r="W816" i="41"/>
  <c r="Z815" i="41"/>
  <c r="Y815" i="41"/>
  <c r="X815" i="41"/>
  <c r="W815" i="41"/>
  <c r="Z814" i="41"/>
  <c r="Y814" i="41"/>
  <c r="X814" i="41"/>
  <c r="W814" i="41"/>
  <c r="Z813" i="41"/>
  <c r="Y813" i="41"/>
  <c r="X813" i="41"/>
  <c r="W813" i="41"/>
  <c r="Z812" i="41"/>
  <c r="Y812" i="41"/>
  <c r="X812" i="41"/>
  <c r="W812" i="41"/>
  <c r="Z811" i="41"/>
  <c r="Y811" i="41"/>
  <c r="X811" i="41"/>
  <c r="W811" i="41"/>
  <c r="Z810" i="41"/>
  <c r="Y810" i="41"/>
  <c r="X810" i="41"/>
  <c r="W810" i="41"/>
  <c r="Z809" i="41"/>
  <c r="Y809" i="41"/>
  <c r="X809" i="41"/>
  <c r="W809" i="41"/>
  <c r="Z808" i="41"/>
  <c r="Y808" i="41"/>
  <c r="X808" i="41"/>
  <c r="W808" i="41"/>
  <c r="Z807" i="41"/>
  <c r="Y807" i="41"/>
  <c r="X807" i="41"/>
  <c r="W807" i="41"/>
  <c r="Z806" i="41"/>
  <c r="Y806" i="41"/>
  <c r="X806" i="41"/>
  <c r="W806" i="41"/>
  <c r="Z805" i="41"/>
  <c r="Y805" i="41"/>
  <c r="X805" i="41"/>
  <c r="W805" i="41"/>
  <c r="Z804" i="41"/>
  <c r="Y804" i="41"/>
  <c r="X804" i="41"/>
  <c r="W804" i="41"/>
  <c r="Z803" i="41"/>
  <c r="Y803" i="41"/>
  <c r="X803" i="41"/>
  <c r="W803" i="41"/>
  <c r="Z802" i="41"/>
  <c r="Y802" i="41"/>
  <c r="X802" i="41"/>
  <c r="W802" i="41"/>
  <c r="Z801" i="41"/>
  <c r="Y801" i="41"/>
  <c r="X801" i="41"/>
  <c r="W801" i="41"/>
  <c r="Z800" i="41"/>
  <c r="Y800" i="41"/>
  <c r="X800" i="41"/>
  <c r="W800" i="41"/>
  <c r="Z799" i="41"/>
  <c r="Y799" i="41"/>
  <c r="X799" i="41"/>
  <c r="W799" i="41"/>
  <c r="Z798" i="41"/>
  <c r="Y798" i="41"/>
  <c r="X798" i="41"/>
  <c r="W798" i="41"/>
  <c r="Z797" i="41"/>
  <c r="Y797" i="41"/>
  <c r="X797" i="41"/>
  <c r="W797" i="41"/>
  <c r="Z796" i="41"/>
  <c r="Y796" i="41"/>
  <c r="X796" i="41"/>
  <c r="W796" i="41"/>
  <c r="Z795" i="41"/>
  <c r="Y795" i="41"/>
  <c r="X795" i="41"/>
  <c r="W795" i="41"/>
  <c r="Z794" i="41"/>
  <c r="Y794" i="41"/>
  <c r="X794" i="41"/>
  <c r="W794" i="41"/>
  <c r="Z793" i="41"/>
  <c r="Y793" i="41"/>
  <c r="X793" i="41"/>
  <c r="W793" i="41"/>
  <c r="Z792" i="41"/>
  <c r="Y792" i="41"/>
  <c r="X792" i="41"/>
  <c r="W792" i="41"/>
  <c r="Z791" i="41"/>
  <c r="Y791" i="41"/>
  <c r="X791" i="41"/>
  <c r="W791" i="41"/>
  <c r="Z790" i="41"/>
  <c r="Y790" i="41"/>
  <c r="X790" i="41"/>
  <c r="W790" i="41"/>
  <c r="Z789" i="41"/>
  <c r="Y789" i="41"/>
  <c r="X789" i="41"/>
  <c r="W789" i="41"/>
  <c r="Z788" i="41"/>
  <c r="Y788" i="41"/>
  <c r="X788" i="41"/>
  <c r="W788" i="41"/>
  <c r="Z787" i="41"/>
  <c r="Y787" i="41"/>
  <c r="X787" i="41"/>
  <c r="W787" i="41"/>
  <c r="Z786" i="41"/>
  <c r="Y786" i="41"/>
  <c r="X786" i="41"/>
  <c r="W786" i="41"/>
  <c r="Z785" i="41"/>
  <c r="Y785" i="41"/>
  <c r="X785" i="41"/>
  <c r="W785" i="41"/>
  <c r="Z784" i="41"/>
  <c r="Y784" i="41"/>
  <c r="X784" i="41"/>
  <c r="W784" i="41"/>
  <c r="Z783" i="41"/>
  <c r="Y783" i="41"/>
  <c r="X783" i="41"/>
  <c r="W783" i="41"/>
  <c r="Z782" i="41"/>
  <c r="Y782" i="41"/>
  <c r="X782" i="41"/>
  <c r="W782" i="41"/>
  <c r="Z781" i="41"/>
  <c r="Y781" i="41"/>
  <c r="X781" i="41"/>
  <c r="W781" i="41"/>
  <c r="Z780" i="41"/>
  <c r="Y780" i="41"/>
  <c r="X780" i="41"/>
  <c r="W780" i="41"/>
  <c r="Z779" i="41"/>
  <c r="Y779" i="41"/>
  <c r="X779" i="41"/>
  <c r="W779" i="41"/>
  <c r="Z778" i="41"/>
  <c r="Y778" i="41"/>
  <c r="X778" i="41"/>
  <c r="W778" i="41"/>
  <c r="Z777" i="41"/>
  <c r="Y777" i="41"/>
  <c r="X777" i="41"/>
  <c r="W777" i="41"/>
  <c r="Z776" i="41"/>
  <c r="Y776" i="41"/>
  <c r="X776" i="41"/>
  <c r="W776" i="41"/>
  <c r="Z775" i="41"/>
  <c r="Y775" i="41"/>
  <c r="X775" i="41"/>
  <c r="W775" i="41"/>
  <c r="Z774" i="41"/>
  <c r="Y774" i="41"/>
  <c r="X774" i="41"/>
  <c r="W774" i="41"/>
  <c r="Z773" i="41"/>
  <c r="Y773" i="41"/>
  <c r="X773" i="41"/>
  <c r="W773" i="41"/>
  <c r="Z772" i="41"/>
  <c r="Y772" i="41"/>
  <c r="X772" i="41"/>
  <c r="W772" i="41"/>
  <c r="Z771" i="41"/>
  <c r="Y771" i="41"/>
  <c r="X771" i="41"/>
  <c r="W771" i="41"/>
  <c r="Z770" i="41"/>
  <c r="Y770" i="41"/>
  <c r="X770" i="41"/>
  <c r="W770" i="41"/>
  <c r="Z769" i="41"/>
  <c r="Y769" i="41"/>
  <c r="X769" i="41"/>
  <c r="W769" i="41"/>
  <c r="Z768" i="41"/>
  <c r="Y768" i="41"/>
  <c r="X768" i="41"/>
  <c r="W768" i="41"/>
  <c r="Z767" i="41"/>
  <c r="Y767" i="41"/>
  <c r="X767" i="41"/>
  <c r="W767" i="41"/>
  <c r="Z766" i="41"/>
  <c r="Y766" i="41"/>
  <c r="X766" i="41"/>
  <c r="W766" i="41"/>
  <c r="Z765" i="41"/>
  <c r="Y765" i="41"/>
  <c r="X765" i="41"/>
  <c r="W765" i="41"/>
  <c r="Z764" i="41"/>
  <c r="Y764" i="41"/>
  <c r="X764" i="41"/>
  <c r="W764" i="41"/>
  <c r="Z763" i="41"/>
  <c r="Y763" i="41"/>
  <c r="X763" i="41"/>
  <c r="W763" i="41"/>
  <c r="Z762" i="41"/>
  <c r="Y762" i="41"/>
  <c r="X762" i="41"/>
  <c r="W762" i="41"/>
  <c r="Z761" i="41"/>
  <c r="Y761" i="41"/>
  <c r="X761" i="41"/>
  <c r="W761" i="41"/>
  <c r="Z760" i="41"/>
  <c r="Y760" i="41"/>
  <c r="X760" i="41"/>
  <c r="W760" i="41"/>
  <c r="Z759" i="41"/>
  <c r="Y759" i="41"/>
  <c r="X759" i="41"/>
  <c r="W759" i="41"/>
  <c r="Z758" i="41"/>
  <c r="Y758" i="41"/>
  <c r="X758" i="41"/>
  <c r="W758" i="41"/>
  <c r="Z757" i="41"/>
  <c r="Y757" i="41"/>
  <c r="X757" i="41"/>
  <c r="W757" i="41"/>
  <c r="Z756" i="41"/>
  <c r="Y756" i="41"/>
  <c r="X756" i="41"/>
  <c r="W756" i="41"/>
  <c r="Z755" i="41"/>
  <c r="Y755" i="41"/>
  <c r="X755" i="41"/>
  <c r="W755" i="41"/>
  <c r="Z754" i="41"/>
  <c r="Y754" i="41"/>
  <c r="X754" i="41"/>
  <c r="W754" i="41"/>
  <c r="Z753" i="41"/>
  <c r="Y753" i="41"/>
  <c r="X753" i="41"/>
  <c r="W753" i="41"/>
  <c r="Z752" i="41"/>
  <c r="Y752" i="41"/>
  <c r="X752" i="41"/>
  <c r="W752" i="41"/>
  <c r="Z751" i="41"/>
  <c r="Y751" i="41"/>
  <c r="X751" i="41"/>
  <c r="W751" i="41"/>
  <c r="Z750" i="41"/>
  <c r="Y750" i="41"/>
  <c r="X750" i="41"/>
  <c r="W750" i="41"/>
  <c r="Z749" i="41"/>
  <c r="Y749" i="41"/>
  <c r="X749" i="41"/>
  <c r="W749" i="41"/>
  <c r="Z748" i="41"/>
  <c r="Y748" i="41"/>
  <c r="X748" i="41"/>
  <c r="W748" i="41"/>
  <c r="Z747" i="41"/>
  <c r="Y747" i="41"/>
  <c r="X747" i="41"/>
  <c r="W747" i="41"/>
  <c r="Z746" i="41"/>
  <c r="Y746" i="41"/>
  <c r="X746" i="41"/>
  <c r="W746" i="41"/>
  <c r="Z745" i="41"/>
  <c r="Y745" i="41"/>
  <c r="X745" i="41"/>
  <c r="W745" i="41"/>
  <c r="Z744" i="41"/>
  <c r="Y744" i="41"/>
  <c r="X744" i="41"/>
  <c r="W744" i="41"/>
  <c r="Z743" i="41"/>
  <c r="Y743" i="41"/>
  <c r="X743" i="41"/>
  <c r="W743" i="41"/>
  <c r="Z742" i="41"/>
  <c r="Y742" i="41"/>
  <c r="X742" i="41"/>
  <c r="W742" i="41"/>
  <c r="Z741" i="41"/>
  <c r="Y741" i="41"/>
  <c r="X741" i="41"/>
  <c r="W741" i="41"/>
  <c r="Z740" i="41"/>
  <c r="Y740" i="41"/>
  <c r="X740" i="41"/>
  <c r="W740" i="41"/>
  <c r="Z739" i="41"/>
  <c r="Y739" i="41"/>
  <c r="X739" i="41"/>
  <c r="W739" i="41"/>
  <c r="Z738" i="41"/>
  <c r="Y738" i="41"/>
  <c r="X738" i="41"/>
  <c r="W738" i="41"/>
  <c r="Z737" i="41"/>
  <c r="Y737" i="41"/>
  <c r="X737" i="41"/>
  <c r="W737" i="41"/>
  <c r="Z736" i="41"/>
  <c r="Y736" i="41"/>
  <c r="X736" i="41"/>
  <c r="W736" i="41"/>
  <c r="Z735" i="41"/>
  <c r="Y735" i="41"/>
  <c r="X735" i="41"/>
  <c r="W735" i="41"/>
  <c r="Z734" i="41"/>
  <c r="Y734" i="41"/>
  <c r="X734" i="41"/>
  <c r="W734" i="41"/>
  <c r="Z733" i="41"/>
  <c r="Y733" i="41"/>
  <c r="X733" i="41"/>
  <c r="W733" i="41"/>
  <c r="Z732" i="41"/>
  <c r="Y732" i="41"/>
  <c r="X732" i="41"/>
  <c r="W732" i="41"/>
  <c r="Z731" i="41"/>
  <c r="Y731" i="41"/>
  <c r="X731" i="41"/>
  <c r="W731" i="41"/>
  <c r="Z730" i="41"/>
  <c r="Y730" i="41"/>
  <c r="X730" i="41"/>
  <c r="W730" i="41"/>
  <c r="Z729" i="41"/>
  <c r="Y729" i="41"/>
  <c r="X729" i="41"/>
  <c r="W729" i="41"/>
  <c r="Z728" i="41"/>
  <c r="Y728" i="41"/>
  <c r="X728" i="41"/>
  <c r="W728" i="41"/>
  <c r="Z727" i="41"/>
  <c r="Y727" i="41"/>
  <c r="X727" i="41"/>
  <c r="W727" i="41"/>
  <c r="Z726" i="41"/>
  <c r="Y726" i="41"/>
  <c r="X726" i="41"/>
  <c r="W726" i="41"/>
  <c r="Z725" i="41"/>
  <c r="Y725" i="41"/>
  <c r="X725" i="41"/>
  <c r="W725" i="41"/>
  <c r="Z724" i="41"/>
  <c r="Y724" i="41"/>
  <c r="X724" i="41"/>
  <c r="W724" i="41"/>
  <c r="Z723" i="41"/>
  <c r="Y723" i="41"/>
  <c r="X723" i="41"/>
  <c r="W723" i="41"/>
  <c r="Z722" i="41"/>
  <c r="Y722" i="41"/>
  <c r="X722" i="41"/>
  <c r="W722" i="41"/>
  <c r="Z721" i="41"/>
  <c r="Y721" i="41"/>
  <c r="X721" i="41"/>
  <c r="W721" i="41"/>
  <c r="Z720" i="41"/>
  <c r="Y720" i="41"/>
  <c r="X720" i="41"/>
  <c r="W720" i="41"/>
  <c r="Z719" i="41"/>
  <c r="Y719" i="41"/>
  <c r="X719" i="41"/>
  <c r="W719" i="41"/>
  <c r="Z718" i="41"/>
  <c r="Y718" i="41"/>
  <c r="X718" i="41"/>
  <c r="W718" i="41"/>
  <c r="Z717" i="41"/>
  <c r="Y717" i="41"/>
  <c r="X717" i="41"/>
  <c r="W717" i="41"/>
  <c r="Z716" i="41"/>
  <c r="Y716" i="41"/>
  <c r="X716" i="41"/>
  <c r="W716" i="41"/>
  <c r="Z715" i="41"/>
  <c r="Y715" i="41"/>
  <c r="X715" i="41"/>
  <c r="W715" i="41"/>
  <c r="Z714" i="41"/>
  <c r="Y714" i="41"/>
  <c r="X714" i="41"/>
  <c r="W714" i="41"/>
  <c r="Z713" i="41"/>
  <c r="Y713" i="41"/>
  <c r="X713" i="41"/>
  <c r="W713" i="41"/>
  <c r="Z712" i="41"/>
  <c r="Y712" i="41"/>
  <c r="X712" i="41"/>
  <c r="W712" i="41"/>
  <c r="Z711" i="41"/>
  <c r="Y711" i="41"/>
  <c r="X711" i="41"/>
  <c r="W711" i="41"/>
  <c r="Z710" i="41"/>
  <c r="Y710" i="41"/>
  <c r="X710" i="41"/>
  <c r="W710" i="41"/>
  <c r="Z709" i="41"/>
  <c r="Y709" i="41"/>
  <c r="X709" i="41"/>
  <c r="W709" i="41"/>
  <c r="Z708" i="41"/>
  <c r="Y708" i="41"/>
  <c r="X708" i="41"/>
  <c r="W708" i="41"/>
  <c r="Z707" i="41"/>
  <c r="Y707" i="41"/>
  <c r="X707" i="41"/>
  <c r="W707" i="41"/>
  <c r="Z706" i="41"/>
  <c r="Y706" i="41"/>
  <c r="X706" i="41"/>
  <c r="W706" i="41"/>
  <c r="Z705" i="41"/>
  <c r="Y705" i="41"/>
  <c r="X705" i="41"/>
  <c r="W705" i="41"/>
  <c r="Z704" i="41"/>
  <c r="Y704" i="41"/>
  <c r="X704" i="41"/>
  <c r="W704" i="41"/>
  <c r="Z703" i="41"/>
  <c r="Y703" i="41"/>
  <c r="X703" i="41"/>
  <c r="W703" i="41"/>
  <c r="Z702" i="41"/>
  <c r="Y702" i="41"/>
  <c r="X702" i="41"/>
  <c r="W702" i="41"/>
  <c r="Z701" i="41"/>
  <c r="Y701" i="41"/>
  <c r="X701" i="41"/>
  <c r="W701" i="41"/>
  <c r="Z700" i="41"/>
  <c r="Y700" i="41"/>
  <c r="X700" i="41"/>
  <c r="W700" i="41"/>
  <c r="Z699" i="41"/>
  <c r="Y699" i="41"/>
  <c r="X699" i="41"/>
  <c r="W699" i="41"/>
  <c r="Z698" i="41"/>
  <c r="Y698" i="41"/>
  <c r="X698" i="41"/>
  <c r="W698" i="41"/>
  <c r="Z697" i="41"/>
  <c r="Y697" i="41"/>
  <c r="X697" i="41"/>
  <c r="W697" i="41"/>
  <c r="Z696" i="41"/>
  <c r="Y696" i="41"/>
  <c r="X696" i="41"/>
  <c r="W696" i="41"/>
  <c r="Z695" i="41"/>
  <c r="Y695" i="41"/>
  <c r="X695" i="41"/>
  <c r="W695" i="41"/>
  <c r="Z694" i="41"/>
  <c r="Y694" i="41"/>
  <c r="X694" i="41"/>
  <c r="W694" i="41"/>
  <c r="Z693" i="41"/>
  <c r="Y693" i="41"/>
  <c r="X693" i="41"/>
  <c r="W693" i="41"/>
  <c r="Z692" i="41"/>
  <c r="Y692" i="41"/>
  <c r="X692" i="41"/>
  <c r="W692" i="41"/>
  <c r="Z691" i="41"/>
  <c r="Y691" i="41"/>
  <c r="X691" i="41"/>
  <c r="W691" i="41"/>
  <c r="Z690" i="41"/>
  <c r="Y690" i="41"/>
  <c r="X690" i="41"/>
  <c r="W690" i="41"/>
  <c r="Z689" i="41"/>
  <c r="Y689" i="41"/>
  <c r="X689" i="41"/>
  <c r="W689" i="41"/>
  <c r="Z688" i="41"/>
  <c r="Y688" i="41"/>
  <c r="X688" i="41"/>
  <c r="W688" i="41"/>
  <c r="Z687" i="41"/>
  <c r="Y687" i="41"/>
  <c r="X687" i="41"/>
  <c r="W687" i="41"/>
  <c r="Z686" i="41"/>
  <c r="Y686" i="41"/>
  <c r="X686" i="41"/>
  <c r="W686" i="41"/>
  <c r="Z685" i="41"/>
  <c r="Y685" i="41"/>
  <c r="X685" i="41"/>
  <c r="W685" i="41"/>
  <c r="Z684" i="41"/>
  <c r="Y684" i="41"/>
  <c r="X684" i="41"/>
  <c r="W684" i="41"/>
  <c r="Z683" i="41"/>
  <c r="Y683" i="41"/>
  <c r="X683" i="41"/>
  <c r="W683" i="41"/>
  <c r="Z682" i="41"/>
  <c r="Y682" i="41"/>
  <c r="X682" i="41"/>
  <c r="W682" i="41"/>
  <c r="Z681" i="41"/>
  <c r="Y681" i="41"/>
  <c r="X681" i="41"/>
  <c r="W681" i="41"/>
  <c r="Z680" i="41"/>
  <c r="Y680" i="41"/>
  <c r="X680" i="41"/>
  <c r="W680" i="41"/>
  <c r="Z679" i="41"/>
  <c r="Y679" i="41"/>
  <c r="X679" i="41"/>
  <c r="W679" i="41"/>
  <c r="Z678" i="41"/>
  <c r="Y678" i="41"/>
  <c r="X678" i="41"/>
  <c r="W678" i="41"/>
  <c r="Z677" i="41"/>
  <c r="Y677" i="41"/>
  <c r="X677" i="41"/>
  <c r="W677" i="41"/>
  <c r="Z676" i="41"/>
  <c r="Y676" i="41"/>
  <c r="X676" i="41"/>
  <c r="W676" i="41"/>
  <c r="Z675" i="41"/>
  <c r="Y675" i="41"/>
  <c r="X675" i="41"/>
  <c r="W675" i="41"/>
  <c r="Z674" i="41"/>
  <c r="Y674" i="41"/>
  <c r="X674" i="41"/>
  <c r="W674" i="41"/>
  <c r="Z673" i="41"/>
  <c r="Y673" i="41"/>
  <c r="X673" i="41"/>
  <c r="W673" i="41"/>
  <c r="Z672" i="41"/>
  <c r="Y672" i="41"/>
  <c r="X672" i="41"/>
  <c r="W672" i="41"/>
  <c r="Z671" i="41"/>
  <c r="Y671" i="41"/>
  <c r="X671" i="41"/>
  <c r="W671" i="41"/>
  <c r="Z670" i="41"/>
  <c r="Y670" i="41"/>
  <c r="X670" i="41"/>
  <c r="W670" i="41"/>
  <c r="Z669" i="41"/>
  <c r="Y669" i="41"/>
  <c r="X669" i="41"/>
  <c r="W669" i="41"/>
  <c r="Z668" i="41"/>
  <c r="Y668" i="41"/>
  <c r="X668" i="41"/>
  <c r="W668" i="41"/>
  <c r="Z667" i="41"/>
  <c r="Y667" i="41"/>
  <c r="X667" i="41"/>
  <c r="W667" i="41"/>
  <c r="Z666" i="41"/>
  <c r="Y666" i="41"/>
  <c r="X666" i="41"/>
  <c r="W666" i="41"/>
  <c r="Z665" i="41"/>
  <c r="Y665" i="41"/>
  <c r="X665" i="41"/>
  <c r="W665" i="41"/>
  <c r="Z664" i="41"/>
  <c r="Y664" i="41"/>
  <c r="X664" i="41"/>
  <c r="W664" i="41"/>
  <c r="Z663" i="41"/>
  <c r="Y663" i="41"/>
  <c r="X663" i="41"/>
  <c r="W663" i="41"/>
  <c r="Z662" i="41"/>
  <c r="Y662" i="41"/>
  <c r="X662" i="41"/>
  <c r="W662" i="41"/>
  <c r="Z661" i="41"/>
  <c r="Y661" i="41"/>
  <c r="X661" i="41"/>
  <c r="W661" i="41"/>
  <c r="Z660" i="41"/>
  <c r="Y660" i="41"/>
  <c r="X660" i="41"/>
  <c r="W660" i="41"/>
  <c r="Z659" i="41"/>
  <c r="Y659" i="41"/>
  <c r="X659" i="41"/>
  <c r="W659" i="41"/>
  <c r="Z658" i="41"/>
  <c r="Y658" i="41"/>
  <c r="X658" i="41"/>
  <c r="W658" i="41"/>
  <c r="Z657" i="41"/>
  <c r="Y657" i="41"/>
  <c r="X657" i="41"/>
  <c r="W657" i="41"/>
  <c r="Z656" i="41"/>
  <c r="Y656" i="41"/>
  <c r="X656" i="41"/>
  <c r="W656" i="41"/>
  <c r="Z655" i="41"/>
  <c r="Y655" i="41"/>
  <c r="X655" i="41"/>
  <c r="W655" i="41"/>
  <c r="Z654" i="41"/>
  <c r="Y654" i="41"/>
  <c r="X654" i="41"/>
  <c r="W654" i="41"/>
  <c r="Z653" i="41"/>
  <c r="Y653" i="41"/>
  <c r="X653" i="41"/>
  <c r="W653" i="41"/>
  <c r="Z652" i="41"/>
  <c r="Y652" i="41"/>
  <c r="X652" i="41"/>
  <c r="W652" i="41"/>
  <c r="Z651" i="41"/>
  <c r="Y651" i="41"/>
  <c r="X651" i="41"/>
  <c r="W651" i="41"/>
  <c r="Z650" i="41"/>
  <c r="Y650" i="41"/>
  <c r="X650" i="41"/>
  <c r="W650" i="41"/>
  <c r="Z649" i="41"/>
  <c r="Y649" i="41"/>
  <c r="X649" i="41"/>
  <c r="W649" i="41"/>
  <c r="Z648" i="41"/>
  <c r="Y648" i="41"/>
  <c r="X648" i="41"/>
  <c r="W648" i="41"/>
  <c r="Z647" i="41"/>
  <c r="Y647" i="41"/>
  <c r="X647" i="41"/>
  <c r="W647" i="41"/>
  <c r="Z646" i="41"/>
  <c r="Y646" i="41"/>
  <c r="X646" i="41"/>
  <c r="W646" i="41"/>
  <c r="Z645" i="41"/>
  <c r="Y645" i="41"/>
  <c r="X645" i="41"/>
  <c r="W645" i="41"/>
  <c r="Z644" i="41"/>
  <c r="Y644" i="41"/>
  <c r="X644" i="41"/>
  <c r="W644" i="41"/>
  <c r="Z643" i="41"/>
  <c r="Y643" i="41"/>
  <c r="X643" i="41"/>
  <c r="W643" i="41"/>
  <c r="Z642" i="41"/>
  <c r="Y642" i="41"/>
  <c r="X642" i="41"/>
  <c r="W642" i="41"/>
  <c r="Z641" i="41"/>
  <c r="Y641" i="41"/>
  <c r="X641" i="41"/>
  <c r="W641" i="41"/>
  <c r="Z640" i="41"/>
  <c r="Y640" i="41"/>
  <c r="X640" i="41"/>
  <c r="W640" i="41"/>
  <c r="Z639" i="41"/>
  <c r="Y639" i="41"/>
  <c r="X639" i="41"/>
  <c r="W639" i="41"/>
  <c r="Z638" i="41"/>
  <c r="Y638" i="41"/>
  <c r="X638" i="41"/>
  <c r="W638" i="41"/>
  <c r="Z637" i="41"/>
  <c r="Y637" i="41"/>
  <c r="X637" i="41"/>
  <c r="W637" i="41"/>
  <c r="Z636" i="41"/>
  <c r="Y636" i="41"/>
  <c r="X636" i="41"/>
  <c r="W636" i="41"/>
  <c r="Z635" i="41"/>
  <c r="Y635" i="41"/>
  <c r="X635" i="41"/>
  <c r="W635" i="41"/>
  <c r="Z634" i="41"/>
  <c r="Y634" i="41"/>
  <c r="X634" i="41"/>
  <c r="W634" i="41"/>
  <c r="Z633" i="41"/>
  <c r="Y633" i="41"/>
  <c r="X633" i="41"/>
  <c r="W633" i="41"/>
  <c r="Z632" i="41"/>
  <c r="Y632" i="41"/>
  <c r="X632" i="41"/>
  <c r="W632" i="41"/>
  <c r="Z631" i="41"/>
  <c r="Y631" i="41"/>
  <c r="X631" i="41"/>
  <c r="W631" i="41"/>
  <c r="Z630" i="41"/>
  <c r="Y630" i="41"/>
  <c r="X630" i="41"/>
  <c r="W630" i="41"/>
  <c r="Z629" i="41"/>
  <c r="Y629" i="41"/>
  <c r="X629" i="41"/>
  <c r="W629" i="41"/>
  <c r="Z628" i="41"/>
  <c r="Y628" i="41"/>
  <c r="X628" i="41"/>
  <c r="W628" i="41"/>
  <c r="Z627" i="41"/>
  <c r="Y627" i="41"/>
  <c r="X627" i="41"/>
  <c r="W627" i="41"/>
  <c r="Z626" i="41"/>
  <c r="Y626" i="41"/>
  <c r="X626" i="41"/>
  <c r="W626" i="41"/>
  <c r="Z625" i="41"/>
  <c r="Y625" i="41"/>
  <c r="X625" i="41"/>
  <c r="W625" i="41"/>
  <c r="Z624" i="41"/>
  <c r="Y624" i="41"/>
  <c r="X624" i="41"/>
  <c r="W624" i="41"/>
  <c r="Z623" i="41"/>
  <c r="Y623" i="41"/>
  <c r="X623" i="41"/>
  <c r="W623" i="41"/>
  <c r="Z622" i="41"/>
  <c r="Y622" i="41"/>
  <c r="X622" i="41"/>
  <c r="W622" i="41"/>
  <c r="Z621" i="41"/>
  <c r="Y621" i="41"/>
  <c r="X621" i="41"/>
  <c r="W621" i="41"/>
  <c r="Z620" i="41"/>
  <c r="Y620" i="41"/>
  <c r="X620" i="41"/>
  <c r="W620" i="41"/>
  <c r="Z619" i="41"/>
  <c r="Y619" i="41"/>
  <c r="X619" i="41"/>
  <c r="W619" i="41"/>
  <c r="Z618" i="41"/>
  <c r="Y618" i="41"/>
  <c r="X618" i="41"/>
  <c r="W618" i="41"/>
  <c r="Z617" i="41"/>
  <c r="Y617" i="41"/>
  <c r="X617" i="41"/>
  <c r="W617" i="41"/>
  <c r="Z616" i="41"/>
  <c r="Y616" i="41"/>
  <c r="X616" i="41"/>
  <c r="W616" i="41"/>
  <c r="Z615" i="41"/>
  <c r="Y615" i="41"/>
  <c r="X615" i="41"/>
  <c r="W615" i="41"/>
  <c r="Z614" i="41"/>
  <c r="Y614" i="41"/>
  <c r="X614" i="41"/>
  <c r="W614" i="41"/>
  <c r="Z613" i="41"/>
  <c r="Y613" i="41"/>
  <c r="X613" i="41"/>
  <c r="W613" i="41"/>
  <c r="Z612" i="41"/>
  <c r="Y612" i="41"/>
  <c r="X612" i="41"/>
  <c r="W612" i="41"/>
  <c r="Z611" i="41"/>
  <c r="Y611" i="41"/>
  <c r="X611" i="41"/>
  <c r="W611" i="41"/>
  <c r="Z610" i="41"/>
  <c r="Y610" i="41"/>
  <c r="X610" i="41"/>
  <c r="W610" i="41"/>
  <c r="Z609" i="41"/>
  <c r="Y609" i="41"/>
  <c r="X609" i="41"/>
  <c r="W609" i="41"/>
  <c r="Z608" i="41"/>
  <c r="Y608" i="41"/>
  <c r="X608" i="41"/>
  <c r="W608" i="41"/>
  <c r="Z607" i="41"/>
  <c r="Y607" i="41"/>
  <c r="X607" i="41"/>
  <c r="W607" i="41"/>
  <c r="Z606" i="41"/>
  <c r="Y606" i="41"/>
  <c r="X606" i="41"/>
  <c r="W606" i="41"/>
  <c r="Z605" i="41"/>
  <c r="Y605" i="41"/>
  <c r="X605" i="41"/>
  <c r="W605" i="41"/>
  <c r="Z604" i="41"/>
  <c r="Y604" i="41"/>
  <c r="X604" i="41"/>
  <c r="W604" i="41"/>
  <c r="Z603" i="41"/>
  <c r="Y603" i="41"/>
  <c r="X603" i="41"/>
  <c r="W603" i="41"/>
  <c r="Z602" i="41"/>
  <c r="Y602" i="41"/>
  <c r="X602" i="41"/>
  <c r="W602" i="41"/>
  <c r="Z601" i="41"/>
  <c r="Y601" i="41"/>
  <c r="X601" i="41"/>
  <c r="W601" i="41"/>
  <c r="Z600" i="41"/>
  <c r="Y600" i="41"/>
  <c r="X600" i="41"/>
  <c r="W600" i="41"/>
  <c r="Z599" i="41"/>
  <c r="Y599" i="41"/>
  <c r="X599" i="41"/>
  <c r="W599" i="41"/>
  <c r="Z598" i="41"/>
  <c r="Y598" i="41"/>
  <c r="X598" i="41"/>
  <c r="W598" i="41"/>
  <c r="Z597" i="41"/>
  <c r="Y597" i="41"/>
  <c r="X597" i="41"/>
  <c r="W597" i="41"/>
  <c r="Z596" i="41"/>
  <c r="Y596" i="41"/>
  <c r="X596" i="41"/>
  <c r="W596" i="41"/>
  <c r="Z595" i="41"/>
  <c r="Y595" i="41"/>
  <c r="X595" i="41"/>
  <c r="W595" i="41"/>
  <c r="Z594" i="41"/>
  <c r="Y594" i="41"/>
  <c r="X594" i="41"/>
  <c r="W594" i="41"/>
  <c r="Z593" i="41"/>
  <c r="Y593" i="41"/>
  <c r="X593" i="41"/>
  <c r="W593" i="41"/>
  <c r="Z592" i="41"/>
  <c r="Y592" i="41"/>
  <c r="X592" i="41"/>
  <c r="W592" i="41"/>
  <c r="Z591" i="41"/>
  <c r="Y591" i="41"/>
  <c r="X591" i="41"/>
  <c r="W591" i="41"/>
  <c r="Z590" i="41"/>
  <c r="Y590" i="41"/>
  <c r="X590" i="41"/>
  <c r="W590" i="41"/>
  <c r="Z589" i="41"/>
  <c r="Y589" i="41"/>
  <c r="X589" i="41"/>
  <c r="W589" i="41"/>
  <c r="Z588" i="41"/>
  <c r="Y588" i="41"/>
  <c r="X588" i="41"/>
  <c r="W588" i="41"/>
  <c r="Z587" i="41"/>
  <c r="Y587" i="41"/>
  <c r="X587" i="41"/>
  <c r="W587" i="41"/>
  <c r="Z586" i="41"/>
  <c r="Y586" i="41"/>
  <c r="X586" i="41"/>
  <c r="W586" i="41"/>
  <c r="Z585" i="41"/>
  <c r="Y585" i="41"/>
  <c r="X585" i="41"/>
  <c r="W585" i="41"/>
  <c r="Z584" i="41"/>
  <c r="Y584" i="41"/>
  <c r="X584" i="41"/>
  <c r="W584" i="41"/>
  <c r="Z583" i="41"/>
  <c r="Y583" i="41"/>
  <c r="X583" i="41"/>
  <c r="W583" i="41"/>
  <c r="Z582" i="41"/>
  <c r="Y582" i="41"/>
  <c r="X582" i="41"/>
  <c r="W582" i="41"/>
  <c r="Z581" i="41"/>
  <c r="Y581" i="41"/>
  <c r="X581" i="41"/>
  <c r="W581" i="41"/>
  <c r="Z580" i="41"/>
  <c r="Y580" i="41"/>
  <c r="X580" i="41"/>
  <c r="W580" i="41"/>
  <c r="Z579" i="41"/>
  <c r="Y579" i="41"/>
  <c r="X579" i="41"/>
  <c r="W579" i="41"/>
  <c r="Z578" i="41"/>
  <c r="Y578" i="41"/>
  <c r="X578" i="41"/>
  <c r="W578" i="41"/>
  <c r="Z577" i="41"/>
  <c r="Y577" i="41"/>
  <c r="X577" i="41"/>
  <c r="W577" i="41"/>
  <c r="Z576" i="41"/>
  <c r="Y576" i="41"/>
  <c r="X576" i="41"/>
  <c r="W576" i="41"/>
  <c r="Z575" i="41"/>
  <c r="Y575" i="41"/>
  <c r="X575" i="41"/>
  <c r="W575" i="41"/>
  <c r="Z574" i="41"/>
  <c r="Y574" i="41"/>
  <c r="X574" i="41"/>
  <c r="W574" i="41"/>
  <c r="Z573" i="41"/>
  <c r="Y573" i="41"/>
  <c r="X573" i="41"/>
  <c r="W573" i="41"/>
  <c r="Z572" i="41"/>
  <c r="Y572" i="41"/>
  <c r="X572" i="41"/>
  <c r="W572" i="41"/>
  <c r="Z571" i="41"/>
  <c r="Y571" i="41"/>
  <c r="X571" i="41"/>
  <c r="W571" i="41"/>
  <c r="Z570" i="41"/>
  <c r="Y570" i="41"/>
  <c r="X570" i="41"/>
  <c r="W570" i="41"/>
  <c r="Z569" i="41"/>
  <c r="Y569" i="41"/>
  <c r="X569" i="41"/>
  <c r="W569" i="41"/>
  <c r="Z568" i="41"/>
  <c r="Y568" i="41"/>
  <c r="X568" i="41"/>
  <c r="W568" i="41"/>
  <c r="Z567" i="41"/>
  <c r="Y567" i="41"/>
  <c r="X567" i="41"/>
  <c r="W567" i="41"/>
  <c r="Z566" i="41"/>
  <c r="Y566" i="41"/>
  <c r="X566" i="41"/>
  <c r="W566" i="41"/>
  <c r="Z565" i="41"/>
  <c r="Y565" i="41"/>
  <c r="X565" i="41"/>
  <c r="W565" i="41"/>
  <c r="Z564" i="41"/>
  <c r="Y564" i="41"/>
  <c r="X564" i="41"/>
  <c r="W564" i="41"/>
  <c r="Z563" i="41"/>
  <c r="Y563" i="41"/>
  <c r="X563" i="41"/>
  <c r="W563" i="41"/>
  <c r="Z562" i="41"/>
  <c r="Y562" i="41"/>
  <c r="X562" i="41"/>
  <c r="W562" i="41"/>
  <c r="Z561" i="41"/>
  <c r="Y561" i="41"/>
  <c r="X561" i="41"/>
  <c r="W561" i="41"/>
  <c r="Z560" i="41"/>
  <c r="Y560" i="41"/>
  <c r="X560" i="41"/>
  <c r="W560" i="41"/>
  <c r="Z559" i="41"/>
  <c r="Y559" i="41"/>
  <c r="X559" i="41"/>
  <c r="W559" i="41"/>
  <c r="Z558" i="41"/>
  <c r="Y558" i="41"/>
  <c r="X558" i="41"/>
  <c r="W558" i="41"/>
  <c r="Z557" i="41"/>
  <c r="Y557" i="41"/>
  <c r="X557" i="41"/>
  <c r="W557" i="41"/>
  <c r="Z556" i="41"/>
  <c r="Y556" i="41"/>
  <c r="X556" i="41"/>
  <c r="W556" i="41"/>
  <c r="Z555" i="41"/>
  <c r="Y555" i="41"/>
  <c r="X555" i="41"/>
  <c r="W555" i="41"/>
  <c r="Z554" i="41"/>
  <c r="Y554" i="41"/>
  <c r="X554" i="41"/>
  <c r="W554" i="41"/>
  <c r="Z553" i="41"/>
  <c r="Y553" i="41"/>
  <c r="X553" i="41"/>
  <c r="W553" i="41"/>
  <c r="Z552" i="41"/>
  <c r="Y552" i="41"/>
  <c r="X552" i="41"/>
  <c r="W552" i="41"/>
  <c r="Z551" i="41"/>
  <c r="Y551" i="41"/>
  <c r="X551" i="41"/>
  <c r="W551" i="41"/>
  <c r="Z550" i="41"/>
  <c r="Y550" i="41"/>
  <c r="X550" i="41"/>
  <c r="W550" i="41"/>
  <c r="Z549" i="41"/>
  <c r="Y549" i="41"/>
  <c r="X549" i="41"/>
  <c r="W549" i="41"/>
  <c r="Z548" i="41"/>
  <c r="Y548" i="41"/>
  <c r="X548" i="41"/>
  <c r="W548" i="41"/>
  <c r="Z547" i="41"/>
  <c r="Y547" i="41"/>
  <c r="X547" i="41"/>
  <c r="W547" i="41"/>
  <c r="Z546" i="41"/>
  <c r="Y546" i="41"/>
  <c r="X546" i="41"/>
  <c r="W546" i="41"/>
  <c r="Z545" i="41"/>
  <c r="Y545" i="41"/>
  <c r="X545" i="41"/>
  <c r="W545" i="41"/>
  <c r="Z544" i="41"/>
  <c r="Y544" i="41"/>
  <c r="X544" i="41"/>
  <c r="W544" i="41"/>
  <c r="Z543" i="41"/>
  <c r="Y543" i="41"/>
  <c r="X543" i="41"/>
  <c r="W543" i="41"/>
  <c r="Z542" i="41"/>
  <c r="Y542" i="41"/>
  <c r="X542" i="41"/>
  <c r="W542" i="41"/>
  <c r="Z541" i="41"/>
  <c r="Y541" i="41"/>
  <c r="X541" i="41"/>
  <c r="W541" i="41"/>
  <c r="Z540" i="41"/>
  <c r="Y540" i="41"/>
  <c r="X540" i="41"/>
  <c r="W540" i="41"/>
  <c r="Z539" i="41"/>
  <c r="Y539" i="41"/>
  <c r="X539" i="41"/>
  <c r="W539" i="41"/>
  <c r="Z538" i="41"/>
  <c r="Y538" i="41"/>
  <c r="X538" i="41"/>
  <c r="W538" i="41"/>
  <c r="Z537" i="41"/>
  <c r="Y537" i="41"/>
  <c r="X537" i="41"/>
  <c r="W537" i="41"/>
  <c r="Z536" i="41"/>
  <c r="Y536" i="41"/>
  <c r="X536" i="41"/>
  <c r="W536" i="41"/>
  <c r="Z535" i="41"/>
  <c r="Y535" i="41"/>
  <c r="X535" i="41"/>
  <c r="W535" i="41"/>
  <c r="Z534" i="41"/>
  <c r="Y534" i="41"/>
  <c r="X534" i="41"/>
  <c r="W534" i="41"/>
  <c r="Z533" i="41"/>
  <c r="Y533" i="41"/>
  <c r="X533" i="41"/>
  <c r="W533" i="41"/>
  <c r="Z532" i="41"/>
  <c r="Y532" i="41"/>
  <c r="X532" i="41"/>
  <c r="W532" i="41"/>
  <c r="Z531" i="41"/>
  <c r="Y531" i="41"/>
  <c r="X531" i="41"/>
  <c r="W531" i="41"/>
  <c r="Z530" i="41"/>
  <c r="Y530" i="41"/>
  <c r="X530" i="41"/>
  <c r="W530" i="41"/>
  <c r="Z529" i="41"/>
  <c r="Y529" i="41"/>
  <c r="X529" i="41"/>
  <c r="W529" i="41"/>
  <c r="Z528" i="41"/>
  <c r="Y528" i="41"/>
  <c r="X528" i="41"/>
  <c r="W528" i="41"/>
  <c r="Z527" i="41"/>
  <c r="Y527" i="41"/>
  <c r="X527" i="41"/>
  <c r="W527" i="41"/>
  <c r="Z526" i="41"/>
  <c r="Y526" i="41"/>
  <c r="X526" i="41"/>
  <c r="W526" i="41"/>
  <c r="Z525" i="41"/>
  <c r="Y525" i="41"/>
  <c r="X525" i="41"/>
  <c r="W525" i="41"/>
  <c r="Z524" i="41"/>
  <c r="Y524" i="41"/>
  <c r="X524" i="41"/>
  <c r="W524" i="41"/>
  <c r="Z523" i="41"/>
  <c r="Y523" i="41"/>
  <c r="X523" i="41"/>
  <c r="W523" i="41"/>
  <c r="Z522" i="41"/>
  <c r="Y522" i="41"/>
  <c r="X522" i="41"/>
  <c r="W522" i="41"/>
  <c r="Z521" i="41"/>
  <c r="Y521" i="41"/>
  <c r="X521" i="41"/>
  <c r="W521" i="41"/>
  <c r="Z520" i="41"/>
  <c r="Y520" i="41"/>
  <c r="X520" i="41"/>
  <c r="W520" i="41"/>
  <c r="Z519" i="41"/>
  <c r="Y519" i="41"/>
  <c r="X519" i="41"/>
  <c r="W519" i="41"/>
  <c r="Z518" i="41"/>
  <c r="Y518" i="41"/>
  <c r="X518" i="41"/>
  <c r="W518" i="41"/>
  <c r="Z517" i="41"/>
  <c r="Y517" i="41"/>
  <c r="X517" i="41"/>
  <c r="W517" i="41"/>
  <c r="Z516" i="41"/>
  <c r="Y516" i="41"/>
  <c r="X516" i="41"/>
  <c r="W516" i="41"/>
  <c r="Z515" i="41"/>
  <c r="Y515" i="41"/>
  <c r="X515" i="41"/>
  <c r="W515" i="41"/>
  <c r="Z514" i="41"/>
  <c r="Y514" i="41"/>
  <c r="X514" i="41"/>
  <c r="W514" i="41"/>
  <c r="Z513" i="41"/>
  <c r="Y513" i="41"/>
  <c r="X513" i="41"/>
  <c r="W513" i="41"/>
  <c r="Z512" i="41"/>
  <c r="Y512" i="41"/>
  <c r="X512" i="41"/>
  <c r="W512" i="41"/>
  <c r="Z511" i="41"/>
  <c r="Y511" i="41"/>
  <c r="X511" i="41"/>
  <c r="W511" i="41"/>
  <c r="Z510" i="41"/>
  <c r="Y510" i="41"/>
  <c r="X510" i="41"/>
  <c r="W510" i="41"/>
  <c r="Z509" i="41"/>
  <c r="Y509" i="41"/>
  <c r="X509" i="41"/>
  <c r="W509" i="41"/>
  <c r="Z508" i="41"/>
  <c r="Y508" i="41"/>
  <c r="X508" i="41"/>
  <c r="W508" i="41"/>
  <c r="Z507" i="41"/>
  <c r="Y507" i="41"/>
  <c r="X507" i="41"/>
  <c r="W507" i="41"/>
  <c r="Z506" i="41"/>
  <c r="Y506" i="41"/>
  <c r="X506" i="41"/>
  <c r="W506" i="41"/>
  <c r="Z505" i="41"/>
  <c r="Y505" i="41"/>
  <c r="X505" i="41"/>
  <c r="W505" i="41"/>
  <c r="Z504" i="41"/>
  <c r="Y504" i="41"/>
  <c r="X504" i="41"/>
  <c r="W504" i="41"/>
  <c r="Z503" i="41"/>
  <c r="Y503" i="41"/>
  <c r="X503" i="41"/>
  <c r="W503" i="41"/>
  <c r="Z502" i="41"/>
  <c r="Y502" i="41"/>
  <c r="X502" i="41"/>
  <c r="W502" i="41"/>
  <c r="Z501" i="41"/>
  <c r="Y501" i="41"/>
  <c r="X501" i="41"/>
  <c r="W501" i="41"/>
  <c r="Z500" i="41"/>
  <c r="Y500" i="41"/>
  <c r="X500" i="41"/>
  <c r="W500" i="41"/>
  <c r="Z499" i="41"/>
  <c r="Y499" i="41"/>
  <c r="X499" i="41"/>
  <c r="W499" i="41"/>
  <c r="Z498" i="41"/>
  <c r="Y498" i="41"/>
  <c r="X498" i="41"/>
  <c r="W498" i="41"/>
  <c r="Z497" i="41"/>
  <c r="Y497" i="41"/>
  <c r="X497" i="41"/>
  <c r="W497" i="41"/>
  <c r="Z496" i="41"/>
  <c r="Y496" i="41"/>
  <c r="X496" i="41"/>
  <c r="W496" i="41"/>
  <c r="Z495" i="41"/>
  <c r="Y495" i="41"/>
  <c r="X495" i="41"/>
  <c r="W495" i="41"/>
  <c r="Z494" i="41"/>
  <c r="Y494" i="41"/>
  <c r="X494" i="41"/>
  <c r="W494" i="41"/>
  <c r="Z493" i="41"/>
  <c r="Y493" i="41"/>
  <c r="X493" i="41"/>
  <c r="W493" i="41"/>
  <c r="Z492" i="41"/>
  <c r="Y492" i="41"/>
  <c r="X492" i="41"/>
  <c r="W492" i="41"/>
  <c r="Z491" i="41"/>
  <c r="Y491" i="41"/>
  <c r="X491" i="41"/>
  <c r="W491" i="41"/>
  <c r="Z490" i="41"/>
  <c r="Y490" i="41"/>
  <c r="X490" i="41"/>
  <c r="W490" i="41"/>
  <c r="Z489" i="41"/>
  <c r="Y489" i="41"/>
  <c r="X489" i="41"/>
  <c r="W489" i="41"/>
  <c r="Z488" i="41"/>
  <c r="Y488" i="41"/>
  <c r="X488" i="41"/>
  <c r="W488" i="41"/>
  <c r="Z487" i="41"/>
  <c r="Y487" i="41"/>
  <c r="X487" i="41"/>
  <c r="W487" i="41"/>
  <c r="Z486" i="41"/>
  <c r="Y486" i="41"/>
  <c r="X486" i="41"/>
  <c r="W486" i="41"/>
  <c r="Z485" i="41"/>
  <c r="Y485" i="41"/>
  <c r="X485" i="41"/>
  <c r="W485" i="41"/>
  <c r="Z484" i="41"/>
  <c r="Y484" i="41"/>
  <c r="X484" i="41"/>
  <c r="W484" i="41"/>
  <c r="Z483" i="41"/>
  <c r="Y483" i="41"/>
  <c r="X483" i="41"/>
  <c r="W483" i="41"/>
  <c r="Z482" i="41"/>
  <c r="Y482" i="41"/>
  <c r="X482" i="41"/>
  <c r="W482" i="41"/>
  <c r="Z481" i="41"/>
  <c r="Y481" i="41"/>
  <c r="X481" i="41"/>
  <c r="W481" i="41"/>
  <c r="Z480" i="41"/>
  <c r="Y480" i="41"/>
  <c r="X480" i="41"/>
  <c r="W480" i="41"/>
  <c r="Z479" i="41"/>
  <c r="Y479" i="41"/>
  <c r="X479" i="41"/>
  <c r="W479" i="41"/>
  <c r="Z478" i="41"/>
  <c r="Y478" i="41"/>
  <c r="X478" i="41"/>
  <c r="W478" i="41"/>
  <c r="Z477" i="41"/>
  <c r="Y477" i="41"/>
  <c r="X477" i="41"/>
  <c r="W477" i="41"/>
  <c r="Z476" i="41"/>
  <c r="Y476" i="41"/>
  <c r="X476" i="41"/>
  <c r="W476" i="41"/>
  <c r="Z475" i="41"/>
  <c r="Y475" i="41"/>
  <c r="X475" i="41"/>
  <c r="W475" i="41"/>
  <c r="Z474" i="41"/>
  <c r="Y474" i="41"/>
  <c r="X474" i="41"/>
  <c r="W474" i="41"/>
  <c r="Z473" i="41"/>
  <c r="Y473" i="41"/>
  <c r="X473" i="41"/>
  <c r="W473" i="41"/>
  <c r="Z472" i="41"/>
  <c r="Y472" i="41"/>
  <c r="X472" i="41"/>
  <c r="W472" i="41"/>
  <c r="Z471" i="41"/>
  <c r="Y471" i="41"/>
  <c r="X471" i="41"/>
  <c r="W471" i="41"/>
  <c r="Z470" i="41"/>
  <c r="Y470" i="41"/>
  <c r="X470" i="41"/>
  <c r="W470" i="41"/>
  <c r="Z469" i="41"/>
  <c r="Y469" i="41"/>
  <c r="X469" i="41"/>
  <c r="W469" i="41"/>
  <c r="Z468" i="41"/>
  <c r="Y468" i="41"/>
  <c r="X468" i="41"/>
  <c r="W468" i="41"/>
  <c r="Z467" i="41"/>
  <c r="Y467" i="41"/>
  <c r="X467" i="41"/>
  <c r="W467" i="41"/>
  <c r="Z466" i="41"/>
  <c r="Y466" i="41"/>
  <c r="X466" i="41"/>
  <c r="W466" i="41"/>
  <c r="Z465" i="41"/>
  <c r="Y465" i="41"/>
  <c r="X465" i="41"/>
  <c r="W465" i="41"/>
  <c r="Z464" i="41"/>
  <c r="Y464" i="41"/>
  <c r="X464" i="41"/>
  <c r="W464" i="41"/>
  <c r="Z463" i="41"/>
  <c r="Y463" i="41"/>
  <c r="X463" i="41"/>
  <c r="W463" i="41"/>
  <c r="Z462" i="41"/>
  <c r="Y462" i="41"/>
  <c r="X462" i="41"/>
  <c r="W462" i="41"/>
  <c r="Z461" i="41"/>
  <c r="Y461" i="41"/>
  <c r="X461" i="41"/>
  <c r="W461" i="41"/>
  <c r="Z460" i="41"/>
  <c r="Y460" i="41"/>
  <c r="X460" i="41"/>
  <c r="W460" i="41"/>
  <c r="Z459" i="41"/>
  <c r="Y459" i="41"/>
  <c r="X459" i="41"/>
  <c r="W459" i="41"/>
  <c r="Z458" i="41"/>
  <c r="Y458" i="41"/>
  <c r="X458" i="41"/>
  <c r="W458" i="41"/>
  <c r="Z457" i="41"/>
  <c r="Y457" i="41"/>
  <c r="X457" i="41"/>
  <c r="W457" i="41"/>
  <c r="Z456" i="41"/>
  <c r="Y456" i="41"/>
  <c r="X456" i="41"/>
  <c r="W456" i="41"/>
  <c r="Z455" i="41"/>
  <c r="Y455" i="41"/>
  <c r="X455" i="41"/>
  <c r="W455" i="41"/>
  <c r="Z454" i="41"/>
  <c r="Y454" i="41"/>
  <c r="X454" i="41"/>
  <c r="W454" i="41"/>
  <c r="Z453" i="41"/>
  <c r="Y453" i="41"/>
  <c r="X453" i="41"/>
  <c r="W453" i="41"/>
  <c r="Z452" i="41"/>
  <c r="Y452" i="41"/>
  <c r="X452" i="41"/>
  <c r="W452" i="41"/>
  <c r="Z451" i="41"/>
  <c r="Y451" i="41"/>
  <c r="X451" i="41"/>
  <c r="W451" i="41"/>
  <c r="Z450" i="41"/>
  <c r="Y450" i="41"/>
  <c r="X450" i="41"/>
  <c r="W450" i="41"/>
  <c r="Z449" i="41"/>
  <c r="Y449" i="41"/>
  <c r="X449" i="41"/>
  <c r="W449" i="41"/>
  <c r="Z448" i="41"/>
  <c r="Y448" i="41"/>
  <c r="X448" i="41"/>
  <c r="W448" i="41"/>
  <c r="Z447" i="41"/>
  <c r="Y447" i="41"/>
  <c r="X447" i="41"/>
  <c r="W447" i="41"/>
  <c r="Z446" i="41"/>
  <c r="Y446" i="41"/>
  <c r="X446" i="41"/>
  <c r="W446" i="41"/>
  <c r="Z445" i="41"/>
  <c r="Y445" i="41"/>
  <c r="X445" i="41"/>
  <c r="W445" i="41"/>
  <c r="Z444" i="41"/>
  <c r="Y444" i="41"/>
  <c r="X444" i="41"/>
  <c r="W444" i="41"/>
  <c r="Z443" i="41"/>
  <c r="Y443" i="41"/>
  <c r="X443" i="41"/>
  <c r="W443" i="41"/>
  <c r="Z442" i="41"/>
  <c r="Y442" i="41"/>
  <c r="X442" i="41"/>
  <c r="W442" i="41"/>
  <c r="Z441" i="41"/>
  <c r="Y441" i="41"/>
  <c r="X441" i="41"/>
  <c r="W441" i="41"/>
  <c r="Z440" i="41"/>
  <c r="Y440" i="41"/>
  <c r="X440" i="41"/>
  <c r="W440" i="41"/>
  <c r="Z439" i="41"/>
  <c r="Y439" i="41"/>
  <c r="X439" i="41"/>
  <c r="W439" i="41"/>
  <c r="Z438" i="41"/>
  <c r="Y438" i="41"/>
  <c r="X438" i="41"/>
  <c r="W438" i="41"/>
  <c r="Z437" i="41"/>
  <c r="Y437" i="41"/>
  <c r="X437" i="41"/>
  <c r="W437" i="41"/>
  <c r="Z436" i="41"/>
  <c r="Y436" i="41"/>
  <c r="X436" i="41"/>
  <c r="W436" i="41"/>
  <c r="Z435" i="41"/>
  <c r="Y435" i="41"/>
  <c r="X435" i="41"/>
  <c r="W435" i="41"/>
  <c r="Z434" i="41"/>
  <c r="Y434" i="41"/>
  <c r="X434" i="41"/>
  <c r="W434" i="41"/>
  <c r="Z433" i="41"/>
  <c r="Y433" i="41"/>
  <c r="X433" i="41"/>
  <c r="W433" i="41"/>
  <c r="Z432" i="41"/>
  <c r="Y432" i="41"/>
  <c r="X432" i="41"/>
  <c r="W432" i="41"/>
  <c r="Z431" i="41"/>
  <c r="Y431" i="41"/>
  <c r="X431" i="41"/>
  <c r="W431" i="41"/>
  <c r="Z430" i="41"/>
  <c r="Y430" i="41"/>
  <c r="X430" i="41"/>
  <c r="W430" i="41"/>
  <c r="Z429" i="41"/>
  <c r="Y429" i="41"/>
  <c r="X429" i="41"/>
  <c r="W429" i="41"/>
  <c r="Z428" i="41"/>
  <c r="Y428" i="41"/>
  <c r="X428" i="41"/>
  <c r="W428" i="41"/>
  <c r="Z427" i="41"/>
  <c r="Y427" i="41"/>
  <c r="X427" i="41"/>
  <c r="W427" i="41"/>
  <c r="Z426" i="41"/>
  <c r="Y426" i="41"/>
  <c r="X426" i="41"/>
  <c r="W426" i="41"/>
  <c r="Z425" i="41"/>
  <c r="Y425" i="41"/>
  <c r="X425" i="41"/>
  <c r="W425" i="41"/>
  <c r="Z424" i="41"/>
  <c r="Y424" i="41"/>
  <c r="X424" i="41"/>
  <c r="W424" i="41"/>
  <c r="Z423" i="41"/>
  <c r="Y423" i="41"/>
  <c r="X423" i="41"/>
  <c r="W423" i="41"/>
  <c r="Z422" i="41"/>
  <c r="Y422" i="41"/>
  <c r="X422" i="41"/>
  <c r="W422" i="41"/>
  <c r="Z421" i="41"/>
  <c r="Y421" i="41"/>
  <c r="X421" i="41"/>
  <c r="W421" i="41"/>
  <c r="Z420" i="41"/>
  <c r="Y420" i="41"/>
  <c r="X420" i="41"/>
  <c r="W420" i="41"/>
  <c r="Z419" i="41"/>
  <c r="Y419" i="41"/>
  <c r="X419" i="41"/>
  <c r="W419" i="41"/>
  <c r="Z418" i="41"/>
  <c r="Y418" i="41"/>
  <c r="X418" i="41"/>
  <c r="W418" i="41"/>
  <c r="Z417" i="41"/>
  <c r="Y417" i="41"/>
  <c r="X417" i="41"/>
  <c r="W417" i="41"/>
  <c r="Z416" i="41"/>
  <c r="Y416" i="41"/>
  <c r="X416" i="41"/>
  <c r="W416" i="41"/>
  <c r="Z415" i="41"/>
  <c r="Y415" i="41"/>
  <c r="X415" i="41"/>
  <c r="W415" i="41"/>
  <c r="Z414" i="41"/>
  <c r="Y414" i="41"/>
  <c r="X414" i="41"/>
  <c r="W414" i="41"/>
  <c r="Z413" i="41"/>
  <c r="Y413" i="41"/>
  <c r="X413" i="41"/>
  <c r="W413" i="41"/>
  <c r="Z412" i="41"/>
  <c r="Y412" i="41"/>
  <c r="X412" i="41"/>
  <c r="W412" i="41"/>
  <c r="Z411" i="41"/>
  <c r="Y411" i="41"/>
  <c r="X411" i="41"/>
  <c r="W411" i="41"/>
  <c r="Z410" i="41"/>
  <c r="Y410" i="41"/>
  <c r="X410" i="41"/>
  <c r="W410" i="41"/>
  <c r="Z409" i="41"/>
  <c r="Y409" i="41"/>
  <c r="X409" i="41"/>
  <c r="W409" i="41"/>
  <c r="Z408" i="41"/>
  <c r="Y408" i="41"/>
  <c r="X408" i="41"/>
  <c r="W408" i="41"/>
  <c r="Z407" i="41"/>
  <c r="Y407" i="41"/>
  <c r="X407" i="41"/>
  <c r="W407" i="41"/>
  <c r="Z406" i="41"/>
  <c r="Y406" i="41"/>
  <c r="X406" i="41"/>
  <c r="W406" i="41"/>
  <c r="Z405" i="41"/>
  <c r="Y405" i="41"/>
  <c r="X405" i="41"/>
  <c r="W405" i="41"/>
  <c r="Z404" i="41"/>
  <c r="Y404" i="41"/>
  <c r="X404" i="41"/>
  <c r="W404" i="41"/>
  <c r="Z403" i="41"/>
  <c r="Y403" i="41"/>
  <c r="X403" i="41"/>
  <c r="W403" i="41"/>
  <c r="Z402" i="41"/>
  <c r="Y402" i="41"/>
  <c r="X402" i="41"/>
  <c r="W402" i="41"/>
  <c r="Z401" i="41"/>
  <c r="Y401" i="41"/>
  <c r="X401" i="41"/>
  <c r="W401" i="41"/>
  <c r="Z400" i="41"/>
  <c r="Y400" i="41"/>
  <c r="X400" i="41"/>
  <c r="W400" i="41"/>
  <c r="Z399" i="41"/>
  <c r="Y399" i="41"/>
  <c r="X399" i="41"/>
  <c r="W399" i="41"/>
  <c r="Z398" i="41"/>
  <c r="Y398" i="41"/>
  <c r="X398" i="41"/>
  <c r="W398" i="41"/>
  <c r="Z397" i="41"/>
  <c r="Y397" i="41"/>
  <c r="X397" i="41"/>
  <c r="W397" i="41"/>
  <c r="Z396" i="41"/>
  <c r="Y396" i="41"/>
  <c r="X396" i="41"/>
  <c r="W396" i="41"/>
  <c r="Z395" i="41"/>
  <c r="Y395" i="41"/>
  <c r="X395" i="41"/>
  <c r="W395" i="41"/>
  <c r="Z394" i="41"/>
  <c r="Y394" i="41"/>
  <c r="X394" i="41"/>
  <c r="W394" i="41"/>
  <c r="Z393" i="41"/>
  <c r="Y393" i="41"/>
  <c r="X393" i="41"/>
  <c r="W393" i="41"/>
  <c r="Z392" i="41"/>
  <c r="Y392" i="41"/>
  <c r="X392" i="41"/>
  <c r="W392" i="41"/>
  <c r="Z391" i="41"/>
  <c r="Y391" i="41"/>
  <c r="X391" i="41"/>
  <c r="W391" i="41"/>
  <c r="Z390" i="41"/>
  <c r="Y390" i="41"/>
  <c r="X390" i="41"/>
  <c r="W390" i="41"/>
  <c r="Z389" i="41"/>
  <c r="Y389" i="41"/>
  <c r="X389" i="41"/>
  <c r="W389" i="41"/>
  <c r="Z388" i="41"/>
  <c r="Y388" i="41"/>
  <c r="X388" i="41"/>
  <c r="W388" i="41"/>
  <c r="Z387" i="41"/>
  <c r="Y387" i="41"/>
  <c r="X387" i="41"/>
  <c r="W387" i="41"/>
  <c r="Z386" i="41"/>
  <c r="Y386" i="41"/>
  <c r="X386" i="41"/>
  <c r="W386" i="41"/>
  <c r="Z385" i="41"/>
  <c r="Y385" i="41"/>
  <c r="X385" i="41"/>
  <c r="W385" i="41"/>
  <c r="Z384" i="41"/>
  <c r="Y384" i="41"/>
  <c r="X384" i="41"/>
  <c r="W384" i="41"/>
  <c r="Z383" i="41"/>
  <c r="Y383" i="41"/>
  <c r="X383" i="41"/>
  <c r="W383" i="41"/>
  <c r="Z382" i="41"/>
  <c r="Y382" i="41"/>
  <c r="X382" i="41"/>
  <c r="W382" i="41"/>
  <c r="Z381" i="41"/>
  <c r="Y381" i="41"/>
  <c r="X381" i="41"/>
  <c r="W381" i="41"/>
  <c r="Z380" i="41"/>
  <c r="Y380" i="41"/>
  <c r="X380" i="41"/>
  <c r="W380" i="41"/>
  <c r="Z379" i="41"/>
  <c r="Y379" i="41"/>
  <c r="X379" i="41"/>
  <c r="W379" i="41"/>
  <c r="Z378" i="41"/>
  <c r="Y378" i="41"/>
  <c r="X378" i="41"/>
  <c r="W378" i="41"/>
  <c r="Z377" i="41"/>
  <c r="Y377" i="41"/>
  <c r="X377" i="41"/>
  <c r="W377" i="41"/>
  <c r="Z376" i="41"/>
  <c r="Y376" i="41"/>
  <c r="X376" i="41"/>
  <c r="W376" i="41"/>
  <c r="Z375" i="41"/>
  <c r="Y375" i="41"/>
  <c r="X375" i="41"/>
  <c r="W375" i="41"/>
  <c r="Z374" i="41"/>
  <c r="Y374" i="41"/>
  <c r="X374" i="41"/>
  <c r="W374" i="41"/>
  <c r="Z373" i="41"/>
  <c r="Y373" i="41"/>
  <c r="X373" i="41"/>
  <c r="W373" i="41"/>
  <c r="Z372" i="41"/>
  <c r="Y372" i="41"/>
  <c r="X372" i="41"/>
  <c r="W372" i="41"/>
  <c r="Z371" i="41"/>
  <c r="Y371" i="41"/>
  <c r="X371" i="41"/>
  <c r="W371" i="41"/>
  <c r="Z370" i="41"/>
  <c r="Y370" i="41"/>
  <c r="X370" i="41"/>
  <c r="W370" i="41"/>
  <c r="Z369" i="41"/>
  <c r="Y369" i="41"/>
  <c r="X369" i="41"/>
  <c r="W369" i="41"/>
  <c r="Z368" i="41"/>
  <c r="Y368" i="41"/>
  <c r="X368" i="41"/>
  <c r="W368" i="41"/>
  <c r="Z367" i="41"/>
  <c r="Y367" i="41"/>
  <c r="X367" i="41"/>
  <c r="W367" i="41"/>
  <c r="Z366" i="41"/>
  <c r="Y366" i="41"/>
  <c r="X366" i="41"/>
  <c r="W366" i="41"/>
  <c r="Z365" i="41"/>
  <c r="Y365" i="41"/>
  <c r="X365" i="41"/>
  <c r="W365" i="41"/>
  <c r="Z364" i="41"/>
  <c r="Y364" i="41"/>
  <c r="X364" i="41"/>
  <c r="W364" i="41"/>
  <c r="Z363" i="41"/>
  <c r="Y363" i="41"/>
  <c r="X363" i="41"/>
  <c r="W363" i="41"/>
  <c r="Z362" i="41"/>
  <c r="Y362" i="41"/>
  <c r="X362" i="41"/>
  <c r="W362" i="41"/>
  <c r="Z361" i="41"/>
  <c r="Y361" i="41"/>
  <c r="X361" i="41"/>
  <c r="W361" i="41"/>
  <c r="Z360" i="41"/>
  <c r="Y360" i="41"/>
  <c r="X360" i="41"/>
  <c r="W360" i="41"/>
  <c r="Z359" i="41"/>
  <c r="Y359" i="41"/>
  <c r="X359" i="41"/>
  <c r="W359" i="41"/>
  <c r="Z358" i="41"/>
  <c r="Y358" i="41"/>
  <c r="X358" i="41"/>
  <c r="W358" i="41"/>
  <c r="Z357" i="41"/>
  <c r="Y357" i="41"/>
  <c r="X357" i="41"/>
  <c r="W357" i="41"/>
  <c r="Z356" i="41"/>
  <c r="Y356" i="41"/>
  <c r="X356" i="41"/>
  <c r="W356" i="41"/>
  <c r="Z355" i="41"/>
  <c r="Y355" i="41"/>
  <c r="X355" i="41"/>
  <c r="W355" i="41"/>
  <c r="Z354" i="41"/>
  <c r="Y354" i="41"/>
  <c r="X354" i="41"/>
  <c r="W354" i="41"/>
  <c r="Z353" i="41"/>
  <c r="Y353" i="41"/>
  <c r="X353" i="41"/>
  <c r="W353" i="41"/>
  <c r="Z352" i="41"/>
  <c r="Y352" i="41"/>
  <c r="X352" i="41"/>
  <c r="W352" i="41"/>
  <c r="Z351" i="41"/>
  <c r="Y351" i="41"/>
  <c r="X351" i="41"/>
  <c r="W351" i="41"/>
  <c r="Z350" i="41"/>
  <c r="Y350" i="41"/>
  <c r="X350" i="41"/>
  <c r="W350" i="41"/>
  <c r="Z349" i="41"/>
  <c r="Y349" i="41"/>
  <c r="X349" i="41"/>
  <c r="W349" i="41"/>
  <c r="Z348" i="41"/>
  <c r="Y348" i="41"/>
  <c r="X348" i="41"/>
  <c r="W348" i="41"/>
  <c r="Z347" i="41"/>
  <c r="Y347" i="41"/>
  <c r="X347" i="41"/>
  <c r="W347" i="41"/>
  <c r="Z346" i="41"/>
  <c r="Y346" i="41"/>
  <c r="X346" i="41"/>
  <c r="W346" i="41"/>
  <c r="Z345" i="41"/>
  <c r="Y345" i="41"/>
  <c r="X345" i="41"/>
  <c r="W345" i="41"/>
  <c r="Z344" i="41"/>
  <c r="Y344" i="41"/>
  <c r="X344" i="41"/>
  <c r="W344" i="41"/>
  <c r="Z343" i="41"/>
  <c r="Y343" i="41"/>
  <c r="X343" i="41"/>
  <c r="W343" i="41"/>
  <c r="Z342" i="41"/>
  <c r="Y342" i="41"/>
  <c r="X342" i="41"/>
  <c r="W342" i="41"/>
  <c r="Z341" i="41"/>
  <c r="Y341" i="41"/>
  <c r="X341" i="41"/>
  <c r="W341" i="41"/>
  <c r="Z340" i="41"/>
  <c r="Y340" i="41"/>
  <c r="X340" i="41"/>
  <c r="W340" i="41"/>
  <c r="Z339" i="41"/>
  <c r="Y339" i="41"/>
  <c r="X339" i="41"/>
  <c r="W339" i="41"/>
  <c r="Z338" i="41"/>
  <c r="Y338" i="41"/>
  <c r="X338" i="41"/>
  <c r="W338" i="41"/>
  <c r="Z337" i="41"/>
  <c r="Y337" i="41"/>
  <c r="X337" i="41"/>
  <c r="W337" i="41"/>
  <c r="Z336" i="41"/>
  <c r="Y336" i="41"/>
  <c r="X336" i="41"/>
  <c r="W336" i="41"/>
  <c r="Z335" i="41"/>
  <c r="Y335" i="41"/>
  <c r="X335" i="41"/>
  <c r="W335" i="41"/>
  <c r="Z334" i="41"/>
  <c r="Y334" i="41"/>
  <c r="X334" i="41"/>
  <c r="W334" i="41"/>
  <c r="Z333" i="41"/>
  <c r="Y333" i="41"/>
  <c r="X333" i="41"/>
  <c r="W333" i="41"/>
  <c r="Z332" i="41"/>
  <c r="Y332" i="41"/>
  <c r="X332" i="41"/>
  <c r="W332" i="41"/>
  <c r="Z331" i="41"/>
  <c r="Y331" i="41"/>
  <c r="X331" i="41"/>
  <c r="W331" i="41"/>
  <c r="Z330" i="41"/>
  <c r="Y330" i="41"/>
  <c r="X330" i="41"/>
  <c r="W330" i="41"/>
  <c r="Z329" i="41"/>
  <c r="Y329" i="41"/>
  <c r="X329" i="41"/>
  <c r="W329" i="41"/>
  <c r="Z328" i="41"/>
  <c r="Y328" i="41"/>
  <c r="X328" i="41"/>
  <c r="W328" i="41"/>
  <c r="Z327" i="41"/>
  <c r="Y327" i="41"/>
  <c r="X327" i="41"/>
  <c r="W327" i="41"/>
  <c r="Z326" i="41"/>
  <c r="Y326" i="41"/>
  <c r="X326" i="41"/>
  <c r="W326" i="41"/>
  <c r="Z325" i="41"/>
  <c r="Y325" i="41"/>
  <c r="X325" i="41"/>
  <c r="W325" i="41"/>
  <c r="Z324" i="41"/>
  <c r="Y324" i="41"/>
  <c r="X324" i="41"/>
  <c r="W324" i="41"/>
  <c r="Z323" i="41"/>
  <c r="Y323" i="41"/>
  <c r="X323" i="41"/>
  <c r="W323" i="41"/>
  <c r="Z322" i="41"/>
  <c r="Y322" i="41"/>
  <c r="X322" i="41"/>
  <c r="W322" i="41"/>
  <c r="Z321" i="41"/>
  <c r="Y321" i="41"/>
  <c r="X321" i="41"/>
  <c r="W321" i="41"/>
  <c r="Z320" i="41"/>
  <c r="Y320" i="41"/>
  <c r="X320" i="41"/>
  <c r="W320" i="41"/>
  <c r="Z319" i="41"/>
  <c r="Y319" i="41"/>
  <c r="X319" i="41"/>
  <c r="W319" i="41"/>
  <c r="Z318" i="41"/>
  <c r="Y318" i="41"/>
  <c r="X318" i="41"/>
  <c r="W318" i="41"/>
  <c r="Z317" i="41"/>
  <c r="Y317" i="41"/>
  <c r="X317" i="41"/>
  <c r="W317" i="41"/>
  <c r="Z316" i="41"/>
  <c r="Y316" i="41"/>
  <c r="X316" i="41"/>
  <c r="W316" i="41"/>
  <c r="Z315" i="41"/>
  <c r="Y315" i="41"/>
  <c r="X315" i="41"/>
  <c r="W315" i="41"/>
  <c r="Z314" i="41"/>
  <c r="Y314" i="41"/>
  <c r="X314" i="41"/>
  <c r="W314" i="41"/>
  <c r="Z313" i="41"/>
  <c r="Y313" i="41"/>
  <c r="X313" i="41"/>
  <c r="W313" i="41"/>
  <c r="Z312" i="41"/>
  <c r="Y312" i="41"/>
  <c r="X312" i="41"/>
  <c r="W312" i="41"/>
  <c r="Z311" i="41"/>
  <c r="Y311" i="41"/>
  <c r="X311" i="41"/>
  <c r="W311" i="41"/>
  <c r="Z310" i="41"/>
  <c r="Y310" i="41"/>
  <c r="X310" i="41"/>
  <c r="W310" i="41"/>
  <c r="Z309" i="41"/>
  <c r="Y309" i="41"/>
  <c r="X309" i="41"/>
  <c r="W309" i="41"/>
  <c r="Z308" i="41"/>
  <c r="Y308" i="41"/>
  <c r="X308" i="41"/>
  <c r="W308" i="41"/>
  <c r="Z307" i="41"/>
  <c r="Y307" i="41"/>
  <c r="X307" i="41"/>
  <c r="W307" i="41"/>
  <c r="Z306" i="41"/>
  <c r="Y306" i="41"/>
  <c r="X306" i="41"/>
  <c r="W306" i="41"/>
  <c r="Z305" i="41"/>
  <c r="Y305" i="41"/>
  <c r="X305" i="41"/>
  <c r="W305" i="41"/>
  <c r="Z304" i="41"/>
  <c r="Y304" i="41"/>
  <c r="X304" i="41"/>
  <c r="W304" i="41"/>
  <c r="Z303" i="41"/>
  <c r="Y303" i="41"/>
  <c r="X303" i="41"/>
  <c r="W303" i="41"/>
  <c r="Z302" i="41"/>
  <c r="Y302" i="41"/>
  <c r="X302" i="41"/>
  <c r="W302" i="41"/>
  <c r="Z301" i="41"/>
  <c r="Y301" i="41"/>
  <c r="X301" i="41"/>
  <c r="W301" i="41"/>
  <c r="Z300" i="41"/>
  <c r="Y300" i="41"/>
  <c r="X300" i="41"/>
  <c r="W300" i="41"/>
  <c r="Z299" i="41"/>
  <c r="Y299" i="41"/>
  <c r="X299" i="41"/>
  <c r="W299" i="41"/>
  <c r="Z298" i="41"/>
  <c r="Y298" i="41"/>
  <c r="X298" i="41"/>
  <c r="W298" i="41"/>
  <c r="Z297" i="41"/>
  <c r="Y297" i="41"/>
  <c r="X297" i="41"/>
  <c r="W297" i="41"/>
  <c r="Z296" i="41"/>
  <c r="Y296" i="41"/>
  <c r="X296" i="41"/>
  <c r="W296" i="41"/>
  <c r="Z295" i="41"/>
  <c r="Y295" i="41"/>
  <c r="X295" i="41"/>
  <c r="W295" i="41"/>
  <c r="Z294" i="41"/>
  <c r="Y294" i="41"/>
  <c r="X294" i="41"/>
  <c r="W294" i="41"/>
  <c r="Z293" i="41"/>
  <c r="Y293" i="41"/>
  <c r="X293" i="41"/>
  <c r="W293" i="41"/>
  <c r="Z292" i="41"/>
  <c r="Y292" i="41"/>
  <c r="X292" i="41"/>
  <c r="W292" i="41"/>
  <c r="Z291" i="41"/>
  <c r="Y291" i="41"/>
  <c r="X291" i="41"/>
  <c r="W291" i="41"/>
  <c r="Z290" i="41"/>
  <c r="Y290" i="41"/>
  <c r="X290" i="41"/>
  <c r="W290" i="41"/>
  <c r="Z289" i="41"/>
  <c r="Y289" i="41"/>
  <c r="X289" i="41"/>
  <c r="W289" i="41"/>
  <c r="Z288" i="41"/>
  <c r="Y288" i="41"/>
  <c r="X288" i="41"/>
  <c r="W288" i="41"/>
  <c r="Z287" i="41"/>
  <c r="Y287" i="41"/>
  <c r="X287" i="41"/>
  <c r="W287" i="41"/>
  <c r="Z286" i="41"/>
  <c r="Y286" i="41"/>
  <c r="X286" i="41"/>
  <c r="W286" i="41"/>
  <c r="Z285" i="41"/>
  <c r="Y285" i="41"/>
  <c r="X285" i="41"/>
  <c r="W285" i="41"/>
  <c r="Z284" i="41"/>
  <c r="Y284" i="41"/>
  <c r="X284" i="41"/>
  <c r="W284" i="41"/>
  <c r="Z283" i="41"/>
  <c r="Y283" i="41"/>
  <c r="X283" i="41"/>
  <c r="W283" i="41"/>
  <c r="Z282" i="41"/>
  <c r="Y282" i="41"/>
  <c r="X282" i="41"/>
  <c r="W282" i="41"/>
  <c r="Z281" i="41"/>
  <c r="Y281" i="41"/>
  <c r="X281" i="41"/>
  <c r="W281" i="41"/>
  <c r="Z280" i="41"/>
  <c r="Y280" i="41"/>
  <c r="X280" i="41"/>
  <c r="W280" i="41"/>
  <c r="Z279" i="41"/>
  <c r="Y279" i="41"/>
  <c r="X279" i="41"/>
  <c r="W279" i="41"/>
  <c r="Z278" i="41"/>
  <c r="Y278" i="41"/>
  <c r="X278" i="41"/>
  <c r="W278" i="41"/>
  <c r="Z277" i="41"/>
  <c r="Y277" i="41"/>
  <c r="X277" i="41"/>
  <c r="W277" i="41"/>
  <c r="Z276" i="41"/>
  <c r="Y276" i="41"/>
  <c r="X276" i="41"/>
  <c r="W276" i="41"/>
  <c r="Z275" i="41"/>
  <c r="Y275" i="41"/>
  <c r="X275" i="41"/>
  <c r="W275" i="41"/>
  <c r="Z274" i="41"/>
  <c r="Y274" i="41"/>
  <c r="X274" i="41"/>
  <c r="W274" i="41"/>
  <c r="Z273" i="41"/>
  <c r="Y273" i="41"/>
  <c r="X273" i="41"/>
  <c r="W273" i="41"/>
  <c r="Z272" i="41"/>
  <c r="Y272" i="41"/>
  <c r="X272" i="41"/>
  <c r="W272" i="41"/>
  <c r="Z271" i="41"/>
  <c r="Y271" i="41"/>
  <c r="X271" i="41"/>
  <c r="W271" i="41"/>
  <c r="Z270" i="41"/>
  <c r="Y270" i="41"/>
  <c r="X270" i="41"/>
  <c r="W270" i="41"/>
  <c r="Z269" i="41"/>
  <c r="Y269" i="41"/>
  <c r="X269" i="41"/>
  <c r="W269" i="41"/>
  <c r="Z268" i="41"/>
  <c r="Y268" i="41"/>
  <c r="X268" i="41"/>
  <c r="W268" i="41"/>
  <c r="Z267" i="41"/>
  <c r="Y267" i="41"/>
  <c r="X267" i="41"/>
  <c r="W267" i="41"/>
  <c r="Z266" i="41"/>
  <c r="Y266" i="41"/>
  <c r="X266" i="41"/>
  <c r="W266" i="41"/>
  <c r="Z265" i="41"/>
  <c r="Y265" i="41"/>
  <c r="X265" i="41"/>
  <c r="W265" i="41"/>
  <c r="Z264" i="41"/>
  <c r="Y264" i="41"/>
  <c r="X264" i="41"/>
  <c r="W264" i="41"/>
  <c r="Z263" i="41"/>
  <c r="Y263" i="41"/>
  <c r="X263" i="41"/>
  <c r="W263" i="41"/>
  <c r="Z262" i="41"/>
  <c r="Y262" i="41"/>
  <c r="X262" i="41"/>
  <c r="W262" i="41"/>
  <c r="Z261" i="41"/>
  <c r="Y261" i="41"/>
  <c r="X261" i="41"/>
  <c r="W261" i="41"/>
  <c r="Z260" i="41"/>
  <c r="Y260" i="41"/>
  <c r="X260" i="41"/>
  <c r="W260" i="41"/>
  <c r="Z259" i="41"/>
  <c r="Y259" i="41"/>
  <c r="X259" i="41"/>
  <c r="W259" i="41"/>
  <c r="Z258" i="41"/>
  <c r="Y258" i="41"/>
  <c r="X258" i="41"/>
  <c r="W258" i="41"/>
  <c r="Z257" i="41"/>
  <c r="Y257" i="41"/>
  <c r="X257" i="41"/>
  <c r="W257" i="41"/>
  <c r="Z256" i="41"/>
  <c r="Y256" i="41"/>
  <c r="X256" i="41"/>
  <c r="W256" i="41"/>
  <c r="Z255" i="41"/>
  <c r="Y255" i="41"/>
  <c r="X255" i="41"/>
  <c r="W255" i="41"/>
  <c r="Z254" i="41"/>
  <c r="Y254" i="41"/>
  <c r="X254" i="41"/>
  <c r="W254" i="41"/>
  <c r="Z253" i="41"/>
  <c r="Y253" i="41"/>
  <c r="X253" i="41"/>
  <c r="W253" i="41"/>
  <c r="Z252" i="41"/>
  <c r="Y252" i="41"/>
  <c r="X252" i="41"/>
  <c r="W252" i="41"/>
  <c r="Z251" i="41"/>
  <c r="Y251" i="41"/>
  <c r="X251" i="41"/>
  <c r="W251" i="41"/>
  <c r="Z250" i="41"/>
  <c r="Y250" i="41"/>
  <c r="X250" i="41"/>
  <c r="W250" i="41"/>
  <c r="Z249" i="41"/>
  <c r="Y249" i="41"/>
  <c r="X249" i="41"/>
  <c r="W249" i="41"/>
  <c r="Z248" i="41"/>
  <c r="Y248" i="41"/>
  <c r="X248" i="41"/>
  <c r="W248" i="41"/>
  <c r="Z247" i="41"/>
  <c r="Y247" i="41"/>
  <c r="X247" i="41"/>
  <c r="W247" i="41"/>
  <c r="Z246" i="41"/>
  <c r="Y246" i="41"/>
  <c r="X246" i="41"/>
  <c r="W246" i="41"/>
  <c r="Z245" i="41"/>
  <c r="Y245" i="41"/>
  <c r="X245" i="41"/>
  <c r="W245" i="41"/>
  <c r="Z244" i="41"/>
  <c r="Y244" i="41"/>
  <c r="X244" i="41"/>
  <c r="W244" i="41"/>
  <c r="Z243" i="41"/>
  <c r="Y243" i="41"/>
  <c r="X243" i="41"/>
  <c r="W243" i="41"/>
  <c r="Z242" i="41"/>
  <c r="Y242" i="41"/>
  <c r="X242" i="41"/>
  <c r="W242" i="41"/>
  <c r="Z241" i="41"/>
  <c r="Y241" i="41"/>
  <c r="X241" i="41"/>
  <c r="W241" i="41"/>
  <c r="Z240" i="41"/>
  <c r="Y240" i="41"/>
  <c r="X240" i="41"/>
  <c r="W240" i="41"/>
  <c r="Z239" i="41"/>
  <c r="Y239" i="41"/>
  <c r="X239" i="41"/>
  <c r="W239" i="41"/>
  <c r="Z238" i="41"/>
  <c r="Y238" i="41"/>
  <c r="X238" i="41"/>
  <c r="W238" i="41"/>
  <c r="Z237" i="41"/>
  <c r="Y237" i="41"/>
  <c r="X237" i="41"/>
  <c r="W237" i="41"/>
  <c r="Z236" i="41"/>
  <c r="Y236" i="41"/>
  <c r="X236" i="41"/>
  <c r="W236" i="41"/>
  <c r="Z235" i="41"/>
  <c r="Y235" i="41"/>
  <c r="X235" i="41"/>
  <c r="W235" i="41"/>
  <c r="Z234" i="41"/>
  <c r="Y234" i="41"/>
  <c r="X234" i="41"/>
  <c r="W234" i="41"/>
  <c r="Z233" i="41"/>
  <c r="Y233" i="41"/>
  <c r="X233" i="41"/>
  <c r="W233" i="41"/>
  <c r="Z232" i="41"/>
  <c r="Y232" i="41"/>
  <c r="X232" i="41"/>
  <c r="W232" i="41"/>
  <c r="Z231" i="41"/>
  <c r="Y231" i="41"/>
  <c r="X231" i="41"/>
  <c r="W231" i="41"/>
  <c r="Z230" i="41"/>
  <c r="Y230" i="41"/>
  <c r="X230" i="41"/>
  <c r="W230" i="41"/>
  <c r="Z229" i="41"/>
  <c r="Y229" i="41"/>
  <c r="X229" i="41"/>
  <c r="W229" i="41"/>
  <c r="Z228" i="41"/>
  <c r="Y228" i="41"/>
  <c r="X228" i="41"/>
  <c r="W228" i="41"/>
  <c r="Z227" i="41"/>
  <c r="Y227" i="41"/>
  <c r="X227" i="41"/>
  <c r="W227" i="41"/>
  <c r="Z226" i="41"/>
  <c r="Y226" i="41"/>
  <c r="X226" i="41"/>
  <c r="W226" i="41"/>
  <c r="Z225" i="41"/>
  <c r="Y225" i="41"/>
  <c r="X225" i="41"/>
  <c r="W225" i="41"/>
  <c r="Z224" i="41"/>
  <c r="Y224" i="41"/>
  <c r="X224" i="41"/>
  <c r="W224" i="41"/>
  <c r="Z223" i="41"/>
  <c r="Y223" i="41"/>
  <c r="X223" i="41"/>
  <c r="W223" i="41"/>
  <c r="Z222" i="41"/>
  <c r="Y222" i="41"/>
  <c r="X222" i="41"/>
  <c r="W222" i="41"/>
  <c r="Z221" i="41"/>
  <c r="Y221" i="41"/>
  <c r="X221" i="41"/>
  <c r="W221" i="41"/>
  <c r="Z220" i="41"/>
  <c r="Y220" i="41"/>
  <c r="X220" i="41"/>
  <c r="W220" i="41"/>
  <c r="Z219" i="41"/>
  <c r="Y219" i="41"/>
  <c r="X219" i="41"/>
  <c r="W219" i="41"/>
  <c r="Z218" i="41"/>
  <c r="Y218" i="41"/>
  <c r="X218" i="41"/>
  <c r="W218" i="41"/>
  <c r="Z217" i="41"/>
  <c r="Y217" i="41"/>
  <c r="X217" i="41"/>
  <c r="W217" i="41"/>
  <c r="Z216" i="41"/>
  <c r="Y216" i="41"/>
  <c r="X216" i="41"/>
  <c r="W216" i="41"/>
  <c r="Z215" i="41"/>
  <c r="Y215" i="41"/>
  <c r="X215" i="41"/>
  <c r="W215" i="41"/>
  <c r="Z214" i="41"/>
  <c r="Y214" i="41"/>
  <c r="X214" i="41"/>
  <c r="W214" i="41"/>
  <c r="Z213" i="41"/>
  <c r="Y213" i="41"/>
  <c r="X213" i="41"/>
  <c r="W213" i="41"/>
  <c r="Z212" i="41"/>
  <c r="Y212" i="41"/>
  <c r="X212" i="41"/>
  <c r="W212" i="41"/>
  <c r="Z211" i="41"/>
  <c r="Y211" i="41"/>
  <c r="X211" i="41"/>
  <c r="W211" i="41"/>
  <c r="Z210" i="41"/>
  <c r="Y210" i="41"/>
  <c r="X210" i="41"/>
  <c r="W210" i="41"/>
  <c r="Z209" i="41"/>
  <c r="Y209" i="41"/>
  <c r="X209" i="41"/>
  <c r="W209" i="41"/>
  <c r="Z208" i="41"/>
  <c r="Y208" i="41"/>
  <c r="X208" i="41"/>
  <c r="W208" i="41"/>
  <c r="Z207" i="41"/>
  <c r="Y207" i="41"/>
  <c r="X207" i="41"/>
  <c r="W207" i="41"/>
  <c r="Z206" i="41"/>
  <c r="Y206" i="41"/>
  <c r="X206" i="41"/>
  <c r="W206" i="41"/>
  <c r="Z205" i="41"/>
  <c r="Y205" i="41"/>
  <c r="X205" i="41"/>
  <c r="W205" i="41"/>
  <c r="Z204" i="41"/>
  <c r="Y204" i="41"/>
  <c r="X204" i="41"/>
  <c r="W204" i="41"/>
  <c r="Z203" i="41"/>
  <c r="Y203" i="41"/>
  <c r="X203" i="41"/>
  <c r="W203" i="41"/>
  <c r="Z202" i="41"/>
  <c r="Y202" i="41"/>
  <c r="X202" i="41"/>
  <c r="W202" i="41"/>
  <c r="Z201" i="41"/>
  <c r="Y201" i="41"/>
  <c r="X201" i="41"/>
  <c r="W201" i="41"/>
  <c r="Z200" i="41"/>
  <c r="Y200" i="41"/>
  <c r="X200" i="41"/>
  <c r="W200" i="41"/>
  <c r="Z199" i="41"/>
  <c r="Y199" i="41"/>
  <c r="X199" i="41"/>
  <c r="W199" i="41"/>
  <c r="Z198" i="41"/>
  <c r="Y198" i="41"/>
  <c r="X198" i="41"/>
  <c r="W198" i="41"/>
  <c r="Z197" i="41"/>
  <c r="Y197" i="41"/>
  <c r="X197" i="41"/>
  <c r="W197" i="41"/>
  <c r="Z196" i="41"/>
  <c r="Y196" i="41"/>
  <c r="X196" i="41"/>
  <c r="W196" i="41"/>
  <c r="Z195" i="41"/>
  <c r="Y195" i="41"/>
  <c r="X195" i="41"/>
  <c r="W195" i="41"/>
  <c r="Z194" i="41"/>
  <c r="Y194" i="41"/>
  <c r="X194" i="41"/>
  <c r="W194" i="41"/>
  <c r="Z193" i="41"/>
  <c r="Y193" i="41"/>
  <c r="X193" i="41"/>
  <c r="W193" i="41"/>
  <c r="Z192" i="41"/>
  <c r="Y192" i="41"/>
  <c r="X192" i="41"/>
  <c r="W192" i="41"/>
  <c r="Z191" i="41"/>
  <c r="Y191" i="41"/>
  <c r="X191" i="41"/>
  <c r="W191" i="41"/>
  <c r="Z190" i="41"/>
  <c r="Y190" i="41"/>
  <c r="X190" i="41"/>
  <c r="W190" i="41"/>
  <c r="Z189" i="41"/>
  <c r="Y189" i="41"/>
  <c r="X189" i="41"/>
  <c r="W189" i="41"/>
  <c r="Z188" i="41"/>
  <c r="Y188" i="41"/>
  <c r="X188" i="41"/>
  <c r="W188" i="41"/>
  <c r="Z187" i="41"/>
  <c r="Y187" i="41"/>
  <c r="X187" i="41"/>
  <c r="W187" i="41"/>
  <c r="Z186" i="41"/>
  <c r="Y186" i="41"/>
  <c r="X186" i="41"/>
  <c r="W186" i="41"/>
  <c r="Z185" i="41"/>
  <c r="Y185" i="41"/>
  <c r="X185" i="41"/>
  <c r="W185" i="41"/>
  <c r="Z184" i="41"/>
  <c r="Y184" i="41"/>
  <c r="X184" i="41"/>
  <c r="W184" i="41"/>
  <c r="Z183" i="41"/>
  <c r="Y183" i="41"/>
  <c r="X183" i="41"/>
  <c r="W183" i="41"/>
  <c r="Z182" i="41"/>
  <c r="Y182" i="41"/>
  <c r="X182" i="41"/>
  <c r="W182" i="41"/>
  <c r="Z181" i="41"/>
  <c r="Y181" i="41"/>
  <c r="X181" i="41"/>
  <c r="W181" i="41"/>
  <c r="Z180" i="41"/>
  <c r="Y180" i="41"/>
  <c r="X180" i="41"/>
  <c r="W180" i="41"/>
  <c r="Z179" i="41"/>
  <c r="Y179" i="41"/>
  <c r="X179" i="41"/>
  <c r="W179" i="41"/>
  <c r="Z178" i="41"/>
  <c r="Y178" i="41"/>
  <c r="X178" i="41"/>
  <c r="W178" i="41"/>
  <c r="Z177" i="41"/>
  <c r="Y177" i="41"/>
  <c r="X177" i="41"/>
  <c r="W177" i="41"/>
  <c r="Z176" i="41"/>
  <c r="Y176" i="41"/>
  <c r="X176" i="41"/>
  <c r="W176" i="41"/>
  <c r="Z175" i="41"/>
  <c r="Y175" i="41"/>
  <c r="X175" i="41"/>
  <c r="W175" i="41"/>
  <c r="Z174" i="41"/>
  <c r="Y174" i="41"/>
  <c r="X174" i="41"/>
  <c r="W174" i="41"/>
  <c r="Z173" i="41"/>
  <c r="Y173" i="41"/>
  <c r="X173" i="41"/>
  <c r="W173" i="41"/>
  <c r="Z172" i="41"/>
  <c r="Y172" i="41"/>
  <c r="X172" i="41"/>
  <c r="W172" i="41"/>
  <c r="Z171" i="41"/>
  <c r="Y171" i="41"/>
  <c r="X171" i="41"/>
  <c r="W171" i="41"/>
  <c r="Z170" i="41"/>
  <c r="Y170" i="41"/>
  <c r="X170" i="41"/>
  <c r="W170" i="41"/>
  <c r="Z169" i="41"/>
  <c r="Y169" i="41"/>
  <c r="X169" i="41"/>
  <c r="W169" i="41"/>
  <c r="Z168" i="41"/>
  <c r="Y168" i="41"/>
  <c r="X168" i="41"/>
  <c r="W168" i="41"/>
  <c r="Z167" i="41"/>
  <c r="Y167" i="41"/>
  <c r="X167" i="41"/>
  <c r="W167" i="41"/>
  <c r="Z166" i="41"/>
  <c r="Y166" i="41"/>
  <c r="X166" i="41"/>
  <c r="W166" i="41"/>
  <c r="Z165" i="41"/>
  <c r="Y165" i="41"/>
  <c r="X165" i="41"/>
  <c r="W165" i="41"/>
  <c r="Z164" i="41"/>
  <c r="Y164" i="41"/>
  <c r="X164" i="41"/>
  <c r="W164" i="41"/>
  <c r="Z163" i="41"/>
  <c r="Y163" i="41"/>
  <c r="X163" i="41"/>
  <c r="W163" i="41"/>
  <c r="Z162" i="41"/>
  <c r="Y162" i="41"/>
  <c r="X162" i="41"/>
  <c r="W162" i="41"/>
  <c r="Z161" i="41"/>
  <c r="Y161" i="41"/>
  <c r="X161" i="41"/>
  <c r="W161" i="41"/>
  <c r="Z160" i="41"/>
  <c r="Y160" i="41"/>
  <c r="X160" i="41"/>
  <c r="W160" i="41"/>
  <c r="Z159" i="41"/>
  <c r="Y159" i="41"/>
  <c r="X159" i="41"/>
  <c r="W159" i="41"/>
  <c r="Z158" i="41"/>
  <c r="Y158" i="41"/>
  <c r="X158" i="41"/>
  <c r="W158" i="41"/>
  <c r="Z157" i="41"/>
  <c r="Y157" i="41"/>
  <c r="X157" i="41"/>
  <c r="W157" i="41"/>
  <c r="Z156" i="41"/>
  <c r="Y156" i="41"/>
  <c r="X156" i="41"/>
  <c r="W156" i="41"/>
  <c r="Z155" i="41"/>
  <c r="Y155" i="41"/>
  <c r="X155" i="41"/>
  <c r="W155" i="41"/>
  <c r="Z154" i="41"/>
  <c r="Y154" i="41"/>
  <c r="X154" i="41"/>
  <c r="W154" i="41"/>
  <c r="Z153" i="41"/>
  <c r="Y153" i="41"/>
  <c r="X153" i="41"/>
  <c r="W153" i="41"/>
  <c r="Z152" i="41"/>
  <c r="Y152" i="41"/>
  <c r="X152" i="41"/>
  <c r="W152" i="41"/>
  <c r="Z151" i="41"/>
  <c r="Y151" i="41"/>
  <c r="X151" i="41"/>
  <c r="W151" i="41"/>
  <c r="Z150" i="41"/>
  <c r="Y150" i="41"/>
  <c r="X150" i="41"/>
  <c r="W150" i="41"/>
  <c r="Z149" i="41"/>
  <c r="Y149" i="41"/>
  <c r="X149" i="41"/>
  <c r="W149" i="41"/>
  <c r="Z148" i="41"/>
  <c r="Y148" i="41"/>
  <c r="X148" i="41"/>
  <c r="W148" i="41"/>
  <c r="Z147" i="41"/>
  <c r="Y147" i="41"/>
  <c r="X147" i="41"/>
  <c r="W147" i="41"/>
  <c r="Z146" i="41"/>
  <c r="Y146" i="41"/>
  <c r="X146" i="41"/>
  <c r="W146" i="41"/>
  <c r="Z145" i="41"/>
  <c r="Y145" i="41"/>
  <c r="X145" i="41"/>
  <c r="W145" i="41"/>
  <c r="Z144" i="41"/>
  <c r="Y144" i="41"/>
  <c r="X144" i="41"/>
  <c r="W144" i="41"/>
  <c r="Z143" i="41"/>
  <c r="Y143" i="41"/>
  <c r="X143" i="41"/>
  <c r="W143" i="41"/>
  <c r="Z142" i="41"/>
  <c r="Y142" i="41"/>
  <c r="X142" i="41"/>
  <c r="W142" i="41"/>
  <c r="Z141" i="41"/>
  <c r="Y141" i="41"/>
  <c r="X141" i="41"/>
  <c r="W141" i="41"/>
  <c r="Z140" i="41"/>
  <c r="Y140" i="41"/>
  <c r="X140" i="41"/>
  <c r="W140" i="41"/>
  <c r="Z139" i="41"/>
  <c r="Y139" i="41"/>
  <c r="X139" i="41"/>
  <c r="W139" i="41"/>
  <c r="Z138" i="41"/>
  <c r="Y138" i="41"/>
  <c r="X138" i="41"/>
  <c r="W138" i="41"/>
  <c r="Z137" i="41"/>
  <c r="Y137" i="41"/>
  <c r="X137" i="41"/>
  <c r="W137" i="41"/>
  <c r="Z136" i="41"/>
  <c r="Y136" i="41"/>
  <c r="X136" i="41"/>
  <c r="W136" i="41"/>
  <c r="Z135" i="41"/>
  <c r="Y135" i="41"/>
  <c r="X135" i="41"/>
  <c r="W135" i="41"/>
  <c r="Z134" i="41"/>
  <c r="Y134" i="41"/>
  <c r="X134" i="41"/>
  <c r="W134" i="41"/>
  <c r="Z133" i="41"/>
  <c r="Y133" i="41"/>
  <c r="X133" i="41"/>
  <c r="W133" i="41"/>
  <c r="Z132" i="41"/>
  <c r="Y132" i="41"/>
  <c r="X132" i="41"/>
  <c r="W132" i="41"/>
  <c r="Z131" i="41"/>
  <c r="Y131" i="41"/>
  <c r="X131" i="41"/>
  <c r="W131" i="41"/>
  <c r="Z130" i="41"/>
  <c r="Y130" i="41"/>
  <c r="X130" i="41"/>
  <c r="W130" i="41"/>
  <c r="Z129" i="41"/>
  <c r="Y129" i="41"/>
  <c r="X129" i="41"/>
  <c r="W129" i="41"/>
  <c r="Z128" i="41"/>
  <c r="Y128" i="41"/>
  <c r="X128" i="41"/>
  <c r="W128" i="41"/>
  <c r="Z127" i="41"/>
  <c r="Y127" i="41"/>
  <c r="X127" i="41"/>
  <c r="W127" i="41"/>
  <c r="Z126" i="41"/>
  <c r="Y126" i="41"/>
  <c r="X126" i="41"/>
  <c r="W126" i="41"/>
  <c r="Z125" i="41"/>
  <c r="Y125" i="41"/>
  <c r="X125" i="41"/>
  <c r="W125" i="41"/>
  <c r="Z124" i="41"/>
  <c r="Y124" i="41"/>
  <c r="X124" i="41"/>
  <c r="W124" i="41"/>
  <c r="Z123" i="41"/>
  <c r="Y123" i="41"/>
  <c r="X123" i="41"/>
  <c r="W123" i="41"/>
  <c r="Z122" i="41"/>
  <c r="Y122" i="41"/>
  <c r="X122" i="41"/>
  <c r="W122" i="41"/>
  <c r="Z121" i="41"/>
  <c r="Y121" i="41"/>
  <c r="X121" i="41"/>
  <c r="W121" i="41"/>
  <c r="Z120" i="41"/>
  <c r="Y120" i="41"/>
  <c r="X120" i="41"/>
  <c r="W120" i="41"/>
  <c r="Z119" i="41"/>
  <c r="Y119" i="41"/>
  <c r="X119" i="41"/>
  <c r="W119" i="41"/>
  <c r="Z118" i="41"/>
  <c r="Y118" i="41"/>
  <c r="X118" i="41"/>
  <c r="W118" i="41"/>
  <c r="Z117" i="41"/>
  <c r="Y117" i="41"/>
  <c r="X117" i="41"/>
  <c r="W117" i="41"/>
  <c r="Z116" i="41"/>
  <c r="Y116" i="41"/>
  <c r="X116" i="41"/>
  <c r="W116" i="41"/>
  <c r="Z115" i="41"/>
  <c r="Y115" i="41"/>
  <c r="X115" i="41"/>
  <c r="W115" i="41"/>
  <c r="Z114" i="41"/>
  <c r="Y114" i="41"/>
  <c r="X114" i="41"/>
  <c r="W114" i="41"/>
  <c r="Z113" i="41"/>
  <c r="Y113" i="41"/>
  <c r="X113" i="41"/>
  <c r="W113" i="41"/>
  <c r="Z112" i="41"/>
  <c r="Y112" i="41"/>
  <c r="X112" i="41"/>
  <c r="W112" i="41"/>
  <c r="Z111" i="41"/>
  <c r="Y111" i="41"/>
  <c r="X111" i="41"/>
  <c r="W111" i="41"/>
  <c r="Z110" i="41"/>
  <c r="Y110" i="41"/>
  <c r="X110" i="41"/>
  <c r="W110" i="41"/>
  <c r="Z109" i="41"/>
  <c r="Y109" i="41"/>
  <c r="X109" i="41"/>
  <c r="W109" i="41"/>
  <c r="Z108" i="41"/>
  <c r="Y108" i="41"/>
  <c r="X108" i="41"/>
  <c r="W108" i="41"/>
  <c r="Z107" i="41"/>
  <c r="Y107" i="41"/>
  <c r="X107" i="41"/>
  <c r="W107" i="41"/>
  <c r="Z106" i="41"/>
  <c r="Y106" i="41"/>
  <c r="X106" i="41"/>
  <c r="W106" i="41"/>
  <c r="Z105" i="41"/>
  <c r="Y105" i="41"/>
  <c r="X105" i="41"/>
  <c r="W105" i="41"/>
  <c r="Z104" i="41"/>
  <c r="Y104" i="41"/>
  <c r="X104" i="41"/>
  <c r="W104" i="41"/>
  <c r="Z103" i="41"/>
  <c r="Y103" i="41"/>
  <c r="X103" i="41"/>
  <c r="W103" i="41"/>
  <c r="Z102" i="41"/>
  <c r="Y102" i="41"/>
  <c r="X102" i="41"/>
  <c r="W102" i="41"/>
  <c r="Z101" i="41"/>
  <c r="Y101" i="41"/>
  <c r="X101" i="41"/>
  <c r="W101" i="41"/>
  <c r="Z100" i="41"/>
  <c r="Y100" i="41"/>
  <c r="X100" i="41"/>
  <c r="W100" i="41"/>
  <c r="Z99" i="41"/>
  <c r="Y99" i="41"/>
  <c r="X99" i="41"/>
  <c r="W99" i="41"/>
  <c r="Z98" i="41"/>
  <c r="Y98" i="41"/>
  <c r="X98" i="41"/>
  <c r="W98" i="41"/>
  <c r="Z97" i="41"/>
  <c r="Y97" i="41"/>
  <c r="X97" i="41"/>
  <c r="W97" i="41"/>
  <c r="Z96" i="41"/>
  <c r="Y96" i="41"/>
  <c r="X96" i="41"/>
  <c r="W96" i="41"/>
  <c r="Z95" i="41"/>
  <c r="Y95" i="41"/>
  <c r="X95" i="41"/>
  <c r="W95" i="41"/>
  <c r="Z94" i="41"/>
  <c r="Y94" i="41"/>
  <c r="X94" i="41"/>
  <c r="W94" i="41"/>
  <c r="Z93" i="41"/>
  <c r="Y93" i="41"/>
  <c r="X93" i="41"/>
  <c r="W93" i="41"/>
  <c r="Z92" i="41"/>
  <c r="Y92" i="41"/>
  <c r="X92" i="41"/>
  <c r="W92" i="41"/>
  <c r="Z91" i="41"/>
  <c r="Y91" i="41"/>
  <c r="X91" i="41"/>
  <c r="W91" i="41"/>
  <c r="Z90" i="41"/>
  <c r="Y90" i="41"/>
  <c r="X90" i="41"/>
  <c r="W90" i="41"/>
  <c r="Z89" i="41"/>
  <c r="Y89" i="41"/>
  <c r="X89" i="41"/>
  <c r="W89" i="41"/>
  <c r="Z88" i="41"/>
  <c r="Y88" i="41"/>
  <c r="X88" i="41"/>
  <c r="W88" i="41"/>
  <c r="Z87" i="41"/>
  <c r="Y87" i="41"/>
  <c r="X87" i="41"/>
  <c r="W87" i="41"/>
  <c r="Z86" i="41"/>
  <c r="Y86" i="41"/>
  <c r="X86" i="41"/>
  <c r="W86" i="41"/>
  <c r="Z85" i="41"/>
  <c r="Y85" i="41"/>
  <c r="X85" i="41"/>
  <c r="W85" i="41"/>
  <c r="Z84" i="41"/>
  <c r="Y84" i="41"/>
  <c r="X84" i="41"/>
  <c r="W84" i="41"/>
  <c r="Z83" i="41"/>
  <c r="Y83" i="41"/>
  <c r="X83" i="41"/>
  <c r="W83" i="41"/>
  <c r="Z82" i="41"/>
  <c r="Y82" i="41"/>
  <c r="X82" i="41"/>
  <c r="W82" i="41"/>
  <c r="Z81" i="41"/>
  <c r="Y81" i="41"/>
  <c r="X81" i="41"/>
  <c r="W81" i="41"/>
  <c r="Z80" i="41"/>
  <c r="Y80" i="41"/>
  <c r="X80" i="41"/>
  <c r="W80" i="41"/>
  <c r="Z79" i="41"/>
  <c r="Y79" i="41"/>
  <c r="X79" i="41"/>
  <c r="W79" i="41"/>
  <c r="Z78" i="41"/>
  <c r="Y78" i="41"/>
  <c r="X78" i="41"/>
  <c r="W78" i="41"/>
  <c r="Z77" i="41"/>
  <c r="Y77" i="41"/>
  <c r="X77" i="41"/>
  <c r="W77" i="41"/>
  <c r="Z76" i="41"/>
  <c r="Y76" i="41"/>
  <c r="X76" i="41"/>
  <c r="W76" i="41"/>
  <c r="Z75" i="41"/>
  <c r="Y75" i="41"/>
  <c r="X75" i="41"/>
  <c r="W75" i="41"/>
  <c r="Z74" i="41"/>
  <c r="Y74" i="41"/>
  <c r="X74" i="41"/>
  <c r="W74" i="41"/>
  <c r="Z73" i="41"/>
  <c r="Y73" i="41"/>
  <c r="X73" i="41"/>
  <c r="W73" i="41"/>
  <c r="Z72" i="41"/>
  <c r="Y72" i="41"/>
  <c r="X72" i="41"/>
  <c r="W72" i="41"/>
  <c r="Z71" i="41"/>
  <c r="Y71" i="41"/>
  <c r="X71" i="41"/>
  <c r="W71" i="41"/>
  <c r="Z70" i="41"/>
  <c r="Y70" i="41"/>
  <c r="X70" i="41"/>
  <c r="W70" i="41"/>
  <c r="Z69" i="41"/>
  <c r="Y69" i="41"/>
  <c r="X69" i="41"/>
  <c r="W69" i="41"/>
  <c r="Z68" i="41"/>
  <c r="Y68" i="41"/>
  <c r="X68" i="41"/>
  <c r="W68" i="41"/>
  <c r="Z67" i="41"/>
  <c r="Y67" i="41"/>
  <c r="X67" i="41"/>
  <c r="W67" i="41"/>
  <c r="Z66" i="41"/>
  <c r="Y66" i="41"/>
  <c r="X66" i="41"/>
  <c r="W66" i="41"/>
  <c r="Z65" i="41"/>
  <c r="Y65" i="41"/>
  <c r="X65" i="41"/>
  <c r="W65" i="41"/>
  <c r="Z64" i="41"/>
  <c r="Y64" i="41"/>
  <c r="X64" i="41"/>
  <c r="W64" i="41"/>
  <c r="Z63" i="41"/>
  <c r="Y63" i="41"/>
  <c r="X63" i="41"/>
  <c r="W63" i="41"/>
  <c r="Z62" i="41"/>
  <c r="Y62" i="41"/>
  <c r="X62" i="41"/>
  <c r="W62" i="41"/>
  <c r="Z61" i="41"/>
  <c r="Y61" i="41"/>
  <c r="X61" i="41"/>
  <c r="W61" i="41"/>
  <c r="Z60" i="41"/>
  <c r="Y60" i="41"/>
  <c r="X60" i="41"/>
  <c r="W60" i="41"/>
  <c r="Z59" i="41"/>
  <c r="Y59" i="41"/>
  <c r="X59" i="41"/>
  <c r="W59" i="41"/>
  <c r="Z58" i="41"/>
  <c r="Y58" i="41"/>
  <c r="X58" i="41"/>
  <c r="W58" i="41"/>
  <c r="Z57" i="41"/>
  <c r="Y57" i="41"/>
  <c r="X57" i="41"/>
  <c r="W57" i="41"/>
  <c r="Z56" i="41"/>
  <c r="Y56" i="41"/>
  <c r="X56" i="41"/>
  <c r="W56" i="41"/>
  <c r="Z55" i="41"/>
  <c r="Y55" i="41"/>
  <c r="X55" i="41"/>
  <c r="W55" i="41"/>
  <c r="Z54" i="41"/>
  <c r="Y54" i="41"/>
  <c r="X54" i="41"/>
  <c r="W54" i="41"/>
  <c r="Z53" i="41"/>
  <c r="Y53" i="41"/>
  <c r="X53" i="41"/>
  <c r="W53" i="41"/>
  <c r="Z52" i="41"/>
  <c r="Y52" i="41"/>
  <c r="X52" i="41"/>
  <c r="W52" i="41"/>
  <c r="Z51" i="41"/>
  <c r="Y51" i="41"/>
  <c r="X51" i="41"/>
  <c r="W51" i="41"/>
  <c r="Z50" i="41"/>
  <c r="Y50" i="41"/>
  <c r="X50" i="41"/>
  <c r="W50" i="41"/>
  <c r="Z49" i="41"/>
  <c r="Y49" i="41"/>
  <c r="X49" i="41"/>
  <c r="W49" i="41"/>
  <c r="Z48" i="41"/>
  <c r="Y48" i="41"/>
  <c r="X48" i="41"/>
  <c r="W48" i="41"/>
  <c r="Z47" i="41"/>
  <c r="Y47" i="41"/>
  <c r="X47" i="41"/>
  <c r="W47" i="41"/>
  <c r="Z46" i="41"/>
  <c r="Y46" i="41"/>
  <c r="X46" i="41"/>
  <c r="W46" i="41"/>
  <c r="Z45" i="41"/>
  <c r="Y45" i="41"/>
  <c r="X45" i="41"/>
  <c r="W45" i="41"/>
  <c r="Z44" i="41"/>
  <c r="Y44" i="41"/>
  <c r="X44" i="41"/>
  <c r="W44" i="41"/>
  <c r="Z43" i="41"/>
  <c r="Y43" i="41"/>
  <c r="X43" i="41"/>
  <c r="W43" i="41"/>
  <c r="Z42" i="41"/>
  <c r="Y42" i="41"/>
  <c r="X42" i="41"/>
  <c r="W42" i="41"/>
  <c r="Z41" i="41"/>
  <c r="Y41" i="41"/>
  <c r="X41" i="41"/>
  <c r="W41" i="41"/>
  <c r="Z40" i="41"/>
  <c r="Y40" i="41"/>
  <c r="X40" i="41"/>
  <c r="W40" i="41"/>
  <c r="Z39" i="41"/>
  <c r="Y39" i="41"/>
  <c r="X39" i="41"/>
  <c r="W39" i="41"/>
  <c r="Z38" i="41"/>
  <c r="Y38" i="41"/>
  <c r="X38" i="41"/>
  <c r="W38" i="41"/>
  <c r="Z37" i="41"/>
  <c r="Y37" i="41"/>
  <c r="X37" i="41"/>
  <c r="W37" i="41"/>
  <c r="Z36" i="41"/>
  <c r="Y36" i="41"/>
  <c r="X36" i="41"/>
  <c r="W36" i="41"/>
  <c r="Z35" i="41"/>
  <c r="Y35" i="41"/>
  <c r="X35" i="41"/>
  <c r="W35" i="41"/>
  <c r="Z34" i="41"/>
  <c r="Y34" i="41"/>
  <c r="X34" i="41"/>
  <c r="W34" i="41"/>
  <c r="Z33" i="41"/>
  <c r="Y33" i="41"/>
  <c r="X33" i="41"/>
  <c r="W33" i="41"/>
  <c r="Z32" i="41"/>
  <c r="Y32" i="41"/>
  <c r="X32" i="41"/>
  <c r="W32" i="41"/>
  <c r="Z31" i="41"/>
  <c r="Y31" i="41"/>
  <c r="X31" i="41"/>
  <c r="W31" i="41"/>
  <c r="Z30" i="41"/>
  <c r="Y30" i="41"/>
  <c r="X30" i="41"/>
  <c r="W30" i="41"/>
  <c r="Z29" i="41"/>
  <c r="Y29" i="41"/>
  <c r="X29" i="41"/>
  <c r="W29" i="41"/>
  <c r="Z28" i="41"/>
  <c r="Y28" i="41"/>
  <c r="X28" i="41"/>
  <c r="W28" i="41"/>
  <c r="Z27" i="41"/>
  <c r="Y27" i="41"/>
  <c r="X27" i="41"/>
  <c r="W27" i="41"/>
  <c r="Z26" i="41"/>
  <c r="Y26" i="41"/>
  <c r="X26" i="41"/>
  <c r="W26" i="41"/>
  <c r="Z25" i="41"/>
  <c r="Y25" i="41"/>
  <c r="X25" i="41"/>
  <c r="W25" i="41"/>
  <c r="Z24" i="41"/>
  <c r="Y24" i="41"/>
  <c r="X24" i="41"/>
  <c r="W24" i="41"/>
  <c r="Z23" i="41"/>
  <c r="Y23" i="41"/>
  <c r="X23" i="41"/>
  <c r="W23" i="41"/>
  <c r="Z22" i="41"/>
  <c r="Y22" i="41"/>
  <c r="X22" i="41"/>
  <c r="W22" i="41"/>
  <c r="Z21" i="41"/>
  <c r="Y21" i="41"/>
  <c r="X21" i="41"/>
  <c r="W21" i="41"/>
  <c r="Z20" i="41"/>
  <c r="Y20" i="41"/>
  <c r="X20" i="41"/>
  <c r="W20" i="41"/>
  <c r="Z19" i="41"/>
  <c r="Y19" i="41"/>
  <c r="X19" i="41"/>
  <c r="W19" i="41"/>
  <c r="Z18" i="41"/>
  <c r="Y18" i="41"/>
  <c r="X18" i="41"/>
  <c r="W18" i="41"/>
  <c r="Z17" i="41"/>
  <c r="Y17" i="41"/>
  <c r="X17" i="41"/>
  <c r="W17" i="41"/>
  <c r="Z16" i="41"/>
  <c r="Y16" i="41"/>
  <c r="X16" i="41"/>
  <c r="W16" i="41"/>
  <c r="Z15" i="41"/>
  <c r="Y15" i="41"/>
  <c r="X15" i="41"/>
  <c r="W15" i="41"/>
  <c r="Z14" i="41"/>
  <c r="Y14" i="41"/>
  <c r="X14" i="41"/>
  <c r="W14" i="41"/>
  <c r="Z13" i="41"/>
  <c r="Y13" i="41"/>
  <c r="X13" i="41"/>
  <c r="W13" i="41"/>
  <c r="Z12" i="41"/>
  <c r="Y12" i="41"/>
  <c r="X12" i="41"/>
  <c r="W12" i="41"/>
  <c r="Z11" i="41"/>
  <c r="Y11" i="41"/>
  <c r="X11" i="41"/>
  <c r="W11" i="41"/>
  <c r="Z10" i="41"/>
  <c r="Y10" i="41"/>
  <c r="X10" i="41"/>
  <c r="W10" i="41"/>
  <c r="Z9" i="41"/>
  <c r="Y9" i="41"/>
  <c r="X9" i="41"/>
  <c r="W9" i="41"/>
  <c r="Z8" i="41"/>
  <c r="Y8" i="41"/>
  <c r="X8" i="41"/>
  <c r="W8" i="41"/>
  <c r="Z7" i="41"/>
  <c r="Y7" i="41"/>
  <c r="X7" i="41"/>
  <c r="W7" i="41"/>
  <c r="Z6" i="41"/>
  <c r="Y6" i="41"/>
  <c r="X6" i="41"/>
  <c r="W6" i="41"/>
  <c r="Z5" i="41"/>
  <c r="Y5" i="41"/>
  <c r="X5" i="41"/>
  <c r="W5" i="41"/>
  <c r="Z4" i="41"/>
  <c r="Y4" i="41"/>
  <c r="X4" i="41"/>
  <c r="W4" i="41"/>
  <c r="Z5016" i="40"/>
  <c r="Y5016" i="40"/>
  <c r="X5016" i="40"/>
  <c r="W5016" i="40"/>
  <c r="Z5015" i="40"/>
  <c r="Y5015" i="40"/>
  <c r="X5015" i="40"/>
  <c r="W5015" i="40"/>
  <c r="Z5014" i="40"/>
  <c r="Y5014" i="40"/>
  <c r="X5014" i="40"/>
  <c r="W5014" i="40"/>
  <c r="Z5013" i="40"/>
  <c r="Y5013" i="40"/>
  <c r="X5013" i="40"/>
  <c r="W5013" i="40"/>
  <c r="Z5012" i="40"/>
  <c r="Y5012" i="40"/>
  <c r="X5012" i="40"/>
  <c r="W5012" i="40"/>
  <c r="Z5011" i="40"/>
  <c r="Y5011" i="40"/>
  <c r="X5011" i="40"/>
  <c r="W5011" i="40"/>
  <c r="Z5010" i="40"/>
  <c r="Y5010" i="40"/>
  <c r="X5010" i="40"/>
  <c r="W5010" i="40"/>
  <c r="Z5009" i="40"/>
  <c r="Y5009" i="40"/>
  <c r="X5009" i="40"/>
  <c r="W5009" i="40"/>
  <c r="Z5008" i="40"/>
  <c r="Y5008" i="40"/>
  <c r="X5008" i="40"/>
  <c r="W5008" i="40"/>
  <c r="Z5007" i="40"/>
  <c r="Y5007" i="40"/>
  <c r="X5007" i="40"/>
  <c r="W5007" i="40"/>
  <c r="Z5006" i="40"/>
  <c r="Y5006" i="40"/>
  <c r="X5006" i="40"/>
  <c r="W5006" i="40"/>
  <c r="Z5005" i="40"/>
  <c r="Y5005" i="40"/>
  <c r="X5005" i="40"/>
  <c r="W5005" i="40"/>
  <c r="Z5004" i="40"/>
  <c r="Y5004" i="40"/>
  <c r="X5004" i="40"/>
  <c r="W5004" i="40"/>
  <c r="Z5003" i="40"/>
  <c r="Y5003" i="40"/>
  <c r="X5003" i="40"/>
  <c r="W5003" i="40"/>
  <c r="Z5002" i="40"/>
  <c r="Y5002" i="40"/>
  <c r="X5002" i="40"/>
  <c r="W5002" i="40"/>
  <c r="Z5001" i="40"/>
  <c r="Y5001" i="40"/>
  <c r="X5001" i="40"/>
  <c r="W5001" i="40"/>
  <c r="Z5000" i="40"/>
  <c r="Y5000" i="40"/>
  <c r="X5000" i="40"/>
  <c r="W5000" i="40"/>
  <c r="Z4999" i="40"/>
  <c r="Y4999" i="40"/>
  <c r="X4999" i="40"/>
  <c r="W4999" i="40"/>
  <c r="Z4998" i="40"/>
  <c r="Y4998" i="40"/>
  <c r="X4998" i="40"/>
  <c r="W4998" i="40"/>
  <c r="Z4997" i="40"/>
  <c r="Y4997" i="40"/>
  <c r="X4997" i="40"/>
  <c r="W4997" i="40"/>
  <c r="Z4996" i="40"/>
  <c r="Y4996" i="40"/>
  <c r="X4996" i="40"/>
  <c r="W4996" i="40"/>
  <c r="Z4995" i="40"/>
  <c r="Y4995" i="40"/>
  <c r="X4995" i="40"/>
  <c r="W4995" i="40"/>
  <c r="Z4994" i="40"/>
  <c r="Y4994" i="40"/>
  <c r="X4994" i="40"/>
  <c r="W4994" i="40"/>
  <c r="Z4993" i="40"/>
  <c r="Y4993" i="40"/>
  <c r="X4993" i="40"/>
  <c r="W4993" i="40"/>
  <c r="Z4992" i="40"/>
  <c r="Y4992" i="40"/>
  <c r="X4992" i="40"/>
  <c r="W4992" i="40"/>
  <c r="Z4991" i="40"/>
  <c r="Y4991" i="40"/>
  <c r="X4991" i="40"/>
  <c r="W4991" i="40"/>
  <c r="Z4990" i="40"/>
  <c r="Y4990" i="40"/>
  <c r="X4990" i="40"/>
  <c r="W4990" i="40"/>
  <c r="Z4989" i="40"/>
  <c r="Y4989" i="40"/>
  <c r="X4989" i="40"/>
  <c r="W4989" i="40"/>
  <c r="Z4988" i="40"/>
  <c r="Y4988" i="40"/>
  <c r="X4988" i="40"/>
  <c r="W4988" i="40"/>
  <c r="Z4987" i="40"/>
  <c r="Y4987" i="40"/>
  <c r="X4987" i="40"/>
  <c r="W4987" i="40"/>
  <c r="Z4986" i="40"/>
  <c r="Y4986" i="40"/>
  <c r="X4986" i="40"/>
  <c r="W4986" i="40"/>
  <c r="Z4985" i="40"/>
  <c r="Y4985" i="40"/>
  <c r="X4985" i="40"/>
  <c r="W4985" i="40"/>
  <c r="Z4984" i="40"/>
  <c r="Y4984" i="40"/>
  <c r="X4984" i="40"/>
  <c r="W4984" i="40"/>
  <c r="Z4983" i="40"/>
  <c r="Y4983" i="40"/>
  <c r="X4983" i="40"/>
  <c r="W4983" i="40"/>
  <c r="Z4982" i="40"/>
  <c r="Y4982" i="40"/>
  <c r="X4982" i="40"/>
  <c r="W4982" i="40"/>
  <c r="Z4981" i="40"/>
  <c r="Y4981" i="40"/>
  <c r="X4981" i="40"/>
  <c r="W4981" i="40"/>
  <c r="Z4980" i="40"/>
  <c r="Y4980" i="40"/>
  <c r="X4980" i="40"/>
  <c r="W4980" i="40"/>
  <c r="Z4979" i="40"/>
  <c r="Y4979" i="40"/>
  <c r="X4979" i="40"/>
  <c r="W4979" i="40"/>
  <c r="Z4978" i="40"/>
  <c r="Y4978" i="40"/>
  <c r="X4978" i="40"/>
  <c r="W4978" i="40"/>
  <c r="Z4977" i="40"/>
  <c r="Y4977" i="40"/>
  <c r="X4977" i="40"/>
  <c r="W4977" i="40"/>
  <c r="Z4976" i="40"/>
  <c r="Y4976" i="40"/>
  <c r="X4976" i="40"/>
  <c r="W4976" i="40"/>
  <c r="Z4975" i="40"/>
  <c r="Y4975" i="40"/>
  <c r="X4975" i="40"/>
  <c r="W4975" i="40"/>
  <c r="Z4974" i="40"/>
  <c r="Y4974" i="40"/>
  <c r="X4974" i="40"/>
  <c r="W4974" i="40"/>
  <c r="Z4973" i="40"/>
  <c r="Y4973" i="40"/>
  <c r="X4973" i="40"/>
  <c r="W4973" i="40"/>
  <c r="Z4972" i="40"/>
  <c r="Y4972" i="40"/>
  <c r="X4972" i="40"/>
  <c r="W4972" i="40"/>
  <c r="Z4971" i="40"/>
  <c r="Y4971" i="40"/>
  <c r="X4971" i="40"/>
  <c r="W4971" i="40"/>
  <c r="Z4970" i="40"/>
  <c r="Y4970" i="40"/>
  <c r="X4970" i="40"/>
  <c r="W4970" i="40"/>
  <c r="Z4969" i="40"/>
  <c r="Y4969" i="40"/>
  <c r="X4969" i="40"/>
  <c r="W4969" i="40"/>
  <c r="Z4968" i="40"/>
  <c r="Y4968" i="40"/>
  <c r="X4968" i="40"/>
  <c r="W4968" i="40"/>
  <c r="Z4967" i="40"/>
  <c r="Y4967" i="40"/>
  <c r="X4967" i="40"/>
  <c r="W4967" i="40"/>
  <c r="Z4966" i="40"/>
  <c r="Y4966" i="40"/>
  <c r="X4966" i="40"/>
  <c r="W4966" i="40"/>
  <c r="Z4965" i="40"/>
  <c r="Y4965" i="40"/>
  <c r="X4965" i="40"/>
  <c r="W4965" i="40"/>
  <c r="Z4964" i="40"/>
  <c r="Y4964" i="40"/>
  <c r="X4964" i="40"/>
  <c r="W4964" i="40"/>
  <c r="Z4963" i="40"/>
  <c r="Y4963" i="40"/>
  <c r="X4963" i="40"/>
  <c r="W4963" i="40"/>
  <c r="Z4962" i="40"/>
  <c r="Y4962" i="40"/>
  <c r="X4962" i="40"/>
  <c r="W4962" i="40"/>
  <c r="Z4961" i="40"/>
  <c r="Y4961" i="40"/>
  <c r="X4961" i="40"/>
  <c r="W4961" i="40"/>
  <c r="Z4960" i="40"/>
  <c r="Y4960" i="40"/>
  <c r="X4960" i="40"/>
  <c r="W4960" i="40"/>
  <c r="Z4959" i="40"/>
  <c r="Y4959" i="40"/>
  <c r="X4959" i="40"/>
  <c r="W4959" i="40"/>
  <c r="Z4958" i="40"/>
  <c r="Y4958" i="40"/>
  <c r="X4958" i="40"/>
  <c r="W4958" i="40"/>
  <c r="Z4957" i="40"/>
  <c r="Y4957" i="40"/>
  <c r="X4957" i="40"/>
  <c r="W4957" i="40"/>
  <c r="Z4956" i="40"/>
  <c r="Y4956" i="40"/>
  <c r="X4956" i="40"/>
  <c r="W4956" i="40"/>
  <c r="Z4955" i="40"/>
  <c r="Y4955" i="40"/>
  <c r="X4955" i="40"/>
  <c r="W4955" i="40"/>
  <c r="Z4954" i="40"/>
  <c r="Y4954" i="40"/>
  <c r="X4954" i="40"/>
  <c r="W4954" i="40"/>
  <c r="Z4953" i="40"/>
  <c r="Y4953" i="40"/>
  <c r="X4953" i="40"/>
  <c r="W4953" i="40"/>
  <c r="Z4952" i="40"/>
  <c r="Y4952" i="40"/>
  <c r="X4952" i="40"/>
  <c r="W4952" i="40"/>
  <c r="Z4951" i="40"/>
  <c r="Y4951" i="40"/>
  <c r="X4951" i="40"/>
  <c r="W4951" i="40"/>
  <c r="Z4950" i="40"/>
  <c r="Y4950" i="40"/>
  <c r="X4950" i="40"/>
  <c r="W4950" i="40"/>
  <c r="Z4949" i="40"/>
  <c r="Y4949" i="40"/>
  <c r="X4949" i="40"/>
  <c r="W4949" i="40"/>
  <c r="Z4948" i="40"/>
  <c r="Y4948" i="40"/>
  <c r="X4948" i="40"/>
  <c r="W4948" i="40"/>
  <c r="Z4947" i="40"/>
  <c r="Y4947" i="40"/>
  <c r="X4947" i="40"/>
  <c r="W4947" i="40"/>
  <c r="Z4946" i="40"/>
  <c r="Y4946" i="40"/>
  <c r="X4946" i="40"/>
  <c r="W4946" i="40"/>
  <c r="Z4945" i="40"/>
  <c r="Y4945" i="40"/>
  <c r="X4945" i="40"/>
  <c r="W4945" i="40"/>
  <c r="Z4944" i="40"/>
  <c r="Y4944" i="40"/>
  <c r="X4944" i="40"/>
  <c r="W4944" i="40"/>
  <c r="Z4943" i="40"/>
  <c r="Y4943" i="40"/>
  <c r="X4943" i="40"/>
  <c r="W4943" i="40"/>
  <c r="Z4942" i="40"/>
  <c r="Y4942" i="40"/>
  <c r="X4942" i="40"/>
  <c r="W4942" i="40"/>
  <c r="Z4941" i="40"/>
  <c r="Y4941" i="40"/>
  <c r="X4941" i="40"/>
  <c r="W4941" i="40"/>
  <c r="Z4940" i="40"/>
  <c r="Y4940" i="40"/>
  <c r="X4940" i="40"/>
  <c r="W4940" i="40"/>
  <c r="Z4939" i="40"/>
  <c r="Y4939" i="40"/>
  <c r="X4939" i="40"/>
  <c r="W4939" i="40"/>
  <c r="Z4938" i="40"/>
  <c r="Y4938" i="40"/>
  <c r="X4938" i="40"/>
  <c r="W4938" i="40"/>
  <c r="Z4937" i="40"/>
  <c r="Y4937" i="40"/>
  <c r="X4937" i="40"/>
  <c r="W4937" i="40"/>
  <c r="Z4936" i="40"/>
  <c r="Y4936" i="40"/>
  <c r="X4936" i="40"/>
  <c r="W4936" i="40"/>
  <c r="Z4935" i="40"/>
  <c r="Y4935" i="40"/>
  <c r="X4935" i="40"/>
  <c r="W4935" i="40"/>
  <c r="Z4934" i="40"/>
  <c r="Y4934" i="40"/>
  <c r="X4934" i="40"/>
  <c r="W4934" i="40"/>
  <c r="Z4933" i="40"/>
  <c r="Y4933" i="40"/>
  <c r="X4933" i="40"/>
  <c r="W4933" i="40"/>
  <c r="Z4932" i="40"/>
  <c r="Y4932" i="40"/>
  <c r="X4932" i="40"/>
  <c r="W4932" i="40"/>
  <c r="Z4931" i="40"/>
  <c r="Y4931" i="40"/>
  <c r="X4931" i="40"/>
  <c r="W4931" i="40"/>
  <c r="Z4930" i="40"/>
  <c r="Y4930" i="40"/>
  <c r="X4930" i="40"/>
  <c r="W4930" i="40"/>
  <c r="Z4929" i="40"/>
  <c r="Y4929" i="40"/>
  <c r="X4929" i="40"/>
  <c r="W4929" i="40"/>
  <c r="Z4928" i="40"/>
  <c r="Y4928" i="40"/>
  <c r="X4928" i="40"/>
  <c r="W4928" i="40"/>
  <c r="Z4927" i="40"/>
  <c r="Y4927" i="40"/>
  <c r="X4927" i="40"/>
  <c r="W4927" i="40"/>
  <c r="Z4926" i="40"/>
  <c r="Y4926" i="40"/>
  <c r="X4926" i="40"/>
  <c r="W4926" i="40"/>
  <c r="Z4925" i="40"/>
  <c r="Y4925" i="40"/>
  <c r="X4925" i="40"/>
  <c r="W4925" i="40"/>
  <c r="Z4924" i="40"/>
  <c r="Y4924" i="40"/>
  <c r="X4924" i="40"/>
  <c r="W4924" i="40"/>
  <c r="Z4923" i="40"/>
  <c r="Y4923" i="40"/>
  <c r="X4923" i="40"/>
  <c r="W4923" i="40"/>
  <c r="Z4922" i="40"/>
  <c r="Y4922" i="40"/>
  <c r="X4922" i="40"/>
  <c r="W4922" i="40"/>
  <c r="Z4921" i="40"/>
  <c r="Y4921" i="40"/>
  <c r="X4921" i="40"/>
  <c r="W4921" i="40"/>
  <c r="Z4920" i="40"/>
  <c r="Y4920" i="40"/>
  <c r="X4920" i="40"/>
  <c r="W4920" i="40"/>
  <c r="Z4919" i="40"/>
  <c r="Y4919" i="40"/>
  <c r="X4919" i="40"/>
  <c r="W4919" i="40"/>
  <c r="Z4918" i="40"/>
  <c r="Y4918" i="40"/>
  <c r="X4918" i="40"/>
  <c r="W4918" i="40"/>
  <c r="Z4917" i="40"/>
  <c r="Y4917" i="40"/>
  <c r="X4917" i="40"/>
  <c r="W4917" i="40"/>
  <c r="Z4916" i="40"/>
  <c r="Y4916" i="40"/>
  <c r="X4916" i="40"/>
  <c r="W4916" i="40"/>
  <c r="Z4915" i="40"/>
  <c r="Y4915" i="40"/>
  <c r="X4915" i="40"/>
  <c r="W4915" i="40"/>
  <c r="Z4914" i="40"/>
  <c r="Y4914" i="40"/>
  <c r="X4914" i="40"/>
  <c r="W4914" i="40"/>
  <c r="Z4913" i="40"/>
  <c r="Y4913" i="40"/>
  <c r="X4913" i="40"/>
  <c r="W4913" i="40"/>
  <c r="Z4912" i="40"/>
  <c r="Y4912" i="40"/>
  <c r="X4912" i="40"/>
  <c r="W4912" i="40"/>
  <c r="Z4911" i="40"/>
  <c r="Y4911" i="40"/>
  <c r="X4911" i="40"/>
  <c r="W4911" i="40"/>
  <c r="Z4910" i="40"/>
  <c r="Y4910" i="40"/>
  <c r="X4910" i="40"/>
  <c r="W4910" i="40"/>
  <c r="Z4909" i="40"/>
  <c r="Y4909" i="40"/>
  <c r="X4909" i="40"/>
  <c r="W4909" i="40"/>
  <c r="Z4908" i="40"/>
  <c r="Y4908" i="40"/>
  <c r="X4908" i="40"/>
  <c r="W4908" i="40"/>
  <c r="Z4907" i="40"/>
  <c r="Y4907" i="40"/>
  <c r="X4907" i="40"/>
  <c r="W4907" i="40"/>
  <c r="Z4906" i="40"/>
  <c r="Y4906" i="40"/>
  <c r="X4906" i="40"/>
  <c r="W4906" i="40"/>
  <c r="Z4905" i="40"/>
  <c r="Y4905" i="40"/>
  <c r="X4905" i="40"/>
  <c r="W4905" i="40"/>
  <c r="Z4904" i="40"/>
  <c r="Y4904" i="40"/>
  <c r="X4904" i="40"/>
  <c r="W4904" i="40"/>
  <c r="Z4903" i="40"/>
  <c r="Y4903" i="40"/>
  <c r="X4903" i="40"/>
  <c r="W4903" i="40"/>
  <c r="Z4902" i="40"/>
  <c r="Y4902" i="40"/>
  <c r="X4902" i="40"/>
  <c r="W4902" i="40"/>
  <c r="Z4901" i="40"/>
  <c r="Y4901" i="40"/>
  <c r="X4901" i="40"/>
  <c r="W4901" i="40"/>
  <c r="Z4900" i="40"/>
  <c r="Y4900" i="40"/>
  <c r="X4900" i="40"/>
  <c r="W4900" i="40"/>
  <c r="Z4899" i="40"/>
  <c r="Y4899" i="40"/>
  <c r="X4899" i="40"/>
  <c r="W4899" i="40"/>
  <c r="Z4898" i="40"/>
  <c r="Y4898" i="40"/>
  <c r="X4898" i="40"/>
  <c r="W4898" i="40"/>
  <c r="Z4897" i="40"/>
  <c r="Y4897" i="40"/>
  <c r="X4897" i="40"/>
  <c r="W4897" i="40"/>
  <c r="Z4896" i="40"/>
  <c r="Y4896" i="40"/>
  <c r="X4896" i="40"/>
  <c r="W4896" i="40"/>
  <c r="Z4895" i="40"/>
  <c r="Y4895" i="40"/>
  <c r="X4895" i="40"/>
  <c r="W4895" i="40"/>
  <c r="Z4894" i="40"/>
  <c r="Y4894" i="40"/>
  <c r="X4894" i="40"/>
  <c r="W4894" i="40"/>
  <c r="Z4893" i="40"/>
  <c r="Y4893" i="40"/>
  <c r="X4893" i="40"/>
  <c r="W4893" i="40"/>
  <c r="Z4892" i="40"/>
  <c r="Y4892" i="40"/>
  <c r="X4892" i="40"/>
  <c r="W4892" i="40"/>
  <c r="Z4891" i="40"/>
  <c r="Y4891" i="40"/>
  <c r="X4891" i="40"/>
  <c r="W4891" i="40"/>
  <c r="Z4890" i="40"/>
  <c r="Y4890" i="40"/>
  <c r="X4890" i="40"/>
  <c r="W4890" i="40"/>
  <c r="Z4889" i="40"/>
  <c r="Y4889" i="40"/>
  <c r="X4889" i="40"/>
  <c r="W4889" i="40"/>
  <c r="Z4888" i="40"/>
  <c r="Y4888" i="40"/>
  <c r="X4888" i="40"/>
  <c r="W4888" i="40"/>
  <c r="Z4887" i="40"/>
  <c r="Y4887" i="40"/>
  <c r="X4887" i="40"/>
  <c r="W4887" i="40"/>
  <c r="Z4886" i="40"/>
  <c r="Y4886" i="40"/>
  <c r="X4886" i="40"/>
  <c r="W4886" i="40"/>
  <c r="Z4885" i="40"/>
  <c r="Y4885" i="40"/>
  <c r="X4885" i="40"/>
  <c r="W4885" i="40"/>
  <c r="Z4884" i="40"/>
  <c r="Y4884" i="40"/>
  <c r="X4884" i="40"/>
  <c r="W4884" i="40"/>
  <c r="Z4883" i="40"/>
  <c r="Y4883" i="40"/>
  <c r="X4883" i="40"/>
  <c r="W4883" i="40"/>
  <c r="Z4882" i="40"/>
  <c r="Y4882" i="40"/>
  <c r="X4882" i="40"/>
  <c r="W4882" i="40"/>
  <c r="Z4881" i="40"/>
  <c r="Y4881" i="40"/>
  <c r="X4881" i="40"/>
  <c r="W4881" i="40"/>
  <c r="Z4880" i="40"/>
  <c r="Y4880" i="40"/>
  <c r="X4880" i="40"/>
  <c r="W4880" i="40"/>
  <c r="Z4879" i="40"/>
  <c r="Y4879" i="40"/>
  <c r="X4879" i="40"/>
  <c r="W4879" i="40"/>
  <c r="Z4878" i="40"/>
  <c r="Y4878" i="40"/>
  <c r="X4878" i="40"/>
  <c r="W4878" i="40"/>
  <c r="Z4877" i="40"/>
  <c r="Y4877" i="40"/>
  <c r="X4877" i="40"/>
  <c r="W4877" i="40"/>
  <c r="Z4876" i="40"/>
  <c r="Y4876" i="40"/>
  <c r="X4876" i="40"/>
  <c r="W4876" i="40"/>
  <c r="Z4875" i="40"/>
  <c r="Y4875" i="40"/>
  <c r="X4875" i="40"/>
  <c r="W4875" i="40"/>
  <c r="Z4874" i="40"/>
  <c r="Y4874" i="40"/>
  <c r="X4874" i="40"/>
  <c r="W4874" i="40"/>
  <c r="Z4873" i="40"/>
  <c r="Y4873" i="40"/>
  <c r="X4873" i="40"/>
  <c r="W4873" i="40"/>
  <c r="Z4872" i="40"/>
  <c r="Y4872" i="40"/>
  <c r="X4872" i="40"/>
  <c r="W4872" i="40"/>
  <c r="Z4871" i="40"/>
  <c r="Y4871" i="40"/>
  <c r="X4871" i="40"/>
  <c r="W4871" i="40"/>
  <c r="Z4870" i="40"/>
  <c r="Y4870" i="40"/>
  <c r="X4870" i="40"/>
  <c r="W4870" i="40"/>
  <c r="Z4869" i="40"/>
  <c r="Y4869" i="40"/>
  <c r="X4869" i="40"/>
  <c r="W4869" i="40"/>
  <c r="Z4868" i="40"/>
  <c r="Y4868" i="40"/>
  <c r="X4868" i="40"/>
  <c r="W4868" i="40"/>
  <c r="Z4867" i="40"/>
  <c r="Y4867" i="40"/>
  <c r="X4867" i="40"/>
  <c r="W4867" i="40"/>
  <c r="Z4866" i="40"/>
  <c r="Y4866" i="40"/>
  <c r="X4866" i="40"/>
  <c r="W4866" i="40"/>
  <c r="Z4865" i="40"/>
  <c r="Y4865" i="40"/>
  <c r="X4865" i="40"/>
  <c r="W4865" i="40"/>
  <c r="Z4864" i="40"/>
  <c r="Y4864" i="40"/>
  <c r="X4864" i="40"/>
  <c r="W4864" i="40"/>
  <c r="Z4863" i="40"/>
  <c r="Y4863" i="40"/>
  <c r="X4863" i="40"/>
  <c r="W4863" i="40"/>
  <c r="Z4862" i="40"/>
  <c r="Y4862" i="40"/>
  <c r="X4862" i="40"/>
  <c r="W4862" i="40"/>
  <c r="Z4861" i="40"/>
  <c r="Y4861" i="40"/>
  <c r="X4861" i="40"/>
  <c r="W4861" i="40"/>
  <c r="Z4860" i="40"/>
  <c r="Y4860" i="40"/>
  <c r="X4860" i="40"/>
  <c r="W4860" i="40"/>
  <c r="Z4859" i="40"/>
  <c r="Y4859" i="40"/>
  <c r="X4859" i="40"/>
  <c r="W4859" i="40"/>
  <c r="Z4858" i="40"/>
  <c r="Y4858" i="40"/>
  <c r="X4858" i="40"/>
  <c r="W4858" i="40"/>
  <c r="Z4857" i="40"/>
  <c r="Y4857" i="40"/>
  <c r="X4857" i="40"/>
  <c r="W4857" i="40"/>
  <c r="Z4856" i="40"/>
  <c r="Y4856" i="40"/>
  <c r="X4856" i="40"/>
  <c r="W4856" i="40"/>
  <c r="Z4855" i="40"/>
  <c r="Y4855" i="40"/>
  <c r="X4855" i="40"/>
  <c r="W4855" i="40"/>
  <c r="Z4854" i="40"/>
  <c r="Y4854" i="40"/>
  <c r="X4854" i="40"/>
  <c r="W4854" i="40"/>
  <c r="Z4853" i="40"/>
  <c r="Y4853" i="40"/>
  <c r="X4853" i="40"/>
  <c r="W4853" i="40"/>
  <c r="Z4852" i="40"/>
  <c r="Y4852" i="40"/>
  <c r="X4852" i="40"/>
  <c r="W4852" i="40"/>
  <c r="Z4851" i="40"/>
  <c r="Y4851" i="40"/>
  <c r="X4851" i="40"/>
  <c r="W4851" i="40"/>
  <c r="Z4850" i="40"/>
  <c r="Y4850" i="40"/>
  <c r="X4850" i="40"/>
  <c r="W4850" i="40"/>
  <c r="Z4849" i="40"/>
  <c r="Y4849" i="40"/>
  <c r="X4849" i="40"/>
  <c r="W4849" i="40"/>
  <c r="Z4848" i="40"/>
  <c r="Y4848" i="40"/>
  <c r="X4848" i="40"/>
  <c r="W4848" i="40"/>
  <c r="Z4847" i="40"/>
  <c r="Y4847" i="40"/>
  <c r="X4847" i="40"/>
  <c r="W4847" i="40"/>
  <c r="Z4846" i="40"/>
  <c r="Y4846" i="40"/>
  <c r="X4846" i="40"/>
  <c r="W4846" i="40"/>
  <c r="Z4845" i="40"/>
  <c r="Y4845" i="40"/>
  <c r="X4845" i="40"/>
  <c r="W4845" i="40"/>
  <c r="Z4844" i="40"/>
  <c r="Y4844" i="40"/>
  <c r="X4844" i="40"/>
  <c r="W4844" i="40"/>
  <c r="Z4843" i="40"/>
  <c r="Y4843" i="40"/>
  <c r="X4843" i="40"/>
  <c r="W4843" i="40"/>
  <c r="Z4842" i="40"/>
  <c r="Y4842" i="40"/>
  <c r="X4842" i="40"/>
  <c r="W4842" i="40"/>
  <c r="Z4841" i="40"/>
  <c r="Y4841" i="40"/>
  <c r="X4841" i="40"/>
  <c r="W4841" i="40"/>
  <c r="Z4840" i="40"/>
  <c r="Y4840" i="40"/>
  <c r="X4840" i="40"/>
  <c r="W4840" i="40"/>
  <c r="Z4839" i="40"/>
  <c r="Y4839" i="40"/>
  <c r="X4839" i="40"/>
  <c r="W4839" i="40"/>
  <c r="Z4838" i="40"/>
  <c r="Y4838" i="40"/>
  <c r="X4838" i="40"/>
  <c r="W4838" i="40"/>
  <c r="Z4837" i="40"/>
  <c r="Y4837" i="40"/>
  <c r="X4837" i="40"/>
  <c r="W4837" i="40"/>
  <c r="Z4836" i="40"/>
  <c r="Y4836" i="40"/>
  <c r="X4836" i="40"/>
  <c r="W4836" i="40"/>
  <c r="Z4835" i="40"/>
  <c r="Y4835" i="40"/>
  <c r="X4835" i="40"/>
  <c r="W4835" i="40"/>
  <c r="Z4834" i="40"/>
  <c r="Y4834" i="40"/>
  <c r="X4834" i="40"/>
  <c r="W4834" i="40"/>
  <c r="Z4833" i="40"/>
  <c r="Y4833" i="40"/>
  <c r="X4833" i="40"/>
  <c r="W4833" i="40"/>
  <c r="Z4832" i="40"/>
  <c r="Y4832" i="40"/>
  <c r="X4832" i="40"/>
  <c r="W4832" i="40"/>
  <c r="Z4831" i="40"/>
  <c r="Y4831" i="40"/>
  <c r="X4831" i="40"/>
  <c r="W4831" i="40"/>
  <c r="Z4830" i="40"/>
  <c r="Y4830" i="40"/>
  <c r="X4830" i="40"/>
  <c r="W4830" i="40"/>
  <c r="Z4829" i="40"/>
  <c r="Y4829" i="40"/>
  <c r="X4829" i="40"/>
  <c r="W4829" i="40"/>
  <c r="Z4828" i="40"/>
  <c r="Y4828" i="40"/>
  <c r="X4828" i="40"/>
  <c r="W4828" i="40"/>
  <c r="Z4827" i="40"/>
  <c r="Y4827" i="40"/>
  <c r="X4827" i="40"/>
  <c r="W4827" i="40"/>
  <c r="Z4826" i="40"/>
  <c r="Y4826" i="40"/>
  <c r="X4826" i="40"/>
  <c r="W4826" i="40"/>
  <c r="Z4825" i="40"/>
  <c r="Y4825" i="40"/>
  <c r="X4825" i="40"/>
  <c r="W4825" i="40"/>
  <c r="Z4824" i="40"/>
  <c r="Y4824" i="40"/>
  <c r="X4824" i="40"/>
  <c r="W4824" i="40"/>
  <c r="Z4823" i="40"/>
  <c r="Y4823" i="40"/>
  <c r="X4823" i="40"/>
  <c r="W4823" i="40"/>
  <c r="Z4822" i="40"/>
  <c r="Y4822" i="40"/>
  <c r="X4822" i="40"/>
  <c r="W4822" i="40"/>
  <c r="Z4821" i="40"/>
  <c r="Y4821" i="40"/>
  <c r="X4821" i="40"/>
  <c r="W4821" i="40"/>
  <c r="Z4820" i="40"/>
  <c r="Y4820" i="40"/>
  <c r="X4820" i="40"/>
  <c r="W4820" i="40"/>
  <c r="Z4819" i="40"/>
  <c r="Y4819" i="40"/>
  <c r="X4819" i="40"/>
  <c r="W4819" i="40"/>
  <c r="Z4818" i="40"/>
  <c r="Y4818" i="40"/>
  <c r="X4818" i="40"/>
  <c r="W4818" i="40"/>
  <c r="Z4817" i="40"/>
  <c r="Y4817" i="40"/>
  <c r="X4817" i="40"/>
  <c r="W4817" i="40"/>
  <c r="Z4816" i="40"/>
  <c r="Y4816" i="40"/>
  <c r="X4816" i="40"/>
  <c r="W4816" i="40"/>
  <c r="Z4815" i="40"/>
  <c r="Y4815" i="40"/>
  <c r="X4815" i="40"/>
  <c r="W4815" i="40"/>
  <c r="Z4814" i="40"/>
  <c r="Y4814" i="40"/>
  <c r="X4814" i="40"/>
  <c r="W4814" i="40"/>
  <c r="Z4813" i="40"/>
  <c r="Y4813" i="40"/>
  <c r="X4813" i="40"/>
  <c r="W4813" i="40"/>
  <c r="Z4812" i="40"/>
  <c r="Y4812" i="40"/>
  <c r="X4812" i="40"/>
  <c r="W4812" i="40"/>
  <c r="Z4811" i="40"/>
  <c r="Y4811" i="40"/>
  <c r="X4811" i="40"/>
  <c r="W4811" i="40"/>
  <c r="Z4810" i="40"/>
  <c r="Y4810" i="40"/>
  <c r="X4810" i="40"/>
  <c r="W4810" i="40"/>
  <c r="Z4809" i="40"/>
  <c r="Y4809" i="40"/>
  <c r="X4809" i="40"/>
  <c r="W4809" i="40"/>
  <c r="Z4808" i="40"/>
  <c r="Y4808" i="40"/>
  <c r="X4808" i="40"/>
  <c r="W4808" i="40"/>
  <c r="Z4807" i="40"/>
  <c r="Y4807" i="40"/>
  <c r="X4807" i="40"/>
  <c r="W4807" i="40"/>
  <c r="Z4806" i="40"/>
  <c r="Y4806" i="40"/>
  <c r="X4806" i="40"/>
  <c r="W4806" i="40"/>
  <c r="Z4805" i="40"/>
  <c r="Y4805" i="40"/>
  <c r="X4805" i="40"/>
  <c r="W4805" i="40"/>
  <c r="Z4804" i="40"/>
  <c r="Y4804" i="40"/>
  <c r="X4804" i="40"/>
  <c r="W4804" i="40"/>
  <c r="Z4803" i="40"/>
  <c r="Y4803" i="40"/>
  <c r="X4803" i="40"/>
  <c r="W4803" i="40"/>
  <c r="Z4802" i="40"/>
  <c r="Y4802" i="40"/>
  <c r="X4802" i="40"/>
  <c r="W4802" i="40"/>
  <c r="Z4801" i="40"/>
  <c r="Y4801" i="40"/>
  <c r="X4801" i="40"/>
  <c r="W4801" i="40"/>
  <c r="Z4800" i="40"/>
  <c r="Y4800" i="40"/>
  <c r="X4800" i="40"/>
  <c r="W4800" i="40"/>
  <c r="Z4799" i="40"/>
  <c r="Y4799" i="40"/>
  <c r="X4799" i="40"/>
  <c r="W4799" i="40"/>
  <c r="Z4798" i="40"/>
  <c r="Y4798" i="40"/>
  <c r="X4798" i="40"/>
  <c r="W4798" i="40"/>
  <c r="Z4797" i="40"/>
  <c r="Y4797" i="40"/>
  <c r="X4797" i="40"/>
  <c r="W4797" i="40"/>
  <c r="Z4796" i="40"/>
  <c r="Y4796" i="40"/>
  <c r="X4796" i="40"/>
  <c r="W4796" i="40"/>
  <c r="Z4795" i="40"/>
  <c r="Y4795" i="40"/>
  <c r="X4795" i="40"/>
  <c r="W4795" i="40"/>
  <c r="Z4794" i="40"/>
  <c r="Y4794" i="40"/>
  <c r="X4794" i="40"/>
  <c r="W4794" i="40"/>
  <c r="Z4793" i="40"/>
  <c r="Y4793" i="40"/>
  <c r="X4793" i="40"/>
  <c r="W4793" i="40"/>
  <c r="Z4792" i="40"/>
  <c r="Y4792" i="40"/>
  <c r="X4792" i="40"/>
  <c r="W4792" i="40"/>
  <c r="Z4791" i="40"/>
  <c r="Y4791" i="40"/>
  <c r="X4791" i="40"/>
  <c r="W4791" i="40"/>
  <c r="Z4790" i="40"/>
  <c r="Y4790" i="40"/>
  <c r="X4790" i="40"/>
  <c r="W4790" i="40"/>
  <c r="Z4789" i="40"/>
  <c r="Y4789" i="40"/>
  <c r="X4789" i="40"/>
  <c r="W4789" i="40"/>
  <c r="Z4788" i="40"/>
  <c r="Y4788" i="40"/>
  <c r="X4788" i="40"/>
  <c r="W4788" i="40"/>
  <c r="Z4787" i="40"/>
  <c r="Y4787" i="40"/>
  <c r="X4787" i="40"/>
  <c r="W4787" i="40"/>
  <c r="Z4786" i="40"/>
  <c r="Y4786" i="40"/>
  <c r="X4786" i="40"/>
  <c r="W4786" i="40"/>
  <c r="Z4785" i="40"/>
  <c r="Y4785" i="40"/>
  <c r="X4785" i="40"/>
  <c r="W4785" i="40"/>
  <c r="Z4784" i="40"/>
  <c r="Y4784" i="40"/>
  <c r="X4784" i="40"/>
  <c r="W4784" i="40"/>
  <c r="Z4783" i="40"/>
  <c r="Y4783" i="40"/>
  <c r="X4783" i="40"/>
  <c r="W4783" i="40"/>
  <c r="Z4782" i="40"/>
  <c r="Y4782" i="40"/>
  <c r="X4782" i="40"/>
  <c r="W4782" i="40"/>
  <c r="Z4781" i="40"/>
  <c r="Y4781" i="40"/>
  <c r="X4781" i="40"/>
  <c r="W4781" i="40"/>
  <c r="Z4780" i="40"/>
  <c r="Y4780" i="40"/>
  <c r="X4780" i="40"/>
  <c r="W4780" i="40"/>
  <c r="Z4779" i="40"/>
  <c r="Y4779" i="40"/>
  <c r="X4779" i="40"/>
  <c r="W4779" i="40"/>
  <c r="Z4778" i="40"/>
  <c r="Y4778" i="40"/>
  <c r="X4778" i="40"/>
  <c r="W4778" i="40"/>
  <c r="Z4777" i="40"/>
  <c r="Y4777" i="40"/>
  <c r="X4777" i="40"/>
  <c r="W4777" i="40"/>
  <c r="Z4776" i="40"/>
  <c r="Y4776" i="40"/>
  <c r="X4776" i="40"/>
  <c r="W4776" i="40"/>
  <c r="Z4775" i="40"/>
  <c r="Y4775" i="40"/>
  <c r="X4775" i="40"/>
  <c r="W4775" i="40"/>
  <c r="Z4774" i="40"/>
  <c r="Y4774" i="40"/>
  <c r="X4774" i="40"/>
  <c r="W4774" i="40"/>
  <c r="Z4773" i="40"/>
  <c r="Y4773" i="40"/>
  <c r="X4773" i="40"/>
  <c r="W4773" i="40"/>
  <c r="Z4772" i="40"/>
  <c r="Y4772" i="40"/>
  <c r="X4772" i="40"/>
  <c r="W4772" i="40"/>
  <c r="Z4771" i="40"/>
  <c r="Y4771" i="40"/>
  <c r="X4771" i="40"/>
  <c r="W4771" i="40"/>
  <c r="Z4770" i="40"/>
  <c r="Y4770" i="40"/>
  <c r="X4770" i="40"/>
  <c r="W4770" i="40"/>
  <c r="Z4769" i="40"/>
  <c r="Y4769" i="40"/>
  <c r="X4769" i="40"/>
  <c r="W4769" i="40"/>
  <c r="Z4768" i="40"/>
  <c r="Y4768" i="40"/>
  <c r="X4768" i="40"/>
  <c r="W4768" i="40"/>
  <c r="Z4767" i="40"/>
  <c r="Y4767" i="40"/>
  <c r="X4767" i="40"/>
  <c r="W4767" i="40"/>
  <c r="Z4766" i="40"/>
  <c r="Y4766" i="40"/>
  <c r="X4766" i="40"/>
  <c r="W4766" i="40"/>
  <c r="Z4765" i="40"/>
  <c r="Y4765" i="40"/>
  <c r="X4765" i="40"/>
  <c r="W4765" i="40"/>
  <c r="Z4764" i="40"/>
  <c r="Y4764" i="40"/>
  <c r="X4764" i="40"/>
  <c r="W4764" i="40"/>
  <c r="Z4763" i="40"/>
  <c r="Y4763" i="40"/>
  <c r="X4763" i="40"/>
  <c r="W4763" i="40"/>
  <c r="Z4762" i="40"/>
  <c r="Y4762" i="40"/>
  <c r="X4762" i="40"/>
  <c r="W4762" i="40"/>
  <c r="Z4761" i="40"/>
  <c r="Y4761" i="40"/>
  <c r="X4761" i="40"/>
  <c r="W4761" i="40"/>
  <c r="Z4760" i="40"/>
  <c r="Y4760" i="40"/>
  <c r="X4760" i="40"/>
  <c r="W4760" i="40"/>
  <c r="Z4759" i="40"/>
  <c r="Y4759" i="40"/>
  <c r="X4759" i="40"/>
  <c r="W4759" i="40"/>
  <c r="Z4758" i="40"/>
  <c r="Y4758" i="40"/>
  <c r="X4758" i="40"/>
  <c r="W4758" i="40"/>
  <c r="Z4757" i="40"/>
  <c r="Y4757" i="40"/>
  <c r="X4757" i="40"/>
  <c r="W4757" i="40"/>
  <c r="Z4756" i="40"/>
  <c r="Y4756" i="40"/>
  <c r="X4756" i="40"/>
  <c r="W4756" i="40"/>
  <c r="Z4755" i="40"/>
  <c r="Y4755" i="40"/>
  <c r="X4755" i="40"/>
  <c r="W4755" i="40"/>
  <c r="Z4754" i="40"/>
  <c r="Y4754" i="40"/>
  <c r="X4754" i="40"/>
  <c r="W4754" i="40"/>
  <c r="Z4753" i="40"/>
  <c r="Y4753" i="40"/>
  <c r="X4753" i="40"/>
  <c r="W4753" i="40"/>
  <c r="Z4752" i="40"/>
  <c r="Y4752" i="40"/>
  <c r="X4752" i="40"/>
  <c r="W4752" i="40"/>
  <c r="Z4751" i="40"/>
  <c r="Y4751" i="40"/>
  <c r="X4751" i="40"/>
  <c r="W4751" i="40"/>
  <c r="Z4750" i="40"/>
  <c r="Y4750" i="40"/>
  <c r="X4750" i="40"/>
  <c r="W4750" i="40"/>
  <c r="Z4749" i="40"/>
  <c r="Y4749" i="40"/>
  <c r="X4749" i="40"/>
  <c r="W4749" i="40"/>
  <c r="Z4748" i="40"/>
  <c r="Y4748" i="40"/>
  <c r="X4748" i="40"/>
  <c r="W4748" i="40"/>
  <c r="Z4747" i="40"/>
  <c r="Y4747" i="40"/>
  <c r="X4747" i="40"/>
  <c r="W4747" i="40"/>
  <c r="Z4746" i="40"/>
  <c r="Y4746" i="40"/>
  <c r="X4746" i="40"/>
  <c r="W4746" i="40"/>
  <c r="Z4745" i="40"/>
  <c r="Y4745" i="40"/>
  <c r="X4745" i="40"/>
  <c r="W4745" i="40"/>
  <c r="Z4744" i="40"/>
  <c r="Y4744" i="40"/>
  <c r="X4744" i="40"/>
  <c r="W4744" i="40"/>
  <c r="Z4743" i="40"/>
  <c r="Y4743" i="40"/>
  <c r="X4743" i="40"/>
  <c r="W4743" i="40"/>
  <c r="Z4742" i="40"/>
  <c r="Y4742" i="40"/>
  <c r="X4742" i="40"/>
  <c r="W4742" i="40"/>
  <c r="Z4741" i="40"/>
  <c r="Y4741" i="40"/>
  <c r="X4741" i="40"/>
  <c r="W4741" i="40"/>
  <c r="Z4740" i="40"/>
  <c r="Y4740" i="40"/>
  <c r="X4740" i="40"/>
  <c r="W4740" i="40"/>
  <c r="Z4739" i="40"/>
  <c r="Y4739" i="40"/>
  <c r="X4739" i="40"/>
  <c r="W4739" i="40"/>
  <c r="Z4738" i="40"/>
  <c r="Y4738" i="40"/>
  <c r="X4738" i="40"/>
  <c r="W4738" i="40"/>
  <c r="Z4737" i="40"/>
  <c r="Y4737" i="40"/>
  <c r="X4737" i="40"/>
  <c r="W4737" i="40"/>
  <c r="Z4736" i="40"/>
  <c r="Y4736" i="40"/>
  <c r="X4736" i="40"/>
  <c r="W4736" i="40"/>
  <c r="Z4735" i="40"/>
  <c r="Y4735" i="40"/>
  <c r="X4735" i="40"/>
  <c r="W4735" i="40"/>
  <c r="Z4734" i="40"/>
  <c r="Y4734" i="40"/>
  <c r="X4734" i="40"/>
  <c r="W4734" i="40"/>
  <c r="Z4733" i="40"/>
  <c r="Y4733" i="40"/>
  <c r="X4733" i="40"/>
  <c r="W4733" i="40"/>
  <c r="Z4732" i="40"/>
  <c r="Y4732" i="40"/>
  <c r="X4732" i="40"/>
  <c r="W4732" i="40"/>
  <c r="Z4731" i="40"/>
  <c r="Y4731" i="40"/>
  <c r="X4731" i="40"/>
  <c r="W4731" i="40"/>
  <c r="Z4730" i="40"/>
  <c r="Y4730" i="40"/>
  <c r="X4730" i="40"/>
  <c r="W4730" i="40"/>
  <c r="Z4729" i="40"/>
  <c r="Y4729" i="40"/>
  <c r="X4729" i="40"/>
  <c r="W4729" i="40"/>
  <c r="Z4728" i="40"/>
  <c r="Y4728" i="40"/>
  <c r="X4728" i="40"/>
  <c r="W4728" i="40"/>
  <c r="Z4727" i="40"/>
  <c r="Y4727" i="40"/>
  <c r="X4727" i="40"/>
  <c r="W4727" i="40"/>
  <c r="Z4726" i="40"/>
  <c r="Y4726" i="40"/>
  <c r="X4726" i="40"/>
  <c r="W4726" i="40"/>
  <c r="Z4725" i="40"/>
  <c r="Y4725" i="40"/>
  <c r="X4725" i="40"/>
  <c r="W4725" i="40"/>
  <c r="Z4724" i="40"/>
  <c r="Y4724" i="40"/>
  <c r="X4724" i="40"/>
  <c r="W4724" i="40"/>
  <c r="Z4723" i="40"/>
  <c r="Y4723" i="40"/>
  <c r="X4723" i="40"/>
  <c r="W4723" i="40"/>
  <c r="Z4722" i="40"/>
  <c r="Y4722" i="40"/>
  <c r="X4722" i="40"/>
  <c r="W4722" i="40"/>
  <c r="Z4721" i="40"/>
  <c r="Y4721" i="40"/>
  <c r="X4721" i="40"/>
  <c r="W4721" i="40"/>
  <c r="Z4720" i="40"/>
  <c r="Y4720" i="40"/>
  <c r="X4720" i="40"/>
  <c r="W4720" i="40"/>
  <c r="Z4719" i="40"/>
  <c r="Y4719" i="40"/>
  <c r="X4719" i="40"/>
  <c r="W4719" i="40"/>
  <c r="Z4718" i="40"/>
  <c r="Y4718" i="40"/>
  <c r="X4718" i="40"/>
  <c r="W4718" i="40"/>
  <c r="Z4717" i="40"/>
  <c r="Y4717" i="40"/>
  <c r="X4717" i="40"/>
  <c r="W4717" i="40"/>
  <c r="Z4716" i="40"/>
  <c r="Y4716" i="40"/>
  <c r="X4716" i="40"/>
  <c r="W4716" i="40"/>
  <c r="Z4715" i="40"/>
  <c r="Y4715" i="40"/>
  <c r="X4715" i="40"/>
  <c r="W4715" i="40"/>
  <c r="Z4714" i="40"/>
  <c r="Y4714" i="40"/>
  <c r="X4714" i="40"/>
  <c r="W4714" i="40"/>
  <c r="Z4713" i="40"/>
  <c r="Y4713" i="40"/>
  <c r="X4713" i="40"/>
  <c r="W4713" i="40"/>
  <c r="Z4712" i="40"/>
  <c r="Y4712" i="40"/>
  <c r="X4712" i="40"/>
  <c r="W4712" i="40"/>
  <c r="Z4711" i="40"/>
  <c r="Y4711" i="40"/>
  <c r="X4711" i="40"/>
  <c r="W4711" i="40"/>
  <c r="Z4710" i="40"/>
  <c r="Y4710" i="40"/>
  <c r="X4710" i="40"/>
  <c r="W4710" i="40"/>
  <c r="Z4709" i="40"/>
  <c r="Y4709" i="40"/>
  <c r="X4709" i="40"/>
  <c r="W4709" i="40"/>
  <c r="Z4708" i="40"/>
  <c r="Y4708" i="40"/>
  <c r="X4708" i="40"/>
  <c r="W4708" i="40"/>
  <c r="Z4707" i="40"/>
  <c r="Y4707" i="40"/>
  <c r="X4707" i="40"/>
  <c r="W4707" i="40"/>
  <c r="Z4706" i="40"/>
  <c r="Y4706" i="40"/>
  <c r="X4706" i="40"/>
  <c r="W4706" i="40"/>
  <c r="Z4705" i="40"/>
  <c r="Y4705" i="40"/>
  <c r="X4705" i="40"/>
  <c r="W4705" i="40"/>
  <c r="Z4704" i="40"/>
  <c r="Y4704" i="40"/>
  <c r="X4704" i="40"/>
  <c r="W4704" i="40"/>
  <c r="Z4703" i="40"/>
  <c r="Y4703" i="40"/>
  <c r="X4703" i="40"/>
  <c r="W4703" i="40"/>
  <c r="Z4702" i="40"/>
  <c r="Y4702" i="40"/>
  <c r="X4702" i="40"/>
  <c r="W4702" i="40"/>
  <c r="Z4701" i="40"/>
  <c r="Y4701" i="40"/>
  <c r="X4701" i="40"/>
  <c r="W4701" i="40"/>
  <c r="Z4700" i="40"/>
  <c r="Y4700" i="40"/>
  <c r="X4700" i="40"/>
  <c r="W4700" i="40"/>
  <c r="Z4699" i="40"/>
  <c r="Y4699" i="40"/>
  <c r="X4699" i="40"/>
  <c r="W4699" i="40"/>
  <c r="Z4698" i="40"/>
  <c r="Y4698" i="40"/>
  <c r="X4698" i="40"/>
  <c r="W4698" i="40"/>
  <c r="Z4697" i="40"/>
  <c r="Y4697" i="40"/>
  <c r="X4697" i="40"/>
  <c r="W4697" i="40"/>
  <c r="Z4696" i="40"/>
  <c r="Y4696" i="40"/>
  <c r="X4696" i="40"/>
  <c r="W4696" i="40"/>
  <c r="Z4695" i="40"/>
  <c r="Y4695" i="40"/>
  <c r="X4695" i="40"/>
  <c r="W4695" i="40"/>
  <c r="Z4694" i="40"/>
  <c r="Y4694" i="40"/>
  <c r="X4694" i="40"/>
  <c r="W4694" i="40"/>
  <c r="Z4693" i="40"/>
  <c r="Y4693" i="40"/>
  <c r="X4693" i="40"/>
  <c r="W4693" i="40"/>
  <c r="Z4692" i="40"/>
  <c r="Y4692" i="40"/>
  <c r="X4692" i="40"/>
  <c r="W4692" i="40"/>
  <c r="Z4691" i="40"/>
  <c r="Y4691" i="40"/>
  <c r="X4691" i="40"/>
  <c r="W4691" i="40"/>
  <c r="Z4690" i="40"/>
  <c r="Y4690" i="40"/>
  <c r="X4690" i="40"/>
  <c r="W4690" i="40"/>
  <c r="Z4689" i="40"/>
  <c r="Y4689" i="40"/>
  <c r="X4689" i="40"/>
  <c r="W4689" i="40"/>
  <c r="Z4688" i="40"/>
  <c r="Y4688" i="40"/>
  <c r="X4688" i="40"/>
  <c r="W4688" i="40"/>
  <c r="Z4687" i="40"/>
  <c r="Y4687" i="40"/>
  <c r="X4687" i="40"/>
  <c r="W4687" i="40"/>
  <c r="Z4686" i="40"/>
  <c r="Y4686" i="40"/>
  <c r="X4686" i="40"/>
  <c r="W4686" i="40"/>
  <c r="Z4685" i="40"/>
  <c r="Y4685" i="40"/>
  <c r="X4685" i="40"/>
  <c r="W4685" i="40"/>
  <c r="Z4684" i="40"/>
  <c r="Y4684" i="40"/>
  <c r="X4684" i="40"/>
  <c r="W4684" i="40"/>
  <c r="Z4683" i="40"/>
  <c r="Y4683" i="40"/>
  <c r="X4683" i="40"/>
  <c r="W4683" i="40"/>
  <c r="Z4682" i="40"/>
  <c r="Y4682" i="40"/>
  <c r="X4682" i="40"/>
  <c r="W4682" i="40"/>
  <c r="Z4681" i="40"/>
  <c r="Y4681" i="40"/>
  <c r="X4681" i="40"/>
  <c r="W4681" i="40"/>
  <c r="Z4680" i="40"/>
  <c r="Y4680" i="40"/>
  <c r="X4680" i="40"/>
  <c r="W4680" i="40"/>
  <c r="Z4679" i="40"/>
  <c r="Y4679" i="40"/>
  <c r="X4679" i="40"/>
  <c r="W4679" i="40"/>
  <c r="Z4678" i="40"/>
  <c r="Y4678" i="40"/>
  <c r="X4678" i="40"/>
  <c r="W4678" i="40"/>
  <c r="Z4677" i="40"/>
  <c r="Y4677" i="40"/>
  <c r="X4677" i="40"/>
  <c r="W4677" i="40"/>
  <c r="Z4676" i="40"/>
  <c r="Y4676" i="40"/>
  <c r="X4676" i="40"/>
  <c r="W4676" i="40"/>
  <c r="Z4675" i="40"/>
  <c r="Y4675" i="40"/>
  <c r="X4675" i="40"/>
  <c r="W4675" i="40"/>
  <c r="Z4674" i="40"/>
  <c r="Y4674" i="40"/>
  <c r="X4674" i="40"/>
  <c r="W4674" i="40"/>
  <c r="Z4673" i="40"/>
  <c r="Y4673" i="40"/>
  <c r="X4673" i="40"/>
  <c r="W4673" i="40"/>
  <c r="Z4672" i="40"/>
  <c r="Y4672" i="40"/>
  <c r="X4672" i="40"/>
  <c r="W4672" i="40"/>
  <c r="Z4671" i="40"/>
  <c r="Y4671" i="40"/>
  <c r="X4671" i="40"/>
  <c r="W4671" i="40"/>
  <c r="Z4670" i="40"/>
  <c r="Y4670" i="40"/>
  <c r="X4670" i="40"/>
  <c r="W4670" i="40"/>
  <c r="Z4669" i="40"/>
  <c r="Y4669" i="40"/>
  <c r="X4669" i="40"/>
  <c r="W4669" i="40"/>
  <c r="Z4668" i="40"/>
  <c r="Y4668" i="40"/>
  <c r="X4668" i="40"/>
  <c r="W4668" i="40"/>
  <c r="Z4667" i="40"/>
  <c r="Y4667" i="40"/>
  <c r="X4667" i="40"/>
  <c r="W4667" i="40"/>
  <c r="Z4666" i="40"/>
  <c r="Y4666" i="40"/>
  <c r="X4666" i="40"/>
  <c r="W4666" i="40"/>
  <c r="Z4665" i="40"/>
  <c r="Y4665" i="40"/>
  <c r="X4665" i="40"/>
  <c r="W4665" i="40"/>
  <c r="Z4664" i="40"/>
  <c r="Y4664" i="40"/>
  <c r="X4664" i="40"/>
  <c r="W4664" i="40"/>
  <c r="Z4663" i="40"/>
  <c r="Y4663" i="40"/>
  <c r="X4663" i="40"/>
  <c r="W4663" i="40"/>
  <c r="Z4662" i="40"/>
  <c r="Y4662" i="40"/>
  <c r="X4662" i="40"/>
  <c r="W4662" i="40"/>
  <c r="Z4661" i="40"/>
  <c r="Y4661" i="40"/>
  <c r="X4661" i="40"/>
  <c r="W4661" i="40"/>
  <c r="Z4660" i="40"/>
  <c r="Y4660" i="40"/>
  <c r="X4660" i="40"/>
  <c r="W4660" i="40"/>
  <c r="Z4659" i="40"/>
  <c r="Y4659" i="40"/>
  <c r="X4659" i="40"/>
  <c r="W4659" i="40"/>
  <c r="Z4658" i="40"/>
  <c r="Y4658" i="40"/>
  <c r="X4658" i="40"/>
  <c r="W4658" i="40"/>
  <c r="Z4657" i="40"/>
  <c r="Y4657" i="40"/>
  <c r="X4657" i="40"/>
  <c r="W4657" i="40"/>
  <c r="Z4656" i="40"/>
  <c r="Y4656" i="40"/>
  <c r="X4656" i="40"/>
  <c r="W4656" i="40"/>
  <c r="Z4655" i="40"/>
  <c r="Y4655" i="40"/>
  <c r="X4655" i="40"/>
  <c r="W4655" i="40"/>
  <c r="Z4654" i="40"/>
  <c r="Y4654" i="40"/>
  <c r="X4654" i="40"/>
  <c r="W4654" i="40"/>
  <c r="Z4653" i="40"/>
  <c r="Y4653" i="40"/>
  <c r="X4653" i="40"/>
  <c r="W4653" i="40"/>
  <c r="Z4652" i="40"/>
  <c r="Y4652" i="40"/>
  <c r="X4652" i="40"/>
  <c r="W4652" i="40"/>
  <c r="Z4651" i="40"/>
  <c r="Y4651" i="40"/>
  <c r="X4651" i="40"/>
  <c r="W4651" i="40"/>
  <c r="Z4650" i="40"/>
  <c r="Y4650" i="40"/>
  <c r="X4650" i="40"/>
  <c r="W4650" i="40"/>
  <c r="Z4649" i="40"/>
  <c r="Y4649" i="40"/>
  <c r="X4649" i="40"/>
  <c r="W4649" i="40"/>
  <c r="Z4648" i="40"/>
  <c r="Y4648" i="40"/>
  <c r="X4648" i="40"/>
  <c r="W4648" i="40"/>
  <c r="Z4647" i="40"/>
  <c r="Y4647" i="40"/>
  <c r="X4647" i="40"/>
  <c r="W4647" i="40"/>
  <c r="Z4646" i="40"/>
  <c r="Y4646" i="40"/>
  <c r="X4646" i="40"/>
  <c r="W4646" i="40"/>
  <c r="Z4645" i="40"/>
  <c r="Y4645" i="40"/>
  <c r="X4645" i="40"/>
  <c r="W4645" i="40"/>
  <c r="Z4644" i="40"/>
  <c r="Y4644" i="40"/>
  <c r="X4644" i="40"/>
  <c r="W4644" i="40"/>
  <c r="Z4643" i="40"/>
  <c r="Y4643" i="40"/>
  <c r="X4643" i="40"/>
  <c r="W4643" i="40"/>
  <c r="Z4642" i="40"/>
  <c r="Y4642" i="40"/>
  <c r="X4642" i="40"/>
  <c r="W4642" i="40"/>
  <c r="Z4641" i="40"/>
  <c r="Y4641" i="40"/>
  <c r="X4641" i="40"/>
  <c r="W4641" i="40"/>
  <c r="Z4640" i="40"/>
  <c r="Y4640" i="40"/>
  <c r="X4640" i="40"/>
  <c r="W4640" i="40"/>
  <c r="Z4639" i="40"/>
  <c r="Y4639" i="40"/>
  <c r="X4639" i="40"/>
  <c r="W4639" i="40"/>
  <c r="Z4638" i="40"/>
  <c r="Y4638" i="40"/>
  <c r="X4638" i="40"/>
  <c r="W4638" i="40"/>
  <c r="Z4637" i="40"/>
  <c r="Y4637" i="40"/>
  <c r="X4637" i="40"/>
  <c r="W4637" i="40"/>
  <c r="Z4636" i="40"/>
  <c r="Y4636" i="40"/>
  <c r="X4636" i="40"/>
  <c r="W4636" i="40"/>
  <c r="Z4635" i="40"/>
  <c r="Y4635" i="40"/>
  <c r="X4635" i="40"/>
  <c r="W4635" i="40"/>
  <c r="Z4634" i="40"/>
  <c r="Y4634" i="40"/>
  <c r="X4634" i="40"/>
  <c r="W4634" i="40"/>
  <c r="Z4633" i="40"/>
  <c r="Y4633" i="40"/>
  <c r="X4633" i="40"/>
  <c r="W4633" i="40"/>
  <c r="Z4632" i="40"/>
  <c r="Y4632" i="40"/>
  <c r="X4632" i="40"/>
  <c r="W4632" i="40"/>
  <c r="Z4631" i="40"/>
  <c r="Y4631" i="40"/>
  <c r="X4631" i="40"/>
  <c r="W4631" i="40"/>
  <c r="Z4630" i="40"/>
  <c r="Y4630" i="40"/>
  <c r="X4630" i="40"/>
  <c r="W4630" i="40"/>
  <c r="Z4629" i="40"/>
  <c r="Y4629" i="40"/>
  <c r="X4629" i="40"/>
  <c r="W4629" i="40"/>
  <c r="Z4628" i="40"/>
  <c r="Y4628" i="40"/>
  <c r="X4628" i="40"/>
  <c r="W4628" i="40"/>
  <c r="Z4627" i="40"/>
  <c r="Y4627" i="40"/>
  <c r="X4627" i="40"/>
  <c r="W4627" i="40"/>
  <c r="Z4626" i="40"/>
  <c r="Y4626" i="40"/>
  <c r="X4626" i="40"/>
  <c r="W4626" i="40"/>
  <c r="Z4625" i="40"/>
  <c r="Y4625" i="40"/>
  <c r="X4625" i="40"/>
  <c r="W4625" i="40"/>
  <c r="Z4624" i="40"/>
  <c r="Y4624" i="40"/>
  <c r="X4624" i="40"/>
  <c r="W4624" i="40"/>
  <c r="Z4623" i="40"/>
  <c r="Y4623" i="40"/>
  <c r="X4623" i="40"/>
  <c r="W4623" i="40"/>
  <c r="Z4622" i="40"/>
  <c r="Y4622" i="40"/>
  <c r="X4622" i="40"/>
  <c r="W4622" i="40"/>
  <c r="Z4621" i="40"/>
  <c r="Y4621" i="40"/>
  <c r="X4621" i="40"/>
  <c r="W4621" i="40"/>
  <c r="Z4620" i="40"/>
  <c r="Y4620" i="40"/>
  <c r="X4620" i="40"/>
  <c r="W4620" i="40"/>
  <c r="Z4619" i="40"/>
  <c r="Y4619" i="40"/>
  <c r="X4619" i="40"/>
  <c r="W4619" i="40"/>
  <c r="Z4618" i="40"/>
  <c r="Y4618" i="40"/>
  <c r="X4618" i="40"/>
  <c r="W4618" i="40"/>
  <c r="Z4617" i="40"/>
  <c r="Y4617" i="40"/>
  <c r="X4617" i="40"/>
  <c r="W4617" i="40"/>
  <c r="Z4616" i="40"/>
  <c r="Y4616" i="40"/>
  <c r="X4616" i="40"/>
  <c r="W4616" i="40"/>
  <c r="Z4615" i="40"/>
  <c r="Y4615" i="40"/>
  <c r="X4615" i="40"/>
  <c r="W4615" i="40"/>
  <c r="Z4614" i="40"/>
  <c r="Y4614" i="40"/>
  <c r="X4614" i="40"/>
  <c r="W4614" i="40"/>
  <c r="Z4613" i="40"/>
  <c r="Y4613" i="40"/>
  <c r="X4613" i="40"/>
  <c r="W4613" i="40"/>
  <c r="Z4612" i="40"/>
  <c r="Y4612" i="40"/>
  <c r="X4612" i="40"/>
  <c r="W4612" i="40"/>
  <c r="Z4611" i="40"/>
  <c r="Y4611" i="40"/>
  <c r="X4611" i="40"/>
  <c r="W4611" i="40"/>
  <c r="Z4610" i="40"/>
  <c r="Y4610" i="40"/>
  <c r="X4610" i="40"/>
  <c r="W4610" i="40"/>
  <c r="Z4609" i="40"/>
  <c r="Y4609" i="40"/>
  <c r="X4609" i="40"/>
  <c r="W4609" i="40"/>
  <c r="Z4608" i="40"/>
  <c r="Y4608" i="40"/>
  <c r="X4608" i="40"/>
  <c r="W4608" i="40"/>
  <c r="Z4607" i="40"/>
  <c r="Y4607" i="40"/>
  <c r="X4607" i="40"/>
  <c r="W4607" i="40"/>
  <c r="Z4606" i="40"/>
  <c r="Y4606" i="40"/>
  <c r="X4606" i="40"/>
  <c r="W4606" i="40"/>
  <c r="Z4605" i="40"/>
  <c r="Y4605" i="40"/>
  <c r="X4605" i="40"/>
  <c r="W4605" i="40"/>
  <c r="Z4604" i="40"/>
  <c r="Y4604" i="40"/>
  <c r="X4604" i="40"/>
  <c r="W4604" i="40"/>
  <c r="Z4603" i="40"/>
  <c r="Y4603" i="40"/>
  <c r="X4603" i="40"/>
  <c r="W4603" i="40"/>
  <c r="Z4602" i="40"/>
  <c r="Y4602" i="40"/>
  <c r="X4602" i="40"/>
  <c r="W4602" i="40"/>
  <c r="Z4601" i="40"/>
  <c r="Y4601" i="40"/>
  <c r="X4601" i="40"/>
  <c r="W4601" i="40"/>
  <c r="Z4600" i="40"/>
  <c r="Y4600" i="40"/>
  <c r="X4600" i="40"/>
  <c r="W4600" i="40"/>
  <c r="Z4599" i="40"/>
  <c r="Y4599" i="40"/>
  <c r="X4599" i="40"/>
  <c r="W4599" i="40"/>
  <c r="Z4598" i="40"/>
  <c r="Y4598" i="40"/>
  <c r="X4598" i="40"/>
  <c r="W4598" i="40"/>
  <c r="Z4597" i="40"/>
  <c r="Y4597" i="40"/>
  <c r="X4597" i="40"/>
  <c r="W4597" i="40"/>
  <c r="Z4596" i="40"/>
  <c r="Y4596" i="40"/>
  <c r="X4596" i="40"/>
  <c r="W4596" i="40"/>
  <c r="Z4595" i="40"/>
  <c r="Y4595" i="40"/>
  <c r="X4595" i="40"/>
  <c r="W4595" i="40"/>
  <c r="Z4594" i="40"/>
  <c r="Y4594" i="40"/>
  <c r="X4594" i="40"/>
  <c r="W4594" i="40"/>
  <c r="Z4593" i="40"/>
  <c r="Y4593" i="40"/>
  <c r="X4593" i="40"/>
  <c r="W4593" i="40"/>
  <c r="Z4592" i="40"/>
  <c r="Y4592" i="40"/>
  <c r="X4592" i="40"/>
  <c r="W4592" i="40"/>
  <c r="Z4591" i="40"/>
  <c r="Y4591" i="40"/>
  <c r="X4591" i="40"/>
  <c r="W4591" i="40"/>
  <c r="Z4590" i="40"/>
  <c r="Y4590" i="40"/>
  <c r="X4590" i="40"/>
  <c r="W4590" i="40"/>
  <c r="Z4589" i="40"/>
  <c r="Y4589" i="40"/>
  <c r="X4589" i="40"/>
  <c r="W4589" i="40"/>
  <c r="Z4588" i="40"/>
  <c r="Y4588" i="40"/>
  <c r="X4588" i="40"/>
  <c r="W4588" i="40"/>
  <c r="Z4587" i="40"/>
  <c r="Y4587" i="40"/>
  <c r="X4587" i="40"/>
  <c r="W4587" i="40"/>
  <c r="Z4586" i="40"/>
  <c r="Y4586" i="40"/>
  <c r="X4586" i="40"/>
  <c r="W4586" i="40"/>
  <c r="Z4585" i="40"/>
  <c r="Y4585" i="40"/>
  <c r="X4585" i="40"/>
  <c r="W4585" i="40"/>
  <c r="Z4584" i="40"/>
  <c r="Y4584" i="40"/>
  <c r="X4584" i="40"/>
  <c r="W4584" i="40"/>
  <c r="Z4583" i="40"/>
  <c r="Y4583" i="40"/>
  <c r="X4583" i="40"/>
  <c r="W4583" i="40"/>
  <c r="Z4582" i="40"/>
  <c r="Y4582" i="40"/>
  <c r="X4582" i="40"/>
  <c r="W4582" i="40"/>
  <c r="Z4581" i="40"/>
  <c r="Y4581" i="40"/>
  <c r="X4581" i="40"/>
  <c r="W4581" i="40"/>
  <c r="Z4580" i="40"/>
  <c r="Y4580" i="40"/>
  <c r="X4580" i="40"/>
  <c r="W4580" i="40"/>
  <c r="Z4579" i="40"/>
  <c r="Y4579" i="40"/>
  <c r="X4579" i="40"/>
  <c r="W4579" i="40"/>
  <c r="Z4578" i="40"/>
  <c r="Y4578" i="40"/>
  <c r="X4578" i="40"/>
  <c r="W4578" i="40"/>
  <c r="Z4577" i="40"/>
  <c r="Y4577" i="40"/>
  <c r="X4577" i="40"/>
  <c r="W4577" i="40"/>
  <c r="Z4576" i="40"/>
  <c r="Y4576" i="40"/>
  <c r="X4576" i="40"/>
  <c r="W4576" i="40"/>
  <c r="Z4575" i="40"/>
  <c r="Y4575" i="40"/>
  <c r="X4575" i="40"/>
  <c r="W4575" i="40"/>
  <c r="Z4574" i="40"/>
  <c r="Y4574" i="40"/>
  <c r="X4574" i="40"/>
  <c r="W4574" i="40"/>
  <c r="Z4573" i="40"/>
  <c r="Y4573" i="40"/>
  <c r="X4573" i="40"/>
  <c r="W4573" i="40"/>
  <c r="Z4572" i="40"/>
  <c r="Y4572" i="40"/>
  <c r="X4572" i="40"/>
  <c r="W4572" i="40"/>
  <c r="Z4571" i="40"/>
  <c r="Y4571" i="40"/>
  <c r="X4571" i="40"/>
  <c r="W4571" i="40"/>
  <c r="Z4570" i="40"/>
  <c r="Y4570" i="40"/>
  <c r="X4570" i="40"/>
  <c r="W4570" i="40"/>
  <c r="Z4569" i="40"/>
  <c r="Y4569" i="40"/>
  <c r="X4569" i="40"/>
  <c r="W4569" i="40"/>
  <c r="Z4568" i="40"/>
  <c r="Y4568" i="40"/>
  <c r="X4568" i="40"/>
  <c r="W4568" i="40"/>
  <c r="Z4567" i="40"/>
  <c r="Y4567" i="40"/>
  <c r="X4567" i="40"/>
  <c r="W4567" i="40"/>
  <c r="Z4566" i="40"/>
  <c r="Y4566" i="40"/>
  <c r="X4566" i="40"/>
  <c r="W4566" i="40"/>
  <c r="Z4565" i="40"/>
  <c r="Y4565" i="40"/>
  <c r="X4565" i="40"/>
  <c r="W4565" i="40"/>
  <c r="Z4564" i="40"/>
  <c r="Y4564" i="40"/>
  <c r="X4564" i="40"/>
  <c r="W4564" i="40"/>
  <c r="Z4563" i="40"/>
  <c r="Y4563" i="40"/>
  <c r="X4563" i="40"/>
  <c r="W4563" i="40"/>
  <c r="Z4562" i="40"/>
  <c r="Y4562" i="40"/>
  <c r="X4562" i="40"/>
  <c r="W4562" i="40"/>
  <c r="Z4561" i="40"/>
  <c r="Y4561" i="40"/>
  <c r="X4561" i="40"/>
  <c r="W4561" i="40"/>
  <c r="Z4560" i="40"/>
  <c r="Y4560" i="40"/>
  <c r="X4560" i="40"/>
  <c r="W4560" i="40"/>
  <c r="Z4559" i="40"/>
  <c r="Y4559" i="40"/>
  <c r="X4559" i="40"/>
  <c r="W4559" i="40"/>
  <c r="Z4558" i="40"/>
  <c r="Y4558" i="40"/>
  <c r="X4558" i="40"/>
  <c r="W4558" i="40"/>
  <c r="Z4557" i="40"/>
  <c r="Y4557" i="40"/>
  <c r="X4557" i="40"/>
  <c r="W4557" i="40"/>
  <c r="Z4556" i="40"/>
  <c r="Y4556" i="40"/>
  <c r="X4556" i="40"/>
  <c r="W4556" i="40"/>
  <c r="Z4555" i="40"/>
  <c r="Y4555" i="40"/>
  <c r="X4555" i="40"/>
  <c r="W4555" i="40"/>
  <c r="Z4554" i="40"/>
  <c r="Y4554" i="40"/>
  <c r="X4554" i="40"/>
  <c r="W4554" i="40"/>
  <c r="Z4553" i="40"/>
  <c r="Y4553" i="40"/>
  <c r="X4553" i="40"/>
  <c r="W4553" i="40"/>
  <c r="Z4552" i="40"/>
  <c r="Y4552" i="40"/>
  <c r="X4552" i="40"/>
  <c r="W4552" i="40"/>
  <c r="Z4551" i="40"/>
  <c r="Y4551" i="40"/>
  <c r="X4551" i="40"/>
  <c r="W4551" i="40"/>
  <c r="Z4550" i="40"/>
  <c r="Y4550" i="40"/>
  <c r="X4550" i="40"/>
  <c r="W4550" i="40"/>
  <c r="Z4549" i="40"/>
  <c r="Y4549" i="40"/>
  <c r="X4549" i="40"/>
  <c r="W4549" i="40"/>
  <c r="Z4548" i="40"/>
  <c r="Y4548" i="40"/>
  <c r="X4548" i="40"/>
  <c r="W4548" i="40"/>
  <c r="Z4547" i="40"/>
  <c r="Y4547" i="40"/>
  <c r="X4547" i="40"/>
  <c r="W4547" i="40"/>
  <c r="Z4546" i="40"/>
  <c r="Y4546" i="40"/>
  <c r="X4546" i="40"/>
  <c r="W4546" i="40"/>
  <c r="Z4545" i="40"/>
  <c r="Y4545" i="40"/>
  <c r="X4545" i="40"/>
  <c r="W4545" i="40"/>
  <c r="Z4544" i="40"/>
  <c r="Y4544" i="40"/>
  <c r="X4544" i="40"/>
  <c r="W4544" i="40"/>
  <c r="Z4543" i="40"/>
  <c r="Y4543" i="40"/>
  <c r="X4543" i="40"/>
  <c r="W4543" i="40"/>
  <c r="Z4542" i="40"/>
  <c r="Y4542" i="40"/>
  <c r="X4542" i="40"/>
  <c r="W4542" i="40"/>
  <c r="Z4541" i="40"/>
  <c r="Y4541" i="40"/>
  <c r="X4541" i="40"/>
  <c r="W4541" i="40"/>
  <c r="Z4540" i="40"/>
  <c r="Y4540" i="40"/>
  <c r="X4540" i="40"/>
  <c r="W4540" i="40"/>
  <c r="Z4539" i="40"/>
  <c r="Y4539" i="40"/>
  <c r="X4539" i="40"/>
  <c r="W4539" i="40"/>
  <c r="Z4538" i="40"/>
  <c r="Y4538" i="40"/>
  <c r="X4538" i="40"/>
  <c r="W4538" i="40"/>
  <c r="Z4537" i="40"/>
  <c r="Y4537" i="40"/>
  <c r="X4537" i="40"/>
  <c r="W4537" i="40"/>
  <c r="Z4536" i="40"/>
  <c r="Y4536" i="40"/>
  <c r="X4536" i="40"/>
  <c r="W4536" i="40"/>
  <c r="Z4535" i="40"/>
  <c r="Y4535" i="40"/>
  <c r="X4535" i="40"/>
  <c r="W4535" i="40"/>
  <c r="Z4534" i="40"/>
  <c r="Y4534" i="40"/>
  <c r="X4534" i="40"/>
  <c r="W4534" i="40"/>
  <c r="Z4533" i="40"/>
  <c r="Y4533" i="40"/>
  <c r="X4533" i="40"/>
  <c r="W4533" i="40"/>
  <c r="Z4532" i="40"/>
  <c r="Y4532" i="40"/>
  <c r="X4532" i="40"/>
  <c r="W4532" i="40"/>
  <c r="Z4531" i="40"/>
  <c r="Y4531" i="40"/>
  <c r="X4531" i="40"/>
  <c r="W4531" i="40"/>
  <c r="Z4530" i="40"/>
  <c r="Y4530" i="40"/>
  <c r="X4530" i="40"/>
  <c r="W4530" i="40"/>
  <c r="Z4529" i="40"/>
  <c r="Y4529" i="40"/>
  <c r="X4529" i="40"/>
  <c r="W4529" i="40"/>
  <c r="Z4528" i="40"/>
  <c r="Y4528" i="40"/>
  <c r="X4528" i="40"/>
  <c r="W4528" i="40"/>
  <c r="Z4527" i="40"/>
  <c r="Y4527" i="40"/>
  <c r="X4527" i="40"/>
  <c r="W4527" i="40"/>
  <c r="Z4526" i="40"/>
  <c r="Y4526" i="40"/>
  <c r="X4526" i="40"/>
  <c r="W4526" i="40"/>
  <c r="Z4525" i="40"/>
  <c r="Y4525" i="40"/>
  <c r="X4525" i="40"/>
  <c r="W4525" i="40"/>
  <c r="Z4524" i="40"/>
  <c r="Y4524" i="40"/>
  <c r="X4524" i="40"/>
  <c r="W4524" i="40"/>
  <c r="Z4523" i="40"/>
  <c r="Y4523" i="40"/>
  <c r="X4523" i="40"/>
  <c r="W4523" i="40"/>
  <c r="Z4522" i="40"/>
  <c r="Y4522" i="40"/>
  <c r="X4522" i="40"/>
  <c r="W4522" i="40"/>
  <c r="Z4521" i="40"/>
  <c r="Y4521" i="40"/>
  <c r="X4521" i="40"/>
  <c r="W4521" i="40"/>
  <c r="Z4520" i="40"/>
  <c r="Y4520" i="40"/>
  <c r="X4520" i="40"/>
  <c r="W4520" i="40"/>
  <c r="Z4519" i="40"/>
  <c r="Y4519" i="40"/>
  <c r="X4519" i="40"/>
  <c r="W4519" i="40"/>
  <c r="Z4518" i="40"/>
  <c r="Y4518" i="40"/>
  <c r="X4518" i="40"/>
  <c r="W4518" i="40"/>
  <c r="Z4517" i="40"/>
  <c r="Y4517" i="40"/>
  <c r="X4517" i="40"/>
  <c r="W4517" i="40"/>
  <c r="Z4516" i="40"/>
  <c r="Y4516" i="40"/>
  <c r="X4516" i="40"/>
  <c r="W4516" i="40"/>
  <c r="Z4515" i="40"/>
  <c r="Y4515" i="40"/>
  <c r="X4515" i="40"/>
  <c r="W4515" i="40"/>
  <c r="Z4514" i="40"/>
  <c r="Y4514" i="40"/>
  <c r="X4514" i="40"/>
  <c r="W4514" i="40"/>
  <c r="Z4513" i="40"/>
  <c r="Y4513" i="40"/>
  <c r="X4513" i="40"/>
  <c r="W4513" i="40"/>
  <c r="Z4512" i="40"/>
  <c r="Y4512" i="40"/>
  <c r="X4512" i="40"/>
  <c r="W4512" i="40"/>
  <c r="Z4511" i="40"/>
  <c r="Y4511" i="40"/>
  <c r="X4511" i="40"/>
  <c r="W4511" i="40"/>
  <c r="Z4510" i="40"/>
  <c r="Y4510" i="40"/>
  <c r="X4510" i="40"/>
  <c r="W4510" i="40"/>
  <c r="Z4509" i="40"/>
  <c r="Y4509" i="40"/>
  <c r="X4509" i="40"/>
  <c r="W4509" i="40"/>
  <c r="Z4508" i="40"/>
  <c r="Y4508" i="40"/>
  <c r="X4508" i="40"/>
  <c r="W4508" i="40"/>
  <c r="Z4507" i="40"/>
  <c r="Y4507" i="40"/>
  <c r="X4507" i="40"/>
  <c r="W4507" i="40"/>
  <c r="Z4506" i="40"/>
  <c r="Y4506" i="40"/>
  <c r="X4506" i="40"/>
  <c r="W4506" i="40"/>
  <c r="Z4505" i="40"/>
  <c r="Y4505" i="40"/>
  <c r="X4505" i="40"/>
  <c r="W4505" i="40"/>
  <c r="Z4504" i="40"/>
  <c r="Y4504" i="40"/>
  <c r="X4504" i="40"/>
  <c r="W4504" i="40"/>
  <c r="Z4503" i="40"/>
  <c r="Y4503" i="40"/>
  <c r="X4503" i="40"/>
  <c r="W4503" i="40"/>
  <c r="Z4502" i="40"/>
  <c r="Y4502" i="40"/>
  <c r="X4502" i="40"/>
  <c r="W4502" i="40"/>
  <c r="Z4501" i="40"/>
  <c r="Y4501" i="40"/>
  <c r="X4501" i="40"/>
  <c r="W4501" i="40"/>
  <c r="Z4500" i="40"/>
  <c r="Y4500" i="40"/>
  <c r="X4500" i="40"/>
  <c r="W4500" i="40"/>
  <c r="Z4499" i="40"/>
  <c r="Y4499" i="40"/>
  <c r="X4499" i="40"/>
  <c r="W4499" i="40"/>
  <c r="Z4498" i="40"/>
  <c r="Y4498" i="40"/>
  <c r="X4498" i="40"/>
  <c r="W4498" i="40"/>
  <c r="Z4497" i="40"/>
  <c r="Y4497" i="40"/>
  <c r="X4497" i="40"/>
  <c r="W4497" i="40"/>
  <c r="Z4496" i="40"/>
  <c r="Y4496" i="40"/>
  <c r="X4496" i="40"/>
  <c r="W4496" i="40"/>
  <c r="Z4495" i="40"/>
  <c r="Y4495" i="40"/>
  <c r="X4495" i="40"/>
  <c r="W4495" i="40"/>
  <c r="Z4494" i="40"/>
  <c r="Y4494" i="40"/>
  <c r="X4494" i="40"/>
  <c r="W4494" i="40"/>
  <c r="Z4493" i="40"/>
  <c r="Y4493" i="40"/>
  <c r="X4493" i="40"/>
  <c r="W4493" i="40"/>
  <c r="Z4492" i="40"/>
  <c r="Y4492" i="40"/>
  <c r="X4492" i="40"/>
  <c r="W4492" i="40"/>
  <c r="Z4491" i="40"/>
  <c r="Y4491" i="40"/>
  <c r="X4491" i="40"/>
  <c r="W4491" i="40"/>
  <c r="Z4490" i="40"/>
  <c r="Y4490" i="40"/>
  <c r="X4490" i="40"/>
  <c r="W4490" i="40"/>
  <c r="Z4489" i="40"/>
  <c r="Y4489" i="40"/>
  <c r="X4489" i="40"/>
  <c r="W4489" i="40"/>
  <c r="Z4488" i="40"/>
  <c r="Y4488" i="40"/>
  <c r="X4488" i="40"/>
  <c r="W4488" i="40"/>
  <c r="Z4487" i="40"/>
  <c r="Y4487" i="40"/>
  <c r="X4487" i="40"/>
  <c r="W4487" i="40"/>
  <c r="Z4486" i="40"/>
  <c r="Y4486" i="40"/>
  <c r="X4486" i="40"/>
  <c r="W4486" i="40"/>
  <c r="Z4485" i="40"/>
  <c r="Y4485" i="40"/>
  <c r="X4485" i="40"/>
  <c r="W4485" i="40"/>
  <c r="Z4484" i="40"/>
  <c r="Y4484" i="40"/>
  <c r="X4484" i="40"/>
  <c r="W4484" i="40"/>
  <c r="Z4483" i="40"/>
  <c r="Y4483" i="40"/>
  <c r="X4483" i="40"/>
  <c r="W4483" i="40"/>
  <c r="Z4482" i="40"/>
  <c r="Y4482" i="40"/>
  <c r="X4482" i="40"/>
  <c r="W4482" i="40"/>
  <c r="Z4481" i="40"/>
  <c r="Y4481" i="40"/>
  <c r="X4481" i="40"/>
  <c r="W4481" i="40"/>
  <c r="Z4480" i="40"/>
  <c r="Y4480" i="40"/>
  <c r="X4480" i="40"/>
  <c r="W4480" i="40"/>
  <c r="Z4479" i="40"/>
  <c r="Y4479" i="40"/>
  <c r="X4479" i="40"/>
  <c r="W4479" i="40"/>
  <c r="Z4478" i="40"/>
  <c r="Y4478" i="40"/>
  <c r="X4478" i="40"/>
  <c r="W4478" i="40"/>
  <c r="Z4477" i="40"/>
  <c r="Y4477" i="40"/>
  <c r="X4477" i="40"/>
  <c r="W4477" i="40"/>
  <c r="Z4476" i="40"/>
  <c r="Y4476" i="40"/>
  <c r="X4476" i="40"/>
  <c r="W4476" i="40"/>
  <c r="Z4475" i="40"/>
  <c r="Y4475" i="40"/>
  <c r="X4475" i="40"/>
  <c r="W4475" i="40"/>
  <c r="Z4474" i="40"/>
  <c r="Y4474" i="40"/>
  <c r="X4474" i="40"/>
  <c r="W4474" i="40"/>
  <c r="Z4473" i="40"/>
  <c r="Y4473" i="40"/>
  <c r="X4473" i="40"/>
  <c r="W4473" i="40"/>
  <c r="Z4472" i="40"/>
  <c r="Y4472" i="40"/>
  <c r="X4472" i="40"/>
  <c r="W4472" i="40"/>
  <c r="Z4471" i="40"/>
  <c r="Y4471" i="40"/>
  <c r="X4471" i="40"/>
  <c r="W4471" i="40"/>
  <c r="Z4470" i="40"/>
  <c r="Y4470" i="40"/>
  <c r="X4470" i="40"/>
  <c r="W4470" i="40"/>
  <c r="Z4469" i="40"/>
  <c r="Y4469" i="40"/>
  <c r="X4469" i="40"/>
  <c r="W4469" i="40"/>
  <c r="Z4468" i="40"/>
  <c r="Y4468" i="40"/>
  <c r="X4468" i="40"/>
  <c r="W4468" i="40"/>
  <c r="Z4467" i="40"/>
  <c r="Y4467" i="40"/>
  <c r="X4467" i="40"/>
  <c r="W4467" i="40"/>
  <c r="Z4466" i="40"/>
  <c r="Y4466" i="40"/>
  <c r="X4466" i="40"/>
  <c r="W4466" i="40"/>
  <c r="Z4465" i="40"/>
  <c r="Y4465" i="40"/>
  <c r="X4465" i="40"/>
  <c r="W4465" i="40"/>
  <c r="Z4464" i="40"/>
  <c r="Y4464" i="40"/>
  <c r="X4464" i="40"/>
  <c r="W4464" i="40"/>
  <c r="Z4463" i="40"/>
  <c r="Y4463" i="40"/>
  <c r="X4463" i="40"/>
  <c r="W4463" i="40"/>
  <c r="Z4462" i="40"/>
  <c r="Y4462" i="40"/>
  <c r="X4462" i="40"/>
  <c r="W4462" i="40"/>
  <c r="Z4461" i="40"/>
  <c r="Y4461" i="40"/>
  <c r="X4461" i="40"/>
  <c r="W4461" i="40"/>
  <c r="Z4460" i="40"/>
  <c r="Y4460" i="40"/>
  <c r="X4460" i="40"/>
  <c r="W4460" i="40"/>
  <c r="Z4459" i="40"/>
  <c r="Y4459" i="40"/>
  <c r="X4459" i="40"/>
  <c r="W4459" i="40"/>
  <c r="Z4458" i="40"/>
  <c r="Y4458" i="40"/>
  <c r="X4458" i="40"/>
  <c r="W4458" i="40"/>
  <c r="Z4457" i="40"/>
  <c r="Y4457" i="40"/>
  <c r="X4457" i="40"/>
  <c r="W4457" i="40"/>
  <c r="Z4456" i="40"/>
  <c r="Y4456" i="40"/>
  <c r="X4456" i="40"/>
  <c r="W4456" i="40"/>
  <c r="Z4455" i="40"/>
  <c r="Y4455" i="40"/>
  <c r="X4455" i="40"/>
  <c r="W4455" i="40"/>
  <c r="Z4454" i="40"/>
  <c r="Y4454" i="40"/>
  <c r="X4454" i="40"/>
  <c r="W4454" i="40"/>
  <c r="Z4453" i="40"/>
  <c r="Y4453" i="40"/>
  <c r="X4453" i="40"/>
  <c r="W4453" i="40"/>
  <c r="Z4452" i="40"/>
  <c r="Y4452" i="40"/>
  <c r="X4452" i="40"/>
  <c r="W4452" i="40"/>
  <c r="Z4451" i="40"/>
  <c r="Y4451" i="40"/>
  <c r="X4451" i="40"/>
  <c r="W4451" i="40"/>
  <c r="Z4450" i="40"/>
  <c r="Y4450" i="40"/>
  <c r="X4450" i="40"/>
  <c r="W4450" i="40"/>
  <c r="Z4449" i="40"/>
  <c r="Y4449" i="40"/>
  <c r="X4449" i="40"/>
  <c r="W4449" i="40"/>
  <c r="Z4448" i="40"/>
  <c r="Y4448" i="40"/>
  <c r="X4448" i="40"/>
  <c r="W4448" i="40"/>
  <c r="Z4447" i="40"/>
  <c r="Y4447" i="40"/>
  <c r="X4447" i="40"/>
  <c r="W4447" i="40"/>
  <c r="Z4446" i="40"/>
  <c r="Y4446" i="40"/>
  <c r="X4446" i="40"/>
  <c r="W4446" i="40"/>
  <c r="Z4445" i="40"/>
  <c r="Y4445" i="40"/>
  <c r="X4445" i="40"/>
  <c r="W4445" i="40"/>
  <c r="Z4444" i="40"/>
  <c r="Y4444" i="40"/>
  <c r="X4444" i="40"/>
  <c r="W4444" i="40"/>
  <c r="Z4443" i="40"/>
  <c r="Y4443" i="40"/>
  <c r="X4443" i="40"/>
  <c r="W4443" i="40"/>
  <c r="Z4442" i="40"/>
  <c r="Y4442" i="40"/>
  <c r="X4442" i="40"/>
  <c r="W4442" i="40"/>
  <c r="Z4441" i="40"/>
  <c r="Y4441" i="40"/>
  <c r="X4441" i="40"/>
  <c r="W4441" i="40"/>
  <c r="Z4440" i="40"/>
  <c r="Y4440" i="40"/>
  <c r="X4440" i="40"/>
  <c r="W4440" i="40"/>
  <c r="Z4439" i="40"/>
  <c r="Y4439" i="40"/>
  <c r="X4439" i="40"/>
  <c r="W4439" i="40"/>
  <c r="Z4438" i="40"/>
  <c r="Y4438" i="40"/>
  <c r="X4438" i="40"/>
  <c r="W4438" i="40"/>
  <c r="Z4437" i="40"/>
  <c r="Y4437" i="40"/>
  <c r="X4437" i="40"/>
  <c r="W4437" i="40"/>
  <c r="Z4436" i="40"/>
  <c r="Y4436" i="40"/>
  <c r="X4436" i="40"/>
  <c r="W4436" i="40"/>
  <c r="Z4435" i="40"/>
  <c r="Y4435" i="40"/>
  <c r="X4435" i="40"/>
  <c r="W4435" i="40"/>
  <c r="Z4434" i="40"/>
  <c r="Y4434" i="40"/>
  <c r="X4434" i="40"/>
  <c r="W4434" i="40"/>
  <c r="Z4433" i="40"/>
  <c r="Y4433" i="40"/>
  <c r="X4433" i="40"/>
  <c r="W4433" i="40"/>
  <c r="Z4432" i="40"/>
  <c r="Y4432" i="40"/>
  <c r="X4432" i="40"/>
  <c r="W4432" i="40"/>
  <c r="Z4431" i="40"/>
  <c r="Y4431" i="40"/>
  <c r="X4431" i="40"/>
  <c r="W4431" i="40"/>
  <c r="Z4430" i="40"/>
  <c r="Y4430" i="40"/>
  <c r="X4430" i="40"/>
  <c r="W4430" i="40"/>
  <c r="Z4429" i="40"/>
  <c r="Y4429" i="40"/>
  <c r="X4429" i="40"/>
  <c r="W4429" i="40"/>
  <c r="Z4428" i="40"/>
  <c r="Y4428" i="40"/>
  <c r="X4428" i="40"/>
  <c r="W4428" i="40"/>
  <c r="Z4427" i="40"/>
  <c r="Y4427" i="40"/>
  <c r="X4427" i="40"/>
  <c r="W4427" i="40"/>
  <c r="Z4426" i="40"/>
  <c r="Y4426" i="40"/>
  <c r="X4426" i="40"/>
  <c r="W4426" i="40"/>
  <c r="Z4425" i="40"/>
  <c r="Y4425" i="40"/>
  <c r="X4425" i="40"/>
  <c r="W4425" i="40"/>
  <c r="Z4424" i="40"/>
  <c r="Y4424" i="40"/>
  <c r="X4424" i="40"/>
  <c r="W4424" i="40"/>
  <c r="Z4423" i="40"/>
  <c r="Y4423" i="40"/>
  <c r="X4423" i="40"/>
  <c r="W4423" i="40"/>
  <c r="Z4422" i="40"/>
  <c r="Y4422" i="40"/>
  <c r="X4422" i="40"/>
  <c r="W4422" i="40"/>
  <c r="Z4421" i="40"/>
  <c r="Y4421" i="40"/>
  <c r="X4421" i="40"/>
  <c r="W4421" i="40"/>
  <c r="Z4420" i="40"/>
  <c r="Y4420" i="40"/>
  <c r="X4420" i="40"/>
  <c r="W4420" i="40"/>
  <c r="Z4419" i="40"/>
  <c r="Y4419" i="40"/>
  <c r="X4419" i="40"/>
  <c r="W4419" i="40"/>
  <c r="Z4418" i="40"/>
  <c r="Y4418" i="40"/>
  <c r="X4418" i="40"/>
  <c r="W4418" i="40"/>
  <c r="Z4417" i="40"/>
  <c r="Y4417" i="40"/>
  <c r="X4417" i="40"/>
  <c r="W4417" i="40"/>
  <c r="Z4416" i="40"/>
  <c r="Y4416" i="40"/>
  <c r="X4416" i="40"/>
  <c r="W4416" i="40"/>
  <c r="Z4415" i="40"/>
  <c r="Y4415" i="40"/>
  <c r="X4415" i="40"/>
  <c r="W4415" i="40"/>
  <c r="Z4414" i="40"/>
  <c r="Y4414" i="40"/>
  <c r="X4414" i="40"/>
  <c r="W4414" i="40"/>
  <c r="Z4413" i="40"/>
  <c r="Y4413" i="40"/>
  <c r="X4413" i="40"/>
  <c r="W4413" i="40"/>
  <c r="Z4412" i="40"/>
  <c r="Y4412" i="40"/>
  <c r="X4412" i="40"/>
  <c r="W4412" i="40"/>
  <c r="Z4411" i="40"/>
  <c r="Y4411" i="40"/>
  <c r="X4411" i="40"/>
  <c r="W4411" i="40"/>
  <c r="Z4410" i="40"/>
  <c r="Y4410" i="40"/>
  <c r="X4410" i="40"/>
  <c r="W4410" i="40"/>
  <c r="Z4409" i="40"/>
  <c r="Y4409" i="40"/>
  <c r="X4409" i="40"/>
  <c r="W4409" i="40"/>
  <c r="Z4408" i="40"/>
  <c r="Y4408" i="40"/>
  <c r="X4408" i="40"/>
  <c r="W4408" i="40"/>
  <c r="Z4407" i="40"/>
  <c r="Y4407" i="40"/>
  <c r="X4407" i="40"/>
  <c r="W4407" i="40"/>
  <c r="Z4406" i="40"/>
  <c r="Y4406" i="40"/>
  <c r="X4406" i="40"/>
  <c r="W4406" i="40"/>
  <c r="Z4405" i="40"/>
  <c r="Y4405" i="40"/>
  <c r="X4405" i="40"/>
  <c r="W4405" i="40"/>
  <c r="Z4404" i="40"/>
  <c r="Y4404" i="40"/>
  <c r="X4404" i="40"/>
  <c r="W4404" i="40"/>
  <c r="Z4403" i="40"/>
  <c r="Y4403" i="40"/>
  <c r="X4403" i="40"/>
  <c r="W4403" i="40"/>
  <c r="Z4402" i="40"/>
  <c r="Y4402" i="40"/>
  <c r="X4402" i="40"/>
  <c r="W4402" i="40"/>
  <c r="Z4401" i="40"/>
  <c r="Y4401" i="40"/>
  <c r="X4401" i="40"/>
  <c r="W4401" i="40"/>
  <c r="Z4400" i="40"/>
  <c r="Y4400" i="40"/>
  <c r="X4400" i="40"/>
  <c r="W4400" i="40"/>
  <c r="Z4399" i="40"/>
  <c r="Y4399" i="40"/>
  <c r="X4399" i="40"/>
  <c r="W4399" i="40"/>
  <c r="Z4398" i="40"/>
  <c r="Y4398" i="40"/>
  <c r="X4398" i="40"/>
  <c r="W4398" i="40"/>
  <c r="Z4397" i="40"/>
  <c r="Y4397" i="40"/>
  <c r="X4397" i="40"/>
  <c r="W4397" i="40"/>
  <c r="Z4396" i="40"/>
  <c r="Y4396" i="40"/>
  <c r="X4396" i="40"/>
  <c r="W4396" i="40"/>
  <c r="Z4395" i="40"/>
  <c r="Y4395" i="40"/>
  <c r="X4395" i="40"/>
  <c r="W4395" i="40"/>
  <c r="Z4394" i="40"/>
  <c r="Y4394" i="40"/>
  <c r="X4394" i="40"/>
  <c r="W4394" i="40"/>
  <c r="Z4393" i="40"/>
  <c r="Y4393" i="40"/>
  <c r="X4393" i="40"/>
  <c r="W4393" i="40"/>
  <c r="Z4392" i="40"/>
  <c r="Y4392" i="40"/>
  <c r="X4392" i="40"/>
  <c r="W4392" i="40"/>
  <c r="Z4391" i="40"/>
  <c r="Y4391" i="40"/>
  <c r="X4391" i="40"/>
  <c r="W4391" i="40"/>
  <c r="Z4390" i="40"/>
  <c r="Y4390" i="40"/>
  <c r="X4390" i="40"/>
  <c r="W4390" i="40"/>
  <c r="Z4389" i="40"/>
  <c r="Y4389" i="40"/>
  <c r="X4389" i="40"/>
  <c r="W4389" i="40"/>
  <c r="Z4388" i="40"/>
  <c r="Y4388" i="40"/>
  <c r="X4388" i="40"/>
  <c r="W4388" i="40"/>
  <c r="Z4387" i="40"/>
  <c r="Y4387" i="40"/>
  <c r="X4387" i="40"/>
  <c r="W4387" i="40"/>
  <c r="Z4386" i="40"/>
  <c r="Y4386" i="40"/>
  <c r="X4386" i="40"/>
  <c r="W4386" i="40"/>
  <c r="Z4385" i="40"/>
  <c r="Y4385" i="40"/>
  <c r="X4385" i="40"/>
  <c r="W4385" i="40"/>
  <c r="Z4384" i="40"/>
  <c r="Y4384" i="40"/>
  <c r="X4384" i="40"/>
  <c r="W4384" i="40"/>
  <c r="Z4383" i="40"/>
  <c r="Y4383" i="40"/>
  <c r="X4383" i="40"/>
  <c r="W4383" i="40"/>
  <c r="Z4382" i="40"/>
  <c r="Y4382" i="40"/>
  <c r="X4382" i="40"/>
  <c r="W4382" i="40"/>
  <c r="Z4381" i="40"/>
  <c r="Y4381" i="40"/>
  <c r="X4381" i="40"/>
  <c r="W4381" i="40"/>
  <c r="Z4380" i="40"/>
  <c r="Y4380" i="40"/>
  <c r="X4380" i="40"/>
  <c r="W4380" i="40"/>
  <c r="Z4379" i="40"/>
  <c r="Y4379" i="40"/>
  <c r="X4379" i="40"/>
  <c r="W4379" i="40"/>
  <c r="Z4378" i="40"/>
  <c r="Y4378" i="40"/>
  <c r="X4378" i="40"/>
  <c r="W4378" i="40"/>
  <c r="Z4377" i="40"/>
  <c r="Y4377" i="40"/>
  <c r="X4377" i="40"/>
  <c r="W4377" i="40"/>
  <c r="Z4376" i="40"/>
  <c r="Y4376" i="40"/>
  <c r="X4376" i="40"/>
  <c r="W4376" i="40"/>
  <c r="Z4375" i="40"/>
  <c r="Y4375" i="40"/>
  <c r="X4375" i="40"/>
  <c r="W4375" i="40"/>
  <c r="Z4374" i="40"/>
  <c r="Y4374" i="40"/>
  <c r="X4374" i="40"/>
  <c r="W4374" i="40"/>
  <c r="Z4373" i="40"/>
  <c r="Y4373" i="40"/>
  <c r="X4373" i="40"/>
  <c r="W4373" i="40"/>
  <c r="Z4372" i="40"/>
  <c r="Y4372" i="40"/>
  <c r="X4372" i="40"/>
  <c r="W4372" i="40"/>
  <c r="Z4371" i="40"/>
  <c r="Y4371" i="40"/>
  <c r="X4371" i="40"/>
  <c r="W4371" i="40"/>
  <c r="Z4370" i="40"/>
  <c r="Y4370" i="40"/>
  <c r="X4370" i="40"/>
  <c r="W4370" i="40"/>
  <c r="Z4369" i="40"/>
  <c r="Y4369" i="40"/>
  <c r="X4369" i="40"/>
  <c r="W4369" i="40"/>
  <c r="Z4368" i="40"/>
  <c r="Y4368" i="40"/>
  <c r="X4368" i="40"/>
  <c r="W4368" i="40"/>
  <c r="Z4367" i="40"/>
  <c r="Y4367" i="40"/>
  <c r="X4367" i="40"/>
  <c r="W4367" i="40"/>
  <c r="Z4366" i="40"/>
  <c r="Y4366" i="40"/>
  <c r="X4366" i="40"/>
  <c r="W4366" i="40"/>
  <c r="Z4365" i="40"/>
  <c r="Y4365" i="40"/>
  <c r="X4365" i="40"/>
  <c r="W4365" i="40"/>
  <c r="Z4364" i="40"/>
  <c r="Y4364" i="40"/>
  <c r="X4364" i="40"/>
  <c r="W4364" i="40"/>
  <c r="Z4363" i="40"/>
  <c r="Y4363" i="40"/>
  <c r="X4363" i="40"/>
  <c r="W4363" i="40"/>
  <c r="Z4362" i="40"/>
  <c r="Y4362" i="40"/>
  <c r="X4362" i="40"/>
  <c r="W4362" i="40"/>
  <c r="Z4361" i="40"/>
  <c r="Y4361" i="40"/>
  <c r="X4361" i="40"/>
  <c r="W4361" i="40"/>
  <c r="Z4360" i="40"/>
  <c r="Y4360" i="40"/>
  <c r="X4360" i="40"/>
  <c r="W4360" i="40"/>
  <c r="Z4359" i="40"/>
  <c r="Y4359" i="40"/>
  <c r="X4359" i="40"/>
  <c r="W4359" i="40"/>
  <c r="Z4358" i="40"/>
  <c r="Y4358" i="40"/>
  <c r="X4358" i="40"/>
  <c r="W4358" i="40"/>
  <c r="Z4357" i="40"/>
  <c r="Y4357" i="40"/>
  <c r="X4357" i="40"/>
  <c r="W4357" i="40"/>
  <c r="Z4356" i="40"/>
  <c r="Y4356" i="40"/>
  <c r="X4356" i="40"/>
  <c r="W4356" i="40"/>
  <c r="Z4355" i="40"/>
  <c r="Y4355" i="40"/>
  <c r="X4355" i="40"/>
  <c r="W4355" i="40"/>
  <c r="Z4354" i="40"/>
  <c r="Y4354" i="40"/>
  <c r="X4354" i="40"/>
  <c r="W4354" i="40"/>
  <c r="Z4353" i="40"/>
  <c r="Y4353" i="40"/>
  <c r="X4353" i="40"/>
  <c r="W4353" i="40"/>
  <c r="Z4352" i="40"/>
  <c r="Y4352" i="40"/>
  <c r="X4352" i="40"/>
  <c r="W4352" i="40"/>
  <c r="Z4351" i="40"/>
  <c r="Y4351" i="40"/>
  <c r="X4351" i="40"/>
  <c r="W4351" i="40"/>
  <c r="Z4350" i="40"/>
  <c r="Y4350" i="40"/>
  <c r="X4350" i="40"/>
  <c r="W4350" i="40"/>
  <c r="Z4349" i="40"/>
  <c r="Y4349" i="40"/>
  <c r="X4349" i="40"/>
  <c r="W4349" i="40"/>
  <c r="Z4348" i="40"/>
  <c r="Y4348" i="40"/>
  <c r="X4348" i="40"/>
  <c r="W4348" i="40"/>
  <c r="Z4347" i="40"/>
  <c r="Y4347" i="40"/>
  <c r="X4347" i="40"/>
  <c r="W4347" i="40"/>
  <c r="Z4346" i="40"/>
  <c r="Y4346" i="40"/>
  <c r="X4346" i="40"/>
  <c r="W4346" i="40"/>
  <c r="Z4345" i="40"/>
  <c r="Y4345" i="40"/>
  <c r="X4345" i="40"/>
  <c r="W4345" i="40"/>
  <c r="Z4344" i="40"/>
  <c r="Y4344" i="40"/>
  <c r="X4344" i="40"/>
  <c r="W4344" i="40"/>
  <c r="Z4343" i="40"/>
  <c r="Y4343" i="40"/>
  <c r="X4343" i="40"/>
  <c r="W4343" i="40"/>
  <c r="Z4342" i="40"/>
  <c r="Y4342" i="40"/>
  <c r="X4342" i="40"/>
  <c r="W4342" i="40"/>
  <c r="Z4341" i="40"/>
  <c r="Y4341" i="40"/>
  <c r="X4341" i="40"/>
  <c r="W4341" i="40"/>
  <c r="Z4340" i="40"/>
  <c r="Y4340" i="40"/>
  <c r="X4340" i="40"/>
  <c r="W4340" i="40"/>
  <c r="Z4339" i="40"/>
  <c r="Y4339" i="40"/>
  <c r="X4339" i="40"/>
  <c r="W4339" i="40"/>
  <c r="Z4338" i="40"/>
  <c r="Y4338" i="40"/>
  <c r="X4338" i="40"/>
  <c r="W4338" i="40"/>
  <c r="Z4337" i="40"/>
  <c r="Y4337" i="40"/>
  <c r="X4337" i="40"/>
  <c r="W4337" i="40"/>
  <c r="Z4336" i="40"/>
  <c r="Y4336" i="40"/>
  <c r="X4336" i="40"/>
  <c r="W4336" i="40"/>
  <c r="Z4335" i="40"/>
  <c r="Y4335" i="40"/>
  <c r="X4335" i="40"/>
  <c r="W4335" i="40"/>
  <c r="Z4334" i="40"/>
  <c r="Y4334" i="40"/>
  <c r="X4334" i="40"/>
  <c r="W4334" i="40"/>
  <c r="Z4333" i="40"/>
  <c r="Y4333" i="40"/>
  <c r="X4333" i="40"/>
  <c r="W4333" i="40"/>
  <c r="Z4332" i="40"/>
  <c r="Y4332" i="40"/>
  <c r="X4332" i="40"/>
  <c r="W4332" i="40"/>
  <c r="Z4331" i="40"/>
  <c r="Y4331" i="40"/>
  <c r="X4331" i="40"/>
  <c r="W4331" i="40"/>
  <c r="Z4330" i="40"/>
  <c r="Y4330" i="40"/>
  <c r="X4330" i="40"/>
  <c r="W4330" i="40"/>
  <c r="Z4329" i="40"/>
  <c r="Y4329" i="40"/>
  <c r="X4329" i="40"/>
  <c r="W4329" i="40"/>
  <c r="Z4328" i="40"/>
  <c r="Y4328" i="40"/>
  <c r="X4328" i="40"/>
  <c r="W4328" i="40"/>
  <c r="Z4327" i="40"/>
  <c r="Y4327" i="40"/>
  <c r="X4327" i="40"/>
  <c r="W4327" i="40"/>
  <c r="Z4326" i="40"/>
  <c r="Y4326" i="40"/>
  <c r="X4326" i="40"/>
  <c r="W4326" i="40"/>
  <c r="Z4325" i="40"/>
  <c r="Y4325" i="40"/>
  <c r="X4325" i="40"/>
  <c r="W4325" i="40"/>
  <c r="Z4324" i="40"/>
  <c r="Y4324" i="40"/>
  <c r="X4324" i="40"/>
  <c r="W4324" i="40"/>
  <c r="Z4323" i="40"/>
  <c r="Y4323" i="40"/>
  <c r="X4323" i="40"/>
  <c r="W4323" i="40"/>
  <c r="Z4322" i="40"/>
  <c r="Y4322" i="40"/>
  <c r="X4322" i="40"/>
  <c r="W4322" i="40"/>
  <c r="Z4321" i="40"/>
  <c r="Y4321" i="40"/>
  <c r="X4321" i="40"/>
  <c r="W4321" i="40"/>
  <c r="Z4320" i="40"/>
  <c r="Y4320" i="40"/>
  <c r="X4320" i="40"/>
  <c r="W4320" i="40"/>
  <c r="Z4319" i="40"/>
  <c r="Y4319" i="40"/>
  <c r="X4319" i="40"/>
  <c r="W4319" i="40"/>
  <c r="Z4318" i="40"/>
  <c r="Y4318" i="40"/>
  <c r="X4318" i="40"/>
  <c r="W4318" i="40"/>
  <c r="Z4317" i="40"/>
  <c r="Y4317" i="40"/>
  <c r="X4317" i="40"/>
  <c r="W4317" i="40"/>
  <c r="Z4316" i="40"/>
  <c r="Y4316" i="40"/>
  <c r="X4316" i="40"/>
  <c r="W4316" i="40"/>
  <c r="Z4315" i="40"/>
  <c r="Y4315" i="40"/>
  <c r="X4315" i="40"/>
  <c r="W4315" i="40"/>
  <c r="Z4314" i="40"/>
  <c r="Y4314" i="40"/>
  <c r="X4314" i="40"/>
  <c r="W4314" i="40"/>
  <c r="Z4313" i="40"/>
  <c r="Y4313" i="40"/>
  <c r="X4313" i="40"/>
  <c r="W4313" i="40"/>
  <c r="Z4312" i="40"/>
  <c r="Y4312" i="40"/>
  <c r="X4312" i="40"/>
  <c r="W4312" i="40"/>
  <c r="Z4311" i="40"/>
  <c r="Y4311" i="40"/>
  <c r="X4311" i="40"/>
  <c r="W4311" i="40"/>
  <c r="Z4310" i="40"/>
  <c r="Y4310" i="40"/>
  <c r="X4310" i="40"/>
  <c r="W4310" i="40"/>
  <c r="Z4309" i="40"/>
  <c r="Y4309" i="40"/>
  <c r="X4309" i="40"/>
  <c r="W4309" i="40"/>
  <c r="Z4308" i="40"/>
  <c r="Y4308" i="40"/>
  <c r="X4308" i="40"/>
  <c r="W4308" i="40"/>
  <c r="Z4307" i="40"/>
  <c r="Y4307" i="40"/>
  <c r="X4307" i="40"/>
  <c r="W4307" i="40"/>
  <c r="Z4306" i="40"/>
  <c r="Y4306" i="40"/>
  <c r="X4306" i="40"/>
  <c r="W4306" i="40"/>
  <c r="Z4305" i="40"/>
  <c r="Y4305" i="40"/>
  <c r="X4305" i="40"/>
  <c r="W4305" i="40"/>
  <c r="Z4304" i="40"/>
  <c r="Y4304" i="40"/>
  <c r="X4304" i="40"/>
  <c r="W4304" i="40"/>
  <c r="Z4303" i="40"/>
  <c r="Y4303" i="40"/>
  <c r="X4303" i="40"/>
  <c r="W4303" i="40"/>
  <c r="Z4302" i="40"/>
  <c r="Y4302" i="40"/>
  <c r="X4302" i="40"/>
  <c r="W4302" i="40"/>
  <c r="Z4301" i="40"/>
  <c r="Y4301" i="40"/>
  <c r="X4301" i="40"/>
  <c r="W4301" i="40"/>
  <c r="Z4300" i="40"/>
  <c r="Y4300" i="40"/>
  <c r="X4300" i="40"/>
  <c r="W4300" i="40"/>
  <c r="Z4299" i="40"/>
  <c r="Y4299" i="40"/>
  <c r="X4299" i="40"/>
  <c r="W4299" i="40"/>
  <c r="Z4298" i="40"/>
  <c r="Y4298" i="40"/>
  <c r="X4298" i="40"/>
  <c r="W4298" i="40"/>
  <c r="Z4297" i="40"/>
  <c r="Y4297" i="40"/>
  <c r="X4297" i="40"/>
  <c r="W4297" i="40"/>
  <c r="Z4296" i="40"/>
  <c r="Y4296" i="40"/>
  <c r="X4296" i="40"/>
  <c r="W4296" i="40"/>
  <c r="Z4295" i="40"/>
  <c r="Y4295" i="40"/>
  <c r="X4295" i="40"/>
  <c r="W4295" i="40"/>
  <c r="Z4294" i="40"/>
  <c r="Y4294" i="40"/>
  <c r="X4294" i="40"/>
  <c r="W4294" i="40"/>
  <c r="Z4293" i="40"/>
  <c r="Y4293" i="40"/>
  <c r="X4293" i="40"/>
  <c r="W4293" i="40"/>
  <c r="Z4292" i="40"/>
  <c r="Y4292" i="40"/>
  <c r="X4292" i="40"/>
  <c r="W4292" i="40"/>
  <c r="Z4291" i="40"/>
  <c r="Y4291" i="40"/>
  <c r="X4291" i="40"/>
  <c r="W4291" i="40"/>
  <c r="Z4290" i="40"/>
  <c r="Y4290" i="40"/>
  <c r="X4290" i="40"/>
  <c r="W4290" i="40"/>
  <c r="Z4289" i="40"/>
  <c r="Y4289" i="40"/>
  <c r="X4289" i="40"/>
  <c r="W4289" i="40"/>
  <c r="Z4288" i="40"/>
  <c r="Y4288" i="40"/>
  <c r="X4288" i="40"/>
  <c r="W4288" i="40"/>
  <c r="Z4287" i="40"/>
  <c r="Y4287" i="40"/>
  <c r="X4287" i="40"/>
  <c r="W4287" i="40"/>
  <c r="Z4286" i="40"/>
  <c r="Y4286" i="40"/>
  <c r="X4286" i="40"/>
  <c r="W4286" i="40"/>
  <c r="Z4285" i="40"/>
  <c r="Y4285" i="40"/>
  <c r="X4285" i="40"/>
  <c r="W4285" i="40"/>
  <c r="Z4284" i="40"/>
  <c r="Y4284" i="40"/>
  <c r="X4284" i="40"/>
  <c r="W4284" i="40"/>
  <c r="Z4283" i="40"/>
  <c r="Y4283" i="40"/>
  <c r="X4283" i="40"/>
  <c r="W4283" i="40"/>
  <c r="Z4282" i="40"/>
  <c r="Y4282" i="40"/>
  <c r="X4282" i="40"/>
  <c r="W4282" i="40"/>
  <c r="Z4281" i="40"/>
  <c r="Y4281" i="40"/>
  <c r="X4281" i="40"/>
  <c r="W4281" i="40"/>
  <c r="Z4280" i="40"/>
  <c r="Y4280" i="40"/>
  <c r="X4280" i="40"/>
  <c r="W4280" i="40"/>
  <c r="Z4279" i="40"/>
  <c r="Y4279" i="40"/>
  <c r="X4279" i="40"/>
  <c r="W4279" i="40"/>
  <c r="Z4278" i="40"/>
  <c r="Y4278" i="40"/>
  <c r="X4278" i="40"/>
  <c r="W4278" i="40"/>
  <c r="Z4277" i="40"/>
  <c r="Y4277" i="40"/>
  <c r="X4277" i="40"/>
  <c r="W4277" i="40"/>
  <c r="Z4276" i="40"/>
  <c r="Y4276" i="40"/>
  <c r="X4276" i="40"/>
  <c r="W4276" i="40"/>
  <c r="Z4275" i="40"/>
  <c r="Y4275" i="40"/>
  <c r="X4275" i="40"/>
  <c r="W4275" i="40"/>
  <c r="Z4274" i="40"/>
  <c r="Y4274" i="40"/>
  <c r="X4274" i="40"/>
  <c r="W4274" i="40"/>
  <c r="Z4273" i="40"/>
  <c r="Y4273" i="40"/>
  <c r="X4273" i="40"/>
  <c r="W4273" i="40"/>
  <c r="Z4272" i="40"/>
  <c r="Y4272" i="40"/>
  <c r="X4272" i="40"/>
  <c r="W4272" i="40"/>
  <c r="Z4271" i="40"/>
  <c r="Y4271" i="40"/>
  <c r="X4271" i="40"/>
  <c r="W4271" i="40"/>
  <c r="Z4270" i="40"/>
  <c r="Y4270" i="40"/>
  <c r="X4270" i="40"/>
  <c r="W4270" i="40"/>
  <c r="Z4269" i="40"/>
  <c r="Y4269" i="40"/>
  <c r="X4269" i="40"/>
  <c r="W4269" i="40"/>
  <c r="Z4268" i="40"/>
  <c r="Y4268" i="40"/>
  <c r="X4268" i="40"/>
  <c r="W4268" i="40"/>
  <c r="Z4267" i="40"/>
  <c r="Y4267" i="40"/>
  <c r="X4267" i="40"/>
  <c r="W4267" i="40"/>
  <c r="Z4266" i="40"/>
  <c r="Y4266" i="40"/>
  <c r="X4266" i="40"/>
  <c r="W4266" i="40"/>
  <c r="Z4265" i="40"/>
  <c r="Y4265" i="40"/>
  <c r="X4265" i="40"/>
  <c r="W4265" i="40"/>
  <c r="Z4264" i="40"/>
  <c r="Y4264" i="40"/>
  <c r="X4264" i="40"/>
  <c r="W4264" i="40"/>
  <c r="Z4263" i="40"/>
  <c r="Y4263" i="40"/>
  <c r="X4263" i="40"/>
  <c r="W4263" i="40"/>
  <c r="Z4262" i="40"/>
  <c r="Y4262" i="40"/>
  <c r="X4262" i="40"/>
  <c r="W4262" i="40"/>
  <c r="Z4261" i="40"/>
  <c r="Y4261" i="40"/>
  <c r="X4261" i="40"/>
  <c r="W4261" i="40"/>
  <c r="Z4260" i="40"/>
  <c r="Y4260" i="40"/>
  <c r="X4260" i="40"/>
  <c r="W4260" i="40"/>
  <c r="Z4259" i="40"/>
  <c r="Y4259" i="40"/>
  <c r="X4259" i="40"/>
  <c r="W4259" i="40"/>
  <c r="Z4258" i="40"/>
  <c r="Y4258" i="40"/>
  <c r="X4258" i="40"/>
  <c r="W4258" i="40"/>
  <c r="Z4257" i="40"/>
  <c r="Y4257" i="40"/>
  <c r="X4257" i="40"/>
  <c r="W4257" i="40"/>
  <c r="Z4256" i="40"/>
  <c r="Y4256" i="40"/>
  <c r="X4256" i="40"/>
  <c r="W4256" i="40"/>
  <c r="Z4255" i="40"/>
  <c r="Y4255" i="40"/>
  <c r="X4255" i="40"/>
  <c r="W4255" i="40"/>
  <c r="Z4254" i="40"/>
  <c r="Y4254" i="40"/>
  <c r="X4254" i="40"/>
  <c r="W4254" i="40"/>
  <c r="Z4253" i="40"/>
  <c r="Y4253" i="40"/>
  <c r="X4253" i="40"/>
  <c r="W4253" i="40"/>
  <c r="Z4252" i="40"/>
  <c r="Y4252" i="40"/>
  <c r="X4252" i="40"/>
  <c r="W4252" i="40"/>
  <c r="Z4251" i="40"/>
  <c r="Y4251" i="40"/>
  <c r="X4251" i="40"/>
  <c r="W4251" i="40"/>
  <c r="Z4250" i="40"/>
  <c r="Y4250" i="40"/>
  <c r="X4250" i="40"/>
  <c r="W4250" i="40"/>
  <c r="Z4249" i="40"/>
  <c r="Y4249" i="40"/>
  <c r="X4249" i="40"/>
  <c r="W4249" i="40"/>
  <c r="Z4248" i="40"/>
  <c r="Y4248" i="40"/>
  <c r="X4248" i="40"/>
  <c r="W4248" i="40"/>
  <c r="Z4247" i="40"/>
  <c r="Y4247" i="40"/>
  <c r="X4247" i="40"/>
  <c r="W4247" i="40"/>
  <c r="Z4246" i="40"/>
  <c r="Y4246" i="40"/>
  <c r="X4246" i="40"/>
  <c r="W4246" i="40"/>
  <c r="Z4245" i="40"/>
  <c r="Y4245" i="40"/>
  <c r="X4245" i="40"/>
  <c r="W4245" i="40"/>
  <c r="Z4244" i="40"/>
  <c r="Y4244" i="40"/>
  <c r="X4244" i="40"/>
  <c r="W4244" i="40"/>
  <c r="Z4243" i="40"/>
  <c r="Y4243" i="40"/>
  <c r="X4243" i="40"/>
  <c r="W4243" i="40"/>
  <c r="Z4242" i="40"/>
  <c r="Y4242" i="40"/>
  <c r="X4242" i="40"/>
  <c r="W4242" i="40"/>
  <c r="Z4241" i="40"/>
  <c r="Y4241" i="40"/>
  <c r="X4241" i="40"/>
  <c r="W4241" i="40"/>
  <c r="Z4240" i="40"/>
  <c r="Y4240" i="40"/>
  <c r="X4240" i="40"/>
  <c r="W4240" i="40"/>
  <c r="Z4239" i="40"/>
  <c r="Y4239" i="40"/>
  <c r="X4239" i="40"/>
  <c r="W4239" i="40"/>
  <c r="Z4238" i="40"/>
  <c r="Y4238" i="40"/>
  <c r="X4238" i="40"/>
  <c r="W4238" i="40"/>
  <c r="Z4237" i="40"/>
  <c r="Y4237" i="40"/>
  <c r="X4237" i="40"/>
  <c r="W4237" i="40"/>
  <c r="Z4236" i="40"/>
  <c r="Y4236" i="40"/>
  <c r="X4236" i="40"/>
  <c r="W4236" i="40"/>
  <c r="Z4235" i="40"/>
  <c r="Y4235" i="40"/>
  <c r="X4235" i="40"/>
  <c r="W4235" i="40"/>
  <c r="Z4234" i="40"/>
  <c r="Y4234" i="40"/>
  <c r="X4234" i="40"/>
  <c r="W4234" i="40"/>
  <c r="Z4233" i="40"/>
  <c r="Y4233" i="40"/>
  <c r="X4233" i="40"/>
  <c r="W4233" i="40"/>
  <c r="Z4232" i="40"/>
  <c r="Y4232" i="40"/>
  <c r="X4232" i="40"/>
  <c r="W4232" i="40"/>
  <c r="Z4231" i="40"/>
  <c r="Y4231" i="40"/>
  <c r="X4231" i="40"/>
  <c r="W4231" i="40"/>
  <c r="Z4230" i="40"/>
  <c r="Y4230" i="40"/>
  <c r="X4230" i="40"/>
  <c r="W4230" i="40"/>
  <c r="Z4229" i="40"/>
  <c r="Y4229" i="40"/>
  <c r="X4229" i="40"/>
  <c r="W4229" i="40"/>
  <c r="Z4228" i="40"/>
  <c r="Y4228" i="40"/>
  <c r="X4228" i="40"/>
  <c r="W4228" i="40"/>
  <c r="Z4227" i="40"/>
  <c r="Y4227" i="40"/>
  <c r="X4227" i="40"/>
  <c r="W4227" i="40"/>
  <c r="Z4226" i="40"/>
  <c r="Y4226" i="40"/>
  <c r="X4226" i="40"/>
  <c r="W4226" i="40"/>
  <c r="Z4225" i="40"/>
  <c r="Y4225" i="40"/>
  <c r="X4225" i="40"/>
  <c r="W4225" i="40"/>
  <c r="Z4224" i="40"/>
  <c r="Y4224" i="40"/>
  <c r="X4224" i="40"/>
  <c r="W4224" i="40"/>
  <c r="Z4223" i="40"/>
  <c r="Y4223" i="40"/>
  <c r="X4223" i="40"/>
  <c r="W4223" i="40"/>
  <c r="Z4222" i="40"/>
  <c r="Y4222" i="40"/>
  <c r="X4222" i="40"/>
  <c r="W4222" i="40"/>
  <c r="Z4221" i="40"/>
  <c r="Y4221" i="40"/>
  <c r="X4221" i="40"/>
  <c r="W4221" i="40"/>
  <c r="Z4220" i="40"/>
  <c r="Y4220" i="40"/>
  <c r="X4220" i="40"/>
  <c r="W4220" i="40"/>
  <c r="Z4219" i="40"/>
  <c r="Y4219" i="40"/>
  <c r="X4219" i="40"/>
  <c r="W4219" i="40"/>
  <c r="Z4218" i="40"/>
  <c r="Y4218" i="40"/>
  <c r="X4218" i="40"/>
  <c r="W4218" i="40"/>
  <c r="Z4217" i="40"/>
  <c r="Y4217" i="40"/>
  <c r="X4217" i="40"/>
  <c r="W4217" i="40"/>
  <c r="Z4216" i="40"/>
  <c r="Y4216" i="40"/>
  <c r="X4216" i="40"/>
  <c r="W4216" i="40"/>
  <c r="Z4215" i="40"/>
  <c r="Y4215" i="40"/>
  <c r="X4215" i="40"/>
  <c r="W4215" i="40"/>
  <c r="Z4214" i="40"/>
  <c r="Y4214" i="40"/>
  <c r="X4214" i="40"/>
  <c r="W4214" i="40"/>
  <c r="Z4213" i="40"/>
  <c r="Y4213" i="40"/>
  <c r="X4213" i="40"/>
  <c r="W4213" i="40"/>
  <c r="Z4212" i="40"/>
  <c r="Y4212" i="40"/>
  <c r="X4212" i="40"/>
  <c r="W4212" i="40"/>
  <c r="Z4211" i="40"/>
  <c r="Y4211" i="40"/>
  <c r="X4211" i="40"/>
  <c r="W4211" i="40"/>
  <c r="Z4210" i="40"/>
  <c r="Y4210" i="40"/>
  <c r="X4210" i="40"/>
  <c r="W4210" i="40"/>
  <c r="Z4209" i="40"/>
  <c r="Y4209" i="40"/>
  <c r="X4209" i="40"/>
  <c r="W4209" i="40"/>
  <c r="Z4208" i="40"/>
  <c r="Y4208" i="40"/>
  <c r="X4208" i="40"/>
  <c r="W4208" i="40"/>
  <c r="Z4207" i="40"/>
  <c r="Y4207" i="40"/>
  <c r="X4207" i="40"/>
  <c r="W4207" i="40"/>
  <c r="Z4206" i="40"/>
  <c r="Y4206" i="40"/>
  <c r="X4206" i="40"/>
  <c r="W4206" i="40"/>
  <c r="Z4205" i="40"/>
  <c r="Y4205" i="40"/>
  <c r="X4205" i="40"/>
  <c r="W4205" i="40"/>
  <c r="Z4204" i="40"/>
  <c r="Y4204" i="40"/>
  <c r="X4204" i="40"/>
  <c r="W4204" i="40"/>
  <c r="Z4203" i="40"/>
  <c r="Y4203" i="40"/>
  <c r="X4203" i="40"/>
  <c r="W4203" i="40"/>
  <c r="Z4202" i="40"/>
  <c r="Y4202" i="40"/>
  <c r="X4202" i="40"/>
  <c r="W4202" i="40"/>
  <c r="Z4201" i="40"/>
  <c r="Y4201" i="40"/>
  <c r="X4201" i="40"/>
  <c r="W4201" i="40"/>
  <c r="Z4200" i="40"/>
  <c r="Y4200" i="40"/>
  <c r="X4200" i="40"/>
  <c r="W4200" i="40"/>
  <c r="Z4199" i="40"/>
  <c r="Y4199" i="40"/>
  <c r="X4199" i="40"/>
  <c r="W4199" i="40"/>
  <c r="Z4198" i="40"/>
  <c r="Y4198" i="40"/>
  <c r="X4198" i="40"/>
  <c r="W4198" i="40"/>
  <c r="Z4197" i="40"/>
  <c r="Y4197" i="40"/>
  <c r="X4197" i="40"/>
  <c r="W4197" i="40"/>
  <c r="Z4196" i="40"/>
  <c r="Y4196" i="40"/>
  <c r="X4196" i="40"/>
  <c r="W4196" i="40"/>
  <c r="Z4195" i="40"/>
  <c r="Y4195" i="40"/>
  <c r="X4195" i="40"/>
  <c r="W4195" i="40"/>
  <c r="Z4194" i="40"/>
  <c r="Y4194" i="40"/>
  <c r="X4194" i="40"/>
  <c r="W4194" i="40"/>
  <c r="Z4193" i="40"/>
  <c r="Y4193" i="40"/>
  <c r="X4193" i="40"/>
  <c r="W4193" i="40"/>
  <c r="Z4192" i="40"/>
  <c r="Y4192" i="40"/>
  <c r="X4192" i="40"/>
  <c r="W4192" i="40"/>
  <c r="Z4191" i="40"/>
  <c r="Y4191" i="40"/>
  <c r="X4191" i="40"/>
  <c r="W4191" i="40"/>
  <c r="Z4190" i="40"/>
  <c r="Y4190" i="40"/>
  <c r="X4190" i="40"/>
  <c r="W4190" i="40"/>
  <c r="Z4189" i="40"/>
  <c r="Y4189" i="40"/>
  <c r="X4189" i="40"/>
  <c r="W4189" i="40"/>
  <c r="Z4188" i="40"/>
  <c r="Y4188" i="40"/>
  <c r="X4188" i="40"/>
  <c r="W4188" i="40"/>
  <c r="Z4187" i="40"/>
  <c r="Y4187" i="40"/>
  <c r="X4187" i="40"/>
  <c r="W4187" i="40"/>
  <c r="Z4186" i="40"/>
  <c r="Y4186" i="40"/>
  <c r="X4186" i="40"/>
  <c r="W4186" i="40"/>
  <c r="Z4185" i="40"/>
  <c r="Y4185" i="40"/>
  <c r="X4185" i="40"/>
  <c r="W4185" i="40"/>
  <c r="Z4184" i="40"/>
  <c r="Y4184" i="40"/>
  <c r="X4184" i="40"/>
  <c r="W4184" i="40"/>
  <c r="Z4183" i="40"/>
  <c r="Y4183" i="40"/>
  <c r="X4183" i="40"/>
  <c r="W4183" i="40"/>
  <c r="Z4182" i="40"/>
  <c r="Y4182" i="40"/>
  <c r="X4182" i="40"/>
  <c r="W4182" i="40"/>
  <c r="Z4181" i="40"/>
  <c r="Y4181" i="40"/>
  <c r="X4181" i="40"/>
  <c r="W4181" i="40"/>
  <c r="Z4180" i="40"/>
  <c r="Y4180" i="40"/>
  <c r="X4180" i="40"/>
  <c r="W4180" i="40"/>
  <c r="Z4179" i="40"/>
  <c r="Y4179" i="40"/>
  <c r="X4179" i="40"/>
  <c r="W4179" i="40"/>
  <c r="Z4178" i="40"/>
  <c r="Y4178" i="40"/>
  <c r="X4178" i="40"/>
  <c r="W4178" i="40"/>
  <c r="Z4177" i="40"/>
  <c r="Y4177" i="40"/>
  <c r="X4177" i="40"/>
  <c r="W4177" i="40"/>
  <c r="Z4176" i="40"/>
  <c r="Y4176" i="40"/>
  <c r="X4176" i="40"/>
  <c r="W4176" i="40"/>
  <c r="Z4175" i="40"/>
  <c r="Y4175" i="40"/>
  <c r="X4175" i="40"/>
  <c r="W4175" i="40"/>
  <c r="Z4174" i="40"/>
  <c r="Y4174" i="40"/>
  <c r="X4174" i="40"/>
  <c r="W4174" i="40"/>
  <c r="Z4173" i="40"/>
  <c r="Y4173" i="40"/>
  <c r="X4173" i="40"/>
  <c r="W4173" i="40"/>
  <c r="Z4172" i="40"/>
  <c r="Y4172" i="40"/>
  <c r="X4172" i="40"/>
  <c r="W4172" i="40"/>
  <c r="Z4171" i="40"/>
  <c r="Y4171" i="40"/>
  <c r="X4171" i="40"/>
  <c r="W4171" i="40"/>
  <c r="Z4170" i="40"/>
  <c r="Y4170" i="40"/>
  <c r="X4170" i="40"/>
  <c r="W4170" i="40"/>
  <c r="Z4169" i="40"/>
  <c r="Y4169" i="40"/>
  <c r="X4169" i="40"/>
  <c r="W4169" i="40"/>
  <c r="Z4168" i="40"/>
  <c r="Y4168" i="40"/>
  <c r="X4168" i="40"/>
  <c r="W4168" i="40"/>
  <c r="Z4167" i="40"/>
  <c r="Y4167" i="40"/>
  <c r="X4167" i="40"/>
  <c r="W4167" i="40"/>
  <c r="Z4166" i="40"/>
  <c r="Y4166" i="40"/>
  <c r="X4166" i="40"/>
  <c r="W4166" i="40"/>
  <c r="Z4165" i="40"/>
  <c r="Y4165" i="40"/>
  <c r="X4165" i="40"/>
  <c r="W4165" i="40"/>
  <c r="Z4164" i="40"/>
  <c r="Y4164" i="40"/>
  <c r="X4164" i="40"/>
  <c r="W4164" i="40"/>
  <c r="Z4163" i="40"/>
  <c r="Y4163" i="40"/>
  <c r="X4163" i="40"/>
  <c r="W4163" i="40"/>
  <c r="Z4162" i="40"/>
  <c r="Y4162" i="40"/>
  <c r="X4162" i="40"/>
  <c r="W4162" i="40"/>
  <c r="Z4161" i="40"/>
  <c r="Y4161" i="40"/>
  <c r="X4161" i="40"/>
  <c r="W4161" i="40"/>
  <c r="Z4160" i="40"/>
  <c r="Y4160" i="40"/>
  <c r="X4160" i="40"/>
  <c r="W4160" i="40"/>
  <c r="Z4159" i="40"/>
  <c r="Y4159" i="40"/>
  <c r="X4159" i="40"/>
  <c r="W4159" i="40"/>
  <c r="Z4158" i="40"/>
  <c r="Y4158" i="40"/>
  <c r="X4158" i="40"/>
  <c r="W4158" i="40"/>
  <c r="Z4157" i="40"/>
  <c r="Y4157" i="40"/>
  <c r="X4157" i="40"/>
  <c r="W4157" i="40"/>
  <c r="Z4156" i="40"/>
  <c r="Y4156" i="40"/>
  <c r="X4156" i="40"/>
  <c r="W4156" i="40"/>
  <c r="Z4155" i="40"/>
  <c r="Y4155" i="40"/>
  <c r="X4155" i="40"/>
  <c r="W4155" i="40"/>
  <c r="Z4154" i="40"/>
  <c r="Y4154" i="40"/>
  <c r="X4154" i="40"/>
  <c r="W4154" i="40"/>
  <c r="Z4153" i="40"/>
  <c r="Y4153" i="40"/>
  <c r="X4153" i="40"/>
  <c r="W4153" i="40"/>
  <c r="Z4152" i="40"/>
  <c r="Y4152" i="40"/>
  <c r="X4152" i="40"/>
  <c r="W4152" i="40"/>
  <c r="Z4151" i="40"/>
  <c r="Y4151" i="40"/>
  <c r="X4151" i="40"/>
  <c r="W4151" i="40"/>
  <c r="Z4150" i="40"/>
  <c r="Y4150" i="40"/>
  <c r="X4150" i="40"/>
  <c r="W4150" i="40"/>
  <c r="Z4149" i="40"/>
  <c r="Y4149" i="40"/>
  <c r="X4149" i="40"/>
  <c r="W4149" i="40"/>
  <c r="Z4148" i="40"/>
  <c r="Y4148" i="40"/>
  <c r="X4148" i="40"/>
  <c r="W4148" i="40"/>
  <c r="Z4147" i="40"/>
  <c r="Y4147" i="40"/>
  <c r="X4147" i="40"/>
  <c r="W4147" i="40"/>
  <c r="Z4146" i="40"/>
  <c r="Y4146" i="40"/>
  <c r="X4146" i="40"/>
  <c r="W4146" i="40"/>
  <c r="Z4145" i="40"/>
  <c r="Y4145" i="40"/>
  <c r="X4145" i="40"/>
  <c r="W4145" i="40"/>
  <c r="Z4144" i="40"/>
  <c r="Y4144" i="40"/>
  <c r="X4144" i="40"/>
  <c r="W4144" i="40"/>
  <c r="Z4143" i="40"/>
  <c r="Y4143" i="40"/>
  <c r="X4143" i="40"/>
  <c r="W4143" i="40"/>
  <c r="Z4142" i="40"/>
  <c r="Y4142" i="40"/>
  <c r="X4142" i="40"/>
  <c r="W4142" i="40"/>
  <c r="Z4141" i="40"/>
  <c r="Y4141" i="40"/>
  <c r="X4141" i="40"/>
  <c r="W4141" i="40"/>
  <c r="Z4140" i="40"/>
  <c r="Y4140" i="40"/>
  <c r="X4140" i="40"/>
  <c r="W4140" i="40"/>
  <c r="Z4139" i="40"/>
  <c r="Y4139" i="40"/>
  <c r="X4139" i="40"/>
  <c r="W4139" i="40"/>
  <c r="Z4138" i="40"/>
  <c r="Y4138" i="40"/>
  <c r="X4138" i="40"/>
  <c r="W4138" i="40"/>
  <c r="Z4137" i="40"/>
  <c r="Y4137" i="40"/>
  <c r="X4137" i="40"/>
  <c r="W4137" i="40"/>
  <c r="Z4136" i="40"/>
  <c r="Y4136" i="40"/>
  <c r="X4136" i="40"/>
  <c r="W4136" i="40"/>
  <c r="Z4135" i="40"/>
  <c r="Y4135" i="40"/>
  <c r="X4135" i="40"/>
  <c r="W4135" i="40"/>
  <c r="Z4134" i="40"/>
  <c r="Y4134" i="40"/>
  <c r="X4134" i="40"/>
  <c r="W4134" i="40"/>
  <c r="Z4133" i="40"/>
  <c r="Y4133" i="40"/>
  <c r="X4133" i="40"/>
  <c r="W4133" i="40"/>
  <c r="Z4132" i="40"/>
  <c r="Y4132" i="40"/>
  <c r="X4132" i="40"/>
  <c r="W4132" i="40"/>
  <c r="Z4131" i="40"/>
  <c r="Y4131" i="40"/>
  <c r="X4131" i="40"/>
  <c r="W4131" i="40"/>
  <c r="Z4130" i="40"/>
  <c r="Y4130" i="40"/>
  <c r="X4130" i="40"/>
  <c r="W4130" i="40"/>
  <c r="Z4129" i="40"/>
  <c r="Y4129" i="40"/>
  <c r="X4129" i="40"/>
  <c r="W4129" i="40"/>
  <c r="Z4128" i="40"/>
  <c r="Y4128" i="40"/>
  <c r="X4128" i="40"/>
  <c r="W4128" i="40"/>
  <c r="Z4127" i="40"/>
  <c r="Y4127" i="40"/>
  <c r="X4127" i="40"/>
  <c r="W4127" i="40"/>
  <c r="Z4126" i="40"/>
  <c r="Y4126" i="40"/>
  <c r="X4126" i="40"/>
  <c r="W4126" i="40"/>
  <c r="Z4125" i="40"/>
  <c r="Y4125" i="40"/>
  <c r="X4125" i="40"/>
  <c r="W4125" i="40"/>
  <c r="Z4124" i="40"/>
  <c r="Y4124" i="40"/>
  <c r="X4124" i="40"/>
  <c r="W4124" i="40"/>
  <c r="Z4123" i="40"/>
  <c r="Y4123" i="40"/>
  <c r="X4123" i="40"/>
  <c r="W4123" i="40"/>
  <c r="Z4122" i="40"/>
  <c r="Y4122" i="40"/>
  <c r="X4122" i="40"/>
  <c r="W4122" i="40"/>
  <c r="Z4121" i="40"/>
  <c r="Y4121" i="40"/>
  <c r="X4121" i="40"/>
  <c r="W4121" i="40"/>
  <c r="Z4120" i="40"/>
  <c r="Y4120" i="40"/>
  <c r="X4120" i="40"/>
  <c r="W4120" i="40"/>
  <c r="Z4119" i="40"/>
  <c r="Y4119" i="40"/>
  <c r="X4119" i="40"/>
  <c r="W4119" i="40"/>
  <c r="Z4118" i="40"/>
  <c r="Y4118" i="40"/>
  <c r="X4118" i="40"/>
  <c r="W4118" i="40"/>
  <c r="Z4117" i="40"/>
  <c r="Y4117" i="40"/>
  <c r="X4117" i="40"/>
  <c r="W4117" i="40"/>
  <c r="Z4116" i="40"/>
  <c r="Y4116" i="40"/>
  <c r="X4116" i="40"/>
  <c r="W4116" i="40"/>
  <c r="Z4115" i="40"/>
  <c r="Y4115" i="40"/>
  <c r="X4115" i="40"/>
  <c r="W4115" i="40"/>
  <c r="Z4114" i="40"/>
  <c r="Y4114" i="40"/>
  <c r="X4114" i="40"/>
  <c r="W4114" i="40"/>
  <c r="Z4113" i="40"/>
  <c r="Y4113" i="40"/>
  <c r="X4113" i="40"/>
  <c r="W4113" i="40"/>
  <c r="Z4112" i="40"/>
  <c r="Y4112" i="40"/>
  <c r="X4112" i="40"/>
  <c r="W4112" i="40"/>
  <c r="Z4111" i="40"/>
  <c r="Y4111" i="40"/>
  <c r="X4111" i="40"/>
  <c r="W4111" i="40"/>
  <c r="Z4110" i="40"/>
  <c r="Y4110" i="40"/>
  <c r="X4110" i="40"/>
  <c r="W4110" i="40"/>
  <c r="Z4109" i="40"/>
  <c r="Y4109" i="40"/>
  <c r="X4109" i="40"/>
  <c r="W4109" i="40"/>
  <c r="Z4108" i="40"/>
  <c r="Y4108" i="40"/>
  <c r="X4108" i="40"/>
  <c r="W4108" i="40"/>
  <c r="Z4107" i="40"/>
  <c r="Y4107" i="40"/>
  <c r="X4107" i="40"/>
  <c r="W4107" i="40"/>
  <c r="Z4106" i="40"/>
  <c r="Y4106" i="40"/>
  <c r="X4106" i="40"/>
  <c r="W4106" i="40"/>
  <c r="Z4105" i="40"/>
  <c r="Y4105" i="40"/>
  <c r="X4105" i="40"/>
  <c r="W4105" i="40"/>
  <c r="Z4104" i="40"/>
  <c r="Y4104" i="40"/>
  <c r="X4104" i="40"/>
  <c r="W4104" i="40"/>
  <c r="Z4103" i="40"/>
  <c r="Y4103" i="40"/>
  <c r="X4103" i="40"/>
  <c r="W4103" i="40"/>
  <c r="Z4102" i="40"/>
  <c r="Y4102" i="40"/>
  <c r="X4102" i="40"/>
  <c r="W4102" i="40"/>
  <c r="Z4101" i="40"/>
  <c r="Y4101" i="40"/>
  <c r="X4101" i="40"/>
  <c r="W4101" i="40"/>
  <c r="Z4100" i="40"/>
  <c r="Y4100" i="40"/>
  <c r="X4100" i="40"/>
  <c r="W4100" i="40"/>
  <c r="Z4099" i="40"/>
  <c r="Y4099" i="40"/>
  <c r="X4099" i="40"/>
  <c r="W4099" i="40"/>
  <c r="Z4098" i="40"/>
  <c r="Y4098" i="40"/>
  <c r="X4098" i="40"/>
  <c r="W4098" i="40"/>
  <c r="Z4097" i="40"/>
  <c r="Y4097" i="40"/>
  <c r="X4097" i="40"/>
  <c r="W4097" i="40"/>
  <c r="Z4096" i="40"/>
  <c r="Y4096" i="40"/>
  <c r="X4096" i="40"/>
  <c r="W4096" i="40"/>
  <c r="Z4095" i="40"/>
  <c r="Y4095" i="40"/>
  <c r="X4095" i="40"/>
  <c r="W4095" i="40"/>
  <c r="Z4094" i="40"/>
  <c r="Y4094" i="40"/>
  <c r="X4094" i="40"/>
  <c r="W4094" i="40"/>
  <c r="Z4093" i="40"/>
  <c r="Y4093" i="40"/>
  <c r="X4093" i="40"/>
  <c r="W4093" i="40"/>
  <c r="Z4092" i="40"/>
  <c r="Y4092" i="40"/>
  <c r="X4092" i="40"/>
  <c r="W4092" i="40"/>
  <c r="Z4091" i="40"/>
  <c r="Y4091" i="40"/>
  <c r="X4091" i="40"/>
  <c r="W4091" i="40"/>
  <c r="Z4090" i="40"/>
  <c r="Y4090" i="40"/>
  <c r="X4090" i="40"/>
  <c r="W4090" i="40"/>
  <c r="Z4089" i="40"/>
  <c r="Y4089" i="40"/>
  <c r="X4089" i="40"/>
  <c r="W4089" i="40"/>
  <c r="Z4088" i="40"/>
  <c r="Y4088" i="40"/>
  <c r="X4088" i="40"/>
  <c r="W4088" i="40"/>
  <c r="Z4087" i="40"/>
  <c r="Y4087" i="40"/>
  <c r="X4087" i="40"/>
  <c r="W4087" i="40"/>
  <c r="Z4086" i="40"/>
  <c r="Y4086" i="40"/>
  <c r="X4086" i="40"/>
  <c r="W4086" i="40"/>
  <c r="Z4085" i="40"/>
  <c r="Y4085" i="40"/>
  <c r="X4085" i="40"/>
  <c r="W4085" i="40"/>
  <c r="Z4084" i="40"/>
  <c r="Y4084" i="40"/>
  <c r="X4084" i="40"/>
  <c r="W4084" i="40"/>
  <c r="Z4083" i="40"/>
  <c r="Y4083" i="40"/>
  <c r="X4083" i="40"/>
  <c r="W4083" i="40"/>
  <c r="Z4082" i="40"/>
  <c r="Y4082" i="40"/>
  <c r="X4082" i="40"/>
  <c r="W4082" i="40"/>
  <c r="Z4081" i="40"/>
  <c r="Y4081" i="40"/>
  <c r="X4081" i="40"/>
  <c r="W4081" i="40"/>
  <c r="Z4080" i="40"/>
  <c r="Y4080" i="40"/>
  <c r="X4080" i="40"/>
  <c r="W4080" i="40"/>
  <c r="Z4079" i="40"/>
  <c r="Y4079" i="40"/>
  <c r="X4079" i="40"/>
  <c r="W4079" i="40"/>
  <c r="Z4078" i="40"/>
  <c r="Y4078" i="40"/>
  <c r="X4078" i="40"/>
  <c r="W4078" i="40"/>
  <c r="Z4077" i="40"/>
  <c r="Y4077" i="40"/>
  <c r="X4077" i="40"/>
  <c r="W4077" i="40"/>
  <c r="Z4076" i="40"/>
  <c r="Y4076" i="40"/>
  <c r="X4076" i="40"/>
  <c r="W4076" i="40"/>
  <c r="Z4075" i="40"/>
  <c r="Y4075" i="40"/>
  <c r="X4075" i="40"/>
  <c r="W4075" i="40"/>
  <c r="Z4074" i="40"/>
  <c r="Y4074" i="40"/>
  <c r="X4074" i="40"/>
  <c r="W4074" i="40"/>
  <c r="Z4073" i="40"/>
  <c r="Y4073" i="40"/>
  <c r="X4073" i="40"/>
  <c r="W4073" i="40"/>
  <c r="Z4072" i="40"/>
  <c r="Y4072" i="40"/>
  <c r="X4072" i="40"/>
  <c r="W4072" i="40"/>
  <c r="Z4071" i="40"/>
  <c r="Y4071" i="40"/>
  <c r="X4071" i="40"/>
  <c r="W4071" i="40"/>
  <c r="Z4070" i="40"/>
  <c r="Y4070" i="40"/>
  <c r="X4070" i="40"/>
  <c r="W4070" i="40"/>
  <c r="Z4069" i="40"/>
  <c r="Y4069" i="40"/>
  <c r="X4069" i="40"/>
  <c r="W4069" i="40"/>
  <c r="Z4068" i="40"/>
  <c r="Y4068" i="40"/>
  <c r="X4068" i="40"/>
  <c r="W4068" i="40"/>
  <c r="Z4067" i="40"/>
  <c r="Y4067" i="40"/>
  <c r="X4067" i="40"/>
  <c r="W4067" i="40"/>
  <c r="Z4066" i="40"/>
  <c r="Y4066" i="40"/>
  <c r="X4066" i="40"/>
  <c r="W4066" i="40"/>
  <c r="Z4065" i="40"/>
  <c r="Y4065" i="40"/>
  <c r="X4065" i="40"/>
  <c r="W4065" i="40"/>
  <c r="Z4064" i="40"/>
  <c r="Y4064" i="40"/>
  <c r="X4064" i="40"/>
  <c r="W4064" i="40"/>
  <c r="Z4063" i="40"/>
  <c r="Y4063" i="40"/>
  <c r="X4063" i="40"/>
  <c r="W4063" i="40"/>
  <c r="Z4062" i="40"/>
  <c r="Y4062" i="40"/>
  <c r="X4062" i="40"/>
  <c r="W4062" i="40"/>
  <c r="Z4061" i="40"/>
  <c r="Y4061" i="40"/>
  <c r="X4061" i="40"/>
  <c r="W4061" i="40"/>
  <c r="Z4060" i="40"/>
  <c r="Y4060" i="40"/>
  <c r="X4060" i="40"/>
  <c r="W4060" i="40"/>
  <c r="Z4059" i="40"/>
  <c r="Y4059" i="40"/>
  <c r="X4059" i="40"/>
  <c r="W4059" i="40"/>
  <c r="Z4058" i="40"/>
  <c r="Y4058" i="40"/>
  <c r="X4058" i="40"/>
  <c r="W4058" i="40"/>
  <c r="Z4057" i="40"/>
  <c r="Y4057" i="40"/>
  <c r="X4057" i="40"/>
  <c r="W4057" i="40"/>
  <c r="Z4056" i="40"/>
  <c r="Y4056" i="40"/>
  <c r="X4056" i="40"/>
  <c r="W4056" i="40"/>
  <c r="Z4055" i="40"/>
  <c r="Y4055" i="40"/>
  <c r="X4055" i="40"/>
  <c r="W4055" i="40"/>
  <c r="Z4054" i="40"/>
  <c r="Y4054" i="40"/>
  <c r="X4054" i="40"/>
  <c r="W4054" i="40"/>
  <c r="Z4053" i="40"/>
  <c r="Y4053" i="40"/>
  <c r="X4053" i="40"/>
  <c r="W4053" i="40"/>
  <c r="Z4052" i="40"/>
  <c r="Y4052" i="40"/>
  <c r="X4052" i="40"/>
  <c r="W4052" i="40"/>
  <c r="Z4051" i="40"/>
  <c r="Y4051" i="40"/>
  <c r="X4051" i="40"/>
  <c r="W4051" i="40"/>
  <c r="Z4050" i="40"/>
  <c r="Y4050" i="40"/>
  <c r="X4050" i="40"/>
  <c r="W4050" i="40"/>
  <c r="Z4049" i="40"/>
  <c r="Y4049" i="40"/>
  <c r="X4049" i="40"/>
  <c r="W4049" i="40"/>
  <c r="Z4048" i="40"/>
  <c r="Y4048" i="40"/>
  <c r="X4048" i="40"/>
  <c r="W4048" i="40"/>
  <c r="Z4047" i="40"/>
  <c r="Y4047" i="40"/>
  <c r="X4047" i="40"/>
  <c r="W4047" i="40"/>
  <c r="Z4046" i="40"/>
  <c r="Y4046" i="40"/>
  <c r="X4046" i="40"/>
  <c r="W4046" i="40"/>
  <c r="Z4045" i="40"/>
  <c r="Y4045" i="40"/>
  <c r="X4045" i="40"/>
  <c r="W4045" i="40"/>
  <c r="Z4044" i="40"/>
  <c r="Y4044" i="40"/>
  <c r="X4044" i="40"/>
  <c r="W4044" i="40"/>
  <c r="Z4043" i="40"/>
  <c r="Y4043" i="40"/>
  <c r="X4043" i="40"/>
  <c r="W4043" i="40"/>
  <c r="Z4042" i="40"/>
  <c r="Y4042" i="40"/>
  <c r="X4042" i="40"/>
  <c r="W4042" i="40"/>
  <c r="Z4041" i="40"/>
  <c r="Y4041" i="40"/>
  <c r="X4041" i="40"/>
  <c r="W4041" i="40"/>
  <c r="Z4040" i="40"/>
  <c r="Y4040" i="40"/>
  <c r="X4040" i="40"/>
  <c r="W4040" i="40"/>
  <c r="Z4039" i="40"/>
  <c r="Y4039" i="40"/>
  <c r="X4039" i="40"/>
  <c r="W4039" i="40"/>
  <c r="Z4038" i="40"/>
  <c r="Y4038" i="40"/>
  <c r="X4038" i="40"/>
  <c r="W4038" i="40"/>
  <c r="Z4037" i="40"/>
  <c r="Y4037" i="40"/>
  <c r="X4037" i="40"/>
  <c r="W4037" i="40"/>
  <c r="Z4036" i="40"/>
  <c r="Y4036" i="40"/>
  <c r="X4036" i="40"/>
  <c r="W4036" i="40"/>
  <c r="Z4035" i="40"/>
  <c r="Y4035" i="40"/>
  <c r="X4035" i="40"/>
  <c r="W4035" i="40"/>
  <c r="Z4034" i="40"/>
  <c r="Y4034" i="40"/>
  <c r="X4034" i="40"/>
  <c r="W4034" i="40"/>
  <c r="Z4033" i="40"/>
  <c r="Y4033" i="40"/>
  <c r="X4033" i="40"/>
  <c r="W4033" i="40"/>
  <c r="Z4032" i="40"/>
  <c r="Y4032" i="40"/>
  <c r="X4032" i="40"/>
  <c r="W4032" i="40"/>
  <c r="Z4031" i="40"/>
  <c r="Y4031" i="40"/>
  <c r="X4031" i="40"/>
  <c r="W4031" i="40"/>
  <c r="Z4030" i="40"/>
  <c r="Y4030" i="40"/>
  <c r="X4030" i="40"/>
  <c r="W4030" i="40"/>
  <c r="Z4029" i="40"/>
  <c r="Y4029" i="40"/>
  <c r="X4029" i="40"/>
  <c r="W4029" i="40"/>
  <c r="Z4028" i="40"/>
  <c r="Y4028" i="40"/>
  <c r="X4028" i="40"/>
  <c r="W4028" i="40"/>
  <c r="Z4027" i="40"/>
  <c r="Y4027" i="40"/>
  <c r="X4027" i="40"/>
  <c r="W4027" i="40"/>
  <c r="Z4026" i="40"/>
  <c r="Y4026" i="40"/>
  <c r="X4026" i="40"/>
  <c r="W4026" i="40"/>
  <c r="Z4025" i="40"/>
  <c r="Y4025" i="40"/>
  <c r="X4025" i="40"/>
  <c r="W4025" i="40"/>
  <c r="Z4024" i="40"/>
  <c r="Y4024" i="40"/>
  <c r="X4024" i="40"/>
  <c r="W4024" i="40"/>
  <c r="Z4023" i="40"/>
  <c r="Y4023" i="40"/>
  <c r="X4023" i="40"/>
  <c r="W4023" i="40"/>
  <c r="Z4022" i="40"/>
  <c r="Y4022" i="40"/>
  <c r="X4022" i="40"/>
  <c r="W4022" i="40"/>
  <c r="Z4021" i="40"/>
  <c r="Y4021" i="40"/>
  <c r="X4021" i="40"/>
  <c r="W4021" i="40"/>
  <c r="Z4020" i="40"/>
  <c r="Y4020" i="40"/>
  <c r="X4020" i="40"/>
  <c r="W4020" i="40"/>
  <c r="Z4019" i="40"/>
  <c r="Y4019" i="40"/>
  <c r="X4019" i="40"/>
  <c r="W4019" i="40"/>
  <c r="Z4018" i="40"/>
  <c r="Y4018" i="40"/>
  <c r="X4018" i="40"/>
  <c r="W4018" i="40"/>
  <c r="Z4017" i="40"/>
  <c r="Y4017" i="40"/>
  <c r="X4017" i="40"/>
  <c r="W4017" i="40"/>
  <c r="Z4016" i="40"/>
  <c r="Y4016" i="40"/>
  <c r="X4016" i="40"/>
  <c r="W4016" i="40"/>
  <c r="Z4015" i="40"/>
  <c r="Y4015" i="40"/>
  <c r="X4015" i="40"/>
  <c r="W4015" i="40"/>
  <c r="Z4014" i="40"/>
  <c r="Y4014" i="40"/>
  <c r="X4014" i="40"/>
  <c r="W4014" i="40"/>
  <c r="Z4013" i="40"/>
  <c r="Y4013" i="40"/>
  <c r="X4013" i="40"/>
  <c r="W4013" i="40"/>
  <c r="Z4012" i="40"/>
  <c r="Y4012" i="40"/>
  <c r="X4012" i="40"/>
  <c r="W4012" i="40"/>
  <c r="Z4011" i="40"/>
  <c r="Y4011" i="40"/>
  <c r="X4011" i="40"/>
  <c r="W4011" i="40"/>
  <c r="Z4010" i="40"/>
  <c r="Y4010" i="40"/>
  <c r="X4010" i="40"/>
  <c r="W4010" i="40"/>
  <c r="Z4009" i="40"/>
  <c r="Y4009" i="40"/>
  <c r="X4009" i="40"/>
  <c r="W4009" i="40"/>
  <c r="Z4008" i="40"/>
  <c r="Y4008" i="40"/>
  <c r="X4008" i="40"/>
  <c r="W4008" i="40"/>
  <c r="Z4007" i="40"/>
  <c r="Y4007" i="40"/>
  <c r="X4007" i="40"/>
  <c r="W4007" i="40"/>
  <c r="Z4006" i="40"/>
  <c r="Y4006" i="40"/>
  <c r="X4006" i="40"/>
  <c r="W4006" i="40"/>
  <c r="Z4005" i="40"/>
  <c r="Y4005" i="40"/>
  <c r="X4005" i="40"/>
  <c r="W4005" i="40"/>
  <c r="Z4004" i="40"/>
  <c r="Y4004" i="40"/>
  <c r="X4004" i="40"/>
  <c r="W4004" i="40"/>
  <c r="Z4003" i="40"/>
  <c r="Y4003" i="40"/>
  <c r="X4003" i="40"/>
  <c r="W4003" i="40"/>
  <c r="Z4002" i="40"/>
  <c r="Y4002" i="40"/>
  <c r="X4002" i="40"/>
  <c r="W4002" i="40"/>
  <c r="Z4001" i="40"/>
  <c r="Y4001" i="40"/>
  <c r="X4001" i="40"/>
  <c r="W4001" i="40"/>
  <c r="Z4000" i="40"/>
  <c r="Y4000" i="40"/>
  <c r="X4000" i="40"/>
  <c r="W4000" i="40"/>
  <c r="Z3999" i="40"/>
  <c r="Y3999" i="40"/>
  <c r="X3999" i="40"/>
  <c r="W3999" i="40"/>
  <c r="Z3998" i="40"/>
  <c r="Y3998" i="40"/>
  <c r="X3998" i="40"/>
  <c r="W3998" i="40"/>
  <c r="Z3997" i="40"/>
  <c r="Y3997" i="40"/>
  <c r="X3997" i="40"/>
  <c r="W3997" i="40"/>
  <c r="Z3996" i="40"/>
  <c r="Y3996" i="40"/>
  <c r="X3996" i="40"/>
  <c r="W3996" i="40"/>
  <c r="Z3995" i="40"/>
  <c r="Y3995" i="40"/>
  <c r="X3995" i="40"/>
  <c r="W3995" i="40"/>
  <c r="Z3994" i="40"/>
  <c r="Y3994" i="40"/>
  <c r="X3994" i="40"/>
  <c r="W3994" i="40"/>
  <c r="Z3993" i="40"/>
  <c r="Y3993" i="40"/>
  <c r="X3993" i="40"/>
  <c r="W3993" i="40"/>
  <c r="Z3992" i="40"/>
  <c r="Y3992" i="40"/>
  <c r="X3992" i="40"/>
  <c r="W3992" i="40"/>
  <c r="Z3991" i="40"/>
  <c r="Y3991" i="40"/>
  <c r="X3991" i="40"/>
  <c r="W3991" i="40"/>
  <c r="Z3990" i="40"/>
  <c r="Y3990" i="40"/>
  <c r="X3990" i="40"/>
  <c r="W3990" i="40"/>
  <c r="Z3989" i="40"/>
  <c r="Y3989" i="40"/>
  <c r="X3989" i="40"/>
  <c r="W3989" i="40"/>
  <c r="Z3988" i="40"/>
  <c r="Y3988" i="40"/>
  <c r="X3988" i="40"/>
  <c r="W3988" i="40"/>
  <c r="Z3987" i="40"/>
  <c r="Y3987" i="40"/>
  <c r="X3987" i="40"/>
  <c r="W3987" i="40"/>
  <c r="Z3986" i="40"/>
  <c r="Y3986" i="40"/>
  <c r="X3986" i="40"/>
  <c r="W3986" i="40"/>
  <c r="Z3985" i="40"/>
  <c r="Y3985" i="40"/>
  <c r="X3985" i="40"/>
  <c r="W3985" i="40"/>
  <c r="Z3984" i="40"/>
  <c r="Y3984" i="40"/>
  <c r="X3984" i="40"/>
  <c r="W3984" i="40"/>
  <c r="Z3983" i="40"/>
  <c r="Y3983" i="40"/>
  <c r="X3983" i="40"/>
  <c r="W3983" i="40"/>
  <c r="Z3982" i="40"/>
  <c r="Y3982" i="40"/>
  <c r="X3982" i="40"/>
  <c r="W3982" i="40"/>
  <c r="Z3981" i="40"/>
  <c r="Y3981" i="40"/>
  <c r="X3981" i="40"/>
  <c r="W3981" i="40"/>
  <c r="Z3980" i="40"/>
  <c r="Y3980" i="40"/>
  <c r="X3980" i="40"/>
  <c r="W3980" i="40"/>
  <c r="Z3979" i="40"/>
  <c r="Y3979" i="40"/>
  <c r="X3979" i="40"/>
  <c r="W3979" i="40"/>
  <c r="Z3978" i="40"/>
  <c r="Y3978" i="40"/>
  <c r="X3978" i="40"/>
  <c r="W3978" i="40"/>
  <c r="Z3977" i="40"/>
  <c r="Y3977" i="40"/>
  <c r="X3977" i="40"/>
  <c r="W3977" i="40"/>
  <c r="Z3976" i="40"/>
  <c r="Y3976" i="40"/>
  <c r="X3976" i="40"/>
  <c r="W3976" i="40"/>
  <c r="Z3975" i="40"/>
  <c r="Y3975" i="40"/>
  <c r="X3975" i="40"/>
  <c r="W3975" i="40"/>
  <c r="Z3974" i="40"/>
  <c r="Y3974" i="40"/>
  <c r="X3974" i="40"/>
  <c r="W3974" i="40"/>
  <c r="Z3973" i="40"/>
  <c r="Y3973" i="40"/>
  <c r="X3973" i="40"/>
  <c r="W3973" i="40"/>
  <c r="Z3972" i="40"/>
  <c r="Y3972" i="40"/>
  <c r="X3972" i="40"/>
  <c r="W3972" i="40"/>
  <c r="Z3971" i="40"/>
  <c r="Y3971" i="40"/>
  <c r="X3971" i="40"/>
  <c r="W3971" i="40"/>
  <c r="Z3970" i="40"/>
  <c r="Y3970" i="40"/>
  <c r="X3970" i="40"/>
  <c r="W3970" i="40"/>
  <c r="Z3969" i="40"/>
  <c r="Y3969" i="40"/>
  <c r="X3969" i="40"/>
  <c r="W3969" i="40"/>
  <c r="Z3968" i="40"/>
  <c r="Y3968" i="40"/>
  <c r="X3968" i="40"/>
  <c r="W3968" i="40"/>
  <c r="Z3967" i="40"/>
  <c r="Y3967" i="40"/>
  <c r="X3967" i="40"/>
  <c r="W3967" i="40"/>
  <c r="Z3966" i="40"/>
  <c r="Y3966" i="40"/>
  <c r="X3966" i="40"/>
  <c r="W3966" i="40"/>
  <c r="Z3965" i="40"/>
  <c r="Y3965" i="40"/>
  <c r="X3965" i="40"/>
  <c r="W3965" i="40"/>
  <c r="Z3964" i="40"/>
  <c r="Y3964" i="40"/>
  <c r="X3964" i="40"/>
  <c r="W3964" i="40"/>
  <c r="Z3963" i="40"/>
  <c r="Y3963" i="40"/>
  <c r="X3963" i="40"/>
  <c r="W3963" i="40"/>
  <c r="Z3962" i="40"/>
  <c r="Y3962" i="40"/>
  <c r="X3962" i="40"/>
  <c r="W3962" i="40"/>
  <c r="Z3961" i="40"/>
  <c r="Y3961" i="40"/>
  <c r="X3961" i="40"/>
  <c r="W3961" i="40"/>
  <c r="Z3960" i="40"/>
  <c r="Y3960" i="40"/>
  <c r="X3960" i="40"/>
  <c r="W3960" i="40"/>
  <c r="Z3959" i="40"/>
  <c r="Y3959" i="40"/>
  <c r="X3959" i="40"/>
  <c r="W3959" i="40"/>
  <c r="Z3958" i="40"/>
  <c r="Y3958" i="40"/>
  <c r="X3958" i="40"/>
  <c r="W3958" i="40"/>
  <c r="Z3957" i="40"/>
  <c r="Y3957" i="40"/>
  <c r="X3957" i="40"/>
  <c r="W3957" i="40"/>
  <c r="Z3956" i="40"/>
  <c r="Y3956" i="40"/>
  <c r="X3956" i="40"/>
  <c r="W3956" i="40"/>
  <c r="Z3955" i="40"/>
  <c r="Y3955" i="40"/>
  <c r="X3955" i="40"/>
  <c r="W3955" i="40"/>
  <c r="Z3954" i="40"/>
  <c r="Y3954" i="40"/>
  <c r="X3954" i="40"/>
  <c r="W3954" i="40"/>
  <c r="Z3953" i="40"/>
  <c r="Y3953" i="40"/>
  <c r="X3953" i="40"/>
  <c r="W3953" i="40"/>
  <c r="Z3952" i="40"/>
  <c r="Y3952" i="40"/>
  <c r="X3952" i="40"/>
  <c r="W3952" i="40"/>
  <c r="Z3951" i="40"/>
  <c r="Y3951" i="40"/>
  <c r="X3951" i="40"/>
  <c r="W3951" i="40"/>
  <c r="Z3950" i="40"/>
  <c r="Y3950" i="40"/>
  <c r="X3950" i="40"/>
  <c r="W3950" i="40"/>
  <c r="Z3949" i="40"/>
  <c r="Y3949" i="40"/>
  <c r="X3949" i="40"/>
  <c r="W3949" i="40"/>
  <c r="Z3948" i="40"/>
  <c r="Y3948" i="40"/>
  <c r="X3948" i="40"/>
  <c r="W3948" i="40"/>
  <c r="Z3947" i="40"/>
  <c r="Y3947" i="40"/>
  <c r="X3947" i="40"/>
  <c r="W3947" i="40"/>
  <c r="Z3946" i="40"/>
  <c r="Y3946" i="40"/>
  <c r="X3946" i="40"/>
  <c r="W3946" i="40"/>
  <c r="Z3945" i="40"/>
  <c r="Y3945" i="40"/>
  <c r="X3945" i="40"/>
  <c r="W3945" i="40"/>
  <c r="Z3944" i="40"/>
  <c r="Y3944" i="40"/>
  <c r="X3944" i="40"/>
  <c r="W3944" i="40"/>
  <c r="Z3943" i="40"/>
  <c r="Y3943" i="40"/>
  <c r="X3943" i="40"/>
  <c r="W3943" i="40"/>
  <c r="Z3942" i="40"/>
  <c r="Y3942" i="40"/>
  <c r="X3942" i="40"/>
  <c r="W3942" i="40"/>
  <c r="Z3941" i="40"/>
  <c r="Y3941" i="40"/>
  <c r="X3941" i="40"/>
  <c r="W3941" i="40"/>
  <c r="Z3940" i="40"/>
  <c r="Y3940" i="40"/>
  <c r="X3940" i="40"/>
  <c r="W3940" i="40"/>
  <c r="Z3939" i="40"/>
  <c r="Y3939" i="40"/>
  <c r="X3939" i="40"/>
  <c r="W3939" i="40"/>
  <c r="Z3938" i="40"/>
  <c r="Y3938" i="40"/>
  <c r="X3938" i="40"/>
  <c r="W3938" i="40"/>
  <c r="Z3937" i="40"/>
  <c r="Y3937" i="40"/>
  <c r="X3937" i="40"/>
  <c r="W3937" i="40"/>
  <c r="Z3936" i="40"/>
  <c r="Y3936" i="40"/>
  <c r="X3936" i="40"/>
  <c r="W3936" i="40"/>
  <c r="Z3935" i="40"/>
  <c r="Y3935" i="40"/>
  <c r="X3935" i="40"/>
  <c r="W3935" i="40"/>
  <c r="Z3934" i="40"/>
  <c r="Y3934" i="40"/>
  <c r="X3934" i="40"/>
  <c r="W3934" i="40"/>
  <c r="Z3933" i="40"/>
  <c r="Y3933" i="40"/>
  <c r="X3933" i="40"/>
  <c r="W3933" i="40"/>
  <c r="Z3932" i="40"/>
  <c r="Y3932" i="40"/>
  <c r="X3932" i="40"/>
  <c r="W3932" i="40"/>
  <c r="Z3931" i="40"/>
  <c r="Y3931" i="40"/>
  <c r="X3931" i="40"/>
  <c r="W3931" i="40"/>
  <c r="Z3930" i="40"/>
  <c r="Y3930" i="40"/>
  <c r="X3930" i="40"/>
  <c r="W3930" i="40"/>
  <c r="Z3929" i="40"/>
  <c r="Y3929" i="40"/>
  <c r="X3929" i="40"/>
  <c r="W3929" i="40"/>
  <c r="Z3928" i="40"/>
  <c r="Y3928" i="40"/>
  <c r="X3928" i="40"/>
  <c r="W3928" i="40"/>
  <c r="Z3927" i="40"/>
  <c r="Y3927" i="40"/>
  <c r="X3927" i="40"/>
  <c r="W3927" i="40"/>
  <c r="Z3926" i="40"/>
  <c r="Y3926" i="40"/>
  <c r="X3926" i="40"/>
  <c r="W3926" i="40"/>
  <c r="Z3925" i="40"/>
  <c r="Y3925" i="40"/>
  <c r="X3925" i="40"/>
  <c r="W3925" i="40"/>
  <c r="Z3924" i="40"/>
  <c r="Y3924" i="40"/>
  <c r="X3924" i="40"/>
  <c r="W3924" i="40"/>
  <c r="Z3923" i="40"/>
  <c r="Y3923" i="40"/>
  <c r="X3923" i="40"/>
  <c r="W3923" i="40"/>
  <c r="Z3922" i="40"/>
  <c r="Y3922" i="40"/>
  <c r="X3922" i="40"/>
  <c r="W3922" i="40"/>
  <c r="Z3921" i="40"/>
  <c r="Y3921" i="40"/>
  <c r="X3921" i="40"/>
  <c r="W3921" i="40"/>
  <c r="Z3920" i="40"/>
  <c r="Y3920" i="40"/>
  <c r="X3920" i="40"/>
  <c r="W3920" i="40"/>
  <c r="Z3919" i="40"/>
  <c r="Y3919" i="40"/>
  <c r="X3919" i="40"/>
  <c r="W3919" i="40"/>
  <c r="Z3918" i="40"/>
  <c r="Y3918" i="40"/>
  <c r="X3918" i="40"/>
  <c r="W3918" i="40"/>
  <c r="Z3917" i="40"/>
  <c r="Y3917" i="40"/>
  <c r="X3917" i="40"/>
  <c r="W3917" i="40"/>
  <c r="Z3916" i="40"/>
  <c r="Y3916" i="40"/>
  <c r="X3916" i="40"/>
  <c r="W3916" i="40"/>
  <c r="Z3915" i="40"/>
  <c r="Y3915" i="40"/>
  <c r="X3915" i="40"/>
  <c r="W3915" i="40"/>
  <c r="Z3914" i="40"/>
  <c r="Y3914" i="40"/>
  <c r="X3914" i="40"/>
  <c r="W3914" i="40"/>
  <c r="Z3913" i="40"/>
  <c r="Y3913" i="40"/>
  <c r="X3913" i="40"/>
  <c r="W3913" i="40"/>
  <c r="Z3912" i="40"/>
  <c r="Y3912" i="40"/>
  <c r="X3912" i="40"/>
  <c r="W3912" i="40"/>
  <c r="Z3911" i="40"/>
  <c r="Y3911" i="40"/>
  <c r="X3911" i="40"/>
  <c r="W3911" i="40"/>
  <c r="Z3910" i="40"/>
  <c r="Y3910" i="40"/>
  <c r="X3910" i="40"/>
  <c r="W3910" i="40"/>
  <c r="Z3909" i="40"/>
  <c r="Y3909" i="40"/>
  <c r="X3909" i="40"/>
  <c r="W3909" i="40"/>
  <c r="Z3908" i="40"/>
  <c r="Y3908" i="40"/>
  <c r="X3908" i="40"/>
  <c r="W3908" i="40"/>
  <c r="Z3907" i="40"/>
  <c r="Y3907" i="40"/>
  <c r="X3907" i="40"/>
  <c r="W3907" i="40"/>
  <c r="Z3906" i="40"/>
  <c r="Y3906" i="40"/>
  <c r="X3906" i="40"/>
  <c r="W3906" i="40"/>
  <c r="Z3905" i="40"/>
  <c r="Y3905" i="40"/>
  <c r="X3905" i="40"/>
  <c r="W3905" i="40"/>
  <c r="Z3904" i="40"/>
  <c r="Y3904" i="40"/>
  <c r="X3904" i="40"/>
  <c r="W3904" i="40"/>
  <c r="Z3903" i="40"/>
  <c r="Y3903" i="40"/>
  <c r="X3903" i="40"/>
  <c r="W3903" i="40"/>
  <c r="Z3902" i="40"/>
  <c r="Y3902" i="40"/>
  <c r="X3902" i="40"/>
  <c r="W3902" i="40"/>
  <c r="Z3901" i="40"/>
  <c r="Y3901" i="40"/>
  <c r="X3901" i="40"/>
  <c r="W3901" i="40"/>
  <c r="Z3900" i="40"/>
  <c r="Y3900" i="40"/>
  <c r="X3900" i="40"/>
  <c r="W3900" i="40"/>
  <c r="Z3899" i="40"/>
  <c r="Y3899" i="40"/>
  <c r="X3899" i="40"/>
  <c r="W3899" i="40"/>
  <c r="Z3898" i="40"/>
  <c r="Y3898" i="40"/>
  <c r="X3898" i="40"/>
  <c r="W3898" i="40"/>
  <c r="Z3897" i="40"/>
  <c r="Y3897" i="40"/>
  <c r="X3897" i="40"/>
  <c r="W3897" i="40"/>
  <c r="Z3896" i="40"/>
  <c r="Y3896" i="40"/>
  <c r="X3896" i="40"/>
  <c r="W3896" i="40"/>
  <c r="Z3895" i="40"/>
  <c r="Y3895" i="40"/>
  <c r="X3895" i="40"/>
  <c r="W3895" i="40"/>
  <c r="Z3894" i="40"/>
  <c r="Y3894" i="40"/>
  <c r="X3894" i="40"/>
  <c r="W3894" i="40"/>
  <c r="Z3893" i="40"/>
  <c r="Y3893" i="40"/>
  <c r="X3893" i="40"/>
  <c r="W3893" i="40"/>
  <c r="Z3892" i="40"/>
  <c r="Y3892" i="40"/>
  <c r="X3892" i="40"/>
  <c r="W3892" i="40"/>
  <c r="Z3891" i="40"/>
  <c r="Y3891" i="40"/>
  <c r="X3891" i="40"/>
  <c r="W3891" i="40"/>
  <c r="Z3890" i="40"/>
  <c r="Y3890" i="40"/>
  <c r="X3890" i="40"/>
  <c r="W3890" i="40"/>
  <c r="Z3889" i="40"/>
  <c r="Y3889" i="40"/>
  <c r="X3889" i="40"/>
  <c r="W3889" i="40"/>
  <c r="Z3888" i="40"/>
  <c r="Y3888" i="40"/>
  <c r="X3888" i="40"/>
  <c r="W3888" i="40"/>
  <c r="Z3887" i="40"/>
  <c r="Y3887" i="40"/>
  <c r="X3887" i="40"/>
  <c r="W3887" i="40"/>
  <c r="Z3886" i="40"/>
  <c r="Y3886" i="40"/>
  <c r="X3886" i="40"/>
  <c r="W3886" i="40"/>
  <c r="Z3885" i="40"/>
  <c r="Y3885" i="40"/>
  <c r="X3885" i="40"/>
  <c r="W3885" i="40"/>
  <c r="Z3884" i="40"/>
  <c r="Y3884" i="40"/>
  <c r="X3884" i="40"/>
  <c r="W3884" i="40"/>
  <c r="Z3883" i="40"/>
  <c r="Y3883" i="40"/>
  <c r="X3883" i="40"/>
  <c r="W3883" i="40"/>
  <c r="Z3882" i="40"/>
  <c r="Y3882" i="40"/>
  <c r="X3882" i="40"/>
  <c r="W3882" i="40"/>
  <c r="Z3881" i="40"/>
  <c r="Y3881" i="40"/>
  <c r="X3881" i="40"/>
  <c r="W3881" i="40"/>
  <c r="Z3880" i="40"/>
  <c r="Y3880" i="40"/>
  <c r="X3880" i="40"/>
  <c r="W3880" i="40"/>
  <c r="Z3879" i="40"/>
  <c r="Y3879" i="40"/>
  <c r="X3879" i="40"/>
  <c r="W3879" i="40"/>
  <c r="Z3878" i="40"/>
  <c r="Y3878" i="40"/>
  <c r="X3878" i="40"/>
  <c r="W3878" i="40"/>
  <c r="Z3877" i="40"/>
  <c r="Y3877" i="40"/>
  <c r="X3877" i="40"/>
  <c r="W3877" i="40"/>
  <c r="Z3876" i="40"/>
  <c r="Y3876" i="40"/>
  <c r="X3876" i="40"/>
  <c r="W3876" i="40"/>
  <c r="Z3875" i="40"/>
  <c r="Y3875" i="40"/>
  <c r="X3875" i="40"/>
  <c r="W3875" i="40"/>
  <c r="Z3874" i="40"/>
  <c r="Y3874" i="40"/>
  <c r="X3874" i="40"/>
  <c r="W3874" i="40"/>
  <c r="Z3873" i="40"/>
  <c r="Y3873" i="40"/>
  <c r="X3873" i="40"/>
  <c r="W3873" i="40"/>
  <c r="Z3872" i="40"/>
  <c r="Y3872" i="40"/>
  <c r="X3872" i="40"/>
  <c r="W3872" i="40"/>
  <c r="Z3871" i="40"/>
  <c r="Y3871" i="40"/>
  <c r="X3871" i="40"/>
  <c r="W3871" i="40"/>
  <c r="Z3870" i="40"/>
  <c r="Y3870" i="40"/>
  <c r="X3870" i="40"/>
  <c r="W3870" i="40"/>
  <c r="Z3869" i="40"/>
  <c r="Y3869" i="40"/>
  <c r="X3869" i="40"/>
  <c r="W3869" i="40"/>
  <c r="Z3868" i="40"/>
  <c r="Y3868" i="40"/>
  <c r="X3868" i="40"/>
  <c r="W3868" i="40"/>
  <c r="Z3867" i="40"/>
  <c r="Y3867" i="40"/>
  <c r="X3867" i="40"/>
  <c r="W3867" i="40"/>
  <c r="Z3866" i="40"/>
  <c r="Y3866" i="40"/>
  <c r="X3866" i="40"/>
  <c r="W3866" i="40"/>
  <c r="Z3865" i="40"/>
  <c r="Y3865" i="40"/>
  <c r="X3865" i="40"/>
  <c r="W3865" i="40"/>
  <c r="Z3864" i="40"/>
  <c r="Y3864" i="40"/>
  <c r="X3864" i="40"/>
  <c r="W3864" i="40"/>
  <c r="Z3863" i="40"/>
  <c r="Y3863" i="40"/>
  <c r="X3863" i="40"/>
  <c r="W3863" i="40"/>
  <c r="Z3862" i="40"/>
  <c r="Y3862" i="40"/>
  <c r="X3862" i="40"/>
  <c r="W3862" i="40"/>
  <c r="Z3861" i="40"/>
  <c r="Y3861" i="40"/>
  <c r="X3861" i="40"/>
  <c r="W3861" i="40"/>
  <c r="Z3860" i="40"/>
  <c r="Y3860" i="40"/>
  <c r="X3860" i="40"/>
  <c r="W3860" i="40"/>
  <c r="Z3859" i="40"/>
  <c r="Y3859" i="40"/>
  <c r="X3859" i="40"/>
  <c r="W3859" i="40"/>
  <c r="Z3858" i="40"/>
  <c r="Y3858" i="40"/>
  <c r="X3858" i="40"/>
  <c r="W3858" i="40"/>
  <c r="Z3857" i="40"/>
  <c r="Y3857" i="40"/>
  <c r="X3857" i="40"/>
  <c r="W3857" i="40"/>
  <c r="Z3856" i="40"/>
  <c r="Y3856" i="40"/>
  <c r="X3856" i="40"/>
  <c r="W3856" i="40"/>
  <c r="Z3855" i="40"/>
  <c r="Y3855" i="40"/>
  <c r="X3855" i="40"/>
  <c r="W3855" i="40"/>
  <c r="Z3854" i="40"/>
  <c r="Y3854" i="40"/>
  <c r="X3854" i="40"/>
  <c r="W3854" i="40"/>
  <c r="Z3853" i="40"/>
  <c r="Y3853" i="40"/>
  <c r="X3853" i="40"/>
  <c r="W3853" i="40"/>
  <c r="Z3852" i="40"/>
  <c r="Y3852" i="40"/>
  <c r="X3852" i="40"/>
  <c r="W3852" i="40"/>
  <c r="Z3851" i="40"/>
  <c r="Y3851" i="40"/>
  <c r="X3851" i="40"/>
  <c r="W3851" i="40"/>
  <c r="Z3850" i="40"/>
  <c r="Y3850" i="40"/>
  <c r="X3850" i="40"/>
  <c r="W3850" i="40"/>
  <c r="Z3849" i="40"/>
  <c r="Y3849" i="40"/>
  <c r="X3849" i="40"/>
  <c r="W3849" i="40"/>
  <c r="Z3848" i="40"/>
  <c r="Y3848" i="40"/>
  <c r="X3848" i="40"/>
  <c r="W3848" i="40"/>
  <c r="Z3847" i="40"/>
  <c r="Y3847" i="40"/>
  <c r="X3847" i="40"/>
  <c r="W3847" i="40"/>
  <c r="Z3846" i="40"/>
  <c r="Y3846" i="40"/>
  <c r="X3846" i="40"/>
  <c r="W3846" i="40"/>
  <c r="Z3845" i="40"/>
  <c r="Y3845" i="40"/>
  <c r="X3845" i="40"/>
  <c r="W3845" i="40"/>
  <c r="Z3844" i="40"/>
  <c r="Y3844" i="40"/>
  <c r="X3844" i="40"/>
  <c r="W3844" i="40"/>
  <c r="Z3843" i="40"/>
  <c r="Y3843" i="40"/>
  <c r="X3843" i="40"/>
  <c r="W3843" i="40"/>
  <c r="Z3842" i="40"/>
  <c r="Y3842" i="40"/>
  <c r="X3842" i="40"/>
  <c r="W3842" i="40"/>
  <c r="Z3841" i="40"/>
  <c r="Y3841" i="40"/>
  <c r="X3841" i="40"/>
  <c r="W3841" i="40"/>
  <c r="Z3840" i="40"/>
  <c r="Y3840" i="40"/>
  <c r="X3840" i="40"/>
  <c r="W3840" i="40"/>
  <c r="Z3839" i="40"/>
  <c r="Y3839" i="40"/>
  <c r="X3839" i="40"/>
  <c r="W3839" i="40"/>
  <c r="Z3838" i="40"/>
  <c r="Y3838" i="40"/>
  <c r="X3838" i="40"/>
  <c r="W3838" i="40"/>
  <c r="Z3837" i="40"/>
  <c r="Y3837" i="40"/>
  <c r="X3837" i="40"/>
  <c r="W3837" i="40"/>
  <c r="Z3836" i="40"/>
  <c r="Y3836" i="40"/>
  <c r="X3836" i="40"/>
  <c r="W3836" i="40"/>
  <c r="Z3835" i="40"/>
  <c r="Y3835" i="40"/>
  <c r="X3835" i="40"/>
  <c r="W3835" i="40"/>
  <c r="Z3834" i="40"/>
  <c r="Y3834" i="40"/>
  <c r="X3834" i="40"/>
  <c r="W3834" i="40"/>
  <c r="Z3833" i="40"/>
  <c r="Y3833" i="40"/>
  <c r="X3833" i="40"/>
  <c r="W3833" i="40"/>
  <c r="Z3832" i="40"/>
  <c r="Y3832" i="40"/>
  <c r="X3832" i="40"/>
  <c r="W3832" i="40"/>
  <c r="Z3831" i="40"/>
  <c r="Y3831" i="40"/>
  <c r="X3831" i="40"/>
  <c r="W3831" i="40"/>
  <c r="Z3830" i="40"/>
  <c r="Y3830" i="40"/>
  <c r="X3830" i="40"/>
  <c r="W3830" i="40"/>
  <c r="Z3829" i="40"/>
  <c r="Y3829" i="40"/>
  <c r="X3829" i="40"/>
  <c r="W3829" i="40"/>
  <c r="Z3828" i="40"/>
  <c r="Y3828" i="40"/>
  <c r="X3828" i="40"/>
  <c r="W3828" i="40"/>
  <c r="Z3827" i="40"/>
  <c r="Y3827" i="40"/>
  <c r="X3827" i="40"/>
  <c r="W3827" i="40"/>
  <c r="Z3826" i="40"/>
  <c r="Y3826" i="40"/>
  <c r="X3826" i="40"/>
  <c r="W3826" i="40"/>
  <c r="Z3825" i="40"/>
  <c r="Y3825" i="40"/>
  <c r="X3825" i="40"/>
  <c r="W3825" i="40"/>
  <c r="Z3824" i="40"/>
  <c r="Y3824" i="40"/>
  <c r="X3824" i="40"/>
  <c r="W3824" i="40"/>
  <c r="Z3823" i="40"/>
  <c r="Y3823" i="40"/>
  <c r="X3823" i="40"/>
  <c r="W3823" i="40"/>
  <c r="Z3822" i="40"/>
  <c r="Y3822" i="40"/>
  <c r="X3822" i="40"/>
  <c r="W3822" i="40"/>
  <c r="Z3821" i="40"/>
  <c r="Y3821" i="40"/>
  <c r="X3821" i="40"/>
  <c r="W3821" i="40"/>
  <c r="Z3820" i="40"/>
  <c r="Y3820" i="40"/>
  <c r="X3820" i="40"/>
  <c r="W3820" i="40"/>
  <c r="Z3819" i="40"/>
  <c r="Y3819" i="40"/>
  <c r="X3819" i="40"/>
  <c r="W3819" i="40"/>
  <c r="Z3818" i="40"/>
  <c r="Y3818" i="40"/>
  <c r="X3818" i="40"/>
  <c r="W3818" i="40"/>
  <c r="Z3817" i="40"/>
  <c r="Y3817" i="40"/>
  <c r="X3817" i="40"/>
  <c r="W3817" i="40"/>
  <c r="Z3816" i="40"/>
  <c r="Y3816" i="40"/>
  <c r="X3816" i="40"/>
  <c r="W3816" i="40"/>
  <c r="Z3815" i="40"/>
  <c r="Y3815" i="40"/>
  <c r="X3815" i="40"/>
  <c r="W3815" i="40"/>
  <c r="Z3814" i="40"/>
  <c r="Y3814" i="40"/>
  <c r="X3814" i="40"/>
  <c r="W3814" i="40"/>
  <c r="Z3813" i="40"/>
  <c r="Y3813" i="40"/>
  <c r="X3813" i="40"/>
  <c r="W3813" i="40"/>
  <c r="Z3812" i="40"/>
  <c r="Y3812" i="40"/>
  <c r="X3812" i="40"/>
  <c r="W3812" i="40"/>
  <c r="Z3811" i="40"/>
  <c r="Y3811" i="40"/>
  <c r="X3811" i="40"/>
  <c r="W3811" i="40"/>
  <c r="Z3810" i="40"/>
  <c r="Y3810" i="40"/>
  <c r="X3810" i="40"/>
  <c r="W3810" i="40"/>
  <c r="Z3809" i="40"/>
  <c r="Y3809" i="40"/>
  <c r="X3809" i="40"/>
  <c r="W3809" i="40"/>
  <c r="Z3808" i="40"/>
  <c r="Y3808" i="40"/>
  <c r="X3808" i="40"/>
  <c r="W3808" i="40"/>
  <c r="Z3807" i="40"/>
  <c r="Y3807" i="40"/>
  <c r="X3807" i="40"/>
  <c r="W3807" i="40"/>
  <c r="Z3806" i="40"/>
  <c r="Y3806" i="40"/>
  <c r="X3806" i="40"/>
  <c r="W3806" i="40"/>
  <c r="Z3805" i="40"/>
  <c r="Y3805" i="40"/>
  <c r="X3805" i="40"/>
  <c r="W3805" i="40"/>
  <c r="Z3804" i="40"/>
  <c r="Y3804" i="40"/>
  <c r="X3804" i="40"/>
  <c r="W3804" i="40"/>
  <c r="Z3803" i="40"/>
  <c r="Y3803" i="40"/>
  <c r="X3803" i="40"/>
  <c r="W3803" i="40"/>
  <c r="Z3802" i="40"/>
  <c r="Y3802" i="40"/>
  <c r="X3802" i="40"/>
  <c r="W3802" i="40"/>
  <c r="Z3801" i="40"/>
  <c r="Y3801" i="40"/>
  <c r="X3801" i="40"/>
  <c r="W3801" i="40"/>
  <c r="Z3800" i="40"/>
  <c r="Y3800" i="40"/>
  <c r="X3800" i="40"/>
  <c r="W3800" i="40"/>
  <c r="Z3799" i="40"/>
  <c r="Y3799" i="40"/>
  <c r="X3799" i="40"/>
  <c r="W3799" i="40"/>
  <c r="Z3798" i="40"/>
  <c r="Y3798" i="40"/>
  <c r="X3798" i="40"/>
  <c r="W3798" i="40"/>
  <c r="Z3797" i="40"/>
  <c r="Y3797" i="40"/>
  <c r="X3797" i="40"/>
  <c r="W3797" i="40"/>
  <c r="Z3796" i="40"/>
  <c r="Y3796" i="40"/>
  <c r="X3796" i="40"/>
  <c r="W3796" i="40"/>
  <c r="Z3795" i="40"/>
  <c r="Y3795" i="40"/>
  <c r="X3795" i="40"/>
  <c r="W3795" i="40"/>
  <c r="Z3794" i="40"/>
  <c r="Y3794" i="40"/>
  <c r="X3794" i="40"/>
  <c r="W3794" i="40"/>
  <c r="Z3793" i="40"/>
  <c r="Y3793" i="40"/>
  <c r="X3793" i="40"/>
  <c r="W3793" i="40"/>
  <c r="Z3792" i="40"/>
  <c r="Y3792" i="40"/>
  <c r="X3792" i="40"/>
  <c r="W3792" i="40"/>
  <c r="Z3791" i="40"/>
  <c r="Y3791" i="40"/>
  <c r="X3791" i="40"/>
  <c r="W3791" i="40"/>
  <c r="Z3790" i="40"/>
  <c r="Y3790" i="40"/>
  <c r="X3790" i="40"/>
  <c r="W3790" i="40"/>
  <c r="Z3789" i="40"/>
  <c r="Y3789" i="40"/>
  <c r="X3789" i="40"/>
  <c r="W3789" i="40"/>
  <c r="Z3788" i="40"/>
  <c r="Y3788" i="40"/>
  <c r="X3788" i="40"/>
  <c r="W3788" i="40"/>
  <c r="Z3787" i="40"/>
  <c r="Y3787" i="40"/>
  <c r="X3787" i="40"/>
  <c r="W3787" i="40"/>
  <c r="Z3786" i="40"/>
  <c r="Y3786" i="40"/>
  <c r="X3786" i="40"/>
  <c r="W3786" i="40"/>
  <c r="Z3785" i="40"/>
  <c r="Y3785" i="40"/>
  <c r="X3785" i="40"/>
  <c r="W3785" i="40"/>
  <c r="Z3784" i="40"/>
  <c r="Y3784" i="40"/>
  <c r="X3784" i="40"/>
  <c r="W3784" i="40"/>
  <c r="Z3783" i="40"/>
  <c r="Y3783" i="40"/>
  <c r="X3783" i="40"/>
  <c r="W3783" i="40"/>
  <c r="Z3782" i="40"/>
  <c r="Y3782" i="40"/>
  <c r="X3782" i="40"/>
  <c r="W3782" i="40"/>
  <c r="Z3781" i="40"/>
  <c r="Y3781" i="40"/>
  <c r="X3781" i="40"/>
  <c r="W3781" i="40"/>
  <c r="Z3780" i="40"/>
  <c r="Y3780" i="40"/>
  <c r="X3780" i="40"/>
  <c r="W3780" i="40"/>
  <c r="Z3779" i="40"/>
  <c r="Y3779" i="40"/>
  <c r="X3779" i="40"/>
  <c r="W3779" i="40"/>
  <c r="Z3778" i="40"/>
  <c r="Y3778" i="40"/>
  <c r="X3778" i="40"/>
  <c r="W3778" i="40"/>
  <c r="Z3777" i="40"/>
  <c r="Y3777" i="40"/>
  <c r="X3777" i="40"/>
  <c r="W3777" i="40"/>
  <c r="Z3776" i="40"/>
  <c r="Y3776" i="40"/>
  <c r="X3776" i="40"/>
  <c r="W3776" i="40"/>
  <c r="Z3775" i="40"/>
  <c r="Y3775" i="40"/>
  <c r="X3775" i="40"/>
  <c r="W3775" i="40"/>
  <c r="Z3774" i="40"/>
  <c r="Y3774" i="40"/>
  <c r="X3774" i="40"/>
  <c r="W3774" i="40"/>
  <c r="Z3773" i="40"/>
  <c r="Y3773" i="40"/>
  <c r="X3773" i="40"/>
  <c r="W3773" i="40"/>
  <c r="Z3772" i="40"/>
  <c r="Y3772" i="40"/>
  <c r="X3772" i="40"/>
  <c r="W3772" i="40"/>
  <c r="Z3771" i="40"/>
  <c r="Y3771" i="40"/>
  <c r="X3771" i="40"/>
  <c r="W3771" i="40"/>
  <c r="Z3770" i="40"/>
  <c r="Y3770" i="40"/>
  <c r="X3770" i="40"/>
  <c r="W3770" i="40"/>
  <c r="Z3769" i="40"/>
  <c r="Y3769" i="40"/>
  <c r="X3769" i="40"/>
  <c r="W3769" i="40"/>
  <c r="Z3768" i="40"/>
  <c r="Y3768" i="40"/>
  <c r="X3768" i="40"/>
  <c r="W3768" i="40"/>
  <c r="Z3767" i="40"/>
  <c r="Y3767" i="40"/>
  <c r="X3767" i="40"/>
  <c r="W3767" i="40"/>
  <c r="Z3766" i="40"/>
  <c r="Y3766" i="40"/>
  <c r="X3766" i="40"/>
  <c r="W3766" i="40"/>
  <c r="Z3765" i="40"/>
  <c r="Y3765" i="40"/>
  <c r="X3765" i="40"/>
  <c r="W3765" i="40"/>
  <c r="Z3764" i="40"/>
  <c r="Y3764" i="40"/>
  <c r="X3764" i="40"/>
  <c r="W3764" i="40"/>
  <c r="Z3763" i="40"/>
  <c r="Y3763" i="40"/>
  <c r="X3763" i="40"/>
  <c r="W3763" i="40"/>
  <c r="Z3762" i="40"/>
  <c r="Y3762" i="40"/>
  <c r="X3762" i="40"/>
  <c r="W3762" i="40"/>
  <c r="Z3761" i="40"/>
  <c r="Y3761" i="40"/>
  <c r="X3761" i="40"/>
  <c r="W3761" i="40"/>
  <c r="Z3760" i="40"/>
  <c r="Y3760" i="40"/>
  <c r="X3760" i="40"/>
  <c r="W3760" i="40"/>
  <c r="Z3759" i="40"/>
  <c r="Y3759" i="40"/>
  <c r="X3759" i="40"/>
  <c r="W3759" i="40"/>
  <c r="Z3758" i="40"/>
  <c r="Y3758" i="40"/>
  <c r="X3758" i="40"/>
  <c r="W3758" i="40"/>
  <c r="Z3757" i="40"/>
  <c r="Y3757" i="40"/>
  <c r="X3757" i="40"/>
  <c r="W3757" i="40"/>
  <c r="Z3756" i="40"/>
  <c r="Y3756" i="40"/>
  <c r="X3756" i="40"/>
  <c r="W3756" i="40"/>
  <c r="Z3755" i="40"/>
  <c r="Y3755" i="40"/>
  <c r="X3755" i="40"/>
  <c r="W3755" i="40"/>
  <c r="Z3754" i="40"/>
  <c r="Y3754" i="40"/>
  <c r="X3754" i="40"/>
  <c r="W3754" i="40"/>
  <c r="Z3753" i="40"/>
  <c r="Y3753" i="40"/>
  <c r="X3753" i="40"/>
  <c r="W3753" i="40"/>
  <c r="Z3752" i="40"/>
  <c r="Y3752" i="40"/>
  <c r="X3752" i="40"/>
  <c r="W3752" i="40"/>
  <c r="Z3751" i="40"/>
  <c r="Y3751" i="40"/>
  <c r="X3751" i="40"/>
  <c r="W3751" i="40"/>
  <c r="Z3750" i="40"/>
  <c r="Y3750" i="40"/>
  <c r="X3750" i="40"/>
  <c r="W3750" i="40"/>
  <c r="Z3749" i="40"/>
  <c r="Y3749" i="40"/>
  <c r="X3749" i="40"/>
  <c r="W3749" i="40"/>
  <c r="Z3748" i="40"/>
  <c r="Y3748" i="40"/>
  <c r="X3748" i="40"/>
  <c r="W3748" i="40"/>
  <c r="Z3747" i="40"/>
  <c r="Y3747" i="40"/>
  <c r="X3747" i="40"/>
  <c r="W3747" i="40"/>
  <c r="Z3746" i="40"/>
  <c r="Y3746" i="40"/>
  <c r="X3746" i="40"/>
  <c r="W3746" i="40"/>
  <c r="Z3745" i="40"/>
  <c r="Y3745" i="40"/>
  <c r="X3745" i="40"/>
  <c r="W3745" i="40"/>
  <c r="Z3744" i="40"/>
  <c r="Y3744" i="40"/>
  <c r="X3744" i="40"/>
  <c r="W3744" i="40"/>
  <c r="Z3743" i="40"/>
  <c r="Y3743" i="40"/>
  <c r="X3743" i="40"/>
  <c r="W3743" i="40"/>
  <c r="Z3742" i="40"/>
  <c r="Y3742" i="40"/>
  <c r="X3742" i="40"/>
  <c r="W3742" i="40"/>
  <c r="Z3741" i="40"/>
  <c r="Y3741" i="40"/>
  <c r="X3741" i="40"/>
  <c r="W3741" i="40"/>
  <c r="Z3740" i="40"/>
  <c r="Y3740" i="40"/>
  <c r="X3740" i="40"/>
  <c r="W3740" i="40"/>
  <c r="Z3739" i="40"/>
  <c r="Y3739" i="40"/>
  <c r="X3739" i="40"/>
  <c r="W3739" i="40"/>
  <c r="Z3738" i="40"/>
  <c r="Y3738" i="40"/>
  <c r="X3738" i="40"/>
  <c r="W3738" i="40"/>
  <c r="Z3737" i="40"/>
  <c r="Y3737" i="40"/>
  <c r="X3737" i="40"/>
  <c r="W3737" i="40"/>
  <c r="Z3736" i="40"/>
  <c r="Y3736" i="40"/>
  <c r="X3736" i="40"/>
  <c r="W3736" i="40"/>
  <c r="Z3735" i="40"/>
  <c r="Y3735" i="40"/>
  <c r="X3735" i="40"/>
  <c r="W3735" i="40"/>
  <c r="Z3734" i="40"/>
  <c r="Y3734" i="40"/>
  <c r="X3734" i="40"/>
  <c r="W3734" i="40"/>
  <c r="Z3733" i="40"/>
  <c r="Y3733" i="40"/>
  <c r="X3733" i="40"/>
  <c r="W3733" i="40"/>
  <c r="Z3732" i="40"/>
  <c r="Y3732" i="40"/>
  <c r="X3732" i="40"/>
  <c r="W3732" i="40"/>
  <c r="Z3731" i="40"/>
  <c r="Y3731" i="40"/>
  <c r="X3731" i="40"/>
  <c r="W3731" i="40"/>
  <c r="Z3730" i="40"/>
  <c r="Y3730" i="40"/>
  <c r="X3730" i="40"/>
  <c r="W3730" i="40"/>
  <c r="Z3729" i="40"/>
  <c r="Y3729" i="40"/>
  <c r="X3729" i="40"/>
  <c r="W3729" i="40"/>
  <c r="Z3728" i="40"/>
  <c r="Y3728" i="40"/>
  <c r="X3728" i="40"/>
  <c r="W3728" i="40"/>
  <c r="Z3727" i="40"/>
  <c r="Y3727" i="40"/>
  <c r="X3727" i="40"/>
  <c r="W3727" i="40"/>
  <c r="Z3726" i="40"/>
  <c r="Y3726" i="40"/>
  <c r="X3726" i="40"/>
  <c r="W3726" i="40"/>
  <c r="Z3725" i="40"/>
  <c r="Y3725" i="40"/>
  <c r="X3725" i="40"/>
  <c r="W3725" i="40"/>
  <c r="Z3724" i="40"/>
  <c r="Y3724" i="40"/>
  <c r="X3724" i="40"/>
  <c r="W3724" i="40"/>
  <c r="Z3723" i="40"/>
  <c r="Y3723" i="40"/>
  <c r="X3723" i="40"/>
  <c r="W3723" i="40"/>
  <c r="Z3722" i="40"/>
  <c r="Y3722" i="40"/>
  <c r="X3722" i="40"/>
  <c r="W3722" i="40"/>
  <c r="Z3721" i="40"/>
  <c r="Y3721" i="40"/>
  <c r="X3721" i="40"/>
  <c r="W3721" i="40"/>
  <c r="Z3720" i="40"/>
  <c r="Y3720" i="40"/>
  <c r="X3720" i="40"/>
  <c r="W3720" i="40"/>
  <c r="Z3719" i="40"/>
  <c r="Y3719" i="40"/>
  <c r="X3719" i="40"/>
  <c r="W3719" i="40"/>
  <c r="Z3718" i="40"/>
  <c r="Y3718" i="40"/>
  <c r="X3718" i="40"/>
  <c r="W3718" i="40"/>
  <c r="Z3717" i="40"/>
  <c r="Y3717" i="40"/>
  <c r="X3717" i="40"/>
  <c r="W3717" i="40"/>
  <c r="Z3716" i="40"/>
  <c r="Y3716" i="40"/>
  <c r="X3716" i="40"/>
  <c r="W3716" i="40"/>
  <c r="Z3715" i="40"/>
  <c r="Y3715" i="40"/>
  <c r="X3715" i="40"/>
  <c r="W3715" i="40"/>
  <c r="Z3714" i="40"/>
  <c r="Y3714" i="40"/>
  <c r="X3714" i="40"/>
  <c r="W3714" i="40"/>
  <c r="Z3713" i="40"/>
  <c r="Y3713" i="40"/>
  <c r="X3713" i="40"/>
  <c r="W3713" i="40"/>
  <c r="Z3712" i="40"/>
  <c r="Y3712" i="40"/>
  <c r="X3712" i="40"/>
  <c r="W3712" i="40"/>
  <c r="Z3711" i="40"/>
  <c r="Y3711" i="40"/>
  <c r="X3711" i="40"/>
  <c r="W3711" i="40"/>
  <c r="Z3710" i="40"/>
  <c r="Y3710" i="40"/>
  <c r="X3710" i="40"/>
  <c r="W3710" i="40"/>
  <c r="Z3709" i="40"/>
  <c r="Y3709" i="40"/>
  <c r="X3709" i="40"/>
  <c r="W3709" i="40"/>
  <c r="Z3708" i="40"/>
  <c r="Y3708" i="40"/>
  <c r="X3708" i="40"/>
  <c r="W3708" i="40"/>
  <c r="Z3707" i="40"/>
  <c r="Y3707" i="40"/>
  <c r="X3707" i="40"/>
  <c r="W3707" i="40"/>
  <c r="Z3706" i="40"/>
  <c r="Y3706" i="40"/>
  <c r="X3706" i="40"/>
  <c r="W3706" i="40"/>
  <c r="Z3705" i="40"/>
  <c r="Y3705" i="40"/>
  <c r="X3705" i="40"/>
  <c r="W3705" i="40"/>
  <c r="Z3704" i="40"/>
  <c r="Y3704" i="40"/>
  <c r="X3704" i="40"/>
  <c r="W3704" i="40"/>
  <c r="Z3703" i="40"/>
  <c r="Y3703" i="40"/>
  <c r="X3703" i="40"/>
  <c r="W3703" i="40"/>
  <c r="Z3702" i="40"/>
  <c r="Y3702" i="40"/>
  <c r="X3702" i="40"/>
  <c r="W3702" i="40"/>
  <c r="Z3701" i="40"/>
  <c r="Y3701" i="40"/>
  <c r="X3701" i="40"/>
  <c r="W3701" i="40"/>
  <c r="Z3700" i="40"/>
  <c r="Y3700" i="40"/>
  <c r="X3700" i="40"/>
  <c r="W3700" i="40"/>
  <c r="Z3699" i="40"/>
  <c r="Y3699" i="40"/>
  <c r="X3699" i="40"/>
  <c r="W3699" i="40"/>
  <c r="Z3698" i="40"/>
  <c r="Y3698" i="40"/>
  <c r="X3698" i="40"/>
  <c r="W3698" i="40"/>
  <c r="Z3697" i="40"/>
  <c r="Y3697" i="40"/>
  <c r="X3697" i="40"/>
  <c r="W3697" i="40"/>
  <c r="Z3696" i="40"/>
  <c r="Y3696" i="40"/>
  <c r="X3696" i="40"/>
  <c r="W3696" i="40"/>
  <c r="Z3695" i="40"/>
  <c r="Y3695" i="40"/>
  <c r="X3695" i="40"/>
  <c r="W3695" i="40"/>
  <c r="Z3694" i="40"/>
  <c r="Y3694" i="40"/>
  <c r="X3694" i="40"/>
  <c r="W3694" i="40"/>
  <c r="Z3693" i="40"/>
  <c r="Y3693" i="40"/>
  <c r="X3693" i="40"/>
  <c r="W3693" i="40"/>
  <c r="Z3692" i="40"/>
  <c r="Y3692" i="40"/>
  <c r="X3692" i="40"/>
  <c r="W3692" i="40"/>
  <c r="Z3691" i="40"/>
  <c r="Y3691" i="40"/>
  <c r="X3691" i="40"/>
  <c r="W3691" i="40"/>
  <c r="Z3690" i="40"/>
  <c r="Y3690" i="40"/>
  <c r="X3690" i="40"/>
  <c r="W3690" i="40"/>
  <c r="Z3689" i="40"/>
  <c r="Y3689" i="40"/>
  <c r="X3689" i="40"/>
  <c r="W3689" i="40"/>
  <c r="Z3688" i="40"/>
  <c r="Y3688" i="40"/>
  <c r="X3688" i="40"/>
  <c r="W3688" i="40"/>
  <c r="Z3687" i="40"/>
  <c r="Y3687" i="40"/>
  <c r="X3687" i="40"/>
  <c r="W3687" i="40"/>
  <c r="Z3686" i="40"/>
  <c r="Y3686" i="40"/>
  <c r="X3686" i="40"/>
  <c r="W3686" i="40"/>
  <c r="Z3685" i="40"/>
  <c r="Y3685" i="40"/>
  <c r="X3685" i="40"/>
  <c r="W3685" i="40"/>
  <c r="Z3684" i="40"/>
  <c r="Y3684" i="40"/>
  <c r="X3684" i="40"/>
  <c r="W3684" i="40"/>
  <c r="Z3683" i="40"/>
  <c r="Y3683" i="40"/>
  <c r="X3683" i="40"/>
  <c r="W3683" i="40"/>
  <c r="Z3682" i="40"/>
  <c r="Y3682" i="40"/>
  <c r="X3682" i="40"/>
  <c r="W3682" i="40"/>
  <c r="Z3681" i="40"/>
  <c r="Y3681" i="40"/>
  <c r="X3681" i="40"/>
  <c r="W3681" i="40"/>
  <c r="Z3680" i="40"/>
  <c r="Y3680" i="40"/>
  <c r="X3680" i="40"/>
  <c r="W3680" i="40"/>
  <c r="Z3679" i="40"/>
  <c r="Y3679" i="40"/>
  <c r="X3679" i="40"/>
  <c r="W3679" i="40"/>
  <c r="Z3678" i="40"/>
  <c r="Y3678" i="40"/>
  <c r="X3678" i="40"/>
  <c r="W3678" i="40"/>
  <c r="Z3677" i="40"/>
  <c r="Y3677" i="40"/>
  <c r="X3677" i="40"/>
  <c r="W3677" i="40"/>
  <c r="Z3676" i="40"/>
  <c r="Y3676" i="40"/>
  <c r="X3676" i="40"/>
  <c r="W3676" i="40"/>
  <c r="Z3675" i="40"/>
  <c r="Y3675" i="40"/>
  <c r="X3675" i="40"/>
  <c r="W3675" i="40"/>
  <c r="Z3674" i="40"/>
  <c r="Y3674" i="40"/>
  <c r="X3674" i="40"/>
  <c r="W3674" i="40"/>
  <c r="Z3673" i="40"/>
  <c r="Y3673" i="40"/>
  <c r="X3673" i="40"/>
  <c r="W3673" i="40"/>
  <c r="Z3672" i="40"/>
  <c r="Y3672" i="40"/>
  <c r="X3672" i="40"/>
  <c r="W3672" i="40"/>
  <c r="Z3671" i="40"/>
  <c r="Y3671" i="40"/>
  <c r="X3671" i="40"/>
  <c r="W3671" i="40"/>
  <c r="Z3670" i="40"/>
  <c r="Y3670" i="40"/>
  <c r="X3670" i="40"/>
  <c r="W3670" i="40"/>
  <c r="Z3669" i="40"/>
  <c r="Y3669" i="40"/>
  <c r="X3669" i="40"/>
  <c r="W3669" i="40"/>
  <c r="Z3668" i="40"/>
  <c r="Y3668" i="40"/>
  <c r="X3668" i="40"/>
  <c r="W3668" i="40"/>
  <c r="Z3667" i="40"/>
  <c r="Y3667" i="40"/>
  <c r="X3667" i="40"/>
  <c r="W3667" i="40"/>
  <c r="Z3666" i="40"/>
  <c r="Y3666" i="40"/>
  <c r="X3666" i="40"/>
  <c r="W3666" i="40"/>
  <c r="Z3665" i="40"/>
  <c r="Y3665" i="40"/>
  <c r="X3665" i="40"/>
  <c r="W3665" i="40"/>
  <c r="Z3664" i="40"/>
  <c r="Y3664" i="40"/>
  <c r="X3664" i="40"/>
  <c r="W3664" i="40"/>
  <c r="Z3663" i="40"/>
  <c r="Y3663" i="40"/>
  <c r="X3663" i="40"/>
  <c r="W3663" i="40"/>
  <c r="Z3662" i="40"/>
  <c r="Y3662" i="40"/>
  <c r="X3662" i="40"/>
  <c r="W3662" i="40"/>
  <c r="Z3661" i="40"/>
  <c r="Y3661" i="40"/>
  <c r="X3661" i="40"/>
  <c r="W3661" i="40"/>
  <c r="Z3660" i="40"/>
  <c r="Y3660" i="40"/>
  <c r="X3660" i="40"/>
  <c r="W3660" i="40"/>
  <c r="Z3659" i="40"/>
  <c r="Y3659" i="40"/>
  <c r="X3659" i="40"/>
  <c r="W3659" i="40"/>
  <c r="Z3658" i="40"/>
  <c r="Y3658" i="40"/>
  <c r="X3658" i="40"/>
  <c r="W3658" i="40"/>
  <c r="Z3657" i="40"/>
  <c r="Y3657" i="40"/>
  <c r="X3657" i="40"/>
  <c r="W3657" i="40"/>
  <c r="Z3656" i="40"/>
  <c r="Y3656" i="40"/>
  <c r="X3656" i="40"/>
  <c r="W3656" i="40"/>
  <c r="Z3655" i="40"/>
  <c r="Y3655" i="40"/>
  <c r="X3655" i="40"/>
  <c r="W3655" i="40"/>
  <c r="Z3654" i="40"/>
  <c r="Y3654" i="40"/>
  <c r="X3654" i="40"/>
  <c r="W3654" i="40"/>
  <c r="Z3653" i="40"/>
  <c r="Y3653" i="40"/>
  <c r="X3653" i="40"/>
  <c r="W3653" i="40"/>
  <c r="Z3652" i="40"/>
  <c r="Y3652" i="40"/>
  <c r="X3652" i="40"/>
  <c r="W3652" i="40"/>
  <c r="Z3651" i="40"/>
  <c r="Y3651" i="40"/>
  <c r="X3651" i="40"/>
  <c r="W3651" i="40"/>
  <c r="Z3650" i="40"/>
  <c r="Y3650" i="40"/>
  <c r="X3650" i="40"/>
  <c r="W3650" i="40"/>
  <c r="Z3649" i="40"/>
  <c r="Y3649" i="40"/>
  <c r="X3649" i="40"/>
  <c r="W3649" i="40"/>
  <c r="Z3648" i="40"/>
  <c r="Y3648" i="40"/>
  <c r="X3648" i="40"/>
  <c r="W3648" i="40"/>
  <c r="Z3647" i="40"/>
  <c r="Y3647" i="40"/>
  <c r="X3647" i="40"/>
  <c r="W3647" i="40"/>
  <c r="Z3646" i="40"/>
  <c r="Y3646" i="40"/>
  <c r="X3646" i="40"/>
  <c r="W3646" i="40"/>
  <c r="Z3645" i="40"/>
  <c r="Y3645" i="40"/>
  <c r="X3645" i="40"/>
  <c r="W3645" i="40"/>
  <c r="Z3644" i="40"/>
  <c r="Y3644" i="40"/>
  <c r="X3644" i="40"/>
  <c r="W3644" i="40"/>
  <c r="Z3643" i="40"/>
  <c r="Y3643" i="40"/>
  <c r="X3643" i="40"/>
  <c r="W3643" i="40"/>
  <c r="Z3642" i="40"/>
  <c r="Y3642" i="40"/>
  <c r="X3642" i="40"/>
  <c r="W3642" i="40"/>
  <c r="Z3641" i="40"/>
  <c r="Y3641" i="40"/>
  <c r="X3641" i="40"/>
  <c r="W3641" i="40"/>
  <c r="Z3640" i="40"/>
  <c r="Y3640" i="40"/>
  <c r="X3640" i="40"/>
  <c r="W3640" i="40"/>
  <c r="Z3639" i="40"/>
  <c r="Y3639" i="40"/>
  <c r="X3639" i="40"/>
  <c r="W3639" i="40"/>
  <c r="Z3638" i="40"/>
  <c r="Y3638" i="40"/>
  <c r="X3638" i="40"/>
  <c r="W3638" i="40"/>
  <c r="Z3637" i="40"/>
  <c r="Y3637" i="40"/>
  <c r="X3637" i="40"/>
  <c r="W3637" i="40"/>
  <c r="Z3636" i="40"/>
  <c r="Y3636" i="40"/>
  <c r="X3636" i="40"/>
  <c r="W3636" i="40"/>
  <c r="Z3635" i="40"/>
  <c r="Y3635" i="40"/>
  <c r="X3635" i="40"/>
  <c r="W3635" i="40"/>
  <c r="Z3634" i="40"/>
  <c r="Y3634" i="40"/>
  <c r="X3634" i="40"/>
  <c r="W3634" i="40"/>
  <c r="Z3633" i="40"/>
  <c r="Y3633" i="40"/>
  <c r="X3633" i="40"/>
  <c r="W3633" i="40"/>
  <c r="Z3632" i="40"/>
  <c r="Y3632" i="40"/>
  <c r="X3632" i="40"/>
  <c r="W3632" i="40"/>
  <c r="Z3631" i="40"/>
  <c r="Y3631" i="40"/>
  <c r="X3631" i="40"/>
  <c r="W3631" i="40"/>
  <c r="Z3630" i="40"/>
  <c r="Y3630" i="40"/>
  <c r="X3630" i="40"/>
  <c r="W3630" i="40"/>
  <c r="Z3629" i="40"/>
  <c r="Y3629" i="40"/>
  <c r="X3629" i="40"/>
  <c r="W3629" i="40"/>
  <c r="Z3628" i="40"/>
  <c r="Y3628" i="40"/>
  <c r="X3628" i="40"/>
  <c r="W3628" i="40"/>
  <c r="Z3627" i="40"/>
  <c r="Y3627" i="40"/>
  <c r="X3627" i="40"/>
  <c r="W3627" i="40"/>
  <c r="Z3626" i="40"/>
  <c r="Y3626" i="40"/>
  <c r="X3626" i="40"/>
  <c r="W3626" i="40"/>
  <c r="Z3625" i="40"/>
  <c r="Y3625" i="40"/>
  <c r="X3625" i="40"/>
  <c r="W3625" i="40"/>
  <c r="Z3624" i="40"/>
  <c r="Y3624" i="40"/>
  <c r="X3624" i="40"/>
  <c r="W3624" i="40"/>
  <c r="Z3623" i="40"/>
  <c r="Y3623" i="40"/>
  <c r="X3623" i="40"/>
  <c r="W3623" i="40"/>
  <c r="Z3622" i="40"/>
  <c r="Y3622" i="40"/>
  <c r="X3622" i="40"/>
  <c r="W3622" i="40"/>
  <c r="Z3621" i="40"/>
  <c r="Y3621" i="40"/>
  <c r="X3621" i="40"/>
  <c r="W3621" i="40"/>
  <c r="Z3620" i="40"/>
  <c r="Y3620" i="40"/>
  <c r="X3620" i="40"/>
  <c r="W3620" i="40"/>
  <c r="Z3619" i="40"/>
  <c r="Y3619" i="40"/>
  <c r="X3619" i="40"/>
  <c r="W3619" i="40"/>
  <c r="Z3618" i="40"/>
  <c r="Y3618" i="40"/>
  <c r="X3618" i="40"/>
  <c r="W3618" i="40"/>
  <c r="Z3617" i="40"/>
  <c r="Y3617" i="40"/>
  <c r="X3617" i="40"/>
  <c r="W3617" i="40"/>
  <c r="Z3616" i="40"/>
  <c r="Y3616" i="40"/>
  <c r="X3616" i="40"/>
  <c r="W3616" i="40"/>
  <c r="Z3615" i="40"/>
  <c r="Y3615" i="40"/>
  <c r="X3615" i="40"/>
  <c r="W3615" i="40"/>
  <c r="Z3614" i="40"/>
  <c r="Y3614" i="40"/>
  <c r="X3614" i="40"/>
  <c r="W3614" i="40"/>
  <c r="Z3613" i="40"/>
  <c r="Y3613" i="40"/>
  <c r="X3613" i="40"/>
  <c r="W3613" i="40"/>
  <c r="Z3612" i="40"/>
  <c r="Y3612" i="40"/>
  <c r="X3612" i="40"/>
  <c r="W3612" i="40"/>
  <c r="Z3611" i="40"/>
  <c r="Y3611" i="40"/>
  <c r="X3611" i="40"/>
  <c r="W3611" i="40"/>
  <c r="Z3610" i="40"/>
  <c r="Y3610" i="40"/>
  <c r="X3610" i="40"/>
  <c r="W3610" i="40"/>
  <c r="Z3609" i="40"/>
  <c r="Y3609" i="40"/>
  <c r="X3609" i="40"/>
  <c r="W3609" i="40"/>
  <c r="Z3608" i="40"/>
  <c r="Y3608" i="40"/>
  <c r="X3608" i="40"/>
  <c r="W3608" i="40"/>
  <c r="Z3607" i="40"/>
  <c r="Y3607" i="40"/>
  <c r="X3607" i="40"/>
  <c r="W3607" i="40"/>
  <c r="Z3606" i="40"/>
  <c r="Y3606" i="40"/>
  <c r="X3606" i="40"/>
  <c r="W3606" i="40"/>
  <c r="Z3605" i="40"/>
  <c r="Y3605" i="40"/>
  <c r="X3605" i="40"/>
  <c r="W3605" i="40"/>
  <c r="Z3604" i="40"/>
  <c r="Y3604" i="40"/>
  <c r="X3604" i="40"/>
  <c r="W3604" i="40"/>
  <c r="Z3603" i="40"/>
  <c r="Y3603" i="40"/>
  <c r="X3603" i="40"/>
  <c r="W3603" i="40"/>
  <c r="Z3602" i="40"/>
  <c r="Y3602" i="40"/>
  <c r="X3602" i="40"/>
  <c r="W3602" i="40"/>
  <c r="Z3601" i="40"/>
  <c r="Y3601" i="40"/>
  <c r="X3601" i="40"/>
  <c r="W3601" i="40"/>
  <c r="Z3600" i="40"/>
  <c r="Y3600" i="40"/>
  <c r="X3600" i="40"/>
  <c r="W3600" i="40"/>
  <c r="Z3599" i="40"/>
  <c r="Y3599" i="40"/>
  <c r="X3599" i="40"/>
  <c r="W3599" i="40"/>
  <c r="Z3598" i="40"/>
  <c r="Y3598" i="40"/>
  <c r="X3598" i="40"/>
  <c r="W3598" i="40"/>
  <c r="Z3597" i="40"/>
  <c r="Y3597" i="40"/>
  <c r="X3597" i="40"/>
  <c r="W3597" i="40"/>
  <c r="Z3596" i="40"/>
  <c r="Y3596" i="40"/>
  <c r="X3596" i="40"/>
  <c r="W3596" i="40"/>
  <c r="Z3595" i="40"/>
  <c r="Y3595" i="40"/>
  <c r="X3595" i="40"/>
  <c r="W3595" i="40"/>
  <c r="Z3594" i="40"/>
  <c r="Y3594" i="40"/>
  <c r="X3594" i="40"/>
  <c r="W3594" i="40"/>
  <c r="Z3593" i="40"/>
  <c r="Y3593" i="40"/>
  <c r="X3593" i="40"/>
  <c r="W3593" i="40"/>
  <c r="Z3592" i="40"/>
  <c r="Y3592" i="40"/>
  <c r="X3592" i="40"/>
  <c r="W3592" i="40"/>
  <c r="Z3591" i="40"/>
  <c r="Y3591" i="40"/>
  <c r="X3591" i="40"/>
  <c r="W3591" i="40"/>
  <c r="Z3590" i="40"/>
  <c r="Y3590" i="40"/>
  <c r="X3590" i="40"/>
  <c r="W3590" i="40"/>
  <c r="Z3589" i="40"/>
  <c r="Y3589" i="40"/>
  <c r="X3589" i="40"/>
  <c r="W3589" i="40"/>
  <c r="Z3588" i="40"/>
  <c r="Y3588" i="40"/>
  <c r="X3588" i="40"/>
  <c r="W3588" i="40"/>
  <c r="Z3587" i="40"/>
  <c r="Y3587" i="40"/>
  <c r="X3587" i="40"/>
  <c r="W3587" i="40"/>
  <c r="Z3586" i="40"/>
  <c r="Y3586" i="40"/>
  <c r="X3586" i="40"/>
  <c r="W3586" i="40"/>
  <c r="Z3585" i="40"/>
  <c r="Y3585" i="40"/>
  <c r="X3585" i="40"/>
  <c r="W3585" i="40"/>
  <c r="Z3584" i="40"/>
  <c r="Y3584" i="40"/>
  <c r="X3584" i="40"/>
  <c r="W3584" i="40"/>
  <c r="Z3583" i="40"/>
  <c r="Y3583" i="40"/>
  <c r="X3583" i="40"/>
  <c r="W3583" i="40"/>
  <c r="Z3582" i="40"/>
  <c r="Y3582" i="40"/>
  <c r="X3582" i="40"/>
  <c r="W3582" i="40"/>
  <c r="Z3581" i="40"/>
  <c r="Y3581" i="40"/>
  <c r="X3581" i="40"/>
  <c r="W3581" i="40"/>
  <c r="Z3580" i="40"/>
  <c r="Y3580" i="40"/>
  <c r="X3580" i="40"/>
  <c r="W3580" i="40"/>
  <c r="Z3579" i="40"/>
  <c r="Y3579" i="40"/>
  <c r="X3579" i="40"/>
  <c r="W3579" i="40"/>
  <c r="Z3578" i="40"/>
  <c r="Y3578" i="40"/>
  <c r="X3578" i="40"/>
  <c r="W3578" i="40"/>
  <c r="Z3577" i="40"/>
  <c r="Y3577" i="40"/>
  <c r="X3577" i="40"/>
  <c r="W3577" i="40"/>
  <c r="Z3576" i="40"/>
  <c r="Y3576" i="40"/>
  <c r="X3576" i="40"/>
  <c r="W3576" i="40"/>
  <c r="Z3575" i="40"/>
  <c r="Y3575" i="40"/>
  <c r="X3575" i="40"/>
  <c r="W3575" i="40"/>
  <c r="Z3574" i="40"/>
  <c r="Y3574" i="40"/>
  <c r="X3574" i="40"/>
  <c r="W3574" i="40"/>
  <c r="Z3573" i="40"/>
  <c r="Y3573" i="40"/>
  <c r="X3573" i="40"/>
  <c r="W3573" i="40"/>
  <c r="Z3572" i="40"/>
  <c r="Y3572" i="40"/>
  <c r="X3572" i="40"/>
  <c r="W3572" i="40"/>
  <c r="Z3571" i="40"/>
  <c r="Y3571" i="40"/>
  <c r="X3571" i="40"/>
  <c r="W3571" i="40"/>
  <c r="Z3570" i="40"/>
  <c r="Y3570" i="40"/>
  <c r="X3570" i="40"/>
  <c r="W3570" i="40"/>
  <c r="Z3569" i="40"/>
  <c r="Y3569" i="40"/>
  <c r="X3569" i="40"/>
  <c r="W3569" i="40"/>
  <c r="Z3568" i="40"/>
  <c r="Y3568" i="40"/>
  <c r="X3568" i="40"/>
  <c r="W3568" i="40"/>
  <c r="Z3567" i="40"/>
  <c r="Y3567" i="40"/>
  <c r="X3567" i="40"/>
  <c r="W3567" i="40"/>
  <c r="Z3566" i="40"/>
  <c r="Y3566" i="40"/>
  <c r="X3566" i="40"/>
  <c r="W3566" i="40"/>
  <c r="Z3565" i="40"/>
  <c r="Y3565" i="40"/>
  <c r="X3565" i="40"/>
  <c r="W3565" i="40"/>
  <c r="Z3564" i="40"/>
  <c r="Y3564" i="40"/>
  <c r="X3564" i="40"/>
  <c r="W3564" i="40"/>
  <c r="Z3563" i="40"/>
  <c r="Y3563" i="40"/>
  <c r="X3563" i="40"/>
  <c r="W3563" i="40"/>
  <c r="Z3562" i="40"/>
  <c r="Y3562" i="40"/>
  <c r="X3562" i="40"/>
  <c r="W3562" i="40"/>
  <c r="Z3561" i="40"/>
  <c r="Y3561" i="40"/>
  <c r="X3561" i="40"/>
  <c r="W3561" i="40"/>
  <c r="Z3560" i="40"/>
  <c r="Y3560" i="40"/>
  <c r="X3560" i="40"/>
  <c r="W3560" i="40"/>
  <c r="Z3559" i="40"/>
  <c r="Y3559" i="40"/>
  <c r="X3559" i="40"/>
  <c r="W3559" i="40"/>
  <c r="Z3558" i="40"/>
  <c r="Y3558" i="40"/>
  <c r="X3558" i="40"/>
  <c r="W3558" i="40"/>
  <c r="Z3557" i="40"/>
  <c r="Y3557" i="40"/>
  <c r="X3557" i="40"/>
  <c r="W3557" i="40"/>
  <c r="Z3556" i="40"/>
  <c r="Y3556" i="40"/>
  <c r="X3556" i="40"/>
  <c r="W3556" i="40"/>
  <c r="Z3555" i="40"/>
  <c r="Y3555" i="40"/>
  <c r="X3555" i="40"/>
  <c r="W3555" i="40"/>
  <c r="Z3554" i="40"/>
  <c r="Y3554" i="40"/>
  <c r="X3554" i="40"/>
  <c r="W3554" i="40"/>
  <c r="Z3553" i="40"/>
  <c r="Y3553" i="40"/>
  <c r="X3553" i="40"/>
  <c r="W3553" i="40"/>
  <c r="Z3552" i="40"/>
  <c r="Y3552" i="40"/>
  <c r="X3552" i="40"/>
  <c r="W3552" i="40"/>
  <c r="Z3551" i="40"/>
  <c r="Y3551" i="40"/>
  <c r="X3551" i="40"/>
  <c r="W3551" i="40"/>
  <c r="Z3550" i="40"/>
  <c r="Y3550" i="40"/>
  <c r="X3550" i="40"/>
  <c r="W3550" i="40"/>
  <c r="Z3549" i="40"/>
  <c r="Y3549" i="40"/>
  <c r="X3549" i="40"/>
  <c r="W3549" i="40"/>
  <c r="Z3548" i="40"/>
  <c r="Y3548" i="40"/>
  <c r="X3548" i="40"/>
  <c r="W3548" i="40"/>
  <c r="Z3547" i="40"/>
  <c r="Y3547" i="40"/>
  <c r="X3547" i="40"/>
  <c r="W3547" i="40"/>
  <c r="Z3546" i="40"/>
  <c r="Y3546" i="40"/>
  <c r="X3546" i="40"/>
  <c r="W3546" i="40"/>
  <c r="Z3545" i="40"/>
  <c r="Y3545" i="40"/>
  <c r="X3545" i="40"/>
  <c r="W3545" i="40"/>
  <c r="Z3544" i="40"/>
  <c r="Y3544" i="40"/>
  <c r="X3544" i="40"/>
  <c r="W3544" i="40"/>
  <c r="Z3543" i="40"/>
  <c r="Y3543" i="40"/>
  <c r="X3543" i="40"/>
  <c r="W3543" i="40"/>
  <c r="Z3542" i="40"/>
  <c r="Y3542" i="40"/>
  <c r="X3542" i="40"/>
  <c r="W3542" i="40"/>
  <c r="Z3541" i="40"/>
  <c r="Y3541" i="40"/>
  <c r="X3541" i="40"/>
  <c r="W3541" i="40"/>
  <c r="Z3540" i="40"/>
  <c r="Y3540" i="40"/>
  <c r="X3540" i="40"/>
  <c r="W3540" i="40"/>
  <c r="Z3539" i="40"/>
  <c r="Y3539" i="40"/>
  <c r="X3539" i="40"/>
  <c r="W3539" i="40"/>
  <c r="Z3538" i="40"/>
  <c r="Y3538" i="40"/>
  <c r="X3538" i="40"/>
  <c r="W3538" i="40"/>
  <c r="Z3537" i="40"/>
  <c r="Y3537" i="40"/>
  <c r="X3537" i="40"/>
  <c r="W3537" i="40"/>
  <c r="Z3536" i="40"/>
  <c r="Y3536" i="40"/>
  <c r="X3536" i="40"/>
  <c r="W3536" i="40"/>
  <c r="Z3535" i="40"/>
  <c r="Y3535" i="40"/>
  <c r="X3535" i="40"/>
  <c r="W3535" i="40"/>
  <c r="Z3534" i="40"/>
  <c r="Y3534" i="40"/>
  <c r="X3534" i="40"/>
  <c r="W3534" i="40"/>
  <c r="Z3533" i="40"/>
  <c r="Y3533" i="40"/>
  <c r="X3533" i="40"/>
  <c r="W3533" i="40"/>
  <c r="Z3532" i="40"/>
  <c r="Y3532" i="40"/>
  <c r="X3532" i="40"/>
  <c r="W3532" i="40"/>
  <c r="Z3531" i="40"/>
  <c r="Y3531" i="40"/>
  <c r="X3531" i="40"/>
  <c r="W3531" i="40"/>
  <c r="Z3530" i="40"/>
  <c r="Y3530" i="40"/>
  <c r="X3530" i="40"/>
  <c r="W3530" i="40"/>
  <c r="Z3529" i="40"/>
  <c r="Y3529" i="40"/>
  <c r="X3529" i="40"/>
  <c r="W3529" i="40"/>
  <c r="Z3528" i="40"/>
  <c r="Y3528" i="40"/>
  <c r="X3528" i="40"/>
  <c r="W3528" i="40"/>
  <c r="Z3527" i="40"/>
  <c r="Y3527" i="40"/>
  <c r="X3527" i="40"/>
  <c r="W3527" i="40"/>
  <c r="Z3526" i="40"/>
  <c r="Y3526" i="40"/>
  <c r="X3526" i="40"/>
  <c r="W3526" i="40"/>
  <c r="Z3525" i="40"/>
  <c r="Y3525" i="40"/>
  <c r="X3525" i="40"/>
  <c r="W3525" i="40"/>
  <c r="Z3524" i="40"/>
  <c r="Y3524" i="40"/>
  <c r="X3524" i="40"/>
  <c r="W3524" i="40"/>
  <c r="Z3523" i="40"/>
  <c r="Y3523" i="40"/>
  <c r="X3523" i="40"/>
  <c r="W3523" i="40"/>
  <c r="Z3522" i="40"/>
  <c r="Y3522" i="40"/>
  <c r="X3522" i="40"/>
  <c r="W3522" i="40"/>
  <c r="Z3521" i="40"/>
  <c r="Y3521" i="40"/>
  <c r="X3521" i="40"/>
  <c r="W3521" i="40"/>
  <c r="Z3520" i="40"/>
  <c r="Y3520" i="40"/>
  <c r="X3520" i="40"/>
  <c r="W3520" i="40"/>
  <c r="Z3519" i="40"/>
  <c r="Y3519" i="40"/>
  <c r="X3519" i="40"/>
  <c r="W3519" i="40"/>
  <c r="Z3518" i="40"/>
  <c r="Y3518" i="40"/>
  <c r="X3518" i="40"/>
  <c r="W3518" i="40"/>
  <c r="Z3517" i="40"/>
  <c r="Y3517" i="40"/>
  <c r="X3517" i="40"/>
  <c r="W3517" i="40"/>
  <c r="Z3516" i="40"/>
  <c r="Y3516" i="40"/>
  <c r="X3516" i="40"/>
  <c r="W3516" i="40"/>
  <c r="Z3515" i="40"/>
  <c r="Y3515" i="40"/>
  <c r="X3515" i="40"/>
  <c r="W3515" i="40"/>
  <c r="Z3514" i="40"/>
  <c r="Y3514" i="40"/>
  <c r="X3514" i="40"/>
  <c r="W3514" i="40"/>
  <c r="Z3513" i="40"/>
  <c r="Y3513" i="40"/>
  <c r="X3513" i="40"/>
  <c r="W3513" i="40"/>
  <c r="Z3512" i="40"/>
  <c r="Y3512" i="40"/>
  <c r="X3512" i="40"/>
  <c r="W3512" i="40"/>
  <c r="Z3511" i="40"/>
  <c r="Y3511" i="40"/>
  <c r="X3511" i="40"/>
  <c r="W3511" i="40"/>
  <c r="Z3510" i="40"/>
  <c r="Y3510" i="40"/>
  <c r="X3510" i="40"/>
  <c r="W3510" i="40"/>
  <c r="Z3509" i="40"/>
  <c r="Y3509" i="40"/>
  <c r="X3509" i="40"/>
  <c r="W3509" i="40"/>
  <c r="Z3508" i="40"/>
  <c r="Y3508" i="40"/>
  <c r="X3508" i="40"/>
  <c r="W3508" i="40"/>
  <c r="Z3507" i="40"/>
  <c r="Y3507" i="40"/>
  <c r="X3507" i="40"/>
  <c r="W3507" i="40"/>
  <c r="Z3506" i="40"/>
  <c r="Y3506" i="40"/>
  <c r="X3506" i="40"/>
  <c r="W3506" i="40"/>
  <c r="Z3505" i="40"/>
  <c r="Y3505" i="40"/>
  <c r="X3505" i="40"/>
  <c r="W3505" i="40"/>
  <c r="Z3504" i="40"/>
  <c r="Y3504" i="40"/>
  <c r="X3504" i="40"/>
  <c r="W3504" i="40"/>
  <c r="Z3503" i="40"/>
  <c r="Y3503" i="40"/>
  <c r="X3503" i="40"/>
  <c r="W3503" i="40"/>
  <c r="Z3502" i="40"/>
  <c r="Y3502" i="40"/>
  <c r="X3502" i="40"/>
  <c r="W3502" i="40"/>
  <c r="Z3501" i="40"/>
  <c r="Y3501" i="40"/>
  <c r="X3501" i="40"/>
  <c r="W3501" i="40"/>
  <c r="Z3500" i="40"/>
  <c r="Y3500" i="40"/>
  <c r="X3500" i="40"/>
  <c r="W3500" i="40"/>
  <c r="Z3499" i="40"/>
  <c r="Y3499" i="40"/>
  <c r="X3499" i="40"/>
  <c r="W3499" i="40"/>
  <c r="Z3498" i="40"/>
  <c r="Y3498" i="40"/>
  <c r="X3498" i="40"/>
  <c r="W3498" i="40"/>
  <c r="Z3497" i="40"/>
  <c r="Y3497" i="40"/>
  <c r="X3497" i="40"/>
  <c r="W3497" i="40"/>
  <c r="Z3496" i="40"/>
  <c r="Y3496" i="40"/>
  <c r="X3496" i="40"/>
  <c r="W3496" i="40"/>
  <c r="Z3495" i="40"/>
  <c r="Y3495" i="40"/>
  <c r="X3495" i="40"/>
  <c r="W3495" i="40"/>
  <c r="Z3494" i="40"/>
  <c r="Y3494" i="40"/>
  <c r="X3494" i="40"/>
  <c r="W3494" i="40"/>
  <c r="Z3493" i="40"/>
  <c r="Y3493" i="40"/>
  <c r="X3493" i="40"/>
  <c r="W3493" i="40"/>
  <c r="Z3492" i="40"/>
  <c r="Y3492" i="40"/>
  <c r="X3492" i="40"/>
  <c r="W3492" i="40"/>
  <c r="Z3491" i="40"/>
  <c r="Y3491" i="40"/>
  <c r="X3491" i="40"/>
  <c r="W3491" i="40"/>
  <c r="Z3490" i="40"/>
  <c r="Y3490" i="40"/>
  <c r="X3490" i="40"/>
  <c r="W3490" i="40"/>
  <c r="Z3489" i="40"/>
  <c r="Y3489" i="40"/>
  <c r="X3489" i="40"/>
  <c r="W3489" i="40"/>
  <c r="Z3488" i="40"/>
  <c r="Y3488" i="40"/>
  <c r="X3488" i="40"/>
  <c r="W3488" i="40"/>
  <c r="Z3487" i="40"/>
  <c r="Y3487" i="40"/>
  <c r="X3487" i="40"/>
  <c r="W3487" i="40"/>
  <c r="Z3486" i="40"/>
  <c r="Y3486" i="40"/>
  <c r="X3486" i="40"/>
  <c r="W3486" i="40"/>
  <c r="Z3485" i="40"/>
  <c r="Y3485" i="40"/>
  <c r="X3485" i="40"/>
  <c r="W3485" i="40"/>
  <c r="Z3484" i="40"/>
  <c r="Y3484" i="40"/>
  <c r="X3484" i="40"/>
  <c r="W3484" i="40"/>
  <c r="Z3483" i="40"/>
  <c r="Y3483" i="40"/>
  <c r="X3483" i="40"/>
  <c r="W3483" i="40"/>
  <c r="Z3482" i="40"/>
  <c r="Y3482" i="40"/>
  <c r="X3482" i="40"/>
  <c r="W3482" i="40"/>
  <c r="Z3481" i="40"/>
  <c r="Y3481" i="40"/>
  <c r="X3481" i="40"/>
  <c r="W3481" i="40"/>
  <c r="Z3480" i="40"/>
  <c r="Y3480" i="40"/>
  <c r="X3480" i="40"/>
  <c r="W3480" i="40"/>
  <c r="Z3479" i="40"/>
  <c r="Y3479" i="40"/>
  <c r="X3479" i="40"/>
  <c r="W3479" i="40"/>
  <c r="Z3478" i="40"/>
  <c r="Y3478" i="40"/>
  <c r="X3478" i="40"/>
  <c r="W3478" i="40"/>
  <c r="Z3477" i="40"/>
  <c r="Y3477" i="40"/>
  <c r="X3477" i="40"/>
  <c r="W3477" i="40"/>
  <c r="Z3476" i="40"/>
  <c r="Y3476" i="40"/>
  <c r="X3476" i="40"/>
  <c r="W3476" i="40"/>
  <c r="Z3475" i="40"/>
  <c r="Y3475" i="40"/>
  <c r="X3475" i="40"/>
  <c r="W3475" i="40"/>
  <c r="Z3474" i="40"/>
  <c r="Y3474" i="40"/>
  <c r="X3474" i="40"/>
  <c r="W3474" i="40"/>
  <c r="Z3473" i="40"/>
  <c r="Y3473" i="40"/>
  <c r="X3473" i="40"/>
  <c r="W3473" i="40"/>
  <c r="Z3472" i="40"/>
  <c r="Y3472" i="40"/>
  <c r="X3472" i="40"/>
  <c r="W3472" i="40"/>
  <c r="Z3471" i="40"/>
  <c r="Y3471" i="40"/>
  <c r="X3471" i="40"/>
  <c r="W3471" i="40"/>
  <c r="Z3470" i="40"/>
  <c r="Y3470" i="40"/>
  <c r="X3470" i="40"/>
  <c r="W3470" i="40"/>
  <c r="Z3469" i="40"/>
  <c r="Y3469" i="40"/>
  <c r="X3469" i="40"/>
  <c r="W3469" i="40"/>
  <c r="Z3468" i="40"/>
  <c r="Y3468" i="40"/>
  <c r="X3468" i="40"/>
  <c r="W3468" i="40"/>
  <c r="Z3467" i="40"/>
  <c r="Y3467" i="40"/>
  <c r="X3467" i="40"/>
  <c r="W3467" i="40"/>
  <c r="Z3466" i="40"/>
  <c r="Y3466" i="40"/>
  <c r="X3466" i="40"/>
  <c r="W3466" i="40"/>
  <c r="Z3465" i="40"/>
  <c r="Y3465" i="40"/>
  <c r="X3465" i="40"/>
  <c r="W3465" i="40"/>
  <c r="Z3464" i="40"/>
  <c r="Y3464" i="40"/>
  <c r="X3464" i="40"/>
  <c r="W3464" i="40"/>
  <c r="Z3463" i="40"/>
  <c r="Y3463" i="40"/>
  <c r="X3463" i="40"/>
  <c r="W3463" i="40"/>
  <c r="Z3462" i="40"/>
  <c r="Y3462" i="40"/>
  <c r="X3462" i="40"/>
  <c r="W3462" i="40"/>
  <c r="Z3461" i="40"/>
  <c r="Y3461" i="40"/>
  <c r="X3461" i="40"/>
  <c r="W3461" i="40"/>
  <c r="Z3460" i="40"/>
  <c r="Y3460" i="40"/>
  <c r="X3460" i="40"/>
  <c r="W3460" i="40"/>
  <c r="Z3459" i="40"/>
  <c r="Y3459" i="40"/>
  <c r="X3459" i="40"/>
  <c r="W3459" i="40"/>
  <c r="Z3458" i="40"/>
  <c r="Y3458" i="40"/>
  <c r="X3458" i="40"/>
  <c r="W3458" i="40"/>
  <c r="Z3457" i="40"/>
  <c r="Y3457" i="40"/>
  <c r="X3457" i="40"/>
  <c r="W3457" i="40"/>
  <c r="Z3456" i="40"/>
  <c r="Y3456" i="40"/>
  <c r="X3456" i="40"/>
  <c r="W3456" i="40"/>
  <c r="Z3455" i="40"/>
  <c r="Y3455" i="40"/>
  <c r="X3455" i="40"/>
  <c r="W3455" i="40"/>
  <c r="Z3454" i="40"/>
  <c r="Y3454" i="40"/>
  <c r="X3454" i="40"/>
  <c r="W3454" i="40"/>
  <c r="Z3453" i="40"/>
  <c r="Y3453" i="40"/>
  <c r="X3453" i="40"/>
  <c r="W3453" i="40"/>
  <c r="Z3452" i="40"/>
  <c r="Y3452" i="40"/>
  <c r="X3452" i="40"/>
  <c r="W3452" i="40"/>
  <c r="Z3451" i="40"/>
  <c r="Y3451" i="40"/>
  <c r="X3451" i="40"/>
  <c r="W3451" i="40"/>
  <c r="Z3450" i="40"/>
  <c r="Y3450" i="40"/>
  <c r="X3450" i="40"/>
  <c r="W3450" i="40"/>
  <c r="Z3449" i="40"/>
  <c r="Y3449" i="40"/>
  <c r="X3449" i="40"/>
  <c r="W3449" i="40"/>
  <c r="Z3448" i="40"/>
  <c r="Y3448" i="40"/>
  <c r="X3448" i="40"/>
  <c r="W3448" i="40"/>
  <c r="Z3447" i="40"/>
  <c r="Y3447" i="40"/>
  <c r="X3447" i="40"/>
  <c r="W3447" i="40"/>
  <c r="Z3446" i="40"/>
  <c r="Y3446" i="40"/>
  <c r="X3446" i="40"/>
  <c r="W3446" i="40"/>
  <c r="Z3445" i="40"/>
  <c r="Y3445" i="40"/>
  <c r="X3445" i="40"/>
  <c r="W3445" i="40"/>
  <c r="Z3444" i="40"/>
  <c r="Y3444" i="40"/>
  <c r="X3444" i="40"/>
  <c r="W3444" i="40"/>
  <c r="Z3443" i="40"/>
  <c r="Y3443" i="40"/>
  <c r="X3443" i="40"/>
  <c r="W3443" i="40"/>
  <c r="Z3442" i="40"/>
  <c r="Y3442" i="40"/>
  <c r="X3442" i="40"/>
  <c r="W3442" i="40"/>
  <c r="Z3441" i="40"/>
  <c r="Y3441" i="40"/>
  <c r="X3441" i="40"/>
  <c r="W3441" i="40"/>
  <c r="Z3440" i="40"/>
  <c r="Y3440" i="40"/>
  <c r="X3440" i="40"/>
  <c r="W3440" i="40"/>
  <c r="Z3439" i="40"/>
  <c r="Y3439" i="40"/>
  <c r="X3439" i="40"/>
  <c r="W3439" i="40"/>
  <c r="Z3438" i="40"/>
  <c r="Y3438" i="40"/>
  <c r="X3438" i="40"/>
  <c r="W3438" i="40"/>
  <c r="Z3437" i="40"/>
  <c r="Y3437" i="40"/>
  <c r="X3437" i="40"/>
  <c r="W3437" i="40"/>
  <c r="Z3436" i="40"/>
  <c r="Y3436" i="40"/>
  <c r="X3436" i="40"/>
  <c r="W3436" i="40"/>
  <c r="Z3435" i="40"/>
  <c r="Y3435" i="40"/>
  <c r="X3435" i="40"/>
  <c r="W3435" i="40"/>
  <c r="Z3434" i="40"/>
  <c r="Y3434" i="40"/>
  <c r="X3434" i="40"/>
  <c r="W3434" i="40"/>
  <c r="Z3433" i="40"/>
  <c r="Y3433" i="40"/>
  <c r="X3433" i="40"/>
  <c r="W3433" i="40"/>
  <c r="Z3432" i="40"/>
  <c r="Y3432" i="40"/>
  <c r="X3432" i="40"/>
  <c r="W3432" i="40"/>
  <c r="Z3431" i="40"/>
  <c r="Y3431" i="40"/>
  <c r="X3431" i="40"/>
  <c r="W3431" i="40"/>
  <c r="Z3430" i="40"/>
  <c r="Y3430" i="40"/>
  <c r="X3430" i="40"/>
  <c r="W3430" i="40"/>
  <c r="Z3429" i="40"/>
  <c r="Y3429" i="40"/>
  <c r="X3429" i="40"/>
  <c r="W3429" i="40"/>
  <c r="Z3428" i="40"/>
  <c r="Y3428" i="40"/>
  <c r="X3428" i="40"/>
  <c r="W3428" i="40"/>
  <c r="Z3427" i="40"/>
  <c r="Y3427" i="40"/>
  <c r="X3427" i="40"/>
  <c r="W3427" i="40"/>
  <c r="Z3426" i="40"/>
  <c r="Y3426" i="40"/>
  <c r="X3426" i="40"/>
  <c r="W3426" i="40"/>
  <c r="Z3425" i="40"/>
  <c r="Y3425" i="40"/>
  <c r="X3425" i="40"/>
  <c r="W3425" i="40"/>
  <c r="Z3424" i="40"/>
  <c r="Y3424" i="40"/>
  <c r="X3424" i="40"/>
  <c r="W3424" i="40"/>
  <c r="Z3423" i="40"/>
  <c r="Y3423" i="40"/>
  <c r="X3423" i="40"/>
  <c r="W3423" i="40"/>
  <c r="Z3422" i="40"/>
  <c r="Y3422" i="40"/>
  <c r="X3422" i="40"/>
  <c r="W3422" i="40"/>
  <c r="Z3421" i="40"/>
  <c r="Y3421" i="40"/>
  <c r="X3421" i="40"/>
  <c r="W3421" i="40"/>
  <c r="Z3420" i="40"/>
  <c r="Y3420" i="40"/>
  <c r="X3420" i="40"/>
  <c r="W3420" i="40"/>
  <c r="Z3419" i="40"/>
  <c r="Y3419" i="40"/>
  <c r="X3419" i="40"/>
  <c r="W3419" i="40"/>
  <c r="Z3418" i="40"/>
  <c r="Y3418" i="40"/>
  <c r="X3418" i="40"/>
  <c r="W3418" i="40"/>
  <c r="Z3417" i="40"/>
  <c r="Y3417" i="40"/>
  <c r="X3417" i="40"/>
  <c r="W3417" i="40"/>
  <c r="Z3416" i="40"/>
  <c r="Y3416" i="40"/>
  <c r="X3416" i="40"/>
  <c r="W3416" i="40"/>
  <c r="Z3415" i="40"/>
  <c r="Y3415" i="40"/>
  <c r="X3415" i="40"/>
  <c r="W3415" i="40"/>
  <c r="Z3414" i="40"/>
  <c r="Y3414" i="40"/>
  <c r="X3414" i="40"/>
  <c r="W3414" i="40"/>
  <c r="Z3413" i="40"/>
  <c r="Y3413" i="40"/>
  <c r="X3413" i="40"/>
  <c r="W3413" i="40"/>
  <c r="Z3412" i="40"/>
  <c r="Y3412" i="40"/>
  <c r="X3412" i="40"/>
  <c r="W3412" i="40"/>
  <c r="Z3411" i="40"/>
  <c r="Y3411" i="40"/>
  <c r="X3411" i="40"/>
  <c r="W3411" i="40"/>
  <c r="Z3410" i="40"/>
  <c r="Y3410" i="40"/>
  <c r="X3410" i="40"/>
  <c r="W3410" i="40"/>
  <c r="Z3409" i="40"/>
  <c r="Y3409" i="40"/>
  <c r="X3409" i="40"/>
  <c r="W3409" i="40"/>
  <c r="Z3408" i="40"/>
  <c r="Y3408" i="40"/>
  <c r="X3408" i="40"/>
  <c r="W3408" i="40"/>
  <c r="Z3407" i="40"/>
  <c r="Y3407" i="40"/>
  <c r="X3407" i="40"/>
  <c r="W3407" i="40"/>
  <c r="Z3406" i="40"/>
  <c r="Y3406" i="40"/>
  <c r="X3406" i="40"/>
  <c r="W3406" i="40"/>
  <c r="Z3405" i="40"/>
  <c r="Y3405" i="40"/>
  <c r="X3405" i="40"/>
  <c r="W3405" i="40"/>
  <c r="Z3404" i="40"/>
  <c r="Y3404" i="40"/>
  <c r="X3404" i="40"/>
  <c r="W3404" i="40"/>
  <c r="Z3403" i="40"/>
  <c r="Y3403" i="40"/>
  <c r="X3403" i="40"/>
  <c r="W3403" i="40"/>
  <c r="Z3402" i="40"/>
  <c r="Y3402" i="40"/>
  <c r="X3402" i="40"/>
  <c r="W3402" i="40"/>
  <c r="Z3401" i="40"/>
  <c r="Y3401" i="40"/>
  <c r="X3401" i="40"/>
  <c r="W3401" i="40"/>
  <c r="Z3400" i="40"/>
  <c r="Y3400" i="40"/>
  <c r="X3400" i="40"/>
  <c r="W3400" i="40"/>
  <c r="Z3399" i="40"/>
  <c r="Y3399" i="40"/>
  <c r="X3399" i="40"/>
  <c r="W3399" i="40"/>
  <c r="Z3398" i="40"/>
  <c r="Y3398" i="40"/>
  <c r="X3398" i="40"/>
  <c r="W3398" i="40"/>
  <c r="Z3397" i="40"/>
  <c r="Y3397" i="40"/>
  <c r="X3397" i="40"/>
  <c r="W3397" i="40"/>
  <c r="Z3396" i="40"/>
  <c r="Y3396" i="40"/>
  <c r="X3396" i="40"/>
  <c r="W3396" i="40"/>
  <c r="Z3395" i="40"/>
  <c r="Y3395" i="40"/>
  <c r="X3395" i="40"/>
  <c r="W3395" i="40"/>
  <c r="Z3394" i="40"/>
  <c r="Y3394" i="40"/>
  <c r="X3394" i="40"/>
  <c r="W3394" i="40"/>
  <c r="Z3393" i="40"/>
  <c r="Y3393" i="40"/>
  <c r="X3393" i="40"/>
  <c r="W3393" i="40"/>
  <c r="Z3392" i="40"/>
  <c r="Y3392" i="40"/>
  <c r="X3392" i="40"/>
  <c r="W3392" i="40"/>
  <c r="Z3391" i="40"/>
  <c r="Y3391" i="40"/>
  <c r="X3391" i="40"/>
  <c r="W3391" i="40"/>
  <c r="Z3390" i="40"/>
  <c r="Y3390" i="40"/>
  <c r="X3390" i="40"/>
  <c r="W3390" i="40"/>
  <c r="Z3389" i="40"/>
  <c r="Y3389" i="40"/>
  <c r="X3389" i="40"/>
  <c r="W3389" i="40"/>
  <c r="Z3388" i="40"/>
  <c r="Y3388" i="40"/>
  <c r="X3388" i="40"/>
  <c r="W3388" i="40"/>
  <c r="Z3387" i="40"/>
  <c r="Y3387" i="40"/>
  <c r="X3387" i="40"/>
  <c r="W3387" i="40"/>
  <c r="Z3386" i="40"/>
  <c r="Y3386" i="40"/>
  <c r="X3386" i="40"/>
  <c r="W3386" i="40"/>
  <c r="Z3385" i="40"/>
  <c r="Y3385" i="40"/>
  <c r="X3385" i="40"/>
  <c r="W3385" i="40"/>
  <c r="Z3384" i="40"/>
  <c r="Y3384" i="40"/>
  <c r="X3384" i="40"/>
  <c r="W3384" i="40"/>
  <c r="Z3383" i="40"/>
  <c r="Y3383" i="40"/>
  <c r="X3383" i="40"/>
  <c r="W3383" i="40"/>
  <c r="Z3382" i="40"/>
  <c r="Y3382" i="40"/>
  <c r="X3382" i="40"/>
  <c r="W3382" i="40"/>
  <c r="Z3381" i="40"/>
  <c r="Y3381" i="40"/>
  <c r="X3381" i="40"/>
  <c r="W3381" i="40"/>
  <c r="Z3380" i="40"/>
  <c r="Y3380" i="40"/>
  <c r="X3380" i="40"/>
  <c r="W3380" i="40"/>
  <c r="Z3379" i="40"/>
  <c r="Y3379" i="40"/>
  <c r="X3379" i="40"/>
  <c r="W3379" i="40"/>
  <c r="Z3378" i="40"/>
  <c r="Y3378" i="40"/>
  <c r="X3378" i="40"/>
  <c r="W3378" i="40"/>
  <c r="Z3377" i="40"/>
  <c r="Y3377" i="40"/>
  <c r="X3377" i="40"/>
  <c r="W3377" i="40"/>
  <c r="Z3376" i="40"/>
  <c r="Y3376" i="40"/>
  <c r="X3376" i="40"/>
  <c r="W3376" i="40"/>
  <c r="Z3375" i="40"/>
  <c r="Y3375" i="40"/>
  <c r="X3375" i="40"/>
  <c r="W3375" i="40"/>
  <c r="Z3374" i="40"/>
  <c r="Y3374" i="40"/>
  <c r="X3374" i="40"/>
  <c r="W3374" i="40"/>
  <c r="Z3373" i="40"/>
  <c r="Y3373" i="40"/>
  <c r="X3373" i="40"/>
  <c r="W3373" i="40"/>
  <c r="Z3372" i="40"/>
  <c r="Y3372" i="40"/>
  <c r="X3372" i="40"/>
  <c r="W3372" i="40"/>
  <c r="Z3371" i="40"/>
  <c r="Y3371" i="40"/>
  <c r="X3371" i="40"/>
  <c r="W3371" i="40"/>
  <c r="Z3370" i="40"/>
  <c r="Y3370" i="40"/>
  <c r="X3370" i="40"/>
  <c r="W3370" i="40"/>
  <c r="Z3369" i="40"/>
  <c r="Y3369" i="40"/>
  <c r="X3369" i="40"/>
  <c r="W3369" i="40"/>
  <c r="Z3368" i="40"/>
  <c r="Y3368" i="40"/>
  <c r="X3368" i="40"/>
  <c r="W3368" i="40"/>
  <c r="Z3367" i="40"/>
  <c r="Y3367" i="40"/>
  <c r="X3367" i="40"/>
  <c r="W3367" i="40"/>
  <c r="Z3366" i="40"/>
  <c r="Y3366" i="40"/>
  <c r="X3366" i="40"/>
  <c r="W3366" i="40"/>
  <c r="Z3365" i="40"/>
  <c r="Y3365" i="40"/>
  <c r="X3365" i="40"/>
  <c r="W3365" i="40"/>
  <c r="Z3364" i="40"/>
  <c r="Y3364" i="40"/>
  <c r="X3364" i="40"/>
  <c r="W3364" i="40"/>
  <c r="Z3363" i="40"/>
  <c r="Y3363" i="40"/>
  <c r="X3363" i="40"/>
  <c r="W3363" i="40"/>
  <c r="Z3362" i="40"/>
  <c r="Y3362" i="40"/>
  <c r="X3362" i="40"/>
  <c r="W3362" i="40"/>
  <c r="Z3361" i="40"/>
  <c r="Y3361" i="40"/>
  <c r="X3361" i="40"/>
  <c r="W3361" i="40"/>
  <c r="Z3360" i="40"/>
  <c r="Y3360" i="40"/>
  <c r="X3360" i="40"/>
  <c r="W3360" i="40"/>
  <c r="Z3359" i="40"/>
  <c r="Y3359" i="40"/>
  <c r="X3359" i="40"/>
  <c r="W3359" i="40"/>
  <c r="Z3358" i="40"/>
  <c r="Y3358" i="40"/>
  <c r="X3358" i="40"/>
  <c r="W3358" i="40"/>
  <c r="Z3357" i="40"/>
  <c r="Y3357" i="40"/>
  <c r="X3357" i="40"/>
  <c r="W3357" i="40"/>
  <c r="Z3356" i="40"/>
  <c r="Y3356" i="40"/>
  <c r="X3356" i="40"/>
  <c r="W3356" i="40"/>
  <c r="Z3355" i="40"/>
  <c r="Y3355" i="40"/>
  <c r="X3355" i="40"/>
  <c r="W3355" i="40"/>
  <c r="Z3354" i="40"/>
  <c r="Y3354" i="40"/>
  <c r="X3354" i="40"/>
  <c r="W3354" i="40"/>
  <c r="Z3353" i="40"/>
  <c r="Y3353" i="40"/>
  <c r="X3353" i="40"/>
  <c r="W3353" i="40"/>
  <c r="Z3352" i="40"/>
  <c r="Y3352" i="40"/>
  <c r="X3352" i="40"/>
  <c r="W3352" i="40"/>
  <c r="Z3351" i="40"/>
  <c r="Y3351" i="40"/>
  <c r="X3351" i="40"/>
  <c r="W3351" i="40"/>
  <c r="Z3350" i="40"/>
  <c r="Y3350" i="40"/>
  <c r="X3350" i="40"/>
  <c r="W3350" i="40"/>
  <c r="Z3349" i="40"/>
  <c r="Y3349" i="40"/>
  <c r="X3349" i="40"/>
  <c r="W3349" i="40"/>
  <c r="Z3348" i="40"/>
  <c r="Y3348" i="40"/>
  <c r="X3348" i="40"/>
  <c r="W3348" i="40"/>
  <c r="Z3347" i="40"/>
  <c r="Y3347" i="40"/>
  <c r="X3347" i="40"/>
  <c r="W3347" i="40"/>
  <c r="Z3346" i="40"/>
  <c r="Y3346" i="40"/>
  <c r="X3346" i="40"/>
  <c r="W3346" i="40"/>
  <c r="Z3345" i="40"/>
  <c r="Y3345" i="40"/>
  <c r="X3345" i="40"/>
  <c r="W3345" i="40"/>
  <c r="Z3344" i="40"/>
  <c r="Y3344" i="40"/>
  <c r="X3344" i="40"/>
  <c r="W3344" i="40"/>
  <c r="Z3343" i="40"/>
  <c r="Y3343" i="40"/>
  <c r="X3343" i="40"/>
  <c r="W3343" i="40"/>
  <c r="Z3342" i="40"/>
  <c r="Y3342" i="40"/>
  <c r="X3342" i="40"/>
  <c r="W3342" i="40"/>
  <c r="Z3341" i="40"/>
  <c r="Y3341" i="40"/>
  <c r="X3341" i="40"/>
  <c r="W3341" i="40"/>
  <c r="Z3340" i="40"/>
  <c r="Y3340" i="40"/>
  <c r="X3340" i="40"/>
  <c r="W3340" i="40"/>
  <c r="Z3339" i="40"/>
  <c r="Y3339" i="40"/>
  <c r="X3339" i="40"/>
  <c r="W3339" i="40"/>
  <c r="Z3338" i="40"/>
  <c r="Y3338" i="40"/>
  <c r="X3338" i="40"/>
  <c r="W3338" i="40"/>
  <c r="Z3337" i="40"/>
  <c r="Y3337" i="40"/>
  <c r="X3337" i="40"/>
  <c r="W3337" i="40"/>
  <c r="Z3336" i="40"/>
  <c r="Y3336" i="40"/>
  <c r="X3336" i="40"/>
  <c r="W3336" i="40"/>
  <c r="Z3335" i="40"/>
  <c r="Y3335" i="40"/>
  <c r="X3335" i="40"/>
  <c r="W3335" i="40"/>
  <c r="Z3334" i="40"/>
  <c r="Y3334" i="40"/>
  <c r="X3334" i="40"/>
  <c r="W3334" i="40"/>
  <c r="Z3333" i="40"/>
  <c r="Y3333" i="40"/>
  <c r="X3333" i="40"/>
  <c r="W3333" i="40"/>
  <c r="Z3332" i="40"/>
  <c r="Y3332" i="40"/>
  <c r="X3332" i="40"/>
  <c r="W3332" i="40"/>
  <c r="Z3331" i="40"/>
  <c r="Y3331" i="40"/>
  <c r="X3331" i="40"/>
  <c r="W3331" i="40"/>
  <c r="Z3330" i="40"/>
  <c r="Y3330" i="40"/>
  <c r="X3330" i="40"/>
  <c r="W3330" i="40"/>
  <c r="Z3329" i="40"/>
  <c r="Y3329" i="40"/>
  <c r="X3329" i="40"/>
  <c r="W3329" i="40"/>
  <c r="Z3328" i="40"/>
  <c r="Y3328" i="40"/>
  <c r="X3328" i="40"/>
  <c r="W3328" i="40"/>
  <c r="Z3327" i="40"/>
  <c r="Y3327" i="40"/>
  <c r="X3327" i="40"/>
  <c r="W3327" i="40"/>
  <c r="Z3326" i="40"/>
  <c r="Y3326" i="40"/>
  <c r="X3326" i="40"/>
  <c r="W3326" i="40"/>
  <c r="Z3325" i="40"/>
  <c r="Y3325" i="40"/>
  <c r="X3325" i="40"/>
  <c r="W3325" i="40"/>
  <c r="Z3324" i="40"/>
  <c r="Y3324" i="40"/>
  <c r="X3324" i="40"/>
  <c r="W3324" i="40"/>
  <c r="Z3323" i="40"/>
  <c r="Y3323" i="40"/>
  <c r="X3323" i="40"/>
  <c r="W3323" i="40"/>
  <c r="Z3322" i="40"/>
  <c r="Y3322" i="40"/>
  <c r="X3322" i="40"/>
  <c r="W3322" i="40"/>
  <c r="Z3321" i="40"/>
  <c r="Y3321" i="40"/>
  <c r="X3321" i="40"/>
  <c r="W3321" i="40"/>
  <c r="Z3320" i="40"/>
  <c r="Y3320" i="40"/>
  <c r="X3320" i="40"/>
  <c r="W3320" i="40"/>
  <c r="Z3319" i="40"/>
  <c r="Y3319" i="40"/>
  <c r="X3319" i="40"/>
  <c r="W3319" i="40"/>
  <c r="Z3318" i="40"/>
  <c r="Y3318" i="40"/>
  <c r="X3318" i="40"/>
  <c r="W3318" i="40"/>
  <c r="Z3317" i="40"/>
  <c r="Y3317" i="40"/>
  <c r="X3317" i="40"/>
  <c r="W3317" i="40"/>
  <c r="Z3316" i="40"/>
  <c r="Y3316" i="40"/>
  <c r="X3316" i="40"/>
  <c r="W3316" i="40"/>
  <c r="Z3315" i="40"/>
  <c r="Y3315" i="40"/>
  <c r="X3315" i="40"/>
  <c r="W3315" i="40"/>
  <c r="Z3314" i="40"/>
  <c r="Y3314" i="40"/>
  <c r="X3314" i="40"/>
  <c r="W3314" i="40"/>
  <c r="Z3313" i="40"/>
  <c r="Y3313" i="40"/>
  <c r="X3313" i="40"/>
  <c r="W3313" i="40"/>
  <c r="Z3312" i="40"/>
  <c r="Y3312" i="40"/>
  <c r="X3312" i="40"/>
  <c r="W3312" i="40"/>
  <c r="Z3311" i="40"/>
  <c r="Y3311" i="40"/>
  <c r="X3311" i="40"/>
  <c r="W3311" i="40"/>
  <c r="Z3310" i="40"/>
  <c r="Y3310" i="40"/>
  <c r="X3310" i="40"/>
  <c r="W3310" i="40"/>
  <c r="Z3309" i="40"/>
  <c r="Y3309" i="40"/>
  <c r="X3309" i="40"/>
  <c r="W3309" i="40"/>
  <c r="Z3308" i="40"/>
  <c r="Y3308" i="40"/>
  <c r="X3308" i="40"/>
  <c r="W3308" i="40"/>
  <c r="Z3307" i="40"/>
  <c r="Y3307" i="40"/>
  <c r="X3307" i="40"/>
  <c r="W3307" i="40"/>
  <c r="Z3306" i="40"/>
  <c r="Y3306" i="40"/>
  <c r="X3306" i="40"/>
  <c r="W3306" i="40"/>
  <c r="Z3305" i="40"/>
  <c r="Y3305" i="40"/>
  <c r="X3305" i="40"/>
  <c r="W3305" i="40"/>
  <c r="Z3304" i="40"/>
  <c r="Y3304" i="40"/>
  <c r="X3304" i="40"/>
  <c r="W3304" i="40"/>
  <c r="Z3303" i="40"/>
  <c r="Y3303" i="40"/>
  <c r="X3303" i="40"/>
  <c r="W3303" i="40"/>
  <c r="Z3302" i="40"/>
  <c r="Y3302" i="40"/>
  <c r="X3302" i="40"/>
  <c r="W3302" i="40"/>
  <c r="Z3301" i="40"/>
  <c r="Y3301" i="40"/>
  <c r="X3301" i="40"/>
  <c r="W3301" i="40"/>
  <c r="Z3300" i="40"/>
  <c r="Y3300" i="40"/>
  <c r="X3300" i="40"/>
  <c r="W3300" i="40"/>
  <c r="Z3299" i="40"/>
  <c r="Y3299" i="40"/>
  <c r="X3299" i="40"/>
  <c r="W3299" i="40"/>
  <c r="Z3298" i="40"/>
  <c r="Y3298" i="40"/>
  <c r="X3298" i="40"/>
  <c r="W3298" i="40"/>
  <c r="Z3297" i="40"/>
  <c r="Y3297" i="40"/>
  <c r="X3297" i="40"/>
  <c r="W3297" i="40"/>
  <c r="Z3296" i="40"/>
  <c r="Y3296" i="40"/>
  <c r="X3296" i="40"/>
  <c r="W3296" i="40"/>
  <c r="Z3295" i="40"/>
  <c r="Y3295" i="40"/>
  <c r="X3295" i="40"/>
  <c r="W3295" i="40"/>
  <c r="Z3294" i="40"/>
  <c r="Y3294" i="40"/>
  <c r="X3294" i="40"/>
  <c r="W3294" i="40"/>
  <c r="Z3293" i="40"/>
  <c r="Y3293" i="40"/>
  <c r="X3293" i="40"/>
  <c r="W3293" i="40"/>
  <c r="Z3292" i="40"/>
  <c r="Y3292" i="40"/>
  <c r="X3292" i="40"/>
  <c r="W3292" i="40"/>
  <c r="Z3291" i="40"/>
  <c r="Y3291" i="40"/>
  <c r="X3291" i="40"/>
  <c r="W3291" i="40"/>
  <c r="Z3290" i="40"/>
  <c r="Y3290" i="40"/>
  <c r="X3290" i="40"/>
  <c r="W3290" i="40"/>
  <c r="Z3289" i="40"/>
  <c r="Y3289" i="40"/>
  <c r="X3289" i="40"/>
  <c r="W3289" i="40"/>
  <c r="Z3288" i="40"/>
  <c r="Y3288" i="40"/>
  <c r="X3288" i="40"/>
  <c r="W3288" i="40"/>
  <c r="Z3287" i="40"/>
  <c r="Y3287" i="40"/>
  <c r="X3287" i="40"/>
  <c r="W3287" i="40"/>
  <c r="Z3286" i="40"/>
  <c r="Y3286" i="40"/>
  <c r="X3286" i="40"/>
  <c r="W3286" i="40"/>
  <c r="Z3285" i="40"/>
  <c r="Y3285" i="40"/>
  <c r="X3285" i="40"/>
  <c r="W3285" i="40"/>
  <c r="Z3284" i="40"/>
  <c r="Y3284" i="40"/>
  <c r="X3284" i="40"/>
  <c r="W3284" i="40"/>
  <c r="Z3283" i="40"/>
  <c r="Y3283" i="40"/>
  <c r="X3283" i="40"/>
  <c r="W3283" i="40"/>
  <c r="Z3282" i="40"/>
  <c r="Y3282" i="40"/>
  <c r="X3282" i="40"/>
  <c r="W3282" i="40"/>
  <c r="Z3281" i="40"/>
  <c r="Y3281" i="40"/>
  <c r="X3281" i="40"/>
  <c r="W3281" i="40"/>
  <c r="Z3280" i="40"/>
  <c r="Y3280" i="40"/>
  <c r="X3280" i="40"/>
  <c r="W3280" i="40"/>
  <c r="Z3279" i="40"/>
  <c r="Y3279" i="40"/>
  <c r="X3279" i="40"/>
  <c r="W3279" i="40"/>
  <c r="Z3278" i="40"/>
  <c r="Y3278" i="40"/>
  <c r="X3278" i="40"/>
  <c r="W3278" i="40"/>
  <c r="Z3277" i="40"/>
  <c r="Y3277" i="40"/>
  <c r="X3277" i="40"/>
  <c r="W3277" i="40"/>
  <c r="Z3276" i="40"/>
  <c r="Y3276" i="40"/>
  <c r="X3276" i="40"/>
  <c r="W3276" i="40"/>
  <c r="Z3275" i="40"/>
  <c r="Y3275" i="40"/>
  <c r="X3275" i="40"/>
  <c r="W3275" i="40"/>
  <c r="Z3274" i="40"/>
  <c r="Y3274" i="40"/>
  <c r="X3274" i="40"/>
  <c r="W3274" i="40"/>
  <c r="Z3273" i="40"/>
  <c r="Y3273" i="40"/>
  <c r="X3273" i="40"/>
  <c r="W3273" i="40"/>
  <c r="Z3272" i="40"/>
  <c r="Y3272" i="40"/>
  <c r="X3272" i="40"/>
  <c r="W3272" i="40"/>
  <c r="Z3271" i="40"/>
  <c r="Y3271" i="40"/>
  <c r="X3271" i="40"/>
  <c r="W3271" i="40"/>
  <c r="Z3270" i="40"/>
  <c r="Y3270" i="40"/>
  <c r="X3270" i="40"/>
  <c r="W3270" i="40"/>
  <c r="Z3269" i="40"/>
  <c r="Y3269" i="40"/>
  <c r="X3269" i="40"/>
  <c r="W3269" i="40"/>
  <c r="Z3268" i="40"/>
  <c r="Y3268" i="40"/>
  <c r="X3268" i="40"/>
  <c r="W3268" i="40"/>
  <c r="Z3267" i="40"/>
  <c r="Y3267" i="40"/>
  <c r="X3267" i="40"/>
  <c r="W3267" i="40"/>
  <c r="Z3266" i="40"/>
  <c r="Y3266" i="40"/>
  <c r="X3266" i="40"/>
  <c r="W3266" i="40"/>
  <c r="Z3265" i="40"/>
  <c r="Y3265" i="40"/>
  <c r="X3265" i="40"/>
  <c r="W3265" i="40"/>
  <c r="Z3264" i="40"/>
  <c r="Y3264" i="40"/>
  <c r="X3264" i="40"/>
  <c r="W3264" i="40"/>
  <c r="Z3263" i="40"/>
  <c r="Y3263" i="40"/>
  <c r="X3263" i="40"/>
  <c r="W3263" i="40"/>
  <c r="Z3262" i="40"/>
  <c r="Y3262" i="40"/>
  <c r="X3262" i="40"/>
  <c r="W3262" i="40"/>
  <c r="Z3261" i="40"/>
  <c r="Y3261" i="40"/>
  <c r="X3261" i="40"/>
  <c r="W3261" i="40"/>
  <c r="Z3260" i="40"/>
  <c r="Y3260" i="40"/>
  <c r="X3260" i="40"/>
  <c r="W3260" i="40"/>
  <c r="Z3259" i="40"/>
  <c r="Y3259" i="40"/>
  <c r="X3259" i="40"/>
  <c r="W3259" i="40"/>
  <c r="Z3258" i="40"/>
  <c r="Y3258" i="40"/>
  <c r="X3258" i="40"/>
  <c r="W3258" i="40"/>
  <c r="Z3257" i="40"/>
  <c r="Y3257" i="40"/>
  <c r="X3257" i="40"/>
  <c r="W3257" i="40"/>
  <c r="Z3256" i="40"/>
  <c r="Y3256" i="40"/>
  <c r="X3256" i="40"/>
  <c r="W3256" i="40"/>
  <c r="Z3255" i="40"/>
  <c r="Y3255" i="40"/>
  <c r="X3255" i="40"/>
  <c r="W3255" i="40"/>
  <c r="Z3254" i="40"/>
  <c r="Y3254" i="40"/>
  <c r="X3254" i="40"/>
  <c r="W3254" i="40"/>
  <c r="Z3253" i="40"/>
  <c r="Y3253" i="40"/>
  <c r="X3253" i="40"/>
  <c r="W3253" i="40"/>
  <c r="Z3252" i="40"/>
  <c r="Y3252" i="40"/>
  <c r="X3252" i="40"/>
  <c r="W3252" i="40"/>
  <c r="Z3251" i="40"/>
  <c r="Y3251" i="40"/>
  <c r="X3251" i="40"/>
  <c r="W3251" i="40"/>
  <c r="Z3250" i="40"/>
  <c r="Y3250" i="40"/>
  <c r="X3250" i="40"/>
  <c r="W3250" i="40"/>
  <c r="Z3249" i="40"/>
  <c r="Y3249" i="40"/>
  <c r="X3249" i="40"/>
  <c r="W3249" i="40"/>
  <c r="Z3248" i="40"/>
  <c r="Y3248" i="40"/>
  <c r="X3248" i="40"/>
  <c r="W3248" i="40"/>
  <c r="Z3247" i="40"/>
  <c r="Y3247" i="40"/>
  <c r="X3247" i="40"/>
  <c r="W3247" i="40"/>
  <c r="Z3246" i="40"/>
  <c r="Y3246" i="40"/>
  <c r="X3246" i="40"/>
  <c r="W3246" i="40"/>
  <c r="Z3245" i="40"/>
  <c r="Y3245" i="40"/>
  <c r="X3245" i="40"/>
  <c r="W3245" i="40"/>
  <c r="Z3244" i="40"/>
  <c r="Y3244" i="40"/>
  <c r="X3244" i="40"/>
  <c r="W3244" i="40"/>
  <c r="Z3243" i="40"/>
  <c r="Y3243" i="40"/>
  <c r="X3243" i="40"/>
  <c r="W3243" i="40"/>
  <c r="Z3242" i="40"/>
  <c r="Y3242" i="40"/>
  <c r="X3242" i="40"/>
  <c r="W3242" i="40"/>
  <c r="Z3241" i="40"/>
  <c r="Y3241" i="40"/>
  <c r="X3241" i="40"/>
  <c r="W3241" i="40"/>
  <c r="Z3240" i="40"/>
  <c r="Y3240" i="40"/>
  <c r="X3240" i="40"/>
  <c r="W3240" i="40"/>
  <c r="Z3239" i="40"/>
  <c r="Y3239" i="40"/>
  <c r="X3239" i="40"/>
  <c r="W3239" i="40"/>
  <c r="Z3238" i="40"/>
  <c r="Y3238" i="40"/>
  <c r="X3238" i="40"/>
  <c r="W3238" i="40"/>
  <c r="Z3237" i="40"/>
  <c r="Y3237" i="40"/>
  <c r="X3237" i="40"/>
  <c r="W3237" i="40"/>
  <c r="Z3236" i="40"/>
  <c r="Y3236" i="40"/>
  <c r="X3236" i="40"/>
  <c r="W3236" i="40"/>
  <c r="Z3235" i="40"/>
  <c r="Y3235" i="40"/>
  <c r="X3235" i="40"/>
  <c r="W3235" i="40"/>
  <c r="Z3234" i="40"/>
  <c r="Y3234" i="40"/>
  <c r="X3234" i="40"/>
  <c r="W3234" i="40"/>
  <c r="Z3233" i="40"/>
  <c r="Y3233" i="40"/>
  <c r="X3233" i="40"/>
  <c r="W3233" i="40"/>
  <c r="Z3232" i="40"/>
  <c r="Y3232" i="40"/>
  <c r="X3232" i="40"/>
  <c r="W3232" i="40"/>
  <c r="Z3231" i="40"/>
  <c r="Y3231" i="40"/>
  <c r="X3231" i="40"/>
  <c r="W3231" i="40"/>
  <c r="Z3230" i="40"/>
  <c r="Y3230" i="40"/>
  <c r="X3230" i="40"/>
  <c r="W3230" i="40"/>
  <c r="Z3229" i="40"/>
  <c r="Y3229" i="40"/>
  <c r="X3229" i="40"/>
  <c r="W3229" i="40"/>
  <c r="Z3228" i="40"/>
  <c r="Y3228" i="40"/>
  <c r="X3228" i="40"/>
  <c r="W3228" i="40"/>
  <c r="Z3227" i="40"/>
  <c r="Y3227" i="40"/>
  <c r="X3227" i="40"/>
  <c r="W3227" i="40"/>
  <c r="Z3226" i="40"/>
  <c r="Y3226" i="40"/>
  <c r="X3226" i="40"/>
  <c r="W3226" i="40"/>
  <c r="Z3225" i="40"/>
  <c r="Y3225" i="40"/>
  <c r="X3225" i="40"/>
  <c r="W3225" i="40"/>
  <c r="Z3224" i="40"/>
  <c r="Y3224" i="40"/>
  <c r="X3224" i="40"/>
  <c r="W3224" i="40"/>
  <c r="Z3223" i="40"/>
  <c r="Y3223" i="40"/>
  <c r="X3223" i="40"/>
  <c r="W3223" i="40"/>
  <c r="Z3222" i="40"/>
  <c r="Y3222" i="40"/>
  <c r="X3222" i="40"/>
  <c r="W3222" i="40"/>
  <c r="Z3221" i="40"/>
  <c r="Y3221" i="40"/>
  <c r="X3221" i="40"/>
  <c r="W3221" i="40"/>
  <c r="Z3220" i="40"/>
  <c r="Y3220" i="40"/>
  <c r="X3220" i="40"/>
  <c r="W3220" i="40"/>
  <c r="Z3219" i="40"/>
  <c r="Y3219" i="40"/>
  <c r="X3219" i="40"/>
  <c r="W3219" i="40"/>
  <c r="Z3218" i="40"/>
  <c r="Y3218" i="40"/>
  <c r="X3218" i="40"/>
  <c r="W3218" i="40"/>
  <c r="Z3217" i="40"/>
  <c r="Y3217" i="40"/>
  <c r="X3217" i="40"/>
  <c r="W3217" i="40"/>
  <c r="Z3216" i="40"/>
  <c r="Y3216" i="40"/>
  <c r="X3216" i="40"/>
  <c r="W3216" i="40"/>
  <c r="Z3215" i="40"/>
  <c r="Y3215" i="40"/>
  <c r="X3215" i="40"/>
  <c r="W3215" i="40"/>
  <c r="Z3214" i="40"/>
  <c r="Y3214" i="40"/>
  <c r="X3214" i="40"/>
  <c r="W3214" i="40"/>
  <c r="Z3213" i="40"/>
  <c r="Y3213" i="40"/>
  <c r="X3213" i="40"/>
  <c r="W3213" i="40"/>
  <c r="Z3212" i="40"/>
  <c r="Y3212" i="40"/>
  <c r="X3212" i="40"/>
  <c r="W3212" i="40"/>
  <c r="Z3211" i="40"/>
  <c r="Y3211" i="40"/>
  <c r="X3211" i="40"/>
  <c r="W3211" i="40"/>
  <c r="Z3210" i="40"/>
  <c r="Y3210" i="40"/>
  <c r="X3210" i="40"/>
  <c r="W3210" i="40"/>
  <c r="Z3209" i="40"/>
  <c r="Y3209" i="40"/>
  <c r="X3209" i="40"/>
  <c r="W3209" i="40"/>
  <c r="Z3208" i="40"/>
  <c r="Y3208" i="40"/>
  <c r="X3208" i="40"/>
  <c r="W3208" i="40"/>
  <c r="Z3207" i="40"/>
  <c r="Y3207" i="40"/>
  <c r="X3207" i="40"/>
  <c r="W3207" i="40"/>
  <c r="Z3206" i="40"/>
  <c r="Y3206" i="40"/>
  <c r="X3206" i="40"/>
  <c r="W3206" i="40"/>
  <c r="Z3205" i="40"/>
  <c r="Y3205" i="40"/>
  <c r="X3205" i="40"/>
  <c r="W3205" i="40"/>
  <c r="Z3204" i="40"/>
  <c r="Y3204" i="40"/>
  <c r="X3204" i="40"/>
  <c r="W3204" i="40"/>
  <c r="Z3203" i="40"/>
  <c r="Y3203" i="40"/>
  <c r="X3203" i="40"/>
  <c r="W3203" i="40"/>
  <c r="Z3202" i="40"/>
  <c r="Y3202" i="40"/>
  <c r="X3202" i="40"/>
  <c r="W3202" i="40"/>
  <c r="Z3201" i="40"/>
  <c r="Y3201" i="40"/>
  <c r="X3201" i="40"/>
  <c r="W3201" i="40"/>
  <c r="Z3200" i="40"/>
  <c r="Y3200" i="40"/>
  <c r="X3200" i="40"/>
  <c r="W3200" i="40"/>
  <c r="Z3199" i="40"/>
  <c r="Y3199" i="40"/>
  <c r="X3199" i="40"/>
  <c r="W3199" i="40"/>
  <c r="Z3198" i="40"/>
  <c r="Y3198" i="40"/>
  <c r="X3198" i="40"/>
  <c r="W3198" i="40"/>
  <c r="Z3197" i="40"/>
  <c r="Y3197" i="40"/>
  <c r="X3197" i="40"/>
  <c r="W3197" i="40"/>
  <c r="Z3196" i="40"/>
  <c r="Y3196" i="40"/>
  <c r="X3196" i="40"/>
  <c r="W3196" i="40"/>
  <c r="Z3195" i="40"/>
  <c r="Y3195" i="40"/>
  <c r="X3195" i="40"/>
  <c r="W3195" i="40"/>
  <c r="Z3194" i="40"/>
  <c r="Y3194" i="40"/>
  <c r="X3194" i="40"/>
  <c r="W3194" i="40"/>
  <c r="Z3193" i="40"/>
  <c r="Y3193" i="40"/>
  <c r="X3193" i="40"/>
  <c r="W3193" i="40"/>
  <c r="Z3192" i="40"/>
  <c r="Y3192" i="40"/>
  <c r="X3192" i="40"/>
  <c r="W3192" i="40"/>
  <c r="Z3191" i="40"/>
  <c r="Y3191" i="40"/>
  <c r="X3191" i="40"/>
  <c r="W3191" i="40"/>
  <c r="Z3190" i="40"/>
  <c r="Y3190" i="40"/>
  <c r="X3190" i="40"/>
  <c r="W3190" i="40"/>
  <c r="Z3189" i="40"/>
  <c r="Y3189" i="40"/>
  <c r="X3189" i="40"/>
  <c r="W3189" i="40"/>
  <c r="Z3188" i="40"/>
  <c r="Y3188" i="40"/>
  <c r="X3188" i="40"/>
  <c r="W3188" i="40"/>
  <c r="Z3187" i="40"/>
  <c r="Y3187" i="40"/>
  <c r="X3187" i="40"/>
  <c r="W3187" i="40"/>
  <c r="Z3186" i="40"/>
  <c r="Y3186" i="40"/>
  <c r="X3186" i="40"/>
  <c r="W3186" i="40"/>
  <c r="Z3185" i="40"/>
  <c r="Y3185" i="40"/>
  <c r="X3185" i="40"/>
  <c r="W3185" i="40"/>
  <c r="Z3184" i="40"/>
  <c r="Y3184" i="40"/>
  <c r="X3184" i="40"/>
  <c r="W3184" i="40"/>
  <c r="Z3183" i="40"/>
  <c r="Y3183" i="40"/>
  <c r="X3183" i="40"/>
  <c r="W3183" i="40"/>
  <c r="Z3182" i="40"/>
  <c r="Y3182" i="40"/>
  <c r="X3182" i="40"/>
  <c r="W3182" i="40"/>
  <c r="Z3181" i="40"/>
  <c r="Y3181" i="40"/>
  <c r="X3181" i="40"/>
  <c r="W3181" i="40"/>
  <c r="Z3180" i="40"/>
  <c r="Y3180" i="40"/>
  <c r="X3180" i="40"/>
  <c r="W3180" i="40"/>
  <c r="Z3179" i="40"/>
  <c r="Y3179" i="40"/>
  <c r="X3179" i="40"/>
  <c r="W3179" i="40"/>
  <c r="Z3178" i="40"/>
  <c r="Y3178" i="40"/>
  <c r="X3178" i="40"/>
  <c r="W3178" i="40"/>
  <c r="Z3177" i="40"/>
  <c r="Y3177" i="40"/>
  <c r="X3177" i="40"/>
  <c r="W3177" i="40"/>
  <c r="Z3176" i="40"/>
  <c r="Y3176" i="40"/>
  <c r="X3176" i="40"/>
  <c r="W3176" i="40"/>
  <c r="Z3175" i="40"/>
  <c r="Y3175" i="40"/>
  <c r="X3175" i="40"/>
  <c r="W3175" i="40"/>
  <c r="Z3174" i="40"/>
  <c r="Y3174" i="40"/>
  <c r="X3174" i="40"/>
  <c r="W3174" i="40"/>
  <c r="Z3173" i="40"/>
  <c r="Y3173" i="40"/>
  <c r="X3173" i="40"/>
  <c r="W3173" i="40"/>
  <c r="Z3172" i="40"/>
  <c r="Y3172" i="40"/>
  <c r="X3172" i="40"/>
  <c r="W3172" i="40"/>
  <c r="Z3171" i="40"/>
  <c r="Y3171" i="40"/>
  <c r="X3171" i="40"/>
  <c r="W3171" i="40"/>
  <c r="Z3170" i="40"/>
  <c r="Y3170" i="40"/>
  <c r="X3170" i="40"/>
  <c r="W3170" i="40"/>
  <c r="Z3169" i="40"/>
  <c r="Y3169" i="40"/>
  <c r="X3169" i="40"/>
  <c r="W3169" i="40"/>
  <c r="Z3168" i="40"/>
  <c r="Y3168" i="40"/>
  <c r="X3168" i="40"/>
  <c r="W3168" i="40"/>
  <c r="Z3167" i="40"/>
  <c r="Y3167" i="40"/>
  <c r="X3167" i="40"/>
  <c r="W3167" i="40"/>
  <c r="Z3166" i="40"/>
  <c r="Y3166" i="40"/>
  <c r="X3166" i="40"/>
  <c r="W3166" i="40"/>
  <c r="Z3165" i="40"/>
  <c r="Y3165" i="40"/>
  <c r="X3165" i="40"/>
  <c r="W3165" i="40"/>
  <c r="Z3164" i="40"/>
  <c r="Y3164" i="40"/>
  <c r="X3164" i="40"/>
  <c r="W3164" i="40"/>
  <c r="Z3163" i="40"/>
  <c r="Y3163" i="40"/>
  <c r="X3163" i="40"/>
  <c r="W3163" i="40"/>
  <c r="Z3162" i="40"/>
  <c r="Y3162" i="40"/>
  <c r="X3162" i="40"/>
  <c r="W3162" i="40"/>
  <c r="Z3161" i="40"/>
  <c r="Y3161" i="40"/>
  <c r="X3161" i="40"/>
  <c r="W3161" i="40"/>
  <c r="Z3160" i="40"/>
  <c r="Y3160" i="40"/>
  <c r="X3160" i="40"/>
  <c r="W3160" i="40"/>
  <c r="Z3159" i="40"/>
  <c r="Y3159" i="40"/>
  <c r="X3159" i="40"/>
  <c r="W3159" i="40"/>
  <c r="Z3158" i="40"/>
  <c r="Y3158" i="40"/>
  <c r="X3158" i="40"/>
  <c r="W3158" i="40"/>
  <c r="Z3157" i="40"/>
  <c r="Y3157" i="40"/>
  <c r="X3157" i="40"/>
  <c r="W3157" i="40"/>
  <c r="Z3156" i="40"/>
  <c r="Y3156" i="40"/>
  <c r="X3156" i="40"/>
  <c r="W3156" i="40"/>
  <c r="Z3155" i="40"/>
  <c r="Y3155" i="40"/>
  <c r="X3155" i="40"/>
  <c r="W3155" i="40"/>
  <c r="Z3154" i="40"/>
  <c r="Y3154" i="40"/>
  <c r="X3154" i="40"/>
  <c r="W3154" i="40"/>
  <c r="Z3153" i="40"/>
  <c r="Y3153" i="40"/>
  <c r="X3153" i="40"/>
  <c r="W3153" i="40"/>
  <c r="Z3152" i="40"/>
  <c r="Y3152" i="40"/>
  <c r="X3152" i="40"/>
  <c r="W3152" i="40"/>
  <c r="Z3151" i="40"/>
  <c r="Y3151" i="40"/>
  <c r="X3151" i="40"/>
  <c r="W3151" i="40"/>
  <c r="Z3150" i="40"/>
  <c r="Y3150" i="40"/>
  <c r="X3150" i="40"/>
  <c r="W3150" i="40"/>
  <c r="Z3149" i="40"/>
  <c r="Y3149" i="40"/>
  <c r="X3149" i="40"/>
  <c r="W3149" i="40"/>
  <c r="Z3148" i="40"/>
  <c r="Y3148" i="40"/>
  <c r="X3148" i="40"/>
  <c r="W3148" i="40"/>
  <c r="Z3147" i="40"/>
  <c r="Y3147" i="40"/>
  <c r="X3147" i="40"/>
  <c r="W3147" i="40"/>
  <c r="Z3146" i="40"/>
  <c r="Y3146" i="40"/>
  <c r="X3146" i="40"/>
  <c r="W3146" i="40"/>
  <c r="Z3145" i="40"/>
  <c r="Y3145" i="40"/>
  <c r="X3145" i="40"/>
  <c r="W3145" i="40"/>
  <c r="Z3144" i="40"/>
  <c r="Y3144" i="40"/>
  <c r="X3144" i="40"/>
  <c r="W3144" i="40"/>
  <c r="Z3143" i="40"/>
  <c r="Y3143" i="40"/>
  <c r="X3143" i="40"/>
  <c r="W3143" i="40"/>
  <c r="Z3142" i="40"/>
  <c r="Y3142" i="40"/>
  <c r="X3142" i="40"/>
  <c r="W3142" i="40"/>
  <c r="Z3141" i="40"/>
  <c r="Y3141" i="40"/>
  <c r="X3141" i="40"/>
  <c r="W3141" i="40"/>
  <c r="Z3140" i="40"/>
  <c r="Y3140" i="40"/>
  <c r="X3140" i="40"/>
  <c r="W3140" i="40"/>
  <c r="Z3139" i="40"/>
  <c r="Y3139" i="40"/>
  <c r="X3139" i="40"/>
  <c r="W3139" i="40"/>
  <c r="Z3138" i="40"/>
  <c r="Y3138" i="40"/>
  <c r="X3138" i="40"/>
  <c r="W3138" i="40"/>
  <c r="Z3137" i="40"/>
  <c r="Y3137" i="40"/>
  <c r="X3137" i="40"/>
  <c r="W3137" i="40"/>
  <c r="Z3136" i="40"/>
  <c r="Y3136" i="40"/>
  <c r="X3136" i="40"/>
  <c r="W3136" i="40"/>
  <c r="Z3135" i="40"/>
  <c r="Y3135" i="40"/>
  <c r="X3135" i="40"/>
  <c r="W3135" i="40"/>
  <c r="Z3134" i="40"/>
  <c r="Y3134" i="40"/>
  <c r="X3134" i="40"/>
  <c r="W3134" i="40"/>
  <c r="Z3133" i="40"/>
  <c r="Y3133" i="40"/>
  <c r="X3133" i="40"/>
  <c r="W3133" i="40"/>
  <c r="Z3132" i="40"/>
  <c r="Y3132" i="40"/>
  <c r="X3132" i="40"/>
  <c r="W3132" i="40"/>
  <c r="Z3131" i="40"/>
  <c r="Y3131" i="40"/>
  <c r="X3131" i="40"/>
  <c r="W3131" i="40"/>
  <c r="Z3130" i="40"/>
  <c r="Y3130" i="40"/>
  <c r="X3130" i="40"/>
  <c r="W3130" i="40"/>
  <c r="Z3129" i="40"/>
  <c r="Y3129" i="40"/>
  <c r="X3129" i="40"/>
  <c r="W3129" i="40"/>
  <c r="Z3128" i="40"/>
  <c r="Y3128" i="40"/>
  <c r="X3128" i="40"/>
  <c r="W3128" i="40"/>
  <c r="Z3127" i="40"/>
  <c r="Y3127" i="40"/>
  <c r="X3127" i="40"/>
  <c r="W3127" i="40"/>
  <c r="Z3126" i="40"/>
  <c r="Y3126" i="40"/>
  <c r="X3126" i="40"/>
  <c r="W3126" i="40"/>
  <c r="Z3125" i="40"/>
  <c r="Y3125" i="40"/>
  <c r="X3125" i="40"/>
  <c r="W3125" i="40"/>
  <c r="Z3124" i="40"/>
  <c r="Y3124" i="40"/>
  <c r="X3124" i="40"/>
  <c r="W3124" i="40"/>
  <c r="Z3123" i="40"/>
  <c r="Y3123" i="40"/>
  <c r="X3123" i="40"/>
  <c r="W3123" i="40"/>
  <c r="Z3122" i="40"/>
  <c r="Y3122" i="40"/>
  <c r="X3122" i="40"/>
  <c r="W3122" i="40"/>
  <c r="Z3121" i="40"/>
  <c r="Y3121" i="40"/>
  <c r="X3121" i="40"/>
  <c r="W3121" i="40"/>
  <c r="Z3120" i="40"/>
  <c r="Y3120" i="40"/>
  <c r="X3120" i="40"/>
  <c r="W3120" i="40"/>
  <c r="Z3119" i="40"/>
  <c r="Y3119" i="40"/>
  <c r="X3119" i="40"/>
  <c r="W3119" i="40"/>
  <c r="Z3118" i="40"/>
  <c r="Y3118" i="40"/>
  <c r="X3118" i="40"/>
  <c r="W3118" i="40"/>
  <c r="Z3117" i="40"/>
  <c r="Y3117" i="40"/>
  <c r="X3117" i="40"/>
  <c r="W3117" i="40"/>
  <c r="Z3116" i="40"/>
  <c r="Y3116" i="40"/>
  <c r="X3116" i="40"/>
  <c r="W3116" i="40"/>
  <c r="Z3115" i="40"/>
  <c r="Y3115" i="40"/>
  <c r="X3115" i="40"/>
  <c r="W3115" i="40"/>
  <c r="Z3114" i="40"/>
  <c r="Y3114" i="40"/>
  <c r="X3114" i="40"/>
  <c r="W3114" i="40"/>
  <c r="Z3113" i="40"/>
  <c r="Y3113" i="40"/>
  <c r="X3113" i="40"/>
  <c r="W3113" i="40"/>
  <c r="Z3112" i="40"/>
  <c r="Y3112" i="40"/>
  <c r="X3112" i="40"/>
  <c r="W3112" i="40"/>
  <c r="Z3111" i="40"/>
  <c r="Y3111" i="40"/>
  <c r="X3111" i="40"/>
  <c r="W3111" i="40"/>
  <c r="Z3110" i="40"/>
  <c r="Y3110" i="40"/>
  <c r="X3110" i="40"/>
  <c r="W3110" i="40"/>
  <c r="Z3109" i="40"/>
  <c r="Y3109" i="40"/>
  <c r="X3109" i="40"/>
  <c r="W3109" i="40"/>
  <c r="Z3108" i="40"/>
  <c r="Y3108" i="40"/>
  <c r="X3108" i="40"/>
  <c r="W3108" i="40"/>
  <c r="Z3107" i="40"/>
  <c r="Y3107" i="40"/>
  <c r="X3107" i="40"/>
  <c r="W3107" i="40"/>
  <c r="Z3106" i="40"/>
  <c r="Y3106" i="40"/>
  <c r="X3106" i="40"/>
  <c r="W3106" i="40"/>
  <c r="Z3105" i="40"/>
  <c r="Y3105" i="40"/>
  <c r="X3105" i="40"/>
  <c r="W3105" i="40"/>
  <c r="Z3104" i="40"/>
  <c r="Y3104" i="40"/>
  <c r="X3104" i="40"/>
  <c r="W3104" i="40"/>
  <c r="Z3103" i="40"/>
  <c r="Y3103" i="40"/>
  <c r="X3103" i="40"/>
  <c r="W3103" i="40"/>
  <c r="Z3102" i="40"/>
  <c r="Y3102" i="40"/>
  <c r="X3102" i="40"/>
  <c r="W3102" i="40"/>
  <c r="Z3101" i="40"/>
  <c r="Y3101" i="40"/>
  <c r="X3101" i="40"/>
  <c r="W3101" i="40"/>
  <c r="Z3100" i="40"/>
  <c r="Y3100" i="40"/>
  <c r="X3100" i="40"/>
  <c r="W3100" i="40"/>
  <c r="Z3099" i="40"/>
  <c r="Y3099" i="40"/>
  <c r="X3099" i="40"/>
  <c r="W3099" i="40"/>
  <c r="Z3098" i="40"/>
  <c r="Y3098" i="40"/>
  <c r="X3098" i="40"/>
  <c r="W3098" i="40"/>
  <c r="Z3097" i="40"/>
  <c r="Y3097" i="40"/>
  <c r="X3097" i="40"/>
  <c r="W3097" i="40"/>
  <c r="Z3096" i="40"/>
  <c r="Y3096" i="40"/>
  <c r="X3096" i="40"/>
  <c r="W3096" i="40"/>
  <c r="Z3095" i="40"/>
  <c r="Y3095" i="40"/>
  <c r="X3095" i="40"/>
  <c r="W3095" i="40"/>
  <c r="Z3094" i="40"/>
  <c r="Y3094" i="40"/>
  <c r="X3094" i="40"/>
  <c r="W3094" i="40"/>
  <c r="Z3093" i="40"/>
  <c r="Y3093" i="40"/>
  <c r="X3093" i="40"/>
  <c r="W3093" i="40"/>
  <c r="Z3092" i="40"/>
  <c r="Y3092" i="40"/>
  <c r="X3092" i="40"/>
  <c r="W3092" i="40"/>
  <c r="Z3091" i="40"/>
  <c r="Y3091" i="40"/>
  <c r="X3091" i="40"/>
  <c r="W3091" i="40"/>
  <c r="Z3090" i="40"/>
  <c r="Y3090" i="40"/>
  <c r="X3090" i="40"/>
  <c r="W3090" i="40"/>
  <c r="Z3089" i="40"/>
  <c r="Y3089" i="40"/>
  <c r="X3089" i="40"/>
  <c r="W3089" i="40"/>
  <c r="Z3088" i="40"/>
  <c r="Y3088" i="40"/>
  <c r="X3088" i="40"/>
  <c r="W3088" i="40"/>
  <c r="Z3087" i="40"/>
  <c r="Y3087" i="40"/>
  <c r="X3087" i="40"/>
  <c r="W3087" i="40"/>
  <c r="Z3086" i="40"/>
  <c r="Y3086" i="40"/>
  <c r="X3086" i="40"/>
  <c r="W3086" i="40"/>
  <c r="Z3085" i="40"/>
  <c r="Y3085" i="40"/>
  <c r="X3085" i="40"/>
  <c r="W3085" i="40"/>
  <c r="Z3084" i="40"/>
  <c r="Y3084" i="40"/>
  <c r="X3084" i="40"/>
  <c r="W3084" i="40"/>
  <c r="Z3083" i="40"/>
  <c r="Y3083" i="40"/>
  <c r="X3083" i="40"/>
  <c r="W3083" i="40"/>
  <c r="Z3082" i="40"/>
  <c r="Y3082" i="40"/>
  <c r="X3082" i="40"/>
  <c r="W3082" i="40"/>
  <c r="Z3081" i="40"/>
  <c r="Y3081" i="40"/>
  <c r="X3081" i="40"/>
  <c r="W3081" i="40"/>
  <c r="Z3080" i="40"/>
  <c r="Y3080" i="40"/>
  <c r="X3080" i="40"/>
  <c r="W3080" i="40"/>
  <c r="Z3079" i="40"/>
  <c r="Y3079" i="40"/>
  <c r="X3079" i="40"/>
  <c r="W3079" i="40"/>
  <c r="Z3078" i="40"/>
  <c r="Y3078" i="40"/>
  <c r="X3078" i="40"/>
  <c r="W3078" i="40"/>
  <c r="Z3077" i="40"/>
  <c r="Y3077" i="40"/>
  <c r="X3077" i="40"/>
  <c r="W3077" i="40"/>
  <c r="Z3076" i="40"/>
  <c r="Y3076" i="40"/>
  <c r="X3076" i="40"/>
  <c r="W3076" i="40"/>
  <c r="Z3075" i="40"/>
  <c r="Y3075" i="40"/>
  <c r="X3075" i="40"/>
  <c r="W3075" i="40"/>
  <c r="Z3074" i="40"/>
  <c r="Y3074" i="40"/>
  <c r="X3074" i="40"/>
  <c r="W3074" i="40"/>
  <c r="Z3073" i="40"/>
  <c r="Y3073" i="40"/>
  <c r="X3073" i="40"/>
  <c r="W3073" i="40"/>
  <c r="Z3072" i="40"/>
  <c r="Y3072" i="40"/>
  <c r="X3072" i="40"/>
  <c r="W3072" i="40"/>
  <c r="Z3071" i="40"/>
  <c r="Y3071" i="40"/>
  <c r="X3071" i="40"/>
  <c r="W3071" i="40"/>
  <c r="Z3070" i="40"/>
  <c r="Y3070" i="40"/>
  <c r="X3070" i="40"/>
  <c r="W3070" i="40"/>
  <c r="Z3069" i="40"/>
  <c r="Y3069" i="40"/>
  <c r="X3069" i="40"/>
  <c r="W3069" i="40"/>
  <c r="Z3068" i="40"/>
  <c r="Y3068" i="40"/>
  <c r="X3068" i="40"/>
  <c r="W3068" i="40"/>
  <c r="Z3067" i="40"/>
  <c r="Y3067" i="40"/>
  <c r="X3067" i="40"/>
  <c r="W3067" i="40"/>
  <c r="Z3066" i="40"/>
  <c r="Y3066" i="40"/>
  <c r="X3066" i="40"/>
  <c r="W3066" i="40"/>
  <c r="Z3065" i="40"/>
  <c r="Y3065" i="40"/>
  <c r="X3065" i="40"/>
  <c r="W3065" i="40"/>
  <c r="Z3064" i="40"/>
  <c r="Y3064" i="40"/>
  <c r="X3064" i="40"/>
  <c r="W3064" i="40"/>
  <c r="Z3063" i="40"/>
  <c r="Y3063" i="40"/>
  <c r="X3063" i="40"/>
  <c r="W3063" i="40"/>
  <c r="Z3062" i="40"/>
  <c r="Y3062" i="40"/>
  <c r="X3062" i="40"/>
  <c r="W3062" i="40"/>
  <c r="Z3061" i="40"/>
  <c r="Y3061" i="40"/>
  <c r="X3061" i="40"/>
  <c r="W3061" i="40"/>
  <c r="Z3060" i="40"/>
  <c r="Y3060" i="40"/>
  <c r="X3060" i="40"/>
  <c r="W3060" i="40"/>
  <c r="Z3059" i="40"/>
  <c r="Y3059" i="40"/>
  <c r="X3059" i="40"/>
  <c r="W3059" i="40"/>
  <c r="Z3058" i="40"/>
  <c r="Y3058" i="40"/>
  <c r="X3058" i="40"/>
  <c r="W3058" i="40"/>
  <c r="Z3057" i="40"/>
  <c r="Y3057" i="40"/>
  <c r="X3057" i="40"/>
  <c r="W3057" i="40"/>
  <c r="Z3056" i="40"/>
  <c r="Y3056" i="40"/>
  <c r="X3056" i="40"/>
  <c r="W3056" i="40"/>
  <c r="Z3055" i="40"/>
  <c r="Y3055" i="40"/>
  <c r="X3055" i="40"/>
  <c r="W3055" i="40"/>
  <c r="Z3054" i="40"/>
  <c r="Y3054" i="40"/>
  <c r="X3054" i="40"/>
  <c r="W3054" i="40"/>
  <c r="Z3053" i="40"/>
  <c r="Y3053" i="40"/>
  <c r="X3053" i="40"/>
  <c r="W3053" i="40"/>
  <c r="Z3052" i="40"/>
  <c r="Y3052" i="40"/>
  <c r="X3052" i="40"/>
  <c r="W3052" i="40"/>
  <c r="Z3051" i="40"/>
  <c r="Y3051" i="40"/>
  <c r="X3051" i="40"/>
  <c r="W3051" i="40"/>
  <c r="Z3050" i="40"/>
  <c r="Y3050" i="40"/>
  <c r="X3050" i="40"/>
  <c r="W3050" i="40"/>
  <c r="Z3049" i="40"/>
  <c r="Y3049" i="40"/>
  <c r="X3049" i="40"/>
  <c r="W3049" i="40"/>
  <c r="Z3048" i="40"/>
  <c r="Y3048" i="40"/>
  <c r="X3048" i="40"/>
  <c r="W3048" i="40"/>
  <c r="Z3047" i="40"/>
  <c r="Y3047" i="40"/>
  <c r="X3047" i="40"/>
  <c r="W3047" i="40"/>
  <c r="Z3046" i="40"/>
  <c r="Y3046" i="40"/>
  <c r="X3046" i="40"/>
  <c r="W3046" i="40"/>
  <c r="Z3045" i="40"/>
  <c r="Y3045" i="40"/>
  <c r="X3045" i="40"/>
  <c r="W3045" i="40"/>
  <c r="Z3044" i="40"/>
  <c r="Y3044" i="40"/>
  <c r="X3044" i="40"/>
  <c r="W3044" i="40"/>
  <c r="Z3043" i="40"/>
  <c r="Y3043" i="40"/>
  <c r="X3043" i="40"/>
  <c r="W3043" i="40"/>
  <c r="Z3042" i="40"/>
  <c r="Y3042" i="40"/>
  <c r="X3042" i="40"/>
  <c r="W3042" i="40"/>
  <c r="Z3041" i="40"/>
  <c r="Y3041" i="40"/>
  <c r="X3041" i="40"/>
  <c r="W3041" i="40"/>
  <c r="Z3040" i="40"/>
  <c r="Y3040" i="40"/>
  <c r="X3040" i="40"/>
  <c r="W3040" i="40"/>
  <c r="Z3039" i="40"/>
  <c r="Y3039" i="40"/>
  <c r="X3039" i="40"/>
  <c r="W3039" i="40"/>
  <c r="Z3038" i="40"/>
  <c r="Y3038" i="40"/>
  <c r="X3038" i="40"/>
  <c r="W3038" i="40"/>
  <c r="Z3037" i="40"/>
  <c r="Y3037" i="40"/>
  <c r="X3037" i="40"/>
  <c r="W3037" i="40"/>
  <c r="Z3036" i="40"/>
  <c r="Y3036" i="40"/>
  <c r="X3036" i="40"/>
  <c r="W3036" i="40"/>
  <c r="Z3035" i="40"/>
  <c r="Y3035" i="40"/>
  <c r="X3035" i="40"/>
  <c r="W3035" i="40"/>
  <c r="Z3034" i="40"/>
  <c r="Y3034" i="40"/>
  <c r="X3034" i="40"/>
  <c r="W3034" i="40"/>
  <c r="Z3033" i="40"/>
  <c r="Y3033" i="40"/>
  <c r="X3033" i="40"/>
  <c r="W3033" i="40"/>
  <c r="Z3032" i="40"/>
  <c r="Y3032" i="40"/>
  <c r="X3032" i="40"/>
  <c r="W3032" i="40"/>
  <c r="Z3031" i="40"/>
  <c r="Y3031" i="40"/>
  <c r="X3031" i="40"/>
  <c r="W3031" i="40"/>
  <c r="Z3030" i="40"/>
  <c r="Y3030" i="40"/>
  <c r="X3030" i="40"/>
  <c r="W3030" i="40"/>
  <c r="Z3029" i="40"/>
  <c r="Y3029" i="40"/>
  <c r="X3029" i="40"/>
  <c r="W3029" i="40"/>
  <c r="Z3028" i="40"/>
  <c r="Y3028" i="40"/>
  <c r="X3028" i="40"/>
  <c r="W3028" i="40"/>
  <c r="Z3027" i="40"/>
  <c r="Y3027" i="40"/>
  <c r="X3027" i="40"/>
  <c r="W3027" i="40"/>
  <c r="Z3026" i="40"/>
  <c r="Y3026" i="40"/>
  <c r="X3026" i="40"/>
  <c r="W3026" i="40"/>
  <c r="Z3025" i="40"/>
  <c r="Y3025" i="40"/>
  <c r="X3025" i="40"/>
  <c r="W3025" i="40"/>
  <c r="Z3024" i="40"/>
  <c r="Y3024" i="40"/>
  <c r="X3024" i="40"/>
  <c r="W3024" i="40"/>
  <c r="Z3023" i="40"/>
  <c r="Y3023" i="40"/>
  <c r="X3023" i="40"/>
  <c r="W3023" i="40"/>
  <c r="Z3022" i="40"/>
  <c r="Y3022" i="40"/>
  <c r="X3022" i="40"/>
  <c r="W3022" i="40"/>
  <c r="Z3021" i="40"/>
  <c r="Y3021" i="40"/>
  <c r="X3021" i="40"/>
  <c r="W3021" i="40"/>
  <c r="Z3020" i="40"/>
  <c r="Y3020" i="40"/>
  <c r="X3020" i="40"/>
  <c r="W3020" i="40"/>
  <c r="Z3019" i="40"/>
  <c r="Y3019" i="40"/>
  <c r="X3019" i="40"/>
  <c r="W3019" i="40"/>
  <c r="Z3018" i="40"/>
  <c r="Y3018" i="40"/>
  <c r="X3018" i="40"/>
  <c r="W3018" i="40"/>
  <c r="Z3017" i="40"/>
  <c r="Y3017" i="40"/>
  <c r="X3017" i="40"/>
  <c r="W3017" i="40"/>
  <c r="Z3016" i="40"/>
  <c r="Y3016" i="40"/>
  <c r="X3016" i="40"/>
  <c r="W3016" i="40"/>
  <c r="Z3015" i="40"/>
  <c r="Y3015" i="40"/>
  <c r="X3015" i="40"/>
  <c r="W3015" i="40"/>
  <c r="Z3014" i="40"/>
  <c r="Y3014" i="40"/>
  <c r="X3014" i="40"/>
  <c r="W3014" i="40"/>
  <c r="Z3013" i="40"/>
  <c r="Y3013" i="40"/>
  <c r="X3013" i="40"/>
  <c r="W3013" i="40"/>
  <c r="Z3012" i="40"/>
  <c r="Y3012" i="40"/>
  <c r="X3012" i="40"/>
  <c r="W3012" i="40"/>
  <c r="Z3011" i="40"/>
  <c r="Y3011" i="40"/>
  <c r="X3011" i="40"/>
  <c r="W3011" i="40"/>
  <c r="Z3010" i="40"/>
  <c r="Y3010" i="40"/>
  <c r="X3010" i="40"/>
  <c r="W3010" i="40"/>
  <c r="Z3009" i="40"/>
  <c r="Y3009" i="40"/>
  <c r="X3009" i="40"/>
  <c r="W3009" i="40"/>
  <c r="Z3008" i="40"/>
  <c r="Y3008" i="40"/>
  <c r="X3008" i="40"/>
  <c r="W3008" i="40"/>
  <c r="Z3007" i="40"/>
  <c r="Y3007" i="40"/>
  <c r="X3007" i="40"/>
  <c r="W3007" i="40"/>
  <c r="Z3006" i="40"/>
  <c r="Y3006" i="40"/>
  <c r="X3006" i="40"/>
  <c r="W3006" i="40"/>
  <c r="Z3005" i="40"/>
  <c r="Y3005" i="40"/>
  <c r="X3005" i="40"/>
  <c r="W3005" i="40"/>
  <c r="Z3004" i="40"/>
  <c r="Y3004" i="40"/>
  <c r="X3004" i="40"/>
  <c r="W3004" i="40"/>
  <c r="Z3003" i="40"/>
  <c r="Y3003" i="40"/>
  <c r="X3003" i="40"/>
  <c r="W3003" i="40"/>
  <c r="Z3002" i="40"/>
  <c r="Y3002" i="40"/>
  <c r="X3002" i="40"/>
  <c r="W3002" i="40"/>
  <c r="Z3001" i="40"/>
  <c r="Y3001" i="40"/>
  <c r="X3001" i="40"/>
  <c r="W3001" i="40"/>
  <c r="Z3000" i="40"/>
  <c r="Y3000" i="40"/>
  <c r="X3000" i="40"/>
  <c r="W3000" i="40"/>
  <c r="Z2999" i="40"/>
  <c r="Y2999" i="40"/>
  <c r="X2999" i="40"/>
  <c r="W2999" i="40"/>
  <c r="Z2998" i="40"/>
  <c r="Y2998" i="40"/>
  <c r="X2998" i="40"/>
  <c r="W2998" i="40"/>
  <c r="Z2997" i="40"/>
  <c r="Y2997" i="40"/>
  <c r="X2997" i="40"/>
  <c r="W2997" i="40"/>
  <c r="Z2996" i="40"/>
  <c r="Y2996" i="40"/>
  <c r="X2996" i="40"/>
  <c r="W2996" i="40"/>
  <c r="Z2995" i="40"/>
  <c r="Y2995" i="40"/>
  <c r="X2995" i="40"/>
  <c r="W2995" i="40"/>
  <c r="Z2994" i="40"/>
  <c r="Y2994" i="40"/>
  <c r="X2994" i="40"/>
  <c r="W2994" i="40"/>
  <c r="Z2993" i="40"/>
  <c r="Y2993" i="40"/>
  <c r="X2993" i="40"/>
  <c r="W2993" i="40"/>
  <c r="Z2992" i="40"/>
  <c r="Y2992" i="40"/>
  <c r="X2992" i="40"/>
  <c r="W2992" i="40"/>
  <c r="Z2991" i="40"/>
  <c r="Y2991" i="40"/>
  <c r="X2991" i="40"/>
  <c r="W2991" i="40"/>
  <c r="Z2990" i="40"/>
  <c r="Y2990" i="40"/>
  <c r="X2990" i="40"/>
  <c r="W2990" i="40"/>
  <c r="Z2989" i="40"/>
  <c r="Y2989" i="40"/>
  <c r="X2989" i="40"/>
  <c r="W2989" i="40"/>
  <c r="Z2988" i="40"/>
  <c r="Y2988" i="40"/>
  <c r="X2988" i="40"/>
  <c r="W2988" i="40"/>
  <c r="Z2987" i="40"/>
  <c r="Y2987" i="40"/>
  <c r="X2987" i="40"/>
  <c r="W2987" i="40"/>
  <c r="Z2986" i="40"/>
  <c r="Y2986" i="40"/>
  <c r="X2986" i="40"/>
  <c r="W2986" i="40"/>
  <c r="Z2985" i="40"/>
  <c r="Y2985" i="40"/>
  <c r="X2985" i="40"/>
  <c r="W2985" i="40"/>
  <c r="Z2984" i="40"/>
  <c r="Y2984" i="40"/>
  <c r="X2984" i="40"/>
  <c r="W2984" i="40"/>
  <c r="Z2983" i="40"/>
  <c r="Y2983" i="40"/>
  <c r="X2983" i="40"/>
  <c r="W2983" i="40"/>
  <c r="Z2982" i="40"/>
  <c r="Y2982" i="40"/>
  <c r="X2982" i="40"/>
  <c r="W2982" i="40"/>
  <c r="Z2981" i="40"/>
  <c r="Y2981" i="40"/>
  <c r="X2981" i="40"/>
  <c r="W2981" i="40"/>
  <c r="Z2980" i="40"/>
  <c r="Y2980" i="40"/>
  <c r="X2980" i="40"/>
  <c r="W2980" i="40"/>
  <c r="Z2979" i="40"/>
  <c r="Y2979" i="40"/>
  <c r="X2979" i="40"/>
  <c r="W2979" i="40"/>
  <c r="Z2978" i="40"/>
  <c r="Y2978" i="40"/>
  <c r="X2978" i="40"/>
  <c r="W2978" i="40"/>
  <c r="Z2977" i="40"/>
  <c r="Y2977" i="40"/>
  <c r="X2977" i="40"/>
  <c r="W2977" i="40"/>
  <c r="Z2976" i="40"/>
  <c r="Y2976" i="40"/>
  <c r="X2976" i="40"/>
  <c r="W2976" i="40"/>
  <c r="Z2975" i="40"/>
  <c r="Y2975" i="40"/>
  <c r="X2975" i="40"/>
  <c r="W2975" i="40"/>
  <c r="Z2974" i="40"/>
  <c r="Y2974" i="40"/>
  <c r="X2974" i="40"/>
  <c r="W2974" i="40"/>
  <c r="Z2973" i="40"/>
  <c r="Y2973" i="40"/>
  <c r="X2973" i="40"/>
  <c r="W2973" i="40"/>
  <c r="Z2972" i="40"/>
  <c r="Y2972" i="40"/>
  <c r="X2972" i="40"/>
  <c r="W2972" i="40"/>
  <c r="Z2971" i="40"/>
  <c r="Y2971" i="40"/>
  <c r="X2971" i="40"/>
  <c r="W2971" i="40"/>
  <c r="Z2970" i="40"/>
  <c r="Y2970" i="40"/>
  <c r="X2970" i="40"/>
  <c r="W2970" i="40"/>
  <c r="Z2969" i="40"/>
  <c r="Y2969" i="40"/>
  <c r="X2969" i="40"/>
  <c r="W2969" i="40"/>
  <c r="Z2968" i="40"/>
  <c r="Y2968" i="40"/>
  <c r="X2968" i="40"/>
  <c r="W2968" i="40"/>
  <c r="Z2967" i="40"/>
  <c r="Y2967" i="40"/>
  <c r="X2967" i="40"/>
  <c r="W2967" i="40"/>
  <c r="Z2966" i="40"/>
  <c r="Y2966" i="40"/>
  <c r="X2966" i="40"/>
  <c r="W2966" i="40"/>
  <c r="Z2965" i="40"/>
  <c r="Y2965" i="40"/>
  <c r="X2965" i="40"/>
  <c r="W2965" i="40"/>
  <c r="Z2964" i="40"/>
  <c r="Y2964" i="40"/>
  <c r="X2964" i="40"/>
  <c r="W2964" i="40"/>
  <c r="Z2963" i="40"/>
  <c r="Y2963" i="40"/>
  <c r="X2963" i="40"/>
  <c r="W2963" i="40"/>
  <c r="Z2962" i="40"/>
  <c r="Y2962" i="40"/>
  <c r="X2962" i="40"/>
  <c r="W2962" i="40"/>
  <c r="Z2961" i="40"/>
  <c r="Y2961" i="40"/>
  <c r="X2961" i="40"/>
  <c r="W2961" i="40"/>
  <c r="Z2960" i="40"/>
  <c r="Y2960" i="40"/>
  <c r="X2960" i="40"/>
  <c r="W2960" i="40"/>
  <c r="Z2959" i="40"/>
  <c r="Y2959" i="40"/>
  <c r="X2959" i="40"/>
  <c r="W2959" i="40"/>
  <c r="Z2958" i="40"/>
  <c r="Y2958" i="40"/>
  <c r="X2958" i="40"/>
  <c r="W2958" i="40"/>
  <c r="Z2957" i="40"/>
  <c r="Y2957" i="40"/>
  <c r="X2957" i="40"/>
  <c r="W2957" i="40"/>
  <c r="Z2956" i="40"/>
  <c r="Y2956" i="40"/>
  <c r="X2956" i="40"/>
  <c r="W2956" i="40"/>
  <c r="Z2955" i="40"/>
  <c r="Y2955" i="40"/>
  <c r="X2955" i="40"/>
  <c r="W2955" i="40"/>
  <c r="Z2954" i="40"/>
  <c r="Y2954" i="40"/>
  <c r="X2954" i="40"/>
  <c r="W2954" i="40"/>
  <c r="Z2953" i="40"/>
  <c r="Y2953" i="40"/>
  <c r="X2953" i="40"/>
  <c r="W2953" i="40"/>
  <c r="Z2952" i="40"/>
  <c r="Y2952" i="40"/>
  <c r="X2952" i="40"/>
  <c r="W2952" i="40"/>
  <c r="Z2951" i="40"/>
  <c r="Y2951" i="40"/>
  <c r="X2951" i="40"/>
  <c r="W2951" i="40"/>
  <c r="Z2950" i="40"/>
  <c r="Y2950" i="40"/>
  <c r="X2950" i="40"/>
  <c r="W2950" i="40"/>
  <c r="Z2949" i="40"/>
  <c r="Y2949" i="40"/>
  <c r="X2949" i="40"/>
  <c r="W2949" i="40"/>
  <c r="Z2948" i="40"/>
  <c r="Y2948" i="40"/>
  <c r="X2948" i="40"/>
  <c r="W2948" i="40"/>
  <c r="Z2947" i="40"/>
  <c r="Y2947" i="40"/>
  <c r="X2947" i="40"/>
  <c r="W2947" i="40"/>
  <c r="Z2946" i="40"/>
  <c r="Y2946" i="40"/>
  <c r="X2946" i="40"/>
  <c r="W2946" i="40"/>
  <c r="Z2945" i="40"/>
  <c r="Y2945" i="40"/>
  <c r="X2945" i="40"/>
  <c r="W2945" i="40"/>
  <c r="Z2944" i="40"/>
  <c r="Y2944" i="40"/>
  <c r="X2944" i="40"/>
  <c r="W2944" i="40"/>
  <c r="Z2943" i="40"/>
  <c r="Y2943" i="40"/>
  <c r="X2943" i="40"/>
  <c r="W2943" i="40"/>
  <c r="Z2942" i="40"/>
  <c r="Y2942" i="40"/>
  <c r="X2942" i="40"/>
  <c r="W2942" i="40"/>
  <c r="Z2941" i="40"/>
  <c r="Y2941" i="40"/>
  <c r="X2941" i="40"/>
  <c r="W2941" i="40"/>
  <c r="Z2940" i="40"/>
  <c r="Y2940" i="40"/>
  <c r="X2940" i="40"/>
  <c r="W2940" i="40"/>
  <c r="Z2939" i="40"/>
  <c r="Y2939" i="40"/>
  <c r="X2939" i="40"/>
  <c r="W2939" i="40"/>
  <c r="Z2938" i="40"/>
  <c r="Y2938" i="40"/>
  <c r="X2938" i="40"/>
  <c r="W2938" i="40"/>
  <c r="Z2937" i="40"/>
  <c r="Y2937" i="40"/>
  <c r="X2937" i="40"/>
  <c r="W2937" i="40"/>
  <c r="Z2936" i="40"/>
  <c r="Y2936" i="40"/>
  <c r="X2936" i="40"/>
  <c r="W2936" i="40"/>
  <c r="Z2935" i="40"/>
  <c r="Y2935" i="40"/>
  <c r="X2935" i="40"/>
  <c r="W2935" i="40"/>
  <c r="Z2934" i="40"/>
  <c r="Y2934" i="40"/>
  <c r="X2934" i="40"/>
  <c r="W2934" i="40"/>
  <c r="Z2933" i="40"/>
  <c r="Y2933" i="40"/>
  <c r="X2933" i="40"/>
  <c r="W2933" i="40"/>
  <c r="Z2932" i="40"/>
  <c r="Y2932" i="40"/>
  <c r="X2932" i="40"/>
  <c r="W2932" i="40"/>
  <c r="Z2931" i="40"/>
  <c r="Y2931" i="40"/>
  <c r="X2931" i="40"/>
  <c r="W2931" i="40"/>
  <c r="Z2930" i="40"/>
  <c r="Y2930" i="40"/>
  <c r="X2930" i="40"/>
  <c r="W2930" i="40"/>
  <c r="Z2929" i="40"/>
  <c r="Y2929" i="40"/>
  <c r="X2929" i="40"/>
  <c r="W2929" i="40"/>
  <c r="Z2928" i="40"/>
  <c r="Y2928" i="40"/>
  <c r="X2928" i="40"/>
  <c r="W2928" i="40"/>
  <c r="Z2927" i="40"/>
  <c r="Y2927" i="40"/>
  <c r="X2927" i="40"/>
  <c r="W2927" i="40"/>
  <c r="Z2926" i="40"/>
  <c r="Y2926" i="40"/>
  <c r="X2926" i="40"/>
  <c r="W2926" i="40"/>
  <c r="Z2925" i="40"/>
  <c r="Y2925" i="40"/>
  <c r="X2925" i="40"/>
  <c r="W2925" i="40"/>
  <c r="Z2924" i="40"/>
  <c r="Y2924" i="40"/>
  <c r="X2924" i="40"/>
  <c r="W2924" i="40"/>
  <c r="Z2923" i="40"/>
  <c r="Y2923" i="40"/>
  <c r="X2923" i="40"/>
  <c r="W2923" i="40"/>
  <c r="Z2922" i="40"/>
  <c r="Y2922" i="40"/>
  <c r="X2922" i="40"/>
  <c r="W2922" i="40"/>
  <c r="Z2921" i="40"/>
  <c r="Y2921" i="40"/>
  <c r="X2921" i="40"/>
  <c r="W2921" i="40"/>
  <c r="Z2920" i="40"/>
  <c r="Y2920" i="40"/>
  <c r="X2920" i="40"/>
  <c r="W2920" i="40"/>
  <c r="Z2919" i="40"/>
  <c r="Y2919" i="40"/>
  <c r="X2919" i="40"/>
  <c r="W2919" i="40"/>
  <c r="Z2918" i="40"/>
  <c r="Y2918" i="40"/>
  <c r="X2918" i="40"/>
  <c r="W2918" i="40"/>
  <c r="Z2917" i="40"/>
  <c r="Y2917" i="40"/>
  <c r="X2917" i="40"/>
  <c r="W2917" i="40"/>
  <c r="Z2916" i="40"/>
  <c r="Y2916" i="40"/>
  <c r="X2916" i="40"/>
  <c r="W2916" i="40"/>
  <c r="Z2915" i="40"/>
  <c r="Y2915" i="40"/>
  <c r="X2915" i="40"/>
  <c r="W2915" i="40"/>
  <c r="Z2914" i="40"/>
  <c r="Y2914" i="40"/>
  <c r="X2914" i="40"/>
  <c r="W2914" i="40"/>
  <c r="Z2913" i="40"/>
  <c r="Y2913" i="40"/>
  <c r="X2913" i="40"/>
  <c r="W2913" i="40"/>
  <c r="Z2912" i="40"/>
  <c r="Y2912" i="40"/>
  <c r="X2912" i="40"/>
  <c r="W2912" i="40"/>
  <c r="Z2911" i="40"/>
  <c r="Y2911" i="40"/>
  <c r="X2911" i="40"/>
  <c r="W2911" i="40"/>
  <c r="Z2910" i="40"/>
  <c r="Y2910" i="40"/>
  <c r="X2910" i="40"/>
  <c r="W2910" i="40"/>
  <c r="Z2909" i="40"/>
  <c r="Y2909" i="40"/>
  <c r="X2909" i="40"/>
  <c r="W2909" i="40"/>
  <c r="Z2908" i="40"/>
  <c r="Y2908" i="40"/>
  <c r="X2908" i="40"/>
  <c r="W2908" i="40"/>
  <c r="Z2907" i="40"/>
  <c r="Y2907" i="40"/>
  <c r="X2907" i="40"/>
  <c r="W2907" i="40"/>
  <c r="Z2906" i="40"/>
  <c r="Y2906" i="40"/>
  <c r="X2906" i="40"/>
  <c r="W2906" i="40"/>
  <c r="Z2905" i="40"/>
  <c r="Y2905" i="40"/>
  <c r="X2905" i="40"/>
  <c r="W2905" i="40"/>
  <c r="Z2904" i="40"/>
  <c r="Y2904" i="40"/>
  <c r="X2904" i="40"/>
  <c r="W2904" i="40"/>
  <c r="Z2903" i="40"/>
  <c r="Y2903" i="40"/>
  <c r="X2903" i="40"/>
  <c r="W2903" i="40"/>
  <c r="Z2902" i="40"/>
  <c r="Y2902" i="40"/>
  <c r="X2902" i="40"/>
  <c r="W2902" i="40"/>
  <c r="Z2901" i="40"/>
  <c r="Y2901" i="40"/>
  <c r="X2901" i="40"/>
  <c r="W2901" i="40"/>
  <c r="Z2900" i="40"/>
  <c r="Y2900" i="40"/>
  <c r="X2900" i="40"/>
  <c r="W2900" i="40"/>
  <c r="Z2899" i="40"/>
  <c r="Y2899" i="40"/>
  <c r="X2899" i="40"/>
  <c r="W2899" i="40"/>
  <c r="Z2898" i="40"/>
  <c r="Y2898" i="40"/>
  <c r="X2898" i="40"/>
  <c r="W2898" i="40"/>
  <c r="Z2897" i="40"/>
  <c r="Y2897" i="40"/>
  <c r="X2897" i="40"/>
  <c r="W2897" i="40"/>
  <c r="Z2896" i="40"/>
  <c r="Y2896" i="40"/>
  <c r="X2896" i="40"/>
  <c r="W2896" i="40"/>
  <c r="Z2895" i="40"/>
  <c r="Y2895" i="40"/>
  <c r="X2895" i="40"/>
  <c r="W2895" i="40"/>
  <c r="Z2894" i="40"/>
  <c r="Y2894" i="40"/>
  <c r="X2894" i="40"/>
  <c r="W2894" i="40"/>
  <c r="Z2893" i="40"/>
  <c r="Y2893" i="40"/>
  <c r="X2893" i="40"/>
  <c r="W2893" i="40"/>
  <c r="Z2892" i="40"/>
  <c r="Y2892" i="40"/>
  <c r="X2892" i="40"/>
  <c r="W2892" i="40"/>
  <c r="Z2891" i="40"/>
  <c r="Y2891" i="40"/>
  <c r="X2891" i="40"/>
  <c r="W2891" i="40"/>
  <c r="Z2890" i="40"/>
  <c r="Y2890" i="40"/>
  <c r="X2890" i="40"/>
  <c r="W2890" i="40"/>
  <c r="Z2889" i="40"/>
  <c r="Y2889" i="40"/>
  <c r="X2889" i="40"/>
  <c r="W2889" i="40"/>
  <c r="Z2888" i="40"/>
  <c r="Y2888" i="40"/>
  <c r="X2888" i="40"/>
  <c r="W2888" i="40"/>
  <c r="Z2887" i="40"/>
  <c r="Y2887" i="40"/>
  <c r="X2887" i="40"/>
  <c r="W2887" i="40"/>
  <c r="Z2886" i="40"/>
  <c r="Y2886" i="40"/>
  <c r="X2886" i="40"/>
  <c r="W2886" i="40"/>
  <c r="Z2885" i="40"/>
  <c r="Y2885" i="40"/>
  <c r="X2885" i="40"/>
  <c r="W2885" i="40"/>
  <c r="Z2884" i="40"/>
  <c r="Y2884" i="40"/>
  <c r="X2884" i="40"/>
  <c r="W2884" i="40"/>
  <c r="Z2883" i="40"/>
  <c r="Y2883" i="40"/>
  <c r="X2883" i="40"/>
  <c r="W2883" i="40"/>
  <c r="Z2882" i="40"/>
  <c r="Y2882" i="40"/>
  <c r="X2882" i="40"/>
  <c r="W2882" i="40"/>
  <c r="Z2881" i="40"/>
  <c r="Y2881" i="40"/>
  <c r="X2881" i="40"/>
  <c r="W2881" i="40"/>
  <c r="Z2880" i="40"/>
  <c r="Y2880" i="40"/>
  <c r="X2880" i="40"/>
  <c r="W2880" i="40"/>
  <c r="Z2879" i="40"/>
  <c r="Y2879" i="40"/>
  <c r="X2879" i="40"/>
  <c r="W2879" i="40"/>
  <c r="Z2878" i="40"/>
  <c r="Y2878" i="40"/>
  <c r="X2878" i="40"/>
  <c r="W2878" i="40"/>
  <c r="Z2877" i="40"/>
  <c r="Y2877" i="40"/>
  <c r="X2877" i="40"/>
  <c r="W2877" i="40"/>
  <c r="Z2876" i="40"/>
  <c r="Y2876" i="40"/>
  <c r="X2876" i="40"/>
  <c r="W2876" i="40"/>
  <c r="Z2875" i="40"/>
  <c r="Y2875" i="40"/>
  <c r="X2875" i="40"/>
  <c r="W2875" i="40"/>
  <c r="Z2874" i="40"/>
  <c r="Y2874" i="40"/>
  <c r="X2874" i="40"/>
  <c r="W2874" i="40"/>
  <c r="Z2873" i="40"/>
  <c r="Y2873" i="40"/>
  <c r="X2873" i="40"/>
  <c r="W2873" i="40"/>
  <c r="Z2872" i="40"/>
  <c r="Y2872" i="40"/>
  <c r="X2872" i="40"/>
  <c r="W2872" i="40"/>
  <c r="Z2871" i="40"/>
  <c r="Y2871" i="40"/>
  <c r="X2871" i="40"/>
  <c r="W2871" i="40"/>
  <c r="Z2870" i="40"/>
  <c r="Y2870" i="40"/>
  <c r="X2870" i="40"/>
  <c r="W2870" i="40"/>
  <c r="Z2869" i="40"/>
  <c r="Y2869" i="40"/>
  <c r="X2869" i="40"/>
  <c r="W2869" i="40"/>
  <c r="Z2868" i="40"/>
  <c r="Y2868" i="40"/>
  <c r="X2868" i="40"/>
  <c r="W2868" i="40"/>
  <c r="Z2867" i="40"/>
  <c r="Y2867" i="40"/>
  <c r="X2867" i="40"/>
  <c r="W2867" i="40"/>
  <c r="Z2866" i="40"/>
  <c r="Y2866" i="40"/>
  <c r="X2866" i="40"/>
  <c r="W2866" i="40"/>
  <c r="Z2865" i="40"/>
  <c r="Y2865" i="40"/>
  <c r="X2865" i="40"/>
  <c r="W2865" i="40"/>
  <c r="Z2864" i="40"/>
  <c r="Y2864" i="40"/>
  <c r="X2864" i="40"/>
  <c r="W2864" i="40"/>
  <c r="Z2863" i="40"/>
  <c r="Y2863" i="40"/>
  <c r="X2863" i="40"/>
  <c r="W2863" i="40"/>
  <c r="Z2862" i="40"/>
  <c r="Y2862" i="40"/>
  <c r="X2862" i="40"/>
  <c r="W2862" i="40"/>
  <c r="Z2861" i="40"/>
  <c r="Y2861" i="40"/>
  <c r="X2861" i="40"/>
  <c r="W2861" i="40"/>
  <c r="Z2860" i="40"/>
  <c r="Y2860" i="40"/>
  <c r="X2860" i="40"/>
  <c r="W2860" i="40"/>
  <c r="Z2859" i="40"/>
  <c r="Y2859" i="40"/>
  <c r="X2859" i="40"/>
  <c r="W2859" i="40"/>
  <c r="Z2858" i="40"/>
  <c r="Y2858" i="40"/>
  <c r="X2858" i="40"/>
  <c r="W2858" i="40"/>
  <c r="Z2857" i="40"/>
  <c r="Y2857" i="40"/>
  <c r="X2857" i="40"/>
  <c r="W2857" i="40"/>
  <c r="Z2856" i="40"/>
  <c r="Y2856" i="40"/>
  <c r="X2856" i="40"/>
  <c r="W2856" i="40"/>
  <c r="Z2855" i="40"/>
  <c r="Y2855" i="40"/>
  <c r="X2855" i="40"/>
  <c r="W2855" i="40"/>
  <c r="Z2854" i="40"/>
  <c r="Y2854" i="40"/>
  <c r="X2854" i="40"/>
  <c r="W2854" i="40"/>
  <c r="Z2853" i="40"/>
  <c r="Y2853" i="40"/>
  <c r="X2853" i="40"/>
  <c r="W2853" i="40"/>
  <c r="Z2852" i="40"/>
  <c r="Y2852" i="40"/>
  <c r="X2852" i="40"/>
  <c r="W2852" i="40"/>
  <c r="Z2851" i="40"/>
  <c r="Y2851" i="40"/>
  <c r="X2851" i="40"/>
  <c r="W2851" i="40"/>
  <c r="Z2850" i="40"/>
  <c r="Y2850" i="40"/>
  <c r="X2850" i="40"/>
  <c r="W2850" i="40"/>
  <c r="Z2849" i="40"/>
  <c r="Y2849" i="40"/>
  <c r="X2849" i="40"/>
  <c r="W2849" i="40"/>
  <c r="Z2848" i="40"/>
  <c r="Y2848" i="40"/>
  <c r="X2848" i="40"/>
  <c r="W2848" i="40"/>
  <c r="Z2847" i="40"/>
  <c r="Y2847" i="40"/>
  <c r="X2847" i="40"/>
  <c r="W2847" i="40"/>
  <c r="Z2846" i="40"/>
  <c r="Y2846" i="40"/>
  <c r="X2846" i="40"/>
  <c r="W2846" i="40"/>
  <c r="Z2845" i="40"/>
  <c r="Y2845" i="40"/>
  <c r="X2845" i="40"/>
  <c r="W2845" i="40"/>
  <c r="Z2844" i="40"/>
  <c r="Y2844" i="40"/>
  <c r="X2844" i="40"/>
  <c r="W2844" i="40"/>
  <c r="Z2843" i="40"/>
  <c r="Y2843" i="40"/>
  <c r="X2843" i="40"/>
  <c r="W2843" i="40"/>
  <c r="Z2842" i="40"/>
  <c r="Y2842" i="40"/>
  <c r="X2842" i="40"/>
  <c r="W2842" i="40"/>
  <c r="Z2841" i="40"/>
  <c r="Y2841" i="40"/>
  <c r="X2841" i="40"/>
  <c r="W2841" i="40"/>
  <c r="Z2840" i="40"/>
  <c r="Y2840" i="40"/>
  <c r="X2840" i="40"/>
  <c r="W2840" i="40"/>
  <c r="Z2839" i="40"/>
  <c r="Y2839" i="40"/>
  <c r="X2839" i="40"/>
  <c r="W2839" i="40"/>
  <c r="Z2838" i="40"/>
  <c r="Y2838" i="40"/>
  <c r="X2838" i="40"/>
  <c r="W2838" i="40"/>
  <c r="Z2837" i="40"/>
  <c r="Y2837" i="40"/>
  <c r="X2837" i="40"/>
  <c r="W2837" i="40"/>
  <c r="Z2836" i="40"/>
  <c r="Y2836" i="40"/>
  <c r="X2836" i="40"/>
  <c r="W2836" i="40"/>
  <c r="Z2835" i="40"/>
  <c r="Y2835" i="40"/>
  <c r="X2835" i="40"/>
  <c r="W2835" i="40"/>
  <c r="Z2834" i="40"/>
  <c r="Y2834" i="40"/>
  <c r="X2834" i="40"/>
  <c r="W2834" i="40"/>
  <c r="Z2833" i="40"/>
  <c r="Y2833" i="40"/>
  <c r="X2833" i="40"/>
  <c r="W2833" i="40"/>
  <c r="Z2832" i="40"/>
  <c r="Y2832" i="40"/>
  <c r="X2832" i="40"/>
  <c r="W2832" i="40"/>
  <c r="Z2831" i="40"/>
  <c r="Y2831" i="40"/>
  <c r="X2831" i="40"/>
  <c r="W2831" i="40"/>
  <c r="Z2830" i="40"/>
  <c r="Y2830" i="40"/>
  <c r="X2830" i="40"/>
  <c r="W2830" i="40"/>
  <c r="Z2829" i="40"/>
  <c r="Y2829" i="40"/>
  <c r="X2829" i="40"/>
  <c r="W2829" i="40"/>
  <c r="Z2828" i="40"/>
  <c r="Y2828" i="40"/>
  <c r="X2828" i="40"/>
  <c r="W2828" i="40"/>
  <c r="Z2827" i="40"/>
  <c r="Y2827" i="40"/>
  <c r="X2827" i="40"/>
  <c r="W2827" i="40"/>
  <c r="Z2826" i="40"/>
  <c r="Y2826" i="40"/>
  <c r="X2826" i="40"/>
  <c r="W2826" i="40"/>
  <c r="Z2825" i="40"/>
  <c r="Y2825" i="40"/>
  <c r="X2825" i="40"/>
  <c r="W2825" i="40"/>
  <c r="Z2824" i="40"/>
  <c r="Y2824" i="40"/>
  <c r="X2824" i="40"/>
  <c r="W2824" i="40"/>
  <c r="Z2823" i="40"/>
  <c r="Y2823" i="40"/>
  <c r="X2823" i="40"/>
  <c r="W2823" i="40"/>
  <c r="Z2822" i="40"/>
  <c r="Y2822" i="40"/>
  <c r="X2822" i="40"/>
  <c r="W2822" i="40"/>
  <c r="Z2821" i="40"/>
  <c r="Y2821" i="40"/>
  <c r="X2821" i="40"/>
  <c r="W2821" i="40"/>
  <c r="Z2820" i="40"/>
  <c r="Y2820" i="40"/>
  <c r="X2820" i="40"/>
  <c r="W2820" i="40"/>
  <c r="Z2819" i="40"/>
  <c r="Y2819" i="40"/>
  <c r="X2819" i="40"/>
  <c r="W2819" i="40"/>
  <c r="Z2818" i="40"/>
  <c r="Y2818" i="40"/>
  <c r="X2818" i="40"/>
  <c r="W2818" i="40"/>
  <c r="Z2817" i="40"/>
  <c r="Y2817" i="40"/>
  <c r="X2817" i="40"/>
  <c r="W2817" i="40"/>
  <c r="Z2816" i="40"/>
  <c r="Y2816" i="40"/>
  <c r="X2816" i="40"/>
  <c r="W2816" i="40"/>
  <c r="Z2815" i="40"/>
  <c r="Y2815" i="40"/>
  <c r="X2815" i="40"/>
  <c r="W2815" i="40"/>
  <c r="Z2814" i="40"/>
  <c r="Y2814" i="40"/>
  <c r="X2814" i="40"/>
  <c r="W2814" i="40"/>
  <c r="Z2813" i="40"/>
  <c r="Y2813" i="40"/>
  <c r="X2813" i="40"/>
  <c r="W2813" i="40"/>
  <c r="Z2812" i="40"/>
  <c r="Y2812" i="40"/>
  <c r="X2812" i="40"/>
  <c r="W2812" i="40"/>
  <c r="Z2811" i="40"/>
  <c r="Y2811" i="40"/>
  <c r="X2811" i="40"/>
  <c r="W2811" i="40"/>
  <c r="Z2810" i="40"/>
  <c r="Y2810" i="40"/>
  <c r="X2810" i="40"/>
  <c r="W2810" i="40"/>
  <c r="Z2809" i="40"/>
  <c r="Y2809" i="40"/>
  <c r="X2809" i="40"/>
  <c r="W2809" i="40"/>
  <c r="Z2808" i="40"/>
  <c r="Y2808" i="40"/>
  <c r="X2808" i="40"/>
  <c r="W2808" i="40"/>
  <c r="Z2807" i="40"/>
  <c r="Y2807" i="40"/>
  <c r="X2807" i="40"/>
  <c r="W2807" i="40"/>
  <c r="Z2806" i="40"/>
  <c r="Y2806" i="40"/>
  <c r="X2806" i="40"/>
  <c r="W2806" i="40"/>
  <c r="Z2805" i="40"/>
  <c r="Y2805" i="40"/>
  <c r="X2805" i="40"/>
  <c r="W2805" i="40"/>
  <c r="Z2804" i="40"/>
  <c r="Y2804" i="40"/>
  <c r="X2804" i="40"/>
  <c r="W2804" i="40"/>
  <c r="Z2803" i="40"/>
  <c r="Y2803" i="40"/>
  <c r="X2803" i="40"/>
  <c r="W2803" i="40"/>
  <c r="Z2802" i="40"/>
  <c r="Y2802" i="40"/>
  <c r="X2802" i="40"/>
  <c r="W2802" i="40"/>
  <c r="Z2801" i="40"/>
  <c r="Y2801" i="40"/>
  <c r="X2801" i="40"/>
  <c r="W2801" i="40"/>
  <c r="Z2800" i="40"/>
  <c r="Y2800" i="40"/>
  <c r="X2800" i="40"/>
  <c r="W2800" i="40"/>
  <c r="Z2799" i="40"/>
  <c r="Y2799" i="40"/>
  <c r="X2799" i="40"/>
  <c r="W2799" i="40"/>
  <c r="Z2798" i="40"/>
  <c r="Y2798" i="40"/>
  <c r="X2798" i="40"/>
  <c r="W2798" i="40"/>
  <c r="Z2797" i="40"/>
  <c r="Y2797" i="40"/>
  <c r="X2797" i="40"/>
  <c r="W2797" i="40"/>
  <c r="Z2796" i="40"/>
  <c r="Y2796" i="40"/>
  <c r="X2796" i="40"/>
  <c r="W2796" i="40"/>
  <c r="Z2795" i="40"/>
  <c r="Y2795" i="40"/>
  <c r="X2795" i="40"/>
  <c r="W2795" i="40"/>
  <c r="Z2794" i="40"/>
  <c r="Y2794" i="40"/>
  <c r="X2794" i="40"/>
  <c r="W2794" i="40"/>
  <c r="Z2793" i="40"/>
  <c r="Y2793" i="40"/>
  <c r="X2793" i="40"/>
  <c r="W2793" i="40"/>
  <c r="Z2792" i="40"/>
  <c r="Y2792" i="40"/>
  <c r="X2792" i="40"/>
  <c r="W2792" i="40"/>
  <c r="Z2791" i="40"/>
  <c r="Y2791" i="40"/>
  <c r="X2791" i="40"/>
  <c r="W2791" i="40"/>
  <c r="Z2790" i="40"/>
  <c r="Y2790" i="40"/>
  <c r="X2790" i="40"/>
  <c r="W2790" i="40"/>
  <c r="Z2789" i="40"/>
  <c r="Y2789" i="40"/>
  <c r="X2789" i="40"/>
  <c r="W2789" i="40"/>
  <c r="Z2788" i="40"/>
  <c r="Y2788" i="40"/>
  <c r="X2788" i="40"/>
  <c r="W2788" i="40"/>
  <c r="Z2787" i="40"/>
  <c r="Y2787" i="40"/>
  <c r="X2787" i="40"/>
  <c r="W2787" i="40"/>
  <c r="Z2786" i="40"/>
  <c r="Y2786" i="40"/>
  <c r="X2786" i="40"/>
  <c r="W2786" i="40"/>
  <c r="Z2785" i="40"/>
  <c r="Y2785" i="40"/>
  <c r="X2785" i="40"/>
  <c r="W2785" i="40"/>
  <c r="Z2784" i="40"/>
  <c r="Y2784" i="40"/>
  <c r="X2784" i="40"/>
  <c r="W2784" i="40"/>
  <c r="Z2783" i="40"/>
  <c r="Y2783" i="40"/>
  <c r="X2783" i="40"/>
  <c r="W2783" i="40"/>
  <c r="Z2782" i="40"/>
  <c r="Y2782" i="40"/>
  <c r="X2782" i="40"/>
  <c r="W2782" i="40"/>
  <c r="Z2781" i="40"/>
  <c r="Y2781" i="40"/>
  <c r="X2781" i="40"/>
  <c r="W2781" i="40"/>
  <c r="Z2780" i="40"/>
  <c r="Y2780" i="40"/>
  <c r="X2780" i="40"/>
  <c r="W2780" i="40"/>
  <c r="Z2779" i="40"/>
  <c r="Y2779" i="40"/>
  <c r="X2779" i="40"/>
  <c r="W2779" i="40"/>
  <c r="Z2778" i="40"/>
  <c r="Y2778" i="40"/>
  <c r="X2778" i="40"/>
  <c r="W2778" i="40"/>
  <c r="Z2777" i="40"/>
  <c r="Y2777" i="40"/>
  <c r="X2777" i="40"/>
  <c r="W2777" i="40"/>
  <c r="Z2776" i="40"/>
  <c r="Y2776" i="40"/>
  <c r="X2776" i="40"/>
  <c r="W2776" i="40"/>
  <c r="Z2775" i="40"/>
  <c r="Y2775" i="40"/>
  <c r="X2775" i="40"/>
  <c r="W2775" i="40"/>
  <c r="Z2774" i="40"/>
  <c r="Y2774" i="40"/>
  <c r="X2774" i="40"/>
  <c r="W2774" i="40"/>
  <c r="Z2773" i="40"/>
  <c r="Y2773" i="40"/>
  <c r="X2773" i="40"/>
  <c r="W2773" i="40"/>
  <c r="Z2772" i="40"/>
  <c r="Y2772" i="40"/>
  <c r="X2772" i="40"/>
  <c r="W2772" i="40"/>
  <c r="Z2771" i="40"/>
  <c r="Y2771" i="40"/>
  <c r="X2771" i="40"/>
  <c r="W2771" i="40"/>
  <c r="Z2770" i="40"/>
  <c r="Y2770" i="40"/>
  <c r="X2770" i="40"/>
  <c r="W2770" i="40"/>
  <c r="Z2769" i="40"/>
  <c r="Y2769" i="40"/>
  <c r="X2769" i="40"/>
  <c r="W2769" i="40"/>
  <c r="Z2768" i="40"/>
  <c r="Y2768" i="40"/>
  <c r="X2768" i="40"/>
  <c r="W2768" i="40"/>
  <c r="Z2767" i="40"/>
  <c r="Y2767" i="40"/>
  <c r="X2767" i="40"/>
  <c r="W2767" i="40"/>
  <c r="Z2766" i="40"/>
  <c r="Y2766" i="40"/>
  <c r="X2766" i="40"/>
  <c r="W2766" i="40"/>
  <c r="Z2765" i="40"/>
  <c r="Y2765" i="40"/>
  <c r="X2765" i="40"/>
  <c r="W2765" i="40"/>
  <c r="Z2764" i="40"/>
  <c r="Y2764" i="40"/>
  <c r="X2764" i="40"/>
  <c r="W2764" i="40"/>
  <c r="Z2763" i="40"/>
  <c r="Y2763" i="40"/>
  <c r="X2763" i="40"/>
  <c r="W2763" i="40"/>
  <c r="Z2762" i="40"/>
  <c r="Y2762" i="40"/>
  <c r="X2762" i="40"/>
  <c r="W2762" i="40"/>
  <c r="Z2761" i="40"/>
  <c r="Y2761" i="40"/>
  <c r="X2761" i="40"/>
  <c r="W2761" i="40"/>
  <c r="Z2760" i="40"/>
  <c r="Y2760" i="40"/>
  <c r="X2760" i="40"/>
  <c r="W2760" i="40"/>
  <c r="Z2759" i="40"/>
  <c r="Y2759" i="40"/>
  <c r="X2759" i="40"/>
  <c r="W2759" i="40"/>
  <c r="Z2758" i="40"/>
  <c r="Y2758" i="40"/>
  <c r="X2758" i="40"/>
  <c r="W2758" i="40"/>
  <c r="Z2757" i="40"/>
  <c r="Y2757" i="40"/>
  <c r="X2757" i="40"/>
  <c r="W2757" i="40"/>
  <c r="Z2756" i="40"/>
  <c r="Y2756" i="40"/>
  <c r="X2756" i="40"/>
  <c r="W2756" i="40"/>
  <c r="Z2755" i="40"/>
  <c r="Y2755" i="40"/>
  <c r="X2755" i="40"/>
  <c r="W2755" i="40"/>
  <c r="Z2754" i="40"/>
  <c r="Y2754" i="40"/>
  <c r="X2754" i="40"/>
  <c r="W2754" i="40"/>
  <c r="Z2753" i="40"/>
  <c r="Y2753" i="40"/>
  <c r="X2753" i="40"/>
  <c r="W2753" i="40"/>
  <c r="Z2752" i="40"/>
  <c r="Y2752" i="40"/>
  <c r="X2752" i="40"/>
  <c r="W2752" i="40"/>
  <c r="Z2751" i="40"/>
  <c r="Y2751" i="40"/>
  <c r="X2751" i="40"/>
  <c r="W2751" i="40"/>
  <c r="Z2750" i="40"/>
  <c r="Y2750" i="40"/>
  <c r="X2750" i="40"/>
  <c r="W2750" i="40"/>
  <c r="Z2749" i="40"/>
  <c r="Y2749" i="40"/>
  <c r="X2749" i="40"/>
  <c r="W2749" i="40"/>
  <c r="Z2748" i="40"/>
  <c r="Y2748" i="40"/>
  <c r="X2748" i="40"/>
  <c r="W2748" i="40"/>
  <c r="Z2747" i="40"/>
  <c r="Y2747" i="40"/>
  <c r="X2747" i="40"/>
  <c r="W2747" i="40"/>
  <c r="Z2746" i="40"/>
  <c r="Y2746" i="40"/>
  <c r="X2746" i="40"/>
  <c r="W2746" i="40"/>
  <c r="Z2745" i="40"/>
  <c r="Y2745" i="40"/>
  <c r="X2745" i="40"/>
  <c r="W2745" i="40"/>
  <c r="Z2744" i="40"/>
  <c r="Y2744" i="40"/>
  <c r="X2744" i="40"/>
  <c r="W2744" i="40"/>
  <c r="Z2743" i="40"/>
  <c r="Y2743" i="40"/>
  <c r="X2743" i="40"/>
  <c r="W2743" i="40"/>
  <c r="Z2742" i="40"/>
  <c r="Y2742" i="40"/>
  <c r="X2742" i="40"/>
  <c r="W2742" i="40"/>
  <c r="Z2741" i="40"/>
  <c r="Y2741" i="40"/>
  <c r="X2741" i="40"/>
  <c r="W2741" i="40"/>
  <c r="Z2740" i="40"/>
  <c r="Y2740" i="40"/>
  <c r="X2740" i="40"/>
  <c r="W2740" i="40"/>
  <c r="Z2739" i="40"/>
  <c r="Y2739" i="40"/>
  <c r="X2739" i="40"/>
  <c r="W2739" i="40"/>
  <c r="Z2738" i="40"/>
  <c r="Y2738" i="40"/>
  <c r="X2738" i="40"/>
  <c r="W2738" i="40"/>
  <c r="Z2737" i="40"/>
  <c r="Y2737" i="40"/>
  <c r="X2737" i="40"/>
  <c r="W2737" i="40"/>
  <c r="Z2736" i="40"/>
  <c r="Y2736" i="40"/>
  <c r="X2736" i="40"/>
  <c r="W2736" i="40"/>
  <c r="Z2735" i="40"/>
  <c r="Y2735" i="40"/>
  <c r="X2735" i="40"/>
  <c r="W2735" i="40"/>
  <c r="Z2734" i="40"/>
  <c r="Y2734" i="40"/>
  <c r="X2734" i="40"/>
  <c r="W2734" i="40"/>
  <c r="Z2733" i="40"/>
  <c r="Y2733" i="40"/>
  <c r="X2733" i="40"/>
  <c r="W2733" i="40"/>
  <c r="Z2732" i="40"/>
  <c r="Y2732" i="40"/>
  <c r="X2732" i="40"/>
  <c r="W2732" i="40"/>
  <c r="Z2731" i="40"/>
  <c r="Y2731" i="40"/>
  <c r="X2731" i="40"/>
  <c r="W2731" i="40"/>
  <c r="Z2730" i="40"/>
  <c r="Y2730" i="40"/>
  <c r="X2730" i="40"/>
  <c r="W2730" i="40"/>
  <c r="Z2729" i="40"/>
  <c r="Y2729" i="40"/>
  <c r="X2729" i="40"/>
  <c r="W2729" i="40"/>
  <c r="Z2728" i="40"/>
  <c r="Y2728" i="40"/>
  <c r="X2728" i="40"/>
  <c r="W2728" i="40"/>
  <c r="Z2727" i="40"/>
  <c r="Y2727" i="40"/>
  <c r="X2727" i="40"/>
  <c r="W2727" i="40"/>
  <c r="Z2726" i="40"/>
  <c r="Y2726" i="40"/>
  <c r="X2726" i="40"/>
  <c r="W2726" i="40"/>
  <c r="Z2725" i="40"/>
  <c r="Y2725" i="40"/>
  <c r="X2725" i="40"/>
  <c r="W2725" i="40"/>
  <c r="Z2724" i="40"/>
  <c r="Y2724" i="40"/>
  <c r="X2724" i="40"/>
  <c r="W2724" i="40"/>
  <c r="Z2723" i="40"/>
  <c r="Y2723" i="40"/>
  <c r="X2723" i="40"/>
  <c r="W2723" i="40"/>
  <c r="Z2722" i="40"/>
  <c r="Y2722" i="40"/>
  <c r="X2722" i="40"/>
  <c r="W2722" i="40"/>
  <c r="Z2721" i="40"/>
  <c r="Y2721" i="40"/>
  <c r="X2721" i="40"/>
  <c r="W2721" i="40"/>
  <c r="Z2720" i="40"/>
  <c r="Y2720" i="40"/>
  <c r="X2720" i="40"/>
  <c r="W2720" i="40"/>
  <c r="Z2719" i="40"/>
  <c r="Y2719" i="40"/>
  <c r="X2719" i="40"/>
  <c r="W2719" i="40"/>
  <c r="Z2718" i="40"/>
  <c r="Y2718" i="40"/>
  <c r="X2718" i="40"/>
  <c r="W2718" i="40"/>
  <c r="Z2717" i="40"/>
  <c r="Y2717" i="40"/>
  <c r="X2717" i="40"/>
  <c r="W2717" i="40"/>
  <c r="Z2716" i="40"/>
  <c r="Y2716" i="40"/>
  <c r="X2716" i="40"/>
  <c r="W2716" i="40"/>
  <c r="Z2715" i="40"/>
  <c r="Y2715" i="40"/>
  <c r="X2715" i="40"/>
  <c r="W2715" i="40"/>
  <c r="Z2714" i="40"/>
  <c r="Y2714" i="40"/>
  <c r="X2714" i="40"/>
  <c r="W2714" i="40"/>
  <c r="Z2713" i="40"/>
  <c r="Y2713" i="40"/>
  <c r="X2713" i="40"/>
  <c r="W2713" i="40"/>
  <c r="Z2712" i="40"/>
  <c r="Y2712" i="40"/>
  <c r="X2712" i="40"/>
  <c r="W2712" i="40"/>
  <c r="Z2711" i="40"/>
  <c r="Y2711" i="40"/>
  <c r="X2711" i="40"/>
  <c r="W2711" i="40"/>
  <c r="Z2710" i="40"/>
  <c r="Y2710" i="40"/>
  <c r="X2710" i="40"/>
  <c r="W2710" i="40"/>
  <c r="Z2709" i="40"/>
  <c r="Y2709" i="40"/>
  <c r="X2709" i="40"/>
  <c r="W2709" i="40"/>
  <c r="Z2708" i="40"/>
  <c r="Y2708" i="40"/>
  <c r="X2708" i="40"/>
  <c r="W2708" i="40"/>
  <c r="Z2707" i="40"/>
  <c r="Y2707" i="40"/>
  <c r="X2707" i="40"/>
  <c r="W2707" i="40"/>
  <c r="Z2706" i="40"/>
  <c r="Y2706" i="40"/>
  <c r="X2706" i="40"/>
  <c r="W2706" i="40"/>
  <c r="Z2705" i="40"/>
  <c r="Y2705" i="40"/>
  <c r="X2705" i="40"/>
  <c r="W2705" i="40"/>
  <c r="Z2704" i="40"/>
  <c r="Y2704" i="40"/>
  <c r="X2704" i="40"/>
  <c r="W2704" i="40"/>
  <c r="Z2703" i="40"/>
  <c r="Y2703" i="40"/>
  <c r="X2703" i="40"/>
  <c r="W2703" i="40"/>
  <c r="Z2702" i="40"/>
  <c r="Y2702" i="40"/>
  <c r="X2702" i="40"/>
  <c r="W2702" i="40"/>
  <c r="Z2701" i="40"/>
  <c r="Y2701" i="40"/>
  <c r="X2701" i="40"/>
  <c r="W2701" i="40"/>
  <c r="Z2700" i="40"/>
  <c r="Y2700" i="40"/>
  <c r="X2700" i="40"/>
  <c r="W2700" i="40"/>
  <c r="Z2699" i="40"/>
  <c r="Y2699" i="40"/>
  <c r="X2699" i="40"/>
  <c r="W2699" i="40"/>
  <c r="Z2698" i="40"/>
  <c r="Y2698" i="40"/>
  <c r="X2698" i="40"/>
  <c r="W2698" i="40"/>
  <c r="Z2697" i="40"/>
  <c r="Y2697" i="40"/>
  <c r="X2697" i="40"/>
  <c r="W2697" i="40"/>
  <c r="Z2696" i="40"/>
  <c r="Y2696" i="40"/>
  <c r="X2696" i="40"/>
  <c r="W2696" i="40"/>
  <c r="Z2695" i="40"/>
  <c r="Y2695" i="40"/>
  <c r="X2695" i="40"/>
  <c r="W2695" i="40"/>
  <c r="Z2694" i="40"/>
  <c r="Y2694" i="40"/>
  <c r="X2694" i="40"/>
  <c r="W2694" i="40"/>
  <c r="Z2693" i="40"/>
  <c r="Y2693" i="40"/>
  <c r="X2693" i="40"/>
  <c r="W2693" i="40"/>
  <c r="Z2692" i="40"/>
  <c r="Y2692" i="40"/>
  <c r="X2692" i="40"/>
  <c r="W2692" i="40"/>
  <c r="Z2691" i="40"/>
  <c r="Y2691" i="40"/>
  <c r="X2691" i="40"/>
  <c r="W2691" i="40"/>
  <c r="Z2690" i="40"/>
  <c r="Y2690" i="40"/>
  <c r="X2690" i="40"/>
  <c r="W2690" i="40"/>
  <c r="Z2689" i="40"/>
  <c r="Y2689" i="40"/>
  <c r="X2689" i="40"/>
  <c r="W2689" i="40"/>
  <c r="Z2688" i="40"/>
  <c r="Y2688" i="40"/>
  <c r="X2688" i="40"/>
  <c r="W2688" i="40"/>
  <c r="Z2687" i="40"/>
  <c r="Y2687" i="40"/>
  <c r="X2687" i="40"/>
  <c r="W2687" i="40"/>
  <c r="Z2686" i="40"/>
  <c r="Y2686" i="40"/>
  <c r="X2686" i="40"/>
  <c r="W2686" i="40"/>
  <c r="Z2685" i="40"/>
  <c r="Y2685" i="40"/>
  <c r="X2685" i="40"/>
  <c r="W2685" i="40"/>
  <c r="Z2684" i="40"/>
  <c r="Y2684" i="40"/>
  <c r="X2684" i="40"/>
  <c r="W2684" i="40"/>
  <c r="Z2683" i="40"/>
  <c r="Y2683" i="40"/>
  <c r="X2683" i="40"/>
  <c r="W2683" i="40"/>
  <c r="Z2682" i="40"/>
  <c r="Y2682" i="40"/>
  <c r="X2682" i="40"/>
  <c r="W2682" i="40"/>
  <c r="Z2681" i="40"/>
  <c r="Y2681" i="40"/>
  <c r="X2681" i="40"/>
  <c r="W2681" i="40"/>
  <c r="Z2680" i="40"/>
  <c r="Y2680" i="40"/>
  <c r="X2680" i="40"/>
  <c r="W2680" i="40"/>
  <c r="Z2679" i="40"/>
  <c r="Y2679" i="40"/>
  <c r="X2679" i="40"/>
  <c r="W2679" i="40"/>
  <c r="Z2678" i="40"/>
  <c r="Y2678" i="40"/>
  <c r="X2678" i="40"/>
  <c r="W2678" i="40"/>
  <c r="Z2677" i="40"/>
  <c r="Y2677" i="40"/>
  <c r="X2677" i="40"/>
  <c r="W2677" i="40"/>
  <c r="Z2676" i="40"/>
  <c r="Y2676" i="40"/>
  <c r="X2676" i="40"/>
  <c r="W2676" i="40"/>
  <c r="Z2675" i="40"/>
  <c r="Y2675" i="40"/>
  <c r="X2675" i="40"/>
  <c r="W2675" i="40"/>
  <c r="Z2674" i="40"/>
  <c r="Y2674" i="40"/>
  <c r="X2674" i="40"/>
  <c r="W2674" i="40"/>
  <c r="Z2673" i="40"/>
  <c r="Y2673" i="40"/>
  <c r="X2673" i="40"/>
  <c r="W2673" i="40"/>
  <c r="Z2672" i="40"/>
  <c r="Y2672" i="40"/>
  <c r="X2672" i="40"/>
  <c r="W2672" i="40"/>
  <c r="Z2671" i="40"/>
  <c r="Y2671" i="40"/>
  <c r="X2671" i="40"/>
  <c r="W2671" i="40"/>
  <c r="Z2670" i="40"/>
  <c r="Y2670" i="40"/>
  <c r="X2670" i="40"/>
  <c r="W2670" i="40"/>
  <c r="Z2669" i="40"/>
  <c r="Y2669" i="40"/>
  <c r="X2669" i="40"/>
  <c r="W2669" i="40"/>
  <c r="Z2668" i="40"/>
  <c r="Y2668" i="40"/>
  <c r="X2668" i="40"/>
  <c r="W2668" i="40"/>
  <c r="Z2667" i="40"/>
  <c r="Y2667" i="40"/>
  <c r="X2667" i="40"/>
  <c r="W2667" i="40"/>
  <c r="Z2666" i="40"/>
  <c r="Y2666" i="40"/>
  <c r="X2666" i="40"/>
  <c r="W2666" i="40"/>
  <c r="Z2665" i="40"/>
  <c r="Y2665" i="40"/>
  <c r="X2665" i="40"/>
  <c r="W2665" i="40"/>
  <c r="Z2664" i="40"/>
  <c r="Y2664" i="40"/>
  <c r="X2664" i="40"/>
  <c r="W2664" i="40"/>
  <c r="Z2663" i="40"/>
  <c r="Y2663" i="40"/>
  <c r="X2663" i="40"/>
  <c r="W2663" i="40"/>
  <c r="Z2662" i="40"/>
  <c r="Y2662" i="40"/>
  <c r="X2662" i="40"/>
  <c r="W2662" i="40"/>
  <c r="Z2661" i="40"/>
  <c r="Y2661" i="40"/>
  <c r="X2661" i="40"/>
  <c r="W2661" i="40"/>
  <c r="Z2660" i="40"/>
  <c r="Y2660" i="40"/>
  <c r="X2660" i="40"/>
  <c r="W2660" i="40"/>
  <c r="Z2659" i="40"/>
  <c r="Y2659" i="40"/>
  <c r="X2659" i="40"/>
  <c r="W2659" i="40"/>
  <c r="Z2658" i="40"/>
  <c r="Y2658" i="40"/>
  <c r="X2658" i="40"/>
  <c r="W2658" i="40"/>
  <c r="Z2657" i="40"/>
  <c r="Y2657" i="40"/>
  <c r="X2657" i="40"/>
  <c r="W2657" i="40"/>
  <c r="Z2656" i="40"/>
  <c r="Y2656" i="40"/>
  <c r="X2656" i="40"/>
  <c r="W2656" i="40"/>
  <c r="Z2655" i="40"/>
  <c r="Y2655" i="40"/>
  <c r="X2655" i="40"/>
  <c r="W2655" i="40"/>
  <c r="Z2654" i="40"/>
  <c r="Y2654" i="40"/>
  <c r="X2654" i="40"/>
  <c r="W2654" i="40"/>
  <c r="Z2653" i="40"/>
  <c r="Y2653" i="40"/>
  <c r="X2653" i="40"/>
  <c r="W2653" i="40"/>
  <c r="Z2652" i="40"/>
  <c r="Y2652" i="40"/>
  <c r="X2652" i="40"/>
  <c r="W2652" i="40"/>
  <c r="Z2651" i="40"/>
  <c r="Y2651" i="40"/>
  <c r="X2651" i="40"/>
  <c r="W2651" i="40"/>
  <c r="Z2650" i="40"/>
  <c r="Y2650" i="40"/>
  <c r="X2650" i="40"/>
  <c r="W2650" i="40"/>
  <c r="Z2649" i="40"/>
  <c r="Y2649" i="40"/>
  <c r="X2649" i="40"/>
  <c r="W2649" i="40"/>
  <c r="Z2648" i="40"/>
  <c r="Y2648" i="40"/>
  <c r="X2648" i="40"/>
  <c r="W2648" i="40"/>
  <c r="Z2647" i="40"/>
  <c r="Y2647" i="40"/>
  <c r="X2647" i="40"/>
  <c r="W2647" i="40"/>
  <c r="Z2646" i="40"/>
  <c r="Y2646" i="40"/>
  <c r="X2646" i="40"/>
  <c r="W2646" i="40"/>
  <c r="Z2645" i="40"/>
  <c r="Y2645" i="40"/>
  <c r="X2645" i="40"/>
  <c r="W2645" i="40"/>
  <c r="Z2644" i="40"/>
  <c r="Y2644" i="40"/>
  <c r="X2644" i="40"/>
  <c r="W2644" i="40"/>
  <c r="Z2643" i="40"/>
  <c r="Y2643" i="40"/>
  <c r="X2643" i="40"/>
  <c r="W2643" i="40"/>
  <c r="Z2642" i="40"/>
  <c r="Y2642" i="40"/>
  <c r="X2642" i="40"/>
  <c r="W2642" i="40"/>
  <c r="Z2641" i="40"/>
  <c r="Y2641" i="40"/>
  <c r="X2641" i="40"/>
  <c r="W2641" i="40"/>
  <c r="Z2640" i="40"/>
  <c r="Y2640" i="40"/>
  <c r="X2640" i="40"/>
  <c r="W2640" i="40"/>
  <c r="Z2639" i="40"/>
  <c r="Y2639" i="40"/>
  <c r="X2639" i="40"/>
  <c r="W2639" i="40"/>
  <c r="Z2638" i="40"/>
  <c r="Y2638" i="40"/>
  <c r="X2638" i="40"/>
  <c r="W2638" i="40"/>
  <c r="Z2637" i="40"/>
  <c r="Y2637" i="40"/>
  <c r="X2637" i="40"/>
  <c r="W2637" i="40"/>
  <c r="Z2636" i="40"/>
  <c r="Y2636" i="40"/>
  <c r="X2636" i="40"/>
  <c r="W2636" i="40"/>
  <c r="Z2635" i="40"/>
  <c r="Y2635" i="40"/>
  <c r="X2635" i="40"/>
  <c r="W2635" i="40"/>
  <c r="Z2634" i="40"/>
  <c r="Y2634" i="40"/>
  <c r="X2634" i="40"/>
  <c r="W2634" i="40"/>
  <c r="Z2633" i="40"/>
  <c r="Y2633" i="40"/>
  <c r="X2633" i="40"/>
  <c r="W2633" i="40"/>
  <c r="Z2632" i="40"/>
  <c r="Y2632" i="40"/>
  <c r="X2632" i="40"/>
  <c r="W2632" i="40"/>
  <c r="Z2631" i="40"/>
  <c r="Y2631" i="40"/>
  <c r="X2631" i="40"/>
  <c r="W2631" i="40"/>
  <c r="Z2630" i="40"/>
  <c r="Y2630" i="40"/>
  <c r="X2630" i="40"/>
  <c r="W2630" i="40"/>
  <c r="Z2629" i="40"/>
  <c r="Y2629" i="40"/>
  <c r="X2629" i="40"/>
  <c r="W2629" i="40"/>
  <c r="Z2628" i="40"/>
  <c r="Y2628" i="40"/>
  <c r="X2628" i="40"/>
  <c r="W2628" i="40"/>
  <c r="Z2627" i="40"/>
  <c r="Y2627" i="40"/>
  <c r="X2627" i="40"/>
  <c r="W2627" i="40"/>
  <c r="Z2626" i="40"/>
  <c r="Y2626" i="40"/>
  <c r="X2626" i="40"/>
  <c r="W2626" i="40"/>
  <c r="Z2625" i="40"/>
  <c r="Y2625" i="40"/>
  <c r="X2625" i="40"/>
  <c r="W2625" i="40"/>
  <c r="Z2624" i="40"/>
  <c r="Y2624" i="40"/>
  <c r="X2624" i="40"/>
  <c r="W2624" i="40"/>
  <c r="Z2623" i="40"/>
  <c r="Y2623" i="40"/>
  <c r="X2623" i="40"/>
  <c r="W2623" i="40"/>
  <c r="Z2622" i="40"/>
  <c r="Y2622" i="40"/>
  <c r="X2622" i="40"/>
  <c r="W2622" i="40"/>
  <c r="Z2621" i="40"/>
  <c r="Y2621" i="40"/>
  <c r="X2621" i="40"/>
  <c r="W2621" i="40"/>
  <c r="Z2620" i="40"/>
  <c r="Y2620" i="40"/>
  <c r="X2620" i="40"/>
  <c r="W2620" i="40"/>
  <c r="Z2619" i="40"/>
  <c r="Y2619" i="40"/>
  <c r="X2619" i="40"/>
  <c r="W2619" i="40"/>
  <c r="Z2618" i="40"/>
  <c r="Y2618" i="40"/>
  <c r="X2618" i="40"/>
  <c r="W2618" i="40"/>
  <c r="Z2617" i="40"/>
  <c r="Y2617" i="40"/>
  <c r="X2617" i="40"/>
  <c r="W2617" i="40"/>
  <c r="Z2616" i="40"/>
  <c r="Y2616" i="40"/>
  <c r="X2616" i="40"/>
  <c r="W2616" i="40"/>
  <c r="Z2615" i="40"/>
  <c r="Y2615" i="40"/>
  <c r="X2615" i="40"/>
  <c r="W2615" i="40"/>
  <c r="Z2614" i="40"/>
  <c r="Y2614" i="40"/>
  <c r="X2614" i="40"/>
  <c r="W2614" i="40"/>
  <c r="Z2613" i="40"/>
  <c r="Y2613" i="40"/>
  <c r="X2613" i="40"/>
  <c r="W2613" i="40"/>
  <c r="Z2612" i="40"/>
  <c r="Y2612" i="40"/>
  <c r="X2612" i="40"/>
  <c r="W2612" i="40"/>
  <c r="Z2611" i="40"/>
  <c r="Y2611" i="40"/>
  <c r="X2611" i="40"/>
  <c r="W2611" i="40"/>
  <c r="Z2610" i="40"/>
  <c r="Y2610" i="40"/>
  <c r="X2610" i="40"/>
  <c r="W2610" i="40"/>
  <c r="Z2609" i="40"/>
  <c r="Y2609" i="40"/>
  <c r="X2609" i="40"/>
  <c r="W2609" i="40"/>
  <c r="Z2608" i="40"/>
  <c r="Y2608" i="40"/>
  <c r="X2608" i="40"/>
  <c r="W2608" i="40"/>
  <c r="Z2607" i="40"/>
  <c r="Y2607" i="40"/>
  <c r="X2607" i="40"/>
  <c r="W2607" i="40"/>
  <c r="Z2606" i="40"/>
  <c r="Y2606" i="40"/>
  <c r="X2606" i="40"/>
  <c r="W2606" i="40"/>
  <c r="Z2605" i="40"/>
  <c r="Y2605" i="40"/>
  <c r="X2605" i="40"/>
  <c r="W2605" i="40"/>
  <c r="Z2604" i="40"/>
  <c r="Y2604" i="40"/>
  <c r="X2604" i="40"/>
  <c r="W2604" i="40"/>
  <c r="Z2603" i="40"/>
  <c r="Y2603" i="40"/>
  <c r="X2603" i="40"/>
  <c r="W2603" i="40"/>
  <c r="Z2602" i="40"/>
  <c r="Y2602" i="40"/>
  <c r="X2602" i="40"/>
  <c r="W2602" i="40"/>
  <c r="Z2601" i="40"/>
  <c r="Y2601" i="40"/>
  <c r="X2601" i="40"/>
  <c r="W2601" i="40"/>
  <c r="Z2600" i="40"/>
  <c r="Y2600" i="40"/>
  <c r="X2600" i="40"/>
  <c r="W2600" i="40"/>
  <c r="Z2599" i="40"/>
  <c r="Y2599" i="40"/>
  <c r="X2599" i="40"/>
  <c r="W2599" i="40"/>
  <c r="Z2598" i="40"/>
  <c r="Y2598" i="40"/>
  <c r="X2598" i="40"/>
  <c r="W2598" i="40"/>
  <c r="Z2597" i="40"/>
  <c r="Y2597" i="40"/>
  <c r="X2597" i="40"/>
  <c r="W2597" i="40"/>
  <c r="Z2596" i="40"/>
  <c r="Y2596" i="40"/>
  <c r="X2596" i="40"/>
  <c r="W2596" i="40"/>
  <c r="Z2595" i="40"/>
  <c r="Y2595" i="40"/>
  <c r="X2595" i="40"/>
  <c r="W2595" i="40"/>
  <c r="Z2594" i="40"/>
  <c r="Y2594" i="40"/>
  <c r="X2594" i="40"/>
  <c r="W2594" i="40"/>
  <c r="Z2593" i="40"/>
  <c r="Y2593" i="40"/>
  <c r="X2593" i="40"/>
  <c r="W2593" i="40"/>
  <c r="Z2592" i="40"/>
  <c r="Y2592" i="40"/>
  <c r="X2592" i="40"/>
  <c r="W2592" i="40"/>
  <c r="Z2591" i="40"/>
  <c r="Y2591" i="40"/>
  <c r="X2591" i="40"/>
  <c r="W2591" i="40"/>
  <c r="Z2590" i="40"/>
  <c r="Y2590" i="40"/>
  <c r="X2590" i="40"/>
  <c r="W2590" i="40"/>
  <c r="Z2589" i="40"/>
  <c r="Y2589" i="40"/>
  <c r="X2589" i="40"/>
  <c r="W2589" i="40"/>
  <c r="Z2588" i="40"/>
  <c r="Y2588" i="40"/>
  <c r="X2588" i="40"/>
  <c r="W2588" i="40"/>
  <c r="Z2587" i="40"/>
  <c r="Y2587" i="40"/>
  <c r="X2587" i="40"/>
  <c r="W2587" i="40"/>
  <c r="Z2586" i="40"/>
  <c r="Y2586" i="40"/>
  <c r="X2586" i="40"/>
  <c r="W2586" i="40"/>
  <c r="Z2585" i="40"/>
  <c r="Y2585" i="40"/>
  <c r="X2585" i="40"/>
  <c r="W2585" i="40"/>
  <c r="Z2584" i="40"/>
  <c r="Y2584" i="40"/>
  <c r="X2584" i="40"/>
  <c r="W2584" i="40"/>
  <c r="Z2583" i="40"/>
  <c r="Y2583" i="40"/>
  <c r="X2583" i="40"/>
  <c r="W2583" i="40"/>
  <c r="Z2582" i="40"/>
  <c r="Y2582" i="40"/>
  <c r="X2582" i="40"/>
  <c r="W2582" i="40"/>
  <c r="Z2581" i="40"/>
  <c r="Y2581" i="40"/>
  <c r="X2581" i="40"/>
  <c r="W2581" i="40"/>
  <c r="Z2580" i="40"/>
  <c r="Y2580" i="40"/>
  <c r="X2580" i="40"/>
  <c r="W2580" i="40"/>
  <c r="Z2579" i="40"/>
  <c r="Y2579" i="40"/>
  <c r="X2579" i="40"/>
  <c r="W2579" i="40"/>
  <c r="Z2578" i="40"/>
  <c r="Y2578" i="40"/>
  <c r="X2578" i="40"/>
  <c r="W2578" i="40"/>
  <c r="Z2577" i="40"/>
  <c r="Y2577" i="40"/>
  <c r="X2577" i="40"/>
  <c r="W2577" i="40"/>
  <c r="Z2576" i="40"/>
  <c r="Y2576" i="40"/>
  <c r="X2576" i="40"/>
  <c r="W2576" i="40"/>
  <c r="Z2575" i="40"/>
  <c r="Y2575" i="40"/>
  <c r="X2575" i="40"/>
  <c r="W2575" i="40"/>
  <c r="Z2574" i="40"/>
  <c r="Y2574" i="40"/>
  <c r="X2574" i="40"/>
  <c r="W2574" i="40"/>
  <c r="Z2573" i="40"/>
  <c r="Y2573" i="40"/>
  <c r="X2573" i="40"/>
  <c r="W2573" i="40"/>
  <c r="Z2572" i="40"/>
  <c r="Y2572" i="40"/>
  <c r="X2572" i="40"/>
  <c r="W2572" i="40"/>
  <c r="Z2571" i="40"/>
  <c r="Y2571" i="40"/>
  <c r="X2571" i="40"/>
  <c r="W2571" i="40"/>
  <c r="Z2570" i="40"/>
  <c r="Y2570" i="40"/>
  <c r="X2570" i="40"/>
  <c r="W2570" i="40"/>
  <c r="Z2569" i="40"/>
  <c r="Y2569" i="40"/>
  <c r="X2569" i="40"/>
  <c r="W2569" i="40"/>
  <c r="Z2568" i="40"/>
  <c r="Y2568" i="40"/>
  <c r="X2568" i="40"/>
  <c r="W2568" i="40"/>
  <c r="Z2567" i="40"/>
  <c r="Y2567" i="40"/>
  <c r="X2567" i="40"/>
  <c r="W2567" i="40"/>
  <c r="Z2566" i="40"/>
  <c r="Y2566" i="40"/>
  <c r="X2566" i="40"/>
  <c r="W2566" i="40"/>
  <c r="Z2565" i="40"/>
  <c r="Y2565" i="40"/>
  <c r="X2565" i="40"/>
  <c r="W2565" i="40"/>
  <c r="Z2564" i="40"/>
  <c r="Y2564" i="40"/>
  <c r="X2564" i="40"/>
  <c r="W2564" i="40"/>
  <c r="Z2563" i="40"/>
  <c r="Y2563" i="40"/>
  <c r="X2563" i="40"/>
  <c r="W2563" i="40"/>
  <c r="Z2562" i="40"/>
  <c r="Y2562" i="40"/>
  <c r="X2562" i="40"/>
  <c r="W2562" i="40"/>
  <c r="Z2561" i="40"/>
  <c r="Y2561" i="40"/>
  <c r="X2561" i="40"/>
  <c r="W2561" i="40"/>
  <c r="Z2560" i="40"/>
  <c r="Y2560" i="40"/>
  <c r="X2560" i="40"/>
  <c r="W2560" i="40"/>
  <c r="Z2559" i="40"/>
  <c r="Y2559" i="40"/>
  <c r="X2559" i="40"/>
  <c r="W2559" i="40"/>
  <c r="Z2558" i="40"/>
  <c r="Y2558" i="40"/>
  <c r="X2558" i="40"/>
  <c r="W2558" i="40"/>
  <c r="Z2557" i="40"/>
  <c r="Y2557" i="40"/>
  <c r="X2557" i="40"/>
  <c r="W2557" i="40"/>
  <c r="Z2556" i="40"/>
  <c r="Y2556" i="40"/>
  <c r="X2556" i="40"/>
  <c r="W2556" i="40"/>
  <c r="Z2555" i="40"/>
  <c r="Y2555" i="40"/>
  <c r="X2555" i="40"/>
  <c r="W2555" i="40"/>
  <c r="Z2554" i="40"/>
  <c r="Y2554" i="40"/>
  <c r="X2554" i="40"/>
  <c r="W2554" i="40"/>
  <c r="Z2553" i="40"/>
  <c r="Y2553" i="40"/>
  <c r="X2553" i="40"/>
  <c r="W2553" i="40"/>
  <c r="Z2552" i="40"/>
  <c r="Y2552" i="40"/>
  <c r="X2552" i="40"/>
  <c r="W2552" i="40"/>
  <c r="Z2551" i="40"/>
  <c r="Y2551" i="40"/>
  <c r="X2551" i="40"/>
  <c r="W2551" i="40"/>
  <c r="Z2550" i="40"/>
  <c r="Y2550" i="40"/>
  <c r="X2550" i="40"/>
  <c r="W2550" i="40"/>
  <c r="Z2549" i="40"/>
  <c r="Y2549" i="40"/>
  <c r="X2549" i="40"/>
  <c r="W2549" i="40"/>
  <c r="Z2548" i="40"/>
  <c r="Y2548" i="40"/>
  <c r="X2548" i="40"/>
  <c r="W2548" i="40"/>
  <c r="Z2547" i="40"/>
  <c r="Y2547" i="40"/>
  <c r="X2547" i="40"/>
  <c r="W2547" i="40"/>
  <c r="Z2546" i="40"/>
  <c r="Y2546" i="40"/>
  <c r="X2546" i="40"/>
  <c r="W2546" i="40"/>
  <c r="Z2545" i="40"/>
  <c r="Y2545" i="40"/>
  <c r="X2545" i="40"/>
  <c r="W2545" i="40"/>
  <c r="Z2544" i="40"/>
  <c r="Y2544" i="40"/>
  <c r="X2544" i="40"/>
  <c r="W2544" i="40"/>
  <c r="Z2543" i="40"/>
  <c r="Y2543" i="40"/>
  <c r="X2543" i="40"/>
  <c r="W2543" i="40"/>
  <c r="Z2542" i="40"/>
  <c r="Y2542" i="40"/>
  <c r="X2542" i="40"/>
  <c r="W2542" i="40"/>
  <c r="Z2541" i="40"/>
  <c r="Y2541" i="40"/>
  <c r="X2541" i="40"/>
  <c r="W2541" i="40"/>
  <c r="Z2540" i="40"/>
  <c r="Y2540" i="40"/>
  <c r="X2540" i="40"/>
  <c r="W2540" i="40"/>
  <c r="Z2539" i="40"/>
  <c r="Y2539" i="40"/>
  <c r="X2539" i="40"/>
  <c r="W2539" i="40"/>
  <c r="Z2538" i="40"/>
  <c r="Y2538" i="40"/>
  <c r="X2538" i="40"/>
  <c r="W2538" i="40"/>
  <c r="Z2537" i="40"/>
  <c r="Y2537" i="40"/>
  <c r="X2537" i="40"/>
  <c r="W2537" i="40"/>
  <c r="Z2536" i="40"/>
  <c r="Y2536" i="40"/>
  <c r="X2536" i="40"/>
  <c r="W2536" i="40"/>
  <c r="Z2535" i="40"/>
  <c r="Y2535" i="40"/>
  <c r="X2535" i="40"/>
  <c r="W2535" i="40"/>
  <c r="Z2534" i="40"/>
  <c r="Y2534" i="40"/>
  <c r="X2534" i="40"/>
  <c r="W2534" i="40"/>
  <c r="Z2533" i="40"/>
  <c r="Y2533" i="40"/>
  <c r="X2533" i="40"/>
  <c r="W2533" i="40"/>
  <c r="Z2532" i="40"/>
  <c r="Y2532" i="40"/>
  <c r="X2532" i="40"/>
  <c r="W2532" i="40"/>
  <c r="Z2531" i="40"/>
  <c r="Y2531" i="40"/>
  <c r="X2531" i="40"/>
  <c r="W2531" i="40"/>
  <c r="Z2530" i="40"/>
  <c r="Y2530" i="40"/>
  <c r="X2530" i="40"/>
  <c r="W2530" i="40"/>
  <c r="Z2529" i="40"/>
  <c r="Y2529" i="40"/>
  <c r="X2529" i="40"/>
  <c r="W2529" i="40"/>
  <c r="Z2528" i="40"/>
  <c r="Y2528" i="40"/>
  <c r="X2528" i="40"/>
  <c r="W2528" i="40"/>
  <c r="Z2527" i="40"/>
  <c r="Y2527" i="40"/>
  <c r="X2527" i="40"/>
  <c r="W2527" i="40"/>
  <c r="Z2526" i="40"/>
  <c r="Y2526" i="40"/>
  <c r="X2526" i="40"/>
  <c r="W2526" i="40"/>
  <c r="Z2525" i="40"/>
  <c r="Y2525" i="40"/>
  <c r="X2525" i="40"/>
  <c r="W2525" i="40"/>
  <c r="Z2524" i="40"/>
  <c r="Y2524" i="40"/>
  <c r="X2524" i="40"/>
  <c r="W2524" i="40"/>
  <c r="Z2523" i="40"/>
  <c r="Y2523" i="40"/>
  <c r="X2523" i="40"/>
  <c r="W2523" i="40"/>
  <c r="Z2522" i="40"/>
  <c r="Y2522" i="40"/>
  <c r="X2522" i="40"/>
  <c r="W2522" i="40"/>
  <c r="Z2521" i="40"/>
  <c r="Y2521" i="40"/>
  <c r="X2521" i="40"/>
  <c r="W2521" i="40"/>
  <c r="Z2520" i="40"/>
  <c r="Y2520" i="40"/>
  <c r="X2520" i="40"/>
  <c r="W2520" i="40"/>
  <c r="Z2519" i="40"/>
  <c r="Y2519" i="40"/>
  <c r="X2519" i="40"/>
  <c r="W2519" i="40"/>
  <c r="Z2518" i="40"/>
  <c r="Y2518" i="40"/>
  <c r="X2518" i="40"/>
  <c r="W2518" i="40"/>
  <c r="Z2517" i="40"/>
  <c r="Y2517" i="40"/>
  <c r="X2517" i="40"/>
  <c r="W2517" i="40"/>
  <c r="Z2516" i="40"/>
  <c r="Y2516" i="40"/>
  <c r="X2516" i="40"/>
  <c r="W2516" i="40"/>
  <c r="Z2515" i="40"/>
  <c r="Y2515" i="40"/>
  <c r="X2515" i="40"/>
  <c r="W2515" i="40"/>
  <c r="Z2514" i="40"/>
  <c r="Y2514" i="40"/>
  <c r="X2514" i="40"/>
  <c r="W2514" i="40"/>
  <c r="Z2513" i="40"/>
  <c r="Y2513" i="40"/>
  <c r="X2513" i="40"/>
  <c r="W2513" i="40"/>
  <c r="Z2512" i="40"/>
  <c r="Y2512" i="40"/>
  <c r="X2512" i="40"/>
  <c r="W2512" i="40"/>
  <c r="Z2511" i="40"/>
  <c r="Y2511" i="40"/>
  <c r="X2511" i="40"/>
  <c r="W2511" i="40"/>
  <c r="Z2510" i="40"/>
  <c r="Y2510" i="40"/>
  <c r="X2510" i="40"/>
  <c r="W2510" i="40"/>
  <c r="Z2509" i="40"/>
  <c r="Y2509" i="40"/>
  <c r="X2509" i="40"/>
  <c r="W2509" i="40"/>
  <c r="Z2508" i="40"/>
  <c r="Y2508" i="40"/>
  <c r="X2508" i="40"/>
  <c r="W2508" i="40"/>
  <c r="Z2507" i="40"/>
  <c r="Y2507" i="40"/>
  <c r="X2507" i="40"/>
  <c r="W2507" i="40"/>
  <c r="Z2506" i="40"/>
  <c r="Y2506" i="40"/>
  <c r="X2506" i="40"/>
  <c r="W2506" i="40"/>
  <c r="Z2505" i="40"/>
  <c r="Y2505" i="40"/>
  <c r="X2505" i="40"/>
  <c r="W2505" i="40"/>
  <c r="Z2504" i="40"/>
  <c r="Y2504" i="40"/>
  <c r="X2504" i="40"/>
  <c r="W2504" i="40"/>
  <c r="Z2503" i="40"/>
  <c r="Y2503" i="40"/>
  <c r="X2503" i="40"/>
  <c r="W2503" i="40"/>
  <c r="Z2502" i="40"/>
  <c r="Y2502" i="40"/>
  <c r="X2502" i="40"/>
  <c r="W2502" i="40"/>
  <c r="Z2501" i="40"/>
  <c r="Y2501" i="40"/>
  <c r="X2501" i="40"/>
  <c r="W2501" i="40"/>
  <c r="Z2500" i="40"/>
  <c r="Y2500" i="40"/>
  <c r="X2500" i="40"/>
  <c r="W2500" i="40"/>
  <c r="Z2499" i="40"/>
  <c r="Y2499" i="40"/>
  <c r="X2499" i="40"/>
  <c r="W2499" i="40"/>
  <c r="Z2498" i="40"/>
  <c r="Y2498" i="40"/>
  <c r="X2498" i="40"/>
  <c r="W2498" i="40"/>
  <c r="Z2497" i="40"/>
  <c r="Y2497" i="40"/>
  <c r="X2497" i="40"/>
  <c r="W2497" i="40"/>
  <c r="Z2496" i="40"/>
  <c r="Y2496" i="40"/>
  <c r="X2496" i="40"/>
  <c r="W2496" i="40"/>
  <c r="Z2495" i="40"/>
  <c r="Y2495" i="40"/>
  <c r="X2495" i="40"/>
  <c r="W2495" i="40"/>
  <c r="Z2494" i="40"/>
  <c r="Y2494" i="40"/>
  <c r="X2494" i="40"/>
  <c r="W2494" i="40"/>
  <c r="Z2493" i="40"/>
  <c r="Y2493" i="40"/>
  <c r="X2493" i="40"/>
  <c r="W2493" i="40"/>
  <c r="Z2492" i="40"/>
  <c r="Y2492" i="40"/>
  <c r="X2492" i="40"/>
  <c r="W2492" i="40"/>
  <c r="Z2491" i="40"/>
  <c r="Y2491" i="40"/>
  <c r="X2491" i="40"/>
  <c r="W2491" i="40"/>
  <c r="Z2490" i="40"/>
  <c r="Y2490" i="40"/>
  <c r="X2490" i="40"/>
  <c r="W2490" i="40"/>
  <c r="Z2489" i="40"/>
  <c r="Y2489" i="40"/>
  <c r="X2489" i="40"/>
  <c r="W2489" i="40"/>
  <c r="Z2488" i="40"/>
  <c r="Y2488" i="40"/>
  <c r="X2488" i="40"/>
  <c r="W2488" i="40"/>
  <c r="Z2487" i="40"/>
  <c r="Y2487" i="40"/>
  <c r="X2487" i="40"/>
  <c r="W2487" i="40"/>
  <c r="Z2486" i="40"/>
  <c r="Y2486" i="40"/>
  <c r="X2486" i="40"/>
  <c r="W2486" i="40"/>
  <c r="Z2485" i="40"/>
  <c r="Y2485" i="40"/>
  <c r="X2485" i="40"/>
  <c r="W2485" i="40"/>
  <c r="Z2484" i="40"/>
  <c r="Y2484" i="40"/>
  <c r="X2484" i="40"/>
  <c r="W2484" i="40"/>
  <c r="Z2483" i="40"/>
  <c r="Y2483" i="40"/>
  <c r="X2483" i="40"/>
  <c r="W2483" i="40"/>
  <c r="Z2482" i="40"/>
  <c r="Y2482" i="40"/>
  <c r="X2482" i="40"/>
  <c r="W2482" i="40"/>
  <c r="Z2481" i="40"/>
  <c r="Y2481" i="40"/>
  <c r="X2481" i="40"/>
  <c r="W2481" i="40"/>
  <c r="Z2480" i="40"/>
  <c r="Y2480" i="40"/>
  <c r="X2480" i="40"/>
  <c r="W2480" i="40"/>
  <c r="Z2479" i="40"/>
  <c r="Y2479" i="40"/>
  <c r="X2479" i="40"/>
  <c r="W2479" i="40"/>
  <c r="Z2478" i="40"/>
  <c r="Y2478" i="40"/>
  <c r="X2478" i="40"/>
  <c r="W2478" i="40"/>
  <c r="Z2477" i="40"/>
  <c r="Y2477" i="40"/>
  <c r="X2477" i="40"/>
  <c r="W2477" i="40"/>
  <c r="Z2476" i="40"/>
  <c r="Y2476" i="40"/>
  <c r="X2476" i="40"/>
  <c r="W2476" i="40"/>
  <c r="Z2475" i="40"/>
  <c r="Y2475" i="40"/>
  <c r="X2475" i="40"/>
  <c r="W2475" i="40"/>
  <c r="Z2474" i="40"/>
  <c r="Y2474" i="40"/>
  <c r="X2474" i="40"/>
  <c r="W2474" i="40"/>
  <c r="Z2473" i="40"/>
  <c r="Y2473" i="40"/>
  <c r="X2473" i="40"/>
  <c r="W2473" i="40"/>
  <c r="Z2472" i="40"/>
  <c r="Y2472" i="40"/>
  <c r="X2472" i="40"/>
  <c r="W2472" i="40"/>
  <c r="Z2471" i="40"/>
  <c r="Y2471" i="40"/>
  <c r="X2471" i="40"/>
  <c r="W2471" i="40"/>
  <c r="Z2470" i="40"/>
  <c r="Y2470" i="40"/>
  <c r="X2470" i="40"/>
  <c r="W2470" i="40"/>
  <c r="Z2469" i="40"/>
  <c r="Y2469" i="40"/>
  <c r="X2469" i="40"/>
  <c r="W2469" i="40"/>
  <c r="Z2468" i="40"/>
  <c r="Y2468" i="40"/>
  <c r="X2468" i="40"/>
  <c r="W2468" i="40"/>
  <c r="Z2467" i="40"/>
  <c r="Y2467" i="40"/>
  <c r="X2467" i="40"/>
  <c r="W2467" i="40"/>
  <c r="Z2466" i="40"/>
  <c r="Y2466" i="40"/>
  <c r="X2466" i="40"/>
  <c r="W2466" i="40"/>
  <c r="Z2465" i="40"/>
  <c r="Y2465" i="40"/>
  <c r="X2465" i="40"/>
  <c r="W2465" i="40"/>
  <c r="Z2464" i="40"/>
  <c r="Y2464" i="40"/>
  <c r="X2464" i="40"/>
  <c r="W2464" i="40"/>
  <c r="Z2463" i="40"/>
  <c r="Y2463" i="40"/>
  <c r="X2463" i="40"/>
  <c r="W2463" i="40"/>
  <c r="Z2462" i="40"/>
  <c r="Y2462" i="40"/>
  <c r="X2462" i="40"/>
  <c r="W2462" i="40"/>
  <c r="Z2461" i="40"/>
  <c r="Y2461" i="40"/>
  <c r="X2461" i="40"/>
  <c r="W2461" i="40"/>
  <c r="Z2460" i="40"/>
  <c r="Y2460" i="40"/>
  <c r="X2460" i="40"/>
  <c r="W2460" i="40"/>
  <c r="Z2459" i="40"/>
  <c r="Y2459" i="40"/>
  <c r="X2459" i="40"/>
  <c r="W2459" i="40"/>
  <c r="Z2458" i="40"/>
  <c r="Y2458" i="40"/>
  <c r="X2458" i="40"/>
  <c r="W2458" i="40"/>
  <c r="Z2457" i="40"/>
  <c r="Y2457" i="40"/>
  <c r="X2457" i="40"/>
  <c r="W2457" i="40"/>
  <c r="Z2456" i="40"/>
  <c r="Y2456" i="40"/>
  <c r="X2456" i="40"/>
  <c r="W2456" i="40"/>
  <c r="Z2455" i="40"/>
  <c r="Y2455" i="40"/>
  <c r="X2455" i="40"/>
  <c r="W2455" i="40"/>
  <c r="Z2454" i="40"/>
  <c r="Y2454" i="40"/>
  <c r="X2454" i="40"/>
  <c r="W2454" i="40"/>
  <c r="Z2453" i="40"/>
  <c r="Y2453" i="40"/>
  <c r="X2453" i="40"/>
  <c r="W2453" i="40"/>
  <c r="Z2452" i="40"/>
  <c r="Y2452" i="40"/>
  <c r="X2452" i="40"/>
  <c r="W2452" i="40"/>
  <c r="Z2451" i="40"/>
  <c r="Y2451" i="40"/>
  <c r="X2451" i="40"/>
  <c r="W2451" i="40"/>
  <c r="Z2450" i="40"/>
  <c r="Y2450" i="40"/>
  <c r="X2450" i="40"/>
  <c r="W2450" i="40"/>
  <c r="Z2449" i="40"/>
  <c r="Y2449" i="40"/>
  <c r="X2449" i="40"/>
  <c r="W2449" i="40"/>
  <c r="Z2448" i="40"/>
  <c r="Y2448" i="40"/>
  <c r="X2448" i="40"/>
  <c r="W2448" i="40"/>
  <c r="Z2447" i="40"/>
  <c r="Y2447" i="40"/>
  <c r="X2447" i="40"/>
  <c r="W2447" i="40"/>
  <c r="Z2446" i="40"/>
  <c r="Y2446" i="40"/>
  <c r="X2446" i="40"/>
  <c r="W2446" i="40"/>
  <c r="Z2445" i="40"/>
  <c r="Y2445" i="40"/>
  <c r="X2445" i="40"/>
  <c r="W2445" i="40"/>
  <c r="Z2444" i="40"/>
  <c r="Y2444" i="40"/>
  <c r="X2444" i="40"/>
  <c r="W2444" i="40"/>
  <c r="Z2443" i="40"/>
  <c r="Y2443" i="40"/>
  <c r="X2443" i="40"/>
  <c r="W2443" i="40"/>
  <c r="Z2442" i="40"/>
  <c r="Y2442" i="40"/>
  <c r="X2442" i="40"/>
  <c r="W2442" i="40"/>
  <c r="Z2441" i="40"/>
  <c r="Y2441" i="40"/>
  <c r="X2441" i="40"/>
  <c r="W2441" i="40"/>
  <c r="Z2440" i="40"/>
  <c r="Y2440" i="40"/>
  <c r="X2440" i="40"/>
  <c r="W2440" i="40"/>
  <c r="Z2439" i="40"/>
  <c r="Y2439" i="40"/>
  <c r="X2439" i="40"/>
  <c r="W2439" i="40"/>
  <c r="Z2438" i="40"/>
  <c r="Y2438" i="40"/>
  <c r="X2438" i="40"/>
  <c r="W2438" i="40"/>
  <c r="Z2437" i="40"/>
  <c r="Y2437" i="40"/>
  <c r="X2437" i="40"/>
  <c r="W2437" i="40"/>
  <c r="Z2436" i="40"/>
  <c r="Y2436" i="40"/>
  <c r="X2436" i="40"/>
  <c r="W2436" i="40"/>
  <c r="Z2435" i="40"/>
  <c r="Y2435" i="40"/>
  <c r="X2435" i="40"/>
  <c r="W2435" i="40"/>
  <c r="Z2434" i="40"/>
  <c r="Y2434" i="40"/>
  <c r="X2434" i="40"/>
  <c r="W2434" i="40"/>
  <c r="Z2433" i="40"/>
  <c r="Y2433" i="40"/>
  <c r="X2433" i="40"/>
  <c r="W2433" i="40"/>
  <c r="Z2432" i="40"/>
  <c r="Y2432" i="40"/>
  <c r="X2432" i="40"/>
  <c r="W2432" i="40"/>
  <c r="Z2431" i="40"/>
  <c r="Y2431" i="40"/>
  <c r="X2431" i="40"/>
  <c r="W2431" i="40"/>
  <c r="Z2430" i="40"/>
  <c r="Y2430" i="40"/>
  <c r="X2430" i="40"/>
  <c r="W2430" i="40"/>
  <c r="Z2429" i="40"/>
  <c r="Y2429" i="40"/>
  <c r="X2429" i="40"/>
  <c r="W2429" i="40"/>
  <c r="Z2428" i="40"/>
  <c r="Y2428" i="40"/>
  <c r="X2428" i="40"/>
  <c r="W2428" i="40"/>
  <c r="Z2427" i="40"/>
  <c r="Y2427" i="40"/>
  <c r="X2427" i="40"/>
  <c r="W2427" i="40"/>
  <c r="Z2426" i="40"/>
  <c r="Y2426" i="40"/>
  <c r="X2426" i="40"/>
  <c r="W2426" i="40"/>
  <c r="Z2425" i="40"/>
  <c r="Y2425" i="40"/>
  <c r="X2425" i="40"/>
  <c r="W2425" i="40"/>
  <c r="Z2424" i="40"/>
  <c r="Y2424" i="40"/>
  <c r="X2424" i="40"/>
  <c r="W2424" i="40"/>
  <c r="Z2423" i="40"/>
  <c r="Y2423" i="40"/>
  <c r="X2423" i="40"/>
  <c r="W2423" i="40"/>
  <c r="Z2422" i="40"/>
  <c r="Y2422" i="40"/>
  <c r="X2422" i="40"/>
  <c r="W2422" i="40"/>
  <c r="Z2421" i="40"/>
  <c r="Y2421" i="40"/>
  <c r="X2421" i="40"/>
  <c r="W2421" i="40"/>
  <c r="Z2420" i="40"/>
  <c r="Y2420" i="40"/>
  <c r="X2420" i="40"/>
  <c r="W2420" i="40"/>
  <c r="Z2419" i="40"/>
  <c r="Y2419" i="40"/>
  <c r="X2419" i="40"/>
  <c r="W2419" i="40"/>
  <c r="Z2418" i="40"/>
  <c r="Y2418" i="40"/>
  <c r="X2418" i="40"/>
  <c r="W2418" i="40"/>
  <c r="Z2417" i="40"/>
  <c r="Y2417" i="40"/>
  <c r="X2417" i="40"/>
  <c r="W2417" i="40"/>
  <c r="Z2416" i="40"/>
  <c r="Y2416" i="40"/>
  <c r="X2416" i="40"/>
  <c r="W2416" i="40"/>
  <c r="Z2415" i="40"/>
  <c r="Y2415" i="40"/>
  <c r="X2415" i="40"/>
  <c r="W2415" i="40"/>
  <c r="Z2414" i="40"/>
  <c r="Y2414" i="40"/>
  <c r="X2414" i="40"/>
  <c r="W2414" i="40"/>
  <c r="Z2413" i="40"/>
  <c r="Y2413" i="40"/>
  <c r="X2413" i="40"/>
  <c r="W2413" i="40"/>
  <c r="Z2412" i="40"/>
  <c r="Y2412" i="40"/>
  <c r="X2412" i="40"/>
  <c r="W2412" i="40"/>
  <c r="Z2411" i="40"/>
  <c r="Y2411" i="40"/>
  <c r="X2411" i="40"/>
  <c r="W2411" i="40"/>
  <c r="Z2410" i="40"/>
  <c r="Y2410" i="40"/>
  <c r="X2410" i="40"/>
  <c r="W2410" i="40"/>
  <c r="Z2409" i="40"/>
  <c r="Y2409" i="40"/>
  <c r="X2409" i="40"/>
  <c r="W2409" i="40"/>
  <c r="Z2408" i="40"/>
  <c r="Y2408" i="40"/>
  <c r="X2408" i="40"/>
  <c r="W2408" i="40"/>
  <c r="Z2407" i="40"/>
  <c r="Y2407" i="40"/>
  <c r="X2407" i="40"/>
  <c r="W2407" i="40"/>
  <c r="Z2406" i="40"/>
  <c r="Y2406" i="40"/>
  <c r="X2406" i="40"/>
  <c r="W2406" i="40"/>
  <c r="Z2405" i="40"/>
  <c r="Y2405" i="40"/>
  <c r="X2405" i="40"/>
  <c r="W2405" i="40"/>
  <c r="Z2404" i="40"/>
  <c r="Y2404" i="40"/>
  <c r="X2404" i="40"/>
  <c r="W2404" i="40"/>
  <c r="Z2403" i="40"/>
  <c r="Y2403" i="40"/>
  <c r="X2403" i="40"/>
  <c r="W2403" i="40"/>
  <c r="Z2402" i="40"/>
  <c r="Y2402" i="40"/>
  <c r="X2402" i="40"/>
  <c r="W2402" i="40"/>
  <c r="Z2401" i="40"/>
  <c r="Y2401" i="40"/>
  <c r="X2401" i="40"/>
  <c r="W2401" i="40"/>
  <c r="Z2400" i="40"/>
  <c r="Y2400" i="40"/>
  <c r="X2400" i="40"/>
  <c r="W2400" i="40"/>
  <c r="Z2399" i="40"/>
  <c r="Y2399" i="40"/>
  <c r="X2399" i="40"/>
  <c r="W2399" i="40"/>
  <c r="Z2398" i="40"/>
  <c r="Y2398" i="40"/>
  <c r="X2398" i="40"/>
  <c r="W2398" i="40"/>
  <c r="Z2397" i="40"/>
  <c r="Y2397" i="40"/>
  <c r="X2397" i="40"/>
  <c r="W2397" i="40"/>
  <c r="Z2396" i="40"/>
  <c r="Y2396" i="40"/>
  <c r="X2396" i="40"/>
  <c r="W2396" i="40"/>
  <c r="Z2395" i="40"/>
  <c r="Y2395" i="40"/>
  <c r="X2395" i="40"/>
  <c r="W2395" i="40"/>
  <c r="Z2394" i="40"/>
  <c r="Y2394" i="40"/>
  <c r="X2394" i="40"/>
  <c r="W2394" i="40"/>
  <c r="Z2393" i="40"/>
  <c r="Y2393" i="40"/>
  <c r="X2393" i="40"/>
  <c r="W2393" i="40"/>
  <c r="Z2392" i="40"/>
  <c r="Y2392" i="40"/>
  <c r="X2392" i="40"/>
  <c r="W2392" i="40"/>
  <c r="Z2391" i="40"/>
  <c r="Y2391" i="40"/>
  <c r="X2391" i="40"/>
  <c r="W2391" i="40"/>
  <c r="Z2390" i="40"/>
  <c r="Y2390" i="40"/>
  <c r="X2390" i="40"/>
  <c r="W2390" i="40"/>
  <c r="Z2389" i="40"/>
  <c r="Y2389" i="40"/>
  <c r="X2389" i="40"/>
  <c r="W2389" i="40"/>
  <c r="Z2388" i="40"/>
  <c r="Y2388" i="40"/>
  <c r="X2388" i="40"/>
  <c r="W2388" i="40"/>
  <c r="Z2387" i="40"/>
  <c r="Y2387" i="40"/>
  <c r="X2387" i="40"/>
  <c r="W2387" i="40"/>
  <c r="Z2386" i="40"/>
  <c r="Y2386" i="40"/>
  <c r="X2386" i="40"/>
  <c r="W2386" i="40"/>
  <c r="Z2385" i="40"/>
  <c r="Y2385" i="40"/>
  <c r="X2385" i="40"/>
  <c r="W2385" i="40"/>
  <c r="Z2384" i="40"/>
  <c r="Y2384" i="40"/>
  <c r="X2384" i="40"/>
  <c r="W2384" i="40"/>
  <c r="Z2383" i="40"/>
  <c r="Y2383" i="40"/>
  <c r="X2383" i="40"/>
  <c r="W2383" i="40"/>
  <c r="Z2382" i="40"/>
  <c r="Y2382" i="40"/>
  <c r="X2382" i="40"/>
  <c r="W2382" i="40"/>
  <c r="Z2381" i="40"/>
  <c r="Y2381" i="40"/>
  <c r="X2381" i="40"/>
  <c r="W2381" i="40"/>
  <c r="Z2380" i="40"/>
  <c r="Y2380" i="40"/>
  <c r="X2380" i="40"/>
  <c r="W2380" i="40"/>
  <c r="Z2379" i="40"/>
  <c r="Y2379" i="40"/>
  <c r="X2379" i="40"/>
  <c r="W2379" i="40"/>
  <c r="Z2378" i="40"/>
  <c r="Y2378" i="40"/>
  <c r="X2378" i="40"/>
  <c r="W2378" i="40"/>
  <c r="Z2377" i="40"/>
  <c r="Y2377" i="40"/>
  <c r="X2377" i="40"/>
  <c r="W2377" i="40"/>
  <c r="Z2376" i="40"/>
  <c r="Y2376" i="40"/>
  <c r="X2376" i="40"/>
  <c r="W2376" i="40"/>
  <c r="Z2375" i="40"/>
  <c r="Y2375" i="40"/>
  <c r="X2375" i="40"/>
  <c r="W2375" i="40"/>
  <c r="Z2374" i="40"/>
  <c r="Y2374" i="40"/>
  <c r="X2374" i="40"/>
  <c r="W2374" i="40"/>
  <c r="Z2373" i="40"/>
  <c r="Y2373" i="40"/>
  <c r="X2373" i="40"/>
  <c r="W2373" i="40"/>
  <c r="Z2372" i="40"/>
  <c r="Y2372" i="40"/>
  <c r="X2372" i="40"/>
  <c r="W2372" i="40"/>
  <c r="Z2371" i="40"/>
  <c r="Y2371" i="40"/>
  <c r="X2371" i="40"/>
  <c r="W2371" i="40"/>
  <c r="Z2370" i="40"/>
  <c r="Y2370" i="40"/>
  <c r="X2370" i="40"/>
  <c r="W2370" i="40"/>
  <c r="Z2369" i="40"/>
  <c r="Y2369" i="40"/>
  <c r="X2369" i="40"/>
  <c r="W2369" i="40"/>
  <c r="Z2368" i="40"/>
  <c r="Y2368" i="40"/>
  <c r="X2368" i="40"/>
  <c r="W2368" i="40"/>
  <c r="Z2367" i="40"/>
  <c r="Y2367" i="40"/>
  <c r="X2367" i="40"/>
  <c r="W2367" i="40"/>
  <c r="Z2366" i="40"/>
  <c r="Y2366" i="40"/>
  <c r="X2366" i="40"/>
  <c r="W2366" i="40"/>
  <c r="Z2365" i="40"/>
  <c r="Y2365" i="40"/>
  <c r="X2365" i="40"/>
  <c r="W2365" i="40"/>
  <c r="Z2364" i="40"/>
  <c r="Y2364" i="40"/>
  <c r="X2364" i="40"/>
  <c r="W2364" i="40"/>
  <c r="Z2363" i="40"/>
  <c r="Y2363" i="40"/>
  <c r="X2363" i="40"/>
  <c r="W2363" i="40"/>
  <c r="Z2362" i="40"/>
  <c r="Y2362" i="40"/>
  <c r="X2362" i="40"/>
  <c r="W2362" i="40"/>
  <c r="Z2361" i="40"/>
  <c r="Y2361" i="40"/>
  <c r="X2361" i="40"/>
  <c r="W2361" i="40"/>
  <c r="Z2360" i="40"/>
  <c r="Y2360" i="40"/>
  <c r="X2360" i="40"/>
  <c r="W2360" i="40"/>
  <c r="Z2359" i="40"/>
  <c r="Y2359" i="40"/>
  <c r="X2359" i="40"/>
  <c r="W2359" i="40"/>
  <c r="Z2358" i="40"/>
  <c r="Y2358" i="40"/>
  <c r="X2358" i="40"/>
  <c r="W2358" i="40"/>
  <c r="Z2357" i="40"/>
  <c r="Y2357" i="40"/>
  <c r="X2357" i="40"/>
  <c r="W2357" i="40"/>
  <c r="Z2356" i="40"/>
  <c r="Y2356" i="40"/>
  <c r="X2356" i="40"/>
  <c r="W2356" i="40"/>
  <c r="Z2355" i="40"/>
  <c r="Y2355" i="40"/>
  <c r="X2355" i="40"/>
  <c r="W2355" i="40"/>
  <c r="Z2354" i="40"/>
  <c r="Y2354" i="40"/>
  <c r="X2354" i="40"/>
  <c r="W2354" i="40"/>
  <c r="Z2353" i="40"/>
  <c r="Y2353" i="40"/>
  <c r="X2353" i="40"/>
  <c r="W2353" i="40"/>
  <c r="Z2352" i="40"/>
  <c r="Y2352" i="40"/>
  <c r="X2352" i="40"/>
  <c r="W2352" i="40"/>
  <c r="Z2351" i="40"/>
  <c r="Y2351" i="40"/>
  <c r="X2351" i="40"/>
  <c r="W2351" i="40"/>
  <c r="Z2350" i="40"/>
  <c r="Y2350" i="40"/>
  <c r="X2350" i="40"/>
  <c r="W2350" i="40"/>
  <c r="Z2349" i="40"/>
  <c r="Y2349" i="40"/>
  <c r="X2349" i="40"/>
  <c r="W2349" i="40"/>
  <c r="Z2348" i="40"/>
  <c r="Y2348" i="40"/>
  <c r="X2348" i="40"/>
  <c r="W2348" i="40"/>
  <c r="Z2347" i="40"/>
  <c r="Y2347" i="40"/>
  <c r="X2347" i="40"/>
  <c r="W2347" i="40"/>
  <c r="Z2346" i="40"/>
  <c r="Y2346" i="40"/>
  <c r="X2346" i="40"/>
  <c r="W2346" i="40"/>
  <c r="Z2345" i="40"/>
  <c r="Y2345" i="40"/>
  <c r="X2345" i="40"/>
  <c r="W2345" i="40"/>
  <c r="Z2344" i="40"/>
  <c r="Y2344" i="40"/>
  <c r="X2344" i="40"/>
  <c r="W2344" i="40"/>
  <c r="Z2343" i="40"/>
  <c r="Y2343" i="40"/>
  <c r="X2343" i="40"/>
  <c r="W2343" i="40"/>
  <c r="Z2342" i="40"/>
  <c r="Y2342" i="40"/>
  <c r="X2342" i="40"/>
  <c r="W2342" i="40"/>
  <c r="Z2341" i="40"/>
  <c r="Y2341" i="40"/>
  <c r="X2341" i="40"/>
  <c r="W2341" i="40"/>
  <c r="Z2340" i="40"/>
  <c r="Y2340" i="40"/>
  <c r="X2340" i="40"/>
  <c r="W2340" i="40"/>
  <c r="Z2339" i="40"/>
  <c r="Y2339" i="40"/>
  <c r="X2339" i="40"/>
  <c r="W2339" i="40"/>
  <c r="Z2338" i="40"/>
  <c r="Y2338" i="40"/>
  <c r="X2338" i="40"/>
  <c r="W2338" i="40"/>
  <c r="Z2337" i="40"/>
  <c r="Y2337" i="40"/>
  <c r="X2337" i="40"/>
  <c r="W2337" i="40"/>
  <c r="Z2336" i="40"/>
  <c r="Y2336" i="40"/>
  <c r="X2336" i="40"/>
  <c r="W2336" i="40"/>
  <c r="Z2335" i="40"/>
  <c r="Y2335" i="40"/>
  <c r="X2335" i="40"/>
  <c r="W2335" i="40"/>
  <c r="Z2334" i="40"/>
  <c r="Y2334" i="40"/>
  <c r="X2334" i="40"/>
  <c r="W2334" i="40"/>
  <c r="Z2333" i="40"/>
  <c r="Y2333" i="40"/>
  <c r="X2333" i="40"/>
  <c r="W2333" i="40"/>
  <c r="Z2332" i="40"/>
  <c r="Y2332" i="40"/>
  <c r="X2332" i="40"/>
  <c r="W2332" i="40"/>
  <c r="Z2331" i="40"/>
  <c r="Y2331" i="40"/>
  <c r="X2331" i="40"/>
  <c r="W2331" i="40"/>
  <c r="Z2330" i="40"/>
  <c r="Y2330" i="40"/>
  <c r="X2330" i="40"/>
  <c r="W2330" i="40"/>
  <c r="Z2329" i="40"/>
  <c r="Y2329" i="40"/>
  <c r="X2329" i="40"/>
  <c r="W2329" i="40"/>
  <c r="Z2328" i="40"/>
  <c r="Y2328" i="40"/>
  <c r="X2328" i="40"/>
  <c r="W2328" i="40"/>
  <c r="Z2327" i="40"/>
  <c r="Y2327" i="40"/>
  <c r="X2327" i="40"/>
  <c r="W2327" i="40"/>
  <c r="Z2326" i="40"/>
  <c r="Y2326" i="40"/>
  <c r="X2326" i="40"/>
  <c r="W2326" i="40"/>
  <c r="Z2325" i="40"/>
  <c r="Y2325" i="40"/>
  <c r="X2325" i="40"/>
  <c r="W2325" i="40"/>
  <c r="Z2324" i="40"/>
  <c r="Y2324" i="40"/>
  <c r="X2324" i="40"/>
  <c r="W2324" i="40"/>
  <c r="Z2323" i="40"/>
  <c r="Y2323" i="40"/>
  <c r="X2323" i="40"/>
  <c r="W2323" i="40"/>
  <c r="Z2322" i="40"/>
  <c r="Y2322" i="40"/>
  <c r="X2322" i="40"/>
  <c r="W2322" i="40"/>
  <c r="Z2321" i="40"/>
  <c r="Y2321" i="40"/>
  <c r="X2321" i="40"/>
  <c r="W2321" i="40"/>
  <c r="Z2320" i="40"/>
  <c r="Y2320" i="40"/>
  <c r="X2320" i="40"/>
  <c r="W2320" i="40"/>
  <c r="Z2319" i="40"/>
  <c r="Y2319" i="40"/>
  <c r="X2319" i="40"/>
  <c r="W2319" i="40"/>
  <c r="Z2318" i="40"/>
  <c r="Y2318" i="40"/>
  <c r="X2318" i="40"/>
  <c r="W2318" i="40"/>
  <c r="Z2317" i="40"/>
  <c r="Y2317" i="40"/>
  <c r="X2317" i="40"/>
  <c r="W2317" i="40"/>
  <c r="Z2316" i="40"/>
  <c r="Y2316" i="40"/>
  <c r="X2316" i="40"/>
  <c r="W2316" i="40"/>
  <c r="Z2315" i="40"/>
  <c r="Y2315" i="40"/>
  <c r="X2315" i="40"/>
  <c r="W2315" i="40"/>
  <c r="Z2314" i="40"/>
  <c r="Y2314" i="40"/>
  <c r="X2314" i="40"/>
  <c r="W2314" i="40"/>
  <c r="Z2313" i="40"/>
  <c r="Y2313" i="40"/>
  <c r="X2313" i="40"/>
  <c r="W2313" i="40"/>
  <c r="Z2312" i="40"/>
  <c r="Y2312" i="40"/>
  <c r="X2312" i="40"/>
  <c r="W2312" i="40"/>
  <c r="Z2311" i="40"/>
  <c r="Y2311" i="40"/>
  <c r="X2311" i="40"/>
  <c r="W2311" i="40"/>
  <c r="Z2310" i="40"/>
  <c r="Y2310" i="40"/>
  <c r="X2310" i="40"/>
  <c r="W2310" i="40"/>
  <c r="Z2309" i="40"/>
  <c r="Y2309" i="40"/>
  <c r="X2309" i="40"/>
  <c r="W2309" i="40"/>
  <c r="Z2308" i="40"/>
  <c r="Y2308" i="40"/>
  <c r="X2308" i="40"/>
  <c r="W2308" i="40"/>
  <c r="Z2307" i="40"/>
  <c r="Y2307" i="40"/>
  <c r="X2307" i="40"/>
  <c r="W2307" i="40"/>
  <c r="Z2306" i="40"/>
  <c r="Y2306" i="40"/>
  <c r="X2306" i="40"/>
  <c r="W2306" i="40"/>
  <c r="Z2305" i="40"/>
  <c r="Y2305" i="40"/>
  <c r="X2305" i="40"/>
  <c r="W2305" i="40"/>
  <c r="Z2304" i="40"/>
  <c r="Y2304" i="40"/>
  <c r="X2304" i="40"/>
  <c r="W2304" i="40"/>
  <c r="Z2303" i="40"/>
  <c r="Y2303" i="40"/>
  <c r="X2303" i="40"/>
  <c r="W2303" i="40"/>
  <c r="Z2302" i="40"/>
  <c r="Y2302" i="40"/>
  <c r="X2302" i="40"/>
  <c r="W2302" i="40"/>
  <c r="Z2301" i="40"/>
  <c r="Y2301" i="40"/>
  <c r="X2301" i="40"/>
  <c r="W2301" i="40"/>
  <c r="Z2300" i="40"/>
  <c r="Y2300" i="40"/>
  <c r="X2300" i="40"/>
  <c r="W2300" i="40"/>
  <c r="Z2299" i="40"/>
  <c r="Y2299" i="40"/>
  <c r="X2299" i="40"/>
  <c r="W2299" i="40"/>
  <c r="Z2298" i="40"/>
  <c r="Y2298" i="40"/>
  <c r="X2298" i="40"/>
  <c r="W2298" i="40"/>
  <c r="Z2297" i="40"/>
  <c r="Y2297" i="40"/>
  <c r="X2297" i="40"/>
  <c r="W2297" i="40"/>
  <c r="Z2296" i="40"/>
  <c r="Y2296" i="40"/>
  <c r="X2296" i="40"/>
  <c r="W2296" i="40"/>
  <c r="Z2295" i="40"/>
  <c r="Y2295" i="40"/>
  <c r="X2295" i="40"/>
  <c r="W2295" i="40"/>
  <c r="Z2294" i="40"/>
  <c r="Y2294" i="40"/>
  <c r="X2294" i="40"/>
  <c r="W2294" i="40"/>
  <c r="Z2293" i="40"/>
  <c r="Y2293" i="40"/>
  <c r="X2293" i="40"/>
  <c r="W2293" i="40"/>
  <c r="Z2292" i="40"/>
  <c r="Y2292" i="40"/>
  <c r="X2292" i="40"/>
  <c r="W2292" i="40"/>
  <c r="Z2291" i="40"/>
  <c r="Y2291" i="40"/>
  <c r="X2291" i="40"/>
  <c r="W2291" i="40"/>
  <c r="Z2290" i="40"/>
  <c r="Y2290" i="40"/>
  <c r="X2290" i="40"/>
  <c r="W2290" i="40"/>
  <c r="Z2289" i="40"/>
  <c r="Y2289" i="40"/>
  <c r="X2289" i="40"/>
  <c r="W2289" i="40"/>
  <c r="Z2288" i="40"/>
  <c r="Y2288" i="40"/>
  <c r="X2288" i="40"/>
  <c r="W2288" i="40"/>
  <c r="Z2287" i="40"/>
  <c r="Y2287" i="40"/>
  <c r="X2287" i="40"/>
  <c r="W2287" i="40"/>
  <c r="Z2286" i="40"/>
  <c r="Y2286" i="40"/>
  <c r="X2286" i="40"/>
  <c r="W2286" i="40"/>
  <c r="Z2285" i="40"/>
  <c r="Y2285" i="40"/>
  <c r="X2285" i="40"/>
  <c r="W2285" i="40"/>
  <c r="Z2284" i="40"/>
  <c r="Y2284" i="40"/>
  <c r="X2284" i="40"/>
  <c r="W2284" i="40"/>
  <c r="Z2283" i="40"/>
  <c r="Y2283" i="40"/>
  <c r="X2283" i="40"/>
  <c r="W2283" i="40"/>
  <c r="Z2282" i="40"/>
  <c r="Y2282" i="40"/>
  <c r="X2282" i="40"/>
  <c r="W2282" i="40"/>
  <c r="Z2281" i="40"/>
  <c r="Y2281" i="40"/>
  <c r="X2281" i="40"/>
  <c r="W2281" i="40"/>
  <c r="Z2280" i="40"/>
  <c r="Y2280" i="40"/>
  <c r="X2280" i="40"/>
  <c r="W2280" i="40"/>
  <c r="Z2279" i="40"/>
  <c r="Y2279" i="40"/>
  <c r="X2279" i="40"/>
  <c r="W2279" i="40"/>
  <c r="Z2278" i="40"/>
  <c r="Y2278" i="40"/>
  <c r="X2278" i="40"/>
  <c r="W2278" i="40"/>
  <c r="Z2277" i="40"/>
  <c r="Y2277" i="40"/>
  <c r="X2277" i="40"/>
  <c r="W2277" i="40"/>
  <c r="Z2276" i="40"/>
  <c r="Y2276" i="40"/>
  <c r="X2276" i="40"/>
  <c r="W2276" i="40"/>
  <c r="Z2275" i="40"/>
  <c r="Y2275" i="40"/>
  <c r="X2275" i="40"/>
  <c r="W2275" i="40"/>
  <c r="Z2274" i="40"/>
  <c r="Y2274" i="40"/>
  <c r="X2274" i="40"/>
  <c r="W2274" i="40"/>
  <c r="Z2273" i="40"/>
  <c r="Y2273" i="40"/>
  <c r="X2273" i="40"/>
  <c r="W2273" i="40"/>
  <c r="Z2272" i="40"/>
  <c r="Y2272" i="40"/>
  <c r="X2272" i="40"/>
  <c r="W2272" i="40"/>
  <c r="Z2271" i="40"/>
  <c r="Y2271" i="40"/>
  <c r="X2271" i="40"/>
  <c r="W2271" i="40"/>
  <c r="Z2270" i="40"/>
  <c r="Y2270" i="40"/>
  <c r="X2270" i="40"/>
  <c r="W2270" i="40"/>
  <c r="Z2269" i="40"/>
  <c r="Y2269" i="40"/>
  <c r="X2269" i="40"/>
  <c r="W2269" i="40"/>
  <c r="Z2268" i="40"/>
  <c r="Y2268" i="40"/>
  <c r="X2268" i="40"/>
  <c r="W2268" i="40"/>
  <c r="Z2267" i="40"/>
  <c r="Y2267" i="40"/>
  <c r="X2267" i="40"/>
  <c r="W2267" i="40"/>
  <c r="Z2266" i="40"/>
  <c r="Y2266" i="40"/>
  <c r="X2266" i="40"/>
  <c r="W2266" i="40"/>
  <c r="Z2265" i="40"/>
  <c r="Y2265" i="40"/>
  <c r="X2265" i="40"/>
  <c r="W2265" i="40"/>
  <c r="Z2264" i="40"/>
  <c r="Y2264" i="40"/>
  <c r="X2264" i="40"/>
  <c r="W2264" i="40"/>
  <c r="Z2263" i="40"/>
  <c r="Y2263" i="40"/>
  <c r="X2263" i="40"/>
  <c r="W2263" i="40"/>
  <c r="Z2262" i="40"/>
  <c r="Y2262" i="40"/>
  <c r="X2262" i="40"/>
  <c r="W2262" i="40"/>
  <c r="Z2261" i="40"/>
  <c r="Y2261" i="40"/>
  <c r="X2261" i="40"/>
  <c r="W2261" i="40"/>
  <c r="Z2260" i="40"/>
  <c r="Y2260" i="40"/>
  <c r="X2260" i="40"/>
  <c r="W2260" i="40"/>
  <c r="Z2259" i="40"/>
  <c r="Y2259" i="40"/>
  <c r="X2259" i="40"/>
  <c r="W2259" i="40"/>
  <c r="Z2258" i="40"/>
  <c r="Y2258" i="40"/>
  <c r="X2258" i="40"/>
  <c r="W2258" i="40"/>
  <c r="Z2257" i="40"/>
  <c r="Y2257" i="40"/>
  <c r="X2257" i="40"/>
  <c r="W2257" i="40"/>
  <c r="Z2256" i="40"/>
  <c r="Y2256" i="40"/>
  <c r="X2256" i="40"/>
  <c r="W2256" i="40"/>
  <c r="Z2255" i="40"/>
  <c r="Y2255" i="40"/>
  <c r="X2255" i="40"/>
  <c r="W2255" i="40"/>
  <c r="Z2254" i="40"/>
  <c r="Y2254" i="40"/>
  <c r="X2254" i="40"/>
  <c r="W2254" i="40"/>
  <c r="Z2253" i="40"/>
  <c r="Y2253" i="40"/>
  <c r="X2253" i="40"/>
  <c r="W2253" i="40"/>
  <c r="Z2252" i="40"/>
  <c r="Y2252" i="40"/>
  <c r="X2252" i="40"/>
  <c r="W2252" i="40"/>
  <c r="Z2251" i="40"/>
  <c r="Y2251" i="40"/>
  <c r="X2251" i="40"/>
  <c r="W2251" i="40"/>
  <c r="Z2250" i="40"/>
  <c r="Y2250" i="40"/>
  <c r="X2250" i="40"/>
  <c r="W2250" i="40"/>
  <c r="Z2249" i="40"/>
  <c r="Y2249" i="40"/>
  <c r="X2249" i="40"/>
  <c r="W2249" i="40"/>
  <c r="Z2248" i="40"/>
  <c r="Y2248" i="40"/>
  <c r="X2248" i="40"/>
  <c r="W2248" i="40"/>
  <c r="Z2247" i="40"/>
  <c r="Y2247" i="40"/>
  <c r="X2247" i="40"/>
  <c r="W2247" i="40"/>
  <c r="Z2246" i="40"/>
  <c r="Y2246" i="40"/>
  <c r="X2246" i="40"/>
  <c r="W2246" i="40"/>
  <c r="Z2245" i="40"/>
  <c r="Y2245" i="40"/>
  <c r="X2245" i="40"/>
  <c r="W2245" i="40"/>
  <c r="Z2244" i="40"/>
  <c r="Y2244" i="40"/>
  <c r="X2244" i="40"/>
  <c r="W2244" i="40"/>
  <c r="Z2243" i="40"/>
  <c r="Y2243" i="40"/>
  <c r="X2243" i="40"/>
  <c r="W2243" i="40"/>
  <c r="Z2242" i="40"/>
  <c r="Y2242" i="40"/>
  <c r="X2242" i="40"/>
  <c r="W2242" i="40"/>
  <c r="Z2241" i="40"/>
  <c r="Y2241" i="40"/>
  <c r="X2241" i="40"/>
  <c r="W2241" i="40"/>
  <c r="Z2240" i="40"/>
  <c r="Y2240" i="40"/>
  <c r="X2240" i="40"/>
  <c r="W2240" i="40"/>
  <c r="Z2239" i="40"/>
  <c r="Y2239" i="40"/>
  <c r="X2239" i="40"/>
  <c r="W2239" i="40"/>
  <c r="Z2238" i="40"/>
  <c r="Y2238" i="40"/>
  <c r="X2238" i="40"/>
  <c r="W2238" i="40"/>
  <c r="Z2237" i="40"/>
  <c r="Y2237" i="40"/>
  <c r="X2237" i="40"/>
  <c r="W2237" i="40"/>
  <c r="Z2236" i="40"/>
  <c r="Y2236" i="40"/>
  <c r="X2236" i="40"/>
  <c r="W2236" i="40"/>
  <c r="Z2235" i="40"/>
  <c r="Y2235" i="40"/>
  <c r="X2235" i="40"/>
  <c r="W2235" i="40"/>
  <c r="Z2234" i="40"/>
  <c r="Y2234" i="40"/>
  <c r="X2234" i="40"/>
  <c r="W2234" i="40"/>
  <c r="Z2233" i="40"/>
  <c r="Y2233" i="40"/>
  <c r="X2233" i="40"/>
  <c r="W2233" i="40"/>
  <c r="Z2232" i="40"/>
  <c r="Y2232" i="40"/>
  <c r="X2232" i="40"/>
  <c r="W2232" i="40"/>
  <c r="Z2231" i="40"/>
  <c r="Y2231" i="40"/>
  <c r="X2231" i="40"/>
  <c r="W2231" i="40"/>
  <c r="Z2230" i="40"/>
  <c r="Y2230" i="40"/>
  <c r="X2230" i="40"/>
  <c r="W2230" i="40"/>
  <c r="Z2229" i="40"/>
  <c r="Y2229" i="40"/>
  <c r="X2229" i="40"/>
  <c r="W2229" i="40"/>
  <c r="Z2228" i="40"/>
  <c r="Y2228" i="40"/>
  <c r="X2228" i="40"/>
  <c r="W2228" i="40"/>
  <c r="Z2227" i="40"/>
  <c r="Y2227" i="40"/>
  <c r="X2227" i="40"/>
  <c r="W2227" i="40"/>
  <c r="Z2226" i="40"/>
  <c r="Y2226" i="40"/>
  <c r="X2226" i="40"/>
  <c r="W2226" i="40"/>
  <c r="Z2225" i="40"/>
  <c r="Y2225" i="40"/>
  <c r="X2225" i="40"/>
  <c r="W2225" i="40"/>
  <c r="Z2224" i="40"/>
  <c r="Y2224" i="40"/>
  <c r="X2224" i="40"/>
  <c r="W2224" i="40"/>
  <c r="Z2223" i="40"/>
  <c r="Y2223" i="40"/>
  <c r="X2223" i="40"/>
  <c r="W2223" i="40"/>
  <c r="Z2222" i="40"/>
  <c r="Y2222" i="40"/>
  <c r="X2222" i="40"/>
  <c r="W2222" i="40"/>
  <c r="Z2221" i="40"/>
  <c r="Y2221" i="40"/>
  <c r="X2221" i="40"/>
  <c r="W2221" i="40"/>
  <c r="Z2220" i="40"/>
  <c r="Y2220" i="40"/>
  <c r="X2220" i="40"/>
  <c r="W2220" i="40"/>
  <c r="Z2219" i="40"/>
  <c r="Y2219" i="40"/>
  <c r="X2219" i="40"/>
  <c r="W2219" i="40"/>
  <c r="Z2218" i="40"/>
  <c r="Y2218" i="40"/>
  <c r="X2218" i="40"/>
  <c r="W2218" i="40"/>
  <c r="Z2217" i="40"/>
  <c r="Y2217" i="40"/>
  <c r="X2217" i="40"/>
  <c r="W2217" i="40"/>
  <c r="Z2216" i="40"/>
  <c r="Y2216" i="40"/>
  <c r="X2216" i="40"/>
  <c r="W2216" i="40"/>
  <c r="Z2215" i="40"/>
  <c r="Y2215" i="40"/>
  <c r="X2215" i="40"/>
  <c r="W2215" i="40"/>
  <c r="Z2214" i="40"/>
  <c r="Y2214" i="40"/>
  <c r="X2214" i="40"/>
  <c r="W2214" i="40"/>
  <c r="Z2213" i="40"/>
  <c r="Y2213" i="40"/>
  <c r="X2213" i="40"/>
  <c r="W2213" i="40"/>
  <c r="Z2212" i="40"/>
  <c r="Y2212" i="40"/>
  <c r="X2212" i="40"/>
  <c r="W2212" i="40"/>
  <c r="Z2211" i="40"/>
  <c r="Y2211" i="40"/>
  <c r="X2211" i="40"/>
  <c r="W2211" i="40"/>
  <c r="Z2210" i="40"/>
  <c r="Y2210" i="40"/>
  <c r="X2210" i="40"/>
  <c r="W2210" i="40"/>
  <c r="Z2209" i="40"/>
  <c r="Y2209" i="40"/>
  <c r="X2209" i="40"/>
  <c r="W2209" i="40"/>
  <c r="Z2208" i="40"/>
  <c r="Y2208" i="40"/>
  <c r="X2208" i="40"/>
  <c r="W2208" i="40"/>
  <c r="Z2207" i="40"/>
  <c r="Y2207" i="40"/>
  <c r="X2207" i="40"/>
  <c r="W2207" i="40"/>
  <c r="Z2206" i="40"/>
  <c r="Y2206" i="40"/>
  <c r="X2206" i="40"/>
  <c r="W2206" i="40"/>
  <c r="Z2205" i="40"/>
  <c r="Y2205" i="40"/>
  <c r="X2205" i="40"/>
  <c r="W2205" i="40"/>
  <c r="Z2204" i="40"/>
  <c r="Y2204" i="40"/>
  <c r="X2204" i="40"/>
  <c r="W2204" i="40"/>
  <c r="Z2203" i="40"/>
  <c r="Y2203" i="40"/>
  <c r="X2203" i="40"/>
  <c r="W2203" i="40"/>
  <c r="Z2202" i="40"/>
  <c r="Y2202" i="40"/>
  <c r="X2202" i="40"/>
  <c r="W2202" i="40"/>
  <c r="Z2201" i="40"/>
  <c r="Y2201" i="40"/>
  <c r="X2201" i="40"/>
  <c r="W2201" i="40"/>
  <c r="Z2200" i="40"/>
  <c r="Y2200" i="40"/>
  <c r="X2200" i="40"/>
  <c r="W2200" i="40"/>
  <c r="Z2199" i="40"/>
  <c r="Y2199" i="40"/>
  <c r="X2199" i="40"/>
  <c r="W2199" i="40"/>
  <c r="Z2198" i="40"/>
  <c r="Y2198" i="40"/>
  <c r="X2198" i="40"/>
  <c r="W2198" i="40"/>
  <c r="Z2197" i="40"/>
  <c r="Y2197" i="40"/>
  <c r="X2197" i="40"/>
  <c r="W2197" i="40"/>
  <c r="Z2196" i="40"/>
  <c r="Y2196" i="40"/>
  <c r="X2196" i="40"/>
  <c r="W2196" i="40"/>
  <c r="Z2195" i="40"/>
  <c r="Y2195" i="40"/>
  <c r="X2195" i="40"/>
  <c r="W2195" i="40"/>
  <c r="Z2194" i="40"/>
  <c r="Y2194" i="40"/>
  <c r="X2194" i="40"/>
  <c r="W2194" i="40"/>
  <c r="Z2193" i="40"/>
  <c r="Y2193" i="40"/>
  <c r="X2193" i="40"/>
  <c r="W2193" i="40"/>
  <c r="Z2192" i="40"/>
  <c r="Y2192" i="40"/>
  <c r="X2192" i="40"/>
  <c r="W2192" i="40"/>
  <c r="Z2191" i="40"/>
  <c r="Y2191" i="40"/>
  <c r="X2191" i="40"/>
  <c r="W2191" i="40"/>
  <c r="Z2190" i="40"/>
  <c r="Y2190" i="40"/>
  <c r="X2190" i="40"/>
  <c r="W2190" i="40"/>
  <c r="Z2189" i="40"/>
  <c r="Y2189" i="40"/>
  <c r="X2189" i="40"/>
  <c r="W2189" i="40"/>
  <c r="Z2188" i="40"/>
  <c r="Y2188" i="40"/>
  <c r="X2188" i="40"/>
  <c r="W2188" i="40"/>
  <c r="Z2187" i="40"/>
  <c r="Y2187" i="40"/>
  <c r="X2187" i="40"/>
  <c r="W2187" i="40"/>
  <c r="Z2186" i="40"/>
  <c r="Y2186" i="40"/>
  <c r="X2186" i="40"/>
  <c r="W2186" i="40"/>
  <c r="Z2185" i="40"/>
  <c r="Y2185" i="40"/>
  <c r="X2185" i="40"/>
  <c r="W2185" i="40"/>
  <c r="Z2184" i="40"/>
  <c r="Y2184" i="40"/>
  <c r="X2184" i="40"/>
  <c r="W2184" i="40"/>
  <c r="Z2183" i="40"/>
  <c r="Y2183" i="40"/>
  <c r="X2183" i="40"/>
  <c r="W2183" i="40"/>
  <c r="Z2182" i="40"/>
  <c r="Y2182" i="40"/>
  <c r="X2182" i="40"/>
  <c r="W2182" i="40"/>
  <c r="Z2181" i="40"/>
  <c r="Y2181" i="40"/>
  <c r="X2181" i="40"/>
  <c r="W2181" i="40"/>
  <c r="Z2180" i="40"/>
  <c r="Y2180" i="40"/>
  <c r="X2180" i="40"/>
  <c r="W2180" i="40"/>
  <c r="Z2179" i="40"/>
  <c r="Y2179" i="40"/>
  <c r="X2179" i="40"/>
  <c r="W2179" i="40"/>
  <c r="Z2178" i="40"/>
  <c r="Y2178" i="40"/>
  <c r="X2178" i="40"/>
  <c r="W2178" i="40"/>
  <c r="Z2177" i="40"/>
  <c r="Y2177" i="40"/>
  <c r="X2177" i="40"/>
  <c r="W2177" i="40"/>
  <c r="Z2176" i="40"/>
  <c r="Y2176" i="40"/>
  <c r="X2176" i="40"/>
  <c r="W2176" i="40"/>
  <c r="Z2175" i="40"/>
  <c r="Y2175" i="40"/>
  <c r="X2175" i="40"/>
  <c r="W2175" i="40"/>
  <c r="Z2174" i="40"/>
  <c r="Y2174" i="40"/>
  <c r="X2174" i="40"/>
  <c r="W2174" i="40"/>
  <c r="Z2173" i="40"/>
  <c r="Y2173" i="40"/>
  <c r="X2173" i="40"/>
  <c r="W2173" i="40"/>
  <c r="Z2172" i="40"/>
  <c r="Y2172" i="40"/>
  <c r="X2172" i="40"/>
  <c r="W2172" i="40"/>
  <c r="Z2171" i="40"/>
  <c r="Y2171" i="40"/>
  <c r="X2171" i="40"/>
  <c r="W2171" i="40"/>
  <c r="Z2170" i="40"/>
  <c r="Y2170" i="40"/>
  <c r="X2170" i="40"/>
  <c r="W2170" i="40"/>
  <c r="Z2169" i="40"/>
  <c r="Y2169" i="40"/>
  <c r="X2169" i="40"/>
  <c r="W2169" i="40"/>
  <c r="Z2168" i="40"/>
  <c r="Y2168" i="40"/>
  <c r="X2168" i="40"/>
  <c r="W2168" i="40"/>
  <c r="Z2167" i="40"/>
  <c r="Y2167" i="40"/>
  <c r="X2167" i="40"/>
  <c r="W2167" i="40"/>
  <c r="Z2166" i="40"/>
  <c r="Y2166" i="40"/>
  <c r="X2166" i="40"/>
  <c r="W2166" i="40"/>
  <c r="Z2165" i="40"/>
  <c r="Y2165" i="40"/>
  <c r="X2165" i="40"/>
  <c r="W2165" i="40"/>
  <c r="Z2164" i="40"/>
  <c r="Y2164" i="40"/>
  <c r="X2164" i="40"/>
  <c r="W2164" i="40"/>
  <c r="Z2163" i="40"/>
  <c r="Y2163" i="40"/>
  <c r="X2163" i="40"/>
  <c r="W2163" i="40"/>
  <c r="Z2162" i="40"/>
  <c r="Y2162" i="40"/>
  <c r="X2162" i="40"/>
  <c r="W2162" i="40"/>
  <c r="Z2161" i="40"/>
  <c r="Y2161" i="40"/>
  <c r="X2161" i="40"/>
  <c r="W2161" i="40"/>
  <c r="Z2160" i="40"/>
  <c r="Y2160" i="40"/>
  <c r="X2160" i="40"/>
  <c r="W2160" i="40"/>
  <c r="Z2159" i="40"/>
  <c r="Y2159" i="40"/>
  <c r="X2159" i="40"/>
  <c r="W2159" i="40"/>
  <c r="Z2158" i="40"/>
  <c r="Y2158" i="40"/>
  <c r="X2158" i="40"/>
  <c r="W2158" i="40"/>
  <c r="Z2157" i="40"/>
  <c r="Y2157" i="40"/>
  <c r="X2157" i="40"/>
  <c r="W2157" i="40"/>
  <c r="Z2156" i="40"/>
  <c r="Y2156" i="40"/>
  <c r="X2156" i="40"/>
  <c r="W2156" i="40"/>
  <c r="Z2155" i="40"/>
  <c r="Y2155" i="40"/>
  <c r="X2155" i="40"/>
  <c r="W2155" i="40"/>
  <c r="Z2154" i="40"/>
  <c r="Y2154" i="40"/>
  <c r="X2154" i="40"/>
  <c r="W2154" i="40"/>
  <c r="Z2153" i="40"/>
  <c r="Y2153" i="40"/>
  <c r="X2153" i="40"/>
  <c r="W2153" i="40"/>
  <c r="Z2152" i="40"/>
  <c r="Y2152" i="40"/>
  <c r="X2152" i="40"/>
  <c r="W2152" i="40"/>
  <c r="Z2151" i="40"/>
  <c r="Y2151" i="40"/>
  <c r="X2151" i="40"/>
  <c r="W2151" i="40"/>
  <c r="Z2150" i="40"/>
  <c r="Y2150" i="40"/>
  <c r="X2150" i="40"/>
  <c r="W2150" i="40"/>
  <c r="Z2149" i="40"/>
  <c r="Y2149" i="40"/>
  <c r="X2149" i="40"/>
  <c r="W2149" i="40"/>
  <c r="Z2148" i="40"/>
  <c r="Y2148" i="40"/>
  <c r="X2148" i="40"/>
  <c r="W2148" i="40"/>
  <c r="Z2147" i="40"/>
  <c r="Y2147" i="40"/>
  <c r="X2147" i="40"/>
  <c r="W2147" i="40"/>
  <c r="Z2146" i="40"/>
  <c r="Y2146" i="40"/>
  <c r="X2146" i="40"/>
  <c r="W2146" i="40"/>
  <c r="Z2145" i="40"/>
  <c r="Y2145" i="40"/>
  <c r="X2145" i="40"/>
  <c r="W2145" i="40"/>
  <c r="Z2144" i="40"/>
  <c r="Y2144" i="40"/>
  <c r="X2144" i="40"/>
  <c r="W2144" i="40"/>
  <c r="Z2143" i="40"/>
  <c r="Y2143" i="40"/>
  <c r="X2143" i="40"/>
  <c r="W2143" i="40"/>
  <c r="Z2142" i="40"/>
  <c r="Y2142" i="40"/>
  <c r="X2142" i="40"/>
  <c r="W2142" i="40"/>
  <c r="Z2141" i="40"/>
  <c r="Y2141" i="40"/>
  <c r="X2141" i="40"/>
  <c r="W2141" i="40"/>
  <c r="Z2140" i="40"/>
  <c r="Y2140" i="40"/>
  <c r="X2140" i="40"/>
  <c r="W2140" i="40"/>
  <c r="Z2139" i="40"/>
  <c r="Y2139" i="40"/>
  <c r="X2139" i="40"/>
  <c r="W2139" i="40"/>
  <c r="Z2138" i="40"/>
  <c r="Y2138" i="40"/>
  <c r="X2138" i="40"/>
  <c r="W2138" i="40"/>
  <c r="Z2137" i="40"/>
  <c r="Y2137" i="40"/>
  <c r="X2137" i="40"/>
  <c r="W2137" i="40"/>
  <c r="Z2136" i="40"/>
  <c r="Y2136" i="40"/>
  <c r="X2136" i="40"/>
  <c r="W2136" i="40"/>
  <c r="Z2135" i="40"/>
  <c r="Y2135" i="40"/>
  <c r="X2135" i="40"/>
  <c r="W2135" i="40"/>
  <c r="Z2134" i="40"/>
  <c r="Y2134" i="40"/>
  <c r="X2134" i="40"/>
  <c r="W2134" i="40"/>
  <c r="Z2133" i="40"/>
  <c r="Y2133" i="40"/>
  <c r="X2133" i="40"/>
  <c r="W2133" i="40"/>
  <c r="Z2132" i="40"/>
  <c r="Y2132" i="40"/>
  <c r="X2132" i="40"/>
  <c r="W2132" i="40"/>
  <c r="Z2131" i="40"/>
  <c r="Y2131" i="40"/>
  <c r="X2131" i="40"/>
  <c r="W2131" i="40"/>
  <c r="Z2130" i="40"/>
  <c r="Y2130" i="40"/>
  <c r="X2130" i="40"/>
  <c r="W2130" i="40"/>
  <c r="Z2129" i="40"/>
  <c r="Y2129" i="40"/>
  <c r="X2129" i="40"/>
  <c r="W2129" i="40"/>
  <c r="Z2128" i="40"/>
  <c r="Y2128" i="40"/>
  <c r="X2128" i="40"/>
  <c r="W2128" i="40"/>
  <c r="Z2127" i="40"/>
  <c r="Y2127" i="40"/>
  <c r="X2127" i="40"/>
  <c r="W2127" i="40"/>
  <c r="Z2126" i="40"/>
  <c r="Y2126" i="40"/>
  <c r="X2126" i="40"/>
  <c r="W2126" i="40"/>
  <c r="Z2125" i="40"/>
  <c r="Y2125" i="40"/>
  <c r="X2125" i="40"/>
  <c r="W2125" i="40"/>
  <c r="Z2124" i="40"/>
  <c r="Y2124" i="40"/>
  <c r="X2124" i="40"/>
  <c r="W2124" i="40"/>
  <c r="Z2123" i="40"/>
  <c r="Y2123" i="40"/>
  <c r="X2123" i="40"/>
  <c r="W2123" i="40"/>
  <c r="Z2122" i="40"/>
  <c r="Y2122" i="40"/>
  <c r="X2122" i="40"/>
  <c r="W2122" i="40"/>
  <c r="Z2121" i="40"/>
  <c r="Y2121" i="40"/>
  <c r="X2121" i="40"/>
  <c r="W2121" i="40"/>
  <c r="Z2120" i="40"/>
  <c r="Y2120" i="40"/>
  <c r="X2120" i="40"/>
  <c r="W2120" i="40"/>
  <c r="Z2119" i="40"/>
  <c r="Y2119" i="40"/>
  <c r="X2119" i="40"/>
  <c r="W2119" i="40"/>
  <c r="Z2118" i="40"/>
  <c r="Y2118" i="40"/>
  <c r="X2118" i="40"/>
  <c r="W2118" i="40"/>
  <c r="Z2117" i="40"/>
  <c r="Y2117" i="40"/>
  <c r="X2117" i="40"/>
  <c r="W2117" i="40"/>
  <c r="Z2116" i="40"/>
  <c r="Y2116" i="40"/>
  <c r="X2116" i="40"/>
  <c r="W2116" i="40"/>
  <c r="Z2115" i="40"/>
  <c r="Y2115" i="40"/>
  <c r="X2115" i="40"/>
  <c r="W2115" i="40"/>
  <c r="Z2114" i="40"/>
  <c r="Y2114" i="40"/>
  <c r="X2114" i="40"/>
  <c r="W2114" i="40"/>
  <c r="Z2113" i="40"/>
  <c r="Y2113" i="40"/>
  <c r="X2113" i="40"/>
  <c r="W2113" i="40"/>
  <c r="Z2112" i="40"/>
  <c r="Y2112" i="40"/>
  <c r="X2112" i="40"/>
  <c r="W2112" i="40"/>
  <c r="Z2111" i="40"/>
  <c r="Y2111" i="40"/>
  <c r="X2111" i="40"/>
  <c r="W2111" i="40"/>
  <c r="Z2110" i="40"/>
  <c r="Y2110" i="40"/>
  <c r="X2110" i="40"/>
  <c r="W2110" i="40"/>
  <c r="Z2109" i="40"/>
  <c r="Y2109" i="40"/>
  <c r="X2109" i="40"/>
  <c r="W2109" i="40"/>
  <c r="Z2108" i="40"/>
  <c r="Y2108" i="40"/>
  <c r="X2108" i="40"/>
  <c r="W2108" i="40"/>
  <c r="Z2107" i="40"/>
  <c r="Y2107" i="40"/>
  <c r="X2107" i="40"/>
  <c r="W2107" i="40"/>
  <c r="Z2106" i="40"/>
  <c r="Y2106" i="40"/>
  <c r="X2106" i="40"/>
  <c r="W2106" i="40"/>
  <c r="Z2105" i="40"/>
  <c r="Y2105" i="40"/>
  <c r="X2105" i="40"/>
  <c r="W2105" i="40"/>
  <c r="Z2104" i="40"/>
  <c r="Y2104" i="40"/>
  <c r="X2104" i="40"/>
  <c r="W2104" i="40"/>
  <c r="Z2103" i="40"/>
  <c r="Y2103" i="40"/>
  <c r="X2103" i="40"/>
  <c r="W2103" i="40"/>
  <c r="Z2102" i="40"/>
  <c r="Y2102" i="40"/>
  <c r="X2102" i="40"/>
  <c r="W2102" i="40"/>
  <c r="Z2101" i="40"/>
  <c r="Y2101" i="40"/>
  <c r="X2101" i="40"/>
  <c r="W2101" i="40"/>
  <c r="Z2100" i="40"/>
  <c r="Y2100" i="40"/>
  <c r="X2100" i="40"/>
  <c r="W2100" i="40"/>
  <c r="Z2099" i="40"/>
  <c r="Y2099" i="40"/>
  <c r="X2099" i="40"/>
  <c r="W2099" i="40"/>
  <c r="Z2098" i="40"/>
  <c r="Y2098" i="40"/>
  <c r="X2098" i="40"/>
  <c r="W2098" i="40"/>
  <c r="Z2097" i="40"/>
  <c r="Y2097" i="40"/>
  <c r="X2097" i="40"/>
  <c r="W2097" i="40"/>
  <c r="Z2096" i="40"/>
  <c r="Y2096" i="40"/>
  <c r="X2096" i="40"/>
  <c r="W2096" i="40"/>
  <c r="Z2095" i="40"/>
  <c r="Y2095" i="40"/>
  <c r="X2095" i="40"/>
  <c r="W2095" i="40"/>
  <c r="Z2094" i="40"/>
  <c r="Y2094" i="40"/>
  <c r="X2094" i="40"/>
  <c r="W2094" i="40"/>
  <c r="Z2093" i="40"/>
  <c r="Y2093" i="40"/>
  <c r="X2093" i="40"/>
  <c r="W2093" i="40"/>
  <c r="Z2092" i="40"/>
  <c r="Y2092" i="40"/>
  <c r="X2092" i="40"/>
  <c r="W2092" i="40"/>
  <c r="Z2091" i="40"/>
  <c r="Y2091" i="40"/>
  <c r="X2091" i="40"/>
  <c r="W2091" i="40"/>
  <c r="Z2090" i="40"/>
  <c r="Y2090" i="40"/>
  <c r="X2090" i="40"/>
  <c r="W2090" i="40"/>
  <c r="Z2089" i="40"/>
  <c r="Y2089" i="40"/>
  <c r="X2089" i="40"/>
  <c r="W2089" i="40"/>
  <c r="Z2088" i="40"/>
  <c r="Y2088" i="40"/>
  <c r="X2088" i="40"/>
  <c r="W2088" i="40"/>
  <c r="Z2087" i="40"/>
  <c r="Y2087" i="40"/>
  <c r="X2087" i="40"/>
  <c r="W2087" i="40"/>
  <c r="Z2086" i="40"/>
  <c r="Y2086" i="40"/>
  <c r="X2086" i="40"/>
  <c r="W2086" i="40"/>
  <c r="Z2085" i="40"/>
  <c r="Y2085" i="40"/>
  <c r="X2085" i="40"/>
  <c r="W2085" i="40"/>
  <c r="Z2084" i="40"/>
  <c r="Y2084" i="40"/>
  <c r="X2084" i="40"/>
  <c r="W2084" i="40"/>
  <c r="Z2083" i="40"/>
  <c r="Y2083" i="40"/>
  <c r="X2083" i="40"/>
  <c r="W2083" i="40"/>
  <c r="Z2082" i="40"/>
  <c r="Y2082" i="40"/>
  <c r="X2082" i="40"/>
  <c r="W2082" i="40"/>
  <c r="Z2081" i="40"/>
  <c r="Y2081" i="40"/>
  <c r="X2081" i="40"/>
  <c r="W2081" i="40"/>
  <c r="Z2080" i="40"/>
  <c r="Y2080" i="40"/>
  <c r="X2080" i="40"/>
  <c r="W2080" i="40"/>
  <c r="Z2079" i="40"/>
  <c r="Y2079" i="40"/>
  <c r="X2079" i="40"/>
  <c r="W2079" i="40"/>
  <c r="Z2078" i="40"/>
  <c r="Y2078" i="40"/>
  <c r="X2078" i="40"/>
  <c r="W2078" i="40"/>
  <c r="Z2077" i="40"/>
  <c r="Y2077" i="40"/>
  <c r="X2077" i="40"/>
  <c r="W2077" i="40"/>
  <c r="Z2076" i="40"/>
  <c r="Y2076" i="40"/>
  <c r="X2076" i="40"/>
  <c r="W2076" i="40"/>
  <c r="Z2075" i="40"/>
  <c r="Y2075" i="40"/>
  <c r="X2075" i="40"/>
  <c r="W2075" i="40"/>
  <c r="Z2074" i="40"/>
  <c r="Y2074" i="40"/>
  <c r="X2074" i="40"/>
  <c r="W2074" i="40"/>
  <c r="Z2073" i="40"/>
  <c r="Y2073" i="40"/>
  <c r="X2073" i="40"/>
  <c r="W2073" i="40"/>
  <c r="Z2072" i="40"/>
  <c r="Y2072" i="40"/>
  <c r="X2072" i="40"/>
  <c r="W2072" i="40"/>
  <c r="Z2071" i="40"/>
  <c r="Y2071" i="40"/>
  <c r="X2071" i="40"/>
  <c r="W2071" i="40"/>
  <c r="Z2070" i="40"/>
  <c r="Y2070" i="40"/>
  <c r="X2070" i="40"/>
  <c r="W2070" i="40"/>
  <c r="Z2069" i="40"/>
  <c r="Y2069" i="40"/>
  <c r="X2069" i="40"/>
  <c r="W2069" i="40"/>
  <c r="Z2068" i="40"/>
  <c r="Y2068" i="40"/>
  <c r="X2068" i="40"/>
  <c r="W2068" i="40"/>
  <c r="Z2067" i="40"/>
  <c r="Y2067" i="40"/>
  <c r="X2067" i="40"/>
  <c r="W2067" i="40"/>
  <c r="Z2066" i="40"/>
  <c r="Y2066" i="40"/>
  <c r="X2066" i="40"/>
  <c r="W2066" i="40"/>
  <c r="Z2065" i="40"/>
  <c r="Y2065" i="40"/>
  <c r="X2065" i="40"/>
  <c r="W2065" i="40"/>
  <c r="Z2064" i="40"/>
  <c r="Y2064" i="40"/>
  <c r="X2064" i="40"/>
  <c r="W2064" i="40"/>
  <c r="Z2063" i="40"/>
  <c r="Y2063" i="40"/>
  <c r="X2063" i="40"/>
  <c r="W2063" i="40"/>
  <c r="Z2062" i="40"/>
  <c r="Y2062" i="40"/>
  <c r="X2062" i="40"/>
  <c r="W2062" i="40"/>
  <c r="Z2061" i="40"/>
  <c r="Y2061" i="40"/>
  <c r="X2061" i="40"/>
  <c r="W2061" i="40"/>
  <c r="Z2060" i="40"/>
  <c r="Y2060" i="40"/>
  <c r="X2060" i="40"/>
  <c r="W2060" i="40"/>
  <c r="Z2059" i="40"/>
  <c r="Y2059" i="40"/>
  <c r="X2059" i="40"/>
  <c r="W2059" i="40"/>
  <c r="Z2058" i="40"/>
  <c r="Y2058" i="40"/>
  <c r="X2058" i="40"/>
  <c r="W2058" i="40"/>
  <c r="Z2057" i="40"/>
  <c r="Y2057" i="40"/>
  <c r="X2057" i="40"/>
  <c r="W2057" i="40"/>
  <c r="Z2056" i="40"/>
  <c r="Y2056" i="40"/>
  <c r="X2056" i="40"/>
  <c r="W2056" i="40"/>
  <c r="Z2055" i="40"/>
  <c r="Y2055" i="40"/>
  <c r="X2055" i="40"/>
  <c r="W2055" i="40"/>
  <c r="Z2054" i="40"/>
  <c r="Y2054" i="40"/>
  <c r="X2054" i="40"/>
  <c r="W2054" i="40"/>
  <c r="Z2053" i="40"/>
  <c r="Y2053" i="40"/>
  <c r="X2053" i="40"/>
  <c r="W2053" i="40"/>
  <c r="Z2052" i="40"/>
  <c r="Y2052" i="40"/>
  <c r="X2052" i="40"/>
  <c r="W2052" i="40"/>
  <c r="Z2051" i="40"/>
  <c r="Y2051" i="40"/>
  <c r="X2051" i="40"/>
  <c r="W2051" i="40"/>
  <c r="Z2050" i="40"/>
  <c r="Y2050" i="40"/>
  <c r="X2050" i="40"/>
  <c r="W2050" i="40"/>
  <c r="Z2049" i="40"/>
  <c r="Y2049" i="40"/>
  <c r="X2049" i="40"/>
  <c r="W2049" i="40"/>
  <c r="Z2048" i="40"/>
  <c r="Y2048" i="40"/>
  <c r="X2048" i="40"/>
  <c r="W2048" i="40"/>
  <c r="Z2047" i="40"/>
  <c r="Y2047" i="40"/>
  <c r="X2047" i="40"/>
  <c r="W2047" i="40"/>
  <c r="Z2046" i="40"/>
  <c r="Y2046" i="40"/>
  <c r="X2046" i="40"/>
  <c r="W2046" i="40"/>
  <c r="Z2045" i="40"/>
  <c r="Y2045" i="40"/>
  <c r="X2045" i="40"/>
  <c r="W2045" i="40"/>
  <c r="Z2044" i="40"/>
  <c r="Y2044" i="40"/>
  <c r="X2044" i="40"/>
  <c r="W2044" i="40"/>
  <c r="Z2043" i="40"/>
  <c r="Y2043" i="40"/>
  <c r="X2043" i="40"/>
  <c r="W2043" i="40"/>
  <c r="Z2042" i="40"/>
  <c r="Y2042" i="40"/>
  <c r="X2042" i="40"/>
  <c r="W2042" i="40"/>
  <c r="Z2041" i="40"/>
  <c r="Y2041" i="40"/>
  <c r="X2041" i="40"/>
  <c r="W2041" i="40"/>
  <c r="Z2040" i="40"/>
  <c r="Y2040" i="40"/>
  <c r="X2040" i="40"/>
  <c r="W2040" i="40"/>
  <c r="Z2039" i="40"/>
  <c r="Y2039" i="40"/>
  <c r="X2039" i="40"/>
  <c r="W2039" i="40"/>
  <c r="Z2038" i="40"/>
  <c r="Y2038" i="40"/>
  <c r="X2038" i="40"/>
  <c r="W2038" i="40"/>
  <c r="Z2037" i="40"/>
  <c r="Y2037" i="40"/>
  <c r="X2037" i="40"/>
  <c r="W2037" i="40"/>
  <c r="Z2036" i="40"/>
  <c r="Y2036" i="40"/>
  <c r="X2036" i="40"/>
  <c r="W2036" i="40"/>
  <c r="Z2035" i="40"/>
  <c r="Y2035" i="40"/>
  <c r="X2035" i="40"/>
  <c r="W2035" i="40"/>
  <c r="Z2034" i="40"/>
  <c r="Y2034" i="40"/>
  <c r="X2034" i="40"/>
  <c r="W2034" i="40"/>
  <c r="Z2033" i="40"/>
  <c r="Y2033" i="40"/>
  <c r="X2033" i="40"/>
  <c r="W2033" i="40"/>
  <c r="Z2032" i="40"/>
  <c r="Y2032" i="40"/>
  <c r="X2032" i="40"/>
  <c r="W2032" i="40"/>
  <c r="Z2031" i="40"/>
  <c r="Y2031" i="40"/>
  <c r="X2031" i="40"/>
  <c r="W2031" i="40"/>
  <c r="Z2030" i="40"/>
  <c r="Y2030" i="40"/>
  <c r="X2030" i="40"/>
  <c r="W2030" i="40"/>
  <c r="Z2029" i="40"/>
  <c r="Y2029" i="40"/>
  <c r="X2029" i="40"/>
  <c r="W2029" i="40"/>
  <c r="Z2028" i="40"/>
  <c r="Y2028" i="40"/>
  <c r="X2028" i="40"/>
  <c r="W2028" i="40"/>
  <c r="Z2027" i="40"/>
  <c r="Y2027" i="40"/>
  <c r="X2027" i="40"/>
  <c r="W2027" i="40"/>
  <c r="Z2026" i="40"/>
  <c r="Y2026" i="40"/>
  <c r="X2026" i="40"/>
  <c r="W2026" i="40"/>
  <c r="Z2025" i="40"/>
  <c r="Y2025" i="40"/>
  <c r="X2025" i="40"/>
  <c r="W2025" i="40"/>
  <c r="Z2024" i="40"/>
  <c r="Y2024" i="40"/>
  <c r="X2024" i="40"/>
  <c r="W2024" i="40"/>
  <c r="Z2023" i="40"/>
  <c r="Y2023" i="40"/>
  <c r="X2023" i="40"/>
  <c r="W2023" i="40"/>
  <c r="Z2022" i="40"/>
  <c r="Y2022" i="40"/>
  <c r="X2022" i="40"/>
  <c r="W2022" i="40"/>
  <c r="Z2021" i="40"/>
  <c r="Y2021" i="40"/>
  <c r="X2021" i="40"/>
  <c r="W2021" i="40"/>
  <c r="Z2020" i="40"/>
  <c r="Y2020" i="40"/>
  <c r="X2020" i="40"/>
  <c r="W2020" i="40"/>
  <c r="Z2019" i="40"/>
  <c r="Y2019" i="40"/>
  <c r="X2019" i="40"/>
  <c r="W2019" i="40"/>
  <c r="Z2018" i="40"/>
  <c r="Y2018" i="40"/>
  <c r="X2018" i="40"/>
  <c r="W2018" i="40"/>
  <c r="Z2017" i="40"/>
  <c r="Y2017" i="40"/>
  <c r="X2017" i="40"/>
  <c r="W2017" i="40"/>
  <c r="Z2016" i="40"/>
  <c r="Y2016" i="40"/>
  <c r="X2016" i="40"/>
  <c r="W2016" i="40"/>
  <c r="Z2015" i="40"/>
  <c r="Y2015" i="40"/>
  <c r="X2015" i="40"/>
  <c r="W2015" i="40"/>
  <c r="Z2014" i="40"/>
  <c r="Y2014" i="40"/>
  <c r="X2014" i="40"/>
  <c r="W2014" i="40"/>
  <c r="Z2013" i="40"/>
  <c r="Y2013" i="40"/>
  <c r="X2013" i="40"/>
  <c r="W2013" i="40"/>
  <c r="Z2012" i="40"/>
  <c r="Y2012" i="40"/>
  <c r="X2012" i="40"/>
  <c r="W2012" i="40"/>
  <c r="Z2011" i="40"/>
  <c r="Y2011" i="40"/>
  <c r="X2011" i="40"/>
  <c r="W2011" i="40"/>
  <c r="Z2010" i="40"/>
  <c r="Y2010" i="40"/>
  <c r="X2010" i="40"/>
  <c r="W2010" i="40"/>
  <c r="Z2009" i="40"/>
  <c r="Y2009" i="40"/>
  <c r="X2009" i="40"/>
  <c r="W2009" i="40"/>
  <c r="Z2008" i="40"/>
  <c r="Y2008" i="40"/>
  <c r="X2008" i="40"/>
  <c r="W2008" i="40"/>
  <c r="Z2007" i="40"/>
  <c r="Y2007" i="40"/>
  <c r="X2007" i="40"/>
  <c r="W2007" i="40"/>
  <c r="Z2006" i="40"/>
  <c r="Y2006" i="40"/>
  <c r="X2006" i="40"/>
  <c r="W2006" i="40"/>
  <c r="Z2005" i="40"/>
  <c r="Y2005" i="40"/>
  <c r="X2005" i="40"/>
  <c r="W2005" i="40"/>
  <c r="Z2004" i="40"/>
  <c r="Y2004" i="40"/>
  <c r="X2004" i="40"/>
  <c r="W2004" i="40"/>
  <c r="Z2003" i="40"/>
  <c r="Y2003" i="40"/>
  <c r="X2003" i="40"/>
  <c r="W2003" i="40"/>
  <c r="Z2002" i="40"/>
  <c r="Y2002" i="40"/>
  <c r="X2002" i="40"/>
  <c r="W2002" i="40"/>
  <c r="Z2001" i="40"/>
  <c r="Y2001" i="40"/>
  <c r="X2001" i="40"/>
  <c r="W2001" i="40"/>
  <c r="Z2000" i="40"/>
  <c r="Y2000" i="40"/>
  <c r="X2000" i="40"/>
  <c r="W2000" i="40"/>
  <c r="Z1999" i="40"/>
  <c r="Y1999" i="40"/>
  <c r="X1999" i="40"/>
  <c r="W1999" i="40"/>
  <c r="Z1998" i="40"/>
  <c r="Y1998" i="40"/>
  <c r="X1998" i="40"/>
  <c r="W1998" i="40"/>
  <c r="Z1997" i="40"/>
  <c r="Y1997" i="40"/>
  <c r="X1997" i="40"/>
  <c r="W1997" i="40"/>
  <c r="Z1996" i="40"/>
  <c r="Y1996" i="40"/>
  <c r="X1996" i="40"/>
  <c r="W1996" i="40"/>
  <c r="Z1995" i="40"/>
  <c r="Y1995" i="40"/>
  <c r="X1995" i="40"/>
  <c r="W1995" i="40"/>
  <c r="Z1994" i="40"/>
  <c r="Y1994" i="40"/>
  <c r="X1994" i="40"/>
  <c r="W1994" i="40"/>
  <c r="Z1993" i="40"/>
  <c r="Y1993" i="40"/>
  <c r="X1993" i="40"/>
  <c r="W1993" i="40"/>
  <c r="Z1992" i="40"/>
  <c r="Y1992" i="40"/>
  <c r="X1992" i="40"/>
  <c r="W1992" i="40"/>
  <c r="Z1991" i="40"/>
  <c r="Y1991" i="40"/>
  <c r="X1991" i="40"/>
  <c r="W1991" i="40"/>
  <c r="Z1990" i="40"/>
  <c r="Y1990" i="40"/>
  <c r="X1990" i="40"/>
  <c r="W1990" i="40"/>
  <c r="Z1989" i="40"/>
  <c r="Y1989" i="40"/>
  <c r="X1989" i="40"/>
  <c r="W1989" i="40"/>
  <c r="Z1988" i="40"/>
  <c r="Y1988" i="40"/>
  <c r="X1988" i="40"/>
  <c r="W1988" i="40"/>
  <c r="Z1987" i="40"/>
  <c r="Y1987" i="40"/>
  <c r="X1987" i="40"/>
  <c r="W1987" i="40"/>
  <c r="Z1986" i="40"/>
  <c r="Y1986" i="40"/>
  <c r="X1986" i="40"/>
  <c r="W1986" i="40"/>
  <c r="Z1985" i="40"/>
  <c r="Y1985" i="40"/>
  <c r="X1985" i="40"/>
  <c r="W1985" i="40"/>
  <c r="Z1984" i="40"/>
  <c r="Y1984" i="40"/>
  <c r="X1984" i="40"/>
  <c r="W1984" i="40"/>
  <c r="Z1983" i="40"/>
  <c r="Y1983" i="40"/>
  <c r="X1983" i="40"/>
  <c r="W1983" i="40"/>
  <c r="Z1982" i="40"/>
  <c r="Y1982" i="40"/>
  <c r="X1982" i="40"/>
  <c r="W1982" i="40"/>
  <c r="Z1981" i="40"/>
  <c r="Y1981" i="40"/>
  <c r="X1981" i="40"/>
  <c r="W1981" i="40"/>
  <c r="Z1980" i="40"/>
  <c r="Y1980" i="40"/>
  <c r="X1980" i="40"/>
  <c r="W1980" i="40"/>
  <c r="Z1979" i="40"/>
  <c r="Y1979" i="40"/>
  <c r="X1979" i="40"/>
  <c r="W1979" i="40"/>
  <c r="Z1978" i="40"/>
  <c r="Y1978" i="40"/>
  <c r="X1978" i="40"/>
  <c r="W1978" i="40"/>
  <c r="Z1977" i="40"/>
  <c r="Y1977" i="40"/>
  <c r="X1977" i="40"/>
  <c r="W1977" i="40"/>
  <c r="Z1976" i="40"/>
  <c r="Y1976" i="40"/>
  <c r="X1976" i="40"/>
  <c r="W1976" i="40"/>
  <c r="Z1975" i="40"/>
  <c r="Y1975" i="40"/>
  <c r="X1975" i="40"/>
  <c r="W1975" i="40"/>
  <c r="Z1974" i="40"/>
  <c r="Y1974" i="40"/>
  <c r="X1974" i="40"/>
  <c r="W1974" i="40"/>
  <c r="Z1973" i="40"/>
  <c r="Y1973" i="40"/>
  <c r="X1973" i="40"/>
  <c r="W1973" i="40"/>
  <c r="Z1972" i="40"/>
  <c r="Y1972" i="40"/>
  <c r="X1972" i="40"/>
  <c r="W1972" i="40"/>
  <c r="Z1971" i="40"/>
  <c r="Y1971" i="40"/>
  <c r="X1971" i="40"/>
  <c r="W1971" i="40"/>
  <c r="Z1970" i="40"/>
  <c r="Y1970" i="40"/>
  <c r="X1970" i="40"/>
  <c r="W1970" i="40"/>
  <c r="Z1969" i="40"/>
  <c r="Y1969" i="40"/>
  <c r="X1969" i="40"/>
  <c r="W1969" i="40"/>
  <c r="Z1968" i="40"/>
  <c r="Y1968" i="40"/>
  <c r="X1968" i="40"/>
  <c r="W1968" i="40"/>
  <c r="Z1967" i="40"/>
  <c r="Y1967" i="40"/>
  <c r="X1967" i="40"/>
  <c r="W1967" i="40"/>
  <c r="Z1966" i="40"/>
  <c r="Y1966" i="40"/>
  <c r="X1966" i="40"/>
  <c r="W1966" i="40"/>
  <c r="Z1965" i="40"/>
  <c r="Y1965" i="40"/>
  <c r="X1965" i="40"/>
  <c r="W1965" i="40"/>
  <c r="Z1964" i="40"/>
  <c r="Y1964" i="40"/>
  <c r="X1964" i="40"/>
  <c r="W1964" i="40"/>
  <c r="Z1963" i="40"/>
  <c r="Y1963" i="40"/>
  <c r="X1963" i="40"/>
  <c r="W1963" i="40"/>
  <c r="Z1962" i="40"/>
  <c r="Y1962" i="40"/>
  <c r="X1962" i="40"/>
  <c r="W1962" i="40"/>
  <c r="Z1961" i="40"/>
  <c r="Y1961" i="40"/>
  <c r="X1961" i="40"/>
  <c r="W1961" i="40"/>
  <c r="Z1960" i="40"/>
  <c r="Y1960" i="40"/>
  <c r="X1960" i="40"/>
  <c r="W1960" i="40"/>
  <c r="Z1959" i="40"/>
  <c r="Y1959" i="40"/>
  <c r="X1959" i="40"/>
  <c r="W1959" i="40"/>
  <c r="Z1958" i="40"/>
  <c r="Y1958" i="40"/>
  <c r="X1958" i="40"/>
  <c r="W1958" i="40"/>
  <c r="Z1957" i="40"/>
  <c r="Y1957" i="40"/>
  <c r="X1957" i="40"/>
  <c r="W1957" i="40"/>
  <c r="Z1956" i="40"/>
  <c r="Y1956" i="40"/>
  <c r="X1956" i="40"/>
  <c r="W1956" i="40"/>
  <c r="Z1955" i="40"/>
  <c r="Y1955" i="40"/>
  <c r="X1955" i="40"/>
  <c r="W1955" i="40"/>
  <c r="Z1954" i="40"/>
  <c r="Y1954" i="40"/>
  <c r="X1954" i="40"/>
  <c r="W1954" i="40"/>
  <c r="Z1953" i="40"/>
  <c r="Y1953" i="40"/>
  <c r="X1953" i="40"/>
  <c r="W1953" i="40"/>
  <c r="Z1952" i="40"/>
  <c r="Y1952" i="40"/>
  <c r="X1952" i="40"/>
  <c r="W1952" i="40"/>
  <c r="Z1951" i="40"/>
  <c r="Y1951" i="40"/>
  <c r="X1951" i="40"/>
  <c r="W1951" i="40"/>
  <c r="Z1950" i="40"/>
  <c r="Y1950" i="40"/>
  <c r="X1950" i="40"/>
  <c r="W1950" i="40"/>
  <c r="Z1949" i="40"/>
  <c r="Y1949" i="40"/>
  <c r="X1949" i="40"/>
  <c r="W1949" i="40"/>
  <c r="Z1948" i="40"/>
  <c r="Y1948" i="40"/>
  <c r="X1948" i="40"/>
  <c r="W1948" i="40"/>
  <c r="Z1947" i="40"/>
  <c r="Y1947" i="40"/>
  <c r="X1947" i="40"/>
  <c r="W1947" i="40"/>
  <c r="Z1946" i="40"/>
  <c r="Y1946" i="40"/>
  <c r="X1946" i="40"/>
  <c r="W1946" i="40"/>
  <c r="Z1945" i="40"/>
  <c r="Y1945" i="40"/>
  <c r="X1945" i="40"/>
  <c r="W1945" i="40"/>
  <c r="Z1944" i="40"/>
  <c r="Y1944" i="40"/>
  <c r="X1944" i="40"/>
  <c r="W1944" i="40"/>
  <c r="Z1943" i="40"/>
  <c r="Y1943" i="40"/>
  <c r="X1943" i="40"/>
  <c r="W1943" i="40"/>
  <c r="Z1942" i="40"/>
  <c r="Y1942" i="40"/>
  <c r="X1942" i="40"/>
  <c r="W1942" i="40"/>
  <c r="Z1941" i="40"/>
  <c r="Y1941" i="40"/>
  <c r="X1941" i="40"/>
  <c r="W1941" i="40"/>
  <c r="Z1940" i="40"/>
  <c r="Y1940" i="40"/>
  <c r="X1940" i="40"/>
  <c r="W1940" i="40"/>
  <c r="Z1939" i="40"/>
  <c r="Y1939" i="40"/>
  <c r="X1939" i="40"/>
  <c r="W1939" i="40"/>
  <c r="Z1938" i="40"/>
  <c r="Y1938" i="40"/>
  <c r="X1938" i="40"/>
  <c r="W1938" i="40"/>
  <c r="Z1937" i="40"/>
  <c r="Y1937" i="40"/>
  <c r="X1937" i="40"/>
  <c r="W1937" i="40"/>
  <c r="Z1936" i="40"/>
  <c r="Y1936" i="40"/>
  <c r="X1936" i="40"/>
  <c r="W1936" i="40"/>
  <c r="Z1935" i="40"/>
  <c r="Y1935" i="40"/>
  <c r="X1935" i="40"/>
  <c r="W1935" i="40"/>
  <c r="Z1934" i="40"/>
  <c r="Y1934" i="40"/>
  <c r="X1934" i="40"/>
  <c r="W1934" i="40"/>
  <c r="Z1933" i="40"/>
  <c r="Y1933" i="40"/>
  <c r="X1933" i="40"/>
  <c r="W1933" i="40"/>
  <c r="Z1932" i="40"/>
  <c r="Y1932" i="40"/>
  <c r="X1932" i="40"/>
  <c r="W1932" i="40"/>
  <c r="Z1931" i="40"/>
  <c r="Y1931" i="40"/>
  <c r="X1931" i="40"/>
  <c r="W1931" i="40"/>
  <c r="Z1930" i="40"/>
  <c r="Y1930" i="40"/>
  <c r="X1930" i="40"/>
  <c r="W1930" i="40"/>
  <c r="Z1929" i="40"/>
  <c r="Y1929" i="40"/>
  <c r="X1929" i="40"/>
  <c r="W1929" i="40"/>
  <c r="Z1928" i="40"/>
  <c r="Y1928" i="40"/>
  <c r="X1928" i="40"/>
  <c r="W1928" i="40"/>
  <c r="Z1927" i="40"/>
  <c r="Y1927" i="40"/>
  <c r="X1927" i="40"/>
  <c r="W1927" i="40"/>
  <c r="Z1926" i="40"/>
  <c r="Y1926" i="40"/>
  <c r="X1926" i="40"/>
  <c r="W1926" i="40"/>
  <c r="Z1925" i="40"/>
  <c r="Y1925" i="40"/>
  <c r="X1925" i="40"/>
  <c r="W1925" i="40"/>
  <c r="Z1924" i="40"/>
  <c r="Y1924" i="40"/>
  <c r="X1924" i="40"/>
  <c r="W1924" i="40"/>
  <c r="Z1923" i="40"/>
  <c r="Y1923" i="40"/>
  <c r="X1923" i="40"/>
  <c r="W1923" i="40"/>
  <c r="Z1922" i="40"/>
  <c r="Y1922" i="40"/>
  <c r="X1922" i="40"/>
  <c r="W1922" i="40"/>
  <c r="Z1921" i="40"/>
  <c r="Y1921" i="40"/>
  <c r="X1921" i="40"/>
  <c r="W1921" i="40"/>
  <c r="Z1920" i="40"/>
  <c r="Y1920" i="40"/>
  <c r="X1920" i="40"/>
  <c r="W1920" i="40"/>
  <c r="Z1919" i="40"/>
  <c r="Y1919" i="40"/>
  <c r="X1919" i="40"/>
  <c r="W1919" i="40"/>
  <c r="Z1918" i="40"/>
  <c r="Y1918" i="40"/>
  <c r="X1918" i="40"/>
  <c r="W1918" i="40"/>
  <c r="Z1917" i="40"/>
  <c r="Y1917" i="40"/>
  <c r="X1917" i="40"/>
  <c r="W1917" i="40"/>
  <c r="Z1916" i="40"/>
  <c r="Y1916" i="40"/>
  <c r="X1916" i="40"/>
  <c r="W1916" i="40"/>
  <c r="Z1915" i="40"/>
  <c r="Y1915" i="40"/>
  <c r="X1915" i="40"/>
  <c r="W1915" i="40"/>
  <c r="Z1914" i="40"/>
  <c r="Y1914" i="40"/>
  <c r="X1914" i="40"/>
  <c r="W1914" i="40"/>
  <c r="Z1913" i="40"/>
  <c r="Y1913" i="40"/>
  <c r="X1913" i="40"/>
  <c r="W1913" i="40"/>
  <c r="Z1912" i="40"/>
  <c r="Y1912" i="40"/>
  <c r="X1912" i="40"/>
  <c r="W1912" i="40"/>
  <c r="Z1911" i="40"/>
  <c r="Y1911" i="40"/>
  <c r="X1911" i="40"/>
  <c r="W1911" i="40"/>
  <c r="Z1910" i="40"/>
  <c r="Y1910" i="40"/>
  <c r="X1910" i="40"/>
  <c r="W1910" i="40"/>
  <c r="Z1909" i="40"/>
  <c r="Y1909" i="40"/>
  <c r="X1909" i="40"/>
  <c r="W1909" i="40"/>
  <c r="Z1908" i="40"/>
  <c r="Y1908" i="40"/>
  <c r="X1908" i="40"/>
  <c r="W1908" i="40"/>
  <c r="Z1907" i="40"/>
  <c r="Y1907" i="40"/>
  <c r="X1907" i="40"/>
  <c r="W1907" i="40"/>
  <c r="Z1906" i="40"/>
  <c r="Y1906" i="40"/>
  <c r="X1906" i="40"/>
  <c r="W1906" i="40"/>
  <c r="Z1905" i="40"/>
  <c r="Y1905" i="40"/>
  <c r="X1905" i="40"/>
  <c r="W1905" i="40"/>
  <c r="Z1904" i="40"/>
  <c r="Y1904" i="40"/>
  <c r="X1904" i="40"/>
  <c r="W1904" i="40"/>
  <c r="Z1903" i="40"/>
  <c r="Y1903" i="40"/>
  <c r="X1903" i="40"/>
  <c r="W1903" i="40"/>
  <c r="Z1902" i="40"/>
  <c r="Y1902" i="40"/>
  <c r="X1902" i="40"/>
  <c r="W1902" i="40"/>
  <c r="Z1901" i="40"/>
  <c r="Y1901" i="40"/>
  <c r="X1901" i="40"/>
  <c r="W1901" i="40"/>
  <c r="Z1900" i="40"/>
  <c r="Y1900" i="40"/>
  <c r="X1900" i="40"/>
  <c r="W1900" i="40"/>
  <c r="Z1899" i="40"/>
  <c r="Y1899" i="40"/>
  <c r="X1899" i="40"/>
  <c r="W1899" i="40"/>
  <c r="Z1898" i="40"/>
  <c r="Y1898" i="40"/>
  <c r="X1898" i="40"/>
  <c r="W1898" i="40"/>
  <c r="Z1897" i="40"/>
  <c r="Y1897" i="40"/>
  <c r="X1897" i="40"/>
  <c r="W1897" i="40"/>
  <c r="Z1896" i="40"/>
  <c r="Y1896" i="40"/>
  <c r="X1896" i="40"/>
  <c r="W1896" i="40"/>
  <c r="Z1895" i="40"/>
  <c r="Y1895" i="40"/>
  <c r="X1895" i="40"/>
  <c r="W1895" i="40"/>
  <c r="Z1894" i="40"/>
  <c r="Y1894" i="40"/>
  <c r="X1894" i="40"/>
  <c r="W1894" i="40"/>
  <c r="Z1893" i="40"/>
  <c r="Y1893" i="40"/>
  <c r="X1893" i="40"/>
  <c r="W1893" i="40"/>
  <c r="Z1892" i="40"/>
  <c r="Y1892" i="40"/>
  <c r="X1892" i="40"/>
  <c r="W1892" i="40"/>
  <c r="Z1891" i="40"/>
  <c r="Y1891" i="40"/>
  <c r="X1891" i="40"/>
  <c r="W1891" i="40"/>
  <c r="Z1890" i="40"/>
  <c r="Y1890" i="40"/>
  <c r="X1890" i="40"/>
  <c r="W1890" i="40"/>
  <c r="Z1889" i="40"/>
  <c r="Y1889" i="40"/>
  <c r="X1889" i="40"/>
  <c r="W1889" i="40"/>
  <c r="Z1888" i="40"/>
  <c r="Y1888" i="40"/>
  <c r="X1888" i="40"/>
  <c r="W1888" i="40"/>
  <c r="Z1887" i="40"/>
  <c r="Y1887" i="40"/>
  <c r="X1887" i="40"/>
  <c r="W1887" i="40"/>
  <c r="Z1886" i="40"/>
  <c r="Y1886" i="40"/>
  <c r="X1886" i="40"/>
  <c r="W1886" i="40"/>
  <c r="Z1885" i="40"/>
  <c r="Y1885" i="40"/>
  <c r="X1885" i="40"/>
  <c r="W1885" i="40"/>
  <c r="Z1884" i="40"/>
  <c r="Y1884" i="40"/>
  <c r="X1884" i="40"/>
  <c r="W1884" i="40"/>
  <c r="Z1883" i="40"/>
  <c r="Y1883" i="40"/>
  <c r="X1883" i="40"/>
  <c r="W1883" i="40"/>
  <c r="Z1882" i="40"/>
  <c r="Y1882" i="40"/>
  <c r="X1882" i="40"/>
  <c r="W1882" i="40"/>
  <c r="Z1881" i="40"/>
  <c r="Y1881" i="40"/>
  <c r="X1881" i="40"/>
  <c r="W1881" i="40"/>
  <c r="Z1880" i="40"/>
  <c r="Y1880" i="40"/>
  <c r="X1880" i="40"/>
  <c r="W1880" i="40"/>
  <c r="Z1879" i="40"/>
  <c r="Y1879" i="40"/>
  <c r="X1879" i="40"/>
  <c r="W1879" i="40"/>
  <c r="Z1878" i="40"/>
  <c r="Y1878" i="40"/>
  <c r="X1878" i="40"/>
  <c r="W1878" i="40"/>
  <c r="Z1877" i="40"/>
  <c r="Y1877" i="40"/>
  <c r="X1877" i="40"/>
  <c r="W1877" i="40"/>
  <c r="Z1876" i="40"/>
  <c r="Y1876" i="40"/>
  <c r="X1876" i="40"/>
  <c r="W1876" i="40"/>
  <c r="Z1875" i="40"/>
  <c r="Y1875" i="40"/>
  <c r="X1875" i="40"/>
  <c r="W1875" i="40"/>
  <c r="Z1874" i="40"/>
  <c r="Y1874" i="40"/>
  <c r="X1874" i="40"/>
  <c r="W1874" i="40"/>
  <c r="Z1873" i="40"/>
  <c r="Y1873" i="40"/>
  <c r="X1873" i="40"/>
  <c r="W1873" i="40"/>
  <c r="Z1872" i="40"/>
  <c r="Y1872" i="40"/>
  <c r="X1872" i="40"/>
  <c r="W1872" i="40"/>
  <c r="Z1871" i="40"/>
  <c r="Y1871" i="40"/>
  <c r="X1871" i="40"/>
  <c r="W1871" i="40"/>
  <c r="Z1870" i="40"/>
  <c r="Y1870" i="40"/>
  <c r="X1870" i="40"/>
  <c r="W1870" i="40"/>
  <c r="Z1869" i="40"/>
  <c r="Y1869" i="40"/>
  <c r="X1869" i="40"/>
  <c r="W1869" i="40"/>
  <c r="Z1868" i="40"/>
  <c r="Y1868" i="40"/>
  <c r="X1868" i="40"/>
  <c r="W1868" i="40"/>
  <c r="Z1867" i="40"/>
  <c r="Y1867" i="40"/>
  <c r="X1867" i="40"/>
  <c r="W1867" i="40"/>
  <c r="Z1866" i="40"/>
  <c r="Y1866" i="40"/>
  <c r="X1866" i="40"/>
  <c r="W1866" i="40"/>
  <c r="Z1865" i="40"/>
  <c r="Y1865" i="40"/>
  <c r="X1865" i="40"/>
  <c r="W1865" i="40"/>
  <c r="Z1864" i="40"/>
  <c r="Y1864" i="40"/>
  <c r="X1864" i="40"/>
  <c r="W1864" i="40"/>
  <c r="Z1863" i="40"/>
  <c r="Y1863" i="40"/>
  <c r="X1863" i="40"/>
  <c r="W1863" i="40"/>
  <c r="Z1862" i="40"/>
  <c r="Y1862" i="40"/>
  <c r="X1862" i="40"/>
  <c r="W1862" i="40"/>
  <c r="Z1861" i="40"/>
  <c r="Y1861" i="40"/>
  <c r="X1861" i="40"/>
  <c r="W1861" i="40"/>
  <c r="Z1860" i="40"/>
  <c r="Y1860" i="40"/>
  <c r="X1860" i="40"/>
  <c r="W1860" i="40"/>
  <c r="Z1859" i="40"/>
  <c r="Y1859" i="40"/>
  <c r="X1859" i="40"/>
  <c r="W1859" i="40"/>
  <c r="Z1858" i="40"/>
  <c r="Y1858" i="40"/>
  <c r="X1858" i="40"/>
  <c r="W1858" i="40"/>
  <c r="Z1857" i="40"/>
  <c r="Y1857" i="40"/>
  <c r="X1857" i="40"/>
  <c r="W1857" i="40"/>
  <c r="Z1856" i="40"/>
  <c r="Y1856" i="40"/>
  <c r="X1856" i="40"/>
  <c r="W1856" i="40"/>
  <c r="Z1855" i="40"/>
  <c r="Y1855" i="40"/>
  <c r="X1855" i="40"/>
  <c r="W1855" i="40"/>
  <c r="Z1854" i="40"/>
  <c r="Y1854" i="40"/>
  <c r="X1854" i="40"/>
  <c r="W1854" i="40"/>
  <c r="Z1853" i="40"/>
  <c r="Y1853" i="40"/>
  <c r="X1853" i="40"/>
  <c r="W1853" i="40"/>
  <c r="Z1852" i="40"/>
  <c r="Y1852" i="40"/>
  <c r="X1852" i="40"/>
  <c r="W1852" i="40"/>
  <c r="Z1851" i="40"/>
  <c r="Y1851" i="40"/>
  <c r="X1851" i="40"/>
  <c r="W1851" i="40"/>
  <c r="Z1850" i="40"/>
  <c r="Y1850" i="40"/>
  <c r="X1850" i="40"/>
  <c r="W1850" i="40"/>
  <c r="Z1849" i="40"/>
  <c r="Y1849" i="40"/>
  <c r="X1849" i="40"/>
  <c r="W1849" i="40"/>
  <c r="Z1848" i="40"/>
  <c r="Y1848" i="40"/>
  <c r="X1848" i="40"/>
  <c r="W1848" i="40"/>
  <c r="Z1847" i="40"/>
  <c r="Y1847" i="40"/>
  <c r="X1847" i="40"/>
  <c r="W1847" i="40"/>
  <c r="Z1846" i="40"/>
  <c r="Y1846" i="40"/>
  <c r="X1846" i="40"/>
  <c r="W1846" i="40"/>
  <c r="Z1845" i="40"/>
  <c r="Y1845" i="40"/>
  <c r="X1845" i="40"/>
  <c r="W1845" i="40"/>
  <c r="Z1844" i="40"/>
  <c r="Y1844" i="40"/>
  <c r="X1844" i="40"/>
  <c r="W1844" i="40"/>
  <c r="Z1843" i="40"/>
  <c r="Y1843" i="40"/>
  <c r="X1843" i="40"/>
  <c r="W1843" i="40"/>
  <c r="Z1842" i="40"/>
  <c r="Y1842" i="40"/>
  <c r="X1842" i="40"/>
  <c r="W1842" i="40"/>
  <c r="Z1841" i="40"/>
  <c r="Y1841" i="40"/>
  <c r="X1841" i="40"/>
  <c r="W1841" i="40"/>
  <c r="Z1840" i="40"/>
  <c r="Y1840" i="40"/>
  <c r="X1840" i="40"/>
  <c r="W1840" i="40"/>
  <c r="Z1839" i="40"/>
  <c r="Y1839" i="40"/>
  <c r="X1839" i="40"/>
  <c r="W1839" i="40"/>
  <c r="Z1838" i="40"/>
  <c r="Y1838" i="40"/>
  <c r="X1838" i="40"/>
  <c r="W1838" i="40"/>
  <c r="Z1837" i="40"/>
  <c r="Y1837" i="40"/>
  <c r="X1837" i="40"/>
  <c r="W1837" i="40"/>
  <c r="Z1836" i="40"/>
  <c r="Y1836" i="40"/>
  <c r="X1836" i="40"/>
  <c r="W1836" i="40"/>
  <c r="Z1835" i="40"/>
  <c r="Y1835" i="40"/>
  <c r="X1835" i="40"/>
  <c r="W1835" i="40"/>
  <c r="Z1834" i="40"/>
  <c r="Y1834" i="40"/>
  <c r="X1834" i="40"/>
  <c r="W1834" i="40"/>
  <c r="Z1833" i="40"/>
  <c r="Y1833" i="40"/>
  <c r="X1833" i="40"/>
  <c r="W1833" i="40"/>
  <c r="Z1832" i="40"/>
  <c r="Y1832" i="40"/>
  <c r="X1832" i="40"/>
  <c r="W1832" i="40"/>
  <c r="Z1831" i="40"/>
  <c r="Y1831" i="40"/>
  <c r="X1831" i="40"/>
  <c r="W1831" i="40"/>
  <c r="Z1830" i="40"/>
  <c r="Y1830" i="40"/>
  <c r="X1830" i="40"/>
  <c r="W1830" i="40"/>
  <c r="Z1829" i="40"/>
  <c r="Y1829" i="40"/>
  <c r="X1829" i="40"/>
  <c r="W1829" i="40"/>
  <c r="Z1828" i="40"/>
  <c r="Y1828" i="40"/>
  <c r="X1828" i="40"/>
  <c r="W1828" i="40"/>
  <c r="Z1827" i="40"/>
  <c r="Y1827" i="40"/>
  <c r="X1827" i="40"/>
  <c r="W1827" i="40"/>
  <c r="Z1826" i="40"/>
  <c r="Y1826" i="40"/>
  <c r="X1826" i="40"/>
  <c r="W1826" i="40"/>
  <c r="Z1825" i="40"/>
  <c r="Y1825" i="40"/>
  <c r="X1825" i="40"/>
  <c r="W1825" i="40"/>
  <c r="Z1824" i="40"/>
  <c r="Y1824" i="40"/>
  <c r="X1824" i="40"/>
  <c r="W1824" i="40"/>
  <c r="Z1823" i="40"/>
  <c r="Y1823" i="40"/>
  <c r="X1823" i="40"/>
  <c r="W1823" i="40"/>
  <c r="Z1822" i="40"/>
  <c r="Y1822" i="40"/>
  <c r="X1822" i="40"/>
  <c r="W1822" i="40"/>
  <c r="Z1821" i="40"/>
  <c r="Y1821" i="40"/>
  <c r="X1821" i="40"/>
  <c r="W1821" i="40"/>
  <c r="Z1820" i="40"/>
  <c r="Y1820" i="40"/>
  <c r="X1820" i="40"/>
  <c r="W1820" i="40"/>
  <c r="Z1819" i="40"/>
  <c r="Y1819" i="40"/>
  <c r="X1819" i="40"/>
  <c r="W1819" i="40"/>
  <c r="Z1818" i="40"/>
  <c r="Y1818" i="40"/>
  <c r="X1818" i="40"/>
  <c r="W1818" i="40"/>
  <c r="Z1817" i="40"/>
  <c r="Y1817" i="40"/>
  <c r="X1817" i="40"/>
  <c r="W1817" i="40"/>
  <c r="Z1816" i="40"/>
  <c r="Y1816" i="40"/>
  <c r="X1816" i="40"/>
  <c r="W1816" i="40"/>
  <c r="Z1815" i="40"/>
  <c r="Y1815" i="40"/>
  <c r="X1815" i="40"/>
  <c r="W1815" i="40"/>
  <c r="Z1814" i="40"/>
  <c r="Y1814" i="40"/>
  <c r="X1814" i="40"/>
  <c r="W1814" i="40"/>
  <c r="Z1813" i="40"/>
  <c r="Y1813" i="40"/>
  <c r="X1813" i="40"/>
  <c r="W1813" i="40"/>
  <c r="Z1812" i="40"/>
  <c r="Y1812" i="40"/>
  <c r="X1812" i="40"/>
  <c r="W1812" i="40"/>
  <c r="Z1811" i="40"/>
  <c r="Y1811" i="40"/>
  <c r="X1811" i="40"/>
  <c r="W1811" i="40"/>
  <c r="Z1810" i="40"/>
  <c r="Y1810" i="40"/>
  <c r="X1810" i="40"/>
  <c r="W1810" i="40"/>
  <c r="Z1809" i="40"/>
  <c r="Y1809" i="40"/>
  <c r="X1809" i="40"/>
  <c r="W1809" i="40"/>
  <c r="Z1808" i="40"/>
  <c r="Y1808" i="40"/>
  <c r="X1808" i="40"/>
  <c r="W1808" i="40"/>
  <c r="Z1807" i="40"/>
  <c r="Y1807" i="40"/>
  <c r="X1807" i="40"/>
  <c r="W1807" i="40"/>
  <c r="Z1806" i="40"/>
  <c r="Y1806" i="40"/>
  <c r="X1806" i="40"/>
  <c r="W1806" i="40"/>
  <c r="Z1805" i="40"/>
  <c r="Y1805" i="40"/>
  <c r="X1805" i="40"/>
  <c r="W1805" i="40"/>
  <c r="Z1804" i="40"/>
  <c r="Y1804" i="40"/>
  <c r="X1804" i="40"/>
  <c r="W1804" i="40"/>
  <c r="Z1803" i="40"/>
  <c r="Y1803" i="40"/>
  <c r="X1803" i="40"/>
  <c r="W1803" i="40"/>
  <c r="Z1802" i="40"/>
  <c r="Y1802" i="40"/>
  <c r="X1802" i="40"/>
  <c r="W1802" i="40"/>
  <c r="Z1801" i="40"/>
  <c r="Y1801" i="40"/>
  <c r="X1801" i="40"/>
  <c r="W1801" i="40"/>
  <c r="Z1800" i="40"/>
  <c r="Y1800" i="40"/>
  <c r="X1800" i="40"/>
  <c r="W1800" i="40"/>
  <c r="Z1799" i="40"/>
  <c r="Y1799" i="40"/>
  <c r="X1799" i="40"/>
  <c r="W1799" i="40"/>
  <c r="Z1798" i="40"/>
  <c r="Y1798" i="40"/>
  <c r="X1798" i="40"/>
  <c r="W1798" i="40"/>
  <c r="Z1797" i="40"/>
  <c r="Y1797" i="40"/>
  <c r="X1797" i="40"/>
  <c r="W1797" i="40"/>
  <c r="Z1796" i="40"/>
  <c r="Y1796" i="40"/>
  <c r="X1796" i="40"/>
  <c r="W1796" i="40"/>
  <c r="Z1795" i="40"/>
  <c r="Y1795" i="40"/>
  <c r="X1795" i="40"/>
  <c r="W1795" i="40"/>
  <c r="Z1794" i="40"/>
  <c r="Y1794" i="40"/>
  <c r="X1794" i="40"/>
  <c r="W1794" i="40"/>
  <c r="Z1793" i="40"/>
  <c r="Y1793" i="40"/>
  <c r="X1793" i="40"/>
  <c r="W1793" i="40"/>
  <c r="Z1792" i="40"/>
  <c r="Y1792" i="40"/>
  <c r="X1792" i="40"/>
  <c r="W1792" i="40"/>
  <c r="Z1791" i="40"/>
  <c r="Y1791" i="40"/>
  <c r="X1791" i="40"/>
  <c r="W1791" i="40"/>
  <c r="Z1790" i="40"/>
  <c r="Y1790" i="40"/>
  <c r="X1790" i="40"/>
  <c r="W1790" i="40"/>
  <c r="Z1789" i="40"/>
  <c r="Y1789" i="40"/>
  <c r="X1789" i="40"/>
  <c r="W1789" i="40"/>
  <c r="Z1788" i="40"/>
  <c r="Y1788" i="40"/>
  <c r="X1788" i="40"/>
  <c r="W1788" i="40"/>
  <c r="Z1787" i="40"/>
  <c r="Y1787" i="40"/>
  <c r="X1787" i="40"/>
  <c r="W1787" i="40"/>
  <c r="Z1786" i="40"/>
  <c r="Y1786" i="40"/>
  <c r="X1786" i="40"/>
  <c r="W1786" i="40"/>
  <c r="Z1785" i="40"/>
  <c r="Y1785" i="40"/>
  <c r="X1785" i="40"/>
  <c r="W1785" i="40"/>
  <c r="Z1784" i="40"/>
  <c r="Y1784" i="40"/>
  <c r="X1784" i="40"/>
  <c r="W1784" i="40"/>
  <c r="Z1783" i="40"/>
  <c r="Y1783" i="40"/>
  <c r="X1783" i="40"/>
  <c r="W1783" i="40"/>
  <c r="Z1782" i="40"/>
  <c r="Y1782" i="40"/>
  <c r="X1782" i="40"/>
  <c r="W1782" i="40"/>
  <c r="Z1781" i="40"/>
  <c r="Y1781" i="40"/>
  <c r="X1781" i="40"/>
  <c r="W1781" i="40"/>
  <c r="Z1780" i="40"/>
  <c r="Y1780" i="40"/>
  <c r="X1780" i="40"/>
  <c r="W1780" i="40"/>
  <c r="Z1779" i="40"/>
  <c r="Y1779" i="40"/>
  <c r="X1779" i="40"/>
  <c r="W1779" i="40"/>
  <c r="Z1778" i="40"/>
  <c r="Y1778" i="40"/>
  <c r="X1778" i="40"/>
  <c r="W1778" i="40"/>
  <c r="Z1777" i="40"/>
  <c r="Y1777" i="40"/>
  <c r="X1777" i="40"/>
  <c r="W1777" i="40"/>
  <c r="Z1776" i="40"/>
  <c r="Y1776" i="40"/>
  <c r="X1776" i="40"/>
  <c r="W1776" i="40"/>
  <c r="Z1775" i="40"/>
  <c r="Y1775" i="40"/>
  <c r="X1775" i="40"/>
  <c r="W1775" i="40"/>
  <c r="Z1774" i="40"/>
  <c r="Y1774" i="40"/>
  <c r="X1774" i="40"/>
  <c r="W1774" i="40"/>
  <c r="Z1773" i="40"/>
  <c r="Y1773" i="40"/>
  <c r="X1773" i="40"/>
  <c r="W1773" i="40"/>
  <c r="Z1772" i="40"/>
  <c r="Y1772" i="40"/>
  <c r="X1772" i="40"/>
  <c r="W1772" i="40"/>
  <c r="Z1771" i="40"/>
  <c r="Y1771" i="40"/>
  <c r="X1771" i="40"/>
  <c r="W1771" i="40"/>
  <c r="Z1770" i="40"/>
  <c r="Y1770" i="40"/>
  <c r="X1770" i="40"/>
  <c r="W1770" i="40"/>
  <c r="Z1769" i="40"/>
  <c r="Y1769" i="40"/>
  <c r="X1769" i="40"/>
  <c r="W1769" i="40"/>
  <c r="Z1768" i="40"/>
  <c r="Y1768" i="40"/>
  <c r="X1768" i="40"/>
  <c r="W1768" i="40"/>
  <c r="Z1767" i="40"/>
  <c r="Y1767" i="40"/>
  <c r="X1767" i="40"/>
  <c r="W1767" i="40"/>
  <c r="Z1766" i="40"/>
  <c r="Y1766" i="40"/>
  <c r="X1766" i="40"/>
  <c r="W1766" i="40"/>
  <c r="Z1765" i="40"/>
  <c r="Y1765" i="40"/>
  <c r="X1765" i="40"/>
  <c r="W1765" i="40"/>
  <c r="Z1764" i="40"/>
  <c r="Y1764" i="40"/>
  <c r="X1764" i="40"/>
  <c r="W1764" i="40"/>
  <c r="Z1763" i="40"/>
  <c r="Y1763" i="40"/>
  <c r="X1763" i="40"/>
  <c r="W1763" i="40"/>
  <c r="Z1762" i="40"/>
  <c r="Y1762" i="40"/>
  <c r="X1762" i="40"/>
  <c r="W1762" i="40"/>
  <c r="Z1761" i="40"/>
  <c r="Y1761" i="40"/>
  <c r="X1761" i="40"/>
  <c r="W1761" i="40"/>
  <c r="Z1760" i="40"/>
  <c r="Y1760" i="40"/>
  <c r="X1760" i="40"/>
  <c r="W1760" i="40"/>
  <c r="Z1759" i="40"/>
  <c r="Y1759" i="40"/>
  <c r="X1759" i="40"/>
  <c r="W1759" i="40"/>
  <c r="Z1758" i="40"/>
  <c r="Y1758" i="40"/>
  <c r="X1758" i="40"/>
  <c r="W1758" i="40"/>
  <c r="Z1757" i="40"/>
  <c r="Y1757" i="40"/>
  <c r="X1757" i="40"/>
  <c r="W1757" i="40"/>
  <c r="Z1756" i="40"/>
  <c r="Y1756" i="40"/>
  <c r="X1756" i="40"/>
  <c r="W1756" i="40"/>
  <c r="Z1755" i="40"/>
  <c r="Y1755" i="40"/>
  <c r="X1755" i="40"/>
  <c r="W1755" i="40"/>
  <c r="Z1754" i="40"/>
  <c r="Y1754" i="40"/>
  <c r="X1754" i="40"/>
  <c r="W1754" i="40"/>
  <c r="Z1753" i="40"/>
  <c r="Y1753" i="40"/>
  <c r="X1753" i="40"/>
  <c r="W1753" i="40"/>
  <c r="Z1752" i="40"/>
  <c r="Y1752" i="40"/>
  <c r="X1752" i="40"/>
  <c r="W1752" i="40"/>
  <c r="Z1751" i="40"/>
  <c r="Y1751" i="40"/>
  <c r="X1751" i="40"/>
  <c r="W1751" i="40"/>
  <c r="Z1750" i="40"/>
  <c r="Y1750" i="40"/>
  <c r="X1750" i="40"/>
  <c r="W1750" i="40"/>
  <c r="Z1749" i="40"/>
  <c r="Y1749" i="40"/>
  <c r="X1749" i="40"/>
  <c r="W1749" i="40"/>
  <c r="Z1748" i="40"/>
  <c r="Y1748" i="40"/>
  <c r="X1748" i="40"/>
  <c r="W1748" i="40"/>
  <c r="Z1747" i="40"/>
  <c r="Y1747" i="40"/>
  <c r="X1747" i="40"/>
  <c r="W1747" i="40"/>
  <c r="Z1746" i="40"/>
  <c r="Y1746" i="40"/>
  <c r="X1746" i="40"/>
  <c r="W1746" i="40"/>
  <c r="Z1745" i="40"/>
  <c r="Y1745" i="40"/>
  <c r="X1745" i="40"/>
  <c r="W1745" i="40"/>
  <c r="Z1744" i="40"/>
  <c r="Y1744" i="40"/>
  <c r="X1744" i="40"/>
  <c r="W1744" i="40"/>
  <c r="Z1743" i="40"/>
  <c r="Y1743" i="40"/>
  <c r="X1743" i="40"/>
  <c r="W1743" i="40"/>
  <c r="Z1742" i="40"/>
  <c r="Y1742" i="40"/>
  <c r="X1742" i="40"/>
  <c r="W1742" i="40"/>
  <c r="Z1741" i="40"/>
  <c r="Y1741" i="40"/>
  <c r="X1741" i="40"/>
  <c r="W1741" i="40"/>
  <c r="Z1740" i="40"/>
  <c r="Y1740" i="40"/>
  <c r="X1740" i="40"/>
  <c r="W1740" i="40"/>
  <c r="Z1739" i="40"/>
  <c r="Y1739" i="40"/>
  <c r="X1739" i="40"/>
  <c r="W1739" i="40"/>
  <c r="Z1738" i="40"/>
  <c r="Y1738" i="40"/>
  <c r="X1738" i="40"/>
  <c r="W1738" i="40"/>
  <c r="Z1737" i="40"/>
  <c r="Y1737" i="40"/>
  <c r="X1737" i="40"/>
  <c r="W1737" i="40"/>
  <c r="Z1736" i="40"/>
  <c r="Y1736" i="40"/>
  <c r="X1736" i="40"/>
  <c r="W1736" i="40"/>
  <c r="Z1735" i="40"/>
  <c r="Y1735" i="40"/>
  <c r="X1735" i="40"/>
  <c r="W1735" i="40"/>
  <c r="Z1734" i="40"/>
  <c r="Y1734" i="40"/>
  <c r="X1734" i="40"/>
  <c r="W1734" i="40"/>
  <c r="Z1733" i="40"/>
  <c r="Y1733" i="40"/>
  <c r="X1733" i="40"/>
  <c r="W1733" i="40"/>
  <c r="Z1732" i="40"/>
  <c r="Y1732" i="40"/>
  <c r="X1732" i="40"/>
  <c r="W1732" i="40"/>
  <c r="Z1731" i="40"/>
  <c r="Y1731" i="40"/>
  <c r="X1731" i="40"/>
  <c r="W1731" i="40"/>
  <c r="Z1730" i="40"/>
  <c r="Y1730" i="40"/>
  <c r="X1730" i="40"/>
  <c r="W1730" i="40"/>
  <c r="Z1729" i="40"/>
  <c r="Y1729" i="40"/>
  <c r="X1729" i="40"/>
  <c r="W1729" i="40"/>
  <c r="Z1728" i="40"/>
  <c r="Y1728" i="40"/>
  <c r="X1728" i="40"/>
  <c r="W1728" i="40"/>
  <c r="Z1727" i="40"/>
  <c r="Y1727" i="40"/>
  <c r="X1727" i="40"/>
  <c r="W1727" i="40"/>
  <c r="Z1726" i="40"/>
  <c r="Y1726" i="40"/>
  <c r="X1726" i="40"/>
  <c r="W1726" i="40"/>
  <c r="Z1725" i="40"/>
  <c r="Y1725" i="40"/>
  <c r="X1725" i="40"/>
  <c r="W1725" i="40"/>
  <c r="Z1724" i="40"/>
  <c r="Y1724" i="40"/>
  <c r="X1724" i="40"/>
  <c r="W1724" i="40"/>
  <c r="Z1723" i="40"/>
  <c r="Y1723" i="40"/>
  <c r="X1723" i="40"/>
  <c r="W1723" i="40"/>
  <c r="Z1722" i="40"/>
  <c r="Y1722" i="40"/>
  <c r="X1722" i="40"/>
  <c r="W1722" i="40"/>
  <c r="Z1721" i="40"/>
  <c r="Y1721" i="40"/>
  <c r="X1721" i="40"/>
  <c r="W1721" i="40"/>
  <c r="Z1720" i="40"/>
  <c r="Y1720" i="40"/>
  <c r="X1720" i="40"/>
  <c r="W1720" i="40"/>
  <c r="Z1719" i="40"/>
  <c r="Y1719" i="40"/>
  <c r="X1719" i="40"/>
  <c r="W1719" i="40"/>
  <c r="Z1718" i="40"/>
  <c r="Y1718" i="40"/>
  <c r="X1718" i="40"/>
  <c r="W1718" i="40"/>
  <c r="Z1717" i="40"/>
  <c r="Y1717" i="40"/>
  <c r="X1717" i="40"/>
  <c r="W1717" i="40"/>
  <c r="Z1716" i="40"/>
  <c r="Y1716" i="40"/>
  <c r="X1716" i="40"/>
  <c r="W1716" i="40"/>
  <c r="Z1715" i="40"/>
  <c r="Y1715" i="40"/>
  <c r="X1715" i="40"/>
  <c r="W1715" i="40"/>
  <c r="Z1714" i="40"/>
  <c r="Y1714" i="40"/>
  <c r="X1714" i="40"/>
  <c r="W1714" i="40"/>
  <c r="Z1713" i="40"/>
  <c r="Y1713" i="40"/>
  <c r="X1713" i="40"/>
  <c r="W1713" i="40"/>
  <c r="Z1712" i="40"/>
  <c r="Y1712" i="40"/>
  <c r="X1712" i="40"/>
  <c r="W1712" i="40"/>
  <c r="Z1711" i="40"/>
  <c r="Y1711" i="40"/>
  <c r="X1711" i="40"/>
  <c r="W1711" i="40"/>
  <c r="Z1710" i="40"/>
  <c r="Y1710" i="40"/>
  <c r="X1710" i="40"/>
  <c r="W1710" i="40"/>
  <c r="Z1709" i="40"/>
  <c r="Y1709" i="40"/>
  <c r="X1709" i="40"/>
  <c r="W1709" i="40"/>
  <c r="Z1708" i="40"/>
  <c r="Y1708" i="40"/>
  <c r="X1708" i="40"/>
  <c r="W1708" i="40"/>
  <c r="Z1707" i="40"/>
  <c r="Y1707" i="40"/>
  <c r="X1707" i="40"/>
  <c r="W1707" i="40"/>
  <c r="Z1706" i="40"/>
  <c r="Y1706" i="40"/>
  <c r="X1706" i="40"/>
  <c r="W1706" i="40"/>
  <c r="Z1705" i="40"/>
  <c r="Y1705" i="40"/>
  <c r="X1705" i="40"/>
  <c r="W1705" i="40"/>
  <c r="Z1704" i="40"/>
  <c r="Y1704" i="40"/>
  <c r="X1704" i="40"/>
  <c r="W1704" i="40"/>
  <c r="Z1703" i="40"/>
  <c r="Y1703" i="40"/>
  <c r="X1703" i="40"/>
  <c r="W1703" i="40"/>
  <c r="Z1702" i="40"/>
  <c r="Y1702" i="40"/>
  <c r="X1702" i="40"/>
  <c r="W1702" i="40"/>
  <c r="Z1701" i="40"/>
  <c r="Y1701" i="40"/>
  <c r="X1701" i="40"/>
  <c r="W1701" i="40"/>
  <c r="Z1700" i="40"/>
  <c r="Y1700" i="40"/>
  <c r="X1700" i="40"/>
  <c r="W1700" i="40"/>
  <c r="Z1699" i="40"/>
  <c r="Y1699" i="40"/>
  <c r="X1699" i="40"/>
  <c r="W1699" i="40"/>
  <c r="Z1698" i="40"/>
  <c r="Y1698" i="40"/>
  <c r="X1698" i="40"/>
  <c r="W1698" i="40"/>
  <c r="Z1697" i="40"/>
  <c r="Y1697" i="40"/>
  <c r="X1697" i="40"/>
  <c r="W1697" i="40"/>
  <c r="Z1696" i="40"/>
  <c r="Y1696" i="40"/>
  <c r="X1696" i="40"/>
  <c r="W1696" i="40"/>
  <c r="Z1695" i="40"/>
  <c r="Y1695" i="40"/>
  <c r="X1695" i="40"/>
  <c r="W1695" i="40"/>
  <c r="Z1694" i="40"/>
  <c r="Y1694" i="40"/>
  <c r="X1694" i="40"/>
  <c r="W1694" i="40"/>
  <c r="Z1693" i="40"/>
  <c r="Y1693" i="40"/>
  <c r="X1693" i="40"/>
  <c r="W1693" i="40"/>
  <c r="Z1692" i="40"/>
  <c r="Y1692" i="40"/>
  <c r="X1692" i="40"/>
  <c r="W1692" i="40"/>
  <c r="Z1691" i="40"/>
  <c r="Y1691" i="40"/>
  <c r="X1691" i="40"/>
  <c r="W1691" i="40"/>
  <c r="Z1690" i="40"/>
  <c r="Y1690" i="40"/>
  <c r="X1690" i="40"/>
  <c r="W1690" i="40"/>
  <c r="Z1689" i="40"/>
  <c r="Y1689" i="40"/>
  <c r="X1689" i="40"/>
  <c r="W1689" i="40"/>
  <c r="Z1688" i="40"/>
  <c r="Y1688" i="40"/>
  <c r="X1688" i="40"/>
  <c r="W1688" i="40"/>
  <c r="Z1687" i="40"/>
  <c r="Y1687" i="40"/>
  <c r="X1687" i="40"/>
  <c r="W1687" i="40"/>
  <c r="Z1686" i="40"/>
  <c r="Y1686" i="40"/>
  <c r="X1686" i="40"/>
  <c r="W1686" i="40"/>
  <c r="Z1685" i="40"/>
  <c r="Y1685" i="40"/>
  <c r="X1685" i="40"/>
  <c r="W1685" i="40"/>
  <c r="Z1684" i="40"/>
  <c r="Y1684" i="40"/>
  <c r="X1684" i="40"/>
  <c r="W1684" i="40"/>
  <c r="Z1683" i="40"/>
  <c r="Y1683" i="40"/>
  <c r="X1683" i="40"/>
  <c r="W1683" i="40"/>
  <c r="Z1682" i="40"/>
  <c r="Y1682" i="40"/>
  <c r="X1682" i="40"/>
  <c r="W1682" i="40"/>
  <c r="Z1681" i="40"/>
  <c r="Y1681" i="40"/>
  <c r="X1681" i="40"/>
  <c r="W1681" i="40"/>
  <c r="Z1680" i="40"/>
  <c r="Y1680" i="40"/>
  <c r="X1680" i="40"/>
  <c r="W1680" i="40"/>
  <c r="Z1679" i="40"/>
  <c r="Y1679" i="40"/>
  <c r="X1679" i="40"/>
  <c r="W1679" i="40"/>
  <c r="Z1678" i="40"/>
  <c r="Y1678" i="40"/>
  <c r="X1678" i="40"/>
  <c r="W1678" i="40"/>
  <c r="Z1677" i="40"/>
  <c r="Y1677" i="40"/>
  <c r="X1677" i="40"/>
  <c r="W1677" i="40"/>
  <c r="Z1676" i="40"/>
  <c r="Y1676" i="40"/>
  <c r="X1676" i="40"/>
  <c r="W1676" i="40"/>
  <c r="Z1675" i="40"/>
  <c r="Y1675" i="40"/>
  <c r="X1675" i="40"/>
  <c r="W1675" i="40"/>
  <c r="Z1674" i="40"/>
  <c r="Y1674" i="40"/>
  <c r="X1674" i="40"/>
  <c r="W1674" i="40"/>
  <c r="Z1673" i="40"/>
  <c r="Y1673" i="40"/>
  <c r="X1673" i="40"/>
  <c r="W1673" i="40"/>
  <c r="Z1672" i="40"/>
  <c r="Y1672" i="40"/>
  <c r="X1672" i="40"/>
  <c r="W1672" i="40"/>
  <c r="Z1671" i="40"/>
  <c r="Y1671" i="40"/>
  <c r="X1671" i="40"/>
  <c r="W1671" i="40"/>
  <c r="Z1670" i="40"/>
  <c r="Y1670" i="40"/>
  <c r="X1670" i="40"/>
  <c r="W1670" i="40"/>
  <c r="Z1669" i="40"/>
  <c r="Y1669" i="40"/>
  <c r="X1669" i="40"/>
  <c r="W1669" i="40"/>
  <c r="Z1668" i="40"/>
  <c r="Y1668" i="40"/>
  <c r="X1668" i="40"/>
  <c r="W1668" i="40"/>
  <c r="Z1667" i="40"/>
  <c r="Y1667" i="40"/>
  <c r="X1667" i="40"/>
  <c r="W1667" i="40"/>
  <c r="Z1666" i="40"/>
  <c r="Y1666" i="40"/>
  <c r="X1666" i="40"/>
  <c r="W1666" i="40"/>
  <c r="Z1665" i="40"/>
  <c r="Y1665" i="40"/>
  <c r="X1665" i="40"/>
  <c r="W1665" i="40"/>
  <c r="Z1664" i="40"/>
  <c r="Y1664" i="40"/>
  <c r="X1664" i="40"/>
  <c r="W1664" i="40"/>
  <c r="Z1663" i="40"/>
  <c r="Y1663" i="40"/>
  <c r="X1663" i="40"/>
  <c r="W1663" i="40"/>
  <c r="Z1662" i="40"/>
  <c r="Y1662" i="40"/>
  <c r="X1662" i="40"/>
  <c r="W1662" i="40"/>
  <c r="Z1661" i="40"/>
  <c r="Y1661" i="40"/>
  <c r="X1661" i="40"/>
  <c r="W1661" i="40"/>
  <c r="Z1660" i="40"/>
  <c r="Y1660" i="40"/>
  <c r="X1660" i="40"/>
  <c r="W1660" i="40"/>
  <c r="Z1659" i="40"/>
  <c r="Y1659" i="40"/>
  <c r="X1659" i="40"/>
  <c r="W1659" i="40"/>
  <c r="Z1658" i="40"/>
  <c r="Y1658" i="40"/>
  <c r="X1658" i="40"/>
  <c r="W1658" i="40"/>
  <c r="Z1657" i="40"/>
  <c r="Y1657" i="40"/>
  <c r="X1657" i="40"/>
  <c r="W1657" i="40"/>
  <c r="Z1656" i="40"/>
  <c r="Y1656" i="40"/>
  <c r="X1656" i="40"/>
  <c r="W1656" i="40"/>
  <c r="Z1655" i="40"/>
  <c r="Y1655" i="40"/>
  <c r="X1655" i="40"/>
  <c r="W1655" i="40"/>
  <c r="Z1654" i="40"/>
  <c r="Y1654" i="40"/>
  <c r="X1654" i="40"/>
  <c r="W1654" i="40"/>
  <c r="Z1653" i="40"/>
  <c r="Y1653" i="40"/>
  <c r="X1653" i="40"/>
  <c r="W1653" i="40"/>
  <c r="Z1652" i="40"/>
  <c r="Y1652" i="40"/>
  <c r="X1652" i="40"/>
  <c r="W1652" i="40"/>
  <c r="Z1651" i="40"/>
  <c r="Y1651" i="40"/>
  <c r="X1651" i="40"/>
  <c r="W1651" i="40"/>
  <c r="Z1650" i="40"/>
  <c r="Y1650" i="40"/>
  <c r="X1650" i="40"/>
  <c r="W1650" i="40"/>
  <c r="Z1649" i="40"/>
  <c r="Y1649" i="40"/>
  <c r="X1649" i="40"/>
  <c r="W1649" i="40"/>
  <c r="Z1648" i="40"/>
  <c r="Y1648" i="40"/>
  <c r="X1648" i="40"/>
  <c r="W1648" i="40"/>
  <c r="Z1647" i="40"/>
  <c r="Y1647" i="40"/>
  <c r="X1647" i="40"/>
  <c r="W1647" i="40"/>
  <c r="Z1646" i="40"/>
  <c r="Y1646" i="40"/>
  <c r="X1646" i="40"/>
  <c r="W1646" i="40"/>
  <c r="Z1645" i="40"/>
  <c r="Y1645" i="40"/>
  <c r="X1645" i="40"/>
  <c r="W1645" i="40"/>
  <c r="Z1644" i="40"/>
  <c r="Y1644" i="40"/>
  <c r="X1644" i="40"/>
  <c r="W1644" i="40"/>
  <c r="Z1643" i="40"/>
  <c r="Y1643" i="40"/>
  <c r="X1643" i="40"/>
  <c r="W1643" i="40"/>
  <c r="Z1642" i="40"/>
  <c r="Y1642" i="40"/>
  <c r="X1642" i="40"/>
  <c r="W1642" i="40"/>
  <c r="Z1641" i="40"/>
  <c r="Y1641" i="40"/>
  <c r="X1641" i="40"/>
  <c r="W1641" i="40"/>
  <c r="Z1640" i="40"/>
  <c r="Y1640" i="40"/>
  <c r="X1640" i="40"/>
  <c r="W1640" i="40"/>
  <c r="Z1639" i="40"/>
  <c r="Y1639" i="40"/>
  <c r="X1639" i="40"/>
  <c r="W1639" i="40"/>
  <c r="Z1638" i="40"/>
  <c r="Y1638" i="40"/>
  <c r="X1638" i="40"/>
  <c r="W1638" i="40"/>
  <c r="Z1637" i="40"/>
  <c r="Y1637" i="40"/>
  <c r="X1637" i="40"/>
  <c r="W1637" i="40"/>
  <c r="Z1636" i="40"/>
  <c r="Y1636" i="40"/>
  <c r="X1636" i="40"/>
  <c r="W1636" i="40"/>
  <c r="Z1635" i="40"/>
  <c r="Y1635" i="40"/>
  <c r="X1635" i="40"/>
  <c r="W1635" i="40"/>
  <c r="Z1634" i="40"/>
  <c r="Y1634" i="40"/>
  <c r="X1634" i="40"/>
  <c r="W1634" i="40"/>
  <c r="Z1633" i="40"/>
  <c r="Y1633" i="40"/>
  <c r="X1633" i="40"/>
  <c r="W1633" i="40"/>
  <c r="Z1632" i="40"/>
  <c r="Y1632" i="40"/>
  <c r="X1632" i="40"/>
  <c r="W1632" i="40"/>
  <c r="Z1631" i="40"/>
  <c r="Y1631" i="40"/>
  <c r="X1631" i="40"/>
  <c r="W1631" i="40"/>
  <c r="Z1630" i="40"/>
  <c r="Y1630" i="40"/>
  <c r="X1630" i="40"/>
  <c r="W1630" i="40"/>
  <c r="Z1629" i="40"/>
  <c r="Y1629" i="40"/>
  <c r="X1629" i="40"/>
  <c r="W1629" i="40"/>
  <c r="Z1628" i="40"/>
  <c r="Y1628" i="40"/>
  <c r="X1628" i="40"/>
  <c r="W1628" i="40"/>
  <c r="Z1627" i="40"/>
  <c r="Y1627" i="40"/>
  <c r="X1627" i="40"/>
  <c r="W1627" i="40"/>
  <c r="Z1626" i="40"/>
  <c r="Y1626" i="40"/>
  <c r="X1626" i="40"/>
  <c r="W1626" i="40"/>
  <c r="Z1625" i="40"/>
  <c r="Y1625" i="40"/>
  <c r="X1625" i="40"/>
  <c r="W1625" i="40"/>
  <c r="Z1624" i="40"/>
  <c r="Y1624" i="40"/>
  <c r="X1624" i="40"/>
  <c r="W1624" i="40"/>
  <c r="Z1623" i="40"/>
  <c r="Y1623" i="40"/>
  <c r="X1623" i="40"/>
  <c r="W1623" i="40"/>
  <c r="Z1622" i="40"/>
  <c r="Y1622" i="40"/>
  <c r="X1622" i="40"/>
  <c r="W1622" i="40"/>
  <c r="Z1621" i="40"/>
  <c r="Y1621" i="40"/>
  <c r="X1621" i="40"/>
  <c r="W1621" i="40"/>
  <c r="Z1620" i="40"/>
  <c r="Y1620" i="40"/>
  <c r="X1620" i="40"/>
  <c r="W1620" i="40"/>
  <c r="Z1619" i="40"/>
  <c r="Y1619" i="40"/>
  <c r="X1619" i="40"/>
  <c r="W1619" i="40"/>
  <c r="Z1618" i="40"/>
  <c r="Y1618" i="40"/>
  <c r="X1618" i="40"/>
  <c r="W1618" i="40"/>
  <c r="Z1617" i="40"/>
  <c r="Y1617" i="40"/>
  <c r="X1617" i="40"/>
  <c r="W1617" i="40"/>
  <c r="Z1616" i="40"/>
  <c r="Y1616" i="40"/>
  <c r="X1616" i="40"/>
  <c r="W1616" i="40"/>
  <c r="Z1615" i="40"/>
  <c r="Y1615" i="40"/>
  <c r="X1615" i="40"/>
  <c r="W1615" i="40"/>
  <c r="Z1614" i="40"/>
  <c r="Y1614" i="40"/>
  <c r="X1614" i="40"/>
  <c r="W1614" i="40"/>
  <c r="Z1613" i="40"/>
  <c r="Y1613" i="40"/>
  <c r="X1613" i="40"/>
  <c r="W1613" i="40"/>
  <c r="Z1612" i="40"/>
  <c r="Y1612" i="40"/>
  <c r="X1612" i="40"/>
  <c r="W1612" i="40"/>
  <c r="Z1611" i="40"/>
  <c r="Y1611" i="40"/>
  <c r="X1611" i="40"/>
  <c r="W1611" i="40"/>
  <c r="Z1610" i="40"/>
  <c r="Y1610" i="40"/>
  <c r="X1610" i="40"/>
  <c r="W1610" i="40"/>
  <c r="Z1609" i="40"/>
  <c r="Y1609" i="40"/>
  <c r="X1609" i="40"/>
  <c r="W1609" i="40"/>
  <c r="Z1608" i="40"/>
  <c r="Y1608" i="40"/>
  <c r="X1608" i="40"/>
  <c r="W1608" i="40"/>
  <c r="Z1607" i="40"/>
  <c r="Y1607" i="40"/>
  <c r="X1607" i="40"/>
  <c r="W1607" i="40"/>
  <c r="Z1606" i="40"/>
  <c r="Y1606" i="40"/>
  <c r="X1606" i="40"/>
  <c r="W1606" i="40"/>
  <c r="Z1605" i="40"/>
  <c r="Y1605" i="40"/>
  <c r="X1605" i="40"/>
  <c r="W1605" i="40"/>
  <c r="Z1604" i="40"/>
  <c r="Y1604" i="40"/>
  <c r="X1604" i="40"/>
  <c r="W1604" i="40"/>
  <c r="Z1603" i="40"/>
  <c r="Y1603" i="40"/>
  <c r="X1603" i="40"/>
  <c r="W1603" i="40"/>
  <c r="Z1602" i="40"/>
  <c r="Y1602" i="40"/>
  <c r="X1602" i="40"/>
  <c r="W1602" i="40"/>
  <c r="Z1601" i="40"/>
  <c r="Y1601" i="40"/>
  <c r="X1601" i="40"/>
  <c r="W1601" i="40"/>
  <c r="Z1600" i="40"/>
  <c r="Y1600" i="40"/>
  <c r="X1600" i="40"/>
  <c r="W1600" i="40"/>
  <c r="Z1599" i="40"/>
  <c r="Y1599" i="40"/>
  <c r="X1599" i="40"/>
  <c r="W1599" i="40"/>
  <c r="Z1598" i="40"/>
  <c r="Y1598" i="40"/>
  <c r="X1598" i="40"/>
  <c r="W1598" i="40"/>
  <c r="Z1597" i="40"/>
  <c r="Y1597" i="40"/>
  <c r="X1597" i="40"/>
  <c r="W1597" i="40"/>
  <c r="Z1596" i="40"/>
  <c r="Y1596" i="40"/>
  <c r="X1596" i="40"/>
  <c r="W1596" i="40"/>
  <c r="Z1595" i="40"/>
  <c r="Y1595" i="40"/>
  <c r="X1595" i="40"/>
  <c r="W1595" i="40"/>
  <c r="Z1594" i="40"/>
  <c r="Y1594" i="40"/>
  <c r="X1594" i="40"/>
  <c r="W1594" i="40"/>
  <c r="Z1593" i="40"/>
  <c r="Y1593" i="40"/>
  <c r="X1593" i="40"/>
  <c r="W1593" i="40"/>
  <c r="Z1592" i="40"/>
  <c r="Y1592" i="40"/>
  <c r="X1592" i="40"/>
  <c r="W1592" i="40"/>
  <c r="Z1591" i="40"/>
  <c r="Y1591" i="40"/>
  <c r="X1591" i="40"/>
  <c r="W1591" i="40"/>
  <c r="Z1590" i="40"/>
  <c r="Y1590" i="40"/>
  <c r="X1590" i="40"/>
  <c r="W1590" i="40"/>
  <c r="Z1589" i="40"/>
  <c r="Y1589" i="40"/>
  <c r="X1589" i="40"/>
  <c r="W1589" i="40"/>
  <c r="Z1588" i="40"/>
  <c r="Y1588" i="40"/>
  <c r="X1588" i="40"/>
  <c r="W1588" i="40"/>
  <c r="Z1587" i="40"/>
  <c r="Y1587" i="40"/>
  <c r="X1587" i="40"/>
  <c r="W1587" i="40"/>
  <c r="Z1586" i="40"/>
  <c r="Y1586" i="40"/>
  <c r="X1586" i="40"/>
  <c r="W1586" i="40"/>
  <c r="Z1585" i="40"/>
  <c r="Y1585" i="40"/>
  <c r="X1585" i="40"/>
  <c r="W1585" i="40"/>
  <c r="Z1584" i="40"/>
  <c r="Y1584" i="40"/>
  <c r="X1584" i="40"/>
  <c r="W1584" i="40"/>
  <c r="Z1583" i="40"/>
  <c r="Y1583" i="40"/>
  <c r="X1583" i="40"/>
  <c r="W1583" i="40"/>
  <c r="Z1582" i="40"/>
  <c r="Y1582" i="40"/>
  <c r="X1582" i="40"/>
  <c r="W1582" i="40"/>
  <c r="Z1581" i="40"/>
  <c r="Y1581" i="40"/>
  <c r="X1581" i="40"/>
  <c r="W1581" i="40"/>
  <c r="Z1580" i="40"/>
  <c r="Y1580" i="40"/>
  <c r="X1580" i="40"/>
  <c r="W1580" i="40"/>
  <c r="Z1579" i="40"/>
  <c r="Y1579" i="40"/>
  <c r="X1579" i="40"/>
  <c r="W1579" i="40"/>
  <c r="Z1578" i="40"/>
  <c r="Y1578" i="40"/>
  <c r="X1578" i="40"/>
  <c r="W1578" i="40"/>
  <c r="Z1577" i="40"/>
  <c r="Y1577" i="40"/>
  <c r="X1577" i="40"/>
  <c r="W1577" i="40"/>
  <c r="Z1576" i="40"/>
  <c r="Y1576" i="40"/>
  <c r="X1576" i="40"/>
  <c r="W1576" i="40"/>
  <c r="Z1575" i="40"/>
  <c r="Y1575" i="40"/>
  <c r="X1575" i="40"/>
  <c r="W1575" i="40"/>
  <c r="Z1574" i="40"/>
  <c r="Y1574" i="40"/>
  <c r="X1574" i="40"/>
  <c r="W1574" i="40"/>
  <c r="Z1573" i="40"/>
  <c r="Y1573" i="40"/>
  <c r="X1573" i="40"/>
  <c r="W1573" i="40"/>
  <c r="Z1572" i="40"/>
  <c r="Y1572" i="40"/>
  <c r="X1572" i="40"/>
  <c r="W1572" i="40"/>
  <c r="Z1571" i="40"/>
  <c r="Y1571" i="40"/>
  <c r="X1571" i="40"/>
  <c r="W1571" i="40"/>
  <c r="Z1570" i="40"/>
  <c r="Y1570" i="40"/>
  <c r="X1570" i="40"/>
  <c r="W1570" i="40"/>
  <c r="Z1569" i="40"/>
  <c r="Y1569" i="40"/>
  <c r="X1569" i="40"/>
  <c r="W1569" i="40"/>
  <c r="Z1568" i="40"/>
  <c r="Y1568" i="40"/>
  <c r="X1568" i="40"/>
  <c r="W1568" i="40"/>
  <c r="Z1567" i="40"/>
  <c r="Y1567" i="40"/>
  <c r="X1567" i="40"/>
  <c r="W1567" i="40"/>
  <c r="Z1566" i="40"/>
  <c r="Y1566" i="40"/>
  <c r="X1566" i="40"/>
  <c r="W1566" i="40"/>
  <c r="Z1565" i="40"/>
  <c r="Y1565" i="40"/>
  <c r="X1565" i="40"/>
  <c r="W1565" i="40"/>
  <c r="Z1564" i="40"/>
  <c r="Y1564" i="40"/>
  <c r="X1564" i="40"/>
  <c r="W1564" i="40"/>
  <c r="Z1563" i="40"/>
  <c r="Y1563" i="40"/>
  <c r="X1563" i="40"/>
  <c r="W1563" i="40"/>
  <c r="Z1562" i="40"/>
  <c r="Y1562" i="40"/>
  <c r="X1562" i="40"/>
  <c r="W1562" i="40"/>
  <c r="Z1561" i="40"/>
  <c r="Y1561" i="40"/>
  <c r="X1561" i="40"/>
  <c r="W1561" i="40"/>
  <c r="Z1560" i="40"/>
  <c r="Y1560" i="40"/>
  <c r="X1560" i="40"/>
  <c r="W1560" i="40"/>
  <c r="Z1559" i="40"/>
  <c r="Y1559" i="40"/>
  <c r="X1559" i="40"/>
  <c r="W1559" i="40"/>
  <c r="Z1558" i="40"/>
  <c r="Y1558" i="40"/>
  <c r="X1558" i="40"/>
  <c r="W1558" i="40"/>
  <c r="Z1557" i="40"/>
  <c r="Y1557" i="40"/>
  <c r="X1557" i="40"/>
  <c r="W1557" i="40"/>
  <c r="Z1556" i="40"/>
  <c r="Y1556" i="40"/>
  <c r="X1556" i="40"/>
  <c r="W1556" i="40"/>
  <c r="Z1555" i="40"/>
  <c r="Y1555" i="40"/>
  <c r="X1555" i="40"/>
  <c r="W1555" i="40"/>
  <c r="Z1554" i="40"/>
  <c r="Y1554" i="40"/>
  <c r="X1554" i="40"/>
  <c r="W1554" i="40"/>
  <c r="Z1553" i="40"/>
  <c r="Y1553" i="40"/>
  <c r="X1553" i="40"/>
  <c r="W1553" i="40"/>
  <c r="Z1552" i="40"/>
  <c r="Y1552" i="40"/>
  <c r="X1552" i="40"/>
  <c r="W1552" i="40"/>
  <c r="Z1551" i="40"/>
  <c r="Y1551" i="40"/>
  <c r="X1551" i="40"/>
  <c r="W1551" i="40"/>
  <c r="Z1550" i="40"/>
  <c r="Y1550" i="40"/>
  <c r="X1550" i="40"/>
  <c r="W1550" i="40"/>
  <c r="Z1549" i="40"/>
  <c r="Y1549" i="40"/>
  <c r="X1549" i="40"/>
  <c r="W1549" i="40"/>
  <c r="Z1548" i="40"/>
  <c r="Y1548" i="40"/>
  <c r="X1548" i="40"/>
  <c r="W1548" i="40"/>
  <c r="Z1547" i="40"/>
  <c r="Y1547" i="40"/>
  <c r="X1547" i="40"/>
  <c r="W1547" i="40"/>
  <c r="Z1546" i="40"/>
  <c r="Y1546" i="40"/>
  <c r="X1546" i="40"/>
  <c r="W1546" i="40"/>
  <c r="Z1545" i="40"/>
  <c r="Y1545" i="40"/>
  <c r="X1545" i="40"/>
  <c r="W1545" i="40"/>
  <c r="Z1544" i="40"/>
  <c r="Y1544" i="40"/>
  <c r="X1544" i="40"/>
  <c r="W1544" i="40"/>
  <c r="Z1543" i="40"/>
  <c r="Y1543" i="40"/>
  <c r="X1543" i="40"/>
  <c r="W1543" i="40"/>
  <c r="Z1542" i="40"/>
  <c r="Y1542" i="40"/>
  <c r="X1542" i="40"/>
  <c r="W1542" i="40"/>
  <c r="Z1541" i="40"/>
  <c r="Y1541" i="40"/>
  <c r="X1541" i="40"/>
  <c r="W1541" i="40"/>
  <c r="Z1540" i="40"/>
  <c r="Y1540" i="40"/>
  <c r="X1540" i="40"/>
  <c r="W1540" i="40"/>
  <c r="Z1539" i="40"/>
  <c r="Y1539" i="40"/>
  <c r="X1539" i="40"/>
  <c r="W1539" i="40"/>
  <c r="Z1538" i="40"/>
  <c r="Y1538" i="40"/>
  <c r="X1538" i="40"/>
  <c r="W1538" i="40"/>
  <c r="Z1537" i="40"/>
  <c r="Y1537" i="40"/>
  <c r="X1537" i="40"/>
  <c r="W1537" i="40"/>
  <c r="Z1536" i="40"/>
  <c r="Y1536" i="40"/>
  <c r="X1536" i="40"/>
  <c r="W1536" i="40"/>
  <c r="Z1535" i="40"/>
  <c r="Y1535" i="40"/>
  <c r="X1535" i="40"/>
  <c r="W1535" i="40"/>
  <c r="Z1534" i="40"/>
  <c r="Y1534" i="40"/>
  <c r="X1534" i="40"/>
  <c r="W1534" i="40"/>
  <c r="Z1533" i="40"/>
  <c r="Y1533" i="40"/>
  <c r="X1533" i="40"/>
  <c r="W1533" i="40"/>
  <c r="Z1532" i="40"/>
  <c r="Y1532" i="40"/>
  <c r="X1532" i="40"/>
  <c r="W1532" i="40"/>
  <c r="Z1531" i="40"/>
  <c r="Y1531" i="40"/>
  <c r="X1531" i="40"/>
  <c r="W1531" i="40"/>
  <c r="Z1530" i="40"/>
  <c r="Y1530" i="40"/>
  <c r="X1530" i="40"/>
  <c r="W1530" i="40"/>
  <c r="Z1529" i="40"/>
  <c r="Y1529" i="40"/>
  <c r="X1529" i="40"/>
  <c r="W1529" i="40"/>
  <c r="Z1528" i="40"/>
  <c r="Y1528" i="40"/>
  <c r="X1528" i="40"/>
  <c r="W1528" i="40"/>
  <c r="Z1527" i="40"/>
  <c r="Y1527" i="40"/>
  <c r="X1527" i="40"/>
  <c r="W1527" i="40"/>
  <c r="Z1526" i="40"/>
  <c r="Y1526" i="40"/>
  <c r="X1526" i="40"/>
  <c r="W1526" i="40"/>
  <c r="Z1525" i="40"/>
  <c r="Y1525" i="40"/>
  <c r="X1525" i="40"/>
  <c r="W1525" i="40"/>
  <c r="Z1524" i="40"/>
  <c r="Y1524" i="40"/>
  <c r="X1524" i="40"/>
  <c r="W1524" i="40"/>
  <c r="Z1523" i="40"/>
  <c r="Y1523" i="40"/>
  <c r="X1523" i="40"/>
  <c r="W1523" i="40"/>
  <c r="Z1522" i="40"/>
  <c r="Y1522" i="40"/>
  <c r="X1522" i="40"/>
  <c r="W1522" i="40"/>
  <c r="Z1521" i="40"/>
  <c r="Y1521" i="40"/>
  <c r="X1521" i="40"/>
  <c r="W1521" i="40"/>
  <c r="Z1520" i="40"/>
  <c r="Y1520" i="40"/>
  <c r="X1520" i="40"/>
  <c r="W1520" i="40"/>
  <c r="Z1519" i="40"/>
  <c r="Y1519" i="40"/>
  <c r="X1519" i="40"/>
  <c r="W1519" i="40"/>
  <c r="Z1518" i="40"/>
  <c r="Y1518" i="40"/>
  <c r="X1518" i="40"/>
  <c r="W1518" i="40"/>
  <c r="Z1517" i="40"/>
  <c r="Y1517" i="40"/>
  <c r="X1517" i="40"/>
  <c r="W1517" i="40"/>
  <c r="Z1516" i="40"/>
  <c r="Y1516" i="40"/>
  <c r="X1516" i="40"/>
  <c r="W1516" i="40"/>
  <c r="Z1515" i="40"/>
  <c r="Y1515" i="40"/>
  <c r="X1515" i="40"/>
  <c r="W1515" i="40"/>
  <c r="Z1514" i="40"/>
  <c r="Y1514" i="40"/>
  <c r="X1514" i="40"/>
  <c r="W1514" i="40"/>
  <c r="Z1513" i="40"/>
  <c r="Y1513" i="40"/>
  <c r="X1513" i="40"/>
  <c r="W1513" i="40"/>
  <c r="Z1512" i="40"/>
  <c r="Y1512" i="40"/>
  <c r="X1512" i="40"/>
  <c r="W1512" i="40"/>
  <c r="Z1511" i="40"/>
  <c r="Y1511" i="40"/>
  <c r="X1511" i="40"/>
  <c r="W1511" i="40"/>
  <c r="Z1510" i="40"/>
  <c r="Y1510" i="40"/>
  <c r="X1510" i="40"/>
  <c r="W1510" i="40"/>
  <c r="Z1509" i="40"/>
  <c r="Y1509" i="40"/>
  <c r="X1509" i="40"/>
  <c r="W1509" i="40"/>
  <c r="Z1508" i="40"/>
  <c r="Y1508" i="40"/>
  <c r="X1508" i="40"/>
  <c r="W1508" i="40"/>
  <c r="Z1507" i="40"/>
  <c r="Y1507" i="40"/>
  <c r="X1507" i="40"/>
  <c r="W1507" i="40"/>
  <c r="Z1506" i="40"/>
  <c r="Y1506" i="40"/>
  <c r="X1506" i="40"/>
  <c r="W1506" i="40"/>
  <c r="Z1505" i="40"/>
  <c r="Y1505" i="40"/>
  <c r="X1505" i="40"/>
  <c r="W1505" i="40"/>
  <c r="Z1504" i="40"/>
  <c r="Y1504" i="40"/>
  <c r="X1504" i="40"/>
  <c r="W1504" i="40"/>
  <c r="Z1503" i="40"/>
  <c r="Y1503" i="40"/>
  <c r="X1503" i="40"/>
  <c r="W1503" i="40"/>
  <c r="Z1502" i="40"/>
  <c r="Y1502" i="40"/>
  <c r="X1502" i="40"/>
  <c r="W1502" i="40"/>
  <c r="Z1501" i="40"/>
  <c r="Y1501" i="40"/>
  <c r="X1501" i="40"/>
  <c r="W1501" i="40"/>
  <c r="Z1500" i="40"/>
  <c r="Y1500" i="40"/>
  <c r="X1500" i="40"/>
  <c r="W1500" i="40"/>
  <c r="Z1499" i="40"/>
  <c r="Y1499" i="40"/>
  <c r="X1499" i="40"/>
  <c r="W1499" i="40"/>
  <c r="Z1498" i="40"/>
  <c r="Y1498" i="40"/>
  <c r="X1498" i="40"/>
  <c r="W1498" i="40"/>
  <c r="Z1497" i="40"/>
  <c r="Y1497" i="40"/>
  <c r="X1497" i="40"/>
  <c r="W1497" i="40"/>
  <c r="Z1496" i="40"/>
  <c r="Y1496" i="40"/>
  <c r="X1496" i="40"/>
  <c r="W1496" i="40"/>
  <c r="Z1495" i="40"/>
  <c r="Y1495" i="40"/>
  <c r="X1495" i="40"/>
  <c r="W1495" i="40"/>
  <c r="Z1494" i="40"/>
  <c r="Y1494" i="40"/>
  <c r="X1494" i="40"/>
  <c r="W1494" i="40"/>
  <c r="Z1493" i="40"/>
  <c r="Y1493" i="40"/>
  <c r="X1493" i="40"/>
  <c r="W1493" i="40"/>
  <c r="Z1492" i="40"/>
  <c r="Y1492" i="40"/>
  <c r="X1492" i="40"/>
  <c r="W1492" i="40"/>
  <c r="Z1491" i="40"/>
  <c r="Y1491" i="40"/>
  <c r="X1491" i="40"/>
  <c r="W1491" i="40"/>
  <c r="Z1490" i="40"/>
  <c r="Y1490" i="40"/>
  <c r="X1490" i="40"/>
  <c r="W1490" i="40"/>
  <c r="Z1489" i="40"/>
  <c r="Y1489" i="40"/>
  <c r="X1489" i="40"/>
  <c r="W1489" i="40"/>
  <c r="Z1488" i="40"/>
  <c r="Y1488" i="40"/>
  <c r="X1488" i="40"/>
  <c r="W1488" i="40"/>
  <c r="Z1487" i="40"/>
  <c r="Y1487" i="40"/>
  <c r="X1487" i="40"/>
  <c r="W1487" i="40"/>
  <c r="Z1486" i="40"/>
  <c r="Y1486" i="40"/>
  <c r="X1486" i="40"/>
  <c r="W1486" i="40"/>
  <c r="Z1485" i="40"/>
  <c r="Y1485" i="40"/>
  <c r="X1485" i="40"/>
  <c r="W1485" i="40"/>
  <c r="Z1484" i="40"/>
  <c r="Y1484" i="40"/>
  <c r="X1484" i="40"/>
  <c r="W1484" i="40"/>
  <c r="Z1483" i="40"/>
  <c r="Y1483" i="40"/>
  <c r="X1483" i="40"/>
  <c r="W1483" i="40"/>
  <c r="Z1482" i="40"/>
  <c r="Y1482" i="40"/>
  <c r="X1482" i="40"/>
  <c r="W1482" i="40"/>
  <c r="Z1481" i="40"/>
  <c r="Y1481" i="40"/>
  <c r="X1481" i="40"/>
  <c r="W1481" i="40"/>
  <c r="Z1480" i="40"/>
  <c r="Y1480" i="40"/>
  <c r="X1480" i="40"/>
  <c r="W1480" i="40"/>
  <c r="Z1479" i="40"/>
  <c r="Y1479" i="40"/>
  <c r="X1479" i="40"/>
  <c r="W1479" i="40"/>
  <c r="Z1478" i="40"/>
  <c r="Y1478" i="40"/>
  <c r="X1478" i="40"/>
  <c r="W1478" i="40"/>
  <c r="Z1477" i="40"/>
  <c r="Y1477" i="40"/>
  <c r="X1477" i="40"/>
  <c r="W1477" i="40"/>
  <c r="Z1476" i="40"/>
  <c r="Y1476" i="40"/>
  <c r="X1476" i="40"/>
  <c r="W1476" i="40"/>
  <c r="Z1475" i="40"/>
  <c r="Y1475" i="40"/>
  <c r="X1475" i="40"/>
  <c r="W1475" i="40"/>
  <c r="Z1474" i="40"/>
  <c r="Y1474" i="40"/>
  <c r="X1474" i="40"/>
  <c r="W1474" i="40"/>
  <c r="Z1473" i="40"/>
  <c r="Y1473" i="40"/>
  <c r="X1473" i="40"/>
  <c r="W1473" i="40"/>
  <c r="Z1472" i="40"/>
  <c r="Y1472" i="40"/>
  <c r="X1472" i="40"/>
  <c r="W1472" i="40"/>
  <c r="Z1471" i="40"/>
  <c r="Y1471" i="40"/>
  <c r="X1471" i="40"/>
  <c r="W1471" i="40"/>
  <c r="Z1470" i="40"/>
  <c r="Y1470" i="40"/>
  <c r="X1470" i="40"/>
  <c r="W1470" i="40"/>
  <c r="Z1469" i="40"/>
  <c r="Y1469" i="40"/>
  <c r="X1469" i="40"/>
  <c r="W1469" i="40"/>
  <c r="Z1468" i="40"/>
  <c r="Y1468" i="40"/>
  <c r="X1468" i="40"/>
  <c r="W1468" i="40"/>
  <c r="Z1467" i="40"/>
  <c r="Y1467" i="40"/>
  <c r="X1467" i="40"/>
  <c r="W1467" i="40"/>
  <c r="Z1466" i="40"/>
  <c r="Y1466" i="40"/>
  <c r="X1466" i="40"/>
  <c r="W1466" i="40"/>
  <c r="Z1465" i="40"/>
  <c r="Y1465" i="40"/>
  <c r="X1465" i="40"/>
  <c r="W1465" i="40"/>
  <c r="Z1464" i="40"/>
  <c r="Y1464" i="40"/>
  <c r="X1464" i="40"/>
  <c r="W1464" i="40"/>
  <c r="Z1463" i="40"/>
  <c r="Y1463" i="40"/>
  <c r="X1463" i="40"/>
  <c r="W1463" i="40"/>
  <c r="Z1462" i="40"/>
  <c r="Y1462" i="40"/>
  <c r="X1462" i="40"/>
  <c r="W1462" i="40"/>
  <c r="Z1461" i="40"/>
  <c r="Y1461" i="40"/>
  <c r="X1461" i="40"/>
  <c r="W1461" i="40"/>
  <c r="Z1460" i="40"/>
  <c r="Y1460" i="40"/>
  <c r="X1460" i="40"/>
  <c r="W1460" i="40"/>
  <c r="Z1459" i="40"/>
  <c r="Y1459" i="40"/>
  <c r="X1459" i="40"/>
  <c r="W1459" i="40"/>
  <c r="Z1458" i="40"/>
  <c r="Y1458" i="40"/>
  <c r="X1458" i="40"/>
  <c r="W1458" i="40"/>
  <c r="Z1457" i="40"/>
  <c r="Y1457" i="40"/>
  <c r="X1457" i="40"/>
  <c r="W1457" i="40"/>
  <c r="Z1456" i="40"/>
  <c r="Y1456" i="40"/>
  <c r="X1456" i="40"/>
  <c r="W1456" i="40"/>
  <c r="Z1455" i="40"/>
  <c r="Y1455" i="40"/>
  <c r="X1455" i="40"/>
  <c r="W1455" i="40"/>
  <c r="Z1454" i="40"/>
  <c r="Y1454" i="40"/>
  <c r="X1454" i="40"/>
  <c r="W1454" i="40"/>
  <c r="Z1453" i="40"/>
  <c r="Y1453" i="40"/>
  <c r="X1453" i="40"/>
  <c r="W1453" i="40"/>
  <c r="Z1452" i="40"/>
  <c r="Y1452" i="40"/>
  <c r="X1452" i="40"/>
  <c r="W1452" i="40"/>
  <c r="Z1451" i="40"/>
  <c r="Y1451" i="40"/>
  <c r="X1451" i="40"/>
  <c r="W1451" i="40"/>
  <c r="Z1450" i="40"/>
  <c r="Y1450" i="40"/>
  <c r="X1450" i="40"/>
  <c r="W1450" i="40"/>
  <c r="Z1449" i="40"/>
  <c r="Y1449" i="40"/>
  <c r="X1449" i="40"/>
  <c r="W1449" i="40"/>
  <c r="Z1448" i="40"/>
  <c r="Y1448" i="40"/>
  <c r="X1448" i="40"/>
  <c r="W1448" i="40"/>
  <c r="Z1447" i="40"/>
  <c r="Y1447" i="40"/>
  <c r="X1447" i="40"/>
  <c r="W1447" i="40"/>
  <c r="Z1446" i="40"/>
  <c r="Y1446" i="40"/>
  <c r="X1446" i="40"/>
  <c r="W1446" i="40"/>
  <c r="Z1445" i="40"/>
  <c r="Y1445" i="40"/>
  <c r="X1445" i="40"/>
  <c r="W1445" i="40"/>
  <c r="Z1444" i="40"/>
  <c r="Y1444" i="40"/>
  <c r="X1444" i="40"/>
  <c r="W1444" i="40"/>
  <c r="Z1443" i="40"/>
  <c r="Y1443" i="40"/>
  <c r="X1443" i="40"/>
  <c r="W1443" i="40"/>
  <c r="Z1442" i="40"/>
  <c r="Y1442" i="40"/>
  <c r="X1442" i="40"/>
  <c r="W1442" i="40"/>
  <c r="Z1441" i="40"/>
  <c r="Y1441" i="40"/>
  <c r="X1441" i="40"/>
  <c r="W1441" i="40"/>
  <c r="Z1440" i="40"/>
  <c r="Y1440" i="40"/>
  <c r="X1440" i="40"/>
  <c r="W1440" i="40"/>
  <c r="Z1439" i="40"/>
  <c r="Y1439" i="40"/>
  <c r="X1439" i="40"/>
  <c r="W1439" i="40"/>
  <c r="Z1438" i="40"/>
  <c r="Y1438" i="40"/>
  <c r="X1438" i="40"/>
  <c r="W1438" i="40"/>
  <c r="Z1437" i="40"/>
  <c r="Y1437" i="40"/>
  <c r="X1437" i="40"/>
  <c r="W1437" i="40"/>
  <c r="Z1436" i="40"/>
  <c r="Y1436" i="40"/>
  <c r="X1436" i="40"/>
  <c r="W1436" i="40"/>
  <c r="Z1435" i="40"/>
  <c r="Y1435" i="40"/>
  <c r="X1435" i="40"/>
  <c r="W1435" i="40"/>
  <c r="Z1434" i="40"/>
  <c r="Y1434" i="40"/>
  <c r="X1434" i="40"/>
  <c r="W1434" i="40"/>
  <c r="Z1433" i="40"/>
  <c r="Y1433" i="40"/>
  <c r="X1433" i="40"/>
  <c r="W1433" i="40"/>
  <c r="Z1432" i="40"/>
  <c r="Y1432" i="40"/>
  <c r="X1432" i="40"/>
  <c r="W1432" i="40"/>
  <c r="Z1431" i="40"/>
  <c r="Y1431" i="40"/>
  <c r="X1431" i="40"/>
  <c r="W1431" i="40"/>
  <c r="Z1430" i="40"/>
  <c r="Y1430" i="40"/>
  <c r="X1430" i="40"/>
  <c r="W1430" i="40"/>
  <c r="Z1429" i="40"/>
  <c r="Y1429" i="40"/>
  <c r="X1429" i="40"/>
  <c r="W1429" i="40"/>
  <c r="Z1428" i="40"/>
  <c r="Y1428" i="40"/>
  <c r="X1428" i="40"/>
  <c r="W1428" i="40"/>
  <c r="Z1427" i="40"/>
  <c r="Y1427" i="40"/>
  <c r="X1427" i="40"/>
  <c r="W1427" i="40"/>
  <c r="Z1426" i="40"/>
  <c r="Y1426" i="40"/>
  <c r="X1426" i="40"/>
  <c r="W1426" i="40"/>
  <c r="Z1425" i="40"/>
  <c r="Y1425" i="40"/>
  <c r="X1425" i="40"/>
  <c r="W1425" i="40"/>
  <c r="Z1424" i="40"/>
  <c r="Y1424" i="40"/>
  <c r="X1424" i="40"/>
  <c r="W1424" i="40"/>
  <c r="Z1423" i="40"/>
  <c r="Y1423" i="40"/>
  <c r="X1423" i="40"/>
  <c r="W1423" i="40"/>
  <c r="Z1422" i="40"/>
  <c r="Y1422" i="40"/>
  <c r="X1422" i="40"/>
  <c r="W1422" i="40"/>
  <c r="Z1421" i="40"/>
  <c r="Y1421" i="40"/>
  <c r="X1421" i="40"/>
  <c r="W1421" i="40"/>
  <c r="Z1420" i="40"/>
  <c r="Y1420" i="40"/>
  <c r="X1420" i="40"/>
  <c r="W1420" i="40"/>
  <c r="Z1419" i="40"/>
  <c r="Y1419" i="40"/>
  <c r="X1419" i="40"/>
  <c r="W1419" i="40"/>
  <c r="Z1418" i="40"/>
  <c r="Y1418" i="40"/>
  <c r="X1418" i="40"/>
  <c r="W1418" i="40"/>
  <c r="Z1417" i="40"/>
  <c r="Y1417" i="40"/>
  <c r="X1417" i="40"/>
  <c r="W1417" i="40"/>
  <c r="Z1416" i="40"/>
  <c r="Y1416" i="40"/>
  <c r="X1416" i="40"/>
  <c r="W1416" i="40"/>
  <c r="Z1415" i="40"/>
  <c r="Y1415" i="40"/>
  <c r="X1415" i="40"/>
  <c r="W1415" i="40"/>
  <c r="Z1414" i="40"/>
  <c r="Y1414" i="40"/>
  <c r="X1414" i="40"/>
  <c r="W1414" i="40"/>
  <c r="Z1413" i="40"/>
  <c r="Y1413" i="40"/>
  <c r="X1413" i="40"/>
  <c r="W1413" i="40"/>
  <c r="Z1412" i="40"/>
  <c r="Y1412" i="40"/>
  <c r="X1412" i="40"/>
  <c r="W1412" i="40"/>
  <c r="Z1411" i="40"/>
  <c r="Y1411" i="40"/>
  <c r="X1411" i="40"/>
  <c r="W1411" i="40"/>
  <c r="Z1410" i="40"/>
  <c r="Y1410" i="40"/>
  <c r="X1410" i="40"/>
  <c r="W1410" i="40"/>
  <c r="Z1409" i="40"/>
  <c r="Y1409" i="40"/>
  <c r="X1409" i="40"/>
  <c r="W1409" i="40"/>
  <c r="Z1408" i="40"/>
  <c r="Y1408" i="40"/>
  <c r="X1408" i="40"/>
  <c r="W1408" i="40"/>
  <c r="Z1407" i="40"/>
  <c r="Y1407" i="40"/>
  <c r="X1407" i="40"/>
  <c r="W1407" i="40"/>
  <c r="Z1406" i="40"/>
  <c r="Y1406" i="40"/>
  <c r="X1406" i="40"/>
  <c r="W1406" i="40"/>
  <c r="Z1405" i="40"/>
  <c r="Y1405" i="40"/>
  <c r="X1405" i="40"/>
  <c r="W1405" i="40"/>
  <c r="Z1404" i="40"/>
  <c r="Y1404" i="40"/>
  <c r="X1404" i="40"/>
  <c r="W1404" i="40"/>
  <c r="Z1403" i="40"/>
  <c r="Y1403" i="40"/>
  <c r="X1403" i="40"/>
  <c r="W1403" i="40"/>
  <c r="Z1402" i="40"/>
  <c r="Y1402" i="40"/>
  <c r="X1402" i="40"/>
  <c r="W1402" i="40"/>
  <c r="Z1401" i="40"/>
  <c r="Y1401" i="40"/>
  <c r="X1401" i="40"/>
  <c r="W1401" i="40"/>
  <c r="Z1400" i="40"/>
  <c r="Y1400" i="40"/>
  <c r="X1400" i="40"/>
  <c r="W1400" i="40"/>
  <c r="Z1399" i="40"/>
  <c r="Y1399" i="40"/>
  <c r="X1399" i="40"/>
  <c r="W1399" i="40"/>
  <c r="Z1398" i="40"/>
  <c r="Y1398" i="40"/>
  <c r="X1398" i="40"/>
  <c r="W1398" i="40"/>
  <c r="Z1397" i="40"/>
  <c r="Y1397" i="40"/>
  <c r="X1397" i="40"/>
  <c r="W1397" i="40"/>
  <c r="Z1396" i="40"/>
  <c r="Y1396" i="40"/>
  <c r="X1396" i="40"/>
  <c r="W1396" i="40"/>
  <c r="Z1395" i="40"/>
  <c r="Y1395" i="40"/>
  <c r="X1395" i="40"/>
  <c r="W1395" i="40"/>
  <c r="Z1394" i="40"/>
  <c r="Y1394" i="40"/>
  <c r="X1394" i="40"/>
  <c r="W1394" i="40"/>
  <c r="Z1393" i="40"/>
  <c r="Y1393" i="40"/>
  <c r="X1393" i="40"/>
  <c r="W1393" i="40"/>
  <c r="Z1392" i="40"/>
  <c r="Y1392" i="40"/>
  <c r="X1392" i="40"/>
  <c r="W1392" i="40"/>
  <c r="Z1391" i="40"/>
  <c r="Y1391" i="40"/>
  <c r="X1391" i="40"/>
  <c r="W1391" i="40"/>
  <c r="Z1390" i="40"/>
  <c r="Y1390" i="40"/>
  <c r="X1390" i="40"/>
  <c r="W1390" i="40"/>
  <c r="Z1389" i="40"/>
  <c r="Y1389" i="40"/>
  <c r="X1389" i="40"/>
  <c r="W1389" i="40"/>
  <c r="Z1388" i="40"/>
  <c r="Y1388" i="40"/>
  <c r="X1388" i="40"/>
  <c r="W1388" i="40"/>
  <c r="Z1387" i="40"/>
  <c r="Y1387" i="40"/>
  <c r="X1387" i="40"/>
  <c r="W1387" i="40"/>
  <c r="Z1386" i="40"/>
  <c r="Y1386" i="40"/>
  <c r="X1386" i="40"/>
  <c r="W1386" i="40"/>
  <c r="Z1385" i="40"/>
  <c r="Y1385" i="40"/>
  <c r="X1385" i="40"/>
  <c r="W1385" i="40"/>
  <c r="Z1384" i="40"/>
  <c r="Y1384" i="40"/>
  <c r="X1384" i="40"/>
  <c r="W1384" i="40"/>
  <c r="Z1383" i="40"/>
  <c r="Y1383" i="40"/>
  <c r="X1383" i="40"/>
  <c r="W1383" i="40"/>
  <c r="Z1382" i="40"/>
  <c r="Y1382" i="40"/>
  <c r="X1382" i="40"/>
  <c r="W1382" i="40"/>
  <c r="Z1381" i="40"/>
  <c r="Y1381" i="40"/>
  <c r="X1381" i="40"/>
  <c r="W1381" i="40"/>
  <c r="Z1380" i="40"/>
  <c r="Y1380" i="40"/>
  <c r="X1380" i="40"/>
  <c r="W1380" i="40"/>
  <c r="Z1379" i="40"/>
  <c r="Y1379" i="40"/>
  <c r="X1379" i="40"/>
  <c r="W1379" i="40"/>
  <c r="Z1378" i="40"/>
  <c r="Y1378" i="40"/>
  <c r="X1378" i="40"/>
  <c r="W1378" i="40"/>
  <c r="Z1377" i="40"/>
  <c r="Y1377" i="40"/>
  <c r="X1377" i="40"/>
  <c r="W1377" i="40"/>
  <c r="Z1376" i="40"/>
  <c r="Y1376" i="40"/>
  <c r="X1376" i="40"/>
  <c r="W1376" i="40"/>
  <c r="Z1375" i="40"/>
  <c r="Y1375" i="40"/>
  <c r="X1375" i="40"/>
  <c r="W1375" i="40"/>
  <c r="Z1374" i="40"/>
  <c r="Y1374" i="40"/>
  <c r="X1374" i="40"/>
  <c r="W1374" i="40"/>
  <c r="Z1373" i="40"/>
  <c r="Y1373" i="40"/>
  <c r="X1373" i="40"/>
  <c r="W1373" i="40"/>
  <c r="Z1372" i="40"/>
  <c r="Y1372" i="40"/>
  <c r="X1372" i="40"/>
  <c r="W1372" i="40"/>
  <c r="Z1371" i="40"/>
  <c r="Y1371" i="40"/>
  <c r="X1371" i="40"/>
  <c r="W1371" i="40"/>
  <c r="Z1370" i="40"/>
  <c r="Y1370" i="40"/>
  <c r="X1370" i="40"/>
  <c r="W1370" i="40"/>
  <c r="Z1369" i="40"/>
  <c r="Y1369" i="40"/>
  <c r="X1369" i="40"/>
  <c r="W1369" i="40"/>
  <c r="Z1368" i="40"/>
  <c r="Y1368" i="40"/>
  <c r="X1368" i="40"/>
  <c r="W1368" i="40"/>
  <c r="Z1367" i="40"/>
  <c r="Y1367" i="40"/>
  <c r="X1367" i="40"/>
  <c r="W1367" i="40"/>
  <c r="Z1366" i="40"/>
  <c r="Y1366" i="40"/>
  <c r="X1366" i="40"/>
  <c r="W1366" i="40"/>
  <c r="Z1365" i="40"/>
  <c r="Y1365" i="40"/>
  <c r="X1365" i="40"/>
  <c r="W1365" i="40"/>
  <c r="Z1364" i="40"/>
  <c r="Y1364" i="40"/>
  <c r="X1364" i="40"/>
  <c r="W1364" i="40"/>
  <c r="Z1363" i="40"/>
  <c r="Y1363" i="40"/>
  <c r="X1363" i="40"/>
  <c r="W1363" i="40"/>
  <c r="Z1362" i="40"/>
  <c r="Y1362" i="40"/>
  <c r="X1362" i="40"/>
  <c r="W1362" i="40"/>
  <c r="Z1361" i="40"/>
  <c r="Y1361" i="40"/>
  <c r="X1361" i="40"/>
  <c r="W1361" i="40"/>
  <c r="Z1360" i="40"/>
  <c r="Y1360" i="40"/>
  <c r="X1360" i="40"/>
  <c r="W1360" i="40"/>
  <c r="Z1359" i="40"/>
  <c r="Y1359" i="40"/>
  <c r="X1359" i="40"/>
  <c r="W1359" i="40"/>
  <c r="Z1358" i="40"/>
  <c r="Y1358" i="40"/>
  <c r="X1358" i="40"/>
  <c r="W1358" i="40"/>
  <c r="Z1357" i="40"/>
  <c r="Y1357" i="40"/>
  <c r="X1357" i="40"/>
  <c r="W1357" i="40"/>
  <c r="Z1356" i="40"/>
  <c r="Y1356" i="40"/>
  <c r="X1356" i="40"/>
  <c r="W1356" i="40"/>
  <c r="Z1355" i="40"/>
  <c r="Y1355" i="40"/>
  <c r="X1355" i="40"/>
  <c r="W1355" i="40"/>
  <c r="Z1354" i="40"/>
  <c r="Y1354" i="40"/>
  <c r="X1354" i="40"/>
  <c r="W1354" i="40"/>
  <c r="Z1353" i="40"/>
  <c r="Y1353" i="40"/>
  <c r="X1353" i="40"/>
  <c r="W1353" i="40"/>
  <c r="Z1352" i="40"/>
  <c r="Y1352" i="40"/>
  <c r="X1352" i="40"/>
  <c r="W1352" i="40"/>
  <c r="Z1351" i="40"/>
  <c r="Y1351" i="40"/>
  <c r="X1351" i="40"/>
  <c r="W1351" i="40"/>
  <c r="Z1350" i="40"/>
  <c r="Y1350" i="40"/>
  <c r="X1350" i="40"/>
  <c r="W1350" i="40"/>
  <c r="Z1349" i="40"/>
  <c r="Y1349" i="40"/>
  <c r="X1349" i="40"/>
  <c r="W1349" i="40"/>
  <c r="Z1348" i="40"/>
  <c r="Y1348" i="40"/>
  <c r="X1348" i="40"/>
  <c r="W1348" i="40"/>
  <c r="Z1347" i="40"/>
  <c r="Y1347" i="40"/>
  <c r="X1347" i="40"/>
  <c r="W1347" i="40"/>
  <c r="Z1346" i="40"/>
  <c r="Y1346" i="40"/>
  <c r="X1346" i="40"/>
  <c r="W1346" i="40"/>
  <c r="Z1345" i="40"/>
  <c r="Y1345" i="40"/>
  <c r="X1345" i="40"/>
  <c r="W1345" i="40"/>
  <c r="Z1344" i="40"/>
  <c r="Y1344" i="40"/>
  <c r="X1344" i="40"/>
  <c r="W1344" i="40"/>
  <c r="Z1343" i="40"/>
  <c r="Y1343" i="40"/>
  <c r="X1343" i="40"/>
  <c r="W1343" i="40"/>
  <c r="Z1342" i="40"/>
  <c r="Y1342" i="40"/>
  <c r="X1342" i="40"/>
  <c r="W1342" i="40"/>
  <c r="Z1341" i="40"/>
  <c r="Y1341" i="40"/>
  <c r="X1341" i="40"/>
  <c r="W1341" i="40"/>
  <c r="Z1340" i="40"/>
  <c r="Y1340" i="40"/>
  <c r="X1340" i="40"/>
  <c r="W1340" i="40"/>
  <c r="Z1339" i="40"/>
  <c r="Y1339" i="40"/>
  <c r="X1339" i="40"/>
  <c r="W1339" i="40"/>
  <c r="Z1338" i="40"/>
  <c r="Y1338" i="40"/>
  <c r="X1338" i="40"/>
  <c r="W1338" i="40"/>
  <c r="Z1337" i="40"/>
  <c r="Y1337" i="40"/>
  <c r="X1337" i="40"/>
  <c r="W1337" i="40"/>
  <c r="Z1336" i="40"/>
  <c r="Y1336" i="40"/>
  <c r="X1336" i="40"/>
  <c r="W1336" i="40"/>
  <c r="Z1335" i="40"/>
  <c r="Y1335" i="40"/>
  <c r="X1335" i="40"/>
  <c r="W1335" i="40"/>
  <c r="Z1334" i="40"/>
  <c r="Y1334" i="40"/>
  <c r="X1334" i="40"/>
  <c r="W1334" i="40"/>
  <c r="Z1333" i="40"/>
  <c r="Y1333" i="40"/>
  <c r="X1333" i="40"/>
  <c r="W1333" i="40"/>
  <c r="Z1332" i="40"/>
  <c r="Y1332" i="40"/>
  <c r="X1332" i="40"/>
  <c r="W1332" i="40"/>
  <c r="Z1331" i="40"/>
  <c r="Y1331" i="40"/>
  <c r="X1331" i="40"/>
  <c r="W1331" i="40"/>
  <c r="Z1330" i="40"/>
  <c r="Y1330" i="40"/>
  <c r="X1330" i="40"/>
  <c r="W1330" i="40"/>
  <c r="Z1329" i="40"/>
  <c r="Y1329" i="40"/>
  <c r="X1329" i="40"/>
  <c r="W1329" i="40"/>
  <c r="Z1328" i="40"/>
  <c r="Y1328" i="40"/>
  <c r="X1328" i="40"/>
  <c r="W1328" i="40"/>
  <c r="Z1327" i="40"/>
  <c r="Y1327" i="40"/>
  <c r="X1327" i="40"/>
  <c r="W1327" i="40"/>
  <c r="Z1326" i="40"/>
  <c r="Y1326" i="40"/>
  <c r="X1326" i="40"/>
  <c r="W1326" i="40"/>
  <c r="Z1325" i="40"/>
  <c r="Y1325" i="40"/>
  <c r="X1325" i="40"/>
  <c r="W1325" i="40"/>
  <c r="Z1324" i="40"/>
  <c r="Y1324" i="40"/>
  <c r="X1324" i="40"/>
  <c r="W1324" i="40"/>
  <c r="Z1323" i="40"/>
  <c r="Y1323" i="40"/>
  <c r="X1323" i="40"/>
  <c r="W1323" i="40"/>
  <c r="Z1322" i="40"/>
  <c r="Y1322" i="40"/>
  <c r="X1322" i="40"/>
  <c r="W1322" i="40"/>
  <c r="Z1321" i="40"/>
  <c r="Y1321" i="40"/>
  <c r="X1321" i="40"/>
  <c r="W1321" i="40"/>
  <c r="Z1320" i="40"/>
  <c r="Y1320" i="40"/>
  <c r="X1320" i="40"/>
  <c r="W1320" i="40"/>
  <c r="Z1319" i="40"/>
  <c r="Y1319" i="40"/>
  <c r="X1319" i="40"/>
  <c r="W1319" i="40"/>
  <c r="Z1318" i="40"/>
  <c r="Y1318" i="40"/>
  <c r="X1318" i="40"/>
  <c r="W1318" i="40"/>
  <c r="Z1317" i="40"/>
  <c r="Y1317" i="40"/>
  <c r="X1317" i="40"/>
  <c r="W1317" i="40"/>
  <c r="Z1316" i="40"/>
  <c r="Y1316" i="40"/>
  <c r="X1316" i="40"/>
  <c r="W1316" i="40"/>
  <c r="Z1315" i="40"/>
  <c r="Y1315" i="40"/>
  <c r="X1315" i="40"/>
  <c r="W1315" i="40"/>
  <c r="Z1314" i="40"/>
  <c r="Y1314" i="40"/>
  <c r="X1314" i="40"/>
  <c r="W1314" i="40"/>
  <c r="Z1313" i="40"/>
  <c r="Y1313" i="40"/>
  <c r="X1313" i="40"/>
  <c r="W1313" i="40"/>
  <c r="Z1312" i="40"/>
  <c r="Y1312" i="40"/>
  <c r="X1312" i="40"/>
  <c r="W1312" i="40"/>
  <c r="Z1311" i="40"/>
  <c r="Y1311" i="40"/>
  <c r="X1311" i="40"/>
  <c r="W1311" i="40"/>
  <c r="Z1310" i="40"/>
  <c r="Y1310" i="40"/>
  <c r="X1310" i="40"/>
  <c r="W1310" i="40"/>
  <c r="Z1309" i="40"/>
  <c r="Y1309" i="40"/>
  <c r="X1309" i="40"/>
  <c r="W1309" i="40"/>
  <c r="Z1308" i="40"/>
  <c r="Y1308" i="40"/>
  <c r="X1308" i="40"/>
  <c r="W1308" i="40"/>
  <c r="Z1307" i="40"/>
  <c r="Y1307" i="40"/>
  <c r="X1307" i="40"/>
  <c r="W1307" i="40"/>
  <c r="Z1306" i="40"/>
  <c r="Y1306" i="40"/>
  <c r="X1306" i="40"/>
  <c r="W1306" i="40"/>
  <c r="Z1305" i="40"/>
  <c r="Y1305" i="40"/>
  <c r="X1305" i="40"/>
  <c r="W1305" i="40"/>
  <c r="Z1304" i="40"/>
  <c r="Y1304" i="40"/>
  <c r="X1304" i="40"/>
  <c r="W1304" i="40"/>
  <c r="Z1303" i="40"/>
  <c r="Y1303" i="40"/>
  <c r="X1303" i="40"/>
  <c r="W1303" i="40"/>
  <c r="Z1302" i="40"/>
  <c r="Y1302" i="40"/>
  <c r="X1302" i="40"/>
  <c r="W1302" i="40"/>
  <c r="Z1301" i="40"/>
  <c r="Y1301" i="40"/>
  <c r="X1301" i="40"/>
  <c r="W1301" i="40"/>
  <c r="Z1300" i="40"/>
  <c r="Y1300" i="40"/>
  <c r="X1300" i="40"/>
  <c r="W1300" i="40"/>
  <c r="Z1299" i="40"/>
  <c r="Y1299" i="40"/>
  <c r="X1299" i="40"/>
  <c r="W1299" i="40"/>
  <c r="Z1298" i="40"/>
  <c r="Y1298" i="40"/>
  <c r="X1298" i="40"/>
  <c r="W1298" i="40"/>
  <c r="Z1297" i="40"/>
  <c r="Y1297" i="40"/>
  <c r="X1297" i="40"/>
  <c r="W1297" i="40"/>
  <c r="Z1296" i="40"/>
  <c r="Y1296" i="40"/>
  <c r="X1296" i="40"/>
  <c r="W1296" i="40"/>
  <c r="Z1295" i="40"/>
  <c r="Y1295" i="40"/>
  <c r="X1295" i="40"/>
  <c r="W1295" i="40"/>
  <c r="Z1294" i="40"/>
  <c r="Y1294" i="40"/>
  <c r="X1294" i="40"/>
  <c r="W1294" i="40"/>
  <c r="Z1293" i="40"/>
  <c r="Y1293" i="40"/>
  <c r="X1293" i="40"/>
  <c r="W1293" i="40"/>
  <c r="Z1292" i="40"/>
  <c r="Y1292" i="40"/>
  <c r="X1292" i="40"/>
  <c r="W1292" i="40"/>
  <c r="Z1291" i="40"/>
  <c r="Y1291" i="40"/>
  <c r="X1291" i="40"/>
  <c r="W1291" i="40"/>
  <c r="Z1290" i="40"/>
  <c r="Y1290" i="40"/>
  <c r="X1290" i="40"/>
  <c r="W1290" i="40"/>
  <c r="Z1289" i="40"/>
  <c r="Y1289" i="40"/>
  <c r="X1289" i="40"/>
  <c r="W1289" i="40"/>
  <c r="Z1288" i="40"/>
  <c r="Y1288" i="40"/>
  <c r="X1288" i="40"/>
  <c r="W1288" i="40"/>
  <c r="Z1287" i="40"/>
  <c r="Y1287" i="40"/>
  <c r="X1287" i="40"/>
  <c r="W1287" i="40"/>
  <c r="Z1286" i="40"/>
  <c r="Y1286" i="40"/>
  <c r="X1286" i="40"/>
  <c r="W1286" i="40"/>
  <c r="Z1285" i="40"/>
  <c r="Y1285" i="40"/>
  <c r="X1285" i="40"/>
  <c r="W1285" i="40"/>
  <c r="Z1284" i="40"/>
  <c r="Y1284" i="40"/>
  <c r="X1284" i="40"/>
  <c r="W1284" i="40"/>
  <c r="Z1283" i="40"/>
  <c r="Y1283" i="40"/>
  <c r="X1283" i="40"/>
  <c r="W1283" i="40"/>
  <c r="Z1282" i="40"/>
  <c r="Y1282" i="40"/>
  <c r="X1282" i="40"/>
  <c r="W1282" i="40"/>
  <c r="Z1281" i="40"/>
  <c r="Y1281" i="40"/>
  <c r="X1281" i="40"/>
  <c r="W1281" i="40"/>
  <c r="Z1280" i="40"/>
  <c r="Y1280" i="40"/>
  <c r="X1280" i="40"/>
  <c r="W1280" i="40"/>
  <c r="Z1279" i="40"/>
  <c r="Y1279" i="40"/>
  <c r="X1279" i="40"/>
  <c r="W1279" i="40"/>
  <c r="Z1278" i="40"/>
  <c r="Y1278" i="40"/>
  <c r="X1278" i="40"/>
  <c r="W1278" i="40"/>
  <c r="Z1277" i="40"/>
  <c r="Y1277" i="40"/>
  <c r="X1277" i="40"/>
  <c r="W1277" i="40"/>
  <c r="Z1276" i="40"/>
  <c r="Y1276" i="40"/>
  <c r="X1276" i="40"/>
  <c r="W1276" i="40"/>
  <c r="Z1275" i="40"/>
  <c r="Y1275" i="40"/>
  <c r="X1275" i="40"/>
  <c r="W1275" i="40"/>
  <c r="Z1274" i="40"/>
  <c r="Y1274" i="40"/>
  <c r="X1274" i="40"/>
  <c r="W1274" i="40"/>
  <c r="Z1273" i="40"/>
  <c r="Y1273" i="40"/>
  <c r="X1273" i="40"/>
  <c r="W1273" i="40"/>
  <c r="Z1272" i="40"/>
  <c r="Y1272" i="40"/>
  <c r="X1272" i="40"/>
  <c r="W1272" i="40"/>
  <c r="Z1271" i="40"/>
  <c r="Y1271" i="40"/>
  <c r="X1271" i="40"/>
  <c r="W1271" i="40"/>
  <c r="Z1270" i="40"/>
  <c r="Y1270" i="40"/>
  <c r="X1270" i="40"/>
  <c r="W1270" i="40"/>
  <c r="Z1269" i="40"/>
  <c r="Y1269" i="40"/>
  <c r="X1269" i="40"/>
  <c r="W1269" i="40"/>
  <c r="Z1268" i="40"/>
  <c r="Y1268" i="40"/>
  <c r="X1268" i="40"/>
  <c r="W1268" i="40"/>
  <c r="Z1267" i="40"/>
  <c r="Y1267" i="40"/>
  <c r="X1267" i="40"/>
  <c r="W1267" i="40"/>
  <c r="Z1266" i="40"/>
  <c r="Y1266" i="40"/>
  <c r="X1266" i="40"/>
  <c r="W1266" i="40"/>
  <c r="Z1265" i="40"/>
  <c r="Y1265" i="40"/>
  <c r="X1265" i="40"/>
  <c r="W1265" i="40"/>
  <c r="Z1264" i="40"/>
  <c r="Y1264" i="40"/>
  <c r="X1264" i="40"/>
  <c r="W1264" i="40"/>
  <c r="Z1263" i="40"/>
  <c r="Y1263" i="40"/>
  <c r="X1263" i="40"/>
  <c r="W1263" i="40"/>
  <c r="Z1262" i="40"/>
  <c r="Y1262" i="40"/>
  <c r="X1262" i="40"/>
  <c r="W1262" i="40"/>
  <c r="Z1261" i="40"/>
  <c r="Y1261" i="40"/>
  <c r="X1261" i="40"/>
  <c r="W1261" i="40"/>
  <c r="Z1260" i="40"/>
  <c r="Y1260" i="40"/>
  <c r="X1260" i="40"/>
  <c r="W1260" i="40"/>
  <c r="Z1259" i="40"/>
  <c r="Y1259" i="40"/>
  <c r="X1259" i="40"/>
  <c r="W1259" i="40"/>
  <c r="Z1258" i="40"/>
  <c r="Y1258" i="40"/>
  <c r="X1258" i="40"/>
  <c r="W1258" i="40"/>
  <c r="Z1257" i="40"/>
  <c r="Y1257" i="40"/>
  <c r="X1257" i="40"/>
  <c r="W1257" i="40"/>
  <c r="Z1256" i="40"/>
  <c r="Y1256" i="40"/>
  <c r="X1256" i="40"/>
  <c r="W1256" i="40"/>
  <c r="Z1255" i="40"/>
  <c r="Y1255" i="40"/>
  <c r="X1255" i="40"/>
  <c r="W1255" i="40"/>
  <c r="Z1254" i="40"/>
  <c r="Y1254" i="40"/>
  <c r="X1254" i="40"/>
  <c r="W1254" i="40"/>
  <c r="Z1253" i="40"/>
  <c r="Y1253" i="40"/>
  <c r="X1253" i="40"/>
  <c r="W1253" i="40"/>
  <c r="Z1252" i="40"/>
  <c r="Y1252" i="40"/>
  <c r="X1252" i="40"/>
  <c r="W1252" i="40"/>
  <c r="Z1251" i="40"/>
  <c r="Y1251" i="40"/>
  <c r="X1251" i="40"/>
  <c r="W1251" i="40"/>
  <c r="Z1250" i="40"/>
  <c r="Y1250" i="40"/>
  <c r="X1250" i="40"/>
  <c r="W1250" i="40"/>
  <c r="Z1249" i="40"/>
  <c r="Y1249" i="40"/>
  <c r="X1249" i="40"/>
  <c r="W1249" i="40"/>
  <c r="Z1248" i="40"/>
  <c r="Y1248" i="40"/>
  <c r="X1248" i="40"/>
  <c r="W1248" i="40"/>
  <c r="Z1247" i="40"/>
  <c r="Y1247" i="40"/>
  <c r="X1247" i="40"/>
  <c r="W1247" i="40"/>
  <c r="Z1246" i="40"/>
  <c r="Y1246" i="40"/>
  <c r="X1246" i="40"/>
  <c r="W1246" i="40"/>
  <c r="Z1245" i="40"/>
  <c r="Y1245" i="40"/>
  <c r="X1245" i="40"/>
  <c r="W1245" i="40"/>
  <c r="Z1244" i="40"/>
  <c r="Y1244" i="40"/>
  <c r="X1244" i="40"/>
  <c r="W1244" i="40"/>
  <c r="Z1243" i="40"/>
  <c r="Y1243" i="40"/>
  <c r="X1243" i="40"/>
  <c r="W1243" i="40"/>
  <c r="Z1242" i="40"/>
  <c r="Y1242" i="40"/>
  <c r="X1242" i="40"/>
  <c r="W1242" i="40"/>
  <c r="Z1241" i="40"/>
  <c r="Y1241" i="40"/>
  <c r="X1241" i="40"/>
  <c r="W1241" i="40"/>
  <c r="Z1240" i="40"/>
  <c r="Y1240" i="40"/>
  <c r="X1240" i="40"/>
  <c r="W1240" i="40"/>
  <c r="Z1239" i="40"/>
  <c r="Y1239" i="40"/>
  <c r="X1239" i="40"/>
  <c r="W1239" i="40"/>
  <c r="Z1238" i="40"/>
  <c r="Y1238" i="40"/>
  <c r="X1238" i="40"/>
  <c r="W1238" i="40"/>
  <c r="Z1237" i="40"/>
  <c r="Y1237" i="40"/>
  <c r="X1237" i="40"/>
  <c r="W1237" i="40"/>
  <c r="Z1236" i="40"/>
  <c r="Y1236" i="40"/>
  <c r="X1236" i="40"/>
  <c r="W1236" i="40"/>
  <c r="Z1235" i="40"/>
  <c r="Y1235" i="40"/>
  <c r="X1235" i="40"/>
  <c r="W1235" i="40"/>
  <c r="Z1234" i="40"/>
  <c r="Y1234" i="40"/>
  <c r="X1234" i="40"/>
  <c r="W1234" i="40"/>
  <c r="Z1233" i="40"/>
  <c r="Y1233" i="40"/>
  <c r="X1233" i="40"/>
  <c r="W1233" i="40"/>
  <c r="Z1232" i="40"/>
  <c r="Y1232" i="40"/>
  <c r="X1232" i="40"/>
  <c r="W1232" i="40"/>
  <c r="Z1231" i="40"/>
  <c r="Y1231" i="40"/>
  <c r="X1231" i="40"/>
  <c r="W1231" i="40"/>
  <c r="Z1230" i="40"/>
  <c r="Y1230" i="40"/>
  <c r="X1230" i="40"/>
  <c r="W1230" i="40"/>
  <c r="Z1229" i="40"/>
  <c r="Y1229" i="40"/>
  <c r="X1229" i="40"/>
  <c r="W1229" i="40"/>
  <c r="Z1228" i="40"/>
  <c r="Y1228" i="40"/>
  <c r="X1228" i="40"/>
  <c r="W1228" i="40"/>
  <c r="Z1227" i="40"/>
  <c r="Y1227" i="40"/>
  <c r="X1227" i="40"/>
  <c r="W1227" i="40"/>
  <c r="Z1226" i="40"/>
  <c r="Y1226" i="40"/>
  <c r="X1226" i="40"/>
  <c r="W1226" i="40"/>
  <c r="Z1225" i="40"/>
  <c r="Y1225" i="40"/>
  <c r="X1225" i="40"/>
  <c r="W1225" i="40"/>
  <c r="Z1224" i="40"/>
  <c r="Y1224" i="40"/>
  <c r="X1224" i="40"/>
  <c r="W1224" i="40"/>
  <c r="Z1223" i="40"/>
  <c r="Y1223" i="40"/>
  <c r="X1223" i="40"/>
  <c r="W1223" i="40"/>
  <c r="Z1222" i="40"/>
  <c r="Y1222" i="40"/>
  <c r="X1222" i="40"/>
  <c r="W1222" i="40"/>
  <c r="Z1221" i="40"/>
  <c r="Y1221" i="40"/>
  <c r="X1221" i="40"/>
  <c r="W1221" i="40"/>
  <c r="Z1220" i="40"/>
  <c r="Y1220" i="40"/>
  <c r="X1220" i="40"/>
  <c r="W1220" i="40"/>
  <c r="Z1219" i="40"/>
  <c r="Y1219" i="40"/>
  <c r="X1219" i="40"/>
  <c r="W1219" i="40"/>
  <c r="Z1218" i="40"/>
  <c r="Y1218" i="40"/>
  <c r="X1218" i="40"/>
  <c r="W1218" i="40"/>
  <c r="Z1217" i="40"/>
  <c r="Y1217" i="40"/>
  <c r="X1217" i="40"/>
  <c r="W1217" i="40"/>
  <c r="Z1216" i="40"/>
  <c r="Y1216" i="40"/>
  <c r="X1216" i="40"/>
  <c r="W1216" i="40"/>
  <c r="Z1215" i="40"/>
  <c r="Y1215" i="40"/>
  <c r="X1215" i="40"/>
  <c r="W1215" i="40"/>
  <c r="Z1214" i="40"/>
  <c r="Y1214" i="40"/>
  <c r="X1214" i="40"/>
  <c r="W1214" i="40"/>
  <c r="Z1213" i="40"/>
  <c r="Y1213" i="40"/>
  <c r="X1213" i="40"/>
  <c r="W1213" i="40"/>
  <c r="Z1212" i="40"/>
  <c r="Y1212" i="40"/>
  <c r="X1212" i="40"/>
  <c r="W1212" i="40"/>
  <c r="Z1211" i="40"/>
  <c r="Y1211" i="40"/>
  <c r="X1211" i="40"/>
  <c r="W1211" i="40"/>
  <c r="Z1210" i="40"/>
  <c r="Y1210" i="40"/>
  <c r="X1210" i="40"/>
  <c r="W1210" i="40"/>
  <c r="Z1209" i="40"/>
  <c r="Y1209" i="40"/>
  <c r="X1209" i="40"/>
  <c r="W1209" i="40"/>
  <c r="Z1208" i="40"/>
  <c r="Y1208" i="40"/>
  <c r="X1208" i="40"/>
  <c r="W1208" i="40"/>
  <c r="Z1207" i="40"/>
  <c r="Y1207" i="40"/>
  <c r="X1207" i="40"/>
  <c r="W1207" i="40"/>
  <c r="Z1206" i="40"/>
  <c r="Y1206" i="40"/>
  <c r="X1206" i="40"/>
  <c r="W1206" i="40"/>
  <c r="Z1205" i="40"/>
  <c r="Y1205" i="40"/>
  <c r="X1205" i="40"/>
  <c r="W1205" i="40"/>
  <c r="Z1204" i="40"/>
  <c r="Y1204" i="40"/>
  <c r="X1204" i="40"/>
  <c r="W1204" i="40"/>
  <c r="Z1203" i="40"/>
  <c r="Y1203" i="40"/>
  <c r="X1203" i="40"/>
  <c r="W1203" i="40"/>
  <c r="Z1202" i="40"/>
  <c r="Y1202" i="40"/>
  <c r="X1202" i="40"/>
  <c r="W1202" i="40"/>
  <c r="Z1201" i="40"/>
  <c r="Y1201" i="40"/>
  <c r="X1201" i="40"/>
  <c r="W1201" i="40"/>
  <c r="Z1200" i="40"/>
  <c r="Y1200" i="40"/>
  <c r="X1200" i="40"/>
  <c r="W1200" i="40"/>
  <c r="Z1199" i="40"/>
  <c r="Y1199" i="40"/>
  <c r="X1199" i="40"/>
  <c r="W1199" i="40"/>
  <c r="Z1198" i="40"/>
  <c r="Y1198" i="40"/>
  <c r="X1198" i="40"/>
  <c r="W1198" i="40"/>
  <c r="Z1197" i="40"/>
  <c r="Y1197" i="40"/>
  <c r="X1197" i="40"/>
  <c r="W1197" i="40"/>
  <c r="Z1196" i="40"/>
  <c r="Y1196" i="40"/>
  <c r="X1196" i="40"/>
  <c r="W1196" i="40"/>
  <c r="Z1195" i="40"/>
  <c r="Y1195" i="40"/>
  <c r="X1195" i="40"/>
  <c r="W1195" i="40"/>
  <c r="Z1194" i="40"/>
  <c r="Y1194" i="40"/>
  <c r="X1194" i="40"/>
  <c r="W1194" i="40"/>
  <c r="Z1193" i="40"/>
  <c r="Y1193" i="40"/>
  <c r="X1193" i="40"/>
  <c r="W1193" i="40"/>
  <c r="Z1192" i="40"/>
  <c r="Y1192" i="40"/>
  <c r="X1192" i="40"/>
  <c r="W1192" i="40"/>
  <c r="Z1191" i="40"/>
  <c r="Y1191" i="40"/>
  <c r="X1191" i="40"/>
  <c r="W1191" i="40"/>
  <c r="Z1190" i="40"/>
  <c r="Y1190" i="40"/>
  <c r="X1190" i="40"/>
  <c r="W1190" i="40"/>
  <c r="Z1189" i="40"/>
  <c r="Y1189" i="40"/>
  <c r="X1189" i="40"/>
  <c r="W1189" i="40"/>
  <c r="Z1188" i="40"/>
  <c r="Y1188" i="40"/>
  <c r="X1188" i="40"/>
  <c r="W1188" i="40"/>
  <c r="Z1187" i="40"/>
  <c r="Y1187" i="40"/>
  <c r="X1187" i="40"/>
  <c r="W1187" i="40"/>
  <c r="Z1186" i="40"/>
  <c r="Y1186" i="40"/>
  <c r="X1186" i="40"/>
  <c r="W1186" i="40"/>
  <c r="Z1185" i="40"/>
  <c r="Y1185" i="40"/>
  <c r="X1185" i="40"/>
  <c r="W1185" i="40"/>
  <c r="Z1184" i="40"/>
  <c r="Y1184" i="40"/>
  <c r="X1184" i="40"/>
  <c r="W1184" i="40"/>
  <c r="Z1183" i="40"/>
  <c r="Y1183" i="40"/>
  <c r="X1183" i="40"/>
  <c r="W1183" i="40"/>
  <c r="Z1182" i="40"/>
  <c r="Y1182" i="40"/>
  <c r="X1182" i="40"/>
  <c r="W1182" i="40"/>
  <c r="Z1181" i="40"/>
  <c r="Y1181" i="40"/>
  <c r="X1181" i="40"/>
  <c r="W1181" i="40"/>
  <c r="Z1180" i="40"/>
  <c r="Y1180" i="40"/>
  <c r="X1180" i="40"/>
  <c r="W1180" i="40"/>
  <c r="Z1179" i="40"/>
  <c r="Y1179" i="40"/>
  <c r="X1179" i="40"/>
  <c r="W1179" i="40"/>
  <c r="Z1178" i="40"/>
  <c r="Y1178" i="40"/>
  <c r="X1178" i="40"/>
  <c r="W1178" i="40"/>
  <c r="Z1177" i="40"/>
  <c r="Y1177" i="40"/>
  <c r="X1177" i="40"/>
  <c r="W1177" i="40"/>
  <c r="Z1176" i="40"/>
  <c r="Y1176" i="40"/>
  <c r="X1176" i="40"/>
  <c r="W1176" i="40"/>
  <c r="Z1175" i="40"/>
  <c r="Y1175" i="40"/>
  <c r="X1175" i="40"/>
  <c r="W1175" i="40"/>
  <c r="Z1174" i="40"/>
  <c r="Y1174" i="40"/>
  <c r="X1174" i="40"/>
  <c r="W1174" i="40"/>
  <c r="Z1173" i="40"/>
  <c r="Y1173" i="40"/>
  <c r="X1173" i="40"/>
  <c r="W1173" i="40"/>
  <c r="Z1172" i="40"/>
  <c r="Y1172" i="40"/>
  <c r="X1172" i="40"/>
  <c r="W1172" i="40"/>
  <c r="Z1171" i="40"/>
  <c r="Y1171" i="40"/>
  <c r="X1171" i="40"/>
  <c r="W1171" i="40"/>
  <c r="Z1170" i="40"/>
  <c r="Y1170" i="40"/>
  <c r="X1170" i="40"/>
  <c r="W1170" i="40"/>
  <c r="Z1169" i="40"/>
  <c r="Y1169" i="40"/>
  <c r="X1169" i="40"/>
  <c r="W1169" i="40"/>
  <c r="Z1168" i="40"/>
  <c r="Y1168" i="40"/>
  <c r="X1168" i="40"/>
  <c r="W1168" i="40"/>
  <c r="Z1167" i="40"/>
  <c r="Y1167" i="40"/>
  <c r="X1167" i="40"/>
  <c r="W1167" i="40"/>
  <c r="Z1166" i="40"/>
  <c r="Y1166" i="40"/>
  <c r="X1166" i="40"/>
  <c r="W1166" i="40"/>
  <c r="Z1165" i="40"/>
  <c r="Y1165" i="40"/>
  <c r="X1165" i="40"/>
  <c r="W1165" i="40"/>
  <c r="Z1164" i="40"/>
  <c r="Y1164" i="40"/>
  <c r="X1164" i="40"/>
  <c r="W1164" i="40"/>
  <c r="Z1163" i="40"/>
  <c r="Y1163" i="40"/>
  <c r="X1163" i="40"/>
  <c r="W1163" i="40"/>
  <c r="Z1162" i="40"/>
  <c r="Y1162" i="40"/>
  <c r="X1162" i="40"/>
  <c r="W1162" i="40"/>
  <c r="Z1161" i="40"/>
  <c r="Y1161" i="40"/>
  <c r="X1161" i="40"/>
  <c r="W1161" i="40"/>
  <c r="Z1160" i="40"/>
  <c r="Y1160" i="40"/>
  <c r="X1160" i="40"/>
  <c r="W1160" i="40"/>
  <c r="Z1159" i="40"/>
  <c r="Y1159" i="40"/>
  <c r="X1159" i="40"/>
  <c r="W1159" i="40"/>
  <c r="Z1158" i="40"/>
  <c r="Y1158" i="40"/>
  <c r="X1158" i="40"/>
  <c r="W1158" i="40"/>
  <c r="Z1157" i="40"/>
  <c r="Y1157" i="40"/>
  <c r="X1157" i="40"/>
  <c r="W1157" i="40"/>
  <c r="Z1156" i="40"/>
  <c r="Y1156" i="40"/>
  <c r="X1156" i="40"/>
  <c r="W1156" i="40"/>
  <c r="Z1155" i="40"/>
  <c r="Y1155" i="40"/>
  <c r="X1155" i="40"/>
  <c r="W1155" i="40"/>
  <c r="Z1154" i="40"/>
  <c r="Y1154" i="40"/>
  <c r="X1154" i="40"/>
  <c r="W1154" i="40"/>
  <c r="Z1153" i="40"/>
  <c r="Y1153" i="40"/>
  <c r="X1153" i="40"/>
  <c r="W1153" i="40"/>
  <c r="Z1152" i="40"/>
  <c r="Y1152" i="40"/>
  <c r="X1152" i="40"/>
  <c r="W1152" i="40"/>
  <c r="Z1151" i="40"/>
  <c r="Y1151" i="40"/>
  <c r="X1151" i="40"/>
  <c r="W1151" i="40"/>
  <c r="Z1150" i="40"/>
  <c r="Y1150" i="40"/>
  <c r="X1150" i="40"/>
  <c r="W1150" i="40"/>
  <c r="Z1149" i="40"/>
  <c r="Y1149" i="40"/>
  <c r="X1149" i="40"/>
  <c r="W1149" i="40"/>
  <c r="Z1148" i="40"/>
  <c r="Y1148" i="40"/>
  <c r="X1148" i="40"/>
  <c r="W1148" i="40"/>
  <c r="Z1147" i="40"/>
  <c r="Y1147" i="40"/>
  <c r="X1147" i="40"/>
  <c r="W1147" i="40"/>
  <c r="Z1146" i="40"/>
  <c r="Y1146" i="40"/>
  <c r="X1146" i="40"/>
  <c r="W1146" i="40"/>
  <c r="Z1145" i="40"/>
  <c r="Y1145" i="40"/>
  <c r="X1145" i="40"/>
  <c r="W1145" i="40"/>
  <c r="Z1144" i="40"/>
  <c r="Y1144" i="40"/>
  <c r="X1144" i="40"/>
  <c r="W1144" i="40"/>
  <c r="Z1143" i="40"/>
  <c r="Y1143" i="40"/>
  <c r="X1143" i="40"/>
  <c r="W1143" i="40"/>
  <c r="Z1142" i="40"/>
  <c r="Y1142" i="40"/>
  <c r="X1142" i="40"/>
  <c r="W1142" i="40"/>
  <c r="Z1141" i="40"/>
  <c r="Y1141" i="40"/>
  <c r="X1141" i="40"/>
  <c r="W1141" i="40"/>
  <c r="Z1140" i="40"/>
  <c r="Y1140" i="40"/>
  <c r="X1140" i="40"/>
  <c r="W1140" i="40"/>
  <c r="Z1139" i="40"/>
  <c r="Y1139" i="40"/>
  <c r="X1139" i="40"/>
  <c r="W1139" i="40"/>
  <c r="Z1138" i="40"/>
  <c r="Y1138" i="40"/>
  <c r="X1138" i="40"/>
  <c r="W1138" i="40"/>
  <c r="Z1137" i="40"/>
  <c r="Y1137" i="40"/>
  <c r="X1137" i="40"/>
  <c r="W1137" i="40"/>
  <c r="Z1136" i="40"/>
  <c r="Y1136" i="40"/>
  <c r="X1136" i="40"/>
  <c r="W1136" i="40"/>
  <c r="Z1135" i="40"/>
  <c r="Y1135" i="40"/>
  <c r="X1135" i="40"/>
  <c r="W1135" i="40"/>
  <c r="Z1134" i="40"/>
  <c r="Y1134" i="40"/>
  <c r="X1134" i="40"/>
  <c r="W1134" i="40"/>
  <c r="Z1133" i="40"/>
  <c r="Y1133" i="40"/>
  <c r="X1133" i="40"/>
  <c r="W1133" i="40"/>
  <c r="Z1132" i="40"/>
  <c r="Y1132" i="40"/>
  <c r="X1132" i="40"/>
  <c r="W1132" i="40"/>
  <c r="Z1131" i="40"/>
  <c r="Y1131" i="40"/>
  <c r="X1131" i="40"/>
  <c r="W1131" i="40"/>
  <c r="Z1130" i="40"/>
  <c r="Y1130" i="40"/>
  <c r="X1130" i="40"/>
  <c r="W1130" i="40"/>
  <c r="Z1129" i="40"/>
  <c r="Y1129" i="40"/>
  <c r="X1129" i="40"/>
  <c r="W1129" i="40"/>
  <c r="Z1128" i="40"/>
  <c r="Y1128" i="40"/>
  <c r="X1128" i="40"/>
  <c r="W1128" i="40"/>
  <c r="Z1127" i="40"/>
  <c r="Y1127" i="40"/>
  <c r="X1127" i="40"/>
  <c r="W1127" i="40"/>
  <c r="Z1126" i="40"/>
  <c r="Y1126" i="40"/>
  <c r="X1126" i="40"/>
  <c r="W1126" i="40"/>
  <c r="Z1125" i="40"/>
  <c r="Y1125" i="40"/>
  <c r="X1125" i="40"/>
  <c r="W1125" i="40"/>
  <c r="Z1124" i="40"/>
  <c r="Y1124" i="40"/>
  <c r="X1124" i="40"/>
  <c r="W1124" i="40"/>
  <c r="Z1123" i="40"/>
  <c r="Y1123" i="40"/>
  <c r="X1123" i="40"/>
  <c r="W1123" i="40"/>
  <c r="Z1122" i="40"/>
  <c r="Y1122" i="40"/>
  <c r="X1122" i="40"/>
  <c r="W1122" i="40"/>
  <c r="Z1121" i="40"/>
  <c r="Y1121" i="40"/>
  <c r="X1121" i="40"/>
  <c r="W1121" i="40"/>
  <c r="Z1120" i="40"/>
  <c r="Y1120" i="40"/>
  <c r="X1120" i="40"/>
  <c r="W1120" i="40"/>
  <c r="Z1119" i="40"/>
  <c r="Y1119" i="40"/>
  <c r="X1119" i="40"/>
  <c r="W1119" i="40"/>
  <c r="Z1118" i="40"/>
  <c r="Y1118" i="40"/>
  <c r="X1118" i="40"/>
  <c r="W1118" i="40"/>
  <c r="Z1117" i="40"/>
  <c r="Y1117" i="40"/>
  <c r="X1117" i="40"/>
  <c r="W1117" i="40"/>
  <c r="Z1116" i="40"/>
  <c r="Y1116" i="40"/>
  <c r="X1116" i="40"/>
  <c r="W1116" i="40"/>
  <c r="Z1115" i="40"/>
  <c r="Y1115" i="40"/>
  <c r="X1115" i="40"/>
  <c r="W1115" i="40"/>
  <c r="Z1114" i="40"/>
  <c r="Y1114" i="40"/>
  <c r="X1114" i="40"/>
  <c r="W1114" i="40"/>
  <c r="Z1113" i="40"/>
  <c r="Y1113" i="40"/>
  <c r="X1113" i="40"/>
  <c r="W1113" i="40"/>
  <c r="Z1112" i="40"/>
  <c r="Y1112" i="40"/>
  <c r="X1112" i="40"/>
  <c r="W1112" i="40"/>
  <c r="Z1111" i="40"/>
  <c r="Y1111" i="40"/>
  <c r="X1111" i="40"/>
  <c r="W1111" i="40"/>
  <c r="Z1110" i="40"/>
  <c r="Y1110" i="40"/>
  <c r="X1110" i="40"/>
  <c r="W1110" i="40"/>
  <c r="Z1109" i="40"/>
  <c r="Y1109" i="40"/>
  <c r="X1109" i="40"/>
  <c r="W1109" i="40"/>
  <c r="Z1108" i="40"/>
  <c r="Y1108" i="40"/>
  <c r="X1108" i="40"/>
  <c r="W1108" i="40"/>
  <c r="Z1107" i="40"/>
  <c r="Y1107" i="40"/>
  <c r="X1107" i="40"/>
  <c r="W1107" i="40"/>
  <c r="Z1106" i="40"/>
  <c r="Y1106" i="40"/>
  <c r="X1106" i="40"/>
  <c r="W1106" i="40"/>
  <c r="Z1105" i="40"/>
  <c r="Y1105" i="40"/>
  <c r="X1105" i="40"/>
  <c r="W1105" i="40"/>
  <c r="Z1104" i="40"/>
  <c r="Y1104" i="40"/>
  <c r="X1104" i="40"/>
  <c r="W1104" i="40"/>
  <c r="Z1103" i="40"/>
  <c r="Y1103" i="40"/>
  <c r="X1103" i="40"/>
  <c r="W1103" i="40"/>
  <c r="Z1102" i="40"/>
  <c r="Y1102" i="40"/>
  <c r="X1102" i="40"/>
  <c r="W1102" i="40"/>
  <c r="Z1101" i="40"/>
  <c r="Y1101" i="40"/>
  <c r="X1101" i="40"/>
  <c r="W1101" i="40"/>
  <c r="Z1100" i="40"/>
  <c r="Y1100" i="40"/>
  <c r="X1100" i="40"/>
  <c r="W1100" i="40"/>
  <c r="Z1099" i="40"/>
  <c r="Y1099" i="40"/>
  <c r="X1099" i="40"/>
  <c r="W1099" i="40"/>
  <c r="Z1098" i="40"/>
  <c r="Y1098" i="40"/>
  <c r="X1098" i="40"/>
  <c r="W1098" i="40"/>
  <c r="Z1097" i="40"/>
  <c r="Y1097" i="40"/>
  <c r="X1097" i="40"/>
  <c r="W1097" i="40"/>
  <c r="Z1096" i="40"/>
  <c r="Y1096" i="40"/>
  <c r="X1096" i="40"/>
  <c r="W1096" i="40"/>
  <c r="Z1095" i="40"/>
  <c r="Y1095" i="40"/>
  <c r="X1095" i="40"/>
  <c r="W1095" i="40"/>
  <c r="Z1094" i="40"/>
  <c r="Y1094" i="40"/>
  <c r="X1094" i="40"/>
  <c r="W1094" i="40"/>
  <c r="Z1093" i="40"/>
  <c r="Y1093" i="40"/>
  <c r="X1093" i="40"/>
  <c r="W1093" i="40"/>
  <c r="Z1092" i="40"/>
  <c r="Y1092" i="40"/>
  <c r="X1092" i="40"/>
  <c r="W1092" i="40"/>
  <c r="Z1091" i="40"/>
  <c r="Y1091" i="40"/>
  <c r="X1091" i="40"/>
  <c r="W1091" i="40"/>
  <c r="Z1090" i="40"/>
  <c r="Y1090" i="40"/>
  <c r="X1090" i="40"/>
  <c r="W1090" i="40"/>
  <c r="Z1089" i="40"/>
  <c r="Y1089" i="40"/>
  <c r="X1089" i="40"/>
  <c r="W1089" i="40"/>
  <c r="Z1088" i="40"/>
  <c r="Y1088" i="40"/>
  <c r="X1088" i="40"/>
  <c r="W1088" i="40"/>
  <c r="Z1087" i="40"/>
  <c r="Y1087" i="40"/>
  <c r="X1087" i="40"/>
  <c r="W1087" i="40"/>
  <c r="Z1086" i="40"/>
  <c r="Y1086" i="40"/>
  <c r="X1086" i="40"/>
  <c r="W1086" i="40"/>
  <c r="Z1085" i="40"/>
  <c r="Y1085" i="40"/>
  <c r="X1085" i="40"/>
  <c r="W1085" i="40"/>
  <c r="Z1084" i="40"/>
  <c r="Y1084" i="40"/>
  <c r="X1084" i="40"/>
  <c r="W1084" i="40"/>
  <c r="Z1083" i="40"/>
  <c r="Y1083" i="40"/>
  <c r="X1083" i="40"/>
  <c r="W1083" i="40"/>
  <c r="Z1082" i="40"/>
  <c r="Y1082" i="40"/>
  <c r="X1082" i="40"/>
  <c r="W1082" i="40"/>
  <c r="Z1081" i="40"/>
  <c r="Y1081" i="40"/>
  <c r="X1081" i="40"/>
  <c r="W1081" i="40"/>
  <c r="Z1080" i="40"/>
  <c r="Y1080" i="40"/>
  <c r="X1080" i="40"/>
  <c r="W1080" i="40"/>
  <c r="Z1079" i="40"/>
  <c r="Y1079" i="40"/>
  <c r="X1079" i="40"/>
  <c r="W1079" i="40"/>
  <c r="Z1078" i="40"/>
  <c r="Y1078" i="40"/>
  <c r="X1078" i="40"/>
  <c r="W1078" i="40"/>
  <c r="Z1077" i="40"/>
  <c r="Y1077" i="40"/>
  <c r="X1077" i="40"/>
  <c r="W1077" i="40"/>
  <c r="Z1076" i="40"/>
  <c r="Y1076" i="40"/>
  <c r="X1076" i="40"/>
  <c r="W1076" i="40"/>
  <c r="Z1075" i="40"/>
  <c r="Y1075" i="40"/>
  <c r="X1075" i="40"/>
  <c r="W1075" i="40"/>
  <c r="Z1074" i="40"/>
  <c r="Y1074" i="40"/>
  <c r="X1074" i="40"/>
  <c r="W1074" i="40"/>
  <c r="Z1073" i="40"/>
  <c r="Y1073" i="40"/>
  <c r="X1073" i="40"/>
  <c r="W1073" i="40"/>
  <c r="Z1072" i="40"/>
  <c r="Y1072" i="40"/>
  <c r="X1072" i="40"/>
  <c r="W1072" i="40"/>
  <c r="Z1071" i="40"/>
  <c r="Y1071" i="40"/>
  <c r="X1071" i="40"/>
  <c r="W1071" i="40"/>
  <c r="Z1070" i="40"/>
  <c r="Y1070" i="40"/>
  <c r="X1070" i="40"/>
  <c r="W1070" i="40"/>
  <c r="Z1069" i="40"/>
  <c r="Y1069" i="40"/>
  <c r="X1069" i="40"/>
  <c r="W1069" i="40"/>
  <c r="Z1068" i="40"/>
  <c r="Y1068" i="40"/>
  <c r="X1068" i="40"/>
  <c r="W1068" i="40"/>
  <c r="Z1067" i="40"/>
  <c r="Y1067" i="40"/>
  <c r="X1067" i="40"/>
  <c r="W1067" i="40"/>
  <c r="Z1066" i="40"/>
  <c r="Y1066" i="40"/>
  <c r="X1066" i="40"/>
  <c r="W1066" i="40"/>
  <c r="Z1065" i="40"/>
  <c r="Y1065" i="40"/>
  <c r="X1065" i="40"/>
  <c r="W1065" i="40"/>
  <c r="Z1064" i="40"/>
  <c r="Y1064" i="40"/>
  <c r="X1064" i="40"/>
  <c r="W1064" i="40"/>
  <c r="Z1063" i="40"/>
  <c r="Y1063" i="40"/>
  <c r="X1063" i="40"/>
  <c r="W1063" i="40"/>
  <c r="Z1062" i="40"/>
  <c r="Y1062" i="40"/>
  <c r="X1062" i="40"/>
  <c r="W1062" i="40"/>
  <c r="Z1061" i="40"/>
  <c r="Y1061" i="40"/>
  <c r="X1061" i="40"/>
  <c r="W1061" i="40"/>
  <c r="Z1060" i="40"/>
  <c r="Y1060" i="40"/>
  <c r="X1060" i="40"/>
  <c r="W1060" i="40"/>
  <c r="Z1059" i="40"/>
  <c r="Y1059" i="40"/>
  <c r="X1059" i="40"/>
  <c r="W1059" i="40"/>
  <c r="Z1058" i="40"/>
  <c r="Y1058" i="40"/>
  <c r="X1058" i="40"/>
  <c r="W1058" i="40"/>
  <c r="Z1057" i="40"/>
  <c r="Y1057" i="40"/>
  <c r="X1057" i="40"/>
  <c r="W1057" i="40"/>
  <c r="Z1056" i="40"/>
  <c r="Y1056" i="40"/>
  <c r="X1056" i="40"/>
  <c r="W1056" i="40"/>
  <c r="Z1055" i="40"/>
  <c r="Y1055" i="40"/>
  <c r="X1055" i="40"/>
  <c r="W1055" i="40"/>
  <c r="Z1054" i="40"/>
  <c r="Y1054" i="40"/>
  <c r="X1054" i="40"/>
  <c r="W1054" i="40"/>
  <c r="Z1053" i="40"/>
  <c r="Y1053" i="40"/>
  <c r="X1053" i="40"/>
  <c r="W1053" i="40"/>
  <c r="Z1052" i="40"/>
  <c r="Y1052" i="40"/>
  <c r="X1052" i="40"/>
  <c r="W1052" i="40"/>
  <c r="Z1051" i="40"/>
  <c r="Y1051" i="40"/>
  <c r="X1051" i="40"/>
  <c r="W1051" i="40"/>
  <c r="Z1050" i="40"/>
  <c r="Y1050" i="40"/>
  <c r="X1050" i="40"/>
  <c r="W1050" i="40"/>
  <c r="Z1049" i="40"/>
  <c r="Y1049" i="40"/>
  <c r="X1049" i="40"/>
  <c r="W1049" i="40"/>
  <c r="Z1048" i="40"/>
  <c r="Y1048" i="40"/>
  <c r="X1048" i="40"/>
  <c r="W1048" i="40"/>
  <c r="Z1047" i="40"/>
  <c r="Y1047" i="40"/>
  <c r="X1047" i="40"/>
  <c r="W1047" i="40"/>
  <c r="Z1046" i="40"/>
  <c r="Y1046" i="40"/>
  <c r="X1046" i="40"/>
  <c r="W1046" i="40"/>
  <c r="Z1045" i="40"/>
  <c r="Y1045" i="40"/>
  <c r="X1045" i="40"/>
  <c r="W1045" i="40"/>
  <c r="Z1044" i="40"/>
  <c r="Y1044" i="40"/>
  <c r="X1044" i="40"/>
  <c r="W1044" i="40"/>
  <c r="Z1043" i="40"/>
  <c r="Y1043" i="40"/>
  <c r="X1043" i="40"/>
  <c r="W1043" i="40"/>
  <c r="Z1042" i="40"/>
  <c r="Y1042" i="40"/>
  <c r="X1042" i="40"/>
  <c r="W1042" i="40"/>
  <c r="Z1041" i="40"/>
  <c r="Y1041" i="40"/>
  <c r="X1041" i="40"/>
  <c r="W1041" i="40"/>
  <c r="Z1040" i="40"/>
  <c r="Y1040" i="40"/>
  <c r="X1040" i="40"/>
  <c r="W1040" i="40"/>
  <c r="Z1039" i="40"/>
  <c r="Y1039" i="40"/>
  <c r="X1039" i="40"/>
  <c r="W1039" i="40"/>
  <c r="Z1038" i="40"/>
  <c r="Y1038" i="40"/>
  <c r="X1038" i="40"/>
  <c r="W1038" i="40"/>
  <c r="Z1037" i="40"/>
  <c r="Y1037" i="40"/>
  <c r="X1037" i="40"/>
  <c r="W1037" i="40"/>
  <c r="Z1036" i="40"/>
  <c r="Y1036" i="40"/>
  <c r="X1036" i="40"/>
  <c r="W1036" i="40"/>
  <c r="Z1035" i="40"/>
  <c r="Y1035" i="40"/>
  <c r="X1035" i="40"/>
  <c r="W1035" i="40"/>
  <c r="Z1034" i="40"/>
  <c r="Y1034" i="40"/>
  <c r="X1034" i="40"/>
  <c r="W1034" i="40"/>
  <c r="Z1033" i="40"/>
  <c r="Y1033" i="40"/>
  <c r="X1033" i="40"/>
  <c r="W1033" i="40"/>
  <c r="Z1032" i="40"/>
  <c r="Y1032" i="40"/>
  <c r="X1032" i="40"/>
  <c r="W1032" i="40"/>
  <c r="Z1031" i="40"/>
  <c r="Y1031" i="40"/>
  <c r="X1031" i="40"/>
  <c r="W1031" i="40"/>
  <c r="Z1030" i="40"/>
  <c r="Y1030" i="40"/>
  <c r="X1030" i="40"/>
  <c r="W1030" i="40"/>
  <c r="Z1029" i="40"/>
  <c r="Y1029" i="40"/>
  <c r="X1029" i="40"/>
  <c r="W1029" i="40"/>
  <c r="Z1028" i="40"/>
  <c r="Y1028" i="40"/>
  <c r="X1028" i="40"/>
  <c r="W1028" i="40"/>
  <c r="Z1027" i="40"/>
  <c r="Y1027" i="40"/>
  <c r="X1027" i="40"/>
  <c r="W1027" i="40"/>
  <c r="Z1026" i="40"/>
  <c r="Y1026" i="40"/>
  <c r="X1026" i="40"/>
  <c r="W1026" i="40"/>
  <c r="Z1025" i="40"/>
  <c r="Y1025" i="40"/>
  <c r="X1025" i="40"/>
  <c r="W1025" i="40"/>
  <c r="Z1024" i="40"/>
  <c r="Y1024" i="40"/>
  <c r="X1024" i="40"/>
  <c r="W1024" i="40"/>
  <c r="Z1023" i="40"/>
  <c r="Y1023" i="40"/>
  <c r="X1023" i="40"/>
  <c r="W1023" i="40"/>
  <c r="Z1022" i="40"/>
  <c r="Y1022" i="40"/>
  <c r="X1022" i="40"/>
  <c r="W1022" i="40"/>
  <c r="Z1021" i="40"/>
  <c r="Y1021" i="40"/>
  <c r="X1021" i="40"/>
  <c r="W1021" i="40"/>
  <c r="Z1020" i="40"/>
  <c r="Y1020" i="40"/>
  <c r="X1020" i="40"/>
  <c r="W1020" i="40"/>
  <c r="Z1019" i="40"/>
  <c r="Y1019" i="40"/>
  <c r="X1019" i="40"/>
  <c r="W1019" i="40"/>
  <c r="Z1018" i="40"/>
  <c r="Y1018" i="40"/>
  <c r="X1018" i="40"/>
  <c r="W1018" i="40"/>
  <c r="Z1017" i="40"/>
  <c r="Y1017" i="40"/>
  <c r="X1017" i="40"/>
  <c r="W1017" i="40"/>
  <c r="Z1016" i="40"/>
  <c r="Y1016" i="40"/>
  <c r="X1016" i="40"/>
  <c r="W1016" i="40"/>
  <c r="Z1015" i="40"/>
  <c r="Y1015" i="40"/>
  <c r="X1015" i="40"/>
  <c r="W1015" i="40"/>
  <c r="Z1014" i="40"/>
  <c r="Y1014" i="40"/>
  <c r="X1014" i="40"/>
  <c r="W1014" i="40"/>
  <c r="Z1013" i="40"/>
  <c r="Y1013" i="40"/>
  <c r="X1013" i="40"/>
  <c r="W1013" i="40"/>
  <c r="Z1012" i="40"/>
  <c r="Y1012" i="40"/>
  <c r="X1012" i="40"/>
  <c r="W1012" i="40"/>
  <c r="Z1011" i="40"/>
  <c r="Y1011" i="40"/>
  <c r="X1011" i="40"/>
  <c r="W1011" i="40"/>
  <c r="Z1010" i="40"/>
  <c r="Y1010" i="40"/>
  <c r="X1010" i="40"/>
  <c r="W1010" i="40"/>
  <c r="Z1009" i="40"/>
  <c r="Y1009" i="40"/>
  <c r="X1009" i="40"/>
  <c r="W1009" i="40"/>
  <c r="Z1008" i="40"/>
  <c r="Y1008" i="40"/>
  <c r="X1008" i="40"/>
  <c r="W1008" i="40"/>
  <c r="Z1007" i="40"/>
  <c r="Y1007" i="40"/>
  <c r="X1007" i="40"/>
  <c r="W1007" i="40"/>
  <c r="Z1006" i="40"/>
  <c r="Y1006" i="40"/>
  <c r="X1006" i="40"/>
  <c r="W1006" i="40"/>
  <c r="Z1005" i="40"/>
  <c r="Y1005" i="40"/>
  <c r="X1005" i="40"/>
  <c r="W1005" i="40"/>
  <c r="Z1004" i="40"/>
  <c r="Y1004" i="40"/>
  <c r="X1004" i="40"/>
  <c r="W1004" i="40"/>
  <c r="Z1003" i="40"/>
  <c r="Y1003" i="40"/>
  <c r="X1003" i="40"/>
  <c r="W1003" i="40"/>
  <c r="Z1002" i="40"/>
  <c r="Y1002" i="40"/>
  <c r="X1002" i="40"/>
  <c r="W1002" i="40"/>
  <c r="Z1001" i="40"/>
  <c r="Y1001" i="40"/>
  <c r="X1001" i="40"/>
  <c r="W1001" i="40"/>
  <c r="Z1000" i="40"/>
  <c r="Y1000" i="40"/>
  <c r="X1000" i="40"/>
  <c r="W1000" i="40"/>
  <c r="Z999" i="40"/>
  <c r="Y999" i="40"/>
  <c r="X999" i="40"/>
  <c r="W999" i="40"/>
  <c r="Z998" i="40"/>
  <c r="Y998" i="40"/>
  <c r="X998" i="40"/>
  <c r="W998" i="40"/>
  <c r="Z997" i="40"/>
  <c r="Y997" i="40"/>
  <c r="X997" i="40"/>
  <c r="W997" i="40"/>
  <c r="Z996" i="40"/>
  <c r="Y996" i="40"/>
  <c r="X996" i="40"/>
  <c r="W996" i="40"/>
  <c r="Z995" i="40"/>
  <c r="Y995" i="40"/>
  <c r="X995" i="40"/>
  <c r="W995" i="40"/>
  <c r="Z994" i="40"/>
  <c r="Y994" i="40"/>
  <c r="X994" i="40"/>
  <c r="W994" i="40"/>
  <c r="Z993" i="40"/>
  <c r="Y993" i="40"/>
  <c r="X993" i="40"/>
  <c r="W993" i="40"/>
  <c r="Z992" i="40"/>
  <c r="Y992" i="40"/>
  <c r="X992" i="40"/>
  <c r="W992" i="40"/>
  <c r="Z991" i="40"/>
  <c r="Y991" i="40"/>
  <c r="X991" i="40"/>
  <c r="W991" i="40"/>
  <c r="Z990" i="40"/>
  <c r="Y990" i="40"/>
  <c r="X990" i="40"/>
  <c r="W990" i="40"/>
  <c r="Z989" i="40"/>
  <c r="Y989" i="40"/>
  <c r="X989" i="40"/>
  <c r="W989" i="40"/>
  <c r="Z988" i="40"/>
  <c r="Y988" i="40"/>
  <c r="X988" i="40"/>
  <c r="W988" i="40"/>
  <c r="Z987" i="40"/>
  <c r="Y987" i="40"/>
  <c r="X987" i="40"/>
  <c r="W987" i="40"/>
  <c r="Z986" i="40"/>
  <c r="Y986" i="40"/>
  <c r="X986" i="40"/>
  <c r="W986" i="40"/>
  <c r="Z985" i="40"/>
  <c r="Y985" i="40"/>
  <c r="X985" i="40"/>
  <c r="W985" i="40"/>
  <c r="Z984" i="40"/>
  <c r="Y984" i="40"/>
  <c r="X984" i="40"/>
  <c r="W984" i="40"/>
  <c r="Z983" i="40"/>
  <c r="Y983" i="40"/>
  <c r="X983" i="40"/>
  <c r="W983" i="40"/>
  <c r="Z982" i="40"/>
  <c r="Y982" i="40"/>
  <c r="X982" i="40"/>
  <c r="W982" i="40"/>
  <c r="Z981" i="40"/>
  <c r="Y981" i="40"/>
  <c r="X981" i="40"/>
  <c r="W981" i="40"/>
  <c r="Z980" i="40"/>
  <c r="Y980" i="40"/>
  <c r="X980" i="40"/>
  <c r="W980" i="40"/>
  <c r="Z979" i="40"/>
  <c r="Y979" i="40"/>
  <c r="X979" i="40"/>
  <c r="W979" i="40"/>
  <c r="Z978" i="40"/>
  <c r="Y978" i="40"/>
  <c r="X978" i="40"/>
  <c r="W978" i="40"/>
  <c r="Z977" i="40"/>
  <c r="Y977" i="40"/>
  <c r="X977" i="40"/>
  <c r="W977" i="40"/>
  <c r="Z976" i="40"/>
  <c r="Y976" i="40"/>
  <c r="X976" i="40"/>
  <c r="W976" i="40"/>
  <c r="Z975" i="40"/>
  <c r="Y975" i="40"/>
  <c r="X975" i="40"/>
  <c r="W975" i="40"/>
  <c r="Z974" i="40"/>
  <c r="Y974" i="40"/>
  <c r="X974" i="40"/>
  <c r="W974" i="40"/>
  <c r="Z973" i="40"/>
  <c r="Y973" i="40"/>
  <c r="X973" i="40"/>
  <c r="W973" i="40"/>
  <c r="Z972" i="40"/>
  <c r="Y972" i="40"/>
  <c r="X972" i="40"/>
  <c r="W972" i="40"/>
  <c r="Z971" i="40"/>
  <c r="Y971" i="40"/>
  <c r="X971" i="40"/>
  <c r="W971" i="40"/>
  <c r="Z970" i="40"/>
  <c r="Y970" i="40"/>
  <c r="X970" i="40"/>
  <c r="W970" i="40"/>
  <c r="Z969" i="40"/>
  <c r="Y969" i="40"/>
  <c r="X969" i="40"/>
  <c r="W969" i="40"/>
  <c r="Z968" i="40"/>
  <c r="Y968" i="40"/>
  <c r="X968" i="40"/>
  <c r="W968" i="40"/>
  <c r="Z967" i="40"/>
  <c r="Y967" i="40"/>
  <c r="X967" i="40"/>
  <c r="W967" i="40"/>
  <c r="Z966" i="40"/>
  <c r="Y966" i="40"/>
  <c r="X966" i="40"/>
  <c r="W966" i="40"/>
  <c r="Z965" i="40"/>
  <c r="Y965" i="40"/>
  <c r="X965" i="40"/>
  <c r="W965" i="40"/>
  <c r="Z964" i="40"/>
  <c r="Y964" i="40"/>
  <c r="X964" i="40"/>
  <c r="W964" i="40"/>
  <c r="Z963" i="40"/>
  <c r="Y963" i="40"/>
  <c r="X963" i="40"/>
  <c r="W963" i="40"/>
  <c r="Z962" i="40"/>
  <c r="Y962" i="40"/>
  <c r="X962" i="40"/>
  <c r="W962" i="40"/>
  <c r="Z961" i="40"/>
  <c r="Y961" i="40"/>
  <c r="X961" i="40"/>
  <c r="W961" i="40"/>
  <c r="Z960" i="40"/>
  <c r="Y960" i="40"/>
  <c r="X960" i="40"/>
  <c r="W960" i="40"/>
  <c r="Z959" i="40"/>
  <c r="Y959" i="40"/>
  <c r="X959" i="40"/>
  <c r="W959" i="40"/>
  <c r="Z958" i="40"/>
  <c r="Y958" i="40"/>
  <c r="X958" i="40"/>
  <c r="W958" i="40"/>
  <c r="Z957" i="40"/>
  <c r="Y957" i="40"/>
  <c r="X957" i="40"/>
  <c r="W957" i="40"/>
  <c r="Z956" i="40"/>
  <c r="Y956" i="40"/>
  <c r="X956" i="40"/>
  <c r="W956" i="40"/>
  <c r="Z955" i="40"/>
  <c r="Y955" i="40"/>
  <c r="X955" i="40"/>
  <c r="W955" i="40"/>
  <c r="Z954" i="40"/>
  <c r="Y954" i="40"/>
  <c r="X954" i="40"/>
  <c r="W954" i="40"/>
  <c r="Z953" i="40"/>
  <c r="Y953" i="40"/>
  <c r="X953" i="40"/>
  <c r="W953" i="40"/>
  <c r="Z952" i="40"/>
  <c r="Y952" i="40"/>
  <c r="X952" i="40"/>
  <c r="W952" i="40"/>
  <c r="Z951" i="40"/>
  <c r="Y951" i="40"/>
  <c r="X951" i="40"/>
  <c r="W951" i="40"/>
  <c r="Z950" i="40"/>
  <c r="Y950" i="40"/>
  <c r="X950" i="40"/>
  <c r="W950" i="40"/>
  <c r="Z949" i="40"/>
  <c r="Y949" i="40"/>
  <c r="X949" i="40"/>
  <c r="W949" i="40"/>
  <c r="Z948" i="40"/>
  <c r="Y948" i="40"/>
  <c r="X948" i="40"/>
  <c r="W948" i="40"/>
  <c r="Z947" i="40"/>
  <c r="Y947" i="40"/>
  <c r="X947" i="40"/>
  <c r="W947" i="40"/>
  <c r="Z946" i="40"/>
  <c r="Y946" i="40"/>
  <c r="X946" i="40"/>
  <c r="W946" i="40"/>
  <c r="Z945" i="40"/>
  <c r="Y945" i="40"/>
  <c r="X945" i="40"/>
  <c r="W945" i="40"/>
  <c r="Z944" i="40"/>
  <c r="Y944" i="40"/>
  <c r="X944" i="40"/>
  <c r="W944" i="40"/>
  <c r="Z943" i="40"/>
  <c r="Y943" i="40"/>
  <c r="X943" i="40"/>
  <c r="W943" i="40"/>
  <c r="Z942" i="40"/>
  <c r="Y942" i="40"/>
  <c r="X942" i="40"/>
  <c r="W942" i="40"/>
  <c r="Z941" i="40"/>
  <c r="Y941" i="40"/>
  <c r="X941" i="40"/>
  <c r="W941" i="40"/>
  <c r="Z940" i="40"/>
  <c r="Y940" i="40"/>
  <c r="X940" i="40"/>
  <c r="W940" i="40"/>
  <c r="Z939" i="40"/>
  <c r="Y939" i="40"/>
  <c r="X939" i="40"/>
  <c r="W939" i="40"/>
  <c r="Z938" i="40"/>
  <c r="Y938" i="40"/>
  <c r="X938" i="40"/>
  <c r="W938" i="40"/>
  <c r="Z937" i="40"/>
  <c r="Y937" i="40"/>
  <c r="X937" i="40"/>
  <c r="W937" i="40"/>
  <c r="Z936" i="40"/>
  <c r="Y936" i="40"/>
  <c r="X936" i="40"/>
  <c r="W936" i="40"/>
  <c r="Z935" i="40"/>
  <c r="Y935" i="40"/>
  <c r="X935" i="40"/>
  <c r="W935" i="40"/>
  <c r="Z934" i="40"/>
  <c r="Y934" i="40"/>
  <c r="X934" i="40"/>
  <c r="W934" i="40"/>
  <c r="Z933" i="40"/>
  <c r="Y933" i="40"/>
  <c r="X933" i="40"/>
  <c r="W933" i="40"/>
  <c r="Z932" i="40"/>
  <c r="Y932" i="40"/>
  <c r="X932" i="40"/>
  <c r="W932" i="40"/>
  <c r="Z931" i="40"/>
  <c r="Y931" i="40"/>
  <c r="X931" i="40"/>
  <c r="W931" i="40"/>
  <c r="Z930" i="40"/>
  <c r="Y930" i="40"/>
  <c r="X930" i="40"/>
  <c r="W930" i="40"/>
  <c r="Z929" i="40"/>
  <c r="Y929" i="40"/>
  <c r="X929" i="40"/>
  <c r="W929" i="40"/>
  <c r="Z928" i="40"/>
  <c r="Y928" i="40"/>
  <c r="X928" i="40"/>
  <c r="W928" i="40"/>
  <c r="Z927" i="40"/>
  <c r="Y927" i="40"/>
  <c r="X927" i="40"/>
  <c r="W927" i="40"/>
  <c r="Z926" i="40"/>
  <c r="Y926" i="40"/>
  <c r="X926" i="40"/>
  <c r="W926" i="40"/>
  <c r="Z925" i="40"/>
  <c r="Y925" i="40"/>
  <c r="X925" i="40"/>
  <c r="W925" i="40"/>
  <c r="Z924" i="40"/>
  <c r="Y924" i="40"/>
  <c r="X924" i="40"/>
  <c r="W924" i="40"/>
  <c r="Z923" i="40"/>
  <c r="Y923" i="40"/>
  <c r="X923" i="40"/>
  <c r="W923" i="40"/>
  <c r="Z922" i="40"/>
  <c r="Y922" i="40"/>
  <c r="X922" i="40"/>
  <c r="W922" i="40"/>
  <c r="Z921" i="40"/>
  <c r="Y921" i="40"/>
  <c r="X921" i="40"/>
  <c r="W921" i="40"/>
  <c r="Z920" i="40"/>
  <c r="Y920" i="40"/>
  <c r="X920" i="40"/>
  <c r="W920" i="40"/>
  <c r="Z919" i="40"/>
  <c r="Y919" i="40"/>
  <c r="X919" i="40"/>
  <c r="W919" i="40"/>
  <c r="Z918" i="40"/>
  <c r="Y918" i="40"/>
  <c r="X918" i="40"/>
  <c r="W918" i="40"/>
  <c r="Z917" i="40"/>
  <c r="Y917" i="40"/>
  <c r="X917" i="40"/>
  <c r="W917" i="40"/>
  <c r="Z916" i="40"/>
  <c r="Y916" i="40"/>
  <c r="X916" i="40"/>
  <c r="W916" i="40"/>
  <c r="Z915" i="40"/>
  <c r="Y915" i="40"/>
  <c r="X915" i="40"/>
  <c r="W915" i="40"/>
  <c r="Z914" i="40"/>
  <c r="Y914" i="40"/>
  <c r="X914" i="40"/>
  <c r="W914" i="40"/>
  <c r="Z913" i="40"/>
  <c r="Y913" i="40"/>
  <c r="X913" i="40"/>
  <c r="W913" i="40"/>
  <c r="Z912" i="40"/>
  <c r="Y912" i="40"/>
  <c r="X912" i="40"/>
  <c r="W912" i="40"/>
  <c r="Z911" i="40"/>
  <c r="Y911" i="40"/>
  <c r="X911" i="40"/>
  <c r="W911" i="40"/>
  <c r="Z910" i="40"/>
  <c r="Y910" i="40"/>
  <c r="X910" i="40"/>
  <c r="W910" i="40"/>
  <c r="Z909" i="40"/>
  <c r="Y909" i="40"/>
  <c r="X909" i="40"/>
  <c r="W909" i="40"/>
  <c r="Z908" i="40"/>
  <c r="Y908" i="40"/>
  <c r="X908" i="40"/>
  <c r="W908" i="40"/>
  <c r="Z907" i="40"/>
  <c r="Y907" i="40"/>
  <c r="X907" i="40"/>
  <c r="W907" i="40"/>
  <c r="Z906" i="40"/>
  <c r="Y906" i="40"/>
  <c r="X906" i="40"/>
  <c r="W906" i="40"/>
  <c r="Z905" i="40"/>
  <c r="Y905" i="40"/>
  <c r="X905" i="40"/>
  <c r="W905" i="40"/>
  <c r="Z904" i="40"/>
  <c r="Y904" i="40"/>
  <c r="X904" i="40"/>
  <c r="W904" i="40"/>
  <c r="Z903" i="40"/>
  <c r="Y903" i="40"/>
  <c r="X903" i="40"/>
  <c r="W903" i="40"/>
  <c r="Z902" i="40"/>
  <c r="Y902" i="40"/>
  <c r="X902" i="40"/>
  <c r="W902" i="40"/>
  <c r="Z901" i="40"/>
  <c r="Y901" i="40"/>
  <c r="X901" i="40"/>
  <c r="W901" i="40"/>
  <c r="Z900" i="40"/>
  <c r="Y900" i="40"/>
  <c r="X900" i="40"/>
  <c r="W900" i="40"/>
  <c r="Z899" i="40"/>
  <c r="Y899" i="40"/>
  <c r="X899" i="40"/>
  <c r="W899" i="40"/>
  <c r="Z898" i="40"/>
  <c r="Y898" i="40"/>
  <c r="X898" i="40"/>
  <c r="W898" i="40"/>
  <c r="Z897" i="40"/>
  <c r="Y897" i="40"/>
  <c r="X897" i="40"/>
  <c r="W897" i="40"/>
  <c r="Z896" i="40"/>
  <c r="Y896" i="40"/>
  <c r="X896" i="40"/>
  <c r="W896" i="40"/>
  <c r="Z895" i="40"/>
  <c r="Y895" i="40"/>
  <c r="X895" i="40"/>
  <c r="W895" i="40"/>
  <c r="Z894" i="40"/>
  <c r="Y894" i="40"/>
  <c r="X894" i="40"/>
  <c r="W894" i="40"/>
  <c r="Z893" i="40"/>
  <c r="Y893" i="40"/>
  <c r="X893" i="40"/>
  <c r="W893" i="40"/>
  <c r="Z892" i="40"/>
  <c r="Y892" i="40"/>
  <c r="X892" i="40"/>
  <c r="W892" i="40"/>
  <c r="Z891" i="40"/>
  <c r="Y891" i="40"/>
  <c r="X891" i="40"/>
  <c r="W891" i="40"/>
  <c r="Z890" i="40"/>
  <c r="Y890" i="40"/>
  <c r="X890" i="40"/>
  <c r="W890" i="40"/>
  <c r="Z889" i="40"/>
  <c r="Y889" i="40"/>
  <c r="X889" i="40"/>
  <c r="W889" i="40"/>
  <c r="Z888" i="40"/>
  <c r="Y888" i="40"/>
  <c r="X888" i="40"/>
  <c r="W888" i="40"/>
  <c r="Z887" i="40"/>
  <c r="Y887" i="40"/>
  <c r="X887" i="40"/>
  <c r="W887" i="40"/>
  <c r="Z886" i="40"/>
  <c r="Y886" i="40"/>
  <c r="X886" i="40"/>
  <c r="W886" i="40"/>
  <c r="Z885" i="40"/>
  <c r="Y885" i="40"/>
  <c r="X885" i="40"/>
  <c r="W885" i="40"/>
  <c r="Z884" i="40"/>
  <c r="Y884" i="40"/>
  <c r="X884" i="40"/>
  <c r="W884" i="40"/>
  <c r="Z883" i="40"/>
  <c r="Y883" i="40"/>
  <c r="X883" i="40"/>
  <c r="W883" i="40"/>
  <c r="Z882" i="40"/>
  <c r="Y882" i="40"/>
  <c r="X882" i="40"/>
  <c r="W882" i="40"/>
  <c r="Z881" i="40"/>
  <c r="Y881" i="40"/>
  <c r="X881" i="40"/>
  <c r="W881" i="40"/>
  <c r="Z880" i="40"/>
  <c r="Y880" i="40"/>
  <c r="X880" i="40"/>
  <c r="W880" i="40"/>
  <c r="Z879" i="40"/>
  <c r="Y879" i="40"/>
  <c r="X879" i="40"/>
  <c r="W879" i="40"/>
  <c r="Z878" i="40"/>
  <c r="Y878" i="40"/>
  <c r="X878" i="40"/>
  <c r="W878" i="40"/>
  <c r="Z877" i="40"/>
  <c r="Y877" i="40"/>
  <c r="X877" i="40"/>
  <c r="W877" i="40"/>
  <c r="Z876" i="40"/>
  <c r="Y876" i="40"/>
  <c r="X876" i="40"/>
  <c r="W876" i="40"/>
  <c r="Z875" i="40"/>
  <c r="Y875" i="40"/>
  <c r="X875" i="40"/>
  <c r="W875" i="40"/>
  <c r="Z874" i="40"/>
  <c r="Y874" i="40"/>
  <c r="X874" i="40"/>
  <c r="W874" i="40"/>
  <c r="Z873" i="40"/>
  <c r="Y873" i="40"/>
  <c r="X873" i="40"/>
  <c r="W873" i="40"/>
  <c r="Z872" i="40"/>
  <c r="Y872" i="40"/>
  <c r="X872" i="40"/>
  <c r="W872" i="40"/>
  <c r="Z871" i="40"/>
  <c r="Y871" i="40"/>
  <c r="X871" i="40"/>
  <c r="W871" i="40"/>
  <c r="Z870" i="40"/>
  <c r="Y870" i="40"/>
  <c r="X870" i="40"/>
  <c r="W870" i="40"/>
  <c r="Z869" i="40"/>
  <c r="Y869" i="40"/>
  <c r="X869" i="40"/>
  <c r="W869" i="40"/>
  <c r="Z868" i="40"/>
  <c r="Y868" i="40"/>
  <c r="X868" i="40"/>
  <c r="W868" i="40"/>
  <c r="Z867" i="40"/>
  <c r="Y867" i="40"/>
  <c r="X867" i="40"/>
  <c r="W867" i="40"/>
  <c r="Z866" i="40"/>
  <c r="Y866" i="40"/>
  <c r="X866" i="40"/>
  <c r="W866" i="40"/>
  <c r="Z865" i="40"/>
  <c r="Y865" i="40"/>
  <c r="X865" i="40"/>
  <c r="W865" i="40"/>
  <c r="Z864" i="40"/>
  <c r="Y864" i="40"/>
  <c r="X864" i="40"/>
  <c r="W864" i="40"/>
  <c r="Z863" i="40"/>
  <c r="Y863" i="40"/>
  <c r="X863" i="40"/>
  <c r="W863" i="40"/>
  <c r="Z862" i="40"/>
  <c r="Y862" i="40"/>
  <c r="X862" i="40"/>
  <c r="W862" i="40"/>
  <c r="Z861" i="40"/>
  <c r="Y861" i="40"/>
  <c r="X861" i="40"/>
  <c r="W861" i="40"/>
  <c r="Z860" i="40"/>
  <c r="Y860" i="40"/>
  <c r="X860" i="40"/>
  <c r="W860" i="40"/>
  <c r="Z859" i="40"/>
  <c r="Y859" i="40"/>
  <c r="X859" i="40"/>
  <c r="W859" i="40"/>
  <c r="Z858" i="40"/>
  <c r="Y858" i="40"/>
  <c r="X858" i="40"/>
  <c r="W858" i="40"/>
  <c r="Z857" i="40"/>
  <c r="Y857" i="40"/>
  <c r="X857" i="40"/>
  <c r="W857" i="40"/>
  <c r="Z856" i="40"/>
  <c r="Y856" i="40"/>
  <c r="X856" i="40"/>
  <c r="W856" i="40"/>
  <c r="Z855" i="40"/>
  <c r="Y855" i="40"/>
  <c r="X855" i="40"/>
  <c r="W855" i="40"/>
  <c r="Z854" i="40"/>
  <c r="Y854" i="40"/>
  <c r="X854" i="40"/>
  <c r="W854" i="40"/>
  <c r="Z853" i="40"/>
  <c r="Y853" i="40"/>
  <c r="X853" i="40"/>
  <c r="W853" i="40"/>
  <c r="Z852" i="40"/>
  <c r="Y852" i="40"/>
  <c r="X852" i="40"/>
  <c r="W852" i="40"/>
  <c r="Z851" i="40"/>
  <c r="Y851" i="40"/>
  <c r="X851" i="40"/>
  <c r="W851" i="40"/>
  <c r="Z850" i="40"/>
  <c r="Y850" i="40"/>
  <c r="X850" i="40"/>
  <c r="W850" i="40"/>
  <c r="Z849" i="40"/>
  <c r="Y849" i="40"/>
  <c r="X849" i="40"/>
  <c r="W849" i="40"/>
  <c r="Z848" i="40"/>
  <c r="Y848" i="40"/>
  <c r="X848" i="40"/>
  <c r="W848" i="40"/>
  <c r="Z847" i="40"/>
  <c r="Y847" i="40"/>
  <c r="X847" i="40"/>
  <c r="W847" i="40"/>
  <c r="Z846" i="40"/>
  <c r="Y846" i="40"/>
  <c r="X846" i="40"/>
  <c r="W846" i="40"/>
  <c r="Z845" i="40"/>
  <c r="Y845" i="40"/>
  <c r="X845" i="40"/>
  <c r="W845" i="40"/>
  <c r="Z844" i="40"/>
  <c r="Y844" i="40"/>
  <c r="X844" i="40"/>
  <c r="W844" i="40"/>
  <c r="Z843" i="40"/>
  <c r="Y843" i="40"/>
  <c r="X843" i="40"/>
  <c r="W843" i="40"/>
  <c r="Z842" i="40"/>
  <c r="Y842" i="40"/>
  <c r="X842" i="40"/>
  <c r="W842" i="40"/>
  <c r="Z841" i="40"/>
  <c r="Y841" i="40"/>
  <c r="X841" i="40"/>
  <c r="W841" i="40"/>
  <c r="Z840" i="40"/>
  <c r="Y840" i="40"/>
  <c r="X840" i="40"/>
  <c r="W840" i="40"/>
  <c r="Z839" i="40"/>
  <c r="Y839" i="40"/>
  <c r="X839" i="40"/>
  <c r="W839" i="40"/>
  <c r="Z838" i="40"/>
  <c r="Y838" i="40"/>
  <c r="X838" i="40"/>
  <c r="W838" i="40"/>
  <c r="Z837" i="40"/>
  <c r="Y837" i="40"/>
  <c r="X837" i="40"/>
  <c r="W837" i="40"/>
  <c r="Z836" i="40"/>
  <c r="Y836" i="40"/>
  <c r="X836" i="40"/>
  <c r="W836" i="40"/>
  <c r="Z835" i="40"/>
  <c r="Y835" i="40"/>
  <c r="X835" i="40"/>
  <c r="W835" i="40"/>
  <c r="Z834" i="40"/>
  <c r="Y834" i="40"/>
  <c r="X834" i="40"/>
  <c r="W834" i="40"/>
  <c r="Z833" i="40"/>
  <c r="Y833" i="40"/>
  <c r="X833" i="40"/>
  <c r="W833" i="40"/>
  <c r="Z832" i="40"/>
  <c r="Y832" i="40"/>
  <c r="X832" i="40"/>
  <c r="W832" i="40"/>
  <c r="Z831" i="40"/>
  <c r="Y831" i="40"/>
  <c r="X831" i="40"/>
  <c r="W831" i="40"/>
  <c r="Z830" i="40"/>
  <c r="Y830" i="40"/>
  <c r="X830" i="40"/>
  <c r="W830" i="40"/>
  <c r="Z829" i="40"/>
  <c r="Y829" i="40"/>
  <c r="X829" i="40"/>
  <c r="W829" i="40"/>
  <c r="Z828" i="40"/>
  <c r="Y828" i="40"/>
  <c r="X828" i="40"/>
  <c r="W828" i="40"/>
  <c r="Z827" i="40"/>
  <c r="Y827" i="40"/>
  <c r="X827" i="40"/>
  <c r="W827" i="40"/>
  <c r="Z826" i="40"/>
  <c r="Y826" i="40"/>
  <c r="X826" i="40"/>
  <c r="W826" i="40"/>
  <c r="Z825" i="40"/>
  <c r="Y825" i="40"/>
  <c r="X825" i="40"/>
  <c r="W825" i="40"/>
  <c r="Z824" i="40"/>
  <c r="Y824" i="40"/>
  <c r="X824" i="40"/>
  <c r="W824" i="40"/>
  <c r="Z823" i="40"/>
  <c r="Y823" i="40"/>
  <c r="X823" i="40"/>
  <c r="W823" i="40"/>
  <c r="Z822" i="40"/>
  <c r="Y822" i="40"/>
  <c r="X822" i="40"/>
  <c r="W822" i="40"/>
  <c r="Z821" i="40"/>
  <c r="Y821" i="40"/>
  <c r="X821" i="40"/>
  <c r="W821" i="40"/>
  <c r="Z820" i="40"/>
  <c r="Y820" i="40"/>
  <c r="X820" i="40"/>
  <c r="W820" i="40"/>
  <c r="Z819" i="40"/>
  <c r="Y819" i="40"/>
  <c r="X819" i="40"/>
  <c r="W819" i="40"/>
  <c r="Z818" i="40"/>
  <c r="Y818" i="40"/>
  <c r="X818" i="40"/>
  <c r="W818" i="40"/>
  <c r="Z817" i="40"/>
  <c r="Y817" i="40"/>
  <c r="X817" i="40"/>
  <c r="W817" i="40"/>
  <c r="Z816" i="40"/>
  <c r="Y816" i="40"/>
  <c r="X816" i="40"/>
  <c r="W816" i="40"/>
  <c r="Z815" i="40"/>
  <c r="Y815" i="40"/>
  <c r="X815" i="40"/>
  <c r="W815" i="40"/>
  <c r="Z814" i="40"/>
  <c r="Y814" i="40"/>
  <c r="X814" i="40"/>
  <c r="W814" i="40"/>
  <c r="Z813" i="40"/>
  <c r="Y813" i="40"/>
  <c r="X813" i="40"/>
  <c r="W813" i="40"/>
  <c r="Z812" i="40"/>
  <c r="Y812" i="40"/>
  <c r="X812" i="40"/>
  <c r="W812" i="40"/>
  <c r="Z811" i="40"/>
  <c r="Y811" i="40"/>
  <c r="X811" i="40"/>
  <c r="W811" i="40"/>
  <c r="Z810" i="40"/>
  <c r="Y810" i="40"/>
  <c r="X810" i="40"/>
  <c r="W810" i="40"/>
  <c r="Z809" i="40"/>
  <c r="Y809" i="40"/>
  <c r="X809" i="40"/>
  <c r="W809" i="40"/>
  <c r="Z808" i="40"/>
  <c r="Y808" i="40"/>
  <c r="X808" i="40"/>
  <c r="W808" i="40"/>
  <c r="Z807" i="40"/>
  <c r="Y807" i="40"/>
  <c r="X807" i="40"/>
  <c r="W807" i="40"/>
  <c r="Z806" i="40"/>
  <c r="Y806" i="40"/>
  <c r="X806" i="40"/>
  <c r="W806" i="40"/>
  <c r="Z805" i="40"/>
  <c r="Y805" i="40"/>
  <c r="X805" i="40"/>
  <c r="W805" i="40"/>
  <c r="Z804" i="40"/>
  <c r="Y804" i="40"/>
  <c r="X804" i="40"/>
  <c r="W804" i="40"/>
  <c r="Z803" i="40"/>
  <c r="Y803" i="40"/>
  <c r="X803" i="40"/>
  <c r="W803" i="40"/>
  <c r="Z802" i="40"/>
  <c r="Y802" i="40"/>
  <c r="X802" i="40"/>
  <c r="W802" i="40"/>
  <c r="Z801" i="40"/>
  <c r="Y801" i="40"/>
  <c r="X801" i="40"/>
  <c r="W801" i="40"/>
  <c r="Z800" i="40"/>
  <c r="Y800" i="40"/>
  <c r="X800" i="40"/>
  <c r="W800" i="40"/>
  <c r="Z799" i="40"/>
  <c r="Y799" i="40"/>
  <c r="X799" i="40"/>
  <c r="W799" i="40"/>
  <c r="Z798" i="40"/>
  <c r="Y798" i="40"/>
  <c r="X798" i="40"/>
  <c r="W798" i="40"/>
  <c r="Z797" i="40"/>
  <c r="Y797" i="40"/>
  <c r="X797" i="40"/>
  <c r="W797" i="40"/>
  <c r="Z796" i="40"/>
  <c r="Y796" i="40"/>
  <c r="X796" i="40"/>
  <c r="W796" i="40"/>
  <c r="Z795" i="40"/>
  <c r="Y795" i="40"/>
  <c r="X795" i="40"/>
  <c r="W795" i="40"/>
  <c r="Z794" i="40"/>
  <c r="Y794" i="40"/>
  <c r="X794" i="40"/>
  <c r="W794" i="40"/>
  <c r="Z793" i="40"/>
  <c r="Y793" i="40"/>
  <c r="X793" i="40"/>
  <c r="W793" i="40"/>
  <c r="Z792" i="40"/>
  <c r="Y792" i="40"/>
  <c r="X792" i="40"/>
  <c r="W792" i="40"/>
  <c r="Z791" i="40"/>
  <c r="Y791" i="40"/>
  <c r="X791" i="40"/>
  <c r="W791" i="40"/>
  <c r="Z790" i="40"/>
  <c r="Y790" i="40"/>
  <c r="X790" i="40"/>
  <c r="W790" i="40"/>
  <c r="Z789" i="40"/>
  <c r="Y789" i="40"/>
  <c r="X789" i="40"/>
  <c r="W789" i="40"/>
  <c r="Z788" i="40"/>
  <c r="Y788" i="40"/>
  <c r="X788" i="40"/>
  <c r="W788" i="40"/>
  <c r="Z787" i="40"/>
  <c r="Y787" i="40"/>
  <c r="X787" i="40"/>
  <c r="W787" i="40"/>
  <c r="Z786" i="40"/>
  <c r="Y786" i="40"/>
  <c r="X786" i="40"/>
  <c r="W786" i="40"/>
  <c r="Z785" i="40"/>
  <c r="Y785" i="40"/>
  <c r="X785" i="40"/>
  <c r="W785" i="40"/>
  <c r="Z784" i="40"/>
  <c r="Y784" i="40"/>
  <c r="X784" i="40"/>
  <c r="W784" i="40"/>
  <c r="Z783" i="40"/>
  <c r="Y783" i="40"/>
  <c r="X783" i="40"/>
  <c r="W783" i="40"/>
  <c r="Z782" i="40"/>
  <c r="Y782" i="40"/>
  <c r="X782" i="40"/>
  <c r="W782" i="40"/>
  <c r="Z781" i="40"/>
  <c r="Y781" i="40"/>
  <c r="X781" i="40"/>
  <c r="W781" i="40"/>
  <c r="Z780" i="40"/>
  <c r="Y780" i="40"/>
  <c r="X780" i="40"/>
  <c r="W780" i="40"/>
  <c r="Z779" i="40"/>
  <c r="Y779" i="40"/>
  <c r="X779" i="40"/>
  <c r="W779" i="40"/>
  <c r="Z778" i="40"/>
  <c r="Y778" i="40"/>
  <c r="X778" i="40"/>
  <c r="W778" i="40"/>
  <c r="Z777" i="40"/>
  <c r="Y777" i="40"/>
  <c r="X777" i="40"/>
  <c r="W777" i="40"/>
  <c r="Z776" i="40"/>
  <c r="Y776" i="40"/>
  <c r="X776" i="40"/>
  <c r="W776" i="40"/>
  <c r="Z775" i="40"/>
  <c r="Y775" i="40"/>
  <c r="X775" i="40"/>
  <c r="W775" i="40"/>
  <c r="Z774" i="40"/>
  <c r="Y774" i="40"/>
  <c r="X774" i="40"/>
  <c r="W774" i="40"/>
  <c r="Z773" i="40"/>
  <c r="Y773" i="40"/>
  <c r="X773" i="40"/>
  <c r="W773" i="40"/>
  <c r="Z772" i="40"/>
  <c r="Y772" i="40"/>
  <c r="X772" i="40"/>
  <c r="W772" i="40"/>
  <c r="Z771" i="40"/>
  <c r="Y771" i="40"/>
  <c r="X771" i="40"/>
  <c r="W771" i="40"/>
  <c r="Z770" i="40"/>
  <c r="Y770" i="40"/>
  <c r="X770" i="40"/>
  <c r="W770" i="40"/>
  <c r="Z769" i="40"/>
  <c r="Y769" i="40"/>
  <c r="X769" i="40"/>
  <c r="W769" i="40"/>
  <c r="Z768" i="40"/>
  <c r="Y768" i="40"/>
  <c r="X768" i="40"/>
  <c r="W768" i="40"/>
  <c r="Z767" i="40"/>
  <c r="Y767" i="40"/>
  <c r="X767" i="40"/>
  <c r="W767" i="40"/>
  <c r="Z766" i="40"/>
  <c r="Y766" i="40"/>
  <c r="X766" i="40"/>
  <c r="W766" i="40"/>
  <c r="Z765" i="40"/>
  <c r="Y765" i="40"/>
  <c r="X765" i="40"/>
  <c r="W765" i="40"/>
  <c r="Z764" i="40"/>
  <c r="Y764" i="40"/>
  <c r="X764" i="40"/>
  <c r="W764" i="40"/>
  <c r="Z763" i="40"/>
  <c r="Y763" i="40"/>
  <c r="X763" i="40"/>
  <c r="W763" i="40"/>
  <c r="Z762" i="40"/>
  <c r="Y762" i="40"/>
  <c r="X762" i="40"/>
  <c r="W762" i="40"/>
  <c r="Z761" i="40"/>
  <c r="Y761" i="40"/>
  <c r="X761" i="40"/>
  <c r="W761" i="40"/>
  <c r="Z760" i="40"/>
  <c r="Y760" i="40"/>
  <c r="X760" i="40"/>
  <c r="W760" i="40"/>
  <c r="Z759" i="40"/>
  <c r="Y759" i="40"/>
  <c r="X759" i="40"/>
  <c r="W759" i="40"/>
  <c r="Z758" i="40"/>
  <c r="Y758" i="40"/>
  <c r="X758" i="40"/>
  <c r="W758" i="40"/>
  <c r="Z757" i="40"/>
  <c r="Y757" i="40"/>
  <c r="X757" i="40"/>
  <c r="W757" i="40"/>
  <c r="Z756" i="40"/>
  <c r="Y756" i="40"/>
  <c r="X756" i="40"/>
  <c r="W756" i="40"/>
  <c r="Z755" i="40"/>
  <c r="Y755" i="40"/>
  <c r="X755" i="40"/>
  <c r="W755" i="40"/>
  <c r="Z754" i="40"/>
  <c r="Y754" i="40"/>
  <c r="X754" i="40"/>
  <c r="W754" i="40"/>
  <c r="Z753" i="40"/>
  <c r="Y753" i="40"/>
  <c r="X753" i="40"/>
  <c r="W753" i="40"/>
  <c r="Z752" i="40"/>
  <c r="Y752" i="40"/>
  <c r="X752" i="40"/>
  <c r="W752" i="40"/>
  <c r="Z751" i="40"/>
  <c r="Y751" i="40"/>
  <c r="X751" i="40"/>
  <c r="W751" i="40"/>
  <c r="Z750" i="40"/>
  <c r="Y750" i="40"/>
  <c r="X750" i="40"/>
  <c r="W750" i="40"/>
  <c r="Z749" i="40"/>
  <c r="Y749" i="40"/>
  <c r="X749" i="40"/>
  <c r="W749" i="40"/>
  <c r="Z748" i="40"/>
  <c r="Y748" i="40"/>
  <c r="X748" i="40"/>
  <c r="W748" i="40"/>
  <c r="Z747" i="40"/>
  <c r="Y747" i="40"/>
  <c r="X747" i="40"/>
  <c r="W747" i="40"/>
  <c r="Z746" i="40"/>
  <c r="Y746" i="40"/>
  <c r="X746" i="40"/>
  <c r="W746" i="40"/>
  <c r="Z745" i="40"/>
  <c r="Y745" i="40"/>
  <c r="X745" i="40"/>
  <c r="W745" i="40"/>
  <c r="Z744" i="40"/>
  <c r="Y744" i="40"/>
  <c r="X744" i="40"/>
  <c r="W744" i="40"/>
  <c r="Z743" i="40"/>
  <c r="Y743" i="40"/>
  <c r="X743" i="40"/>
  <c r="W743" i="40"/>
  <c r="Z742" i="40"/>
  <c r="Y742" i="40"/>
  <c r="X742" i="40"/>
  <c r="W742" i="40"/>
  <c r="Z741" i="40"/>
  <c r="Y741" i="40"/>
  <c r="X741" i="40"/>
  <c r="W741" i="40"/>
  <c r="Z740" i="40"/>
  <c r="Y740" i="40"/>
  <c r="X740" i="40"/>
  <c r="W740" i="40"/>
  <c r="Z739" i="40"/>
  <c r="Y739" i="40"/>
  <c r="X739" i="40"/>
  <c r="W739" i="40"/>
  <c r="Z738" i="40"/>
  <c r="Y738" i="40"/>
  <c r="X738" i="40"/>
  <c r="W738" i="40"/>
  <c r="Z737" i="40"/>
  <c r="Y737" i="40"/>
  <c r="X737" i="40"/>
  <c r="W737" i="40"/>
  <c r="Z736" i="40"/>
  <c r="Y736" i="40"/>
  <c r="X736" i="40"/>
  <c r="W736" i="40"/>
  <c r="Z735" i="40"/>
  <c r="Y735" i="40"/>
  <c r="X735" i="40"/>
  <c r="W735" i="40"/>
  <c r="Z734" i="40"/>
  <c r="Y734" i="40"/>
  <c r="X734" i="40"/>
  <c r="W734" i="40"/>
  <c r="Z733" i="40"/>
  <c r="Y733" i="40"/>
  <c r="X733" i="40"/>
  <c r="W733" i="40"/>
  <c r="Z732" i="40"/>
  <c r="Y732" i="40"/>
  <c r="X732" i="40"/>
  <c r="W732" i="40"/>
  <c r="Z731" i="40"/>
  <c r="Y731" i="40"/>
  <c r="X731" i="40"/>
  <c r="W731" i="40"/>
  <c r="Z730" i="40"/>
  <c r="Y730" i="40"/>
  <c r="X730" i="40"/>
  <c r="W730" i="40"/>
  <c r="Z729" i="40"/>
  <c r="Y729" i="40"/>
  <c r="X729" i="40"/>
  <c r="W729" i="40"/>
  <c r="Z728" i="40"/>
  <c r="Y728" i="40"/>
  <c r="X728" i="40"/>
  <c r="W728" i="40"/>
  <c r="Z727" i="40"/>
  <c r="Y727" i="40"/>
  <c r="X727" i="40"/>
  <c r="W727" i="40"/>
  <c r="Z726" i="40"/>
  <c r="Y726" i="40"/>
  <c r="X726" i="40"/>
  <c r="W726" i="40"/>
  <c r="Z725" i="40"/>
  <c r="Y725" i="40"/>
  <c r="X725" i="40"/>
  <c r="W725" i="40"/>
  <c r="Z724" i="40"/>
  <c r="Y724" i="40"/>
  <c r="X724" i="40"/>
  <c r="W724" i="40"/>
  <c r="Z723" i="40"/>
  <c r="Y723" i="40"/>
  <c r="X723" i="40"/>
  <c r="W723" i="40"/>
  <c r="Z722" i="40"/>
  <c r="Y722" i="40"/>
  <c r="X722" i="40"/>
  <c r="W722" i="40"/>
  <c r="Z721" i="40"/>
  <c r="Y721" i="40"/>
  <c r="X721" i="40"/>
  <c r="W721" i="40"/>
  <c r="Z720" i="40"/>
  <c r="Y720" i="40"/>
  <c r="X720" i="40"/>
  <c r="W720" i="40"/>
  <c r="Z719" i="40"/>
  <c r="Y719" i="40"/>
  <c r="X719" i="40"/>
  <c r="W719" i="40"/>
  <c r="Z718" i="40"/>
  <c r="Y718" i="40"/>
  <c r="X718" i="40"/>
  <c r="W718" i="40"/>
  <c r="Z717" i="40"/>
  <c r="Y717" i="40"/>
  <c r="X717" i="40"/>
  <c r="W717" i="40"/>
  <c r="Z716" i="40"/>
  <c r="Y716" i="40"/>
  <c r="X716" i="40"/>
  <c r="W716" i="40"/>
  <c r="Z715" i="40"/>
  <c r="Y715" i="40"/>
  <c r="X715" i="40"/>
  <c r="W715" i="40"/>
  <c r="Z714" i="40"/>
  <c r="Y714" i="40"/>
  <c r="X714" i="40"/>
  <c r="W714" i="40"/>
  <c r="Z713" i="40"/>
  <c r="Y713" i="40"/>
  <c r="X713" i="40"/>
  <c r="W713" i="40"/>
  <c r="Z712" i="40"/>
  <c r="Y712" i="40"/>
  <c r="X712" i="40"/>
  <c r="W712" i="40"/>
  <c r="Z711" i="40"/>
  <c r="Y711" i="40"/>
  <c r="X711" i="40"/>
  <c r="W711" i="40"/>
  <c r="Z710" i="40"/>
  <c r="Y710" i="40"/>
  <c r="X710" i="40"/>
  <c r="W710" i="40"/>
  <c r="Z709" i="40"/>
  <c r="Y709" i="40"/>
  <c r="X709" i="40"/>
  <c r="W709" i="40"/>
  <c r="Z708" i="40"/>
  <c r="Y708" i="40"/>
  <c r="X708" i="40"/>
  <c r="W708" i="40"/>
  <c r="Z707" i="40"/>
  <c r="Y707" i="40"/>
  <c r="X707" i="40"/>
  <c r="W707" i="40"/>
  <c r="Z706" i="40"/>
  <c r="Y706" i="40"/>
  <c r="X706" i="40"/>
  <c r="W706" i="40"/>
  <c r="Z705" i="40"/>
  <c r="Y705" i="40"/>
  <c r="X705" i="40"/>
  <c r="W705" i="40"/>
  <c r="Z704" i="40"/>
  <c r="Y704" i="40"/>
  <c r="X704" i="40"/>
  <c r="W704" i="40"/>
  <c r="Z703" i="40"/>
  <c r="Y703" i="40"/>
  <c r="X703" i="40"/>
  <c r="W703" i="40"/>
  <c r="Z702" i="40"/>
  <c r="Y702" i="40"/>
  <c r="X702" i="40"/>
  <c r="W702" i="40"/>
  <c r="Z701" i="40"/>
  <c r="Y701" i="40"/>
  <c r="X701" i="40"/>
  <c r="W701" i="40"/>
  <c r="Z700" i="40"/>
  <c r="Y700" i="40"/>
  <c r="X700" i="40"/>
  <c r="W700" i="40"/>
  <c r="Z699" i="40"/>
  <c r="Y699" i="40"/>
  <c r="X699" i="40"/>
  <c r="W699" i="40"/>
  <c r="Z698" i="40"/>
  <c r="Y698" i="40"/>
  <c r="X698" i="40"/>
  <c r="W698" i="40"/>
  <c r="Z697" i="40"/>
  <c r="Y697" i="40"/>
  <c r="X697" i="40"/>
  <c r="W697" i="40"/>
  <c r="Z696" i="40"/>
  <c r="Y696" i="40"/>
  <c r="X696" i="40"/>
  <c r="W696" i="40"/>
  <c r="Z695" i="40"/>
  <c r="Y695" i="40"/>
  <c r="X695" i="40"/>
  <c r="W695" i="40"/>
  <c r="Z694" i="40"/>
  <c r="Y694" i="40"/>
  <c r="X694" i="40"/>
  <c r="W694" i="40"/>
  <c r="Z693" i="40"/>
  <c r="Y693" i="40"/>
  <c r="X693" i="40"/>
  <c r="W693" i="40"/>
  <c r="Z692" i="40"/>
  <c r="Y692" i="40"/>
  <c r="X692" i="40"/>
  <c r="W692" i="40"/>
  <c r="Z691" i="40"/>
  <c r="Y691" i="40"/>
  <c r="X691" i="40"/>
  <c r="W691" i="40"/>
  <c r="Z690" i="40"/>
  <c r="Y690" i="40"/>
  <c r="X690" i="40"/>
  <c r="W690" i="40"/>
  <c r="Z689" i="40"/>
  <c r="Y689" i="40"/>
  <c r="X689" i="40"/>
  <c r="W689" i="40"/>
  <c r="Z688" i="40"/>
  <c r="Y688" i="40"/>
  <c r="X688" i="40"/>
  <c r="W688" i="40"/>
  <c r="Z687" i="40"/>
  <c r="Y687" i="40"/>
  <c r="X687" i="40"/>
  <c r="W687" i="40"/>
  <c r="Z686" i="40"/>
  <c r="Y686" i="40"/>
  <c r="X686" i="40"/>
  <c r="W686" i="40"/>
  <c r="Z685" i="40"/>
  <c r="Y685" i="40"/>
  <c r="X685" i="40"/>
  <c r="W685" i="40"/>
  <c r="Z684" i="40"/>
  <c r="Y684" i="40"/>
  <c r="X684" i="40"/>
  <c r="W684" i="40"/>
  <c r="Z683" i="40"/>
  <c r="Y683" i="40"/>
  <c r="X683" i="40"/>
  <c r="W683" i="40"/>
  <c r="Z682" i="40"/>
  <c r="Y682" i="40"/>
  <c r="X682" i="40"/>
  <c r="W682" i="40"/>
  <c r="Z681" i="40"/>
  <c r="Y681" i="40"/>
  <c r="X681" i="40"/>
  <c r="W681" i="40"/>
  <c r="Z680" i="40"/>
  <c r="Y680" i="40"/>
  <c r="X680" i="40"/>
  <c r="W680" i="40"/>
  <c r="Z679" i="40"/>
  <c r="Y679" i="40"/>
  <c r="X679" i="40"/>
  <c r="W679" i="40"/>
  <c r="Z678" i="40"/>
  <c r="Y678" i="40"/>
  <c r="X678" i="40"/>
  <c r="W678" i="40"/>
  <c r="Z677" i="40"/>
  <c r="Y677" i="40"/>
  <c r="X677" i="40"/>
  <c r="W677" i="40"/>
  <c r="Z676" i="40"/>
  <c r="Y676" i="40"/>
  <c r="X676" i="40"/>
  <c r="W676" i="40"/>
  <c r="Z675" i="40"/>
  <c r="Y675" i="40"/>
  <c r="X675" i="40"/>
  <c r="W675" i="40"/>
  <c r="Z674" i="40"/>
  <c r="Y674" i="40"/>
  <c r="X674" i="40"/>
  <c r="W674" i="40"/>
  <c r="Z673" i="40"/>
  <c r="Y673" i="40"/>
  <c r="X673" i="40"/>
  <c r="W673" i="40"/>
  <c r="Z672" i="40"/>
  <c r="Y672" i="40"/>
  <c r="X672" i="40"/>
  <c r="W672" i="40"/>
  <c r="Z671" i="40"/>
  <c r="Y671" i="40"/>
  <c r="X671" i="40"/>
  <c r="W671" i="40"/>
  <c r="Z670" i="40"/>
  <c r="Y670" i="40"/>
  <c r="X670" i="40"/>
  <c r="W670" i="40"/>
  <c r="Z669" i="40"/>
  <c r="Y669" i="40"/>
  <c r="X669" i="40"/>
  <c r="W669" i="40"/>
  <c r="Z668" i="40"/>
  <c r="Y668" i="40"/>
  <c r="X668" i="40"/>
  <c r="W668" i="40"/>
  <c r="Z667" i="40"/>
  <c r="Y667" i="40"/>
  <c r="X667" i="40"/>
  <c r="W667" i="40"/>
  <c r="Z666" i="40"/>
  <c r="Y666" i="40"/>
  <c r="X666" i="40"/>
  <c r="W666" i="40"/>
  <c r="Z665" i="40"/>
  <c r="Y665" i="40"/>
  <c r="X665" i="40"/>
  <c r="W665" i="40"/>
  <c r="Z664" i="40"/>
  <c r="Y664" i="40"/>
  <c r="X664" i="40"/>
  <c r="W664" i="40"/>
  <c r="Z663" i="40"/>
  <c r="Y663" i="40"/>
  <c r="X663" i="40"/>
  <c r="W663" i="40"/>
  <c r="Z662" i="40"/>
  <c r="Y662" i="40"/>
  <c r="X662" i="40"/>
  <c r="W662" i="40"/>
  <c r="Z661" i="40"/>
  <c r="Y661" i="40"/>
  <c r="X661" i="40"/>
  <c r="W661" i="40"/>
  <c r="Z660" i="40"/>
  <c r="Y660" i="40"/>
  <c r="X660" i="40"/>
  <c r="W660" i="40"/>
  <c r="Z659" i="40"/>
  <c r="Y659" i="40"/>
  <c r="X659" i="40"/>
  <c r="W659" i="40"/>
  <c r="Z658" i="40"/>
  <c r="Y658" i="40"/>
  <c r="X658" i="40"/>
  <c r="W658" i="40"/>
  <c r="Z657" i="40"/>
  <c r="Y657" i="40"/>
  <c r="X657" i="40"/>
  <c r="W657" i="40"/>
  <c r="Z656" i="40"/>
  <c r="Y656" i="40"/>
  <c r="X656" i="40"/>
  <c r="W656" i="40"/>
  <c r="Z655" i="40"/>
  <c r="Y655" i="40"/>
  <c r="X655" i="40"/>
  <c r="W655" i="40"/>
  <c r="Z654" i="40"/>
  <c r="Y654" i="40"/>
  <c r="X654" i="40"/>
  <c r="W654" i="40"/>
  <c r="Z653" i="40"/>
  <c r="Y653" i="40"/>
  <c r="X653" i="40"/>
  <c r="W653" i="40"/>
  <c r="Z652" i="40"/>
  <c r="Y652" i="40"/>
  <c r="X652" i="40"/>
  <c r="W652" i="40"/>
  <c r="Z651" i="40"/>
  <c r="Y651" i="40"/>
  <c r="X651" i="40"/>
  <c r="W651" i="40"/>
  <c r="Z650" i="40"/>
  <c r="Y650" i="40"/>
  <c r="X650" i="40"/>
  <c r="W650" i="40"/>
  <c r="Z649" i="40"/>
  <c r="Y649" i="40"/>
  <c r="X649" i="40"/>
  <c r="W649" i="40"/>
  <c r="Z648" i="40"/>
  <c r="Y648" i="40"/>
  <c r="X648" i="40"/>
  <c r="W648" i="40"/>
  <c r="Z647" i="40"/>
  <c r="Y647" i="40"/>
  <c r="X647" i="40"/>
  <c r="W647" i="40"/>
  <c r="Z646" i="40"/>
  <c r="Y646" i="40"/>
  <c r="X646" i="40"/>
  <c r="W646" i="40"/>
  <c r="Z645" i="40"/>
  <c r="Y645" i="40"/>
  <c r="X645" i="40"/>
  <c r="W645" i="40"/>
  <c r="Z644" i="40"/>
  <c r="Y644" i="40"/>
  <c r="X644" i="40"/>
  <c r="W644" i="40"/>
  <c r="Z643" i="40"/>
  <c r="Y643" i="40"/>
  <c r="X643" i="40"/>
  <c r="W643" i="40"/>
  <c r="Z642" i="40"/>
  <c r="Y642" i="40"/>
  <c r="X642" i="40"/>
  <c r="W642" i="40"/>
  <c r="Z641" i="40"/>
  <c r="Y641" i="40"/>
  <c r="X641" i="40"/>
  <c r="W641" i="40"/>
  <c r="Z640" i="40"/>
  <c r="Y640" i="40"/>
  <c r="X640" i="40"/>
  <c r="W640" i="40"/>
  <c r="Z639" i="40"/>
  <c r="Y639" i="40"/>
  <c r="X639" i="40"/>
  <c r="W639" i="40"/>
  <c r="Z638" i="40"/>
  <c r="Y638" i="40"/>
  <c r="X638" i="40"/>
  <c r="W638" i="40"/>
  <c r="Z637" i="40"/>
  <c r="Y637" i="40"/>
  <c r="X637" i="40"/>
  <c r="W637" i="40"/>
  <c r="Z636" i="40"/>
  <c r="Y636" i="40"/>
  <c r="X636" i="40"/>
  <c r="W636" i="40"/>
  <c r="Z635" i="40"/>
  <c r="Y635" i="40"/>
  <c r="X635" i="40"/>
  <c r="W635" i="40"/>
  <c r="Z634" i="40"/>
  <c r="Y634" i="40"/>
  <c r="X634" i="40"/>
  <c r="W634" i="40"/>
  <c r="Z633" i="40"/>
  <c r="Y633" i="40"/>
  <c r="X633" i="40"/>
  <c r="W633" i="40"/>
  <c r="Z632" i="40"/>
  <c r="Y632" i="40"/>
  <c r="X632" i="40"/>
  <c r="W632" i="40"/>
  <c r="Z631" i="40"/>
  <c r="Y631" i="40"/>
  <c r="X631" i="40"/>
  <c r="W631" i="40"/>
  <c r="Z630" i="40"/>
  <c r="Y630" i="40"/>
  <c r="X630" i="40"/>
  <c r="W630" i="40"/>
  <c r="Z629" i="40"/>
  <c r="Y629" i="40"/>
  <c r="X629" i="40"/>
  <c r="W629" i="40"/>
  <c r="Z628" i="40"/>
  <c r="Y628" i="40"/>
  <c r="X628" i="40"/>
  <c r="W628" i="40"/>
  <c r="Z627" i="40"/>
  <c r="Y627" i="40"/>
  <c r="X627" i="40"/>
  <c r="W627" i="40"/>
  <c r="Z626" i="40"/>
  <c r="Y626" i="40"/>
  <c r="X626" i="40"/>
  <c r="W626" i="40"/>
  <c r="Z625" i="40"/>
  <c r="Y625" i="40"/>
  <c r="X625" i="40"/>
  <c r="W625" i="40"/>
  <c r="Z624" i="40"/>
  <c r="Y624" i="40"/>
  <c r="X624" i="40"/>
  <c r="W624" i="40"/>
  <c r="Z623" i="40"/>
  <c r="Y623" i="40"/>
  <c r="X623" i="40"/>
  <c r="W623" i="40"/>
  <c r="Z622" i="40"/>
  <c r="Y622" i="40"/>
  <c r="X622" i="40"/>
  <c r="W622" i="40"/>
  <c r="Z621" i="40"/>
  <c r="Y621" i="40"/>
  <c r="X621" i="40"/>
  <c r="W621" i="40"/>
  <c r="Z620" i="40"/>
  <c r="Y620" i="40"/>
  <c r="X620" i="40"/>
  <c r="W620" i="40"/>
  <c r="Z619" i="40"/>
  <c r="Y619" i="40"/>
  <c r="X619" i="40"/>
  <c r="W619" i="40"/>
  <c r="Z618" i="40"/>
  <c r="Y618" i="40"/>
  <c r="X618" i="40"/>
  <c r="W618" i="40"/>
  <c r="Z617" i="40"/>
  <c r="Y617" i="40"/>
  <c r="X617" i="40"/>
  <c r="W617" i="40"/>
  <c r="Z616" i="40"/>
  <c r="Y616" i="40"/>
  <c r="X616" i="40"/>
  <c r="W616" i="40"/>
  <c r="Z615" i="40"/>
  <c r="Y615" i="40"/>
  <c r="X615" i="40"/>
  <c r="W615" i="40"/>
  <c r="Z614" i="40"/>
  <c r="Y614" i="40"/>
  <c r="X614" i="40"/>
  <c r="W614" i="40"/>
  <c r="Z613" i="40"/>
  <c r="Y613" i="40"/>
  <c r="X613" i="40"/>
  <c r="W613" i="40"/>
  <c r="Z612" i="40"/>
  <c r="Y612" i="40"/>
  <c r="X612" i="40"/>
  <c r="W612" i="40"/>
  <c r="Z611" i="40"/>
  <c r="Y611" i="40"/>
  <c r="X611" i="40"/>
  <c r="W611" i="40"/>
  <c r="Z610" i="40"/>
  <c r="Y610" i="40"/>
  <c r="X610" i="40"/>
  <c r="W610" i="40"/>
  <c r="Z609" i="40"/>
  <c r="Y609" i="40"/>
  <c r="X609" i="40"/>
  <c r="W609" i="40"/>
  <c r="Z608" i="40"/>
  <c r="Y608" i="40"/>
  <c r="X608" i="40"/>
  <c r="W608" i="40"/>
  <c r="Z607" i="40"/>
  <c r="Y607" i="40"/>
  <c r="X607" i="40"/>
  <c r="W607" i="40"/>
  <c r="Z606" i="40"/>
  <c r="Y606" i="40"/>
  <c r="X606" i="40"/>
  <c r="W606" i="40"/>
  <c r="Z605" i="40"/>
  <c r="Y605" i="40"/>
  <c r="X605" i="40"/>
  <c r="W605" i="40"/>
  <c r="Z604" i="40"/>
  <c r="Y604" i="40"/>
  <c r="X604" i="40"/>
  <c r="W604" i="40"/>
  <c r="Z603" i="40"/>
  <c r="Y603" i="40"/>
  <c r="X603" i="40"/>
  <c r="W603" i="40"/>
  <c r="Z602" i="40"/>
  <c r="Y602" i="40"/>
  <c r="X602" i="40"/>
  <c r="W602" i="40"/>
  <c r="Z601" i="40"/>
  <c r="Y601" i="40"/>
  <c r="X601" i="40"/>
  <c r="W601" i="40"/>
  <c r="Z600" i="40"/>
  <c r="Y600" i="40"/>
  <c r="X600" i="40"/>
  <c r="W600" i="40"/>
  <c r="Z599" i="40"/>
  <c r="Y599" i="40"/>
  <c r="X599" i="40"/>
  <c r="W599" i="40"/>
  <c r="Z598" i="40"/>
  <c r="Y598" i="40"/>
  <c r="X598" i="40"/>
  <c r="W598" i="40"/>
  <c r="Z597" i="40"/>
  <c r="Y597" i="40"/>
  <c r="X597" i="40"/>
  <c r="W597" i="40"/>
  <c r="Z596" i="40"/>
  <c r="Y596" i="40"/>
  <c r="X596" i="40"/>
  <c r="W596" i="40"/>
  <c r="Z595" i="40"/>
  <c r="Y595" i="40"/>
  <c r="X595" i="40"/>
  <c r="W595" i="40"/>
  <c r="Z594" i="40"/>
  <c r="Y594" i="40"/>
  <c r="X594" i="40"/>
  <c r="W594" i="40"/>
  <c r="Z593" i="40"/>
  <c r="Y593" i="40"/>
  <c r="X593" i="40"/>
  <c r="W593" i="40"/>
  <c r="Z592" i="40"/>
  <c r="Y592" i="40"/>
  <c r="X592" i="40"/>
  <c r="W592" i="40"/>
  <c r="Z591" i="40"/>
  <c r="Y591" i="40"/>
  <c r="X591" i="40"/>
  <c r="W591" i="40"/>
  <c r="Z590" i="40"/>
  <c r="Y590" i="40"/>
  <c r="X590" i="40"/>
  <c r="W590" i="40"/>
  <c r="Z589" i="40"/>
  <c r="Y589" i="40"/>
  <c r="X589" i="40"/>
  <c r="W589" i="40"/>
  <c r="Z588" i="40"/>
  <c r="Y588" i="40"/>
  <c r="X588" i="40"/>
  <c r="W588" i="40"/>
  <c r="Z587" i="40"/>
  <c r="Y587" i="40"/>
  <c r="X587" i="40"/>
  <c r="W587" i="40"/>
  <c r="Z586" i="40"/>
  <c r="Y586" i="40"/>
  <c r="X586" i="40"/>
  <c r="W586" i="40"/>
  <c r="Z585" i="40"/>
  <c r="Y585" i="40"/>
  <c r="X585" i="40"/>
  <c r="W585" i="40"/>
  <c r="Z584" i="40"/>
  <c r="Y584" i="40"/>
  <c r="X584" i="40"/>
  <c r="W584" i="40"/>
  <c r="Z583" i="40"/>
  <c r="Y583" i="40"/>
  <c r="X583" i="40"/>
  <c r="W583" i="40"/>
  <c r="Z582" i="40"/>
  <c r="Y582" i="40"/>
  <c r="X582" i="40"/>
  <c r="W582" i="40"/>
  <c r="Z581" i="40"/>
  <c r="Y581" i="40"/>
  <c r="X581" i="40"/>
  <c r="W581" i="40"/>
  <c r="Z580" i="40"/>
  <c r="Y580" i="40"/>
  <c r="X580" i="40"/>
  <c r="W580" i="40"/>
  <c r="Z579" i="40"/>
  <c r="Y579" i="40"/>
  <c r="X579" i="40"/>
  <c r="W579" i="40"/>
  <c r="Z578" i="40"/>
  <c r="Y578" i="40"/>
  <c r="X578" i="40"/>
  <c r="W578" i="40"/>
  <c r="Z577" i="40"/>
  <c r="Y577" i="40"/>
  <c r="X577" i="40"/>
  <c r="W577" i="40"/>
  <c r="Z576" i="40"/>
  <c r="Y576" i="40"/>
  <c r="X576" i="40"/>
  <c r="W576" i="40"/>
  <c r="Z575" i="40"/>
  <c r="Y575" i="40"/>
  <c r="X575" i="40"/>
  <c r="W575" i="40"/>
  <c r="Z574" i="40"/>
  <c r="Y574" i="40"/>
  <c r="X574" i="40"/>
  <c r="W574" i="40"/>
  <c r="Z573" i="40"/>
  <c r="Y573" i="40"/>
  <c r="X573" i="40"/>
  <c r="W573" i="40"/>
  <c r="Z572" i="40"/>
  <c r="Y572" i="40"/>
  <c r="X572" i="40"/>
  <c r="W572" i="40"/>
  <c r="Z571" i="40"/>
  <c r="Y571" i="40"/>
  <c r="X571" i="40"/>
  <c r="W571" i="40"/>
  <c r="Z570" i="40"/>
  <c r="Y570" i="40"/>
  <c r="X570" i="40"/>
  <c r="W570" i="40"/>
  <c r="Z569" i="40"/>
  <c r="Y569" i="40"/>
  <c r="X569" i="40"/>
  <c r="W569" i="40"/>
  <c r="Z568" i="40"/>
  <c r="Y568" i="40"/>
  <c r="X568" i="40"/>
  <c r="W568" i="40"/>
  <c r="Z567" i="40"/>
  <c r="Y567" i="40"/>
  <c r="X567" i="40"/>
  <c r="W567" i="40"/>
  <c r="Z566" i="40"/>
  <c r="Y566" i="40"/>
  <c r="X566" i="40"/>
  <c r="W566" i="40"/>
  <c r="Z565" i="40"/>
  <c r="Y565" i="40"/>
  <c r="X565" i="40"/>
  <c r="W565" i="40"/>
  <c r="Z564" i="40"/>
  <c r="Y564" i="40"/>
  <c r="X564" i="40"/>
  <c r="W564" i="40"/>
  <c r="Z563" i="40"/>
  <c r="Y563" i="40"/>
  <c r="X563" i="40"/>
  <c r="W563" i="40"/>
  <c r="Z562" i="40"/>
  <c r="Y562" i="40"/>
  <c r="X562" i="40"/>
  <c r="W562" i="40"/>
  <c r="Z561" i="40"/>
  <c r="Y561" i="40"/>
  <c r="X561" i="40"/>
  <c r="W561" i="40"/>
  <c r="Z560" i="40"/>
  <c r="Y560" i="40"/>
  <c r="X560" i="40"/>
  <c r="W560" i="40"/>
  <c r="Z559" i="40"/>
  <c r="Y559" i="40"/>
  <c r="X559" i="40"/>
  <c r="W559" i="40"/>
  <c r="Z558" i="40"/>
  <c r="Y558" i="40"/>
  <c r="X558" i="40"/>
  <c r="W558" i="40"/>
  <c r="Z557" i="40"/>
  <c r="Y557" i="40"/>
  <c r="X557" i="40"/>
  <c r="W557" i="40"/>
  <c r="Z556" i="40"/>
  <c r="Y556" i="40"/>
  <c r="X556" i="40"/>
  <c r="W556" i="40"/>
  <c r="Z555" i="40"/>
  <c r="Y555" i="40"/>
  <c r="X555" i="40"/>
  <c r="W555" i="40"/>
  <c r="Z554" i="40"/>
  <c r="Y554" i="40"/>
  <c r="X554" i="40"/>
  <c r="W554" i="40"/>
  <c r="Z553" i="40"/>
  <c r="Y553" i="40"/>
  <c r="X553" i="40"/>
  <c r="W553" i="40"/>
  <c r="Z552" i="40"/>
  <c r="Y552" i="40"/>
  <c r="X552" i="40"/>
  <c r="W552" i="40"/>
  <c r="Z551" i="40"/>
  <c r="Y551" i="40"/>
  <c r="X551" i="40"/>
  <c r="W551" i="40"/>
  <c r="Z550" i="40"/>
  <c r="Y550" i="40"/>
  <c r="X550" i="40"/>
  <c r="W550" i="40"/>
  <c r="Z549" i="40"/>
  <c r="Y549" i="40"/>
  <c r="X549" i="40"/>
  <c r="W549" i="40"/>
  <c r="Z548" i="40"/>
  <c r="Y548" i="40"/>
  <c r="X548" i="40"/>
  <c r="W548" i="40"/>
  <c r="Z547" i="40"/>
  <c r="Y547" i="40"/>
  <c r="X547" i="40"/>
  <c r="W547" i="40"/>
  <c r="Z546" i="40"/>
  <c r="Y546" i="40"/>
  <c r="X546" i="40"/>
  <c r="W546" i="40"/>
  <c r="Z545" i="40"/>
  <c r="Y545" i="40"/>
  <c r="X545" i="40"/>
  <c r="W545" i="40"/>
  <c r="Z544" i="40"/>
  <c r="Y544" i="40"/>
  <c r="X544" i="40"/>
  <c r="W544" i="40"/>
  <c r="Z543" i="40"/>
  <c r="Y543" i="40"/>
  <c r="X543" i="40"/>
  <c r="W543" i="40"/>
  <c r="Z542" i="40"/>
  <c r="Y542" i="40"/>
  <c r="X542" i="40"/>
  <c r="W542" i="40"/>
  <c r="Z541" i="40"/>
  <c r="Y541" i="40"/>
  <c r="X541" i="40"/>
  <c r="W541" i="40"/>
  <c r="Z540" i="40"/>
  <c r="Y540" i="40"/>
  <c r="X540" i="40"/>
  <c r="W540" i="40"/>
  <c r="Z539" i="40"/>
  <c r="Y539" i="40"/>
  <c r="X539" i="40"/>
  <c r="W539" i="40"/>
  <c r="Z538" i="40"/>
  <c r="Y538" i="40"/>
  <c r="X538" i="40"/>
  <c r="W538" i="40"/>
  <c r="Z537" i="40"/>
  <c r="Y537" i="40"/>
  <c r="X537" i="40"/>
  <c r="W537" i="40"/>
  <c r="Z536" i="40"/>
  <c r="Y536" i="40"/>
  <c r="X536" i="40"/>
  <c r="W536" i="40"/>
  <c r="Z535" i="40"/>
  <c r="Y535" i="40"/>
  <c r="X535" i="40"/>
  <c r="W535" i="40"/>
  <c r="Z534" i="40"/>
  <c r="Y534" i="40"/>
  <c r="X534" i="40"/>
  <c r="W534" i="40"/>
  <c r="Z533" i="40"/>
  <c r="Y533" i="40"/>
  <c r="X533" i="40"/>
  <c r="W533" i="40"/>
  <c r="Z532" i="40"/>
  <c r="Y532" i="40"/>
  <c r="X532" i="40"/>
  <c r="W532" i="40"/>
  <c r="Z531" i="40"/>
  <c r="Y531" i="40"/>
  <c r="X531" i="40"/>
  <c r="W531" i="40"/>
  <c r="Z530" i="40"/>
  <c r="Y530" i="40"/>
  <c r="X530" i="40"/>
  <c r="W530" i="40"/>
  <c r="Z529" i="40"/>
  <c r="Y529" i="40"/>
  <c r="X529" i="40"/>
  <c r="W529" i="40"/>
  <c r="Z528" i="40"/>
  <c r="Y528" i="40"/>
  <c r="X528" i="40"/>
  <c r="W528" i="40"/>
  <c r="Z527" i="40"/>
  <c r="Y527" i="40"/>
  <c r="X527" i="40"/>
  <c r="W527" i="40"/>
  <c r="Z526" i="40"/>
  <c r="Y526" i="40"/>
  <c r="X526" i="40"/>
  <c r="W526" i="40"/>
  <c r="Z525" i="40"/>
  <c r="Y525" i="40"/>
  <c r="X525" i="40"/>
  <c r="W525" i="40"/>
  <c r="Z524" i="40"/>
  <c r="Y524" i="40"/>
  <c r="X524" i="40"/>
  <c r="W524" i="40"/>
  <c r="Z523" i="40"/>
  <c r="Y523" i="40"/>
  <c r="X523" i="40"/>
  <c r="W523" i="40"/>
  <c r="Z522" i="40"/>
  <c r="Y522" i="40"/>
  <c r="X522" i="40"/>
  <c r="W522" i="40"/>
  <c r="Z521" i="40"/>
  <c r="Y521" i="40"/>
  <c r="X521" i="40"/>
  <c r="W521" i="40"/>
  <c r="Z520" i="40"/>
  <c r="Y520" i="40"/>
  <c r="X520" i="40"/>
  <c r="W520" i="40"/>
  <c r="Z519" i="40"/>
  <c r="Y519" i="40"/>
  <c r="X519" i="40"/>
  <c r="W519" i="40"/>
  <c r="Z518" i="40"/>
  <c r="Y518" i="40"/>
  <c r="X518" i="40"/>
  <c r="W518" i="40"/>
  <c r="Z517" i="40"/>
  <c r="Y517" i="40"/>
  <c r="X517" i="40"/>
  <c r="W517" i="40"/>
  <c r="Z516" i="40"/>
  <c r="Y516" i="40"/>
  <c r="X516" i="40"/>
  <c r="W516" i="40"/>
  <c r="Z515" i="40"/>
  <c r="Y515" i="40"/>
  <c r="X515" i="40"/>
  <c r="W515" i="40"/>
  <c r="Z514" i="40"/>
  <c r="Y514" i="40"/>
  <c r="X514" i="40"/>
  <c r="W514" i="40"/>
  <c r="Z513" i="40"/>
  <c r="Y513" i="40"/>
  <c r="X513" i="40"/>
  <c r="W513" i="40"/>
  <c r="Z512" i="40"/>
  <c r="Y512" i="40"/>
  <c r="X512" i="40"/>
  <c r="W512" i="40"/>
  <c r="Z511" i="40"/>
  <c r="Y511" i="40"/>
  <c r="X511" i="40"/>
  <c r="W511" i="40"/>
  <c r="Z510" i="40"/>
  <c r="Y510" i="40"/>
  <c r="X510" i="40"/>
  <c r="W510" i="40"/>
  <c r="Z509" i="40"/>
  <c r="Y509" i="40"/>
  <c r="X509" i="40"/>
  <c r="W509" i="40"/>
  <c r="Z508" i="40"/>
  <c r="Y508" i="40"/>
  <c r="X508" i="40"/>
  <c r="W508" i="40"/>
  <c r="Z507" i="40"/>
  <c r="Y507" i="40"/>
  <c r="X507" i="40"/>
  <c r="W507" i="40"/>
  <c r="Z506" i="40"/>
  <c r="Y506" i="40"/>
  <c r="X506" i="40"/>
  <c r="W506" i="40"/>
  <c r="Z505" i="40"/>
  <c r="Y505" i="40"/>
  <c r="X505" i="40"/>
  <c r="W505" i="40"/>
  <c r="Z504" i="40"/>
  <c r="Y504" i="40"/>
  <c r="X504" i="40"/>
  <c r="W504" i="40"/>
  <c r="Z503" i="40"/>
  <c r="Y503" i="40"/>
  <c r="X503" i="40"/>
  <c r="W503" i="40"/>
  <c r="Z502" i="40"/>
  <c r="Y502" i="40"/>
  <c r="X502" i="40"/>
  <c r="W502" i="40"/>
  <c r="Z501" i="40"/>
  <c r="Y501" i="40"/>
  <c r="X501" i="40"/>
  <c r="W501" i="40"/>
  <c r="Z500" i="40"/>
  <c r="Y500" i="40"/>
  <c r="X500" i="40"/>
  <c r="W500" i="40"/>
  <c r="Z499" i="40"/>
  <c r="Y499" i="40"/>
  <c r="X499" i="40"/>
  <c r="W499" i="40"/>
  <c r="Z498" i="40"/>
  <c r="Y498" i="40"/>
  <c r="X498" i="40"/>
  <c r="W498" i="40"/>
  <c r="Z497" i="40"/>
  <c r="Y497" i="40"/>
  <c r="X497" i="40"/>
  <c r="W497" i="40"/>
  <c r="Z496" i="40"/>
  <c r="Y496" i="40"/>
  <c r="X496" i="40"/>
  <c r="W496" i="40"/>
  <c r="Z495" i="40"/>
  <c r="Y495" i="40"/>
  <c r="X495" i="40"/>
  <c r="W495" i="40"/>
  <c r="Z494" i="40"/>
  <c r="Y494" i="40"/>
  <c r="X494" i="40"/>
  <c r="W494" i="40"/>
  <c r="Z493" i="40"/>
  <c r="Y493" i="40"/>
  <c r="X493" i="40"/>
  <c r="W493" i="40"/>
  <c r="Z492" i="40"/>
  <c r="Y492" i="40"/>
  <c r="X492" i="40"/>
  <c r="W492" i="40"/>
  <c r="Z491" i="40"/>
  <c r="Y491" i="40"/>
  <c r="X491" i="40"/>
  <c r="W491" i="40"/>
  <c r="Z490" i="40"/>
  <c r="Y490" i="40"/>
  <c r="X490" i="40"/>
  <c r="W490" i="40"/>
  <c r="Z489" i="40"/>
  <c r="Y489" i="40"/>
  <c r="X489" i="40"/>
  <c r="W489" i="40"/>
  <c r="Z488" i="40"/>
  <c r="Y488" i="40"/>
  <c r="X488" i="40"/>
  <c r="W488" i="40"/>
  <c r="Z487" i="40"/>
  <c r="Y487" i="40"/>
  <c r="X487" i="40"/>
  <c r="W487" i="40"/>
  <c r="Z486" i="40"/>
  <c r="Y486" i="40"/>
  <c r="X486" i="40"/>
  <c r="W486" i="40"/>
  <c r="Z485" i="40"/>
  <c r="Y485" i="40"/>
  <c r="X485" i="40"/>
  <c r="W485" i="40"/>
  <c r="Z484" i="40"/>
  <c r="Y484" i="40"/>
  <c r="X484" i="40"/>
  <c r="W484" i="40"/>
  <c r="Z483" i="40"/>
  <c r="Y483" i="40"/>
  <c r="X483" i="40"/>
  <c r="W483" i="40"/>
  <c r="Z482" i="40"/>
  <c r="Y482" i="40"/>
  <c r="X482" i="40"/>
  <c r="W482" i="40"/>
  <c r="Z481" i="40"/>
  <c r="Y481" i="40"/>
  <c r="X481" i="40"/>
  <c r="W481" i="40"/>
  <c r="Z480" i="40"/>
  <c r="Y480" i="40"/>
  <c r="X480" i="40"/>
  <c r="W480" i="40"/>
  <c r="Z479" i="40"/>
  <c r="Y479" i="40"/>
  <c r="X479" i="40"/>
  <c r="W479" i="40"/>
  <c r="Z478" i="40"/>
  <c r="Y478" i="40"/>
  <c r="X478" i="40"/>
  <c r="W478" i="40"/>
  <c r="Z477" i="40"/>
  <c r="Y477" i="40"/>
  <c r="X477" i="40"/>
  <c r="W477" i="40"/>
  <c r="Z476" i="40"/>
  <c r="Y476" i="40"/>
  <c r="X476" i="40"/>
  <c r="W476" i="40"/>
  <c r="Z475" i="40"/>
  <c r="Y475" i="40"/>
  <c r="X475" i="40"/>
  <c r="W475" i="40"/>
  <c r="Z474" i="40"/>
  <c r="Y474" i="40"/>
  <c r="X474" i="40"/>
  <c r="W474" i="40"/>
  <c r="Z473" i="40"/>
  <c r="Y473" i="40"/>
  <c r="X473" i="40"/>
  <c r="W473" i="40"/>
  <c r="Z472" i="40"/>
  <c r="Y472" i="40"/>
  <c r="X472" i="40"/>
  <c r="W472" i="40"/>
  <c r="Z471" i="40"/>
  <c r="Y471" i="40"/>
  <c r="X471" i="40"/>
  <c r="W471" i="40"/>
  <c r="Z470" i="40"/>
  <c r="Y470" i="40"/>
  <c r="X470" i="40"/>
  <c r="W470" i="40"/>
  <c r="Z469" i="40"/>
  <c r="Y469" i="40"/>
  <c r="X469" i="40"/>
  <c r="W469" i="40"/>
  <c r="Z468" i="40"/>
  <c r="Y468" i="40"/>
  <c r="X468" i="40"/>
  <c r="W468" i="40"/>
  <c r="Z467" i="40"/>
  <c r="Y467" i="40"/>
  <c r="X467" i="40"/>
  <c r="W467" i="40"/>
  <c r="Z466" i="40"/>
  <c r="Y466" i="40"/>
  <c r="X466" i="40"/>
  <c r="W466" i="40"/>
  <c r="Z465" i="40"/>
  <c r="Y465" i="40"/>
  <c r="X465" i="40"/>
  <c r="W465" i="40"/>
  <c r="Z464" i="40"/>
  <c r="Y464" i="40"/>
  <c r="X464" i="40"/>
  <c r="W464" i="40"/>
  <c r="Z463" i="40"/>
  <c r="Y463" i="40"/>
  <c r="X463" i="40"/>
  <c r="W463" i="40"/>
  <c r="Z462" i="40"/>
  <c r="Y462" i="40"/>
  <c r="X462" i="40"/>
  <c r="W462" i="40"/>
  <c r="Z461" i="40"/>
  <c r="Y461" i="40"/>
  <c r="X461" i="40"/>
  <c r="W461" i="40"/>
  <c r="Z460" i="40"/>
  <c r="Y460" i="40"/>
  <c r="X460" i="40"/>
  <c r="W460" i="40"/>
  <c r="Z459" i="40"/>
  <c r="Y459" i="40"/>
  <c r="X459" i="40"/>
  <c r="W459" i="40"/>
  <c r="Z458" i="40"/>
  <c r="Y458" i="40"/>
  <c r="X458" i="40"/>
  <c r="W458" i="40"/>
  <c r="Z457" i="40"/>
  <c r="Y457" i="40"/>
  <c r="X457" i="40"/>
  <c r="W457" i="40"/>
  <c r="Z456" i="40"/>
  <c r="Y456" i="40"/>
  <c r="X456" i="40"/>
  <c r="W456" i="40"/>
  <c r="Z455" i="40"/>
  <c r="Y455" i="40"/>
  <c r="X455" i="40"/>
  <c r="W455" i="40"/>
  <c r="Z454" i="40"/>
  <c r="Y454" i="40"/>
  <c r="X454" i="40"/>
  <c r="W454" i="40"/>
  <c r="Z453" i="40"/>
  <c r="Y453" i="40"/>
  <c r="X453" i="40"/>
  <c r="W453" i="40"/>
  <c r="Z452" i="40"/>
  <c r="Y452" i="40"/>
  <c r="X452" i="40"/>
  <c r="W452" i="40"/>
  <c r="Z451" i="40"/>
  <c r="Y451" i="40"/>
  <c r="X451" i="40"/>
  <c r="W451" i="40"/>
  <c r="Z450" i="40"/>
  <c r="Y450" i="40"/>
  <c r="X450" i="40"/>
  <c r="W450" i="40"/>
  <c r="Z449" i="40"/>
  <c r="Y449" i="40"/>
  <c r="X449" i="40"/>
  <c r="W449" i="40"/>
  <c r="Z448" i="40"/>
  <c r="Y448" i="40"/>
  <c r="X448" i="40"/>
  <c r="W448" i="40"/>
  <c r="Z447" i="40"/>
  <c r="Y447" i="40"/>
  <c r="X447" i="40"/>
  <c r="W447" i="40"/>
  <c r="Z446" i="40"/>
  <c r="Y446" i="40"/>
  <c r="X446" i="40"/>
  <c r="W446" i="40"/>
  <c r="Z445" i="40"/>
  <c r="Y445" i="40"/>
  <c r="X445" i="40"/>
  <c r="W445" i="40"/>
  <c r="Z444" i="40"/>
  <c r="Y444" i="40"/>
  <c r="X444" i="40"/>
  <c r="W444" i="40"/>
  <c r="Z443" i="40"/>
  <c r="Y443" i="40"/>
  <c r="X443" i="40"/>
  <c r="W443" i="40"/>
  <c r="Z442" i="40"/>
  <c r="Y442" i="40"/>
  <c r="X442" i="40"/>
  <c r="W442" i="40"/>
  <c r="Z441" i="40"/>
  <c r="Y441" i="40"/>
  <c r="X441" i="40"/>
  <c r="W441" i="40"/>
  <c r="Z440" i="40"/>
  <c r="Y440" i="40"/>
  <c r="X440" i="40"/>
  <c r="W440" i="40"/>
  <c r="Z439" i="40"/>
  <c r="Y439" i="40"/>
  <c r="X439" i="40"/>
  <c r="W439" i="40"/>
  <c r="Z438" i="40"/>
  <c r="Y438" i="40"/>
  <c r="X438" i="40"/>
  <c r="W438" i="40"/>
  <c r="Z437" i="40"/>
  <c r="Y437" i="40"/>
  <c r="X437" i="40"/>
  <c r="W437" i="40"/>
  <c r="Z436" i="40"/>
  <c r="Y436" i="40"/>
  <c r="X436" i="40"/>
  <c r="W436" i="40"/>
  <c r="Z435" i="40"/>
  <c r="Y435" i="40"/>
  <c r="X435" i="40"/>
  <c r="W435" i="40"/>
  <c r="Z434" i="40"/>
  <c r="Y434" i="40"/>
  <c r="X434" i="40"/>
  <c r="W434" i="40"/>
  <c r="Z433" i="40"/>
  <c r="Y433" i="40"/>
  <c r="X433" i="40"/>
  <c r="W433" i="40"/>
  <c r="Z432" i="40"/>
  <c r="Y432" i="40"/>
  <c r="X432" i="40"/>
  <c r="W432" i="40"/>
  <c r="Z431" i="40"/>
  <c r="Y431" i="40"/>
  <c r="X431" i="40"/>
  <c r="W431" i="40"/>
  <c r="Z430" i="40"/>
  <c r="Y430" i="40"/>
  <c r="X430" i="40"/>
  <c r="W430" i="40"/>
  <c r="Z429" i="40"/>
  <c r="Y429" i="40"/>
  <c r="X429" i="40"/>
  <c r="W429" i="40"/>
  <c r="Z428" i="40"/>
  <c r="Y428" i="40"/>
  <c r="X428" i="40"/>
  <c r="W428" i="40"/>
  <c r="Z427" i="40"/>
  <c r="Y427" i="40"/>
  <c r="X427" i="40"/>
  <c r="W427" i="40"/>
  <c r="Z426" i="40"/>
  <c r="Y426" i="40"/>
  <c r="X426" i="40"/>
  <c r="W426" i="40"/>
  <c r="Z425" i="40"/>
  <c r="Y425" i="40"/>
  <c r="X425" i="40"/>
  <c r="W425" i="40"/>
  <c r="Z424" i="40"/>
  <c r="Y424" i="40"/>
  <c r="X424" i="40"/>
  <c r="W424" i="40"/>
  <c r="Z423" i="40"/>
  <c r="Y423" i="40"/>
  <c r="X423" i="40"/>
  <c r="W423" i="40"/>
  <c r="Z422" i="40"/>
  <c r="Y422" i="40"/>
  <c r="X422" i="40"/>
  <c r="W422" i="40"/>
  <c r="Z421" i="40"/>
  <c r="Y421" i="40"/>
  <c r="X421" i="40"/>
  <c r="W421" i="40"/>
  <c r="Z420" i="40"/>
  <c r="Y420" i="40"/>
  <c r="X420" i="40"/>
  <c r="W420" i="40"/>
  <c r="Z419" i="40"/>
  <c r="Y419" i="40"/>
  <c r="X419" i="40"/>
  <c r="W419" i="40"/>
  <c r="Z418" i="40"/>
  <c r="Y418" i="40"/>
  <c r="X418" i="40"/>
  <c r="W418" i="40"/>
  <c r="Z417" i="40"/>
  <c r="Y417" i="40"/>
  <c r="X417" i="40"/>
  <c r="W417" i="40"/>
  <c r="Z416" i="40"/>
  <c r="Y416" i="40"/>
  <c r="X416" i="40"/>
  <c r="W416" i="40"/>
  <c r="Z415" i="40"/>
  <c r="Y415" i="40"/>
  <c r="X415" i="40"/>
  <c r="W415" i="40"/>
  <c r="Z414" i="40"/>
  <c r="Y414" i="40"/>
  <c r="X414" i="40"/>
  <c r="W414" i="40"/>
  <c r="Z413" i="40"/>
  <c r="Y413" i="40"/>
  <c r="X413" i="40"/>
  <c r="W413" i="40"/>
  <c r="Z412" i="40"/>
  <c r="Y412" i="40"/>
  <c r="X412" i="40"/>
  <c r="W412" i="40"/>
  <c r="Z411" i="40"/>
  <c r="Y411" i="40"/>
  <c r="X411" i="40"/>
  <c r="W411" i="40"/>
  <c r="Z410" i="40"/>
  <c r="Y410" i="40"/>
  <c r="X410" i="40"/>
  <c r="W410" i="40"/>
  <c r="Z409" i="40"/>
  <c r="Y409" i="40"/>
  <c r="X409" i="40"/>
  <c r="W409" i="40"/>
  <c r="Z408" i="40"/>
  <c r="Y408" i="40"/>
  <c r="X408" i="40"/>
  <c r="W408" i="40"/>
  <c r="Z407" i="40"/>
  <c r="Y407" i="40"/>
  <c r="X407" i="40"/>
  <c r="W407" i="40"/>
  <c r="Z406" i="40"/>
  <c r="Y406" i="40"/>
  <c r="X406" i="40"/>
  <c r="W406" i="40"/>
  <c r="Z405" i="40"/>
  <c r="Y405" i="40"/>
  <c r="X405" i="40"/>
  <c r="W405" i="40"/>
  <c r="Z404" i="40"/>
  <c r="Y404" i="40"/>
  <c r="X404" i="40"/>
  <c r="W404" i="40"/>
  <c r="Z403" i="40"/>
  <c r="Y403" i="40"/>
  <c r="X403" i="40"/>
  <c r="W403" i="40"/>
  <c r="Z402" i="40"/>
  <c r="Y402" i="40"/>
  <c r="X402" i="40"/>
  <c r="W402" i="40"/>
  <c r="Z401" i="40"/>
  <c r="Y401" i="40"/>
  <c r="X401" i="40"/>
  <c r="W401" i="40"/>
  <c r="Z400" i="40"/>
  <c r="Y400" i="40"/>
  <c r="X400" i="40"/>
  <c r="W400" i="40"/>
  <c r="Z399" i="40"/>
  <c r="Y399" i="40"/>
  <c r="X399" i="40"/>
  <c r="W399" i="40"/>
  <c r="Z398" i="40"/>
  <c r="Y398" i="40"/>
  <c r="X398" i="40"/>
  <c r="W398" i="40"/>
  <c r="Z397" i="40"/>
  <c r="Y397" i="40"/>
  <c r="X397" i="40"/>
  <c r="W397" i="40"/>
  <c r="Z396" i="40"/>
  <c r="Y396" i="40"/>
  <c r="X396" i="40"/>
  <c r="W396" i="40"/>
  <c r="Z395" i="40"/>
  <c r="Y395" i="40"/>
  <c r="X395" i="40"/>
  <c r="W395" i="40"/>
  <c r="Z394" i="40"/>
  <c r="Y394" i="40"/>
  <c r="X394" i="40"/>
  <c r="W394" i="40"/>
  <c r="Z393" i="40"/>
  <c r="Y393" i="40"/>
  <c r="X393" i="40"/>
  <c r="W393" i="40"/>
  <c r="Z392" i="40"/>
  <c r="Y392" i="40"/>
  <c r="X392" i="40"/>
  <c r="W392" i="40"/>
  <c r="Z391" i="40"/>
  <c r="Y391" i="40"/>
  <c r="X391" i="40"/>
  <c r="W391" i="40"/>
  <c r="Z390" i="40"/>
  <c r="Y390" i="40"/>
  <c r="X390" i="40"/>
  <c r="W390" i="40"/>
  <c r="Z389" i="40"/>
  <c r="Y389" i="40"/>
  <c r="X389" i="40"/>
  <c r="W389" i="40"/>
  <c r="Z388" i="40"/>
  <c r="Y388" i="40"/>
  <c r="X388" i="40"/>
  <c r="W388" i="40"/>
  <c r="Z387" i="40"/>
  <c r="Y387" i="40"/>
  <c r="X387" i="40"/>
  <c r="W387" i="40"/>
  <c r="Z386" i="40"/>
  <c r="Y386" i="40"/>
  <c r="X386" i="40"/>
  <c r="W386" i="40"/>
  <c r="Z385" i="40"/>
  <c r="Y385" i="40"/>
  <c r="X385" i="40"/>
  <c r="W385" i="40"/>
  <c r="Z384" i="40"/>
  <c r="Y384" i="40"/>
  <c r="X384" i="40"/>
  <c r="W384" i="40"/>
  <c r="Z383" i="40"/>
  <c r="Y383" i="40"/>
  <c r="X383" i="40"/>
  <c r="W383" i="40"/>
  <c r="Z382" i="40"/>
  <c r="Y382" i="40"/>
  <c r="X382" i="40"/>
  <c r="W382" i="40"/>
  <c r="Z381" i="40"/>
  <c r="Y381" i="40"/>
  <c r="X381" i="40"/>
  <c r="W381" i="40"/>
  <c r="Z380" i="40"/>
  <c r="Y380" i="40"/>
  <c r="X380" i="40"/>
  <c r="W380" i="40"/>
  <c r="Z379" i="40"/>
  <c r="Y379" i="40"/>
  <c r="X379" i="40"/>
  <c r="W379" i="40"/>
  <c r="Z378" i="40"/>
  <c r="Y378" i="40"/>
  <c r="X378" i="40"/>
  <c r="W378" i="40"/>
  <c r="Z377" i="40"/>
  <c r="Y377" i="40"/>
  <c r="X377" i="40"/>
  <c r="W377" i="40"/>
  <c r="Z376" i="40"/>
  <c r="Y376" i="40"/>
  <c r="X376" i="40"/>
  <c r="W376" i="40"/>
  <c r="Z375" i="40"/>
  <c r="Y375" i="40"/>
  <c r="X375" i="40"/>
  <c r="W375" i="40"/>
  <c r="Z374" i="40"/>
  <c r="Y374" i="40"/>
  <c r="X374" i="40"/>
  <c r="W374" i="40"/>
  <c r="Z373" i="40"/>
  <c r="Y373" i="40"/>
  <c r="X373" i="40"/>
  <c r="W373" i="40"/>
  <c r="Z372" i="40"/>
  <c r="Y372" i="40"/>
  <c r="X372" i="40"/>
  <c r="W372" i="40"/>
  <c r="Z371" i="40"/>
  <c r="Y371" i="40"/>
  <c r="X371" i="40"/>
  <c r="W371" i="40"/>
  <c r="Z370" i="40"/>
  <c r="Y370" i="40"/>
  <c r="X370" i="40"/>
  <c r="W370" i="40"/>
  <c r="Z369" i="40"/>
  <c r="Y369" i="40"/>
  <c r="X369" i="40"/>
  <c r="W369" i="40"/>
  <c r="Z368" i="40"/>
  <c r="Y368" i="40"/>
  <c r="X368" i="40"/>
  <c r="W368" i="40"/>
  <c r="Z367" i="40"/>
  <c r="Y367" i="40"/>
  <c r="X367" i="40"/>
  <c r="W367" i="40"/>
  <c r="Z366" i="40"/>
  <c r="Y366" i="40"/>
  <c r="X366" i="40"/>
  <c r="W366" i="40"/>
  <c r="Z365" i="40"/>
  <c r="Y365" i="40"/>
  <c r="X365" i="40"/>
  <c r="W365" i="40"/>
  <c r="Z364" i="40"/>
  <c r="Y364" i="40"/>
  <c r="X364" i="40"/>
  <c r="W364" i="40"/>
  <c r="Z363" i="40"/>
  <c r="Y363" i="40"/>
  <c r="X363" i="40"/>
  <c r="W363" i="40"/>
  <c r="Z362" i="40"/>
  <c r="Y362" i="40"/>
  <c r="X362" i="40"/>
  <c r="W362" i="40"/>
  <c r="Z361" i="40"/>
  <c r="Y361" i="40"/>
  <c r="X361" i="40"/>
  <c r="W361" i="40"/>
  <c r="Z360" i="40"/>
  <c r="Y360" i="40"/>
  <c r="X360" i="40"/>
  <c r="W360" i="40"/>
  <c r="Z359" i="40"/>
  <c r="Y359" i="40"/>
  <c r="X359" i="40"/>
  <c r="W359" i="40"/>
  <c r="Z358" i="40"/>
  <c r="Y358" i="40"/>
  <c r="X358" i="40"/>
  <c r="W358" i="40"/>
  <c r="Z357" i="40"/>
  <c r="Y357" i="40"/>
  <c r="X357" i="40"/>
  <c r="W357" i="40"/>
  <c r="Z356" i="40"/>
  <c r="Y356" i="40"/>
  <c r="X356" i="40"/>
  <c r="W356" i="40"/>
  <c r="Z355" i="40"/>
  <c r="Y355" i="40"/>
  <c r="X355" i="40"/>
  <c r="W355" i="40"/>
  <c r="Z354" i="40"/>
  <c r="Y354" i="40"/>
  <c r="X354" i="40"/>
  <c r="W354" i="40"/>
  <c r="Z353" i="40"/>
  <c r="Y353" i="40"/>
  <c r="X353" i="40"/>
  <c r="W353" i="40"/>
  <c r="Z352" i="40"/>
  <c r="Y352" i="40"/>
  <c r="X352" i="40"/>
  <c r="W352" i="40"/>
  <c r="Z351" i="40"/>
  <c r="Y351" i="40"/>
  <c r="X351" i="40"/>
  <c r="W351" i="40"/>
  <c r="Z350" i="40"/>
  <c r="Y350" i="40"/>
  <c r="X350" i="40"/>
  <c r="W350" i="40"/>
  <c r="Z349" i="40"/>
  <c r="Y349" i="40"/>
  <c r="X349" i="40"/>
  <c r="W349" i="40"/>
  <c r="Z348" i="40"/>
  <c r="Y348" i="40"/>
  <c r="X348" i="40"/>
  <c r="W348" i="40"/>
  <c r="Z347" i="40"/>
  <c r="Y347" i="40"/>
  <c r="X347" i="40"/>
  <c r="W347" i="40"/>
  <c r="Z346" i="40"/>
  <c r="Y346" i="40"/>
  <c r="X346" i="40"/>
  <c r="W346" i="40"/>
  <c r="Z345" i="40"/>
  <c r="Y345" i="40"/>
  <c r="X345" i="40"/>
  <c r="W345" i="40"/>
  <c r="Z344" i="40"/>
  <c r="Y344" i="40"/>
  <c r="X344" i="40"/>
  <c r="W344" i="40"/>
  <c r="Z343" i="40"/>
  <c r="Y343" i="40"/>
  <c r="X343" i="40"/>
  <c r="W343" i="40"/>
  <c r="Z342" i="40"/>
  <c r="Y342" i="40"/>
  <c r="X342" i="40"/>
  <c r="W342" i="40"/>
  <c r="Z341" i="40"/>
  <c r="Y341" i="40"/>
  <c r="X341" i="40"/>
  <c r="W341" i="40"/>
  <c r="Z340" i="40"/>
  <c r="Y340" i="40"/>
  <c r="X340" i="40"/>
  <c r="W340" i="40"/>
  <c r="Z339" i="40"/>
  <c r="Y339" i="40"/>
  <c r="X339" i="40"/>
  <c r="W339" i="40"/>
  <c r="Z338" i="40"/>
  <c r="Y338" i="40"/>
  <c r="X338" i="40"/>
  <c r="W338" i="40"/>
  <c r="Z337" i="40"/>
  <c r="Y337" i="40"/>
  <c r="X337" i="40"/>
  <c r="W337" i="40"/>
  <c r="Z336" i="40"/>
  <c r="Y336" i="40"/>
  <c r="X336" i="40"/>
  <c r="W336" i="40"/>
  <c r="Z335" i="40"/>
  <c r="Y335" i="40"/>
  <c r="X335" i="40"/>
  <c r="W335" i="40"/>
  <c r="Z334" i="40"/>
  <c r="Y334" i="40"/>
  <c r="X334" i="40"/>
  <c r="W334" i="40"/>
  <c r="Z333" i="40"/>
  <c r="Y333" i="40"/>
  <c r="X333" i="40"/>
  <c r="W333" i="40"/>
  <c r="Z332" i="40"/>
  <c r="Y332" i="40"/>
  <c r="X332" i="40"/>
  <c r="W332" i="40"/>
  <c r="Z331" i="40"/>
  <c r="Y331" i="40"/>
  <c r="X331" i="40"/>
  <c r="W331" i="40"/>
  <c r="Z330" i="40"/>
  <c r="Y330" i="40"/>
  <c r="X330" i="40"/>
  <c r="W330" i="40"/>
  <c r="Z329" i="40"/>
  <c r="Y329" i="40"/>
  <c r="X329" i="40"/>
  <c r="W329" i="40"/>
  <c r="Z328" i="40"/>
  <c r="Y328" i="40"/>
  <c r="X328" i="40"/>
  <c r="W328" i="40"/>
  <c r="Z327" i="40"/>
  <c r="Y327" i="40"/>
  <c r="X327" i="40"/>
  <c r="W327" i="40"/>
  <c r="Z326" i="40"/>
  <c r="Y326" i="40"/>
  <c r="X326" i="40"/>
  <c r="W326" i="40"/>
  <c r="Z325" i="40"/>
  <c r="Y325" i="40"/>
  <c r="X325" i="40"/>
  <c r="W325" i="40"/>
  <c r="Z324" i="40"/>
  <c r="Y324" i="40"/>
  <c r="X324" i="40"/>
  <c r="W324" i="40"/>
  <c r="Z323" i="40"/>
  <c r="Y323" i="40"/>
  <c r="X323" i="40"/>
  <c r="W323" i="40"/>
  <c r="Z322" i="40"/>
  <c r="Y322" i="40"/>
  <c r="X322" i="40"/>
  <c r="W322" i="40"/>
  <c r="Z321" i="40"/>
  <c r="Y321" i="40"/>
  <c r="X321" i="40"/>
  <c r="W321" i="40"/>
  <c r="Z320" i="40"/>
  <c r="Y320" i="40"/>
  <c r="X320" i="40"/>
  <c r="W320" i="40"/>
  <c r="Z319" i="40"/>
  <c r="Y319" i="40"/>
  <c r="X319" i="40"/>
  <c r="W319" i="40"/>
  <c r="Z318" i="40"/>
  <c r="Y318" i="40"/>
  <c r="X318" i="40"/>
  <c r="W318" i="40"/>
  <c r="Z317" i="40"/>
  <c r="Y317" i="40"/>
  <c r="X317" i="40"/>
  <c r="W317" i="40"/>
  <c r="Z316" i="40"/>
  <c r="Y316" i="40"/>
  <c r="X316" i="40"/>
  <c r="W316" i="40"/>
  <c r="Z315" i="40"/>
  <c r="Y315" i="40"/>
  <c r="X315" i="40"/>
  <c r="W315" i="40"/>
  <c r="Z314" i="40"/>
  <c r="Y314" i="40"/>
  <c r="X314" i="40"/>
  <c r="W314" i="40"/>
  <c r="Z313" i="40"/>
  <c r="Y313" i="40"/>
  <c r="X313" i="40"/>
  <c r="W313" i="40"/>
  <c r="Z312" i="40"/>
  <c r="Y312" i="40"/>
  <c r="X312" i="40"/>
  <c r="W312" i="40"/>
  <c r="Z311" i="40"/>
  <c r="Y311" i="40"/>
  <c r="X311" i="40"/>
  <c r="W311" i="40"/>
  <c r="Z310" i="40"/>
  <c r="Y310" i="40"/>
  <c r="X310" i="40"/>
  <c r="W310" i="40"/>
  <c r="Z309" i="40"/>
  <c r="Y309" i="40"/>
  <c r="X309" i="40"/>
  <c r="W309" i="40"/>
  <c r="Z308" i="40"/>
  <c r="Y308" i="40"/>
  <c r="X308" i="40"/>
  <c r="W308" i="40"/>
  <c r="Z307" i="40"/>
  <c r="Y307" i="40"/>
  <c r="X307" i="40"/>
  <c r="W307" i="40"/>
  <c r="Z306" i="40"/>
  <c r="Y306" i="40"/>
  <c r="X306" i="40"/>
  <c r="W306" i="40"/>
  <c r="Z305" i="40"/>
  <c r="Y305" i="40"/>
  <c r="X305" i="40"/>
  <c r="W305" i="40"/>
  <c r="Z304" i="40"/>
  <c r="Y304" i="40"/>
  <c r="X304" i="40"/>
  <c r="W304" i="40"/>
  <c r="Z303" i="40"/>
  <c r="Y303" i="40"/>
  <c r="X303" i="40"/>
  <c r="W303" i="40"/>
  <c r="Z302" i="40"/>
  <c r="Y302" i="40"/>
  <c r="X302" i="40"/>
  <c r="W302" i="40"/>
  <c r="Z301" i="40"/>
  <c r="Y301" i="40"/>
  <c r="X301" i="40"/>
  <c r="W301" i="40"/>
  <c r="Z300" i="40"/>
  <c r="Y300" i="40"/>
  <c r="X300" i="40"/>
  <c r="W300" i="40"/>
  <c r="Z299" i="40"/>
  <c r="Y299" i="40"/>
  <c r="X299" i="40"/>
  <c r="W299" i="40"/>
  <c r="Z298" i="40"/>
  <c r="Y298" i="40"/>
  <c r="X298" i="40"/>
  <c r="W298" i="40"/>
  <c r="Z297" i="40"/>
  <c r="Y297" i="40"/>
  <c r="X297" i="40"/>
  <c r="W297" i="40"/>
  <c r="Z296" i="40"/>
  <c r="Y296" i="40"/>
  <c r="X296" i="40"/>
  <c r="W296" i="40"/>
  <c r="Z295" i="40"/>
  <c r="Y295" i="40"/>
  <c r="X295" i="40"/>
  <c r="W295" i="40"/>
  <c r="Z294" i="40"/>
  <c r="Y294" i="40"/>
  <c r="X294" i="40"/>
  <c r="W294" i="40"/>
  <c r="Z293" i="40"/>
  <c r="Y293" i="40"/>
  <c r="X293" i="40"/>
  <c r="W293" i="40"/>
  <c r="Z292" i="40"/>
  <c r="Y292" i="40"/>
  <c r="X292" i="40"/>
  <c r="W292" i="40"/>
  <c r="Z291" i="40"/>
  <c r="Y291" i="40"/>
  <c r="X291" i="40"/>
  <c r="W291" i="40"/>
  <c r="Z290" i="40"/>
  <c r="Y290" i="40"/>
  <c r="X290" i="40"/>
  <c r="W290" i="40"/>
  <c r="Z289" i="40"/>
  <c r="Y289" i="40"/>
  <c r="X289" i="40"/>
  <c r="W289" i="40"/>
  <c r="Z288" i="40"/>
  <c r="Y288" i="40"/>
  <c r="X288" i="40"/>
  <c r="W288" i="40"/>
  <c r="Z287" i="40"/>
  <c r="Y287" i="40"/>
  <c r="X287" i="40"/>
  <c r="W287" i="40"/>
  <c r="Z286" i="40"/>
  <c r="Y286" i="40"/>
  <c r="X286" i="40"/>
  <c r="W286" i="40"/>
  <c r="Z285" i="40"/>
  <c r="Y285" i="40"/>
  <c r="X285" i="40"/>
  <c r="W285" i="40"/>
  <c r="Z284" i="40"/>
  <c r="Y284" i="40"/>
  <c r="X284" i="40"/>
  <c r="W284" i="40"/>
  <c r="Z283" i="40"/>
  <c r="Y283" i="40"/>
  <c r="X283" i="40"/>
  <c r="W283" i="40"/>
  <c r="Z282" i="40"/>
  <c r="Y282" i="40"/>
  <c r="X282" i="40"/>
  <c r="W282" i="40"/>
  <c r="Z281" i="40"/>
  <c r="Y281" i="40"/>
  <c r="X281" i="40"/>
  <c r="W281" i="40"/>
  <c r="Z280" i="40"/>
  <c r="Y280" i="40"/>
  <c r="X280" i="40"/>
  <c r="W280" i="40"/>
  <c r="Z279" i="40"/>
  <c r="Y279" i="40"/>
  <c r="X279" i="40"/>
  <c r="W279" i="40"/>
  <c r="Z278" i="40"/>
  <c r="Y278" i="40"/>
  <c r="X278" i="40"/>
  <c r="W278" i="40"/>
  <c r="Z277" i="40"/>
  <c r="Y277" i="40"/>
  <c r="X277" i="40"/>
  <c r="W277" i="40"/>
  <c r="Z276" i="40"/>
  <c r="Y276" i="40"/>
  <c r="X276" i="40"/>
  <c r="W276" i="40"/>
  <c r="Z275" i="40"/>
  <c r="Y275" i="40"/>
  <c r="X275" i="40"/>
  <c r="W275" i="40"/>
  <c r="Z274" i="40"/>
  <c r="Y274" i="40"/>
  <c r="X274" i="40"/>
  <c r="W274" i="40"/>
  <c r="Z273" i="40"/>
  <c r="Y273" i="40"/>
  <c r="X273" i="40"/>
  <c r="W273" i="40"/>
  <c r="Z272" i="40"/>
  <c r="Y272" i="40"/>
  <c r="X272" i="40"/>
  <c r="W272" i="40"/>
  <c r="Z271" i="40"/>
  <c r="Y271" i="40"/>
  <c r="X271" i="40"/>
  <c r="W271" i="40"/>
  <c r="Z270" i="40"/>
  <c r="Y270" i="40"/>
  <c r="X270" i="40"/>
  <c r="W270" i="40"/>
  <c r="Z269" i="40"/>
  <c r="Y269" i="40"/>
  <c r="X269" i="40"/>
  <c r="W269" i="40"/>
  <c r="Z268" i="40"/>
  <c r="Y268" i="40"/>
  <c r="X268" i="40"/>
  <c r="W268" i="40"/>
  <c r="Z267" i="40"/>
  <c r="Y267" i="40"/>
  <c r="X267" i="40"/>
  <c r="W267" i="40"/>
  <c r="Z266" i="40"/>
  <c r="Y266" i="40"/>
  <c r="X266" i="40"/>
  <c r="W266" i="40"/>
  <c r="Z265" i="40"/>
  <c r="Y265" i="40"/>
  <c r="X265" i="40"/>
  <c r="W265" i="40"/>
  <c r="Z264" i="40"/>
  <c r="Y264" i="40"/>
  <c r="X264" i="40"/>
  <c r="W264" i="40"/>
  <c r="Z263" i="40"/>
  <c r="Y263" i="40"/>
  <c r="X263" i="40"/>
  <c r="W263" i="40"/>
  <c r="Z262" i="40"/>
  <c r="Y262" i="40"/>
  <c r="X262" i="40"/>
  <c r="W262" i="40"/>
  <c r="Z261" i="40"/>
  <c r="Y261" i="40"/>
  <c r="X261" i="40"/>
  <c r="W261" i="40"/>
  <c r="Z260" i="40"/>
  <c r="Y260" i="40"/>
  <c r="X260" i="40"/>
  <c r="W260" i="40"/>
  <c r="Z259" i="40"/>
  <c r="Y259" i="40"/>
  <c r="X259" i="40"/>
  <c r="W259" i="40"/>
  <c r="Z258" i="40"/>
  <c r="Y258" i="40"/>
  <c r="X258" i="40"/>
  <c r="W258" i="40"/>
  <c r="Z257" i="40"/>
  <c r="Y257" i="40"/>
  <c r="X257" i="40"/>
  <c r="W257" i="40"/>
  <c r="Z256" i="40"/>
  <c r="Y256" i="40"/>
  <c r="X256" i="40"/>
  <c r="W256" i="40"/>
  <c r="Z255" i="40"/>
  <c r="Y255" i="40"/>
  <c r="X255" i="40"/>
  <c r="W255" i="40"/>
  <c r="Z254" i="40"/>
  <c r="Y254" i="40"/>
  <c r="X254" i="40"/>
  <c r="W254" i="40"/>
  <c r="Z253" i="40"/>
  <c r="Y253" i="40"/>
  <c r="X253" i="40"/>
  <c r="W253" i="40"/>
  <c r="Z252" i="40"/>
  <c r="Y252" i="40"/>
  <c r="X252" i="40"/>
  <c r="W252" i="40"/>
  <c r="Z251" i="40"/>
  <c r="Y251" i="40"/>
  <c r="X251" i="40"/>
  <c r="W251" i="40"/>
  <c r="Z250" i="40"/>
  <c r="Y250" i="40"/>
  <c r="X250" i="40"/>
  <c r="W250" i="40"/>
  <c r="Z249" i="40"/>
  <c r="Y249" i="40"/>
  <c r="X249" i="40"/>
  <c r="W249" i="40"/>
  <c r="Z248" i="40"/>
  <c r="Y248" i="40"/>
  <c r="X248" i="40"/>
  <c r="W248" i="40"/>
  <c r="Z247" i="40"/>
  <c r="Y247" i="40"/>
  <c r="X247" i="40"/>
  <c r="W247" i="40"/>
  <c r="Z246" i="40"/>
  <c r="Y246" i="40"/>
  <c r="X246" i="40"/>
  <c r="W246" i="40"/>
  <c r="Z245" i="40"/>
  <c r="Y245" i="40"/>
  <c r="X245" i="40"/>
  <c r="W245" i="40"/>
  <c r="Z244" i="40"/>
  <c r="Y244" i="40"/>
  <c r="X244" i="40"/>
  <c r="W244" i="40"/>
  <c r="Z243" i="40"/>
  <c r="Y243" i="40"/>
  <c r="X243" i="40"/>
  <c r="W243" i="40"/>
  <c r="Z242" i="40"/>
  <c r="Y242" i="40"/>
  <c r="X242" i="40"/>
  <c r="W242" i="40"/>
  <c r="Z241" i="40"/>
  <c r="Y241" i="40"/>
  <c r="X241" i="40"/>
  <c r="W241" i="40"/>
  <c r="Z240" i="40"/>
  <c r="Y240" i="40"/>
  <c r="X240" i="40"/>
  <c r="W240" i="40"/>
  <c r="Z239" i="40"/>
  <c r="Y239" i="40"/>
  <c r="X239" i="40"/>
  <c r="W239" i="40"/>
  <c r="Z238" i="40"/>
  <c r="Y238" i="40"/>
  <c r="X238" i="40"/>
  <c r="W238" i="40"/>
  <c r="Z237" i="40"/>
  <c r="Y237" i="40"/>
  <c r="X237" i="40"/>
  <c r="W237" i="40"/>
  <c r="Z236" i="40"/>
  <c r="Y236" i="40"/>
  <c r="X236" i="40"/>
  <c r="W236" i="40"/>
  <c r="Z235" i="40"/>
  <c r="Y235" i="40"/>
  <c r="X235" i="40"/>
  <c r="W235" i="40"/>
  <c r="Z234" i="40"/>
  <c r="Y234" i="40"/>
  <c r="X234" i="40"/>
  <c r="W234" i="40"/>
  <c r="Z233" i="40"/>
  <c r="Y233" i="40"/>
  <c r="X233" i="40"/>
  <c r="W233" i="40"/>
  <c r="Z232" i="40"/>
  <c r="Y232" i="40"/>
  <c r="X232" i="40"/>
  <c r="W232" i="40"/>
  <c r="Z231" i="40"/>
  <c r="Y231" i="40"/>
  <c r="X231" i="40"/>
  <c r="W231" i="40"/>
  <c r="Z230" i="40"/>
  <c r="Y230" i="40"/>
  <c r="X230" i="40"/>
  <c r="W230" i="40"/>
  <c r="Z229" i="40"/>
  <c r="Y229" i="40"/>
  <c r="X229" i="40"/>
  <c r="W229" i="40"/>
  <c r="Z228" i="40"/>
  <c r="Y228" i="40"/>
  <c r="X228" i="40"/>
  <c r="W228" i="40"/>
  <c r="Z227" i="40"/>
  <c r="Y227" i="40"/>
  <c r="X227" i="40"/>
  <c r="W227" i="40"/>
  <c r="Z226" i="40"/>
  <c r="Y226" i="40"/>
  <c r="X226" i="40"/>
  <c r="W226" i="40"/>
  <c r="Z225" i="40"/>
  <c r="Y225" i="40"/>
  <c r="X225" i="40"/>
  <c r="W225" i="40"/>
  <c r="Z224" i="40"/>
  <c r="Y224" i="40"/>
  <c r="X224" i="40"/>
  <c r="W224" i="40"/>
  <c r="Z223" i="40"/>
  <c r="Y223" i="40"/>
  <c r="X223" i="40"/>
  <c r="W223" i="40"/>
  <c r="Z222" i="40"/>
  <c r="Y222" i="40"/>
  <c r="X222" i="40"/>
  <c r="W222" i="40"/>
  <c r="Z221" i="40"/>
  <c r="Y221" i="40"/>
  <c r="X221" i="40"/>
  <c r="W221" i="40"/>
  <c r="Z220" i="40"/>
  <c r="Y220" i="40"/>
  <c r="X220" i="40"/>
  <c r="W220" i="40"/>
  <c r="Z219" i="40"/>
  <c r="Y219" i="40"/>
  <c r="X219" i="40"/>
  <c r="W219" i="40"/>
  <c r="Z218" i="40"/>
  <c r="Y218" i="40"/>
  <c r="X218" i="40"/>
  <c r="W218" i="40"/>
  <c r="Z217" i="40"/>
  <c r="Y217" i="40"/>
  <c r="X217" i="40"/>
  <c r="W217" i="40"/>
  <c r="Z216" i="40"/>
  <c r="Y216" i="40"/>
  <c r="X216" i="40"/>
  <c r="W216" i="40"/>
  <c r="Z215" i="40"/>
  <c r="Y215" i="40"/>
  <c r="X215" i="40"/>
  <c r="W215" i="40"/>
  <c r="Z214" i="40"/>
  <c r="Y214" i="40"/>
  <c r="X214" i="40"/>
  <c r="W214" i="40"/>
  <c r="Z213" i="40"/>
  <c r="Y213" i="40"/>
  <c r="X213" i="40"/>
  <c r="W213" i="40"/>
  <c r="Z212" i="40"/>
  <c r="Y212" i="40"/>
  <c r="X212" i="40"/>
  <c r="W212" i="40"/>
  <c r="Z211" i="40"/>
  <c r="Y211" i="40"/>
  <c r="X211" i="40"/>
  <c r="W211" i="40"/>
  <c r="Z210" i="40"/>
  <c r="Y210" i="40"/>
  <c r="X210" i="40"/>
  <c r="W210" i="40"/>
  <c r="Z209" i="40"/>
  <c r="Y209" i="40"/>
  <c r="X209" i="40"/>
  <c r="W209" i="40"/>
  <c r="Z208" i="40"/>
  <c r="Y208" i="40"/>
  <c r="X208" i="40"/>
  <c r="W208" i="40"/>
  <c r="Z207" i="40"/>
  <c r="Y207" i="40"/>
  <c r="X207" i="40"/>
  <c r="W207" i="40"/>
  <c r="Z206" i="40"/>
  <c r="Y206" i="40"/>
  <c r="X206" i="40"/>
  <c r="W206" i="40"/>
  <c r="Z205" i="40"/>
  <c r="Y205" i="40"/>
  <c r="X205" i="40"/>
  <c r="W205" i="40"/>
  <c r="Z204" i="40"/>
  <c r="Y204" i="40"/>
  <c r="X204" i="40"/>
  <c r="W204" i="40"/>
  <c r="Z203" i="40"/>
  <c r="Y203" i="40"/>
  <c r="X203" i="40"/>
  <c r="W203" i="40"/>
  <c r="Z202" i="40"/>
  <c r="Y202" i="40"/>
  <c r="X202" i="40"/>
  <c r="W202" i="40"/>
  <c r="Z201" i="40"/>
  <c r="Y201" i="40"/>
  <c r="X201" i="40"/>
  <c r="W201" i="40"/>
  <c r="Z200" i="40"/>
  <c r="Y200" i="40"/>
  <c r="X200" i="40"/>
  <c r="W200" i="40"/>
  <c r="Z199" i="40"/>
  <c r="Y199" i="40"/>
  <c r="X199" i="40"/>
  <c r="W199" i="40"/>
  <c r="Z198" i="40"/>
  <c r="Y198" i="40"/>
  <c r="X198" i="40"/>
  <c r="W198" i="40"/>
  <c r="Z197" i="40"/>
  <c r="Y197" i="40"/>
  <c r="X197" i="40"/>
  <c r="W197" i="40"/>
  <c r="Z196" i="40"/>
  <c r="Y196" i="40"/>
  <c r="X196" i="40"/>
  <c r="W196" i="40"/>
  <c r="Z195" i="40"/>
  <c r="Y195" i="40"/>
  <c r="X195" i="40"/>
  <c r="W195" i="40"/>
  <c r="Z194" i="40"/>
  <c r="Y194" i="40"/>
  <c r="X194" i="40"/>
  <c r="W194" i="40"/>
  <c r="Z193" i="40"/>
  <c r="Y193" i="40"/>
  <c r="X193" i="40"/>
  <c r="W193" i="40"/>
  <c r="Z192" i="40"/>
  <c r="Y192" i="40"/>
  <c r="X192" i="40"/>
  <c r="W192" i="40"/>
  <c r="Z191" i="40"/>
  <c r="Y191" i="40"/>
  <c r="X191" i="40"/>
  <c r="W191" i="40"/>
  <c r="Z190" i="40"/>
  <c r="Y190" i="40"/>
  <c r="X190" i="40"/>
  <c r="W190" i="40"/>
  <c r="Z189" i="40"/>
  <c r="Y189" i="40"/>
  <c r="X189" i="40"/>
  <c r="W189" i="40"/>
  <c r="Z188" i="40"/>
  <c r="Y188" i="40"/>
  <c r="X188" i="40"/>
  <c r="W188" i="40"/>
  <c r="Z187" i="40"/>
  <c r="Y187" i="40"/>
  <c r="X187" i="40"/>
  <c r="W187" i="40"/>
  <c r="Z186" i="40"/>
  <c r="Y186" i="40"/>
  <c r="X186" i="40"/>
  <c r="W186" i="40"/>
  <c r="Z185" i="40"/>
  <c r="Y185" i="40"/>
  <c r="X185" i="40"/>
  <c r="W185" i="40"/>
  <c r="Z184" i="40"/>
  <c r="Y184" i="40"/>
  <c r="X184" i="40"/>
  <c r="W184" i="40"/>
  <c r="Z183" i="40"/>
  <c r="Y183" i="40"/>
  <c r="X183" i="40"/>
  <c r="W183" i="40"/>
  <c r="Z182" i="40"/>
  <c r="Y182" i="40"/>
  <c r="X182" i="40"/>
  <c r="W182" i="40"/>
  <c r="Z181" i="40"/>
  <c r="Y181" i="40"/>
  <c r="X181" i="40"/>
  <c r="W181" i="40"/>
  <c r="Z180" i="40"/>
  <c r="Y180" i="40"/>
  <c r="X180" i="40"/>
  <c r="W180" i="40"/>
  <c r="Z179" i="40"/>
  <c r="Y179" i="40"/>
  <c r="X179" i="40"/>
  <c r="W179" i="40"/>
  <c r="Z178" i="40"/>
  <c r="Y178" i="40"/>
  <c r="X178" i="40"/>
  <c r="W178" i="40"/>
  <c r="Z177" i="40"/>
  <c r="Y177" i="40"/>
  <c r="X177" i="40"/>
  <c r="W177" i="40"/>
  <c r="Z176" i="40"/>
  <c r="Y176" i="40"/>
  <c r="X176" i="40"/>
  <c r="W176" i="40"/>
  <c r="Z175" i="40"/>
  <c r="Y175" i="40"/>
  <c r="X175" i="40"/>
  <c r="W175" i="40"/>
  <c r="Z174" i="40"/>
  <c r="Y174" i="40"/>
  <c r="X174" i="40"/>
  <c r="W174" i="40"/>
  <c r="Z173" i="40"/>
  <c r="Y173" i="40"/>
  <c r="X173" i="40"/>
  <c r="W173" i="40"/>
  <c r="Z172" i="40"/>
  <c r="Y172" i="40"/>
  <c r="X172" i="40"/>
  <c r="W172" i="40"/>
  <c r="Z171" i="40"/>
  <c r="Y171" i="40"/>
  <c r="X171" i="40"/>
  <c r="W171" i="40"/>
  <c r="Z170" i="40"/>
  <c r="Y170" i="40"/>
  <c r="X170" i="40"/>
  <c r="W170" i="40"/>
  <c r="Z169" i="40"/>
  <c r="Y169" i="40"/>
  <c r="X169" i="40"/>
  <c r="W169" i="40"/>
  <c r="Z168" i="40"/>
  <c r="Y168" i="40"/>
  <c r="X168" i="40"/>
  <c r="W168" i="40"/>
  <c r="Z167" i="40"/>
  <c r="Y167" i="40"/>
  <c r="X167" i="40"/>
  <c r="W167" i="40"/>
  <c r="Z166" i="40"/>
  <c r="Y166" i="40"/>
  <c r="X166" i="40"/>
  <c r="W166" i="40"/>
  <c r="Z165" i="40"/>
  <c r="Y165" i="40"/>
  <c r="X165" i="40"/>
  <c r="W165" i="40"/>
  <c r="Z164" i="40"/>
  <c r="Y164" i="40"/>
  <c r="X164" i="40"/>
  <c r="W164" i="40"/>
  <c r="Z163" i="40"/>
  <c r="Y163" i="40"/>
  <c r="X163" i="40"/>
  <c r="W163" i="40"/>
  <c r="Z162" i="40"/>
  <c r="Y162" i="40"/>
  <c r="X162" i="40"/>
  <c r="W162" i="40"/>
  <c r="Z161" i="40"/>
  <c r="Y161" i="40"/>
  <c r="X161" i="40"/>
  <c r="W161" i="40"/>
  <c r="Z160" i="40"/>
  <c r="Y160" i="40"/>
  <c r="X160" i="40"/>
  <c r="W160" i="40"/>
  <c r="Z159" i="40"/>
  <c r="Y159" i="40"/>
  <c r="X159" i="40"/>
  <c r="W159" i="40"/>
  <c r="Z158" i="40"/>
  <c r="Y158" i="40"/>
  <c r="X158" i="40"/>
  <c r="W158" i="40"/>
  <c r="Z157" i="40"/>
  <c r="Y157" i="40"/>
  <c r="X157" i="40"/>
  <c r="W157" i="40"/>
  <c r="Z156" i="40"/>
  <c r="Y156" i="40"/>
  <c r="X156" i="40"/>
  <c r="W156" i="40"/>
  <c r="Z155" i="40"/>
  <c r="Y155" i="40"/>
  <c r="X155" i="40"/>
  <c r="W155" i="40"/>
  <c r="Z154" i="40"/>
  <c r="Y154" i="40"/>
  <c r="X154" i="40"/>
  <c r="W154" i="40"/>
  <c r="Z153" i="40"/>
  <c r="Y153" i="40"/>
  <c r="X153" i="40"/>
  <c r="W153" i="40"/>
  <c r="Z152" i="40"/>
  <c r="Y152" i="40"/>
  <c r="X152" i="40"/>
  <c r="W152" i="40"/>
  <c r="Z151" i="40"/>
  <c r="Y151" i="40"/>
  <c r="X151" i="40"/>
  <c r="W151" i="40"/>
  <c r="Z150" i="40"/>
  <c r="Y150" i="40"/>
  <c r="X150" i="40"/>
  <c r="W150" i="40"/>
  <c r="Z149" i="40"/>
  <c r="Y149" i="40"/>
  <c r="X149" i="40"/>
  <c r="W149" i="40"/>
  <c r="Z148" i="40"/>
  <c r="Y148" i="40"/>
  <c r="X148" i="40"/>
  <c r="W148" i="40"/>
  <c r="Z147" i="40"/>
  <c r="Y147" i="40"/>
  <c r="X147" i="40"/>
  <c r="W147" i="40"/>
  <c r="Z146" i="40"/>
  <c r="Y146" i="40"/>
  <c r="X146" i="40"/>
  <c r="W146" i="40"/>
  <c r="Z145" i="40"/>
  <c r="Y145" i="40"/>
  <c r="X145" i="40"/>
  <c r="W145" i="40"/>
  <c r="Z144" i="40"/>
  <c r="Y144" i="40"/>
  <c r="X144" i="40"/>
  <c r="W144" i="40"/>
  <c r="Z143" i="40"/>
  <c r="Y143" i="40"/>
  <c r="X143" i="40"/>
  <c r="W143" i="40"/>
  <c r="Z142" i="40"/>
  <c r="Y142" i="40"/>
  <c r="X142" i="40"/>
  <c r="W142" i="40"/>
  <c r="Z141" i="40"/>
  <c r="Y141" i="40"/>
  <c r="X141" i="40"/>
  <c r="W141" i="40"/>
  <c r="Z140" i="40"/>
  <c r="Y140" i="40"/>
  <c r="X140" i="40"/>
  <c r="W140" i="40"/>
  <c r="Z139" i="40"/>
  <c r="Y139" i="40"/>
  <c r="X139" i="40"/>
  <c r="W139" i="40"/>
  <c r="Z138" i="40"/>
  <c r="Y138" i="40"/>
  <c r="X138" i="40"/>
  <c r="W138" i="40"/>
  <c r="Z137" i="40"/>
  <c r="Y137" i="40"/>
  <c r="X137" i="40"/>
  <c r="W137" i="40"/>
  <c r="Z136" i="40"/>
  <c r="Y136" i="40"/>
  <c r="X136" i="40"/>
  <c r="W136" i="40"/>
  <c r="Z135" i="40"/>
  <c r="Y135" i="40"/>
  <c r="X135" i="40"/>
  <c r="W135" i="40"/>
  <c r="Z134" i="40"/>
  <c r="Y134" i="40"/>
  <c r="X134" i="40"/>
  <c r="W134" i="40"/>
  <c r="Z133" i="40"/>
  <c r="Y133" i="40"/>
  <c r="X133" i="40"/>
  <c r="W133" i="40"/>
  <c r="Z132" i="40"/>
  <c r="Y132" i="40"/>
  <c r="X132" i="40"/>
  <c r="W132" i="40"/>
  <c r="Z131" i="40"/>
  <c r="Y131" i="40"/>
  <c r="X131" i="40"/>
  <c r="W131" i="40"/>
  <c r="Z130" i="40"/>
  <c r="Y130" i="40"/>
  <c r="X130" i="40"/>
  <c r="W130" i="40"/>
  <c r="Z129" i="40"/>
  <c r="Y129" i="40"/>
  <c r="X129" i="40"/>
  <c r="W129" i="40"/>
  <c r="Z128" i="40"/>
  <c r="Y128" i="40"/>
  <c r="X128" i="40"/>
  <c r="W128" i="40"/>
  <c r="Z127" i="40"/>
  <c r="Y127" i="40"/>
  <c r="X127" i="40"/>
  <c r="W127" i="40"/>
  <c r="Z126" i="40"/>
  <c r="Y126" i="40"/>
  <c r="X126" i="40"/>
  <c r="W126" i="40"/>
  <c r="Z125" i="40"/>
  <c r="Y125" i="40"/>
  <c r="X125" i="40"/>
  <c r="W125" i="40"/>
  <c r="Z124" i="40"/>
  <c r="Y124" i="40"/>
  <c r="X124" i="40"/>
  <c r="W124" i="40"/>
  <c r="Z123" i="40"/>
  <c r="Y123" i="40"/>
  <c r="X123" i="40"/>
  <c r="W123" i="40"/>
  <c r="Z122" i="40"/>
  <c r="Y122" i="40"/>
  <c r="X122" i="40"/>
  <c r="W122" i="40"/>
  <c r="Z121" i="40"/>
  <c r="Y121" i="40"/>
  <c r="X121" i="40"/>
  <c r="W121" i="40"/>
  <c r="Z120" i="40"/>
  <c r="Y120" i="40"/>
  <c r="X120" i="40"/>
  <c r="W120" i="40"/>
  <c r="Z119" i="40"/>
  <c r="Y119" i="40"/>
  <c r="X119" i="40"/>
  <c r="W119" i="40"/>
  <c r="Z118" i="40"/>
  <c r="Y118" i="40"/>
  <c r="X118" i="40"/>
  <c r="W118" i="40"/>
  <c r="Z117" i="40"/>
  <c r="Y117" i="40"/>
  <c r="X117" i="40"/>
  <c r="W117" i="40"/>
  <c r="Z116" i="40"/>
  <c r="Y116" i="40"/>
  <c r="X116" i="40"/>
  <c r="W116" i="40"/>
  <c r="Z115" i="40"/>
  <c r="Y115" i="40"/>
  <c r="X115" i="40"/>
  <c r="W115" i="40"/>
  <c r="Z114" i="40"/>
  <c r="Y114" i="40"/>
  <c r="X114" i="40"/>
  <c r="W114" i="40"/>
  <c r="Z113" i="40"/>
  <c r="Y113" i="40"/>
  <c r="X113" i="40"/>
  <c r="W113" i="40"/>
  <c r="Z112" i="40"/>
  <c r="Y112" i="40"/>
  <c r="X112" i="40"/>
  <c r="W112" i="40"/>
  <c r="Z111" i="40"/>
  <c r="Y111" i="40"/>
  <c r="X111" i="40"/>
  <c r="W111" i="40"/>
  <c r="Z110" i="40"/>
  <c r="Y110" i="40"/>
  <c r="X110" i="40"/>
  <c r="W110" i="40"/>
  <c r="Z109" i="40"/>
  <c r="Y109" i="40"/>
  <c r="X109" i="40"/>
  <c r="W109" i="40"/>
  <c r="Z108" i="40"/>
  <c r="Y108" i="40"/>
  <c r="X108" i="40"/>
  <c r="W108" i="40"/>
  <c r="Z107" i="40"/>
  <c r="Y107" i="40"/>
  <c r="X107" i="40"/>
  <c r="W107" i="40"/>
  <c r="Z106" i="40"/>
  <c r="Y106" i="40"/>
  <c r="X106" i="40"/>
  <c r="W106" i="40"/>
  <c r="Z105" i="40"/>
  <c r="Y105" i="40"/>
  <c r="X105" i="40"/>
  <c r="W105" i="40"/>
  <c r="Z104" i="40"/>
  <c r="Y104" i="40"/>
  <c r="X104" i="40"/>
  <c r="W104" i="40"/>
  <c r="Z103" i="40"/>
  <c r="Y103" i="40"/>
  <c r="X103" i="40"/>
  <c r="W103" i="40"/>
  <c r="Z102" i="40"/>
  <c r="Y102" i="40"/>
  <c r="X102" i="40"/>
  <c r="W102" i="40"/>
  <c r="Z101" i="40"/>
  <c r="Y101" i="40"/>
  <c r="X101" i="40"/>
  <c r="W101" i="40"/>
  <c r="Z100" i="40"/>
  <c r="Y100" i="40"/>
  <c r="X100" i="40"/>
  <c r="W100" i="40"/>
  <c r="Z99" i="40"/>
  <c r="Y99" i="40"/>
  <c r="X99" i="40"/>
  <c r="W99" i="40"/>
  <c r="Z98" i="40"/>
  <c r="Y98" i="40"/>
  <c r="X98" i="40"/>
  <c r="W98" i="40"/>
  <c r="Z97" i="40"/>
  <c r="Y97" i="40"/>
  <c r="X97" i="40"/>
  <c r="W97" i="40"/>
  <c r="Z96" i="40"/>
  <c r="Y96" i="40"/>
  <c r="X96" i="40"/>
  <c r="W96" i="40"/>
  <c r="Z95" i="40"/>
  <c r="Y95" i="40"/>
  <c r="X95" i="40"/>
  <c r="W95" i="40"/>
  <c r="Z94" i="40"/>
  <c r="Y94" i="40"/>
  <c r="X94" i="40"/>
  <c r="W94" i="40"/>
  <c r="Z93" i="40"/>
  <c r="Y93" i="40"/>
  <c r="X93" i="40"/>
  <c r="W93" i="40"/>
  <c r="Z92" i="40"/>
  <c r="Y92" i="40"/>
  <c r="X92" i="40"/>
  <c r="W92" i="40"/>
  <c r="Z91" i="40"/>
  <c r="Y91" i="40"/>
  <c r="X91" i="40"/>
  <c r="W91" i="40"/>
  <c r="Z90" i="40"/>
  <c r="Y90" i="40"/>
  <c r="X90" i="40"/>
  <c r="W90" i="40"/>
  <c r="Z89" i="40"/>
  <c r="Y89" i="40"/>
  <c r="X89" i="40"/>
  <c r="W89" i="40"/>
  <c r="Z88" i="40"/>
  <c r="Y88" i="40"/>
  <c r="X88" i="40"/>
  <c r="W88" i="40"/>
  <c r="Z87" i="40"/>
  <c r="Y87" i="40"/>
  <c r="X87" i="40"/>
  <c r="W87" i="40"/>
  <c r="Z86" i="40"/>
  <c r="Y86" i="40"/>
  <c r="X86" i="40"/>
  <c r="W86" i="40"/>
  <c r="Z85" i="40"/>
  <c r="Y85" i="40"/>
  <c r="X85" i="40"/>
  <c r="W85" i="40"/>
  <c r="Z84" i="40"/>
  <c r="Y84" i="40"/>
  <c r="X84" i="40"/>
  <c r="W84" i="40"/>
  <c r="Z83" i="40"/>
  <c r="Y83" i="40"/>
  <c r="X83" i="40"/>
  <c r="W83" i="40"/>
  <c r="Z82" i="40"/>
  <c r="Y82" i="40"/>
  <c r="X82" i="40"/>
  <c r="W82" i="40"/>
  <c r="Z81" i="40"/>
  <c r="Y81" i="40"/>
  <c r="X81" i="40"/>
  <c r="W81" i="40"/>
  <c r="Z80" i="40"/>
  <c r="Y80" i="40"/>
  <c r="X80" i="40"/>
  <c r="W80" i="40"/>
  <c r="Z79" i="40"/>
  <c r="Y79" i="40"/>
  <c r="X79" i="40"/>
  <c r="W79" i="40"/>
  <c r="Z78" i="40"/>
  <c r="Y78" i="40"/>
  <c r="X78" i="40"/>
  <c r="W78" i="40"/>
  <c r="Z77" i="40"/>
  <c r="Y77" i="40"/>
  <c r="X77" i="40"/>
  <c r="W77" i="40"/>
  <c r="Z76" i="40"/>
  <c r="Y76" i="40"/>
  <c r="X76" i="40"/>
  <c r="W76" i="40"/>
  <c r="Z75" i="40"/>
  <c r="Y75" i="40"/>
  <c r="X75" i="40"/>
  <c r="W75" i="40"/>
  <c r="Z74" i="40"/>
  <c r="Y74" i="40"/>
  <c r="X74" i="40"/>
  <c r="W74" i="40"/>
  <c r="Z73" i="40"/>
  <c r="Y73" i="40"/>
  <c r="X73" i="40"/>
  <c r="W73" i="40"/>
  <c r="Z72" i="40"/>
  <c r="Y72" i="40"/>
  <c r="X72" i="40"/>
  <c r="W72" i="40"/>
  <c r="Z71" i="40"/>
  <c r="Y71" i="40"/>
  <c r="X71" i="40"/>
  <c r="W71" i="40"/>
  <c r="Z70" i="40"/>
  <c r="Y70" i="40"/>
  <c r="X70" i="40"/>
  <c r="W70" i="40"/>
  <c r="Z69" i="40"/>
  <c r="Y69" i="40"/>
  <c r="X69" i="40"/>
  <c r="W69" i="40"/>
  <c r="Z68" i="40"/>
  <c r="Y68" i="40"/>
  <c r="X68" i="40"/>
  <c r="W68" i="40"/>
  <c r="Z67" i="40"/>
  <c r="Y67" i="40"/>
  <c r="X67" i="40"/>
  <c r="W67" i="40"/>
  <c r="Z66" i="40"/>
  <c r="Y66" i="40"/>
  <c r="X66" i="40"/>
  <c r="W66" i="40"/>
  <c r="Z65" i="40"/>
  <c r="Y65" i="40"/>
  <c r="X65" i="40"/>
  <c r="W65" i="40"/>
  <c r="Z64" i="40"/>
  <c r="Y64" i="40"/>
  <c r="X64" i="40"/>
  <c r="W64" i="40"/>
  <c r="Z63" i="40"/>
  <c r="Y63" i="40"/>
  <c r="X63" i="40"/>
  <c r="W63" i="40"/>
  <c r="Z62" i="40"/>
  <c r="Y62" i="40"/>
  <c r="X62" i="40"/>
  <c r="W62" i="40"/>
  <c r="Z61" i="40"/>
  <c r="Y61" i="40"/>
  <c r="X61" i="40"/>
  <c r="W61" i="40"/>
  <c r="Z60" i="40"/>
  <c r="Y60" i="40"/>
  <c r="X60" i="40"/>
  <c r="W60" i="40"/>
  <c r="Z59" i="40"/>
  <c r="Y59" i="40"/>
  <c r="X59" i="40"/>
  <c r="W59" i="40"/>
  <c r="Z58" i="40"/>
  <c r="Y58" i="40"/>
  <c r="X58" i="40"/>
  <c r="W58" i="40"/>
  <c r="Z57" i="40"/>
  <c r="Y57" i="40"/>
  <c r="X57" i="40"/>
  <c r="W57" i="40"/>
  <c r="Z56" i="40"/>
  <c r="Y56" i="40"/>
  <c r="X56" i="40"/>
  <c r="W56" i="40"/>
  <c r="Z55" i="40"/>
  <c r="Y55" i="40"/>
  <c r="X55" i="40"/>
  <c r="W55" i="40"/>
  <c r="Z54" i="40"/>
  <c r="Y54" i="40"/>
  <c r="X54" i="40"/>
  <c r="W54" i="40"/>
  <c r="Z53" i="40"/>
  <c r="Y53" i="40"/>
  <c r="X53" i="40"/>
  <c r="W53" i="40"/>
  <c r="Z52" i="40"/>
  <c r="Y52" i="40"/>
  <c r="X52" i="40"/>
  <c r="W52" i="40"/>
  <c r="Z51" i="40"/>
  <c r="Y51" i="40"/>
  <c r="X51" i="40"/>
  <c r="W51" i="40"/>
  <c r="Z50" i="40"/>
  <c r="Y50" i="40"/>
  <c r="X50" i="40"/>
  <c r="W50" i="40"/>
  <c r="Z49" i="40"/>
  <c r="Y49" i="40"/>
  <c r="X49" i="40"/>
  <c r="W49" i="40"/>
  <c r="Z48" i="40"/>
  <c r="Y48" i="40"/>
  <c r="X48" i="40"/>
  <c r="W48" i="40"/>
  <c r="Z47" i="40"/>
  <c r="Y47" i="40"/>
  <c r="X47" i="40"/>
  <c r="W47" i="40"/>
  <c r="Z46" i="40"/>
  <c r="Y46" i="40"/>
  <c r="X46" i="40"/>
  <c r="W46" i="40"/>
  <c r="Z45" i="40"/>
  <c r="Y45" i="40"/>
  <c r="X45" i="40"/>
  <c r="W45" i="40"/>
  <c r="Z44" i="40"/>
  <c r="Y44" i="40"/>
  <c r="X44" i="40"/>
  <c r="W44" i="40"/>
  <c r="Z43" i="40"/>
  <c r="Y43" i="40"/>
  <c r="X43" i="40"/>
  <c r="W43" i="40"/>
  <c r="Z42" i="40"/>
  <c r="Y42" i="40"/>
  <c r="X42" i="40"/>
  <c r="W42" i="40"/>
  <c r="Z41" i="40"/>
  <c r="Y41" i="40"/>
  <c r="X41" i="40"/>
  <c r="W41" i="40"/>
  <c r="Z40" i="40"/>
  <c r="Y40" i="40"/>
  <c r="X40" i="40"/>
  <c r="W40" i="40"/>
  <c r="Z39" i="40"/>
  <c r="Y39" i="40"/>
  <c r="X39" i="40"/>
  <c r="W39" i="40"/>
  <c r="Z38" i="40"/>
  <c r="Y38" i="40"/>
  <c r="X38" i="40"/>
  <c r="W38" i="40"/>
  <c r="Z37" i="40"/>
  <c r="Y37" i="40"/>
  <c r="X37" i="40"/>
  <c r="W37" i="40"/>
  <c r="Z36" i="40"/>
  <c r="Y36" i="40"/>
  <c r="X36" i="40"/>
  <c r="W36" i="40"/>
  <c r="Z35" i="40"/>
  <c r="Y35" i="40"/>
  <c r="X35" i="40"/>
  <c r="W35" i="40"/>
  <c r="Z34" i="40"/>
  <c r="Y34" i="40"/>
  <c r="X34" i="40"/>
  <c r="W34" i="40"/>
  <c r="Z33" i="40"/>
  <c r="Y33" i="40"/>
  <c r="X33" i="40"/>
  <c r="W33" i="40"/>
  <c r="Z32" i="40"/>
  <c r="Y32" i="40"/>
  <c r="X32" i="40"/>
  <c r="W32" i="40"/>
  <c r="Z31" i="40"/>
  <c r="Y31" i="40"/>
  <c r="X31" i="40"/>
  <c r="W31" i="40"/>
  <c r="Z30" i="40"/>
  <c r="Y30" i="40"/>
  <c r="X30" i="40"/>
  <c r="W30" i="40"/>
  <c r="Z29" i="40"/>
  <c r="Y29" i="40"/>
  <c r="X29" i="40"/>
  <c r="W29" i="40"/>
  <c r="Z28" i="40"/>
  <c r="Y28" i="40"/>
  <c r="X28" i="40"/>
  <c r="W28" i="40"/>
  <c r="Z27" i="40"/>
  <c r="Y27" i="40"/>
  <c r="X27" i="40"/>
  <c r="W27" i="40"/>
  <c r="Z26" i="40"/>
  <c r="Y26" i="40"/>
  <c r="X26" i="40"/>
  <c r="W26" i="40"/>
  <c r="Z25" i="40"/>
  <c r="Y25" i="40"/>
  <c r="X25" i="40"/>
  <c r="W25" i="40"/>
  <c r="Z24" i="40"/>
  <c r="Y24" i="40"/>
  <c r="X24" i="40"/>
  <c r="W24" i="40"/>
  <c r="Z23" i="40"/>
  <c r="Y23" i="40"/>
  <c r="X23" i="40"/>
  <c r="W23" i="40"/>
  <c r="Z22" i="40"/>
  <c r="Y22" i="40"/>
  <c r="X22" i="40"/>
  <c r="W22" i="40"/>
  <c r="Z21" i="40"/>
  <c r="Y21" i="40"/>
  <c r="X21" i="40"/>
  <c r="W21" i="40"/>
  <c r="Z20" i="40"/>
  <c r="Y20" i="40"/>
  <c r="X20" i="40"/>
  <c r="W20" i="40"/>
  <c r="Z19" i="40"/>
  <c r="Y19" i="40"/>
  <c r="X19" i="40"/>
  <c r="W19" i="40"/>
  <c r="Z18" i="40"/>
  <c r="Y18" i="40"/>
  <c r="X18" i="40"/>
  <c r="W18" i="40"/>
  <c r="Z17" i="40"/>
  <c r="Y17" i="40"/>
  <c r="X17" i="40"/>
  <c r="W17" i="40"/>
  <c r="Z16" i="40"/>
  <c r="Y16" i="40"/>
  <c r="X16" i="40"/>
  <c r="W16" i="40"/>
  <c r="Z15" i="40"/>
  <c r="Y15" i="40"/>
  <c r="X15" i="40"/>
  <c r="W15" i="40"/>
  <c r="Z14" i="40"/>
  <c r="Y14" i="40"/>
  <c r="X14" i="40"/>
  <c r="W14" i="40"/>
  <c r="Z13" i="40"/>
  <c r="Y13" i="40"/>
  <c r="X13" i="40"/>
  <c r="W13" i="40"/>
  <c r="Z12" i="40"/>
  <c r="Y12" i="40"/>
  <c r="X12" i="40"/>
  <c r="W12" i="40"/>
  <c r="Z11" i="40"/>
  <c r="Y11" i="40"/>
  <c r="X11" i="40"/>
  <c r="W11" i="40"/>
  <c r="Z10" i="40"/>
  <c r="Y10" i="40"/>
  <c r="X10" i="40"/>
  <c r="W10" i="40"/>
  <c r="Z9" i="40"/>
  <c r="Y9" i="40"/>
  <c r="X9" i="40"/>
  <c r="W9" i="40"/>
  <c r="B32" i="36" s="1"/>
  <c r="Z8" i="40"/>
  <c r="Y8" i="40"/>
  <c r="X8" i="40"/>
  <c r="W8" i="40"/>
  <c r="Z7" i="40"/>
  <c r="Y7" i="40"/>
  <c r="X7" i="40"/>
  <c r="W7" i="40"/>
  <c r="Z6" i="40"/>
  <c r="Y6" i="40"/>
  <c r="X6" i="40"/>
  <c r="W6" i="40"/>
  <c r="Z5" i="40"/>
  <c r="Y5" i="40"/>
  <c r="X5" i="40"/>
  <c r="W5" i="40"/>
  <c r="B31" i="36" s="1"/>
  <c r="Z4" i="40"/>
  <c r="Y4" i="40"/>
  <c r="X4" i="40"/>
  <c r="W4" i="40"/>
  <c r="B47" i="37"/>
  <c r="B44" i="37" s="1"/>
  <c r="B45" i="37"/>
  <c r="C42" i="37"/>
  <c r="C41" i="37"/>
  <c r="C40" i="37"/>
  <c r="C39" i="37"/>
  <c r="C38" i="37"/>
  <c r="C37" i="37"/>
  <c r="C36" i="37"/>
  <c r="C35" i="37"/>
  <c r="C34" i="37"/>
  <c r="C33" i="37"/>
  <c r="C32" i="37"/>
  <c r="C31" i="37"/>
  <c r="C30" i="37"/>
  <c r="C29" i="37"/>
  <c r="C28" i="37"/>
  <c r="C27" i="37"/>
  <c r="C26" i="37"/>
  <c r="C25" i="37"/>
  <c r="C24" i="37"/>
  <c r="C23" i="37"/>
  <c r="C22" i="37"/>
  <c r="C21" i="37"/>
  <c r="C20" i="37"/>
  <c r="C19" i="37"/>
  <c r="C18" i="37"/>
  <c r="C17" i="37"/>
  <c r="C16" i="37"/>
  <c r="C15" i="37"/>
  <c r="C14" i="37"/>
  <c r="C13" i="37"/>
  <c r="C12" i="37"/>
  <c r="C11" i="37"/>
  <c r="C10" i="37"/>
  <c r="C9" i="37"/>
  <c r="C8" i="37"/>
  <c r="C7" i="37"/>
  <c r="C6" i="37"/>
  <c r="C5" i="37"/>
  <c r="B79" i="36"/>
  <c r="C66" i="36"/>
  <c r="C65" i="36"/>
  <c r="C64" i="36"/>
  <c r="C63" i="36"/>
  <c r="C42" i="36"/>
  <c r="C44" i="36" s="1"/>
  <c r="B42" i="36"/>
  <c r="B45" i="36" s="1"/>
  <c r="B52" i="36" s="1"/>
  <c r="E35" i="36"/>
  <c r="C47" i="36" s="1"/>
  <c r="G34" i="36"/>
  <c r="F34" i="36"/>
  <c r="D34" i="36"/>
  <c r="C34" i="36"/>
  <c r="F33" i="36"/>
  <c r="D33" i="36"/>
  <c r="G33" i="36" s="1"/>
  <c r="C33" i="36"/>
  <c r="C31" i="36" l="1"/>
  <c r="F31" i="36"/>
  <c r="B43" i="36"/>
  <c r="B50" i="36" s="1"/>
  <c r="B35" i="36"/>
  <c r="D31" i="36"/>
  <c r="F32" i="36"/>
  <c r="D32" i="36"/>
  <c r="G32" i="36" s="1"/>
  <c r="C32" i="36"/>
  <c r="B44" i="36"/>
  <c r="B51" i="36" s="1"/>
  <c r="I54" i="36"/>
  <c r="D44" i="36"/>
  <c r="I51" i="36"/>
  <c r="C45" i="36"/>
  <c r="E79" i="36"/>
  <c r="B46" i="37"/>
  <c r="C43" i="36"/>
  <c r="B46" i="36"/>
  <c r="B53" i="36" s="1"/>
  <c r="C46" i="36"/>
  <c r="G79" i="36"/>
  <c r="D79" i="36" s="1"/>
  <c r="F35" i="36"/>
  <c r="C67" i="36"/>
  <c r="B43" i="37"/>
  <c r="I18" i="15"/>
  <c r="C79" i="36" l="1"/>
  <c r="D46" i="36"/>
  <c r="I53" i="36"/>
  <c r="G81" i="36"/>
  <c r="D35" i="36"/>
  <c r="G31" i="36"/>
  <c r="I52" i="36"/>
  <c r="D45" i="36"/>
  <c r="D35" i="37"/>
  <c r="E35" i="37" s="1"/>
  <c r="D38" i="37"/>
  <c r="E38" i="37" s="1"/>
  <c r="D40" i="37"/>
  <c r="D32" i="37"/>
  <c r="E32" i="37" s="1"/>
  <c r="D37" i="37"/>
  <c r="E37" i="37" s="1"/>
  <c r="D29" i="37"/>
  <c r="E29" i="37" s="1"/>
  <c r="B47" i="36"/>
  <c r="D34" i="37"/>
  <c r="E34" i="37" s="1"/>
  <c r="D39" i="37"/>
  <c r="E39" i="37" s="1"/>
  <c r="D31" i="37"/>
  <c r="E31" i="37" s="1"/>
  <c r="D36" i="37"/>
  <c r="E36" i="37" s="1"/>
  <c r="D33" i="37"/>
  <c r="E33" i="37" s="1"/>
  <c r="D30" i="37"/>
  <c r="E30" i="37" s="1"/>
  <c r="F53" i="36"/>
  <c r="D83" i="36" s="1"/>
  <c r="E53" i="36"/>
  <c r="C83" i="36" s="1"/>
  <c r="D53" i="36"/>
  <c r="C53" i="36"/>
  <c r="G53" i="36"/>
  <c r="E83" i="36" s="1"/>
  <c r="H53" i="36"/>
  <c r="F83" i="36" s="1"/>
  <c r="H50" i="36"/>
  <c r="F80" i="36" s="1"/>
  <c r="G50" i="36"/>
  <c r="E80" i="36" s="1"/>
  <c r="F50" i="36"/>
  <c r="D80" i="36" s="1"/>
  <c r="F79" i="36"/>
  <c r="I50" i="36"/>
  <c r="D43" i="36"/>
  <c r="H51" i="36"/>
  <c r="F81" i="36" s="1"/>
  <c r="G51" i="36"/>
  <c r="E81" i="36" s="1"/>
  <c r="F51" i="36"/>
  <c r="D81" i="36" s="1"/>
  <c r="E51" i="36"/>
  <c r="C81" i="36" s="1"/>
  <c r="D51" i="36"/>
  <c r="C51" i="36"/>
  <c r="C35" i="36"/>
  <c r="L117" i="16"/>
  <c r="D15" i="17"/>
  <c r="C4" i="1" s="1"/>
  <c r="E40" i="37" l="1"/>
  <c r="C71" i="36"/>
  <c r="G80" i="36"/>
  <c r="G83" i="36"/>
  <c r="J53" i="36"/>
  <c r="B57" i="36"/>
  <c r="G35" i="36"/>
  <c r="C50" i="36"/>
  <c r="B83" i="36"/>
  <c r="C74" i="36"/>
  <c r="B66" i="36"/>
  <c r="C72" i="36"/>
  <c r="B64" i="36"/>
  <c r="B81" i="36"/>
  <c r="D50" i="36"/>
  <c r="J50" i="36" s="1"/>
  <c r="E50" i="36"/>
  <c r="C80" i="36" s="1"/>
  <c r="B54" i="36"/>
  <c r="D47" i="36"/>
  <c r="G82" i="36"/>
  <c r="D52" i="36"/>
  <c r="F52" i="36"/>
  <c r="D82" i="36" s="1"/>
  <c r="C52" i="36"/>
  <c r="E52" i="36"/>
  <c r="C82" i="36" s="1"/>
  <c r="H52" i="36"/>
  <c r="F82" i="36" s="1"/>
  <c r="G52" i="36"/>
  <c r="E82" i="36" s="1"/>
  <c r="R11" i="11"/>
  <c r="C73" i="36" l="1"/>
  <c r="B65" i="36"/>
  <c r="B82" i="36"/>
  <c r="B74" i="36"/>
  <c r="D66" i="36"/>
  <c r="D74" i="36"/>
  <c r="C75" i="36"/>
  <c r="B72" i="36"/>
  <c r="D72" i="36" s="1"/>
  <c r="D64" i="36"/>
  <c r="J52" i="36"/>
  <c r="E54" i="36"/>
  <c r="F54" i="36"/>
  <c r="D54" i="36"/>
  <c r="C54" i="36"/>
  <c r="H54" i="36"/>
  <c r="G54" i="36"/>
  <c r="B80" i="36"/>
  <c r="B63" i="36"/>
  <c r="D117" i="16"/>
  <c r="R40" i="2"/>
  <c r="B58" i="36" l="1"/>
  <c r="B59" i="36" s="1"/>
  <c r="J54" i="36"/>
  <c r="B71" i="36"/>
  <c r="D71" i="36" s="1"/>
  <c r="B67" i="36"/>
  <c r="D63" i="36"/>
  <c r="B73" i="36"/>
  <c r="D65" i="36"/>
  <c r="D73" i="36"/>
  <c r="D8" i="1"/>
  <c r="B75" i="36" l="1"/>
  <c r="D67" i="36"/>
  <c r="F14" i="6"/>
  <c r="D42" i="37" l="1"/>
  <c r="D75" i="36"/>
  <c r="E42" i="37" l="1"/>
  <c r="D41" i="37"/>
  <c r="E41" i="37" s="1"/>
  <c r="D5" i="26"/>
  <c r="D6" i="26" s="1"/>
  <c r="AE5" i="6"/>
  <c r="C5" i="26"/>
  <c r="E18" i="17"/>
  <c r="D18" i="17"/>
  <c r="D12" i="17"/>
  <c r="E12" i="17"/>
  <c r="D10" i="26"/>
  <c r="I20" i="15"/>
  <c r="R39" i="2" s="1"/>
  <c r="C8" i="1" s="1"/>
  <c r="AE19" i="7"/>
  <c r="R19" i="7"/>
  <c r="R12" i="7"/>
  <c r="R14" i="7"/>
  <c r="D6" i="1"/>
  <c r="D7" i="1"/>
  <c r="L86" i="16"/>
  <c r="D9" i="1"/>
  <c r="D10" i="1"/>
  <c r="D12" i="1"/>
  <c r="D13" i="1"/>
  <c r="AE12" i="7"/>
  <c r="AE14" i="7"/>
  <c r="L55" i="16"/>
  <c r="L35" i="16"/>
  <c r="L19" i="16"/>
  <c r="J107" i="16"/>
  <c r="K107" i="16"/>
  <c r="J106" i="16"/>
  <c r="K106" i="16"/>
  <c r="J105" i="16"/>
  <c r="K105" i="16"/>
  <c r="J104" i="16"/>
  <c r="K104" i="16"/>
  <c r="J103" i="16"/>
  <c r="K103" i="16"/>
  <c r="J102" i="16"/>
  <c r="K102" i="16"/>
  <c r="J101" i="16"/>
  <c r="K101" i="16"/>
  <c r="J100" i="16"/>
  <c r="K100" i="16"/>
  <c r="J99" i="16"/>
  <c r="K99" i="16"/>
  <c r="J98" i="16"/>
  <c r="K98" i="16"/>
  <c r="J97" i="16"/>
  <c r="K97" i="16"/>
  <c r="J96" i="16"/>
  <c r="K96" i="16"/>
  <c r="J95" i="16"/>
  <c r="K95" i="16"/>
  <c r="J94" i="16"/>
  <c r="K94" i="16"/>
  <c r="J93" i="16"/>
  <c r="K93" i="16"/>
  <c r="J92" i="16"/>
  <c r="K92" i="16"/>
  <c r="J91" i="16"/>
  <c r="K91" i="16"/>
  <c r="J61" i="16"/>
  <c r="I117" i="16"/>
  <c r="J117" i="16"/>
  <c r="K117" i="16"/>
  <c r="AW7" i="21"/>
  <c r="AY7" i="21"/>
  <c r="AW8" i="21"/>
  <c r="AY8" i="21"/>
  <c r="AW9" i="21"/>
  <c r="AY9" i="21"/>
  <c r="AW10" i="21"/>
  <c r="AY10" i="21"/>
  <c r="AI4" i="19"/>
  <c r="AI5" i="19"/>
  <c r="AI6" i="19"/>
  <c r="AI7" i="19"/>
  <c r="AI8" i="19"/>
  <c r="AI10" i="19"/>
  <c r="AX5" i="21"/>
  <c r="AW5" i="21"/>
  <c r="AY5" i="21"/>
  <c r="AW6" i="21"/>
  <c r="AY6" i="21"/>
  <c r="AW11" i="21"/>
  <c r="AY11" i="21"/>
  <c r="AW12" i="21"/>
  <c r="AY12" i="21"/>
  <c r="AW13" i="21"/>
  <c r="AY13" i="21"/>
  <c r="AW14" i="21"/>
  <c r="AY14" i="21"/>
  <c r="AW15" i="21"/>
  <c r="AY15" i="21"/>
  <c r="AW16" i="21"/>
  <c r="AY16" i="21"/>
  <c r="AW17" i="21"/>
  <c r="AY17" i="21"/>
  <c r="AW18" i="21"/>
  <c r="AY18" i="21"/>
  <c r="AW19" i="21"/>
  <c r="AY19" i="21"/>
  <c r="AW20" i="21"/>
  <c r="AY20" i="21"/>
  <c r="AW21" i="21"/>
  <c r="AY21" i="21"/>
  <c r="AW22" i="21"/>
  <c r="AY22" i="21"/>
  <c r="AW23" i="21"/>
  <c r="AY23" i="21"/>
  <c r="AW24" i="21"/>
  <c r="AY24" i="21"/>
  <c r="AW25" i="21"/>
  <c r="AY25" i="21"/>
  <c r="AW26" i="21"/>
  <c r="AY26" i="21"/>
  <c r="AW27" i="21"/>
  <c r="AY27" i="21"/>
  <c r="AW28" i="21"/>
  <c r="AY28" i="21"/>
  <c r="AW29" i="21"/>
  <c r="AY29" i="21"/>
  <c r="AW30" i="21"/>
  <c r="AY30" i="21"/>
  <c r="AW31" i="21"/>
  <c r="AY31" i="21"/>
  <c r="AW32" i="21"/>
  <c r="AY32" i="21"/>
  <c r="AW33" i="21"/>
  <c r="AY33" i="21"/>
  <c r="AW34" i="21"/>
  <c r="AY34" i="21"/>
  <c r="AW35" i="21"/>
  <c r="AY35" i="21"/>
  <c r="AW36" i="21"/>
  <c r="AY36" i="21"/>
  <c r="AW37" i="21"/>
  <c r="AY37" i="21"/>
  <c r="D17" i="17"/>
  <c r="E5" i="13"/>
  <c r="R125" i="5"/>
  <c r="E6" i="13"/>
  <c r="R150" i="5"/>
  <c r="R23" i="4"/>
  <c r="R24" i="4"/>
  <c r="R22" i="4"/>
  <c r="C6" i="1"/>
  <c r="R26" i="4"/>
  <c r="R27" i="4"/>
  <c r="R25" i="4"/>
  <c r="C7" i="1"/>
  <c r="R29" i="4"/>
  <c r="R30" i="4"/>
  <c r="R28" i="4"/>
  <c r="C9" i="1"/>
  <c r="R17" i="9"/>
  <c r="R18" i="9"/>
  <c r="R22" i="9"/>
  <c r="C10" i="1"/>
  <c r="R13" i="6"/>
  <c r="C11" i="1" s="1"/>
  <c r="R14" i="6"/>
  <c r="R14" i="11"/>
  <c r="R14" i="12"/>
  <c r="R15" i="12"/>
  <c r="R17" i="12"/>
  <c r="R18" i="12"/>
  <c r="R19" i="12"/>
  <c r="R20" i="12"/>
  <c r="R16" i="12"/>
  <c r="R21" i="12"/>
  <c r="C12" i="1"/>
  <c r="C13" i="1"/>
  <c r="D36" i="22"/>
  <c r="AG218" i="20"/>
  <c r="AI218" i="20"/>
  <c r="AG217" i="20"/>
  <c r="AI217" i="20"/>
  <c r="AG216" i="20"/>
  <c r="AI216" i="20"/>
  <c r="AG215" i="20"/>
  <c r="AI215" i="20"/>
  <c r="AG214" i="20"/>
  <c r="AI214" i="20"/>
  <c r="AG213" i="20"/>
  <c r="AI213" i="20"/>
  <c r="AG212" i="20"/>
  <c r="AI212" i="20"/>
  <c r="AG211" i="20"/>
  <c r="AI211" i="20"/>
  <c r="AG210" i="20"/>
  <c r="AI210" i="20"/>
  <c r="AG209" i="20"/>
  <c r="AI209" i="20"/>
  <c r="AG208" i="20"/>
  <c r="AI208" i="20"/>
  <c r="AG207" i="20"/>
  <c r="AI207" i="20"/>
  <c r="AG206" i="20"/>
  <c r="AI206" i="20"/>
  <c r="AG205" i="20"/>
  <c r="AI205" i="20"/>
  <c r="AG204" i="20"/>
  <c r="AI204" i="20"/>
  <c r="AG203" i="20"/>
  <c r="AI203" i="20"/>
  <c r="AG202" i="20"/>
  <c r="AI202" i="20"/>
  <c r="AG201" i="20"/>
  <c r="AI201" i="20"/>
  <c r="AG200" i="20"/>
  <c r="AI200" i="20"/>
  <c r="AG199" i="20"/>
  <c r="AI199" i="20"/>
  <c r="AG198" i="20"/>
  <c r="AI198" i="20"/>
  <c r="AG197" i="20"/>
  <c r="AI197" i="20"/>
  <c r="AG196" i="20"/>
  <c r="AI196" i="20"/>
  <c r="AG195" i="20"/>
  <c r="AI195" i="20"/>
  <c r="AG194" i="20"/>
  <c r="AI194" i="20"/>
  <c r="AG193" i="20"/>
  <c r="AI193" i="20"/>
  <c r="AG192" i="20"/>
  <c r="AI192" i="20"/>
  <c r="AG191" i="20"/>
  <c r="AI191" i="20"/>
  <c r="AG190" i="20"/>
  <c r="AI190" i="20"/>
  <c r="AG189" i="20"/>
  <c r="AI189" i="20"/>
  <c r="AG188" i="20"/>
  <c r="AI188" i="20"/>
  <c r="AG187" i="20"/>
  <c r="AI187" i="20"/>
  <c r="AG186" i="20"/>
  <c r="AI186" i="20"/>
  <c r="AG185" i="20"/>
  <c r="AI185" i="20"/>
  <c r="AG184" i="20"/>
  <c r="AI184" i="20"/>
  <c r="AG183" i="20"/>
  <c r="AI183" i="20"/>
  <c r="AG182" i="20"/>
  <c r="AI182" i="20"/>
  <c r="AG181" i="20"/>
  <c r="AI181" i="20"/>
  <c r="AG180" i="20"/>
  <c r="AI180" i="20"/>
  <c r="AG179" i="20"/>
  <c r="AI179" i="20"/>
  <c r="AG178" i="20"/>
  <c r="AI178" i="20"/>
  <c r="AG177" i="20"/>
  <c r="AI177" i="20"/>
  <c r="AG176" i="20"/>
  <c r="AI176" i="20"/>
  <c r="AG175" i="20"/>
  <c r="AI175" i="20"/>
  <c r="AG174" i="20"/>
  <c r="AI174" i="20"/>
  <c r="AG173" i="20"/>
  <c r="AI173" i="20"/>
  <c r="AG172" i="20"/>
  <c r="AI172" i="20"/>
  <c r="AG171" i="20"/>
  <c r="AI171" i="20"/>
  <c r="AG170" i="20"/>
  <c r="AI170" i="20"/>
  <c r="AG169" i="20"/>
  <c r="AI169" i="20"/>
  <c r="AG168" i="20"/>
  <c r="AI168" i="20"/>
  <c r="AG167" i="20"/>
  <c r="AI167" i="20"/>
  <c r="AG166" i="20"/>
  <c r="AI166" i="20"/>
  <c r="AG165" i="20"/>
  <c r="AI165" i="20"/>
  <c r="AG164" i="20"/>
  <c r="AI164" i="20"/>
  <c r="AG163" i="20"/>
  <c r="AI163" i="20"/>
  <c r="AG162" i="20"/>
  <c r="AI162" i="20"/>
  <c r="AG161" i="20"/>
  <c r="AI161" i="20"/>
  <c r="AG160" i="20"/>
  <c r="AI160" i="20"/>
  <c r="AG159" i="20"/>
  <c r="AI159" i="20"/>
  <c r="AG158" i="20"/>
  <c r="AI158" i="20"/>
  <c r="AG157" i="20"/>
  <c r="AI157" i="20"/>
  <c r="AG156" i="20"/>
  <c r="AI156" i="20"/>
  <c r="AG155" i="20"/>
  <c r="AI155" i="20"/>
  <c r="AG154" i="20"/>
  <c r="AI154" i="20"/>
  <c r="AG153" i="20"/>
  <c r="AI153" i="20"/>
  <c r="AG152" i="20"/>
  <c r="AI152" i="20"/>
  <c r="AG151" i="20"/>
  <c r="AI151" i="20"/>
  <c r="AG150" i="20"/>
  <c r="AI150" i="20"/>
  <c r="AG149" i="20"/>
  <c r="AI149" i="20"/>
  <c r="AG148" i="20"/>
  <c r="AI148" i="20"/>
  <c r="AG147" i="20"/>
  <c r="AI147" i="20"/>
  <c r="AG146" i="20"/>
  <c r="AI146" i="20"/>
  <c r="AG145" i="20"/>
  <c r="AI145" i="20"/>
  <c r="AG144" i="20"/>
  <c r="AI144" i="20"/>
  <c r="AG143" i="20"/>
  <c r="AI143" i="20"/>
  <c r="AG142" i="20"/>
  <c r="AI142" i="20"/>
  <c r="AG141" i="20"/>
  <c r="AI141" i="20"/>
  <c r="AG140" i="20"/>
  <c r="AI140" i="20"/>
  <c r="AG139" i="20"/>
  <c r="AI139" i="20"/>
  <c r="AG138" i="20"/>
  <c r="AI138" i="20"/>
  <c r="AG137" i="20"/>
  <c r="AI137" i="20"/>
  <c r="AG136" i="20"/>
  <c r="AI136" i="20"/>
  <c r="AG135" i="20"/>
  <c r="AI135" i="20"/>
  <c r="AG134" i="20"/>
  <c r="AI134" i="20"/>
  <c r="AG133" i="20"/>
  <c r="AI133" i="20"/>
  <c r="AG132" i="20"/>
  <c r="AI132" i="20"/>
  <c r="AG131" i="20"/>
  <c r="AI131" i="20"/>
  <c r="AG130" i="20"/>
  <c r="AI130" i="20"/>
  <c r="AG129" i="20"/>
  <c r="AI129" i="20"/>
  <c r="AG128" i="20"/>
  <c r="AI128" i="20"/>
  <c r="AG127" i="20"/>
  <c r="AI127" i="20"/>
  <c r="AG126" i="20"/>
  <c r="AI126" i="20"/>
  <c r="AG125" i="20"/>
  <c r="AI125" i="20"/>
  <c r="AG124" i="20"/>
  <c r="AI124" i="20"/>
  <c r="AG123" i="20"/>
  <c r="AI123" i="20"/>
  <c r="AG122" i="20"/>
  <c r="AI122" i="20"/>
  <c r="AG121" i="20"/>
  <c r="AI121" i="20"/>
  <c r="AG120" i="20"/>
  <c r="AI120" i="20"/>
  <c r="AG119" i="20"/>
  <c r="AI119" i="20"/>
  <c r="AG118" i="20"/>
  <c r="AI118" i="20"/>
  <c r="AG117" i="20"/>
  <c r="AI117" i="20"/>
  <c r="AG116" i="20"/>
  <c r="AI116" i="20"/>
  <c r="AG115" i="20"/>
  <c r="AI115" i="20"/>
  <c r="AG114" i="20"/>
  <c r="AI114" i="20"/>
  <c r="AG113" i="20"/>
  <c r="AI113" i="20"/>
  <c r="AG112" i="20"/>
  <c r="AI112" i="20"/>
  <c r="AG111" i="20"/>
  <c r="AI111" i="20"/>
  <c r="AG110" i="20"/>
  <c r="AI110" i="20"/>
  <c r="AG109" i="20"/>
  <c r="AI109" i="20"/>
  <c r="AG108" i="20"/>
  <c r="AI108" i="20"/>
  <c r="AG107" i="20"/>
  <c r="AI107" i="20"/>
  <c r="AG106" i="20"/>
  <c r="AI106" i="20"/>
  <c r="AG105" i="20"/>
  <c r="AI105" i="20"/>
  <c r="AG104" i="20"/>
  <c r="AI104" i="20"/>
  <c r="AG103" i="20"/>
  <c r="AI103" i="20"/>
  <c r="AG102" i="20"/>
  <c r="AI102" i="20"/>
  <c r="AG101" i="20"/>
  <c r="AI101" i="20"/>
  <c r="AG100" i="20"/>
  <c r="AI100" i="20"/>
  <c r="AG99" i="20"/>
  <c r="AI99" i="20"/>
  <c r="AG98" i="20"/>
  <c r="AI98" i="20"/>
  <c r="AG97" i="20"/>
  <c r="AI97" i="20"/>
  <c r="AG96" i="20"/>
  <c r="AI96" i="20"/>
  <c r="AG95" i="20"/>
  <c r="AI95" i="20"/>
  <c r="AG94" i="20"/>
  <c r="AI94" i="20"/>
  <c r="AG93" i="20"/>
  <c r="AI93" i="20"/>
  <c r="AG92" i="20"/>
  <c r="AI92" i="20"/>
  <c r="AG91" i="20"/>
  <c r="AI91" i="20"/>
  <c r="AG90" i="20"/>
  <c r="AI90" i="20"/>
  <c r="AG89" i="20"/>
  <c r="AI89" i="20"/>
  <c r="AG88" i="20"/>
  <c r="AI88" i="20"/>
  <c r="AG87" i="20"/>
  <c r="AI87" i="20"/>
  <c r="AG86" i="20"/>
  <c r="AI86" i="20"/>
  <c r="AG85" i="20"/>
  <c r="AI85" i="20"/>
  <c r="AG84" i="20"/>
  <c r="AI84" i="20"/>
  <c r="AG83" i="20"/>
  <c r="AI83" i="20"/>
  <c r="AG82" i="20"/>
  <c r="AI82" i="20"/>
  <c r="AG81" i="20"/>
  <c r="AI81" i="20"/>
  <c r="AG80" i="20"/>
  <c r="AI80" i="20"/>
  <c r="AG79" i="20"/>
  <c r="AI79" i="20"/>
  <c r="AG78" i="20"/>
  <c r="AI78" i="20"/>
  <c r="AG77" i="20"/>
  <c r="AI77" i="20"/>
  <c r="AG76" i="20"/>
  <c r="AI76" i="20"/>
  <c r="AG75" i="20"/>
  <c r="AI75" i="20"/>
  <c r="AG74" i="20"/>
  <c r="AI74" i="20"/>
  <c r="AG73" i="20"/>
  <c r="AI73" i="20"/>
  <c r="AG72" i="20"/>
  <c r="AI72" i="20"/>
  <c r="AG71" i="20"/>
  <c r="AI71" i="20"/>
  <c r="AG70" i="20"/>
  <c r="AI70" i="20"/>
  <c r="AG69" i="20"/>
  <c r="AI69" i="20"/>
  <c r="AG68" i="20"/>
  <c r="AI68" i="20"/>
  <c r="AG67" i="20"/>
  <c r="AI67" i="20"/>
  <c r="AG66" i="20"/>
  <c r="AI66" i="20"/>
  <c r="AG65" i="20"/>
  <c r="AI65" i="20"/>
  <c r="AG64" i="20"/>
  <c r="AI64" i="20"/>
  <c r="AG63" i="20"/>
  <c r="AI63" i="20"/>
  <c r="AG62" i="20"/>
  <c r="AI62" i="20"/>
  <c r="AG61" i="20"/>
  <c r="AI61" i="20"/>
  <c r="AG60" i="20"/>
  <c r="AI60" i="20"/>
  <c r="AG59" i="20"/>
  <c r="AI59" i="20"/>
  <c r="AG58" i="20"/>
  <c r="AI58" i="20"/>
  <c r="AG57" i="20"/>
  <c r="AI57" i="20"/>
  <c r="AG56" i="20"/>
  <c r="AI56" i="20"/>
  <c r="AG55" i="20"/>
  <c r="AI55" i="20"/>
  <c r="AG54" i="20"/>
  <c r="AI54" i="20"/>
  <c r="AG53" i="20"/>
  <c r="AI53" i="20"/>
  <c r="AG52" i="20"/>
  <c r="AI52" i="20"/>
  <c r="AG51" i="20"/>
  <c r="AI51" i="20"/>
  <c r="AG50" i="20"/>
  <c r="AI50" i="20"/>
  <c r="AG49" i="20"/>
  <c r="AI49" i="20"/>
  <c r="AG48" i="20"/>
  <c r="AI48" i="20"/>
  <c r="AG47" i="20"/>
  <c r="AI47" i="20"/>
  <c r="AG46" i="20"/>
  <c r="AI46" i="20"/>
  <c r="AG45" i="20"/>
  <c r="AI45" i="20"/>
  <c r="AG44" i="20"/>
  <c r="AI44" i="20"/>
  <c r="AG43" i="20"/>
  <c r="AI43" i="20"/>
  <c r="AG42" i="20"/>
  <c r="AI42" i="20"/>
  <c r="AG41" i="20"/>
  <c r="AI41" i="20"/>
  <c r="AG40" i="20"/>
  <c r="AI40" i="20"/>
  <c r="AG39" i="20"/>
  <c r="AI39" i="20"/>
  <c r="AG38" i="20"/>
  <c r="AI38" i="20"/>
  <c r="AG37" i="20"/>
  <c r="AI37" i="20"/>
  <c r="AG36" i="20"/>
  <c r="AI36" i="20"/>
  <c r="AG35" i="20"/>
  <c r="AI35" i="20"/>
  <c r="AG34" i="20"/>
  <c r="AI34" i="20"/>
  <c r="AG33" i="20"/>
  <c r="AI33" i="20"/>
  <c r="AG32" i="20"/>
  <c r="AI32" i="20"/>
  <c r="AG31" i="20"/>
  <c r="AI31" i="20"/>
  <c r="AG30" i="20"/>
  <c r="AI30" i="20"/>
  <c r="AG29" i="20"/>
  <c r="AI29" i="20"/>
  <c r="AG28" i="20"/>
  <c r="AI28" i="20"/>
  <c r="AG27" i="20"/>
  <c r="AI27" i="20"/>
  <c r="AG26" i="20"/>
  <c r="AI26" i="20"/>
  <c r="AG25" i="20"/>
  <c r="AI25" i="20"/>
  <c r="AG24" i="20"/>
  <c r="AI24" i="20"/>
  <c r="AG23" i="20"/>
  <c r="AI23" i="20"/>
  <c r="AG22" i="20"/>
  <c r="AI22" i="20"/>
  <c r="AG21" i="20"/>
  <c r="AI21" i="20"/>
  <c r="AG20" i="20"/>
  <c r="AI20" i="20"/>
  <c r="AG19" i="20"/>
  <c r="AI19" i="20"/>
  <c r="AG18" i="20"/>
  <c r="AI18" i="20"/>
  <c r="AG17" i="20"/>
  <c r="AI17" i="20"/>
  <c r="AG16" i="20"/>
  <c r="AI16" i="20"/>
  <c r="AG15" i="20"/>
  <c r="AI15" i="20"/>
  <c r="AG14" i="20"/>
  <c r="AI14" i="20"/>
  <c r="AG13" i="20"/>
  <c r="AI13" i="20"/>
  <c r="AG12" i="20"/>
  <c r="AI12" i="20"/>
  <c r="AG11" i="20"/>
  <c r="AI11" i="20"/>
  <c r="AG10" i="20"/>
  <c r="AI10" i="20"/>
  <c r="AG9" i="20"/>
  <c r="AI9" i="20"/>
  <c r="AG8" i="20"/>
  <c r="AI8" i="20"/>
  <c r="AG7" i="20"/>
  <c r="AI7" i="20"/>
  <c r="AG6" i="20"/>
  <c r="AI6" i="20"/>
  <c r="AG5" i="20"/>
  <c r="AI5" i="20"/>
  <c r="AA60" i="19"/>
  <c r="AA59" i="19"/>
  <c r="AA58" i="19"/>
  <c r="AA57" i="19"/>
  <c r="AA56" i="19"/>
  <c r="AA55" i="19"/>
  <c r="AA54" i="19"/>
  <c r="AA53" i="19"/>
  <c r="AA52" i="19"/>
  <c r="AA51" i="19"/>
  <c r="AA50" i="19"/>
  <c r="AA49" i="19"/>
  <c r="AA48" i="19"/>
  <c r="AA47" i="19"/>
  <c r="AA46" i="19"/>
  <c r="AA45" i="19"/>
  <c r="AA44" i="19"/>
  <c r="AA43" i="19"/>
  <c r="AA42" i="19"/>
  <c r="AA41" i="19"/>
  <c r="AA40" i="19"/>
  <c r="AA39" i="19"/>
  <c r="AA38" i="19"/>
  <c r="AA37" i="19"/>
  <c r="AA36" i="19"/>
  <c r="AA35" i="19"/>
  <c r="AA34" i="19"/>
  <c r="AA33" i="19"/>
  <c r="AA32" i="19"/>
  <c r="AA31" i="19"/>
  <c r="AA30" i="19"/>
  <c r="AA29" i="19"/>
  <c r="AA28" i="19"/>
  <c r="AA27" i="19"/>
  <c r="AA26" i="19"/>
  <c r="AA25" i="19"/>
  <c r="AA24" i="19"/>
  <c r="AA23" i="19"/>
  <c r="AA22" i="19"/>
  <c r="AA21" i="19"/>
  <c r="AA20" i="19"/>
  <c r="AA19" i="19"/>
  <c r="AA18" i="19"/>
  <c r="AA17" i="19"/>
  <c r="AA16" i="19"/>
  <c r="AA15" i="19"/>
  <c r="AA14" i="19"/>
  <c r="AA13" i="19"/>
  <c r="AA12" i="19"/>
  <c r="AA11" i="19"/>
  <c r="AA10" i="19"/>
  <c r="AA9" i="19"/>
  <c r="AA8" i="19"/>
  <c r="AA7" i="19"/>
  <c r="AA6" i="19"/>
  <c r="Z5" i="19"/>
  <c r="AA5" i="19"/>
  <c r="Z4" i="19"/>
  <c r="AA4" i="19"/>
  <c r="AD142" i="18"/>
  <c r="AD141" i="18"/>
  <c r="AD139" i="18"/>
  <c r="AD138" i="18"/>
  <c r="AD137" i="18"/>
  <c r="AD136" i="18"/>
  <c r="AD135" i="18"/>
  <c r="AD134" i="18"/>
  <c r="AD133" i="18"/>
  <c r="AD132" i="18"/>
  <c r="AD131" i="18"/>
  <c r="AD130" i="18"/>
  <c r="AD129" i="18"/>
  <c r="AD128" i="18"/>
  <c r="AD127" i="18"/>
  <c r="AD126" i="18"/>
  <c r="AD125" i="18"/>
  <c r="AD124" i="18"/>
  <c r="AD123" i="18"/>
  <c r="AD122" i="18"/>
  <c r="AD121" i="18"/>
  <c r="AD120" i="18"/>
  <c r="AD119" i="18"/>
  <c r="AD118" i="18"/>
  <c r="AD117" i="18"/>
  <c r="AD116" i="18"/>
  <c r="AD115" i="18"/>
  <c r="AD114" i="18"/>
  <c r="AD113" i="18"/>
  <c r="AD112" i="18"/>
  <c r="AD111" i="18"/>
  <c r="AD110" i="18"/>
  <c r="AD109" i="18"/>
  <c r="AD108" i="18"/>
  <c r="AD107" i="18"/>
  <c r="AD106" i="18"/>
  <c r="AD105" i="18"/>
  <c r="AD104" i="18"/>
  <c r="AD103" i="18"/>
  <c r="AD102" i="18"/>
  <c r="AD101" i="18"/>
  <c r="AD100" i="18"/>
  <c r="AD99" i="18"/>
  <c r="AD98" i="18"/>
  <c r="AD97" i="18"/>
  <c r="AD96" i="18"/>
  <c r="AD95" i="18"/>
  <c r="AD94" i="18"/>
  <c r="AD93" i="18"/>
  <c r="AD92" i="18"/>
  <c r="AD91" i="18"/>
  <c r="AD90" i="18"/>
  <c r="AD89" i="18"/>
  <c r="AD88" i="18"/>
  <c r="AD87" i="18"/>
  <c r="AD86" i="18"/>
  <c r="AD85" i="18"/>
  <c r="AD84" i="18"/>
  <c r="AD83" i="18"/>
  <c r="AD82" i="18"/>
  <c r="AD81" i="18"/>
  <c r="AD80" i="18"/>
  <c r="AD79" i="18"/>
  <c r="AD78" i="18"/>
  <c r="AD77" i="18"/>
  <c r="AD76" i="18"/>
  <c r="AD75" i="18"/>
  <c r="AD74" i="18"/>
  <c r="AD73" i="18"/>
  <c r="AD72" i="18"/>
  <c r="AD71" i="18"/>
  <c r="AD70" i="18"/>
  <c r="AD69" i="18"/>
  <c r="AD68" i="18"/>
  <c r="AD67" i="18"/>
  <c r="AD66" i="18"/>
  <c r="AD65" i="18"/>
  <c r="AD64" i="18"/>
  <c r="AD63" i="18"/>
  <c r="AD62" i="18"/>
  <c r="AD61" i="18"/>
  <c r="AD60" i="18"/>
  <c r="AD59" i="18"/>
  <c r="AD58" i="18"/>
  <c r="AD57" i="18"/>
  <c r="AD56" i="18"/>
  <c r="AD55" i="18"/>
  <c r="AD54" i="18"/>
  <c r="AD53" i="18"/>
  <c r="AD52" i="18"/>
  <c r="AD51" i="18"/>
  <c r="AD50" i="18"/>
  <c r="AD49" i="18"/>
  <c r="AD48" i="18"/>
  <c r="AD47" i="18"/>
  <c r="AD46" i="18"/>
  <c r="AD45" i="18"/>
  <c r="AD44" i="18"/>
  <c r="AD43" i="18"/>
  <c r="AD42" i="18"/>
  <c r="AD41" i="18"/>
  <c r="AD40" i="18"/>
  <c r="AD39" i="18"/>
  <c r="AD38" i="18"/>
  <c r="AD37" i="18"/>
  <c r="AD36" i="18"/>
  <c r="AD35" i="18"/>
  <c r="AD34" i="18"/>
  <c r="AD33" i="18"/>
  <c r="AD32" i="18"/>
  <c r="AD31" i="18"/>
  <c r="AD30" i="18"/>
  <c r="AD29" i="18"/>
  <c r="AD28" i="18"/>
  <c r="AD27" i="18"/>
  <c r="AD26" i="18"/>
  <c r="AD25" i="18"/>
  <c r="AD24" i="18"/>
  <c r="AD23" i="18"/>
  <c r="AD22" i="18"/>
  <c r="AD21" i="18"/>
  <c r="AD20" i="18"/>
  <c r="AD19" i="18"/>
  <c r="AD18" i="18"/>
  <c r="AD17" i="18"/>
  <c r="AD16" i="18"/>
  <c r="AD15" i="18"/>
  <c r="AD14" i="18"/>
  <c r="AD13" i="18"/>
  <c r="AD12" i="18"/>
  <c r="AD11" i="18"/>
  <c r="AD10" i="18"/>
  <c r="AD9" i="18"/>
  <c r="AD8" i="18"/>
  <c r="AD7" i="18"/>
  <c r="AD6" i="18"/>
  <c r="AD5" i="18"/>
  <c r="E15" i="17"/>
  <c r="D4" i="1" s="1"/>
  <c r="E14" i="17"/>
  <c r="D14" i="17"/>
  <c r="E13" i="17"/>
  <c r="D13" i="17"/>
  <c r="E9" i="17"/>
  <c r="D9" i="17"/>
  <c r="E8" i="17"/>
  <c r="D8" i="17"/>
  <c r="J70" i="16"/>
  <c r="J10" i="16"/>
  <c r="K10" i="16" s="1"/>
  <c r="I86" i="16"/>
  <c r="D86" i="16"/>
  <c r="J86" i="16"/>
  <c r="K86" i="16"/>
  <c r="J76" i="16"/>
  <c r="K76" i="16"/>
  <c r="J75" i="16"/>
  <c r="K75" i="16"/>
  <c r="J74" i="16"/>
  <c r="K74" i="16"/>
  <c r="J73" i="16"/>
  <c r="K73" i="16"/>
  <c r="J72" i="16"/>
  <c r="K72" i="16"/>
  <c r="J71" i="16"/>
  <c r="K71" i="16"/>
  <c r="K70" i="16"/>
  <c r="J69" i="16"/>
  <c r="K69" i="16"/>
  <c r="J68" i="16"/>
  <c r="K68" i="16"/>
  <c r="J67" i="16"/>
  <c r="K67" i="16"/>
  <c r="J66" i="16"/>
  <c r="K66" i="16"/>
  <c r="J65" i="16"/>
  <c r="K65" i="16"/>
  <c r="J64" i="16"/>
  <c r="K64" i="16"/>
  <c r="J63" i="16"/>
  <c r="K63" i="16"/>
  <c r="J62" i="16"/>
  <c r="K62" i="16"/>
  <c r="K61" i="16"/>
  <c r="J60" i="16"/>
  <c r="K60" i="16"/>
  <c r="I55" i="16"/>
  <c r="D55" i="16"/>
  <c r="J55" i="16"/>
  <c r="K55" i="16"/>
  <c r="J53" i="16"/>
  <c r="K53" i="16"/>
  <c r="J52" i="16"/>
  <c r="K52" i="16"/>
  <c r="J51" i="16"/>
  <c r="K51" i="16"/>
  <c r="J50" i="16"/>
  <c r="K50" i="16"/>
  <c r="J49" i="16"/>
  <c r="K49" i="16"/>
  <c r="J48" i="16"/>
  <c r="K48" i="16"/>
  <c r="J47" i="16"/>
  <c r="K47" i="16"/>
  <c r="J46" i="16"/>
  <c r="K46" i="16"/>
  <c r="J45" i="16"/>
  <c r="K45" i="16"/>
  <c r="J44" i="16"/>
  <c r="K44" i="16"/>
  <c r="J43" i="16"/>
  <c r="K43" i="16"/>
  <c r="J42" i="16"/>
  <c r="K42" i="16"/>
  <c r="J41" i="16"/>
  <c r="K41" i="16"/>
  <c r="J40" i="16"/>
  <c r="K40" i="16"/>
  <c r="I35" i="16"/>
  <c r="D35" i="16"/>
  <c r="J35" i="16"/>
  <c r="K35" i="16"/>
  <c r="J33" i="16"/>
  <c r="K33" i="16"/>
  <c r="J32" i="16"/>
  <c r="K32" i="16"/>
  <c r="J31" i="16"/>
  <c r="K31" i="16"/>
  <c r="J30" i="16"/>
  <c r="K30" i="16"/>
  <c r="J29" i="16"/>
  <c r="K29" i="16"/>
  <c r="J28" i="16"/>
  <c r="K28" i="16"/>
  <c r="J27" i="16"/>
  <c r="K27" i="16"/>
  <c r="J26" i="16"/>
  <c r="K26" i="16"/>
  <c r="J25" i="16"/>
  <c r="K25" i="16"/>
  <c r="J24" i="16"/>
  <c r="K24" i="16"/>
  <c r="I19" i="16"/>
  <c r="J19" i="16" s="1"/>
  <c r="K19" i="16" s="1"/>
  <c r="D19" i="16"/>
  <c r="J17" i="16"/>
  <c r="K17" i="16"/>
  <c r="J16" i="16"/>
  <c r="K16" i="16"/>
  <c r="J15" i="16"/>
  <c r="K15" i="16"/>
  <c r="J14" i="16"/>
  <c r="K14" i="16"/>
  <c r="J13" i="16"/>
  <c r="K13" i="16"/>
  <c r="J12" i="16"/>
  <c r="K12" i="16"/>
  <c r="J11" i="16"/>
  <c r="K11" i="16" s="1"/>
  <c r="J9" i="16"/>
  <c r="K9" i="16"/>
  <c r="J8" i="16"/>
  <c r="K8" i="16" s="1"/>
  <c r="J7" i="16"/>
  <c r="K7" i="16"/>
  <c r="D5" i="15"/>
  <c r="E5" i="15"/>
  <c r="D6" i="15"/>
  <c r="E6" i="15"/>
  <c r="D26" i="15"/>
  <c r="E26" i="15"/>
  <c r="D25" i="15"/>
  <c r="E25" i="15"/>
  <c r="D24" i="15"/>
  <c r="E24" i="15"/>
  <c r="D23" i="15"/>
  <c r="E23" i="15"/>
  <c r="D22" i="15"/>
  <c r="E22" i="15"/>
  <c r="C21" i="15"/>
  <c r="D21" i="15"/>
  <c r="E21" i="15"/>
  <c r="D20" i="15"/>
  <c r="E20" i="15"/>
  <c r="D19" i="15"/>
  <c r="E19" i="15"/>
  <c r="D18" i="15"/>
  <c r="E18" i="15"/>
  <c r="C17" i="15"/>
  <c r="D17" i="15"/>
  <c r="E17" i="15"/>
  <c r="D16" i="15"/>
  <c r="E16" i="15"/>
  <c r="D13" i="15"/>
  <c r="E13" i="15"/>
  <c r="D12" i="15"/>
  <c r="E12" i="15"/>
  <c r="D11" i="15"/>
  <c r="E11" i="15"/>
  <c r="D10" i="15"/>
  <c r="E10" i="15"/>
  <c r="D9" i="15"/>
  <c r="E9" i="15"/>
  <c r="D8" i="15"/>
  <c r="E8" i="15"/>
  <c r="D7" i="15"/>
  <c r="E7" i="15"/>
  <c r="C4" i="15"/>
  <c r="D4" i="15"/>
  <c r="E4" i="15"/>
  <c r="D3" i="15"/>
  <c r="E3" i="15"/>
  <c r="AG14" i="12"/>
  <c r="AG15" i="12"/>
  <c r="AG17" i="12"/>
  <c r="AG18" i="12"/>
  <c r="AG19" i="12"/>
  <c r="AG20" i="12"/>
  <c r="AG16" i="12"/>
  <c r="AG21" i="12"/>
  <c r="AF14" i="12"/>
  <c r="AF15" i="12"/>
  <c r="AF17" i="12"/>
  <c r="AF18" i="12"/>
  <c r="AF19" i="12"/>
  <c r="AF20" i="12"/>
  <c r="AF16" i="12"/>
  <c r="AF21" i="12"/>
  <c r="AE14" i="12"/>
  <c r="AE15" i="12"/>
  <c r="AE17" i="12"/>
  <c r="AE18" i="12"/>
  <c r="AE19" i="12"/>
  <c r="AE20" i="12"/>
  <c r="AE16" i="12"/>
  <c r="AE21" i="12"/>
  <c r="AD14" i="12"/>
  <c r="AD15" i="12"/>
  <c r="AD17" i="12"/>
  <c r="AD18" i="12"/>
  <c r="AD19" i="12"/>
  <c r="AD20" i="12"/>
  <c r="AD16" i="12"/>
  <c r="AD21" i="12"/>
  <c r="AC14" i="12"/>
  <c r="AC15" i="12"/>
  <c r="AC17" i="12"/>
  <c r="AC18" i="12"/>
  <c r="AC19" i="12"/>
  <c r="AC20" i="12"/>
  <c r="AC16" i="12"/>
  <c r="AC21" i="12"/>
  <c r="AB14" i="12"/>
  <c r="AB15" i="12"/>
  <c r="AB17" i="12"/>
  <c r="AB18" i="12"/>
  <c r="AB19" i="12"/>
  <c r="AB20" i="12"/>
  <c r="AB16" i="12"/>
  <c r="AB21" i="12"/>
  <c r="AA14" i="12"/>
  <c r="AA15" i="12"/>
  <c r="AA17" i="12"/>
  <c r="AA18" i="12"/>
  <c r="AA19" i="12"/>
  <c r="AA20" i="12"/>
  <c r="AA16" i="12"/>
  <c r="AA21" i="12"/>
  <c r="Z14" i="12"/>
  <c r="Z15" i="12"/>
  <c r="Z17" i="12"/>
  <c r="Z18" i="12"/>
  <c r="Z19" i="12"/>
  <c r="Z20" i="12"/>
  <c r="Z16" i="12"/>
  <c r="Z21" i="12"/>
  <c r="Y14" i="12"/>
  <c r="Y15" i="12"/>
  <c r="Y17" i="12"/>
  <c r="Y18" i="12"/>
  <c r="Y19" i="12"/>
  <c r="Y20" i="12"/>
  <c r="Y16" i="12"/>
  <c r="Y21" i="12"/>
  <c r="X14" i="12"/>
  <c r="X15" i="12"/>
  <c r="X17" i="12"/>
  <c r="X18" i="12"/>
  <c r="X19" i="12"/>
  <c r="X20" i="12"/>
  <c r="X16" i="12"/>
  <c r="X21" i="12"/>
  <c r="W14" i="12"/>
  <c r="W15" i="12"/>
  <c r="W17" i="12"/>
  <c r="W18" i="12"/>
  <c r="W19" i="12"/>
  <c r="W20" i="12"/>
  <c r="W16" i="12"/>
  <c r="W21" i="12"/>
  <c r="V14" i="12"/>
  <c r="V15" i="12"/>
  <c r="V17" i="12"/>
  <c r="V18" i="12"/>
  <c r="V19" i="12"/>
  <c r="V20" i="12"/>
  <c r="V16" i="12"/>
  <c r="V21" i="12"/>
  <c r="U14" i="12"/>
  <c r="U15" i="12"/>
  <c r="U17" i="12"/>
  <c r="U18" i="12"/>
  <c r="U19" i="12"/>
  <c r="U20" i="12"/>
  <c r="U16" i="12"/>
  <c r="U21" i="12"/>
  <c r="T14" i="12"/>
  <c r="T15" i="12"/>
  <c r="T17" i="12"/>
  <c r="T18" i="12"/>
  <c r="T19" i="12"/>
  <c r="T20" i="12"/>
  <c r="T16" i="12"/>
  <c r="T21" i="12"/>
  <c r="S14" i="12"/>
  <c r="S15" i="12"/>
  <c r="S17" i="12"/>
  <c r="S18" i="12"/>
  <c r="S19" i="12"/>
  <c r="S20" i="12"/>
  <c r="S16" i="12"/>
  <c r="S21" i="12"/>
  <c r="Q14" i="12"/>
  <c r="Q15" i="12"/>
  <c r="Q17" i="12"/>
  <c r="Q18" i="12"/>
  <c r="Q19" i="12"/>
  <c r="Q20" i="12"/>
  <c r="Q16" i="12"/>
  <c r="Q21" i="12"/>
  <c r="P14" i="12"/>
  <c r="P15" i="12"/>
  <c r="P17" i="12"/>
  <c r="P18" i="12"/>
  <c r="P19" i="12"/>
  <c r="P20" i="12"/>
  <c r="P16" i="12"/>
  <c r="P21" i="12"/>
  <c r="O14" i="12"/>
  <c r="O15" i="12"/>
  <c r="O17" i="12"/>
  <c r="O18" i="12"/>
  <c r="O19" i="12"/>
  <c r="O20" i="12"/>
  <c r="O16" i="12"/>
  <c r="O21" i="12"/>
  <c r="N14" i="12"/>
  <c r="N15" i="12"/>
  <c r="N17" i="12"/>
  <c r="N18" i="12"/>
  <c r="N19" i="12"/>
  <c r="N20" i="12"/>
  <c r="N16" i="12"/>
  <c r="N21" i="12"/>
  <c r="M14" i="12"/>
  <c r="M15" i="12"/>
  <c r="M17" i="12"/>
  <c r="M18" i="12"/>
  <c r="M19" i="12"/>
  <c r="M20" i="12"/>
  <c r="M16" i="12"/>
  <c r="M21" i="12"/>
  <c r="L14" i="12"/>
  <c r="L15" i="12"/>
  <c r="L17" i="12"/>
  <c r="L18" i="12"/>
  <c r="L19" i="12"/>
  <c r="L20" i="12"/>
  <c r="L16" i="12"/>
  <c r="L21" i="12"/>
  <c r="K14" i="12"/>
  <c r="K15" i="12"/>
  <c r="K17" i="12"/>
  <c r="K18" i="12"/>
  <c r="K19" i="12"/>
  <c r="K20" i="12"/>
  <c r="K16" i="12"/>
  <c r="K21" i="12"/>
  <c r="J14" i="12"/>
  <c r="J15" i="12"/>
  <c r="J17" i="12"/>
  <c r="J18" i="12"/>
  <c r="J19" i="12"/>
  <c r="J20" i="12"/>
  <c r="J16" i="12"/>
  <c r="J21" i="12"/>
  <c r="I14" i="12"/>
  <c r="I15" i="12"/>
  <c r="I17" i="12"/>
  <c r="I18" i="12"/>
  <c r="I19" i="12"/>
  <c r="I20" i="12"/>
  <c r="I16" i="12"/>
  <c r="I21" i="12"/>
  <c r="H14" i="12"/>
  <c r="H15" i="12"/>
  <c r="H17" i="12"/>
  <c r="H18" i="12"/>
  <c r="H19" i="12"/>
  <c r="H20" i="12"/>
  <c r="H16" i="12"/>
  <c r="H21" i="12"/>
  <c r="G14" i="12"/>
  <c r="G15" i="12"/>
  <c r="G17" i="12"/>
  <c r="G18" i="12"/>
  <c r="G19" i="12"/>
  <c r="G20" i="12"/>
  <c r="G16" i="12"/>
  <c r="G21" i="12"/>
  <c r="F14" i="12"/>
  <c r="F15" i="12"/>
  <c r="F17" i="12"/>
  <c r="F18" i="12"/>
  <c r="F19" i="12"/>
  <c r="F20" i="12"/>
  <c r="F16" i="12"/>
  <c r="F21" i="12"/>
  <c r="E14" i="12"/>
  <c r="E15" i="12"/>
  <c r="E17" i="12"/>
  <c r="E18" i="12"/>
  <c r="E19" i="12"/>
  <c r="E20" i="12"/>
  <c r="E16" i="12"/>
  <c r="E21" i="12"/>
  <c r="D14" i="12"/>
  <c r="D15" i="12"/>
  <c r="D17" i="12"/>
  <c r="D18" i="12"/>
  <c r="D19" i="12"/>
  <c r="D20" i="12"/>
  <c r="D16" i="12"/>
  <c r="D21" i="12"/>
  <c r="C17" i="12"/>
  <c r="C18" i="12"/>
  <c r="C19" i="12"/>
  <c r="C20" i="12"/>
  <c r="C16" i="12"/>
  <c r="C14" i="12"/>
  <c r="C15" i="12"/>
  <c r="C21" i="12"/>
  <c r="AG11" i="11"/>
  <c r="AG14" i="11"/>
  <c r="AF11" i="11"/>
  <c r="AF14" i="11"/>
  <c r="AE11" i="11"/>
  <c r="AE14" i="11"/>
  <c r="AD11" i="11"/>
  <c r="AD14" i="11"/>
  <c r="AC11" i="11"/>
  <c r="AC14" i="11"/>
  <c r="AB11" i="11"/>
  <c r="AB14" i="11"/>
  <c r="AA11" i="11"/>
  <c r="AA14" i="11"/>
  <c r="Z11" i="11"/>
  <c r="Z14" i="11"/>
  <c r="Y11" i="11"/>
  <c r="Y14" i="11"/>
  <c r="X11" i="11"/>
  <c r="X14" i="11"/>
  <c r="W11" i="11"/>
  <c r="W14" i="11"/>
  <c r="V11" i="11"/>
  <c r="V14" i="11"/>
  <c r="U11" i="11"/>
  <c r="U14" i="11"/>
  <c r="T11" i="11"/>
  <c r="T14" i="11"/>
  <c r="S11" i="11"/>
  <c r="S14" i="11"/>
  <c r="Q11" i="11"/>
  <c r="Q14" i="11"/>
  <c r="P11" i="11"/>
  <c r="P14" i="11"/>
  <c r="O11" i="11"/>
  <c r="O14" i="11"/>
  <c r="N11" i="11"/>
  <c r="N14" i="11"/>
  <c r="M11" i="11"/>
  <c r="M14" i="11"/>
  <c r="L11" i="11"/>
  <c r="L14" i="11"/>
  <c r="K11" i="11"/>
  <c r="K14" i="11"/>
  <c r="J11" i="11"/>
  <c r="J14" i="11"/>
  <c r="I11" i="11"/>
  <c r="I14" i="11"/>
  <c r="H11" i="11"/>
  <c r="H14" i="11"/>
  <c r="G11" i="11"/>
  <c r="G14" i="11"/>
  <c r="F11" i="11"/>
  <c r="F14" i="11"/>
  <c r="E11" i="11"/>
  <c r="E14" i="11"/>
  <c r="D11" i="11"/>
  <c r="D14" i="11"/>
  <c r="C11" i="11"/>
  <c r="C14" i="11"/>
  <c r="AG22" i="9"/>
  <c r="AF22" i="9"/>
  <c r="AE22" i="9"/>
  <c r="AD22" i="9"/>
  <c r="AC22" i="9"/>
  <c r="AB22" i="9"/>
  <c r="AA22" i="9"/>
  <c r="Z22" i="9"/>
  <c r="Y22" i="9"/>
  <c r="X22" i="9"/>
  <c r="W22" i="9"/>
  <c r="V22" i="9"/>
  <c r="U22" i="9"/>
  <c r="T22" i="9"/>
  <c r="S22" i="9"/>
  <c r="Q22" i="9"/>
  <c r="P22" i="9"/>
  <c r="O22" i="9"/>
  <c r="N22" i="9"/>
  <c r="M22" i="9"/>
  <c r="L22" i="9"/>
  <c r="K22" i="9"/>
  <c r="J22" i="9"/>
  <c r="I22" i="9"/>
  <c r="H22" i="9"/>
  <c r="G22" i="9"/>
  <c r="F22" i="9"/>
  <c r="E22" i="9"/>
  <c r="D22" i="9"/>
  <c r="AG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E21" i="9"/>
  <c r="D21" i="9"/>
  <c r="AG18" i="9"/>
  <c r="AF18" i="9"/>
  <c r="AE18" i="9"/>
  <c r="AD18" i="9"/>
  <c r="AC18" i="9"/>
  <c r="AB18" i="9"/>
  <c r="AA18" i="9"/>
  <c r="Z18" i="9"/>
  <c r="Y18" i="9"/>
  <c r="X18" i="9"/>
  <c r="W18" i="9"/>
  <c r="V18" i="9"/>
  <c r="U18" i="9"/>
  <c r="T18" i="9"/>
  <c r="S18" i="9"/>
  <c r="Q18" i="9"/>
  <c r="P18" i="9"/>
  <c r="O18" i="9"/>
  <c r="N18" i="9"/>
  <c r="M18" i="9"/>
  <c r="L18" i="9"/>
  <c r="K18" i="9"/>
  <c r="J18" i="9"/>
  <c r="I18" i="9"/>
  <c r="H18" i="9"/>
  <c r="G18" i="9"/>
  <c r="F18" i="9"/>
  <c r="E18" i="9"/>
  <c r="D18" i="9"/>
  <c r="AG17" i="9"/>
  <c r="AF17" i="9"/>
  <c r="AE17" i="9"/>
  <c r="AD17" i="9"/>
  <c r="AC17" i="9"/>
  <c r="AB17" i="9"/>
  <c r="AA17" i="9"/>
  <c r="Z17" i="9"/>
  <c r="Y17" i="9"/>
  <c r="X17" i="9"/>
  <c r="W17" i="9"/>
  <c r="V17" i="9"/>
  <c r="U17" i="9"/>
  <c r="T17" i="9"/>
  <c r="S17" i="9"/>
  <c r="Q17" i="9"/>
  <c r="P17" i="9"/>
  <c r="O17" i="9"/>
  <c r="N17" i="9"/>
  <c r="M17" i="9"/>
  <c r="L17" i="9"/>
  <c r="K17" i="9"/>
  <c r="J17" i="9"/>
  <c r="I17" i="9"/>
  <c r="H17" i="9"/>
  <c r="G17" i="9"/>
  <c r="F17" i="9"/>
  <c r="E17" i="9"/>
  <c r="D17" i="9"/>
  <c r="AG16" i="9"/>
  <c r="AF16" i="9"/>
  <c r="AE16" i="9"/>
  <c r="AD16" i="9"/>
  <c r="AC16" i="9"/>
  <c r="AB16" i="9"/>
  <c r="AA16" i="9"/>
  <c r="Z16" i="9"/>
  <c r="Y16" i="9"/>
  <c r="X16" i="9"/>
  <c r="W16" i="9"/>
  <c r="V16" i="9"/>
  <c r="U16" i="9"/>
  <c r="T16" i="9"/>
  <c r="S16" i="9"/>
  <c r="Q16" i="9"/>
  <c r="P16" i="9"/>
  <c r="O16" i="9"/>
  <c r="N16" i="9"/>
  <c r="M16" i="9"/>
  <c r="L16" i="9"/>
  <c r="K16" i="9"/>
  <c r="J16" i="9"/>
  <c r="I16" i="9"/>
  <c r="H16" i="9"/>
  <c r="G16" i="9"/>
  <c r="F16" i="9"/>
  <c r="E16" i="9"/>
  <c r="D16" i="9"/>
  <c r="AG23" i="9"/>
  <c r="AF23" i="9"/>
  <c r="AE23" i="9"/>
  <c r="AD23" i="9"/>
  <c r="AC23" i="9"/>
  <c r="AB23" i="9"/>
  <c r="AA23" i="9"/>
  <c r="Z23" i="9"/>
  <c r="Y23" i="9"/>
  <c r="X23" i="9"/>
  <c r="W23" i="9"/>
  <c r="V23" i="9"/>
  <c r="U23" i="9"/>
  <c r="T23" i="9"/>
  <c r="S23" i="9"/>
  <c r="Q23" i="9"/>
  <c r="P23" i="9"/>
  <c r="O23" i="9"/>
  <c r="N23" i="9"/>
  <c r="M23" i="9"/>
  <c r="L23" i="9"/>
  <c r="K23" i="9"/>
  <c r="J23" i="9"/>
  <c r="I23" i="9"/>
  <c r="H23" i="9"/>
  <c r="G23" i="9"/>
  <c r="F23" i="9"/>
  <c r="E23" i="9"/>
  <c r="D23" i="9"/>
  <c r="C16" i="9"/>
  <c r="C17" i="9"/>
  <c r="C18" i="9"/>
  <c r="C21" i="9"/>
  <c r="C22" i="9"/>
  <c r="C23" i="9"/>
  <c r="AG17" i="6"/>
  <c r="AF17" i="6"/>
  <c r="AE17" i="6"/>
  <c r="AD17" i="6"/>
  <c r="AC17" i="6"/>
  <c r="AB17" i="6"/>
  <c r="AA17" i="6"/>
  <c r="Z17" i="6"/>
  <c r="Y17" i="6"/>
  <c r="X17" i="6"/>
  <c r="W17" i="6"/>
  <c r="V17" i="6"/>
  <c r="U17" i="6"/>
  <c r="T17" i="6"/>
  <c r="S17" i="6"/>
  <c r="R17" i="6"/>
  <c r="Q17" i="6"/>
  <c r="P17" i="6"/>
  <c r="O17" i="6"/>
  <c r="N17" i="6"/>
  <c r="M17" i="6"/>
  <c r="L17" i="6"/>
  <c r="K17" i="6"/>
  <c r="J17" i="6"/>
  <c r="I17" i="6"/>
  <c r="H17" i="6"/>
  <c r="G17" i="6"/>
  <c r="F17" i="6"/>
  <c r="E17" i="6"/>
  <c r="D17" i="6"/>
  <c r="AG16" i="6"/>
  <c r="AF16" i="6"/>
  <c r="AE16" i="6"/>
  <c r="AD16" i="6"/>
  <c r="AC16" i="6"/>
  <c r="AB16" i="6"/>
  <c r="AA16" i="6"/>
  <c r="Z16" i="6"/>
  <c r="Y16" i="6"/>
  <c r="X16" i="6"/>
  <c r="W16" i="6"/>
  <c r="V16" i="6"/>
  <c r="U16" i="6"/>
  <c r="T16" i="6"/>
  <c r="S16" i="6"/>
  <c r="R16" i="6"/>
  <c r="Q16" i="6"/>
  <c r="P16" i="6"/>
  <c r="O16" i="6"/>
  <c r="N16" i="6"/>
  <c r="M16" i="6"/>
  <c r="L16" i="6"/>
  <c r="K16" i="6"/>
  <c r="J16" i="6"/>
  <c r="I16" i="6"/>
  <c r="H16" i="6"/>
  <c r="G16" i="6"/>
  <c r="F16" i="6"/>
  <c r="E16" i="6"/>
  <c r="D16" i="6"/>
  <c r="AG15" i="6"/>
  <c r="AF15" i="6"/>
  <c r="AE15" i="6"/>
  <c r="AD15" i="6"/>
  <c r="AC15" i="6"/>
  <c r="AB15" i="6"/>
  <c r="AA15" i="6"/>
  <c r="Z15" i="6"/>
  <c r="Y15" i="6"/>
  <c r="X15" i="6"/>
  <c r="W15" i="6"/>
  <c r="V15" i="6"/>
  <c r="U15" i="6"/>
  <c r="T15" i="6"/>
  <c r="S15" i="6"/>
  <c r="R15" i="6"/>
  <c r="Q15" i="6"/>
  <c r="P15" i="6"/>
  <c r="O15" i="6"/>
  <c r="N15" i="6"/>
  <c r="M15" i="6"/>
  <c r="L15" i="6"/>
  <c r="K15" i="6"/>
  <c r="J15" i="6"/>
  <c r="I15" i="6"/>
  <c r="H15" i="6"/>
  <c r="G15" i="6"/>
  <c r="F15" i="6"/>
  <c r="E15" i="6"/>
  <c r="D15" i="6"/>
  <c r="AG14" i="6"/>
  <c r="AF14" i="6"/>
  <c r="AE14" i="6"/>
  <c r="AD14" i="6"/>
  <c r="AC14" i="6"/>
  <c r="AB14" i="6"/>
  <c r="AA14" i="6"/>
  <c r="Z14" i="6"/>
  <c r="Y14" i="6"/>
  <c r="X14" i="6"/>
  <c r="W14" i="6"/>
  <c r="V14" i="6"/>
  <c r="U14" i="6"/>
  <c r="T14" i="6"/>
  <c r="S14" i="6"/>
  <c r="Q14" i="6"/>
  <c r="P14" i="6"/>
  <c r="O14" i="6"/>
  <c r="N14" i="6"/>
  <c r="M14" i="6"/>
  <c r="L14" i="6"/>
  <c r="K14" i="6"/>
  <c r="J14" i="6"/>
  <c r="I14" i="6"/>
  <c r="H14" i="6"/>
  <c r="G14" i="6"/>
  <c r="E14" i="6"/>
  <c r="D14" i="6"/>
  <c r="AG13" i="6"/>
  <c r="AF13" i="6"/>
  <c r="AE13" i="6"/>
  <c r="D11" i="1" s="1"/>
  <c r="AD13" i="6"/>
  <c r="AC13" i="6"/>
  <c r="AB13" i="6"/>
  <c r="AA13" i="6"/>
  <c r="Z13" i="6"/>
  <c r="Y13" i="6"/>
  <c r="X13" i="6"/>
  <c r="W13" i="6"/>
  <c r="V13" i="6"/>
  <c r="U13" i="6"/>
  <c r="T13" i="6"/>
  <c r="S13" i="6"/>
  <c r="Q13" i="6"/>
  <c r="P13" i="6"/>
  <c r="O13" i="6"/>
  <c r="N13" i="6"/>
  <c r="M13" i="6"/>
  <c r="L13" i="6"/>
  <c r="K13" i="6"/>
  <c r="J13" i="6"/>
  <c r="I13" i="6"/>
  <c r="H13" i="6"/>
  <c r="G13" i="6"/>
  <c r="F13" i="6"/>
  <c r="E13" i="6"/>
  <c r="D13" i="6"/>
  <c r="C17" i="6"/>
  <c r="C16" i="6"/>
  <c r="C15" i="6"/>
  <c r="C14" i="6"/>
  <c r="C13" i="6"/>
  <c r="AE13" i="7"/>
  <c r="R13" i="7"/>
  <c r="R5" i="7"/>
  <c r="AE5" i="7"/>
  <c r="AE7" i="7"/>
  <c r="R7" i="7"/>
  <c r="AG9" i="6"/>
  <c r="AF9" i="6"/>
  <c r="AE9" i="6"/>
  <c r="AD9" i="6"/>
  <c r="AC9" i="6"/>
  <c r="AB9" i="6"/>
  <c r="AA9" i="6"/>
  <c r="Z9" i="6"/>
  <c r="Y9" i="6"/>
  <c r="X9" i="6"/>
  <c r="W9" i="6"/>
  <c r="V9" i="6"/>
  <c r="U9" i="6"/>
  <c r="T9" i="6"/>
  <c r="S9" i="6"/>
  <c r="R9" i="6"/>
  <c r="Q9" i="6"/>
  <c r="P9" i="6"/>
  <c r="O9" i="6"/>
  <c r="N9" i="6"/>
  <c r="M9" i="6"/>
  <c r="L9" i="6"/>
  <c r="K9" i="6"/>
  <c r="J9" i="6"/>
  <c r="I9" i="6"/>
  <c r="H9" i="6"/>
  <c r="G9" i="6"/>
  <c r="F9" i="6"/>
  <c r="E9" i="6"/>
  <c r="D9" i="6"/>
  <c r="C9" i="6"/>
  <c r="AG8" i="6"/>
  <c r="AF8" i="6"/>
  <c r="AE8" i="6"/>
  <c r="AD8" i="6"/>
  <c r="AC8" i="6"/>
  <c r="AB8" i="6"/>
  <c r="AA8" i="6"/>
  <c r="Z8" i="6"/>
  <c r="Y8" i="6"/>
  <c r="X8" i="6"/>
  <c r="W8" i="6"/>
  <c r="V8" i="6"/>
  <c r="U8" i="6"/>
  <c r="T8" i="6"/>
  <c r="S8" i="6"/>
  <c r="R8" i="6"/>
  <c r="Q8" i="6"/>
  <c r="P8" i="6"/>
  <c r="O8" i="6"/>
  <c r="N8" i="6"/>
  <c r="M8" i="6"/>
  <c r="L8" i="6"/>
  <c r="K8" i="6"/>
  <c r="J8" i="6"/>
  <c r="I8" i="6"/>
  <c r="H8" i="6"/>
  <c r="G8" i="6"/>
  <c r="F8" i="6"/>
  <c r="E8" i="6"/>
  <c r="D8" i="6"/>
  <c r="C8" i="6"/>
  <c r="AG7" i="6"/>
  <c r="AF7" i="6"/>
  <c r="AE7" i="6"/>
  <c r="AD7" i="6"/>
  <c r="AC7" i="6"/>
  <c r="AB7" i="6"/>
  <c r="AA7" i="6"/>
  <c r="Z7" i="6"/>
  <c r="Y7" i="6"/>
  <c r="X7" i="6"/>
  <c r="W7" i="6"/>
  <c r="V7" i="6"/>
  <c r="U7" i="6"/>
  <c r="T7" i="6"/>
  <c r="S7" i="6"/>
  <c r="R7" i="6"/>
  <c r="Q7" i="6"/>
  <c r="P7" i="6"/>
  <c r="O7" i="6"/>
  <c r="N7" i="6"/>
  <c r="M7" i="6"/>
  <c r="L7" i="6"/>
  <c r="K7" i="6"/>
  <c r="J7" i="6"/>
  <c r="I7" i="6"/>
  <c r="H7" i="6"/>
  <c r="G7" i="6"/>
  <c r="F7" i="6"/>
  <c r="E7" i="6"/>
  <c r="D7" i="6"/>
  <c r="C7" i="6"/>
  <c r="AG6" i="6"/>
  <c r="AF6" i="6"/>
  <c r="AE6" i="6"/>
  <c r="AD6" i="6"/>
  <c r="AC6" i="6"/>
  <c r="AB6" i="6"/>
  <c r="AA6" i="6"/>
  <c r="Z6" i="6"/>
  <c r="Y6" i="6"/>
  <c r="X6" i="6"/>
  <c r="W6" i="6"/>
  <c r="V6" i="6"/>
  <c r="U6" i="6"/>
  <c r="T6" i="6"/>
  <c r="S6" i="6"/>
  <c r="R6" i="6"/>
  <c r="Q6" i="6"/>
  <c r="P6" i="6"/>
  <c r="O6" i="6"/>
  <c r="N6" i="6"/>
  <c r="M6" i="6"/>
  <c r="L6" i="6"/>
  <c r="K6" i="6"/>
  <c r="J6" i="6"/>
  <c r="I6" i="6"/>
  <c r="H6" i="6"/>
  <c r="G6" i="6"/>
  <c r="F6" i="6"/>
  <c r="E6" i="6"/>
  <c r="D6" i="6"/>
  <c r="C6" i="6"/>
  <c r="AG5" i="6"/>
  <c r="AF5" i="6"/>
  <c r="AD5" i="6"/>
  <c r="AC5" i="6"/>
  <c r="AB5" i="6"/>
  <c r="AA5" i="6"/>
  <c r="Z5" i="6"/>
  <c r="Y5" i="6"/>
  <c r="X5" i="6"/>
  <c r="W5" i="6"/>
  <c r="V5" i="6"/>
  <c r="U5" i="6"/>
  <c r="T5" i="6"/>
  <c r="S5" i="6"/>
  <c r="R5" i="6"/>
  <c r="Q5" i="6"/>
  <c r="P5" i="6"/>
  <c r="O5" i="6"/>
  <c r="N5" i="6"/>
  <c r="M5" i="6"/>
  <c r="L5" i="6"/>
  <c r="K5" i="6"/>
  <c r="J5" i="6"/>
  <c r="I5" i="6"/>
  <c r="H5" i="6"/>
  <c r="G5" i="6"/>
  <c r="F5" i="6"/>
  <c r="E5" i="6"/>
  <c r="D5" i="6"/>
  <c r="C5" i="6"/>
  <c r="AG150" i="5"/>
  <c r="AF150" i="5"/>
  <c r="AE150" i="5"/>
  <c r="AD150" i="5"/>
  <c r="AC150" i="5"/>
  <c r="AB150" i="5"/>
  <c r="AA150" i="5"/>
  <c r="Z150" i="5"/>
  <c r="Y150" i="5"/>
  <c r="X150" i="5"/>
  <c r="W150" i="5"/>
  <c r="V150" i="5"/>
  <c r="U150" i="5"/>
  <c r="T150" i="5"/>
  <c r="S150" i="5"/>
  <c r="Q150" i="5"/>
  <c r="P150" i="5"/>
  <c r="O150" i="5"/>
  <c r="N150" i="5"/>
  <c r="M150" i="5"/>
  <c r="L150" i="5"/>
  <c r="K150" i="5"/>
  <c r="J150" i="5"/>
  <c r="I150" i="5"/>
  <c r="H150" i="5"/>
  <c r="G150" i="5"/>
  <c r="F150" i="5"/>
  <c r="E150" i="5"/>
  <c r="D150" i="5"/>
  <c r="C150" i="5"/>
  <c r="AG149" i="5"/>
  <c r="AF149" i="5"/>
  <c r="AE149" i="5"/>
  <c r="AD149" i="5"/>
  <c r="AC149" i="5"/>
  <c r="AB149" i="5"/>
  <c r="AA149" i="5"/>
  <c r="Z149" i="5"/>
  <c r="Y149" i="5"/>
  <c r="X149" i="5"/>
  <c r="W149" i="5"/>
  <c r="V149" i="5"/>
  <c r="U149" i="5"/>
  <c r="T149" i="5"/>
  <c r="S149" i="5"/>
  <c r="R149" i="5"/>
  <c r="Q149" i="5"/>
  <c r="P149" i="5"/>
  <c r="O149" i="5"/>
  <c r="N149" i="5"/>
  <c r="M149" i="5"/>
  <c r="L149" i="5"/>
  <c r="K149" i="5"/>
  <c r="J149" i="5"/>
  <c r="I149" i="5"/>
  <c r="H149" i="5"/>
  <c r="G149" i="5"/>
  <c r="F149" i="5"/>
  <c r="E149" i="5"/>
  <c r="D149" i="5"/>
  <c r="C149" i="5"/>
  <c r="AG148" i="5"/>
  <c r="AF148" i="5"/>
  <c r="AE148" i="5"/>
  <c r="AD148" i="5"/>
  <c r="AC148" i="5"/>
  <c r="AB148" i="5"/>
  <c r="AA148" i="5"/>
  <c r="Z148" i="5"/>
  <c r="Y148" i="5"/>
  <c r="X148" i="5"/>
  <c r="W148" i="5"/>
  <c r="V148" i="5"/>
  <c r="U148" i="5"/>
  <c r="T148" i="5"/>
  <c r="S148" i="5"/>
  <c r="R148" i="5"/>
  <c r="Q148" i="5"/>
  <c r="P148" i="5"/>
  <c r="O148" i="5"/>
  <c r="N148" i="5"/>
  <c r="M148" i="5"/>
  <c r="L148" i="5"/>
  <c r="K148" i="5"/>
  <c r="J148" i="5"/>
  <c r="I148" i="5"/>
  <c r="H148" i="5"/>
  <c r="G148" i="5"/>
  <c r="F148" i="5"/>
  <c r="E148" i="5"/>
  <c r="D148" i="5"/>
  <c r="C148" i="5"/>
  <c r="AG147" i="5"/>
  <c r="AF147" i="5"/>
  <c r="AE147" i="5"/>
  <c r="AD147" i="5"/>
  <c r="AC147" i="5"/>
  <c r="AB147" i="5"/>
  <c r="AA147" i="5"/>
  <c r="Z147" i="5"/>
  <c r="Y147" i="5"/>
  <c r="X147" i="5"/>
  <c r="W147" i="5"/>
  <c r="V147" i="5"/>
  <c r="U147" i="5"/>
  <c r="T147" i="5"/>
  <c r="S147" i="5"/>
  <c r="R147" i="5"/>
  <c r="Q147" i="5"/>
  <c r="P147" i="5"/>
  <c r="O147" i="5"/>
  <c r="N147" i="5"/>
  <c r="M147" i="5"/>
  <c r="L147" i="5"/>
  <c r="K147" i="5"/>
  <c r="J147" i="5"/>
  <c r="I147" i="5"/>
  <c r="H147" i="5"/>
  <c r="G147" i="5"/>
  <c r="F147" i="5"/>
  <c r="E147" i="5"/>
  <c r="D147" i="5"/>
  <c r="C147" i="5"/>
  <c r="AG146" i="5"/>
  <c r="AF146" i="5"/>
  <c r="AE146" i="5"/>
  <c r="AD146" i="5"/>
  <c r="AC146" i="5"/>
  <c r="AB146" i="5"/>
  <c r="AA146" i="5"/>
  <c r="Z146" i="5"/>
  <c r="Y146" i="5"/>
  <c r="X146" i="5"/>
  <c r="W146" i="5"/>
  <c r="V146" i="5"/>
  <c r="U146" i="5"/>
  <c r="T146" i="5"/>
  <c r="S146" i="5"/>
  <c r="R146" i="5"/>
  <c r="Q146" i="5"/>
  <c r="P146" i="5"/>
  <c r="O146" i="5"/>
  <c r="N146" i="5"/>
  <c r="M146" i="5"/>
  <c r="L146" i="5"/>
  <c r="K146" i="5"/>
  <c r="J146" i="5"/>
  <c r="I146" i="5"/>
  <c r="H146" i="5"/>
  <c r="G146" i="5"/>
  <c r="F146" i="5"/>
  <c r="E146" i="5"/>
  <c r="D146" i="5"/>
  <c r="C146" i="5"/>
  <c r="AG145" i="5"/>
  <c r="AF145" i="5"/>
  <c r="AE145" i="5"/>
  <c r="AD145" i="5"/>
  <c r="AC145" i="5"/>
  <c r="AB145" i="5"/>
  <c r="AA145" i="5"/>
  <c r="Z145" i="5"/>
  <c r="Y145" i="5"/>
  <c r="X145" i="5"/>
  <c r="W145" i="5"/>
  <c r="V145" i="5"/>
  <c r="U145" i="5"/>
  <c r="T145" i="5"/>
  <c r="S145" i="5"/>
  <c r="R145" i="5"/>
  <c r="Q145" i="5"/>
  <c r="P145" i="5"/>
  <c r="O145" i="5"/>
  <c r="N145" i="5"/>
  <c r="M145" i="5"/>
  <c r="L145" i="5"/>
  <c r="K145" i="5"/>
  <c r="J145" i="5"/>
  <c r="I145" i="5"/>
  <c r="H145" i="5"/>
  <c r="G145" i="5"/>
  <c r="F145" i="5"/>
  <c r="E145" i="5"/>
  <c r="D145" i="5"/>
  <c r="C145" i="5"/>
  <c r="AG144" i="5"/>
  <c r="AF144" i="5"/>
  <c r="AE144" i="5"/>
  <c r="AD144" i="5"/>
  <c r="AC144" i="5"/>
  <c r="AB144" i="5"/>
  <c r="AA144" i="5"/>
  <c r="Z144" i="5"/>
  <c r="Y144" i="5"/>
  <c r="X144" i="5"/>
  <c r="W144" i="5"/>
  <c r="V144" i="5"/>
  <c r="U144" i="5"/>
  <c r="T144" i="5"/>
  <c r="S144" i="5"/>
  <c r="R144" i="5"/>
  <c r="Q144" i="5"/>
  <c r="P144" i="5"/>
  <c r="O144" i="5"/>
  <c r="N144" i="5"/>
  <c r="M144" i="5"/>
  <c r="L144" i="5"/>
  <c r="K144" i="5"/>
  <c r="J144" i="5"/>
  <c r="I144" i="5"/>
  <c r="H144" i="5"/>
  <c r="G144" i="5"/>
  <c r="F144" i="5"/>
  <c r="E144" i="5"/>
  <c r="D144" i="5"/>
  <c r="C144" i="5"/>
  <c r="AG143" i="5"/>
  <c r="AF143" i="5"/>
  <c r="AE143" i="5"/>
  <c r="AD143" i="5"/>
  <c r="AC143" i="5"/>
  <c r="AB143" i="5"/>
  <c r="AA143" i="5"/>
  <c r="Z143" i="5"/>
  <c r="Y143" i="5"/>
  <c r="X143" i="5"/>
  <c r="W143" i="5"/>
  <c r="V143" i="5"/>
  <c r="U143" i="5"/>
  <c r="T143" i="5"/>
  <c r="S143" i="5"/>
  <c r="R143" i="5"/>
  <c r="Q143" i="5"/>
  <c r="P143" i="5"/>
  <c r="O143" i="5"/>
  <c r="N143" i="5"/>
  <c r="M143" i="5"/>
  <c r="L143" i="5"/>
  <c r="K143" i="5"/>
  <c r="J143" i="5"/>
  <c r="I143" i="5"/>
  <c r="H143" i="5"/>
  <c r="G143" i="5"/>
  <c r="F143" i="5"/>
  <c r="E143" i="5"/>
  <c r="D143" i="5"/>
  <c r="C143" i="5"/>
  <c r="AG142" i="5"/>
  <c r="AF142" i="5"/>
  <c r="AE142" i="5"/>
  <c r="AD142" i="5"/>
  <c r="AC142" i="5"/>
  <c r="AB142" i="5"/>
  <c r="AA142" i="5"/>
  <c r="Z142" i="5"/>
  <c r="Y142" i="5"/>
  <c r="X142" i="5"/>
  <c r="W142" i="5"/>
  <c r="V142" i="5"/>
  <c r="U142" i="5"/>
  <c r="T142" i="5"/>
  <c r="S142" i="5"/>
  <c r="R142" i="5"/>
  <c r="Q142" i="5"/>
  <c r="P142" i="5"/>
  <c r="O142" i="5"/>
  <c r="N142" i="5"/>
  <c r="M142" i="5"/>
  <c r="L142" i="5"/>
  <c r="K142" i="5"/>
  <c r="J142" i="5"/>
  <c r="I142" i="5"/>
  <c r="H142" i="5"/>
  <c r="G142" i="5"/>
  <c r="F142" i="5"/>
  <c r="E142" i="5"/>
  <c r="D142" i="5"/>
  <c r="C142" i="5"/>
  <c r="AG141" i="5"/>
  <c r="AF141" i="5"/>
  <c r="AE141" i="5"/>
  <c r="AD141" i="5"/>
  <c r="AC141" i="5"/>
  <c r="AB141" i="5"/>
  <c r="AA141" i="5"/>
  <c r="Z141" i="5"/>
  <c r="Y141" i="5"/>
  <c r="X141" i="5"/>
  <c r="W141" i="5"/>
  <c r="V141" i="5"/>
  <c r="U141" i="5"/>
  <c r="T141" i="5"/>
  <c r="S141" i="5"/>
  <c r="R141" i="5"/>
  <c r="Q141" i="5"/>
  <c r="P141" i="5"/>
  <c r="O141" i="5"/>
  <c r="N141" i="5"/>
  <c r="M141" i="5"/>
  <c r="L141" i="5"/>
  <c r="K141" i="5"/>
  <c r="J141" i="5"/>
  <c r="I141" i="5"/>
  <c r="H141" i="5"/>
  <c r="G141" i="5"/>
  <c r="F141" i="5"/>
  <c r="E141" i="5"/>
  <c r="D141" i="5"/>
  <c r="C141" i="5"/>
  <c r="AG140" i="5"/>
  <c r="AF140" i="5"/>
  <c r="AE140" i="5"/>
  <c r="AD140" i="5"/>
  <c r="AC140" i="5"/>
  <c r="AB140" i="5"/>
  <c r="AA140" i="5"/>
  <c r="Z140" i="5"/>
  <c r="Y140" i="5"/>
  <c r="X140" i="5"/>
  <c r="W140" i="5"/>
  <c r="V140" i="5"/>
  <c r="U140" i="5"/>
  <c r="T140" i="5"/>
  <c r="S140" i="5"/>
  <c r="R140" i="5"/>
  <c r="Q140" i="5"/>
  <c r="P140" i="5"/>
  <c r="O140" i="5"/>
  <c r="N140" i="5"/>
  <c r="M140" i="5"/>
  <c r="L140" i="5"/>
  <c r="K140" i="5"/>
  <c r="J140" i="5"/>
  <c r="I140" i="5"/>
  <c r="H140" i="5"/>
  <c r="G140" i="5"/>
  <c r="F140" i="5"/>
  <c r="E140" i="5"/>
  <c r="D140" i="5"/>
  <c r="C140" i="5"/>
  <c r="AG139" i="5"/>
  <c r="AF139" i="5"/>
  <c r="AE139" i="5"/>
  <c r="AD139" i="5"/>
  <c r="AC139" i="5"/>
  <c r="AB139" i="5"/>
  <c r="AA139" i="5"/>
  <c r="Z139" i="5"/>
  <c r="Y139" i="5"/>
  <c r="X139" i="5"/>
  <c r="W139" i="5"/>
  <c r="V139" i="5"/>
  <c r="U139" i="5"/>
  <c r="T139" i="5"/>
  <c r="S139" i="5"/>
  <c r="R139" i="5"/>
  <c r="Q139" i="5"/>
  <c r="P139" i="5"/>
  <c r="O139" i="5"/>
  <c r="N139" i="5"/>
  <c r="M139" i="5"/>
  <c r="L139" i="5"/>
  <c r="K139" i="5"/>
  <c r="J139" i="5"/>
  <c r="I139" i="5"/>
  <c r="H139" i="5"/>
  <c r="G139" i="5"/>
  <c r="F139" i="5"/>
  <c r="E139" i="5"/>
  <c r="D139" i="5"/>
  <c r="C139" i="5"/>
  <c r="AG138" i="5"/>
  <c r="AF138" i="5"/>
  <c r="AE138" i="5"/>
  <c r="AD138" i="5"/>
  <c r="AC138" i="5"/>
  <c r="AB138" i="5"/>
  <c r="AA138" i="5"/>
  <c r="Z138" i="5"/>
  <c r="Y138" i="5"/>
  <c r="X138" i="5"/>
  <c r="W138" i="5"/>
  <c r="V138" i="5"/>
  <c r="U138" i="5"/>
  <c r="T138" i="5"/>
  <c r="S138" i="5"/>
  <c r="R138" i="5"/>
  <c r="Q138" i="5"/>
  <c r="P138" i="5"/>
  <c r="O138" i="5"/>
  <c r="N138" i="5"/>
  <c r="M138" i="5"/>
  <c r="L138" i="5"/>
  <c r="K138" i="5"/>
  <c r="J138" i="5"/>
  <c r="I138" i="5"/>
  <c r="H138" i="5"/>
  <c r="G138" i="5"/>
  <c r="F138" i="5"/>
  <c r="E138" i="5"/>
  <c r="D138" i="5"/>
  <c r="C138" i="5"/>
  <c r="AG137" i="5"/>
  <c r="AF137" i="5"/>
  <c r="AE137" i="5"/>
  <c r="AD137" i="5"/>
  <c r="AC137" i="5"/>
  <c r="AB137" i="5"/>
  <c r="AA137" i="5"/>
  <c r="Z137" i="5"/>
  <c r="Y137" i="5"/>
  <c r="X137" i="5"/>
  <c r="W137" i="5"/>
  <c r="V137" i="5"/>
  <c r="U137" i="5"/>
  <c r="T137" i="5"/>
  <c r="S137" i="5"/>
  <c r="R137" i="5"/>
  <c r="Q137" i="5"/>
  <c r="P137" i="5"/>
  <c r="O137" i="5"/>
  <c r="N137" i="5"/>
  <c r="M137" i="5"/>
  <c r="L137" i="5"/>
  <c r="K137" i="5"/>
  <c r="J137" i="5"/>
  <c r="I137" i="5"/>
  <c r="H137" i="5"/>
  <c r="G137" i="5"/>
  <c r="F137" i="5"/>
  <c r="E137" i="5"/>
  <c r="D137" i="5"/>
  <c r="C137" i="5"/>
  <c r="AG136" i="5"/>
  <c r="AF136" i="5"/>
  <c r="AE136" i="5"/>
  <c r="AD136" i="5"/>
  <c r="AC136" i="5"/>
  <c r="AB136" i="5"/>
  <c r="AA136" i="5"/>
  <c r="Z136" i="5"/>
  <c r="Y136" i="5"/>
  <c r="X136" i="5"/>
  <c r="W136" i="5"/>
  <c r="V136" i="5"/>
  <c r="U136" i="5"/>
  <c r="T136" i="5"/>
  <c r="S136" i="5"/>
  <c r="R136" i="5"/>
  <c r="Q136" i="5"/>
  <c r="P136" i="5"/>
  <c r="O136" i="5"/>
  <c r="N136" i="5"/>
  <c r="M136" i="5"/>
  <c r="L136" i="5"/>
  <c r="K136" i="5"/>
  <c r="J136" i="5"/>
  <c r="I136" i="5"/>
  <c r="H136" i="5"/>
  <c r="G136" i="5"/>
  <c r="F136" i="5"/>
  <c r="E136" i="5"/>
  <c r="D136" i="5"/>
  <c r="C136" i="5"/>
  <c r="AG135" i="5"/>
  <c r="AF135" i="5"/>
  <c r="AE135" i="5"/>
  <c r="AD135" i="5"/>
  <c r="AC135" i="5"/>
  <c r="AB135" i="5"/>
  <c r="AA135" i="5"/>
  <c r="Z135" i="5"/>
  <c r="Y135" i="5"/>
  <c r="X135" i="5"/>
  <c r="W135" i="5"/>
  <c r="V135" i="5"/>
  <c r="U135" i="5"/>
  <c r="T135" i="5"/>
  <c r="S135" i="5"/>
  <c r="R135" i="5"/>
  <c r="Q135" i="5"/>
  <c r="P135" i="5"/>
  <c r="O135" i="5"/>
  <c r="N135" i="5"/>
  <c r="M135" i="5"/>
  <c r="L135" i="5"/>
  <c r="K135" i="5"/>
  <c r="J135" i="5"/>
  <c r="I135" i="5"/>
  <c r="H135" i="5"/>
  <c r="G135" i="5"/>
  <c r="F135" i="5"/>
  <c r="E135" i="5"/>
  <c r="D135" i="5"/>
  <c r="C135" i="5"/>
  <c r="AG134" i="5"/>
  <c r="AF134" i="5"/>
  <c r="AE134" i="5"/>
  <c r="AD134" i="5"/>
  <c r="AC134" i="5"/>
  <c r="AB134" i="5"/>
  <c r="AA134" i="5"/>
  <c r="Z134" i="5"/>
  <c r="Y134" i="5"/>
  <c r="X134" i="5"/>
  <c r="W134" i="5"/>
  <c r="V134" i="5"/>
  <c r="U134" i="5"/>
  <c r="T134" i="5"/>
  <c r="S134" i="5"/>
  <c r="R134" i="5"/>
  <c r="Q134" i="5"/>
  <c r="P134" i="5"/>
  <c r="O134" i="5"/>
  <c r="N134" i="5"/>
  <c r="M134" i="5"/>
  <c r="L134" i="5"/>
  <c r="K134" i="5"/>
  <c r="J134" i="5"/>
  <c r="I134" i="5"/>
  <c r="H134" i="5"/>
  <c r="G134" i="5"/>
  <c r="F134" i="5"/>
  <c r="E134" i="5"/>
  <c r="D134" i="5"/>
  <c r="C134" i="5"/>
  <c r="AG133" i="5"/>
  <c r="AF133" i="5"/>
  <c r="AE133" i="5"/>
  <c r="AD133" i="5"/>
  <c r="AC133" i="5"/>
  <c r="AB133" i="5"/>
  <c r="AA133" i="5"/>
  <c r="Z133" i="5"/>
  <c r="Y133" i="5"/>
  <c r="X133" i="5"/>
  <c r="W133" i="5"/>
  <c r="V133" i="5"/>
  <c r="U133" i="5"/>
  <c r="T133" i="5"/>
  <c r="S133" i="5"/>
  <c r="R133" i="5"/>
  <c r="Q133" i="5"/>
  <c r="P133" i="5"/>
  <c r="O133" i="5"/>
  <c r="N133" i="5"/>
  <c r="M133" i="5"/>
  <c r="L133" i="5"/>
  <c r="K133" i="5"/>
  <c r="J133" i="5"/>
  <c r="I133" i="5"/>
  <c r="H133" i="5"/>
  <c r="G133" i="5"/>
  <c r="F133" i="5"/>
  <c r="E133" i="5"/>
  <c r="D133" i="5"/>
  <c r="C133" i="5"/>
  <c r="AG132" i="5"/>
  <c r="AF132" i="5"/>
  <c r="AE132" i="5"/>
  <c r="AD132" i="5"/>
  <c r="AC132" i="5"/>
  <c r="AB132" i="5"/>
  <c r="AA132" i="5"/>
  <c r="Z132" i="5"/>
  <c r="Y132" i="5"/>
  <c r="X132" i="5"/>
  <c r="W132" i="5"/>
  <c r="V132" i="5"/>
  <c r="U132" i="5"/>
  <c r="T132" i="5"/>
  <c r="S132" i="5"/>
  <c r="R132" i="5"/>
  <c r="Q132" i="5"/>
  <c r="P132" i="5"/>
  <c r="O132" i="5"/>
  <c r="N132" i="5"/>
  <c r="M132" i="5"/>
  <c r="L132" i="5"/>
  <c r="K132" i="5"/>
  <c r="J132" i="5"/>
  <c r="I132" i="5"/>
  <c r="H132" i="5"/>
  <c r="G132" i="5"/>
  <c r="F132" i="5"/>
  <c r="E132" i="5"/>
  <c r="D132" i="5"/>
  <c r="C132" i="5"/>
  <c r="AG131" i="5"/>
  <c r="AF131" i="5"/>
  <c r="AE131" i="5"/>
  <c r="AD131" i="5"/>
  <c r="AC131" i="5"/>
  <c r="AB131" i="5"/>
  <c r="AA131" i="5"/>
  <c r="Z131" i="5"/>
  <c r="Y131" i="5"/>
  <c r="X131" i="5"/>
  <c r="W131" i="5"/>
  <c r="V131" i="5"/>
  <c r="U131" i="5"/>
  <c r="T131" i="5"/>
  <c r="S131" i="5"/>
  <c r="R131" i="5"/>
  <c r="Q131" i="5"/>
  <c r="P131" i="5"/>
  <c r="O131" i="5"/>
  <c r="N131" i="5"/>
  <c r="M131" i="5"/>
  <c r="L131" i="5"/>
  <c r="K131" i="5"/>
  <c r="J131" i="5"/>
  <c r="I131" i="5"/>
  <c r="H131" i="5"/>
  <c r="G131" i="5"/>
  <c r="F131" i="5"/>
  <c r="E131" i="5"/>
  <c r="D131" i="5"/>
  <c r="C131" i="5"/>
  <c r="AG130" i="5"/>
  <c r="AF130" i="5"/>
  <c r="AE130" i="5"/>
  <c r="AD130" i="5"/>
  <c r="AC130" i="5"/>
  <c r="AB130" i="5"/>
  <c r="AA130" i="5"/>
  <c r="Z130" i="5"/>
  <c r="Y130" i="5"/>
  <c r="X130" i="5"/>
  <c r="W130" i="5"/>
  <c r="V130" i="5"/>
  <c r="U130" i="5"/>
  <c r="T130" i="5"/>
  <c r="S130" i="5"/>
  <c r="R130" i="5"/>
  <c r="Q130" i="5"/>
  <c r="P130" i="5"/>
  <c r="O130" i="5"/>
  <c r="N130" i="5"/>
  <c r="M130" i="5"/>
  <c r="L130" i="5"/>
  <c r="K130" i="5"/>
  <c r="J130" i="5"/>
  <c r="I130" i="5"/>
  <c r="H130" i="5"/>
  <c r="G130" i="5"/>
  <c r="F130" i="5"/>
  <c r="E130" i="5"/>
  <c r="D130" i="5"/>
  <c r="C130" i="5"/>
  <c r="AG125" i="5"/>
  <c r="AF125" i="5"/>
  <c r="AE125" i="5"/>
  <c r="AD125" i="5"/>
  <c r="AC125" i="5"/>
  <c r="AB125" i="5"/>
  <c r="AA125" i="5"/>
  <c r="Z125" i="5"/>
  <c r="Y125" i="5"/>
  <c r="X125" i="5"/>
  <c r="W125" i="5"/>
  <c r="V125" i="5"/>
  <c r="U125" i="5"/>
  <c r="T125" i="5"/>
  <c r="S125" i="5"/>
  <c r="Q125" i="5"/>
  <c r="P125" i="5"/>
  <c r="O125" i="5"/>
  <c r="N125" i="5"/>
  <c r="M125" i="5"/>
  <c r="L125" i="5"/>
  <c r="K125" i="5"/>
  <c r="J125" i="5"/>
  <c r="I125" i="5"/>
  <c r="H125" i="5"/>
  <c r="G125" i="5"/>
  <c r="F125" i="5"/>
  <c r="E125" i="5"/>
  <c r="D125" i="5"/>
  <c r="C125" i="5"/>
  <c r="AG124" i="5"/>
  <c r="AF124" i="5"/>
  <c r="AE124" i="5"/>
  <c r="AD124" i="5"/>
  <c r="AC124" i="5"/>
  <c r="AB124" i="5"/>
  <c r="AA124" i="5"/>
  <c r="Z124" i="5"/>
  <c r="Y124" i="5"/>
  <c r="X124" i="5"/>
  <c r="W124" i="5"/>
  <c r="V124" i="5"/>
  <c r="U124" i="5"/>
  <c r="T124" i="5"/>
  <c r="S124" i="5"/>
  <c r="R124" i="5"/>
  <c r="Q124" i="5"/>
  <c r="P124" i="5"/>
  <c r="O124" i="5"/>
  <c r="N124" i="5"/>
  <c r="M124" i="5"/>
  <c r="L124" i="5"/>
  <c r="K124" i="5"/>
  <c r="J124" i="5"/>
  <c r="I124" i="5"/>
  <c r="H124" i="5"/>
  <c r="G124" i="5"/>
  <c r="F124" i="5"/>
  <c r="E124" i="5"/>
  <c r="D124" i="5"/>
  <c r="C124" i="5"/>
  <c r="AG123" i="5"/>
  <c r="AF123" i="5"/>
  <c r="AE123" i="5"/>
  <c r="AD123" i="5"/>
  <c r="AC123" i="5"/>
  <c r="AB123" i="5"/>
  <c r="AA123" i="5"/>
  <c r="Z123" i="5"/>
  <c r="Y123" i="5"/>
  <c r="X123" i="5"/>
  <c r="W123" i="5"/>
  <c r="V123" i="5"/>
  <c r="U123" i="5"/>
  <c r="T123" i="5"/>
  <c r="S123" i="5"/>
  <c r="R123" i="5"/>
  <c r="Q123" i="5"/>
  <c r="P123" i="5"/>
  <c r="O123" i="5"/>
  <c r="N123" i="5"/>
  <c r="M123" i="5"/>
  <c r="L123" i="5"/>
  <c r="K123" i="5"/>
  <c r="J123" i="5"/>
  <c r="I123" i="5"/>
  <c r="H123" i="5"/>
  <c r="G123" i="5"/>
  <c r="F123" i="5"/>
  <c r="E123" i="5"/>
  <c r="D123" i="5"/>
  <c r="C123" i="5"/>
  <c r="AG122" i="5"/>
  <c r="AF122" i="5"/>
  <c r="AE122" i="5"/>
  <c r="AD122" i="5"/>
  <c r="AC122" i="5"/>
  <c r="AB122" i="5"/>
  <c r="AA122" i="5"/>
  <c r="Z122" i="5"/>
  <c r="Y122" i="5"/>
  <c r="X122" i="5"/>
  <c r="W122" i="5"/>
  <c r="V122" i="5"/>
  <c r="U122" i="5"/>
  <c r="T122" i="5"/>
  <c r="S122" i="5"/>
  <c r="R122" i="5"/>
  <c r="Q122" i="5"/>
  <c r="P122" i="5"/>
  <c r="O122" i="5"/>
  <c r="N122" i="5"/>
  <c r="M122" i="5"/>
  <c r="L122" i="5"/>
  <c r="K122" i="5"/>
  <c r="J122" i="5"/>
  <c r="I122" i="5"/>
  <c r="H122" i="5"/>
  <c r="G122" i="5"/>
  <c r="F122" i="5"/>
  <c r="E122" i="5"/>
  <c r="D122" i="5"/>
  <c r="C122" i="5"/>
  <c r="AG121" i="5"/>
  <c r="AF121" i="5"/>
  <c r="AE121" i="5"/>
  <c r="AD121" i="5"/>
  <c r="AC121" i="5"/>
  <c r="AB121" i="5"/>
  <c r="AA121" i="5"/>
  <c r="Z121" i="5"/>
  <c r="Y121" i="5"/>
  <c r="X121" i="5"/>
  <c r="W121" i="5"/>
  <c r="V121" i="5"/>
  <c r="U121" i="5"/>
  <c r="T121" i="5"/>
  <c r="S121" i="5"/>
  <c r="R121" i="5"/>
  <c r="Q121" i="5"/>
  <c r="P121" i="5"/>
  <c r="O121" i="5"/>
  <c r="N121" i="5"/>
  <c r="M121" i="5"/>
  <c r="L121" i="5"/>
  <c r="K121" i="5"/>
  <c r="J121" i="5"/>
  <c r="I121" i="5"/>
  <c r="H121" i="5"/>
  <c r="G121" i="5"/>
  <c r="F121" i="5"/>
  <c r="E121" i="5"/>
  <c r="D121" i="5"/>
  <c r="C121" i="5"/>
  <c r="AG120" i="5"/>
  <c r="AF120" i="5"/>
  <c r="AE120" i="5"/>
  <c r="AD120" i="5"/>
  <c r="AC120" i="5"/>
  <c r="AB120" i="5"/>
  <c r="AA120" i="5"/>
  <c r="Z120" i="5"/>
  <c r="Y120" i="5"/>
  <c r="X120" i="5"/>
  <c r="W120" i="5"/>
  <c r="V120" i="5"/>
  <c r="U120" i="5"/>
  <c r="T120" i="5"/>
  <c r="S120" i="5"/>
  <c r="R120" i="5"/>
  <c r="Q120" i="5"/>
  <c r="P120" i="5"/>
  <c r="O120" i="5"/>
  <c r="N120" i="5"/>
  <c r="M120" i="5"/>
  <c r="L120" i="5"/>
  <c r="K120" i="5"/>
  <c r="J120" i="5"/>
  <c r="I120" i="5"/>
  <c r="H120" i="5"/>
  <c r="G120" i="5"/>
  <c r="F120" i="5"/>
  <c r="E120" i="5"/>
  <c r="D120" i="5"/>
  <c r="C120" i="5"/>
  <c r="AG119" i="5"/>
  <c r="AF119" i="5"/>
  <c r="AE119" i="5"/>
  <c r="AD119" i="5"/>
  <c r="AC119" i="5"/>
  <c r="AB119" i="5"/>
  <c r="AA119" i="5"/>
  <c r="Z119" i="5"/>
  <c r="Y119" i="5"/>
  <c r="X119" i="5"/>
  <c r="W119" i="5"/>
  <c r="V119" i="5"/>
  <c r="U119" i="5"/>
  <c r="T119" i="5"/>
  <c r="S119" i="5"/>
  <c r="R119" i="5"/>
  <c r="Q119" i="5"/>
  <c r="P119" i="5"/>
  <c r="O119" i="5"/>
  <c r="N119" i="5"/>
  <c r="M119" i="5"/>
  <c r="L119" i="5"/>
  <c r="K119" i="5"/>
  <c r="J119" i="5"/>
  <c r="I119" i="5"/>
  <c r="H119" i="5"/>
  <c r="G119" i="5"/>
  <c r="F119" i="5"/>
  <c r="E119" i="5"/>
  <c r="D119" i="5"/>
  <c r="C119" i="5"/>
  <c r="AG118" i="5"/>
  <c r="AF118" i="5"/>
  <c r="AE118" i="5"/>
  <c r="AD118" i="5"/>
  <c r="AC118" i="5"/>
  <c r="AB118" i="5"/>
  <c r="AA118" i="5"/>
  <c r="Z118" i="5"/>
  <c r="Y118" i="5"/>
  <c r="X118" i="5"/>
  <c r="W118" i="5"/>
  <c r="V118" i="5"/>
  <c r="U118" i="5"/>
  <c r="T118" i="5"/>
  <c r="S118" i="5"/>
  <c r="R118" i="5"/>
  <c r="Q118" i="5"/>
  <c r="P118" i="5"/>
  <c r="O118" i="5"/>
  <c r="N118" i="5"/>
  <c r="M118" i="5"/>
  <c r="L118" i="5"/>
  <c r="K118" i="5"/>
  <c r="J118" i="5"/>
  <c r="I118" i="5"/>
  <c r="H118" i="5"/>
  <c r="G118" i="5"/>
  <c r="F118" i="5"/>
  <c r="E118" i="5"/>
  <c r="D118" i="5"/>
  <c r="C118" i="5"/>
  <c r="AG117" i="5"/>
  <c r="AF117" i="5"/>
  <c r="AE117" i="5"/>
  <c r="AD117" i="5"/>
  <c r="AC117" i="5"/>
  <c r="AB117" i="5"/>
  <c r="AA117" i="5"/>
  <c r="Z117" i="5"/>
  <c r="Y117" i="5"/>
  <c r="X117" i="5"/>
  <c r="W117" i="5"/>
  <c r="V117" i="5"/>
  <c r="U117" i="5"/>
  <c r="T117" i="5"/>
  <c r="S117" i="5"/>
  <c r="R117" i="5"/>
  <c r="Q117" i="5"/>
  <c r="P117" i="5"/>
  <c r="O117" i="5"/>
  <c r="N117" i="5"/>
  <c r="M117" i="5"/>
  <c r="L117" i="5"/>
  <c r="K117" i="5"/>
  <c r="J117" i="5"/>
  <c r="I117" i="5"/>
  <c r="H117" i="5"/>
  <c r="G117" i="5"/>
  <c r="F117" i="5"/>
  <c r="E117" i="5"/>
  <c r="D117" i="5"/>
  <c r="C117" i="5"/>
  <c r="AG116" i="5"/>
  <c r="AF116" i="5"/>
  <c r="AE116" i="5"/>
  <c r="AD116" i="5"/>
  <c r="AC116" i="5"/>
  <c r="AB116" i="5"/>
  <c r="AA116" i="5"/>
  <c r="Z116" i="5"/>
  <c r="Y116" i="5"/>
  <c r="X116" i="5"/>
  <c r="W116" i="5"/>
  <c r="V116" i="5"/>
  <c r="U116" i="5"/>
  <c r="T116" i="5"/>
  <c r="S116" i="5"/>
  <c r="R116" i="5"/>
  <c r="Q116" i="5"/>
  <c r="P116" i="5"/>
  <c r="O116" i="5"/>
  <c r="N116" i="5"/>
  <c r="M116" i="5"/>
  <c r="L116" i="5"/>
  <c r="K116" i="5"/>
  <c r="J116" i="5"/>
  <c r="I116" i="5"/>
  <c r="H116" i="5"/>
  <c r="G116" i="5"/>
  <c r="F116" i="5"/>
  <c r="E116" i="5"/>
  <c r="D116" i="5"/>
  <c r="C116" i="5"/>
  <c r="AG115" i="5"/>
  <c r="AF115" i="5"/>
  <c r="AE115" i="5"/>
  <c r="AD115" i="5"/>
  <c r="AC115" i="5"/>
  <c r="AB115" i="5"/>
  <c r="AA115" i="5"/>
  <c r="Z115" i="5"/>
  <c r="Y115" i="5"/>
  <c r="X115" i="5"/>
  <c r="W115" i="5"/>
  <c r="V115" i="5"/>
  <c r="U115" i="5"/>
  <c r="T115" i="5"/>
  <c r="S115" i="5"/>
  <c r="R115" i="5"/>
  <c r="Q115" i="5"/>
  <c r="P115" i="5"/>
  <c r="O115" i="5"/>
  <c r="N115" i="5"/>
  <c r="M115" i="5"/>
  <c r="L115" i="5"/>
  <c r="K115" i="5"/>
  <c r="J115" i="5"/>
  <c r="I115" i="5"/>
  <c r="H115" i="5"/>
  <c r="G115" i="5"/>
  <c r="F115" i="5"/>
  <c r="E115" i="5"/>
  <c r="D115" i="5"/>
  <c r="C115" i="5"/>
  <c r="AG114" i="5"/>
  <c r="AF114" i="5"/>
  <c r="AE114" i="5"/>
  <c r="AD114" i="5"/>
  <c r="AC114" i="5"/>
  <c r="AB114" i="5"/>
  <c r="AA114" i="5"/>
  <c r="Z114" i="5"/>
  <c r="Y114" i="5"/>
  <c r="X114" i="5"/>
  <c r="W114" i="5"/>
  <c r="V114" i="5"/>
  <c r="U114" i="5"/>
  <c r="T114" i="5"/>
  <c r="S114" i="5"/>
  <c r="R114" i="5"/>
  <c r="Q114" i="5"/>
  <c r="P114" i="5"/>
  <c r="O114" i="5"/>
  <c r="N114" i="5"/>
  <c r="M114" i="5"/>
  <c r="L114" i="5"/>
  <c r="K114" i="5"/>
  <c r="J114" i="5"/>
  <c r="I114" i="5"/>
  <c r="H114" i="5"/>
  <c r="G114" i="5"/>
  <c r="F114" i="5"/>
  <c r="E114" i="5"/>
  <c r="D114" i="5"/>
  <c r="C114" i="5"/>
  <c r="AG113" i="5"/>
  <c r="AF113" i="5"/>
  <c r="AE113" i="5"/>
  <c r="AD113" i="5"/>
  <c r="AC113" i="5"/>
  <c r="AB113" i="5"/>
  <c r="AA113" i="5"/>
  <c r="Z113" i="5"/>
  <c r="Y113" i="5"/>
  <c r="X113" i="5"/>
  <c r="W113" i="5"/>
  <c r="V113" i="5"/>
  <c r="U113" i="5"/>
  <c r="T113" i="5"/>
  <c r="S113" i="5"/>
  <c r="R113" i="5"/>
  <c r="Q113" i="5"/>
  <c r="P113" i="5"/>
  <c r="O113" i="5"/>
  <c r="N113" i="5"/>
  <c r="M113" i="5"/>
  <c r="L113" i="5"/>
  <c r="K113" i="5"/>
  <c r="J113" i="5"/>
  <c r="I113" i="5"/>
  <c r="H113" i="5"/>
  <c r="G113" i="5"/>
  <c r="F113" i="5"/>
  <c r="E113" i="5"/>
  <c r="D113" i="5"/>
  <c r="C113" i="5"/>
  <c r="AG112" i="5"/>
  <c r="AF112" i="5"/>
  <c r="AE112" i="5"/>
  <c r="AD112" i="5"/>
  <c r="AC112" i="5"/>
  <c r="AB112" i="5"/>
  <c r="AA112" i="5"/>
  <c r="Z112" i="5"/>
  <c r="Y112" i="5"/>
  <c r="X112" i="5"/>
  <c r="W112" i="5"/>
  <c r="V112" i="5"/>
  <c r="U112" i="5"/>
  <c r="T112" i="5"/>
  <c r="S112" i="5"/>
  <c r="R112" i="5"/>
  <c r="Q112" i="5"/>
  <c r="P112" i="5"/>
  <c r="O112" i="5"/>
  <c r="N112" i="5"/>
  <c r="M112" i="5"/>
  <c r="L112" i="5"/>
  <c r="K112" i="5"/>
  <c r="J112" i="5"/>
  <c r="I112" i="5"/>
  <c r="H112" i="5"/>
  <c r="G112" i="5"/>
  <c r="F112" i="5"/>
  <c r="E112" i="5"/>
  <c r="D112" i="5"/>
  <c r="C112" i="5"/>
  <c r="AG111" i="5"/>
  <c r="AF111" i="5"/>
  <c r="AE111" i="5"/>
  <c r="AD111" i="5"/>
  <c r="AC111" i="5"/>
  <c r="AB111" i="5"/>
  <c r="AA111" i="5"/>
  <c r="Z111" i="5"/>
  <c r="Y111" i="5"/>
  <c r="X111" i="5"/>
  <c r="W111" i="5"/>
  <c r="V111" i="5"/>
  <c r="U111" i="5"/>
  <c r="T111" i="5"/>
  <c r="S111" i="5"/>
  <c r="R111" i="5"/>
  <c r="Q111" i="5"/>
  <c r="P111" i="5"/>
  <c r="O111" i="5"/>
  <c r="N111" i="5"/>
  <c r="M111" i="5"/>
  <c r="L111" i="5"/>
  <c r="K111" i="5"/>
  <c r="J111" i="5"/>
  <c r="I111" i="5"/>
  <c r="H111" i="5"/>
  <c r="G111" i="5"/>
  <c r="F111" i="5"/>
  <c r="E111" i="5"/>
  <c r="D111" i="5"/>
  <c r="C111" i="5"/>
  <c r="AG110" i="5"/>
  <c r="AF110" i="5"/>
  <c r="AE110" i="5"/>
  <c r="AD110" i="5"/>
  <c r="AC110" i="5"/>
  <c r="AB110" i="5"/>
  <c r="AA110" i="5"/>
  <c r="Z110" i="5"/>
  <c r="Y110" i="5"/>
  <c r="X110" i="5"/>
  <c r="W110" i="5"/>
  <c r="V110" i="5"/>
  <c r="U110" i="5"/>
  <c r="T110" i="5"/>
  <c r="S110" i="5"/>
  <c r="R110" i="5"/>
  <c r="Q110" i="5"/>
  <c r="P110" i="5"/>
  <c r="O110" i="5"/>
  <c r="N110" i="5"/>
  <c r="M110" i="5"/>
  <c r="L110" i="5"/>
  <c r="K110" i="5"/>
  <c r="J110" i="5"/>
  <c r="I110" i="5"/>
  <c r="H110" i="5"/>
  <c r="G110" i="5"/>
  <c r="F110" i="5"/>
  <c r="E110" i="5"/>
  <c r="D110" i="5"/>
  <c r="C110" i="5"/>
  <c r="AG109" i="5"/>
  <c r="AF109" i="5"/>
  <c r="AE109" i="5"/>
  <c r="AD109" i="5"/>
  <c r="AC109" i="5"/>
  <c r="AB109" i="5"/>
  <c r="AA109" i="5"/>
  <c r="Z109" i="5"/>
  <c r="Y109" i="5"/>
  <c r="X109" i="5"/>
  <c r="W109" i="5"/>
  <c r="V109" i="5"/>
  <c r="U109" i="5"/>
  <c r="T109" i="5"/>
  <c r="S109" i="5"/>
  <c r="R109" i="5"/>
  <c r="Q109" i="5"/>
  <c r="P109" i="5"/>
  <c r="O109" i="5"/>
  <c r="N109" i="5"/>
  <c r="M109" i="5"/>
  <c r="L109" i="5"/>
  <c r="K109" i="5"/>
  <c r="J109" i="5"/>
  <c r="I109" i="5"/>
  <c r="H109" i="5"/>
  <c r="G109" i="5"/>
  <c r="F109" i="5"/>
  <c r="E109" i="5"/>
  <c r="D109" i="5"/>
  <c r="C109" i="5"/>
  <c r="AG108" i="5"/>
  <c r="AF108" i="5"/>
  <c r="AE108" i="5"/>
  <c r="AD108" i="5"/>
  <c r="AC108" i="5"/>
  <c r="AB108" i="5"/>
  <c r="AA108" i="5"/>
  <c r="Z108" i="5"/>
  <c r="Y108" i="5"/>
  <c r="X108" i="5"/>
  <c r="W108" i="5"/>
  <c r="V108" i="5"/>
  <c r="U108" i="5"/>
  <c r="T108" i="5"/>
  <c r="S108" i="5"/>
  <c r="R108" i="5"/>
  <c r="Q108" i="5"/>
  <c r="P108" i="5"/>
  <c r="O108" i="5"/>
  <c r="N108" i="5"/>
  <c r="M108" i="5"/>
  <c r="L108" i="5"/>
  <c r="K108" i="5"/>
  <c r="J108" i="5"/>
  <c r="I108" i="5"/>
  <c r="H108" i="5"/>
  <c r="G108" i="5"/>
  <c r="F108" i="5"/>
  <c r="E108" i="5"/>
  <c r="D108" i="5"/>
  <c r="C108" i="5"/>
  <c r="AG107" i="5"/>
  <c r="AF107" i="5"/>
  <c r="AE107" i="5"/>
  <c r="AD107" i="5"/>
  <c r="AC107" i="5"/>
  <c r="AB107" i="5"/>
  <c r="AA107" i="5"/>
  <c r="Z107" i="5"/>
  <c r="Y107" i="5"/>
  <c r="X107" i="5"/>
  <c r="W107" i="5"/>
  <c r="V107" i="5"/>
  <c r="U107" i="5"/>
  <c r="T107" i="5"/>
  <c r="S107" i="5"/>
  <c r="R107" i="5"/>
  <c r="Q107" i="5"/>
  <c r="P107" i="5"/>
  <c r="O107" i="5"/>
  <c r="N107" i="5"/>
  <c r="M107" i="5"/>
  <c r="L107" i="5"/>
  <c r="K107" i="5"/>
  <c r="J107" i="5"/>
  <c r="I107" i="5"/>
  <c r="H107" i="5"/>
  <c r="G107" i="5"/>
  <c r="F107" i="5"/>
  <c r="E107" i="5"/>
  <c r="D107" i="5"/>
  <c r="C107" i="5"/>
  <c r="AG106" i="5"/>
  <c r="AF106" i="5"/>
  <c r="AE106" i="5"/>
  <c r="AD106" i="5"/>
  <c r="AC106" i="5"/>
  <c r="AB106" i="5"/>
  <c r="AA106" i="5"/>
  <c r="Z106" i="5"/>
  <c r="Y106" i="5"/>
  <c r="X106" i="5"/>
  <c r="W106" i="5"/>
  <c r="V106" i="5"/>
  <c r="U106" i="5"/>
  <c r="T106" i="5"/>
  <c r="S106" i="5"/>
  <c r="R106" i="5"/>
  <c r="Q106" i="5"/>
  <c r="P106" i="5"/>
  <c r="O106" i="5"/>
  <c r="N106" i="5"/>
  <c r="M106" i="5"/>
  <c r="L106" i="5"/>
  <c r="K106" i="5"/>
  <c r="J106" i="5"/>
  <c r="I106" i="5"/>
  <c r="H106" i="5"/>
  <c r="G106" i="5"/>
  <c r="F106" i="5"/>
  <c r="E106" i="5"/>
  <c r="D106" i="5"/>
  <c r="C106" i="5"/>
  <c r="AG105" i="5"/>
  <c r="AF105" i="5"/>
  <c r="AE105" i="5"/>
  <c r="AD105" i="5"/>
  <c r="AC105" i="5"/>
  <c r="AB105" i="5"/>
  <c r="AA105" i="5"/>
  <c r="Z105" i="5"/>
  <c r="Y105" i="5"/>
  <c r="X105" i="5"/>
  <c r="W105" i="5"/>
  <c r="V105" i="5"/>
  <c r="U105" i="5"/>
  <c r="T105" i="5"/>
  <c r="S105" i="5"/>
  <c r="R105" i="5"/>
  <c r="Q105" i="5"/>
  <c r="P105" i="5"/>
  <c r="O105" i="5"/>
  <c r="N105" i="5"/>
  <c r="M105" i="5"/>
  <c r="L105" i="5"/>
  <c r="K105" i="5"/>
  <c r="J105" i="5"/>
  <c r="I105" i="5"/>
  <c r="H105" i="5"/>
  <c r="G105" i="5"/>
  <c r="F105" i="5"/>
  <c r="E105" i="5"/>
  <c r="D105" i="5"/>
  <c r="C105" i="5"/>
  <c r="AG100" i="5"/>
  <c r="AF100" i="5"/>
  <c r="AE100" i="5"/>
  <c r="AD100" i="5"/>
  <c r="AC100" i="5"/>
  <c r="AB100" i="5"/>
  <c r="AA100" i="5"/>
  <c r="Z100" i="5"/>
  <c r="Y100" i="5"/>
  <c r="X100" i="5"/>
  <c r="W100" i="5"/>
  <c r="V100" i="5"/>
  <c r="U100" i="5"/>
  <c r="T100" i="5"/>
  <c r="S100" i="5"/>
  <c r="Q100" i="5"/>
  <c r="P100" i="5"/>
  <c r="O100" i="5"/>
  <c r="N100" i="5"/>
  <c r="M100" i="5"/>
  <c r="L100" i="5"/>
  <c r="K100" i="5"/>
  <c r="J100" i="5"/>
  <c r="I100" i="5"/>
  <c r="H100" i="5"/>
  <c r="G100" i="5"/>
  <c r="F100" i="5"/>
  <c r="E100" i="5"/>
  <c r="D100" i="5"/>
  <c r="C100" i="5"/>
  <c r="AG99" i="5"/>
  <c r="AF99" i="5"/>
  <c r="AE99" i="5"/>
  <c r="AD99" i="5"/>
  <c r="AC99" i="5"/>
  <c r="AB99" i="5"/>
  <c r="AA99" i="5"/>
  <c r="Z99" i="5"/>
  <c r="Y99" i="5"/>
  <c r="X99" i="5"/>
  <c r="W99" i="5"/>
  <c r="V99" i="5"/>
  <c r="U99" i="5"/>
  <c r="T99" i="5"/>
  <c r="S99" i="5"/>
  <c r="R99" i="5"/>
  <c r="Q99" i="5"/>
  <c r="P99" i="5"/>
  <c r="O99" i="5"/>
  <c r="N99" i="5"/>
  <c r="M99" i="5"/>
  <c r="L99" i="5"/>
  <c r="K99" i="5"/>
  <c r="J99" i="5"/>
  <c r="I99" i="5"/>
  <c r="H99" i="5"/>
  <c r="G99" i="5"/>
  <c r="F99" i="5"/>
  <c r="E99" i="5"/>
  <c r="D99" i="5"/>
  <c r="C99" i="5"/>
  <c r="AG98" i="5"/>
  <c r="AF98" i="5"/>
  <c r="AE98" i="5"/>
  <c r="AD98" i="5"/>
  <c r="AC98" i="5"/>
  <c r="AB98" i="5"/>
  <c r="AA98" i="5"/>
  <c r="Z98" i="5"/>
  <c r="Y98" i="5"/>
  <c r="X98" i="5"/>
  <c r="W98" i="5"/>
  <c r="V98" i="5"/>
  <c r="U98" i="5"/>
  <c r="T98" i="5"/>
  <c r="S98" i="5"/>
  <c r="R98" i="5"/>
  <c r="Q98" i="5"/>
  <c r="P98" i="5"/>
  <c r="O98" i="5"/>
  <c r="N98" i="5"/>
  <c r="M98" i="5"/>
  <c r="L98" i="5"/>
  <c r="K98" i="5"/>
  <c r="J98" i="5"/>
  <c r="I98" i="5"/>
  <c r="H98" i="5"/>
  <c r="G98" i="5"/>
  <c r="F98" i="5"/>
  <c r="E98" i="5"/>
  <c r="D98" i="5"/>
  <c r="C98" i="5"/>
  <c r="AG97" i="5"/>
  <c r="AF97" i="5"/>
  <c r="AE97" i="5"/>
  <c r="AD97" i="5"/>
  <c r="AC97" i="5"/>
  <c r="AB97" i="5"/>
  <c r="AA97" i="5"/>
  <c r="Z97" i="5"/>
  <c r="Y97" i="5"/>
  <c r="X97" i="5"/>
  <c r="W97" i="5"/>
  <c r="V97" i="5"/>
  <c r="U97" i="5"/>
  <c r="T97" i="5"/>
  <c r="S97" i="5"/>
  <c r="R97" i="5"/>
  <c r="Q97" i="5"/>
  <c r="P97" i="5"/>
  <c r="O97" i="5"/>
  <c r="N97" i="5"/>
  <c r="M97" i="5"/>
  <c r="L97" i="5"/>
  <c r="K97" i="5"/>
  <c r="J97" i="5"/>
  <c r="I97" i="5"/>
  <c r="H97" i="5"/>
  <c r="G97" i="5"/>
  <c r="F97" i="5"/>
  <c r="E97" i="5"/>
  <c r="D97" i="5"/>
  <c r="C97" i="5"/>
  <c r="AG96" i="5"/>
  <c r="AF96" i="5"/>
  <c r="AE96" i="5"/>
  <c r="AD96" i="5"/>
  <c r="AC96" i="5"/>
  <c r="AB96" i="5"/>
  <c r="AA96" i="5"/>
  <c r="Z96" i="5"/>
  <c r="Y96" i="5"/>
  <c r="X96" i="5"/>
  <c r="W96" i="5"/>
  <c r="V96" i="5"/>
  <c r="U96" i="5"/>
  <c r="T96" i="5"/>
  <c r="S96" i="5"/>
  <c r="R96" i="5"/>
  <c r="Q96" i="5"/>
  <c r="P96" i="5"/>
  <c r="O96" i="5"/>
  <c r="N96" i="5"/>
  <c r="M96" i="5"/>
  <c r="L96" i="5"/>
  <c r="K96" i="5"/>
  <c r="J96" i="5"/>
  <c r="I96" i="5"/>
  <c r="H96" i="5"/>
  <c r="G96" i="5"/>
  <c r="F96" i="5"/>
  <c r="E96" i="5"/>
  <c r="D96" i="5"/>
  <c r="C96" i="5"/>
  <c r="AG95" i="5"/>
  <c r="AF95" i="5"/>
  <c r="AE95" i="5"/>
  <c r="AD95" i="5"/>
  <c r="AC95" i="5"/>
  <c r="AB95" i="5"/>
  <c r="AA95" i="5"/>
  <c r="Z95" i="5"/>
  <c r="Y95" i="5"/>
  <c r="X95" i="5"/>
  <c r="W95" i="5"/>
  <c r="V95" i="5"/>
  <c r="U95" i="5"/>
  <c r="T95" i="5"/>
  <c r="S95" i="5"/>
  <c r="R95" i="5"/>
  <c r="Q95" i="5"/>
  <c r="P95" i="5"/>
  <c r="O95" i="5"/>
  <c r="N95" i="5"/>
  <c r="M95" i="5"/>
  <c r="L95" i="5"/>
  <c r="K95" i="5"/>
  <c r="J95" i="5"/>
  <c r="I95" i="5"/>
  <c r="H95" i="5"/>
  <c r="G95" i="5"/>
  <c r="F95" i="5"/>
  <c r="E95" i="5"/>
  <c r="D95" i="5"/>
  <c r="C95" i="5"/>
  <c r="AG94" i="5"/>
  <c r="AF94" i="5"/>
  <c r="AE94" i="5"/>
  <c r="AD94" i="5"/>
  <c r="AC94" i="5"/>
  <c r="AB94" i="5"/>
  <c r="AA94" i="5"/>
  <c r="Z94" i="5"/>
  <c r="Y94" i="5"/>
  <c r="X94" i="5"/>
  <c r="W94" i="5"/>
  <c r="V94" i="5"/>
  <c r="U94" i="5"/>
  <c r="T94" i="5"/>
  <c r="S94" i="5"/>
  <c r="R94" i="5"/>
  <c r="Q94" i="5"/>
  <c r="P94" i="5"/>
  <c r="O94" i="5"/>
  <c r="N94" i="5"/>
  <c r="M94" i="5"/>
  <c r="L94" i="5"/>
  <c r="K94" i="5"/>
  <c r="J94" i="5"/>
  <c r="I94" i="5"/>
  <c r="H94" i="5"/>
  <c r="G94" i="5"/>
  <c r="F94" i="5"/>
  <c r="E94" i="5"/>
  <c r="D94" i="5"/>
  <c r="C94" i="5"/>
  <c r="AG93" i="5"/>
  <c r="AF93" i="5"/>
  <c r="AE93" i="5"/>
  <c r="AD93" i="5"/>
  <c r="AC93" i="5"/>
  <c r="AB93" i="5"/>
  <c r="AA93" i="5"/>
  <c r="Z93" i="5"/>
  <c r="Y93" i="5"/>
  <c r="X93" i="5"/>
  <c r="W93" i="5"/>
  <c r="V93" i="5"/>
  <c r="U93" i="5"/>
  <c r="T93" i="5"/>
  <c r="S93" i="5"/>
  <c r="R93" i="5"/>
  <c r="Q93" i="5"/>
  <c r="P93" i="5"/>
  <c r="O93" i="5"/>
  <c r="N93" i="5"/>
  <c r="M93" i="5"/>
  <c r="L93" i="5"/>
  <c r="K93" i="5"/>
  <c r="J93" i="5"/>
  <c r="I93" i="5"/>
  <c r="H93" i="5"/>
  <c r="G93" i="5"/>
  <c r="F93" i="5"/>
  <c r="E93" i="5"/>
  <c r="D93" i="5"/>
  <c r="C93" i="5"/>
  <c r="AG92" i="5"/>
  <c r="AF92" i="5"/>
  <c r="AE92" i="5"/>
  <c r="AD92" i="5"/>
  <c r="AC92" i="5"/>
  <c r="AB92" i="5"/>
  <c r="AA92" i="5"/>
  <c r="Z92" i="5"/>
  <c r="Y92" i="5"/>
  <c r="X92" i="5"/>
  <c r="W92" i="5"/>
  <c r="V92" i="5"/>
  <c r="U92" i="5"/>
  <c r="T92" i="5"/>
  <c r="S92" i="5"/>
  <c r="R92" i="5"/>
  <c r="Q92" i="5"/>
  <c r="P92" i="5"/>
  <c r="O92" i="5"/>
  <c r="N92" i="5"/>
  <c r="M92" i="5"/>
  <c r="L92" i="5"/>
  <c r="K92" i="5"/>
  <c r="J92" i="5"/>
  <c r="I92" i="5"/>
  <c r="H92" i="5"/>
  <c r="G92" i="5"/>
  <c r="F92" i="5"/>
  <c r="E92" i="5"/>
  <c r="D92" i="5"/>
  <c r="C92" i="5"/>
  <c r="AG91" i="5"/>
  <c r="AF91" i="5"/>
  <c r="AE91" i="5"/>
  <c r="AD91" i="5"/>
  <c r="AC91" i="5"/>
  <c r="AB91" i="5"/>
  <c r="AA91" i="5"/>
  <c r="Z91" i="5"/>
  <c r="Y91" i="5"/>
  <c r="X91" i="5"/>
  <c r="W91" i="5"/>
  <c r="V91" i="5"/>
  <c r="U91" i="5"/>
  <c r="T91" i="5"/>
  <c r="S91" i="5"/>
  <c r="R91" i="5"/>
  <c r="Q91" i="5"/>
  <c r="P91" i="5"/>
  <c r="O91" i="5"/>
  <c r="N91" i="5"/>
  <c r="M91" i="5"/>
  <c r="L91" i="5"/>
  <c r="K91" i="5"/>
  <c r="J91" i="5"/>
  <c r="I91" i="5"/>
  <c r="H91" i="5"/>
  <c r="G91" i="5"/>
  <c r="F91" i="5"/>
  <c r="E91" i="5"/>
  <c r="D91" i="5"/>
  <c r="C91" i="5"/>
  <c r="AG90" i="5"/>
  <c r="AF90" i="5"/>
  <c r="AE90" i="5"/>
  <c r="AD90" i="5"/>
  <c r="AC90" i="5"/>
  <c r="AB90" i="5"/>
  <c r="AA90" i="5"/>
  <c r="Z90" i="5"/>
  <c r="Y90" i="5"/>
  <c r="X90" i="5"/>
  <c r="W90" i="5"/>
  <c r="V90" i="5"/>
  <c r="U90" i="5"/>
  <c r="T90" i="5"/>
  <c r="S90" i="5"/>
  <c r="R90" i="5"/>
  <c r="Q90" i="5"/>
  <c r="P90" i="5"/>
  <c r="O90" i="5"/>
  <c r="N90" i="5"/>
  <c r="M90" i="5"/>
  <c r="L90" i="5"/>
  <c r="K90" i="5"/>
  <c r="J90" i="5"/>
  <c r="I90" i="5"/>
  <c r="H90" i="5"/>
  <c r="G90" i="5"/>
  <c r="F90" i="5"/>
  <c r="E90" i="5"/>
  <c r="D90" i="5"/>
  <c r="C90" i="5"/>
  <c r="AG89" i="5"/>
  <c r="AF89" i="5"/>
  <c r="AE89" i="5"/>
  <c r="AD89" i="5"/>
  <c r="AC89" i="5"/>
  <c r="AB89" i="5"/>
  <c r="AA89" i="5"/>
  <c r="Z89" i="5"/>
  <c r="Y89" i="5"/>
  <c r="X89" i="5"/>
  <c r="W89" i="5"/>
  <c r="V89" i="5"/>
  <c r="U89" i="5"/>
  <c r="T89" i="5"/>
  <c r="S89" i="5"/>
  <c r="R89" i="5"/>
  <c r="Q89" i="5"/>
  <c r="P89" i="5"/>
  <c r="O89" i="5"/>
  <c r="N89" i="5"/>
  <c r="M89" i="5"/>
  <c r="L89" i="5"/>
  <c r="K89" i="5"/>
  <c r="J89" i="5"/>
  <c r="I89" i="5"/>
  <c r="H89" i="5"/>
  <c r="G89" i="5"/>
  <c r="F89" i="5"/>
  <c r="E89" i="5"/>
  <c r="D89" i="5"/>
  <c r="C89" i="5"/>
  <c r="AG88" i="5"/>
  <c r="AF88" i="5"/>
  <c r="AE88" i="5"/>
  <c r="AD88" i="5"/>
  <c r="AC88" i="5"/>
  <c r="AB88" i="5"/>
  <c r="AA88" i="5"/>
  <c r="Z88" i="5"/>
  <c r="Y88" i="5"/>
  <c r="X88" i="5"/>
  <c r="W88" i="5"/>
  <c r="V88" i="5"/>
  <c r="U88" i="5"/>
  <c r="T88" i="5"/>
  <c r="S88" i="5"/>
  <c r="R88" i="5"/>
  <c r="Q88" i="5"/>
  <c r="P88" i="5"/>
  <c r="O88" i="5"/>
  <c r="N88" i="5"/>
  <c r="M88" i="5"/>
  <c r="L88" i="5"/>
  <c r="K88" i="5"/>
  <c r="J88" i="5"/>
  <c r="I88" i="5"/>
  <c r="H88" i="5"/>
  <c r="G88" i="5"/>
  <c r="F88" i="5"/>
  <c r="E88" i="5"/>
  <c r="D88" i="5"/>
  <c r="C88"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D80" i="5"/>
  <c r="C80" i="5"/>
  <c r="AG25" i="5"/>
  <c r="AF25" i="5"/>
  <c r="AE25" i="5"/>
  <c r="AD25" i="5"/>
  <c r="AC25" i="5"/>
  <c r="AB25" i="5"/>
  <c r="AA25" i="5"/>
  <c r="Z25" i="5"/>
  <c r="Y25" i="5"/>
  <c r="X25" i="5"/>
  <c r="W25" i="5"/>
  <c r="V25" i="5"/>
  <c r="U25" i="5"/>
  <c r="T25" i="5"/>
  <c r="S25" i="5"/>
  <c r="R25" i="5"/>
  <c r="Q25" i="5"/>
  <c r="P25" i="5"/>
  <c r="O25" i="5"/>
  <c r="N25" i="5"/>
  <c r="M25" i="5"/>
  <c r="L25" i="5"/>
  <c r="K25" i="5"/>
  <c r="J25" i="5"/>
  <c r="I25" i="5"/>
  <c r="H25" i="5"/>
  <c r="G25" i="5"/>
  <c r="F25" i="5"/>
  <c r="E25" i="5"/>
  <c r="D25" i="5"/>
  <c r="C25" i="5"/>
  <c r="AG24" i="5"/>
  <c r="AF24" i="5"/>
  <c r="AE24" i="5"/>
  <c r="AD24" i="5"/>
  <c r="AC24" i="5"/>
  <c r="AB24" i="5"/>
  <c r="AA24" i="5"/>
  <c r="Z24" i="5"/>
  <c r="Y24" i="5"/>
  <c r="X24" i="5"/>
  <c r="W24" i="5"/>
  <c r="V24" i="5"/>
  <c r="U24" i="5"/>
  <c r="T24" i="5"/>
  <c r="S24" i="5"/>
  <c r="R24" i="5"/>
  <c r="Q24" i="5"/>
  <c r="P24" i="5"/>
  <c r="O24" i="5"/>
  <c r="N24" i="5"/>
  <c r="M24" i="5"/>
  <c r="L24" i="5"/>
  <c r="K24" i="5"/>
  <c r="J24" i="5"/>
  <c r="I24" i="5"/>
  <c r="H24" i="5"/>
  <c r="G24" i="5"/>
  <c r="F24" i="5"/>
  <c r="E24" i="5"/>
  <c r="D24" i="5"/>
  <c r="C24" i="5"/>
  <c r="AG23" i="5"/>
  <c r="AF23" i="5"/>
  <c r="AE23" i="5"/>
  <c r="AD23" i="5"/>
  <c r="AC23" i="5"/>
  <c r="AB23" i="5"/>
  <c r="AA23" i="5"/>
  <c r="Z23" i="5"/>
  <c r="Y23" i="5"/>
  <c r="X23" i="5"/>
  <c r="W23" i="5"/>
  <c r="V23" i="5"/>
  <c r="U23" i="5"/>
  <c r="T23" i="5"/>
  <c r="S23" i="5"/>
  <c r="R23" i="5"/>
  <c r="Q23" i="5"/>
  <c r="P23" i="5"/>
  <c r="O23" i="5"/>
  <c r="N23" i="5"/>
  <c r="M23" i="5"/>
  <c r="L23" i="5"/>
  <c r="K23" i="5"/>
  <c r="J23" i="5"/>
  <c r="I23" i="5"/>
  <c r="H23" i="5"/>
  <c r="G23" i="5"/>
  <c r="F23" i="5"/>
  <c r="E23" i="5"/>
  <c r="D23" i="5"/>
  <c r="C23" i="5"/>
  <c r="AG22" i="5"/>
  <c r="AF22" i="5"/>
  <c r="AE22" i="5"/>
  <c r="AD22" i="5"/>
  <c r="AC22" i="5"/>
  <c r="AB22" i="5"/>
  <c r="AA22" i="5"/>
  <c r="Z22" i="5"/>
  <c r="Y22" i="5"/>
  <c r="X22" i="5"/>
  <c r="W22" i="5"/>
  <c r="V22" i="5"/>
  <c r="U22" i="5"/>
  <c r="T22" i="5"/>
  <c r="S22" i="5"/>
  <c r="R22" i="5"/>
  <c r="Q22" i="5"/>
  <c r="P22" i="5"/>
  <c r="O22" i="5"/>
  <c r="N22" i="5"/>
  <c r="M22" i="5"/>
  <c r="L22" i="5"/>
  <c r="K22" i="5"/>
  <c r="J22" i="5"/>
  <c r="I22" i="5"/>
  <c r="H22" i="5"/>
  <c r="G22" i="5"/>
  <c r="F22" i="5"/>
  <c r="E22" i="5"/>
  <c r="D22" i="5"/>
  <c r="C22" i="5"/>
  <c r="AG21" i="5"/>
  <c r="AF21" i="5"/>
  <c r="AE21" i="5"/>
  <c r="AD21" i="5"/>
  <c r="AC21" i="5"/>
  <c r="AB21" i="5"/>
  <c r="AA21" i="5"/>
  <c r="Z21" i="5"/>
  <c r="Y21" i="5"/>
  <c r="X21" i="5"/>
  <c r="W21" i="5"/>
  <c r="V21" i="5"/>
  <c r="U21" i="5"/>
  <c r="T21" i="5"/>
  <c r="S21" i="5"/>
  <c r="R21" i="5"/>
  <c r="Q21" i="5"/>
  <c r="P21" i="5"/>
  <c r="O21" i="5"/>
  <c r="N21" i="5"/>
  <c r="M21" i="5"/>
  <c r="L21" i="5"/>
  <c r="K21" i="5"/>
  <c r="J21" i="5"/>
  <c r="I21" i="5"/>
  <c r="H21" i="5"/>
  <c r="G21" i="5"/>
  <c r="F21" i="5"/>
  <c r="E21" i="5"/>
  <c r="D21" i="5"/>
  <c r="C21" i="5"/>
  <c r="AG20" i="5"/>
  <c r="AF20" i="5"/>
  <c r="AE20" i="5"/>
  <c r="AD20" i="5"/>
  <c r="AC20" i="5"/>
  <c r="AB20" i="5"/>
  <c r="AA20" i="5"/>
  <c r="Z20" i="5"/>
  <c r="Y20" i="5"/>
  <c r="X20" i="5"/>
  <c r="W20" i="5"/>
  <c r="V20" i="5"/>
  <c r="U20" i="5"/>
  <c r="T20" i="5"/>
  <c r="S20" i="5"/>
  <c r="R20" i="5"/>
  <c r="Q20" i="5"/>
  <c r="P20" i="5"/>
  <c r="O20" i="5"/>
  <c r="N20" i="5"/>
  <c r="M20" i="5"/>
  <c r="L20" i="5"/>
  <c r="K20" i="5"/>
  <c r="J20" i="5"/>
  <c r="I20" i="5"/>
  <c r="H20" i="5"/>
  <c r="G20" i="5"/>
  <c r="F20" i="5"/>
  <c r="E20" i="5"/>
  <c r="D20" i="5"/>
  <c r="C20" i="5"/>
  <c r="AG19" i="5"/>
  <c r="AF19" i="5"/>
  <c r="AE19" i="5"/>
  <c r="AD19" i="5"/>
  <c r="AC19" i="5"/>
  <c r="AB19" i="5"/>
  <c r="AA19" i="5"/>
  <c r="Z19" i="5"/>
  <c r="Y19" i="5"/>
  <c r="X19" i="5"/>
  <c r="W19" i="5"/>
  <c r="V19" i="5"/>
  <c r="U19" i="5"/>
  <c r="T19" i="5"/>
  <c r="S19" i="5"/>
  <c r="R19" i="5"/>
  <c r="Q19" i="5"/>
  <c r="P19" i="5"/>
  <c r="O19" i="5"/>
  <c r="N19" i="5"/>
  <c r="M19" i="5"/>
  <c r="L19" i="5"/>
  <c r="K19" i="5"/>
  <c r="J19" i="5"/>
  <c r="I19" i="5"/>
  <c r="H19" i="5"/>
  <c r="G19" i="5"/>
  <c r="F19" i="5"/>
  <c r="E19" i="5"/>
  <c r="D19" i="5"/>
  <c r="C19" i="5"/>
  <c r="AG18" i="5"/>
  <c r="AF18" i="5"/>
  <c r="AE18" i="5"/>
  <c r="AD18" i="5"/>
  <c r="AC18" i="5"/>
  <c r="AB18" i="5"/>
  <c r="AA18" i="5"/>
  <c r="Z18" i="5"/>
  <c r="Y18" i="5"/>
  <c r="X18" i="5"/>
  <c r="W18" i="5"/>
  <c r="V18" i="5"/>
  <c r="U18" i="5"/>
  <c r="T18" i="5"/>
  <c r="S18" i="5"/>
  <c r="R18" i="5"/>
  <c r="Q18" i="5"/>
  <c r="P18" i="5"/>
  <c r="O18" i="5"/>
  <c r="N18" i="5"/>
  <c r="M18" i="5"/>
  <c r="L18" i="5"/>
  <c r="K18" i="5"/>
  <c r="J18" i="5"/>
  <c r="I18" i="5"/>
  <c r="H18" i="5"/>
  <c r="G18" i="5"/>
  <c r="F18" i="5"/>
  <c r="E18" i="5"/>
  <c r="D18" i="5"/>
  <c r="C18" i="5"/>
  <c r="AG17" i="5"/>
  <c r="AF17" i="5"/>
  <c r="AE17" i="5"/>
  <c r="AD17" i="5"/>
  <c r="AC17" i="5"/>
  <c r="AB17" i="5"/>
  <c r="AA17" i="5"/>
  <c r="Z17" i="5"/>
  <c r="Y17" i="5"/>
  <c r="X17" i="5"/>
  <c r="W17" i="5"/>
  <c r="V17" i="5"/>
  <c r="U17" i="5"/>
  <c r="T17" i="5"/>
  <c r="S17" i="5"/>
  <c r="R17" i="5"/>
  <c r="Q17" i="5"/>
  <c r="P17" i="5"/>
  <c r="O17" i="5"/>
  <c r="N17" i="5"/>
  <c r="M17" i="5"/>
  <c r="L17" i="5"/>
  <c r="K17" i="5"/>
  <c r="J17" i="5"/>
  <c r="I17" i="5"/>
  <c r="H17" i="5"/>
  <c r="G17" i="5"/>
  <c r="F17" i="5"/>
  <c r="E17" i="5"/>
  <c r="D17" i="5"/>
  <c r="C17" i="5"/>
  <c r="AG16" i="5"/>
  <c r="AF16" i="5"/>
  <c r="AE16" i="5"/>
  <c r="AD16" i="5"/>
  <c r="AC16" i="5"/>
  <c r="AB16" i="5"/>
  <c r="AA16" i="5"/>
  <c r="Z16" i="5"/>
  <c r="Y16" i="5"/>
  <c r="X16" i="5"/>
  <c r="W16" i="5"/>
  <c r="V16" i="5"/>
  <c r="U16" i="5"/>
  <c r="T16" i="5"/>
  <c r="S16" i="5"/>
  <c r="R16" i="5"/>
  <c r="Q16" i="5"/>
  <c r="P16" i="5"/>
  <c r="O16" i="5"/>
  <c r="N16" i="5"/>
  <c r="M16" i="5"/>
  <c r="L16" i="5"/>
  <c r="K16" i="5"/>
  <c r="J16" i="5"/>
  <c r="I16" i="5"/>
  <c r="H16" i="5"/>
  <c r="G16" i="5"/>
  <c r="F16" i="5"/>
  <c r="E16" i="5"/>
  <c r="D16" i="5"/>
  <c r="C16" i="5"/>
  <c r="AG15" i="5"/>
  <c r="AF15" i="5"/>
  <c r="AE15" i="5"/>
  <c r="AD15" i="5"/>
  <c r="AC15" i="5"/>
  <c r="AB15" i="5"/>
  <c r="AA15" i="5"/>
  <c r="Z15" i="5"/>
  <c r="Y15" i="5"/>
  <c r="X15" i="5"/>
  <c r="W15" i="5"/>
  <c r="V15" i="5"/>
  <c r="U15" i="5"/>
  <c r="T15" i="5"/>
  <c r="S15" i="5"/>
  <c r="R15" i="5"/>
  <c r="Q15" i="5"/>
  <c r="P15" i="5"/>
  <c r="O15" i="5"/>
  <c r="N15" i="5"/>
  <c r="M15" i="5"/>
  <c r="L15" i="5"/>
  <c r="K15" i="5"/>
  <c r="J15" i="5"/>
  <c r="I15" i="5"/>
  <c r="H15" i="5"/>
  <c r="G15" i="5"/>
  <c r="F15" i="5"/>
  <c r="E15" i="5"/>
  <c r="D15" i="5"/>
  <c r="C15" i="5"/>
  <c r="AG14" i="5"/>
  <c r="AF14" i="5"/>
  <c r="AE14" i="5"/>
  <c r="AD14" i="5"/>
  <c r="AC14" i="5"/>
  <c r="AB14" i="5"/>
  <c r="AA14" i="5"/>
  <c r="Z14" i="5"/>
  <c r="Y14" i="5"/>
  <c r="X14" i="5"/>
  <c r="W14" i="5"/>
  <c r="V14" i="5"/>
  <c r="U14" i="5"/>
  <c r="T14" i="5"/>
  <c r="S14" i="5"/>
  <c r="R14" i="5"/>
  <c r="Q14" i="5"/>
  <c r="P14" i="5"/>
  <c r="O14" i="5"/>
  <c r="N14" i="5"/>
  <c r="M14" i="5"/>
  <c r="L14" i="5"/>
  <c r="K14" i="5"/>
  <c r="J14" i="5"/>
  <c r="I14" i="5"/>
  <c r="H14" i="5"/>
  <c r="G14" i="5"/>
  <c r="F14" i="5"/>
  <c r="E14" i="5"/>
  <c r="D14" i="5"/>
  <c r="C14" i="5"/>
  <c r="AG13" i="5"/>
  <c r="AF13" i="5"/>
  <c r="AE13" i="5"/>
  <c r="AD13" i="5"/>
  <c r="AC13" i="5"/>
  <c r="AB13" i="5"/>
  <c r="AA13" i="5"/>
  <c r="Z13" i="5"/>
  <c r="Y13" i="5"/>
  <c r="X13" i="5"/>
  <c r="W13" i="5"/>
  <c r="V13" i="5"/>
  <c r="U13" i="5"/>
  <c r="T13" i="5"/>
  <c r="S13" i="5"/>
  <c r="R13" i="5"/>
  <c r="Q13" i="5"/>
  <c r="P13" i="5"/>
  <c r="O13" i="5"/>
  <c r="N13" i="5"/>
  <c r="M13" i="5"/>
  <c r="L13" i="5"/>
  <c r="K13" i="5"/>
  <c r="J13" i="5"/>
  <c r="I13" i="5"/>
  <c r="H13" i="5"/>
  <c r="G13" i="5"/>
  <c r="F13" i="5"/>
  <c r="E13" i="5"/>
  <c r="D13" i="5"/>
  <c r="C13" i="5"/>
  <c r="AG12" i="5"/>
  <c r="AF12" i="5"/>
  <c r="AE12" i="5"/>
  <c r="AD12" i="5"/>
  <c r="AC12" i="5"/>
  <c r="AB12" i="5"/>
  <c r="AA12" i="5"/>
  <c r="Z12" i="5"/>
  <c r="Y12" i="5"/>
  <c r="X12" i="5"/>
  <c r="W12" i="5"/>
  <c r="V12" i="5"/>
  <c r="U12" i="5"/>
  <c r="T12" i="5"/>
  <c r="S12" i="5"/>
  <c r="R12" i="5"/>
  <c r="Q12" i="5"/>
  <c r="P12" i="5"/>
  <c r="O12" i="5"/>
  <c r="N12" i="5"/>
  <c r="M12" i="5"/>
  <c r="L12" i="5"/>
  <c r="K12" i="5"/>
  <c r="J12" i="5"/>
  <c r="I12" i="5"/>
  <c r="H12" i="5"/>
  <c r="G12" i="5"/>
  <c r="F12" i="5"/>
  <c r="E12" i="5"/>
  <c r="D12" i="5"/>
  <c r="C12" i="5"/>
  <c r="AG11" i="5"/>
  <c r="AF11" i="5"/>
  <c r="AE11" i="5"/>
  <c r="AD11" i="5"/>
  <c r="AC11" i="5"/>
  <c r="AB11" i="5"/>
  <c r="AA11" i="5"/>
  <c r="Z11" i="5"/>
  <c r="Y11" i="5"/>
  <c r="X11" i="5"/>
  <c r="W11" i="5"/>
  <c r="V11" i="5"/>
  <c r="U11" i="5"/>
  <c r="T11" i="5"/>
  <c r="S11" i="5"/>
  <c r="R11" i="5"/>
  <c r="Q11" i="5"/>
  <c r="P11" i="5"/>
  <c r="O11" i="5"/>
  <c r="N11" i="5"/>
  <c r="M11" i="5"/>
  <c r="L11" i="5"/>
  <c r="K11" i="5"/>
  <c r="J11" i="5"/>
  <c r="I11" i="5"/>
  <c r="H11" i="5"/>
  <c r="G11" i="5"/>
  <c r="F11" i="5"/>
  <c r="E11" i="5"/>
  <c r="D11" i="5"/>
  <c r="C11" i="5"/>
  <c r="AG10" i="5"/>
  <c r="AF10" i="5"/>
  <c r="AE10" i="5"/>
  <c r="AD10" i="5"/>
  <c r="AC10" i="5"/>
  <c r="AB10" i="5"/>
  <c r="AA10" i="5"/>
  <c r="Z10" i="5"/>
  <c r="Y10" i="5"/>
  <c r="X10" i="5"/>
  <c r="W10" i="5"/>
  <c r="V10" i="5"/>
  <c r="U10" i="5"/>
  <c r="T10" i="5"/>
  <c r="S10" i="5"/>
  <c r="R10" i="5"/>
  <c r="Q10" i="5"/>
  <c r="P10" i="5"/>
  <c r="O10" i="5"/>
  <c r="N10" i="5"/>
  <c r="M10" i="5"/>
  <c r="L10" i="5"/>
  <c r="K10" i="5"/>
  <c r="J10" i="5"/>
  <c r="I10" i="5"/>
  <c r="H10" i="5"/>
  <c r="G10" i="5"/>
  <c r="F10" i="5"/>
  <c r="E10" i="5"/>
  <c r="D10" i="5"/>
  <c r="C10" i="5"/>
  <c r="AG9" i="5"/>
  <c r="AF9" i="5"/>
  <c r="AE9" i="5"/>
  <c r="AD9" i="5"/>
  <c r="AC9" i="5"/>
  <c r="AB9" i="5"/>
  <c r="AA9" i="5"/>
  <c r="Z9" i="5"/>
  <c r="Y9" i="5"/>
  <c r="X9" i="5"/>
  <c r="W9" i="5"/>
  <c r="V9" i="5"/>
  <c r="U9" i="5"/>
  <c r="T9" i="5"/>
  <c r="S9" i="5"/>
  <c r="R9" i="5"/>
  <c r="Q9" i="5"/>
  <c r="P9" i="5"/>
  <c r="O9" i="5"/>
  <c r="N9" i="5"/>
  <c r="M9" i="5"/>
  <c r="L9" i="5"/>
  <c r="K9" i="5"/>
  <c r="J9" i="5"/>
  <c r="I9" i="5"/>
  <c r="H9" i="5"/>
  <c r="G9" i="5"/>
  <c r="F9" i="5"/>
  <c r="E9" i="5"/>
  <c r="D9" i="5"/>
  <c r="C9" i="5"/>
  <c r="AG8" i="5"/>
  <c r="AF8" i="5"/>
  <c r="AE8" i="5"/>
  <c r="AD8" i="5"/>
  <c r="AC8" i="5"/>
  <c r="AB8" i="5"/>
  <c r="AA8" i="5"/>
  <c r="Z8" i="5"/>
  <c r="Y8" i="5"/>
  <c r="X8" i="5"/>
  <c r="W8" i="5"/>
  <c r="V8" i="5"/>
  <c r="U8" i="5"/>
  <c r="T8" i="5"/>
  <c r="S8" i="5"/>
  <c r="R8" i="5"/>
  <c r="Q8" i="5"/>
  <c r="P8" i="5"/>
  <c r="O8" i="5"/>
  <c r="N8" i="5"/>
  <c r="M8" i="5"/>
  <c r="L8" i="5"/>
  <c r="K8" i="5"/>
  <c r="J8" i="5"/>
  <c r="I8" i="5"/>
  <c r="H8" i="5"/>
  <c r="G8" i="5"/>
  <c r="F8" i="5"/>
  <c r="E8" i="5"/>
  <c r="D8" i="5"/>
  <c r="C8"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AG5" i="5"/>
  <c r="AF5" i="5"/>
  <c r="AE5" i="5"/>
  <c r="AD5" i="5"/>
  <c r="AC5" i="5"/>
  <c r="AB5" i="5"/>
  <c r="AA5" i="5"/>
  <c r="Z5" i="5"/>
  <c r="Y5" i="5"/>
  <c r="X5" i="5"/>
  <c r="W5" i="5"/>
  <c r="V5" i="5"/>
  <c r="U5" i="5"/>
  <c r="T5" i="5"/>
  <c r="S5" i="5"/>
  <c r="R5" i="5"/>
  <c r="Q5" i="5"/>
  <c r="P5" i="5"/>
  <c r="O5" i="5"/>
  <c r="N5" i="5"/>
  <c r="M5" i="5"/>
  <c r="L5" i="5"/>
  <c r="K5" i="5"/>
  <c r="J5" i="5"/>
  <c r="I5" i="5"/>
  <c r="H5" i="5"/>
  <c r="G5" i="5"/>
  <c r="F5" i="5"/>
  <c r="E5" i="5"/>
  <c r="D5" i="5"/>
  <c r="C5" i="5"/>
  <c r="AG23" i="4"/>
  <c r="AG26" i="4"/>
  <c r="AG29" i="4"/>
  <c r="AG32" i="4"/>
  <c r="AG34" i="4"/>
  <c r="AG24" i="4"/>
  <c r="AG27" i="4"/>
  <c r="AG30" i="4"/>
  <c r="AG33" i="4"/>
  <c r="AG35" i="4"/>
  <c r="AG36" i="4"/>
  <c r="AF23" i="4"/>
  <c r="AF26" i="4"/>
  <c r="AF29" i="4"/>
  <c r="AF32" i="4"/>
  <c r="AF34" i="4"/>
  <c r="AF24" i="4"/>
  <c r="AF27" i="4"/>
  <c r="AF30" i="4"/>
  <c r="AF33" i="4"/>
  <c r="AF35" i="4"/>
  <c r="AF36" i="4"/>
  <c r="AE23" i="4"/>
  <c r="AE26" i="4"/>
  <c r="AE29" i="4"/>
  <c r="AE32" i="4"/>
  <c r="AE34" i="4"/>
  <c r="AE24" i="4"/>
  <c r="AE27" i="4"/>
  <c r="AE30" i="4"/>
  <c r="AE33" i="4"/>
  <c r="AE35" i="4"/>
  <c r="AE36" i="4"/>
  <c r="AD23" i="4"/>
  <c r="AD26" i="4"/>
  <c r="AD29" i="4"/>
  <c r="AD32" i="4"/>
  <c r="AD34" i="4"/>
  <c r="AD24" i="4"/>
  <c r="AD27" i="4"/>
  <c r="AD30" i="4"/>
  <c r="AD33" i="4"/>
  <c r="AD35" i="4"/>
  <c r="AD36" i="4"/>
  <c r="AC23" i="4"/>
  <c r="AC26" i="4"/>
  <c r="AC29" i="4"/>
  <c r="AC32" i="4"/>
  <c r="AC34" i="4"/>
  <c r="AC24" i="4"/>
  <c r="AC27" i="4"/>
  <c r="AC30" i="4"/>
  <c r="AC33" i="4"/>
  <c r="AC35" i="4"/>
  <c r="AC36" i="4"/>
  <c r="AB23" i="4"/>
  <c r="AB26" i="4"/>
  <c r="AB29" i="4"/>
  <c r="AB32" i="4"/>
  <c r="AB34" i="4"/>
  <c r="AB24" i="4"/>
  <c r="AB27" i="4"/>
  <c r="AB30" i="4"/>
  <c r="AB33" i="4"/>
  <c r="AB35" i="4"/>
  <c r="AB36" i="4"/>
  <c r="AA23" i="4"/>
  <c r="AA26" i="4"/>
  <c r="AA29" i="4"/>
  <c r="AA32" i="4"/>
  <c r="AA34" i="4"/>
  <c r="AA24" i="4"/>
  <c r="AA27" i="4"/>
  <c r="AA30" i="4"/>
  <c r="AA33" i="4"/>
  <c r="AA35" i="4"/>
  <c r="AA36" i="4"/>
  <c r="Z23" i="4"/>
  <c r="Z26" i="4"/>
  <c r="Z29" i="4"/>
  <c r="Z32" i="4"/>
  <c r="Z34" i="4"/>
  <c r="Z24" i="4"/>
  <c r="Z27" i="4"/>
  <c r="Z30" i="4"/>
  <c r="Z33" i="4"/>
  <c r="Z35" i="4"/>
  <c r="Z36" i="4"/>
  <c r="Y23" i="4"/>
  <c r="Y26" i="4"/>
  <c r="Y29" i="4"/>
  <c r="Y32" i="4"/>
  <c r="Y34" i="4"/>
  <c r="Y24" i="4"/>
  <c r="Y27" i="4"/>
  <c r="Y30" i="4"/>
  <c r="Y33" i="4"/>
  <c r="Y35" i="4"/>
  <c r="Y36" i="4"/>
  <c r="X23" i="4"/>
  <c r="X26" i="4"/>
  <c r="X29" i="4"/>
  <c r="X32" i="4"/>
  <c r="X34" i="4"/>
  <c r="X24" i="4"/>
  <c r="X27" i="4"/>
  <c r="X30" i="4"/>
  <c r="X33" i="4"/>
  <c r="X35" i="4"/>
  <c r="X36" i="4"/>
  <c r="W23" i="4"/>
  <c r="W26" i="4"/>
  <c r="W29" i="4"/>
  <c r="W32" i="4"/>
  <c r="W34" i="4"/>
  <c r="W24" i="4"/>
  <c r="W27" i="4"/>
  <c r="W30" i="4"/>
  <c r="W33" i="4"/>
  <c r="W35" i="4"/>
  <c r="W36" i="4"/>
  <c r="V23" i="4"/>
  <c r="V26" i="4"/>
  <c r="V29" i="4"/>
  <c r="V32" i="4"/>
  <c r="V34" i="4"/>
  <c r="V24" i="4"/>
  <c r="V27" i="4"/>
  <c r="V30" i="4"/>
  <c r="V33" i="4"/>
  <c r="V35" i="4"/>
  <c r="V36" i="4"/>
  <c r="U23" i="4"/>
  <c r="U26" i="4"/>
  <c r="U29" i="4"/>
  <c r="U32" i="4"/>
  <c r="U34" i="4"/>
  <c r="U24" i="4"/>
  <c r="U27" i="4"/>
  <c r="U30" i="4"/>
  <c r="U33" i="4"/>
  <c r="U35" i="4"/>
  <c r="U36" i="4"/>
  <c r="T23" i="4"/>
  <c r="T26" i="4"/>
  <c r="T29" i="4"/>
  <c r="T32" i="4"/>
  <c r="T34" i="4"/>
  <c r="T24" i="4"/>
  <c r="T27" i="4"/>
  <c r="T30" i="4"/>
  <c r="T33" i="4"/>
  <c r="T35" i="4"/>
  <c r="T36" i="4"/>
  <c r="S23" i="4"/>
  <c r="S26" i="4"/>
  <c r="S29" i="4"/>
  <c r="S32" i="4"/>
  <c r="S34" i="4"/>
  <c r="S24" i="4"/>
  <c r="S27" i="4"/>
  <c r="S30" i="4"/>
  <c r="S33" i="4"/>
  <c r="S35" i="4"/>
  <c r="S36" i="4"/>
  <c r="R32" i="4"/>
  <c r="R34" i="4"/>
  <c r="R33" i="4"/>
  <c r="R35" i="4"/>
  <c r="R36" i="4"/>
  <c r="Q23" i="4"/>
  <c r="Q26" i="4"/>
  <c r="Q29" i="4"/>
  <c r="Q32" i="4"/>
  <c r="Q34" i="4"/>
  <c r="Q24" i="4"/>
  <c r="Q27" i="4"/>
  <c r="Q30" i="4"/>
  <c r="Q33" i="4"/>
  <c r="Q35" i="4"/>
  <c r="Q36" i="4"/>
  <c r="P23" i="4"/>
  <c r="P26" i="4"/>
  <c r="P29" i="4"/>
  <c r="P32" i="4"/>
  <c r="P34" i="4"/>
  <c r="P24" i="4"/>
  <c r="P27" i="4"/>
  <c r="P30" i="4"/>
  <c r="P33" i="4"/>
  <c r="P35" i="4"/>
  <c r="P36" i="4"/>
  <c r="O23" i="4"/>
  <c r="O26" i="4"/>
  <c r="O29" i="4"/>
  <c r="O32" i="4"/>
  <c r="O34" i="4"/>
  <c r="O24" i="4"/>
  <c r="O27" i="4"/>
  <c r="O30" i="4"/>
  <c r="O33" i="4"/>
  <c r="O35" i="4"/>
  <c r="O36" i="4"/>
  <c r="N23" i="4"/>
  <c r="N26" i="4"/>
  <c r="N29" i="4"/>
  <c r="N32" i="4"/>
  <c r="N34" i="4"/>
  <c r="N24" i="4"/>
  <c r="N27" i="4"/>
  <c r="N30" i="4"/>
  <c r="N33" i="4"/>
  <c r="N35" i="4"/>
  <c r="N36" i="4"/>
  <c r="M23" i="4"/>
  <c r="M26" i="4"/>
  <c r="M29" i="4"/>
  <c r="M32" i="4"/>
  <c r="M34" i="4"/>
  <c r="M24" i="4"/>
  <c r="M27" i="4"/>
  <c r="M30" i="4"/>
  <c r="M33" i="4"/>
  <c r="M35" i="4"/>
  <c r="M36" i="4"/>
  <c r="L23" i="4"/>
  <c r="L26" i="4"/>
  <c r="L29" i="4"/>
  <c r="L32" i="4"/>
  <c r="L34" i="4"/>
  <c r="L24" i="4"/>
  <c r="L27" i="4"/>
  <c r="L30" i="4"/>
  <c r="L33" i="4"/>
  <c r="L35" i="4"/>
  <c r="L36" i="4"/>
  <c r="K23" i="4"/>
  <c r="K26" i="4"/>
  <c r="K29" i="4"/>
  <c r="K32" i="4"/>
  <c r="K34" i="4"/>
  <c r="K24" i="4"/>
  <c r="K27" i="4"/>
  <c r="K30" i="4"/>
  <c r="K33" i="4"/>
  <c r="K35" i="4"/>
  <c r="K36" i="4"/>
  <c r="J23" i="4"/>
  <c r="J26" i="4"/>
  <c r="J29" i="4"/>
  <c r="J32" i="4"/>
  <c r="J34" i="4"/>
  <c r="J24" i="4"/>
  <c r="J27" i="4"/>
  <c r="J30" i="4"/>
  <c r="J33" i="4"/>
  <c r="J35" i="4"/>
  <c r="J36" i="4"/>
  <c r="I23" i="4"/>
  <c r="I26" i="4"/>
  <c r="I29" i="4"/>
  <c r="I32" i="4"/>
  <c r="I34" i="4"/>
  <c r="I24" i="4"/>
  <c r="I27" i="4"/>
  <c r="I30" i="4"/>
  <c r="I33" i="4"/>
  <c r="I35" i="4"/>
  <c r="I36" i="4"/>
  <c r="H23" i="4"/>
  <c r="H26" i="4"/>
  <c r="H29" i="4"/>
  <c r="H32" i="4"/>
  <c r="H34" i="4"/>
  <c r="H24" i="4"/>
  <c r="H27" i="4"/>
  <c r="H30" i="4"/>
  <c r="H33" i="4"/>
  <c r="H35" i="4"/>
  <c r="H36" i="4"/>
  <c r="G23" i="4"/>
  <c r="G26" i="4"/>
  <c r="G29" i="4"/>
  <c r="G32" i="4"/>
  <c r="G34" i="4"/>
  <c r="G24" i="4"/>
  <c r="G27" i="4"/>
  <c r="G30" i="4"/>
  <c r="G33" i="4"/>
  <c r="G35" i="4"/>
  <c r="G36" i="4"/>
  <c r="F23" i="4"/>
  <c r="F26" i="4"/>
  <c r="F29" i="4"/>
  <c r="F32" i="4"/>
  <c r="F34" i="4"/>
  <c r="F24" i="4"/>
  <c r="F27" i="4"/>
  <c r="F30" i="4"/>
  <c r="F33" i="4"/>
  <c r="F35" i="4"/>
  <c r="F36" i="4"/>
  <c r="E23" i="4"/>
  <c r="E26" i="4"/>
  <c r="E29" i="4"/>
  <c r="E32" i="4"/>
  <c r="E34" i="4"/>
  <c r="E24" i="4"/>
  <c r="E27" i="4"/>
  <c r="E30" i="4"/>
  <c r="E33" i="4"/>
  <c r="E35" i="4"/>
  <c r="E36" i="4"/>
  <c r="D23" i="4"/>
  <c r="D26" i="4"/>
  <c r="D29" i="4"/>
  <c r="D32" i="4"/>
  <c r="D34" i="4"/>
  <c r="D24" i="4"/>
  <c r="D27" i="4"/>
  <c r="D30" i="4"/>
  <c r="D33" i="4"/>
  <c r="D35" i="4"/>
  <c r="D36" i="4"/>
  <c r="C23" i="4"/>
  <c r="C26" i="4"/>
  <c r="C29" i="4"/>
  <c r="C32" i="4"/>
  <c r="C34" i="4"/>
  <c r="C24" i="4"/>
  <c r="C27" i="4"/>
  <c r="C30" i="4"/>
  <c r="C33" i="4"/>
  <c r="C35" i="4"/>
  <c r="C36"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AG28" i="4"/>
  <c r="AF28" i="4"/>
  <c r="AE28" i="4"/>
  <c r="AD28" i="4"/>
  <c r="AC28" i="4"/>
  <c r="AB28" i="4"/>
  <c r="AA28" i="4"/>
  <c r="Z28" i="4"/>
  <c r="Y28" i="4"/>
  <c r="X28" i="4"/>
  <c r="W28" i="4"/>
  <c r="V28" i="4"/>
  <c r="U28" i="4"/>
  <c r="T28" i="4"/>
  <c r="S28" i="4"/>
  <c r="Q28" i="4"/>
  <c r="P28" i="4"/>
  <c r="O28" i="4"/>
  <c r="N28" i="4"/>
  <c r="M28" i="4"/>
  <c r="L28" i="4"/>
  <c r="K28" i="4"/>
  <c r="J28" i="4"/>
  <c r="I28" i="4"/>
  <c r="H28" i="4"/>
  <c r="G28" i="4"/>
  <c r="F28" i="4"/>
  <c r="E28" i="4"/>
  <c r="D28" i="4"/>
  <c r="C28" i="4"/>
  <c r="AG25" i="4"/>
  <c r="AF25" i="4"/>
  <c r="AE25" i="4"/>
  <c r="AD25" i="4"/>
  <c r="AC25" i="4"/>
  <c r="AB25" i="4"/>
  <c r="AA25" i="4"/>
  <c r="Z25" i="4"/>
  <c r="Y25" i="4"/>
  <c r="X25" i="4"/>
  <c r="W25" i="4"/>
  <c r="V25" i="4"/>
  <c r="U25" i="4"/>
  <c r="T25" i="4"/>
  <c r="S25" i="4"/>
  <c r="Q25" i="4"/>
  <c r="P25" i="4"/>
  <c r="O25" i="4"/>
  <c r="N25" i="4"/>
  <c r="M25" i="4"/>
  <c r="L25" i="4"/>
  <c r="K25" i="4"/>
  <c r="J25" i="4"/>
  <c r="I25" i="4"/>
  <c r="H25" i="4"/>
  <c r="G25" i="4"/>
  <c r="F25" i="4"/>
  <c r="E25" i="4"/>
  <c r="D25" i="4"/>
  <c r="C25" i="4"/>
  <c r="AG22" i="4"/>
  <c r="AF22" i="4"/>
  <c r="AE22" i="4"/>
  <c r="AD22" i="4"/>
  <c r="AC22" i="4"/>
  <c r="AB22" i="4"/>
  <c r="AA22" i="4"/>
  <c r="Z22" i="4"/>
  <c r="Y22" i="4"/>
  <c r="X22" i="4"/>
  <c r="W22" i="4"/>
  <c r="V22" i="4"/>
  <c r="U22" i="4"/>
  <c r="T22" i="4"/>
  <c r="S22" i="4"/>
  <c r="Q22" i="4"/>
  <c r="P22" i="4"/>
  <c r="O22" i="4"/>
  <c r="N22" i="4"/>
  <c r="M22" i="4"/>
  <c r="L22" i="4"/>
  <c r="K22" i="4"/>
  <c r="J22" i="4"/>
  <c r="I22" i="4"/>
  <c r="H22" i="4"/>
  <c r="G22" i="4"/>
  <c r="F22" i="4"/>
  <c r="E22" i="4"/>
  <c r="D22" i="4"/>
  <c r="E4" i="13"/>
  <c r="C22" i="4"/>
  <c r="AE21" i="10"/>
  <c r="AE20" i="10"/>
  <c r="AE19" i="10"/>
  <c r="AE18" i="10"/>
  <c r="AE17" i="10"/>
  <c r="AE16" i="10"/>
  <c r="AE15" i="10"/>
  <c r="AE14" i="10"/>
  <c r="AE13" i="10"/>
  <c r="AE12" i="10"/>
  <c r="AE11" i="10"/>
  <c r="AE10" i="10"/>
  <c r="AE9" i="10"/>
  <c r="AE8" i="10"/>
  <c r="AE7" i="10"/>
  <c r="AE6" i="10"/>
  <c r="AE5" i="10"/>
  <c r="AE23" i="8"/>
  <c r="AE22" i="8"/>
  <c r="AE21" i="8"/>
  <c r="AE20" i="8"/>
  <c r="AE19" i="8"/>
  <c r="AE18" i="8"/>
  <c r="AE17" i="8"/>
  <c r="AE16" i="8"/>
  <c r="AE15" i="8"/>
  <c r="AE14" i="8"/>
  <c r="AE13" i="8"/>
  <c r="AE12" i="8"/>
  <c r="AE11" i="8"/>
  <c r="AE10" i="8"/>
  <c r="AE9" i="8"/>
  <c r="AE8" i="8"/>
  <c r="AE7" i="8"/>
  <c r="AE6" i="8"/>
  <c r="AE5" i="8"/>
  <c r="AE4" i="8"/>
  <c r="C17" i="1" l="1"/>
  <c r="C10" i="42"/>
  <c r="C16" i="1"/>
  <c r="C16" i="42" s="1"/>
  <c r="E17" i="17"/>
  <c r="D17" i="1"/>
  <c r="C18" i="42" l="1"/>
  <c r="D5" i="42"/>
  <c r="D7" i="42"/>
  <c r="D8" i="42"/>
  <c r="D12" i="42"/>
  <c r="D15" i="42"/>
  <c r="D6" i="42"/>
  <c r="D9" i="42"/>
  <c r="D11" i="42"/>
  <c r="D13" i="42"/>
  <c r="D14" i="42"/>
  <c r="D4" i="42"/>
  <c r="C17" i="42"/>
  <c r="D10" i="42"/>
  <c r="C11" i="26"/>
  <c r="C6" i="26"/>
  <c r="C15" i="1" s="1"/>
  <c r="C12" i="26" l="1"/>
  <c r="C14" i="1"/>
  <c r="D15" i="1" l="1"/>
  <c r="D11" i="26"/>
  <c r="D14" i="1" s="1"/>
  <c r="D16" i="1" l="1"/>
  <c r="D12"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Rawley Loken</author>
  </authors>
  <commentList>
    <comment ref="AH80" authorId="0" shapeId="0" xr:uid="{00000000-0006-0000-0600-000001000000}">
      <text>
        <r>
          <rPr>
            <b/>
            <sz val="9"/>
            <color indexed="81"/>
            <rFont val="Tahoma"/>
            <family val="2"/>
          </rPr>
          <t>Rawley Loken:</t>
        </r>
        <r>
          <rPr>
            <sz val="9"/>
            <color indexed="81"/>
            <rFont val="Tahoma"/>
            <family val="2"/>
          </rPr>
          <t xml:space="preserve">
Do not count GHG emissions from waste combustion</t>
        </r>
      </text>
    </comment>
    <comment ref="AH81" authorId="0" shapeId="0" xr:uid="{00000000-0006-0000-0600-000002000000}">
      <text>
        <r>
          <rPr>
            <b/>
            <sz val="9"/>
            <color indexed="81"/>
            <rFont val="Tahoma"/>
            <family val="2"/>
          </rPr>
          <t>Rawley Loken:</t>
        </r>
        <r>
          <rPr>
            <sz val="9"/>
            <color indexed="81"/>
            <rFont val="Tahoma"/>
            <family val="2"/>
          </rPr>
          <t xml:space="preserve">
Do not count GHG emissions from waste combustion</t>
        </r>
      </text>
    </comment>
    <comment ref="AH188" authorId="0" shapeId="0" xr:uid="{00000000-0006-0000-0600-000003000000}">
      <text>
        <r>
          <rPr>
            <b/>
            <sz val="9"/>
            <color indexed="81"/>
            <rFont val="Tahoma"/>
            <family val="2"/>
          </rPr>
          <t>Rawley Loken:</t>
        </r>
        <r>
          <rPr>
            <sz val="9"/>
            <color indexed="81"/>
            <rFont val="Tahoma"/>
            <family val="2"/>
          </rPr>
          <t xml:space="preserve">
Do not count GHG emissions from waste combustion</t>
        </r>
      </text>
    </comment>
    <comment ref="AH189" authorId="0" shapeId="0" xr:uid="{00000000-0006-0000-0600-000004000000}">
      <text>
        <r>
          <rPr>
            <b/>
            <sz val="9"/>
            <color indexed="81"/>
            <rFont val="Tahoma"/>
            <family val="2"/>
          </rPr>
          <t>Rawley Loken:</t>
        </r>
        <r>
          <rPr>
            <sz val="9"/>
            <color indexed="81"/>
            <rFont val="Tahoma"/>
            <family val="2"/>
          </rPr>
          <t xml:space="preserve">
Do not count GHG emissions from waste combustion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tc={5D273619-C01C-4E72-AD88-140D1E99C935}</author>
  </authors>
  <commentList>
    <comment ref="AJ6" authorId="0" shapeId="0" xr:uid="{5D273619-C01C-4E72-AD88-140D1E99C935}">
      <text>
        <t>[Threaded comment]
Your version of Excel allows you to read this threaded comment; however, any edits to it will get removed if the file is opened in a newer version of Excel. Learn more: https://go.microsoft.com/fwlink/?linkid=870924
Comment:
    This number is right. all others in red need be recalculated using the bottom section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Rawley Loken</author>
  </authors>
  <commentList>
    <comment ref="L92" authorId="0" shapeId="0" xr:uid="{00000000-0006-0000-1600-000001000000}">
      <text>
        <r>
          <rPr>
            <b/>
            <sz val="9"/>
            <color indexed="81"/>
            <rFont val="Tahoma"/>
            <family val="2"/>
          </rPr>
          <t>Rawley Loken:</t>
        </r>
        <r>
          <rPr>
            <sz val="9"/>
            <color indexed="81"/>
            <rFont val="Tahoma"/>
            <family val="2"/>
          </rPr>
          <t xml:space="preserve">
This does not include the scaled WESTAR fuel combustion emissions and the required Tbtu of natural gas consumption to generate those emissions. This only includes fossil fuel industry emissions that are captured in SEDS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W3" authorId="0" shapeId="0" xr:uid="{00000000-0006-0000-1C00-000001000000}">
      <text>
        <r>
          <rPr>
            <b/>
            <sz val="9"/>
            <color indexed="81"/>
            <rFont val="Tahoma"/>
            <family val="2"/>
          </rPr>
          <t>Author:</t>
        </r>
        <r>
          <rPr>
            <sz val="9"/>
            <color indexed="81"/>
            <rFont val="Tahoma"/>
            <family val="2"/>
          </rPr>
          <t xml:space="preserve">
Conversion formula to filter out non-numerical values</t>
        </r>
      </text>
    </comment>
    <comment ref="X3" authorId="0" shapeId="0" xr:uid="{00000000-0006-0000-1C00-000002000000}">
      <text>
        <r>
          <rPr>
            <b/>
            <sz val="9"/>
            <color indexed="81"/>
            <rFont val="Tahoma"/>
            <family val="2"/>
          </rPr>
          <t>Author:</t>
        </r>
        <r>
          <rPr>
            <sz val="9"/>
            <color indexed="81"/>
            <rFont val="Tahoma"/>
            <family val="2"/>
          </rPr>
          <t xml:space="preserve">
Conversion formula to filter out non-numerical values</t>
        </r>
      </text>
    </comment>
    <comment ref="Y3" authorId="0" shapeId="0" xr:uid="{00000000-0006-0000-1C00-000003000000}">
      <text>
        <r>
          <rPr>
            <b/>
            <sz val="9"/>
            <color indexed="81"/>
            <rFont val="Tahoma"/>
            <family val="2"/>
          </rPr>
          <t>Author:</t>
        </r>
        <r>
          <rPr>
            <sz val="9"/>
            <color indexed="81"/>
            <rFont val="Tahoma"/>
            <family val="2"/>
          </rPr>
          <t xml:space="preserve">
Conversion formula to filter out non-numerical values</t>
        </r>
      </text>
    </comment>
    <comment ref="Z3" authorId="0" shapeId="0" xr:uid="{00000000-0006-0000-1C00-000004000000}">
      <text>
        <r>
          <rPr>
            <b/>
            <sz val="9"/>
            <color indexed="81"/>
            <rFont val="Tahoma"/>
            <family val="2"/>
          </rPr>
          <t>Author:</t>
        </r>
        <r>
          <rPr>
            <sz val="9"/>
            <color indexed="81"/>
            <rFont val="Tahoma"/>
            <family val="2"/>
          </rPr>
          <t xml:space="preserve">
Conversion formula to filter out non-numerical values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W3" authorId="0" shapeId="0" xr:uid="{00000000-0006-0000-1D00-000001000000}">
      <text>
        <r>
          <rPr>
            <b/>
            <sz val="9"/>
            <color indexed="81"/>
            <rFont val="Tahoma"/>
            <family val="2"/>
          </rPr>
          <t>Author:</t>
        </r>
        <r>
          <rPr>
            <sz val="9"/>
            <color indexed="81"/>
            <rFont val="Tahoma"/>
            <family val="2"/>
          </rPr>
          <t xml:space="preserve">
Conversion formula to filter out non-numerical values</t>
        </r>
      </text>
    </comment>
    <comment ref="X3" authorId="0" shapeId="0" xr:uid="{00000000-0006-0000-1D00-000002000000}">
      <text>
        <r>
          <rPr>
            <b/>
            <sz val="9"/>
            <color indexed="81"/>
            <rFont val="Tahoma"/>
            <family val="2"/>
          </rPr>
          <t>Author:</t>
        </r>
        <r>
          <rPr>
            <sz val="9"/>
            <color indexed="81"/>
            <rFont val="Tahoma"/>
            <family val="2"/>
          </rPr>
          <t xml:space="preserve">
Conversion formula to filter out non-numerical values</t>
        </r>
      </text>
    </comment>
    <comment ref="Y3" authorId="0" shapeId="0" xr:uid="{00000000-0006-0000-1D00-000003000000}">
      <text>
        <r>
          <rPr>
            <b/>
            <sz val="9"/>
            <color indexed="81"/>
            <rFont val="Tahoma"/>
            <family val="2"/>
          </rPr>
          <t>Author:</t>
        </r>
        <r>
          <rPr>
            <sz val="9"/>
            <color indexed="81"/>
            <rFont val="Tahoma"/>
            <family val="2"/>
          </rPr>
          <t xml:space="preserve">
Conversion formula to filter out non-numerical values</t>
        </r>
      </text>
    </comment>
    <comment ref="Z3" authorId="0" shapeId="0" xr:uid="{00000000-0006-0000-1D00-000004000000}">
      <text>
        <r>
          <rPr>
            <b/>
            <sz val="9"/>
            <color indexed="81"/>
            <rFont val="Tahoma"/>
            <family val="2"/>
          </rPr>
          <t>Author:</t>
        </r>
        <r>
          <rPr>
            <sz val="9"/>
            <color indexed="81"/>
            <rFont val="Tahoma"/>
            <family val="2"/>
          </rPr>
          <t xml:space="preserve">
Conversion formula to filter out non-numerical values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9">
    <s v="ThisWorkbookDataModel"/>
    <s v="{[Range 2 1].[State].&amp;[NM]}"/>
    <s v="{[Range 2 1].[Basin].[All]}"/>
    <s v="{[Range 3 1].[State].&amp;[NM]}"/>
    <s v="{[Range 3 1].[Basin].[All]}"/>
    <s v="{[Range 1 1].[State].&amp;[NM]}"/>
    <s v="{[Range 1 1].[Basin].[All]}"/>
    <s v="{[Range 4].[State].&amp;[NM]}"/>
    <s v="{[Range 4].[Basin].[All]}"/>
  </metadataStrings>
  <mdxMetadata count="8">
    <mdx n="0" f="s">
      <ms ns="1" c="0"/>
    </mdx>
    <mdx n="0" f="s">
      <ms ns="2" c="0"/>
    </mdx>
    <mdx n="0" f="s">
      <ms ns="3" c="0"/>
    </mdx>
    <mdx n="0" f="s">
      <ms ns="4" c="0"/>
    </mdx>
    <mdx n="0" f="s">
      <ms ns="5" c="0"/>
    </mdx>
    <mdx n="0" f="s">
      <ms ns="6" c="0"/>
    </mdx>
    <mdx n="0" f="s">
      <ms ns="7" c="0"/>
    </mdx>
    <mdx n="0" f="s">
      <ms ns="8" c="0"/>
    </mdx>
  </mdx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<sst xmlns="http://schemas.openxmlformats.org/spreadsheetml/2006/main" count="137066" uniqueCount="1599">
  <si>
    <t>Tab Name</t>
  </si>
  <si>
    <t>Tab Contents</t>
  </si>
  <si>
    <t>Summary</t>
  </si>
  <si>
    <t xml:space="preserve">Summary of 2005 and 2018 emissions by category </t>
  </si>
  <si>
    <t>Electricity Summary</t>
  </si>
  <si>
    <t>Summary of 2005 and 2018 electricity generation, retail sales, and emissions according to inventory accounting methodology</t>
  </si>
  <si>
    <t>2005 Generation (EIA)</t>
  </si>
  <si>
    <t>Plant-level generation data for 2005</t>
  </si>
  <si>
    <t>2018 Generation (EIA)</t>
  </si>
  <si>
    <t>Plant-level generation data for 2018</t>
  </si>
  <si>
    <t>2005 Emissions (eGrid)</t>
  </si>
  <si>
    <t>Plant-level electricity emissions data for 2005</t>
  </si>
  <si>
    <t>2018 Emissions (eGrid)</t>
  </si>
  <si>
    <t>Plant-level electricity emissions data for 2018</t>
  </si>
  <si>
    <t>2005 Ownership (EIA)</t>
  </si>
  <si>
    <t>Ownership shares for out-of-state plants with NM utility ownership for 2005</t>
  </si>
  <si>
    <t>2018 Ownership (EIA)</t>
  </si>
  <si>
    <t>Ownership shares for out-of-state plants with NM utility ownership for 2018</t>
  </si>
  <si>
    <t>2005 Retail Sales (EIA)</t>
  </si>
  <si>
    <t>Electricity retail sales for 2005</t>
  </si>
  <si>
    <t>2018 Retail Sales (EIA)</t>
  </si>
  <si>
    <t>Electricity retail sales for 2018</t>
  </si>
  <si>
    <t>CO2FFC</t>
  </si>
  <si>
    <t>EPA SIT CO2 emissions for fossil fuel combustion</t>
  </si>
  <si>
    <t>IndirectCO2</t>
  </si>
  <si>
    <t>EPA SIT CO2 emissions associated with use of electricity as fuel (note this is a consumption-based accounting and not how our inventory handles electricity emissions)</t>
  </si>
  <si>
    <t>Stationary</t>
  </si>
  <si>
    <t>EPA SIT CH4 and N2O Emissions from Stationary Combustion</t>
  </si>
  <si>
    <t>Mobile Combustion</t>
  </si>
  <si>
    <t>EPA SIT CH4 and N2O Emissions from Mobile Combustion</t>
  </si>
  <si>
    <t>Coal</t>
  </si>
  <si>
    <t>EPA SIT CH4 and N2O Emissions from Coal Mining</t>
  </si>
  <si>
    <t>Gas and Oil</t>
  </si>
  <si>
    <t>EPA SIT CH4 and N2O Emissions from Gas and Oil</t>
  </si>
  <si>
    <t>IP</t>
  </si>
  <si>
    <t>EPA SIT CH4 and N2O Emissions from Industrial Processes</t>
  </si>
  <si>
    <t>Agriculture</t>
  </si>
  <si>
    <t>EPA SIT GHG Emissions from Agriculture</t>
  </si>
  <si>
    <t>Forest Management</t>
  </si>
  <si>
    <t>EPA SIT Land Use, Land Use Change, and Forestry</t>
  </si>
  <si>
    <t>Waste</t>
  </si>
  <si>
    <t>EPA SIT GHG Emissions from Waste</t>
  </si>
  <si>
    <t>Wastewater</t>
  </si>
  <si>
    <t>EPA SIT CH4 and N2O Emissions from Wastewater</t>
  </si>
  <si>
    <t>2018 SEDS Benchmarking</t>
  </si>
  <si>
    <t>Comparison of energy demand by sector from EIA SEDS vs the E3 PATHWAYS model for 2018</t>
  </si>
  <si>
    <t>Oil &amp; Gas Summary</t>
  </si>
  <si>
    <t>Summary of 2005 and 2018 oil and gas emissions inventory results</t>
  </si>
  <si>
    <t>WESTAR Data Analysis</t>
  </si>
  <si>
    <t>Sheet tracing E3 calculation of oil and gas emissions from WESTAR emissions inventory</t>
  </si>
  <si>
    <t>NM Oil Production</t>
  </si>
  <si>
    <t>Historical crude oil production from EIA</t>
  </si>
  <si>
    <t>2014-16 WRAP Pivot Tables</t>
  </si>
  <si>
    <t>Summary pivot table for 2014-2016 WRAP emissions inventory data</t>
  </si>
  <si>
    <t>2014-16 WRAP Emissions Inventory</t>
  </si>
  <si>
    <t>Raw 2014-2016 WRAP emissions inventory data</t>
  </si>
  <si>
    <t>2023 WRAP Pivot Tables</t>
  </si>
  <si>
    <t>Summary pivot table for 2023 WRAP emissions inventory data</t>
  </si>
  <si>
    <t>2023 WRAP Emissions Inventory</t>
  </si>
  <si>
    <t>Raw 2023 WRAP emissions inventory data</t>
  </si>
  <si>
    <t>CO2 Sources Categorization</t>
  </si>
  <si>
    <t>E3 determined categorization of CO2 emissions sources from WRAP data as fuel combustion or non-fuel combustion</t>
  </si>
  <si>
    <t>EIA NG Consumption</t>
  </si>
  <si>
    <t>Natural gas consumption by sector of the economy, including upstream/midstream oil and gas sector</t>
  </si>
  <si>
    <t>Constants</t>
  </si>
  <si>
    <t>Various constants used throughout workbook</t>
  </si>
  <si>
    <t>New Mexico Greenhouse Gas Emissions Summary Table (MMT CO2e)</t>
  </si>
  <si>
    <t>Light Duty Vehciles</t>
  </si>
  <si>
    <t>Sector</t>
  </si>
  <si>
    <t>2005 Calculation Method</t>
  </si>
  <si>
    <t>2018 Calculation Method</t>
  </si>
  <si>
    <t>MMT CO2e</t>
  </si>
  <si>
    <t>2030 reduction goal</t>
  </si>
  <si>
    <t>Electricity Generation</t>
  </si>
  <si>
    <t>E3 calculation based on EIA/EPA data for net generation and emissions</t>
  </si>
  <si>
    <t>Transportation</t>
  </si>
  <si>
    <t>Direct SIT outputs</t>
  </si>
  <si>
    <t>Input EIA SEDS energy into LEAP with EPA SIT emission factors</t>
  </si>
  <si>
    <t>Residential</t>
  </si>
  <si>
    <t>Commercial</t>
  </si>
  <si>
    <t>Industrial</t>
  </si>
  <si>
    <t>Direct SIT outputs net fossil fuel industry fuel consumption</t>
  </si>
  <si>
    <t>Input EIA SEDS energy into LEAP with EPA SIT emission factors after removing fossil fuel industry energy consumption</t>
  </si>
  <si>
    <t>Industrial Processes (Non-Combustion Emissions)</t>
  </si>
  <si>
    <t>Direct SIT outputs (2018 data not available, assume same as 2017)</t>
  </si>
  <si>
    <t>Coal Mining &amp; Abandoned Mines</t>
  </si>
  <si>
    <t>Natural &amp; Working Lands</t>
  </si>
  <si>
    <t>Oil &amp; Gas (Fugitive Emissions)</t>
  </si>
  <si>
    <t>WESTAR 2014-2016 basline emissions scaled by oil production + natural gas transmission and distribution emissions from SIT</t>
  </si>
  <si>
    <t>Oil &amp; Gas (Fuel Combustion)</t>
  </si>
  <si>
    <t>WESTAR 2014-2016 basline emissions scaled by oil production + downstream fossil fuel industry combustion emissions identified from SEDS</t>
  </si>
  <si>
    <t>Total</t>
  </si>
  <si>
    <t>Total (Net Oil &amp; Gas)</t>
  </si>
  <si>
    <t>Percent of Total</t>
  </si>
  <si>
    <t>90% of 2005</t>
  </si>
  <si>
    <t>10% of 2005</t>
  </si>
  <si>
    <t>Include Specified Imports in Total?</t>
  </si>
  <si>
    <t>Yes</t>
  </si>
  <si>
    <t>Specified imports are defined for this inventory as out of state power plants with partial ownership by New Mexico utilities.</t>
  </si>
  <si>
    <t>Category</t>
  </si>
  <si>
    <t>Units</t>
  </si>
  <si>
    <t>EIA In-State Generation</t>
  </si>
  <si>
    <t>GWh</t>
  </si>
  <si>
    <t>In-State Generation</t>
  </si>
  <si>
    <t>Imported Generation</t>
  </si>
  <si>
    <t>NM-Associated Generation</t>
  </si>
  <si>
    <t>Exported Generation (San Juan)</t>
  </si>
  <si>
    <t>Retail Sales</t>
  </si>
  <si>
    <t>EIA In-State Emissions</t>
  </si>
  <si>
    <t>In-State Emissions</t>
  </si>
  <si>
    <t>Imported Emissions</t>
  </si>
  <si>
    <t>NM-Associated Emissions</t>
  </si>
  <si>
    <t>Exported Emissions (San Juan)</t>
  </si>
  <si>
    <t>Sources:  EIA-906/920, EIA-860</t>
  </si>
  <si>
    <t>YEAR-TO-DATE</t>
  </si>
  <si>
    <t>Four Corners weighted ownership calculation (unit gen source: eGrid)</t>
  </si>
  <si>
    <t>Plant ID</t>
  </si>
  <si>
    <t>Combined Heat &amp; Power Plant</t>
  </si>
  <si>
    <t>Nuclear Unit I.D.</t>
  </si>
  <si>
    <t>Plant Name</t>
  </si>
  <si>
    <t>Operator Name</t>
  </si>
  <si>
    <t>Operator ID</t>
  </si>
  <si>
    <t>State</t>
  </si>
  <si>
    <t>Census Region</t>
  </si>
  <si>
    <t>NERC Region</t>
  </si>
  <si>
    <t xml:space="preserve">Reserved </t>
  </si>
  <si>
    <t>NAICS Code</t>
  </si>
  <si>
    <t>EIA Sector Number</t>
  </si>
  <si>
    <t>Sector Name</t>
  </si>
  <si>
    <t>Reported Prime Mover</t>
  </si>
  <si>
    <t>Reported Fuel Type Code</t>
  </si>
  <si>
    <t>AER Fuel Type Code</t>
  </si>
  <si>
    <t>Physical Unit Label</t>
  </si>
  <si>
    <t>TOTAL FUEL CONSUMPTION QUANTITY</t>
  </si>
  <si>
    <t>ELECTRIC FUEL CONSUMPTION QUANTITY</t>
  </si>
  <si>
    <t>TOTAL FUEL CONSUMPTION MMBTUS</t>
  </si>
  <si>
    <t>ELEC FUEL CONSUMPTION MMBTUS</t>
  </si>
  <si>
    <t>NET GENERATION (megawatthours)</t>
  </si>
  <si>
    <t>Year</t>
  </si>
  <si>
    <t>NM-Associated Share (%)</t>
  </si>
  <si>
    <t>NM-Associated Net Generation (MWh)</t>
  </si>
  <si>
    <t>Plant name</t>
  </si>
  <si>
    <t>Generator ID</t>
  </si>
  <si>
    <t>Generator annual net generation (MWh)</t>
  </si>
  <si>
    <t>NM Ownership</t>
  </si>
  <si>
    <t>NM Net Gen (MWh)</t>
  </si>
  <si>
    <t>N</t>
  </si>
  <si>
    <t>Four Corners</t>
  </si>
  <si>
    <t>Arizona Public Service Co</t>
  </si>
  <si>
    <t>NM</t>
  </si>
  <si>
    <t xml:space="preserve">MTN </t>
  </si>
  <si>
    <t>WECC</t>
  </si>
  <si>
    <t xml:space="preserve">Electric Utility              </t>
  </si>
  <si>
    <t>ST</t>
  </si>
  <si>
    <t>NG</t>
  </si>
  <si>
    <t>mcf</t>
  </si>
  <si>
    <t>1</t>
  </si>
  <si>
    <t>SUB</t>
  </si>
  <si>
    <t>COL</t>
  </si>
  <si>
    <t>tons</t>
  </si>
  <si>
    <t>2</t>
  </si>
  <si>
    <t>Palo Verde</t>
  </si>
  <si>
    <t>AZ</t>
  </si>
  <si>
    <t>NUC</t>
  </si>
  <si>
    <t>3</t>
  </si>
  <si>
    <t>4</t>
  </si>
  <si>
    <t>5</t>
  </si>
  <si>
    <t>Escalante</t>
  </si>
  <si>
    <t>Tri-State G &amp; T Assn, Inc</t>
  </si>
  <si>
    <t>Weighted NM Share of Four Corners Total Gen</t>
  </si>
  <si>
    <t>Navajo Dam</t>
  </si>
  <si>
    <t>City of Farmington</t>
  </si>
  <si>
    <t>HY</t>
  </si>
  <si>
    <t>WAT</t>
  </si>
  <si>
    <t>HYC</t>
  </si>
  <si>
    <t>Rio Grande</t>
  </si>
  <si>
    <t>El Paso Electric Co</t>
  </si>
  <si>
    <t>DFO</t>
  </si>
  <si>
    <t>barrels</t>
  </si>
  <si>
    <t>Maddox</t>
  </si>
  <si>
    <t>Southwestern Public Service Co</t>
  </si>
  <si>
    <t>SPP</t>
  </si>
  <si>
    <t>GT</t>
  </si>
  <si>
    <t>Las Vegas</t>
  </si>
  <si>
    <t>Public Service Co of NM</t>
  </si>
  <si>
    <t>Reeves</t>
  </si>
  <si>
    <t>San Juan</t>
  </si>
  <si>
    <t>Carlsbad</t>
  </si>
  <si>
    <t>Cunningham</t>
  </si>
  <si>
    <t>Animas</t>
  </si>
  <si>
    <t>CA</t>
  </si>
  <si>
    <t>CT</t>
  </si>
  <si>
    <t>Raton</t>
  </si>
  <si>
    <t>Raton Public Service Company</t>
  </si>
  <si>
    <t>IC</t>
  </si>
  <si>
    <t>BIT</t>
  </si>
  <si>
    <t>Tucumcari</t>
  </si>
  <si>
    <t>Elephant Butte</t>
  </si>
  <si>
    <t>U S Bureau of Reclamation</t>
  </si>
  <si>
    <t>El Vado Dam</t>
  </si>
  <si>
    <t>Los Alamos County</t>
  </si>
  <si>
    <t>Abiquiu Dam</t>
  </si>
  <si>
    <t>Lordsburg Generating</t>
  </si>
  <si>
    <t>Pyramid</t>
  </si>
  <si>
    <t>Y</t>
  </si>
  <si>
    <t>Southside Water Reclamation Plant</t>
  </si>
  <si>
    <t>Albuquerque City of</t>
  </si>
  <si>
    <t xml:space="preserve">NAICS-22 Cogen                </t>
  </si>
  <si>
    <t>OBG</t>
  </si>
  <si>
    <t>ORW</t>
  </si>
  <si>
    <t>Mcf</t>
  </si>
  <si>
    <t>Univ New Mexico Cogen Plant</t>
  </si>
  <si>
    <t>University of New Mexico</t>
  </si>
  <si>
    <t xml:space="preserve">Commercial NAICS Cogen        </t>
  </si>
  <si>
    <t>Ford Utilities Center</t>
  </si>
  <si>
    <t>Gallup Refinery</t>
  </si>
  <si>
    <t>Western Refining Southwest Inc</t>
  </si>
  <si>
    <t xml:space="preserve">Industrial NAICS Cogen        </t>
  </si>
  <si>
    <t>Hidalgo Smelter</t>
  </si>
  <si>
    <t>Phelps Dodge Corp-Hidalgo</t>
  </si>
  <si>
    <t>Blanco Compressor Station</t>
  </si>
  <si>
    <t>Enterprise Products Optg LP</t>
  </si>
  <si>
    <t xml:space="preserve">Industrial NAICS Non-Cogen    </t>
  </si>
  <si>
    <t>Chino Mines</t>
  </si>
  <si>
    <t>Phelps Dodge Corp-Chino Mines</t>
  </si>
  <si>
    <t>Phelps Dodge Tyrone</t>
  </si>
  <si>
    <t>Phelps Dodge Tyrone Inc</t>
  </si>
  <si>
    <t>Milagro Cogeneration Plant</t>
  </si>
  <si>
    <t>Williams Field Services Co</t>
  </si>
  <si>
    <t>New Mexico State University</t>
  </si>
  <si>
    <t>Delta Person LLC</t>
  </si>
  <si>
    <t>Delta Person LP</t>
  </si>
  <si>
    <t xml:space="preserve">NAICS-22 Non-Cogen            </t>
  </si>
  <si>
    <t>Afton Generating Station</t>
  </si>
  <si>
    <t>Phelps Dodge Cobre Mining</t>
  </si>
  <si>
    <t>Phelps Dodge Corp-Cobre Mines</t>
  </si>
  <si>
    <t>Bluffview</t>
  </si>
  <si>
    <t>New Mexico Wind Energy Center</t>
  </si>
  <si>
    <t>FPL Energy New Mexico Wind LLC</t>
  </si>
  <si>
    <t>WT</t>
  </si>
  <si>
    <t>WND</t>
  </si>
  <si>
    <t>Caprock Wind Farm</t>
  </si>
  <si>
    <t>Bluarc Management Group LLC</t>
  </si>
  <si>
    <t>San Juan Mesa</t>
  </si>
  <si>
    <t>Edison Mission Energy</t>
  </si>
  <si>
    <t>Sources: EIA Form 860, EIA Form 923</t>
  </si>
  <si>
    <t/>
  </si>
  <si>
    <t>Net Generation (MWh)</t>
  </si>
  <si>
    <t>Plant Id</t>
  </si>
  <si>
    <t>Combined Heat And
 Power Plant</t>
  </si>
  <si>
    <t>Operator Id</t>
  </si>
  <si>
    <t>Plant State</t>
  </si>
  <si>
    <t>Sector Number</t>
  </si>
  <si>
    <t>Generator Id</t>
  </si>
  <si>
    <t>Reported
Prime Mover</t>
  </si>
  <si>
    <t>Net Generation
January</t>
  </si>
  <si>
    <t>Net Generation
February</t>
  </si>
  <si>
    <t>Net Generation
March</t>
  </si>
  <si>
    <t>Net Generation
April</t>
  </si>
  <si>
    <t>Net Generation
May</t>
  </si>
  <si>
    <t>Net Generation
June</t>
  </si>
  <si>
    <t>Net Generation
July</t>
  </si>
  <si>
    <t>Net Generation
August</t>
  </si>
  <si>
    <t>Net Generation
September</t>
  </si>
  <si>
    <t>Net Generation
October</t>
  </si>
  <si>
    <t>Net Generation
November</t>
  </si>
  <si>
    <t>Net Generation
December</t>
  </si>
  <si>
    <t>Net Generation
Year To Date</t>
  </si>
  <si>
    <t>YEAR</t>
  </si>
  <si>
    <t>MTN</t>
  </si>
  <si>
    <t>Electric Utility</t>
  </si>
  <si>
    <t>Springerville</t>
  </si>
  <si>
    <t>Tucson Electric Power Co</t>
  </si>
  <si>
    <t>City of Farmington - (NM)</t>
  </si>
  <si>
    <t>MRO</t>
  </si>
  <si>
    <t>RC</t>
  </si>
  <si>
    <t>.</t>
  </si>
  <si>
    <t>NAICS-22 Cogen</t>
  </si>
  <si>
    <t>Commercial NAICS Cogen</t>
  </si>
  <si>
    <t>FreePort-McMoRan-Corp-Chino Mines</t>
  </si>
  <si>
    <t>Industrial NAICS Non-Cogen</t>
  </si>
  <si>
    <t>Freeport McMoRan</t>
  </si>
  <si>
    <t>Freeport McMoRan Inc</t>
  </si>
  <si>
    <t>Rio Bravo</t>
  </si>
  <si>
    <t>Freeport McMoRan Cobre Mining</t>
  </si>
  <si>
    <t>FreePort-McMoRan-Corp-Cobre Mines</t>
  </si>
  <si>
    <t>Luna Energy Facility</t>
  </si>
  <si>
    <t>Valencia Energy Facility</t>
  </si>
  <si>
    <t>Valencia Power LLC</t>
  </si>
  <si>
    <t>NAICS-22 Non-Cogen</t>
  </si>
  <si>
    <t>Leeward Asset Management, LLC</t>
  </si>
  <si>
    <t>San Juan Mesa Wind Project LLC</t>
  </si>
  <si>
    <t>NRG Energy Gas &amp; Wind Holdings Inc</t>
  </si>
  <si>
    <t>Aragonne Wind LLC</t>
  </si>
  <si>
    <t>Hobbs Generating Station</t>
  </si>
  <si>
    <t>Lea Power Partners LLC</t>
  </si>
  <si>
    <t>High Lonesome Mesa LLC</t>
  </si>
  <si>
    <t>Mesalands Comm College Wind Turbine</t>
  </si>
  <si>
    <t>Mesalands Community College</t>
  </si>
  <si>
    <t>Commercial NAICS Non-Cogen</t>
  </si>
  <si>
    <t>Cimarron Solar Facility</t>
  </si>
  <si>
    <t>Southern Power Co</t>
  </si>
  <si>
    <t>PV</t>
  </si>
  <si>
    <t>SUN</t>
  </si>
  <si>
    <t>Texico Wind Ranch LP</t>
  </si>
  <si>
    <t>Texico Wind LP</t>
  </si>
  <si>
    <t>Roadrunner Solar</t>
  </si>
  <si>
    <t>NRG Solar Roadrunner</t>
  </si>
  <si>
    <t>Red Mesa Wind LLC</t>
  </si>
  <si>
    <t>Questa Solar Facility</t>
  </si>
  <si>
    <t>Chevron Technology Ventures</t>
  </si>
  <si>
    <t>Albuquerque Solar Energy Center</t>
  </si>
  <si>
    <t>PNM Resources</t>
  </si>
  <si>
    <t>Los Lunas Solar Energy Center</t>
  </si>
  <si>
    <t>Deming Solar Energy Center</t>
  </si>
  <si>
    <t>Las Vegas Solar Energy Center</t>
  </si>
  <si>
    <t>Alamogordo Solar Energy Center</t>
  </si>
  <si>
    <t>Hatch Solar Energy Center I, LLC</t>
  </si>
  <si>
    <t>SPS1 Dollarhide</t>
  </si>
  <si>
    <t>SunE SPS1, LLC</t>
  </si>
  <si>
    <t>SPS2 Jal</t>
  </si>
  <si>
    <t>SunE SPS2, LLC</t>
  </si>
  <si>
    <t>SPS3 Lea</t>
  </si>
  <si>
    <t>SunE SPS3, LLC</t>
  </si>
  <si>
    <t>SPS4 Monument</t>
  </si>
  <si>
    <t>SunE SPS4, LLC</t>
  </si>
  <si>
    <t>SPS5 Hopi</t>
  </si>
  <si>
    <t>SunE SPS5, LLC</t>
  </si>
  <si>
    <t>LCEC Generation LLVC</t>
  </si>
  <si>
    <t>Western Farmers Elec Coop, Inc</t>
  </si>
  <si>
    <t>Wildcat Wind</t>
  </si>
  <si>
    <t>Wildcat Wind, LLC</t>
  </si>
  <si>
    <t>Macho Springs Power I</t>
  </si>
  <si>
    <t>Capital Power Corporation</t>
  </si>
  <si>
    <t>SunE EPE2 LLC</t>
  </si>
  <si>
    <t>SunE EPE1 LLC</t>
  </si>
  <si>
    <t>WSMR I</t>
  </si>
  <si>
    <t>Siemens Government Technologies Inc</t>
  </si>
  <si>
    <t>El Cabo Wind</t>
  </si>
  <si>
    <t>Avangrid Renewables LLC</t>
  </si>
  <si>
    <t>Quay County</t>
  </si>
  <si>
    <t>Kit Carson</t>
  </si>
  <si>
    <t>WGL Energy Systems, Inc</t>
  </si>
  <si>
    <t>Los Alamos PV Site</t>
  </si>
  <si>
    <t>BA</t>
  </si>
  <si>
    <t>MWH</t>
  </si>
  <si>
    <t>La Luz Energy Center</t>
  </si>
  <si>
    <t>Broadview Energy Prime LLC</t>
  </si>
  <si>
    <t>BayWa r.e Wind LLC</t>
  </si>
  <si>
    <t>Broadview Energy Prime 2 LLC</t>
  </si>
  <si>
    <t>SEV NM Phase 2</t>
  </si>
  <si>
    <t>Altus Power America Management, LLC</t>
  </si>
  <si>
    <t>Otero Solar</t>
  </si>
  <si>
    <t>Manzano Solar</t>
  </si>
  <si>
    <t>Silver City WWTP PV Project</t>
  </si>
  <si>
    <t>Affordable Solar Silver City, LLC</t>
  </si>
  <si>
    <t>GSE NM1</t>
  </si>
  <si>
    <t>Sue Cleveland High School</t>
  </si>
  <si>
    <t>Rio Rancho High School</t>
  </si>
  <si>
    <t>Lightning Dock Geothermal HI-01, LLC</t>
  </si>
  <si>
    <t>BT</t>
  </si>
  <si>
    <t>GEO</t>
  </si>
  <si>
    <t>Blue Sky One</t>
  </si>
  <si>
    <t>SSA Solar of NM, LLC</t>
  </si>
  <si>
    <t>Roosevelt County</t>
  </si>
  <si>
    <t>EDF Renewable Asset Holdings, Inc.</t>
  </si>
  <si>
    <t>Storrie Lake Solar Project</t>
  </si>
  <si>
    <t>MSM Solar LLC</t>
  </si>
  <si>
    <t>Prosperity Energy Storage Facility Hybrid</t>
  </si>
  <si>
    <t>Anderson Wind I</t>
  </si>
  <si>
    <t>Anderson Wind II</t>
  </si>
  <si>
    <t>Macho Springs</t>
  </si>
  <si>
    <t>Caprock Solar 1 LLC</t>
  </si>
  <si>
    <t>Caprock Solar 1, LLC</t>
  </si>
  <si>
    <t>Eubank Landfill Solar Array</t>
  </si>
  <si>
    <t>Suncore Photovoltaics, Inc</t>
  </si>
  <si>
    <t>Sandoval Solar Energy Center</t>
  </si>
  <si>
    <t>Springer Solar 1</t>
  </si>
  <si>
    <t>Springer Electric Coop, Inc</t>
  </si>
  <si>
    <t>Meadow Lake Solar Energy Center</t>
  </si>
  <si>
    <t>Cibola</t>
  </si>
  <si>
    <t>City of Truth or Consequences PV</t>
  </si>
  <si>
    <t>SSA Solar of NM 4, LLC</t>
  </si>
  <si>
    <t>Milo Wind Project LLC</t>
  </si>
  <si>
    <t>Broadview Energy JN, LLC</t>
  </si>
  <si>
    <t>Pattern Operators LP</t>
  </si>
  <si>
    <t>Broadview Energy KW, LLC</t>
  </si>
  <si>
    <t>South Valley Solar Energy Center</t>
  </si>
  <si>
    <t>Santa Fe Solar Energy Center</t>
  </si>
  <si>
    <t>Santolina Solar Energy Center</t>
  </si>
  <si>
    <t>Rio Communities Solar Energy Center</t>
  </si>
  <si>
    <t>Alta Luna</t>
  </si>
  <si>
    <t>TPE Alta Luna, LLC</t>
  </si>
  <si>
    <t>Holloman Solar Facility</t>
  </si>
  <si>
    <t>Wal-Mart Truth or Consequences PV</t>
  </si>
  <si>
    <t>SSA Solar of NM 3, LLC</t>
  </si>
  <si>
    <t>Chaves Solar, LLC</t>
  </si>
  <si>
    <t>Chaves Solar LLC</t>
  </si>
  <si>
    <t>Roswell Solar, LLC</t>
  </si>
  <si>
    <t>Four Peaks Camino Real</t>
  </si>
  <si>
    <t>ENERGYneering Solutions, Inc</t>
  </si>
  <si>
    <t>LFG</t>
  </si>
  <si>
    <t>Sterling I Wind Farm</t>
  </si>
  <si>
    <t>AEM Wind LLC</t>
  </si>
  <si>
    <t>Columbus Solar Project</t>
  </si>
  <si>
    <t>New Mexico Renewable Development LLC</t>
  </si>
  <si>
    <t>Facebook 1 Solar Energy Center</t>
  </si>
  <si>
    <t>NMRD Data Center, LLC</t>
  </si>
  <si>
    <t>Facebook 2 Solar Energy Center</t>
  </si>
  <si>
    <t>Facebook 3 Solar Energy Center</t>
  </si>
  <si>
    <t>Carrizozo Solar</t>
  </si>
  <si>
    <t>SoCore Energy LLC</t>
  </si>
  <si>
    <t>Middle Daisy</t>
  </si>
  <si>
    <t>Onyx Asset Services Group</t>
  </si>
  <si>
    <t>Casa Mesa Wind Energy Center</t>
  </si>
  <si>
    <t>Casa Mesa Wind, LLC</t>
  </si>
  <si>
    <t>Syncarpha Eagle Nest</t>
  </si>
  <si>
    <t>Syncarpha Eagle Nest I, LLC</t>
  </si>
  <si>
    <t>CNMEC Solar Energy Center</t>
  </si>
  <si>
    <t>City of Gallup Solar</t>
  </si>
  <si>
    <t>Standard Solar</t>
  </si>
  <si>
    <t>State-Fuel Level Increment</t>
  </si>
  <si>
    <t>Source: eGRID2005_plant</t>
  </si>
  <si>
    <t>eGRID2007 2005 file plant sequence number</t>
  </si>
  <si>
    <t>State abbreviation</t>
  </si>
  <si>
    <t>DOE/EIA ORIS plant or facility code</t>
  </si>
  <si>
    <t>Plant EPA Facility Registry System (FRS) identification code</t>
  </si>
  <si>
    <t>Plant operator name</t>
  </si>
  <si>
    <t>Plant operator ID</t>
  </si>
  <si>
    <t>Utility service area name</t>
  </si>
  <si>
    <t>Utility service area ID</t>
  </si>
  <si>
    <t>Parent company ID associated with the operator</t>
  </si>
  <si>
    <t>Parent company name associated with the operator</t>
  </si>
  <si>
    <t>Power control area name</t>
  </si>
  <si>
    <t>Power control area ID</t>
  </si>
  <si>
    <t>NERC region acronym</t>
  </si>
  <si>
    <t>eGRID subregion acronym</t>
  </si>
  <si>
    <t>eGRID subregion name</t>
  </si>
  <si>
    <t>Plant FIPS State code</t>
  </si>
  <si>
    <t>Plant FIPS county code</t>
  </si>
  <si>
    <t>Plant county name</t>
  </si>
  <si>
    <t>Plant latitude</t>
  </si>
  <si>
    <t>Plant longitude</t>
  </si>
  <si>
    <t>County centroid flag:  1 = county centroid used</t>
  </si>
  <si>
    <t>Number of boilers</t>
  </si>
  <si>
    <t>Number of generators</t>
  </si>
  <si>
    <t xml:space="preserve">Plant combustion status </t>
  </si>
  <si>
    <t>Plant emissions source(s)</t>
  </si>
  <si>
    <t>Plant primary fuel</t>
  </si>
  <si>
    <t>Plant primary coal/oil/gas/ other fossil fuel category</t>
  </si>
  <si>
    <t>Flag indicating if the plant  used any amount of coal:  1 = Yes</t>
  </si>
  <si>
    <t>Plant capacity factor</t>
  </si>
  <si>
    <t>Plant nameplate capacity (MW)</t>
  </si>
  <si>
    <t>Renewable methane/ biomass plant adjustment flag</t>
  </si>
  <si>
    <t>Combined heat and power (CHP) plant adjustment flag:  1 = Yes</t>
  </si>
  <si>
    <t>CHP plant useful thermal output (MMBtu)</t>
  </si>
  <si>
    <t>CHP plant power to heat ratio</t>
  </si>
  <si>
    <t>CHP plant electric allocation factor</t>
  </si>
  <si>
    <t>Plant pumped storage flag:                 1 = Yes</t>
  </si>
  <si>
    <t>Plant annual heat input (MMBtu)</t>
  </si>
  <si>
    <t>Plant ozone season heat input (MMBtu)</t>
  </si>
  <si>
    <t>Plant annual net generation (MWh)</t>
  </si>
  <si>
    <t>Plant ozone season net generation (MWh)</t>
  </si>
  <si>
    <t>Plant annual NOx emissions (tons)</t>
  </si>
  <si>
    <t>Plant ozone season NOx emissions (tons)</t>
  </si>
  <si>
    <t>Plant annual SO2 emissions (tons)</t>
  </si>
  <si>
    <t>Plant annual CO2 emissions (tons)</t>
  </si>
  <si>
    <t>Plant annual CH4 emissions (lbs)</t>
  </si>
  <si>
    <t>Plant annual N2O emissions (lbs)</t>
  </si>
  <si>
    <t>Plant annual Hg emissions (lbs)</t>
  </si>
  <si>
    <t>Unit unadjusted annual CO2 emissions (metric tons)</t>
  </si>
  <si>
    <t>NM-Associated  CO2 emissions (metric tons)</t>
  </si>
  <si>
    <t>SEQPLT05</t>
  </si>
  <si>
    <t>PSTATABB</t>
  </si>
  <si>
    <t>PNAME</t>
  </si>
  <si>
    <t>ORISPL</t>
  </si>
  <si>
    <t>FRSID</t>
  </si>
  <si>
    <t>OPRNAME</t>
  </si>
  <si>
    <t>OPRCODE</t>
  </si>
  <si>
    <t>UTLSRVNM</t>
  </si>
  <si>
    <t>UTLSRVID</t>
  </si>
  <si>
    <t>OPPRNUM</t>
  </si>
  <si>
    <t>OPPRNAME</t>
  </si>
  <si>
    <t>PCANAME</t>
  </si>
  <si>
    <t>PCAID</t>
  </si>
  <si>
    <t>NERC</t>
  </si>
  <si>
    <t>SUBRGN</t>
  </si>
  <si>
    <t>SRNAME</t>
  </si>
  <si>
    <t>FIPSST</t>
  </si>
  <si>
    <t>FIPSCNTY</t>
  </si>
  <si>
    <t>CNTYNAME</t>
  </si>
  <si>
    <t>LAT</t>
  </si>
  <si>
    <t>LON</t>
  </si>
  <si>
    <t>CCFLAG</t>
  </si>
  <si>
    <t>NUMBLR</t>
  </si>
  <si>
    <t>NUMGEN</t>
  </si>
  <si>
    <t>COMBUST</t>
  </si>
  <si>
    <t>SOURCEM</t>
  </si>
  <si>
    <t>PLPRMFL</t>
  </si>
  <si>
    <t>PLFUELCT</t>
  </si>
  <si>
    <t>COALFLAG</t>
  </si>
  <si>
    <t>CAPFAC</t>
  </si>
  <si>
    <t>NAMEPCAP</t>
  </si>
  <si>
    <t>RMBMFLAG</t>
  </si>
  <si>
    <t>CHPFLAG</t>
  </si>
  <si>
    <t>USETHRMO</t>
  </si>
  <si>
    <t>PWRTOHT</t>
  </si>
  <si>
    <t>ELCALLOC</t>
  </si>
  <si>
    <t>PSFLAG</t>
  </si>
  <si>
    <t>PLHTIAN</t>
  </si>
  <si>
    <t>PLHTIOZ</t>
  </si>
  <si>
    <t>PLNGENAN</t>
  </si>
  <si>
    <t>PLNGENOZ</t>
  </si>
  <si>
    <t>PLNOXAN</t>
  </si>
  <si>
    <t>PLNOXOZ</t>
  </si>
  <si>
    <t>PLSO2AN</t>
  </si>
  <si>
    <t>PLCO2AN</t>
  </si>
  <si>
    <t>PLCH4AN</t>
  </si>
  <si>
    <t>PLN2OAN</t>
  </si>
  <si>
    <t>PLHGAN</t>
  </si>
  <si>
    <t>Pinnacle West Capital Corp</t>
  </si>
  <si>
    <t>Arizona Public Service Company</t>
  </si>
  <si>
    <t>AZNM</t>
  </si>
  <si>
    <t>WECC Southwest</t>
  </si>
  <si>
    <t>35</t>
  </si>
  <si>
    <t>045</t>
  </si>
  <si>
    <t>CEM,        ICR</t>
  </si>
  <si>
    <t>COAL</t>
  </si>
  <si>
    <t>04</t>
  </si>
  <si>
    <t>013</t>
  </si>
  <si>
    <t>Maricopa</t>
  </si>
  <si>
    <t>N/A</t>
  </si>
  <si>
    <t>Public Service Company of New Mexico</t>
  </si>
  <si>
    <t>039</t>
  </si>
  <si>
    <t>Rio Arriba</t>
  </si>
  <si>
    <t>PNM Resources Inc</t>
  </si>
  <si>
    <t>Dona Ana</t>
  </si>
  <si>
    <t>CEM,</t>
  </si>
  <si>
    <t>GAS</t>
  </si>
  <si>
    <t>Farmington City of</t>
  </si>
  <si>
    <t>WAPA - Colorado-Missouri</t>
  </si>
  <si>
    <t>RMPA</t>
  </si>
  <si>
    <t>WECC Rockies</t>
  </si>
  <si>
    <t xml:space="preserve">        906,</t>
  </si>
  <si>
    <t>Babcock &amp; Brown</t>
  </si>
  <si>
    <t>Southwestern Public Service Company</t>
  </si>
  <si>
    <t>SPSO</t>
  </si>
  <si>
    <t>SPP South</t>
  </si>
  <si>
    <t>037</t>
  </si>
  <si>
    <t>Quay</t>
  </si>
  <si>
    <t>Xcel Energy Inc</t>
  </si>
  <si>
    <t>015</t>
  </si>
  <si>
    <t>Eddy</t>
  </si>
  <si>
    <t>Phelps Dodge Corp</t>
  </si>
  <si>
    <t>Texas-New Mexico Power Co-NM</t>
  </si>
  <si>
    <t>017</t>
  </si>
  <si>
    <t>Grant</t>
  </si>
  <si>
    <t>Ciniza Refinery</t>
  </si>
  <si>
    <t>Giant Industries Arizona Inc</t>
  </si>
  <si>
    <t>Continental Divide El Coop Inc</t>
  </si>
  <si>
    <t>031</t>
  </si>
  <si>
    <t>McKinley</t>
  </si>
  <si>
    <t>025</t>
  </si>
  <si>
    <t>Lea</t>
  </si>
  <si>
    <t>Arroyo Energy</t>
  </si>
  <si>
    <t>001</t>
  </si>
  <si>
    <t>Bernalillo</t>
  </si>
  <si>
    <t>USBR-Upper Colorado Region</t>
  </si>
  <si>
    <t>US Bureau Of Reclamation</t>
  </si>
  <si>
    <t>051</t>
  </si>
  <si>
    <t>Sierra</t>
  </si>
  <si>
    <t>Public Service Company of Colorado</t>
  </si>
  <si>
    <t>023</t>
  </si>
  <si>
    <t>Hidalgo</t>
  </si>
  <si>
    <t>CEM,   ,906,</t>
  </si>
  <si>
    <t>Williams Energy</t>
  </si>
  <si>
    <t>El Paso Electric Company</t>
  </si>
  <si>
    <t>FPL Energy</t>
  </si>
  <si>
    <t>FPL Group Inc</t>
  </si>
  <si>
    <t>Tri-State G &amp; T Assn Inc</t>
  </si>
  <si>
    <t>007</t>
  </si>
  <si>
    <t>Colfax</t>
  </si>
  <si>
    <t>Edison International</t>
  </si>
  <si>
    <t>041</t>
  </si>
  <si>
    <t>Roosevelt</t>
  </si>
  <si>
    <t>OIL</t>
  </si>
  <si>
    <t>Source: egrid2018_data_v2</t>
  </si>
  <si>
    <t>eGRID 2018 Unit file sequence number</t>
  </si>
  <si>
    <t>Data Year</t>
  </si>
  <si>
    <t>Plant state abbreviation</t>
  </si>
  <si>
    <t>Unit ID</t>
  </si>
  <si>
    <t>Prime Mover</t>
  </si>
  <si>
    <t>Unit Operational Status</t>
  </si>
  <si>
    <t>CAMD Program flag</t>
  </si>
  <si>
    <t>Program code(s)</t>
  </si>
  <si>
    <t>Unit bottom and firing type</t>
  </si>
  <si>
    <t>Number of associated generators</t>
  </si>
  <si>
    <t>Unit primary fuel</t>
  </si>
  <si>
    <t>Unit operating hours</t>
  </si>
  <si>
    <t>Unit unadjusted annual heat input (MMBtu)</t>
  </si>
  <si>
    <t>Unit unadjusted ozone season heat input (MMBtu)</t>
  </si>
  <si>
    <t>Unit unadjusted annual NOx emissions (tons)</t>
  </si>
  <si>
    <t>Unit unadjusted ozone season NOx emissions (tons)</t>
  </si>
  <si>
    <t>Unit unadjusted annual SO2 emissions (tons)</t>
  </si>
  <si>
    <t>Unit unadjusted annual CO2 emissions (tons)</t>
  </si>
  <si>
    <t>Unit unadjusted annual Hg emissions (lbs)</t>
  </si>
  <si>
    <t>Unit unadjusted annual heat input source</t>
  </si>
  <si>
    <t>Unit unadjusted ozone season heat input source</t>
  </si>
  <si>
    <t>Unit unadjusted annual NOx emissions source</t>
  </si>
  <si>
    <t>Unit unadjusted ozone season NOx emissions source</t>
  </si>
  <si>
    <t>Unit unadjusted annual SO2 emissions source</t>
  </si>
  <si>
    <t>Unit unadjusted annual CO2 emissions source</t>
  </si>
  <si>
    <t>Unit unadjusted annual Hg emissions source</t>
  </si>
  <si>
    <t>Unit SO2 (scrubber) first control device</t>
  </si>
  <si>
    <t>Unit NOx first control device</t>
  </si>
  <si>
    <t>Unit Hg Activated carbon injection system flag</t>
  </si>
  <si>
    <t>Unit year on-line</t>
  </si>
  <si>
    <t>NM CO2 emissions (metric tons)</t>
  </si>
  <si>
    <t>Offline Year</t>
  </si>
  <si>
    <t>SEQUNT18</t>
  </si>
  <si>
    <t>UNITID</t>
  </si>
  <si>
    <t>PRMVR</t>
  </si>
  <si>
    <t>UNTOPST</t>
  </si>
  <si>
    <t>CAMDFLAG</t>
  </si>
  <si>
    <t>PRGCODE</t>
  </si>
  <si>
    <t>BOTFIRTY</t>
  </si>
  <si>
    <t>FUELU1</t>
  </si>
  <si>
    <t>HRSOP</t>
  </si>
  <si>
    <t>HTIAN</t>
  </si>
  <si>
    <t>HTIOZ</t>
  </si>
  <si>
    <t>NOXAN</t>
  </si>
  <si>
    <t>NOXOZ</t>
  </si>
  <si>
    <t>SO2AN</t>
  </si>
  <si>
    <t>CO2AN</t>
  </si>
  <si>
    <t>HGAN</t>
  </si>
  <si>
    <t>HTIANSRC</t>
  </si>
  <si>
    <t>HTIOZSRC</t>
  </si>
  <si>
    <t>NOXANSRC</t>
  </si>
  <si>
    <t>NOXOZSRC</t>
  </si>
  <si>
    <t>SO2SRC</t>
  </si>
  <si>
    <t>CO2SRC</t>
  </si>
  <si>
    <t>HGSRC</t>
  </si>
  <si>
    <t>SO2CTLDV</t>
  </si>
  <si>
    <t>NOXCTLDV</t>
  </si>
  <si>
    <t>HGCTLDV</t>
  </si>
  <si>
    <t>UNTYRONL</t>
  </si>
  <si>
    <t>Four Corners Steam Elec Station</t>
  </si>
  <si>
    <t>OP</t>
  </si>
  <si>
    <t>ARP,MATS</t>
  </si>
  <si>
    <t>CELL</t>
  </si>
  <si>
    <t>EPA/CAMD</t>
  </si>
  <si>
    <t>WL</t>
  </si>
  <si>
    <t>LNCB</t>
  </si>
  <si>
    <t>Springerville Generating Station</t>
  </si>
  <si>
    <t>TS3</t>
  </si>
  <si>
    <t>WALL</t>
  </si>
  <si>
    <t>DL</t>
  </si>
  <si>
    <t>LNB,SCR</t>
  </si>
  <si>
    <t>EIA Prime Mover-level Data</t>
  </si>
  <si>
    <t>0001</t>
  </si>
  <si>
    <t>ARP</t>
  </si>
  <si>
    <t>CC</t>
  </si>
  <si>
    <t>DLNB,H2O,SCR</t>
  </si>
  <si>
    <t>AGSEC</t>
  </si>
  <si>
    <t>ASEC1</t>
  </si>
  <si>
    <t>Algodones</t>
  </si>
  <si>
    <t>OS</t>
  </si>
  <si>
    <t>ALPV1</t>
  </si>
  <si>
    <t>AND1</t>
  </si>
  <si>
    <t>AND2</t>
  </si>
  <si>
    <t>RE</t>
  </si>
  <si>
    <t>GT1</t>
  </si>
  <si>
    <t>Estimated using emissions factor</t>
  </si>
  <si>
    <t>HY1</t>
  </si>
  <si>
    <t>ST4</t>
  </si>
  <si>
    <t>Aragonne Mesa Phase II</t>
  </si>
  <si>
    <t>CN</t>
  </si>
  <si>
    <t>Aragonne Solar LLC</t>
  </si>
  <si>
    <t>PV1</t>
  </si>
  <si>
    <t>Bluffview Power Plant</t>
  </si>
  <si>
    <t>CTG-1</t>
  </si>
  <si>
    <t>DLNB,SCR</t>
  </si>
  <si>
    <t>0002</t>
  </si>
  <si>
    <t>Caprock Solar 2 LLC</t>
  </si>
  <si>
    <t>CMNM</t>
  </si>
  <si>
    <t>CMNMB</t>
  </si>
  <si>
    <t>CSPV</t>
  </si>
  <si>
    <t>9</t>
  </si>
  <si>
    <t>EIA Unit-level Data</t>
  </si>
  <si>
    <t>EIA Unit-Level Data</t>
  </si>
  <si>
    <t>Estimated based on unit-level NOx emission rates</t>
  </si>
  <si>
    <t>Estimated based on unit-level NOx ozone season emission rates</t>
  </si>
  <si>
    <t>8</t>
  </si>
  <si>
    <t>CBLA</t>
  </si>
  <si>
    <t>CIM1</t>
  </si>
  <si>
    <t>X0022</t>
  </si>
  <si>
    <t>COTC</t>
  </si>
  <si>
    <t>Clean Path Energy Center</t>
  </si>
  <si>
    <t>CPEC1</t>
  </si>
  <si>
    <t>P</t>
  </si>
  <si>
    <t>PVGEN</t>
  </si>
  <si>
    <t>CNMEC</t>
  </si>
  <si>
    <t>88029</t>
  </si>
  <si>
    <t>121B</t>
  </si>
  <si>
    <t>TANGENTIAL</t>
  </si>
  <si>
    <t>OFA</t>
  </si>
  <si>
    <t>122B</t>
  </si>
  <si>
    <t>123T</t>
  </si>
  <si>
    <t>DLNB</t>
  </si>
  <si>
    <t>124T</t>
  </si>
  <si>
    <t>DSEC</t>
  </si>
  <si>
    <t>HON2</t>
  </si>
  <si>
    <t>Eddy County Generating Station</t>
  </si>
  <si>
    <t>WLS</t>
  </si>
  <si>
    <t>O</t>
  </si>
  <si>
    <t>ESNM1</t>
  </si>
  <si>
    <t>FB1</t>
  </si>
  <si>
    <t>FB2</t>
  </si>
  <si>
    <t>FB3</t>
  </si>
  <si>
    <t>SB</t>
  </si>
  <si>
    <t>10</t>
  </si>
  <si>
    <t>11</t>
  </si>
  <si>
    <t>12</t>
  </si>
  <si>
    <t>13</t>
  </si>
  <si>
    <t>14</t>
  </si>
  <si>
    <t>15</t>
  </si>
  <si>
    <t>6</t>
  </si>
  <si>
    <t>7</t>
  </si>
  <si>
    <t>Gallegos Wind Farm, Phase 1</t>
  </si>
  <si>
    <t>GEN 1</t>
  </si>
  <si>
    <t>U</t>
  </si>
  <si>
    <t>GEN1</t>
  </si>
  <si>
    <t>GEN2</t>
  </si>
  <si>
    <t>Grady Wind Energy Center, LLC</t>
  </si>
  <si>
    <t>V</t>
  </si>
  <si>
    <t>NMP1</t>
  </si>
  <si>
    <t>HOBB1</t>
  </si>
  <si>
    <t>HOBB2</t>
  </si>
  <si>
    <t>HPV1</t>
  </si>
  <si>
    <t>PV_KC</t>
  </si>
  <si>
    <t>La Joya NM</t>
  </si>
  <si>
    <t>WT1</t>
  </si>
  <si>
    <t>LVSEC</t>
  </si>
  <si>
    <t>UNIT1</t>
  </si>
  <si>
    <t>UNIT2</t>
  </si>
  <si>
    <t>UNIT3</t>
  </si>
  <si>
    <t>UNIT4</t>
  </si>
  <si>
    <t>UNIT5</t>
  </si>
  <si>
    <t>GEN-5</t>
  </si>
  <si>
    <t>PB01</t>
  </si>
  <si>
    <t>PB02</t>
  </si>
  <si>
    <t>PB03</t>
  </si>
  <si>
    <t>PB04</t>
  </si>
  <si>
    <t>Lordsburg Generating Station</t>
  </si>
  <si>
    <t>H2O</t>
  </si>
  <si>
    <t>LLSEC</t>
  </si>
  <si>
    <t>LMS2</t>
  </si>
  <si>
    <t>CTG1</t>
  </si>
  <si>
    <t>CTG2</t>
  </si>
  <si>
    <t>MSS1</t>
  </si>
  <si>
    <t>GEN</t>
  </si>
  <si>
    <t>051B</t>
  </si>
  <si>
    <t>MAN1</t>
  </si>
  <si>
    <t>MLK</t>
  </si>
  <si>
    <t>10257</t>
  </si>
  <si>
    <t>GENA</t>
  </si>
  <si>
    <t>GENB</t>
  </si>
  <si>
    <t>GO1A</t>
  </si>
  <si>
    <t>GO1B</t>
  </si>
  <si>
    <t>New Mexico Community Solar Facility</t>
  </si>
  <si>
    <t>NMCSF</t>
  </si>
  <si>
    <t>01</t>
  </si>
  <si>
    <t>GE15</t>
  </si>
  <si>
    <t>OTE1</t>
  </si>
  <si>
    <t>Prosperity Energy Storage Facility</t>
  </si>
  <si>
    <t>GEN-1</t>
  </si>
  <si>
    <t>GEN-2</t>
  </si>
  <si>
    <t>Pyramid Generating Station</t>
  </si>
  <si>
    <t>QST</t>
  </si>
  <si>
    <t>RC Energy AA LLC Solar Facility</t>
  </si>
  <si>
    <t>AA001</t>
  </si>
  <si>
    <t>EXIS</t>
  </si>
  <si>
    <t>Reeves Generating Station</t>
  </si>
  <si>
    <t>Rio Bravo Generating Station</t>
  </si>
  <si>
    <t>GT-1</t>
  </si>
  <si>
    <t>DLNB,H2O</t>
  </si>
  <si>
    <t>RCSEC</t>
  </si>
  <si>
    <t>Rio De Oro Solar Energy Center</t>
  </si>
  <si>
    <t>RDO</t>
  </si>
  <si>
    <t>T</t>
  </si>
  <si>
    <t>RRHS</t>
  </si>
  <si>
    <t>RSPV</t>
  </si>
  <si>
    <t>LNBO,SNCR</t>
  </si>
  <si>
    <t>LNBO</t>
  </si>
  <si>
    <t>SSEC1</t>
  </si>
  <si>
    <t>SFSEC</t>
  </si>
  <si>
    <t>SANTO</t>
  </si>
  <si>
    <t>NMP2</t>
  </si>
  <si>
    <t>PV-1</t>
  </si>
  <si>
    <t>SVSEC</t>
  </si>
  <si>
    <t>GEN3</t>
  </si>
  <si>
    <t>GEN4</t>
  </si>
  <si>
    <t>SPRG1</t>
  </si>
  <si>
    <t>STER1</t>
  </si>
  <si>
    <t>MSMPV</t>
  </si>
  <si>
    <t>SCHS</t>
  </si>
  <si>
    <t>SYEN1</t>
  </si>
  <si>
    <t>OA</t>
  </si>
  <si>
    <t>TSGT Mobile Generator #15</t>
  </si>
  <si>
    <t>M15G</t>
  </si>
  <si>
    <t>Valencia Power Plant</t>
  </si>
  <si>
    <t>Vista Solar Energy Center</t>
  </si>
  <si>
    <t>VISTA</t>
  </si>
  <si>
    <t>WMTOC</t>
  </si>
  <si>
    <t>WSMR1</t>
  </si>
  <si>
    <t>WSMR2</t>
  </si>
  <si>
    <t>Ownership Summary</t>
  </si>
  <si>
    <t>NM Utility Share</t>
  </si>
  <si>
    <t>Notes</t>
  </si>
  <si>
    <t>54% NM Utility Share when weighting by generator nameplate capacity</t>
  </si>
  <si>
    <t>UTILCODE</t>
  </si>
  <si>
    <t>PLNTCODE</t>
  </si>
  <si>
    <t>GENCODE</t>
  </si>
  <si>
    <t>OWNER_N</t>
  </si>
  <si>
    <t>OWNERSHIP</t>
  </si>
  <si>
    <t>PERCENT_OW</t>
  </si>
  <si>
    <t>PLNTNAME</t>
  </si>
  <si>
    <t>STATE</t>
  </si>
  <si>
    <t>Southern California Edison Co</t>
  </si>
  <si>
    <t>Salt River Proj Ag I &amp; P Dist</t>
  </si>
  <si>
    <t>Los Angeles City of</t>
  </si>
  <si>
    <t>Southern California P P A</t>
  </si>
  <si>
    <t>Azusa City of</t>
  </si>
  <si>
    <t>Banning City of</t>
  </si>
  <si>
    <t>Colton City of</t>
  </si>
  <si>
    <t>Glendale City of</t>
  </si>
  <si>
    <t>Imperial Irrigation District</t>
  </si>
  <si>
    <t>Anaheim City of</t>
  </si>
  <si>
    <t>MSR Public Power Agency</t>
  </si>
  <si>
    <t>Utah Associated Mun Power Sys</t>
  </si>
  <si>
    <t>65% NM Utility Share when weighting by generator nameplate capacity</t>
  </si>
  <si>
    <t>2018 Form EIA-860 Data - Schedule 4, 'Generator Ownership' (Jointly or Third-Party Owned Only)</t>
  </si>
  <si>
    <t>Utility ID</t>
  </si>
  <si>
    <t>Utility Name</t>
  </si>
  <si>
    <t>Plant Code</t>
  </si>
  <si>
    <t>Status</t>
  </si>
  <si>
    <t>Owner Name</t>
  </si>
  <si>
    <t>Owner Street Address</t>
  </si>
  <si>
    <t>Owner City</t>
  </si>
  <si>
    <t>Owner State</t>
  </si>
  <si>
    <t>Owner Zip</t>
  </si>
  <si>
    <t>Ownership ID</t>
  </si>
  <si>
    <t>Percent Owned</t>
  </si>
  <si>
    <t>P O Box 53999M S # 9997</t>
  </si>
  <si>
    <t>Phoenix</t>
  </si>
  <si>
    <t>MS 2730414 Silver S.W. AS-7</t>
  </si>
  <si>
    <t>Albuquerque</t>
  </si>
  <si>
    <t>Salt River Project</t>
  </si>
  <si>
    <t>P O Box 52025</t>
  </si>
  <si>
    <t>88 East Broadway</t>
  </si>
  <si>
    <t>Tucson</t>
  </si>
  <si>
    <t>4C Acquisition, LLC</t>
  </si>
  <si>
    <t>400 East Van Buren Street, Suite 350</t>
  </si>
  <si>
    <t>P O Box 982</t>
  </si>
  <si>
    <t>El Paso</t>
  </si>
  <si>
    <t>TX</t>
  </si>
  <si>
    <t>Springerville Unit 3 Holding LLC</t>
  </si>
  <si>
    <t>3800 N. Central Ave., Suite 460</t>
  </si>
  <si>
    <t>Tri-State owns 100% of Springerville Unit 3, sells ~25% to SRP</t>
  </si>
  <si>
    <t>Los Angeles Department of Water &amp; Power</t>
  </si>
  <si>
    <t>P O Box 51111, JFB Rm 445</t>
  </si>
  <si>
    <t>Los Angeles</t>
  </si>
  <si>
    <t>1160 Nicole Court</t>
  </si>
  <si>
    <t>Glendora</t>
  </si>
  <si>
    <t>2244 Walnut Grove Avenue</t>
  </si>
  <si>
    <t>Rosemead</t>
  </si>
  <si>
    <t>City of Azusa</t>
  </si>
  <si>
    <t>P O Box 9500729 North Azusa Avenue</t>
  </si>
  <si>
    <t>Azusa</t>
  </si>
  <si>
    <t>City of Banning - (CA)</t>
  </si>
  <si>
    <t>99 E. Ramsey St.</t>
  </si>
  <si>
    <t>Banning</t>
  </si>
  <si>
    <t>City of Colton - (CA)</t>
  </si>
  <si>
    <t>650 North La Cadena Drive</t>
  </si>
  <si>
    <t>Colton</t>
  </si>
  <si>
    <t>City of Glendale - (CA)</t>
  </si>
  <si>
    <t>141 N Glendale Ave</t>
  </si>
  <si>
    <t>Glendale</t>
  </si>
  <si>
    <t>333 East Barioni BoulevardP O Box 937</t>
  </si>
  <si>
    <t>Imperial</t>
  </si>
  <si>
    <t>1100 West 116th Avenue</t>
  </si>
  <si>
    <t>Westminster</t>
  </si>
  <si>
    <t>CO</t>
  </si>
  <si>
    <t>101 N Browning Parkway</t>
  </si>
  <si>
    <t>Farmington</t>
  </si>
  <si>
    <t>P O Drawer 1030170 Central Park Square</t>
  </si>
  <si>
    <t>Los Alamos</t>
  </si>
  <si>
    <t>155 North 400 West</t>
  </si>
  <si>
    <t>Salt Lake City</t>
  </si>
  <si>
    <t>UT</t>
  </si>
  <si>
    <t>Table 10. Class of Ownership, Number of Bundled Ultimate Consumers, Revenue, Sales, and</t>
  </si>
  <si>
    <t xml:space="preserve">                Average Retail Price for All Sectors by State, Utility, 2005</t>
  </si>
  <si>
    <t>Average Retail</t>
  </si>
  <si>
    <t>Class of</t>
  </si>
  <si>
    <t>Number of</t>
  </si>
  <si>
    <t>Revenue</t>
  </si>
  <si>
    <t>Sales</t>
  </si>
  <si>
    <t>Price</t>
  </si>
  <si>
    <t>Ownership</t>
  </si>
  <si>
    <t>Consumers</t>
  </si>
  <si>
    <t>(thousand dollars)</t>
  </si>
  <si>
    <t>(megawatthours)</t>
  </si>
  <si>
    <t>(cents/kWh)</t>
  </si>
  <si>
    <t>Data Type</t>
  </si>
  <si>
    <t>Aztec City of</t>
  </si>
  <si>
    <t>Public</t>
  </si>
  <si>
    <t>Central New Mexico El Coop, Inc</t>
  </si>
  <si>
    <t>Cooperative</t>
  </si>
  <si>
    <t>Central Valley Elec Coop, Inc</t>
  </si>
  <si>
    <t>City of Gallup</t>
  </si>
  <si>
    <t>City of Truth or Consequences</t>
  </si>
  <si>
    <t>Columbus Electric Coop, Inc</t>
  </si>
  <si>
    <t>Duncan Valley Elec Coop, Inc</t>
  </si>
  <si>
    <t>Investor Owned</t>
  </si>
  <si>
    <t>Farmers' Electric Coop, Inc</t>
  </si>
  <si>
    <t>Jemez Mountains Elec Coop, Inc</t>
  </si>
  <si>
    <t>Kit Carson Electric Coop, Inc</t>
  </si>
  <si>
    <t>La Plata Electric Assn, Inc</t>
  </si>
  <si>
    <t>Lea County Electric Coop, Inc</t>
  </si>
  <si>
    <t>Mora-San Miguel Elec Coop, Inc</t>
  </si>
  <si>
    <t>Navajo Tribal Utility Auth</t>
  </si>
  <si>
    <t>Navopache Electric Coop, Inc</t>
  </si>
  <si>
    <t>Northern Rio Arriba E Coop Inc</t>
  </si>
  <si>
    <t>Otero County Electric Coop Inc</t>
  </si>
  <si>
    <t>Rio Grande Electric Coop, Inc</t>
  </si>
  <si>
    <t>Roosevelt County Elec Coop Inc</t>
  </si>
  <si>
    <t>Sierra Electric Coop, Inc</t>
  </si>
  <si>
    <t>Socorro Electric Coop, Inc</t>
  </si>
  <si>
    <t>Southwestern Electric Coop Inc</t>
  </si>
  <si>
    <t>Springer Town of</t>
  </si>
  <si>
    <t>Texas-New Mexico Power Co</t>
  </si>
  <si>
    <t>Tri-County Electric Coop, Inc</t>
  </si>
  <si>
    <t>Western Area Power Administration</t>
  </si>
  <si>
    <t>Federal</t>
  </si>
  <si>
    <t>2018 Utility Bundled Retail Sales- Total</t>
  </si>
  <si>
    <t>(Data from forms EIA-861- schedules 4A &amp; 4D and EIA-861S)</t>
  </si>
  <si>
    <t>Entity</t>
  </si>
  <si>
    <t>Customers (Count)</t>
  </si>
  <si>
    <t>Sales (Megawatthours)</t>
  </si>
  <si>
    <t>Revenues (Thousands Dollars)</t>
  </si>
  <si>
    <t>Average Price (cents/kWh)</t>
  </si>
  <si>
    <t>Municipal</t>
  </si>
  <si>
    <t>Tri-State member</t>
  </si>
  <si>
    <t>Southwestern Electric Coop Inc - (NM)</t>
  </si>
  <si>
    <t>Farmers Electric Coop, Inc - (NM)</t>
  </si>
  <si>
    <t>WAPA-- Western Area Power Administration</t>
  </si>
  <si>
    <t>City of Gallup - (NM)</t>
  </si>
  <si>
    <t>Adjustment 2018</t>
  </si>
  <si>
    <t>Other</t>
  </si>
  <si>
    <t>Navajo Tribal Utility Authority</t>
  </si>
  <si>
    <t>Mora-San Miguel Elec Coop</t>
  </si>
  <si>
    <t>Vivint Solar, Inc.</t>
  </si>
  <si>
    <t>Behind the Meter</t>
  </si>
  <si>
    <t>SolarCity Corporation</t>
  </si>
  <si>
    <t>Sunnova</t>
  </si>
  <si>
    <t>Sunrun Inc.</t>
  </si>
  <si>
    <t>IOU Share of Sales</t>
  </si>
  <si>
    <t>Summary of CO2 Emissions from Fossil Fuel Combustion in New Mexico (MMTCO2E)</t>
  </si>
  <si>
    <t>Base Year</t>
  </si>
  <si>
    <t>Emissions (MMTCO2 Eq.)</t>
  </si>
  <si>
    <t>Petroleum</t>
  </si>
  <si>
    <t>Natural Gas</t>
  </si>
  <si>
    <t>Electric Utilities</t>
  </si>
  <si>
    <t>International Bunker Fuels</t>
  </si>
  <si>
    <t>TOTAL</t>
  </si>
  <si>
    <t>E3 Calculations</t>
  </si>
  <si>
    <t>Share of Industrial Natural Gas Emissions from the Fossil Fuel Industry</t>
  </si>
  <si>
    <t>Share of Petroleum Emissions from the Fossil Fuel Industry</t>
  </si>
  <si>
    <t>Summary of Indirect CO2 Emissions from Electricity Consumption in New Mexico (MMTCO2E)</t>
  </si>
  <si>
    <t>Space Heating</t>
  </si>
  <si>
    <t>Air-conditioning</t>
  </si>
  <si>
    <t>Water Heating</t>
  </si>
  <si>
    <t>Refrigeration</t>
  </si>
  <si>
    <t>Other Appliances and Lighting</t>
  </si>
  <si>
    <t>Cooling</t>
  </si>
  <si>
    <t>Ventilation</t>
  </si>
  <si>
    <t>Lighting</t>
  </si>
  <si>
    <t>Cooking</t>
  </si>
  <si>
    <t>Office Equipment</t>
  </si>
  <si>
    <t>Computers</t>
  </si>
  <si>
    <t>Indirect Uses-Boiler Fuel</t>
  </si>
  <si>
    <t xml:space="preserve">  Conventional Boiler Use</t>
  </si>
  <si>
    <t xml:space="preserve">  CHP and/or Cogeneration Process</t>
  </si>
  <si>
    <t>Direct Uses-Total Process</t>
  </si>
  <si>
    <t xml:space="preserve">  Process Heating</t>
  </si>
  <si>
    <t xml:space="preserve">  Process Cooling and Refrigeration</t>
  </si>
  <si>
    <t xml:space="preserve">  Machine Drive</t>
  </si>
  <si>
    <t xml:space="preserve">  Electro-Chemical Processes</t>
  </si>
  <si>
    <t xml:space="preserve">  Other Process Use</t>
  </si>
  <si>
    <t>Direct Uses-Total Nonprocess</t>
  </si>
  <si>
    <t xml:space="preserve">  Facility HVAC</t>
  </si>
  <si>
    <t xml:space="preserve">  Facility Lighting</t>
  </si>
  <si>
    <t xml:space="preserve">  Other Facility Support</t>
  </si>
  <si>
    <t xml:space="preserve">  Onsite Transportation</t>
  </si>
  <si>
    <t xml:space="preserve">  Other Nonprocess Use</t>
  </si>
  <si>
    <t>Automated Guideway</t>
  </si>
  <si>
    <t>Bus (charged batteries)</t>
  </si>
  <si>
    <t>Cable Car</t>
  </si>
  <si>
    <t>Commuter Rail</t>
  </si>
  <si>
    <t>Heavy Rail</t>
  </si>
  <si>
    <t>Inclined Plane</t>
  </si>
  <si>
    <t>Light Rail</t>
  </si>
  <si>
    <t>Trolleybus</t>
  </si>
  <si>
    <t>Summary of CH4 Emissions from Coal Mining Activities in New Mexico (MTCO2E)</t>
  </si>
  <si>
    <t>Emissions (MTCO2E)</t>
  </si>
  <si>
    <t>AR4</t>
  </si>
  <si>
    <t>1991*</t>
  </si>
  <si>
    <t>1992*</t>
  </si>
  <si>
    <t>Coal Mining</t>
  </si>
  <si>
    <t>Abandoned Coal Mines</t>
  </si>
  <si>
    <t>Vented</t>
  </si>
  <si>
    <t>Sealed</t>
  </si>
  <si>
    <t>Flooded</t>
  </si>
  <si>
    <t>AR5</t>
  </si>
  <si>
    <t>Emissions by Gas (MTCH4)</t>
  </si>
  <si>
    <t>No 2018 data available, assume same as 2017</t>
  </si>
  <si>
    <t>Summary of CH4 Emissions from Oil and Gas Activities in New Mexico (MMTCO2E)</t>
  </si>
  <si>
    <t>Oil</t>
  </si>
  <si>
    <t>Production</t>
  </si>
  <si>
    <t>Transmission</t>
  </si>
  <si>
    <t>Distribution</t>
  </si>
  <si>
    <t>Emissions by Gas (MMTCO2)</t>
  </si>
  <si>
    <t>Natural Gas Flaring</t>
  </si>
  <si>
    <t>Summary of GHG Emissions from Industrial Processes in New Mexico (MTCO2E)</t>
  </si>
  <si>
    <t>Emissions (MTCO2 Eq.)</t>
  </si>
  <si>
    <t>Carbon Dioxide Emissions</t>
  </si>
  <si>
    <t>Cement Manufacture</t>
  </si>
  <si>
    <t>Lime Manufacture</t>
  </si>
  <si>
    <t>Limestone and Dolomite Use</t>
  </si>
  <si>
    <t>Soda Ash</t>
  </si>
  <si>
    <t>Aluminum Production, CO2</t>
  </si>
  <si>
    <t>Iron &amp; Steel Production</t>
  </si>
  <si>
    <t>Ammonia Production</t>
  </si>
  <si>
    <t>Urea Consumption</t>
  </si>
  <si>
    <t>Nitrous Oxide Emissions</t>
  </si>
  <si>
    <t>Nitric Acid Production</t>
  </si>
  <si>
    <t>Adipic Acid Production</t>
  </si>
  <si>
    <t>HFC, PFC, SF6 and NF3 Emissions</t>
  </si>
  <si>
    <t>ODS Substitutes</t>
  </si>
  <si>
    <t>Semiconductor Manufacturing</t>
  </si>
  <si>
    <t>Magnesium Production</t>
  </si>
  <si>
    <t>Electric Power Transmission and Distribution Systems</t>
  </si>
  <si>
    <t>HCFC-22 Production</t>
  </si>
  <si>
    <t>Aluminum Production, PFCs</t>
  </si>
  <si>
    <t>Total Emissions</t>
  </si>
  <si>
    <t>Summary of CH4 and N2O Emissions from Stationary Combustion in New Mexico (MMTCO2E)</t>
  </si>
  <si>
    <t>N2O</t>
  </si>
  <si>
    <t>CH4</t>
  </si>
  <si>
    <t>Summary of CH4 and N2O Emissions from Mobile Combustion in New Mexico (MTCO2E)</t>
  </si>
  <si>
    <t>Total CH4 and N2O Emissions from Mobile Sources (MTCO2E)</t>
  </si>
  <si>
    <t>Fuel Type/Vehicle Type</t>
  </si>
  <si>
    <t>Gasoline Highway</t>
  </si>
  <si>
    <t>2018 Transportaion emission</t>
  </si>
  <si>
    <t>2030 goal</t>
  </si>
  <si>
    <t>Passenger Cars</t>
  </si>
  <si>
    <t>LDV=</t>
  </si>
  <si>
    <t>Light-Duty Trucks</t>
  </si>
  <si>
    <t>M/HDV=</t>
  </si>
  <si>
    <t>Heavy-Duty Vehicles</t>
  </si>
  <si>
    <t>CFS</t>
  </si>
  <si>
    <t>Motorcycles</t>
  </si>
  <si>
    <t>Diesel Highway</t>
  </si>
  <si>
    <t>freight</t>
  </si>
  <si>
    <t>Non-Highway</t>
  </si>
  <si>
    <t>Boats</t>
  </si>
  <si>
    <t>Locomotives</t>
  </si>
  <si>
    <t>Farm Equipment</t>
  </si>
  <si>
    <t>Construction Equipment</t>
  </si>
  <si>
    <t>Aircraft</t>
  </si>
  <si>
    <t>Other*</t>
  </si>
  <si>
    <t>Alternative Fuel Vehicles</t>
  </si>
  <si>
    <t>Light Duty Vehicles</t>
  </si>
  <si>
    <t>Heavy Duty Vehicles</t>
  </si>
  <si>
    <t>Buses</t>
  </si>
  <si>
    <t>This total is way too small. Something is wrong here.</t>
  </si>
  <si>
    <t>* "Other" includes snowmobiles, small gasoline powered utility equipment, heavy-duty gasoline powered utility equipment, and heavy-duty diesel powered utility equipment.</t>
  </si>
  <si>
    <t>% of light-duty vehicles.</t>
  </si>
  <si>
    <t>CH4 Emissions from Mobile Sources (MTCO2E)</t>
  </si>
  <si>
    <t>N2O Emissions from Mobile Sources (MTCO2E)</t>
  </si>
  <si>
    <t>amount of total CO2e from light-duty vehicles</t>
  </si>
  <si>
    <t>Summary of GHG Emissions from Agriculture in New Mexico (MMTCO2E)</t>
  </si>
  <si>
    <t>Enteric Fermentation</t>
  </si>
  <si>
    <t>Manure Management</t>
  </si>
  <si>
    <t>Agricultural Soil Management</t>
  </si>
  <si>
    <t>Rice Cultivation</t>
  </si>
  <si>
    <t>Liming</t>
  </si>
  <si>
    <t>Urea Fertilization</t>
  </si>
  <si>
    <t xml:space="preserve">Burning of Agricultural Crop Waste </t>
  </si>
  <si>
    <t>Emissions by Gas (MMTCH4 or MMTN2O)</t>
  </si>
  <si>
    <t>Carbon Dioxide</t>
  </si>
  <si>
    <t xml:space="preserve">Liming </t>
  </si>
  <si>
    <t>Methane</t>
  </si>
  <si>
    <t>Nitrous Oxide</t>
  </si>
  <si>
    <t>Nitrous Oxide Emissions from Agricultural Soil Management (Metric Tons N2O)</t>
  </si>
  <si>
    <t>Direct</t>
  </si>
  <si>
    <t>Fertilizers</t>
  </si>
  <si>
    <t>Crop Residues</t>
  </si>
  <si>
    <t>N-Fixing Crops</t>
  </si>
  <si>
    <t>Histosols</t>
  </si>
  <si>
    <t>Livestock</t>
  </si>
  <si>
    <t>Indirect</t>
  </si>
  <si>
    <t>Leaching/Runoff</t>
  </si>
  <si>
    <t>Fertilizer Runoff/Leached</t>
  </si>
  <si>
    <t xml:space="preserve">Manure Runoff/Leached </t>
  </si>
  <si>
    <t>Summary of Land-Use Change and Forest Emissions and Sequestration for New Mexico</t>
  </si>
  <si>
    <t>Emissions (MMTCO2E)</t>
  </si>
  <si>
    <t>Forest Carbon Flux</t>
  </si>
  <si>
    <t>Aboveground Biomass</t>
  </si>
  <si>
    <t>Belowground Biomass</t>
  </si>
  <si>
    <t>Dead Wood</t>
  </si>
  <si>
    <t>Litter</t>
  </si>
  <si>
    <t>Soil Organic Carbon</t>
  </si>
  <si>
    <t>Total Wood products and landfills</t>
  </si>
  <si>
    <t>Urban Trees</t>
  </si>
  <si>
    <t>Landfilled Yard Trimmings and Food Scraps</t>
  </si>
  <si>
    <t>Grass</t>
  </si>
  <si>
    <t>Leaves</t>
  </si>
  <si>
    <t>Branches</t>
  </si>
  <si>
    <t>Landfilled Food Scraps</t>
  </si>
  <si>
    <t>Forest Fires</t>
  </si>
  <si>
    <t>N2O from Settlement Soils</t>
  </si>
  <si>
    <t>Agricultural Soil Carbon Flux</t>
  </si>
  <si>
    <t>Summary of GHG Emissions from Solid Waste in New Mexico (MMTCO2E)</t>
  </si>
  <si>
    <t>Total Emissions from Landfills and Waste Combustion (MMTCO2E)</t>
  </si>
  <si>
    <t>CO2</t>
  </si>
  <si>
    <t xml:space="preserve">Total  </t>
  </si>
  <si>
    <t>CH4 Emissions from Landfills (MTCO2E)</t>
  </si>
  <si>
    <t>Potential CH4</t>
  </si>
  <si>
    <t>MSW Generation</t>
  </si>
  <si>
    <t>Industrial Generation</t>
  </si>
  <si>
    <t>CH4 Avoided</t>
  </si>
  <si>
    <t>Flare</t>
  </si>
  <si>
    <t>Landfill Gas-to-Energy</t>
  </si>
  <si>
    <t>Oxidation at MSW Landfills</t>
  </si>
  <si>
    <t>Oxidation at Industrial Landfills</t>
  </si>
  <si>
    <t xml:space="preserve">Total CH4 Emissions </t>
  </si>
  <si>
    <t>CO2 and N2O Emissions from Waste Combustion (MTCO2E)</t>
  </si>
  <si>
    <t xml:space="preserve">Gas/Waste Product </t>
  </si>
  <si>
    <t>Plastics</t>
  </si>
  <si>
    <t>Synthetic Rubber in MSW</t>
  </si>
  <si>
    <t xml:space="preserve">Synthetic Fibers </t>
  </si>
  <si>
    <t>Total CO2, N2O, CH4 Emissions</t>
  </si>
  <si>
    <t>Summary of CH4 and N2O Emissions from Wastewater in New Mexico (MMTCO2E)</t>
  </si>
  <si>
    <t>Municipal CH4</t>
  </si>
  <si>
    <t xml:space="preserve">Municipal N2O </t>
  </si>
  <si>
    <t>Industrial CH4</t>
  </si>
  <si>
    <t>Fruits &amp; Vegetables</t>
  </si>
  <si>
    <t>Red Meat</t>
  </si>
  <si>
    <t>Poultry</t>
  </si>
  <si>
    <t>Pulp &amp; Paper</t>
  </si>
  <si>
    <t>2018 Energy Consumption Data (net combustible consumption)</t>
  </si>
  <si>
    <t>2018 LEAP Energy Demand and Emissions</t>
  </si>
  <si>
    <t>Source: EIA SEDS</t>
  </si>
  <si>
    <t>SIT Fuel Type</t>
  </si>
  <si>
    <t>LEAP Fuel Type</t>
  </si>
  <si>
    <t>Tbtu</t>
  </si>
  <si>
    <t>Scenario</t>
  </si>
  <si>
    <t>Fuel</t>
  </si>
  <si>
    <t>Delta</t>
  </si>
  <si>
    <t>Delta %</t>
  </si>
  <si>
    <t>coal bituminous</t>
  </si>
  <si>
    <t>reference</t>
  </si>
  <si>
    <t>electricity</t>
  </si>
  <si>
    <t>Distillate Fuel</t>
  </si>
  <si>
    <t>diesel</t>
  </si>
  <si>
    <t>natural gas</t>
  </si>
  <si>
    <t>Kerosene</t>
  </si>
  <si>
    <t>kerosene</t>
  </si>
  <si>
    <t>keorsene</t>
  </si>
  <si>
    <t>Hydrocarbon Gas Liquids</t>
  </si>
  <si>
    <t>lpg</t>
  </si>
  <si>
    <t>Electricity (SEDS)</t>
  </si>
  <si>
    <t>Wood (SEDS)</t>
  </si>
  <si>
    <t>wood</t>
  </si>
  <si>
    <t>solar</t>
  </si>
  <si>
    <t>hydrogen</t>
  </si>
  <si>
    <t>biogas</t>
  </si>
  <si>
    <t>renewable diesel</t>
  </si>
  <si>
    <t>gasoline</t>
  </si>
  <si>
    <t>Motor Gasoline</t>
  </si>
  <si>
    <t>Residual Fuel</t>
  </si>
  <si>
    <t>residual fuel oil</t>
  </si>
  <si>
    <t>Ethanol (SEDS)</t>
  </si>
  <si>
    <t>ethanol</t>
  </si>
  <si>
    <t>Aviation Gasoline</t>
  </si>
  <si>
    <t>jet kerosene</t>
  </si>
  <si>
    <t>Jet Fuel, Kerosene</t>
  </si>
  <si>
    <t>Jet Fuel, Naphtha</t>
  </si>
  <si>
    <t>Lubricants</t>
  </si>
  <si>
    <t>cng</t>
  </si>
  <si>
    <t>renewable jet kerosene</t>
  </si>
  <si>
    <t>liquid hydrogen</t>
  </si>
  <si>
    <t>biodiesel</t>
  </si>
  <si>
    <t>renewable gasoline</t>
  </si>
  <si>
    <t>Industrial (Industry Other in PATHWAYS)</t>
  </si>
  <si>
    <t>Coking Coal</t>
  </si>
  <si>
    <t>petroleum coke</t>
  </si>
  <si>
    <t>Other Coal</t>
  </si>
  <si>
    <t>coal unspecified</t>
  </si>
  <si>
    <t>Asphalt and Road Oil</t>
  </si>
  <si>
    <t>Aviation Gasoline Blending Components</t>
  </si>
  <si>
    <t>refinery feedstocks</t>
  </si>
  <si>
    <t>Crude Oil</t>
  </si>
  <si>
    <t>Feedstocks, Naphtha less than 401 F</t>
  </si>
  <si>
    <t>Feedstocks, Other Oils greater than 401 F</t>
  </si>
  <si>
    <t>LPG</t>
  </si>
  <si>
    <t>Motor Gasoline Blending Components</t>
  </si>
  <si>
    <t>biomass</t>
  </si>
  <si>
    <t>Misc. Petro Products</t>
  </si>
  <si>
    <t>Petroleum Coke</t>
  </si>
  <si>
    <t>natural gas with ccs</t>
  </si>
  <si>
    <t>Pentanes Plus</t>
  </si>
  <si>
    <t>industry electrification</t>
  </si>
  <si>
    <t>Still Gas</t>
  </si>
  <si>
    <t>Special Naphthas</t>
  </si>
  <si>
    <t>Unfinished Oils</t>
  </si>
  <si>
    <t>Waxes</t>
  </si>
  <si>
    <t>Industrial (Industry Oil &amp; Gas PATHWAYS)</t>
  </si>
  <si>
    <t>Final 2005 and 2018 GHG Emissions Summary (MMT CO2e)</t>
  </si>
  <si>
    <t>WRAP Fuel Combustion Emissions</t>
  </si>
  <si>
    <t>SEDS/SIT Fuel Combustion Emissions</t>
  </si>
  <si>
    <t>Total Fuel Combustion Emissions</t>
  </si>
  <si>
    <t>WRAP Fugitive Methane Emissions</t>
  </si>
  <si>
    <t>WRAP Non-Fuel Combustion CO2 Emissions</t>
  </si>
  <si>
    <t>WRAP N2O Emissions</t>
  </si>
  <si>
    <t>EPA SIT Natural Gas Transmissions &amp; Distribution Emissions</t>
  </si>
  <si>
    <t>Total Fugitive Emissions</t>
  </si>
  <si>
    <t>Grand Total Emissions</t>
  </si>
  <si>
    <t>Inputs from WRAP</t>
  </si>
  <si>
    <t>E3 Calculation</t>
  </si>
  <si>
    <t>Inputs from WRAP baseline data</t>
  </si>
  <si>
    <t>GHG Emissions by Basin in New Mexico, 2014-2016 Baseline (t/yr)</t>
  </si>
  <si>
    <t>Row Labels</t>
  </si>
  <si>
    <t>Sum of CO2 (t/yr)</t>
  </si>
  <si>
    <t>Sum of CH4 (t/yr)</t>
  </si>
  <si>
    <t>Sum of N2O (t/yr)</t>
  </si>
  <si>
    <t>Permian</t>
  </si>
  <si>
    <t>Pedregosa Basin</t>
  </si>
  <si>
    <t>Basin-And-Range Province</t>
  </si>
  <si>
    <t>Orogrande Basin</t>
  </si>
  <si>
    <t>Estancia Basin</t>
  </si>
  <si>
    <t>Sierra Grande Uplift</t>
  </si>
  <si>
    <t>Grand Total</t>
  </si>
  <si>
    <t>Inputs from WRAP future year inventory</t>
  </si>
  <si>
    <t>WRAP 2023 Forecast (t/yr)</t>
  </si>
  <si>
    <t>CO2 (Fuel Combustion)</t>
  </si>
  <si>
    <t>CO2 (Non-Fuel Combustion)</t>
  </si>
  <si>
    <t>Scale GHG emissions for all gases to 2005, 2018, and future year</t>
  </si>
  <si>
    <t>Scaled GHG Emissions and Forecast (MMT CO2e)</t>
  </si>
  <si>
    <t>2014-2016 Baseline</t>
  </si>
  <si>
    <t>2016-2023 % change</t>
  </si>
  <si>
    <t>2018-2023 % change</t>
  </si>
  <si>
    <t>Alternative scaling method for 2018</t>
  </si>
  <si>
    <t>Crude Oil Production (Permian Basin)</t>
  </si>
  <si>
    <t>estimated from production charts in WRAP report</t>
  </si>
  <si>
    <t>Crude Oil Production (San Juan Basin)</t>
  </si>
  <si>
    <t>Total Crude Oil Production</t>
  </si>
  <si>
    <t>CO2 (Fuel Combustion) per Barrel (t/bbl)</t>
  </si>
  <si>
    <t>CO2 (Non-Fuel Combustion) per Barrel (t/bbl)</t>
  </si>
  <si>
    <t>CH4 per Barrel (t/bbl)</t>
  </si>
  <si>
    <t>N2O per Barrel (t/bbl)</t>
  </si>
  <si>
    <t>Total GHG Emissions per Barrel (t/bbl)</t>
  </si>
  <si>
    <t>Total GHG Emissions (Original Method)</t>
  </si>
  <si>
    <t>Total GHG Emissions (Alternative Method)</t>
  </si>
  <si>
    <t>% change</t>
  </si>
  <si>
    <t>GHG Emissions Forecast from WRAP</t>
  </si>
  <si>
    <t>GHG Emissions Forecast with constant 2018 emissions intensity for fugitive emissions (represents NSPS rollback), 2023 fuel combustion emissions intensity</t>
  </si>
  <si>
    <t>Prodution and emissions forecast</t>
  </si>
  <si>
    <t>Crude oil (bbl)</t>
  </si>
  <si>
    <t>Chart Data</t>
  </si>
  <si>
    <t>2014-2016 Avg</t>
  </si>
  <si>
    <t>Fugitive Emissions</t>
  </si>
  <si>
    <t>Fuel Combustion Emissions</t>
  </si>
  <si>
    <t>Source: EIA</t>
  </si>
  <si>
    <t>Data 1: New Mexico Field Production of Crude Oil (Thousand Barrels)</t>
  </si>
  <si>
    <t>Sourcekey</t>
  </si>
  <si>
    <t>MCRFPNM1</t>
  </si>
  <si>
    <t>Date</t>
  </si>
  <si>
    <t>New Mexico Field Production of Crude Oil (Thousand Barrels)</t>
  </si>
  <si>
    <t>Emission Scaler</t>
  </si>
  <si>
    <t>Basin</t>
  </si>
  <si>
    <t>All</t>
  </si>
  <si>
    <t>Nonpoint</t>
  </si>
  <si>
    <t>Point</t>
  </si>
  <si>
    <t>Column Labels</t>
  </si>
  <si>
    <t>Fuel Combustion</t>
  </si>
  <si>
    <t>Non-Fuel Combustion</t>
  </si>
  <si>
    <t>Source: WESTAR_OGWG_Emissions_Inventory_2014_Webdistribution_090919_nolink.xlsx</t>
  </si>
  <si>
    <t>Nonpoint and Point Oil and Gas CAP and GHG Emissions in tons/year</t>
  </si>
  <si>
    <t>E3 edited cells</t>
  </si>
  <si>
    <t>Basin and State</t>
  </si>
  <si>
    <r>
      <t xml:space="preserve">Source </t>
    </r>
    <r>
      <rPr>
        <b/>
        <vertAlign val="superscript"/>
        <sz val="11"/>
        <color theme="1"/>
        <rFont val="Calibri"/>
        <family val="2"/>
        <scheme val="minor"/>
      </rPr>
      <t>b</t>
    </r>
  </si>
  <si>
    <t>Tribal/Non-Tribal</t>
  </si>
  <si>
    <t>Revised Source</t>
  </si>
  <si>
    <t>STFIPs</t>
  </si>
  <si>
    <r>
      <t xml:space="preserve">FIPS </t>
    </r>
    <r>
      <rPr>
        <b/>
        <vertAlign val="superscript"/>
        <sz val="11"/>
        <color theme="1"/>
        <rFont val="Calibri"/>
        <family val="2"/>
        <scheme val="minor"/>
      </rPr>
      <t>a</t>
    </r>
  </si>
  <si>
    <t>County Name</t>
  </si>
  <si>
    <t>SCC</t>
  </si>
  <si>
    <t>Description</t>
  </si>
  <si>
    <t>NOx (tons/year)</t>
  </si>
  <si>
    <t>VOC (tons/year)</t>
  </si>
  <si>
    <t>CO (tons/year)</t>
  </si>
  <si>
    <t>SOx (tons/year)</t>
  </si>
  <si>
    <t>PM10 (tons/year)</t>
  </si>
  <si>
    <t>PM2.5 (tons/year)</t>
  </si>
  <si>
    <t>CO2 (tons/yr)</t>
  </si>
  <si>
    <t>CH4 (tons/year)</t>
  </si>
  <si>
    <t>N2O (tons/year)</t>
  </si>
  <si>
    <t>CO2e (tons/year)</t>
  </si>
  <si>
    <t>CO2 (t/yr)</t>
  </si>
  <si>
    <t>CH4 (t/yr)</t>
  </si>
  <si>
    <t>N2O (t/yr)</t>
  </si>
  <si>
    <t>CO2e (t/yr)</t>
  </si>
  <si>
    <t>CO2 Source Category</t>
  </si>
  <si>
    <t>Permian , NM</t>
  </si>
  <si>
    <t>Nonpoint Sources</t>
  </si>
  <si>
    <t>Non-tribal</t>
  </si>
  <si>
    <t>Chaves</t>
  </si>
  <si>
    <t>2310011600</t>
  </si>
  <si>
    <t>Artificial Lift</t>
  </si>
  <si>
    <t>2310011000</t>
  </si>
  <si>
    <t>Blowdown Flaring</t>
  </si>
  <si>
    <t>2310021603</t>
  </si>
  <si>
    <t>Venting - blowdowns</t>
  </si>
  <si>
    <t>2310011001</t>
  </si>
  <si>
    <t>Casinghead Gas Flaring</t>
  </si>
  <si>
    <t>Casinghead Gas Venting</t>
  </si>
  <si>
    <t>2310030220</t>
  </si>
  <si>
    <t xml:space="preserve">Condensate tank </t>
  </si>
  <si>
    <t>2310021011</t>
  </si>
  <si>
    <t>Condensate tank flaring</t>
  </si>
  <si>
    <t>Dehydrator Flaring</t>
  </si>
  <si>
    <t>2310021411</t>
  </si>
  <si>
    <t>Dehydrator</t>
  </si>
  <si>
    <t>2310021400</t>
  </si>
  <si>
    <t>2310000220</t>
  </si>
  <si>
    <t>Drill rigs</t>
  </si>
  <si>
    <t>Fracing</t>
  </si>
  <si>
    <t>2310021000</t>
  </si>
  <si>
    <t>2310010700</t>
  </si>
  <si>
    <t>Nonpoint Fugitives</t>
  </si>
  <si>
    <t>2310021509</t>
  </si>
  <si>
    <t>2310020800</t>
  </si>
  <si>
    <t>Gas Well Truck Loading</t>
  </si>
  <si>
    <t>2310010100</t>
  </si>
  <si>
    <t>Nonpoint Heaters</t>
  </si>
  <si>
    <t>2310021100</t>
  </si>
  <si>
    <t>2310111701</t>
  </si>
  <si>
    <t>Initial completion Flaring</t>
  </si>
  <si>
    <t>2310121701</t>
  </si>
  <si>
    <t>2310111702</t>
  </si>
  <si>
    <t>Venting - initial completions</t>
  </si>
  <si>
    <t>2310021601</t>
  </si>
  <si>
    <t>2310021351</t>
  </si>
  <si>
    <t>Nonpoint Compressor Engines</t>
  </si>
  <si>
    <t>2310010200</t>
  </si>
  <si>
    <t>Oil Tank</t>
  </si>
  <si>
    <t>Oil Tank Flaring</t>
  </si>
  <si>
    <t>2310010800</t>
  </si>
  <si>
    <t>Oil Well Truck Loading</t>
  </si>
  <si>
    <t>2310010300</t>
  </si>
  <si>
    <t>Pneumatic devices</t>
  </si>
  <si>
    <t>2310021300</t>
  </si>
  <si>
    <t>2310111401</t>
  </si>
  <si>
    <t>Pneumatic pumps</t>
  </si>
  <si>
    <t>2310021310</t>
  </si>
  <si>
    <t>Refracing</t>
  </si>
  <si>
    <t>2310000550</t>
  </si>
  <si>
    <t>Water Pump Engines</t>
  </si>
  <si>
    <t>Water Tank Flaring</t>
  </si>
  <si>
    <t>Water Tank Venting</t>
  </si>
  <si>
    <t>2310020600</t>
  </si>
  <si>
    <t>2310000230</t>
  </si>
  <si>
    <t>Workover rigs</t>
  </si>
  <si>
    <t>NMED Minor Sources</t>
  </si>
  <si>
    <t>-</t>
  </si>
  <si>
    <t>Midstream Unclassified</t>
  </si>
  <si>
    <t>NMED Title V</t>
  </si>
  <si>
    <t>31000205</t>
  </si>
  <si>
    <t>Point Source Flares</t>
  </si>
  <si>
    <t>31000207</t>
  </si>
  <si>
    <t>Point Source Fugitives</t>
  </si>
  <si>
    <t>31000404</t>
  </si>
  <si>
    <t>Point Source Heaters</t>
  </si>
  <si>
    <t>31000227</t>
  </si>
  <si>
    <t>Point Source Dehydrators</t>
  </si>
  <si>
    <t>31000228</t>
  </si>
  <si>
    <t>20200253</t>
  </si>
  <si>
    <t>Point Source Compressor Engines</t>
  </si>
  <si>
    <t>31088811</t>
  </si>
  <si>
    <t>40400311</t>
  </si>
  <si>
    <t>Point Source Tank Losses</t>
  </si>
  <si>
    <t>20200254</t>
  </si>
  <si>
    <t>40400315</t>
  </si>
  <si>
    <t>30600701</t>
  </si>
  <si>
    <t>Point Source Venting</t>
  </si>
  <si>
    <t>20200252</t>
  </si>
  <si>
    <t>31000220</t>
  </si>
  <si>
    <t>31000301</t>
  </si>
  <si>
    <t>31000203</t>
  </si>
  <si>
    <t>30600402</t>
  </si>
  <si>
    <t>31000199</t>
  </si>
  <si>
    <t>31000302</t>
  </si>
  <si>
    <t>31000305</t>
  </si>
  <si>
    <t>Amine Units</t>
  </si>
  <si>
    <t>31000216</t>
  </si>
  <si>
    <t>20200201</t>
  </si>
  <si>
    <t>40400313</t>
  </si>
  <si>
    <t>31000506</t>
  </si>
  <si>
    <t>Other Not Classified</t>
  </si>
  <si>
    <t>10200603</t>
  </si>
  <si>
    <t>40400314</t>
  </si>
  <si>
    <t>31000208</t>
  </si>
  <si>
    <t>31000299</t>
  </si>
  <si>
    <t>20200202</t>
  </si>
  <si>
    <t>10200602</t>
  </si>
  <si>
    <t>31000209</t>
  </si>
  <si>
    <t>31000215</t>
  </si>
  <si>
    <t>38500101</t>
  </si>
  <si>
    <t>40600164</t>
  </si>
  <si>
    <t>31000201</t>
  </si>
  <si>
    <t>40400250</t>
  </si>
  <si>
    <t>40600198</t>
  </si>
  <si>
    <t>20100201</t>
  </si>
  <si>
    <t>30600903</t>
  </si>
  <si>
    <t>20200203</t>
  </si>
  <si>
    <t>40301012</t>
  </si>
  <si>
    <t>40400321</t>
  </si>
  <si>
    <t>31000303</t>
  </si>
  <si>
    <t>10300603</t>
  </si>
  <si>
    <t>40688801</t>
  </si>
  <si>
    <t>40300102</t>
  </si>
  <si>
    <t>40301011</t>
  </si>
  <si>
    <t>31000223</t>
  </si>
  <si>
    <t>20200255</t>
  </si>
  <si>
    <t>40400312</t>
  </si>
  <si>
    <t>Raton , NM</t>
  </si>
  <si>
    <t>Artificial Lift Engines</t>
  </si>
  <si>
    <t>Well Venting</t>
  </si>
  <si>
    <t>Condensate Tanks</t>
  </si>
  <si>
    <t>Well-head Engines</t>
  </si>
  <si>
    <t>Oil Tanks</t>
  </si>
  <si>
    <t>Dehydrators</t>
  </si>
  <si>
    <t>Drill Rigs</t>
  </si>
  <si>
    <t>Pneumatic Pumps</t>
  </si>
  <si>
    <t>Hydraulic Fracturing Engines</t>
  </si>
  <si>
    <t>Truck Loading</t>
  </si>
  <si>
    <t>Pneumatic Devices</t>
  </si>
  <si>
    <t>Completions</t>
  </si>
  <si>
    <t>San Juan , NM</t>
  </si>
  <si>
    <t>35031</t>
  </si>
  <si>
    <t>35039</t>
  </si>
  <si>
    <t>35043</t>
  </si>
  <si>
    <t>Sandoval</t>
  </si>
  <si>
    <t>35045</t>
  </si>
  <si>
    <t xml:space="preserve"> 2310000660</t>
  </si>
  <si>
    <t>2310023603</t>
  </si>
  <si>
    <t>2310023030</t>
  </si>
  <si>
    <t>CBM Well Truck Loading</t>
  </si>
  <si>
    <t>2310023400</t>
  </si>
  <si>
    <t>2310023509</t>
  </si>
  <si>
    <t>2310023100</t>
  </si>
  <si>
    <t>2310023601</t>
  </si>
  <si>
    <t>2310023351</t>
  </si>
  <si>
    <t>2310023300</t>
  </si>
  <si>
    <t>2310023310</t>
  </si>
  <si>
    <t>2310023000</t>
  </si>
  <si>
    <t>2310023302</t>
  </si>
  <si>
    <t>not provided</t>
  </si>
  <si>
    <t>Tribal Title V/Part 71 (Region 8)</t>
  </si>
  <si>
    <t>Tribal Title V/Part 71 (Region 6)</t>
  </si>
  <si>
    <t>35006</t>
  </si>
  <si>
    <t>31000306</t>
  </si>
  <si>
    <t>35061</t>
  </si>
  <si>
    <t>Valencia</t>
  </si>
  <si>
    <t>30600702</t>
  </si>
  <si>
    <t>20200102</t>
  </si>
  <si>
    <t>20100202</t>
  </si>
  <si>
    <t>20200256</t>
  </si>
  <si>
    <t>31000304</t>
  </si>
  <si>
    <t>10200601</t>
  </si>
  <si>
    <t>31000414</t>
  </si>
  <si>
    <t>30600105</t>
  </si>
  <si>
    <t>30609903</t>
  </si>
  <si>
    <t>30600906</t>
  </si>
  <si>
    <t>30600811</t>
  </si>
  <si>
    <t>30600801</t>
  </si>
  <si>
    <t>EPA Region 9</t>
  </si>
  <si>
    <t>30600904</t>
  </si>
  <si>
    <t>Tribal</t>
  </si>
  <si>
    <t>Calculated</t>
  </si>
  <si>
    <t>Non-Tribal</t>
  </si>
  <si>
    <t>Mud Degassing</t>
  </si>
  <si>
    <t>Orogrande Basin , NM</t>
  </si>
  <si>
    <t>2014 NEI V2</t>
  </si>
  <si>
    <t>Otero</t>
  </si>
  <si>
    <t>Produced Water</t>
  </si>
  <si>
    <t>Oil Well Heaters</t>
  </si>
  <si>
    <t>Oil Well Tanks - Flashing &amp; Standing/Working/Breathing</t>
  </si>
  <si>
    <t>Oil Well Pneumatic Devices</t>
  </si>
  <si>
    <t>Total: All Processes</t>
  </si>
  <si>
    <t>Tank Truck/Railcar Loading: Crude Oil</t>
  </si>
  <si>
    <t>Fugitives: Connectors</t>
  </si>
  <si>
    <t>Fugitives: Flanges</t>
  </si>
  <si>
    <t>Fugitives: Open Ended Lines</t>
  </si>
  <si>
    <t>Fugitives: Valves</t>
  </si>
  <si>
    <t>Storage Tanks: Condensate</t>
  </si>
  <si>
    <t>Tank Truck/Railcar Loading: Condensate</t>
  </si>
  <si>
    <t>Gas Well Heaters</t>
  </si>
  <si>
    <t>Natural Gas Fired 2Cycle Lean Burn Compressor Engines 50 To 499 HP</t>
  </si>
  <si>
    <t>Natural Gas Fired 4Cycle Lean Burn Compressor Engines 50 To 499 HP</t>
  </si>
  <si>
    <t>Lateral Compressors 4 Cycle Lean Burn</t>
  </si>
  <si>
    <t>Gas Well Pneumatic Devices</t>
  </si>
  <si>
    <t>Natural Gas Fired 4Cycle Rich Burn Compressor Engines 50 To 499 HP</t>
  </si>
  <si>
    <t>Lateral Compressors 4 Cycle Rich Burn</t>
  </si>
  <si>
    <t>Gas Well Dehydrators</t>
  </si>
  <si>
    <t>Fugitives: Other</t>
  </si>
  <si>
    <t>Gas Well Venting - Blowdowns</t>
  </si>
  <si>
    <t>CBM Well Heaters</t>
  </si>
  <si>
    <t>CBM Fired 2Cycle Lean Burn Compressor Engines 50 To 499 HP</t>
  </si>
  <si>
    <t>CBM Fired 4Cycle Lean Burn Compressor Engines 50 To 499 HP</t>
  </si>
  <si>
    <t>CBM Fired 4Cycle Rich Burn Compressor Engines 50 To 499 HP</t>
  </si>
  <si>
    <t>CBM Well Completion: All Processes</t>
  </si>
  <si>
    <t>CBM Well Venting - Blowdowns</t>
  </si>
  <si>
    <t>Oil Well Pneumatic Pumps</t>
  </si>
  <si>
    <t>Oil Well Completion: All Processes</t>
  </si>
  <si>
    <t>Gas Well Pneumatic Pumps</t>
  </si>
  <si>
    <t>Gas Well Completion: All Processes</t>
  </si>
  <si>
    <t>Sierra Grande Uplift , NM</t>
  </si>
  <si>
    <t>Harding</t>
  </si>
  <si>
    <t>Union</t>
  </si>
  <si>
    <t>Basin-And-Range Province , NM</t>
  </si>
  <si>
    <t>Luna</t>
  </si>
  <si>
    <t>Turbine</t>
  </si>
  <si>
    <t>Estancia Basin , NM</t>
  </si>
  <si>
    <t>Torrance</t>
  </si>
  <si>
    <t>4-cycle Rich Burn</t>
  </si>
  <si>
    <t>4-cycle Lean Burn</t>
  </si>
  <si>
    <t>Fixed Roof Tank, Condensate, working+breathing+flashing losses</t>
  </si>
  <si>
    <t>Lincoln</t>
  </si>
  <si>
    <t>Internal Floating Roof Tank, Condensate, working+breathing+flashing</t>
  </si>
  <si>
    <t>Pedregosa Basin , NM</t>
  </si>
  <si>
    <r>
      <t xml:space="preserve">a </t>
    </r>
    <r>
      <rPr>
        <i/>
        <sz val="11"/>
        <color theme="1"/>
        <rFont val="Calibri"/>
        <family val="2"/>
        <scheme val="minor"/>
      </rPr>
      <t>For CO, emission sources with county code 8777 correspond to portable equipment and therefore have no specific county location</t>
    </r>
  </si>
  <si>
    <r>
      <t xml:space="preserve">b </t>
    </r>
    <r>
      <rPr>
        <i/>
        <sz val="11"/>
        <color theme="1"/>
        <rFont val="Calibri"/>
        <family val="2"/>
        <scheme val="minor"/>
      </rPr>
      <t>SUIT point sources without latitude/longitude data were lumped into SUIT nonpoint source based on source cateogry</t>
    </r>
  </si>
  <si>
    <t>Source: WESTAR-WRAP_OGWG_Future_Emissions_Inventory_webdist_March05_2020_nolinks.xlsx</t>
  </si>
  <si>
    <t>Source</t>
  </si>
  <si>
    <t>FIPS</t>
  </si>
  <si>
    <t>35015</t>
  </si>
  <si>
    <t>35025</t>
  </si>
  <si>
    <t>35005</t>
  </si>
  <si>
    <t>35013</t>
  </si>
  <si>
    <t>35027</t>
  </si>
  <si>
    <t>35029</t>
  </si>
  <si>
    <t>Estancia Basin, NM</t>
  </si>
  <si>
    <t>35057</t>
  </si>
  <si>
    <t>Pedregosa Basin, NM</t>
  </si>
  <si>
    <t>35023</t>
  </si>
  <si>
    <t>a For CO, emission sources with county code 8777 correspond to portable equipment and therefore have no specific county location</t>
  </si>
  <si>
    <t>b SUIT point sources without latitude/longitude data were lumped into SUIT nonpoint source based on source cateogry</t>
  </si>
  <si>
    <t>WRAP Source Description</t>
  </si>
  <si>
    <t>E3 Category</t>
  </si>
  <si>
    <t>Produced water</t>
  </si>
  <si>
    <t>(blank)</t>
  </si>
  <si>
    <t>2018 New Mexico Natural Gas Consumption</t>
  </si>
  <si>
    <t>MMcf</t>
  </si>
  <si>
    <t>MMBtu</t>
  </si>
  <si>
    <t>Natural Gas Total Consumption</t>
  </si>
  <si>
    <t>Natural Gas Lease and Plant Fuel Consumption</t>
  </si>
  <si>
    <t>Natural Gas Lease Fuel Consumption</t>
  </si>
  <si>
    <t>Categorized as Industrial in SEDS, covered by WRAP</t>
  </si>
  <si>
    <t>NG Consumption to be separated out from SEDS Industrial for FF Industry</t>
  </si>
  <si>
    <t>Natural Gas Plant Fuel Consumption</t>
  </si>
  <si>
    <t>Natural Gas Pipeline and Distribution Use</t>
  </si>
  <si>
    <t>Categorized as Transportation in SEDS</t>
  </si>
  <si>
    <t>Natural Gas Delivered to Consumers (Including Vehicle Fuel)</t>
  </si>
  <si>
    <t>Natural Gas Residential Consumption</t>
  </si>
  <si>
    <t>Natural Gas Deliveries to Commercial Consumers (Including Vehicle Fuel through 1996)</t>
  </si>
  <si>
    <t>Natural Gas Industrial Consumption</t>
  </si>
  <si>
    <t>Natural Gas Vehicle Fuel Consumption</t>
  </si>
  <si>
    <t>Natural Gas Deliveries to Electric Power Consumers</t>
  </si>
  <si>
    <t>2005 New Mexico Natural Gas Consumption</t>
  </si>
  <si>
    <t>SEDS Industrial Net Combustible Consumption from EPA SIT</t>
  </si>
  <si>
    <t>FF Industry Share</t>
  </si>
  <si>
    <t>100-yr GWP</t>
  </si>
  <si>
    <t>Gas</t>
  </si>
  <si>
    <t>AR4-&gt;AR5 Multiplier</t>
  </si>
  <si>
    <t>Unit Conversions</t>
  </si>
  <si>
    <t>mt co2/TJ NG</t>
  </si>
  <si>
    <t>J/btu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</si>
</sst>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409]m/d/yy\ h:mm\ AM/PM;@"/>
    <numFmt numFmtId="165" formatCode="_(* #,##0.000_);_(* \(#,##0.000\);_(* &quot;-&quot;??_);_(@_)"/>
    <numFmt numFmtId="166" formatCode="_(* #,##0_);_(* \(#,##0\);_(* &quot;-&quot;??_);_(@_)"/>
    <numFmt numFmtId="167" formatCode="[&lt;0.05]&quot;+&quot;_);#,##0.0_)"/>
    <numFmt numFmtId="168" formatCode="0.0"/>
    <numFmt numFmtId="169" formatCode="#,##0.0"/>
    <numFmt numFmtId="170" formatCode="#,##0.0000"/>
    <numFmt numFmtId="171" formatCode="0.0000"/>
    <numFmt numFmtId="172" formatCode="0.0;\ #;\ 0"/>
    <numFmt numFmtId="173" formatCode="#,##0.00;\-#;0"/>
    <numFmt numFmtId="174" formatCode="#"/>
    <numFmt numFmtId="175" formatCode="0.0%"/>
    <numFmt numFmtId="176" formatCode="0.000"/>
    <numFmt numFmtId="177" formatCode="#,##0.000"/>
  </numFmts>
  <fonts count="45" x14ac:knownFonts="1">
    <font>
      <sz val="11"/>
      <color theme="1"/>
      <name val="Calibri"/>
      <family val="2"/>
      <scheme val="minor"/>
    </font>
    <font>
      <sz val="11"/>
      <color theme="1"/>
      <name val="Calibri"/>
      <family val="2"/>
      <scheme val="minor"/>
    </font>
    <font>
      <sz val="11"/>
      <color rgb="FF3F3F76"/>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name val="Arial"/>
      <family val="2"/>
    </font>
    <font>
      <b/>
      <sz val="11"/>
      <name val="Calibri"/>
      <family val="2"/>
      <scheme val="minor"/>
    </font>
    <font>
      <sz val="11"/>
      <name val="Calibri"/>
      <family val="2"/>
      <scheme val="minor"/>
    </font>
    <font>
      <sz val="8"/>
      <name val="Arial"/>
      <family val="2"/>
    </font>
    <font>
      <sz val="11"/>
      <color theme="1"/>
      <name val="Calibri"/>
      <family val="2"/>
    </font>
    <font>
      <b/>
      <sz val="11"/>
      <color indexed="18"/>
      <name val="Calibri"/>
      <family val="2"/>
    </font>
    <font>
      <sz val="11"/>
      <name val="Calibri"/>
      <family val="2"/>
    </font>
    <font>
      <b/>
      <sz val="11"/>
      <name val="Calibri"/>
      <family val="2"/>
    </font>
    <font>
      <sz val="11"/>
      <color indexed="8"/>
      <name val="Calibri"/>
      <family val="2"/>
    </font>
    <font>
      <i/>
      <sz val="11"/>
      <color indexed="8"/>
      <name val="Calibri"/>
      <family val="2"/>
    </font>
    <font>
      <b/>
      <sz val="11"/>
      <color theme="0"/>
      <name val="Calibri"/>
      <family val="2"/>
    </font>
    <font>
      <sz val="11"/>
      <color rgb="FFFF0000"/>
      <name val="Calibri"/>
      <family val="2"/>
    </font>
    <font>
      <sz val="11"/>
      <color theme="0"/>
      <name val="Calibri"/>
      <family val="2"/>
    </font>
    <font>
      <i/>
      <sz val="11"/>
      <name val="Calibri"/>
      <family val="2"/>
    </font>
    <font>
      <b/>
      <sz val="11"/>
      <color theme="1"/>
      <name val="Calibri"/>
      <family val="2"/>
    </font>
    <font>
      <b/>
      <sz val="10"/>
      <color theme="0"/>
      <name val="Arial"/>
      <family val="2"/>
    </font>
    <font>
      <b/>
      <sz val="10"/>
      <name val="Arial"/>
      <family val="2"/>
    </font>
    <font>
      <i/>
      <sz val="11"/>
      <color theme="1"/>
      <name val="Calibri"/>
      <family val="2"/>
      <scheme val="minor"/>
    </font>
    <font>
      <i/>
      <sz val="11"/>
      <name val="Calibri"/>
      <family val="2"/>
      <scheme val="minor"/>
    </font>
    <font>
      <b/>
      <sz val="10"/>
      <color indexed="8"/>
      <name val="Arial"/>
      <family val="2"/>
    </font>
    <font>
      <sz val="10"/>
      <color indexed="8"/>
      <name val="Arial"/>
      <family val="2"/>
    </font>
    <font>
      <sz val="10"/>
      <color theme="1"/>
      <name val="Calibri"/>
      <family val="2"/>
      <scheme val="minor"/>
    </font>
    <font>
      <b/>
      <sz val="10"/>
      <color theme="1"/>
      <name val="Arial"/>
      <family val="2"/>
    </font>
    <font>
      <sz val="10"/>
      <color theme="1"/>
      <name val="Arial"/>
      <family val="2"/>
    </font>
    <font>
      <b/>
      <sz val="9"/>
      <color indexed="81"/>
      <name val="Tahoma"/>
      <family val="2"/>
    </font>
    <font>
      <sz val="9"/>
      <color indexed="81"/>
      <name val="Tahoma"/>
      <family val="2"/>
    </font>
    <font>
      <b/>
      <sz val="10"/>
      <color theme="1"/>
      <name val="Calibri"/>
      <family val="2"/>
      <scheme val="minor"/>
    </font>
    <font>
      <b/>
      <sz val="10"/>
      <color indexed="12"/>
      <name val="Arial"/>
      <family val="2"/>
    </font>
    <font>
      <b/>
      <sz val="12"/>
      <color indexed="30"/>
      <name val="Arial"/>
      <family val="2"/>
    </font>
    <font>
      <sz val="10"/>
      <color indexed="30"/>
      <name val="Arial"/>
      <family val="2"/>
    </font>
    <font>
      <b/>
      <sz val="11"/>
      <color indexed="8"/>
      <name val="Calibri"/>
      <family val="2"/>
    </font>
    <font>
      <b/>
      <sz val="12"/>
      <color indexed="8"/>
      <name val="Arial"/>
      <family val="2"/>
    </font>
    <font>
      <sz val="12"/>
      <name val="Arial"/>
      <family val="2"/>
    </font>
    <font>
      <b/>
      <sz val="12"/>
      <color indexed="18"/>
      <name val="Arial"/>
      <family val="2"/>
    </font>
    <font>
      <b/>
      <sz val="9"/>
      <name val="Arial"/>
      <family val="2"/>
    </font>
    <font>
      <b/>
      <sz val="11"/>
      <color rgb="FFFF0000"/>
      <name val="Calibri"/>
      <family val="2"/>
      <scheme val="minor"/>
    </font>
    <font>
      <b/>
      <vertAlign val="superscript"/>
      <sz val="11"/>
      <color theme="1"/>
      <name val="Calibri"/>
      <family val="2"/>
      <scheme val="minor"/>
    </font>
    <font>
      <i/>
      <vertAlign val="superscript"/>
      <sz val="11"/>
      <color theme="1"/>
      <name val="Calibri"/>
      <family val="2"/>
      <scheme val="minor"/>
    </font>
    <font>
      <b/>
      <sz val="11"/>
      <color rgb="FFFF0000"/>
      <name val="Calibri"/>
      <family val="2"/>
    </font>
  </fonts>
  <fills count="34">
    <fill>
      <patternFill patternType="none"/>
    </fill>
    <fill>
      <patternFill patternType="gray125"/>
    </fill>
    <fill>
      <patternFill patternType="solid">
        <fgColor rgb="FFFFCC99"/>
      </patternFill>
    </fill>
    <fill>
      <patternFill patternType="solid">
        <fgColor theme="4"/>
      </patternFill>
    </fill>
    <fill>
      <patternFill patternType="solid">
        <fgColor theme="6"/>
      </patternFill>
    </fill>
    <fill>
      <patternFill patternType="solid">
        <fgColor indexed="46"/>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51"/>
        <bgColor indexed="64"/>
      </patternFill>
    </fill>
    <fill>
      <patternFill patternType="solid">
        <fgColor indexed="45"/>
        <bgColor indexed="64"/>
      </patternFill>
    </fill>
    <fill>
      <patternFill patternType="solid">
        <fgColor indexed="9"/>
        <bgColor indexed="64"/>
      </patternFill>
    </fill>
    <fill>
      <patternFill patternType="solid">
        <fgColor theme="4"/>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CFEAF7"/>
        <bgColor indexed="64"/>
      </patternFill>
    </fill>
    <fill>
      <patternFill patternType="solid">
        <fgColor indexed="65"/>
        <bgColor indexed="64"/>
      </patternFill>
    </fill>
    <fill>
      <patternFill patternType="solid">
        <fgColor rgb="FFF2F2F2"/>
        <bgColor indexed="64"/>
      </patternFill>
    </fill>
    <fill>
      <patternFill patternType="solid">
        <fgColor rgb="FFE6B8B7"/>
        <bgColor indexed="64"/>
      </patternFill>
    </fill>
    <fill>
      <patternFill patternType="solid">
        <fgColor rgb="FFFFFFFF"/>
        <bgColor indexed="64"/>
      </patternFill>
    </fill>
    <fill>
      <patternFill patternType="solid">
        <fgColor rgb="FFD8E5F1"/>
        <bgColor indexed="64"/>
      </patternFill>
    </fill>
    <fill>
      <patternFill patternType="solid">
        <fgColor theme="7"/>
        <bgColor indexed="64"/>
      </patternFill>
    </fill>
    <fill>
      <patternFill patternType="solid">
        <fgColor theme="5"/>
        <bgColor indexed="64"/>
      </patternFill>
    </fill>
    <fill>
      <patternFill patternType="solid">
        <fgColor theme="5" tint="-0.499984740745262"/>
        <bgColor indexed="64"/>
      </patternFill>
    </fill>
    <fill>
      <patternFill patternType="solid">
        <fgColor theme="6"/>
        <bgColor indexed="64"/>
      </patternFill>
    </fill>
    <fill>
      <patternFill patternType="solid">
        <fgColor theme="0" tint="-0.499984740745262"/>
        <bgColor indexed="64"/>
      </patternFill>
    </fill>
    <fill>
      <patternFill patternType="solid">
        <fgColor rgb="FFFFFFCC"/>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style="thin">
        <color auto="1"/>
      </left>
      <right style="thin">
        <color auto="1"/>
      </right>
      <top/>
      <bottom style="double">
        <color indexed="64"/>
      </bottom>
      <diagonal/>
    </border>
    <border>
      <left style="thin">
        <color indexed="64"/>
      </left>
      <right style="thin">
        <color indexed="64"/>
      </right>
      <top style="double">
        <color indexed="64"/>
      </top>
      <bottom style="double">
        <color indexed="64"/>
      </bottom>
      <diagonal/>
    </border>
    <border>
      <left style="thin">
        <color auto="1"/>
      </left>
      <right style="thin">
        <color auto="1"/>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2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5" fillId="3" borderId="0" applyNumberFormat="0" applyBorder="0" applyAlignment="0" applyProtection="0"/>
    <xf numFmtId="0" fontId="5" fillId="4" borderId="0" applyNumberFormat="0" applyBorder="0" applyAlignment="0" applyProtection="0"/>
    <xf numFmtId="0" fontId="6" fillId="0" borderId="0" applyBorder="0"/>
    <xf numFmtId="0" fontId="6" fillId="0" borderId="0" applyBorder="0"/>
    <xf numFmtId="0" fontId="6" fillId="0" borderId="0"/>
    <xf numFmtId="0" fontId="6" fillId="0" borderId="0" applyBorder="0"/>
    <xf numFmtId="0" fontId="9" fillId="0" borderId="0"/>
    <xf numFmtId="0" fontId="6" fillId="0" borderId="0"/>
    <xf numFmtId="0" fontId="9" fillId="0" borderId="0"/>
    <xf numFmtId="0" fontId="6" fillId="0" borderId="0"/>
    <xf numFmtId="43" fontId="6" fillId="0" borderId="0" applyFont="0" applyFill="0" applyBorder="0" applyAlignment="0" applyProtection="0"/>
    <xf numFmtId="0" fontId="26" fillId="0" borderId="0"/>
    <xf numFmtId="0" fontId="14" fillId="0" borderId="0"/>
    <xf numFmtId="0" fontId="26" fillId="0" borderId="0"/>
    <xf numFmtId="0" fontId="26" fillId="0" borderId="0"/>
    <xf numFmtId="0" fontId="26" fillId="0" borderId="0"/>
    <xf numFmtId="0" fontId="1" fillId="31" borderId="41" applyNumberFormat="0" applyFont="0" applyAlignment="0" applyProtection="0"/>
  </cellStyleXfs>
  <cellXfs count="579">
    <xf numFmtId="0" fontId="0" fillId="0" borderId="0" xfId="0"/>
    <xf numFmtId="0" fontId="0" fillId="0" borderId="2" xfId="0" applyBorder="1"/>
    <xf numFmtId="0" fontId="4" fillId="0" borderId="0" xfId="0" applyFont="1"/>
    <xf numFmtId="0" fontId="10" fillId="0" borderId="0" xfId="0" applyFont="1"/>
    <xf numFmtId="0" fontId="11" fillId="0" borderId="0" xfId="0" applyFont="1" applyAlignment="1" applyProtection="1">
      <alignment vertical="center"/>
      <protection locked="0"/>
    </xf>
    <xf numFmtId="0" fontId="12" fillId="0" borderId="0" xfId="0" applyFont="1"/>
    <xf numFmtId="164" fontId="12" fillId="0" borderId="0" xfId="0" applyNumberFormat="1" applyFont="1"/>
    <xf numFmtId="0" fontId="13" fillId="0" borderId="0" xfId="0" applyFont="1"/>
    <xf numFmtId="0" fontId="13" fillId="0" borderId="2" xfId="7" applyFont="1" applyBorder="1"/>
    <xf numFmtId="0" fontId="13" fillId="0" borderId="2" xfId="0" applyFont="1" applyBorder="1"/>
    <xf numFmtId="43" fontId="12" fillId="0" borderId="0" xfId="1" applyFont="1" applyFill="1"/>
    <xf numFmtId="0" fontId="12" fillId="0" borderId="0" xfId="0" applyFont="1" applyAlignment="1">
      <alignment horizontal="left" indent="1"/>
    </xf>
    <xf numFmtId="43" fontId="12" fillId="0" borderId="0" xfId="1" applyFont="1" applyFill="1" applyBorder="1"/>
    <xf numFmtId="0" fontId="12" fillId="0" borderId="2" xfId="0" applyFont="1" applyBorder="1" applyAlignment="1">
      <alignment horizontal="left" indent="1"/>
    </xf>
    <xf numFmtId="43" fontId="12" fillId="0" borderId="2" xfId="1" applyFont="1" applyFill="1" applyBorder="1"/>
    <xf numFmtId="0" fontId="12" fillId="0" borderId="4" xfId="0" applyFont="1" applyBorder="1"/>
    <xf numFmtId="43" fontId="12" fillId="0" borderId="4" xfId="1" applyFont="1" applyFill="1" applyBorder="1"/>
    <xf numFmtId="43" fontId="12" fillId="0" borderId="0" xfId="1" applyFont="1" applyFill="1" applyAlignment="1"/>
    <xf numFmtId="43" fontId="12" fillId="0" borderId="0" xfId="1" applyFont="1" applyFill="1" applyBorder="1" applyAlignment="1"/>
    <xf numFmtId="0" fontId="12" fillId="0" borderId="0" xfId="0" applyFont="1" applyAlignment="1">
      <alignment horizontal="left"/>
    </xf>
    <xf numFmtId="0" fontId="13" fillId="9" borderId="0" xfId="0" applyFont="1" applyFill="1"/>
    <xf numFmtId="43" fontId="13" fillId="9" borderId="0" xfId="1" applyFont="1" applyFill="1"/>
    <xf numFmtId="0" fontId="14" fillId="0" borderId="0" xfId="0" applyFont="1" applyAlignment="1">
      <alignment horizontal="left" indent="1"/>
    </xf>
    <xf numFmtId="43" fontId="12" fillId="0" borderId="0" xfId="1" applyFont="1"/>
    <xf numFmtId="43" fontId="12" fillId="0" borderId="0" xfId="1" applyFont="1" applyBorder="1"/>
    <xf numFmtId="0" fontId="14" fillId="0" borderId="2" xfId="0" applyFont="1" applyBorder="1" applyAlignment="1">
      <alignment horizontal="left" indent="1"/>
    </xf>
    <xf numFmtId="43" fontId="12" fillId="0" borderId="2" xfId="1" applyFont="1" applyBorder="1"/>
    <xf numFmtId="0" fontId="13" fillId="8" borderId="4" xfId="0" applyFont="1" applyFill="1" applyBorder="1"/>
    <xf numFmtId="43" fontId="13" fillId="8" borderId="4" xfId="1" applyFont="1" applyFill="1" applyBorder="1"/>
    <xf numFmtId="43" fontId="12" fillId="0" borderId="0" xfId="1" applyFont="1" applyBorder="1" applyAlignment="1"/>
    <xf numFmtId="0" fontId="13" fillId="7" borderId="0" xfId="0" applyFont="1" applyFill="1"/>
    <xf numFmtId="43" fontId="13" fillId="7" borderId="0" xfId="1" applyFont="1" applyFill="1"/>
    <xf numFmtId="0" fontId="15" fillId="0" borderId="0" xfId="0" applyFont="1"/>
    <xf numFmtId="0" fontId="15" fillId="0" borderId="2" xfId="0" applyFont="1" applyBorder="1"/>
    <xf numFmtId="0" fontId="13" fillId="10" borderId="0" xfId="0" applyFont="1" applyFill="1"/>
    <xf numFmtId="43" fontId="13" fillId="10" borderId="0" xfId="1" applyFont="1" applyFill="1"/>
    <xf numFmtId="0" fontId="13" fillId="0" borderId="4" xfId="0" applyFont="1" applyBorder="1"/>
    <xf numFmtId="43" fontId="13" fillId="0" borderId="4" xfId="1" applyFont="1" applyBorder="1"/>
    <xf numFmtId="0" fontId="11" fillId="0" borderId="0" xfId="0" applyFont="1" applyAlignment="1" applyProtection="1">
      <alignment horizontal="left" vertical="center"/>
      <protection locked="0"/>
    </xf>
    <xf numFmtId="0" fontId="13" fillId="11" borderId="2" xfId="0" applyFont="1" applyFill="1" applyBorder="1"/>
    <xf numFmtId="0" fontId="12" fillId="9" borderId="0" xfId="0" applyFont="1" applyFill="1"/>
    <xf numFmtId="165" fontId="12" fillId="9" borderId="0" xfId="1" applyNumberFormat="1" applyFont="1" applyFill="1"/>
    <xf numFmtId="0" fontId="12" fillId="11" borderId="0" xfId="0" applyFont="1" applyFill="1" applyAlignment="1">
      <alignment horizontal="left" indent="1"/>
    </xf>
    <xf numFmtId="165" fontId="12" fillId="11" borderId="0" xfId="1" applyNumberFormat="1" applyFont="1" applyFill="1"/>
    <xf numFmtId="0" fontId="12" fillId="8" borderId="0" xfId="0" applyFont="1" applyFill="1"/>
    <xf numFmtId="165" fontId="12" fillId="8" borderId="0" xfId="1" applyNumberFormat="1" applyFont="1" applyFill="1"/>
    <xf numFmtId="0" fontId="12" fillId="7" borderId="0" xfId="0" applyFont="1" applyFill="1"/>
    <xf numFmtId="165" fontId="12" fillId="7" borderId="0" xfId="1" applyNumberFormat="1" applyFont="1" applyFill="1"/>
    <xf numFmtId="0" fontId="12" fillId="5" borderId="0" xfId="0" applyFont="1" applyFill="1"/>
    <xf numFmtId="165" fontId="12" fillId="5" borderId="0" xfId="1" applyNumberFormat="1" applyFont="1" applyFill="1"/>
    <xf numFmtId="0" fontId="12" fillId="11" borderId="2" xfId="0" applyFont="1" applyFill="1" applyBorder="1" applyAlignment="1">
      <alignment horizontal="left" indent="1"/>
    </xf>
    <xf numFmtId="165" fontId="12" fillId="11" borderId="2" xfId="1" applyNumberFormat="1" applyFont="1" applyFill="1" applyBorder="1"/>
    <xf numFmtId="165" fontId="12" fillId="11" borderId="4" xfId="1" applyNumberFormat="1" applyFont="1" applyFill="1" applyBorder="1"/>
    <xf numFmtId="0" fontId="12" fillId="11" borderId="2" xfId="0" applyFont="1" applyFill="1" applyBorder="1"/>
    <xf numFmtId="0" fontId="13" fillId="0" borderId="0" xfId="8" applyFont="1" applyAlignment="1">
      <alignment horizontal="left"/>
    </xf>
    <xf numFmtId="0" fontId="12" fillId="0" borderId="0" xfId="0" applyFont="1" applyAlignment="1">
      <alignment horizontal="centerContinuous"/>
    </xf>
    <xf numFmtId="0" fontId="13" fillId="0" borderId="5" xfId="0" applyFont="1" applyBorder="1"/>
    <xf numFmtId="166" fontId="13" fillId="0" borderId="0" xfId="1" applyNumberFormat="1" applyFont="1" applyAlignment="1">
      <alignment horizontal="right"/>
    </xf>
    <xf numFmtId="166" fontId="12" fillId="0" borderId="0" xfId="1" applyNumberFormat="1" applyFont="1" applyAlignment="1">
      <alignment horizontal="right"/>
    </xf>
    <xf numFmtId="166" fontId="13" fillId="0" borderId="5" xfId="1" applyNumberFormat="1" applyFont="1" applyBorder="1" applyAlignment="1">
      <alignment horizontal="right"/>
    </xf>
    <xf numFmtId="0" fontId="12" fillId="0" borderId="0" xfId="0" applyFont="1" applyAlignment="1">
      <alignment horizontal="right"/>
    </xf>
    <xf numFmtId="167" fontId="17" fillId="0" borderId="0" xfId="0" applyNumberFormat="1" applyFont="1" applyAlignment="1">
      <alignment horizontal="right"/>
    </xf>
    <xf numFmtId="0" fontId="17" fillId="0" borderId="0" xfId="0" applyFont="1"/>
    <xf numFmtId="167" fontId="12" fillId="0" borderId="0" xfId="0" applyNumberFormat="1" applyFont="1" applyAlignment="1">
      <alignment horizontal="right"/>
    </xf>
    <xf numFmtId="0" fontId="18" fillId="0" borderId="0" xfId="0" applyFont="1"/>
    <xf numFmtId="0" fontId="18" fillId="0" borderId="0" xfId="0" applyFont="1" applyAlignment="1">
      <alignment horizontal="right"/>
    </xf>
    <xf numFmtId="0" fontId="13" fillId="0" borderId="2" xfId="9" applyFont="1" applyBorder="1"/>
    <xf numFmtId="0" fontId="12" fillId="0" borderId="2" xfId="9" applyFont="1" applyBorder="1"/>
    <xf numFmtId="0" fontId="13" fillId="0" borderId="3" xfId="9" applyFont="1" applyBorder="1"/>
    <xf numFmtId="0" fontId="13" fillId="0" borderId="2" xfId="9" quotePrefix="1" applyFont="1" applyBorder="1" applyAlignment="1">
      <alignment horizontal="right"/>
    </xf>
    <xf numFmtId="0" fontId="12" fillId="0" borderId="0" xfId="9" applyFont="1" applyBorder="1"/>
    <xf numFmtId="166" fontId="12" fillId="0" borderId="0" xfId="1" applyNumberFormat="1" applyFont="1" applyFill="1" applyBorder="1"/>
    <xf numFmtId="166" fontId="12" fillId="13" borderId="0" xfId="1" applyNumberFormat="1" applyFont="1" applyFill="1" applyBorder="1"/>
    <xf numFmtId="0" fontId="19" fillId="0" borderId="0" xfId="0" applyFont="1" applyAlignment="1">
      <alignment horizontal="left" indent="1"/>
    </xf>
    <xf numFmtId="166" fontId="12" fillId="0" borderId="2" xfId="1" applyNumberFormat="1" applyFont="1" applyFill="1" applyBorder="1"/>
    <xf numFmtId="0" fontId="12" fillId="0" borderId="2" xfId="7" applyFont="1" applyBorder="1"/>
    <xf numFmtId="0" fontId="13" fillId="0" borderId="3" xfId="7" applyFont="1" applyBorder="1"/>
    <xf numFmtId="0" fontId="13" fillId="0" borderId="2" xfId="7" quotePrefix="1" applyFont="1" applyBorder="1" applyAlignment="1">
      <alignment horizontal="right"/>
    </xf>
    <xf numFmtId="0" fontId="12" fillId="0" borderId="0" xfId="7" applyFont="1" applyBorder="1"/>
    <xf numFmtId="165" fontId="12" fillId="0" borderId="0" xfId="1" applyNumberFormat="1" applyFont="1" applyFill="1" applyBorder="1"/>
    <xf numFmtId="0" fontId="13" fillId="0" borderId="6" xfId="7" applyFont="1" applyBorder="1"/>
    <xf numFmtId="165" fontId="13" fillId="0" borderId="6" xfId="1" applyNumberFormat="1" applyFont="1" applyFill="1" applyBorder="1"/>
    <xf numFmtId="0" fontId="12" fillId="0" borderId="0" xfId="7" applyFont="1" applyAlignment="1">
      <alignment horizontal="left" vertical="top" wrapText="1"/>
    </xf>
    <xf numFmtId="0" fontId="12" fillId="0" borderId="0" xfId="7" applyFont="1"/>
    <xf numFmtId="0" fontId="12" fillId="0" borderId="0" xfId="7" applyFont="1" applyBorder="1" applyAlignment="1">
      <alignment horizontal="left" indent="1"/>
    </xf>
    <xf numFmtId="0" fontId="13" fillId="0" borderId="0" xfId="7" applyFont="1" applyBorder="1"/>
    <xf numFmtId="166" fontId="13" fillId="0" borderId="0" xfId="1" applyNumberFormat="1" applyFont="1" applyFill="1" applyBorder="1"/>
    <xf numFmtId="0" fontId="13" fillId="0" borderId="7" xfId="7" applyFont="1" applyBorder="1"/>
    <xf numFmtId="166" fontId="13" fillId="0" borderId="7" xfId="1" applyNumberFormat="1" applyFont="1" applyFill="1" applyBorder="1"/>
    <xf numFmtId="0" fontId="12" fillId="0" borderId="6" xfId="7" applyFont="1" applyBorder="1"/>
    <xf numFmtId="0" fontId="13" fillId="0" borderId="8" xfId="7" applyFont="1" applyBorder="1" applyAlignment="1">
      <alignment horizontal="left" indent="1"/>
    </xf>
    <xf numFmtId="43" fontId="13" fillId="0" borderId="8" xfId="1" applyFont="1" applyFill="1" applyBorder="1"/>
    <xf numFmtId="166" fontId="12" fillId="8" borderId="0" xfId="1" applyNumberFormat="1" applyFont="1" applyFill="1"/>
    <xf numFmtId="166" fontId="12" fillId="13" borderId="0" xfId="1" applyNumberFormat="1" applyFont="1" applyFill="1"/>
    <xf numFmtId="166" fontId="12" fillId="0" borderId="0" xfId="1" applyNumberFormat="1" applyFont="1"/>
    <xf numFmtId="0" fontId="12" fillId="7" borderId="4" xfId="0" applyFont="1" applyFill="1" applyBorder="1"/>
    <xf numFmtId="166" fontId="12" fillId="7" borderId="4" xfId="1" applyNumberFormat="1" applyFont="1" applyFill="1" applyBorder="1"/>
    <xf numFmtId="166" fontId="12" fillId="13" borderId="4" xfId="1" applyNumberFormat="1" applyFont="1" applyFill="1" applyBorder="1"/>
    <xf numFmtId="0" fontId="12" fillId="5" borderId="4" xfId="0" applyFont="1" applyFill="1" applyBorder="1"/>
    <xf numFmtId="166" fontId="12" fillId="5" borderId="4" xfId="1" applyNumberFormat="1" applyFont="1" applyFill="1" applyBorder="1"/>
    <xf numFmtId="0" fontId="12" fillId="0" borderId="0" xfId="0" applyFont="1" applyAlignment="1">
      <alignment horizontal="left" wrapText="1" indent="1"/>
    </xf>
    <xf numFmtId="0" fontId="13" fillId="6" borderId="3" xfId="0" applyFont="1" applyFill="1" applyBorder="1"/>
    <xf numFmtId="166" fontId="12" fillId="6" borderId="3" xfId="1" applyNumberFormat="1" applyFont="1" applyFill="1" applyBorder="1"/>
    <xf numFmtId="166" fontId="12" fillId="13" borderId="3" xfId="1" applyNumberFormat="1" applyFont="1" applyFill="1" applyBorder="1"/>
    <xf numFmtId="0" fontId="13" fillId="0" borderId="2" xfId="6" applyFont="1" applyBorder="1"/>
    <xf numFmtId="0" fontId="12" fillId="0" borderId="2" xfId="6" applyFont="1" applyBorder="1"/>
    <xf numFmtId="0" fontId="13" fillId="0" borderId="3" xfId="6" applyFont="1" applyBorder="1"/>
    <xf numFmtId="0" fontId="12" fillId="0" borderId="0" xfId="6" applyFont="1" applyBorder="1"/>
    <xf numFmtId="165" fontId="13" fillId="0" borderId="2" xfId="1" applyNumberFormat="1" applyFont="1" applyFill="1" applyBorder="1"/>
    <xf numFmtId="0" fontId="13" fillId="0" borderId="0" xfId="6" applyFont="1" applyBorder="1"/>
    <xf numFmtId="165" fontId="13" fillId="0" borderId="0" xfId="1" applyNumberFormat="1" applyFont="1" applyFill="1" applyBorder="1"/>
    <xf numFmtId="166" fontId="13" fillId="0" borderId="0" xfId="1" applyNumberFormat="1" applyFont="1" applyBorder="1"/>
    <xf numFmtId="0" fontId="12" fillId="0" borderId="0" xfId="6" applyFont="1" applyBorder="1" applyAlignment="1">
      <alignment horizontal="left" indent="1"/>
    </xf>
    <xf numFmtId="166" fontId="12" fillId="0" borderId="0" xfId="1" applyNumberFormat="1" applyFont="1" applyBorder="1"/>
    <xf numFmtId="0" fontId="19" fillId="0" borderId="9" xfId="0" applyFont="1" applyBorder="1" applyAlignment="1">
      <alignment horizontal="left" indent="2"/>
    </xf>
    <xf numFmtId="166" fontId="12" fillId="0" borderId="9" xfId="1" applyNumberFormat="1" applyFont="1" applyBorder="1" applyAlignment="1">
      <alignment horizontal="left" indent="1"/>
    </xf>
    <xf numFmtId="0" fontId="19" fillId="0" borderId="7" xfId="0" applyFont="1" applyBorder="1" applyAlignment="1">
      <alignment horizontal="left" indent="2"/>
    </xf>
    <xf numFmtId="166" fontId="12" fillId="0" borderId="7" xfId="1" applyNumberFormat="1" applyFont="1" applyBorder="1" applyAlignment="1">
      <alignment horizontal="left" indent="1"/>
    </xf>
    <xf numFmtId="166" fontId="13" fillId="0" borderId="2" xfId="1" applyNumberFormat="1" applyFont="1" applyBorder="1"/>
    <xf numFmtId="0" fontId="10" fillId="0" borderId="2" xfId="0" applyFont="1" applyBorder="1"/>
    <xf numFmtId="0" fontId="12" fillId="0" borderId="2" xfId="0" applyFont="1" applyBorder="1"/>
    <xf numFmtId="0" fontId="13" fillId="0" borderId="3" xfId="0" applyFont="1" applyBorder="1"/>
    <xf numFmtId="0" fontId="13" fillId="0" borderId="2" xfId="0" quotePrefix="1" applyFont="1" applyBorder="1" applyAlignment="1">
      <alignment horizontal="right"/>
    </xf>
    <xf numFmtId="0" fontId="19" fillId="0" borderId="0" xfId="10" applyFont="1" applyAlignment="1">
      <alignment horizontal="left" wrapText="1" indent="1"/>
    </xf>
    <xf numFmtId="0" fontId="19" fillId="0" borderId="0" xfId="10" applyFont="1" applyAlignment="1">
      <alignment horizontal="left" indent="1"/>
    </xf>
    <xf numFmtId="0" fontId="13" fillId="0" borderId="0" xfId="10" applyFont="1" applyAlignment="1">
      <alignment horizontal="left" wrapText="1" indent="1"/>
    </xf>
    <xf numFmtId="43" fontId="13" fillId="0" borderId="0" xfId="1" applyFont="1"/>
    <xf numFmtId="43" fontId="12" fillId="13" borderId="0" xfId="1" applyFont="1" applyFill="1" applyBorder="1"/>
    <xf numFmtId="165" fontId="12" fillId="13" borderId="0" xfId="1" applyNumberFormat="1" applyFont="1" applyFill="1" applyBorder="1"/>
    <xf numFmtId="165" fontId="13" fillId="13" borderId="2" xfId="1" applyNumberFormat="1" applyFont="1" applyFill="1" applyBorder="1"/>
    <xf numFmtId="165" fontId="13" fillId="13" borderId="0" xfId="1" applyNumberFormat="1" applyFont="1" applyFill="1" applyBorder="1"/>
    <xf numFmtId="166" fontId="13" fillId="13" borderId="0" xfId="1" applyNumberFormat="1" applyFont="1" applyFill="1" applyBorder="1"/>
    <xf numFmtId="166" fontId="12" fillId="13" borderId="9" xfId="1" applyNumberFormat="1" applyFont="1" applyFill="1" applyBorder="1" applyAlignment="1">
      <alignment horizontal="left" indent="1"/>
    </xf>
    <xf numFmtId="166" fontId="12" fillId="13" borderId="7" xfId="1" applyNumberFormat="1" applyFont="1" applyFill="1" applyBorder="1" applyAlignment="1">
      <alignment horizontal="left" indent="1"/>
    </xf>
    <xf numFmtId="166" fontId="13" fillId="13" borderId="2" xfId="1" applyNumberFormat="1" applyFont="1" applyFill="1" applyBorder="1"/>
    <xf numFmtId="0" fontId="11" fillId="0" borderId="0" xfId="11" applyFont="1"/>
    <xf numFmtId="0" fontId="12" fillId="0" borderId="0" xfId="11" applyFont="1"/>
    <xf numFmtId="0" fontId="13" fillId="0" borderId="0" xfId="12" applyFont="1"/>
    <xf numFmtId="0" fontId="13" fillId="0" borderId="9" xfId="12" applyFont="1" applyBorder="1"/>
    <xf numFmtId="165" fontId="12" fillId="0" borderId="9" xfId="12" applyNumberFormat="1" applyFont="1" applyBorder="1"/>
    <xf numFmtId="0" fontId="13" fillId="0" borderId="0" xfId="11" applyFont="1"/>
    <xf numFmtId="165" fontId="12" fillId="0" borderId="0" xfId="1" applyNumberFormat="1" applyFont="1" applyFill="1" applyBorder="1" applyAlignment="1">
      <alignment horizontal="right"/>
    </xf>
    <xf numFmtId="0" fontId="13" fillId="0" borderId="7" xfId="11" applyFont="1" applyBorder="1"/>
    <xf numFmtId="165" fontId="12" fillId="0" borderId="7" xfId="1" applyNumberFormat="1" applyFont="1" applyFill="1" applyBorder="1" applyAlignment="1">
      <alignment horizontal="right"/>
    </xf>
    <xf numFmtId="165" fontId="13" fillId="0" borderId="0" xfId="1" applyNumberFormat="1" applyFont="1" applyFill="1" applyBorder="1" applyAlignment="1">
      <alignment horizontal="right"/>
    </xf>
    <xf numFmtId="0" fontId="12" fillId="0" borderId="0" xfId="12" applyFont="1" applyAlignment="1">
      <alignment horizontal="left" indent="1"/>
    </xf>
    <xf numFmtId="0" fontId="13" fillId="0" borderId="0" xfId="12" applyFont="1" applyAlignment="1">
      <alignment horizontal="left" indent="1"/>
    </xf>
    <xf numFmtId="166" fontId="13" fillId="0" borderId="0" xfId="1" applyNumberFormat="1" applyFont="1" applyFill="1" applyBorder="1" applyAlignment="1">
      <alignment horizontal="right"/>
    </xf>
    <xf numFmtId="0" fontId="13" fillId="0" borderId="7" xfId="12" applyFont="1" applyBorder="1"/>
    <xf numFmtId="166" fontId="13" fillId="0" borderId="9" xfId="12" applyNumberFormat="1" applyFont="1" applyBorder="1"/>
    <xf numFmtId="166" fontId="12" fillId="0" borderId="0" xfId="1" applyNumberFormat="1" applyFont="1" applyFill="1" applyBorder="1" applyAlignment="1">
      <alignment horizontal="right"/>
    </xf>
    <xf numFmtId="166" fontId="13" fillId="0" borderId="9" xfId="1" applyNumberFormat="1" applyFont="1" applyFill="1" applyBorder="1" applyAlignment="1">
      <alignment horizontal="right"/>
    </xf>
    <xf numFmtId="0" fontId="12" fillId="0" borderId="7" xfId="12" applyFont="1" applyBorder="1" applyAlignment="1">
      <alignment horizontal="left" indent="1"/>
    </xf>
    <xf numFmtId="166" fontId="12" fillId="0" borderId="7" xfId="1" applyNumberFormat="1" applyFont="1" applyFill="1" applyBorder="1" applyAlignment="1">
      <alignment horizontal="right"/>
    </xf>
    <xf numFmtId="0" fontId="13" fillId="0" borderId="5" xfId="12" applyFont="1" applyBorder="1"/>
    <xf numFmtId="166" fontId="13" fillId="0" borderId="5" xfId="1" applyNumberFormat="1" applyFont="1" applyFill="1" applyBorder="1" applyAlignment="1">
      <alignment horizontal="right"/>
    </xf>
    <xf numFmtId="166" fontId="13" fillId="0" borderId="7" xfId="1" applyNumberFormat="1" applyFont="1" applyFill="1" applyBorder="1" applyAlignment="1">
      <alignment horizontal="right"/>
    </xf>
    <xf numFmtId="0" fontId="11" fillId="0" borderId="0" xfId="12" applyFont="1"/>
    <xf numFmtId="0" fontId="12" fillId="0" borderId="0" xfId="12" applyFont="1"/>
    <xf numFmtId="0" fontId="12" fillId="0" borderId="0" xfId="11" applyFont="1" applyAlignment="1">
      <alignment horizontal="left" indent="1"/>
    </xf>
    <xf numFmtId="0" fontId="13" fillId="0" borderId="5" xfId="11" applyFont="1" applyBorder="1"/>
    <xf numFmtId="166" fontId="13" fillId="0" borderId="5" xfId="1" applyNumberFormat="1" applyFont="1" applyBorder="1"/>
    <xf numFmtId="43" fontId="12" fillId="0" borderId="3" xfId="0" applyNumberFormat="1" applyFont="1" applyBorder="1"/>
    <xf numFmtId="0" fontId="13" fillId="14" borderId="12" xfId="0" applyFont="1" applyFill="1" applyBorder="1"/>
    <xf numFmtId="43" fontId="12" fillId="14" borderId="13" xfId="1" applyFont="1" applyFill="1" applyBorder="1"/>
    <xf numFmtId="43" fontId="12" fillId="14" borderId="12" xfId="1" applyFont="1" applyFill="1" applyBorder="1"/>
    <xf numFmtId="43" fontId="12" fillId="14" borderId="11" xfId="1" applyFont="1" applyFill="1" applyBorder="1"/>
    <xf numFmtId="0" fontId="13" fillId="14" borderId="11" xfId="0" applyFont="1" applyFill="1" applyBorder="1"/>
    <xf numFmtId="43" fontId="13" fillId="14" borderId="13" xfId="1" applyFont="1" applyFill="1" applyBorder="1"/>
    <xf numFmtId="43" fontId="13" fillId="14" borderId="11" xfId="1" applyFont="1" applyFill="1" applyBorder="1"/>
    <xf numFmtId="0" fontId="20" fillId="14" borderId="11" xfId="0" applyFont="1" applyFill="1" applyBorder="1"/>
    <xf numFmtId="165" fontId="12" fillId="14" borderId="13" xfId="1" applyNumberFormat="1" applyFont="1" applyFill="1" applyBorder="1"/>
    <xf numFmtId="165" fontId="12" fillId="14" borderId="12" xfId="1" applyNumberFormat="1" applyFont="1" applyFill="1" applyBorder="1"/>
    <xf numFmtId="165" fontId="12" fillId="14" borderId="11" xfId="1" applyNumberFormat="1" applyFont="1" applyFill="1" applyBorder="1"/>
    <xf numFmtId="0" fontId="10" fillId="14" borderId="13" xfId="0" applyFont="1" applyFill="1" applyBorder="1"/>
    <xf numFmtId="0" fontId="2" fillId="2" borderId="1" xfId="3"/>
    <xf numFmtId="0" fontId="13" fillId="14" borderId="14" xfId="0" applyFont="1" applyFill="1" applyBorder="1"/>
    <xf numFmtId="166" fontId="13" fillId="14" borderId="13" xfId="1" applyNumberFormat="1" applyFont="1" applyFill="1" applyBorder="1" applyAlignment="1">
      <alignment horizontal="right"/>
    </xf>
    <xf numFmtId="166" fontId="12" fillId="14" borderId="13" xfId="1" applyNumberFormat="1" applyFont="1" applyFill="1" applyBorder="1" applyAlignment="1">
      <alignment horizontal="right"/>
    </xf>
    <xf numFmtId="166" fontId="13" fillId="14" borderId="14" xfId="1" applyNumberFormat="1" applyFont="1" applyFill="1" applyBorder="1" applyAlignment="1">
      <alignment horizontal="right"/>
    </xf>
    <xf numFmtId="0" fontId="17" fillId="14" borderId="13" xfId="0" applyFont="1" applyFill="1" applyBorder="1"/>
    <xf numFmtId="0" fontId="12" fillId="14" borderId="13" xfId="0" applyFont="1" applyFill="1" applyBorder="1"/>
    <xf numFmtId="0" fontId="18" fillId="14" borderId="13" xfId="0" applyFont="1" applyFill="1" applyBorder="1" applyAlignment="1">
      <alignment horizontal="right"/>
    </xf>
    <xf numFmtId="166" fontId="13" fillId="14" borderId="15" xfId="1" applyNumberFormat="1" applyFont="1" applyFill="1" applyBorder="1" applyAlignment="1">
      <alignment horizontal="right"/>
    </xf>
    <xf numFmtId="0" fontId="13" fillId="14" borderId="12" xfId="9" applyFont="1" applyFill="1" applyBorder="1"/>
    <xf numFmtId="166" fontId="12" fillId="14" borderId="13" xfId="1" applyNumberFormat="1" applyFont="1" applyFill="1" applyBorder="1"/>
    <xf numFmtId="0" fontId="12" fillId="14" borderId="12" xfId="9" applyFont="1" applyFill="1" applyBorder="1"/>
    <xf numFmtId="166" fontId="12" fillId="14" borderId="12" xfId="1" applyNumberFormat="1" applyFont="1" applyFill="1" applyBorder="1"/>
    <xf numFmtId="0" fontId="13" fillId="14" borderId="10" xfId="9" applyFont="1" applyFill="1" applyBorder="1"/>
    <xf numFmtId="0" fontId="13" fillId="14" borderId="12" xfId="7" applyFont="1" applyFill="1" applyBorder="1"/>
    <xf numFmtId="165" fontId="13" fillId="14" borderId="15" xfId="1" applyNumberFormat="1" applyFont="1" applyFill="1" applyBorder="1"/>
    <xf numFmtId="43" fontId="12" fillId="14" borderId="13" xfId="7" applyNumberFormat="1" applyFont="1" applyFill="1" applyBorder="1"/>
    <xf numFmtId="0" fontId="12" fillId="14" borderId="12" xfId="7" applyFont="1" applyFill="1" applyBorder="1"/>
    <xf numFmtId="166" fontId="13" fillId="14" borderId="13" xfId="1" applyNumberFormat="1" applyFont="1" applyFill="1" applyBorder="1"/>
    <xf numFmtId="166" fontId="13" fillId="14" borderId="16" xfId="1" applyNumberFormat="1" applyFont="1" applyFill="1" applyBorder="1"/>
    <xf numFmtId="43" fontId="13" fillId="14" borderId="10" xfId="1" applyFont="1" applyFill="1" applyBorder="1"/>
    <xf numFmtId="0" fontId="13" fillId="14" borderId="10" xfId="7" applyFont="1" applyFill="1" applyBorder="1"/>
    <xf numFmtId="166" fontId="12" fillId="14" borderId="11" xfId="1" applyNumberFormat="1" applyFont="1" applyFill="1" applyBorder="1"/>
    <xf numFmtId="166" fontId="12" fillId="14" borderId="10" xfId="1" applyNumberFormat="1" applyFont="1" applyFill="1" applyBorder="1"/>
    <xf numFmtId="0" fontId="13" fillId="14" borderId="12" xfId="6" applyFont="1" applyFill="1" applyBorder="1"/>
    <xf numFmtId="165" fontId="13" fillId="14" borderId="12" xfId="1" applyNumberFormat="1" applyFont="1" applyFill="1" applyBorder="1"/>
    <xf numFmtId="0" fontId="12" fillId="14" borderId="12" xfId="6" applyFont="1" applyFill="1" applyBorder="1"/>
    <xf numFmtId="165" fontId="13" fillId="14" borderId="13" xfId="1" applyNumberFormat="1" applyFont="1" applyFill="1" applyBorder="1"/>
    <xf numFmtId="0" fontId="12" fillId="14" borderId="13" xfId="6" applyFont="1" applyFill="1" applyBorder="1"/>
    <xf numFmtId="166" fontId="12" fillId="14" borderId="17" xfId="1" applyNumberFormat="1" applyFont="1" applyFill="1" applyBorder="1" applyAlignment="1">
      <alignment horizontal="left" indent="1"/>
    </xf>
    <xf numFmtId="166" fontId="12" fillId="14" borderId="16" xfId="1" applyNumberFormat="1" applyFont="1" applyFill="1" applyBorder="1" applyAlignment="1">
      <alignment horizontal="left" indent="1"/>
    </xf>
    <xf numFmtId="166" fontId="13" fillId="14" borderId="12" xfId="1" applyNumberFormat="1" applyFont="1" applyFill="1" applyBorder="1"/>
    <xf numFmtId="0" fontId="13" fillId="14" borderId="10" xfId="6" applyFont="1" applyFill="1" applyBorder="1"/>
    <xf numFmtId="43" fontId="13" fillId="14" borderId="12" xfId="1" applyFont="1" applyFill="1" applyBorder="1"/>
    <xf numFmtId="0" fontId="20" fillId="14" borderId="10" xfId="0" applyFont="1" applyFill="1" applyBorder="1"/>
    <xf numFmtId="0" fontId="13" fillId="14" borderId="13" xfId="12" applyFont="1" applyFill="1" applyBorder="1"/>
    <xf numFmtId="165" fontId="12" fillId="14" borderId="17" xfId="12" applyNumberFormat="1" applyFont="1" applyFill="1" applyBorder="1"/>
    <xf numFmtId="165" fontId="12" fillId="14" borderId="13" xfId="1" applyNumberFormat="1" applyFont="1" applyFill="1" applyBorder="1" applyAlignment="1">
      <alignment horizontal="right"/>
    </xf>
    <xf numFmtId="165" fontId="12" fillId="14" borderId="16" xfId="1" applyNumberFormat="1" applyFont="1" applyFill="1" applyBorder="1" applyAlignment="1">
      <alignment horizontal="right"/>
    </xf>
    <xf numFmtId="165" fontId="13" fillId="14" borderId="13" xfId="1" applyNumberFormat="1" applyFont="1" applyFill="1" applyBorder="1" applyAlignment="1">
      <alignment horizontal="right"/>
    </xf>
    <xf numFmtId="0" fontId="12" fillId="14" borderId="13" xfId="11" applyFont="1" applyFill="1" applyBorder="1"/>
    <xf numFmtId="0" fontId="13" fillId="14" borderId="16" xfId="12" applyFont="1" applyFill="1" applyBorder="1"/>
    <xf numFmtId="166" fontId="13" fillId="14" borderId="17" xfId="12" applyNumberFormat="1" applyFont="1" applyFill="1" applyBorder="1"/>
    <xf numFmtId="166" fontId="13" fillId="14" borderId="17" xfId="1" applyNumberFormat="1" applyFont="1" applyFill="1" applyBorder="1" applyAlignment="1">
      <alignment horizontal="right"/>
    </xf>
    <xf numFmtId="166" fontId="12" fillId="14" borderId="16" xfId="1" applyNumberFormat="1" applyFont="1" applyFill="1" applyBorder="1" applyAlignment="1">
      <alignment horizontal="right"/>
    </xf>
    <xf numFmtId="166" fontId="13" fillId="14" borderId="16" xfId="1" applyNumberFormat="1" applyFont="1" applyFill="1" applyBorder="1" applyAlignment="1">
      <alignment horizontal="right"/>
    </xf>
    <xf numFmtId="0" fontId="12" fillId="14" borderId="13" xfId="12" applyFont="1" applyFill="1" applyBorder="1"/>
    <xf numFmtId="0" fontId="13" fillId="14" borderId="16" xfId="11" applyFont="1" applyFill="1" applyBorder="1"/>
    <xf numFmtId="166" fontId="13" fillId="14" borderId="15" xfId="1" applyNumberFormat="1" applyFont="1" applyFill="1" applyBorder="1"/>
    <xf numFmtId="0" fontId="13" fillId="14" borderId="11" xfId="11" applyFont="1" applyFill="1" applyBorder="1"/>
    <xf numFmtId="43" fontId="12" fillId="14" borderId="10" xfId="0" applyNumberFormat="1" applyFont="1" applyFill="1" applyBorder="1"/>
    <xf numFmtId="0" fontId="6" fillId="0" borderId="0" xfId="13"/>
    <xf numFmtId="3" fontId="6" fillId="0" borderId="0" xfId="13" applyNumberFormat="1"/>
    <xf numFmtId="0" fontId="23" fillId="0" borderId="0" xfId="0" applyFont="1"/>
    <xf numFmtId="0" fontId="3" fillId="12" borderId="0" xfId="0" applyFont="1" applyFill="1"/>
    <xf numFmtId="3" fontId="0" fillId="17" borderId="0" xfId="0" applyNumberFormat="1" applyFill="1"/>
    <xf numFmtId="2" fontId="0" fillId="0" borderId="0" xfId="0" applyNumberFormat="1"/>
    <xf numFmtId="9" fontId="0" fillId="0" borderId="0" xfId="2" applyFont="1"/>
    <xf numFmtId="0" fontId="0" fillId="0" borderId="28" xfId="0" applyBorder="1"/>
    <xf numFmtId="168" fontId="0" fillId="0" borderId="0" xfId="0" applyNumberFormat="1"/>
    <xf numFmtId="0" fontId="0" fillId="0" borderId="30" xfId="0" applyBorder="1"/>
    <xf numFmtId="0" fontId="0" fillId="0" borderId="29" xfId="0" applyBorder="1"/>
    <xf numFmtId="9" fontId="4" fillId="0" borderId="31" xfId="2" applyFont="1" applyBorder="1"/>
    <xf numFmtId="0" fontId="3" fillId="12" borderId="20" xfId="0" applyFont="1" applyFill="1" applyBorder="1"/>
    <xf numFmtId="0" fontId="3" fillId="12" borderId="9" xfId="0" applyFont="1" applyFill="1" applyBorder="1"/>
    <xf numFmtId="0" fontId="3" fillId="12" borderId="21" xfId="0" applyFont="1" applyFill="1" applyBorder="1"/>
    <xf numFmtId="0" fontId="0" fillId="0" borderId="24" xfId="0" applyBorder="1"/>
    <xf numFmtId="0" fontId="0" fillId="0" borderId="22" xfId="0" applyBorder="1"/>
    <xf numFmtId="0" fontId="4" fillId="0" borderId="7" xfId="0" applyFont="1" applyBorder="1"/>
    <xf numFmtId="0" fontId="0" fillId="0" borderId="25" xfId="0" applyBorder="1"/>
    <xf numFmtId="0" fontId="0" fillId="18" borderId="20" xfId="0" applyFill="1" applyBorder="1"/>
    <xf numFmtId="0" fontId="0" fillId="18" borderId="9" xfId="0" applyFill="1" applyBorder="1"/>
    <xf numFmtId="0" fontId="0" fillId="18" borderId="21" xfId="0" applyFill="1" applyBorder="1"/>
    <xf numFmtId="1" fontId="0" fillId="0" borderId="25" xfId="0" applyNumberFormat="1" applyBorder="1"/>
    <xf numFmtId="168" fontId="0" fillId="0" borderId="25" xfId="0" applyNumberFormat="1" applyBorder="1"/>
    <xf numFmtId="2" fontId="0" fillId="0" borderId="25" xfId="0" applyNumberFormat="1" applyBorder="1"/>
    <xf numFmtId="0" fontId="0" fillId="0" borderId="7" xfId="0" applyBorder="1"/>
    <xf numFmtId="0" fontId="4" fillId="0" borderId="22" xfId="0" applyFont="1" applyBorder="1"/>
    <xf numFmtId="168" fontId="4" fillId="0" borderId="23" xfId="0" applyNumberFormat="1" applyFont="1" applyBorder="1"/>
    <xf numFmtId="168" fontId="4" fillId="0" borderId="7" xfId="0" applyNumberFormat="1" applyFont="1" applyBorder="1"/>
    <xf numFmtId="0" fontId="1" fillId="0" borderId="0" xfId="0" applyFont="1"/>
    <xf numFmtId="37" fontId="1" fillId="16" borderId="5" xfId="14" applyNumberFormat="1" applyFont="1" applyFill="1" applyBorder="1"/>
    <xf numFmtId="37" fontId="1" fillId="0" borderId="9" xfId="14" applyNumberFormat="1" applyFont="1" applyBorder="1"/>
    <xf numFmtId="37" fontId="1" fillId="0" borderId="7" xfId="14" applyNumberFormat="1" applyFont="1" applyBorder="1"/>
    <xf numFmtId="37" fontId="1" fillId="0" borderId="0" xfId="14" applyNumberFormat="1" applyFont="1" applyBorder="1"/>
    <xf numFmtId="0" fontId="8" fillId="0" borderId="0" xfId="13" applyFont="1"/>
    <xf numFmtId="0" fontId="3" fillId="12" borderId="0" xfId="13" applyFont="1" applyFill="1"/>
    <xf numFmtId="0" fontId="7" fillId="15" borderId="18" xfId="13" applyFont="1" applyFill="1" applyBorder="1"/>
    <xf numFmtId="37" fontId="7" fillId="15" borderId="5" xfId="14" applyNumberFormat="1" applyFont="1" applyFill="1" applyBorder="1"/>
    <xf numFmtId="3" fontId="7" fillId="15" borderId="5" xfId="13" applyNumberFormat="1" applyFont="1" applyFill="1" applyBorder="1"/>
    <xf numFmtId="2" fontId="7" fillId="15" borderId="19" xfId="13" applyNumberFormat="1" applyFont="1" applyFill="1" applyBorder="1"/>
    <xf numFmtId="0" fontId="8" fillId="16" borderId="18" xfId="13" applyFont="1" applyFill="1" applyBorder="1"/>
    <xf numFmtId="3" fontId="8" fillId="16" borderId="5" xfId="13" applyNumberFormat="1" applyFont="1" applyFill="1" applyBorder="1"/>
    <xf numFmtId="2" fontId="8" fillId="16" borderId="19" xfId="13" applyNumberFormat="1" applyFont="1" applyFill="1" applyBorder="1"/>
    <xf numFmtId="0" fontId="8" fillId="0" borderId="20" xfId="13" applyFont="1" applyBorder="1"/>
    <xf numFmtId="3" fontId="8" fillId="0" borderId="9" xfId="13" applyNumberFormat="1" applyFont="1" applyBorder="1"/>
    <xf numFmtId="2" fontId="8" fillId="0" borderId="21" xfId="13" applyNumberFormat="1" applyFont="1" applyBorder="1"/>
    <xf numFmtId="0" fontId="8" fillId="0" borderId="22" xfId="13" applyFont="1" applyBorder="1"/>
    <xf numFmtId="3" fontId="8" fillId="0" borderId="7" xfId="13" applyNumberFormat="1" applyFont="1" applyBorder="1"/>
    <xf numFmtId="2" fontId="8" fillId="0" borderId="23" xfId="13" applyNumberFormat="1" applyFont="1" applyBorder="1"/>
    <xf numFmtId="9" fontId="8" fillId="0" borderId="0" xfId="2" applyFont="1"/>
    <xf numFmtId="0" fontId="8" fillId="0" borderId="24" xfId="13" applyFont="1" applyBorder="1"/>
    <xf numFmtId="3" fontId="8" fillId="0" borderId="0" xfId="13" applyNumberFormat="1" applyFont="1"/>
    <xf numFmtId="2" fontId="8" fillId="0" borderId="25" xfId="13" applyNumberFormat="1" applyFont="1" applyBorder="1"/>
    <xf numFmtId="10" fontId="8" fillId="0" borderId="0" xfId="2" applyNumberFormat="1" applyFont="1"/>
    <xf numFmtId="9" fontId="20" fillId="19" borderId="0" xfId="0" applyNumberFormat="1" applyFont="1" applyFill="1"/>
    <xf numFmtId="1" fontId="0" fillId="0" borderId="0" xfId="0" applyNumberFormat="1"/>
    <xf numFmtId="0" fontId="24" fillId="0" borderId="0" xfId="13" applyFont="1"/>
    <xf numFmtId="43" fontId="10" fillId="0" borderId="0" xfId="0" applyNumberFormat="1" applyFont="1"/>
    <xf numFmtId="0" fontId="3" fillId="12" borderId="32" xfId="0" applyFont="1" applyFill="1" applyBorder="1"/>
    <xf numFmtId="0" fontId="3" fillId="12" borderId="32" xfId="0" applyFont="1" applyFill="1" applyBorder="1" applyAlignment="1">
      <alignment horizontal="center"/>
    </xf>
    <xf numFmtId="0" fontId="0" fillId="0" borderId="33" xfId="0" applyBorder="1"/>
    <xf numFmtId="3" fontId="0" fillId="19" borderId="33" xfId="0" applyNumberFormat="1" applyFill="1" applyBorder="1"/>
    <xf numFmtId="0" fontId="0" fillId="0" borderId="34" xfId="0" applyBorder="1"/>
    <xf numFmtId="3" fontId="0" fillId="19" borderId="34" xfId="0" applyNumberFormat="1" applyFill="1" applyBorder="1"/>
    <xf numFmtId="0" fontId="0" fillId="0" borderId="32" xfId="0" applyBorder="1"/>
    <xf numFmtId="3" fontId="0" fillId="19" borderId="32" xfId="0" applyNumberFormat="1" applyFill="1" applyBorder="1"/>
    <xf numFmtId="0" fontId="4" fillId="0" borderId="33" xfId="0" applyFont="1" applyBorder="1"/>
    <xf numFmtId="3" fontId="4" fillId="19" borderId="33" xfId="0" applyNumberFormat="1" applyFont="1" applyFill="1" applyBorder="1"/>
    <xf numFmtId="0" fontId="4" fillId="0" borderId="36" xfId="0" applyFont="1" applyBorder="1"/>
    <xf numFmtId="3" fontId="4" fillId="19" borderId="36" xfId="0" applyNumberFormat="1" applyFont="1" applyFill="1" applyBorder="1"/>
    <xf numFmtId="0" fontId="0" fillId="0" borderId="36" xfId="0" applyBorder="1"/>
    <xf numFmtId="168" fontId="0" fillId="19" borderId="36" xfId="0" applyNumberFormat="1" applyFill="1" applyBorder="1"/>
    <xf numFmtId="168" fontId="0" fillId="19" borderId="34" xfId="0" applyNumberFormat="1" applyFill="1" applyBorder="1"/>
    <xf numFmtId="168" fontId="0" fillId="19" borderId="32" xfId="0" applyNumberFormat="1" applyFill="1" applyBorder="1"/>
    <xf numFmtId="4" fontId="0" fillId="0" borderId="0" xfId="0" applyNumberFormat="1"/>
    <xf numFmtId="0" fontId="25" fillId="20" borderId="18" xfId="0" applyFont="1" applyFill="1" applyBorder="1" applyAlignment="1">
      <alignment wrapText="1"/>
    </xf>
    <xf numFmtId="0" fontId="25" fillId="20" borderId="5" xfId="0" applyFont="1" applyFill="1" applyBorder="1" applyAlignment="1">
      <alignment wrapText="1"/>
    </xf>
    <xf numFmtId="0" fontId="25" fillId="20" borderId="19" xfId="0" applyFont="1" applyFill="1" applyBorder="1" applyAlignment="1">
      <alignment wrapText="1"/>
    </xf>
    <xf numFmtId="0" fontId="25" fillId="20" borderId="32" xfId="0" applyFont="1" applyFill="1" applyBorder="1" applyAlignment="1">
      <alignment horizontal="center" wrapText="1"/>
    </xf>
    <xf numFmtId="3" fontId="21" fillId="12" borderId="37" xfId="0" applyNumberFormat="1" applyFont="1" applyFill="1" applyBorder="1" applyAlignment="1">
      <alignment horizontal="center" wrapText="1"/>
    </xf>
    <xf numFmtId="3" fontId="25" fillId="20" borderId="32" xfId="0" applyNumberFormat="1" applyFont="1" applyFill="1" applyBorder="1" applyAlignment="1">
      <alignment horizontal="center" wrapText="1"/>
    </xf>
    <xf numFmtId="3" fontId="21" fillId="12" borderId="37" xfId="0" applyNumberFormat="1" applyFont="1" applyFill="1" applyBorder="1" applyAlignment="1">
      <alignment horizontal="center" vertical="center" wrapText="1"/>
    </xf>
    <xf numFmtId="0" fontId="26" fillId="17" borderId="32" xfId="0" applyFont="1" applyFill="1" applyBorder="1" applyAlignment="1">
      <alignment horizontal="right" wrapText="1"/>
    </xf>
    <xf numFmtId="0" fontId="26" fillId="17" borderId="32" xfId="0" applyFont="1" applyFill="1" applyBorder="1" applyAlignment="1">
      <alignment horizontal="left" wrapText="1"/>
    </xf>
    <xf numFmtId="3" fontId="26" fillId="17" borderId="32" xfId="0" applyNumberFormat="1" applyFont="1" applyFill="1" applyBorder="1" applyAlignment="1">
      <alignment horizontal="right" wrapText="1"/>
    </xf>
    <xf numFmtId="9" fontId="0" fillId="19" borderId="32" xfId="0" applyNumberFormat="1" applyFill="1" applyBorder="1"/>
    <xf numFmtId="0" fontId="0" fillId="19" borderId="32" xfId="0" applyFill="1" applyBorder="1"/>
    <xf numFmtId="0" fontId="0" fillId="21" borderId="0" xfId="0" applyFill="1"/>
    <xf numFmtId="0" fontId="26" fillId="0" borderId="32" xfId="0" applyFont="1" applyBorder="1" applyAlignment="1">
      <alignment horizontal="right" wrapText="1"/>
    </xf>
    <xf numFmtId="0" fontId="26" fillId="0" borderId="32" xfId="0" applyFont="1" applyBorder="1" applyAlignment="1">
      <alignment horizontal="left" wrapText="1"/>
    </xf>
    <xf numFmtId="3" fontId="26" fillId="0" borderId="32" xfId="0" applyNumberFormat="1" applyFont="1" applyBorder="1" applyAlignment="1">
      <alignment horizontal="right" wrapText="1"/>
    </xf>
    <xf numFmtId="1" fontId="22" fillId="0" borderId="0" xfId="15" applyNumberFormat="1" applyFont="1" applyAlignment="1">
      <alignment horizontal="left"/>
    </xf>
    <xf numFmtId="49" fontId="6" fillId="0" borderId="0" xfId="15" applyNumberFormat="1" applyFont="1" applyAlignment="1">
      <alignment horizontal="center"/>
    </xf>
    <xf numFmtId="49" fontId="6" fillId="0" borderId="0" xfId="15" applyNumberFormat="1" applyFont="1"/>
    <xf numFmtId="1" fontId="6" fillId="0" borderId="0" xfId="15" applyNumberFormat="1" applyFont="1" applyAlignment="1">
      <alignment horizontal="center"/>
    </xf>
    <xf numFmtId="3" fontId="6" fillId="0" borderId="0" xfId="15" applyNumberFormat="1" applyFont="1"/>
    <xf numFmtId="0" fontId="26" fillId="0" borderId="0" xfId="0" applyFont="1"/>
    <xf numFmtId="3" fontId="6" fillId="0" borderId="22" xfId="15" applyNumberFormat="1" applyFont="1" applyBorder="1" applyAlignment="1">
      <alignment horizontal="center" vertical="center"/>
    </xf>
    <xf numFmtId="3" fontId="6" fillId="0" borderId="7" xfId="15" applyNumberFormat="1" applyFont="1" applyBorder="1" applyAlignment="1">
      <alignment horizontal="center" vertical="center"/>
    </xf>
    <xf numFmtId="3" fontId="6" fillId="0" borderId="23" xfId="15" applyNumberFormat="1" applyFont="1" applyBorder="1" applyAlignment="1">
      <alignment horizontal="center" vertical="center"/>
    </xf>
    <xf numFmtId="0" fontId="4" fillId="0" borderId="26" xfId="0" applyFont="1" applyBorder="1"/>
    <xf numFmtId="0" fontId="0" fillId="0" borderId="4" xfId="0" applyBorder="1"/>
    <xf numFmtId="0" fontId="0" fillId="0" borderId="27" xfId="0" applyBorder="1"/>
    <xf numFmtId="0" fontId="6" fillId="0" borderId="32" xfId="15" applyFont="1" applyBorder="1" applyAlignment="1">
      <alignment horizontal="center" vertical="center" wrapText="1"/>
    </xf>
    <xf numFmtId="49" fontId="6" fillId="0" borderId="32" xfId="15" applyNumberFormat="1" applyFont="1" applyBorder="1" applyAlignment="1">
      <alignment horizontal="center" vertical="center" wrapText="1"/>
    </xf>
    <xf numFmtId="3" fontId="6" fillId="0" borderId="32" xfId="15" applyNumberFormat="1" applyFont="1" applyBorder="1" applyAlignment="1">
      <alignment horizontal="center" vertical="center" wrapText="1"/>
    </xf>
    <xf numFmtId="0" fontId="3" fillId="12" borderId="38" xfId="0" applyFont="1" applyFill="1" applyBorder="1" applyAlignment="1">
      <alignment wrapText="1"/>
    </xf>
    <xf numFmtId="0" fontId="3" fillId="12" borderId="7" xfId="0" applyFont="1" applyFill="1" applyBorder="1" applyAlignment="1">
      <alignment wrapText="1"/>
    </xf>
    <xf numFmtId="0" fontId="3" fillId="12" borderId="39" xfId="0" applyFont="1" applyFill="1" applyBorder="1" applyAlignment="1">
      <alignment wrapText="1"/>
    </xf>
    <xf numFmtId="0" fontId="0" fillId="17" borderId="32" xfId="0" applyFill="1" applyBorder="1"/>
    <xf numFmtId="3" fontId="0" fillId="17" borderId="32" xfId="0" applyNumberFormat="1" applyFill="1" applyBorder="1"/>
    <xf numFmtId="3" fontId="0" fillId="0" borderId="0" xfId="0" applyNumberFormat="1"/>
    <xf numFmtId="9" fontId="0" fillId="0" borderId="0" xfId="0" applyNumberFormat="1"/>
    <xf numFmtId="3" fontId="0" fillId="0" borderId="29" xfId="0" applyNumberFormat="1" applyBorder="1"/>
    <xf numFmtId="3" fontId="0" fillId="0" borderId="32" xfId="0" applyNumberFormat="1" applyBorder="1"/>
    <xf numFmtId="0" fontId="4" fillId="0" borderId="2" xfId="0" applyFont="1" applyBorder="1" applyAlignment="1">
      <alignment horizontal="right"/>
    </xf>
    <xf numFmtId="0" fontId="27" fillId="0" borderId="0" xfId="0" applyFont="1"/>
    <xf numFmtId="0" fontId="28" fillId="22" borderId="32" xfId="0" applyFont="1" applyFill="1" applyBorder="1" applyAlignment="1">
      <alignment horizontal="center" vertical="center" wrapText="1"/>
    </xf>
    <xf numFmtId="169" fontId="28" fillId="22" borderId="32" xfId="0" applyNumberFormat="1" applyFont="1" applyFill="1" applyBorder="1" applyAlignment="1">
      <alignment horizontal="center" vertical="center" wrapText="1"/>
    </xf>
    <xf numFmtId="3" fontId="28" fillId="23" borderId="32" xfId="0" applyNumberFormat="1" applyFont="1" applyFill="1" applyBorder="1" applyAlignment="1">
      <alignment horizontal="center" vertical="center" wrapText="1"/>
    </xf>
    <xf numFmtId="169" fontId="28" fillId="23" borderId="32" xfId="0" applyNumberFormat="1" applyFont="1" applyFill="1" applyBorder="1" applyAlignment="1">
      <alignment horizontal="center" vertical="center" wrapText="1"/>
    </xf>
    <xf numFmtId="0" fontId="28" fillId="23" borderId="32" xfId="0" applyFont="1" applyFill="1" applyBorder="1" applyAlignment="1">
      <alignment horizontal="center" vertical="center" wrapText="1"/>
    </xf>
    <xf numFmtId="0" fontId="21" fillId="12" borderId="37" xfId="0" applyFont="1" applyFill="1" applyBorder="1" applyAlignment="1">
      <alignment horizontal="center" vertical="center" wrapText="1"/>
    </xf>
    <xf numFmtId="0" fontId="28" fillId="22" borderId="32" xfId="0" applyFont="1" applyFill="1" applyBorder="1"/>
    <xf numFmtId="169" fontId="28" fillId="22" borderId="32" xfId="0" applyNumberFormat="1" applyFont="1" applyFill="1" applyBorder="1"/>
    <xf numFmtId="3" fontId="28" fillId="23" borderId="32" xfId="0" applyNumberFormat="1" applyFont="1" applyFill="1" applyBorder="1"/>
    <xf numFmtId="169" fontId="28" fillId="23" borderId="32" xfId="0" applyNumberFormat="1" applyFont="1" applyFill="1" applyBorder="1"/>
    <xf numFmtId="0" fontId="28" fillId="23" borderId="32" xfId="0" applyFont="1" applyFill="1" applyBorder="1"/>
    <xf numFmtId="0" fontId="29" fillId="17" borderId="32" xfId="0" applyFont="1" applyFill="1" applyBorder="1"/>
    <xf numFmtId="169" fontId="29" fillId="17" borderId="32" xfId="0" applyNumberFormat="1" applyFont="1" applyFill="1" applyBorder="1"/>
    <xf numFmtId="3" fontId="29" fillId="17" borderId="32" xfId="0" applyNumberFormat="1" applyFont="1" applyFill="1" applyBorder="1"/>
    <xf numFmtId="3" fontId="27" fillId="19" borderId="32" xfId="0" applyNumberFormat="1" applyFont="1" applyFill="1" applyBorder="1"/>
    <xf numFmtId="0" fontId="29" fillId="0" borderId="32" xfId="0" applyFont="1" applyBorder="1"/>
    <xf numFmtId="169" fontId="29" fillId="0" borderId="32" xfId="0" applyNumberFormat="1" applyFont="1" applyBorder="1"/>
    <xf numFmtId="3" fontId="29" fillId="0" borderId="32" xfId="0" applyNumberFormat="1" applyFont="1" applyBorder="1"/>
    <xf numFmtId="3" fontId="27" fillId="0" borderId="0" xfId="0" applyNumberFormat="1" applyFont="1"/>
    <xf numFmtId="0" fontId="32" fillId="0" borderId="0" xfId="0" applyFont="1"/>
    <xf numFmtId="49" fontId="22" fillId="0" borderId="0" xfId="16" applyNumberFormat="1" applyFont="1" applyAlignment="1">
      <alignment wrapText="1"/>
    </xf>
    <xf numFmtId="49" fontId="22" fillId="0" borderId="0" xfId="16" quotePrefix="1" applyNumberFormat="1" applyFont="1" applyAlignment="1">
      <alignment horizontal="left" wrapText="1"/>
    </xf>
    <xf numFmtId="49" fontId="22" fillId="0" borderId="0" xfId="16" applyNumberFormat="1" applyFont="1" applyAlignment="1">
      <alignment horizontal="left" wrapText="1"/>
    </xf>
    <xf numFmtId="170" fontId="22" fillId="0" borderId="0" xfId="16" applyNumberFormat="1" applyFont="1" applyAlignment="1">
      <alignment horizontal="left" wrapText="1"/>
    </xf>
    <xf numFmtId="49" fontId="33" fillId="0" borderId="0" xfId="16" applyNumberFormat="1" applyFont="1"/>
    <xf numFmtId="170" fontId="33" fillId="0" borderId="0" xfId="16" applyNumberFormat="1" applyFont="1" applyAlignment="1">
      <alignment horizontal="left"/>
    </xf>
    <xf numFmtId="49" fontId="33" fillId="0" borderId="0" xfId="16" applyNumberFormat="1" applyFont="1" applyAlignment="1">
      <alignment horizontal="left"/>
    </xf>
    <xf numFmtId="0" fontId="6" fillId="17" borderId="0" xfId="16" applyFont="1" applyFill="1"/>
    <xf numFmtId="168" fontId="6" fillId="17" borderId="0" xfId="16" applyNumberFormat="1" applyFont="1" applyFill="1"/>
    <xf numFmtId="1" fontId="6" fillId="17" borderId="0" xfId="16" applyNumberFormat="1" applyFont="1" applyFill="1"/>
    <xf numFmtId="171" fontId="6" fillId="17" borderId="0" xfId="16" applyNumberFormat="1" applyFont="1" applyFill="1"/>
    <xf numFmtId="172" fontId="6" fillId="17" borderId="0" xfId="16" applyNumberFormat="1" applyFont="1" applyFill="1"/>
    <xf numFmtId="169" fontId="6" fillId="17" borderId="0" xfId="16" applyNumberFormat="1" applyFont="1" applyFill="1"/>
    <xf numFmtId="170" fontId="6" fillId="17" borderId="0" xfId="16" applyNumberFormat="1" applyFont="1" applyFill="1"/>
    <xf numFmtId="4" fontId="6" fillId="17" borderId="0" xfId="16" applyNumberFormat="1" applyFont="1" applyFill="1"/>
    <xf numFmtId="173" fontId="6" fillId="17" borderId="0" xfId="16" applyNumberFormat="1" applyFont="1" applyFill="1" applyAlignment="1">
      <alignment horizontal="right"/>
    </xf>
    <xf numFmtId="9" fontId="27" fillId="19" borderId="32" xfId="0" applyNumberFormat="1" applyFont="1" applyFill="1" applyBorder="1"/>
    <xf numFmtId="0" fontId="27" fillId="19" borderId="32" xfId="0" applyFont="1" applyFill="1" applyBorder="1"/>
    <xf numFmtId="10" fontId="27" fillId="19" borderId="32" xfId="0" applyNumberFormat="1" applyFont="1" applyFill="1" applyBorder="1"/>
    <xf numFmtId="0" fontId="6" fillId="0" borderId="0" xfId="16" applyFont="1"/>
    <xf numFmtId="168" fontId="6" fillId="0" borderId="0" xfId="16" applyNumberFormat="1" applyFont="1"/>
    <xf numFmtId="1" fontId="6" fillId="0" borderId="0" xfId="16" applyNumberFormat="1" applyFont="1"/>
    <xf numFmtId="171" fontId="6" fillId="0" borderId="0" xfId="16" applyNumberFormat="1" applyFont="1"/>
    <xf numFmtId="172" fontId="6" fillId="0" borderId="0" xfId="16" applyNumberFormat="1" applyFont="1"/>
    <xf numFmtId="169" fontId="6" fillId="0" borderId="0" xfId="16" applyNumberFormat="1" applyFont="1"/>
    <xf numFmtId="170" fontId="6" fillId="0" borderId="0" xfId="16" applyNumberFormat="1" applyFont="1"/>
    <xf numFmtId="4" fontId="6" fillId="0" borderId="0" xfId="16" applyNumberFormat="1" applyFont="1"/>
    <xf numFmtId="173" fontId="6" fillId="0" borderId="0" xfId="16" applyNumberFormat="1" applyFont="1" applyAlignment="1">
      <alignment horizontal="right"/>
    </xf>
    <xf numFmtId="170" fontId="6" fillId="0" borderId="0" xfId="16" applyNumberFormat="1" applyFont="1" applyAlignment="1">
      <alignment horizontal="right"/>
    </xf>
    <xf numFmtId="171" fontId="6" fillId="0" borderId="0" xfId="16" applyNumberFormat="1" applyFont="1" applyAlignment="1">
      <alignment horizontal="right"/>
    </xf>
    <xf numFmtId="0" fontId="34" fillId="24" borderId="0" xfId="16" applyFont="1" applyFill="1" applyAlignment="1">
      <alignment horizontal="left"/>
    </xf>
    <xf numFmtId="3" fontId="34" fillId="24" borderId="0" xfId="16" applyNumberFormat="1" applyFont="1" applyFill="1" applyAlignment="1">
      <alignment horizontal="left"/>
    </xf>
    <xf numFmtId="0" fontId="14" fillId="0" borderId="0" xfId="16"/>
    <xf numFmtId="0" fontId="35" fillId="24" borderId="0" xfId="16" applyFont="1" applyFill="1" applyAlignment="1">
      <alignment horizontal="left"/>
    </xf>
    <xf numFmtId="0" fontId="25" fillId="25" borderId="32" xfId="16" applyFont="1" applyFill="1" applyBorder="1" applyAlignment="1">
      <alignment horizontal="left" vertical="center"/>
    </xf>
    <xf numFmtId="0" fontId="18" fillId="12" borderId="32" xfId="16" applyFont="1" applyFill="1" applyBorder="1"/>
    <xf numFmtId="0" fontId="26" fillId="0" borderId="32" xfId="16" applyFont="1" applyBorder="1" applyAlignment="1">
      <alignment horizontal="left"/>
    </xf>
    <xf numFmtId="3" fontId="26" fillId="0" borderId="32" xfId="16" applyNumberFormat="1" applyFont="1" applyBorder="1" applyAlignment="1">
      <alignment horizontal="right"/>
    </xf>
    <xf numFmtId="169" fontId="26" fillId="0" borderId="32" xfId="16" applyNumberFormat="1" applyFont="1" applyBorder="1" applyAlignment="1">
      <alignment horizontal="right"/>
    </xf>
    <xf numFmtId="4" fontId="26" fillId="0" borderId="32" xfId="16" applyNumberFormat="1" applyFont="1" applyBorder="1" applyAlignment="1">
      <alignment horizontal="right"/>
    </xf>
    <xf numFmtId="0" fontId="14" fillId="19" borderId="32" xfId="16" applyFill="1" applyBorder="1"/>
    <xf numFmtId="0" fontId="36" fillId="0" borderId="0" xfId="16" applyFont="1"/>
    <xf numFmtId="9" fontId="36" fillId="0" borderId="0" xfId="2" applyFont="1"/>
    <xf numFmtId="0" fontId="37" fillId="0" borderId="0" xfId="17" applyFont="1"/>
    <xf numFmtId="0" fontId="38" fillId="0" borderId="0" xfId="0" applyFont="1"/>
    <xf numFmtId="3" fontId="38" fillId="0" borderId="0" xfId="0" applyNumberFormat="1" applyFont="1"/>
    <xf numFmtId="166" fontId="1" fillId="0" borderId="0" xfId="1" applyNumberFormat="1" applyAlignment="1"/>
    <xf numFmtId="0" fontId="25" fillId="0" borderId="0" xfId="17" applyFont="1" applyAlignment="1">
      <alignment horizontal="center"/>
    </xf>
    <xf numFmtId="3" fontId="25" fillId="0" borderId="0" xfId="17" applyNumberFormat="1" applyFont="1" applyAlignment="1">
      <alignment horizontal="center"/>
    </xf>
    <xf numFmtId="166" fontId="25" fillId="0" borderId="0" xfId="1" applyNumberFormat="1" applyFont="1" applyBorder="1" applyAlignment="1">
      <alignment horizontal="center"/>
    </xf>
    <xf numFmtId="4" fontId="25" fillId="0" borderId="0" xfId="18" applyNumberFormat="1" applyFont="1" applyAlignment="1">
      <alignment horizontal="center"/>
    </xf>
    <xf numFmtId="0" fontId="25" fillId="0" borderId="0" xfId="18" applyFont="1" applyAlignment="1">
      <alignment horizontal="center"/>
    </xf>
    <xf numFmtId="166" fontId="25" fillId="0" borderId="0" xfId="1" applyNumberFormat="1" applyFont="1" applyFill="1" applyBorder="1" applyAlignment="1">
      <alignment horizontal="center"/>
    </xf>
    <xf numFmtId="0" fontId="26" fillId="0" borderId="32" xfId="19" applyBorder="1"/>
    <xf numFmtId="166" fontId="26" fillId="0" borderId="32" xfId="1" applyNumberFormat="1" applyFont="1" applyFill="1" applyBorder="1" applyAlignment="1">
      <alignment horizontal="right"/>
    </xf>
    <xf numFmtId="2" fontId="26" fillId="0" borderId="32" xfId="19" applyNumberFormat="1" applyBorder="1" applyAlignment="1">
      <alignment horizontal="right"/>
    </xf>
    <xf numFmtId="3" fontId="4" fillId="0" borderId="0" xfId="0" applyNumberFormat="1" applyFont="1"/>
    <xf numFmtId="2" fontId="2" fillId="2" borderId="1" xfId="3" applyNumberFormat="1"/>
    <xf numFmtId="0" fontId="39" fillId="0" borderId="0" xfId="13" applyFont="1"/>
    <xf numFmtId="0" fontId="40" fillId="0" borderId="0" xfId="13" applyFont="1" applyAlignment="1">
      <alignment horizontal="center" wrapText="1"/>
    </xf>
    <xf numFmtId="0" fontId="22" fillId="0" borderId="0" xfId="13" applyFont="1" applyAlignment="1">
      <alignment horizontal="center" wrapText="1"/>
    </xf>
    <xf numFmtId="3" fontId="0" fillId="17" borderId="7" xfId="0" applyNumberFormat="1" applyFill="1" applyBorder="1"/>
    <xf numFmtId="3" fontId="4" fillId="17" borderId="0" xfId="0" applyNumberFormat="1" applyFont="1" applyFill="1"/>
    <xf numFmtId="0" fontId="0" fillId="19" borderId="0" xfId="0" applyFill="1"/>
    <xf numFmtId="0" fontId="8" fillId="19" borderId="0" xfId="13" applyFont="1" applyFill="1"/>
    <xf numFmtId="9" fontId="8" fillId="19" borderId="0" xfId="2" applyFont="1" applyFill="1"/>
    <xf numFmtId="3" fontId="0" fillId="19" borderId="0" xfId="0" applyNumberFormat="1" applyFill="1"/>
    <xf numFmtId="3" fontId="0" fillId="19" borderId="7" xfId="0" applyNumberFormat="1" applyFill="1" applyBorder="1"/>
    <xf numFmtId="9" fontId="0" fillId="19" borderId="0" xfId="2" applyFont="1" applyFill="1"/>
    <xf numFmtId="9" fontId="0" fillId="19" borderId="7" xfId="2" applyFont="1" applyFill="1" applyBorder="1"/>
    <xf numFmtId="9" fontId="0" fillId="0" borderId="0" xfId="2" applyFont="1" applyBorder="1"/>
    <xf numFmtId="168" fontId="4" fillId="0" borderId="0" xfId="2" applyNumberFormat="1" applyFont="1" applyBorder="1"/>
    <xf numFmtId="168" fontId="0" fillId="0" borderId="25" xfId="2" applyNumberFormat="1" applyFont="1" applyBorder="1"/>
    <xf numFmtId="168" fontId="1" fillId="0" borderId="25" xfId="2" applyNumberFormat="1" applyFont="1" applyBorder="1"/>
    <xf numFmtId="9" fontId="4" fillId="0" borderId="7" xfId="2" applyFont="1" applyBorder="1"/>
    <xf numFmtId="168" fontId="4" fillId="0" borderId="23" xfId="2" applyNumberFormat="1" applyFont="1" applyBorder="1"/>
    <xf numFmtId="168" fontId="3" fillId="12" borderId="0" xfId="0" applyNumberFormat="1" applyFont="1" applyFill="1"/>
    <xf numFmtId="168" fontId="0" fillId="0" borderId="0" xfId="2" applyNumberFormat="1" applyFont="1"/>
    <xf numFmtId="168" fontId="3" fillId="12" borderId="21" xfId="0" applyNumberFormat="1" applyFont="1" applyFill="1" applyBorder="1"/>
    <xf numFmtId="0" fontId="0" fillId="0" borderId="20" xfId="0" applyBorder="1"/>
    <xf numFmtId="0" fontId="0" fillId="0" borderId="9" xfId="0" applyBorder="1"/>
    <xf numFmtId="168" fontId="0" fillId="0" borderId="9" xfId="0" applyNumberFormat="1" applyBorder="1"/>
    <xf numFmtId="9" fontId="0" fillId="0" borderId="9" xfId="2" applyFont="1" applyBorder="1"/>
    <xf numFmtId="0" fontId="41" fillId="0" borderId="0" xfId="0" applyFont="1"/>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0" fillId="0" borderId="0" xfId="0" applyAlignment="1">
      <alignment vertical="center"/>
    </xf>
    <xf numFmtId="0" fontId="5" fillId="12" borderId="0" xfId="0" applyFont="1" applyFill="1" applyAlignment="1">
      <alignment vertical="center"/>
    </xf>
    <xf numFmtId="0" fontId="0" fillId="0" borderId="0" xfId="0" quotePrefix="1"/>
    <xf numFmtId="0" fontId="8" fillId="0" borderId="0" xfId="0" applyFont="1"/>
    <xf numFmtId="0" fontId="0" fillId="17" borderId="0" xfId="0" applyFill="1"/>
    <xf numFmtId="0" fontId="0" fillId="0" borderId="0" xfId="0" applyAlignment="1">
      <alignment horizontal="left"/>
    </xf>
    <xf numFmtId="0" fontId="43" fillId="0" borderId="0" xfId="0" applyFont="1"/>
    <xf numFmtId="0" fontId="4" fillId="0" borderId="35" xfId="0" applyFont="1" applyBorder="1"/>
    <xf numFmtId="0" fontId="0" fillId="0" borderId="40" xfId="0" applyBorder="1"/>
    <xf numFmtId="0" fontId="0" fillId="0" borderId="32" xfId="0" applyBorder="1" applyAlignment="1">
      <alignment vertical="center"/>
    </xf>
    <xf numFmtId="0" fontId="0" fillId="0" borderId="33" xfId="0" applyBorder="1" applyAlignment="1">
      <alignment vertical="center"/>
    </xf>
    <xf numFmtId="0" fontId="4" fillId="0" borderId="34" xfId="0" applyFont="1" applyBorder="1" applyAlignment="1">
      <alignment vertical="center"/>
    </xf>
    <xf numFmtId="0" fontId="4" fillId="0" borderId="32" xfId="0" applyFont="1" applyBorder="1" applyAlignment="1">
      <alignment vertical="center"/>
    </xf>
    <xf numFmtId="2" fontId="8" fillId="19" borderId="0" xfId="13" applyNumberFormat="1" applyFont="1" applyFill="1"/>
    <xf numFmtId="0" fontId="3" fillId="26" borderId="0" xfId="0" applyFont="1" applyFill="1"/>
    <xf numFmtId="0" fontId="3" fillId="27" borderId="0" xfId="0" applyFont="1" applyFill="1"/>
    <xf numFmtId="0" fontId="3" fillId="29" borderId="0" xfId="0" applyFont="1" applyFill="1"/>
    <xf numFmtId="0" fontId="3" fillId="28" borderId="0" xfId="0" applyFont="1" applyFill="1"/>
    <xf numFmtId="0" fontId="3" fillId="30" borderId="0" xfId="0" applyFont="1" applyFill="1"/>
    <xf numFmtId="3" fontId="0" fillId="19" borderId="35" xfId="0" applyNumberFormat="1" applyFill="1" applyBorder="1"/>
    <xf numFmtId="0" fontId="34" fillId="24" borderId="0" xfId="0" applyFont="1" applyFill="1" applyAlignment="1">
      <alignment horizontal="left"/>
    </xf>
    <xf numFmtId="174" fontId="25" fillId="20" borderId="32" xfId="0" applyNumberFormat="1" applyFont="1" applyFill="1" applyBorder="1" applyAlignment="1">
      <alignment horizontal="right" wrapText="1"/>
    </xf>
    <xf numFmtId="0" fontId="25" fillId="20" borderId="32" xfId="0" applyFont="1" applyFill="1" applyBorder="1" applyAlignment="1">
      <alignment horizontal="left" wrapText="1"/>
    </xf>
    <xf numFmtId="49" fontId="25" fillId="20" borderId="32" xfId="0" applyNumberFormat="1" applyFont="1" applyFill="1" applyBorder="1" applyAlignment="1">
      <alignment horizontal="center" wrapText="1"/>
    </xf>
    <xf numFmtId="10" fontId="25" fillId="20" borderId="32" xfId="0" applyNumberFormat="1" applyFont="1" applyFill="1" applyBorder="1" applyAlignment="1">
      <alignment horizontal="right" wrapText="1"/>
    </xf>
    <xf numFmtId="174" fontId="26" fillId="0" borderId="32" xfId="0" applyNumberFormat="1" applyFont="1" applyBorder="1" applyAlignment="1">
      <alignment horizontal="right" wrapText="1"/>
    </xf>
    <xf numFmtId="0" fontId="26" fillId="0" borderId="32" xfId="0" applyFont="1" applyBorder="1" applyAlignment="1">
      <alignment horizontal="center" wrapText="1"/>
    </xf>
    <xf numFmtId="49" fontId="26" fillId="0" borderId="32" xfId="0" applyNumberFormat="1" applyFont="1" applyBorder="1" applyAlignment="1">
      <alignment horizontal="center" wrapText="1"/>
    </xf>
    <xf numFmtId="10" fontId="26" fillId="0" borderId="32" xfId="0" applyNumberFormat="1" applyFont="1" applyBorder="1" applyAlignment="1">
      <alignment horizontal="right" wrapText="1"/>
    </xf>
    <xf numFmtId="3" fontId="21" fillId="12" borderId="32" xfId="0" applyNumberFormat="1" applyFont="1" applyFill="1" applyBorder="1" applyAlignment="1">
      <alignment horizontal="center" wrapText="1"/>
    </xf>
    <xf numFmtId="0" fontId="0" fillId="0" borderId="35" xfId="0" applyBorder="1"/>
    <xf numFmtId="168" fontId="4" fillId="19" borderId="33" xfId="0" applyNumberFormat="1" applyFont="1" applyFill="1" applyBorder="1"/>
    <xf numFmtId="169" fontId="0" fillId="19" borderId="35" xfId="0" applyNumberFormat="1" applyFill="1" applyBorder="1"/>
    <xf numFmtId="0" fontId="0" fillId="19" borderId="20" xfId="0" applyFill="1" applyBorder="1"/>
    <xf numFmtId="0" fontId="0" fillId="19" borderId="21" xfId="0" applyFill="1" applyBorder="1"/>
    <xf numFmtId="0" fontId="0" fillId="19" borderId="22" xfId="0" applyFill="1" applyBorder="1"/>
    <xf numFmtId="0" fontId="0" fillId="19" borderId="23" xfId="0" applyFill="1" applyBorder="1"/>
    <xf numFmtId="0" fontId="3" fillId="12" borderId="18" xfId="0" applyFont="1" applyFill="1" applyBorder="1"/>
    <xf numFmtId="0" fontId="3" fillId="12" borderId="19" xfId="0" applyFont="1" applyFill="1" applyBorder="1"/>
    <xf numFmtId="0" fontId="0" fillId="19" borderId="18" xfId="0" applyFill="1" applyBorder="1"/>
    <xf numFmtId="0" fontId="0" fillId="19" borderId="19" xfId="0" applyFill="1" applyBorder="1"/>
    <xf numFmtId="0" fontId="0" fillId="19" borderId="24" xfId="0" applyFill="1" applyBorder="1"/>
    <xf numFmtId="0" fontId="0" fillId="19" borderId="25" xfId="0" applyFill="1" applyBorder="1"/>
    <xf numFmtId="0" fontId="3" fillId="12" borderId="5" xfId="0" applyFont="1" applyFill="1" applyBorder="1" applyAlignment="1">
      <alignment horizontal="center"/>
    </xf>
    <xf numFmtId="0" fontId="0" fillId="19" borderId="9" xfId="0" applyFill="1" applyBorder="1" applyAlignment="1">
      <alignment horizontal="center"/>
    </xf>
    <xf numFmtId="9" fontId="0" fillId="19" borderId="9" xfId="0" applyNumberFormat="1" applyFill="1" applyBorder="1" applyAlignment="1">
      <alignment horizontal="center"/>
    </xf>
    <xf numFmtId="0" fontId="0" fillId="19" borderId="7" xfId="0" applyFill="1" applyBorder="1" applyAlignment="1">
      <alignment horizontal="center"/>
    </xf>
    <xf numFmtId="9" fontId="0" fillId="19" borderId="7" xfId="0" applyNumberFormat="1" applyFill="1" applyBorder="1" applyAlignment="1">
      <alignment horizontal="center"/>
    </xf>
    <xf numFmtId="0" fontId="0" fillId="19" borderId="5" xfId="0" applyFill="1" applyBorder="1" applyAlignment="1">
      <alignment horizontal="center"/>
    </xf>
    <xf numFmtId="9" fontId="0" fillId="19" borderId="5" xfId="0" applyNumberFormat="1" applyFill="1" applyBorder="1" applyAlignment="1">
      <alignment horizontal="center"/>
    </xf>
    <xf numFmtId="175" fontId="0" fillId="19" borderId="9" xfId="0" applyNumberFormat="1" applyFill="1" applyBorder="1" applyAlignment="1">
      <alignment horizontal="center"/>
    </xf>
    <xf numFmtId="0" fontId="0" fillId="19" borderId="0" xfId="0" applyFill="1" applyAlignment="1">
      <alignment horizontal="center"/>
    </xf>
    <xf numFmtId="175" fontId="0" fillId="19" borderId="0" xfId="0" applyNumberFormat="1" applyFill="1" applyAlignment="1">
      <alignment horizontal="center"/>
    </xf>
    <xf numFmtId="175" fontId="0" fillId="19" borderId="7" xfId="0" applyNumberFormat="1" applyFill="1" applyBorder="1" applyAlignment="1">
      <alignment horizontal="center"/>
    </xf>
    <xf numFmtId="9" fontId="0" fillId="19" borderId="0" xfId="0" applyNumberFormat="1" applyFill="1" applyAlignment="1">
      <alignment horizontal="center"/>
    </xf>
    <xf numFmtId="0" fontId="3" fillId="12" borderId="9" xfId="0" applyFont="1" applyFill="1" applyBorder="1" applyAlignment="1">
      <alignment horizontal="center"/>
    </xf>
    <xf numFmtId="0" fontId="0" fillId="0" borderId="0" xfId="0" pivotButton="1"/>
    <xf numFmtId="0" fontId="21" fillId="12" borderId="0" xfId="13" applyFont="1" applyFill="1"/>
    <xf numFmtId="2" fontId="6" fillId="19" borderId="0" xfId="13" applyNumberFormat="1" applyFill="1"/>
    <xf numFmtId="9" fontId="4" fillId="0" borderId="0" xfId="2" applyFont="1"/>
    <xf numFmtId="2" fontId="0" fillId="19" borderId="32" xfId="0" applyNumberFormat="1" applyFill="1" applyBorder="1" applyAlignment="1">
      <alignment horizontal="center" vertical="center"/>
    </xf>
    <xf numFmtId="2" fontId="0" fillId="19" borderId="33" xfId="0" applyNumberFormat="1" applyFill="1" applyBorder="1" applyAlignment="1">
      <alignment horizontal="center" vertical="center"/>
    </xf>
    <xf numFmtId="2" fontId="4" fillId="19" borderId="34" xfId="0" applyNumberFormat="1" applyFont="1" applyFill="1" applyBorder="1" applyAlignment="1">
      <alignment horizontal="center" vertical="center"/>
    </xf>
    <xf numFmtId="2" fontId="4" fillId="19" borderId="32" xfId="0" applyNumberFormat="1" applyFont="1" applyFill="1" applyBorder="1" applyAlignment="1">
      <alignment horizontal="center" vertical="center"/>
    </xf>
    <xf numFmtId="2" fontId="0" fillId="19" borderId="32" xfId="0" applyNumberFormat="1" applyFill="1" applyBorder="1" applyAlignment="1">
      <alignment horizontal="center" vertical="center" wrapText="1"/>
    </xf>
    <xf numFmtId="2" fontId="0" fillId="19" borderId="33" xfId="0" applyNumberFormat="1" applyFill="1" applyBorder="1" applyAlignment="1">
      <alignment horizontal="center" vertical="center" wrapText="1"/>
    </xf>
    <xf numFmtId="176" fontId="0" fillId="19" borderId="0" xfId="0" applyNumberFormat="1" applyFill="1"/>
    <xf numFmtId="3" fontId="4" fillId="19" borderId="0" xfId="0" applyNumberFormat="1" applyFont="1" applyFill="1"/>
    <xf numFmtId="9" fontId="4" fillId="19" borderId="0" xfId="2" applyFont="1" applyFill="1"/>
    <xf numFmtId="3" fontId="6" fillId="19" borderId="0" xfId="13" applyNumberFormat="1" applyFill="1"/>
    <xf numFmtId="9" fontId="23" fillId="0" borderId="0" xfId="2" applyFont="1"/>
    <xf numFmtId="0" fontId="13" fillId="13" borderId="2" xfId="9" applyFont="1" applyFill="1" applyBorder="1"/>
    <xf numFmtId="0" fontId="19" fillId="13" borderId="0" xfId="9" applyFont="1" applyFill="1" applyBorder="1"/>
    <xf numFmtId="0" fontId="10" fillId="13" borderId="0" xfId="0" applyFont="1" applyFill="1"/>
    <xf numFmtId="0" fontId="10" fillId="19" borderId="0" xfId="0" applyFont="1" applyFill="1"/>
    <xf numFmtId="0" fontId="20" fillId="19" borderId="0" xfId="0" applyFont="1" applyFill="1" applyAlignment="1">
      <alignment horizontal="right"/>
    </xf>
    <xf numFmtId="0" fontId="20" fillId="19" borderId="0" xfId="0" applyFont="1" applyFill="1"/>
    <xf numFmtId="176" fontId="0" fillId="0" borderId="25" xfId="2" applyNumberFormat="1" applyFont="1" applyBorder="1"/>
    <xf numFmtId="176" fontId="0" fillId="0" borderId="21" xfId="2" applyNumberFormat="1" applyFont="1" applyBorder="1"/>
    <xf numFmtId="176" fontId="1" fillId="0" borderId="25" xfId="2" applyNumberFormat="1" applyFont="1" applyBorder="1"/>
    <xf numFmtId="2" fontId="0" fillId="0" borderId="25" xfId="2" applyNumberFormat="1" applyFont="1" applyBorder="1"/>
    <xf numFmtId="2" fontId="1" fillId="0" borderId="25" xfId="2" applyNumberFormat="1" applyFont="1" applyBorder="1"/>
    <xf numFmtId="0" fontId="0" fillId="0" borderId="0" xfId="0" applyAlignment="1">
      <alignment horizontal="center"/>
    </xf>
    <xf numFmtId="177" fontId="0" fillId="19" borderId="0" xfId="0" applyNumberFormat="1" applyFill="1"/>
    <xf numFmtId="171" fontId="0" fillId="17" borderId="0" xfId="0" applyNumberFormat="1" applyFill="1"/>
    <xf numFmtId="171" fontId="0" fillId="19" borderId="0" xfId="0" applyNumberFormat="1" applyFill="1"/>
    <xf numFmtId="0" fontId="22" fillId="0" borderId="0" xfId="13" applyFont="1"/>
    <xf numFmtId="3" fontId="22" fillId="0" borderId="0" xfId="13" applyNumberFormat="1" applyFont="1"/>
    <xf numFmtId="10" fontId="0" fillId="0" borderId="0" xfId="0" applyNumberFormat="1"/>
    <xf numFmtId="0" fontId="3" fillId="12" borderId="0" xfId="0" applyFont="1" applyFill="1" applyAlignment="1">
      <alignment horizontal="right"/>
    </xf>
    <xf numFmtId="2" fontId="4" fillId="0" borderId="23" xfId="2" applyNumberFormat="1" applyFont="1" applyBorder="1"/>
    <xf numFmtId="0" fontId="4" fillId="31" borderId="41" xfId="20" applyFont="1"/>
    <xf numFmtId="4" fontId="0" fillId="19" borderId="32" xfId="0" applyNumberFormat="1" applyFill="1" applyBorder="1"/>
    <xf numFmtId="4" fontId="0" fillId="19" borderId="33" xfId="0" applyNumberFormat="1" applyFill="1" applyBorder="1"/>
    <xf numFmtId="4" fontId="4" fillId="19" borderId="35" xfId="0" applyNumberFormat="1" applyFont="1" applyFill="1" applyBorder="1"/>
    <xf numFmtId="4" fontId="0" fillId="19" borderId="34" xfId="0" applyNumberFormat="1" applyFill="1" applyBorder="1"/>
    <xf numFmtId="166" fontId="10" fillId="0" borderId="0" xfId="0" applyNumberFormat="1" applyFont="1"/>
    <xf numFmtId="3" fontId="27" fillId="14" borderId="32" xfId="0" applyNumberFormat="1" applyFont="1" applyFill="1" applyBorder="1"/>
    <xf numFmtId="166" fontId="17" fillId="0" borderId="0" xfId="0" applyNumberFormat="1" applyFont="1"/>
    <xf numFmtId="175" fontId="17" fillId="0" borderId="0" xfId="2" applyNumberFormat="1" applyFont="1"/>
    <xf numFmtId="166" fontId="17" fillId="14" borderId="13" xfId="0" applyNumberFormat="1" applyFont="1" applyFill="1" applyBorder="1"/>
    <xf numFmtId="166" fontId="12" fillId="32" borderId="0" xfId="1" applyNumberFormat="1" applyFont="1" applyFill="1" applyAlignment="1">
      <alignment horizontal="right"/>
    </xf>
    <xf numFmtId="0" fontId="10" fillId="33" borderId="0" xfId="0" applyFont="1" applyFill="1"/>
    <xf numFmtId="166" fontId="12" fillId="33" borderId="0" xfId="1" applyNumberFormat="1" applyFont="1" applyFill="1" applyAlignment="1">
      <alignment horizontal="right"/>
    </xf>
    <xf numFmtId="2" fontId="10" fillId="0" borderId="0" xfId="0" applyNumberFormat="1" applyFont="1"/>
    <xf numFmtId="9" fontId="10" fillId="0" borderId="0" xfId="0" applyNumberFormat="1" applyFont="1"/>
    <xf numFmtId="2" fontId="0" fillId="14" borderId="0" xfId="0" applyNumberFormat="1" applyFill="1"/>
    <xf numFmtId="175" fontId="0" fillId="0" borderId="0" xfId="2" applyNumberFormat="1" applyFont="1"/>
    <xf numFmtId="166" fontId="44" fillId="0" borderId="5" xfId="1" applyNumberFormat="1" applyFont="1" applyBorder="1" applyAlignment="1">
      <alignment horizontal="right"/>
    </xf>
    <xf numFmtId="43" fontId="10" fillId="14" borderId="0" xfId="0" applyNumberFormat="1" applyFont="1" applyFill="1"/>
    <xf numFmtId="166" fontId="17" fillId="32" borderId="0" xfId="0" applyNumberFormat="1" applyFont="1" applyFill="1"/>
    <xf numFmtId="175" fontId="12" fillId="14" borderId="0" xfId="2" applyNumberFormat="1" applyFont="1" applyFill="1"/>
    <xf numFmtId="0" fontId="25" fillId="20" borderId="5" xfId="0" applyFont="1" applyFill="1" applyBorder="1" applyAlignment="1">
      <alignment horizontal="center" wrapText="1"/>
    </xf>
    <xf numFmtId="0" fontId="4" fillId="0" borderId="0" xfId="0" applyFont="1" applyAlignment="1">
      <alignment horizontal="center"/>
    </xf>
    <xf numFmtId="0" fontId="0" fillId="0" borderId="0" xfId="0" applyAlignment="1">
      <alignment horizontal="center"/>
    </xf>
    <xf numFmtId="3" fontId="6" fillId="0" borderId="20" xfId="15" applyNumberFormat="1" applyFont="1" applyBorder="1" applyAlignment="1">
      <alignment horizontal="center" vertical="center"/>
    </xf>
    <xf numFmtId="3" fontId="6" fillId="0" borderId="9" xfId="15" applyNumberFormat="1" applyFont="1" applyBorder="1" applyAlignment="1">
      <alignment horizontal="center" vertical="center"/>
    </xf>
    <xf numFmtId="3" fontId="6" fillId="0" borderId="21" xfId="15" applyNumberFormat="1" applyFont="1" applyBorder="1" applyAlignment="1">
      <alignment horizontal="center" vertical="center"/>
    </xf>
    <xf numFmtId="0" fontId="25" fillId="20" borderId="18" xfId="0" applyFont="1" applyFill="1" applyBorder="1" applyAlignment="1">
      <alignment horizontal="center" wrapText="1"/>
    </xf>
    <xf numFmtId="0" fontId="25" fillId="20" borderId="5" xfId="0" applyFont="1" applyFill="1" applyBorder="1" applyAlignment="1">
      <alignment horizontal="center" wrapText="1"/>
    </xf>
    <xf numFmtId="0" fontId="25" fillId="20" borderId="19" xfId="0" applyFont="1" applyFill="1" applyBorder="1" applyAlignment="1">
      <alignment horizontal="center" wrapText="1"/>
    </xf>
    <xf numFmtId="0" fontId="0" fillId="19" borderId="21" xfId="0" applyFill="1" applyBorder="1" applyAlignment="1">
      <alignment horizontal="center" vertical="center" wrapText="1"/>
    </xf>
    <xf numFmtId="0" fontId="0" fillId="19" borderId="25" xfId="0" applyFill="1" applyBorder="1" applyAlignment="1">
      <alignment horizontal="center" vertical="center" wrapText="1"/>
    </xf>
    <xf numFmtId="0" fontId="0" fillId="19" borderId="23" xfId="0" applyFill="1" applyBorder="1" applyAlignment="1">
      <alignment horizontal="center" vertical="center" wrapText="1"/>
    </xf>
    <xf numFmtId="0" fontId="16" fillId="4" borderId="0" xfId="5" applyFont="1" applyAlignment="1">
      <alignment horizontal="center" vertical="center"/>
    </xf>
    <xf numFmtId="0" fontId="16" fillId="12" borderId="0" xfId="5" applyFont="1" applyFill="1" applyAlignment="1">
      <alignment horizontal="center" vertical="center"/>
    </xf>
    <xf numFmtId="0" fontId="16" fillId="3" borderId="0" xfId="4" applyFont="1" applyAlignment="1">
      <alignment horizontal="center" vertical="center"/>
    </xf>
    <xf numFmtId="0" fontId="11" fillId="0" borderId="0" xfId="0" applyFont="1" applyAlignment="1" applyProtection="1">
      <alignment horizontal="left" vertical="center" wrapText="1"/>
      <protection locked="0"/>
    </xf>
    <xf numFmtId="0" fontId="4" fillId="0" borderId="0" xfId="0" applyFont="1" applyAlignment="1">
      <alignment horizontal="center"/>
    </xf>
  </cellXfs>
  <cellStyles count="21">
    <cellStyle name="Accent1" xfId="4" builtinId="29"/>
    <cellStyle name="Accent3" xfId="5" builtinId="37"/>
    <cellStyle name="Comma" xfId="1" builtinId="3"/>
    <cellStyle name="Comma 2" xfId="14" xr:uid="{00000000-0005-0000-0000-000003000000}"/>
    <cellStyle name="Input" xfId="3" builtinId="20"/>
    <cellStyle name="Normal" xfId="0" builtinId="0"/>
    <cellStyle name="Normal 2" xfId="13" xr:uid="{00000000-0005-0000-0000-000006000000}"/>
    <cellStyle name="Normal 2 2" xfId="16" xr:uid="{00000000-0005-0000-0000-000007000000}"/>
    <cellStyle name="Normal_ag" xfId="6" xr:uid="{00000000-0005-0000-0000-000008000000}"/>
    <cellStyle name="Normal_Book1" xfId="10" xr:uid="{00000000-0005-0000-0000-000009000000}"/>
    <cellStyle name="Normal_Coal Module_10.9" xfId="9" xr:uid="{00000000-0005-0000-0000-00000A000000}"/>
    <cellStyle name="Normal_Coal Module_7.23" xfId="7" xr:uid="{00000000-0005-0000-0000-00000B000000}"/>
    <cellStyle name="Normal_Energy Module2" xfId="12" xr:uid="{00000000-0005-0000-0000-00000C000000}"/>
    <cellStyle name="Normal_mobile96" xfId="8" xr:uid="{00000000-0005-0000-0000-00000D000000}"/>
    <cellStyle name="Normal_Sheet1" xfId="15" xr:uid="{00000000-0005-0000-0000-00000E000000}"/>
    <cellStyle name="Normal_Table 10" xfId="19" xr:uid="{00000000-0005-0000-0000-00000F000000}"/>
    <cellStyle name="Normal_Table14" xfId="18" xr:uid="{00000000-0005-0000-0000-000010000000}"/>
    <cellStyle name="Normal_Table1Residential" xfId="17" xr:uid="{00000000-0005-0000-0000-000011000000}"/>
    <cellStyle name="Normal_Waste Module 10.23.02" xfId="11" xr:uid="{00000000-0005-0000-0000-000012000000}"/>
    <cellStyle name="Note" xfId="20" builtinId="10"/>
    <cellStyle name="Percent" xfId="2" builtinId="5"/>
  </cellStyles>
  <dxfs count="4">
    <dxf>
      <numFmt numFmtId="3" formatCode="#,##0"/>
    </dxf>
    <dxf>
      <numFmt numFmtId="3" formatCode="#,##0"/>
    </dxf>
    <dxf>
      <numFmt numFmtId="3" formatCode="#,##0"/>
    </dxf>
    <dxf>
      <numFmt numFmtId="3" formatCode="#,##0"/>
    </dxf>
  </dxfs>
  <tableStyles count="0" defaultTableStyle="TableStyleMedium2" defaultPivotStyle="PivotStyleLight16"/>
  <colors>
    <mruColors>
      <color rgb="FFA6A6A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pivotCacheDefinition" Target="pivotCache/pivotCacheDefinition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powerPivotData" Target="model/item.data"/><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pivotCacheDefinition" Target="pivotCache/pivotCacheDefinition3.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onnections" Target="connections.xml"/><Relationship Id="rId48"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pivotCacheDefinition" Target="pivotCache/pivotCacheDefinition1.xml"/><Relationship Id="rId46"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pivotCacheDefinition" Target="pivotCache/pivotCacheDefinition4.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74718485334519E-2"/>
          <c:y val="3.1131878445579613E-2"/>
          <c:w val="0.50961290333287146"/>
          <c:h val="0.8942235336232105"/>
        </c:manualLayout>
      </c:layout>
      <c:barChart>
        <c:barDir val="col"/>
        <c:grouping val="stacked"/>
        <c:varyColors val="0"/>
        <c:ser>
          <c:idx val="0"/>
          <c:order val="0"/>
          <c:tx>
            <c:strRef>
              <c:f>Summary!$B$4</c:f>
              <c:strCache>
                <c:ptCount val="1"/>
                <c:pt idx="0">
                  <c:v>Electricity Generation</c:v>
                </c:pt>
              </c:strCache>
            </c:strRef>
          </c:tx>
          <c:spPr>
            <a:solidFill>
              <a:schemeClr val="accent1"/>
            </a:solidFill>
            <a:ln>
              <a:solidFill>
                <a:schemeClr val="bg1"/>
              </a:solidFill>
            </a:ln>
            <a:effectLst/>
          </c:spPr>
          <c:invertIfNegative val="0"/>
          <c:cat>
            <c:numRef>
              <c:f>Summary!$C$3:$D$3</c:f>
              <c:numCache>
                <c:formatCode>General</c:formatCode>
                <c:ptCount val="2"/>
                <c:pt idx="0">
                  <c:v>2005</c:v>
                </c:pt>
                <c:pt idx="1">
                  <c:v>2018</c:v>
                </c:pt>
              </c:numCache>
            </c:numRef>
          </c:cat>
          <c:val>
            <c:numRef>
              <c:f>Summary!$C$4:$D$4</c:f>
              <c:numCache>
                <c:formatCode>0.00</c:formatCode>
                <c:ptCount val="2"/>
                <c:pt idx="0">
                  <c:v>16.328689988203266</c:v>
                </c:pt>
                <c:pt idx="1">
                  <c:v>12.075554791288564</c:v>
                </c:pt>
              </c:numCache>
            </c:numRef>
          </c:val>
          <c:extLst>
            <c:ext xmlns:c16="http://schemas.microsoft.com/office/drawing/2014/chart" uri="{C3380CC4-5D6E-409C-BE32-E72D297353CC}">
              <c16:uniqueId val="{00000000-F16D-4127-B883-6505FCAEAC3C}"/>
            </c:ext>
          </c:extLst>
        </c:ser>
        <c:ser>
          <c:idx val="1"/>
          <c:order val="1"/>
          <c:tx>
            <c:strRef>
              <c:f>Summary!$B$5</c:f>
              <c:strCache>
                <c:ptCount val="1"/>
                <c:pt idx="0">
                  <c:v>Transportation</c:v>
                </c:pt>
              </c:strCache>
            </c:strRef>
          </c:tx>
          <c:spPr>
            <a:solidFill>
              <a:schemeClr val="accent2"/>
            </a:solidFill>
            <a:ln>
              <a:solidFill>
                <a:schemeClr val="bg1"/>
              </a:solidFill>
            </a:ln>
            <a:effectLst/>
          </c:spPr>
          <c:invertIfNegative val="0"/>
          <c:cat>
            <c:numRef>
              <c:f>Summary!$C$3:$D$3</c:f>
              <c:numCache>
                <c:formatCode>General</c:formatCode>
                <c:ptCount val="2"/>
                <c:pt idx="0">
                  <c:v>2005</c:v>
                </c:pt>
                <c:pt idx="1">
                  <c:v>2018</c:v>
                </c:pt>
              </c:numCache>
            </c:numRef>
          </c:cat>
          <c:val>
            <c:numRef>
              <c:f>Summary!$C$5:$D$5</c:f>
              <c:numCache>
                <c:formatCode>0.00</c:formatCode>
                <c:ptCount val="2"/>
                <c:pt idx="0">
                  <c:v>16.529224249581279</c:v>
                </c:pt>
                <c:pt idx="1">
                  <c:v>15.848591000000001</c:v>
                </c:pt>
              </c:numCache>
            </c:numRef>
          </c:val>
          <c:extLst>
            <c:ext xmlns:c16="http://schemas.microsoft.com/office/drawing/2014/chart" uri="{C3380CC4-5D6E-409C-BE32-E72D297353CC}">
              <c16:uniqueId val="{00000001-F16D-4127-B883-6505FCAEAC3C}"/>
            </c:ext>
          </c:extLst>
        </c:ser>
        <c:ser>
          <c:idx val="2"/>
          <c:order val="2"/>
          <c:tx>
            <c:strRef>
              <c:f>Summary!$B$6</c:f>
              <c:strCache>
                <c:ptCount val="1"/>
                <c:pt idx="0">
                  <c:v>Residential</c:v>
                </c:pt>
              </c:strCache>
            </c:strRef>
          </c:tx>
          <c:spPr>
            <a:solidFill>
              <a:schemeClr val="accent3"/>
            </a:solidFill>
            <a:ln>
              <a:solidFill>
                <a:schemeClr val="bg1"/>
              </a:solidFill>
            </a:ln>
            <a:effectLst/>
          </c:spPr>
          <c:invertIfNegative val="0"/>
          <c:cat>
            <c:numRef>
              <c:f>Summary!$C$3:$D$3</c:f>
              <c:numCache>
                <c:formatCode>General</c:formatCode>
                <c:ptCount val="2"/>
                <c:pt idx="0">
                  <c:v>2005</c:v>
                </c:pt>
                <c:pt idx="1">
                  <c:v>2018</c:v>
                </c:pt>
              </c:numCache>
            </c:numRef>
          </c:cat>
          <c:val>
            <c:numRef>
              <c:f>Summary!$C$6:$D$6</c:f>
              <c:numCache>
                <c:formatCode>0.00</c:formatCode>
                <c:ptCount val="2"/>
                <c:pt idx="0">
                  <c:v>2.363278396478294</c:v>
                </c:pt>
                <c:pt idx="1">
                  <c:v>2.1829610000000002</c:v>
                </c:pt>
              </c:numCache>
            </c:numRef>
          </c:val>
          <c:extLst>
            <c:ext xmlns:c16="http://schemas.microsoft.com/office/drawing/2014/chart" uri="{C3380CC4-5D6E-409C-BE32-E72D297353CC}">
              <c16:uniqueId val="{00000003-F16D-4127-B883-6505FCAEAC3C}"/>
            </c:ext>
          </c:extLst>
        </c:ser>
        <c:ser>
          <c:idx val="3"/>
          <c:order val="3"/>
          <c:tx>
            <c:strRef>
              <c:f>Summary!$B$7</c:f>
              <c:strCache>
                <c:ptCount val="1"/>
                <c:pt idx="0">
                  <c:v>Commercial</c:v>
                </c:pt>
              </c:strCache>
            </c:strRef>
          </c:tx>
          <c:spPr>
            <a:solidFill>
              <a:schemeClr val="accent4"/>
            </a:solidFill>
            <a:ln>
              <a:solidFill>
                <a:schemeClr val="bg1"/>
              </a:solidFill>
            </a:ln>
            <a:effectLst/>
          </c:spPr>
          <c:invertIfNegative val="0"/>
          <c:cat>
            <c:numRef>
              <c:f>Summary!$C$3:$D$3</c:f>
              <c:numCache>
                <c:formatCode>General</c:formatCode>
                <c:ptCount val="2"/>
                <c:pt idx="0">
                  <c:v>2005</c:v>
                </c:pt>
                <c:pt idx="1">
                  <c:v>2018</c:v>
                </c:pt>
              </c:numCache>
            </c:numRef>
          </c:cat>
          <c:val>
            <c:numRef>
              <c:f>Summary!$C$7:$D$7</c:f>
              <c:numCache>
                <c:formatCode>0.00</c:formatCode>
                <c:ptCount val="2"/>
                <c:pt idx="0">
                  <c:v>1.7145763927142423</c:v>
                </c:pt>
                <c:pt idx="1">
                  <c:v>1.7090159999999999</c:v>
                </c:pt>
              </c:numCache>
            </c:numRef>
          </c:val>
          <c:extLst>
            <c:ext xmlns:c16="http://schemas.microsoft.com/office/drawing/2014/chart" uri="{C3380CC4-5D6E-409C-BE32-E72D297353CC}">
              <c16:uniqueId val="{00000004-F16D-4127-B883-6505FCAEAC3C}"/>
            </c:ext>
          </c:extLst>
        </c:ser>
        <c:ser>
          <c:idx val="4"/>
          <c:order val="4"/>
          <c:tx>
            <c:strRef>
              <c:f>Summary!$B$8</c:f>
              <c:strCache>
                <c:ptCount val="1"/>
                <c:pt idx="0">
                  <c:v>Industrial</c:v>
                </c:pt>
              </c:strCache>
            </c:strRef>
          </c:tx>
          <c:spPr>
            <a:solidFill>
              <a:schemeClr val="accent5"/>
            </a:solidFill>
            <a:ln>
              <a:solidFill>
                <a:schemeClr val="bg1"/>
              </a:solidFill>
            </a:ln>
            <a:effectLst/>
          </c:spPr>
          <c:invertIfNegative val="0"/>
          <c:cat>
            <c:numRef>
              <c:f>Summary!$C$3:$D$3</c:f>
              <c:numCache>
                <c:formatCode>General</c:formatCode>
                <c:ptCount val="2"/>
                <c:pt idx="0">
                  <c:v>2005</c:v>
                </c:pt>
                <c:pt idx="1">
                  <c:v>2018</c:v>
                </c:pt>
              </c:numCache>
            </c:numRef>
          </c:cat>
          <c:val>
            <c:numRef>
              <c:f>Summary!$C$8:$D$8</c:f>
              <c:numCache>
                <c:formatCode>0.00</c:formatCode>
                <c:ptCount val="2"/>
                <c:pt idx="0">
                  <c:v>2.8027125701464124</c:v>
                </c:pt>
                <c:pt idx="1">
                  <c:v>2.1295199999999999</c:v>
                </c:pt>
              </c:numCache>
            </c:numRef>
          </c:val>
          <c:extLst>
            <c:ext xmlns:c16="http://schemas.microsoft.com/office/drawing/2014/chart" uri="{C3380CC4-5D6E-409C-BE32-E72D297353CC}">
              <c16:uniqueId val="{00000005-F16D-4127-B883-6505FCAEAC3C}"/>
            </c:ext>
          </c:extLst>
        </c:ser>
        <c:ser>
          <c:idx val="5"/>
          <c:order val="5"/>
          <c:tx>
            <c:strRef>
              <c:f>Summary!$B$9</c:f>
              <c:strCache>
                <c:ptCount val="1"/>
                <c:pt idx="0">
                  <c:v>Industrial Processes (Non-Combustion Emissions)</c:v>
                </c:pt>
              </c:strCache>
            </c:strRef>
          </c:tx>
          <c:spPr>
            <a:solidFill>
              <a:schemeClr val="accent6"/>
            </a:solidFill>
            <a:ln>
              <a:solidFill>
                <a:schemeClr val="bg1"/>
              </a:solidFill>
            </a:ln>
            <a:effectLst/>
          </c:spPr>
          <c:invertIfNegative val="0"/>
          <c:cat>
            <c:numRef>
              <c:f>Summary!$C$3:$D$3</c:f>
              <c:numCache>
                <c:formatCode>General</c:formatCode>
                <c:ptCount val="2"/>
                <c:pt idx="0">
                  <c:v>2005</c:v>
                </c:pt>
                <c:pt idx="1">
                  <c:v>2018</c:v>
                </c:pt>
              </c:numCache>
            </c:numRef>
          </c:cat>
          <c:val>
            <c:numRef>
              <c:f>Summary!$C$9:$D$9</c:f>
              <c:numCache>
                <c:formatCode>0.00</c:formatCode>
                <c:ptCount val="2"/>
                <c:pt idx="0">
                  <c:v>1.6585618081082851</c:v>
                </c:pt>
                <c:pt idx="1">
                  <c:v>2.7458327149795054</c:v>
                </c:pt>
              </c:numCache>
            </c:numRef>
          </c:val>
          <c:extLst>
            <c:ext xmlns:c16="http://schemas.microsoft.com/office/drawing/2014/chart" uri="{C3380CC4-5D6E-409C-BE32-E72D297353CC}">
              <c16:uniqueId val="{00000006-F16D-4127-B883-6505FCAEAC3C}"/>
            </c:ext>
          </c:extLst>
        </c:ser>
        <c:ser>
          <c:idx val="6"/>
          <c:order val="6"/>
          <c:tx>
            <c:strRef>
              <c:f>Summary!$B$10</c:f>
              <c:strCache>
                <c:ptCount val="1"/>
                <c:pt idx="0">
                  <c:v>Agriculture</c:v>
                </c:pt>
              </c:strCache>
            </c:strRef>
          </c:tx>
          <c:spPr>
            <a:solidFill>
              <a:schemeClr val="accent1">
                <a:lumMod val="60000"/>
              </a:schemeClr>
            </a:solidFill>
            <a:ln>
              <a:solidFill>
                <a:schemeClr val="bg1"/>
              </a:solidFill>
            </a:ln>
            <a:effectLst/>
          </c:spPr>
          <c:invertIfNegative val="0"/>
          <c:cat>
            <c:numRef>
              <c:f>Summary!$C$3:$D$3</c:f>
              <c:numCache>
                <c:formatCode>General</c:formatCode>
                <c:ptCount val="2"/>
                <c:pt idx="0">
                  <c:v>2005</c:v>
                </c:pt>
                <c:pt idx="1">
                  <c:v>2018</c:v>
                </c:pt>
              </c:numCache>
            </c:numRef>
          </c:cat>
          <c:val>
            <c:numRef>
              <c:f>Summary!$C$10:$D$10</c:f>
              <c:numCache>
                <c:formatCode>0.00</c:formatCode>
                <c:ptCount val="2"/>
                <c:pt idx="0">
                  <c:v>7.3467290162071137</c:v>
                </c:pt>
                <c:pt idx="1">
                  <c:v>7.7032507534135979</c:v>
                </c:pt>
              </c:numCache>
            </c:numRef>
          </c:val>
          <c:extLst>
            <c:ext xmlns:c16="http://schemas.microsoft.com/office/drawing/2014/chart" uri="{C3380CC4-5D6E-409C-BE32-E72D297353CC}">
              <c16:uniqueId val="{00000007-F16D-4127-B883-6505FCAEAC3C}"/>
            </c:ext>
          </c:extLst>
        </c:ser>
        <c:ser>
          <c:idx val="7"/>
          <c:order val="7"/>
          <c:tx>
            <c:strRef>
              <c:f>Summary!$B$11</c:f>
              <c:strCache>
                <c:ptCount val="1"/>
                <c:pt idx="0">
                  <c:v>Coal Mining &amp; Abandoned Mines</c:v>
                </c:pt>
              </c:strCache>
            </c:strRef>
          </c:tx>
          <c:spPr>
            <a:solidFill>
              <a:schemeClr val="accent2">
                <a:lumMod val="60000"/>
              </a:schemeClr>
            </a:solidFill>
            <a:ln>
              <a:solidFill>
                <a:schemeClr val="bg1"/>
              </a:solidFill>
            </a:ln>
            <a:effectLst/>
          </c:spPr>
          <c:invertIfNegative val="0"/>
          <c:cat>
            <c:numRef>
              <c:f>Summary!$C$3:$D$3</c:f>
              <c:numCache>
                <c:formatCode>General</c:formatCode>
                <c:ptCount val="2"/>
                <c:pt idx="0">
                  <c:v>2005</c:v>
                </c:pt>
                <c:pt idx="1">
                  <c:v>2018</c:v>
                </c:pt>
              </c:numCache>
            </c:numRef>
          </c:cat>
          <c:val>
            <c:numRef>
              <c:f>Summary!$C$11:$D$11</c:f>
              <c:numCache>
                <c:formatCode>0.00</c:formatCode>
                <c:ptCount val="2"/>
                <c:pt idx="0">
                  <c:v>1.60904367615385</c:v>
                </c:pt>
                <c:pt idx="1">
                  <c:v>0.94637381085862571</c:v>
                </c:pt>
              </c:numCache>
            </c:numRef>
          </c:val>
          <c:extLst>
            <c:ext xmlns:c16="http://schemas.microsoft.com/office/drawing/2014/chart" uri="{C3380CC4-5D6E-409C-BE32-E72D297353CC}">
              <c16:uniqueId val="{00000008-F16D-4127-B883-6505FCAEAC3C}"/>
            </c:ext>
          </c:extLst>
        </c:ser>
        <c:ser>
          <c:idx val="8"/>
          <c:order val="8"/>
          <c:tx>
            <c:strRef>
              <c:f>Summary!$B$12</c:f>
              <c:strCache>
                <c:ptCount val="1"/>
                <c:pt idx="0">
                  <c:v>Waste</c:v>
                </c:pt>
              </c:strCache>
            </c:strRef>
          </c:tx>
          <c:spPr>
            <a:solidFill>
              <a:schemeClr val="accent3">
                <a:lumMod val="60000"/>
              </a:schemeClr>
            </a:solidFill>
            <a:ln>
              <a:solidFill>
                <a:schemeClr val="bg1"/>
              </a:solidFill>
            </a:ln>
            <a:effectLst/>
          </c:spPr>
          <c:invertIfNegative val="0"/>
          <c:cat>
            <c:numRef>
              <c:f>Summary!$C$3:$D$3</c:f>
              <c:numCache>
                <c:formatCode>General</c:formatCode>
                <c:ptCount val="2"/>
                <c:pt idx="0">
                  <c:v>2005</c:v>
                </c:pt>
                <c:pt idx="1">
                  <c:v>2018</c:v>
                </c:pt>
              </c:numCache>
            </c:numRef>
          </c:cat>
          <c:val>
            <c:numRef>
              <c:f>Summary!$C$12:$D$12</c:f>
              <c:numCache>
                <c:formatCode>0.00</c:formatCode>
                <c:ptCount val="2"/>
                <c:pt idx="0">
                  <c:v>1.5819243221093806</c:v>
                </c:pt>
                <c:pt idx="1">
                  <c:v>1.8311663136283647</c:v>
                </c:pt>
              </c:numCache>
            </c:numRef>
          </c:val>
          <c:extLst>
            <c:ext xmlns:c16="http://schemas.microsoft.com/office/drawing/2014/chart" uri="{C3380CC4-5D6E-409C-BE32-E72D297353CC}">
              <c16:uniqueId val="{00000009-F16D-4127-B883-6505FCAEAC3C}"/>
            </c:ext>
          </c:extLst>
        </c:ser>
        <c:ser>
          <c:idx val="9"/>
          <c:order val="9"/>
          <c:tx>
            <c:strRef>
              <c:f>Summary!$B$13</c:f>
              <c:strCache>
                <c:ptCount val="1"/>
                <c:pt idx="0">
                  <c:v>Natural &amp; Working Lands</c:v>
                </c:pt>
              </c:strCache>
            </c:strRef>
          </c:tx>
          <c:spPr>
            <a:solidFill>
              <a:schemeClr val="accent4">
                <a:lumMod val="60000"/>
              </a:schemeClr>
            </a:solidFill>
            <a:ln>
              <a:solidFill>
                <a:schemeClr val="bg1"/>
              </a:solidFill>
            </a:ln>
            <a:effectLst/>
          </c:spPr>
          <c:invertIfNegative val="0"/>
          <c:cat>
            <c:numRef>
              <c:f>Summary!$C$3:$D$3</c:f>
              <c:numCache>
                <c:formatCode>General</c:formatCode>
                <c:ptCount val="2"/>
                <c:pt idx="0">
                  <c:v>2005</c:v>
                </c:pt>
                <c:pt idx="1">
                  <c:v>2018</c:v>
                </c:pt>
              </c:numCache>
            </c:numRef>
          </c:cat>
          <c:val>
            <c:numRef>
              <c:f>Summary!$C$13:$D$13</c:f>
              <c:numCache>
                <c:formatCode>0.00</c:formatCode>
                <c:ptCount val="2"/>
                <c:pt idx="0">
                  <c:v>4.7797128165328111</c:v>
                </c:pt>
                <c:pt idx="1">
                  <c:v>6.0588048124836096</c:v>
                </c:pt>
              </c:numCache>
            </c:numRef>
          </c:val>
          <c:extLst>
            <c:ext xmlns:c16="http://schemas.microsoft.com/office/drawing/2014/chart" uri="{C3380CC4-5D6E-409C-BE32-E72D297353CC}">
              <c16:uniqueId val="{0000000A-F16D-4127-B883-6505FCAEAC3C}"/>
            </c:ext>
          </c:extLst>
        </c:ser>
        <c:ser>
          <c:idx val="10"/>
          <c:order val="10"/>
          <c:tx>
            <c:strRef>
              <c:f>Summary!$B$14</c:f>
              <c:strCache>
                <c:ptCount val="1"/>
                <c:pt idx="0">
                  <c:v>Oil &amp; Gas (Fugitive Emissions)</c:v>
                </c:pt>
              </c:strCache>
            </c:strRef>
          </c:tx>
          <c:spPr>
            <a:solidFill>
              <a:schemeClr val="accent5">
                <a:lumMod val="60000"/>
              </a:schemeClr>
            </a:solidFill>
            <a:ln>
              <a:solidFill>
                <a:schemeClr val="bg1"/>
              </a:solidFill>
            </a:ln>
            <a:effectLst/>
          </c:spPr>
          <c:invertIfNegative val="0"/>
          <c:cat>
            <c:numRef>
              <c:f>Summary!$C$3:$D$3</c:f>
              <c:numCache>
                <c:formatCode>General</c:formatCode>
                <c:ptCount val="2"/>
                <c:pt idx="0">
                  <c:v>2005</c:v>
                </c:pt>
                <c:pt idx="1">
                  <c:v>2018</c:v>
                </c:pt>
              </c:numCache>
            </c:numRef>
          </c:cat>
          <c:val>
            <c:numRef>
              <c:f>Summary!$C$14:$D$14</c:f>
              <c:numCache>
                <c:formatCode>0.00</c:formatCode>
                <c:ptCount val="2"/>
                <c:pt idx="0">
                  <c:v>9.5559902650803252</c:v>
                </c:pt>
                <c:pt idx="1">
                  <c:v>32.741484783412936</c:v>
                </c:pt>
              </c:numCache>
            </c:numRef>
          </c:val>
          <c:extLst>
            <c:ext xmlns:c16="http://schemas.microsoft.com/office/drawing/2014/chart" uri="{C3380CC4-5D6E-409C-BE32-E72D297353CC}">
              <c16:uniqueId val="{0000000B-F16D-4127-B883-6505FCAEAC3C}"/>
            </c:ext>
          </c:extLst>
        </c:ser>
        <c:ser>
          <c:idx val="11"/>
          <c:order val="11"/>
          <c:tx>
            <c:strRef>
              <c:f>Summary!$B$15</c:f>
              <c:strCache>
                <c:ptCount val="1"/>
                <c:pt idx="0">
                  <c:v>Oil &amp; Gas (Fuel Combustion)</c:v>
                </c:pt>
              </c:strCache>
            </c:strRef>
          </c:tx>
          <c:spPr>
            <a:solidFill>
              <a:schemeClr val="accent6">
                <a:lumMod val="60000"/>
              </a:schemeClr>
            </a:solidFill>
            <a:ln>
              <a:solidFill>
                <a:schemeClr val="bg1"/>
              </a:solidFill>
            </a:ln>
            <a:effectLst/>
          </c:spPr>
          <c:invertIfNegative val="0"/>
          <c:cat>
            <c:numRef>
              <c:f>Summary!$C$3:$D$3</c:f>
              <c:numCache>
                <c:formatCode>General</c:formatCode>
                <c:ptCount val="2"/>
                <c:pt idx="0">
                  <c:v>2005</c:v>
                </c:pt>
                <c:pt idx="1">
                  <c:v>2018</c:v>
                </c:pt>
              </c:numCache>
            </c:numRef>
          </c:cat>
          <c:val>
            <c:numRef>
              <c:f>Summary!$C$15:$D$15</c:f>
              <c:numCache>
                <c:formatCode>0.00</c:formatCode>
                <c:ptCount val="2"/>
                <c:pt idx="0">
                  <c:v>9.2743243100615835</c:v>
                </c:pt>
                <c:pt idx="1">
                  <c:v>27.656779770744251</c:v>
                </c:pt>
              </c:numCache>
            </c:numRef>
          </c:val>
          <c:extLst>
            <c:ext xmlns:c16="http://schemas.microsoft.com/office/drawing/2014/chart" uri="{C3380CC4-5D6E-409C-BE32-E72D297353CC}">
              <c16:uniqueId val="{0000000C-F16D-4127-B883-6505FCAEAC3C}"/>
            </c:ext>
          </c:extLst>
        </c:ser>
        <c:dLbls>
          <c:showLegendKey val="0"/>
          <c:showVal val="0"/>
          <c:showCatName val="0"/>
          <c:showSerName val="0"/>
          <c:showPercent val="0"/>
          <c:showBubbleSize val="0"/>
        </c:dLbls>
        <c:gapWidth val="150"/>
        <c:overlap val="100"/>
        <c:axId val="21930111"/>
        <c:axId val="2031605631"/>
      </c:barChart>
      <c:catAx>
        <c:axId val="219301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2031605631"/>
        <c:crosses val="autoZero"/>
        <c:auto val="1"/>
        <c:lblAlgn val="ctr"/>
        <c:lblOffset val="100"/>
        <c:noMultiLvlLbl val="0"/>
      </c:catAx>
      <c:valAx>
        <c:axId val="2031605631"/>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Annual Emissions (MMT CO2e)</a:t>
                </a:r>
              </a:p>
            </c:rich>
          </c:tx>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21930111"/>
        <c:crosses val="autoZero"/>
        <c:crossBetween val="between"/>
      </c:valAx>
      <c:spPr>
        <a:noFill/>
        <a:ln>
          <a:noFill/>
        </a:ln>
        <a:effectLst/>
      </c:spPr>
    </c:plotArea>
    <c:legend>
      <c:legendPos val="r"/>
      <c:layout>
        <c:manualLayout>
          <c:xMode val="edge"/>
          <c:yMode val="edge"/>
          <c:x val="0.59768762181820601"/>
          <c:y val="6.1623459567341436E-2"/>
          <c:w val="0.39440897478129772"/>
          <c:h val="0.87675289988811989"/>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400">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solidFill>
                  <a:sysClr val="windowText" lastClr="000000"/>
                </a:solidFill>
              </a:rPr>
              <a:t>New Mexico Oil &amp; Gas Emissions (Upstream/Midstream)</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0"/>
          <c:tx>
            <c:strRef>
              <c:f>'WRAP Data Analysis'!$A$89</c:f>
              <c:strCache>
                <c:ptCount val="1"/>
                <c:pt idx="0">
                  <c:v>Fuel Combustion Emissions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accent1">
                        <a:lumMod val="20000"/>
                        <a:lumOff val="80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'WRAP Data Analysis'!$B$87:$D$87</c:f>
              <c:strCache>
                <c:ptCount val="3"/>
                <c:pt idx="0">
                  <c:v>2005</c:v>
                </c:pt>
                <c:pt idx="1">
                  <c:v>2014-2016 Avg</c:v>
                </c:pt>
                <c:pt idx="2">
                  <c:v>2018</c:v>
                </c:pt>
              </c:strCache>
            </c:strRef>
          </c:cat>
          <c:val>
            <c:numRef>
              <c:f>'WRAP Data Analysis'!$B$89:$D$89</c:f>
              <c:numCache>
                <c:formatCode>#,##0</c:formatCode>
                <c:ptCount val="3"/>
                <c:pt idx="0">
                  <c:v>8.2996803100615839</c:v>
                </c:pt>
                <c:pt idx="1">
                  <c:v>19.033868162477077</c:v>
                </c:pt>
                <c:pt idx="2">
                  <c:v>26.682135770744253</c:v>
                </c:pt>
              </c:numCache>
            </c:numRef>
          </c:val>
          <c:extLst>
            <c:ext xmlns:c16="http://schemas.microsoft.com/office/drawing/2014/chart" uri="{C3380CC4-5D6E-409C-BE32-E72D297353CC}">
              <c16:uniqueId val="{00000001-51C2-48D6-9747-A1CA8FA1CECE}"/>
            </c:ext>
          </c:extLst>
        </c:ser>
        <c:ser>
          <c:idx val="0"/>
          <c:order val="1"/>
          <c:tx>
            <c:strRef>
              <c:f>'WRAP Data Analysis'!$A$88</c:f>
              <c:strCache>
                <c:ptCount val="1"/>
                <c:pt idx="0">
                  <c:v>Fugitive Emissions</c:v>
                </c:pt>
              </c:strCache>
            </c:strRef>
          </c:tx>
          <c:spPr>
            <a:solidFill>
              <a:schemeClr val="accent1">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accen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'WRAP Data Analysis'!$B$87:$D$87</c:f>
              <c:strCache>
                <c:ptCount val="3"/>
                <c:pt idx="0">
                  <c:v>2005</c:v>
                </c:pt>
                <c:pt idx="1">
                  <c:v>2014-2016 Avg</c:v>
                </c:pt>
                <c:pt idx="2">
                  <c:v>2018</c:v>
                </c:pt>
              </c:strCache>
            </c:strRef>
          </c:cat>
          <c:val>
            <c:numRef>
              <c:f>'WRAP Data Analysis'!$B$88:$D$88</c:f>
              <c:numCache>
                <c:formatCode>#,##0</c:formatCode>
                <c:ptCount val="3"/>
                <c:pt idx="0">
                  <c:v>9.1567939850803217</c:v>
                </c:pt>
                <c:pt idx="1">
                  <c:v>20.999508775258924</c:v>
                </c:pt>
                <c:pt idx="2">
                  <c:v>32.276178823412941</c:v>
                </c:pt>
              </c:numCache>
            </c:numRef>
          </c:val>
          <c:extLst>
            <c:ext xmlns:c16="http://schemas.microsoft.com/office/drawing/2014/chart" uri="{C3380CC4-5D6E-409C-BE32-E72D297353CC}">
              <c16:uniqueId val="{00000000-51C2-48D6-9747-A1CA8FA1CECE}"/>
            </c:ext>
          </c:extLst>
        </c:ser>
        <c:dLbls>
          <c:dLblPos val="ctr"/>
          <c:showLegendKey val="0"/>
          <c:showVal val="1"/>
          <c:showCatName val="0"/>
          <c:showSerName val="0"/>
          <c:showPercent val="0"/>
          <c:showBubbleSize val="0"/>
        </c:dLbls>
        <c:gapWidth val="150"/>
        <c:overlap val="100"/>
        <c:axId val="1511400656"/>
        <c:axId val="1511396720"/>
      </c:barChart>
      <c:catAx>
        <c:axId val="1511400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1511396720"/>
        <c:crosses val="autoZero"/>
        <c:auto val="1"/>
        <c:lblAlgn val="ctr"/>
        <c:lblOffset val="100"/>
        <c:noMultiLvlLbl val="0"/>
      </c:catAx>
      <c:valAx>
        <c:axId val="1511396720"/>
        <c:scaling>
          <c:orientation val="minMax"/>
        </c:scaling>
        <c:delete val="0"/>
        <c:axPos val="l"/>
        <c:title>
          <c:tx>
            <c:rich>
              <a:bodyPr rot="-54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r>
                  <a:rPr lang="en-US">
                    <a:solidFill>
                      <a:sysClr val="windowText" lastClr="000000"/>
                    </a:solidFill>
                  </a:rPr>
                  <a:t>GHG Emissions (MMT CO2e)</a:t>
                </a:r>
              </a:p>
            </c:rich>
          </c:tx>
          <c:overlay val="0"/>
          <c:spPr>
            <a:noFill/>
            <a:ln>
              <a:noFill/>
            </a:ln>
            <a:effectLst/>
          </c:spPr>
          <c:txPr>
            <a:bodyPr rot="-54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1511400656"/>
        <c:crosses val="autoZero"/>
        <c:crossBetween val="between"/>
      </c:valAx>
      <c:spPr>
        <a:noFill/>
        <a:ln>
          <a:noFill/>
        </a:ln>
        <a:effectLst/>
      </c:spPr>
    </c:plotArea>
    <c:legend>
      <c:legendPos val="tr"/>
      <c:layout>
        <c:manualLayout>
          <c:xMode val="edge"/>
          <c:yMode val="edge"/>
          <c:x val="0.12777042343744333"/>
          <c:y val="0.12937045718458995"/>
          <c:w val="0.30642633486603649"/>
          <c:h val="0.11676000927848258"/>
        </c:manualLayout>
      </c:layout>
      <c:overlay val="1"/>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6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New Mexico Crude Oil Production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spPr>
            <a:solidFill>
              <a:schemeClr val="accent1"/>
            </a:solidFill>
            <a:ln>
              <a:noFill/>
            </a:ln>
            <a:effectLst/>
          </c:spPr>
          <c:cat>
            <c:numRef>
              <c:f>'NM Oil Production'!$A$29:$A$54</c:f>
              <c:numCache>
                <c:formatCode>General</c:formatCode>
                <c:ptCount val="26"/>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numCache>
            </c:numRef>
          </c:cat>
          <c:val>
            <c:numRef>
              <c:f>'NM Oil Production'!$B$29:$B$54</c:f>
              <c:numCache>
                <c:formatCode>#,##0</c:formatCode>
                <c:ptCount val="26"/>
                <c:pt idx="0">
                  <c:v>60963</c:v>
                </c:pt>
                <c:pt idx="1">
                  <c:v>59452</c:v>
                </c:pt>
                <c:pt idx="2">
                  <c:v>59179</c:v>
                </c:pt>
                <c:pt idx="3">
                  <c:v>60155</c:v>
                </c:pt>
                <c:pt idx="4">
                  <c:v>61178</c:v>
                </c:pt>
                <c:pt idx="5">
                  <c:v>65569</c:v>
                </c:pt>
                <c:pt idx="6">
                  <c:v>71515</c:v>
                </c:pt>
                <c:pt idx="7">
                  <c:v>85551</c:v>
                </c:pt>
                <c:pt idx="8">
                  <c:v>102789</c:v>
                </c:pt>
                <c:pt idx="9">
                  <c:v>125061</c:v>
                </c:pt>
                <c:pt idx="10">
                  <c:v>147971</c:v>
                </c:pt>
                <c:pt idx="11">
                  <c:v>146392</c:v>
                </c:pt>
                <c:pt idx="12">
                  <c:v>172598</c:v>
                </c:pt>
                <c:pt idx="13">
                  <c:v>248958</c:v>
                </c:pt>
                <c:pt idx="14">
                  <c:v>261762.4</c:v>
                </c:pt>
                <c:pt idx="15">
                  <c:v>274566.8</c:v>
                </c:pt>
                <c:pt idx="16">
                  <c:v>287371.2</c:v>
                </c:pt>
                <c:pt idx="17">
                  <c:v>300175.59999999998</c:v>
                </c:pt>
                <c:pt idx="18">
                  <c:v>312980</c:v>
                </c:pt>
                <c:pt idx="19">
                  <c:v>312980</c:v>
                </c:pt>
                <c:pt idx="20">
                  <c:v>312980</c:v>
                </c:pt>
                <c:pt idx="21">
                  <c:v>312980</c:v>
                </c:pt>
                <c:pt idx="22">
                  <c:v>312980</c:v>
                </c:pt>
                <c:pt idx="23">
                  <c:v>312980</c:v>
                </c:pt>
                <c:pt idx="24">
                  <c:v>312980</c:v>
                </c:pt>
                <c:pt idx="25">
                  <c:v>312980</c:v>
                </c:pt>
              </c:numCache>
            </c:numRef>
          </c:val>
          <c:extLst>
            <c:ext xmlns:c16="http://schemas.microsoft.com/office/drawing/2014/chart" uri="{C3380CC4-5D6E-409C-BE32-E72D297353CC}">
              <c16:uniqueId val="{00000000-9699-4F67-BA67-F2469F06E80E}"/>
            </c:ext>
          </c:extLst>
        </c:ser>
        <c:dLbls>
          <c:showLegendKey val="0"/>
          <c:showVal val="0"/>
          <c:showCatName val="0"/>
          <c:showSerName val="0"/>
          <c:showPercent val="0"/>
          <c:showBubbleSize val="0"/>
        </c:dLbls>
        <c:axId val="1367290248"/>
        <c:axId val="1367282704"/>
      </c:areaChart>
      <c:catAx>
        <c:axId val="13672902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367282704"/>
        <c:crosses val="autoZero"/>
        <c:auto val="1"/>
        <c:lblAlgn val="ctr"/>
        <c:lblOffset val="100"/>
        <c:tickLblSkip val="5"/>
        <c:tickMarkSkip val="5"/>
        <c:noMultiLvlLbl val="0"/>
      </c:catAx>
      <c:valAx>
        <c:axId val="1367282704"/>
        <c:scaling>
          <c:orientation val="minMax"/>
        </c:scaling>
        <c:delete val="0"/>
        <c:axPos val="l"/>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a:t>Thousand Barrels per Year</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367290248"/>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spPr>
            <a:solidFill>
              <a:schemeClr val="accent1"/>
            </a:solidFill>
            <a:ln>
              <a:noFill/>
            </a:ln>
            <a:effectLst/>
          </c:spPr>
          <c:cat>
            <c:numRef>
              <c:f>'NM Oil Production'!$A$29:$A$47</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'NM Oil Production'!$B$29:$B$47</c:f>
              <c:numCache>
                <c:formatCode>#,##0</c:formatCode>
                <c:ptCount val="19"/>
                <c:pt idx="0">
                  <c:v>60963</c:v>
                </c:pt>
                <c:pt idx="1">
                  <c:v>59452</c:v>
                </c:pt>
                <c:pt idx="2">
                  <c:v>59179</c:v>
                </c:pt>
                <c:pt idx="3">
                  <c:v>60155</c:v>
                </c:pt>
                <c:pt idx="4">
                  <c:v>61178</c:v>
                </c:pt>
                <c:pt idx="5">
                  <c:v>65569</c:v>
                </c:pt>
                <c:pt idx="6">
                  <c:v>71515</c:v>
                </c:pt>
                <c:pt idx="7">
                  <c:v>85551</c:v>
                </c:pt>
                <c:pt idx="8">
                  <c:v>102789</c:v>
                </c:pt>
                <c:pt idx="9">
                  <c:v>125061</c:v>
                </c:pt>
                <c:pt idx="10">
                  <c:v>147971</c:v>
                </c:pt>
                <c:pt idx="11">
                  <c:v>146392</c:v>
                </c:pt>
                <c:pt idx="12">
                  <c:v>172598</c:v>
                </c:pt>
                <c:pt idx="13">
                  <c:v>248958</c:v>
                </c:pt>
                <c:pt idx="14">
                  <c:v>261762.4</c:v>
                </c:pt>
                <c:pt idx="15">
                  <c:v>274566.8</c:v>
                </c:pt>
                <c:pt idx="16">
                  <c:v>287371.2</c:v>
                </c:pt>
                <c:pt idx="17">
                  <c:v>300175.59999999998</c:v>
                </c:pt>
                <c:pt idx="18">
                  <c:v>312980</c:v>
                </c:pt>
              </c:numCache>
            </c:numRef>
          </c:val>
          <c:extLst>
            <c:ext xmlns:c16="http://schemas.microsoft.com/office/drawing/2014/chart" uri="{C3380CC4-5D6E-409C-BE32-E72D297353CC}">
              <c16:uniqueId val="{00000000-BBF7-4AC9-BD5D-BA38681CD342}"/>
            </c:ext>
          </c:extLst>
        </c:ser>
        <c:dLbls>
          <c:showLegendKey val="0"/>
          <c:showVal val="0"/>
          <c:showCatName val="0"/>
          <c:showSerName val="0"/>
          <c:showPercent val="0"/>
          <c:showBubbleSize val="0"/>
        </c:dLbls>
        <c:axId val="1367290248"/>
        <c:axId val="1367282704"/>
      </c:areaChart>
      <c:catAx>
        <c:axId val="13672902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1367282704"/>
        <c:crosses val="autoZero"/>
        <c:auto val="1"/>
        <c:lblAlgn val="ctr"/>
        <c:lblOffset val="100"/>
        <c:tickLblSkip val="2"/>
        <c:tickMarkSkip val="5"/>
        <c:noMultiLvlLbl val="0"/>
      </c:catAx>
      <c:valAx>
        <c:axId val="1367282704"/>
        <c:scaling>
          <c:orientation val="minMax"/>
        </c:scaling>
        <c:delete val="0"/>
        <c:axPos val="l"/>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en-US"/>
                  <a:t>Thousand Barrels per Year</a:t>
                </a:r>
              </a:p>
            </c:rich>
          </c:tx>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1367290248"/>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sz="1400">
          <a:solidFill>
            <a:sysClr val="windowText" lastClr="000000"/>
          </a:solidFill>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677334</xdr:colOff>
      <xdr:row>18</xdr:row>
      <xdr:rowOff>9526</xdr:rowOff>
    </xdr:from>
    <xdr:to>
      <xdr:col>5</xdr:col>
      <xdr:colOff>1058334</xdr:colOff>
      <xdr:row>48</xdr:row>
      <xdr:rowOff>137584</xdr:rowOff>
    </xdr:to>
    <xdr:graphicFrame macro="">
      <xdr:nvGraphicFramePr>
        <xdr:cNvPr id="6" name="Chart 3">
          <a:extLst>
            <a:ext uri="{FF2B5EF4-FFF2-40B4-BE49-F238E27FC236}">
              <a16:creationId xmlns:a16="http://schemas.microsoft.com/office/drawing/2014/main" id="{6CF28B1C-D669-42A5-9B7C-9C88F78794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30481</xdr:colOff>
      <xdr:row>5</xdr:row>
      <xdr:rowOff>143435</xdr:rowOff>
    </xdr:from>
    <xdr:to>
      <xdr:col>15</xdr:col>
      <xdr:colOff>1</xdr:colOff>
      <xdr:row>25</xdr:row>
      <xdr:rowOff>143435</xdr:rowOff>
    </xdr:to>
    <xdr:sp macro="" textlink="">
      <xdr:nvSpPr>
        <xdr:cNvPr id="2" name="TextBox 1">
          <a:extLst>
            <a:ext uri="{FF2B5EF4-FFF2-40B4-BE49-F238E27FC236}">
              <a16:creationId xmlns:a16="http://schemas.microsoft.com/office/drawing/2014/main" id="{A5A3D158-72A2-434B-8B53-B096571A03E3}"/>
            </a:ext>
          </a:extLst>
        </xdr:cNvPr>
        <xdr:cNvSpPr txBox="1"/>
      </xdr:nvSpPr>
      <xdr:spPr>
        <a:xfrm>
          <a:off x="4916246" y="322729"/>
          <a:ext cx="5455920" cy="3675530"/>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r>
            <a:rPr lang="en-US" sz="1400" u="sng"/>
            <a:t>Calculation Steps:</a:t>
          </a:r>
        </a:p>
        <a:p>
          <a:r>
            <a:rPr lang="en-US" sz="1400"/>
            <a:t>1. Compile 2005 and 2018 net generation and CO2</a:t>
          </a:r>
          <a:r>
            <a:rPr lang="en-US" sz="1400" baseline="0"/>
            <a:t> emissions for all plants located within New Mexico.</a:t>
          </a:r>
        </a:p>
        <a:p>
          <a:endParaRPr lang="en-US" sz="1400" baseline="0"/>
        </a:p>
        <a:p>
          <a:r>
            <a:rPr lang="en-US" sz="1400" baseline="0"/>
            <a:t>We do not include emissions from plants outside of New Mexico with full or partial ownership by NM Utilities, such as: below. If you would like to include those emissions toggle the flag in cell C2 to "Yes"</a:t>
          </a:r>
        </a:p>
        <a:p>
          <a:r>
            <a:rPr lang="en-US" sz="1400" baseline="0"/>
            <a:t>    - Four Corners </a:t>
          </a:r>
          <a:r>
            <a:rPr lang="en-US" sz="1100" baseline="0"/>
            <a:t>(note: treated as out of state)</a:t>
          </a:r>
        </a:p>
        <a:p>
          <a:r>
            <a:rPr lang="en-US" sz="1400" baseline="0"/>
            <a:t>    - Springerville </a:t>
          </a:r>
          <a:r>
            <a:rPr lang="en-US" sz="1100" baseline="0"/>
            <a:t>(note: not operational in 2005)</a:t>
          </a:r>
        </a:p>
        <a:p>
          <a:r>
            <a:rPr lang="en-US" sz="1400" baseline="0"/>
            <a:t>    - Palo Verde</a:t>
          </a:r>
        </a:p>
        <a:p>
          <a:endParaRPr lang="en-US" sz="1400" baseline="0"/>
        </a:p>
        <a:p>
          <a:r>
            <a:rPr lang="en-US" sz="1400" baseline="0"/>
            <a:t>2. Calculate ownership shares for out of state plants using "Owner" file from EIA Form 860</a:t>
          </a:r>
        </a:p>
        <a:p>
          <a:endParaRPr lang="en-US" sz="1400" baseline="0"/>
        </a:p>
        <a:p>
          <a:r>
            <a:rPr lang="en-US" sz="1400" baseline="0"/>
            <a:t>3. Prorate 2005 and 2018 net generation and CO2 emissions for out of state plants based on ownership shares, designate as "Imported" power</a:t>
          </a:r>
        </a:p>
        <a:p>
          <a:endParaRPr lang="en-US" sz="1400" baseline="0"/>
        </a:p>
        <a:p>
          <a:r>
            <a:rPr lang="en-US" sz="1400" baseline="0"/>
            <a:t>4. Add Imported Generation and Emissions to In-State Generation and Emissions to determine NM-Associated Generation and Emissions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592455</xdr:colOff>
      <xdr:row>28</xdr:row>
      <xdr:rowOff>100965</xdr:rowOff>
    </xdr:from>
    <xdr:to>
      <xdr:col>13</xdr:col>
      <xdr:colOff>0</xdr:colOff>
      <xdr:row>32</xdr:row>
      <xdr:rowOff>76200</xdr:rowOff>
    </xdr:to>
    <xdr:sp macro="" textlink="">
      <xdr:nvSpPr>
        <xdr:cNvPr id="2" name="TextBox 1">
          <a:extLst>
            <a:ext uri="{FF2B5EF4-FFF2-40B4-BE49-F238E27FC236}">
              <a16:creationId xmlns:a16="http://schemas.microsoft.com/office/drawing/2014/main" id="{42917B27-0870-499D-82CE-BB3FAAA9C225}"/>
            </a:ext>
          </a:extLst>
        </xdr:cNvPr>
        <xdr:cNvSpPr txBox="1"/>
      </xdr:nvSpPr>
      <xdr:spPr>
        <a:xfrm>
          <a:off x="592455" y="5425440"/>
          <a:ext cx="5484495" cy="699135"/>
        </a:xfrm>
        <a:prstGeom prst="rect">
          <a:avLst/>
        </a:prstGeom>
        <a:solidFill>
          <a:srgbClr val="FFFF00"/>
        </a:solidFill>
        <a:ln>
          <a:solidFill>
            <a:schemeClr val="accent2">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wrap="square" rtlCol="0" anchor="t"/>
        <a:lstStyle/>
        <a:p>
          <a:r>
            <a:rPr lang="en-US" sz="1200" b="1">
              <a:solidFill>
                <a:schemeClr val="tx1"/>
              </a:solidFill>
            </a:rPr>
            <a:t>Note: the oil and gas module was explicitly</a:t>
          </a:r>
          <a:r>
            <a:rPr lang="en-US" sz="1200" b="1" baseline="0">
              <a:solidFill>
                <a:schemeClr val="tx1"/>
              </a:solidFill>
            </a:rPr>
            <a:t> run to only calculate fugitive methane emissions from natural gas distribution for 2005 and 2018, as Natural Gas Production &amp; Transmission and Oil emissions are calculated from WESTAR data.</a:t>
          </a:r>
          <a:endParaRPr lang="en-US" sz="1200" b="1">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98003</xdr:colOff>
      <xdr:row>1</xdr:row>
      <xdr:rowOff>133347</xdr:rowOff>
    </xdr:from>
    <xdr:to>
      <xdr:col>16</xdr:col>
      <xdr:colOff>533400</xdr:colOff>
      <xdr:row>18</xdr:row>
      <xdr:rowOff>148167</xdr:rowOff>
    </xdr:to>
    <xdr:sp macro="" textlink="">
      <xdr:nvSpPr>
        <xdr:cNvPr id="2" name="TextBox 1">
          <a:extLst>
            <a:ext uri="{FF2B5EF4-FFF2-40B4-BE49-F238E27FC236}">
              <a16:creationId xmlns:a16="http://schemas.microsoft.com/office/drawing/2014/main" id="{C08140CC-D3C3-4BD1-BE61-3371B0820166}"/>
            </a:ext>
          </a:extLst>
        </xdr:cNvPr>
        <xdr:cNvSpPr txBox="1"/>
      </xdr:nvSpPr>
      <xdr:spPr>
        <a:xfrm>
          <a:off x="6246920" y="313264"/>
          <a:ext cx="7187563" cy="3179236"/>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r>
            <a:rPr lang="en-US" sz="1400" u="sng"/>
            <a:t>Calculation Steps:</a:t>
          </a:r>
        </a:p>
        <a:p>
          <a:r>
            <a:rPr lang="en-US" sz="1400"/>
            <a:t>1.</a:t>
          </a:r>
          <a:r>
            <a:rPr lang="en-US" sz="1400" baseline="0"/>
            <a:t> Run pivot on WRAP inventory for 2014-2016 baseline to get New Mexico emissions by gas</a:t>
          </a:r>
        </a:p>
        <a:p>
          <a:endParaRPr lang="en-US" sz="1400" baseline="0"/>
        </a:p>
        <a:p>
          <a:r>
            <a:rPr lang="en-US" sz="1400" baseline="0"/>
            <a:t>2. Categorize CO2 emissions as fuel combustion or non-fuel combustion</a:t>
          </a:r>
        </a:p>
        <a:p>
          <a:endParaRPr lang="en-US" sz="1400" baseline="0"/>
        </a:p>
        <a:p>
          <a:r>
            <a:rPr lang="en-US" sz="1400" baseline="0"/>
            <a:t>3. Scale 2014-2016 baseline emissions to 2005 based on annual crude oil production and to 2018 based on crude oil production and declining emissions intensity forecast from WRAP</a:t>
          </a:r>
        </a:p>
        <a:p>
          <a:endParaRPr lang="en-US" sz="1400" baseline="0"/>
        </a:p>
        <a:p>
          <a:r>
            <a:rPr lang="en-US" sz="1400" baseline="0"/>
            <a:t>4. Use WRAP 2023 projections to determine 2018-2023 change</a:t>
          </a:r>
        </a:p>
        <a:p>
          <a:endParaRPr lang="en-US" sz="1400" baseline="0"/>
        </a:p>
        <a:p>
          <a:r>
            <a:rPr lang="en-US" sz="1400" baseline="0"/>
            <a:t>5. Add emissions from EIA SEDS / EPA SIT fuel consumption assigned to the fossil fuel industry (for categories that do not overlap with WRAP fuel consumption)</a:t>
          </a:r>
        </a:p>
        <a:p>
          <a:endParaRPr lang="en-US" sz="1400" baseline="0"/>
        </a:p>
        <a:p>
          <a:r>
            <a:rPr lang="en-US" sz="1400" baseline="0"/>
            <a:t>6. Fugitive methane emissions from natural gas transmission and distribution from EPA SIT</a:t>
          </a:r>
          <a:endParaRPr lang="en-US"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107156</xdr:colOff>
      <xdr:row>91</xdr:row>
      <xdr:rowOff>156208</xdr:rowOff>
    </xdr:from>
    <xdr:to>
      <xdr:col>5</xdr:col>
      <xdr:colOff>841152</xdr:colOff>
      <xdr:row>117</xdr:row>
      <xdr:rowOff>63341</xdr:rowOff>
    </xdr:to>
    <xdr:graphicFrame macro="">
      <xdr:nvGraphicFramePr>
        <xdr:cNvPr id="2" name="Chart 1">
          <a:extLst>
            <a:ext uri="{FF2B5EF4-FFF2-40B4-BE49-F238E27FC236}">
              <a16:creationId xmlns:a16="http://schemas.microsoft.com/office/drawing/2014/main" id="{A0818CCD-1D3D-4111-8E9D-E8B4CDF350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83182</xdr:colOff>
      <xdr:row>3</xdr:row>
      <xdr:rowOff>246695</xdr:rowOff>
    </xdr:from>
    <xdr:to>
      <xdr:col>17</xdr:col>
      <xdr:colOff>473075</xdr:colOff>
      <xdr:row>26</xdr:row>
      <xdr:rowOff>104775</xdr:rowOff>
    </xdr:to>
    <xdr:graphicFrame macro="">
      <xdr:nvGraphicFramePr>
        <xdr:cNvPr id="2" name="Chart 1">
          <a:extLst>
            <a:ext uri="{FF2B5EF4-FFF2-40B4-BE49-F238E27FC236}">
              <a16:creationId xmlns:a16="http://schemas.microsoft.com/office/drawing/2014/main" id="{005A6795-2B0F-49E3-A3EA-582BB414C9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30</xdr:row>
      <xdr:rowOff>0</xdr:rowOff>
    </xdr:from>
    <xdr:to>
      <xdr:col>17</xdr:col>
      <xdr:colOff>359834</xdr:colOff>
      <xdr:row>55</xdr:row>
      <xdr:rowOff>6247</xdr:rowOff>
    </xdr:to>
    <xdr:graphicFrame macro="">
      <xdr:nvGraphicFramePr>
        <xdr:cNvPr id="3" name="Chart 2">
          <a:extLst>
            <a:ext uri="{FF2B5EF4-FFF2-40B4-BE49-F238E27FC236}">
              <a16:creationId xmlns:a16="http://schemas.microsoft.com/office/drawing/2014/main" id="{1DFD9727-6A38-48A4-AF8B-361BB45BDC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0.56863</cdr:x>
      <cdr:y>0.12672</cdr:y>
    </cdr:from>
    <cdr:to>
      <cdr:x>0.95511</cdr:x>
      <cdr:y>0.9142</cdr:y>
    </cdr:to>
    <cdr:sp macro="" textlink="">
      <cdr:nvSpPr>
        <cdr:cNvPr id="2" name="Rectangle 1">
          <a:extLst xmlns:a="http://schemas.openxmlformats.org/drawingml/2006/main">
            <a:ext uri="{FF2B5EF4-FFF2-40B4-BE49-F238E27FC236}">
              <a16:creationId xmlns:a16="http://schemas.microsoft.com/office/drawing/2014/main" id="{3B8CFB92-3DCA-4728-BEAF-D926289FDEC3}"/>
            </a:ext>
          </a:extLst>
        </cdr:cNvPr>
        <cdr:cNvSpPr/>
      </cdr:nvSpPr>
      <cdr:spPr>
        <a:xfrm xmlns:a="http://schemas.openxmlformats.org/drawingml/2006/main">
          <a:off x="3764284" y="534354"/>
          <a:ext cx="2558410" cy="3320555"/>
        </a:xfrm>
        <a:prstGeom xmlns:a="http://schemas.openxmlformats.org/drawingml/2006/main" prst="rect">
          <a:avLst/>
        </a:prstGeom>
        <a:solidFill xmlns:a="http://schemas.openxmlformats.org/drawingml/2006/main">
          <a:srgbClr val="A6A6A6">
            <a:alpha val="50196"/>
          </a:srgb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b="1">
              <a:solidFill>
                <a:schemeClr val="accent1"/>
              </a:solidFill>
            </a:rPr>
            <a:t>Projected</a:t>
          </a:r>
        </a:p>
      </cdr:txBody>
    </cdr:sp>
  </cdr:relSizeAnchor>
  <cdr:relSizeAnchor xmlns:cdr="http://schemas.openxmlformats.org/drawingml/2006/chartDrawing">
    <cdr:from>
      <cdr:x>0.46908</cdr:x>
      <cdr:y>0.14005</cdr:y>
    </cdr:from>
    <cdr:to>
      <cdr:x>0.55367</cdr:x>
      <cdr:y>0.18455</cdr:y>
    </cdr:to>
    <cdr:sp macro="" textlink="">
      <cdr:nvSpPr>
        <cdr:cNvPr id="3" name="TextBox 2">
          <a:extLst xmlns:a="http://schemas.openxmlformats.org/drawingml/2006/main">
            <a:ext uri="{FF2B5EF4-FFF2-40B4-BE49-F238E27FC236}">
              <a16:creationId xmlns:a16="http://schemas.microsoft.com/office/drawing/2014/main" id="{B951E453-71EB-454A-BFEF-D6D9211550FF}"/>
            </a:ext>
          </a:extLst>
        </cdr:cNvPr>
        <cdr:cNvSpPr txBox="1"/>
      </cdr:nvSpPr>
      <cdr:spPr>
        <a:xfrm xmlns:a="http://schemas.openxmlformats.org/drawingml/2006/main">
          <a:off x="3105276" y="590544"/>
          <a:ext cx="559947" cy="187651"/>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100" b="1">
              <a:solidFill>
                <a:schemeClr val="accent1"/>
              </a:solidFill>
            </a:rPr>
            <a:t>Historical</a:t>
          </a:r>
        </a:p>
      </cdr:txBody>
    </cdr:sp>
  </cdr:relSizeAnchor>
</c:userShapes>
</file>

<file path=xl/drawings/drawing8.xml><?xml version="1.0" encoding="utf-8"?>
<c:userShapes xmlns:c="http://schemas.openxmlformats.org/drawingml/2006/chart">
  <cdr:relSizeAnchor xmlns:cdr="http://schemas.openxmlformats.org/drawingml/2006/chartDrawing">
    <cdr:from>
      <cdr:x>0.72917</cdr:x>
      <cdr:y>0.02377</cdr:y>
    </cdr:from>
    <cdr:to>
      <cdr:x>0.95511</cdr:x>
      <cdr:y>0.90071</cdr:y>
    </cdr:to>
    <cdr:sp macro="" textlink="">
      <cdr:nvSpPr>
        <cdr:cNvPr id="2" name="Rectangle 1">
          <a:extLst xmlns:a="http://schemas.openxmlformats.org/drawingml/2006/main">
            <a:ext uri="{FF2B5EF4-FFF2-40B4-BE49-F238E27FC236}">
              <a16:creationId xmlns:a16="http://schemas.microsoft.com/office/drawing/2014/main" id="{3B8CFB92-3DCA-4728-BEAF-D926289FDEC3}"/>
            </a:ext>
          </a:extLst>
        </cdr:cNvPr>
        <cdr:cNvSpPr/>
      </cdr:nvSpPr>
      <cdr:spPr>
        <a:xfrm xmlns:a="http://schemas.openxmlformats.org/drawingml/2006/main">
          <a:off x="4892608" y="95251"/>
          <a:ext cx="1516022" cy="3513666"/>
        </a:xfrm>
        <a:prstGeom xmlns:a="http://schemas.openxmlformats.org/drawingml/2006/main" prst="rect">
          <a:avLst/>
        </a:prstGeom>
        <a:solidFill xmlns:a="http://schemas.openxmlformats.org/drawingml/2006/main">
          <a:srgbClr val="A6A6A6">
            <a:alpha val="50196"/>
          </a:srgb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400" b="1">
              <a:solidFill>
                <a:schemeClr val="accent1"/>
              </a:solidFill>
            </a:rPr>
            <a:t>Projected</a:t>
          </a:r>
        </a:p>
      </cdr:txBody>
    </cdr:sp>
  </cdr:relSizeAnchor>
  <cdr:relSizeAnchor xmlns:cdr="http://schemas.openxmlformats.org/drawingml/2006/chartDrawing">
    <cdr:from>
      <cdr:x>0.46908</cdr:x>
      <cdr:y>0.03175</cdr:y>
    </cdr:from>
    <cdr:to>
      <cdr:x>0.58517</cdr:x>
      <cdr:y>0.08188</cdr:y>
    </cdr:to>
    <cdr:sp macro="" textlink="">
      <cdr:nvSpPr>
        <cdr:cNvPr id="3" name="TextBox 2">
          <a:extLst xmlns:a="http://schemas.openxmlformats.org/drawingml/2006/main">
            <a:ext uri="{FF2B5EF4-FFF2-40B4-BE49-F238E27FC236}">
              <a16:creationId xmlns:a16="http://schemas.microsoft.com/office/drawing/2014/main" id="{B951E453-71EB-454A-BFEF-D6D9211550FF}"/>
            </a:ext>
          </a:extLst>
        </cdr:cNvPr>
        <cdr:cNvSpPr txBox="1"/>
      </cdr:nvSpPr>
      <cdr:spPr>
        <a:xfrm xmlns:a="http://schemas.openxmlformats.org/drawingml/2006/main">
          <a:off x="3147449" y="127227"/>
          <a:ext cx="778968" cy="20085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400" b="1">
              <a:solidFill>
                <a:schemeClr val="accent1"/>
              </a:solidFill>
            </a:rPr>
            <a:t>Historical</a:t>
          </a: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0</xdr:col>
      <xdr:colOff>520065</xdr:colOff>
      <xdr:row>27</xdr:row>
      <xdr:rowOff>5715</xdr:rowOff>
    </xdr:from>
    <xdr:to>
      <xdr:col>5</xdr:col>
      <xdr:colOff>2494466</xdr:colOff>
      <xdr:row>49</xdr:row>
      <xdr:rowOff>91783</xdr:rowOff>
    </xdr:to>
    <xdr:pic>
      <xdr:nvPicPr>
        <xdr:cNvPr id="2" name="Picture 1">
          <a:extLst>
            <a:ext uri="{FF2B5EF4-FFF2-40B4-BE49-F238E27FC236}">
              <a16:creationId xmlns:a16="http://schemas.microsoft.com/office/drawing/2014/main" id="{A8523244-B2A3-430D-9644-E3F71A09EB78}"/>
            </a:ext>
          </a:extLst>
        </xdr:cNvPr>
        <xdr:cNvPicPr>
          <a:picLocks noChangeAspect="1"/>
        </xdr:cNvPicPr>
      </xdr:nvPicPr>
      <xdr:blipFill>
        <a:blip xmlns:r="http://schemas.openxmlformats.org/officeDocument/2006/relationships" r:embed="rId1"/>
        <a:stretch>
          <a:fillRect/>
        </a:stretch>
      </xdr:blipFill>
      <xdr:spPr>
        <a:xfrm>
          <a:off x="520065" y="4836795"/>
          <a:ext cx="9462956" cy="40656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threesf.sharepoint.com/sites/NewMexicoGHGInventoryMitigation/Shared%20Documents/Inventory/Data/EPA%20SIT/Final%20Modules/CO2FFC%20Modu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threesf.sharepoint.com/sites/NewMexicoGHGInventoryMitigation/Shared%20Documents/Inventory/egrid2018_data_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threesf.sharepoint.com/sites/NewMexicoGHGInventoryMitigation/Shared%20Documents/Inventory/Data/EPA%20SIT/Final%20Modules/Synthesis%20Too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efault State Energy Data Table"/>
      <sheetName val="Residential"/>
      <sheetName val="Commercial"/>
      <sheetName val="Transportation"/>
      <sheetName val="Electric Power"/>
      <sheetName val="Bunker Fuels"/>
      <sheetName val="Industrial"/>
      <sheetName val="Summary-MMTCO2E"/>
      <sheetName val="Summary-MMTCE"/>
      <sheetName val="Tracker"/>
      <sheetName val="Uncertainty"/>
      <sheetName val="FF Consumption"/>
      <sheetName val="Coal CC"/>
      <sheetName val="Non-Energy Consump."/>
      <sheetName val="Variable CC's"/>
      <sheetName val="Code Key"/>
      <sheetName val="SNG"/>
      <sheetName val="Ethanol"/>
      <sheetName val="Data Sources"/>
      <sheetName val="List Data"/>
      <sheetName val="Not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sheetData sheetId="18" refreshError="1"/>
      <sheetData sheetId="19" refreshError="1"/>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UNT18"/>
      <sheetName val="GEN18"/>
      <sheetName val="PLNT18"/>
      <sheetName val="ST18"/>
      <sheetName val="BA18"/>
      <sheetName val="SRL18"/>
      <sheetName val="NRL18"/>
      <sheetName val="US18"/>
      <sheetName val="GGL1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O2FFC"/>
      <sheetName val="IndirectCO2"/>
      <sheetName val="Stationary"/>
      <sheetName val="Mobile Combustion"/>
      <sheetName val="Coal"/>
      <sheetName val="Gas and Oil"/>
      <sheetName val="IP"/>
      <sheetName val="Agriculture"/>
      <sheetName val="Forest Management"/>
      <sheetName val="Waste"/>
      <sheetName val="Wastewater"/>
      <sheetName val="Summary by Sector"/>
      <sheetName val="Summary by Gas"/>
      <sheetName val="Gas Intensity"/>
      <sheetName val="Population"/>
      <sheetName val="GSP from BEA"/>
      <sheetName val="Factors"/>
      <sheetName val="Not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refreshError="1"/>
    </sheetDataSet>
  </externalBook>
</externalLink>
</file>

<file path=xl/persons/person.xml><?xml version="1.0" encoding="utf-8"?>
<personList xmlns="http://schemas.microsoft.com/office/spreadsheetml/2018/threadedcomments" xmlns:x="http://schemas.openxmlformats.org/spreadsheetml/2006/main">
  <person displayName="Borchert, Claudia, NMENV" id="{A43B81F7-B0B0-4FF3-BD4C-3A32E98C95B8}" userId="Borchert, Claudia, NMENV" providerId="None"/>
</personList>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wley Loken" refreshedDate="44077.525028587967" backgroundQuery="1" createdVersion="6" refreshedVersion="6" minRefreshableVersion="3" recordCount="0" supportSubquery="1" supportAdvancedDrill="1" xr:uid="{00000000-000A-0000-FFFF-FFFF00000000}">
  <cacheSource type="external" connectionId="1"/>
  <cacheFields count="6">
    <cacheField name="[Range 4].[State].[State]" caption="State" numFmtId="0" hierarchy="134" level="1">
      <sharedItems containsSemiMixedTypes="0" containsNonDate="0" containsString="0"/>
    </cacheField>
    <cacheField name="[Range 4].[Revised Source].[Revised Source]" caption="Revised Source" numFmtId="0" hierarchy="139" level="1">
      <sharedItems count="2">
        <s v="Nonpoint"/>
        <s v="Point"/>
      </sharedItems>
    </cacheField>
    <cacheField name="[Measures].[Sum of CO2 (t/yr) 5]" caption="Sum of CO2 (t/yr) 5" numFmtId="0" hierarchy="169" level="32767"/>
    <cacheField name="[Measures].[Sum of CH4 (t/yr) 3]" caption="Sum of CH4 (t/yr) 3" numFmtId="0" hierarchy="170" level="32767"/>
    <cacheField name="[Measures].[Sum of N2O (t/yr) 3]" caption="Sum of N2O (t/yr) 3" numFmtId="0" hierarchy="171" level="32767"/>
    <cacheField name="[Range 4].[Basin].[Basin]" caption="Basin" numFmtId="0" hierarchy="135" level="1">
      <sharedItems containsSemiMixedTypes="0" containsNonDate="0" containsString="0"/>
    </cacheField>
  </cacheFields>
  <cacheHierarchies count="179">
    <cacheHierarchy uniqueName="[Range 1 1].[State]" caption="State" attribute="1" defaultMemberUniqueName="[Range 1 1].[State].[All]" allUniqueName="[Range 1 1].[State].[All]" dimensionUniqueName="[Range 1 1]" displayFolder="" count="0" memberValueDatatype="130" unbalanced="0"/>
    <cacheHierarchy uniqueName="[Range 1 1].[Basin]" caption="Basin" attribute="1" defaultMemberUniqueName="[Range 1 1].[Basin].[All]" allUniqueName="[Range 1 1].[Basin].[All]" dimensionUniqueName="[Range 1 1]" displayFolder="" count="0" memberValueDatatype="130" unbalanced="0"/>
    <cacheHierarchy uniqueName="[Range 1 1].[Basin and State]" caption="Basin and State" attribute="1" defaultMemberUniqueName="[Range 1 1].[Basin and State].[All]" allUniqueName="[Range 1 1].[Basin and State].[All]" dimensionUniqueName="[Range 1 1]" displayFolder="" count="0" memberValueDatatype="130" unbalanced="0"/>
    <cacheHierarchy uniqueName="[Range 1 1].[Source]" caption="Source" attribute="1" defaultMemberUniqueName="[Range 1 1].[Source].[All]" allUniqueName="[Range 1 1].[Source].[All]" dimensionUniqueName="[Range 1 1]" displayFolder="" count="0" memberValueDatatype="130" unbalanced="0"/>
    <cacheHierarchy uniqueName="[Range 1 1].[Tribal/Non-Tribal]" caption="Tribal/Non-Tribal" attribute="1" defaultMemberUniqueName="[Range 1 1].[Tribal/Non-Tribal].[All]" allUniqueName="[Range 1 1].[Tribal/Non-Tribal].[All]" dimensionUniqueName="[Range 1 1]" displayFolder="" count="0" memberValueDatatype="130" unbalanced="0"/>
    <cacheHierarchy uniqueName="[Range 1 1].[Revised Source]" caption="Revised Source" attribute="1" defaultMemberUniqueName="[Range 1 1].[Revised Source].[All]" allUniqueName="[Range 1 1].[Revised Source].[All]" dimensionUniqueName="[Range 1 1]" displayFolder="" count="0" memberValueDatatype="130" unbalanced="0"/>
    <cacheHierarchy uniqueName="[Range 1 1].[STFIPs]" caption="STFIPs" attribute="1" defaultMemberUniqueName="[Range 1 1].[STFIPs].[All]" allUniqueName="[Range 1 1].[STFIPs].[All]" dimensionUniqueName="[Range 1 1]" displayFolder="" count="0" memberValueDatatype="130" unbalanced="0"/>
    <cacheHierarchy uniqueName="[Range 1 1].[FIPS]" caption="FIPS" attribute="1" defaultMemberUniqueName="[Range 1 1].[FIPS].[All]" allUniqueName="[Range 1 1].[FIPS].[All]" dimensionUniqueName="[Range 1 1]" displayFolder="" count="0" memberValueDatatype="130" unbalanced="0"/>
    <cacheHierarchy uniqueName="[Range 1 1].[County Name]" caption="County Name" attribute="1" defaultMemberUniqueName="[Range 1 1].[County Name].[All]" allUniqueName="[Range 1 1].[County Name].[All]" dimensionUniqueName="[Range 1 1]" displayFolder="" count="0" memberValueDatatype="130" unbalanced="0"/>
    <cacheHierarchy uniqueName="[Range 1 1].[SCC]" caption="SCC" attribute="1" defaultMemberUniqueName="[Range 1 1].[SCC].[All]" allUniqueName="[Range 1 1].[SCC].[All]" dimensionUniqueName="[Range 1 1]" displayFolder="" count="0" memberValueDatatype="130" unbalanced="0"/>
    <cacheHierarchy uniqueName="[Range 1 1].[Description]" caption="Description" attribute="1" defaultMemberUniqueName="[Range 1 1].[Description].[All]" allUniqueName="[Range 1 1].[Description].[All]" dimensionUniqueName="[Range 1 1]" displayFolder="" count="0" memberValueDatatype="130" unbalanced="0"/>
    <cacheHierarchy uniqueName="[Range 1 1].[NOx (tons/year)]" caption="NOx (tons/year)" attribute="1" defaultMemberUniqueName="[Range 1 1].[NOx (tons/year)].[All]" allUniqueName="[Range 1 1].[NOx (tons/year)].[All]" dimensionUniqueName="[Range 1 1]" displayFolder="" count="0" memberValueDatatype="5" unbalanced="0"/>
    <cacheHierarchy uniqueName="[Range 1 1].[VOC (tons/year)]" caption="VOC (tons/year)" attribute="1" defaultMemberUniqueName="[Range 1 1].[VOC (tons/year)].[All]" allUniqueName="[Range 1 1].[VOC (tons/year)].[All]" dimensionUniqueName="[Range 1 1]" displayFolder="" count="0" memberValueDatatype="5" unbalanced="0"/>
    <cacheHierarchy uniqueName="[Range 1 1].[CO (tons/year)]" caption="CO (tons/year)" attribute="1" defaultMemberUniqueName="[Range 1 1].[CO (tons/year)].[All]" allUniqueName="[Range 1 1].[CO (tons/year)].[All]" dimensionUniqueName="[Range 1 1]" displayFolder="" count="0" memberValueDatatype="5" unbalanced="0"/>
    <cacheHierarchy uniqueName="[Range 1 1].[SOx (tons/year)]" caption="SOx (tons/year)" attribute="1" defaultMemberUniqueName="[Range 1 1].[SOx (tons/year)].[All]" allUniqueName="[Range 1 1].[SOx (tons/year)].[All]" dimensionUniqueName="[Range 1 1]" displayFolder="" count="0" memberValueDatatype="5" unbalanced="0"/>
    <cacheHierarchy uniqueName="[Range 1 1].[PM10 (tons/year)]" caption="PM10 (tons/year)" attribute="1" defaultMemberUniqueName="[Range 1 1].[PM10 (tons/year)].[All]" allUniqueName="[Range 1 1].[PM10 (tons/year)].[All]" dimensionUniqueName="[Range 1 1]" displayFolder="" count="0" memberValueDatatype="5" unbalanced="0"/>
    <cacheHierarchy uniqueName="[Range 1 1].[PM2.5 (tons/year)]" caption="PM2.5 (tons/year)" attribute="1" defaultMemberUniqueName="[Range 1 1].[PM2.5 (tons/year)].[All]" allUniqueName="[Range 1 1].[PM2.5 (tons/year)].[All]" dimensionUniqueName="[Range 1 1]" displayFolder="" count="0" memberValueDatatype="5" unbalanced="0"/>
    <cacheHierarchy uniqueName="[Range 1 1].[CO2 (tons/yr)]" caption="CO2 (tons/yr)" attribute="1" defaultMemberUniqueName="[Range 1 1].[CO2 (tons/yr)].[All]" allUniqueName="[Range 1 1].[CO2 (tons/yr)].[All]" dimensionUniqueName="[Range 1 1]" displayFolder="" count="0" memberValueDatatype="130" unbalanced="0"/>
    <cacheHierarchy uniqueName="[Range 1 1].[CH4 (tons/year)]" caption="CH4 (tons/year)" attribute="1" defaultMemberUniqueName="[Range 1 1].[CH4 (tons/year)].[All]" allUniqueName="[Range 1 1].[CH4 (tons/year)].[All]" dimensionUniqueName="[Range 1 1]" displayFolder="" count="0" memberValueDatatype="130" unbalanced="0"/>
    <cacheHierarchy uniqueName="[Range 1 1].[N2O (tons/year)]" caption="N2O (tons/year)" attribute="1" defaultMemberUniqueName="[Range 1 1].[N2O (tons/year)].[All]" allUniqueName="[Range 1 1].[N2O (tons/year)].[All]" dimensionUniqueName="[Range 1 1]" displayFolder="" count="0" memberValueDatatype="130" unbalanced="0"/>
    <cacheHierarchy uniqueName="[Range 1 1].[CO2e (tons/year)]" caption="CO2e (tons/year)" attribute="1" defaultMemberUniqueName="[Range 1 1].[CO2e (tons/year)].[All]" allUniqueName="[Range 1 1].[CO2e (tons/year)].[All]" dimensionUniqueName="[Range 1 1]" displayFolder="" count="0" memberValueDatatype="130" unbalanced="0"/>
    <cacheHierarchy uniqueName="[Range 1 1].[Notes]" caption="Notes" attribute="1" defaultMemberUniqueName="[Range 1 1].[Notes].[All]" allUniqueName="[Range 1 1].[Notes].[All]" dimensionUniqueName="[Range 1 1]" displayFolder="" count="0" memberValueDatatype="130" unbalanced="0"/>
    <cacheHierarchy uniqueName="[Range 1 1].[CO2 (t/yr)]" caption="CO2 (t/yr)" attribute="1" defaultMemberUniqueName="[Range 1 1].[CO2 (t/yr)].[All]" allUniqueName="[Range 1 1].[CO2 (t/yr)].[All]" dimensionUniqueName="[Range 1 1]" displayFolder="" count="0" memberValueDatatype="5" unbalanced="0"/>
    <cacheHierarchy uniqueName="[Range 1 1].[CH4 (t/yr)]" caption="CH4 (t/yr)" attribute="1" defaultMemberUniqueName="[Range 1 1].[CH4 (t/yr)].[All]" allUniqueName="[Range 1 1].[CH4 (t/yr)].[All]" dimensionUniqueName="[Range 1 1]" displayFolder="" count="0" memberValueDatatype="5" unbalanced="0"/>
    <cacheHierarchy uniqueName="[Range 1 1].[N2O (t/yr)]" caption="N2O (t/yr)" attribute="1" defaultMemberUniqueName="[Range 1 1].[N2O (t/yr)].[All]" allUniqueName="[Range 1 1].[N2O (t/yr)].[All]" dimensionUniqueName="[Range 1 1]" displayFolder="" count="0" memberValueDatatype="5" unbalanced="0"/>
    <cacheHierarchy uniqueName="[Range 1 1].[CO2e (t/yr)]" caption="CO2e (t/yr)" attribute="1" defaultMemberUniqueName="[Range 1 1].[CO2e (t/yr)].[All]" allUniqueName="[Range 1 1].[CO2e (t/yr)].[All]" dimensionUniqueName="[Range 1 1]" displayFolder="" count="0" memberValueDatatype="5" unbalanced="0"/>
    <cacheHierarchy uniqueName="[Range 2 1].[State]" caption="State" attribute="1" defaultMemberUniqueName="[Range 2 1].[State].[All]" allUniqueName="[Range 2 1].[State].[All]" dimensionUniqueName="[Range 2 1]" displayFolder="" count="0" memberValueDatatype="130" unbalanced="0"/>
    <cacheHierarchy uniqueName="[Range 2 1].[Basin]" caption="Basin" attribute="1" defaultMemberUniqueName="[Range 2 1].[Basin].[All]" allUniqueName="[Range 2 1].[Basin].[All]" dimensionUniqueName="[Range 2 1]" displayFolder="" count="0" memberValueDatatype="130" unbalanced="0"/>
    <cacheHierarchy uniqueName="[Range 2 1].[Basin and State]" caption="Basin and State" attribute="1" defaultMemberUniqueName="[Range 2 1].[Basin and State].[All]" allUniqueName="[Range 2 1].[Basin and State].[All]" dimensionUniqueName="[Range 2 1]" displayFolder="" count="0" memberValueDatatype="130" unbalanced="0"/>
    <cacheHierarchy uniqueName="[Range 2 1].[Source]" caption="Source" attribute="1" defaultMemberUniqueName="[Range 2 1].[Source].[All]" allUniqueName="[Range 2 1].[Source].[All]" dimensionUniqueName="[Range 2 1]" displayFolder="" count="0" memberValueDatatype="130" unbalanced="0"/>
    <cacheHierarchy uniqueName="[Range 2 1].[Tribal/Non-Tribal]" caption="Tribal/Non-Tribal" attribute="1" defaultMemberUniqueName="[Range 2 1].[Tribal/Non-Tribal].[All]" allUniqueName="[Range 2 1].[Tribal/Non-Tribal].[All]" dimensionUniqueName="[Range 2 1]" displayFolder="" count="0" memberValueDatatype="130" unbalanced="0"/>
    <cacheHierarchy uniqueName="[Range 2 1].[Revised Source]" caption="Revised Source" attribute="1" defaultMemberUniqueName="[Range 2 1].[Revised Source].[All]" allUniqueName="[Range 2 1].[Revised Source].[All]" dimensionUniqueName="[Range 2 1]" displayFolder="" count="0" memberValueDatatype="130" unbalanced="0"/>
    <cacheHierarchy uniqueName="[Range 2 1].[STFIPs]" caption="STFIPs" attribute="1" defaultMemberUniqueName="[Range 2 1].[STFIPs].[All]" allUniqueName="[Range 2 1].[STFIPs].[All]" dimensionUniqueName="[Range 2 1]" displayFolder="" count="0" memberValueDatatype="130" unbalanced="0"/>
    <cacheHierarchy uniqueName="[Range 2 1].[FIPS]" caption="FIPS" attribute="1" defaultMemberUniqueName="[Range 2 1].[FIPS].[All]" allUniqueName="[Range 2 1].[FIPS].[All]" dimensionUniqueName="[Range 2 1]" displayFolder="" count="0" memberValueDatatype="130" unbalanced="0"/>
    <cacheHierarchy uniqueName="[Range 2 1].[County Name]" caption="County Name" attribute="1" defaultMemberUniqueName="[Range 2 1].[County Name].[All]" allUniqueName="[Range 2 1].[County Name].[All]" dimensionUniqueName="[Range 2 1]" displayFolder="" count="0" memberValueDatatype="130" unbalanced="0"/>
    <cacheHierarchy uniqueName="[Range 2 1].[SCC]" caption="SCC" attribute="1" defaultMemberUniqueName="[Range 2 1].[SCC].[All]" allUniqueName="[Range 2 1].[SCC].[All]" dimensionUniqueName="[Range 2 1]" displayFolder="" count="0" memberValueDatatype="130" unbalanced="0"/>
    <cacheHierarchy uniqueName="[Range 2 1].[Description]" caption="Description" attribute="1" defaultMemberUniqueName="[Range 2 1].[Description].[All]" allUniqueName="[Range 2 1].[Description].[All]" dimensionUniqueName="[Range 2 1]" displayFolder="" count="0" memberValueDatatype="130" unbalanced="0"/>
    <cacheHierarchy uniqueName="[Range 2 1].[NOx (tons/year)]" caption="NOx (tons/year)" attribute="1" defaultMemberUniqueName="[Range 2 1].[NOx (tons/year)].[All]" allUniqueName="[Range 2 1].[NOx (tons/year)].[All]" dimensionUniqueName="[Range 2 1]" displayFolder="" count="0" memberValueDatatype="5" unbalanced="0"/>
    <cacheHierarchy uniqueName="[Range 2 1].[VOC (tons/year)]" caption="VOC (tons/year)" attribute="1" defaultMemberUniqueName="[Range 2 1].[VOC (tons/year)].[All]" allUniqueName="[Range 2 1].[VOC (tons/year)].[All]" dimensionUniqueName="[Range 2 1]" displayFolder="" count="0" memberValueDatatype="5" unbalanced="0"/>
    <cacheHierarchy uniqueName="[Range 2 1].[CO (tons/year)]" caption="CO (tons/year)" attribute="1" defaultMemberUniqueName="[Range 2 1].[CO (tons/year)].[All]" allUniqueName="[Range 2 1].[CO (tons/year)].[All]" dimensionUniqueName="[Range 2 1]" displayFolder="" count="0" memberValueDatatype="5" unbalanced="0"/>
    <cacheHierarchy uniqueName="[Range 2 1].[SOx (tons/year)]" caption="SOx (tons/year)" attribute="1" defaultMemberUniqueName="[Range 2 1].[SOx (tons/year)].[All]" allUniqueName="[Range 2 1].[SOx (tons/year)].[All]" dimensionUniqueName="[Range 2 1]" displayFolder="" count="0" memberValueDatatype="5" unbalanced="0"/>
    <cacheHierarchy uniqueName="[Range 2 1].[PM10 (tons/year)]" caption="PM10 (tons/year)" attribute="1" defaultMemberUniqueName="[Range 2 1].[PM10 (tons/year)].[All]" allUniqueName="[Range 2 1].[PM10 (tons/year)].[All]" dimensionUniqueName="[Range 2 1]" displayFolder="" count="0" memberValueDatatype="5" unbalanced="0"/>
    <cacheHierarchy uniqueName="[Range 2 1].[PM2.5 (tons/year)]" caption="PM2.5 (tons/year)" attribute="1" defaultMemberUniqueName="[Range 2 1].[PM2.5 (tons/year)].[All]" allUniqueName="[Range 2 1].[PM2.5 (tons/year)].[All]" dimensionUniqueName="[Range 2 1]" displayFolder="" count="0" memberValueDatatype="5" unbalanced="0"/>
    <cacheHierarchy uniqueName="[Range 2 1].[CO2 (tons/yr)]" caption="CO2 (tons/yr)" attribute="1" defaultMemberUniqueName="[Range 2 1].[CO2 (tons/yr)].[All]" allUniqueName="[Range 2 1].[CO2 (tons/yr)].[All]" dimensionUniqueName="[Range 2 1]" displayFolder="" count="0" memberValueDatatype="130" unbalanced="0"/>
    <cacheHierarchy uniqueName="[Range 2 1].[CH4 (tons/year)]" caption="CH4 (tons/year)" attribute="1" defaultMemberUniqueName="[Range 2 1].[CH4 (tons/year)].[All]" allUniqueName="[Range 2 1].[CH4 (tons/year)].[All]" dimensionUniqueName="[Range 2 1]" displayFolder="" count="0" memberValueDatatype="130" unbalanced="0"/>
    <cacheHierarchy uniqueName="[Range 2 1].[N2O (tons/year)]" caption="N2O (tons/year)" attribute="1" defaultMemberUniqueName="[Range 2 1].[N2O (tons/year)].[All]" allUniqueName="[Range 2 1].[N2O (tons/year)].[All]" dimensionUniqueName="[Range 2 1]" displayFolder="" count="0" memberValueDatatype="130" unbalanced="0"/>
    <cacheHierarchy uniqueName="[Range 2 1].[CO2e (tons/year)]" caption="CO2e (tons/year)" attribute="1" defaultMemberUniqueName="[Range 2 1].[CO2e (tons/year)].[All]" allUniqueName="[Range 2 1].[CO2e (tons/year)].[All]" dimensionUniqueName="[Range 2 1]" displayFolder="" count="0" memberValueDatatype="130" unbalanced="0"/>
    <cacheHierarchy uniqueName="[Range 2 1].[Notes]" caption="Notes" attribute="1" defaultMemberUniqueName="[Range 2 1].[Notes].[All]" allUniqueName="[Range 2 1].[Notes].[All]" dimensionUniqueName="[Range 2 1]" displayFolder="" count="0" memberValueDatatype="130" unbalanced="0"/>
    <cacheHierarchy uniqueName="[Range 2 1].[CO2 (t/yr)]" caption="CO2 (t/yr)" attribute="1" defaultMemberUniqueName="[Range 2 1].[CO2 (t/yr)].[All]" allUniqueName="[Range 2 1].[CO2 (t/yr)].[All]" dimensionUniqueName="[Range 2 1]" displayFolder="" count="0" memberValueDatatype="5" unbalanced="0"/>
    <cacheHierarchy uniqueName="[Range 2 1].[CH4 (t/yr)]" caption="CH4 (t/yr)" attribute="1" defaultMemberUniqueName="[Range 2 1].[CH4 (t/yr)].[All]" allUniqueName="[Range 2 1].[CH4 (t/yr)].[All]" dimensionUniqueName="[Range 2 1]" displayFolder="" count="0" memberValueDatatype="5" unbalanced="0"/>
    <cacheHierarchy uniqueName="[Range 2 1].[N2O (t/yr)]" caption="N2O (t/yr)" attribute="1" defaultMemberUniqueName="[Range 2 1].[N2O (t/yr)].[All]" allUniqueName="[Range 2 1].[N2O (t/yr)].[All]" dimensionUniqueName="[Range 2 1]" displayFolder="" count="0" memberValueDatatype="5" unbalanced="0"/>
    <cacheHierarchy uniqueName="[Range 2 1].[CO2e (t/yr)]" caption="CO2e (t/yr)" attribute="1" defaultMemberUniqueName="[Range 2 1].[CO2e (t/yr)].[All]" allUniqueName="[Range 2 1].[CO2e (t/yr)].[All]" dimensionUniqueName="[Range 2 1]" displayFolder="" count="0" memberValueDatatype="5" unbalanced="0"/>
    <cacheHierarchy uniqueName="[Range 2 1].[CO2 Source Category]" caption="CO2 Source Category" attribute="1" defaultMemberUniqueName="[Range 2 1].[CO2 Source Category].[All]" allUniqueName="[Range 2 1].[CO2 Source Category].[All]" dimensionUniqueName="[Range 2 1]"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Basin]" caption="Basin" attribute="1" defaultMemberUniqueName="[Range 3].[Basin].[All]" allUniqueName="[Range 3].[Basin].[All]" dimensionUniqueName="[Range 3]" displayFolder="" count="0" memberValueDatatype="130" unbalanced="0"/>
    <cacheHierarchy uniqueName="[Range 3].[Basin and State]" caption="Basin and State" attribute="1" defaultMemberUniqueName="[Range 3].[Basin and State].[All]" allUniqueName="[Range 3].[Basin and State].[All]" dimensionUniqueName="[Range 3]" displayFolder="" count="0" memberValueDatatype="130" unbalanced="0"/>
    <cacheHierarchy uniqueName="[Range 3].[Source b]" caption="Source b" attribute="1" defaultMemberUniqueName="[Range 3].[Source b].[All]" allUniqueName="[Range 3].[Source b].[All]" dimensionUniqueName="[Range 3]" displayFolder="" count="0" memberValueDatatype="130" unbalanced="0"/>
    <cacheHierarchy uniqueName="[Range 3].[Tribal/Non-Tribal]" caption="Tribal/Non-Tribal" attribute="1" defaultMemberUniqueName="[Range 3].[Tribal/Non-Tribal].[All]" allUniqueName="[Range 3].[Tribal/Non-Tribal].[All]" dimensionUniqueName="[Range 3]" displayFolder="" count="0" memberValueDatatype="130" unbalanced="0"/>
    <cacheHierarchy uniqueName="[Range 3].[Revised Source]" caption="Revised Source" attribute="1" defaultMemberUniqueName="[Range 3].[Revised Source].[All]" allUniqueName="[Range 3].[Revised Source].[All]" dimensionUniqueName="[Range 3]" displayFolder="" count="0" memberValueDatatype="130" unbalanced="0"/>
    <cacheHierarchy uniqueName="[Range 3].[STFIPs]" caption="STFIPs" attribute="1" defaultMemberUniqueName="[Range 3].[STFIPs].[All]" allUniqueName="[Range 3].[STFIPs].[All]" dimensionUniqueName="[Range 3]" displayFolder="" count="0" memberValueDatatype="130" unbalanced="0"/>
    <cacheHierarchy uniqueName="[Range 3].[FIPS a]" caption="FIPS a" attribute="1" defaultMemberUniqueName="[Range 3].[FIPS a].[All]" allUniqueName="[Range 3].[FIPS a].[All]" dimensionUniqueName="[Range 3]" displayFolder="" count="0" memberValueDatatype="130" unbalanced="0"/>
    <cacheHierarchy uniqueName="[Range 3].[County Name]" caption="County Name" attribute="1" defaultMemberUniqueName="[Range 3].[County Name].[All]" allUniqueName="[Range 3].[County Name].[All]" dimensionUniqueName="[Range 3]" displayFolder="" count="0" memberValueDatatype="130" unbalanced="0"/>
    <cacheHierarchy uniqueName="[Range 3].[SCC]" caption="SCC" attribute="1" defaultMemberUniqueName="[Range 3].[SCC].[All]" allUniqueName="[Range 3].[SCC].[All]" dimensionUniqueName="[Range 3]" displayFolder="" count="0" memberValueDatatype="130" unbalanced="0"/>
    <cacheHierarchy uniqueName="[Range 3].[Description]" caption="Description" attribute="1" defaultMemberUniqueName="[Range 3].[Description].[All]" allUniqueName="[Range 3].[Description].[All]" dimensionUniqueName="[Range 3]" displayFolder="" count="0" memberValueDatatype="130" unbalanced="0"/>
    <cacheHierarchy uniqueName="[Range 3].[NOx (tons/year)]" caption="NOx (tons/year)" attribute="1" defaultMemberUniqueName="[Range 3].[NOx (tons/year)].[All]" allUniqueName="[Range 3].[NOx (tons/year)].[All]" dimensionUniqueName="[Range 3]" displayFolder="" count="0" memberValueDatatype="5" unbalanced="0"/>
    <cacheHierarchy uniqueName="[Range 3].[VOC (tons/year)]" caption="VOC (tons/year)" attribute="1" defaultMemberUniqueName="[Range 3].[VOC (tons/year)].[All]" allUniqueName="[Range 3].[VOC (tons/year)].[All]" dimensionUniqueName="[Range 3]" displayFolder="" count="0" memberValueDatatype="130" unbalanced="0"/>
    <cacheHierarchy uniqueName="[Range 3].[CO (tons/year)]" caption="CO (tons/year)" attribute="1" defaultMemberUniqueName="[Range 3].[CO (tons/year)].[All]" allUniqueName="[Range 3].[CO (tons/year)].[All]" dimensionUniqueName="[Range 3]" displayFolder="" count="0" memberValueDatatype="130" unbalanced="0"/>
    <cacheHierarchy uniqueName="[Range 3].[SOx (tons/year)]" caption="SOx (tons/year)" attribute="1" defaultMemberUniqueName="[Range 3].[SOx (tons/year)].[All]" allUniqueName="[Range 3].[SOx (tons/year)].[All]" dimensionUniqueName="[Range 3]" displayFolder="" count="0" memberValueDatatype="130" unbalanced="0"/>
    <cacheHierarchy uniqueName="[Range 3].[PM10 (tons/year)]" caption="PM10 (tons/year)" attribute="1" defaultMemberUniqueName="[Range 3].[PM10 (tons/year)].[All]" allUniqueName="[Range 3].[PM10 (tons/year)].[All]" dimensionUniqueName="[Range 3]" displayFolder="" count="0" memberValueDatatype="130" unbalanced="0"/>
    <cacheHierarchy uniqueName="[Range 3].[PM2.5 (tons/year)]" caption="PM2.5 (tons/year)" attribute="1" defaultMemberUniqueName="[Range 3].[PM2.5 (tons/year)].[All]" allUniqueName="[Range 3].[PM2.5 (tons/year)].[All]" dimensionUniqueName="[Range 3]" displayFolder="" count="0" memberValueDatatype="130" unbalanced="0"/>
    <cacheHierarchy uniqueName="[Range 3].[CO2 (tons/yr)]" caption="CO2 (tons/yr)" attribute="1" defaultMemberUniqueName="[Range 3].[CO2 (tons/yr)].[All]" allUniqueName="[Range 3].[CO2 (tons/yr)].[All]" dimensionUniqueName="[Range 3]" displayFolder="" count="0" memberValueDatatype="130" unbalanced="0"/>
    <cacheHierarchy uniqueName="[Range 3].[CH4 (tons/year)]" caption="CH4 (tons/year)" attribute="1" defaultMemberUniqueName="[Range 3].[CH4 (tons/year)].[All]" allUniqueName="[Range 3].[CH4 (tons/year)].[All]" dimensionUniqueName="[Range 3]" displayFolder="" count="0" memberValueDatatype="130" unbalanced="0"/>
    <cacheHierarchy uniqueName="[Range 3].[N2O (tons/year)]" caption="N2O (tons/year)" attribute="1" defaultMemberUniqueName="[Range 3].[N2O (tons/year)].[All]" allUniqueName="[Range 3].[N2O (tons/year)].[All]" dimensionUniqueName="[Range 3]" displayFolder="" count="0" memberValueDatatype="130" unbalanced="0"/>
    <cacheHierarchy uniqueName="[Range 3].[CO2e (tons/year)]" caption="CO2e (tons/year)" attribute="1" defaultMemberUniqueName="[Range 3].[CO2e (tons/year)].[All]" allUniqueName="[Range 3].[CO2e (tons/year)].[All]" dimensionUniqueName="[Range 3]" displayFolder="" count="0" memberValueDatatype="130" unbalanced="0"/>
    <cacheHierarchy uniqueName="[Range 3].[Notes]" caption="Notes" attribute="1" defaultMemberUniqueName="[Range 3].[Notes].[All]" allUniqueName="[Range 3].[Notes].[All]" dimensionUniqueName="[Range 3]" displayFolder="" count="0" memberValueDatatype="130" unbalanced="0"/>
    <cacheHierarchy uniqueName="[Range 3].[CO2 (t/yr)]" caption="CO2 (t/yr)" attribute="1" defaultMemberUniqueName="[Range 3].[CO2 (t/yr)].[All]" allUniqueName="[Range 3].[CO2 (t/yr)].[All]" dimensionUniqueName="[Range 3]" displayFolder="" count="0" memberValueDatatype="5" unbalanced="0"/>
    <cacheHierarchy uniqueName="[Range 3].[CH4 (t/yr)]" caption="CH4 (t/yr)" attribute="1" defaultMemberUniqueName="[Range 3].[CH4 (t/yr)].[All]" allUniqueName="[Range 3].[CH4 (t/yr)].[All]" dimensionUniqueName="[Range 3]" displayFolder="" count="0" memberValueDatatype="5" unbalanced="0"/>
    <cacheHierarchy uniqueName="[Range 3].[N2O (t/yr)]" caption="N2O (t/yr)" attribute="1" defaultMemberUniqueName="[Range 3].[N2O (t/yr)].[All]" allUniqueName="[Range 3].[N2O (t/yr)].[All]" dimensionUniqueName="[Range 3]" displayFolder="" count="0" memberValueDatatype="5" unbalanced="0"/>
    <cacheHierarchy uniqueName="[Range 3].[CO2e (t/yr)]" caption="CO2e (t/yr)" attribute="1" defaultMemberUniqueName="[Range 3].[CO2e (t/yr)].[All]" allUniqueName="[Range 3].[CO2e (t/yr)].[All]" dimensionUniqueName="[Range 3]" displayFolder="" count="0" memberValueDatatype="5" unbalanced="0"/>
    <cacheHierarchy uniqueName="[Range 3].[CO2 Source Category]" caption="CO2 Source Category" attribute="1" defaultMemberUniqueName="[Range 3].[CO2 Source Category].[All]" allUniqueName="[Range 3].[CO2 Source Category].[All]" dimensionUniqueName="[Range 3]" displayFolder="" count="0" memberValueDatatype="130" unbalanced="0"/>
    <cacheHierarchy uniqueName="[Range 3 1].[State]" caption="State" attribute="1" defaultMemberUniqueName="[Range 3 1].[State].[All]" allUniqueName="[Range 3 1].[State].[All]" dimensionUniqueName="[Range 3 1]" displayFolder="" count="0" memberValueDatatype="130" unbalanced="0"/>
    <cacheHierarchy uniqueName="[Range 3 1].[Basin]" caption="Basin" attribute="1" defaultMemberUniqueName="[Range 3 1].[Basin].[All]" allUniqueName="[Range 3 1].[Basin].[All]" dimensionUniqueName="[Range 3 1]" displayFolder="" count="0" memberValueDatatype="130" unbalanced="0"/>
    <cacheHierarchy uniqueName="[Range 3 1].[Basin and State]" caption="Basin and State" attribute="1" defaultMemberUniqueName="[Range 3 1].[Basin and State].[All]" allUniqueName="[Range 3 1].[Basin and State].[All]" dimensionUniqueName="[Range 3 1]" displayFolder="" count="0" memberValueDatatype="130" unbalanced="0"/>
    <cacheHierarchy uniqueName="[Range 3 1].[Source b]" caption="Source b" attribute="1" defaultMemberUniqueName="[Range 3 1].[Source b].[All]" allUniqueName="[Range 3 1].[Source b].[All]" dimensionUniqueName="[Range 3 1]" displayFolder="" count="0" memberValueDatatype="130" unbalanced="0"/>
    <cacheHierarchy uniqueName="[Range 3 1].[Tribal/Non-Tribal]" caption="Tribal/Non-Tribal" attribute="1" defaultMemberUniqueName="[Range 3 1].[Tribal/Non-Tribal].[All]" allUniqueName="[Range 3 1].[Tribal/Non-Tribal].[All]" dimensionUniqueName="[Range 3 1]" displayFolder="" count="0" memberValueDatatype="130" unbalanced="0"/>
    <cacheHierarchy uniqueName="[Range 3 1].[Revised Source]" caption="Revised Source" attribute="1" defaultMemberUniqueName="[Range 3 1].[Revised Source].[All]" allUniqueName="[Range 3 1].[Revised Source].[All]" dimensionUniqueName="[Range 3 1]" displayFolder="" count="0" memberValueDatatype="130" unbalanced="0"/>
    <cacheHierarchy uniqueName="[Range 3 1].[STFIPs]" caption="STFIPs" attribute="1" defaultMemberUniqueName="[Range 3 1].[STFIPs].[All]" allUniqueName="[Range 3 1].[STFIPs].[All]" dimensionUniqueName="[Range 3 1]" displayFolder="" count="0" memberValueDatatype="130" unbalanced="0"/>
    <cacheHierarchy uniqueName="[Range 3 1].[FIPS a]" caption="FIPS a" attribute="1" defaultMemberUniqueName="[Range 3 1].[FIPS a].[All]" allUniqueName="[Range 3 1].[FIPS a].[All]" dimensionUniqueName="[Range 3 1]" displayFolder="" count="0" memberValueDatatype="130" unbalanced="0"/>
    <cacheHierarchy uniqueName="[Range 3 1].[County Name]" caption="County Name" attribute="1" defaultMemberUniqueName="[Range 3 1].[County Name].[All]" allUniqueName="[Range 3 1].[County Name].[All]" dimensionUniqueName="[Range 3 1]" displayFolder="" count="0" memberValueDatatype="130" unbalanced="0"/>
    <cacheHierarchy uniqueName="[Range 3 1].[SCC]" caption="SCC" attribute="1" defaultMemberUniqueName="[Range 3 1].[SCC].[All]" allUniqueName="[Range 3 1].[SCC].[All]" dimensionUniqueName="[Range 3 1]" displayFolder="" count="0" memberValueDatatype="130" unbalanced="0"/>
    <cacheHierarchy uniqueName="[Range 3 1].[Description]" caption="Description" attribute="1" defaultMemberUniqueName="[Range 3 1].[Description].[All]" allUniqueName="[Range 3 1].[Description].[All]" dimensionUniqueName="[Range 3 1]" displayFolder="" count="0" memberValueDatatype="130" unbalanced="0"/>
    <cacheHierarchy uniqueName="[Range 3 1].[NOx (tons/year)]" caption="NOx (tons/year)" attribute="1" defaultMemberUniqueName="[Range 3 1].[NOx (tons/year)].[All]" allUniqueName="[Range 3 1].[NOx (tons/year)].[All]" dimensionUniqueName="[Range 3 1]" displayFolder="" count="0" memberValueDatatype="5" unbalanced="0"/>
    <cacheHierarchy uniqueName="[Range 3 1].[VOC (tons/year)]" caption="VOC (tons/year)" attribute="1" defaultMemberUniqueName="[Range 3 1].[VOC (tons/year)].[All]" allUniqueName="[Range 3 1].[VOC (tons/year)].[All]" dimensionUniqueName="[Range 3 1]" displayFolder="" count="0" memberValueDatatype="5" unbalanced="0"/>
    <cacheHierarchy uniqueName="[Range 3 1].[CO (tons/year)]" caption="CO (tons/year)" attribute="1" defaultMemberUniqueName="[Range 3 1].[CO (tons/year)].[All]" allUniqueName="[Range 3 1].[CO (tons/year)].[All]" dimensionUniqueName="[Range 3 1]" displayFolder="" count="0" memberValueDatatype="5" unbalanced="0"/>
    <cacheHierarchy uniqueName="[Range 3 1].[SOx (tons/year)]" caption="SOx (tons/year)" attribute="1" defaultMemberUniqueName="[Range 3 1].[SOx (tons/year)].[All]" allUniqueName="[Range 3 1].[SOx (tons/year)].[All]" dimensionUniqueName="[Range 3 1]" displayFolder="" count="0" memberValueDatatype="5" unbalanced="0"/>
    <cacheHierarchy uniqueName="[Range 3 1].[PM10 (tons/year)]" caption="PM10 (tons/year)" attribute="1" defaultMemberUniqueName="[Range 3 1].[PM10 (tons/year)].[All]" allUniqueName="[Range 3 1].[PM10 (tons/year)].[All]" dimensionUniqueName="[Range 3 1]" displayFolder="" count="0" memberValueDatatype="5" unbalanced="0"/>
    <cacheHierarchy uniqueName="[Range 3 1].[PM2.5 (tons/year)]" caption="PM2.5 (tons/year)" attribute="1" defaultMemberUniqueName="[Range 3 1].[PM2.5 (tons/year)].[All]" allUniqueName="[Range 3 1].[PM2.5 (tons/year)].[All]" dimensionUniqueName="[Range 3 1]" displayFolder="" count="0" memberValueDatatype="5" unbalanced="0"/>
    <cacheHierarchy uniqueName="[Range 3 1].[CO2 (tons/yr)]" caption="CO2 (tons/yr)" attribute="1" defaultMemberUniqueName="[Range 3 1].[CO2 (tons/yr)].[All]" allUniqueName="[Range 3 1].[CO2 (tons/yr)].[All]" dimensionUniqueName="[Range 3 1]" displayFolder="" count="0" memberValueDatatype="130" unbalanced="0"/>
    <cacheHierarchy uniqueName="[Range 3 1].[CH4 (tons/year)]" caption="CH4 (tons/year)" attribute="1" defaultMemberUniqueName="[Range 3 1].[CH4 (tons/year)].[All]" allUniqueName="[Range 3 1].[CH4 (tons/year)].[All]" dimensionUniqueName="[Range 3 1]" displayFolder="" count="0" memberValueDatatype="130" unbalanced="0"/>
    <cacheHierarchy uniqueName="[Range 3 1].[N2O (tons/year)]" caption="N2O (tons/year)" attribute="1" defaultMemberUniqueName="[Range 3 1].[N2O (tons/year)].[All]" allUniqueName="[Range 3 1].[N2O (tons/year)].[All]" dimensionUniqueName="[Range 3 1]" displayFolder="" count="0" memberValueDatatype="130" unbalanced="0"/>
    <cacheHierarchy uniqueName="[Range 3 1].[CO2e (tons/year)]" caption="CO2e (tons/year)" attribute="1" defaultMemberUniqueName="[Range 3 1].[CO2e (tons/year)].[All]" allUniqueName="[Range 3 1].[CO2e (tons/year)].[All]" dimensionUniqueName="[Range 3 1]" displayFolder="" count="0" memberValueDatatype="130" unbalanced="0"/>
    <cacheHierarchy uniqueName="[Range 3 1].[Notes]" caption="Notes" attribute="1" defaultMemberUniqueName="[Range 3 1].[Notes].[All]" allUniqueName="[Range 3 1].[Notes].[All]" dimensionUniqueName="[Range 3 1]" displayFolder="" count="0" memberValueDatatype="130" unbalanced="0"/>
    <cacheHierarchy uniqueName="[Range 3 1].[CO2 (t/yr)]" caption="CO2 (t/yr)" attribute="1" defaultMemberUniqueName="[Range 3 1].[CO2 (t/yr)].[All]" allUniqueName="[Range 3 1].[CO2 (t/yr)].[All]" dimensionUniqueName="[Range 3 1]" displayFolder="" count="0" memberValueDatatype="5" unbalanced="0"/>
    <cacheHierarchy uniqueName="[Range 3 1].[CH4 (t/yr)]" caption="CH4 (t/yr)" attribute="1" defaultMemberUniqueName="[Range 3 1].[CH4 (t/yr)].[All]" allUniqueName="[Range 3 1].[CH4 (t/yr)].[All]" dimensionUniqueName="[Range 3 1]" displayFolder="" count="0" memberValueDatatype="5" unbalanced="0"/>
    <cacheHierarchy uniqueName="[Range 3 1].[N2O (t/yr)]" caption="N2O (t/yr)" attribute="1" defaultMemberUniqueName="[Range 3 1].[N2O (t/yr)].[All]" allUniqueName="[Range 3 1].[N2O (t/yr)].[All]" dimensionUniqueName="[Range 3 1]" displayFolder="" count="0" memberValueDatatype="5" unbalanced="0"/>
    <cacheHierarchy uniqueName="[Range 3 1].[CO2e (t/yr)]" caption="CO2e (t/yr)" attribute="1" defaultMemberUniqueName="[Range 3 1].[CO2e (t/yr)].[All]" allUniqueName="[Range 3 1].[CO2e (t/yr)].[All]" dimensionUniqueName="[Range 3 1]" displayFolder="" count="0" memberValueDatatype="5" unbalanced="0"/>
    <cacheHierarchy uniqueName="[Range 3 1].[CO2 Source Category]" caption="CO2 Source Category" attribute="1" defaultMemberUniqueName="[Range 3 1].[CO2 Source Category].[All]" allUniqueName="[Range 3 1].[CO2 Source Category].[All]" dimensionUniqueName="[Range 3 1]" displayFolder="" count="0" memberValueDatatype="130" unbalanced="0"/>
    <cacheHierarchy uniqueName="[Range 3 2].[State]" caption="State" attribute="1" defaultMemberUniqueName="[Range 3 2].[State].[All]" allUniqueName="[Range 3 2].[State].[All]" dimensionUniqueName="[Range 3 2]" displayFolder="" count="0" memberValueDatatype="130" unbalanced="0"/>
    <cacheHierarchy uniqueName="[Range 3 2].[Basin]" caption="Basin" attribute="1" defaultMemberUniqueName="[Range 3 2].[Basin].[All]" allUniqueName="[Range 3 2].[Basin].[All]" dimensionUniqueName="[Range 3 2]" displayFolder="" count="0" memberValueDatatype="130" unbalanced="0"/>
    <cacheHierarchy uniqueName="[Range 3 2].[Basin and State]" caption="Basin and State" attribute="1" defaultMemberUniqueName="[Range 3 2].[Basin and State].[All]" allUniqueName="[Range 3 2].[Basin and State].[All]" dimensionUniqueName="[Range 3 2]" displayFolder="" count="0" memberValueDatatype="130" unbalanced="0"/>
    <cacheHierarchy uniqueName="[Range 3 2].[Source b]" caption="Source b" attribute="1" defaultMemberUniqueName="[Range 3 2].[Source b].[All]" allUniqueName="[Range 3 2].[Source b].[All]" dimensionUniqueName="[Range 3 2]" displayFolder="" count="0" memberValueDatatype="130" unbalanced="0"/>
    <cacheHierarchy uniqueName="[Range 3 2].[Tribal/Non-Tribal]" caption="Tribal/Non-Tribal" attribute="1" defaultMemberUniqueName="[Range 3 2].[Tribal/Non-Tribal].[All]" allUniqueName="[Range 3 2].[Tribal/Non-Tribal].[All]" dimensionUniqueName="[Range 3 2]" displayFolder="" count="0" memberValueDatatype="130" unbalanced="0"/>
    <cacheHierarchy uniqueName="[Range 3 2].[Revised Source]" caption="Revised Source" attribute="1" defaultMemberUniqueName="[Range 3 2].[Revised Source].[All]" allUniqueName="[Range 3 2].[Revised Source].[All]" dimensionUniqueName="[Range 3 2]" displayFolder="" count="0" memberValueDatatype="130" unbalanced="0"/>
    <cacheHierarchy uniqueName="[Range 3 2].[STFIPs]" caption="STFIPs" attribute="1" defaultMemberUniqueName="[Range 3 2].[STFIPs].[All]" allUniqueName="[Range 3 2].[STFIPs].[All]" dimensionUniqueName="[Range 3 2]" displayFolder="" count="0" memberValueDatatype="130" unbalanced="0"/>
    <cacheHierarchy uniqueName="[Range 3 2].[FIPS a]" caption="FIPS a" attribute="1" defaultMemberUniqueName="[Range 3 2].[FIPS a].[All]" allUniqueName="[Range 3 2].[FIPS a].[All]" dimensionUniqueName="[Range 3 2]" displayFolder="" count="0" memberValueDatatype="130" unbalanced="0"/>
    <cacheHierarchy uniqueName="[Range 3 2].[County Name]" caption="County Name" attribute="1" defaultMemberUniqueName="[Range 3 2].[County Name].[All]" allUniqueName="[Range 3 2].[County Name].[All]" dimensionUniqueName="[Range 3 2]" displayFolder="" count="0" memberValueDatatype="130" unbalanced="0"/>
    <cacheHierarchy uniqueName="[Range 3 2].[SCC]" caption="SCC" attribute="1" defaultMemberUniqueName="[Range 3 2].[SCC].[All]" allUniqueName="[Range 3 2].[SCC].[All]" dimensionUniqueName="[Range 3 2]" displayFolder="" count="0" memberValueDatatype="130" unbalanced="0"/>
    <cacheHierarchy uniqueName="[Range 3 2].[Description]" caption="Description" attribute="1" defaultMemberUniqueName="[Range 3 2].[Description].[All]" allUniqueName="[Range 3 2].[Description].[All]" dimensionUniqueName="[Range 3 2]" displayFolder="" count="0" memberValueDatatype="130" unbalanced="0"/>
    <cacheHierarchy uniqueName="[Range 3 2].[NOx (tons/year)]" caption="NOx (tons/year)" attribute="1" defaultMemberUniqueName="[Range 3 2].[NOx (tons/year)].[All]" allUniqueName="[Range 3 2].[NOx (tons/year)].[All]" dimensionUniqueName="[Range 3 2]" displayFolder="" count="0" memberValueDatatype="5" unbalanced="0"/>
    <cacheHierarchy uniqueName="[Range 3 2].[VOC (tons/year)]" caption="VOC (tons/year)" attribute="1" defaultMemberUniqueName="[Range 3 2].[VOC (tons/year)].[All]" allUniqueName="[Range 3 2].[VOC (tons/year)].[All]" dimensionUniqueName="[Range 3 2]" displayFolder="" count="0" memberValueDatatype="5" unbalanced="0"/>
    <cacheHierarchy uniqueName="[Range 3 2].[CO (tons/year)]" caption="CO (tons/year)" attribute="1" defaultMemberUniqueName="[Range 3 2].[CO (tons/year)].[All]" allUniqueName="[Range 3 2].[CO (tons/year)].[All]" dimensionUniqueName="[Range 3 2]" displayFolder="" count="0" memberValueDatatype="5" unbalanced="0"/>
    <cacheHierarchy uniqueName="[Range 3 2].[SOx (tons/year)]" caption="SOx (tons/year)" attribute="1" defaultMemberUniqueName="[Range 3 2].[SOx (tons/year)].[All]" allUniqueName="[Range 3 2].[SOx (tons/year)].[All]" dimensionUniqueName="[Range 3 2]" displayFolder="" count="0" memberValueDatatype="5" unbalanced="0"/>
    <cacheHierarchy uniqueName="[Range 3 2].[PM10 (tons/year)]" caption="PM10 (tons/year)" attribute="1" defaultMemberUniqueName="[Range 3 2].[PM10 (tons/year)].[All]" allUniqueName="[Range 3 2].[PM10 (tons/year)].[All]" dimensionUniqueName="[Range 3 2]" displayFolder="" count="0" memberValueDatatype="5" unbalanced="0"/>
    <cacheHierarchy uniqueName="[Range 3 2].[PM2.5 (tons/year)]" caption="PM2.5 (tons/year)" attribute="1" defaultMemberUniqueName="[Range 3 2].[PM2.5 (tons/year)].[All]" allUniqueName="[Range 3 2].[PM2.5 (tons/year)].[All]" dimensionUniqueName="[Range 3 2]" displayFolder="" count="0" memberValueDatatype="5" unbalanced="0"/>
    <cacheHierarchy uniqueName="[Range 3 2].[CO2 (tons/yr)]" caption="CO2 (tons/yr)" attribute="1" defaultMemberUniqueName="[Range 3 2].[CO2 (tons/yr)].[All]" allUniqueName="[Range 3 2].[CO2 (tons/yr)].[All]" dimensionUniqueName="[Range 3 2]" displayFolder="" count="0" memberValueDatatype="130" unbalanced="0"/>
    <cacheHierarchy uniqueName="[Range 3 2].[CH4 (tons/year)]" caption="CH4 (tons/year)" attribute="1" defaultMemberUniqueName="[Range 3 2].[CH4 (tons/year)].[All]" allUniqueName="[Range 3 2].[CH4 (tons/year)].[All]" dimensionUniqueName="[Range 3 2]" displayFolder="" count="0" memberValueDatatype="130" unbalanced="0"/>
    <cacheHierarchy uniqueName="[Range 3 2].[N2O (tons/year)]" caption="N2O (tons/year)" attribute="1" defaultMemberUniqueName="[Range 3 2].[N2O (tons/year)].[All]" allUniqueName="[Range 3 2].[N2O (tons/year)].[All]" dimensionUniqueName="[Range 3 2]" displayFolder="" count="0" memberValueDatatype="130" unbalanced="0"/>
    <cacheHierarchy uniqueName="[Range 3 2].[CO2e (tons/year)]" caption="CO2e (tons/year)" attribute="1" defaultMemberUniqueName="[Range 3 2].[CO2e (tons/year)].[All]" allUniqueName="[Range 3 2].[CO2e (tons/year)].[All]" dimensionUniqueName="[Range 3 2]" displayFolder="" count="0" memberValueDatatype="130" unbalanced="0"/>
    <cacheHierarchy uniqueName="[Range 3 2].[Notes]" caption="Notes" attribute="1" defaultMemberUniqueName="[Range 3 2].[Notes].[All]" allUniqueName="[Range 3 2].[Notes].[All]" dimensionUniqueName="[Range 3 2]" displayFolder="" count="0" memberValueDatatype="130" unbalanced="0"/>
    <cacheHierarchy uniqueName="[Range 3 2].[CO2 (t/yr)]" caption="CO2 (t/yr)" attribute="1" defaultMemberUniqueName="[Range 3 2].[CO2 (t/yr)].[All]" allUniqueName="[Range 3 2].[CO2 (t/yr)].[All]" dimensionUniqueName="[Range 3 2]" displayFolder="" count="0" memberValueDatatype="5" unbalanced="0"/>
    <cacheHierarchy uniqueName="[Range 3 2].[CH4 (t/yr)]" caption="CH4 (t/yr)" attribute="1" defaultMemberUniqueName="[Range 3 2].[CH4 (t/yr)].[All]" allUniqueName="[Range 3 2].[CH4 (t/yr)].[All]" dimensionUniqueName="[Range 3 2]" displayFolder="" count="0" memberValueDatatype="5" unbalanced="0"/>
    <cacheHierarchy uniqueName="[Range 3 2].[N2O (t/yr)]" caption="N2O (t/yr)" attribute="1" defaultMemberUniqueName="[Range 3 2].[N2O (t/yr)].[All]" allUniqueName="[Range 3 2].[N2O (t/yr)].[All]" dimensionUniqueName="[Range 3 2]" displayFolder="" count="0" memberValueDatatype="5" unbalanced="0"/>
    <cacheHierarchy uniqueName="[Range 3 2].[CO2e (t/yr)]" caption="CO2e (t/yr)" attribute="1" defaultMemberUniqueName="[Range 3 2].[CO2e (t/yr)].[All]" allUniqueName="[Range 3 2].[CO2e (t/yr)].[All]" dimensionUniqueName="[Range 3 2]" displayFolder="" count="0" memberValueDatatype="5" unbalanced="0"/>
    <cacheHierarchy uniqueName="[Range 3 2].[CO2 Source Category]" caption="CO2 Source Category" attribute="1" defaultMemberUniqueName="[Range 3 2].[CO2 Source Category].[All]" allUniqueName="[Range 3 2].[CO2 Source Category].[All]" dimensionUniqueName="[Range 3 2]" displayFolder="" count="0" memberValueDatatype="130" unbalanced="0"/>
    <cacheHierarchy uniqueName="[Range 4].[State]" caption="State" attribute="1" defaultMemberUniqueName="[Range 4].[State].[All]" allUniqueName="[Range 4].[State].[All]" dimensionUniqueName="[Range 4]" displayFolder="" count="2" memberValueDatatype="130" unbalanced="0">
      <fieldsUsage count="2">
        <fieldUsage x="-1"/>
        <fieldUsage x="0"/>
      </fieldsUsage>
    </cacheHierarchy>
    <cacheHierarchy uniqueName="[Range 4].[Basin]" caption="Basin" attribute="1" defaultMemberUniqueName="[Range 4].[Basin].[All]" allUniqueName="[Range 4].[Basin].[All]" dimensionUniqueName="[Range 4]" displayFolder="" count="2" memberValueDatatype="130" unbalanced="0">
      <fieldsUsage count="2">
        <fieldUsage x="-1"/>
        <fieldUsage x="5"/>
      </fieldsUsage>
    </cacheHierarchy>
    <cacheHierarchy uniqueName="[Range 4].[Basin and State]" caption="Basin and State" attribute="1" defaultMemberUniqueName="[Range 4].[Basin and State].[All]" allUniqueName="[Range 4].[Basin and State].[All]" dimensionUniqueName="[Range 4]" displayFolder="" count="0" memberValueDatatype="130" unbalanced="0"/>
    <cacheHierarchy uniqueName="[Range 4].[Source b]" caption="Source b" attribute="1" defaultMemberUniqueName="[Range 4].[Source b].[All]" allUniqueName="[Range 4].[Source b].[All]" dimensionUniqueName="[Range 4]" displayFolder="" count="0" memberValueDatatype="130" unbalanced="0"/>
    <cacheHierarchy uniqueName="[Range 4].[Tribal/Non-Tribal]" caption="Tribal/Non-Tribal" attribute="1" defaultMemberUniqueName="[Range 4].[Tribal/Non-Tribal].[All]" allUniqueName="[Range 4].[Tribal/Non-Tribal].[All]" dimensionUniqueName="[Range 4]" displayFolder="" count="0" memberValueDatatype="130" unbalanced="0"/>
    <cacheHierarchy uniqueName="[Range 4].[Revised Source]" caption="Revised Source" attribute="1" defaultMemberUniqueName="[Range 4].[Revised Source].[All]" allUniqueName="[Range 4].[Revised Source].[All]" dimensionUniqueName="[Range 4]" displayFolder="" count="2" memberValueDatatype="130" unbalanced="0">
      <fieldsUsage count="2">
        <fieldUsage x="-1"/>
        <fieldUsage x="1"/>
      </fieldsUsage>
    </cacheHierarchy>
    <cacheHierarchy uniqueName="[Range 4].[STFIPs]" caption="STFIPs" attribute="1" defaultMemberUniqueName="[Range 4].[STFIPs].[All]" allUniqueName="[Range 4].[STFIPs].[All]" dimensionUniqueName="[Range 4]" displayFolder="" count="0" memberValueDatatype="130" unbalanced="0"/>
    <cacheHierarchy uniqueName="[Range 4].[FIPS a]" caption="FIPS a" attribute="1" defaultMemberUniqueName="[Range 4].[FIPS a].[All]" allUniqueName="[Range 4].[FIPS a].[All]" dimensionUniqueName="[Range 4]" displayFolder="" count="0" memberValueDatatype="130" unbalanced="0"/>
    <cacheHierarchy uniqueName="[Range 4].[County Name]" caption="County Name" attribute="1" defaultMemberUniqueName="[Range 4].[County Name].[All]" allUniqueName="[Range 4].[County Name].[All]" dimensionUniqueName="[Range 4]" displayFolder="" count="0" memberValueDatatype="130" unbalanced="0"/>
    <cacheHierarchy uniqueName="[Range 4].[SCC]" caption="SCC" attribute="1" defaultMemberUniqueName="[Range 4].[SCC].[All]" allUniqueName="[Range 4].[SCC].[All]" dimensionUniqueName="[Range 4]" displayFolder="" count="0" memberValueDatatype="130" unbalanced="0"/>
    <cacheHierarchy uniqueName="[Range 4].[Description]" caption="Description" attribute="1" defaultMemberUniqueName="[Range 4].[Description].[All]" allUniqueName="[Range 4].[Description].[All]" dimensionUniqueName="[Range 4]" displayFolder="" count="0" memberValueDatatype="130" unbalanced="0"/>
    <cacheHierarchy uniqueName="[Range 4].[NOx (tons/year)]" caption="NOx (tons/year)" attribute="1" defaultMemberUniqueName="[Range 4].[NOx (tons/year)].[All]" allUniqueName="[Range 4].[NOx (tons/year)].[All]" dimensionUniqueName="[Range 4]" displayFolder="" count="0" memberValueDatatype="5" unbalanced="0"/>
    <cacheHierarchy uniqueName="[Range 4].[VOC (tons/year)]" caption="VOC (tons/year)" attribute="1" defaultMemberUniqueName="[Range 4].[VOC (tons/year)].[All]" allUniqueName="[Range 4].[VOC (tons/year)].[All]" dimensionUniqueName="[Range 4]" displayFolder="" count="0" memberValueDatatype="5" unbalanced="0"/>
    <cacheHierarchy uniqueName="[Range 4].[CO (tons/year)]" caption="CO (tons/year)" attribute="1" defaultMemberUniqueName="[Range 4].[CO (tons/year)].[All]" allUniqueName="[Range 4].[CO (tons/year)].[All]" dimensionUniqueName="[Range 4]" displayFolder="" count="0" memberValueDatatype="5" unbalanced="0"/>
    <cacheHierarchy uniqueName="[Range 4].[SOx (tons/year)]" caption="SOx (tons/year)" attribute="1" defaultMemberUniqueName="[Range 4].[SOx (tons/year)].[All]" allUniqueName="[Range 4].[SOx (tons/year)].[All]" dimensionUniqueName="[Range 4]" displayFolder="" count="0" memberValueDatatype="5" unbalanced="0"/>
    <cacheHierarchy uniqueName="[Range 4].[PM10 (tons/year)]" caption="PM10 (tons/year)" attribute="1" defaultMemberUniqueName="[Range 4].[PM10 (tons/year)].[All]" allUniqueName="[Range 4].[PM10 (tons/year)].[All]" dimensionUniqueName="[Range 4]" displayFolder="" count="0" memberValueDatatype="5" unbalanced="0"/>
    <cacheHierarchy uniqueName="[Range 4].[PM2.5 (tons/year)]" caption="PM2.5 (tons/year)" attribute="1" defaultMemberUniqueName="[Range 4].[PM2.5 (tons/year)].[All]" allUniqueName="[Range 4].[PM2.5 (tons/year)].[All]" dimensionUniqueName="[Range 4]" displayFolder="" count="0" memberValueDatatype="5" unbalanced="0"/>
    <cacheHierarchy uniqueName="[Range 4].[CO2 (tons/yr)]" caption="CO2 (tons/yr)" attribute="1" defaultMemberUniqueName="[Range 4].[CO2 (tons/yr)].[All]" allUniqueName="[Range 4].[CO2 (tons/yr)].[All]" dimensionUniqueName="[Range 4]" displayFolder="" count="0" memberValueDatatype="130" unbalanced="0"/>
    <cacheHierarchy uniqueName="[Range 4].[CH4 (tons/year)]" caption="CH4 (tons/year)" attribute="1" defaultMemberUniqueName="[Range 4].[CH4 (tons/year)].[All]" allUniqueName="[Range 4].[CH4 (tons/year)].[All]" dimensionUniqueName="[Range 4]" displayFolder="" count="0" memberValueDatatype="130" unbalanced="0"/>
    <cacheHierarchy uniqueName="[Range 4].[N2O (tons/year)]" caption="N2O (tons/year)" attribute="1" defaultMemberUniqueName="[Range 4].[N2O (tons/year)].[All]" allUniqueName="[Range 4].[N2O (tons/year)].[All]" dimensionUniqueName="[Range 4]" displayFolder="" count="0" memberValueDatatype="130" unbalanced="0"/>
    <cacheHierarchy uniqueName="[Range 4].[CO2e (tons/year)]" caption="CO2e (tons/year)" attribute="1" defaultMemberUniqueName="[Range 4].[CO2e (tons/year)].[All]" allUniqueName="[Range 4].[CO2e (tons/year)].[All]" dimensionUniqueName="[Range 4]" displayFolder="" count="0" memberValueDatatype="130" unbalanced="0"/>
    <cacheHierarchy uniqueName="[Range 4].[Notes]" caption="Notes" attribute="1" defaultMemberUniqueName="[Range 4].[Notes].[All]" allUniqueName="[Range 4].[Notes].[All]" dimensionUniqueName="[Range 4]" displayFolder="" count="0" memberValueDatatype="130" unbalanced="0"/>
    <cacheHierarchy uniqueName="[Range 4].[CO2 (t/yr)]" caption="CO2 (t/yr)" attribute="1" defaultMemberUniqueName="[Range 4].[CO2 (t/yr)].[All]" allUniqueName="[Range 4].[CO2 (t/yr)].[All]" dimensionUniqueName="[Range 4]" displayFolder="" count="0" memberValueDatatype="5" unbalanced="0"/>
    <cacheHierarchy uniqueName="[Range 4].[CH4 (t/yr)]" caption="CH4 (t/yr)" attribute="1" defaultMemberUniqueName="[Range 4].[CH4 (t/yr)].[All]" allUniqueName="[Range 4].[CH4 (t/yr)].[All]" dimensionUniqueName="[Range 4]" displayFolder="" count="0" memberValueDatatype="5" unbalanced="0"/>
    <cacheHierarchy uniqueName="[Range 4].[N2O (t/yr)]" caption="N2O (t/yr)" attribute="1" defaultMemberUniqueName="[Range 4].[N2O (t/yr)].[All]" allUniqueName="[Range 4].[N2O (t/yr)].[All]" dimensionUniqueName="[Range 4]" displayFolder="" count="0" memberValueDatatype="5" unbalanced="0"/>
    <cacheHierarchy uniqueName="[Range 4].[CO2e (t/yr)]" caption="CO2e (t/yr)" attribute="1" defaultMemberUniqueName="[Range 4].[CO2e (t/yr)].[All]" allUniqueName="[Range 4].[CO2e (t/yr)].[All]" dimensionUniqueName="[Range 4]" displayFolder="" count="0" memberValueDatatype="5" unbalanced="0"/>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Range 3 1]" caption="__XL_Count Range 3 1" measure="1" displayFolder="" measureGroup="Range 3 1" count="0" hidden="1"/>
    <cacheHierarchy uniqueName="[Measures].[__XL_Count Range 1 1]" caption="__XL_Count Range 1 1" measure="1" displayFolder="" measureGroup="Range 1 1" count="0" hidden="1"/>
    <cacheHierarchy uniqueName="[Measures].[__XL_Count Range 2 1]" caption="__XL_Count Range 2 1" measure="1" displayFolder="" measureGroup="Range 2 1" count="0" hidden="1"/>
    <cacheHierarchy uniqueName="[Measures].[__XL_Count Range 3 2]" caption="__XL_Count Range 3 2" measure="1" displayFolder="" measureGroup="Range 3 2" count="0" hidden="1"/>
    <cacheHierarchy uniqueName="[Measures].[__No measures defined]" caption="__No measures defined" measure="1" displayFolder="" count="0" hidden="1"/>
    <cacheHierarchy uniqueName="[Measures].[Sum of CO2 (t/yr) 4]" caption="Sum of CO2 (t/yr) 4" measure="1" displayFolder="" measureGroup="Range 3" count="0" hidden="1">
      <extLst>
        <ext xmlns:x15="http://schemas.microsoft.com/office/spreadsheetml/2010/11/main" uri="{B97F6D7D-B522-45F9-BDA1-12C45D357490}">
          <x15:cacheHierarchy aggregatedColumn="75"/>
        </ext>
      </extLst>
    </cacheHierarchy>
    <cacheHierarchy uniqueName="[Measures].[Sum of CO2e (t/yr) 3]" caption="Sum of CO2e (t/yr) 3" measure="1" displayFolder="" measureGroup="Range 4" count="0" hidden="1">
      <extLst>
        <ext xmlns:x15="http://schemas.microsoft.com/office/spreadsheetml/2010/11/main" uri="{B97F6D7D-B522-45F9-BDA1-12C45D357490}">
          <x15:cacheHierarchy aggregatedColumn="159"/>
        </ext>
      </extLst>
    </cacheHierarchy>
    <cacheHierarchy uniqueName="[Measures].[Sum of CO2 (t/yr) 5]" caption="Sum of CO2 (t/yr) 5" measure="1" displayFolder="" measureGroup="Range 4" count="0" oneField="1" hidden="1">
      <fieldsUsage count="1">
        <fieldUsage x="2"/>
      </fieldsUsage>
      <extLst>
        <ext xmlns:x15="http://schemas.microsoft.com/office/spreadsheetml/2010/11/main" uri="{B97F6D7D-B522-45F9-BDA1-12C45D357490}">
          <x15:cacheHierarchy aggregatedColumn="156"/>
        </ext>
      </extLst>
    </cacheHierarchy>
    <cacheHierarchy uniqueName="[Measures].[Sum of CH4 (t/yr) 3]" caption="Sum of CH4 (t/yr) 3" measure="1" displayFolder="" measureGroup="Range 4" count="0" oneField="1" hidden="1">
      <fieldsUsage count="1">
        <fieldUsage x="3"/>
      </fieldsUsage>
      <extLst>
        <ext xmlns:x15="http://schemas.microsoft.com/office/spreadsheetml/2010/11/main" uri="{B97F6D7D-B522-45F9-BDA1-12C45D357490}">
          <x15:cacheHierarchy aggregatedColumn="157"/>
        </ext>
      </extLst>
    </cacheHierarchy>
    <cacheHierarchy uniqueName="[Measures].[Sum of N2O (t/yr) 3]" caption="Sum of N2O (t/yr) 3" measure="1" displayFolder="" measureGroup="Range 4" count="0" oneField="1" hidden="1">
      <fieldsUsage count="1">
        <fieldUsage x="4"/>
      </fieldsUsage>
      <extLst>
        <ext xmlns:x15="http://schemas.microsoft.com/office/spreadsheetml/2010/11/main" uri="{B97F6D7D-B522-45F9-BDA1-12C45D357490}">
          <x15:cacheHierarchy aggregatedColumn="158"/>
        </ext>
      </extLst>
    </cacheHierarchy>
    <cacheHierarchy uniqueName="[Measures].[Sum of CO2 (t/yr) 6]" caption="Sum of CO2 (t/yr) 6" measure="1" displayFolder="" measureGroup="Range 1 1" count="0" hidden="1">
      <extLst>
        <ext xmlns:x15="http://schemas.microsoft.com/office/spreadsheetml/2010/11/main" uri="{B97F6D7D-B522-45F9-BDA1-12C45D357490}">
          <x15:cacheHierarchy aggregatedColumn="22"/>
        </ext>
      </extLst>
    </cacheHierarchy>
    <cacheHierarchy uniqueName="[Measures].[Sum of CH4 (t/yr) 4]" caption="Sum of CH4 (t/yr) 4" measure="1" displayFolder="" measureGroup="Range 1 1" count="0" hidden="1">
      <extLst>
        <ext xmlns:x15="http://schemas.microsoft.com/office/spreadsheetml/2010/11/main" uri="{B97F6D7D-B522-45F9-BDA1-12C45D357490}">
          <x15:cacheHierarchy aggregatedColumn="23"/>
        </ext>
      </extLst>
    </cacheHierarchy>
    <cacheHierarchy uniqueName="[Measures].[Sum of N2O (t/yr) 4]" caption="Sum of N2O (t/yr) 4" measure="1" displayFolder="" measureGroup="Range 1 1" count="0" hidden="1">
      <extLst>
        <ext xmlns:x15="http://schemas.microsoft.com/office/spreadsheetml/2010/11/main" uri="{B97F6D7D-B522-45F9-BDA1-12C45D357490}">
          <x15:cacheHierarchy aggregatedColumn="24"/>
        </ext>
      </extLst>
    </cacheHierarchy>
    <cacheHierarchy uniqueName="[Measures].[Sum of CO2e (t/yr) 4]" caption="Sum of CO2e (t/yr) 4" measure="1" displayFolder="" measureGroup="Range 1 1" count="0" hidden="1">
      <extLst>
        <ext xmlns:x15="http://schemas.microsoft.com/office/spreadsheetml/2010/11/main" uri="{B97F6D7D-B522-45F9-BDA1-12C45D357490}">
          <x15:cacheHierarchy aggregatedColumn="25"/>
        </ext>
      </extLst>
    </cacheHierarchy>
    <cacheHierarchy uniqueName="[Measures].[Sum of CO2 (t/yr) 7]" caption="Sum of CO2 (t/yr) 7" measure="1" displayFolder="" measureGroup="Range 2 1" count="0" hidden="1">
      <extLst>
        <ext xmlns:x15="http://schemas.microsoft.com/office/spreadsheetml/2010/11/main" uri="{B97F6D7D-B522-45F9-BDA1-12C45D357490}">
          <x15:cacheHierarchy aggregatedColumn="48"/>
        </ext>
      </extLst>
    </cacheHierarchy>
    <cacheHierarchy uniqueName="[Measures].[Sum of CO2 (t/yr) 8]" caption="Sum of CO2 (t/yr) 8" measure="1" displayFolder="" measureGroup="Range 3 1" count="0" hidden="1">
      <extLst>
        <ext xmlns:x15="http://schemas.microsoft.com/office/spreadsheetml/2010/11/main" uri="{B97F6D7D-B522-45F9-BDA1-12C45D357490}">
          <x15:cacheHierarchy aggregatedColumn="102"/>
        </ext>
      </extLst>
    </cacheHierarchy>
    <cacheHierarchy uniqueName="[Measures].[Sum of CO2 (t/yr) 9]" caption="Sum of CO2 (t/yr) 9" measure="1" displayFolder="" measureGroup="Range 3 2" count="0" hidden="1">
      <extLst>
        <ext xmlns:x15="http://schemas.microsoft.com/office/spreadsheetml/2010/11/main" uri="{B97F6D7D-B522-45F9-BDA1-12C45D357490}">
          <x15:cacheHierarchy aggregatedColumn="129"/>
        </ext>
      </extLst>
    </cacheHierarchy>
  </cacheHierarchies>
  <kpis count="0"/>
  <dimensions count="7">
    <dimension measure="1" name="Measures" uniqueName="[Measures]" caption="Measures"/>
    <dimension name="Range 1 1" uniqueName="[Range 1 1]" caption="Range 1 1"/>
    <dimension name="Range 2 1" uniqueName="[Range 2 1]" caption="Range 2 1"/>
    <dimension name="Range 3" uniqueName="[Range 3]" caption="Range 3"/>
    <dimension name="Range 3 1" uniqueName="[Range 3 1]" caption="Range 3 1"/>
    <dimension name="Range 3 2" uniqueName="[Range 3 2]" caption="Range 3 2"/>
    <dimension name="Range 4" uniqueName="[Range 4]" caption="Range 4"/>
  </dimensions>
  <measureGroups count="6">
    <measureGroup name="Range 1 1" caption="Range 1 1"/>
    <measureGroup name="Range 2 1" caption="Range 2 1"/>
    <measureGroup name="Range 3" caption="Range 3"/>
    <measureGroup name="Range 3 1" caption="Range 3 1"/>
    <measureGroup name="Range 3 2" caption="Range 3 2"/>
    <measureGroup name="Range 4" caption="Range 4"/>
  </measureGroups>
  <maps count="6">
    <map measureGroup="0" dimension="1"/>
    <map measureGroup="1" dimension="2"/>
    <map measureGroup="2" dimension="3"/>
    <map measureGroup="3" dimension="4"/>
    <map measureGroup="4" dimension="5"/>
    <map measureGroup="5" dimension="6"/>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wley Loken" refreshedDate="44077.525015277781" backgroundQuery="1" createdVersion="6" refreshedVersion="6" minRefreshableVersion="3" recordCount="0" supportSubquery="1" supportAdvancedDrill="1" xr:uid="{00000000-000A-0000-FFFF-FFFF01000000}">
  <cacheSource type="external" connectionId="1"/>
  <cacheFields count="6">
    <cacheField name="[Range 3 1].[State].[State]" caption="State" numFmtId="0" hierarchy="80" level="1">
      <sharedItems containsSemiMixedTypes="0" containsNonDate="0" containsString="0"/>
    </cacheField>
    <cacheField name="[Range 3 1].[Basin].[Basin]" caption="Basin" numFmtId="0" hierarchy="81" level="1">
      <sharedItems containsSemiMixedTypes="0" containsNonDate="0" containsString="0"/>
    </cacheField>
    <cacheField name="[Range 3 1].[Description].[Description]" caption="Description" numFmtId="0" hierarchy="90" level="1">
      <sharedItems containsNonDate="0" count="16">
        <s v="4-cycle Lean Burn"/>
        <s v="4-cycle Rich Burn"/>
        <s v="Amine Units"/>
        <s v="Fixed Roof Tank, Condensate, working+breathing+flashing losses"/>
        <s v="Fugitive Emissions"/>
        <s v="Internal Floating Roof Tank, Condensate, working+breathing+flashing"/>
        <s v="Midstream Unclassified"/>
        <s v="Other Not Classified"/>
        <s v="Point Source Compressor Engines"/>
        <s v="Point Source Dehydrators"/>
        <s v="Point Source Flares"/>
        <s v="Point Source Fugitives"/>
        <s v="Point Source Heaters"/>
        <s v="Point Source Tank Losses"/>
        <s v="Point Source Venting"/>
        <s v="Turbine"/>
      </sharedItems>
    </cacheField>
    <cacheField name="[Range 3 1].[Revised Source].[Revised Source]" caption="Revised Source" numFmtId="0" hierarchy="85" level="1">
      <sharedItems count="2">
        <s v="Nonpoint"/>
        <s v="Point"/>
      </sharedItems>
    </cacheField>
    <cacheField name="[Range 3 1].[CO2 Source Category].[CO2 Source Category]" caption="CO2 Source Category" numFmtId="0" hierarchy="106" level="1">
      <sharedItems count="2">
        <s v="Fuel Combustion"/>
        <s v="Non-Fuel Combustion"/>
      </sharedItems>
    </cacheField>
    <cacheField name="[Measures].[Sum of CO2 (t/yr) 8]" caption="Sum of CO2 (t/yr) 8" numFmtId="0" hierarchy="177" level="32767"/>
  </cacheFields>
  <cacheHierarchies count="179">
    <cacheHierarchy uniqueName="[Range 1 1].[State]" caption="State" attribute="1" defaultMemberUniqueName="[Range 1 1].[State].[All]" allUniqueName="[Range 1 1].[State].[All]" dimensionUniqueName="[Range 1 1]" displayFolder="" count="0" memberValueDatatype="130" unbalanced="0"/>
    <cacheHierarchy uniqueName="[Range 1 1].[Basin]" caption="Basin" attribute="1" defaultMemberUniqueName="[Range 1 1].[Basin].[All]" allUniqueName="[Range 1 1].[Basin].[All]" dimensionUniqueName="[Range 1 1]" displayFolder="" count="0" memberValueDatatype="130" unbalanced="0"/>
    <cacheHierarchy uniqueName="[Range 1 1].[Basin and State]" caption="Basin and State" attribute="1" defaultMemberUniqueName="[Range 1 1].[Basin and State].[All]" allUniqueName="[Range 1 1].[Basin and State].[All]" dimensionUniqueName="[Range 1 1]" displayFolder="" count="0" memberValueDatatype="130" unbalanced="0"/>
    <cacheHierarchy uniqueName="[Range 1 1].[Source]" caption="Source" attribute="1" defaultMemberUniqueName="[Range 1 1].[Source].[All]" allUniqueName="[Range 1 1].[Source].[All]" dimensionUniqueName="[Range 1 1]" displayFolder="" count="0" memberValueDatatype="130" unbalanced="0"/>
    <cacheHierarchy uniqueName="[Range 1 1].[Tribal/Non-Tribal]" caption="Tribal/Non-Tribal" attribute="1" defaultMemberUniqueName="[Range 1 1].[Tribal/Non-Tribal].[All]" allUniqueName="[Range 1 1].[Tribal/Non-Tribal].[All]" dimensionUniqueName="[Range 1 1]" displayFolder="" count="0" memberValueDatatype="130" unbalanced="0"/>
    <cacheHierarchy uniqueName="[Range 1 1].[Revised Source]" caption="Revised Source" attribute="1" defaultMemberUniqueName="[Range 1 1].[Revised Source].[All]" allUniqueName="[Range 1 1].[Revised Source].[All]" dimensionUniqueName="[Range 1 1]" displayFolder="" count="0" memberValueDatatype="130" unbalanced="0"/>
    <cacheHierarchy uniqueName="[Range 1 1].[STFIPs]" caption="STFIPs" attribute="1" defaultMemberUniqueName="[Range 1 1].[STFIPs].[All]" allUniqueName="[Range 1 1].[STFIPs].[All]" dimensionUniqueName="[Range 1 1]" displayFolder="" count="0" memberValueDatatype="130" unbalanced="0"/>
    <cacheHierarchy uniqueName="[Range 1 1].[FIPS]" caption="FIPS" attribute="1" defaultMemberUniqueName="[Range 1 1].[FIPS].[All]" allUniqueName="[Range 1 1].[FIPS].[All]" dimensionUniqueName="[Range 1 1]" displayFolder="" count="0" memberValueDatatype="130" unbalanced="0"/>
    <cacheHierarchy uniqueName="[Range 1 1].[County Name]" caption="County Name" attribute="1" defaultMemberUniqueName="[Range 1 1].[County Name].[All]" allUniqueName="[Range 1 1].[County Name].[All]" dimensionUniqueName="[Range 1 1]" displayFolder="" count="0" memberValueDatatype="130" unbalanced="0"/>
    <cacheHierarchy uniqueName="[Range 1 1].[SCC]" caption="SCC" attribute="1" defaultMemberUniqueName="[Range 1 1].[SCC].[All]" allUniqueName="[Range 1 1].[SCC].[All]" dimensionUniqueName="[Range 1 1]" displayFolder="" count="0" memberValueDatatype="130" unbalanced="0"/>
    <cacheHierarchy uniqueName="[Range 1 1].[Description]" caption="Description" attribute="1" defaultMemberUniqueName="[Range 1 1].[Description].[All]" allUniqueName="[Range 1 1].[Description].[All]" dimensionUniqueName="[Range 1 1]" displayFolder="" count="0" memberValueDatatype="130" unbalanced="0"/>
    <cacheHierarchy uniqueName="[Range 1 1].[NOx (tons/year)]" caption="NOx (tons/year)" attribute="1" defaultMemberUniqueName="[Range 1 1].[NOx (tons/year)].[All]" allUniqueName="[Range 1 1].[NOx (tons/year)].[All]" dimensionUniqueName="[Range 1 1]" displayFolder="" count="0" memberValueDatatype="5" unbalanced="0"/>
    <cacheHierarchy uniqueName="[Range 1 1].[VOC (tons/year)]" caption="VOC (tons/year)" attribute="1" defaultMemberUniqueName="[Range 1 1].[VOC (tons/year)].[All]" allUniqueName="[Range 1 1].[VOC (tons/year)].[All]" dimensionUniqueName="[Range 1 1]" displayFolder="" count="0" memberValueDatatype="5" unbalanced="0"/>
    <cacheHierarchy uniqueName="[Range 1 1].[CO (tons/year)]" caption="CO (tons/year)" attribute="1" defaultMemberUniqueName="[Range 1 1].[CO (tons/year)].[All]" allUniqueName="[Range 1 1].[CO (tons/year)].[All]" dimensionUniqueName="[Range 1 1]" displayFolder="" count="0" memberValueDatatype="5" unbalanced="0"/>
    <cacheHierarchy uniqueName="[Range 1 1].[SOx (tons/year)]" caption="SOx (tons/year)" attribute="1" defaultMemberUniqueName="[Range 1 1].[SOx (tons/year)].[All]" allUniqueName="[Range 1 1].[SOx (tons/year)].[All]" dimensionUniqueName="[Range 1 1]" displayFolder="" count="0" memberValueDatatype="5" unbalanced="0"/>
    <cacheHierarchy uniqueName="[Range 1 1].[PM10 (tons/year)]" caption="PM10 (tons/year)" attribute="1" defaultMemberUniqueName="[Range 1 1].[PM10 (tons/year)].[All]" allUniqueName="[Range 1 1].[PM10 (tons/year)].[All]" dimensionUniqueName="[Range 1 1]" displayFolder="" count="0" memberValueDatatype="5" unbalanced="0"/>
    <cacheHierarchy uniqueName="[Range 1 1].[PM2.5 (tons/year)]" caption="PM2.5 (tons/year)" attribute="1" defaultMemberUniqueName="[Range 1 1].[PM2.5 (tons/year)].[All]" allUniqueName="[Range 1 1].[PM2.5 (tons/year)].[All]" dimensionUniqueName="[Range 1 1]" displayFolder="" count="0" memberValueDatatype="5" unbalanced="0"/>
    <cacheHierarchy uniqueName="[Range 1 1].[CO2 (tons/yr)]" caption="CO2 (tons/yr)" attribute="1" defaultMemberUniqueName="[Range 1 1].[CO2 (tons/yr)].[All]" allUniqueName="[Range 1 1].[CO2 (tons/yr)].[All]" dimensionUniqueName="[Range 1 1]" displayFolder="" count="0" memberValueDatatype="130" unbalanced="0"/>
    <cacheHierarchy uniqueName="[Range 1 1].[CH4 (tons/year)]" caption="CH4 (tons/year)" attribute="1" defaultMemberUniqueName="[Range 1 1].[CH4 (tons/year)].[All]" allUniqueName="[Range 1 1].[CH4 (tons/year)].[All]" dimensionUniqueName="[Range 1 1]" displayFolder="" count="0" memberValueDatatype="130" unbalanced="0"/>
    <cacheHierarchy uniqueName="[Range 1 1].[N2O (tons/year)]" caption="N2O (tons/year)" attribute="1" defaultMemberUniqueName="[Range 1 1].[N2O (tons/year)].[All]" allUniqueName="[Range 1 1].[N2O (tons/year)].[All]" dimensionUniqueName="[Range 1 1]" displayFolder="" count="0" memberValueDatatype="130" unbalanced="0"/>
    <cacheHierarchy uniqueName="[Range 1 1].[CO2e (tons/year)]" caption="CO2e (tons/year)" attribute="1" defaultMemberUniqueName="[Range 1 1].[CO2e (tons/year)].[All]" allUniqueName="[Range 1 1].[CO2e (tons/year)].[All]" dimensionUniqueName="[Range 1 1]" displayFolder="" count="0" memberValueDatatype="130" unbalanced="0"/>
    <cacheHierarchy uniqueName="[Range 1 1].[Notes]" caption="Notes" attribute="1" defaultMemberUniqueName="[Range 1 1].[Notes].[All]" allUniqueName="[Range 1 1].[Notes].[All]" dimensionUniqueName="[Range 1 1]" displayFolder="" count="0" memberValueDatatype="130" unbalanced="0"/>
    <cacheHierarchy uniqueName="[Range 1 1].[CO2 (t/yr)]" caption="CO2 (t/yr)" attribute="1" defaultMemberUniqueName="[Range 1 1].[CO2 (t/yr)].[All]" allUniqueName="[Range 1 1].[CO2 (t/yr)].[All]" dimensionUniqueName="[Range 1 1]" displayFolder="" count="0" memberValueDatatype="5" unbalanced="0"/>
    <cacheHierarchy uniqueName="[Range 1 1].[CH4 (t/yr)]" caption="CH4 (t/yr)" attribute="1" defaultMemberUniqueName="[Range 1 1].[CH4 (t/yr)].[All]" allUniqueName="[Range 1 1].[CH4 (t/yr)].[All]" dimensionUniqueName="[Range 1 1]" displayFolder="" count="0" memberValueDatatype="5" unbalanced="0"/>
    <cacheHierarchy uniqueName="[Range 1 1].[N2O (t/yr)]" caption="N2O (t/yr)" attribute="1" defaultMemberUniqueName="[Range 1 1].[N2O (t/yr)].[All]" allUniqueName="[Range 1 1].[N2O (t/yr)].[All]" dimensionUniqueName="[Range 1 1]" displayFolder="" count="0" memberValueDatatype="5" unbalanced="0"/>
    <cacheHierarchy uniqueName="[Range 1 1].[CO2e (t/yr)]" caption="CO2e (t/yr)" attribute="1" defaultMemberUniqueName="[Range 1 1].[CO2e (t/yr)].[All]" allUniqueName="[Range 1 1].[CO2e (t/yr)].[All]" dimensionUniqueName="[Range 1 1]" displayFolder="" count="0" memberValueDatatype="5" unbalanced="0"/>
    <cacheHierarchy uniqueName="[Range 2 1].[State]" caption="State" attribute="1" defaultMemberUniqueName="[Range 2 1].[State].[All]" allUniqueName="[Range 2 1].[State].[All]" dimensionUniqueName="[Range 2 1]" displayFolder="" count="0" memberValueDatatype="130" unbalanced="0"/>
    <cacheHierarchy uniqueName="[Range 2 1].[Basin]" caption="Basin" attribute="1" defaultMemberUniqueName="[Range 2 1].[Basin].[All]" allUniqueName="[Range 2 1].[Basin].[All]" dimensionUniqueName="[Range 2 1]" displayFolder="" count="0" memberValueDatatype="130" unbalanced="0"/>
    <cacheHierarchy uniqueName="[Range 2 1].[Basin and State]" caption="Basin and State" attribute="1" defaultMemberUniqueName="[Range 2 1].[Basin and State].[All]" allUniqueName="[Range 2 1].[Basin and State].[All]" dimensionUniqueName="[Range 2 1]" displayFolder="" count="0" memberValueDatatype="130" unbalanced="0"/>
    <cacheHierarchy uniqueName="[Range 2 1].[Source]" caption="Source" attribute="1" defaultMemberUniqueName="[Range 2 1].[Source].[All]" allUniqueName="[Range 2 1].[Source].[All]" dimensionUniqueName="[Range 2 1]" displayFolder="" count="0" memberValueDatatype="130" unbalanced="0"/>
    <cacheHierarchy uniqueName="[Range 2 1].[Tribal/Non-Tribal]" caption="Tribal/Non-Tribal" attribute="1" defaultMemberUniqueName="[Range 2 1].[Tribal/Non-Tribal].[All]" allUniqueName="[Range 2 1].[Tribal/Non-Tribal].[All]" dimensionUniqueName="[Range 2 1]" displayFolder="" count="0" memberValueDatatype="130" unbalanced="0"/>
    <cacheHierarchy uniqueName="[Range 2 1].[Revised Source]" caption="Revised Source" attribute="1" defaultMemberUniqueName="[Range 2 1].[Revised Source].[All]" allUniqueName="[Range 2 1].[Revised Source].[All]" dimensionUniqueName="[Range 2 1]" displayFolder="" count="0" memberValueDatatype="130" unbalanced="0"/>
    <cacheHierarchy uniqueName="[Range 2 1].[STFIPs]" caption="STFIPs" attribute="1" defaultMemberUniqueName="[Range 2 1].[STFIPs].[All]" allUniqueName="[Range 2 1].[STFIPs].[All]" dimensionUniqueName="[Range 2 1]" displayFolder="" count="0" memberValueDatatype="130" unbalanced="0"/>
    <cacheHierarchy uniqueName="[Range 2 1].[FIPS]" caption="FIPS" attribute="1" defaultMemberUniqueName="[Range 2 1].[FIPS].[All]" allUniqueName="[Range 2 1].[FIPS].[All]" dimensionUniqueName="[Range 2 1]" displayFolder="" count="0" memberValueDatatype="130" unbalanced="0"/>
    <cacheHierarchy uniqueName="[Range 2 1].[County Name]" caption="County Name" attribute="1" defaultMemberUniqueName="[Range 2 1].[County Name].[All]" allUniqueName="[Range 2 1].[County Name].[All]" dimensionUniqueName="[Range 2 1]" displayFolder="" count="0" memberValueDatatype="130" unbalanced="0"/>
    <cacheHierarchy uniqueName="[Range 2 1].[SCC]" caption="SCC" attribute="1" defaultMemberUniqueName="[Range 2 1].[SCC].[All]" allUniqueName="[Range 2 1].[SCC].[All]" dimensionUniqueName="[Range 2 1]" displayFolder="" count="0" memberValueDatatype="130" unbalanced="0"/>
    <cacheHierarchy uniqueName="[Range 2 1].[Description]" caption="Description" attribute="1" defaultMemberUniqueName="[Range 2 1].[Description].[All]" allUniqueName="[Range 2 1].[Description].[All]" dimensionUniqueName="[Range 2 1]" displayFolder="" count="0" memberValueDatatype="130" unbalanced="0"/>
    <cacheHierarchy uniqueName="[Range 2 1].[NOx (tons/year)]" caption="NOx (tons/year)" attribute="1" defaultMemberUniqueName="[Range 2 1].[NOx (tons/year)].[All]" allUniqueName="[Range 2 1].[NOx (tons/year)].[All]" dimensionUniqueName="[Range 2 1]" displayFolder="" count="0" memberValueDatatype="5" unbalanced="0"/>
    <cacheHierarchy uniqueName="[Range 2 1].[VOC (tons/year)]" caption="VOC (tons/year)" attribute="1" defaultMemberUniqueName="[Range 2 1].[VOC (tons/year)].[All]" allUniqueName="[Range 2 1].[VOC (tons/year)].[All]" dimensionUniqueName="[Range 2 1]" displayFolder="" count="0" memberValueDatatype="5" unbalanced="0"/>
    <cacheHierarchy uniqueName="[Range 2 1].[CO (tons/year)]" caption="CO (tons/year)" attribute="1" defaultMemberUniqueName="[Range 2 1].[CO (tons/year)].[All]" allUniqueName="[Range 2 1].[CO (tons/year)].[All]" dimensionUniqueName="[Range 2 1]" displayFolder="" count="0" memberValueDatatype="5" unbalanced="0"/>
    <cacheHierarchy uniqueName="[Range 2 1].[SOx (tons/year)]" caption="SOx (tons/year)" attribute="1" defaultMemberUniqueName="[Range 2 1].[SOx (tons/year)].[All]" allUniqueName="[Range 2 1].[SOx (tons/year)].[All]" dimensionUniqueName="[Range 2 1]" displayFolder="" count="0" memberValueDatatype="5" unbalanced="0"/>
    <cacheHierarchy uniqueName="[Range 2 1].[PM10 (tons/year)]" caption="PM10 (tons/year)" attribute="1" defaultMemberUniqueName="[Range 2 1].[PM10 (tons/year)].[All]" allUniqueName="[Range 2 1].[PM10 (tons/year)].[All]" dimensionUniqueName="[Range 2 1]" displayFolder="" count="0" memberValueDatatype="5" unbalanced="0"/>
    <cacheHierarchy uniqueName="[Range 2 1].[PM2.5 (tons/year)]" caption="PM2.5 (tons/year)" attribute="1" defaultMemberUniqueName="[Range 2 1].[PM2.5 (tons/year)].[All]" allUniqueName="[Range 2 1].[PM2.5 (tons/year)].[All]" dimensionUniqueName="[Range 2 1]" displayFolder="" count="0" memberValueDatatype="5" unbalanced="0"/>
    <cacheHierarchy uniqueName="[Range 2 1].[CO2 (tons/yr)]" caption="CO2 (tons/yr)" attribute="1" defaultMemberUniqueName="[Range 2 1].[CO2 (tons/yr)].[All]" allUniqueName="[Range 2 1].[CO2 (tons/yr)].[All]" dimensionUniqueName="[Range 2 1]" displayFolder="" count="0" memberValueDatatype="130" unbalanced="0"/>
    <cacheHierarchy uniqueName="[Range 2 1].[CH4 (tons/year)]" caption="CH4 (tons/year)" attribute="1" defaultMemberUniqueName="[Range 2 1].[CH4 (tons/year)].[All]" allUniqueName="[Range 2 1].[CH4 (tons/year)].[All]" dimensionUniqueName="[Range 2 1]" displayFolder="" count="0" memberValueDatatype="130" unbalanced="0"/>
    <cacheHierarchy uniqueName="[Range 2 1].[N2O (tons/year)]" caption="N2O (tons/year)" attribute="1" defaultMemberUniqueName="[Range 2 1].[N2O (tons/year)].[All]" allUniqueName="[Range 2 1].[N2O (tons/year)].[All]" dimensionUniqueName="[Range 2 1]" displayFolder="" count="0" memberValueDatatype="130" unbalanced="0"/>
    <cacheHierarchy uniqueName="[Range 2 1].[CO2e (tons/year)]" caption="CO2e (tons/year)" attribute="1" defaultMemberUniqueName="[Range 2 1].[CO2e (tons/year)].[All]" allUniqueName="[Range 2 1].[CO2e (tons/year)].[All]" dimensionUniqueName="[Range 2 1]" displayFolder="" count="0" memberValueDatatype="130" unbalanced="0"/>
    <cacheHierarchy uniqueName="[Range 2 1].[Notes]" caption="Notes" attribute="1" defaultMemberUniqueName="[Range 2 1].[Notes].[All]" allUniqueName="[Range 2 1].[Notes].[All]" dimensionUniqueName="[Range 2 1]" displayFolder="" count="0" memberValueDatatype="130" unbalanced="0"/>
    <cacheHierarchy uniqueName="[Range 2 1].[CO2 (t/yr)]" caption="CO2 (t/yr)" attribute="1" defaultMemberUniqueName="[Range 2 1].[CO2 (t/yr)].[All]" allUniqueName="[Range 2 1].[CO2 (t/yr)].[All]" dimensionUniqueName="[Range 2 1]" displayFolder="" count="0" memberValueDatatype="5" unbalanced="0"/>
    <cacheHierarchy uniqueName="[Range 2 1].[CH4 (t/yr)]" caption="CH4 (t/yr)" attribute="1" defaultMemberUniqueName="[Range 2 1].[CH4 (t/yr)].[All]" allUniqueName="[Range 2 1].[CH4 (t/yr)].[All]" dimensionUniqueName="[Range 2 1]" displayFolder="" count="0" memberValueDatatype="5" unbalanced="0"/>
    <cacheHierarchy uniqueName="[Range 2 1].[N2O (t/yr)]" caption="N2O (t/yr)" attribute="1" defaultMemberUniqueName="[Range 2 1].[N2O (t/yr)].[All]" allUniqueName="[Range 2 1].[N2O (t/yr)].[All]" dimensionUniqueName="[Range 2 1]" displayFolder="" count="0" memberValueDatatype="5" unbalanced="0"/>
    <cacheHierarchy uniqueName="[Range 2 1].[CO2e (t/yr)]" caption="CO2e (t/yr)" attribute="1" defaultMemberUniqueName="[Range 2 1].[CO2e (t/yr)].[All]" allUniqueName="[Range 2 1].[CO2e (t/yr)].[All]" dimensionUniqueName="[Range 2 1]" displayFolder="" count="0" memberValueDatatype="5" unbalanced="0"/>
    <cacheHierarchy uniqueName="[Range 2 1].[CO2 Source Category]" caption="CO2 Source Category" attribute="1" defaultMemberUniqueName="[Range 2 1].[CO2 Source Category].[All]" allUniqueName="[Range 2 1].[CO2 Source Category].[All]" dimensionUniqueName="[Range 2 1]"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Basin]" caption="Basin" attribute="1" defaultMemberUniqueName="[Range 3].[Basin].[All]" allUniqueName="[Range 3].[Basin].[All]" dimensionUniqueName="[Range 3]" displayFolder="" count="0" memberValueDatatype="130" unbalanced="0"/>
    <cacheHierarchy uniqueName="[Range 3].[Basin and State]" caption="Basin and State" attribute="1" defaultMemberUniqueName="[Range 3].[Basin and State].[All]" allUniqueName="[Range 3].[Basin and State].[All]" dimensionUniqueName="[Range 3]" displayFolder="" count="0" memberValueDatatype="130" unbalanced="0"/>
    <cacheHierarchy uniqueName="[Range 3].[Source b]" caption="Source b" attribute="1" defaultMemberUniqueName="[Range 3].[Source b].[All]" allUniqueName="[Range 3].[Source b].[All]" dimensionUniqueName="[Range 3]" displayFolder="" count="0" memberValueDatatype="130" unbalanced="0"/>
    <cacheHierarchy uniqueName="[Range 3].[Tribal/Non-Tribal]" caption="Tribal/Non-Tribal" attribute="1" defaultMemberUniqueName="[Range 3].[Tribal/Non-Tribal].[All]" allUniqueName="[Range 3].[Tribal/Non-Tribal].[All]" dimensionUniqueName="[Range 3]" displayFolder="" count="0" memberValueDatatype="130" unbalanced="0"/>
    <cacheHierarchy uniqueName="[Range 3].[Revised Source]" caption="Revised Source" attribute="1" defaultMemberUniqueName="[Range 3].[Revised Source].[All]" allUniqueName="[Range 3].[Revised Source].[All]" dimensionUniqueName="[Range 3]" displayFolder="" count="0" memberValueDatatype="130" unbalanced="0"/>
    <cacheHierarchy uniqueName="[Range 3].[STFIPs]" caption="STFIPs" attribute="1" defaultMemberUniqueName="[Range 3].[STFIPs].[All]" allUniqueName="[Range 3].[STFIPs].[All]" dimensionUniqueName="[Range 3]" displayFolder="" count="0" memberValueDatatype="130" unbalanced="0"/>
    <cacheHierarchy uniqueName="[Range 3].[FIPS a]" caption="FIPS a" attribute="1" defaultMemberUniqueName="[Range 3].[FIPS a].[All]" allUniqueName="[Range 3].[FIPS a].[All]" dimensionUniqueName="[Range 3]" displayFolder="" count="0" memberValueDatatype="130" unbalanced="0"/>
    <cacheHierarchy uniqueName="[Range 3].[County Name]" caption="County Name" attribute="1" defaultMemberUniqueName="[Range 3].[County Name].[All]" allUniqueName="[Range 3].[County Name].[All]" dimensionUniqueName="[Range 3]" displayFolder="" count="0" memberValueDatatype="130" unbalanced="0"/>
    <cacheHierarchy uniqueName="[Range 3].[SCC]" caption="SCC" attribute="1" defaultMemberUniqueName="[Range 3].[SCC].[All]" allUniqueName="[Range 3].[SCC].[All]" dimensionUniqueName="[Range 3]" displayFolder="" count="0" memberValueDatatype="130" unbalanced="0"/>
    <cacheHierarchy uniqueName="[Range 3].[Description]" caption="Description" attribute="1" defaultMemberUniqueName="[Range 3].[Description].[All]" allUniqueName="[Range 3].[Description].[All]" dimensionUniqueName="[Range 3]" displayFolder="" count="0" memberValueDatatype="130" unbalanced="0"/>
    <cacheHierarchy uniqueName="[Range 3].[NOx (tons/year)]" caption="NOx (tons/year)" attribute="1" defaultMemberUniqueName="[Range 3].[NOx (tons/year)].[All]" allUniqueName="[Range 3].[NOx (tons/year)].[All]" dimensionUniqueName="[Range 3]" displayFolder="" count="0" memberValueDatatype="5" unbalanced="0"/>
    <cacheHierarchy uniqueName="[Range 3].[VOC (tons/year)]" caption="VOC (tons/year)" attribute="1" defaultMemberUniqueName="[Range 3].[VOC (tons/year)].[All]" allUniqueName="[Range 3].[VOC (tons/year)].[All]" dimensionUniqueName="[Range 3]" displayFolder="" count="0" memberValueDatatype="130" unbalanced="0"/>
    <cacheHierarchy uniqueName="[Range 3].[CO (tons/year)]" caption="CO (tons/year)" attribute="1" defaultMemberUniqueName="[Range 3].[CO (tons/year)].[All]" allUniqueName="[Range 3].[CO (tons/year)].[All]" dimensionUniqueName="[Range 3]" displayFolder="" count="0" memberValueDatatype="130" unbalanced="0"/>
    <cacheHierarchy uniqueName="[Range 3].[SOx (tons/year)]" caption="SOx (tons/year)" attribute="1" defaultMemberUniqueName="[Range 3].[SOx (tons/year)].[All]" allUniqueName="[Range 3].[SOx (tons/year)].[All]" dimensionUniqueName="[Range 3]" displayFolder="" count="0" memberValueDatatype="130" unbalanced="0"/>
    <cacheHierarchy uniqueName="[Range 3].[PM10 (tons/year)]" caption="PM10 (tons/year)" attribute="1" defaultMemberUniqueName="[Range 3].[PM10 (tons/year)].[All]" allUniqueName="[Range 3].[PM10 (tons/year)].[All]" dimensionUniqueName="[Range 3]" displayFolder="" count="0" memberValueDatatype="130" unbalanced="0"/>
    <cacheHierarchy uniqueName="[Range 3].[PM2.5 (tons/year)]" caption="PM2.5 (tons/year)" attribute="1" defaultMemberUniqueName="[Range 3].[PM2.5 (tons/year)].[All]" allUniqueName="[Range 3].[PM2.5 (tons/year)].[All]" dimensionUniqueName="[Range 3]" displayFolder="" count="0" memberValueDatatype="130" unbalanced="0"/>
    <cacheHierarchy uniqueName="[Range 3].[CO2 (tons/yr)]" caption="CO2 (tons/yr)" attribute="1" defaultMemberUniqueName="[Range 3].[CO2 (tons/yr)].[All]" allUniqueName="[Range 3].[CO2 (tons/yr)].[All]" dimensionUniqueName="[Range 3]" displayFolder="" count="0" memberValueDatatype="130" unbalanced="0"/>
    <cacheHierarchy uniqueName="[Range 3].[CH4 (tons/year)]" caption="CH4 (tons/year)" attribute="1" defaultMemberUniqueName="[Range 3].[CH4 (tons/year)].[All]" allUniqueName="[Range 3].[CH4 (tons/year)].[All]" dimensionUniqueName="[Range 3]" displayFolder="" count="0" memberValueDatatype="130" unbalanced="0"/>
    <cacheHierarchy uniqueName="[Range 3].[N2O (tons/year)]" caption="N2O (tons/year)" attribute="1" defaultMemberUniqueName="[Range 3].[N2O (tons/year)].[All]" allUniqueName="[Range 3].[N2O (tons/year)].[All]" dimensionUniqueName="[Range 3]" displayFolder="" count="0" memberValueDatatype="130" unbalanced="0"/>
    <cacheHierarchy uniqueName="[Range 3].[CO2e (tons/year)]" caption="CO2e (tons/year)" attribute="1" defaultMemberUniqueName="[Range 3].[CO2e (tons/year)].[All]" allUniqueName="[Range 3].[CO2e (tons/year)].[All]" dimensionUniqueName="[Range 3]" displayFolder="" count="0" memberValueDatatype="130" unbalanced="0"/>
    <cacheHierarchy uniqueName="[Range 3].[Notes]" caption="Notes" attribute="1" defaultMemberUniqueName="[Range 3].[Notes].[All]" allUniqueName="[Range 3].[Notes].[All]" dimensionUniqueName="[Range 3]" displayFolder="" count="0" memberValueDatatype="130" unbalanced="0"/>
    <cacheHierarchy uniqueName="[Range 3].[CO2 (t/yr)]" caption="CO2 (t/yr)" attribute="1" defaultMemberUniqueName="[Range 3].[CO2 (t/yr)].[All]" allUniqueName="[Range 3].[CO2 (t/yr)].[All]" dimensionUniqueName="[Range 3]" displayFolder="" count="0" memberValueDatatype="5" unbalanced="0"/>
    <cacheHierarchy uniqueName="[Range 3].[CH4 (t/yr)]" caption="CH4 (t/yr)" attribute="1" defaultMemberUniqueName="[Range 3].[CH4 (t/yr)].[All]" allUniqueName="[Range 3].[CH4 (t/yr)].[All]" dimensionUniqueName="[Range 3]" displayFolder="" count="0" memberValueDatatype="5" unbalanced="0"/>
    <cacheHierarchy uniqueName="[Range 3].[N2O (t/yr)]" caption="N2O (t/yr)" attribute="1" defaultMemberUniqueName="[Range 3].[N2O (t/yr)].[All]" allUniqueName="[Range 3].[N2O (t/yr)].[All]" dimensionUniqueName="[Range 3]" displayFolder="" count="0" memberValueDatatype="5" unbalanced="0"/>
    <cacheHierarchy uniqueName="[Range 3].[CO2e (t/yr)]" caption="CO2e (t/yr)" attribute="1" defaultMemberUniqueName="[Range 3].[CO2e (t/yr)].[All]" allUniqueName="[Range 3].[CO2e (t/yr)].[All]" dimensionUniqueName="[Range 3]" displayFolder="" count="0" memberValueDatatype="5" unbalanced="0"/>
    <cacheHierarchy uniqueName="[Range 3].[CO2 Source Category]" caption="CO2 Source Category" attribute="1" defaultMemberUniqueName="[Range 3].[CO2 Source Category].[All]" allUniqueName="[Range 3].[CO2 Source Category].[All]" dimensionUniqueName="[Range 3]" displayFolder="" count="0" memberValueDatatype="130" unbalanced="0"/>
    <cacheHierarchy uniqueName="[Range 3 1].[State]" caption="State" attribute="1" defaultMemberUniqueName="[Range 3 1].[State].[All]" allUniqueName="[Range 3 1].[State].[All]" dimensionUniqueName="[Range 3 1]" displayFolder="" count="2" memberValueDatatype="130" unbalanced="0">
      <fieldsUsage count="2">
        <fieldUsage x="-1"/>
        <fieldUsage x="0"/>
      </fieldsUsage>
    </cacheHierarchy>
    <cacheHierarchy uniqueName="[Range 3 1].[Basin]" caption="Basin" attribute="1" defaultMemberUniqueName="[Range 3 1].[Basin].[All]" allUniqueName="[Range 3 1].[Basin].[All]" dimensionUniqueName="[Range 3 1]" displayFolder="" count="2" memberValueDatatype="130" unbalanced="0">
      <fieldsUsage count="2">
        <fieldUsage x="-1"/>
        <fieldUsage x="1"/>
      </fieldsUsage>
    </cacheHierarchy>
    <cacheHierarchy uniqueName="[Range 3 1].[Basin and State]" caption="Basin and State" attribute="1" defaultMemberUniqueName="[Range 3 1].[Basin and State].[All]" allUniqueName="[Range 3 1].[Basin and State].[All]" dimensionUniqueName="[Range 3 1]" displayFolder="" count="0" memberValueDatatype="130" unbalanced="0"/>
    <cacheHierarchy uniqueName="[Range 3 1].[Source b]" caption="Source b" attribute="1" defaultMemberUniqueName="[Range 3 1].[Source b].[All]" allUniqueName="[Range 3 1].[Source b].[All]" dimensionUniqueName="[Range 3 1]" displayFolder="" count="0" memberValueDatatype="130" unbalanced="0"/>
    <cacheHierarchy uniqueName="[Range 3 1].[Tribal/Non-Tribal]" caption="Tribal/Non-Tribal" attribute="1" defaultMemberUniqueName="[Range 3 1].[Tribal/Non-Tribal].[All]" allUniqueName="[Range 3 1].[Tribal/Non-Tribal].[All]" dimensionUniqueName="[Range 3 1]" displayFolder="" count="0" memberValueDatatype="130" unbalanced="0"/>
    <cacheHierarchy uniqueName="[Range 3 1].[Revised Source]" caption="Revised Source" attribute="1" defaultMemberUniqueName="[Range 3 1].[Revised Source].[All]" allUniqueName="[Range 3 1].[Revised Source].[All]" dimensionUniqueName="[Range 3 1]" displayFolder="" count="2" memberValueDatatype="130" unbalanced="0">
      <fieldsUsage count="2">
        <fieldUsage x="-1"/>
        <fieldUsage x="3"/>
      </fieldsUsage>
    </cacheHierarchy>
    <cacheHierarchy uniqueName="[Range 3 1].[STFIPs]" caption="STFIPs" attribute="1" defaultMemberUniqueName="[Range 3 1].[STFIPs].[All]" allUniqueName="[Range 3 1].[STFIPs].[All]" dimensionUniqueName="[Range 3 1]" displayFolder="" count="0" memberValueDatatype="130" unbalanced="0"/>
    <cacheHierarchy uniqueName="[Range 3 1].[FIPS a]" caption="FIPS a" attribute="1" defaultMemberUniqueName="[Range 3 1].[FIPS a].[All]" allUniqueName="[Range 3 1].[FIPS a].[All]" dimensionUniqueName="[Range 3 1]" displayFolder="" count="0" memberValueDatatype="130" unbalanced="0"/>
    <cacheHierarchy uniqueName="[Range 3 1].[County Name]" caption="County Name" attribute="1" defaultMemberUniqueName="[Range 3 1].[County Name].[All]" allUniqueName="[Range 3 1].[County Name].[All]" dimensionUniqueName="[Range 3 1]" displayFolder="" count="0" memberValueDatatype="130" unbalanced="0"/>
    <cacheHierarchy uniqueName="[Range 3 1].[SCC]" caption="SCC" attribute="1" defaultMemberUniqueName="[Range 3 1].[SCC].[All]" allUniqueName="[Range 3 1].[SCC].[All]" dimensionUniqueName="[Range 3 1]" displayFolder="" count="0" memberValueDatatype="130" unbalanced="0"/>
    <cacheHierarchy uniqueName="[Range 3 1].[Description]" caption="Description" attribute="1" defaultMemberUniqueName="[Range 3 1].[Description].[All]" allUniqueName="[Range 3 1].[Description].[All]" dimensionUniqueName="[Range 3 1]" displayFolder="" count="2" memberValueDatatype="130" unbalanced="0">
      <fieldsUsage count="2">
        <fieldUsage x="-1"/>
        <fieldUsage x="2"/>
      </fieldsUsage>
    </cacheHierarchy>
    <cacheHierarchy uniqueName="[Range 3 1].[NOx (tons/year)]" caption="NOx (tons/year)" attribute="1" defaultMemberUniqueName="[Range 3 1].[NOx (tons/year)].[All]" allUniqueName="[Range 3 1].[NOx (tons/year)].[All]" dimensionUniqueName="[Range 3 1]" displayFolder="" count="0" memberValueDatatype="5" unbalanced="0"/>
    <cacheHierarchy uniqueName="[Range 3 1].[VOC (tons/year)]" caption="VOC (tons/year)" attribute="1" defaultMemberUniqueName="[Range 3 1].[VOC (tons/year)].[All]" allUniqueName="[Range 3 1].[VOC (tons/year)].[All]" dimensionUniqueName="[Range 3 1]" displayFolder="" count="0" memberValueDatatype="5" unbalanced="0"/>
    <cacheHierarchy uniqueName="[Range 3 1].[CO (tons/year)]" caption="CO (tons/year)" attribute="1" defaultMemberUniqueName="[Range 3 1].[CO (tons/year)].[All]" allUniqueName="[Range 3 1].[CO (tons/year)].[All]" dimensionUniqueName="[Range 3 1]" displayFolder="" count="0" memberValueDatatype="5" unbalanced="0"/>
    <cacheHierarchy uniqueName="[Range 3 1].[SOx (tons/year)]" caption="SOx (tons/year)" attribute="1" defaultMemberUniqueName="[Range 3 1].[SOx (tons/year)].[All]" allUniqueName="[Range 3 1].[SOx (tons/year)].[All]" dimensionUniqueName="[Range 3 1]" displayFolder="" count="0" memberValueDatatype="5" unbalanced="0"/>
    <cacheHierarchy uniqueName="[Range 3 1].[PM10 (tons/year)]" caption="PM10 (tons/year)" attribute="1" defaultMemberUniqueName="[Range 3 1].[PM10 (tons/year)].[All]" allUniqueName="[Range 3 1].[PM10 (tons/year)].[All]" dimensionUniqueName="[Range 3 1]" displayFolder="" count="0" memberValueDatatype="5" unbalanced="0"/>
    <cacheHierarchy uniqueName="[Range 3 1].[PM2.5 (tons/year)]" caption="PM2.5 (tons/year)" attribute="1" defaultMemberUniqueName="[Range 3 1].[PM2.5 (tons/year)].[All]" allUniqueName="[Range 3 1].[PM2.5 (tons/year)].[All]" dimensionUniqueName="[Range 3 1]" displayFolder="" count="0" memberValueDatatype="5" unbalanced="0"/>
    <cacheHierarchy uniqueName="[Range 3 1].[CO2 (tons/yr)]" caption="CO2 (tons/yr)" attribute="1" defaultMemberUniqueName="[Range 3 1].[CO2 (tons/yr)].[All]" allUniqueName="[Range 3 1].[CO2 (tons/yr)].[All]" dimensionUniqueName="[Range 3 1]" displayFolder="" count="0" memberValueDatatype="130" unbalanced="0"/>
    <cacheHierarchy uniqueName="[Range 3 1].[CH4 (tons/year)]" caption="CH4 (tons/year)" attribute="1" defaultMemberUniqueName="[Range 3 1].[CH4 (tons/year)].[All]" allUniqueName="[Range 3 1].[CH4 (tons/year)].[All]" dimensionUniqueName="[Range 3 1]" displayFolder="" count="0" memberValueDatatype="130" unbalanced="0"/>
    <cacheHierarchy uniqueName="[Range 3 1].[N2O (tons/year)]" caption="N2O (tons/year)" attribute="1" defaultMemberUniqueName="[Range 3 1].[N2O (tons/year)].[All]" allUniqueName="[Range 3 1].[N2O (tons/year)].[All]" dimensionUniqueName="[Range 3 1]" displayFolder="" count="0" memberValueDatatype="130" unbalanced="0"/>
    <cacheHierarchy uniqueName="[Range 3 1].[CO2e (tons/year)]" caption="CO2e (tons/year)" attribute="1" defaultMemberUniqueName="[Range 3 1].[CO2e (tons/year)].[All]" allUniqueName="[Range 3 1].[CO2e (tons/year)].[All]" dimensionUniqueName="[Range 3 1]" displayFolder="" count="0" memberValueDatatype="130" unbalanced="0"/>
    <cacheHierarchy uniqueName="[Range 3 1].[Notes]" caption="Notes" attribute="1" defaultMemberUniqueName="[Range 3 1].[Notes].[All]" allUniqueName="[Range 3 1].[Notes].[All]" dimensionUniqueName="[Range 3 1]" displayFolder="" count="0" memberValueDatatype="130" unbalanced="0"/>
    <cacheHierarchy uniqueName="[Range 3 1].[CO2 (t/yr)]" caption="CO2 (t/yr)" attribute="1" defaultMemberUniqueName="[Range 3 1].[CO2 (t/yr)].[All]" allUniqueName="[Range 3 1].[CO2 (t/yr)].[All]" dimensionUniqueName="[Range 3 1]" displayFolder="" count="0" memberValueDatatype="5" unbalanced="0"/>
    <cacheHierarchy uniqueName="[Range 3 1].[CH4 (t/yr)]" caption="CH4 (t/yr)" attribute="1" defaultMemberUniqueName="[Range 3 1].[CH4 (t/yr)].[All]" allUniqueName="[Range 3 1].[CH4 (t/yr)].[All]" dimensionUniqueName="[Range 3 1]" displayFolder="" count="0" memberValueDatatype="5" unbalanced="0"/>
    <cacheHierarchy uniqueName="[Range 3 1].[N2O (t/yr)]" caption="N2O (t/yr)" attribute="1" defaultMemberUniqueName="[Range 3 1].[N2O (t/yr)].[All]" allUniqueName="[Range 3 1].[N2O (t/yr)].[All]" dimensionUniqueName="[Range 3 1]" displayFolder="" count="0" memberValueDatatype="5" unbalanced="0"/>
    <cacheHierarchy uniqueName="[Range 3 1].[CO2e (t/yr)]" caption="CO2e (t/yr)" attribute="1" defaultMemberUniqueName="[Range 3 1].[CO2e (t/yr)].[All]" allUniqueName="[Range 3 1].[CO2e (t/yr)].[All]" dimensionUniqueName="[Range 3 1]" displayFolder="" count="0" memberValueDatatype="5" unbalanced="0"/>
    <cacheHierarchy uniqueName="[Range 3 1].[CO2 Source Category]" caption="CO2 Source Category" attribute="1" defaultMemberUniqueName="[Range 3 1].[CO2 Source Category].[All]" allUniqueName="[Range 3 1].[CO2 Source Category].[All]" dimensionUniqueName="[Range 3 1]" displayFolder="" count="2" memberValueDatatype="130" unbalanced="0">
      <fieldsUsage count="2">
        <fieldUsage x="-1"/>
        <fieldUsage x="4"/>
      </fieldsUsage>
    </cacheHierarchy>
    <cacheHierarchy uniqueName="[Range 3 2].[State]" caption="State" attribute="1" defaultMemberUniqueName="[Range 3 2].[State].[All]" allUniqueName="[Range 3 2].[State].[All]" dimensionUniqueName="[Range 3 2]" displayFolder="" count="0" memberValueDatatype="130" unbalanced="0"/>
    <cacheHierarchy uniqueName="[Range 3 2].[Basin]" caption="Basin" attribute="1" defaultMemberUniqueName="[Range 3 2].[Basin].[All]" allUniqueName="[Range 3 2].[Basin].[All]" dimensionUniqueName="[Range 3 2]" displayFolder="" count="0" memberValueDatatype="130" unbalanced="0"/>
    <cacheHierarchy uniqueName="[Range 3 2].[Basin and State]" caption="Basin and State" attribute="1" defaultMemberUniqueName="[Range 3 2].[Basin and State].[All]" allUniqueName="[Range 3 2].[Basin and State].[All]" dimensionUniqueName="[Range 3 2]" displayFolder="" count="0" memberValueDatatype="130" unbalanced="0"/>
    <cacheHierarchy uniqueName="[Range 3 2].[Source b]" caption="Source b" attribute="1" defaultMemberUniqueName="[Range 3 2].[Source b].[All]" allUniqueName="[Range 3 2].[Source b].[All]" dimensionUniqueName="[Range 3 2]" displayFolder="" count="0" memberValueDatatype="130" unbalanced="0"/>
    <cacheHierarchy uniqueName="[Range 3 2].[Tribal/Non-Tribal]" caption="Tribal/Non-Tribal" attribute="1" defaultMemberUniqueName="[Range 3 2].[Tribal/Non-Tribal].[All]" allUniqueName="[Range 3 2].[Tribal/Non-Tribal].[All]" dimensionUniqueName="[Range 3 2]" displayFolder="" count="0" memberValueDatatype="130" unbalanced="0"/>
    <cacheHierarchy uniqueName="[Range 3 2].[Revised Source]" caption="Revised Source" attribute="1" defaultMemberUniqueName="[Range 3 2].[Revised Source].[All]" allUniqueName="[Range 3 2].[Revised Source].[All]" dimensionUniqueName="[Range 3 2]" displayFolder="" count="0" memberValueDatatype="130" unbalanced="0"/>
    <cacheHierarchy uniqueName="[Range 3 2].[STFIPs]" caption="STFIPs" attribute="1" defaultMemberUniqueName="[Range 3 2].[STFIPs].[All]" allUniqueName="[Range 3 2].[STFIPs].[All]" dimensionUniqueName="[Range 3 2]" displayFolder="" count="0" memberValueDatatype="130" unbalanced="0"/>
    <cacheHierarchy uniqueName="[Range 3 2].[FIPS a]" caption="FIPS a" attribute="1" defaultMemberUniqueName="[Range 3 2].[FIPS a].[All]" allUniqueName="[Range 3 2].[FIPS a].[All]" dimensionUniqueName="[Range 3 2]" displayFolder="" count="0" memberValueDatatype="130" unbalanced="0"/>
    <cacheHierarchy uniqueName="[Range 3 2].[County Name]" caption="County Name" attribute="1" defaultMemberUniqueName="[Range 3 2].[County Name].[All]" allUniqueName="[Range 3 2].[County Name].[All]" dimensionUniqueName="[Range 3 2]" displayFolder="" count="0" memberValueDatatype="130" unbalanced="0"/>
    <cacheHierarchy uniqueName="[Range 3 2].[SCC]" caption="SCC" attribute="1" defaultMemberUniqueName="[Range 3 2].[SCC].[All]" allUniqueName="[Range 3 2].[SCC].[All]" dimensionUniqueName="[Range 3 2]" displayFolder="" count="0" memberValueDatatype="130" unbalanced="0"/>
    <cacheHierarchy uniqueName="[Range 3 2].[Description]" caption="Description" attribute="1" defaultMemberUniqueName="[Range 3 2].[Description].[All]" allUniqueName="[Range 3 2].[Description].[All]" dimensionUniqueName="[Range 3 2]" displayFolder="" count="0" memberValueDatatype="130" unbalanced="0"/>
    <cacheHierarchy uniqueName="[Range 3 2].[NOx (tons/year)]" caption="NOx (tons/year)" attribute="1" defaultMemberUniqueName="[Range 3 2].[NOx (tons/year)].[All]" allUniqueName="[Range 3 2].[NOx (tons/year)].[All]" dimensionUniqueName="[Range 3 2]" displayFolder="" count="0" memberValueDatatype="5" unbalanced="0"/>
    <cacheHierarchy uniqueName="[Range 3 2].[VOC (tons/year)]" caption="VOC (tons/year)" attribute="1" defaultMemberUniqueName="[Range 3 2].[VOC (tons/year)].[All]" allUniqueName="[Range 3 2].[VOC (tons/year)].[All]" dimensionUniqueName="[Range 3 2]" displayFolder="" count="0" memberValueDatatype="5" unbalanced="0"/>
    <cacheHierarchy uniqueName="[Range 3 2].[CO (tons/year)]" caption="CO (tons/year)" attribute="1" defaultMemberUniqueName="[Range 3 2].[CO (tons/year)].[All]" allUniqueName="[Range 3 2].[CO (tons/year)].[All]" dimensionUniqueName="[Range 3 2]" displayFolder="" count="0" memberValueDatatype="5" unbalanced="0"/>
    <cacheHierarchy uniqueName="[Range 3 2].[SOx (tons/year)]" caption="SOx (tons/year)" attribute="1" defaultMemberUniqueName="[Range 3 2].[SOx (tons/year)].[All]" allUniqueName="[Range 3 2].[SOx (tons/year)].[All]" dimensionUniqueName="[Range 3 2]" displayFolder="" count="0" memberValueDatatype="5" unbalanced="0"/>
    <cacheHierarchy uniqueName="[Range 3 2].[PM10 (tons/year)]" caption="PM10 (tons/year)" attribute="1" defaultMemberUniqueName="[Range 3 2].[PM10 (tons/year)].[All]" allUniqueName="[Range 3 2].[PM10 (tons/year)].[All]" dimensionUniqueName="[Range 3 2]" displayFolder="" count="0" memberValueDatatype="5" unbalanced="0"/>
    <cacheHierarchy uniqueName="[Range 3 2].[PM2.5 (tons/year)]" caption="PM2.5 (tons/year)" attribute="1" defaultMemberUniqueName="[Range 3 2].[PM2.5 (tons/year)].[All]" allUniqueName="[Range 3 2].[PM2.5 (tons/year)].[All]" dimensionUniqueName="[Range 3 2]" displayFolder="" count="0" memberValueDatatype="5" unbalanced="0"/>
    <cacheHierarchy uniqueName="[Range 3 2].[CO2 (tons/yr)]" caption="CO2 (tons/yr)" attribute="1" defaultMemberUniqueName="[Range 3 2].[CO2 (tons/yr)].[All]" allUniqueName="[Range 3 2].[CO2 (tons/yr)].[All]" dimensionUniqueName="[Range 3 2]" displayFolder="" count="0" memberValueDatatype="130" unbalanced="0"/>
    <cacheHierarchy uniqueName="[Range 3 2].[CH4 (tons/year)]" caption="CH4 (tons/year)" attribute="1" defaultMemberUniqueName="[Range 3 2].[CH4 (tons/year)].[All]" allUniqueName="[Range 3 2].[CH4 (tons/year)].[All]" dimensionUniqueName="[Range 3 2]" displayFolder="" count="0" memberValueDatatype="130" unbalanced="0"/>
    <cacheHierarchy uniqueName="[Range 3 2].[N2O (tons/year)]" caption="N2O (tons/year)" attribute="1" defaultMemberUniqueName="[Range 3 2].[N2O (tons/year)].[All]" allUniqueName="[Range 3 2].[N2O (tons/year)].[All]" dimensionUniqueName="[Range 3 2]" displayFolder="" count="0" memberValueDatatype="130" unbalanced="0"/>
    <cacheHierarchy uniqueName="[Range 3 2].[CO2e (tons/year)]" caption="CO2e (tons/year)" attribute="1" defaultMemberUniqueName="[Range 3 2].[CO2e (tons/year)].[All]" allUniqueName="[Range 3 2].[CO2e (tons/year)].[All]" dimensionUniqueName="[Range 3 2]" displayFolder="" count="0" memberValueDatatype="130" unbalanced="0"/>
    <cacheHierarchy uniqueName="[Range 3 2].[Notes]" caption="Notes" attribute="1" defaultMemberUniqueName="[Range 3 2].[Notes].[All]" allUniqueName="[Range 3 2].[Notes].[All]" dimensionUniqueName="[Range 3 2]" displayFolder="" count="0" memberValueDatatype="130" unbalanced="0"/>
    <cacheHierarchy uniqueName="[Range 3 2].[CO2 (t/yr)]" caption="CO2 (t/yr)" attribute="1" defaultMemberUniqueName="[Range 3 2].[CO2 (t/yr)].[All]" allUniqueName="[Range 3 2].[CO2 (t/yr)].[All]" dimensionUniqueName="[Range 3 2]" displayFolder="" count="0" memberValueDatatype="5" unbalanced="0"/>
    <cacheHierarchy uniqueName="[Range 3 2].[CH4 (t/yr)]" caption="CH4 (t/yr)" attribute="1" defaultMemberUniqueName="[Range 3 2].[CH4 (t/yr)].[All]" allUniqueName="[Range 3 2].[CH4 (t/yr)].[All]" dimensionUniqueName="[Range 3 2]" displayFolder="" count="0" memberValueDatatype="5" unbalanced="0"/>
    <cacheHierarchy uniqueName="[Range 3 2].[N2O (t/yr)]" caption="N2O (t/yr)" attribute="1" defaultMemberUniqueName="[Range 3 2].[N2O (t/yr)].[All]" allUniqueName="[Range 3 2].[N2O (t/yr)].[All]" dimensionUniqueName="[Range 3 2]" displayFolder="" count="0" memberValueDatatype="5" unbalanced="0"/>
    <cacheHierarchy uniqueName="[Range 3 2].[CO2e (t/yr)]" caption="CO2e (t/yr)" attribute="1" defaultMemberUniqueName="[Range 3 2].[CO2e (t/yr)].[All]" allUniqueName="[Range 3 2].[CO2e (t/yr)].[All]" dimensionUniqueName="[Range 3 2]" displayFolder="" count="0" memberValueDatatype="5" unbalanced="0"/>
    <cacheHierarchy uniqueName="[Range 3 2].[CO2 Source Category]" caption="CO2 Source Category" attribute="1" defaultMemberUniqueName="[Range 3 2].[CO2 Source Category].[All]" allUniqueName="[Range 3 2].[CO2 Source Category].[All]" dimensionUniqueName="[Range 3 2]" displayFolder="" count="0" memberValueDatatype="130" unbalanced="0"/>
    <cacheHierarchy uniqueName="[Range 4].[State]" caption="State" attribute="1" defaultMemberUniqueName="[Range 4].[State].[All]" allUniqueName="[Range 4].[State].[All]" dimensionUniqueName="[Range 4]" displayFolder="" count="0" memberValueDatatype="130" unbalanced="0"/>
    <cacheHierarchy uniqueName="[Range 4].[Basin]" caption="Basin" attribute="1" defaultMemberUniqueName="[Range 4].[Basin].[All]" allUniqueName="[Range 4].[Basin].[All]" dimensionUniqueName="[Range 4]" displayFolder="" count="0" memberValueDatatype="130" unbalanced="0"/>
    <cacheHierarchy uniqueName="[Range 4].[Basin and State]" caption="Basin and State" attribute="1" defaultMemberUniqueName="[Range 4].[Basin and State].[All]" allUniqueName="[Range 4].[Basin and State].[All]" dimensionUniqueName="[Range 4]" displayFolder="" count="0" memberValueDatatype="130" unbalanced="0"/>
    <cacheHierarchy uniqueName="[Range 4].[Source b]" caption="Source b" attribute="1" defaultMemberUniqueName="[Range 4].[Source b].[All]" allUniqueName="[Range 4].[Source b].[All]" dimensionUniqueName="[Range 4]" displayFolder="" count="0" memberValueDatatype="130" unbalanced="0"/>
    <cacheHierarchy uniqueName="[Range 4].[Tribal/Non-Tribal]" caption="Tribal/Non-Tribal" attribute="1" defaultMemberUniqueName="[Range 4].[Tribal/Non-Tribal].[All]" allUniqueName="[Range 4].[Tribal/Non-Tribal].[All]" dimensionUniqueName="[Range 4]" displayFolder="" count="0" memberValueDatatype="130" unbalanced="0"/>
    <cacheHierarchy uniqueName="[Range 4].[Revised Source]" caption="Revised Source" attribute="1" defaultMemberUniqueName="[Range 4].[Revised Source].[All]" allUniqueName="[Range 4].[Revised Source].[All]" dimensionUniqueName="[Range 4]" displayFolder="" count="0" memberValueDatatype="130" unbalanced="0"/>
    <cacheHierarchy uniqueName="[Range 4].[STFIPs]" caption="STFIPs" attribute="1" defaultMemberUniqueName="[Range 4].[STFIPs].[All]" allUniqueName="[Range 4].[STFIPs].[All]" dimensionUniqueName="[Range 4]" displayFolder="" count="0" memberValueDatatype="130" unbalanced="0"/>
    <cacheHierarchy uniqueName="[Range 4].[FIPS a]" caption="FIPS a" attribute="1" defaultMemberUniqueName="[Range 4].[FIPS a].[All]" allUniqueName="[Range 4].[FIPS a].[All]" dimensionUniqueName="[Range 4]" displayFolder="" count="0" memberValueDatatype="130" unbalanced="0"/>
    <cacheHierarchy uniqueName="[Range 4].[County Name]" caption="County Name" attribute="1" defaultMemberUniqueName="[Range 4].[County Name].[All]" allUniqueName="[Range 4].[County Name].[All]" dimensionUniqueName="[Range 4]" displayFolder="" count="0" memberValueDatatype="130" unbalanced="0"/>
    <cacheHierarchy uniqueName="[Range 4].[SCC]" caption="SCC" attribute="1" defaultMemberUniqueName="[Range 4].[SCC].[All]" allUniqueName="[Range 4].[SCC].[All]" dimensionUniqueName="[Range 4]" displayFolder="" count="0" memberValueDatatype="130" unbalanced="0"/>
    <cacheHierarchy uniqueName="[Range 4].[Description]" caption="Description" attribute="1" defaultMemberUniqueName="[Range 4].[Description].[All]" allUniqueName="[Range 4].[Description].[All]" dimensionUniqueName="[Range 4]" displayFolder="" count="0" memberValueDatatype="130" unbalanced="0"/>
    <cacheHierarchy uniqueName="[Range 4].[NOx (tons/year)]" caption="NOx (tons/year)" attribute="1" defaultMemberUniqueName="[Range 4].[NOx (tons/year)].[All]" allUniqueName="[Range 4].[NOx (tons/year)].[All]" dimensionUniqueName="[Range 4]" displayFolder="" count="0" memberValueDatatype="5" unbalanced="0"/>
    <cacheHierarchy uniqueName="[Range 4].[VOC (tons/year)]" caption="VOC (tons/year)" attribute="1" defaultMemberUniqueName="[Range 4].[VOC (tons/year)].[All]" allUniqueName="[Range 4].[VOC (tons/year)].[All]" dimensionUniqueName="[Range 4]" displayFolder="" count="0" memberValueDatatype="5" unbalanced="0"/>
    <cacheHierarchy uniqueName="[Range 4].[CO (tons/year)]" caption="CO (tons/year)" attribute="1" defaultMemberUniqueName="[Range 4].[CO (tons/year)].[All]" allUniqueName="[Range 4].[CO (tons/year)].[All]" dimensionUniqueName="[Range 4]" displayFolder="" count="0" memberValueDatatype="5" unbalanced="0"/>
    <cacheHierarchy uniqueName="[Range 4].[SOx (tons/year)]" caption="SOx (tons/year)" attribute="1" defaultMemberUniqueName="[Range 4].[SOx (tons/year)].[All]" allUniqueName="[Range 4].[SOx (tons/year)].[All]" dimensionUniqueName="[Range 4]" displayFolder="" count="0" memberValueDatatype="5" unbalanced="0"/>
    <cacheHierarchy uniqueName="[Range 4].[PM10 (tons/year)]" caption="PM10 (tons/year)" attribute="1" defaultMemberUniqueName="[Range 4].[PM10 (tons/year)].[All]" allUniqueName="[Range 4].[PM10 (tons/year)].[All]" dimensionUniqueName="[Range 4]" displayFolder="" count="0" memberValueDatatype="5" unbalanced="0"/>
    <cacheHierarchy uniqueName="[Range 4].[PM2.5 (tons/year)]" caption="PM2.5 (tons/year)" attribute="1" defaultMemberUniqueName="[Range 4].[PM2.5 (tons/year)].[All]" allUniqueName="[Range 4].[PM2.5 (tons/year)].[All]" dimensionUniqueName="[Range 4]" displayFolder="" count="0" memberValueDatatype="5" unbalanced="0"/>
    <cacheHierarchy uniqueName="[Range 4].[CO2 (tons/yr)]" caption="CO2 (tons/yr)" attribute="1" defaultMemberUniqueName="[Range 4].[CO2 (tons/yr)].[All]" allUniqueName="[Range 4].[CO2 (tons/yr)].[All]" dimensionUniqueName="[Range 4]" displayFolder="" count="0" memberValueDatatype="130" unbalanced="0"/>
    <cacheHierarchy uniqueName="[Range 4].[CH4 (tons/year)]" caption="CH4 (tons/year)" attribute="1" defaultMemberUniqueName="[Range 4].[CH4 (tons/year)].[All]" allUniqueName="[Range 4].[CH4 (tons/year)].[All]" dimensionUniqueName="[Range 4]" displayFolder="" count="0" memberValueDatatype="130" unbalanced="0"/>
    <cacheHierarchy uniqueName="[Range 4].[N2O (tons/year)]" caption="N2O (tons/year)" attribute="1" defaultMemberUniqueName="[Range 4].[N2O (tons/year)].[All]" allUniqueName="[Range 4].[N2O (tons/year)].[All]" dimensionUniqueName="[Range 4]" displayFolder="" count="0" memberValueDatatype="130" unbalanced="0"/>
    <cacheHierarchy uniqueName="[Range 4].[CO2e (tons/year)]" caption="CO2e (tons/year)" attribute="1" defaultMemberUniqueName="[Range 4].[CO2e (tons/year)].[All]" allUniqueName="[Range 4].[CO2e (tons/year)].[All]" dimensionUniqueName="[Range 4]" displayFolder="" count="0" memberValueDatatype="130" unbalanced="0"/>
    <cacheHierarchy uniqueName="[Range 4].[Notes]" caption="Notes" attribute="1" defaultMemberUniqueName="[Range 4].[Notes].[All]" allUniqueName="[Range 4].[Notes].[All]" dimensionUniqueName="[Range 4]" displayFolder="" count="0" memberValueDatatype="130" unbalanced="0"/>
    <cacheHierarchy uniqueName="[Range 4].[CO2 (t/yr)]" caption="CO2 (t/yr)" attribute="1" defaultMemberUniqueName="[Range 4].[CO2 (t/yr)].[All]" allUniqueName="[Range 4].[CO2 (t/yr)].[All]" dimensionUniqueName="[Range 4]" displayFolder="" count="0" memberValueDatatype="5" unbalanced="0"/>
    <cacheHierarchy uniqueName="[Range 4].[CH4 (t/yr)]" caption="CH4 (t/yr)" attribute="1" defaultMemberUniqueName="[Range 4].[CH4 (t/yr)].[All]" allUniqueName="[Range 4].[CH4 (t/yr)].[All]" dimensionUniqueName="[Range 4]" displayFolder="" count="0" memberValueDatatype="5" unbalanced="0"/>
    <cacheHierarchy uniqueName="[Range 4].[N2O (t/yr)]" caption="N2O (t/yr)" attribute="1" defaultMemberUniqueName="[Range 4].[N2O (t/yr)].[All]" allUniqueName="[Range 4].[N2O (t/yr)].[All]" dimensionUniqueName="[Range 4]" displayFolder="" count="0" memberValueDatatype="5" unbalanced="0"/>
    <cacheHierarchy uniqueName="[Range 4].[CO2e (t/yr)]" caption="CO2e (t/yr)" attribute="1" defaultMemberUniqueName="[Range 4].[CO2e (t/yr)].[All]" allUniqueName="[Range 4].[CO2e (t/yr)].[All]" dimensionUniqueName="[Range 4]" displayFolder="" count="0" memberValueDatatype="5" unbalanced="0"/>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Range 3 1]" caption="__XL_Count Range 3 1" measure="1" displayFolder="" measureGroup="Range 3 1" count="0" hidden="1"/>
    <cacheHierarchy uniqueName="[Measures].[__XL_Count Range 1 1]" caption="__XL_Count Range 1 1" measure="1" displayFolder="" measureGroup="Range 1 1" count="0" hidden="1"/>
    <cacheHierarchy uniqueName="[Measures].[__XL_Count Range 2 1]" caption="__XL_Count Range 2 1" measure="1" displayFolder="" measureGroup="Range 2 1" count="0" hidden="1"/>
    <cacheHierarchy uniqueName="[Measures].[__XL_Count Range 3 2]" caption="__XL_Count Range 3 2" measure="1" displayFolder="" measureGroup="Range 3 2" count="0" hidden="1"/>
    <cacheHierarchy uniqueName="[Measures].[__No measures defined]" caption="__No measures defined" measure="1" displayFolder="" count="0" hidden="1"/>
    <cacheHierarchy uniqueName="[Measures].[Sum of CO2 (t/yr) 4]" caption="Sum of CO2 (t/yr) 4" measure="1" displayFolder="" measureGroup="Range 3" count="0" hidden="1">
      <extLst>
        <ext xmlns:x15="http://schemas.microsoft.com/office/spreadsheetml/2010/11/main" uri="{B97F6D7D-B522-45F9-BDA1-12C45D357490}">
          <x15:cacheHierarchy aggregatedColumn="75"/>
        </ext>
      </extLst>
    </cacheHierarchy>
    <cacheHierarchy uniqueName="[Measures].[Sum of CO2e (t/yr) 3]" caption="Sum of CO2e (t/yr) 3" measure="1" displayFolder="" measureGroup="Range 4" count="0" hidden="1">
      <extLst>
        <ext xmlns:x15="http://schemas.microsoft.com/office/spreadsheetml/2010/11/main" uri="{B97F6D7D-B522-45F9-BDA1-12C45D357490}">
          <x15:cacheHierarchy aggregatedColumn="159"/>
        </ext>
      </extLst>
    </cacheHierarchy>
    <cacheHierarchy uniqueName="[Measures].[Sum of CO2 (t/yr) 5]" caption="Sum of CO2 (t/yr) 5" measure="1" displayFolder="" measureGroup="Range 4" count="0" hidden="1">
      <extLst>
        <ext xmlns:x15="http://schemas.microsoft.com/office/spreadsheetml/2010/11/main" uri="{B97F6D7D-B522-45F9-BDA1-12C45D357490}">
          <x15:cacheHierarchy aggregatedColumn="156"/>
        </ext>
      </extLst>
    </cacheHierarchy>
    <cacheHierarchy uniqueName="[Measures].[Sum of CH4 (t/yr) 3]" caption="Sum of CH4 (t/yr) 3" measure="1" displayFolder="" measureGroup="Range 4" count="0" hidden="1">
      <extLst>
        <ext xmlns:x15="http://schemas.microsoft.com/office/spreadsheetml/2010/11/main" uri="{B97F6D7D-B522-45F9-BDA1-12C45D357490}">
          <x15:cacheHierarchy aggregatedColumn="157"/>
        </ext>
      </extLst>
    </cacheHierarchy>
    <cacheHierarchy uniqueName="[Measures].[Sum of N2O (t/yr) 3]" caption="Sum of N2O (t/yr) 3" measure="1" displayFolder="" measureGroup="Range 4" count="0" hidden="1">
      <extLst>
        <ext xmlns:x15="http://schemas.microsoft.com/office/spreadsheetml/2010/11/main" uri="{B97F6D7D-B522-45F9-BDA1-12C45D357490}">
          <x15:cacheHierarchy aggregatedColumn="158"/>
        </ext>
      </extLst>
    </cacheHierarchy>
    <cacheHierarchy uniqueName="[Measures].[Sum of CO2 (t/yr) 6]" caption="Sum of CO2 (t/yr) 6" measure="1" displayFolder="" measureGroup="Range 1 1" count="0" hidden="1">
      <extLst>
        <ext xmlns:x15="http://schemas.microsoft.com/office/spreadsheetml/2010/11/main" uri="{B97F6D7D-B522-45F9-BDA1-12C45D357490}">
          <x15:cacheHierarchy aggregatedColumn="22"/>
        </ext>
      </extLst>
    </cacheHierarchy>
    <cacheHierarchy uniqueName="[Measures].[Sum of CH4 (t/yr) 4]" caption="Sum of CH4 (t/yr) 4" measure="1" displayFolder="" measureGroup="Range 1 1" count="0" hidden="1">
      <extLst>
        <ext xmlns:x15="http://schemas.microsoft.com/office/spreadsheetml/2010/11/main" uri="{B97F6D7D-B522-45F9-BDA1-12C45D357490}">
          <x15:cacheHierarchy aggregatedColumn="23"/>
        </ext>
      </extLst>
    </cacheHierarchy>
    <cacheHierarchy uniqueName="[Measures].[Sum of N2O (t/yr) 4]" caption="Sum of N2O (t/yr) 4" measure="1" displayFolder="" measureGroup="Range 1 1" count="0" hidden="1">
      <extLst>
        <ext xmlns:x15="http://schemas.microsoft.com/office/spreadsheetml/2010/11/main" uri="{B97F6D7D-B522-45F9-BDA1-12C45D357490}">
          <x15:cacheHierarchy aggregatedColumn="24"/>
        </ext>
      </extLst>
    </cacheHierarchy>
    <cacheHierarchy uniqueName="[Measures].[Sum of CO2e (t/yr) 4]" caption="Sum of CO2e (t/yr) 4" measure="1" displayFolder="" measureGroup="Range 1 1" count="0" hidden="1">
      <extLst>
        <ext xmlns:x15="http://schemas.microsoft.com/office/spreadsheetml/2010/11/main" uri="{B97F6D7D-B522-45F9-BDA1-12C45D357490}">
          <x15:cacheHierarchy aggregatedColumn="25"/>
        </ext>
      </extLst>
    </cacheHierarchy>
    <cacheHierarchy uniqueName="[Measures].[Sum of CO2 (t/yr) 7]" caption="Sum of CO2 (t/yr) 7" measure="1" displayFolder="" measureGroup="Range 2 1" count="0" hidden="1">
      <extLst>
        <ext xmlns:x15="http://schemas.microsoft.com/office/spreadsheetml/2010/11/main" uri="{B97F6D7D-B522-45F9-BDA1-12C45D357490}">
          <x15:cacheHierarchy aggregatedColumn="48"/>
        </ext>
      </extLst>
    </cacheHierarchy>
    <cacheHierarchy uniqueName="[Measures].[Sum of CO2 (t/yr) 8]" caption="Sum of CO2 (t/yr) 8" measure="1" displayFolder="" measureGroup="Range 3 1" count="0" oneField="1" hidden="1">
      <fieldsUsage count="1">
        <fieldUsage x="5"/>
      </fieldsUsage>
      <extLst>
        <ext xmlns:x15="http://schemas.microsoft.com/office/spreadsheetml/2010/11/main" uri="{B97F6D7D-B522-45F9-BDA1-12C45D357490}">
          <x15:cacheHierarchy aggregatedColumn="102"/>
        </ext>
      </extLst>
    </cacheHierarchy>
    <cacheHierarchy uniqueName="[Measures].[Sum of CO2 (t/yr) 9]" caption="Sum of CO2 (t/yr) 9" measure="1" displayFolder="" measureGroup="Range 3 2" count="0" hidden="1">
      <extLst>
        <ext xmlns:x15="http://schemas.microsoft.com/office/spreadsheetml/2010/11/main" uri="{B97F6D7D-B522-45F9-BDA1-12C45D357490}">
          <x15:cacheHierarchy aggregatedColumn="129"/>
        </ext>
      </extLst>
    </cacheHierarchy>
  </cacheHierarchies>
  <kpis count="0"/>
  <dimensions count="7">
    <dimension measure="1" name="Measures" uniqueName="[Measures]" caption="Measures"/>
    <dimension name="Range 1 1" uniqueName="[Range 1 1]" caption="Range 1 1"/>
    <dimension name="Range 2 1" uniqueName="[Range 2 1]" caption="Range 2 1"/>
    <dimension name="Range 3" uniqueName="[Range 3]" caption="Range 3"/>
    <dimension name="Range 3 1" uniqueName="[Range 3 1]" caption="Range 3 1"/>
    <dimension name="Range 3 2" uniqueName="[Range 3 2]" caption="Range 3 2"/>
    <dimension name="Range 4" uniqueName="[Range 4]" caption="Range 4"/>
  </dimensions>
  <measureGroups count="6">
    <measureGroup name="Range 1 1" caption="Range 1 1"/>
    <measureGroup name="Range 2 1" caption="Range 2 1"/>
    <measureGroup name="Range 3" caption="Range 3"/>
    <measureGroup name="Range 3 1" caption="Range 3 1"/>
    <measureGroup name="Range 3 2" caption="Range 3 2"/>
    <measureGroup name="Range 4" caption="Range 4"/>
  </measureGroups>
  <maps count="6">
    <map measureGroup="0" dimension="1"/>
    <map measureGroup="1" dimension="2"/>
    <map measureGroup="2" dimension="3"/>
    <map measureGroup="3" dimension="4"/>
    <map measureGroup="4" dimension="5"/>
    <map measureGroup="5" dimension="6"/>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wley Loken" refreshedDate="44077.525025347219" backgroundQuery="1" createdVersion="6" refreshedVersion="6" minRefreshableVersion="3" recordCount="0" supportSubquery="1" supportAdvancedDrill="1" xr:uid="{00000000-000A-0000-FFFF-FFFF02000000}">
  <cacheSource type="external" connectionId="1"/>
  <cacheFields count="6">
    <cacheField name="[Range 1 1].[State].[State]" caption="State" numFmtId="0" level="1">
      <sharedItems containsSemiMixedTypes="0" containsNonDate="0" containsString="0"/>
    </cacheField>
    <cacheField name="[Range 1 1].[Basin].[Basin]" caption="Basin" numFmtId="0" hierarchy="1" level="1">
      <sharedItems containsSemiMixedTypes="0" containsNonDate="0" containsString="0"/>
    </cacheField>
    <cacheField name="[Range 1 1].[Revised Source].[Revised Source]" caption="Revised Source" numFmtId="0" hierarchy="5" level="1">
      <sharedItems count="2">
        <s v="Nonpoint"/>
        <s v="Point"/>
      </sharedItems>
    </cacheField>
    <cacheField name="[Measures].[Sum of CO2 (t/yr) 6]" caption="Sum of CO2 (t/yr) 6" numFmtId="0" hierarchy="172" level="32767"/>
    <cacheField name="[Measures].[Sum of CH4 (t/yr) 4]" caption="Sum of CH4 (t/yr) 4" numFmtId="0" hierarchy="173" level="32767"/>
    <cacheField name="[Measures].[Sum of N2O (t/yr) 4]" caption="Sum of N2O (t/yr) 4" numFmtId="0" hierarchy="174" level="32767"/>
  </cacheFields>
  <cacheHierarchies count="179">
    <cacheHierarchy uniqueName="[Range 1 1].[State]" caption="State" attribute="1" defaultMemberUniqueName="[Range 1 1].[State].[All]" allUniqueName="[Range 1 1].[State].[All]" dimensionUniqueName="[Range 1 1]" displayFolder="" count="2" memberValueDatatype="130" unbalanced="0">
      <fieldsUsage count="2">
        <fieldUsage x="-1"/>
        <fieldUsage x="0"/>
      </fieldsUsage>
    </cacheHierarchy>
    <cacheHierarchy uniqueName="[Range 1 1].[Basin]" caption="Basin" attribute="1" defaultMemberUniqueName="[Range 1 1].[Basin].[All]" allUniqueName="[Range 1 1].[Basin].[All]" dimensionUniqueName="[Range 1 1]" displayFolder="" count="2" memberValueDatatype="130" unbalanced="0">
      <fieldsUsage count="2">
        <fieldUsage x="-1"/>
        <fieldUsage x="1"/>
      </fieldsUsage>
    </cacheHierarchy>
    <cacheHierarchy uniqueName="[Range 1 1].[Basin and State]" caption="Basin and State" attribute="1" defaultMemberUniqueName="[Range 1 1].[Basin and State].[All]" allUniqueName="[Range 1 1].[Basin and State].[All]" dimensionUniqueName="[Range 1 1]" displayFolder="" count="0" memberValueDatatype="130" unbalanced="0"/>
    <cacheHierarchy uniqueName="[Range 1 1].[Source]" caption="Source" attribute="1" defaultMemberUniqueName="[Range 1 1].[Source].[All]" allUniqueName="[Range 1 1].[Source].[All]" dimensionUniqueName="[Range 1 1]" displayFolder="" count="0" memberValueDatatype="130" unbalanced="0"/>
    <cacheHierarchy uniqueName="[Range 1 1].[Tribal/Non-Tribal]" caption="Tribal/Non-Tribal" attribute="1" defaultMemberUniqueName="[Range 1 1].[Tribal/Non-Tribal].[All]" allUniqueName="[Range 1 1].[Tribal/Non-Tribal].[All]" dimensionUniqueName="[Range 1 1]" displayFolder="" count="0" memberValueDatatype="130" unbalanced="0"/>
    <cacheHierarchy uniqueName="[Range 1 1].[Revised Source]" caption="Revised Source" attribute="1" defaultMemberUniqueName="[Range 1 1].[Revised Source].[All]" allUniqueName="[Range 1 1].[Revised Source].[All]" dimensionUniqueName="[Range 1 1]" displayFolder="" count="2" memberValueDatatype="130" unbalanced="0">
      <fieldsUsage count="2">
        <fieldUsage x="-1"/>
        <fieldUsage x="2"/>
      </fieldsUsage>
    </cacheHierarchy>
    <cacheHierarchy uniqueName="[Range 1 1].[STFIPs]" caption="STFIPs" attribute="1" defaultMemberUniqueName="[Range 1 1].[STFIPs].[All]" allUniqueName="[Range 1 1].[STFIPs].[All]" dimensionUniqueName="[Range 1 1]" displayFolder="" count="0" memberValueDatatype="130" unbalanced="0"/>
    <cacheHierarchy uniqueName="[Range 1 1].[FIPS]" caption="FIPS" attribute="1" defaultMemberUniqueName="[Range 1 1].[FIPS].[All]" allUniqueName="[Range 1 1].[FIPS].[All]" dimensionUniqueName="[Range 1 1]" displayFolder="" count="0" memberValueDatatype="130" unbalanced="0"/>
    <cacheHierarchy uniqueName="[Range 1 1].[County Name]" caption="County Name" attribute="1" defaultMemberUniqueName="[Range 1 1].[County Name].[All]" allUniqueName="[Range 1 1].[County Name].[All]" dimensionUniqueName="[Range 1 1]" displayFolder="" count="0" memberValueDatatype="130" unbalanced="0"/>
    <cacheHierarchy uniqueName="[Range 1 1].[SCC]" caption="SCC" attribute="1" defaultMemberUniqueName="[Range 1 1].[SCC].[All]" allUniqueName="[Range 1 1].[SCC].[All]" dimensionUniqueName="[Range 1 1]" displayFolder="" count="0" memberValueDatatype="130" unbalanced="0"/>
    <cacheHierarchy uniqueName="[Range 1 1].[Description]" caption="Description" attribute="1" defaultMemberUniqueName="[Range 1 1].[Description].[All]" allUniqueName="[Range 1 1].[Description].[All]" dimensionUniqueName="[Range 1 1]" displayFolder="" count="0" memberValueDatatype="130" unbalanced="0"/>
    <cacheHierarchy uniqueName="[Range 1 1].[NOx (tons/year)]" caption="NOx (tons/year)" attribute="1" defaultMemberUniqueName="[Range 1 1].[NOx (tons/year)].[All]" allUniqueName="[Range 1 1].[NOx (tons/year)].[All]" dimensionUniqueName="[Range 1 1]" displayFolder="" count="0" memberValueDatatype="5" unbalanced="0"/>
    <cacheHierarchy uniqueName="[Range 1 1].[VOC (tons/year)]" caption="VOC (tons/year)" attribute="1" defaultMemberUniqueName="[Range 1 1].[VOC (tons/year)].[All]" allUniqueName="[Range 1 1].[VOC (tons/year)].[All]" dimensionUniqueName="[Range 1 1]" displayFolder="" count="0" memberValueDatatype="5" unbalanced="0"/>
    <cacheHierarchy uniqueName="[Range 1 1].[CO (tons/year)]" caption="CO (tons/year)" attribute="1" defaultMemberUniqueName="[Range 1 1].[CO (tons/year)].[All]" allUniqueName="[Range 1 1].[CO (tons/year)].[All]" dimensionUniqueName="[Range 1 1]" displayFolder="" count="0" memberValueDatatype="5" unbalanced="0"/>
    <cacheHierarchy uniqueName="[Range 1 1].[SOx (tons/year)]" caption="SOx (tons/year)" attribute="1" defaultMemberUniqueName="[Range 1 1].[SOx (tons/year)].[All]" allUniqueName="[Range 1 1].[SOx (tons/year)].[All]" dimensionUniqueName="[Range 1 1]" displayFolder="" count="0" memberValueDatatype="5" unbalanced="0"/>
    <cacheHierarchy uniqueName="[Range 1 1].[PM10 (tons/year)]" caption="PM10 (tons/year)" attribute="1" defaultMemberUniqueName="[Range 1 1].[PM10 (tons/year)].[All]" allUniqueName="[Range 1 1].[PM10 (tons/year)].[All]" dimensionUniqueName="[Range 1 1]" displayFolder="" count="0" memberValueDatatype="5" unbalanced="0"/>
    <cacheHierarchy uniqueName="[Range 1 1].[PM2.5 (tons/year)]" caption="PM2.5 (tons/year)" attribute="1" defaultMemberUniqueName="[Range 1 1].[PM2.5 (tons/year)].[All]" allUniqueName="[Range 1 1].[PM2.5 (tons/year)].[All]" dimensionUniqueName="[Range 1 1]" displayFolder="" count="0" memberValueDatatype="5" unbalanced="0"/>
    <cacheHierarchy uniqueName="[Range 1 1].[CO2 (tons/yr)]" caption="CO2 (tons/yr)" attribute="1" defaultMemberUniqueName="[Range 1 1].[CO2 (tons/yr)].[All]" allUniqueName="[Range 1 1].[CO2 (tons/yr)].[All]" dimensionUniqueName="[Range 1 1]" displayFolder="" count="0" memberValueDatatype="130" unbalanced="0"/>
    <cacheHierarchy uniqueName="[Range 1 1].[CH4 (tons/year)]" caption="CH4 (tons/year)" attribute="1" defaultMemberUniqueName="[Range 1 1].[CH4 (tons/year)].[All]" allUniqueName="[Range 1 1].[CH4 (tons/year)].[All]" dimensionUniqueName="[Range 1 1]" displayFolder="" count="0" memberValueDatatype="130" unbalanced="0"/>
    <cacheHierarchy uniqueName="[Range 1 1].[N2O (tons/year)]" caption="N2O (tons/year)" attribute="1" defaultMemberUniqueName="[Range 1 1].[N2O (tons/year)].[All]" allUniqueName="[Range 1 1].[N2O (tons/year)].[All]" dimensionUniqueName="[Range 1 1]" displayFolder="" count="0" memberValueDatatype="130" unbalanced="0"/>
    <cacheHierarchy uniqueName="[Range 1 1].[CO2e (tons/year)]" caption="CO2e (tons/year)" attribute="1" defaultMemberUniqueName="[Range 1 1].[CO2e (tons/year)].[All]" allUniqueName="[Range 1 1].[CO2e (tons/year)].[All]" dimensionUniqueName="[Range 1 1]" displayFolder="" count="0" memberValueDatatype="130" unbalanced="0"/>
    <cacheHierarchy uniqueName="[Range 1 1].[Notes]" caption="Notes" attribute="1" defaultMemberUniqueName="[Range 1 1].[Notes].[All]" allUniqueName="[Range 1 1].[Notes].[All]" dimensionUniqueName="[Range 1 1]" displayFolder="" count="0" memberValueDatatype="130" unbalanced="0"/>
    <cacheHierarchy uniqueName="[Range 1 1].[CO2 (t/yr)]" caption="CO2 (t/yr)" attribute="1" defaultMemberUniqueName="[Range 1 1].[CO2 (t/yr)].[All]" allUniqueName="[Range 1 1].[CO2 (t/yr)].[All]" dimensionUniqueName="[Range 1 1]" displayFolder="" count="0" memberValueDatatype="5" unbalanced="0"/>
    <cacheHierarchy uniqueName="[Range 1 1].[CH4 (t/yr)]" caption="CH4 (t/yr)" attribute="1" defaultMemberUniqueName="[Range 1 1].[CH4 (t/yr)].[All]" allUniqueName="[Range 1 1].[CH4 (t/yr)].[All]" dimensionUniqueName="[Range 1 1]" displayFolder="" count="0" memberValueDatatype="5" unbalanced="0"/>
    <cacheHierarchy uniqueName="[Range 1 1].[N2O (t/yr)]" caption="N2O (t/yr)" attribute="1" defaultMemberUniqueName="[Range 1 1].[N2O (t/yr)].[All]" allUniqueName="[Range 1 1].[N2O (t/yr)].[All]" dimensionUniqueName="[Range 1 1]" displayFolder="" count="0" memberValueDatatype="5" unbalanced="0"/>
    <cacheHierarchy uniqueName="[Range 1 1].[CO2e (t/yr)]" caption="CO2e (t/yr)" attribute="1" defaultMemberUniqueName="[Range 1 1].[CO2e (t/yr)].[All]" allUniqueName="[Range 1 1].[CO2e (t/yr)].[All]" dimensionUniqueName="[Range 1 1]" displayFolder="" count="0" memberValueDatatype="5" unbalanced="0"/>
    <cacheHierarchy uniqueName="[Range 2 1].[State]" caption="State" attribute="1" defaultMemberUniqueName="[Range 2 1].[State].[All]" allUniqueName="[Range 2 1].[State].[All]" dimensionUniqueName="[Range 2 1]" displayFolder="" count="0" memberValueDatatype="130" unbalanced="0"/>
    <cacheHierarchy uniqueName="[Range 2 1].[Basin]" caption="Basin" attribute="1" defaultMemberUniqueName="[Range 2 1].[Basin].[All]" allUniqueName="[Range 2 1].[Basin].[All]" dimensionUniqueName="[Range 2 1]" displayFolder="" count="0" memberValueDatatype="130" unbalanced="0"/>
    <cacheHierarchy uniqueName="[Range 2 1].[Basin and State]" caption="Basin and State" attribute="1" defaultMemberUniqueName="[Range 2 1].[Basin and State].[All]" allUniqueName="[Range 2 1].[Basin and State].[All]" dimensionUniqueName="[Range 2 1]" displayFolder="" count="0" memberValueDatatype="130" unbalanced="0"/>
    <cacheHierarchy uniqueName="[Range 2 1].[Source]" caption="Source" attribute="1" defaultMemberUniqueName="[Range 2 1].[Source].[All]" allUniqueName="[Range 2 1].[Source].[All]" dimensionUniqueName="[Range 2 1]" displayFolder="" count="0" memberValueDatatype="130" unbalanced="0"/>
    <cacheHierarchy uniqueName="[Range 2 1].[Tribal/Non-Tribal]" caption="Tribal/Non-Tribal" attribute="1" defaultMemberUniqueName="[Range 2 1].[Tribal/Non-Tribal].[All]" allUniqueName="[Range 2 1].[Tribal/Non-Tribal].[All]" dimensionUniqueName="[Range 2 1]" displayFolder="" count="0" memberValueDatatype="130" unbalanced="0"/>
    <cacheHierarchy uniqueName="[Range 2 1].[Revised Source]" caption="Revised Source" attribute="1" defaultMemberUniqueName="[Range 2 1].[Revised Source].[All]" allUniqueName="[Range 2 1].[Revised Source].[All]" dimensionUniqueName="[Range 2 1]" displayFolder="" count="0" memberValueDatatype="130" unbalanced="0"/>
    <cacheHierarchy uniqueName="[Range 2 1].[STFIPs]" caption="STFIPs" attribute="1" defaultMemberUniqueName="[Range 2 1].[STFIPs].[All]" allUniqueName="[Range 2 1].[STFIPs].[All]" dimensionUniqueName="[Range 2 1]" displayFolder="" count="0" memberValueDatatype="130" unbalanced="0"/>
    <cacheHierarchy uniqueName="[Range 2 1].[FIPS]" caption="FIPS" attribute="1" defaultMemberUniqueName="[Range 2 1].[FIPS].[All]" allUniqueName="[Range 2 1].[FIPS].[All]" dimensionUniqueName="[Range 2 1]" displayFolder="" count="0" memberValueDatatype="130" unbalanced="0"/>
    <cacheHierarchy uniqueName="[Range 2 1].[County Name]" caption="County Name" attribute="1" defaultMemberUniqueName="[Range 2 1].[County Name].[All]" allUniqueName="[Range 2 1].[County Name].[All]" dimensionUniqueName="[Range 2 1]" displayFolder="" count="0" memberValueDatatype="130" unbalanced="0"/>
    <cacheHierarchy uniqueName="[Range 2 1].[SCC]" caption="SCC" attribute="1" defaultMemberUniqueName="[Range 2 1].[SCC].[All]" allUniqueName="[Range 2 1].[SCC].[All]" dimensionUniqueName="[Range 2 1]" displayFolder="" count="0" memberValueDatatype="130" unbalanced="0"/>
    <cacheHierarchy uniqueName="[Range 2 1].[Description]" caption="Description" attribute="1" defaultMemberUniqueName="[Range 2 1].[Description].[All]" allUniqueName="[Range 2 1].[Description].[All]" dimensionUniqueName="[Range 2 1]" displayFolder="" count="0" memberValueDatatype="130" unbalanced="0"/>
    <cacheHierarchy uniqueName="[Range 2 1].[NOx (tons/year)]" caption="NOx (tons/year)" attribute="1" defaultMemberUniqueName="[Range 2 1].[NOx (tons/year)].[All]" allUniqueName="[Range 2 1].[NOx (tons/year)].[All]" dimensionUniqueName="[Range 2 1]" displayFolder="" count="0" memberValueDatatype="5" unbalanced="0"/>
    <cacheHierarchy uniqueName="[Range 2 1].[VOC (tons/year)]" caption="VOC (tons/year)" attribute="1" defaultMemberUniqueName="[Range 2 1].[VOC (tons/year)].[All]" allUniqueName="[Range 2 1].[VOC (tons/year)].[All]" dimensionUniqueName="[Range 2 1]" displayFolder="" count="0" memberValueDatatype="5" unbalanced="0"/>
    <cacheHierarchy uniqueName="[Range 2 1].[CO (tons/year)]" caption="CO (tons/year)" attribute="1" defaultMemberUniqueName="[Range 2 1].[CO (tons/year)].[All]" allUniqueName="[Range 2 1].[CO (tons/year)].[All]" dimensionUniqueName="[Range 2 1]" displayFolder="" count="0" memberValueDatatype="5" unbalanced="0"/>
    <cacheHierarchy uniqueName="[Range 2 1].[SOx (tons/year)]" caption="SOx (tons/year)" attribute="1" defaultMemberUniqueName="[Range 2 1].[SOx (tons/year)].[All]" allUniqueName="[Range 2 1].[SOx (tons/year)].[All]" dimensionUniqueName="[Range 2 1]" displayFolder="" count="0" memberValueDatatype="5" unbalanced="0"/>
    <cacheHierarchy uniqueName="[Range 2 1].[PM10 (tons/year)]" caption="PM10 (tons/year)" attribute="1" defaultMemberUniqueName="[Range 2 1].[PM10 (tons/year)].[All]" allUniqueName="[Range 2 1].[PM10 (tons/year)].[All]" dimensionUniqueName="[Range 2 1]" displayFolder="" count="0" memberValueDatatype="5" unbalanced="0"/>
    <cacheHierarchy uniqueName="[Range 2 1].[PM2.5 (tons/year)]" caption="PM2.5 (tons/year)" attribute="1" defaultMemberUniqueName="[Range 2 1].[PM2.5 (tons/year)].[All]" allUniqueName="[Range 2 1].[PM2.5 (tons/year)].[All]" dimensionUniqueName="[Range 2 1]" displayFolder="" count="0" memberValueDatatype="5" unbalanced="0"/>
    <cacheHierarchy uniqueName="[Range 2 1].[CO2 (tons/yr)]" caption="CO2 (tons/yr)" attribute="1" defaultMemberUniqueName="[Range 2 1].[CO2 (tons/yr)].[All]" allUniqueName="[Range 2 1].[CO2 (tons/yr)].[All]" dimensionUniqueName="[Range 2 1]" displayFolder="" count="0" memberValueDatatype="130" unbalanced="0"/>
    <cacheHierarchy uniqueName="[Range 2 1].[CH4 (tons/year)]" caption="CH4 (tons/year)" attribute="1" defaultMemberUniqueName="[Range 2 1].[CH4 (tons/year)].[All]" allUniqueName="[Range 2 1].[CH4 (tons/year)].[All]" dimensionUniqueName="[Range 2 1]" displayFolder="" count="0" memberValueDatatype="130" unbalanced="0"/>
    <cacheHierarchy uniqueName="[Range 2 1].[N2O (tons/year)]" caption="N2O (tons/year)" attribute="1" defaultMemberUniqueName="[Range 2 1].[N2O (tons/year)].[All]" allUniqueName="[Range 2 1].[N2O (tons/year)].[All]" dimensionUniqueName="[Range 2 1]" displayFolder="" count="0" memberValueDatatype="130" unbalanced="0"/>
    <cacheHierarchy uniqueName="[Range 2 1].[CO2e (tons/year)]" caption="CO2e (tons/year)" attribute="1" defaultMemberUniqueName="[Range 2 1].[CO2e (tons/year)].[All]" allUniqueName="[Range 2 1].[CO2e (tons/year)].[All]" dimensionUniqueName="[Range 2 1]" displayFolder="" count="0" memberValueDatatype="130" unbalanced="0"/>
    <cacheHierarchy uniqueName="[Range 2 1].[Notes]" caption="Notes" attribute="1" defaultMemberUniqueName="[Range 2 1].[Notes].[All]" allUniqueName="[Range 2 1].[Notes].[All]" dimensionUniqueName="[Range 2 1]" displayFolder="" count="0" memberValueDatatype="130" unbalanced="0"/>
    <cacheHierarchy uniqueName="[Range 2 1].[CO2 (t/yr)]" caption="CO2 (t/yr)" attribute="1" defaultMemberUniqueName="[Range 2 1].[CO2 (t/yr)].[All]" allUniqueName="[Range 2 1].[CO2 (t/yr)].[All]" dimensionUniqueName="[Range 2 1]" displayFolder="" count="0" memberValueDatatype="5" unbalanced="0"/>
    <cacheHierarchy uniqueName="[Range 2 1].[CH4 (t/yr)]" caption="CH4 (t/yr)" attribute="1" defaultMemberUniqueName="[Range 2 1].[CH4 (t/yr)].[All]" allUniqueName="[Range 2 1].[CH4 (t/yr)].[All]" dimensionUniqueName="[Range 2 1]" displayFolder="" count="0" memberValueDatatype="5" unbalanced="0"/>
    <cacheHierarchy uniqueName="[Range 2 1].[N2O (t/yr)]" caption="N2O (t/yr)" attribute="1" defaultMemberUniqueName="[Range 2 1].[N2O (t/yr)].[All]" allUniqueName="[Range 2 1].[N2O (t/yr)].[All]" dimensionUniqueName="[Range 2 1]" displayFolder="" count="0" memberValueDatatype="5" unbalanced="0"/>
    <cacheHierarchy uniqueName="[Range 2 1].[CO2e (t/yr)]" caption="CO2e (t/yr)" attribute="1" defaultMemberUniqueName="[Range 2 1].[CO2e (t/yr)].[All]" allUniqueName="[Range 2 1].[CO2e (t/yr)].[All]" dimensionUniqueName="[Range 2 1]" displayFolder="" count="0" memberValueDatatype="5" unbalanced="0"/>
    <cacheHierarchy uniqueName="[Range 2 1].[CO2 Source Category]" caption="CO2 Source Category" attribute="1" defaultMemberUniqueName="[Range 2 1].[CO2 Source Category].[All]" allUniqueName="[Range 2 1].[CO2 Source Category].[All]" dimensionUniqueName="[Range 2 1]" displayFolder="" count="0" memberValueDatatype="130" unbalanced="0"/>
    <cacheHierarchy uniqueName="[Range 3].[State]" caption="State" attribute="1" defaultMemberUniqueName="[Range 3].[State].[All]" allUniqueName="[Range 3].[State].[All]" dimensionUniqueName="[Range 3]" displayFolder="" count="0" memberValueDatatype="130" unbalanced="0"/>
    <cacheHierarchy uniqueName="[Range 3].[Basin]" caption="Basin" attribute="1" defaultMemberUniqueName="[Range 3].[Basin].[All]" allUniqueName="[Range 3].[Basin].[All]" dimensionUniqueName="[Range 3]" displayFolder="" count="0" memberValueDatatype="130" unbalanced="0"/>
    <cacheHierarchy uniqueName="[Range 3].[Basin and State]" caption="Basin and State" attribute="1" defaultMemberUniqueName="[Range 3].[Basin and State].[All]" allUniqueName="[Range 3].[Basin and State].[All]" dimensionUniqueName="[Range 3]" displayFolder="" count="0" memberValueDatatype="130" unbalanced="0"/>
    <cacheHierarchy uniqueName="[Range 3].[Source b]" caption="Source b" attribute="1" defaultMemberUniqueName="[Range 3].[Source b].[All]" allUniqueName="[Range 3].[Source b].[All]" dimensionUniqueName="[Range 3]" displayFolder="" count="0" memberValueDatatype="130" unbalanced="0"/>
    <cacheHierarchy uniqueName="[Range 3].[Tribal/Non-Tribal]" caption="Tribal/Non-Tribal" attribute="1" defaultMemberUniqueName="[Range 3].[Tribal/Non-Tribal].[All]" allUniqueName="[Range 3].[Tribal/Non-Tribal].[All]" dimensionUniqueName="[Range 3]" displayFolder="" count="0" memberValueDatatype="130" unbalanced="0"/>
    <cacheHierarchy uniqueName="[Range 3].[Revised Source]" caption="Revised Source" attribute="1" defaultMemberUniqueName="[Range 3].[Revised Source].[All]" allUniqueName="[Range 3].[Revised Source].[All]" dimensionUniqueName="[Range 3]" displayFolder="" count="0" memberValueDatatype="130" unbalanced="0"/>
    <cacheHierarchy uniqueName="[Range 3].[STFIPs]" caption="STFIPs" attribute="1" defaultMemberUniqueName="[Range 3].[STFIPs].[All]" allUniqueName="[Range 3].[STFIPs].[All]" dimensionUniqueName="[Range 3]" displayFolder="" count="0" memberValueDatatype="130" unbalanced="0"/>
    <cacheHierarchy uniqueName="[Range 3].[FIPS a]" caption="FIPS a" attribute="1" defaultMemberUniqueName="[Range 3].[FIPS a].[All]" allUniqueName="[Range 3].[FIPS a].[All]" dimensionUniqueName="[Range 3]" displayFolder="" count="0" memberValueDatatype="130" unbalanced="0"/>
    <cacheHierarchy uniqueName="[Range 3].[County Name]" caption="County Name" attribute="1" defaultMemberUniqueName="[Range 3].[County Name].[All]" allUniqueName="[Range 3].[County Name].[All]" dimensionUniqueName="[Range 3]" displayFolder="" count="0" memberValueDatatype="130" unbalanced="0"/>
    <cacheHierarchy uniqueName="[Range 3].[SCC]" caption="SCC" attribute="1" defaultMemberUniqueName="[Range 3].[SCC].[All]" allUniqueName="[Range 3].[SCC].[All]" dimensionUniqueName="[Range 3]" displayFolder="" count="0" memberValueDatatype="130" unbalanced="0"/>
    <cacheHierarchy uniqueName="[Range 3].[Description]" caption="Description" attribute="1" defaultMemberUniqueName="[Range 3].[Description].[All]" allUniqueName="[Range 3].[Description].[All]" dimensionUniqueName="[Range 3]" displayFolder="" count="0" memberValueDatatype="130" unbalanced="0"/>
    <cacheHierarchy uniqueName="[Range 3].[NOx (tons/year)]" caption="NOx (tons/year)" attribute="1" defaultMemberUniqueName="[Range 3].[NOx (tons/year)].[All]" allUniqueName="[Range 3].[NOx (tons/year)].[All]" dimensionUniqueName="[Range 3]" displayFolder="" count="0" memberValueDatatype="5" unbalanced="0"/>
    <cacheHierarchy uniqueName="[Range 3].[VOC (tons/year)]" caption="VOC (tons/year)" attribute="1" defaultMemberUniqueName="[Range 3].[VOC (tons/year)].[All]" allUniqueName="[Range 3].[VOC (tons/year)].[All]" dimensionUniqueName="[Range 3]" displayFolder="" count="0" memberValueDatatype="130" unbalanced="0"/>
    <cacheHierarchy uniqueName="[Range 3].[CO (tons/year)]" caption="CO (tons/year)" attribute="1" defaultMemberUniqueName="[Range 3].[CO (tons/year)].[All]" allUniqueName="[Range 3].[CO (tons/year)].[All]" dimensionUniqueName="[Range 3]" displayFolder="" count="0" memberValueDatatype="130" unbalanced="0"/>
    <cacheHierarchy uniqueName="[Range 3].[SOx (tons/year)]" caption="SOx (tons/year)" attribute="1" defaultMemberUniqueName="[Range 3].[SOx (tons/year)].[All]" allUniqueName="[Range 3].[SOx (tons/year)].[All]" dimensionUniqueName="[Range 3]" displayFolder="" count="0" memberValueDatatype="130" unbalanced="0"/>
    <cacheHierarchy uniqueName="[Range 3].[PM10 (tons/year)]" caption="PM10 (tons/year)" attribute="1" defaultMemberUniqueName="[Range 3].[PM10 (tons/year)].[All]" allUniqueName="[Range 3].[PM10 (tons/year)].[All]" dimensionUniqueName="[Range 3]" displayFolder="" count="0" memberValueDatatype="130" unbalanced="0"/>
    <cacheHierarchy uniqueName="[Range 3].[PM2.5 (tons/year)]" caption="PM2.5 (tons/year)" attribute="1" defaultMemberUniqueName="[Range 3].[PM2.5 (tons/year)].[All]" allUniqueName="[Range 3].[PM2.5 (tons/year)].[All]" dimensionUniqueName="[Range 3]" displayFolder="" count="0" memberValueDatatype="130" unbalanced="0"/>
    <cacheHierarchy uniqueName="[Range 3].[CO2 (tons/yr)]" caption="CO2 (tons/yr)" attribute="1" defaultMemberUniqueName="[Range 3].[CO2 (tons/yr)].[All]" allUniqueName="[Range 3].[CO2 (tons/yr)].[All]" dimensionUniqueName="[Range 3]" displayFolder="" count="0" memberValueDatatype="130" unbalanced="0"/>
    <cacheHierarchy uniqueName="[Range 3].[CH4 (tons/year)]" caption="CH4 (tons/year)" attribute="1" defaultMemberUniqueName="[Range 3].[CH4 (tons/year)].[All]" allUniqueName="[Range 3].[CH4 (tons/year)].[All]" dimensionUniqueName="[Range 3]" displayFolder="" count="0" memberValueDatatype="130" unbalanced="0"/>
    <cacheHierarchy uniqueName="[Range 3].[N2O (tons/year)]" caption="N2O (tons/year)" attribute="1" defaultMemberUniqueName="[Range 3].[N2O (tons/year)].[All]" allUniqueName="[Range 3].[N2O (tons/year)].[All]" dimensionUniqueName="[Range 3]" displayFolder="" count="0" memberValueDatatype="130" unbalanced="0"/>
    <cacheHierarchy uniqueName="[Range 3].[CO2e (tons/year)]" caption="CO2e (tons/year)" attribute="1" defaultMemberUniqueName="[Range 3].[CO2e (tons/year)].[All]" allUniqueName="[Range 3].[CO2e (tons/year)].[All]" dimensionUniqueName="[Range 3]" displayFolder="" count="0" memberValueDatatype="130" unbalanced="0"/>
    <cacheHierarchy uniqueName="[Range 3].[Notes]" caption="Notes" attribute="1" defaultMemberUniqueName="[Range 3].[Notes].[All]" allUniqueName="[Range 3].[Notes].[All]" dimensionUniqueName="[Range 3]" displayFolder="" count="0" memberValueDatatype="130" unbalanced="0"/>
    <cacheHierarchy uniqueName="[Range 3].[CO2 (t/yr)]" caption="CO2 (t/yr)" attribute="1" defaultMemberUniqueName="[Range 3].[CO2 (t/yr)].[All]" allUniqueName="[Range 3].[CO2 (t/yr)].[All]" dimensionUniqueName="[Range 3]" displayFolder="" count="0" memberValueDatatype="5" unbalanced="0"/>
    <cacheHierarchy uniqueName="[Range 3].[CH4 (t/yr)]" caption="CH4 (t/yr)" attribute="1" defaultMemberUniqueName="[Range 3].[CH4 (t/yr)].[All]" allUniqueName="[Range 3].[CH4 (t/yr)].[All]" dimensionUniqueName="[Range 3]" displayFolder="" count="0" memberValueDatatype="5" unbalanced="0"/>
    <cacheHierarchy uniqueName="[Range 3].[N2O (t/yr)]" caption="N2O (t/yr)" attribute="1" defaultMemberUniqueName="[Range 3].[N2O (t/yr)].[All]" allUniqueName="[Range 3].[N2O (t/yr)].[All]" dimensionUniqueName="[Range 3]" displayFolder="" count="0" memberValueDatatype="5" unbalanced="0"/>
    <cacheHierarchy uniqueName="[Range 3].[CO2e (t/yr)]" caption="CO2e (t/yr)" attribute="1" defaultMemberUniqueName="[Range 3].[CO2e (t/yr)].[All]" allUniqueName="[Range 3].[CO2e (t/yr)].[All]" dimensionUniqueName="[Range 3]" displayFolder="" count="0" memberValueDatatype="5" unbalanced="0"/>
    <cacheHierarchy uniqueName="[Range 3].[CO2 Source Category]" caption="CO2 Source Category" attribute="1" defaultMemberUniqueName="[Range 3].[CO2 Source Category].[All]" allUniqueName="[Range 3].[CO2 Source Category].[All]" dimensionUniqueName="[Range 3]" displayFolder="" count="0" memberValueDatatype="130" unbalanced="0"/>
    <cacheHierarchy uniqueName="[Range 3 1].[State]" caption="State" attribute="1" defaultMemberUniqueName="[Range 3 1].[State].[All]" allUniqueName="[Range 3 1].[State].[All]" dimensionUniqueName="[Range 3 1]" displayFolder="" count="0" memberValueDatatype="130" unbalanced="0"/>
    <cacheHierarchy uniqueName="[Range 3 1].[Basin]" caption="Basin" attribute="1" defaultMemberUniqueName="[Range 3 1].[Basin].[All]" allUniqueName="[Range 3 1].[Basin].[All]" dimensionUniqueName="[Range 3 1]" displayFolder="" count="0" memberValueDatatype="130" unbalanced="0"/>
    <cacheHierarchy uniqueName="[Range 3 1].[Basin and State]" caption="Basin and State" attribute="1" defaultMemberUniqueName="[Range 3 1].[Basin and State].[All]" allUniqueName="[Range 3 1].[Basin and State].[All]" dimensionUniqueName="[Range 3 1]" displayFolder="" count="0" memberValueDatatype="130" unbalanced="0"/>
    <cacheHierarchy uniqueName="[Range 3 1].[Source b]" caption="Source b" attribute="1" defaultMemberUniqueName="[Range 3 1].[Source b].[All]" allUniqueName="[Range 3 1].[Source b].[All]" dimensionUniqueName="[Range 3 1]" displayFolder="" count="0" memberValueDatatype="130" unbalanced="0"/>
    <cacheHierarchy uniqueName="[Range 3 1].[Tribal/Non-Tribal]" caption="Tribal/Non-Tribal" attribute="1" defaultMemberUniqueName="[Range 3 1].[Tribal/Non-Tribal].[All]" allUniqueName="[Range 3 1].[Tribal/Non-Tribal].[All]" dimensionUniqueName="[Range 3 1]" displayFolder="" count="0" memberValueDatatype="130" unbalanced="0"/>
    <cacheHierarchy uniqueName="[Range 3 1].[Revised Source]" caption="Revised Source" attribute="1" defaultMemberUniqueName="[Range 3 1].[Revised Source].[All]" allUniqueName="[Range 3 1].[Revised Source].[All]" dimensionUniqueName="[Range 3 1]" displayFolder="" count="0" memberValueDatatype="130" unbalanced="0"/>
    <cacheHierarchy uniqueName="[Range 3 1].[STFIPs]" caption="STFIPs" attribute="1" defaultMemberUniqueName="[Range 3 1].[STFIPs].[All]" allUniqueName="[Range 3 1].[STFIPs].[All]" dimensionUniqueName="[Range 3 1]" displayFolder="" count="0" memberValueDatatype="130" unbalanced="0"/>
    <cacheHierarchy uniqueName="[Range 3 1].[FIPS a]" caption="FIPS a" attribute="1" defaultMemberUniqueName="[Range 3 1].[FIPS a].[All]" allUniqueName="[Range 3 1].[FIPS a].[All]" dimensionUniqueName="[Range 3 1]" displayFolder="" count="0" memberValueDatatype="130" unbalanced="0"/>
    <cacheHierarchy uniqueName="[Range 3 1].[County Name]" caption="County Name" attribute="1" defaultMemberUniqueName="[Range 3 1].[County Name].[All]" allUniqueName="[Range 3 1].[County Name].[All]" dimensionUniqueName="[Range 3 1]" displayFolder="" count="0" memberValueDatatype="130" unbalanced="0"/>
    <cacheHierarchy uniqueName="[Range 3 1].[SCC]" caption="SCC" attribute="1" defaultMemberUniqueName="[Range 3 1].[SCC].[All]" allUniqueName="[Range 3 1].[SCC].[All]" dimensionUniqueName="[Range 3 1]" displayFolder="" count="0" memberValueDatatype="130" unbalanced="0"/>
    <cacheHierarchy uniqueName="[Range 3 1].[Description]" caption="Description" attribute="1" defaultMemberUniqueName="[Range 3 1].[Description].[All]" allUniqueName="[Range 3 1].[Description].[All]" dimensionUniqueName="[Range 3 1]" displayFolder="" count="0" memberValueDatatype="130" unbalanced="0"/>
    <cacheHierarchy uniqueName="[Range 3 1].[NOx (tons/year)]" caption="NOx (tons/year)" attribute="1" defaultMemberUniqueName="[Range 3 1].[NOx (tons/year)].[All]" allUniqueName="[Range 3 1].[NOx (tons/year)].[All]" dimensionUniqueName="[Range 3 1]" displayFolder="" count="0" memberValueDatatype="5" unbalanced="0"/>
    <cacheHierarchy uniqueName="[Range 3 1].[VOC (tons/year)]" caption="VOC (tons/year)" attribute="1" defaultMemberUniqueName="[Range 3 1].[VOC (tons/year)].[All]" allUniqueName="[Range 3 1].[VOC (tons/year)].[All]" dimensionUniqueName="[Range 3 1]" displayFolder="" count="0" memberValueDatatype="5" unbalanced="0"/>
    <cacheHierarchy uniqueName="[Range 3 1].[CO (tons/year)]" caption="CO (tons/year)" attribute="1" defaultMemberUniqueName="[Range 3 1].[CO (tons/year)].[All]" allUniqueName="[Range 3 1].[CO (tons/year)].[All]" dimensionUniqueName="[Range 3 1]" displayFolder="" count="0" memberValueDatatype="5" unbalanced="0"/>
    <cacheHierarchy uniqueName="[Range 3 1].[SOx (tons/year)]" caption="SOx (tons/year)" attribute="1" defaultMemberUniqueName="[Range 3 1].[SOx (tons/year)].[All]" allUniqueName="[Range 3 1].[SOx (tons/year)].[All]" dimensionUniqueName="[Range 3 1]" displayFolder="" count="0" memberValueDatatype="5" unbalanced="0"/>
    <cacheHierarchy uniqueName="[Range 3 1].[PM10 (tons/year)]" caption="PM10 (tons/year)" attribute="1" defaultMemberUniqueName="[Range 3 1].[PM10 (tons/year)].[All]" allUniqueName="[Range 3 1].[PM10 (tons/year)].[All]" dimensionUniqueName="[Range 3 1]" displayFolder="" count="0" memberValueDatatype="5" unbalanced="0"/>
    <cacheHierarchy uniqueName="[Range 3 1].[PM2.5 (tons/year)]" caption="PM2.5 (tons/year)" attribute="1" defaultMemberUniqueName="[Range 3 1].[PM2.5 (tons/year)].[All]" allUniqueName="[Range 3 1].[PM2.5 (tons/year)].[All]" dimensionUniqueName="[Range 3 1]" displayFolder="" count="0" memberValueDatatype="5" unbalanced="0"/>
    <cacheHierarchy uniqueName="[Range 3 1].[CO2 (tons/yr)]" caption="CO2 (tons/yr)" attribute="1" defaultMemberUniqueName="[Range 3 1].[CO2 (tons/yr)].[All]" allUniqueName="[Range 3 1].[CO2 (tons/yr)].[All]" dimensionUniqueName="[Range 3 1]" displayFolder="" count="0" memberValueDatatype="130" unbalanced="0"/>
    <cacheHierarchy uniqueName="[Range 3 1].[CH4 (tons/year)]" caption="CH4 (tons/year)" attribute="1" defaultMemberUniqueName="[Range 3 1].[CH4 (tons/year)].[All]" allUniqueName="[Range 3 1].[CH4 (tons/year)].[All]" dimensionUniqueName="[Range 3 1]" displayFolder="" count="0" memberValueDatatype="130" unbalanced="0"/>
    <cacheHierarchy uniqueName="[Range 3 1].[N2O (tons/year)]" caption="N2O (tons/year)" attribute="1" defaultMemberUniqueName="[Range 3 1].[N2O (tons/year)].[All]" allUniqueName="[Range 3 1].[N2O (tons/year)].[All]" dimensionUniqueName="[Range 3 1]" displayFolder="" count="0" memberValueDatatype="130" unbalanced="0"/>
    <cacheHierarchy uniqueName="[Range 3 1].[CO2e (tons/year)]" caption="CO2e (tons/year)" attribute="1" defaultMemberUniqueName="[Range 3 1].[CO2e (tons/year)].[All]" allUniqueName="[Range 3 1].[CO2e (tons/year)].[All]" dimensionUniqueName="[Range 3 1]" displayFolder="" count="0" memberValueDatatype="130" unbalanced="0"/>
    <cacheHierarchy uniqueName="[Range 3 1].[Notes]" caption="Notes" attribute="1" defaultMemberUniqueName="[Range 3 1].[Notes].[All]" allUniqueName="[Range 3 1].[Notes].[All]" dimensionUniqueName="[Range 3 1]" displayFolder="" count="0" memberValueDatatype="130" unbalanced="0"/>
    <cacheHierarchy uniqueName="[Range 3 1].[CO2 (t/yr)]" caption="CO2 (t/yr)" attribute="1" defaultMemberUniqueName="[Range 3 1].[CO2 (t/yr)].[All]" allUniqueName="[Range 3 1].[CO2 (t/yr)].[All]" dimensionUniqueName="[Range 3 1]" displayFolder="" count="0" memberValueDatatype="5" unbalanced="0"/>
    <cacheHierarchy uniqueName="[Range 3 1].[CH4 (t/yr)]" caption="CH4 (t/yr)" attribute="1" defaultMemberUniqueName="[Range 3 1].[CH4 (t/yr)].[All]" allUniqueName="[Range 3 1].[CH4 (t/yr)].[All]" dimensionUniqueName="[Range 3 1]" displayFolder="" count="0" memberValueDatatype="5" unbalanced="0"/>
    <cacheHierarchy uniqueName="[Range 3 1].[N2O (t/yr)]" caption="N2O (t/yr)" attribute="1" defaultMemberUniqueName="[Range 3 1].[N2O (t/yr)].[All]" allUniqueName="[Range 3 1].[N2O (t/yr)].[All]" dimensionUniqueName="[Range 3 1]" displayFolder="" count="0" memberValueDatatype="5" unbalanced="0"/>
    <cacheHierarchy uniqueName="[Range 3 1].[CO2e (t/yr)]" caption="CO2e (t/yr)" attribute="1" defaultMemberUniqueName="[Range 3 1].[CO2e (t/yr)].[All]" allUniqueName="[Range 3 1].[CO2e (t/yr)].[All]" dimensionUniqueName="[Range 3 1]" displayFolder="" count="0" memberValueDatatype="5" unbalanced="0"/>
    <cacheHierarchy uniqueName="[Range 3 1].[CO2 Source Category]" caption="CO2 Source Category" attribute="1" defaultMemberUniqueName="[Range 3 1].[CO2 Source Category].[All]" allUniqueName="[Range 3 1].[CO2 Source Category].[All]" dimensionUniqueName="[Range 3 1]" displayFolder="" count="0" memberValueDatatype="130" unbalanced="0"/>
    <cacheHierarchy uniqueName="[Range 3 2].[State]" caption="State" attribute="1" defaultMemberUniqueName="[Range 3 2].[State].[All]" allUniqueName="[Range 3 2].[State].[All]" dimensionUniqueName="[Range 3 2]" displayFolder="" count="0" memberValueDatatype="130" unbalanced="0"/>
    <cacheHierarchy uniqueName="[Range 3 2].[Basin]" caption="Basin" attribute="1" defaultMemberUniqueName="[Range 3 2].[Basin].[All]" allUniqueName="[Range 3 2].[Basin].[All]" dimensionUniqueName="[Range 3 2]" displayFolder="" count="0" memberValueDatatype="130" unbalanced="0"/>
    <cacheHierarchy uniqueName="[Range 3 2].[Basin and State]" caption="Basin and State" attribute="1" defaultMemberUniqueName="[Range 3 2].[Basin and State].[All]" allUniqueName="[Range 3 2].[Basin and State].[All]" dimensionUniqueName="[Range 3 2]" displayFolder="" count="0" memberValueDatatype="130" unbalanced="0"/>
    <cacheHierarchy uniqueName="[Range 3 2].[Source b]" caption="Source b" attribute="1" defaultMemberUniqueName="[Range 3 2].[Source b].[All]" allUniqueName="[Range 3 2].[Source b].[All]" dimensionUniqueName="[Range 3 2]" displayFolder="" count="0" memberValueDatatype="130" unbalanced="0"/>
    <cacheHierarchy uniqueName="[Range 3 2].[Tribal/Non-Tribal]" caption="Tribal/Non-Tribal" attribute="1" defaultMemberUniqueName="[Range 3 2].[Tribal/Non-Tribal].[All]" allUniqueName="[Range 3 2].[Tribal/Non-Tribal].[All]" dimensionUniqueName="[Range 3 2]" displayFolder="" count="0" memberValueDatatype="130" unbalanced="0"/>
    <cacheHierarchy uniqueName="[Range 3 2].[Revised Source]" caption="Revised Source" attribute="1" defaultMemberUniqueName="[Range 3 2].[Revised Source].[All]" allUniqueName="[Range 3 2].[Revised Source].[All]" dimensionUniqueName="[Range 3 2]" displayFolder="" count="0" memberValueDatatype="130" unbalanced="0"/>
    <cacheHierarchy uniqueName="[Range 3 2].[STFIPs]" caption="STFIPs" attribute="1" defaultMemberUniqueName="[Range 3 2].[STFIPs].[All]" allUniqueName="[Range 3 2].[STFIPs].[All]" dimensionUniqueName="[Range 3 2]" displayFolder="" count="0" memberValueDatatype="130" unbalanced="0"/>
    <cacheHierarchy uniqueName="[Range 3 2].[FIPS a]" caption="FIPS a" attribute="1" defaultMemberUniqueName="[Range 3 2].[FIPS a].[All]" allUniqueName="[Range 3 2].[FIPS a].[All]" dimensionUniqueName="[Range 3 2]" displayFolder="" count="0" memberValueDatatype="130" unbalanced="0"/>
    <cacheHierarchy uniqueName="[Range 3 2].[County Name]" caption="County Name" attribute="1" defaultMemberUniqueName="[Range 3 2].[County Name].[All]" allUniqueName="[Range 3 2].[County Name].[All]" dimensionUniqueName="[Range 3 2]" displayFolder="" count="0" memberValueDatatype="130" unbalanced="0"/>
    <cacheHierarchy uniqueName="[Range 3 2].[SCC]" caption="SCC" attribute="1" defaultMemberUniqueName="[Range 3 2].[SCC].[All]" allUniqueName="[Range 3 2].[SCC].[All]" dimensionUniqueName="[Range 3 2]" displayFolder="" count="0" memberValueDatatype="130" unbalanced="0"/>
    <cacheHierarchy uniqueName="[Range 3 2].[Description]" caption="Description" attribute="1" defaultMemberUniqueName="[Range 3 2].[Description].[All]" allUniqueName="[Range 3 2].[Description].[All]" dimensionUniqueName="[Range 3 2]" displayFolder="" count="0" memberValueDatatype="130" unbalanced="0"/>
    <cacheHierarchy uniqueName="[Range 3 2].[NOx (tons/year)]" caption="NOx (tons/year)" attribute="1" defaultMemberUniqueName="[Range 3 2].[NOx (tons/year)].[All]" allUniqueName="[Range 3 2].[NOx (tons/year)].[All]" dimensionUniqueName="[Range 3 2]" displayFolder="" count="0" memberValueDatatype="5" unbalanced="0"/>
    <cacheHierarchy uniqueName="[Range 3 2].[VOC (tons/year)]" caption="VOC (tons/year)" attribute="1" defaultMemberUniqueName="[Range 3 2].[VOC (tons/year)].[All]" allUniqueName="[Range 3 2].[VOC (tons/year)].[All]" dimensionUniqueName="[Range 3 2]" displayFolder="" count="0" memberValueDatatype="5" unbalanced="0"/>
    <cacheHierarchy uniqueName="[Range 3 2].[CO (tons/year)]" caption="CO (tons/year)" attribute="1" defaultMemberUniqueName="[Range 3 2].[CO (tons/year)].[All]" allUniqueName="[Range 3 2].[CO (tons/year)].[All]" dimensionUniqueName="[Range 3 2]" displayFolder="" count="0" memberValueDatatype="5" unbalanced="0"/>
    <cacheHierarchy uniqueName="[Range 3 2].[SOx (tons/year)]" caption="SOx (tons/year)" attribute="1" defaultMemberUniqueName="[Range 3 2].[SOx (tons/year)].[All]" allUniqueName="[Range 3 2].[SOx (tons/year)].[All]" dimensionUniqueName="[Range 3 2]" displayFolder="" count="0" memberValueDatatype="5" unbalanced="0"/>
    <cacheHierarchy uniqueName="[Range 3 2].[PM10 (tons/year)]" caption="PM10 (tons/year)" attribute="1" defaultMemberUniqueName="[Range 3 2].[PM10 (tons/year)].[All]" allUniqueName="[Range 3 2].[PM10 (tons/year)].[All]" dimensionUniqueName="[Range 3 2]" displayFolder="" count="0" memberValueDatatype="5" unbalanced="0"/>
    <cacheHierarchy uniqueName="[Range 3 2].[PM2.5 (tons/year)]" caption="PM2.5 (tons/year)" attribute="1" defaultMemberUniqueName="[Range 3 2].[PM2.5 (tons/year)].[All]" allUniqueName="[Range 3 2].[PM2.5 (tons/year)].[All]" dimensionUniqueName="[Range 3 2]" displayFolder="" count="0" memberValueDatatype="5" unbalanced="0"/>
    <cacheHierarchy uniqueName="[Range 3 2].[CO2 (tons/yr)]" caption="CO2 (tons/yr)" attribute="1" defaultMemberUniqueName="[Range 3 2].[CO2 (tons/yr)].[All]" allUniqueName="[Range 3 2].[CO2 (tons/yr)].[All]" dimensionUniqueName="[Range 3 2]" displayFolder="" count="0" memberValueDatatype="130" unbalanced="0"/>
    <cacheHierarchy uniqueName="[Range 3 2].[CH4 (tons/year)]" caption="CH4 (tons/year)" attribute="1" defaultMemberUniqueName="[Range 3 2].[CH4 (tons/year)].[All]" allUniqueName="[Range 3 2].[CH4 (tons/year)].[All]" dimensionUniqueName="[Range 3 2]" displayFolder="" count="0" memberValueDatatype="130" unbalanced="0"/>
    <cacheHierarchy uniqueName="[Range 3 2].[N2O (tons/year)]" caption="N2O (tons/year)" attribute="1" defaultMemberUniqueName="[Range 3 2].[N2O (tons/year)].[All]" allUniqueName="[Range 3 2].[N2O (tons/year)].[All]" dimensionUniqueName="[Range 3 2]" displayFolder="" count="0" memberValueDatatype="130" unbalanced="0"/>
    <cacheHierarchy uniqueName="[Range 3 2].[CO2e (tons/year)]" caption="CO2e (tons/year)" attribute="1" defaultMemberUniqueName="[Range 3 2].[CO2e (tons/year)].[All]" allUniqueName="[Range 3 2].[CO2e (tons/year)].[All]" dimensionUniqueName="[Range 3 2]" displayFolder="" count="0" memberValueDatatype="130" unbalanced="0"/>
    <cacheHierarchy uniqueName="[Range 3 2].[Notes]" caption="Notes" attribute="1" defaultMemberUniqueName="[Range 3 2].[Notes].[All]" allUniqueName="[Range 3 2].[Notes].[All]" dimensionUniqueName="[Range 3 2]" displayFolder="" count="0" memberValueDatatype="130" unbalanced="0"/>
    <cacheHierarchy uniqueName="[Range 3 2].[CO2 (t/yr)]" caption="CO2 (t/yr)" attribute="1" defaultMemberUniqueName="[Range 3 2].[CO2 (t/yr)].[All]" allUniqueName="[Range 3 2].[CO2 (t/yr)].[All]" dimensionUniqueName="[Range 3 2]" displayFolder="" count="0" memberValueDatatype="5" unbalanced="0"/>
    <cacheHierarchy uniqueName="[Range 3 2].[CH4 (t/yr)]" caption="CH4 (t/yr)" attribute="1" defaultMemberUniqueName="[Range 3 2].[CH4 (t/yr)].[All]" allUniqueName="[Range 3 2].[CH4 (t/yr)].[All]" dimensionUniqueName="[Range 3 2]" displayFolder="" count="0" memberValueDatatype="5" unbalanced="0"/>
    <cacheHierarchy uniqueName="[Range 3 2].[N2O (t/yr)]" caption="N2O (t/yr)" attribute="1" defaultMemberUniqueName="[Range 3 2].[N2O (t/yr)].[All]" allUniqueName="[Range 3 2].[N2O (t/yr)].[All]" dimensionUniqueName="[Range 3 2]" displayFolder="" count="0" memberValueDatatype="5" unbalanced="0"/>
    <cacheHierarchy uniqueName="[Range 3 2].[CO2e (t/yr)]" caption="CO2e (t/yr)" attribute="1" defaultMemberUniqueName="[Range 3 2].[CO2e (t/yr)].[All]" allUniqueName="[Range 3 2].[CO2e (t/yr)].[All]" dimensionUniqueName="[Range 3 2]" displayFolder="" count="0" memberValueDatatype="5" unbalanced="0"/>
    <cacheHierarchy uniqueName="[Range 3 2].[CO2 Source Category]" caption="CO2 Source Category" attribute="1" defaultMemberUniqueName="[Range 3 2].[CO2 Source Category].[All]" allUniqueName="[Range 3 2].[CO2 Source Category].[All]" dimensionUniqueName="[Range 3 2]" displayFolder="" count="0" memberValueDatatype="130" unbalanced="0"/>
    <cacheHierarchy uniqueName="[Range 4].[State]" caption="State" attribute="1" defaultMemberUniqueName="[Range 4].[State].[All]" allUniqueName="[Range 4].[State].[All]" dimensionUniqueName="[Range 4]" displayFolder="" count="0" memberValueDatatype="130" unbalanced="0"/>
    <cacheHierarchy uniqueName="[Range 4].[Basin]" caption="Basin" attribute="1" defaultMemberUniqueName="[Range 4].[Basin].[All]" allUniqueName="[Range 4].[Basin].[All]" dimensionUniqueName="[Range 4]" displayFolder="" count="0" memberValueDatatype="130" unbalanced="0"/>
    <cacheHierarchy uniqueName="[Range 4].[Basin and State]" caption="Basin and State" attribute="1" defaultMemberUniqueName="[Range 4].[Basin and State].[All]" allUniqueName="[Range 4].[Basin and State].[All]" dimensionUniqueName="[Range 4]" displayFolder="" count="0" memberValueDatatype="130" unbalanced="0"/>
    <cacheHierarchy uniqueName="[Range 4].[Source b]" caption="Source b" attribute="1" defaultMemberUniqueName="[Range 4].[Source b].[All]" allUniqueName="[Range 4].[Source b].[All]" dimensionUniqueName="[Range 4]" displayFolder="" count="0" memberValueDatatype="130" unbalanced="0"/>
    <cacheHierarchy uniqueName="[Range 4].[Tribal/Non-Tribal]" caption="Tribal/Non-Tribal" attribute="1" defaultMemberUniqueName="[Range 4].[Tribal/Non-Tribal].[All]" allUniqueName="[Range 4].[Tribal/Non-Tribal].[All]" dimensionUniqueName="[Range 4]" displayFolder="" count="0" memberValueDatatype="130" unbalanced="0"/>
    <cacheHierarchy uniqueName="[Range 4].[Revised Source]" caption="Revised Source" attribute="1" defaultMemberUniqueName="[Range 4].[Revised Source].[All]" allUniqueName="[Range 4].[Revised Source].[All]" dimensionUniqueName="[Range 4]" displayFolder="" count="0" memberValueDatatype="130" unbalanced="0"/>
    <cacheHierarchy uniqueName="[Range 4].[STFIPs]" caption="STFIPs" attribute="1" defaultMemberUniqueName="[Range 4].[STFIPs].[All]" allUniqueName="[Range 4].[STFIPs].[All]" dimensionUniqueName="[Range 4]" displayFolder="" count="0" memberValueDatatype="130" unbalanced="0"/>
    <cacheHierarchy uniqueName="[Range 4].[FIPS a]" caption="FIPS a" attribute="1" defaultMemberUniqueName="[Range 4].[FIPS a].[All]" allUniqueName="[Range 4].[FIPS a].[All]" dimensionUniqueName="[Range 4]" displayFolder="" count="0" memberValueDatatype="130" unbalanced="0"/>
    <cacheHierarchy uniqueName="[Range 4].[County Name]" caption="County Name" attribute="1" defaultMemberUniqueName="[Range 4].[County Name].[All]" allUniqueName="[Range 4].[County Name].[All]" dimensionUniqueName="[Range 4]" displayFolder="" count="0" memberValueDatatype="130" unbalanced="0"/>
    <cacheHierarchy uniqueName="[Range 4].[SCC]" caption="SCC" attribute="1" defaultMemberUniqueName="[Range 4].[SCC].[All]" allUniqueName="[Range 4].[SCC].[All]" dimensionUniqueName="[Range 4]" displayFolder="" count="0" memberValueDatatype="130" unbalanced="0"/>
    <cacheHierarchy uniqueName="[Range 4].[Description]" caption="Description" attribute="1" defaultMemberUniqueName="[Range 4].[Description].[All]" allUniqueName="[Range 4].[Description].[All]" dimensionUniqueName="[Range 4]" displayFolder="" count="0" memberValueDatatype="130" unbalanced="0"/>
    <cacheHierarchy uniqueName="[Range 4].[NOx (tons/year)]" caption="NOx (tons/year)" attribute="1" defaultMemberUniqueName="[Range 4].[NOx (tons/year)].[All]" allUniqueName="[Range 4].[NOx (tons/year)].[All]" dimensionUniqueName="[Range 4]" displayFolder="" count="0" memberValueDatatype="5" unbalanced="0"/>
    <cacheHierarchy uniqueName="[Range 4].[VOC (tons/year)]" caption="VOC (tons/year)" attribute="1" defaultMemberUniqueName="[Range 4].[VOC (tons/year)].[All]" allUniqueName="[Range 4].[VOC (tons/year)].[All]" dimensionUniqueName="[Range 4]" displayFolder="" count="0" memberValueDatatype="5" unbalanced="0"/>
    <cacheHierarchy uniqueName="[Range 4].[CO (tons/year)]" caption="CO (tons/year)" attribute="1" defaultMemberUniqueName="[Range 4].[CO (tons/year)].[All]" allUniqueName="[Range 4].[CO (tons/year)].[All]" dimensionUniqueName="[Range 4]" displayFolder="" count="0" memberValueDatatype="5" unbalanced="0"/>
    <cacheHierarchy uniqueName="[Range 4].[SOx (tons/year)]" caption="SOx (tons/year)" attribute="1" defaultMemberUniqueName="[Range 4].[SOx (tons/year)].[All]" allUniqueName="[Range 4].[SOx (tons/year)].[All]" dimensionUniqueName="[Range 4]" displayFolder="" count="0" memberValueDatatype="5" unbalanced="0"/>
    <cacheHierarchy uniqueName="[Range 4].[PM10 (tons/year)]" caption="PM10 (tons/year)" attribute="1" defaultMemberUniqueName="[Range 4].[PM10 (tons/year)].[All]" allUniqueName="[Range 4].[PM10 (tons/year)].[All]" dimensionUniqueName="[Range 4]" displayFolder="" count="0" memberValueDatatype="5" unbalanced="0"/>
    <cacheHierarchy uniqueName="[Range 4].[PM2.5 (tons/year)]" caption="PM2.5 (tons/year)" attribute="1" defaultMemberUniqueName="[Range 4].[PM2.5 (tons/year)].[All]" allUniqueName="[Range 4].[PM2.5 (tons/year)].[All]" dimensionUniqueName="[Range 4]" displayFolder="" count="0" memberValueDatatype="5" unbalanced="0"/>
    <cacheHierarchy uniqueName="[Range 4].[CO2 (tons/yr)]" caption="CO2 (tons/yr)" attribute="1" defaultMemberUniqueName="[Range 4].[CO2 (tons/yr)].[All]" allUniqueName="[Range 4].[CO2 (tons/yr)].[All]" dimensionUniqueName="[Range 4]" displayFolder="" count="0" memberValueDatatype="130" unbalanced="0"/>
    <cacheHierarchy uniqueName="[Range 4].[CH4 (tons/year)]" caption="CH4 (tons/year)" attribute="1" defaultMemberUniqueName="[Range 4].[CH4 (tons/year)].[All]" allUniqueName="[Range 4].[CH4 (tons/year)].[All]" dimensionUniqueName="[Range 4]" displayFolder="" count="0" memberValueDatatype="130" unbalanced="0"/>
    <cacheHierarchy uniqueName="[Range 4].[N2O (tons/year)]" caption="N2O (tons/year)" attribute="1" defaultMemberUniqueName="[Range 4].[N2O (tons/year)].[All]" allUniqueName="[Range 4].[N2O (tons/year)].[All]" dimensionUniqueName="[Range 4]" displayFolder="" count="0" memberValueDatatype="130" unbalanced="0"/>
    <cacheHierarchy uniqueName="[Range 4].[CO2e (tons/year)]" caption="CO2e (tons/year)" attribute="1" defaultMemberUniqueName="[Range 4].[CO2e (tons/year)].[All]" allUniqueName="[Range 4].[CO2e (tons/year)].[All]" dimensionUniqueName="[Range 4]" displayFolder="" count="0" memberValueDatatype="130" unbalanced="0"/>
    <cacheHierarchy uniqueName="[Range 4].[Notes]" caption="Notes" attribute="1" defaultMemberUniqueName="[Range 4].[Notes].[All]" allUniqueName="[Range 4].[Notes].[All]" dimensionUniqueName="[Range 4]" displayFolder="" count="0" memberValueDatatype="130" unbalanced="0"/>
    <cacheHierarchy uniqueName="[Range 4].[CO2 (t/yr)]" caption="CO2 (t/yr)" attribute="1" defaultMemberUniqueName="[Range 4].[CO2 (t/yr)].[All]" allUniqueName="[Range 4].[CO2 (t/yr)].[All]" dimensionUniqueName="[Range 4]" displayFolder="" count="0" memberValueDatatype="5" unbalanced="0"/>
    <cacheHierarchy uniqueName="[Range 4].[CH4 (t/yr)]" caption="CH4 (t/yr)" attribute="1" defaultMemberUniqueName="[Range 4].[CH4 (t/yr)].[All]" allUniqueName="[Range 4].[CH4 (t/yr)].[All]" dimensionUniqueName="[Range 4]" displayFolder="" count="0" memberValueDatatype="5" unbalanced="0"/>
    <cacheHierarchy uniqueName="[Range 4].[N2O (t/yr)]" caption="N2O (t/yr)" attribute="1" defaultMemberUniqueName="[Range 4].[N2O (t/yr)].[All]" allUniqueName="[Range 4].[N2O (t/yr)].[All]" dimensionUniqueName="[Range 4]" displayFolder="" count="0" memberValueDatatype="5" unbalanced="0"/>
    <cacheHierarchy uniqueName="[Range 4].[CO2e (t/yr)]" caption="CO2e (t/yr)" attribute="1" defaultMemberUniqueName="[Range 4].[CO2e (t/yr)].[All]" allUniqueName="[Range 4].[CO2e (t/yr)].[All]" dimensionUniqueName="[Range 4]" displayFolder="" count="0" memberValueDatatype="5" unbalanced="0"/>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Range 3 1]" caption="__XL_Count Range 3 1" measure="1" displayFolder="" measureGroup="Range 3 1" count="0" hidden="1"/>
    <cacheHierarchy uniqueName="[Measures].[__XL_Count Range 1 1]" caption="__XL_Count Range 1 1" measure="1" displayFolder="" measureGroup="Range 1 1" count="0" hidden="1"/>
    <cacheHierarchy uniqueName="[Measures].[__XL_Count Range 2 1]" caption="__XL_Count Range 2 1" measure="1" displayFolder="" measureGroup="Range 2 1" count="0" hidden="1"/>
    <cacheHierarchy uniqueName="[Measures].[__XL_Count Range 3 2]" caption="__XL_Count Range 3 2" measure="1" displayFolder="" measureGroup="Range 3 2" count="0" hidden="1"/>
    <cacheHierarchy uniqueName="[Measures].[__No measures defined]" caption="__No measures defined" measure="1" displayFolder="" count="0" hidden="1"/>
    <cacheHierarchy uniqueName="[Measures].[Sum of CO2 (t/yr) 4]" caption="Sum of CO2 (t/yr) 4" measure="1" displayFolder="" measureGroup="Range 3" count="0" hidden="1">
      <extLst>
        <ext xmlns:x15="http://schemas.microsoft.com/office/spreadsheetml/2010/11/main" uri="{B97F6D7D-B522-45F9-BDA1-12C45D357490}">
          <x15:cacheHierarchy aggregatedColumn="75"/>
        </ext>
      </extLst>
    </cacheHierarchy>
    <cacheHierarchy uniqueName="[Measures].[Sum of CO2e (t/yr) 3]" caption="Sum of CO2e (t/yr) 3" measure="1" displayFolder="" measureGroup="Range 4" count="0" hidden="1">
      <extLst>
        <ext xmlns:x15="http://schemas.microsoft.com/office/spreadsheetml/2010/11/main" uri="{B97F6D7D-B522-45F9-BDA1-12C45D357490}">
          <x15:cacheHierarchy aggregatedColumn="159"/>
        </ext>
      </extLst>
    </cacheHierarchy>
    <cacheHierarchy uniqueName="[Measures].[Sum of CO2 (t/yr) 5]" caption="Sum of CO2 (t/yr) 5" measure="1" displayFolder="" measureGroup="Range 4" count="0" hidden="1">
      <extLst>
        <ext xmlns:x15="http://schemas.microsoft.com/office/spreadsheetml/2010/11/main" uri="{B97F6D7D-B522-45F9-BDA1-12C45D357490}">
          <x15:cacheHierarchy aggregatedColumn="156"/>
        </ext>
      </extLst>
    </cacheHierarchy>
    <cacheHierarchy uniqueName="[Measures].[Sum of CH4 (t/yr) 3]" caption="Sum of CH4 (t/yr) 3" measure="1" displayFolder="" measureGroup="Range 4" count="0" hidden="1">
      <extLst>
        <ext xmlns:x15="http://schemas.microsoft.com/office/spreadsheetml/2010/11/main" uri="{B97F6D7D-B522-45F9-BDA1-12C45D357490}">
          <x15:cacheHierarchy aggregatedColumn="157"/>
        </ext>
      </extLst>
    </cacheHierarchy>
    <cacheHierarchy uniqueName="[Measures].[Sum of N2O (t/yr) 3]" caption="Sum of N2O (t/yr) 3" measure="1" displayFolder="" measureGroup="Range 4" count="0" hidden="1">
      <extLst>
        <ext xmlns:x15="http://schemas.microsoft.com/office/spreadsheetml/2010/11/main" uri="{B97F6D7D-B522-45F9-BDA1-12C45D357490}">
          <x15:cacheHierarchy aggregatedColumn="158"/>
        </ext>
      </extLst>
    </cacheHierarchy>
    <cacheHierarchy uniqueName="[Measures].[Sum of CO2 (t/yr) 6]" caption="Sum of CO2 (t/yr) 6" measure="1" displayFolder="" measureGroup="Range 1 1" count="0" oneField="1" hidden="1">
      <fieldsUsage count="1">
        <fieldUsage x="3"/>
      </fieldsUsage>
      <extLst>
        <ext xmlns:x15="http://schemas.microsoft.com/office/spreadsheetml/2010/11/main" uri="{B97F6D7D-B522-45F9-BDA1-12C45D357490}">
          <x15:cacheHierarchy aggregatedColumn="22"/>
        </ext>
      </extLst>
    </cacheHierarchy>
    <cacheHierarchy uniqueName="[Measures].[Sum of CH4 (t/yr) 4]" caption="Sum of CH4 (t/yr) 4" measure="1" displayFolder="" measureGroup="Range 1 1"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N2O (t/yr) 4]" caption="Sum of N2O (t/yr) 4" measure="1" displayFolder="" measureGroup="Range 1 1" count="0" oneField="1" hidden="1">
      <fieldsUsage count="1">
        <fieldUsage x="5"/>
      </fieldsUsage>
      <extLst>
        <ext xmlns:x15="http://schemas.microsoft.com/office/spreadsheetml/2010/11/main" uri="{B97F6D7D-B522-45F9-BDA1-12C45D357490}">
          <x15:cacheHierarchy aggregatedColumn="24"/>
        </ext>
      </extLst>
    </cacheHierarchy>
    <cacheHierarchy uniqueName="[Measures].[Sum of CO2e (t/yr) 4]" caption="Sum of CO2e (t/yr) 4" measure="1" displayFolder="" measureGroup="Range 1 1" count="0" hidden="1">
      <extLst>
        <ext xmlns:x15="http://schemas.microsoft.com/office/spreadsheetml/2010/11/main" uri="{B97F6D7D-B522-45F9-BDA1-12C45D357490}">
          <x15:cacheHierarchy aggregatedColumn="25"/>
        </ext>
      </extLst>
    </cacheHierarchy>
    <cacheHierarchy uniqueName="[Measures].[Sum of CO2 (t/yr) 7]" caption="Sum of CO2 (t/yr) 7" measure="1" displayFolder="" measureGroup="Range 2 1" count="0" hidden="1">
      <extLst>
        <ext xmlns:x15="http://schemas.microsoft.com/office/spreadsheetml/2010/11/main" uri="{B97F6D7D-B522-45F9-BDA1-12C45D357490}">
          <x15:cacheHierarchy aggregatedColumn="48"/>
        </ext>
      </extLst>
    </cacheHierarchy>
    <cacheHierarchy uniqueName="[Measures].[Sum of CO2 (t/yr) 8]" caption="Sum of CO2 (t/yr) 8" measure="1" displayFolder="" measureGroup="Range 3 1" count="0" hidden="1">
      <extLst>
        <ext xmlns:x15="http://schemas.microsoft.com/office/spreadsheetml/2010/11/main" uri="{B97F6D7D-B522-45F9-BDA1-12C45D357490}">
          <x15:cacheHierarchy aggregatedColumn="102"/>
        </ext>
      </extLst>
    </cacheHierarchy>
    <cacheHierarchy uniqueName="[Measures].[Sum of CO2 (t/yr) 9]" caption="Sum of CO2 (t/yr) 9" measure="1" displayFolder="" measureGroup="Range 3 2" count="0" hidden="1">
      <extLst>
        <ext xmlns:x15="http://schemas.microsoft.com/office/spreadsheetml/2010/11/main" uri="{B97F6D7D-B522-45F9-BDA1-12C45D357490}">
          <x15:cacheHierarchy aggregatedColumn="129"/>
        </ext>
      </extLst>
    </cacheHierarchy>
  </cacheHierarchies>
  <kpis count="0"/>
  <dimensions count="7">
    <dimension measure="1" name="Measures" uniqueName="[Measures]" caption="Measures"/>
    <dimension name="Range 1 1" uniqueName="[Range 1 1]" caption="Range 1 1"/>
    <dimension name="Range 2 1" uniqueName="[Range 2 1]" caption="Range 2 1"/>
    <dimension name="Range 3" uniqueName="[Range 3]" caption="Range 3"/>
    <dimension name="Range 3 1" uniqueName="[Range 3 1]" caption="Range 3 1"/>
    <dimension name="Range 3 2" uniqueName="[Range 3 2]" caption="Range 3 2"/>
    <dimension name="Range 4" uniqueName="[Range 4]" caption="Range 4"/>
  </dimensions>
  <measureGroups count="6">
    <measureGroup name="Range 1 1" caption="Range 1 1"/>
    <measureGroup name="Range 2 1" caption="Range 2 1"/>
    <measureGroup name="Range 3" caption="Range 3"/>
    <measureGroup name="Range 3 1" caption="Range 3 1"/>
    <measureGroup name="Range 3 2" caption="Range 3 2"/>
    <measureGroup name="Range 4" caption="Range 4"/>
  </measureGroups>
  <maps count="6">
    <map measureGroup="0" dimension="1"/>
    <map measureGroup="1" dimension="2"/>
    <map measureGroup="2" dimension="3"/>
    <map measureGroup="3" dimension="4"/>
    <map measureGroup="4" dimension="5"/>
    <map measureGroup="5" dimension="6"/>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wley Loken" refreshedDate="44077.525020486108" backgroundQuery="1" createdVersion="6" refreshedVersion="6" minRefreshableVersion="3" recordCount="0" supportSubquery="1" supportAdvancedDrill="1" xr:uid="{00000000-000A-0000-FFFF-FFFF03000000}">
  <cacheSource type="external" connectionId="1"/>
  <cacheFields count="6">
    <cacheField name="[Range 2 1].[State].[State]" caption="State" numFmtId="0" hierarchy="26" level="1">
      <sharedItems containsSemiMixedTypes="0" containsNonDate="0" containsString="0"/>
    </cacheField>
    <cacheField name="[Range 2 1].[Basin].[Basin]" caption="Basin" numFmtId="0" hierarchy="27" level="1">
      <sharedItems containsSemiMixedTypes="0" containsNonDate="0" containsString="0"/>
    </cacheField>
    <cacheField name="[Range 2 1].[Revised Source].[Revised Source]" caption="Revised Source" numFmtId="0" hierarchy="31" level="1">
      <sharedItems count="2">
        <s v="Nonpoint"/>
        <s v="Point"/>
      </sharedItems>
    </cacheField>
    <cacheField name="[Range 2 1].[CO2 Source Category].[CO2 Source Category]" caption="CO2 Source Category" numFmtId="0" hierarchy="52" level="1">
      <sharedItems count="2">
        <s v="Fuel Combustion"/>
        <s v="Non-Fuel Combustion"/>
      </sharedItems>
    </cacheField>
    <cacheField name="[Measures].[Sum of CO2 (t/yr) 7]" caption="Sum of CO2 (t/yr) 7" numFmtId="0" hierarchy="176" level="32767"/>
    <cacheField name="[Range 2 1].[Description].[Description]" caption="Description" numFmtId="0" hierarchy="36" level="1">
      <sharedItems containsNonDate="0" containsBlank="1" count="4">
        <m/>
        <s v="Midstream Unclassified"/>
        <s v="Point Source Compressor Engines"/>
        <s v="Point Source Flares"/>
      </sharedItems>
    </cacheField>
  </cacheFields>
  <cacheHierarchies count="179">
    <cacheHierarchy uniqueName="[Range 1 1].[State]" caption="State" attribute="1" defaultMemberUniqueName="[Range 1 1].[State].[All]" allUniqueName="[Range 1 1].[State].[All]" dimensionUniqueName="[Range 1 1]" displayFolder="" count="0" memberValueDatatype="130" unbalanced="0"/>
    <cacheHierarchy uniqueName="[Range 1 1].[Basin]" caption="Basin" attribute="1" defaultMemberUniqueName="[Range 1 1].[Basin].[All]" allUniqueName="[Range 1 1].[Basin].[All]" dimensionUniqueName="[Range 1 1]" displayFolder="" count="0" memberValueDatatype="130" unbalanced="0"/>
    <cacheHierarchy uniqueName="[Range 1 1].[Basin and State]" caption="Basin and State" attribute="1" defaultMemberUniqueName="[Range 1 1].[Basin and State].[All]" allUniqueName="[Range 1 1].[Basin and State].[All]" dimensionUniqueName="[Range 1 1]" displayFolder="" count="0" memberValueDatatype="130" unbalanced="0"/>
    <cacheHierarchy uniqueName="[Range 1 1].[Source]" caption="Source" attribute="1" defaultMemberUniqueName="[Range 1 1].[Source].[All]" allUniqueName="[Range 1 1].[Source].[All]" dimensionUniqueName="[Range 1 1]" displayFolder="" count="0" memberValueDatatype="130" unbalanced="0"/>
    <cacheHierarchy uniqueName="[Range 1 1].[Tribal/Non-Tribal]" caption="Tribal/Non-Tribal" attribute="1" defaultMemberUniqueName="[Range 1 1].[Tribal/Non-Tribal].[All]" allUniqueName="[Range 1 1].[Tribal/Non-Tribal].[All]" dimensionUniqueName="[Range 1 1]" displayFolder="" count="0" memberValueDatatype="130" unbalanced="0"/>
    <cacheHierarchy uniqueName="[Range 1 1].[Revised Source]" caption="Revised Source" attribute="1" defaultMemberUniqueName="[Range 1 1].[Revised Source].[All]" allUniqueName="[Range 1 1].[Revised Source].[All]" dimensionUniqueName="[Range 1 1]" displayFolder="" count="0" memberValueDatatype="130" unbalanced="0"/>
    <cacheHierarchy uniqueName="[Range 1 1].[STFIPs]" caption="STFIPs" attribute="1" defaultMemberUniqueName="[Range 1 1].[STFIPs].[All]" allUniqueName="[Range 1 1].[STFIPs].[All]" dimensionUniqueName="[Range 1 1]" displayFolder="" count="0" memberValueDatatype="130" unbalanced="0"/>
    <cacheHierarchy uniqueName="[Range 1 1].[FIPS]" caption="FIPS" attribute="1" defaultMemberUniqueName="[Range 1 1].[FIPS].[All]" allUniqueName="[Range 1 1].[FIPS].[All]" dimensionUniqueName="[Range 1 1]" displayFolder="" count="0" memberValueDatatype="130" unbalanced="0"/>
    <cacheHierarchy uniqueName="[Range 1 1].[County Name]" caption="County Name" attribute="1" defaultMemberUniqueName="[Range 1 1].[County Name].[All]" allUniqueName="[Range 1 1].[County Name].[All]" dimensionUniqueName="[Range 1 1]" displayFolder="" count="0" memberValueDatatype="130" unbalanced="0"/>
    <cacheHierarchy uniqueName="[Range 1 1].[SCC]" caption="SCC" attribute="1" defaultMemberUniqueName="[Range 1 1].[SCC].[All]" allUniqueName="[Range 1 1].[SCC].[All]" dimensionUniqueName="[Range 1 1]" displayFolder="" count="0" memberValueDatatype="130" unbalanced="0"/>
    <cacheHierarchy uniqueName="[Range 1 1].[Description]" caption="Description" attribute="1" defaultMemberUniqueName="[Range 1 1].[Description].[All]" allUniqueName="[Range 1 1].[Description].[All]" dimensionUniqueName="[Range 1 1]" displayFolder="" count="0" memberValueDatatype="130" unbalanced="0"/>
    <cacheHierarchy uniqueName="[Range 1 1].[NOx (tons/year)]" caption="NOx (tons/year)" attribute="1" defaultMemberUniqueName="[Range 1 1].[NOx (tons/year)].[All]" allUniqueName="[Range 1 1].[NOx (tons/year)].[All]" dimensionUniqueName="[Range 1 1]" displayFolder="" count="0" memberValueDatatype="5" unbalanced="0"/>
    <cacheHierarchy uniqueName="[Range 1 1].[VOC (tons/year)]" caption="VOC (tons/year)" attribute="1" defaultMemberUniqueName="[Range 1 1].[VOC (tons/year)].[All]" allUniqueName="[Range 1 1].[VOC (tons/year)].[All]" dimensionUniqueName="[Range 1 1]" displayFolder="" count="0" memberValueDatatype="5" unbalanced="0"/>
    <cacheHierarchy uniqueName="[Range 1 1].[CO (tons/year)]" caption="CO (tons/year)" attribute="1" defaultMemberUniqueName="[Range 1 1].[CO (tons/year)].[All]" allUniqueName="[Range 1 1].[CO (tons/year)].[All]" dimensionUniqueName="[Range 1 1]" displayFolder="" count="0" memberValueDatatype="5" unbalanced="0"/>
    <cacheHierarchy uniqueName="[Range 1 1].[SOx (tons/year)]" caption="SOx (tons/year)" attribute="1" defaultMemberUniqueName="[Range 1 1].[SOx (tons/year)].[All]" allUniqueName="[Range 1 1].[SOx (tons/year)].[All]" dimensionUniqueName="[Range 1 1]" displayFolder="" count="0" memberValueDatatype="5" unbalanced="0"/>
    <cacheHierarchy uniqueName="[Range 1 1].[PM10 (tons/year)]" caption="PM10 (tons/year)" attribute="1" defaultMemberUniqueName="[Range 1 1].[PM10 (tons/year)].[All]" allUniqueName="[Range 1 1].[PM10 (tons/year)].[All]" dimensionUniqueName="[Range 1 1]" displayFolder="" count="0" memberValueDatatype="5" unbalanced="0"/>
    <cacheHierarchy uniqueName="[Range 1 1].[PM2.5 (tons/year)]" caption="PM2.5 (tons/year)" attribute="1" defaultMemberUniqueName="[Range 1 1].[PM2.5 (tons/year)].[All]" allUniqueName="[Range 1 1].[PM2.5 (tons/year)].[All]" dimensionUniqueName="[Range 1 1]" displayFolder="" count="0" memberValueDatatype="5" unbalanced="0"/>
    <cacheHierarchy uniqueName="[Range 1 1].[CO2 (tons/yr)]" caption="CO2 (tons/yr)" attribute="1" defaultMemberUniqueName="[Range 1 1].[CO2 (tons/yr)].[All]" allUniqueName="[Range 1 1].[CO2 (tons/yr)].[All]" dimensionUniqueName="[Range 1 1]" displayFolder="" count="0" memberValueDatatype="130" unbalanced="0"/>
    <cacheHierarchy uniqueName="[Range 1 1].[CH4 (tons/year)]" caption="CH4 (tons/year)" attribute="1" defaultMemberUniqueName="[Range 1 1].[CH4 (tons/year)].[All]" allUniqueName="[Range 1 1].[CH4 (tons/year)].[All]" dimensionUniqueName="[Range 1 1]" displayFolder="" count="0" memberValueDatatype="130" unbalanced="0"/>
    <cacheHierarchy uniqueName="[Range 1 1].[N2O (tons/year)]" caption="N2O (tons/year)" attribute="1" defaultMemberUniqueName="[Range 1 1].[N2O (tons/year)].[All]" allUniqueName="[Range 1 1].[N2O (tons/year)].[All]" dimensionUniqueName="[Range 1 1]" displayFolder="" count="0" memberValueDatatype="130" unbalanced="0"/>
    <cacheHierarchy uniqueName="[Range 1 1].[CO2e (tons/year)]" caption="CO2e (tons/year)" attribute="1" defaultMemberUniqueName="[Range 1 1].[CO2e (tons/year)].[All]" allUniqueName="[Range 1 1].[CO2e (tons/year)].[All]" dimensionUniqueName="[Range 1 1]" displayFolder="" count="0" memberValueDatatype="130" unbalanced="0"/>
    <cacheHierarchy uniqueName="[Range 1 1].[Notes]" caption="Notes" attribute="1" defaultMemberUniqueName="[Range 1 1].[Notes].[All]" allUniqueName="[Range 1 1].[Notes].[All]" dimensionUniqueName="[Range 1 1]" displayFolder="" count="0" memberValueDatatype="130" unbalanced="0"/>
    <cacheHierarchy uniqueName="[Range 1 1].[CO2 (t/yr)]" caption="CO2 (t/yr)" attribute="1" defaultMemberUniqueName="[Range 1 1].[CO2 (t/yr)].[All]" allUniqueName="[Range 1 1].[CO2 (t/yr)].[All]" dimensionUniqueName="[Range 1 1]" displayFolder="" count="0" memberValueDatatype="5" unbalanced="0"/>
    <cacheHierarchy uniqueName="[Range 1 1].[CH4 (t/yr)]" caption="CH4 (t/yr)" attribute="1" defaultMemberUniqueName="[Range 1 1].[CH4 (t/yr)].[All]" allUniqueName="[Range 1 1].[CH4 (t/yr)].[All]" dimensionUniqueName="[Range 1 1]" displayFolder="" count="0" memberValueDatatype="5" unbalanced="0"/>
    <cacheHierarchy uniqueName="[Range 1 1].[N2O (t/yr)]" caption="N2O (t/yr)" attribute="1" defaultMemberUniqueName="[Range 1 1].[N2O (t/yr)].[All]" allUniqueName="[Range 1 1].[N2O (t/yr)].[All]" dimensionUniqueName="[Range 1 1]" displayFolder="" count="0" memberValueDatatype="5" unbalanced="0"/>
    <cacheHierarchy uniqueName="[Range 1 1].[CO2e (t/yr)]" caption="CO2e (t/yr)" attribute="1" defaultMemberUniqueName="[Range 1 1].[CO2e (t/yr)].[All]" allUniqueName="[Range 1 1].[CO2e (t/yr)].[All]" dimensionUniqueName="[Range 1 1]" displayFolder="" count="0" memberValueDatatype="5" unbalanced="0"/>
    <cacheHierarchy uniqueName="[Range 2 1].[State]" caption="State" attribute="1" defaultMemberUniqueName="[Range 2 1].[State].[All]" allUniqueName="[Range 2 1].[State].[All]" dimensionUniqueName="[Range 2 1]" displayFolder="" count="2" memberValueDatatype="130" unbalanced="0">
      <fieldsUsage count="2">
        <fieldUsage x="-1"/>
        <fieldUsage x="0"/>
      </fieldsUsage>
    </cacheHierarchy>
    <cacheHierarchy uniqueName="[Range 2 1].[Basin]" caption="Basin" attribute="1" defaultMemberUniqueName="[Range 2 1].[Basin].[All]" allUniqueName="[Range 2 1].[Basin].[All]" dimensionUniqueName="[Range 2 1]" displayFolder="" count="2" memberValueDatatype="130" unbalanced="0">
      <fieldsUsage count="2">
        <fieldUsage x="-1"/>
        <fieldUsage x="1"/>
      </fieldsUsage>
    </cacheHierarchy>
    <cacheHierarchy uniqueName="[Range 2 1].[Basin and State]" caption="Basin and State" attribute="1" defaultMemberUniqueName="[Range 2 1].[Basin and State].[All]" allUniqueName="[Range 2 1].[Basin and State].[All]" dimensionUniqueName="[Range 2 1]" displayFolder="" count="0" memberValueDatatype="130" unbalanced="0"/>
    <cacheHierarchy uniqueName="[Range 2 1].[Source]" caption="Source" attribute="1" defaultMemberUniqueName="[Range 2 1].[Source].[All]" allUniqueName="[Range 2 1].[Source].[All]" dimensionUniqueName="[Range 2 1]" displayFolder="" count="0" memberValueDatatype="130" unbalanced="0"/>
    <cacheHierarchy uniqueName="[Range 2 1].[Tribal/Non-Tribal]" caption="Tribal/Non-Tribal" attribute="1" defaultMemberUniqueName="[Range 2 1].[Tribal/Non-Tribal].[All]" allUniqueName="[Range 2 1].[Tribal/Non-Tribal].[All]" dimensionUniqueName="[Range 2 1]" displayFolder="" count="0" memberValueDatatype="130" unbalanced="0"/>
    <cacheHierarchy uniqueName="[Range 2 1].[Revised Source]" caption="Revised Source" attribute="1" defaultMemberUniqueName="[Range 2 1].[Revised Source].[All]" allUniqueName="[Range 2 1].[Revised Source].[All]" dimensionUniqueName="[Range 2 1]" displayFolder="" count="2" memberValueDatatype="130" unbalanced="0">
      <fieldsUsage count="2">
        <fieldUsage x="-1"/>
        <fieldUsage x="2"/>
      </fieldsUsage>
    </cacheHierarchy>
    <cacheHierarchy uniqueName="[Range 2 1].[STFIPs]" caption="STFIPs" attribute="1" defaultMemberUniqueName="[Range 2 1].[STFIPs].[All]" allUniqueName="[Range 2 1].[STFIPs].[All]" dimensionUniqueName="[Range 2 1]" displayFolder="" count="0" memberValueDatatype="130" unbalanced="0"/>
    <cacheHierarchy uniqueName="[Range 2 1].[FIPS]" caption="FIPS" attribute="1" defaultMemberUniqueName="[Range 2 1].[FIPS].[All]" allUniqueName="[Range 2 1].[FIPS].[All]" dimensionUniqueName="[Range 2 1]" displayFolder="" count="0" memberValueDatatype="130" unbalanced="0"/>
    <cacheHierarchy uniqueName="[Range 2 1].[County Name]" caption="County Name" attribute="1" defaultMemberUniqueName="[Range 2 1].[County Name].[All]" allUniqueName="[Range 2 1].[County Name].[All]" dimensionUniqueName="[Range 2 1]" displayFolder="" count="0" memberValueDatatype="130" unbalanced="0"/>
    <cacheHierarchy uniqueName="[Range 2 1].[SCC]" caption="SCC" attribute="1" defaultMemberUniqueName="[Range 2 1].[SCC].[All]" allUniqueName="[Range 2 1].[SCC].[All]" dimensionUniqueName="[Range 2 1]" displayFolder="" count="0" memberValueDatatype="130" unbalanced="0"/>
    <cacheHierarchy uniqueName="[Range 2 1].[Description]" caption="Description" attribute="1" defaultMemberUniqueName="[Range 2 1].[Description].[All]" allUniqueName="[Range 2 1].[Description].[All]" dimensionUniqueName="[Range 2 1]" displayFolder="" count="2" memberValueDatatype="130" unbalanced="0">
      <fieldsUsage count="2">
        <fieldUsage x="-1"/>
        <fieldUsage x="5"/>
      </fieldsUsage>
    </cacheHierarchy>
    <cacheHierarchy uniqueName="[Range 2 1].[NOx (tons/year)]" caption="NOx (tons/year)" attribute="1" defaultMemberUniqueName="[Range 2 1].[NOx (tons/year)].[All]" allUniqueName="[Range 2 1].[NOx (tons/year)].[All]" dimensionUniqueName="[Range 2 1]" displayFolder="" count="0" memberValueDatatype="5" unbalanced="0"/>
    <cacheHierarchy uniqueName="[Range 2 1].[VOC (tons/year)]" caption="VOC (tons/year)" attribute="1" defaultMemberUniqueName="[Range 2 1].[VOC (tons/year)].[All]" allUniqueName="[Range 2 1].[VOC (tons/year)].[All]" dimensionUniqueName="[Range 2 1]" displayFolder="" count="0" memberValueDatatype="5" unbalanced="0"/>
    <cacheHierarchy uniqueName="[Range 2 1].[CO (tons/year)]" caption="CO (tons/year)" attribute="1" defaultMemberUniqueName="[Range 2 1].[CO (tons/year)].[All]" allUniqueName="[Range 2 1].[CO (tons/year)].[All]" dimensionUniqueName="[Range 2 1]" displayFolder="" count="0" memberValueDatatype="5" unbalanced="0"/>
    <cacheHierarchy uniqueName="[Range 2 1].[SOx (tons/year)]" caption="SOx (tons/year)" attribute="1" defaultMemberUniqueName="[Range 2 1].[SOx (tons/year)].[All]" allUniqueName="[Range 2 1].[SOx (tons/year)].[All]" dimensionUniqueName="[Range 2 1]" displayFolder="" count="0" memberValueDatatype="5" unbalanced="0"/>
    <cacheHierarchy uniqueName="[Range 2 1].[PM10 (tons/year)]" caption="PM10 (tons/year)" attribute="1" defaultMemberUniqueName="[Range 2 1].[PM10 (tons/year)].[All]" allUniqueName="[Range 2 1].[PM10 (tons/year)].[All]" dimensionUniqueName="[Range 2 1]" displayFolder="" count="0" memberValueDatatype="5" unbalanced="0"/>
    <cacheHierarchy uniqueName="[Range 2 1].[PM2.5 (tons/year)]" caption="PM2.5 (tons/year)" attribute="1" defaultMemberUniqueName="[Range 2 1].[PM2.5 (tons/year)].[All]" allUniqueName="[Range 2 1].[PM2.5 (tons/year)].[All]" dimensionUniqueName="[Range 2 1]" displayFolder="" count="0" memberValueDatatype="5" unbalanced="0"/>
    <cacheHierarchy uniqueName="[Range 2 1].[CO2 (tons/yr)]" caption="CO2 (tons/yr)" attribute="1" defaultMemberUniqueName="[Range 2 1].[CO2 (tons/yr)].[All]" allUniqueName="[Range 2 1].[CO2 (tons/yr)].[All]" dimensionUniqueName="[Range 2 1]" displayFolder="" count="0" memberValueDatatype="130" unbalanced="0"/>
    <cacheHierarchy uniqueName="[Range 2 1].[CH4 (tons/year)]" caption="CH4 (tons/year)" attribute="1" defaultMemberUniqueName="[Range 2 1].[CH4 (tons/year)].[All]" allUniqueName="[Range 2 1].[CH4 (tons/year)].[All]" dimensionUniqueName="[Range 2 1]" displayFolder="" count="0" memberValueDatatype="130" unbalanced="0"/>
    <cacheHierarchy uniqueName="[Range 2 1].[N2O (tons/year)]" caption="N2O (tons/year)" attribute="1" defaultMemberUniqueName="[Range 2 1].[N2O (tons/year)].[All]" allUniqueName="[Range 2 1].[N2O (tons/year)].[All]" dimensionUniqueName="[Range 2 1]" displayFolder="" count="0" memberValueDatatype="130" unbalanced="0"/>
    <cacheHierarchy uniqueName="[Range 2 1].[CO2e (tons/year)]" caption="CO2e (tons/year)" attribute="1" defaultMemberUniqueName="[Range 2 1].[CO2e (tons/year)].[All]" allUniqueName="[Range 2 1].[CO2e (tons/year)].[All]" dimensionUniqueName="[Range 2 1]" displayFolder="" count="0" memberValueDatatype="130" unbalanced="0"/>
    <cacheHierarchy uniqueName="[Range 2 1].[Notes]" caption="Notes" attribute="1" defaultMemberUniqueName="[Range 2 1].[Notes].[All]" allUniqueName="[Range 2 1].[Notes].[All]" dimensionUniqueName="[Range 2 1]" displayFolder="" count="0" memberValueDatatype="130" unbalanced="0"/>
    <cacheHierarchy uniqueName="[Range 2 1].[CO2 (t/yr)]" caption="CO2 (t/yr)" attribute="1" defaultMemberUniqueName="[Range 2 1].[CO2 (t/yr)].[All]" allUniqueName="[Range 2 1].[CO2 (t/yr)].[All]" dimensionUniqueName="[Range 2 1]" displayFolder="" count="0" memberValueDatatype="5" unbalanced="0"/>
    <cacheHierarchy uniqueName="[Range 2 1].[CH4 (t/yr)]" caption="CH4 (t/yr)" attribute="1" defaultMemberUniqueName="[Range 2 1].[CH4 (t/yr)].[All]" allUniqueName="[Range 2 1].[CH4 (t/yr)].[All]" dimensionUniqueName="[Range 2 1]" displayFolder="" count="0" memberValueDatatype="5" unbalanced="0"/>
    <cacheHierarchy uniqueName="[Range 2 1].[N2O (t/yr)]" caption="N2O (t/yr)" attribute="1" defaultMemberUniqueName="[Range 2 1].[N2O (t/yr)].[All]" allUniqueName="[Range 2 1].[N2O (t/yr)].[All]" dimensionUniqueName="[Range 2 1]" displayFolder="" count="0" memberValueDatatype="5" unbalanced="0"/>
    <cacheHierarchy uniqueName="[Range 2 1].[CO2e (t/yr)]" caption="CO2e (t/yr)" attribute="1" defaultMemberUniqueName="[Range 2 1].[CO2e (t/yr)].[All]" allUniqueName="[Range 2 1].[CO2e (t/yr)].[All]" dimensionUniqueName="[Range 2 1]" displayFolder="" count="0" memberValueDatatype="5" unbalanced="0"/>
    <cacheHierarchy uniqueName="[Range 2 1].[CO2 Source Category]" caption="CO2 Source Category" attribute="1" defaultMemberUniqueName="[Range 2 1].[CO2 Source Category].[All]" allUniqueName="[Range 2 1].[CO2 Source Category].[All]" dimensionUniqueName="[Range 2 1]" displayFolder="" count="2" memberValueDatatype="130" unbalanced="0">
      <fieldsUsage count="2">
        <fieldUsage x="-1"/>
        <fieldUsage x="3"/>
      </fieldsUsage>
    </cacheHierarchy>
    <cacheHierarchy uniqueName="[Range 3].[State]" caption="State" attribute="1" defaultMemberUniqueName="[Range 3].[State].[All]" allUniqueName="[Range 3].[State].[All]" dimensionUniqueName="[Range 3]" displayFolder="" count="0" memberValueDatatype="130" unbalanced="0"/>
    <cacheHierarchy uniqueName="[Range 3].[Basin]" caption="Basin" attribute="1" defaultMemberUniqueName="[Range 3].[Basin].[All]" allUniqueName="[Range 3].[Basin].[All]" dimensionUniqueName="[Range 3]" displayFolder="" count="0" memberValueDatatype="130" unbalanced="0"/>
    <cacheHierarchy uniqueName="[Range 3].[Basin and State]" caption="Basin and State" attribute="1" defaultMemberUniqueName="[Range 3].[Basin and State].[All]" allUniqueName="[Range 3].[Basin and State].[All]" dimensionUniqueName="[Range 3]" displayFolder="" count="0" memberValueDatatype="130" unbalanced="0"/>
    <cacheHierarchy uniqueName="[Range 3].[Source b]" caption="Source b" attribute="1" defaultMemberUniqueName="[Range 3].[Source b].[All]" allUniqueName="[Range 3].[Source b].[All]" dimensionUniqueName="[Range 3]" displayFolder="" count="0" memberValueDatatype="130" unbalanced="0"/>
    <cacheHierarchy uniqueName="[Range 3].[Tribal/Non-Tribal]" caption="Tribal/Non-Tribal" attribute="1" defaultMemberUniqueName="[Range 3].[Tribal/Non-Tribal].[All]" allUniqueName="[Range 3].[Tribal/Non-Tribal].[All]" dimensionUniqueName="[Range 3]" displayFolder="" count="0" memberValueDatatype="130" unbalanced="0"/>
    <cacheHierarchy uniqueName="[Range 3].[Revised Source]" caption="Revised Source" attribute="1" defaultMemberUniqueName="[Range 3].[Revised Source].[All]" allUniqueName="[Range 3].[Revised Source].[All]" dimensionUniqueName="[Range 3]" displayFolder="" count="0" memberValueDatatype="130" unbalanced="0"/>
    <cacheHierarchy uniqueName="[Range 3].[STFIPs]" caption="STFIPs" attribute="1" defaultMemberUniqueName="[Range 3].[STFIPs].[All]" allUniqueName="[Range 3].[STFIPs].[All]" dimensionUniqueName="[Range 3]" displayFolder="" count="0" memberValueDatatype="130" unbalanced="0"/>
    <cacheHierarchy uniqueName="[Range 3].[FIPS a]" caption="FIPS a" attribute="1" defaultMemberUniqueName="[Range 3].[FIPS a].[All]" allUniqueName="[Range 3].[FIPS a].[All]" dimensionUniqueName="[Range 3]" displayFolder="" count="0" memberValueDatatype="130" unbalanced="0"/>
    <cacheHierarchy uniqueName="[Range 3].[County Name]" caption="County Name" attribute="1" defaultMemberUniqueName="[Range 3].[County Name].[All]" allUniqueName="[Range 3].[County Name].[All]" dimensionUniqueName="[Range 3]" displayFolder="" count="0" memberValueDatatype="130" unbalanced="0"/>
    <cacheHierarchy uniqueName="[Range 3].[SCC]" caption="SCC" attribute="1" defaultMemberUniqueName="[Range 3].[SCC].[All]" allUniqueName="[Range 3].[SCC].[All]" dimensionUniqueName="[Range 3]" displayFolder="" count="0" memberValueDatatype="130" unbalanced="0"/>
    <cacheHierarchy uniqueName="[Range 3].[Description]" caption="Description" attribute="1" defaultMemberUniqueName="[Range 3].[Description].[All]" allUniqueName="[Range 3].[Description].[All]" dimensionUniqueName="[Range 3]" displayFolder="" count="0" memberValueDatatype="130" unbalanced="0"/>
    <cacheHierarchy uniqueName="[Range 3].[NOx (tons/year)]" caption="NOx (tons/year)" attribute="1" defaultMemberUniqueName="[Range 3].[NOx (tons/year)].[All]" allUniqueName="[Range 3].[NOx (tons/year)].[All]" dimensionUniqueName="[Range 3]" displayFolder="" count="0" memberValueDatatype="5" unbalanced="0"/>
    <cacheHierarchy uniqueName="[Range 3].[VOC (tons/year)]" caption="VOC (tons/year)" attribute="1" defaultMemberUniqueName="[Range 3].[VOC (tons/year)].[All]" allUniqueName="[Range 3].[VOC (tons/year)].[All]" dimensionUniqueName="[Range 3]" displayFolder="" count="0" memberValueDatatype="130" unbalanced="0"/>
    <cacheHierarchy uniqueName="[Range 3].[CO (tons/year)]" caption="CO (tons/year)" attribute="1" defaultMemberUniqueName="[Range 3].[CO (tons/year)].[All]" allUniqueName="[Range 3].[CO (tons/year)].[All]" dimensionUniqueName="[Range 3]" displayFolder="" count="0" memberValueDatatype="130" unbalanced="0"/>
    <cacheHierarchy uniqueName="[Range 3].[SOx (tons/year)]" caption="SOx (tons/year)" attribute="1" defaultMemberUniqueName="[Range 3].[SOx (tons/year)].[All]" allUniqueName="[Range 3].[SOx (tons/year)].[All]" dimensionUniqueName="[Range 3]" displayFolder="" count="0" memberValueDatatype="130" unbalanced="0"/>
    <cacheHierarchy uniqueName="[Range 3].[PM10 (tons/year)]" caption="PM10 (tons/year)" attribute="1" defaultMemberUniqueName="[Range 3].[PM10 (tons/year)].[All]" allUniqueName="[Range 3].[PM10 (tons/year)].[All]" dimensionUniqueName="[Range 3]" displayFolder="" count="0" memberValueDatatype="130" unbalanced="0"/>
    <cacheHierarchy uniqueName="[Range 3].[PM2.5 (tons/year)]" caption="PM2.5 (tons/year)" attribute="1" defaultMemberUniqueName="[Range 3].[PM2.5 (tons/year)].[All]" allUniqueName="[Range 3].[PM2.5 (tons/year)].[All]" dimensionUniqueName="[Range 3]" displayFolder="" count="0" memberValueDatatype="130" unbalanced="0"/>
    <cacheHierarchy uniqueName="[Range 3].[CO2 (tons/yr)]" caption="CO2 (tons/yr)" attribute="1" defaultMemberUniqueName="[Range 3].[CO2 (tons/yr)].[All]" allUniqueName="[Range 3].[CO2 (tons/yr)].[All]" dimensionUniqueName="[Range 3]" displayFolder="" count="0" memberValueDatatype="130" unbalanced="0"/>
    <cacheHierarchy uniqueName="[Range 3].[CH4 (tons/year)]" caption="CH4 (tons/year)" attribute="1" defaultMemberUniqueName="[Range 3].[CH4 (tons/year)].[All]" allUniqueName="[Range 3].[CH4 (tons/year)].[All]" dimensionUniqueName="[Range 3]" displayFolder="" count="0" memberValueDatatype="130" unbalanced="0"/>
    <cacheHierarchy uniqueName="[Range 3].[N2O (tons/year)]" caption="N2O (tons/year)" attribute="1" defaultMemberUniqueName="[Range 3].[N2O (tons/year)].[All]" allUniqueName="[Range 3].[N2O (tons/year)].[All]" dimensionUniqueName="[Range 3]" displayFolder="" count="0" memberValueDatatype="130" unbalanced="0"/>
    <cacheHierarchy uniqueName="[Range 3].[CO2e (tons/year)]" caption="CO2e (tons/year)" attribute="1" defaultMemberUniqueName="[Range 3].[CO2e (tons/year)].[All]" allUniqueName="[Range 3].[CO2e (tons/year)].[All]" dimensionUniqueName="[Range 3]" displayFolder="" count="0" memberValueDatatype="130" unbalanced="0"/>
    <cacheHierarchy uniqueName="[Range 3].[Notes]" caption="Notes" attribute="1" defaultMemberUniqueName="[Range 3].[Notes].[All]" allUniqueName="[Range 3].[Notes].[All]" dimensionUniqueName="[Range 3]" displayFolder="" count="0" memberValueDatatype="130" unbalanced="0"/>
    <cacheHierarchy uniqueName="[Range 3].[CO2 (t/yr)]" caption="CO2 (t/yr)" attribute="1" defaultMemberUniqueName="[Range 3].[CO2 (t/yr)].[All]" allUniqueName="[Range 3].[CO2 (t/yr)].[All]" dimensionUniqueName="[Range 3]" displayFolder="" count="0" memberValueDatatype="5" unbalanced="0"/>
    <cacheHierarchy uniqueName="[Range 3].[CH4 (t/yr)]" caption="CH4 (t/yr)" attribute="1" defaultMemberUniqueName="[Range 3].[CH4 (t/yr)].[All]" allUniqueName="[Range 3].[CH4 (t/yr)].[All]" dimensionUniqueName="[Range 3]" displayFolder="" count="0" memberValueDatatype="5" unbalanced="0"/>
    <cacheHierarchy uniqueName="[Range 3].[N2O (t/yr)]" caption="N2O (t/yr)" attribute="1" defaultMemberUniqueName="[Range 3].[N2O (t/yr)].[All]" allUniqueName="[Range 3].[N2O (t/yr)].[All]" dimensionUniqueName="[Range 3]" displayFolder="" count="0" memberValueDatatype="5" unbalanced="0"/>
    <cacheHierarchy uniqueName="[Range 3].[CO2e (t/yr)]" caption="CO2e (t/yr)" attribute="1" defaultMemberUniqueName="[Range 3].[CO2e (t/yr)].[All]" allUniqueName="[Range 3].[CO2e (t/yr)].[All]" dimensionUniqueName="[Range 3]" displayFolder="" count="0" memberValueDatatype="5" unbalanced="0"/>
    <cacheHierarchy uniqueName="[Range 3].[CO2 Source Category]" caption="CO2 Source Category" attribute="1" defaultMemberUniqueName="[Range 3].[CO2 Source Category].[All]" allUniqueName="[Range 3].[CO2 Source Category].[All]" dimensionUniqueName="[Range 3]" displayFolder="" count="0" memberValueDatatype="130" unbalanced="0"/>
    <cacheHierarchy uniqueName="[Range 3 1].[State]" caption="State" attribute="1" defaultMemberUniqueName="[Range 3 1].[State].[All]" allUniqueName="[Range 3 1].[State].[All]" dimensionUniqueName="[Range 3 1]" displayFolder="" count="0" memberValueDatatype="130" unbalanced="0"/>
    <cacheHierarchy uniqueName="[Range 3 1].[Basin]" caption="Basin" attribute="1" defaultMemberUniqueName="[Range 3 1].[Basin].[All]" allUniqueName="[Range 3 1].[Basin].[All]" dimensionUniqueName="[Range 3 1]" displayFolder="" count="0" memberValueDatatype="130" unbalanced="0"/>
    <cacheHierarchy uniqueName="[Range 3 1].[Basin and State]" caption="Basin and State" attribute="1" defaultMemberUniqueName="[Range 3 1].[Basin and State].[All]" allUniqueName="[Range 3 1].[Basin and State].[All]" dimensionUniqueName="[Range 3 1]" displayFolder="" count="0" memberValueDatatype="130" unbalanced="0"/>
    <cacheHierarchy uniqueName="[Range 3 1].[Source b]" caption="Source b" attribute="1" defaultMemberUniqueName="[Range 3 1].[Source b].[All]" allUniqueName="[Range 3 1].[Source b].[All]" dimensionUniqueName="[Range 3 1]" displayFolder="" count="0" memberValueDatatype="130" unbalanced="0"/>
    <cacheHierarchy uniqueName="[Range 3 1].[Tribal/Non-Tribal]" caption="Tribal/Non-Tribal" attribute="1" defaultMemberUniqueName="[Range 3 1].[Tribal/Non-Tribal].[All]" allUniqueName="[Range 3 1].[Tribal/Non-Tribal].[All]" dimensionUniqueName="[Range 3 1]" displayFolder="" count="0" memberValueDatatype="130" unbalanced="0"/>
    <cacheHierarchy uniqueName="[Range 3 1].[Revised Source]" caption="Revised Source" attribute="1" defaultMemberUniqueName="[Range 3 1].[Revised Source].[All]" allUniqueName="[Range 3 1].[Revised Source].[All]" dimensionUniqueName="[Range 3 1]" displayFolder="" count="0" memberValueDatatype="130" unbalanced="0"/>
    <cacheHierarchy uniqueName="[Range 3 1].[STFIPs]" caption="STFIPs" attribute="1" defaultMemberUniqueName="[Range 3 1].[STFIPs].[All]" allUniqueName="[Range 3 1].[STFIPs].[All]" dimensionUniqueName="[Range 3 1]" displayFolder="" count="0" memberValueDatatype="130" unbalanced="0"/>
    <cacheHierarchy uniqueName="[Range 3 1].[FIPS a]" caption="FIPS a" attribute="1" defaultMemberUniqueName="[Range 3 1].[FIPS a].[All]" allUniqueName="[Range 3 1].[FIPS a].[All]" dimensionUniqueName="[Range 3 1]" displayFolder="" count="0" memberValueDatatype="130" unbalanced="0"/>
    <cacheHierarchy uniqueName="[Range 3 1].[County Name]" caption="County Name" attribute="1" defaultMemberUniqueName="[Range 3 1].[County Name].[All]" allUniqueName="[Range 3 1].[County Name].[All]" dimensionUniqueName="[Range 3 1]" displayFolder="" count="0" memberValueDatatype="130" unbalanced="0"/>
    <cacheHierarchy uniqueName="[Range 3 1].[SCC]" caption="SCC" attribute="1" defaultMemberUniqueName="[Range 3 1].[SCC].[All]" allUniqueName="[Range 3 1].[SCC].[All]" dimensionUniqueName="[Range 3 1]" displayFolder="" count="0" memberValueDatatype="130" unbalanced="0"/>
    <cacheHierarchy uniqueName="[Range 3 1].[Description]" caption="Description" attribute="1" defaultMemberUniqueName="[Range 3 1].[Description].[All]" allUniqueName="[Range 3 1].[Description].[All]" dimensionUniqueName="[Range 3 1]" displayFolder="" count="0" memberValueDatatype="130" unbalanced="0"/>
    <cacheHierarchy uniqueName="[Range 3 1].[NOx (tons/year)]" caption="NOx (tons/year)" attribute="1" defaultMemberUniqueName="[Range 3 1].[NOx (tons/year)].[All]" allUniqueName="[Range 3 1].[NOx (tons/year)].[All]" dimensionUniqueName="[Range 3 1]" displayFolder="" count="0" memberValueDatatype="5" unbalanced="0"/>
    <cacheHierarchy uniqueName="[Range 3 1].[VOC (tons/year)]" caption="VOC (tons/year)" attribute="1" defaultMemberUniqueName="[Range 3 1].[VOC (tons/year)].[All]" allUniqueName="[Range 3 1].[VOC (tons/year)].[All]" dimensionUniqueName="[Range 3 1]" displayFolder="" count="0" memberValueDatatype="5" unbalanced="0"/>
    <cacheHierarchy uniqueName="[Range 3 1].[CO (tons/year)]" caption="CO (tons/year)" attribute="1" defaultMemberUniqueName="[Range 3 1].[CO (tons/year)].[All]" allUniqueName="[Range 3 1].[CO (tons/year)].[All]" dimensionUniqueName="[Range 3 1]" displayFolder="" count="0" memberValueDatatype="5" unbalanced="0"/>
    <cacheHierarchy uniqueName="[Range 3 1].[SOx (tons/year)]" caption="SOx (tons/year)" attribute="1" defaultMemberUniqueName="[Range 3 1].[SOx (tons/year)].[All]" allUniqueName="[Range 3 1].[SOx (tons/year)].[All]" dimensionUniqueName="[Range 3 1]" displayFolder="" count="0" memberValueDatatype="5" unbalanced="0"/>
    <cacheHierarchy uniqueName="[Range 3 1].[PM10 (tons/year)]" caption="PM10 (tons/year)" attribute="1" defaultMemberUniqueName="[Range 3 1].[PM10 (tons/year)].[All]" allUniqueName="[Range 3 1].[PM10 (tons/year)].[All]" dimensionUniqueName="[Range 3 1]" displayFolder="" count="0" memberValueDatatype="5" unbalanced="0"/>
    <cacheHierarchy uniqueName="[Range 3 1].[PM2.5 (tons/year)]" caption="PM2.5 (tons/year)" attribute="1" defaultMemberUniqueName="[Range 3 1].[PM2.5 (tons/year)].[All]" allUniqueName="[Range 3 1].[PM2.5 (tons/year)].[All]" dimensionUniqueName="[Range 3 1]" displayFolder="" count="0" memberValueDatatype="5" unbalanced="0"/>
    <cacheHierarchy uniqueName="[Range 3 1].[CO2 (tons/yr)]" caption="CO2 (tons/yr)" attribute="1" defaultMemberUniqueName="[Range 3 1].[CO2 (tons/yr)].[All]" allUniqueName="[Range 3 1].[CO2 (tons/yr)].[All]" dimensionUniqueName="[Range 3 1]" displayFolder="" count="0" memberValueDatatype="130" unbalanced="0"/>
    <cacheHierarchy uniqueName="[Range 3 1].[CH4 (tons/year)]" caption="CH4 (tons/year)" attribute="1" defaultMemberUniqueName="[Range 3 1].[CH4 (tons/year)].[All]" allUniqueName="[Range 3 1].[CH4 (tons/year)].[All]" dimensionUniqueName="[Range 3 1]" displayFolder="" count="0" memberValueDatatype="130" unbalanced="0"/>
    <cacheHierarchy uniqueName="[Range 3 1].[N2O (tons/year)]" caption="N2O (tons/year)" attribute="1" defaultMemberUniqueName="[Range 3 1].[N2O (tons/year)].[All]" allUniqueName="[Range 3 1].[N2O (tons/year)].[All]" dimensionUniqueName="[Range 3 1]" displayFolder="" count="0" memberValueDatatype="130" unbalanced="0"/>
    <cacheHierarchy uniqueName="[Range 3 1].[CO2e (tons/year)]" caption="CO2e (tons/year)" attribute="1" defaultMemberUniqueName="[Range 3 1].[CO2e (tons/year)].[All]" allUniqueName="[Range 3 1].[CO2e (tons/year)].[All]" dimensionUniqueName="[Range 3 1]" displayFolder="" count="0" memberValueDatatype="130" unbalanced="0"/>
    <cacheHierarchy uniqueName="[Range 3 1].[Notes]" caption="Notes" attribute="1" defaultMemberUniqueName="[Range 3 1].[Notes].[All]" allUniqueName="[Range 3 1].[Notes].[All]" dimensionUniqueName="[Range 3 1]" displayFolder="" count="0" memberValueDatatype="130" unbalanced="0"/>
    <cacheHierarchy uniqueName="[Range 3 1].[CO2 (t/yr)]" caption="CO2 (t/yr)" attribute="1" defaultMemberUniqueName="[Range 3 1].[CO2 (t/yr)].[All]" allUniqueName="[Range 3 1].[CO2 (t/yr)].[All]" dimensionUniqueName="[Range 3 1]" displayFolder="" count="0" memberValueDatatype="5" unbalanced="0"/>
    <cacheHierarchy uniqueName="[Range 3 1].[CH4 (t/yr)]" caption="CH4 (t/yr)" attribute="1" defaultMemberUniqueName="[Range 3 1].[CH4 (t/yr)].[All]" allUniqueName="[Range 3 1].[CH4 (t/yr)].[All]" dimensionUniqueName="[Range 3 1]" displayFolder="" count="0" memberValueDatatype="5" unbalanced="0"/>
    <cacheHierarchy uniqueName="[Range 3 1].[N2O (t/yr)]" caption="N2O (t/yr)" attribute="1" defaultMemberUniqueName="[Range 3 1].[N2O (t/yr)].[All]" allUniqueName="[Range 3 1].[N2O (t/yr)].[All]" dimensionUniqueName="[Range 3 1]" displayFolder="" count="0" memberValueDatatype="5" unbalanced="0"/>
    <cacheHierarchy uniqueName="[Range 3 1].[CO2e (t/yr)]" caption="CO2e (t/yr)" attribute="1" defaultMemberUniqueName="[Range 3 1].[CO2e (t/yr)].[All]" allUniqueName="[Range 3 1].[CO2e (t/yr)].[All]" dimensionUniqueName="[Range 3 1]" displayFolder="" count="0" memberValueDatatype="5" unbalanced="0"/>
    <cacheHierarchy uniqueName="[Range 3 1].[CO2 Source Category]" caption="CO2 Source Category" attribute="1" defaultMemberUniqueName="[Range 3 1].[CO2 Source Category].[All]" allUniqueName="[Range 3 1].[CO2 Source Category].[All]" dimensionUniqueName="[Range 3 1]" displayFolder="" count="0" memberValueDatatype="130" unbalanced="0"/>
    <cacheHierarchy uniqueName="[Range 3 2].[State]" caption="State" attribute="1" defaultMemberUniqueName="[Range 3 2].[State].[All]" allUniqueName="[Range 3 2].[State].[All]" dimensionUniqueName="[Range 3 2]" displayFolder="" count="0" memberValueDatatype="130" unbalanced="0"/>
    <cacheHierarchy uniqueName="[Range 3 2].[Basin]" caption="Basin" attribute="1" defaultMemberUniqueName="[Range 3 2].[Basin].[All]" allUniqueName="[Range 3 2].[Basin].[All]" dimensionUniqueName="[Range 3 2]" displayFolder="" count="0" memberValueDatatype="130" unbalanced="0"/>
    <cacheHierarchy uniqueName="[Range 3 2].[Basin and State]" caption="Basin and State" attribute="1" defaultMemberUniqueName="[Range 3 2].[Basin and State].[All]" allUniqueName="[Range 3 2].[Basin and State].[All]" dimensionUniqueName="[Range 3 2]" displayFolder="" count="0" memberValueDatatype="130" unbalanced="0"/>
    <cacheHierarchy uniqueName="[Range 3 2].[Source b]" caption="Source b" attribute="1" defaultMemberUniqueName="[Range 3 2].[Source b].[All]" allUniqueName="[Range 3 2].[Source b].[All]" dimensionUniqueName="[Range 3 2]" displayFolder="" count="0" memberValueDatatype="130" unbalanced="0"/>
    <cacheHierarchy uniqueName="[Range 3 2].[Tribal/Non-Tribal]" caption="Tribal/Non-Tribal" attribute="1" defaultMemberUniqueName="[Range 3 2].[Tribal/Non-Tribal].[All]" allUniqueName="[Range 3 2].[Tribal/Non-Tribal].[All]" dimensionUniqueName="[Range 3 2]" displayFolder="" count="0" memberValueDatatype="130" unbalanced="0"/>
    <cacheHierarchy uniqueName="[Range 3 2].[Revised Source]" caption="Revised Source" attribute="1" defaultMemberUniqueName="[Range 3 2].[Revised Source].[All]" allUniqueName="[Range 3 2].[Revised Source].[All]" dimensionUniqueName="[Range 3 2]" displayFolder="" count="0" memberValueDatatype="130" unbalanced="0"/>
    <cacheHierarchy uniqueName="[Range 3 2].[STFIPs]" caption="STFIPs" attribute="1" defaultMemberUniqueName="[Range 3 2].[STFIPs].[All]" allUniqueName="[Range 3 2].[STFIPs].[All]" dimensionUniqueName="[Range 3 2]" displayFolder="" count="0" memberValueDatatype="130" unbalanced="0"/>
    <cacheHierarchy uniqueName="[Range 3 2].[FIPS a]" caption="FIPS a" attribute="1" defaultMemberUniqueName="[Range 3 2].[FIPS a].[All]" allUniqueName="[Range 3 2].[FIPS a].[All]" dimensionUniqueName="[Range 3 2]" displayFolder="" count="0" memberValueDatatype="130" unbalanced="0"/>
    <cacheHierarchy uniqueName="[Range 3 2].[County Name]" caption="County Name" attribute="1" defaultMemberUniqueName="[Range 3 2].[County Name].[All]" allUniqueName="[Range 3 2].[County Name].[All]" dimensionUniqueName="[Range 3 2]" displayFolder="" count="0" memberValueDatatype="130" unbalanced="0"/>
    <cacheHierarchy uniqueName="[Range 3 2].[SCC]" caption="SCC" attribute="1" defaultMemberUniqueName="[Range 3 2].[SCC].[All]" allUniqueName="[Range 3 2].[SCC].[All]" dimensionUniqueName="[Range 3 2]" displayFolder="" count="0" memberValueDatatype="130" unbalanced="0"/>
    <cacheHierarchy uniqueName="[Range 3 2].[Description]" caption="Description" attribute="1" defaultMemberUniqueName="[Range 3 2].[Description].[All]" allUniqueName="[Range 3 2].[Description].[All]" dimensionUniqueName="[Range 3 2]" displayFolder="" count="0" memberValueDatatype="130" unbalanced="0"/>
    <cacheHierarchy uniqueName="[Range 3 2].[NOx (tons/year)]" caption="NOx (tons/year)" attribute="1" defaultMemberUniqueName="[Range 3 2].[NOx (tons/year)].[All]" allUniqueName="[Range 3 2].[NOx (tons/year)].[All]" dimensionUniqueName="[Range 3 2]" displayFolder="" count="0" memberValueDatatype="5" unbalanced="0"/>
    <cacheHierarchy uniqueName="[Range 3 2].[VOC (tons/year)]" caption="VOC (tons/year)" attribute="1" defaultMemberUniqueName="[Range 3 2].[VOC (tons/year)].[All]" allUniqueName="[Range 3 2].[VOC (tons/year)].[All]" dimensionUniqueName="[Range 3 2]" displayFolder="" count="0" memberValueDatatype="5" unbalanced="0"/>
    <cacheHierarchy uniqueName="[Range 3 2].[CO (tons/year)]" caption="CO (tons/year)" attribute="1" defaultMemberUniqueName="[Range 3 2].[CO (tons/year)].[All]" allUniqueName="[Range 3 2].[CO (tons/year)].[All]" dimensionUniqueName="[Range 3 2]" displayFolder="" count="0" memberValueDatatype="5" unbalanced="0"/>
    <cacheHierarchy uniqueName="[Range 3 2].[SOx (tons/year)]" caption="SOx (tons/year)" attribute="1" defaultMemberUniqueName="[Range 3 2].[SOx (tons/year)].[All]" allUniqueName="[Range 3 2].[SOx (tons/year)].[All]" dimensionUniqueName="[Range 3 2]" displayFolder="" count="0" memberValueDatatype="5" unbalanced="0"/>
    <cacheHierarchy uniqueName="[Range 3 2].[PM10 (tons/year)]" caption="PM10 (tons/year)" attribute="1" defaultMemberUniqueName="[Range 3 2].[PM10 (tons/year)].[All]" allUniqueName="[Range 3 2].[PM10 (tons/year)].[All]" dimensionUniqueName="[Range 3 2]" displayFolder="" count="0" memberValueDatatype="5" unbalanced="0"/>
    <cacheHierarchy uniqueName="[Range 3 2].[PM2.5 (tons/year)]" caption="PM2.5 (tons/year)" attribute="1" defaultMemberUniqueName="[Range 3 2].[PM2.5 (tons/year)].[All]" allUniqueName="[Range 3 2].[PM2.5 (tons/year)].[All]" dimensionUniqueName="[Range 3 2]" displayFolder="" count="0" memberValueDatatype="5" unbalanced="0"/>
    <cacheHierarchy uniqueName="[Range 3 2].[CO2 (tons/yr)]" caption="CO2 (tons/yr)" attribute="1" defaultMemberUniqueName="[Range 3 2].[CO2 (tons/yr)].[All]" allUniqueName="[Range 3 2].[CO2 (tons/yr)].[All]" dimensionUniqueName="[Range 3 2]" displayFolder="" count="0" memberValueDatatype="130" unbalanced="0"/>
    <cacheHierarchy uniqueName="[Range 3 2].[CH4 (tons/year)]" caption="CH4 (tons/year)" attribute="1" defaultMemberUniqueName="[Range 3 2].[CH4 (tons/year)].[All]" allUniqueName="[Range 3 2].[CH4 (tons/year)].[All]" dimensionUniqueName="[Range 3 2]" displayFolder="" count="0" memberValueDatatype="130" unbalanced="0"/>
    <cacheHierarchy uniqueName="[Range 3 2].[N2O (tons/year)]" caption="N2O (tons/year)" attribute="1" defaultMemberUniqueName="[Range 3 2].[N2O (tons/year)].[All]" allUniqueName="[Range 3 2].[N2O (tons/year)].[All]" dimensionUniqueName="[Range 3 2]" displayFolder="" count="0" memberValueDatatype="130" unbalanced="0"/>
    <cacheHierarchy uniqueName="[Range 3 2].[CO2e (tons/year)]" caption="CO2e (tons/year)" attribute="1" defaultMemberUniqueName="[Range 3 2].[CO2e (tons/year)].[All]" allUniqueName="[Range 3 2].[CO2e (tons/year)].[All]" dimensionUniqueName="[Range 3 2]" displayFolder="" count="0" memberValueDatatype="130" unbalanced="0"/>
    <cacheHierarchy uniqueName="[Range 3 2].[Notes]" caption="Notes" attribute="1" defaultMemberUniqueName="[Range 3 2].[Notes].[All]" allUniqueName="[Range 3 2].[Notes].[All]" dimensionUniqueName="[Range 3 2]" displayFolder="" count="0" memberValueDatatype="130" unbalanced="0"/>
    <cacheHierarchy uniqueName="[Range 3 2].[CO2 (t/yr)]" caption="CO2 (t/yr)" attribute="1" defaultMemberUniqueName="[Range 3 2].[CO2 (t/yr)].[All]" allUniqueName="[Range 3 2].[CO2 (t/yr)].[All]" dimensionUniqueName="[Range 3 2]" displayFolder="" count="0" memberValueDatatype="5" unbalanced="0"/>
    <cacheHierarchy uniqueName="[Range 3 2].[CH4 (t/yr)]" caption="CH4 (t/yr)" attribute="1" defaultMemberUniqueName="[Range 3 2].[CH4 (t/yr)].[All]" allUniqueName="[Range 3 2].[CH4 (t/yr)].[All]" dimensionUniqueName="[Range 3 2]" displayFolder="" count="0" memberValueDatatype="5" unbalanced="0"/>
    <cacheHierarchy uniqueName="[Range 3 2].[N2O (t/yr)]" caption="N2O (t/yr)" attribute="1" defaultMemberUniqueName="[Range 3 2].[N2O (t/yr)].[All]" allUniqueName="[Range 3 2].[N2O (t/yr)].[All]" dimensionUniqueName="[Range 3 2]" displayFolder="" count="0" memberValueDatatype="5" unbalanced="0"/>
    <cacheHierarchy uniqueName="[Range 3 2].[CO2e (t/yr)]" caption="CO2e (t/yr)" attribute="1" defaultMemberUniqueName="[Range 3 2].[CO2e (t/yr)].[All]" allUniqueName="[Range 3 2].[CO2e (t/yr)].[All]" dimensionUniqueName="[Range 3 2]" displayFolder="" count="0" memberValueDatatype="5" unbalanced="0"/>
    <cacheHierarchy uniqueName="[Range 3 2].[CO2 Source Category]" caption="CO2 Source Category" attribute="1" defaultMemberUniqueName="[Range 3 2].[CO2 Source Category].[All]" allUniqueName="[Range 3 2].[CO2 Source Category].[All]" dimensionUniqueName="[Range 3 2]" displayFolder="" count="0" memberValueDatatype="130" unbalanced="0"/>
    <cacheHierarchy uniqueName="[Range 4].[State]" caption="State" attribute="1" defaultMemberUniqueName="[Range 4].[State].[All]" allUniqueName="[Range 4].[State].[All]" dimensionUniqueName="[Range 4]" displayFolder="" count="0" memberValueDatatype="130" unbalanced="0"/>
    <cacheHierarchy uniqueName="[Range 4].[Basin]" caption="Basin" attribute="1" defaultMemberUniqueName="[Range 4].[Basin].[All]" allUniqueName="[Range 4].[Basin].[All]" dimensionUniqueName="[Range 4]" displayFolder="" count="0" memberValueDatatype="130" unbalanced="0"/>
    <cacheHierarchy uniqueName="[Range 4].[Basin and State]" caption="Basin and State" attribute="1" defaultMemberUniqueName="[Range 4].[Basin and State].[All]" allUniqueName="[Range 4].[Basin and State].[All]" dimensionUniqueName="[Range 4]" displayFolder="" count="0" memberValueDatatype="130" unbalanced="0"/>
    <cacheHierarchy uniqueName="[Range 4].[Source b]" caption="Source b" attribute="1" defaultMemberUniqueName="[Range 4].[Source b].[All]" allUniqueName="[Range 4].[Source b].[All]" dimensionUniqueName="[Range 4]" displayFolder="" count="0" memberValueDatatype="130" unbalanced="0"/>
    <cacheHierarchy uniqueName="[Range 4].[Tribal/Non-Tribal]" caption="Tribal/Non-Tribal" attribute="1" defaultMemberUniqueName="[Range 4].[Tribal/Non-Tribal].[All]" allUniqueName="[Range 4].[Tribal/Non-Tribal].[All]" dimensionUniqueName="[Range 4]" displayFolder="" count="0" memberValueDatatype="130" unbalanced="0"/>
    <cacheHierarchy uniqueName="[Range 4].[Revised Source]" caption="Revised Source" attribute="1" defaultMemberUniqueName="[Range 4].[Revised Source].[All]" allUniqueName="[Range 4].[Revised Source].[All]" dimensionUniqueName="[Range 4]" displayFolder="" count="0" memberValueDatatype="130" unbalanced="0"/>
    <cacheHierarchy uniqueName="[Range 4].[STFIPs]" caption="STFIPs" attribute="1" defaultMemberUniqueName="[Range 4].[STFIPs].[All]" allUniqueName="[Range 4].[STFIPs].[All]" dimensionUniqueName="[Range 4]" displayFolder="" count="0" memberValueDatatype="130" unbalanced="0"/>
    <cacheHierarchy uniqueName="[Range 4].[FIPS a]" caption="FIPS a" attribute="1" defaultMemberUniqueName="[Range 4].[FIPS a].[All]" allUniqueName="[Range 4].[FIPS a].[All]" dimensionUniqueName="[Range 4]" displayFolder="" count="0" memberValueDatatype="130" unbalanced="0"/>
    <cacheHierarchy uniqueName="[Range 4].[County Name]" caption="County Name" attribute="1" defaultMemberUniqueName="[Range 4].[County Name].[All]" allUniqueName="[Range 4].[County Name].[All]" dimensionUniqueName="[Range 4]" displayFolder="" count="0" memberValueDatatype="130" unbalanced="0"/>
    <cacheHierarchy uniqueName="[Range 4].[SCC]" caption="SCC" attribute="1" defaultMemberUniqueName="[Range 4].[SCC].[All]" allUniqueName="[Range 4].[SCC].[All]" dimensionUniqueName="[Range 4]" displayFolder="" count="0" memberValueDatatype="130" unbalanced="0"/>
    <cacheHierarchy uniqueName="[Range 4].[Description]" caption="Description" attribute="1" defaultMemberUniqueName="[Range 4].[Description].[All]" allUniqueName="[Range 4].[Description].[All]" dimensionUniqueName="[Range 4]" displayFolder="" count="0" memberValueDatatype="130" unbalanced="0"/>
    <cacheHierarchy uniqueName="[Range 4].[NOx (tons/year)]" caption="NOx (tons/year)" attribute="1" defaultMemberUniqueName="[Range 4].[NOx (tons/year)].[All]" allUniqueName="[Range 4].[NOx (tons/year)].[All]" dimensionUniqueName="[Range 4]" displayFolder="" count="0" memberValueDatatype="5" unbalanced="0"/>
    <cacheHierarchy uniqueName="[Range 4].[VOC (tons/year)]" caption="VOC (tons/year)" attribute="1" defaultMemberUniqueName="[Range 4].[VOC (tons/year)].[All]" allUniqueName="[Range 4].[VOC (tons/year)].[All]" dimensionUniqueName="[Range 4]" displayFolder="" count="0" memberValueDatatype="5" unbalanced="0"/>
    <cacheHierarchy uniqueName="[Range 4].[CO (tons/year)]" caption="CO (tons/year)" attribute="1" defaultMemberUniqueName="[Range 4].[CO (tons/year)].[All]" allUniqueName="[Range 4].[CO (tons/year)].[All]" dimensionUniqueName="[Range 4]" displayFolder="" count="0" memberValueDatatype="5" unbalanced="0"/>
    <cacheHierarchy uniqueName="[Range 4].[SOx (tons/year)]" caption="SOx (tons/year)" attribute="1" defaultMemberUniqueName="[Range 4].[SOx (tons/year)].[All]" allUniqueName="[Range 4].[SOx (tons/year)].[All]" dimensionUniqueName="[Range 4]" displayFolder="" count="0" memberValueDatatype="5" unbalanced="0"/>
    <cacheHierarchy uniqueName="[Range 4].[PM10 (tons/year)]" caption="PM10 (tons/year)" attribute="1" defaultMemberUniqueName="[Range 4].[PM10 (tons/year)].[All]" allUniqueName="[Range 4].[PM10 (tons/year)].[All]" dimensionUniqueName="[Range 4]" displayFolder="" count="0" memberValueDatatype="5" unbalanced="0"/>
    <cacheHierarchy uniqueName="[Range 4].[PM2.5 (tons/year)]" caption="PM2.5 (tons/year)" attribute="1" defaultMemberUniqueName="[Range 4].[PM2.5 (tons/year)].[All]" allUniqueName="[Range 4].[PM2.5 (tons/year)].[All]" dimensionUniqueName="[Range 4]" displayFolder="" count="0" memberValueDatatype="5" unbalanced="0"/>
    <cacheHierarchy uniqueName="[Range 4].[CO2 (tons/yr)]" caption="CO2 (tons/yr)" attribute="1" defaultMemberUniqueName="[Range 4].[CO2 (tons/yr)].[All]" allUniqueName="[Range 4].[CO2 (tons/yr)].[All]" dimensionUniqueName="[Range 4]" displayFolder="" count="0" memberValueDatatype="130" unbalanced="0"/>
    <cacheHierarchy uniqueName="[Range 4].[CH4 (tons/year)]" caption="CH4 (tons/year)" attribute="1" defaultMemberUniqueName="[Range 4].[CH4 (tons/year)].[All]" allUniqueName="[Range 4].[CH4 (tons/year)].[All]" dimensionUniqueName="[Range 4]" displayFolder="" count="0" memberValueDatatype="130" unbalanced="0"/>
    <cacheHierarchy uniqueName="[Range 4].[N2O (tons/year)]" caption="N2O (tons/year)" attribute="1" defaultMemberUniqueName="[Range 4].[N2O (tons/year)].[All]" allUniqueName="[Range 4].[N2O (tons/year)].[All]" dimensionUniqueName="[Range 4]" displayFolder="" count="0" memberValueDatatype="130" unbalanced="0"/>
    <cacheHierarchy uniqueName="[Range 4].[CO2e (tons/year)]" caption="CO2e (tons/year)" attribute="1" defaultMemberUniqueName="[Range 4].[CO2e (tons/year)].[All]" allUniqueName="[Range 4].[CO2e (tons/year)].[All]" dimensionUniqueName="[Range 4]" displayFolder="" count="0" memberValueDatatype="130" unbalanced="0"/>
    <cacheHierarchy uniqueName="[Range 4].[Notes]" caption="Notes" attribute="1" defaultMemberUniqueName="[Range 4].[Notes].[All]" allUniqueName="[Range 4].[Notes].[All]" dimensionUniqueName="[Range 4]" displayFolder="" count="0" memberValueDatatype="130" unbalanced="0"/>
    <cacheHierarchy uniqueName="[Range 4].[CO2 (t/yr)]" caption="CO2 (t/yr)" attribute="1" defaultMemberUniqueName="[Range 4].[CO2 (t/yr)].[All]" allUniqueName="[Range 4].[CO2 (t/yr)].[All]" dimensionUniqueName="[Range 4]" displayFolder="" count="0" memberValueDatatype="5" unbalanced="0"/>
    <cacheHierarchy uniqueName="[Range 4].[CH4 (t/yr)]" caption="CH4 (t/yr)" attribute="1" defaultMemberUniqueName="[Range 4].[CH4 (t/yr)].[All]" allUniqueName="[Range 4].[CH4 (t/yr)].[All]" dimensionUniqueName="[Range 4]" displayFolder="" count="0" memberValueDatatype="5" unbalanced="0"/>
    <cacheHierarchy uniqueName="[Range 4].[N2O (t/yr)]" caption="N2O (t/yr)" attribute="1" defaultMemberUniqueName="[Range 4].[N2O (t/yr)].[All]" allUniqueName="[Range 4].[N2O (t/yr)].[All]" dimensionUniqueName="[Range 4]" displayFolder="" count="0" memberValueDatatype="5" unbalanced="0"/>
    <cacheHierarchy uniqueName="[Range 4].[CO2e (t/yr)]" caption="CO2e (t/yr)" attribute="1" defaultMemberUniqueName="[Range 4].[CO2e (t/yr)].[All]" allUniqueName="[Range 4].[CO2e (t/yr)].[All]" dimensionUniqueName="[Range 4]" displayFolder="" count="0" memberValueDatatype="5" unbalanced="0"/>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Range 3 1]" caption="__XL_Count Range 3 1" measure="1" displayFolder="" measureGroup="Range 3 1" count="0" hidden="1"/>
    <cacheHierarchy uniqueName="[Measures].[__XL_Count Range 1 1]" caption="__XL_Count Range 1 1" measure="1" displayFolder="" measureGroup="Range 1 1" count="0" hidden="1"/>
    <cacheHierarchy uniqueName="[Measures].[__XL_Count Range 2 1]" caption="__XL_Count Range 2 1" measure="1" displayFolder="" measureGroup="Range 2 1" count="0" hidden="1"/>
    <cacheHierarchy uniqueName="[Measures].[__XL_Count Range 3 2]" caption="__XL_Count Range 3 2" measure="1" displayFolder="" measureGroup="Range 3 2" count="0" hidden="1"/>
    <cacheHierarchy uniqueName="[Measures].[__No measures defined]" caption="__No measures defined" measure="1" displayFolder="" count="0" hidden="1"/>
    <cacheHierarchy uniqueName="[Measures].[Sum of CO2 (t/yr) 4]" caption="Sum of CO2 (t/yr) 4" measure="1" displayFolder="" measureGroup="Range 3" count="0" hidden="1">
      <extLst>
        <ext xmlns:x15="http://schemas.microsoft.com/office/spreadsheetml/2010/11/main" uri="{B97F6D7D-B522-45F9-BDA1-12C45D357490}">
          <x15:cacheHierarchy aggregatedColumn="75"/>
        </ext>
      </extLst>
    </cacheHierarchy>
    <cacheHierarchy uniqueName="[Measures].[Sum of CO2e (t/yr) 3]" caption="Sum of CO2e (t/yr) 3" measure="1" displayFolder="" measureGroup="Range 4" count="0" hidden="1">
      <extLst>
        <ext xmlns:x15="http://schemas.microsoft.com/office/spreadsheetml/2010/11/main" uri="{B97F6D7D-B522-45F9-BDA1-12C45D357490}">
          <x15:cacheHierarchy aggregatedColumn="159"/>
        </ext>
      </extLst>
    </cacheHierarchy>
    <cacheHierarchy uniqueName="[Measures].[Sum of CO2 (t/yr) 5]" caption="Sum of CO2 (t/yr) 5" measure="1" displayFolder="" measureGroup="Range 4" count="0" hidden="1">
      <extLst>
        <ext xmlns:x15="http://schemas.microsoft.com/office/spreadsheetml/2010/11/main" uri="{B97F6D7D-B522-45F9-BDA1-12C45D357490}">
          <x15:cacheHierarchy aggregatedColumn="156"/>
        </ext>
      </extLst>
    </cacheHierarchy>
    <cacheHierarchy uniqueName="[Measures].[Sum of CH4 (t/yr) 3]" caption="Sum of CH4 (t/yr) 3" measure="1" displayFolder="" measureGroup="Range 4" count="0" hidden="1">
      <extLst>
        <ext xmlns:x15="http://schemas.microsoft.com/office/spreadsheetml/2010/11/main" uri="{B97F6D7D-B522-45F9-BDA1-12C45D357490}">
          <x15:cacheHierarchy aggregatedColumn="157"/>
        </ext>
      </extLst>
    </cacheHierarchy>
    <cacheHierarchy uniqueName="[Measures].[Sum of N2O (t/yr) 3]" caption="Sum of N2O (t/yr) 3" measure="1" displayFolder="" measureGroup="Range 4" count="0" hidden="1">
      <extLst>
        <ext xmlns:x15="http://schemas.microsoft.com/office/spreadsheetml/2010/11/main" uri="{B97F6D7D-B522-45F9-BDA1-12C45D357490}">
          <x15:cacheHierarchy aggregatedColumn="158"/>
        </ext>
      </extLst>
    </cacheHierarchy>
    <cacheHierarchy uniqueName="[Measures].[Sum of CO2 (t/yr) 6]" caption="Sum of CO2 (t/yr) 6" measure="1" displayFolder="" measureGroup="Range 1 1" count="0" hidden="1">
      <extLst>
        <ext xmlns:x15="http://schemas.microsoft.com/office/spreadsheetml/2010/11/main" uri="{B97F6D7D-B522-45F9-BDA1-12C45D357490}">
          <x15:cacheHierarchy aggregatedColumn="22"/>
        </ext>
      </extLst>
    </cacheHierarchy>
    <cacheHierarchy uniqueName="[Measures].[Sum of CH4 (t/yr) 4]" caption="Sum of CH4 (t/yr) 4" measure="1" displayFolder="" measureGroup="Range 1 1" count="0" hidden="1">
      <extLst>
        <ext xmlns:x15="http://schemas.microsoft.com/office/spreadsheetml/2010/11/main" uri="{B97F6D7D-B522-45F9-BDA1-12C45D357490}">
          <x15:cacheHierarchy aggregatedColumn="23"/>
        </ext>
      </extLst>
    </cacheHierarchy>
    <cacheHierarchy uniqueName="[Measures].[Sum of N2O (t/yr) 4]" caption="Sum of N2O (t/yr) 4" measure="1" displayFolder="" measureGroup="Range 1 1" count="0" hidden="1">
      <extLst>
        <ext xmlns:x15="http://schemas.microsoft.com/office/spreadsheetml/2010/11/main" uri="{B97F6D7D-B522-45F9-BDA1-12C45D357490}">
          <x15:cacheHierarchy aggregatedColumn="24"/>
        </ext>
      </extLst>
    </cacheHierarchy>
    <cacheHierarchy uniqueName="[Measures].[Sum of CO2e (t/yr) 4]" caption="Sum of CO2e (t/yr) 4" measure="1" displayFolder="" measureGroup="Range 1 1" count="0" hidden="1">
      <extLst>
        <ext xmlns:x15="http://schemas.microsoft.com/office/spreadsheetml/2010/11/main" uri="{B97F6D7D-B522-45F9-BDA1-12C45D357490}">
          <x15:cacheHierarchy aggregatedColumn="25"/>
        </ext>
      </extLst>
    </cacheHierarchy>
    <cacheHierarchy uniqueName="[Measures].[Sum of CO2 (t/yr) 7]" caption="Sum of CO2 (t/yr) 7" measure="1" displayFolder="" measureGroup="Range 2 1" count="0" oneField="1" hidden="1">
      <fieldsUsage count="1">
        <fieldUsage x="4"/>
      </fieldsUsage>
      <extLst>
        <ext xmlns:x15="http://schemas.microsoft.com/office/spreadsheetml/2010/11/main" uri="{B97F6D7D-B522-45F9-BDA1-12C45D357490}">
          <x15:cacheHierarchy aggregatedColumn="48"/>
        </ext>
      </extLst>
    </cacheHierarchy>
    <cacheHierarchy uniqueName="[Measures].[Sum of CO2 (t/yr) 8]" caption="Sum of CO2 (t/yr) 8" measure="1" displayFolder="" measureGroup="Range 3 1" count="0" hidden="1">
      <extLst>
        <ext xmlns:x15="http://schemas.microsoft.com/office/spreadsheetml/2010/11/main" uri="{B97F6D7D-B522-45F9-BDA1-12C45D357490}">
          <x15:cacheHierarchy aggregatedColumn="102"/>
        </ext>
      </extLst>
    </cacheHierarchy>
    <cacheHierarchy uniqueName="[Measures].[Sum of CO2 (t/yr) 9]" caption="Sum of CO2 (t/yr) 9" measure="1" displayFolder="" measureGroup="Range 3 2" count="0" hidden="1">
      <extLst>
        <ext xmlns:x15="http://schemas.microsoft.com/office/spreadsheetml/2010/11/main" uri="{B97F6D7D-B522-45F9-BDA1-12C45D357490}">
          <x15:cacheHierarchy aggregatedColumn="129"/>
        </ext>
      </extLst>
    </cacheHierarchy>
  </cacheHierarchies>
  <kpis count="0"/>
  <dimensions count="7">
    <dimension measure="1" name="Measures" uniqueName="[Measures]" caption="Measures"/>
    <dimension name="Range 1 1" uniqueName="[Range 1 1]" caption="Range 1 1"/>
    <dimension name="Range 2 1" uniqueName="[Range 2 1]" caption="Range 2 1"/>
    <dimension name="Range 3" uniqueName="[Range 3]" caption="Range 3"/>
    <dimension name="Range 3 1" uniqueName="[Range 3 1]" caption="Range 3 1"/>
    <dimension name="Range 3 2" uniqueName="[Range 3 2]" caption="Range 3 2"/>
    <dimension name="Range 4" uniqueName="[Range 4]" caption="Range 4"/>
  </dimensions>
  <measureGroups count="6">
    <measureGroup name="Range 1 1" caption="Range 1 1"/>
    <measureGroup name="Range 2 1" caption="Range 2 1"/>
    <measureGroup name="Range 3" caption="Range 3"/>
    <measureGroup name="Range 3 1" caption="Range 3 1"/>
    <measureGroup name="Range 3 2" caption="Range 3 2"/>
    <measureGroup name="Range 4" caption="Range 4"/>
  </measureGroups>
  <maps count="6">
    <map measureGroup="0" dimension="1"/>
    <map measureGroup="1" dimension="2"/>
    <map measureGroup="2" dimension="3"/>
    <map measureGroup="3" dimension="4"/>
    <map measureGroup="4" dimension="5"/>
    <map measureGroup="5" dimension="6"/>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A00-000000000000}" name="PivotTable1" cacheId="0" applyNumberFormats="0" applyBorderFormats="0" applyFontFormats="0" applyPatternFormats="0" applyAlignmentFormats="0" applyWidthHeightFormats="1" dataCaption="Values" updatedVersion="6" minRefreshableVersion="3" useAutoFormatting="1" subtotalHiddenItems="1" itemPrintTitles="1" createdVersion="6" indent="0" outline="1" outlineData="1" multipleFieldFilters="0">
  <location ref="B6:E9" firstHeaderRow="0" firstDataRow="1" firstDataCol="1" rowPageCount="2" colPageCount="1"/>
  <pivotFields count="6">
    <pivotField axis="axisPage" allDrilled="1" subtotalTop="0" showAll="0" dataSourceSort="1" defaultSubtotal="0" defaultAttributeDrillState="1"/>
    <pivotField axis="axisRow" allDrilled="1" subtotalTop="0" showAll="0" dataSourceSort="1" defaultSubtotal="0" defaultAttributeDrillState="1">
      <items count="2">
        <item x="0"/>
        <item x="1"/>
      </items>
    </pivotField>
    <pivotField dataField="1" subtotalTop="0" showAll="0" defaultSubtotal="0"/>
    <pivotField dataField="1" subtotalTop="0" showAll="0" defaultSubtotal="0"/>
    <pivotField dataField="1" subtotalTop="0" showAll="0" defaultSubtotal="0"/>
    <pivotField axis="axisPage" allDrilled="1" subtotalTop="0" showAll="0" dataSourceSort="1" defaultSubtotal="0" defaultAttributeDrillState="1"/>
  </pivotFields>
  <rowFields count="1">
    <field x="1"/>
  </rowFields>
  <rowItems count="3">
    <i>
      <x/>
    </i>
    <i>
      <x v="1"/>
    </i>
    <i t="grand">
      <x/>
    </i>
  </rowItems>
  <colFields count="1">
    <field x="-2"/>
  </colFields>
  <colItems count="3">
    <i>
      <x/>
    </i>
    <i i="1">
      <x v="1"/>
    </i>
    <i i="2">
      <x v="2"/>
    </i>
  </colItems>
  <pageFields count="2">
    <pageField fld="0" hier="134" name="[Range 4].[State].&amp;[NM]" cap="NM"/>
    <pageField fld="5" hier="135" name="[Range 4].[Basin].[All]" cap="All"/>
  </pageFields>
  <dataFields count="3">
    <dataField name="Sum of CO2 (t/yr)" fld="2" baseField="0" baseItem="0"/>
    <dataField name="Sum of CH4 (t/yr)" fld="3" baseField="0" baseItem="0"/>
    <dataField name="Sum of N2O (t/yr)" fld="4" baseField="0" baseItem="0"/>
  </dataFields>
  <formats count="1">
    <format dxfId="2">
      <pivotArea outline="0" collapsedLevelsAreSubtotals="1" fieldPosition="0"/>
    </format>
  </formats>
  <pivotHierarchies count="17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2" showRowHeaders="1" showColHeaders="1" showRowStripes="0" showColStripes="0" showLastColumn="1"/>
  <rowHierarchiesUsage count="1">
    <rowHierarchyUsage hierarchyUsage="13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 ">
        <x15:activeTabTopLevelEntity name="[Range 4]"/>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A00-000001000000}" name="PivotTable2" cacheId="1" applyNumberFormats="0" applyBorderFormats="0" applyFontFormats="0" applyPatternFormats="0" applyAlignmentFormats="0" applyWidthHeightFormats="1" dataCaption="Values" updatedVersion="6" minRefreshableVersion="3" useAutoFormatting="1" subtotalHiddenItems="1" colGrandTotals="0" itemPrintTitles="1" createdVersion="6" indent="0" outline="1" outlineData="1" multipleFieldFilters="0">
  <location ref="B16:D20" firstHeaderRow="1" firstDataRow="2" firstDataCol="1" rowPageCount="2" colPageCount="1"/>
  <pivotFields count="6">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16">
        <item x="0"/>
        <item x="1"/>
        <item x="2"/>
        <item x="3"/>
        <item x="4"/>
        <item x="5"/>
        <item x="6"/>
        <item x="7"/>
        <item x="8"/>
        <item x="9"/>
        <item x="10"/>
        <item x="11"/>
        <item x="12"/>
        <item x="13"/>
        <item x="14"/>
        <item x="15"/>
      </items>
    </pivotField>
    <pivotField axis="axisRow" allDrilled="1" subtotalTop="0" showAll="0" dataSourceSort="1" defaultSubtotal="0" defaultAttributeDrillState="1">
      <items count="2">
        <item x="0" e="0"/>
        <item x="1" e="0"/>
      </items>
    </pivotField>
    <pivotField axis="axisCol" allDrilled="1" subtotalTop="0" showAll="0" dataSourceSort="1" defaultSubtotal="0" defaultAttributeDrillState="1">
      <items count="2">
        <item x="0"/>
        <item x="1"/>
      </items>
    </pivotField>
    <pivotField dataField="1" subtotalTop="0" showAll="0" defaultSubtotal="0"/>
  </pivotFields>
  <rowFields count="2">
    <field x="3"/>
    <field x="2"/>
  </rowFields>
  <rowItems count="3">
    <i>
      <x/>
    </i>
    <i>
      <x v="1"/>
    </i>
    <i t="grand">
      <x/>
    </i>
  </rowItems>
  <colFields count="1">
    <field x="4"/>
  </colFields>
  <colItems count="2">
    <i>
      <x/>
    </i>
    <i>
      <x v="1"/>
    </i>
  </colItems>
  <pageFields count="2">
    <pageField fld="0" hier="80" name="[Range 3 1].[State].&amp;[NM]" cap="NM"/>
    <pageField fld="1" hier="81" name="[Range 3 1].[Basin].[All]" cap="All"/>
  </pageFields>
  <dataFields count="1">
    <dataField name="Sum of CO2 (t/yr)" fld="5" baseField="0" baseItem="0"/>
  </dataFields>
  <formats count="1">
    <format dxfId="3">
      <pivotArea outline="0" collapsedLevelsAreSubtotals="1" fieldPosition="0"/>
    </format>
  </formats>
  <pivotHierarchies count="17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2" showRowHeaders="1" showColHeaders="1" showRowStripes="0" showColStripes="0" showLastColumn="1"/>
  <rowHierarchiesUsage count="2">
    <rowHierarchyUsage hierarchyUsage="85"/>
    <rowHierarchyUsage hierarchyUsage="90"/>
  </rowHierarchiesUsage>
  <colHierarchiesUsage count="1">
    <colHierarchyUsage hierarchyUsage="10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Range 4]"/>
        <x15:activeTabTopLevelEntity name="[Range 3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1B00-000000000000}" name="PivotTable3" cacheId="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B6:E9" firstHeaderRow="0" firstDataRow="1" firstDataCol="1" rowPageCount="2" colPageCount="1"/>
  <pivotFields count="6">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efaultSubtotal="0" defaultAttributeDrillState="1">
      <items count="2">
        <item x="0"/>
        <item x="1"/>
      </items>
    </pivotField>
    <pivotField dataField="1" subtotalTop="0" showAll="0" defaultSubtotal="0"/>
    <pivotField dataField="1" subtotalTop="0" showAll="0" defaultSubtotal="0"/>
    <pivotField dataField="1" subtotalTop="0" showAll="0" defaultSubtotal="0"/>
  </pivotFields>
  <rowFields count="1">
    <field x="2"/>
  </rowFields>
  <rowItems count="3">
    <i>
      <x/>
    </i>
    <i>
      <x v="1"/>
    </i>
    <i t="grand">
      <x/>
    </i>
  </rowItems>
  <colFields count="1">
    <field x="-2"/>
  </colFields>
  <colItems count="3">
    <i>
      <x/>
    </i>
    <i i="1">
      <x v="1"/>
    </i>
    <i i="2">
      <x v="2"/>
    </i>
  </colItems>
  <pageFields count="2">
    <pageField fld="0" hier="0" name="[Range 1 1].[State].&amp;[NM]" cap="NM"/>
    <pageField fld="1" hier="1" name="[Range 1 1].[Basin].[All]" cap="All"/>
  </pageFields>
  <dataFields count="3">
    <dataField name="Sum of CO2 (t/yr)" fld="3" baseField="0" baseItem="0"/>
    <dataField name="Sum of CH4 (t/yr)" fld="4" baseField="0" baseItem="0"/>
    <dataField name="Sum of N2O (t/yr)" fld="5" baseField="0" baseItem="0"/>
  </dataFields>
  <formats count="1">
    <format dxfId="0">
      <pivotArea outline="0" collapsedLevelsAreSubtotals="1" fieldPosition="0"/>
    </format>
  </formats>
  <pivotHierarchies count="17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2" showRowHeaders="1" showColHeaders="1" showRowStripes="0" showColStripes="0" showLastColumn="1"/>
  <rowHierarchiesUsage count="1">
    <rowHierarchyUsage hierarchyUsage="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 ">
        <x15:activeTabTopLevelEntity name="[Range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1B00-000001000000}" name="PivotTable5" cacheId="3" applyNumberFormats="0" applyBorderFormats="0" applyFontFormats="0" applyPatternFormats="0" applyAlignmentFormats="0" applyWidthHeightFormats="1" dataCaption="Values" updatedVersion="6" minRefreshableVersion="3" useAutoFormatting="1" colGrandTotals="0" itemPrintTitles="1" createdVersion="6" indent="0" outline="1" outlineData="1" multipleFieldFilters="0">
  <location ref="B16:D20" firstHeaderRow="1" firstDataRow="2" firstDataCol="1" rowPageCount="2" colPageCount="1"/>
  <pivotFields count="6">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2">
        <item x="0" e="0"/>
        <item x="1" e="0"/>
      </items>
    </pivotField>
    <pivotField axis="axisCol" allDrilled="1" subtotalTop="0" showAll="0" dataSourceSort="1" defaultSubtotal="0" defaultAttributeDrillState="1">
      <items count="2">
        <item x="0"/>
        <item x="1"/>
      </items>
    </pivotField>
    <pivotField dataField="1" subtotalTop="0" showAll="0" defaultSubtotal="0"/>
    <pivotField axis="axisRow" allDrilled="1" subtotalTop="0" showAll="0" dataSourceSort="1" defaultSubtotal="0" defaultAttributeDrillState="1">
      <items count="4">
        <item x="0"/>
        <item x="1"/>
        <item x="2"/>
        <item x="3"/>
      </items>
    </pivotField>
  </pivotFields>
  <rowFields count="2">
    <field x="2"/>
    <field x="5"/>
  </rowFields>
  <rowItems count="3">
    <i>
      <x/>
    </i>
    <i>
      <x v="1"/>
    </i>
    <i t="grand">
      <x/>
    </i>
  </rowItems>
  <colFields count="1">
    <field x="3"/>
  </colFields>
  <colItems count="2">
    <i>
      <x/>
    </i>
    <i>
      <x v="1"/>
    </i>
  </colItems>
  <pageFields count="2">
    <pageField fld="0" hier="26" name="[Range 2 1].[State].&amp;[NM]" cap="NM"/>
    <pageField fld="1" hier="27" name="[Range 2 1].[Basin].[All]" cap="All"/>
  </pageFields>
  <dataFields count="1">
    <dataField name="Sum of CO2 (t/yr)" fld="4" baseField="0" baseItem="0" numFmtId="3"/>
  </dataFields>
  <formats count="1">
    <format dxfId="1">
      <pivotArea outline="0" collapsedLevelsAreSubtotals="1" fieldPosition="0"/>
    </format>
  </formats>
  <pivotHierarchies count="17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Medium2" showRowHeaders="1" showColHeaders="1" showRowStripes="0" showColStripes="0" showLastColumn="1"/>
  <rowHierarchiesUsage count="2">
    <rowHierarchyUsage hierarchyUsage="31"/>
    <rowHierarchyUsage hierarchyUsage="36"/>
  </rowHierarchiesUsage>
  <colHierarchiesUsage count="1">
    <colHierarchyUsage hierarchyUsage="5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 ">
        <x15:activeTabTopLevelEntity name="[Range 2 1]"/>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E3">
  <a:themeElements>
    <a:clrScheme name="E3">
      <a:dk1>
        <a:sysClr val="windowText" lastClr="000000"/>
      </a:dk1>
      <a:lt1>
        <a:sysClr val="window" lastClr="FFFFFF"/>
      </a:lt1>
      <a:dk2>
        <a:srgbClr val="315361"/>
      </a:dk2>
      <a:lt2>
        <a:srgbClr val="EEECE1"/>
      </a:lt2>
      <a:accent1>
        <a:srgbClr val="034E6E"/>
      </a:accent1>
      <a:accent2>
        <a:srgbClr val="AF7E00"/>
      </a:accent2>
      <a:accent3>
        <a:srgbClr val="AF2200"/>
      </a:accent3>
      <a:accent4>
        <a:srgbClr val="007E33"/>
      </a:accent4>
      <a:accent5>
        <a:srgbClr val="AF5D00"/>
      </a:accent5>
      <a:accent6>
        <a:srgbClr val="0A1978"/>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J6" dT="2022-03-30T02:44:32.83" personId="{A43B81F7-B0B0-4FF3-BD4C-3A32E98C95B8}" id="{5D273619-C01C-4E72-AD88-140D1E99C935}">
    <text>This number is right. all others in red need be recalculated using the bottom section</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2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9.xml.rels><?xml version="1.0" encoding="UTF-8" standalone="yes"?>
<Relationships xmlns="http://schemas.openxmlformats.org/package/2006/relationships"><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B2:X35"/>
  <sheetViews>
    <sheetView showGridLines="0" topLeftCell="A16" zoomScale="80" zoomScaleNormal="80" workbookViewId="0">
      <selection activeCell="E36" sqref="E36"/>
    </sheetView>
  </sheetViews>
  <sheetFormatPr defaultRowHeight="15" x14ac:dyDescent="0.25"/>
  <cols>
    <col min="2" max="2" width="31.5703125" bestFit="1" customWidth="1"/>
  </cols>
  <sheetData>
    <row r="2" spans="2:3" x14ac:dyDescent="0.25">
      <c r="B2" s="2" t="s">
        <v>0</v>
      </c>
      <c r="C2" s="2" t="s">
        <v>1</v>
      </c>
    </row>
    <row r="3" spans="2:3" x14ac:dyDescent="0.25">
      <c r="B3" s="464" t="s">
        <v>2</v>
      </c>
      <c r="C3" t="s">
        <v>3</v>
      </c>
    </row>
    <row r="4" spans="2:3" x14ac:dyDescent="0.25">
      <c r="B4" s="229" t="s">
        <v>4</v>
      </c>
      <c r="C4" t="s">
        <v>5</v>
      </c>
    </row>
    <row r="5" spans="2:3" x14ac:dyDescent="0.25">
      <c r="B5" s="229" t="s">
        <v>6</v>
      </c>
      <c r="C5" t="s">
        <v>7</v>
      </c>
    </row>
    <row r="6" spans="2:3" x14ac:dyDescent="0.25">
      <c r="B6" s="229" t="s">
        <v>8</v>
      </c>
      <c r="C6" t="s">
        <v>9</v>
      </c>
    </row>
    <row r="7" spans="2:3" x14ac:dyDescent="0.25">
      <c r="B7" s="229" t="s">
        <v>10</v>
      </c>
      <c r="C7" t="s">
        <v>11</v>
      </c>
    </row>
    <row r="8" spans="2:3" x14ac:dyDescent="0.25">
      <c r="B8" s="229" t="s">
        <v>12</v>
      </c>
      <c r="C8" t="s">
        <v>13</v>
      </c>
    </row>
    <row r="9" spans="2:3" x14ac:dyDescent="0.25">
      <c r="B9" s="229" t="s">
        <v>14</v>
      </c>
      <c r="C9" t="s">
        <v>15</v>
      </c>
    </row>
    <row r="10" spans="2:3" x14ac:dyDescent="0.25">
      <c r="B10" s="229" t="s">
        <v>16</v>
      </c>
      <c r="C10" t="s">
        <v>17</v>
      </c>
    </row>
    <row r="11" spans="2:3" x14ac:dyDescent="0.25">
      <c r="B11" s="229" t="s">
        <v>18</v>
      </c>
      <c r="C11" t="s">
        <v>19</v>
      </c>
    </row>
    <row r="12" spans="2:3" x14ac:dyDescent="0.25">
      <c r="B12" s="229" t="s">
        <v>20</v>
      </c>
      <c r="C12" t="s">
        <v>21</v>
      </c>
    </row>
    <row r="13" spans="2:3" x14ac:dyDescent="0.25">
      <c r="B13" s="465" t="s">
        <v>22</v>
      </c>
      <c r="C13" t="s">
        <v>23</v>
      </c>
    </row>
    <row r="14" spans="2:3" x14ac:dyDescent="0.25">
      <c r="B14" s="465" t="s">
        <v>24</v>
      </c>
      <c r="C14" t="s">
        <v>25</v>
      </c>
    </row>
    <row r="15" spans="2:3" x14ac:dyDescent="0.25">
      <c r="B15" s="465" t="s">
        <v>26</v>
      </c>
      <c r="C15" t="s">
        <v>27</v>
      </c>
    </row>
    <row r="16" spans="2:3" x14ac:dyDescent="0.25">
      <c r="B16" s="465" t="s">
        <v>28</v>
      </c>
      <c r="C16" t="s">
        <v>29</v>
      </c>
    </row>
    <row r="17" spans="2:3" x14ac:dyDescent="0.25">
      <c r="B17" s="465" t="s">
        <v>30</v>
      </c>
      <c r="C17" t="s">
        <v>31</v>
      </c>
    </row>
    <row r="18" spans="2:3" x14ac:dyDescent="0.25">
      <c r="B18" s="465" t="s">
        <v>32</v>
      </c>
      <c r="C18" t="s">
        <v>33</v>
      </c>
    </row>
    <row r="19" spans="2:3" x14ac:dyDescent="0.25">
      <c r="B19" s="465" t="s">
        <v>34</v>
      </c>
      <c r="C19" t="s">
        <v>35</v>
      </c>
    </row>
    <row r="20" spans="2:3" x14ac:dyDescent="0.25">
      <c r="B20" s="465" t="s">
        <v>36</v>
      </c>
      <c r="C20" t="s">
        <v>37</v>
      </c>
    </row>
    <row r="21" spans="2:3" x14ac:dyDescent="0.25">
      <c r="B21" s="465" t="s">
        <v>38</v>
      </c>
      <c r="C21" t="s">
        <v>39</v>
      </c>
    </row>
    <row r="22" spans="2:3" x14ac:dyDescent="0.25">
      <c r="B22" s="465" t="s">
        <v>40</v>
      </c>
      <c r="C22" t="s">
        <v>41</v>
      </c>
    </row>
    <row r="23" spans="2:3" x14ac:dyDescent="0.25">
      <c r="B23" s="465" t="s">
        <v>42</v>
      </c>
      <c r="C23" t="s">
        <v>43</v>
      </c>
    </row>
    <row r="24" spans="2:3" x14ac:dyDescent="0.25">
      <c r="B24" s="466" t="s">
        <v>44</v>
      </c>
      <c r="C24" t="s">
        <v>45</v>
      </c>
    </row>
    <row r="25" spans="2:3" x14ac:dyDescent="0.25">
      <c r="B25" s="467" t="s">
        <v>46</v>
      </c>
      <c r="C25" t="s">
        <v>47</v>
      </c>
    </row>
    <row r="26" spans="2:3" x14ac:dyDescent="0.25">
      <c r="B26" s="467" t="s">
        <v>48</v>
      </c>
      <c r="C26" t="s">
        <v>49</v>
      </c>
    </row>
    <row r="27" spans="2:3" x14ac:dyDescent="0.25">
      <c r="B27" s="467" t="s">
        <v>50</v>
      </c>
      <c r="C27" t="s">
        <v>51</v>
      </c>
    </row>
    <row r="28" spans="2:3" x14ac:dyDescent="0.25">
      <c r="B28" s="467" t="s">
        <v>52</v>
      </c>
      <c r="C28" t="s">
        <v>53</v>
      </c>
    </row>
    <row r="29" spans="2:3" x14ac:dyDescent="0.25">
      <c r="B29" s="467" t="s">
        <v>54</v>
      </c>
      <c r="C29" t="s">
        <v>55</v>
      </c>
    </row>
    <row r="30" spans="2:3" x14ac:dyDescent="0.25">
      <c r="B30" s="467" t="s">
        <v>56</v>
      </c>
      <c r="C30" t="s">
        <v>57</v>
      </c>
    </row>
    <row r="31" spans="2:3" x14ac:dyDescent="0.25">
      <c r="B31" s="467" t="s">
        <v>58</v>
      </c>
      <c r="C31" t="s">
        <v>59</v>
      </c>
    </row>
    <row r="32" spans="2:3" x14ac:dyDescent="0.25">
      <c r="B32" s="467" t="s">
        <v>60</v>
      </c>
      <c r="C32" t="s">
        <v>61</v>
      </c>
    </row>
    <row r="33" spans="2:24" x14ac:dyDescent="0.25">
      <c r="B33" s="467" t="s">
        <v>62</v>
      </c>
      <c r="C33" t="s">
        <v>63</v>
      </c>
    </row>
    <row r="34" spans="2:24" x14ac:dyDescent="0.25">
      <c r="B34" s="468" t="s">
        <v>64</v>
      </c>
      <c r="C34" t="s">
        <v>65</v>
      </c>
    </row>
    <row r="35" spans="2:24" x14ac:dyDescent="0.25">
      <c r="X35" s="5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B2:J20"/>
  <sheetViews>
    <sheetView showGridLines="0" topLeftCell="A26" zoomScaleNormal="100" workbookViewId="0">
      <selection activeCell="F10" sqref="F10"/>
    </sheetView>
  </sheetViews>
  <sheetFormatPr defaultColWidth="8.85546875" defaultRowHeight="15" x14ac:dyDescent="0.25"/>
  <cols>
    <col min="2" max="2" width="45.140625" customWidth="1"/>
    <col min="3" max="3" width="9.5703125" customWidth="1"/>
    <col min="4" max="4" width="9.85546875" customWidth="1"/>
    <col min="5" max="5" width="68" customWidth="1"/>
    <col min="6" max="6" width="68.140625" customWidth="1"/>
  </cols>
  <sheetData>
    <row r="2" spans="2:10" x14ac:dyDescent="0.25">
      <c r="B2" s="2" t="s">
        <v>66</v>
      </c>
      <c r="G2" t="s">
        <v>67</v>
      </c>
    </row>
    <row r="3" spans="2:10" ht="18" customHeight="1" x14ac:dyDescent="0.25">
      <c r="B3" s="284" t="s">
        <v>68</v>
      </c>
      <c r="C3" s="285">
        <v>2005</v>
      </c>
      <c r="D3" s="285">
        <v>2018</v>
      </c>
      <c r="E3" s="285" t="s">
        <v>69</v>
      </c>
      <c r="F3" s="285" t="s">
        <v>70</v>
      </c>
      <c r="H3" t="s">
        <v>71</v>
      </c>
      <c r="I3" t="s">
        <v>72</v>
      </c>
    </row>
    <row r="4" spans="2:10" ht="32.450000000000003" customHeight="1" x14ac:dyDescent="0.25">
      <c r="B4" s="459" t="s">
        <v>73</v>
      </c>
      <c r="C4" s="510">
        <f>'Electricity Summary'!$D$15</f>
        <v>16.328689988203266</v>
      </c>
      <c r="D4" s="510">
        <f>'Electricity Summary'!$E$15</f>
        <v>12.075554791288564</v>
      </c>
      <c r="E4" s="514" t="s">
        <v>74</v>
      </c>
      <c r="F4" s="514" t="s">
        <v>74</v>
      </c>
    </row>
    <row r="5" spans="2:10" ht="18" customHeight="1" x14ac:dyDescent="0.25">
      <c r="B5" s="459" t="s">
        <v>75</v>
      </c>
      <c r="C5" s="510">
        <f>SUM(CO2FFC!$R$19,'Mobile Combustion'!$R$100/10^6)</f>
        <v>16.529224249581279</v>
      </c>
      <c r="D5" s="510">
        <f>'2018 SEDS Benchmarking'!$L$55</f>
        <v>15.848591000000001</v>
      </c>
      <c r="E5" s="514" t="s">
        <v>76</v>
      </c>
      <c r="F5" s="514" t="s">
        <v>77</v>
      </c>
      <c r="G5" s="338">
        <f>'Mobile Combustion'!AJ6</f>
        <v>0.77731829248700124</v>
      </c>
      <c r="H5">
        <f>D5*G5</f>
        <v>12.319399694444856</v>
      </c>
      <c r="I5" s="338">
        <v>0.25</v>
      </c>
      <c r="J5">
        <f>I5*H5</f>
        <v>3.079849923611214</v>
      </c>
    </row>
    <row r="6" spans="2:10" ht="18" customHeight="1" x14ac:dyDescent="0.25">
      <c r="B6" s="459" t="s">
        <v>78</v>
      </c>
      <c r="C6" s="510">
        <f>SUM(CO2FFC!$R$4,Stationary!$R$22)</f>
        <v>2.363278396478294</v>
      </c>
      <c r="D6" s="510">
        <f>'2018 SEDS Benchmarking'!$L$19</f>
        <v>2.1829610000000002</v>
      </c>
      <c r="E6" s="514" t="s">
        <v>76</v>
      </c>
      <c r="F6" s="514" t="s">
        <v>77</v>
      </c>
    </row>
    <row r="7" spans="2:10" ht="18" customHeight="1" x14ac:dyDescent="0.25">
      <c r="B7" s="459" t="s">
        <v>79</v>
      </c>
      <c r="C7" s="510">
        <f>SUM(CO2FFC!$R$9,Stationary!$R$25)</f>
        <v>1.7145763927142423</v>
      </c>
      <c r="D7" s="510">
        <f>'2018 SEDS Benchmarking'!$L$35</f>
        <v>1.7090159999999999</v>
      </c>
      <c r="E7" s="514" t="s">
        <v>76</v>
      </c>
      <c r="F7" s="514" t="s">
        <v>77</v>
      </c>
    </row>
    <row r="8" spans="2:10" ht="32.450000000000003" customHeight="1" x14ac:dyDescent="0.25">
      <c r="B8" s="459" t="s">
        <v>80</v>
      </c>
      <c r="C8" s="510">
        <f>SUM(CO2FFC!$R$15,CO2FFC!$R$16*(1-CO2FFC!$R$40),CO2FFC!$R$17*(1-CO2FFC!$R$39),Stationary!$R$28)</f>
        <v>2.8027125701464124</v>
      </c>
      <c r="D8" s="510">
        <f>'2018 SEDS Benchmarking'!$L$86</f>
        <v>2.1295199999999999</v>
      </c>
      <c r="E8" s="514" t="s">
        <v>81</v>
      </c>
      <c r="F8" s="514" t="s">
        <v>82</v>
      </c>
    </row>
    <row r="9" spans="2:10" ht="18" customHeight="1" x14ac:dyDescent="0.25">
      <c r="B9" s="459" t="s">
        <v>83</v>
      </c>
      <c r="C9" s="510">
        <f>IP!$R$23/10^6</f>
        <v>1.6585618081082851</v>
      </c>
      <c r="D9" s="510">
        <f>IP!$AE$23/10^6</f>
        <v>2.7458327149795054</v>
      </c>
      <c r="E9" s="514" t="s">
        <v>76</v>
      </c>
      <c r="F9" s="514" t="s">
        <v>84</v>
      </c>
    </row>
    <row r="10" spans="2:10" ht="18" customHeight="1" x14ac:dyDescent="0.25">
      <c r="B10" s="459" t="s">
        <v>36</v>
      </c>
      <c r="C10" s="510">
        <f>Agriculture!$R$23</f>
        <v>7.3467290162071137</v>
      </c>
      <c r="D10" s="510">
        <f>Agriculture!$AE$23</f>
        <v>7.7032507534135979</v>
      </c>
      <c r="E10" s="514" t="s">
        <v>76</v>
      </c>
      <c r="F10" s="514" t="s">
        <v>84</v>
      </c>
    </row>
    <row r="11" spans="2:10" ht="18" customHeight="1" x14ac:dyDescent="0.25">
      <c r="B11" s="459" t="s">
        <v>85</v>
      </c>
      <c r="C11" s="510">
        <f>SUM(Coal!$R$13,Coal!$R$14)/10^6</f>
        <v>1.60904367615385</v>
      </c>
      <c r="D11" s="510">
        <f>SUM(Coal!$AE$13:$AE$14)/10^6</f>
        <v>0.94637381085862571</v>
      </c>
      <c r="E11" s="514" t="s">
        <v>76</v>
      </c>
      <c r="F11" s="514" t="s">
        <v>76</v>
      </c>
    </row>
    <row r="12" spans="2:10" ht="18" customHeight="1" x14ac:dyDescent="0.25">
      <c r="B12" s="459" t="s">
        <v>40</v>
      </c>
      <c r="C12" s="510">
        <f>SUM(Waste!$R$14,Wastewater!$R$21)</f>
        <v>1.5819243221093806</v>
      </c>
      <c r="D12" s="510">
        <f>SUM(Waste!$AE$14,Wastewater!$AE$21)</f>
        <v>1.8311663136283647</v>
      </c>
      <c r="E12" s="514" t="s">
        <v>76</v>
      </c>
      <c r="F12" s="514" t="s">
        <v>76</v>
      </c>
    </row>
    <row r="13" spans="2:10" ht="18" customHeight="1" thickBot="1" x14ac:dyDescent="0.3">
      <c r="B13" s="460" t="s">
        <v>86</v>
      </c>
      <c r="C13" s="511">
        <f>'Forest Management'!$R$23</f>
        <v>4.7797128165328111</v>
      </c>
      <c r="D13" s="511">
        <f>'Forest Management'!$AE$23</f>
        <v>6.0588048124836096</v>
      </c>
      <c r="E13" s="515" t="s">
        <v>76</v>
      </c>
      <c r="F13" s="515" t="s">
        <v>84</v>
      </c>
    </row>
    <row r="14" spans="2:10" ht="32.450000000000003" customHeight="1" thickTop="1" x14ac:dyDescent="0.25">
      <c r="B14" s="459" t="s">
        <v>87</v>
      </c>
      <c r="C14" s="510">
        <f>'Oil &amp; Gas Summary'!$C$11</f>
        <v>9.5559902650803252</v>
      </c>
      <c r="D14" s="510">
        <f>'Oil &amp; Gas Summary'!$D$11</f>
        <v>32.741484783412936</v>
      </c>
      <c r="E14" s="514" t="s">
        <v>88</v>
      </c>
      <c r="F14" s="514" t="s">
        <v>88</v>
      </c>
    </row>
    <row r="15" spans="2:10" ht="45" x14ac:dyDescent="0.25">
      <c r="B15" s="459" t="s">
        <v>89</v>
      </c>
      <c r="C15" s="510">
        <f>'Oil &amp; Gas Summary'!$C$6</f>
        <v>9.2743243100615835</v>
      </c>
      <c r="D15" s="510">
        <f>'Oil &amp; Gas Summary'!$D$6</f>
        <v>27.656779770744251</v>
      </c>
      <c r="E15" s="514" t="s">
        <v>90</v>
      </c>
      <c r="F15" s="514" t="s">
        <v>90</v>
      </c>
    </row>
    <row r="16" spans="2:10" ht="18" customHeight="1" x14ac:dyDescent="0.25">
      <c r="B16" s="461" t="s">
        <v>91</v>
      </c>
      <c r="C16" s="512">
        <f>SUM(C4:C15)</f>
        <v>75.544767811376843</v>
      </c>
      <c r="D16" s="512">
        <f t="shared" ref="D16" si="0">SUM(D4:D15)</f>
        <v>113.62933575080946</v>
      </c>
    </row>
    <row r="17" spans="2:6" ht="18" customHeight="1" x14ac:dyDescent="0.25">
      <c r="B17" s="462" t="s">
        <v>92</v>
      </c>
      <c r="C17" s="513">
        <f>SUM(C4:C13)</f>
        <v>56.714453236234931</v>
      </c>
      <c r="D17" s="513">
        <f>SUM(D4:D13)</f>
        <v>53.231071196652266</v>
      </c>
      <c r="E17" s="231">
        <f>D14+D15</f>
        <v>60.398264554157187</v>
      </c>
      <c r="F17" s="231">
        <f>SUM(D4:D8,D10:D12,37.95,D13)</f>
        <v>88.435238481672769</v>
      </c>
    </row>
    <row r="20" spans="2:6" x14ac:dyDescent="0.25">
      <c r="C20" s="23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5D329-968E-4329-A6FF-748F2F8AA586}">
  <dimension ref="B2:O18"/>
  <sheetViews>
    <sheetView topLeftCell="B1" zoomScale="90" zoomScaleNormal="90" workbookViewId="0">
      <selection activeCell="O15" sqref="O15:O19"/>
    </sheetView>
  </sheetViews>
  <sheetFormatPr defaultRowHeight="15" x14ac:dyDescent="0.25"/>
  <cols>
    <col min="2" max="2" width="32.140625" customWidth="1"/>
    <col min="3" max="4" width="12.85546875" customWidth="1"/>
    <col min="5" max="5" width="16.7109375" customWidth="1"/>
  </cols>
  <sheetData>
    <row r="2" spans="2:9" x14ac:dyDescent="0.25">
      <c r="B2" t="str">
        <f>Summary!B2</f>
        <v>New Mexico Greenhouse Gas Emissions Summary Table (MMT CO2e)</v>
      </c>
    </row>
    <row r="3" spans="2:9" x14ac:dyDescent="0.25">
      <c r="B3" t="str">
        <f>Summary!B3</f>
        <v>Sector</v>
      </c>
      <c r="C3">
        <f>Summary!C3</f>
        <v>2005</v>
      </c>
      <c r="D3" t="s">
        <v>93</v>
      </c>
      <c r="E3">
        <f>Summary!D3</f>
        <v>2018</v>
      </c>
    </row>
    <row r="4" spans="2:9" x14ac:dyDescent="0.25">
      <c r="B4" t="str">
        <f>Summary!B4</f>
        <v>Electricity Generation</v>
      </c>
      <c r="C4" s="231">
        <f>Summary!C4</f>
        <v>16.328689988203266</v>
      </c>
      <c r="D4" s="557">
        <f>C4/$C$16</f>
        <v>0.21614587563460891</v>
      </c>
      <c r="E4" s="556">
        <f>Summary!D4</f>
        <v>12.075554791288564</v>
      </c>
      <c r="F4">
        <v>12.1</v>
      </c>
      <c r="G4">
        <f t="shared" ref="G4:G12" si="0">F4/$F$16</f>
        <v>0.10648948615282587</v>
      </c>
    </row>
    <row r="5" spans="2:9" x14ac:dyDescent="0.25">
      <c r="B5" t="str">
        <f>Summary!B5</f>
        <v>Transportation</v>
      </c>
      <c r="C5" s="231">
        <f>Summary!C5</f>
        <v>16.529224249581279</v>
      </c>
      <c r="D5" s="557">
        <f t="shared" ref="D5:D15" si="1">C5/$C$16</f>
        <v>0.2188003845726563</v>
      </c>
      <c r="E5" s="556">
        <f>Summary!D5</f>
        <v>15.848591000000001</v>
      </c>
      <c r="F5" s="231">
        <f>E5</f>
        <v>15.848591000000001</v>
      </c>
      <c r="G5">
        <f t="shared" si="0"/>
        <v>0.1394800257715951</v>
      </c>
      <c r="I5">
        <v>4.6500000000000004</v>
      </c>
    </row>
    <row r="6" spans="2:9" x14ac:dyDescent="0.25">
      <c r="B6" t="str">
        <f>Summary!B6</f>
        <v>Residential</v>
      </c>
      <c r="C6" s="231">
        <f>Summary!C6</f>
        <v>2.363278396478294</v>
      </c>
      <c r="D6" s="557">
        <f t="shared" si="1"/>
        <v>3.1283151235291642E-2</v>
      </c>
      <c r="E6" s="231">
        <f>Summary!D6</f>
        <v>2.1829610000000002</v>
      </c>
      <c r="F6" s="231">
        <f>E6+E7</f>
        <v>3.8919769999999998</v>
      </c>
      <c r="G6">
        <f t="shared" si="0"/>
        <v>3.4252448830464195E-2</v>
      </c>
    </row>
    <row r="7" spans="2:9" x14ac:dyDescent="0.25">
      <c r="B7" t="str">
        <f>Summary!B7</f>
        <v>Commercial</v>
      </c>
      <c r="C7" s="231">
        <f>Summary!C7</f>
        <v>1.7145763927142423</v>
      </c>
      <c r="D7" s="557">
        <f t="shared" si="1"/>
        <v>2.2696163379511129E-2</v>
      </c>
      <c r="E7" s="231">
        <f>Summary!D7</f>
        <v>1.7090159999999999</v>
      </c>
    </row>
    <row r="8" spans="2:9" x14ac:dyDescent="0.25">
      <c r="B8" t="str">
        <f>Summary!B8</f>
        <v>Industrial</v>
      </c>
      <c r="C8" s="231">
        <f>Summary!C8</f>
        <v>2.8027125701464124</v>
      </c>
      <c r="D8" s="557">
        <f t="shared" si="1"/>
        <v>3.7100022295976018E-2</v>
      </c>
      <c r="E8" s="231">
        <f>Summary!D8</f>
        <v>2.1295199999999999</v>
      </c>
      <c r="F8" s="231">
        <f>E8+E9</f>
        <v>4.8753527149795053</v>
      </c>
      <c r="G8">
        <f t="shared" si="0"/>
        <v>4.2906926068756367E-2</v>
      </c>
    </row>
    <row r="9" spans="2:9" x14ac:dyDescent="0.25">
      <c r="B9" t="str">
        <f>Summary!B9</f>
        <v>Industrial Processes (Non-Combustion Emissions)</v>
      </c>
      <c r="C9" s="231">
        <f>Summary!C9</f>
        <v>1.6585618081082851</v>
      </c>
      <c r="D9" s="557">
        <f t="shared" si="1"/>
        <v>2.1954688010286137E-2</v>
      </c>
      <c r="E9" s="231">
        <f>Summary!D9</f>
        <v>2.7458327149795054</v>
      </c>
    </row>
    <row r="10" spans="2:9" x14ac:dyDescent="0.25">
      <c r="B10" t="str">
        <f>Summary!B10</f>
        <v>Agriculture</v>
      </c>
      <c r="C10" s="231">
        <f>Summary!C10</f>
        <v>7.3467290162071137</v>
      </c>
      <c r="D10" s="557">
        <f t="shared" si="1"/>
        <v>9.7250004587355623E-2</v>
      </c>
      <c r="E10" s="556">
        <f>Summary!D10</f>
        <v>7.7032507534135979</v>
      </c>
      <c r="F10" s="231">
        <f>E10+E13</f>
        <v>13.762055565897207</v>
      </c>
      <c r="G10">
        <f t="shared" si="0"/>
        <v>0.12111687815033313</v>
      </c>
    </row>
    <row r="11" spans="2:9" x14ac:dyDescent="0.25">
      <c r="B11" t="str">
        <f>Summary!B11</f>
        <v>Coal Mining &amp; Abandoned Mines</v>
      </c>
      <c r="C11" s="231">
        <f>Summary!C11</f>
        <v>1.60904367615385</v>
      </c>
      <c r="D11" s="557">
        <f t="shared" si="1"/>
        <v>2.1299207380865524E-2</v>
      </c>
      <c r="E11" s="556">
        <f>Summary!D11</f>
        <v>0.94637381085862571</v>
      </c>
      <c r="F11">
        <v>0.95</v>
      </c>
      <c r="G11">
        <f t="shared" si="0"/>
        <v>8.3607447805937665E-3</v>
      </c>
    </row>
    <row r="12" spans="2:9" x14ac:dyDescent="0.25">
      <c r="B12" t="str">
        <f>Summary!B12</f>
        <v>Waste</v>
      </c>
      <c r="C12" s="231">
        <f>Summary!C12</f>
        <v>1.5819243221093806</v>
      </c>
      <c r="D12" s="557">
        <f t="shared" si="1"/>
        <v>2.0940223498458446E-2</v>
      </c>
      <c r="E12" s="556">
        <f>Summary!D12</f>
        <v>1.8311663136283647</v>
      </c>
      <c r="F12">
        <v>1.8</v>
      </c>
      <c r="G12">
        <f t="shared" si="0"/>
        <v>1.5841411163230297E-2</v>
      </c>
    </row>
    <row r="13" spans="2:9" x14ac:dyDescent="0.25">
      <c r="B13" t="str">
        <f>Summary!B13</f>
        <v>Natural &amp; Working Lands</v>
      </c>
      <c r="C13" s="231">
        <f>Summary!C13</f>
        <v>4.7797128165328111</v>
      </c>
      <c r="D13" s="557">
        <f t="shared" si="1"/>
        <v>6.3269938541170537E-2</v>
      </c>
      <c r="E13" s="556">
        <f>Summary!D13</f>
        <v>6.0588048124836096</v>
      </c>
    </row>
    <row r="14" spans="2:9" x14ac:dyDescent="0.25">
      <c r="B14" t="str">
        <f>Summary!B14</f>
        <v>Oil &amp; Gas (Fugitive Emissions)</v>
      </c>
      <c r="C14" s="231">
        <f>Summary!C14</f>
        <v>9.5559902650803252</v>
      </c>
      <c r="D14" s="557">
        <f t="shared" si="1"/>
        <v>0.12649440248383712</v>
      </c>
      <c r="E14" s="556">
        <f>Summary!D14</f>
        <v>32.741484783412936</v>
      </c>
      <c r="F14" s="231">
        <f>E14+E15</f>
        <v>60.398264554157187</v>
      </c>
      <c r="G14">
        <f>F14/$F$16</f>
        <v>0.53155207908220126</v>
      </c>
    </row>
    <row r="15" spans="2:9" x14ac:dyDescent="0.25">
      <c r="B15" t="str">
        <f>Summary!B15</f>
        <v>Oil &amp; Gas (Fuel Combustion)</v>
      </c>
      <c r="C15" s="231">
        <f>Summary!C15</f>
        <v>9.2743243100615835</v>
      </c>
      <c r="D15" s="557">
        <f t="shared" si="1"/>
        <v>0.12276593837998262</v>
      </c>
      <c r="E15" s="556">
        <f>Summary!D15</f>
        <v>27.656779770744251</v>
      </c>
    </row>
    <row r="16" spans="2:9" x14ac:dyDescent="0.25">
      <c r="B16" t="str">
        <f>Summary!B16</f>
        <v>Total</v>
      </c>
      <c r="C16" s="231">
        <f>Summary!C16</f>
        <v>75.544767811376843</v>
      </c>
      <c r="D16" s="231"/>
      <c r="E16" s="231">
        <f>Summary!D16</f>
        <v>113.62933575080946</v>
      </c>
      <c r="F16">
        <f>SUM(F4:F14)</f>
        <v>113.6262408350339</v>
      </c>
    </row>
    <row r="17" spans="2:15" x14ac:dyDescent="0.25">
      <c r="B17" t="s">
        <v>94</v>
      </c>
      <c r="C17" s="231">
        <f>C16*0.9</f>
        <v>67.990291030239163</v>
      </c>
      <c r="D17" s="231"/>
      <c r="E17" s="231"/>
    </row>
    <row r="18" spans="2:15" x14ac:dyDescent="0.25">
      <c r="B18" t="s">
        <v>95</v>
      </c>
      <c r="C18" s="556">
        <f>C16*0.1</f>
        <v>7.5544767811376845</v>
      </c>
      <c r="D18" s="231"/>
      <c r="E18" s="231"/>
      <c r="O18" s="33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B2:AJ33"/>
  <sheetViews>
    <sheetView showGridLines="0" zoomScale="80" zoomScaleNormal="80" workbookViewId="0">
      <selection activeCell="E17" sqref="E17"/>
    </sheetView>
  </sheetViews>
  <sheetFormatPr defaultRowHeight="15" x14ac:dyDescent="0.25"/>
  <cols>
    <col min="2" max="2" width="31.85546875" bestFit="1" customWidth="1"/>
    <col min="3" max="3" width="11" bestFit="1" customWidth="1"/>
    <col min="4" max="5" width="6.85546875" bestFit="1" customWidth="1"/>
  </cols>
  <sheetData>
    <row r="2" spans="2:6" x14ac:dyDescent="0.25">
      <c r="B2" s="541" t="s">
        <v>96</v>
      </c>
      <c r="C2" s="541" t="s">
        <v>97</v>
      </c>
    </row>
    <row r="3" spans="2:6" x14ac:dyDescent="0.25">
      <c r="B3" t="s">
        <v>98</v>
      </c>
    </row>
    <row r="6" spans="2:6" x14ac:dyDescent="0.25">
      <c r="B6" s="2" t="s">
        <v>4</v>
      </c>
    </row>
    <row r="7" spans="2:6" x14ac:dyDescent="0.25">
      <c r="B7" s="284" t="s">
        <v>99</v>
      </c>
      <c r="C7" s="284" t="s">
        <v>100</v>
      </c>
      <c r="D7" s="284">
        <v>2005</v>
      </c>
      <c r="E7" s="284">
        <v>2018</v>
      </c>
    </row>
    <row r="8" spans="2:6" ht="15.75" thickBot="1" x14ac:dyDescent="0.3">
      <c r="B8" s="286" t="s">
        <v>101</v>
      </c>
      <c r="C8" s="286" t="s">
        <v>102</v>
      </c>
      <c r="D8" s="287">
        <f>SUM('2005 Generation (EIA)'!$X$4:$X$5,'2005 Generation (EIA)'!$X$9:$X$60)/1000</f>
        <v>35135.642014999998</v>
      </c>
      <c r="E8" s="287">
        <f>SUM('2018 Generation (EIA)'!$AA$5:$AA$6,'2018 Generation (EIA)'!$AA$11:$AA$143)/1000</f>
        <v>32673.681948999998</v>
      </c>
    </row>
    <row r="9" spans="2:6" ht="15.75" thickTop="1" x14ac:dyDescent="0.25">
      <c r="B9" s="288" t="s">
        <v>103</v>
      </c>
      <c r="C9" s="288" t="s">
        <v>102</v>
      </c>
      <c r="D9" s="289">
        <f>SUMIFS('2005 Generation (EIA)'!$AA$4:$AA$60,'2005 Generation (EIA)'!$AB$4:$AB$60,'Electricity Summary'!$B9)/1000</f>
        <v>19519.602015</v>
      </c>
      <c r="E9" s="289">
        <f>SUMIFS('2018 Generation (EIA)'!$AD$5:$AD$143,'2018 Generation (EIA)'!$AE$5:$AE$143,$B9)/1000</f>
        <v>25028.170032999995</v>
      </c>
    </row>
    <row r="10" spans="2:6" x14ac:dyDescent="0.25">
      <c r="B10" s="290" t="s">
        <v>104</v>
      </c>
      <c r="C10" s="290" t="s">
        <v>102</v>
      </c>
      <c r="D10" s="291">
        <f>IF($C$2="Yes",SUMIFS('2005 Generation (EIA)'!$AA$4:$AA$60,'2005 Generation (EIA)'!$AB$4:$AB$60,'Electricity Summary'!$B10)/1000,0)</f>
        <v>4083.056662</v>
      </c>
      <c r="E10" s="291">
        <f>IF($C$2="Yes",SUMIFS('2018 Generation (EIA)'!$AD$5:$AD$143,'2018 Generation (EIA)'!$AE$5:$AE$143,$B10)/1000,0)</f>
        <v>6065.8652679999996</v>
      </c>
    </row>
    <row r="11" spans="2:6" ht="15.75" thickBot="1" x14ac:dyDescent="0.3">
      <c r="B11" s="292" t="s">
        <v>105</v>
      </c>
      <c r="C11" s="292" t="s">
        <v>102</v>
      </c>
      <c r="D11" s="293">
        <f>SUM(D9:D10)</f>
        <v>23602.658676999999</v>
      </c>
      <c r="E11" s="293">
        <f>SUM(E9:E10)</f>
        <v>31094.035300999996</v>
      </c>
    </row>
    <row r="12" spans="2:6" ht="16.5" thickTop="1" thickBot="1" x14ac:dyDescent="0.3">
      <c r="B12" s="290" t="s">
        <v>106</v>
      </c>
      <c r="C12" s="290" t="s">
        <v>102</v>
      </c>
      <c r="D12" s="469">
        <f>SUM('2005 Generation (EIA)'!AA18:AA19)*(1-0.54)/10^3</f>
        <v>5732.6745599999995</v>
      </c>
      <c r="E12" s="469">
        <f>SUM('2018 Generation (EIA)'!AD21:AD23)*(1-0.65)/10^3</f>
        <v>1635.9868136499999</v>
      </c>
      <c r="F12" s="337"/>
    </row>
    <row r="13" spans="2:6" ht="16.5" thickTop="1" thickBot="1" x14ac:dyDescent="0.3">
      <c r="B13" s="294" t="s">
        <v>107</v>
      </c>
      <c r="C13" s="294" t="s">
        <v>102</v>
      </c>
      <c r="D13" s="295">
        <f>SUM('2005 Retail Sales (EIA)'!$F$7:$F$40)/1000</f>
        <v>20638.951000000001</v>
      </c>
      <c r="E13" s="295">
        <f>SUM('2018 Retail Sales (EIA)'!$E$4:$E$34)/1000</f>
        <v>24029.636999999999</v>
      </c>
    </row>
    <row r="14" spans="2:6" ht="16.5" thickTop="1" thickBot="1" x14ac:dyDescent="0.3">
      <c r="B14" s="296" t="s">
        <v>108</v>
      </c>
      <c r="C14" s="296" t="s">
        <v>71</v>
      </c>
      <c r="D14" s="297">
        <f>SUM('2005 Emissions (eGrid)'!AW5:$AW$37)/10^6</f>
        <v>30.861728752268601</v>
      </c>
      <c r="E14" s="297">
        <f>(SUM('2018 Emissions (eGrid)'!$AG$5:$AG$218)-'2018 Emissions (eGrid)'!$AG$7)/10^6</f>
        <v>19.745878996370241</v>
      </c>
    </row>
    <row r="15" spans="2:6" ht="15.75" thickTop="1" x14ac:dyDescent="0.25">
      <c r="B15" s="288" t="s">
        <v>109</v>
      </c>
      <c r="C15" s="288" t="s">
        <v>71</v>
      </c>
      <c r="D15" s="298">
        <f>SUMIFS('2005 Emissions (eGrid)'!$AY$5:$AY$37,'2005 Emissions (eGrid)'!$AZ$5:$AZ$37,'Electricity Summary'!$B15)/10^6</f>
        <v>16.328689988203266</v>
      </c>
      <c r="E15" s="298">
        <f>SUMIFS('2018 Emissions (eGrid)'!$AI$5:$AI$218,'2018 Emissions (eGrid)'!$AJ$5:$AJ$218,'Electricity Summary'!$B15)/10^6</f>
        <v>12.075554791288564</v>
      </c>
    </row>
    <row r="16" spans="2:6" x14ac:dyDescent="0.25">
      <c r="B16" s="290" t="s">
        <v>110</v>
      </c>
      <c r="C16" s="290" t="s">
        <v>71</v>
      </c>
      <c r="D16" s="298">
        <f>IF($C$2="Yes",SUMIFS('2005 Emissions (eGrid)'!$AY$5:$AY$37,'2005 Emissions (eGrid)'!$AZ$5:$AZ$37,'Electricity Summary'!$B16)/10^6,0)</f>
        <v>1.3500886400476613</v>
      </c>
      <c r="E16" s="299">
        <f>IF($C$2="Yes",SUMIFS('2018 Emissions (eGrid)'!$AI$5:$AI$218,'2018 Emissions (eGrid)'!$AJ$5:$AJ$218,'Electricity Summary'!$B16)/10^6,0)</f>
        <v>2.9163211960072593</v>
      </c>
    </row>
    <row r="17" spans="2:36" ht="15.75" thickBot="1" x14ac:dyDescent="0.3">
      <c r="B17" s="292" t="s">
        <v>111</v>
      </c>
      <c r="C17" s="292" t="s">
        <v>71</v>
      </c>
      <c r="D17" s="481">
        <f>SUM(D15:D16)</f>
        <v>17.678778628250928</v>
      </c>
      <c r="E17" s="481">
        <f>SUM(E15:E16)</f>
        <v>14.991875987295824</v>
      </c>
    </row>
    <row r="18" spans="2:36" ht="16.5" thickTop="1" thickBot="1" x14ac:dyDescent="0.3">
      <c r="B18" s="480" t="s">
        <v>112</v>
      </c>
      <c r="C18" s="480" t="s">
        <v>71</v>
      </c>
      <c r="D18" s="482">
        <f>'2005 Emissions (eGrid)'!AY33*(1-0.54)/10^6</f>
        <v>5.4671584600725947</v>
      </c>
      <c r="E18" s="482">
        <f>SUM('2018 Emissions (eGrid)'!AI177:AI178)*(1-0.65)/10^6</f>
        <v>1.8940006397459164</v>
      </c>
    </row>
    <row r="19" spans="2:36" ht="15.75" thickTop="1" x14ac:dyDescent="0.25"/>
    <row r="24" spans="2:36" x14ac:dyDescent="0.25">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row>
    <row r="25" spans="2:36" x14ac:dyDescent="0.25">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row>
    <row r="30" spans="2:36" x14ac:dyDescent="0.25">
      <c r="D30" s="564"/>
      <c r="E30" s="564"/>
      <c r="F30" s="564"/>
      <c r="G30" s="564"/>
    </row>
    <row r="32" spans="2:36" x14ac:dyDescent="0.25">
      <c r="D32" s="234"/>
      <c r="E32" s="234"/>
      <c r="F32" s="234"/>
      <c r="G32" s="234"/>
    </row>
    <row r="33" spans="5:7" x14ac:dyDescent="0.25">
      <c r="E33" s="234"/>
      <c r="G33" s="234"/>
    </row>
  </sheetData>
  <mergeCells count="2">
    <mergeCell ref="D30:E30"/>
    <mergeCell ref="F30:G30"/>
  </mergeCells>
  <dataValidations count="1">
    <dataValidation type="list" allowBlank="1" showInputMessage="1" showErrorMessage="1" sqref="C2" xr:uid="{00000000-0002-0000-0200-000000000000}">
      <formula1>"Yes, No"</formula1>
    </dataValidation>
  </dataValidation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I60"/>
  <sheetViews>
    <sheetView showGridLines="0" topLeftCell="E1" zoomScale="70" zoomScaleNormal="70" workbookViewId="0">
      <selection activeCell="E43" sqref="E43"/>
    </sheetView>
  </sheetViews>
  <sheetFormatPr defaultRowHeight="15" x14ac:dyDescent="0.25"/>
  <cols>
    <col min="1" max="1" width="7.42578125" bestFit="1" customWidth="1"/>
    <col min="2" max="2" width="8.140625" bestFit="1" customWidth="1"/>
    <col min="3" max="3" width="7.5703125" bestFit="1" customWidth="1"/>
    <col min="4" max="4" width="31.85546875" bestFit="1" customWidth="1"/>
    <col min="5" max="5" width="30.140625" bestFit="1" customWidth="1"/>
    <col min="6" max="6" width="8.140625" bestFit="1" customWidth="1"/>
    <col min="7" max="7" width="5.140625" bestFit="1" customWidth="1"/>
    <col min="8" max="8" width="7.140625" bestFit="1" customWidth="1"/>
    <col min="9" max="9" width="6.5703125" bestFit="1" customWidth="1"/>
    <col min="10" max="10" width="8.5703125" bestFit="1" customWidth="1"/>
    <col min="11" max="11" width="6.5703125" bestFit="1" customWidth="1"/>
    <col min="12" max="12" width="7.42578125" bestFit="1" customWidth="1"/>
    <col min="13" max="13" width="27.140625" bestFit="1" customWidth="1"/>
    <col min="14" max="14" width="8.42578125" bestFit="1" customWidth="1"/>
    <col min="16" max="16" width="8.85546875" bestFit="1" customWidth="1"/>
    <col min="17" max="18" width="8.5703125" bestFit="1" customWidth="1"/>
    <col min="19" max="19" width="7.85546875" bestFit="1" customWidth="1"/>
    <col min="20" max="21" width="9.85546875" bestFit="1" customWidth="1"/>
    <col min="22" max="23" width="10.85546875" bestFit="1" customWidth="1"/>
    <col min="24" max="24" width="9.85546875" bestFit="1" customWidth="1"/>
    <col min="25" max="25" width="5" bestFit="1" customWidth="1"/>
    <col min="26" max="26" width="14.42578125" customWidth="1"/>
    <col min="27" max="27" width="16" customWidth="1"/>
    <col min="28" max="28" width="19.42578125" bestFit="1" customWidth="1"/>
    <col min="31" max="31" width="13.42578125" customWidth="1"/>
    <col min="32" max="32" width="11.85546875" bestFit="1" customWidth="1"/>
    <col min="33" max="33" width="13.5703125" customWidth="1"/>
    <col min="34" max="34" width="12.5703125" customWidth="1"/>
    <col min="35" max="35" width="11.5703125" customWidth="1"/>
  </cols>
  <sheetData>
    <row r="1" spans="1:35" ht="15.75" thickBot="1" x14ac:dyDescent="0.3">
      <c r="A1" s="317" t="s">
        <v>113</v>
      </c>
      <c r="B1" s="318"/>
      <c r="C1" s="318"/>
      <c r="D1" s="319"/>
      <c r="E1" s="319"/>
      <c r="F1" s="319"/>
      <c r="G1" s="318"/>
      <c r="H1" s="318"/>
      <c r="I1" s="318"/>
      <c r="J1" s="318"/>
      <c r="K1" s="320"/>
      <c r="L1" s="320"/>
      <c r="M1" s="319"/>
      <c r="N1" s="318"/>
      <c r="O1" s="318"/>
      <c r="P1" s="318"/>
      <c r="Q1" s="318"/>
      <c r="R1" s="318"/>
      <c r="S1" s="321"/>
      <c r="T1" s="565" t="s">
        <v>114</v>
      </c>
      <c r="U1" s="566"/>
      <c r="V1" s="566"/>
      <c r="W1" s="566"/>
      <c r="X1" s="567"/>
      <c r="Y1" s="322"/>
    </row>
    <row r="2" spans="1:35" x14ac:dyDescent="0.25">
      <c r="A2" s="320"/>
      <c r="B2" s="318"/>
      <c r="C2" s="318"/>
      <c r="D2" s="319"/>
      <c r="E2" s="319"/>
      <c r="F2" s="319"/>
      <c r="G2" s="318"/>
      <c r="H2" s="318"/>
      <c r="I2" s="318"/>
      <c r="J2" s="318"/>
      <c r="K2" s="320"/>
      <c r="L2" s="320"/>
      <c r="M2" s="319"/>
      <c r="N2" s="318"/>
      <c r="O2" s="318"/>
      <c r="P2" s="318"/>
      <c r="Q2" s="318"/>
      <c r="R2" s="318"/>
      <c r="S2" s="321"/>
      <c r="T2" s="323"/>
      <c r="U2" s="324"/>
      <c r="V2" s="324"/>
      <c r="W2" s="324"/>
      <c r="X2" s="325"/>
      <c r="Y2" s="322"/>
      <c r="AE2" s="326" t="s">
        <v>115</v>
      </c>
      <c r="AF2" s="327"/>
      <c r="AG2" s="327"/>
      <c r="AH2" s="327"/>
      <c r="AI2" s="328"/>
    </row>
    <row r="3" spans="1:35" ht="76.5" x14ac:dyDescent="0.25">
      <c r="A3" s="329" t="s">
        <v>116</v>
      </c>
      <c r="B3" s="329" t="s">
        <v>117</v>
      </c>
      <c r="C3" s="329" t="s">
        <v>118</v>
      </c>
      <c r="D3" s="329" t="s">
        <v>119</v>
      </c>
      <c r="E3" s="329" t="s">
        <v>120</v>
      </c>
      <c r="F3" s="329" t="s">
        <v>121</v>
      </c>
      <c r="G3" s="329" t="s">
        <v>122</v>
      </c>
      <c r="H3" s="329" t="s">
        <v>123</v>
      </c>
      <c r="I3" s="329" t="s">
        <v>124</v>
      </c>
      <c r="J3" s="329" t="s">
        <v>125</v>
      </c>
      <c r="K3" s="329" t="s">
        <v>126</v>
      </c>
      <c r="L3" s="329" t="s">
        <v>127</v>
      </c>
      <c r="M3" s="329" t="s">
        <v>128</v>
      </c>
      <c r="N3" s="330" t="s">
        <v>129</v>
      </c>
      <c r="O3" s="329" t="s">
        <v>130</v>
      </c>
      <c r="P3" s="329" t="s">
        <v>131</v>
      </c>
      <c r="Q3" s="329" t="s">
        <v>125</v>
      </c>
      <c r="R3" s="329" t="s">
        <v>125</v>
      </c>
      <c r="S3" s="331" t="s">
        <v>132</v>
      </c>
      <c r="T3" s="331" t="s">
        <v>133</v>
      </c>
      <c r="U3" s="331" t="s">
        <v>134</v>
      </c>
      <c r="V3" s="331" t="s">
        <v>135</v>
      </c>
      <c r="W3" s="331" t="s">
        <v>136</v>
      </c>
      <c r="X3" s="331" t="s">
        <v>137</v>
      </c>
      <c r="Y3" s="329" t="s">
        <v>138</v>
      </c>
      <c r="Z3" s="307" t="s">
        <v>139</v>
      </c>
      <c r="AA3" s="307" t="s">
        <v>140</v>
      </c>
      <c r="AB3" s="307" t="s">
        <v>99</v>
      </c>
      <c r="AE3" s="332" t="s">
        <v>141</v>
      </c>
      <c r="AF3" s="333" t="s">
        <v>142</v>
      </c>
      <c r="AG3" s="333" t="s">
        <v>143</v>
      </c>
      <c r="AH3" s="333" t="s">
        <v>144</v>
      </c>
      <c r="AI3" s="334" t="s">
        <v>145</v>
      </c>
    </row>
    <row r="4" spans="1:35" x14ac:dyDescent="0.25">
      <c r="A4" s="335">
        <v>2442</v>
      </c>
      <c r="B4" s="335" t="s">
        <v>146</v>
      </c>
      <c r="C4" s="335"/>
      <c r="D4" s="335" t="s">
        <v>147</v>
      </c>
      <c r="E4" s="335" t="s">
        <v>148</v>
      </c>
      <c r="F4" s="335">
        <v>803</v>
      </c>
      <c r="G4" s="335" t="s">
        <v>149</v>
      </c>
      <c r="H4" s="335" t="s">
        <v>150</v>
      </c>
      <c r="I4" s="335" t="s">
        <v>151</v>
      </c>
      <c r="J4" s="335"/>
      <c r="K4" s="335">
        <v>22</v>
      </c>
      <c r="L4" s="335">
        <v>1</v>
      </c>
      <c r="M4" s="335" t="s">
        <v>152</v>
      </c>
      <c r="N4" s="335" t="s">
        <v>153</v>
      </c>
      <c r="O4" s="335" t="s">
        <v>154</v>
      </c>
      <c r="P4" s="335" t="s">
        <v>154</v>
      </c>
      <c r="Q4" s="335"/>
      <c r="R4" s="335"/>
      <c r="S4" s="335" t="s">
        <v>155</v>
      </c>
      <c r="T4" s="336">
        <v>361140</v>
      </c>
      <c r="U4" s="336">
        <v>361140</v>
      </c>
      <c r="V4" s="336">
        <v>364510.71999999997</v>
      </c>
      <c r="W4" s="336">
        <v>364510.71999999997</v>
      </c>
      <c r="X4" s="336">
        <v>36277</v>
      </c>
      <c r="Y4" s="335">
        <v>2005</v>
      </c>
      <c r="Z4" s="311">
        <f>$AI$10</f>
        <v>9.2897890246182779E-2</v>
      </c>
      <c r="AA4" s="291">
        <f>Z4*X4</f>
        <v>3370.0567644607727</v>
      </c>
      <c r="AB4" s="312" t="s">
        <v>104</v>
      </c>
      <c r="AE4" s="233" t="s">
        <v>147</v>
      </c>
      <c r="AF4" t="s">
        <v>156</v>
      </c>
      <c r="AG4" s="337">
        <v>1271533</v>
      </c>
      <c r="AH4" s="338">
        <v>0</v>
      </c>
      <c r="AI4" s="339">
        <f>AH4*AG4</f>
        <v>0</v>
      </c>
    </row>
    <row r="5" spans="1:35" x14ac:dyDescent="0.25">
      <c r="A5" s="335">
        <v>2442</v>
      </c>
      <c r="B5" s="335" t="s">
        <v>146</v>
      </c>
      <c r="C5" s="335"/>
      <c r="D5" s="335" t="s">
        <v>147</v>
      </c>
      <c r="E5" s="335" t="s">
        <v>148</v>
      </c>
      <c r="F5" s="335">
        <v>803</v>
      </c>
      <c r="G5" s="335" t="s">
        <v>149</v>
      </c>
      <c r="H5" s="335" t="s">
        <v>150</v>
      </c>
      <c r="I5" s="335" t="s">
        <v>151</v>
      </c>
      <c r="J5" s="335"/>
      <c r="K5" s="335">
        <v>22</v>
      </c>
      <c r="L5" s="335">
        <v>1</v>
      </c>
      <c r="M5" s="335" t="s">
        <v>152</v>
      </c>
      <c r="N5" s="335" t="s">
        <v>153</v>
      </c>
      <c r="O5" s="335" t="s">
        <v>157</v>
      </c>
      <c r="P5" s="335" t="s">
        <v>158</v>
      </c>
      <c r="Q5" s="335"/>
      <c r="R5" s="335"/>
      <c r="S5" s="335" t="s">
        <v>159</v>
      </c>
      <c r="T5" s="336">
        <v>8854360</v>
      </c>
      <c r="U5" s="336">
        <v>8854360</v>
      </c>
      <c r="V5" s="336">
        <v>158023113.91</v>
      </c>
      <c r="W5" s="336">
        <v>158023113.91</v>
      </c>
      <c r="X5" s="336">
        <v>15579763</v>
      </c>
      <c r="Y5" s="335">
        <v>2005</v>
      </c>
      <c r="Z5" s="311">
        <f>$AI$10</f>
        <v>9.2897890246182779E-2</v>
      </c>
      <c r="AA5" s="291">
        <f t="shared" ref="AA5:AA60" si="0">Z5*X5</f>
        <v>1447327.1132355393</v>
      </c>
      <c r="AB5" s="312" t="s">
        <v>104</v>
      </c>
      <c r="AE5" s="233" t="s">
        <v>147</v>
      </c>
      <c r="AF5" t="s">
        <v>160</v>
      </c>
      <c r="AG5" s="337">
        <v>1417014</v>
      </c>
      <c r="AH5" s="338">
        <v>0</v>
      </c>
      <c r="AI5" s="339">
        <f t="shared" ref="AI5:AI8" si="1">AH5*AG5</f>
        <v>0</v>
      </c>
    </row>
    <row r="6" spans="1:35" x14ac:dyDescent="0.25">
      <c r="A6" s="335">
        <v>6008</v>
      </c>
      <c r="B6" s="335" t="s">
        <v>146</v>
      </c>
      <c r="C6" s="335" t="s">
        <v>156</v>
      </c>
      <c r="D6" s="335" t="s">
        <v>161</v>
      </c>
      <c r="E6" s="335" t="s">
        <v>148</v>
      </c>
      <c r="F6" s="335">
        <v>803</v>
      </c>
      <c r="G6" s="335" t="s">
        <v>162</v>
      </c>
      <c r="H6" s="335" t="s">
        <v>150</v>
      </c>
      <c r="I6" s="335" t="s">
        <v>151</v>
      </c>
      <c r="J6" s="335"/>
      <c r="K6" s="335">
        <v>22</v>
      </c>
      <c r="L6" s="335">
        <v>1</v>
      </c>
      <c r="M6" s="335" t="s">
        <v>152</v>
      </c>
      <c r="N6" s="335" t="s">
        <v>153</v>
      </c>
      <c r="O6" s="335" t="s">
        <v>163</v>
      </c>
      <c r="P6" s="335" t="s">
        <v>163</v>
      </c>
      <c r="Q6" s="335"/>
      <c r="R6" s="335"/>
      <c r="S6" s="335"/>
      <c r="T6" s="336">
        <v>0</v>
      </c>
      <c r="U6" s="336">
        <v>0</v>
      </c>
      <c r="V6" s="336">
        <v>75301433.109999999</v>
      </c>
      <c r="W6" s="336">
        <v>75301433.109999999</v>
      </c>
      <c r="X6" s="336">
        <v>7216237</v>
      </c>
      <c r="Y6" s="335">
        <v>2005</v>
      </c>
      <c r="Z6" s="311">
        <v>0.10199999999999999</v>
      </c>
      <c r="AA6" s="291">
        <f t="shared" si="0"/>
        <v>736056.174</v>
      </c>
      <c r="AB6" s="312" t="s">
        <v>104</v>
      </c>
      <c r="AE6" s="233" t="s">
        <v>147</v>
      </c>
      <c r="AF6" t="s">
        <v>164</v>
      </c>
      <c r="AG6" s="337">
        <v>1768284</v>
      </c>
      <c r="AH6" s="338">
        <v>0</v>
      </c>
      <c r="AI6" s="339">
        <f t="shared" si="1"/>
        <v>0</v>
      </c>
    </row>
    <row r="7" spans="1:35" x14ac:dyDescent="0.25">
      <c r="A7" s="335">
        <v>6008</v>
      </c>
      <c r="B7" s="335" t="s">
        <v>146</v>
      </c>
      <c r="C7" s="335" t="s">
        <v>160</v>
      </c>
      <c r="D7" s="335" t="s">
        <v>161</v>
      </c>
      <c r="E7" s="335" t="s">
        <v>148</v>
      </c>
      <c r="F7" s="335">
        <v>803</v>
      </c>
      <c r="G7" s="335" t="s">
        <v>162</v>
      </c>
      <c r="H7" s="335" t="s">
        <v>150</v>
      </c>
      <c r="I7" s="335" t="s">
        <v>151</v>
      </c>
      <c r="J7" s="335"/>
      <c r="K7" s="335">
        <v>22</v>
      </c>
      <c r="L7" s="335">
        <v>1</v>
      </c>
      <c r="M7" s="335" t="s">
        <v>152</v>
      </c>
      <c r="N7" s="335" t="s">
        <v>153</v>
      </c>
      <c r="O7" s="335" t="s">
        <v>163</v>
      </c>
      <c r="P7" s="335" t="s">
        <v>163</v>
      </c>
      <c r="Q7" s="335"/>
      <c r="R7" s="335"/>
      <c r="S7" s="335"/>
      <c r="T7" s="336">
        <v>0</v>
      </c>
      <c r="U7" s="336">
        <v>0</v>
      </c>
      <c r="V7" s="336">
        <v>98373259.870000005</v>
      </c>
      <c r="W7" s="336">
        <v>98373259.870000005</v>
      </c>
      <c r="X7" s="336">
        <v>9427241</v>
      </c>
      <c r="Y7" s="335">
        <v>2005</v>
      </c>
      <c r="Z7" s="311">
        <v>0.10199999999999999</v>
      </c>
      <c r="AA7" s="291">
        <f t="shared" si="0"/>
        <v>961578.58199999994</v>
      </c>
      <c r="AB7" s="312" t="s">
        <v>104</v>
      </c>
      <c r="AE7" s="233" t="s">
        <v>147</v>
      </c>
      <c r="AF7" t="s">
        <v>165</v>
      </c>
      <c r="AG7" s="337">
        <v>5769742</v>
      </c>
      <c r="AH7" s="338">
        <v>0.13</v>
      </c>
      <c r="AI7" s="339">
        <f t="shared" si="1"/>
        <v>750066.46000000008</v>
      </c>
    </row>
    <row r="8" spans="1:35" x14ac:dyDescent="0.25">
      <c r="A8" s="335">
        <v>6008</v>
      </c>
      <c r="B8" s="335" t="s">
        <v>146</v>
      </c>
      <c r="C8" s="335" t="s">
        <v>164</v>
      </c>
      <c r="D8" s="335" t="s">
        <v>161</v>
      </c>
      <c r="E8" s="335" t="s">
        <v>148</v>
      </c>
      <c r="F8" s="335">
        <v>803</v>
      </c>
      <c r="G8" s="335" t="s">
        <v>162</v>
      </c>
      <c r="H8" s="335" t="s">
        <v>150</v>
      </c>
      <c r="I8" s="335" t="s">
        <v>151</v>
      </c>
      <c r="J8" s="335"/>
      <c r="K8" s="335">
        <v>22</v>
      </c>
      <c r="L8" s="335">
        <v>1</v>
      </c>
      <c r="M8" s="335" t="s">
        <v>152</v>
      </c>
      <c r="N8" s="335" t="s">
        <v>153</v>
      </c>
      <c r="O8" s="335" t="s">
        <v>163</v>
      </c>
      <c r="P8" s="335" t="s">
        <v>163</v>
      </c>
      <c r="Q8" s="335"/>
      <c r="R8" s="335"/>
      <c r="S8" s="335"/>
      <c r="T8" s="336">
        <v>0</v>
      </c>
      <c r="U8" s="336">
        <v>0</v>
      </c>
      <c r="V8" s="336">
        <v>95626006.109999999</v>
      </c>
      <c r="W8" s="336">
        <v>95626006.109999999</v>
      </c>
      <c r="X8" s="336">
        <v>9163968</v>
      </c>
      <c r="Y8" s="335">
        <v>2005</v>
      </c>
      <c r="Z8" s="311">
        <v>0.10199999999999999</v>
      </c>
      <c r="AA8" s="291">
        <f t="shared" si="0"/>
        <v>934724.73599999992</v>
      </c>
      <c r="AB8" s="312" t="s">
        <v>104</v>
      </c>
      <c r="AE8" s="233" t="s">
        <v>147</v>
      </c>
      <c r="AF8" t="s">
        <v>166</v>
      </c>
      <c r="AG8" s="337">
        <v>5389467</v>
      </c>
      <c r="AH8" s="338">
        <v>0.13</v>
      </c>
      <c r="AI8" s="339">
        <f t="shared" si="1"/>
        <v>700630.71000000008</v>
      </c>
    </row>
    <row r="9" spans="1:35" x14ac:dyDescent="0.25">
      <c r="A9" s="290">
        <v>87</v>
      </c>
      <c r="B9" s="290" t="s">
        <v>146</v>
      </c>
      <c r="C9" s="290"/>
      <c r="D9" s="290" t="s">
        <v>167</v>
      </c>
      <c r="E9" s="290" t="s">
        <v>168</v>
      </c>
      <c r="F9" s="290">
        <v>30151</v>
      </c>
      <c r="G9" s="290" t="s">
        <v>149</v>
      </c>
      <c r="H9" s="290" t="s">
        <v>150</v>
      </c>
      <c r="I9" s="290" t="s">
        <v>151</v>
      </c>
      <c r="J9" s="290"/>
      <c r="K9" s="290">
        <v>22</v>
      </c>
      <c r="L9" s="290">
        <v>1</v>
      </c>
      <c r="M9" s="290" t="s">
        <v>152</v>
      </c>
      <c r="N9" s="290" t="s">
        <v>153</v>
      </c>
      <c r="O9" s="290" t="s">
        <v>154</v>
      </c>
      <c r="P9" s="290" t="s">
        <v>154</v>
      </c>
      <c r="Q9" s="290"/>
      <c r="R9" s="290"/>
      <c r="S9" s="290" t="s">
        <v>155</v>
      </c>
      <c r="T9" s="340">
        <v>10644</v>
      </c>
      <c r="U9" s="340">
        <v>10644</v>
      </c>
      <c r="V9" s="340">
        <v>10952.51</v>
      </c>
      <c r="W9" s="340">
        <v>10952.51</v>
      </c>
      <c r="X9" s="340">
        <v>979</v>
      </c>
      <c r="Y9" s="290">
        <v>2005</v>
      </c>
      <c r="Z9" s="311">
        <v>1</v>
      </c>
      <c r="AA9" s="291">
        <f t="shared" si="0"/>
        <v>979</v>
      </c>
      <c r="AB9" s="312" t="s">
        <v>103</v>
      </c>
      <c r="AE9" s="233"/>
      <c r="AI9" s="236"/>
    </row>
    <row r="10" spans="1:35" ht="15.75" thickBot="1" x14ac:dyDescent="0.3">
      <c r="A10" s="290">
        <v>87</v>
      </c>
      <c r="B10" s="290" t="s">
        <v>146</v>
      </c>
      <c r="C10" s="290"/>
      <c r="D10" s="290" t="s">
        <v>167</v>
      </c>
      <c r="E10" s="290" t="s">
        <v>168</v>
      </c>
      <c r="F10" s="290">
        <v>30151</v>
      </c>
      <c r="G10" s="290" t="s">
        <v>149</v>
      </c>
      <c r="H10" s="290" t="s">
        <v>150</v>
      </c>
      <c r="I10" s="290" t="s">
        <v>151</v>
      </c>
      <c r="J10" s="290"/>
      <c r="K10" s="290">
        <v>22</v>
      </c>
      <c r="L10" s="290">
        <v>1</v>
      </c>
      <c r="M10" s="290" t="s">
        <v>152</v>
      </c>
      <c r="N10" s="290" t="s">
        <v>153</v>
      </c>
      <c r="O10" s="290" t="s">
        <v>157</v>
      </c>
      <c r="P10" s="290" t="s">
        <v>158</v>
      </c>
      <c r="Q10" s="290"/>
      <c r="R10" s="290"/>
      <c r="S10" s="290" t="s">
        <v>159</v>
      </c>
      <c r="T10" s="340">
        <v>1154375</v>
      </c>
      <c r="U10" s="340">
        <v>1154375</v>
      </c>
      <c r="V10" s="340">
        <v>21272499.34</v>
      </c>
      <c r="W10" s="340">
        <v>21272499.34</v>
      </c>
      <c r="X10" s="340">
        <v>1909198</v>
      </c>
      <c r="Y10" s="290">
        <v>2005</v>
      </c>
      <c r="Z10" s="311">
        <v>1</v>
      </c>
      <c r="AA10" s="291">
        <f t="shared" si="0"/>
        <v>1909198</v>
      </c>
      <c r="AB10" s="312" t="s">
        <v>103</v>
      </c>
      <c r="AE10" s="235"/>
      <c r="AF10" s="1"/>
      <c r="AG10" s="1"/>
      <c r="AH10" s="341" t="s">
        <v>169</v>
      </c>
      <c r="AI10" s="237">
        <f>SUM(AI4:AI8)/SUM(AG4:AG8)</f>
        <v>9.2897890246182779E-2</v>
      </c>
    </row>
    <row r="11" spans="1:35" x14ac:dyDescent="0.25">
      <c r="A11" s="290">
        <v>584</v>
      </c>
      <c r="B11" s="290" t="s">
        <v>146</v>
      </c>
      <c r="C11" s="290"/>
      <c r="D11" s="290" t="s">
        <v>170</v>
      </c>
      <c r="E11" s="290" t="s">
        <v>171</v>
      </c>
      <c r="F11" s="290">
        <v>6204</v>
      </c>
      <c r="G11" s="290" t="s">
        <v>149</v>
      </c>
      <c r="H11" s="290" t="s">
        <v>150</v>
      </c>
      <c r="I11" s="290" t="s">
        <v>151</v>
      </c>
      <c r="J11" s="290"/>
      <c r="K11" s="290">
        <v>22</v>
      </c>
      <c r="L11" s="290">
        <v>1</v>
      </c>
      <c r="M11" s="290" t="s">
        <v>152</v>
      </c>
      <c r="N11" s="290" t="s">
        <v>172</v>
      </c>
      <c r="O11" s="290" t="s">
        <v>173</v>
      </c>
      <c r="P11" s="290" t="s">
        <v>174</v>
      </c>
      <c r="Q11" s="290"/>
      <c r="R11" s="290"/>
      <c r="S11" s="290"/>
      <c r="T11" s="340">
        <v>0</v>
      </c>
      <c r="U11" s="340">
        <v>0</v>
      </c>
      <c r="V11" s="340">
        <v>650814.92000000004</v>
      </c>
      <c r="W11" s="340">
        <v>650814.92000000004</v>
      </c>
      <c r="X11" s="340">
        <v>65088</v>
      </c>
      <c r="Y11" s="290">
        <v>2005</v>
      </c>
      <c r="Z11" s="311">
        <v>1</v>
      </c>
      <c r="AA11" s="291">
        <f t="shared" si="0"/>
        <v>65088</v>
      </c>
      <c r="AB11" s="312" t="s">
        <v>103</v>
      </c>
    </row>
    <row r="12" spans="1:35" x14ac:dyDescent="0.25">
      <c r="A12" s="290">
        <v>2444</v>
      </c>
      <c r="B12" s="290" t="s">
        <v>146</v>
      </c>
      <c r="C12" s="290"/>
      <c r="D12" s="290" t="s">
        <v>175</v>
      </c>
      <c r="E12" s="290" t="s">
        <v>176</v>
      </c>
      <c r="F12" s="290">
        <v>5701</v>
      </c>
      <c r="G12" s="290" t="s">
        <v>149</v>
      </c>
      <c r="H12" s="290" t="s">
        <v>150</v>
      </c>
      <c r="I12" s="290" t="s">
        <v>151</v>
      </c>
      <c r="J12" s="290"/>
      <c r="K12" s="290">
        <v>22</v>
      </c>
      <c r="L12" s="290">
        <v>1</v>
      </c>
      <c r="M12" s="290" t="s">
        <v>152</v>
      </c>
      <c r="N12" s="290" t="s">
        <v>153</v>
      </c>
      <c r="O12" s="290" t="s">
        <v>177</v>
      </c>
      <c r="P12" s="290" t="s">
        <v>177</v>
      </c>
      <c r="Q12" s="290"/>
      <c r="R12" s="290"/>
      <c r="S12" s="290" t="s">
        <v>178</v>
      </c>
      <c r="T12" s="340">
        <v>563</v>
      </c>
      <c r="U12" s="340">
        <v>563</v>
      </c>
      <c r="V12" s="340">
        <v>3195.03</v>
      </c>
      <c r="W12" s="340">
        <v>3195.03</v>
      </c>
      <c r="X12" s="340">
        <v>277</v>
      </c>
      <c r="Y12" s="290">
        <v>2005</v>
      </c>
      <c r="Z12" s="311">
        <v>1</v>
      </c>
      <c r="AA12" s="291">
        <f t="shared" si="0"/>
        <v>277</v>
      </c>
      <c r="AB12" s="312" t="s">
        <v>103</v>
      </c>
    </row>
    <row r="13" spans="1:35" x14ac:dyDescent="0.25">
      <c r="A13" s="290">
        <v>2444</v>
      </c>
      <c r="B13" s="290" t="s">
        <v>146</v>
      </c>
      <c r="C13" s="290"/>
      <c r="D13" s="290" t="s">
        <v>175</v>
      </c>
      <c r="E13" s="290" t="s">
        <v>176</v>
      </c>
      <c r="F13" s="290">
        <v>5701</v>
      </c>
      <c r="G13" s="290" t="s">
        <v>149</v>
      </c>
      <c r="H13" s="290" t="s">
        <v>150</v>
      </c>
      <c r="I13" s="290" t="s">
        <v>151</v>
      </c>
      <c r="J13" s="290"/>
      <c r="K13" s="290">
        <v>22</v>
      </c>
      <c r="L13" s="290">
        <v>1</v>
      </c>
      <c r="M13" s="290" t="s">
        <v>152</v>
      </c>
      <c r="N13" s="290" t="s">
        <v>153</v>
      </c>
      <c r="O13" s="290" t="s">
        <v>154</v>
      </c>
      <c r="P13" s="290" t="s">
        <v>154</v>
      </c>
      <c r="Q13" s="290"/>
      <c r="R13" s="290"/>
      <c r="S13" s="290" t="s">
        <v>155</v>
      </c>
      <c r="T13" s="340">
        <v>7867842</v>
      </c>
      <c r="U13" s="340">
        <v>7867842</v>
      </c>
      <c r="V13" s="340">
        <v>8058812.6600000001</v>
      </c>
      <c r="W13" s="340">
        <v>8058812.6600000001</v>
      </c>
      <c r="X13" s="340">
        <v>688607</v>
      </c>
      <c r="Y13" s="290">
        <v>2005</v>
      </c>
      <c r="Z13" s="311">
        <v>1</v>
      </c>
      <c r="AA13" s="291">
        <f t="shared" si="0"/>
        <v>688607</v>
      </c>
      <c r="AB13" s="312" t="s">
        <v>103</v>
      </c>
    </row>
    <row r="14" spans="1:35" x14ac:dyDescent="0.25">
      <c r="A14" s="290">
        <v>2446</v>
      </c>
      <c r="B14" s="290" t="s">
        <v>146</v>
      </c>
      <c r="C14" s="290"/>
      <c r="D14" s="290" t="s">
        <v>179</v>
      </c>
      <c r="E14" s="290" t="s">
        <v>180</v>
      </c>
      <c r="F14" s="290">
        <v>17718</v>
      </c>
      <c r="G14" s="290" t="s">
        <v>149</v>
      </c>
      <c r="H14" s="290" t="s">
        <v>150</v>
      </c>
      <c r="I14" s="290" t="s">
        <v>181</v>
      </c>
      <c r="J14" s="290"/>
      <c r="K14" s="290">
        <v>22</v>
      </c>
      <c r="L14" s="290">
        <v>1</v>
      </c>
      <c r="M14" s="290" t="s">
        <v>152</v>
      </c>
      <c r="N14" s="290" t="s">
        <v>182</v>
      </c>
      <c r="O14" s="290" t="s">
        <v>154</v>
      </c>
      <c r="P14" s="290" t="s">
        <v>154</v>
      </c>
      <c r="Q14" s="290"/>
      <c r="R14" s="290"/>
      <c r="S14" s="290" t="s">
        <v>155</v>
      </c>
      <c r="T14" s="340">
        <v>663076</v>
      </c>
      <c r="U14" s="340">
        <v>663076</v>
      </c>
      <c r="V14" s="340">
        <v>671994.03</v>
      </c>
      <c r="W14" s="340">
        <v>671994.03</v>
      </c>
      <c r="X14" s="340">
        <v>48512</v>
      </c>
      <c r="Y14" s="290">
        <v>2005</v>
      </c>
      <c r="Z14" s="311">
        <v>1</v>
      </c>
      <c r="AA14" s="291">
        <f t="shared" si="0"/>
        <v>48512</v>
      </c>
      <c r="AB14" s="312" t="s">
        <v>103</v>
      </c>
    </row>
    <row r="15" spans="1:35" x14ac:dyDescent="0.25">
      <c r="A15" s="290">
        <v>2446</v>
      </c>
      <c r="B15" s="290" t="s">
        <v>146</v>
      </c>
      <c r="C15" s="290"/>
      <c r="D15" s="290" t="s">
        <v>179</v>
      </c>
      <c r="E15" s="290" t="s">
        <v>180</v>
      </c>
      <c r="F15" s="290">
        <v>17718</v>
      </c>
      <c r="G15" s="290" t="s">
        <v>149</v>
      </c>
      <c r="H15" s="290" t="s">
        <v>150</v>
      </c>
      <c r="I15" s="290" t="s">
        <v>181</v>
      </c>
      <c r="J15" s="290"/>
      <c r="K15" s="290">
        <v>22</v>
      </c>
      <c r="L15" s="290">
        <v>1</v>
      </c>
      <c r="M15" s="290" t="s">
        <v>152</v>
      </c>
      <c r="N15" s="290" t="s">
        <v>153</v>
      </c>
      <c r="O15" s="290" t="s">
        <v>154</v>
      </c>
      <c r="P15" s="290" t="s">
        <v>154</v>
      </c>
      <c r="Q15" s="290"/>
      <c r="R15" s="290"/>
      <c r="S15" s="290" t="s">
        <v>155</v>
      </c>
      <c r="T15" s="340">
        <v>4692382</v>
      </c>
      <c r="U15" s="340">
        <v>4692382</v>
      </c>
      <c r="V15" s="340">
        <v>4760350.03</v>
      </c>
      <c r="W15" s="340">
        <v>4760350.03</v>
      </c>
      <c r="X15" s="340">
        <v>461525</v>
      </c>
      <c r="Y15" s="290">
        <v>2005</v>
      </c>
      <c r="Z15" s="311">
        <v>1</v>
      </c>
      <c r="AA15" s="291">
        <f t="shared" si="0"/>
        <v>461525</v>
      </c>
      <c r="AB15" s="312" t="s">
        <v>103</v>
      </c>
    </row>
    <row r="16" spans="1:35" x14ac:dyDescent="0.25">
      <c r="A16" s="290">
        <v>2447</v>
      </c>
      <c r="B16" s="290" t="s">
        <v>146</v>
      </c>
      <c r="C16" s="290"/>
      <c r="D16" s="290" t="s">
        <v>183</v>
      </c>
      <c r="E16" s="290" t="s">
        <v>184</v>
      </c>
      <c r="F16" s="290">
        <v>15473</v>
      </c>
      <c r="G16" s="290" t="s">
        <v>149</v>
      </c>
      <c r="H16" s="290" t="s">
        <v>150</v>
      </c>
      <c r="I16" s="290" t="s">
        <v>151</v>
      </c>
      <c r="J16" s="290"/>
      <c r="K16" s="290">
        <v>22</v>
      </c>
      <c r="L16" s="290">
        <v>1</v>
      </c>
      <c r="M16" s="290" t="s">
        <v>152</v>
      </c>
      <c r="N16" s="290" t="s">
        <v>182</v>
      </c>
      <c r="O16" s="290" t="s">
        <v>177</v>
      </c>
      <c r="P16" s="290" t="s">
        <v>177</v>
      </c>
      <c r="Q16" s="290"/>
      <c r="R16" s="290"/>
      <c r="S16" s="290" t="s">
        <v>178</v>
      </c>
      <c r="T16" s="340">
        <v>0</v>
      </c>
      <c r="U16" s="340">
        <v>0</v>
      </c>
      <c r="V16" s="340">
        <v>0</v>
      </c>
      <c r="W16" s="340">
        <v>0</v>
      </c>
      <c r="X16" s="340">
        <v>0</v>
      </c>
      <c r="Y16" s="290">
        <v>2005</v>
      </c>
      <c r="Z16" s="311">
        <v>1</v>
      </c>
      <c r="AA16" s="291">
        <f t="shared" si="0"/>
        <v>0</v>
      </c>
      <c r="AB16" s="312" t="s">
        <v>103</v>
      </c>
    </row>
    <row r="17" spans="1:28" x14ac:dyDescent="0.25">
      <c r="A17" s="290">
        <v>2450</v>
      </c>
      <c r="B17" s="290" t="s">
        <v>146</v>
      </c>
      <c r="C17" s="290"/>
      <c r="D17" s="290" t="s">
        <v>185</v>
      </c>
      <c r="E17" s="290" t="s">
        <v>184</v>
      </c>
      <c r="F17" s="290">
        <v>15473</v>
      </c>
      <c r="G17" s="290" t="s">
        <v>149</v>
      </c>
      <c r="H17" s="290" t="s">
        <v>150</v>
      </c>
      <c r="I17" s="290" t="s">
        <v>151</v>
      </c>
      <c r="J17" s="290"/>
      <c r="K17" s="290">
        <v>22</v>
      </c>
      <c r="L17" s="290">
        <v>1</v>
      </c>
      <c r="M17" s="290" t="s">
        <v>152</v>
      </c>
      <c r="N17" s="290" t="s">
        <v>153</v>
      </c>
      <c r="O17" s="290" t="s">
        <v>154</v>
      </c>
      <c r="P17" s="290" t="s">
        <v>154</v>
      </c>
      <c r="Q17" s="290"/>
      <c r="R17" s="290"/>
      <c r="S17" s="290" t="s">
        <v>155</v>
      </c>
      <c r="T17" s="340">
        <v>1250597</v>
      </c>
      <c r="U17" s="340">
        <v>1250597</v>
      </c>
      <c r="V17" s="340">
        <v>1314377.46</v>
      </c>
      <c r="W17" s="340">
        <v>1314377.46</v>
      </c>
      <c r="X17" s="340">
        <v>100991.999</v>
      </c>
      <c r="Y17" s="290">
        <v>2005</v>
      </c>
      <c r="Z17" s="311">
        <v>1</v>
      </c>
      <c r="AA17" s="291">
        <f t="shared" si="0"/>
        <v>100991.999</v>
      </c>
      <c r="AB17" s="312" t="s">
        <v>103</v>
      </c>
    </row>
    <row r="18" spans="1:28" x14ac:dyDescent="0.25">
      <c r="A18" s="290">
        <v>2451</v>
      </c>
      <c r="B18" s="290" t="s">
        <v>146</v>
      </c>
      <c r="C18" s="290"/>
      <c r="D18" s="290" t="s">
        <v>186</v>
      </c>
      <c r="E18" s="290" t="s">
        <v>184</v>
      </c>
      <c r="F18" s="290">
        <v>15473</v>
      </c>
      <c r="G18" s="290" t="s">
        <v>149</v>
      </c>
      <c r="H18" s="290" t="s">
        <v>150</v>
      </c>
      <c r="I18" s="290" t="s">
        <v>151</v>
      </c>
      <c r="J18" s="290"/>
      <c r="K18" s="290">
        <v>22</v>
      </c>
      <c r="L18" s="290">
        <v>1</v>
      </c>
      <c r="M18" s="290" t="s">
        <v>152</v>
      </c>
      <c r="N18" s="290" t="s">
        <v>153</v>
      </c>
      <c r="O18" s="290" t="s">
        <v>177</v>
      </c>
      <c r="P18" s="290" t="s">
        <v>177</v>
      </c>
      <c r="Q18" s="290"/>
      <c r="R18" s="290"/>
      <c r="S18" s="290" t="s">
        <v>178</v>
      </c>
      <c r="T18" s="340">
        <v>54431</v>
      </c>
      <c r="U18" s="340">
        <v>54431</v>
      </c>
      <c r="V18" s="340">
        <v>308079.46000000002</v>
      </c>
      <c r="W18" s="340">
        <v>308079.46000000002</v>
      </c>
      <c r="X18" s="340">
        <v>31026</v>
      </c>
      <c r="Y18" s="290">
        <v>2005</v>
      </c>
      <c r="Z18" s="311">
        <v>1</v>
      </c>
      <c r="AA18" s="291">
        <f t="shared" si="0"/>
        <v>31026</v>
      </c>
      <c r="AB18" s="312" t="s">
        <v>103</v>
      </c>
    </row>
    <row r="19" spans="1:28" x14ac:dyDescent="0.25">
      <c r="A19" s="290">
        <v>2451</v>
      </c>
      <c r="B19" s="290" t="s">
        <v>146</v>
      </c>
      <c r="C19" s="290"/>
      <c r="D19" s="290" t="s">
        <v>186</v>
      </c>
      <c r="E19" s="290" t="s">
        <v>184</v>
      </c>
      <c r="F19" s="290">
        <v>15473</v>
      </c>
      <c r="G19" s="290" t="s">
        <v>149</v>
      </c>
      <c r="H19" s="290" t="s">
        <v>150</v>
      </c>
      <c r="I19" s="290" t="s">
        <v>151</v>
      </c>
      <c r="J19" s="290"/>
      <c r="K19" s="290">
        <v>22</v>
      </c>
      <c r="L19" s="290">
        <v>1</v>
      </c>
      <c r="M19" s="290" t="s">
        <v>152</v>
      </c>
      <c r="N19" s="290" t="s">
        <v>153</v>
      </c>
      <c r="O19" s="290" t="s">
        <v>157</v>
      </c>
      <c r="P19" s="290" t="s">
        <v>158</v>
      </c>
      <c r="Q19" s="290"/>
      <c r="R19" s="290"/>
      <c r="S19" s="290" t="s">
        <v>159</v>
      </c>
      <c r="T19" s="340">
        <v>7004508</v>
      </c>
      <c r="U19" s="340">
        <v>7004508</v>
      </c>
      <c r="V19" s="340">
        <v>136026802.75999999</v>
      </c>
      <c r="W19" s="340">
        <v>136026802.75999999</v>
      </c>
      <c r="X19" s="340">
        <v>12431310</v>
      </c>
      <c r="Y19" s="290">
        <v>2005</v>
      </c>
      <c r="Z19" s="311">
        <v>1</v>
      </c>
      <c r="AA19" s="291">
        <f t="shared" si="0"/>
        <v>12431310</v>
      </c>
      <c r="AB19" s="312" t="s">
        <v>103</v>
      </c>
    </row>
    <row r="20" spans="1:28" x14ac:dyDescent="0.25">
      <c r="A20" s="290">
        <v>2453</v>
      </c>
      <c r="B20" s="290" t="s">
        <v>146</v>
      </c>
      <c r="C20" s="290"/>
      <c r="D20" s="290" t="s">
        <v>187</v>
      </c>
      <c r="E20" s="290" t="s">
        <v>180</v>
      </c>
      <c r="F20" s="290">
        <v>17718</v>
      </c>
      <c r="G20" s="290" t="s">
        <v>149</v>
      </c>
      <c r="H20" s="290" t="s">
        <v>150</v>
      </c>
      <c r="I20" s="290" t="s">
        <v>181</v>
      </c>
      <c r="J20" s="290"/>
      <c r="K20" s="290">
        <v>22</v>
      </c>
      <c r="L20" s="290">
        <v>1</v>
      </c>
      <c r="M20" s="290" t="s">
        <v>152</v>
      </c>
      <c r="N20" s="290" t="s">
        <v>182</v>
      </c>
      <c r="O20" s="290" t="s">
        <v>154</v>
      </c>
      <c r="P20" s="290" t="s">
        <v>154</v>
      </c>
      <c r="Q20" s="290"/>
      <c r="R20" s="290"/>
      <c r="S20" s="290" t="s">
        <v>155</v>
      </c>
      <c r="T20" s="340">
        <v>22312.01</v>
      </c>
      <c r="U20" s="340">
        <v>22312.01</v>
      </c>
      <c r="V20" s="340">
        <v>22624.36</v>
      </c>
      <c r="W20" s="340">
        <v>22624.36</v>
      </c>
      <c r="X20" s="340">
        <v>1211.999</v>
      </c>
      <c r="Y20" s="290">
        <v>2005</v>
      </c>
      <c r="Z20" s="311">
        <v>1</v>
      </c>
      <c r="AA20" s="291">
        <f t="shared" si="0"/>
        <v>1211.999</v>
      </c>
      <c r="AB20" s="312" t="s">
        <v>103</v>
      </c>
    </row>
    <row r="21" spans="1:28" x14ac:dyDescent="0.25">
      <c r="A21" s="290">
        <v>2454</v>
      </c>
      <c r="B21" s="290" t="s">
        <v>146</v>
      </c>
      <c r="C21" s="290"/>
      <c r="D21" s="290" t="s">
        <v>188</v>
      </c>
      <c r="E21" s="290" t="s">
        <v>180</v>
      </c>
      <c r="F21" s="290">
        <v>17718</v>
      </c>
      <c r="G21" s="290" t="s">
        <v>149</v>
      </c>
      <c r="H21" s="290" t="s">
        <v>150</v>
      </c>
      <c r="I21" s="290" t="s">
        <v>181</v>
      </c>
      <c r="J21" s="290"/>
      <c r="K21" s="290">
        <v>22</v>
      </c>
      <c r="L21" s="290">
        <v>1</v>
      </c>
      <c r="M21" s="290" t="s">
        <v>152</v>
      </c>
      <c r="N21" s="290" t="s">
        <v>182</v>
      </c>
      <c r="O21" s="290" t="s">
        <v>154</v>
      </c>
      <c r="P21" s="290" t="s">
        <v>154</v>
      </c>
      <c r="Q21" s="290"/>
      <c r="R21" s="290"/>
      <c r="S21" s="290" t="s">
        <v>155</v>
      </c>
      <c r="T21" s="340">
        <v>2155106</v>
      </c>
      <c r="U21" s="340">
        <v>2155106</v>
      </c>
      <c r="V21" s="340">
        <v>2191344.02</v>
      </c>
      <c r="W21" s="340">
        <v>2191344.02</v>
      </c>
      <c r="X21" s="340">
        <v>183473</v>
      </c>
      <c r="Y21" s="290">
        <v>2005</v>
      </c>
      <c r="Z21" s="311">
        <v>1</v>
      </c>
      <c r="AA21" s="291">
        <f t="shared" si="0"/>
        <v>183473</v>
      </c>
      <c r="AB21" s="312" t="s">
        <v>103</v>
      </c>
    </row>
    <row r="22" spans="1:28" x14ac:dyDescent="0.25">
      <c r="A22" s="290">
        <v>2454</v>
      </c>
      <c r="B22" s="290" t="s">
        <v>146</v>
      </c>
      <c r="C22" s="290"/>
      <c r="D22" s="290" t="s">
        <v>188</v>
      </c>
      <c r="E22" s="290" t="s">
        <v>180</v>
      </c>
      <c r="F22" s="290">
        <v>17718</v>
      </c>
      <c r="G22" s="290" t="s">
        <v>149</v>
      </c>
      <c r="H22" s="290" t="s">
        <v>150</v>
      </c>
      <c r="I22" s="290" t="s">
        <v>181</v>
      </c>
      <c r="J22" s="290"/>
      <c r="K22" s="290">
        <v>22</v>
      </c>
      <c r="L22" s="290">
        <v>1</v>
      </c>
      <c r="M22" s="290" t="s">
        <v>152</v>
      </c>
      <c r="N22" s="290" t="s">
        <v>153</v>
      </c>
      <c r="O22" s="290" t="s">
        <v>154</v>
      </c>
      <c r="P22" s="290" t="s">
        <v>154</v>
      </c>
      <c r="Q22" s="290"/>
      <c r="R22" s="290"/>
      <c r="S22" s="290" t="s">
        <v>155</v>
      </c>
      <c r="T22" s="340">
        <v>12778705</v>
      </c>
      <c r="U22" s="340">
        <v>12778705</v>
      </c>
      <c r="V22" s="340">
        <v>12962026.029999999</v>
      </c>
      <c r="W22" s="340">
        <v>12962026.029999999</v>
      </c>
      <c r="X22" s="340">
        <v>1222079</v>
      </c>
      <c r="Y22" s="290">
        <v>2005</v>
      </c>
      <c r="Z22" s="311">
        <v>1</v>
      </c>
      <c r="AA22" s="291">
        <f t="shared" si="0"/>
        <v>1222079</v>
      </c>
      <c r="AB22" s="312" t="s">
        <v>103</v>
      </c>
    </row>
    <row r="23" spans="1:28" x14ac:dyDescent="0.25">
      <c r="A23" s="290">
        <v>2465</v>
      </c>
      <c r="B23" s="290" t="s">
        <v>146</v>
      </c>
      <c r="C23" s="290"/>
      <c r="D23" s="290" t="s">
        <v>189</v>
      </c>
      <c r="E23" s="290" t="s">
        <v>171</v>
      </c>
      <c r="F23" s="290">
        <v>6204</v>
      </c>
      <c r="G23" s="290" t="s">
        <v>149</v>
      </c>
      <c r="H23" s="290" t="s">
        <v>150</v>
      </c>
      <c r="I23" s="290" t="s">
        <v>151</v>
      </c>
      <c r="J23" s="290"/>
      <c r="K23" s="290">
        <v>22</v>
      </c>
      <c r="L23" s="290">
        <v>1</v>
      </c>
      <c r="M23" s="290" t="s">
        <v>152</v>
      </c>
      <c r="N23" s="290" t="s">
        <v>190</v>
      </c>
      <c r="O23" s="290" t="s">
        <v>154</v>
      </c>
      <c r="P23" s="290" t="s">
        <v>154</v>
      </c>
      <c r="Q23" s="290"/>
      <c r="R23" s="290"/>
      <c r="S23" s="290" t="s">
        <v>155</v>
      </c>
      <c r="T23" s="340">
        <v>0</v>
      </c>
      <c r="U23" s="340">
        <v>0</v>
      </c>
      <c r="V23" s="340">
        <v>0</v>
      </c>
      <c r="W23" s="340">
        <v>0</v>
      </c>
      <c r="X23" s="340">
        <v>46430.001000000004</v>
      </c>
      <c r="Y23" s="290">
        <v>2005</v>
      </c>
      <c r="Z23" s="311">
        <v>1</v>
      </c>
      <c r="AA23" s="291">
        <f t="shared" si="0"/>
        <v>46430.001000000004</v>
      </c>
      <c r="AB23" s="312" t="s">
        <v>103</v>
      </c>
    </row>
    <row r="24" spans="1:28" x14ac:dyDescent="0.25">
      <c r="A24" s="290">
        <v>2465</v>
      </c>
      <c r="B24" s="290" t="s">
        <v>146</v>
      </c>
      <c r="C24" s="290"/>
      <c r="D24" s="290" t="s">
        <v>189</v>
      </c>
      <c r="E24" s="290" t="s">
        <v>171</v>
      </c>
      <c r="F24" s="290">
        <v>6204</v>
      </c>
      <c r="G24" s="290" t="s">
        <v>149</v>
      </c>
      <c r="H24" s="290" t="s">
        <v>150</v>
      </c>
      <c r="I24" s="290" t="s">
        <v>151</v>
      </c>
      <c r="J24" s="290"/>
      <c r="K24" s="290">
        <v>22</v>
      </c>
      <c r="L24" s="290">
        <v>1</v>
      </c>
      <c r="M24" s="290" t="s">
        <v>152</v>
      </c>
      <c r="N24" s="290" t="s">
        <v>191</v>
      </c>
      <c r="O24" s="290" t="s">
        <v>154</v>
      </c>
      <c r="P24" s="290" t="s">
        <v>154</v>
      </c>
      <c r="Q24" s="290"/>
      <c r="R24" s="290"/>
      <c r="S24" s="290" t="s">
        <v>155</v>
      </c>
      <c r="T24" s="340">
        <v>937355.01</v>
      </c>
      <c r="U24" s="340">
        <v>937355.01</v>
      </c>
      <c r="V24" s="340">
        <v>984222.76</v>
      </c>
      <c r="W24" s="340">
        <v>984222.76</v>
      </c>
      <c r="X24" s="340">
        <v>132357</v>
      </c>
      <c r="Y24" s="290">
        <v>2005</v>
      </c>
      <c r="Z24" s="311">
        <v>1</v>
      </c>
      <c r="AA24" s="291">
        <f t="shared" si="0"/>
        <v>132357</v>
      </c>
      <c r="AB24" s="312" t="s">
        <v>103</v>
      </c>
    </row>
    <row r="25" spans="1:28" x14ac:dyDescent="0.25">
      <c r="A25" s="290">
        <v>2465</v>
      </c>
      <c r="B25" s="290" t="s">
        <v>146</v>
      </c>
      <c r="C25" s="290"/>
      <c r="D25" s="290" t="s">
        <v>189</v>
      </c>
      <c r="E25" s="290" t="s">
        <v>171</v>
      </c>
      <c r="F25" s="290">
        <v>6204</v>
      </c>
      <c r="G25" s="290" t="s">
        <v>149</v>
      </c>
      <c r="H25" s="290" t="s">
        <v>150</v>
      </c>
      <c r="I25" s="290" t="s">
        <v>151</v>
      </c>
      <c r="J25" s="290"/>
      <c r="K25" s="290">
        <v>22</v>
      </c>
      <c r="L25" s="290">
        <v>1</v>
      </c>
      <c r="M25" s="290" t="s">
        <v>152</v>
      </c>
      <c r="N25" s="290" t="s">
        <v>172</v>
      </c>
      <c r="O25" s="290" t="s">
        <v>173</v>
      </c>
      <c r="P25" s="290" t="s">
        <v>174</v>
      </c>
      <c r="Q25" s="290"/>
      <c r="R25" s="290"/>
      <c r="S25" s="290"/>
      <c r="T25" s="340">
        <v>0</v>
      </c>
      <c r="U25" s="340">
        <v>0</v>
      </c>
      <c r="V25" s="340">
        <v>0</v>
      </c>
      <c r="W25" s="340">
        <v>0</v>
      </c>
      <c r="X25" s="340">
        <v>0</v>
      </c>
      <c r="Y25" s="290">
        <v>2005</v>
      </c>
      <c r="Z25" s="311">
        <v>1</v>
      </c>
      <c r="AA25" s="291">
        <f t="shared" si="0"/>
        <v>0</v>
      </c>
      <c r="AB25" s="312" t="s">
        <v>103</v>
      </c>
    </row>
    <row r="26" spans="1:28" x14ac:dyDescent="0.25">
      <c r="A26" s="290">
        <v>2465</v>
      </c>
      <c r="B26" s="290" t="s">
        <v>146</v>
      </c>
      <c r="C26" s="290"/>
      <c r="D26" s="290" t="s">
        <v>189</v>
      </c>
      <c r="E26" s="290" t="s">
        <v>171</v>
      </c>
      <c r="F26" s="290">
        <v>6204</v>
      </c>
      <c r="G26" s="290" t="s">
        <v>149</v>
      </c>
      <c r="H26" s="290" t="s">
        <v>150</v>
      </c>
      <c r="I26" s="290" t="s">
        <v>151</v>
      </c>
      <c r="J26" s="290"/>
      <c r="K26" s="290">
        <v>22</v>
      </c>
      <c r="L26" s="290">
        <v>1</v>
      </c>
      <c r="M26" s="290" t="s">
        <v>152</v>
      </c>
      <c r="N26" s="290" t="s">
        <v>153</v>
      </c>
      <c r="O26" s="290" t="s">
        <v>154</v>
      </c>
      <c r="P26" s="290" t="s">
        <v>154</v>
      </c>
      <c r="Q26" s="290"/>
      <c r="R26" s="290"/>
      <c r="S26" s="290" t="s">
        <v>155</v>
      </c>
      <c r="T26" s="340">
        <v>0</v>
      </c>
      <c r="U26" s="340">
        <v>0</v>
      </c>
      <c r="V26" s="340">
        <v>0</v>
      </c>
      <c r="W26" s="340">
        <v>0</v>
      </c>
      <c r="X26" s="340">
        <v>0</v>
      </c>
      <c r="Y26" s="290">
        <v>2005</v>
      </c>
      <c r="Z26" s="311">
        <v>1</v>
      </c>
      <c r="AA26" s="291">
        <f t="shared" si="0"/>
        <v>0</v>
      </c>
      <c r="AB26" s="312" t="s">
        <v>103</v>
      </c>
    </row>
    <row r="27" spans="1:28" x14ac:dyDescent="0.25">
      <c r="A27" s="290">
        <v>2468</v>
      </c>
      <c r="B27" s="290" t="s">
        <v>146</v>
      </c>
      <c r="C27" s="290"/>
      <c r="D27" s="290" t="s">
        <v>192</v>
      </c>
      <c r="E27" s="290" t="s">
        <v>193</v>
      </c>
      <c r="F27" s="290">
        <v>15698</v>
      </c>
      <c r="G27" s="290" t="s">
        <v>149</v>
      </c>
      <c r="H27" s="290" t="s">
        <v>150</v>
      </c>
      <c r="I27" s="290" t="s">
        <v>151</v>
      </c>
      <c r="J27" s="290"/>
      <c r="K27" s="290">
        <v>22</v>
      </c>
      <c r="L27" s="290">
        <v>1</v>
      </c>
      <c r="M27" s="290" t="s">
        <v>152</v>
      </c>
      <c r="N27" s="290" t="s">
        <v>194</v>
      </c>
      <c r="O27" s="290" t="s">
        <v>154</v>
      </c>
      <c r="P27" s="290" t="s">
        <v>154</v>
      </c>
      <c r="Q27" s="290"/>
      <c r="R27" s="290"/>
      <c r="S27" s="290" t="s">
        <v>155</v>
      </c>
      <c r="T27" s="340">
        <v>5918</v>
      </c>
      <c r="U27" s="340">
        <v>5918</v>
      </c>
      <c r="V27" s="340">
        <v>6509.81</v>
      </c>
      <c r="W27" s="340">
        <v>6509.81</v>
      </c>
      <c r="X27" s="340">
        <v>401.99900000000002</v>
      </c>
      <c r="Y27" s="290">
        <v>2005</v>
      </c>
      <c r="Z27" s="311">
        <v>1</v>
      </c>
      <c r="AA27" s="291">
        <f t="shared" si="0"/>
        <v>401.99900000000002</v>
      </c>
      <c r="AB27" s="312" t="s">
        <v>103</v>
      </c>
    </row>
    <row r="28" spans="1:28" x14ac:dyDescent="0.25">
      <c r="A28" s="290">
        <v>2468</v>
      </c>
      <c r="B28" s="290" t="s">
        <v>146</v>
      </c>
      <c r="C28" s="290"/>
      <c r="D28" s="290" t="s">
        <v>192</v>
      </c>
      <c r="E28" s="290" t="s">
        <v>193</v>
      </c>
      <c r="F28" s="290">
        <v>15698</v>
      </c>
      <c r="G28" s="290" t="s">
        <v>149</v>
      </c>
      <c r="H28" s="290" t="s">
        <v>150</v>
      </c>
      <c r="I28" s="290" t="s">
        <v>151</v>
      </c>
      <c r="J28" s="290"/>
      <c r="K28" s="290">
        <v>22</v>
      </c>
      <c r="L28" s="290">
        <v>1</v>
      </c>
      <c r="M28" s="290" t="s">
        <v>152</v>
      </c>
      <c r="N28" s="290" t="s">
        <v>153</v>
      </c>
      <c r="O28" s="290" t="s">
        <v>195</v>
      </c>
      <c r="P28" s="290" t="s">
        <v>158</v>
      </c>
      <c r="Q28" s="290"/>
      <c r="R28" s="290"/>
      <c r="S28" s="290" t="s">
        <v>159</v>
      </c>
      <c r="T28" s="340">
        <v>20422.02</v>
      </c>
      <c r="U28" s="340">
        <v>20422.02</v>
      </c>
      <c r="V28" s="340">
        <v>592237.98</v>
      </c>
      <c r="W28" s="340">
        <v>592237.98</v>
      </c>
      <c r="X28" s="340">
        <v>26977.001</v>
      </c>
      <c r="Y28" s="290">
        <v>2005</v>
      </c>
      <c r="Z28" s="311">
        <v>1</v>
      </c>
      <c r="AA28" s="291">
        <f t="shared" si="0"/>
        <v>26977.001</v>
      </c>
      <c r="AB28" s="312" t="s">
        <v>103</v>
      </c>
    </row>
    <row r="29" spans="1:28" x14ac:dyDescent="0.25">
      <c r="A29" s="290">
        <v>2469</v>
      </c>
      <c r="B29" s="290" t="s">
        <v>146</v>
      </c>
      <c r="C29" s="290"/>
      <c r="D29" s="290" t="s">
        <v>196</v>
      </c>
      <c r="E29" s="290" t="s">
        <v>180</v>
      </c>
      <c r="F29" s="290">
        <v>17718</v>
      </c>
      <c r="G29" s="290" t="s">
        <v>149</v>
      </c>
      <c r="H29" s="290" t="s">
        <v>150</v>
      </c>
      <c r="I29" s="290" t="s">
        <v>181</v>
      </c>
      <c r="J29" s="290"/>
      <c r="K29" s="290">
        <v>22</v>
      </c>
      <c r="L29" s="290">
        <v>1</v>
      </c>
      <c r="M29" s="290" t="s">
        <v>152</v>
      </c>
      <c r="N29" s="290" t="s">
        <v>194</v>
      </c>
      <c r="O29" s="290" t="s">
        <v>177</v>
      </c>
      <c r="P29" s="290" t="s">
        <v>177</v>
      </c>
      <c r="Q29" s="290"/>
      <c r="R29" s="290"/>
      <c r="S29" s="290" t="s">
        <v>178</v>
      </c>
      <c r="T29" s="340">
        <v>136.01</v>
      </c>
      <c r="U29" s="340">
        <v>136.01</v>
      </c>
      <c r="V29" s="340">
        <v>789.07</v>
      </c>
      <c r="W29" s="340">
        <v>789.07</v>
      </c>
      <c r="X29" s="340">
        <v>70</v>
      </c>
      <c r="Y29" s="290">
        <v>2005</v>
      </c>
      <c r="Z29" s="311">
        <v>1</v>
      </c>
      <c r="AA29" s="291">
        <f t="shared" si="0"/>
        <v>70</v>
      </c>
      <c r="AB29" s="312" t="s">
        <v>103</v>
      </c>
    </row>
    <row r="30" spans="1:28" x14ac:dyDescent="0.25">
      <c r="A30" s="290">
        <v>6402</v>
      </c>
      <c r="B30" s="290" t="s">
        <v>146</v>
      </c>
      <c r="C30" s="290"/>
      <c r="D30" s="290" t="s">
        <v>197</v>
      </c>
      <c r="E30" s="290" t="s">
        <v>198</v>
      </c>
      <c r="F30" s="290">
        <v>2518</v>
      </c>
      <c r="G30" s="290" t="s">
        <v>149</v>
      </c>
      <c r="H30" s="290" t="s">
        <v>150</v>
      </c>
      <c r="I30" s="290" t="s">
        <v>151</v>
      </c>
      <c r="J30" s="290"/>
      <c r="K30" s="290">
        <v>22</v>
      </c>
      <c r="L30" s="290">
        <v>1</v>
      </c>
      <c r="M30" s="290" t="s">
        <v>152</v>
      </c>
      <c r="N30" s="290" t="s">
        <v>172</v>
      </c>
      <c r="O30" s="290" t="s">
        <v>173</v>
      </c>
      <c r="P30" s="290" t="s">
        <v>174</v>
      </c>
      <c r="Q30" s="290"/>
      <c r="R30" s="290"/>
      <c r="S30" s="290"/>
      <c r="T30" s="340">
        <v>0</v>
      </c>
      <c r="U30" s="340">
        <v>0</v>
      </c>
      <c r="V30" s="340">
        <v>459524.05</v>
      </c>
      <c r="W30" s="340">
        <v>459524.05</v>
      </c>
      <c r="X30" s="340">
        <v>45956.999000000003</v>
      </c>
      <c r="Y30" s="290">
        <v>2005</v>
      </c>
      <c r="Z30" s="311">
        <v>1</v>
      </c>
      <c r="AA30" s="291">
        <f t="shared" si="0"/>
        <v>45956.999000000003</v>
      </c>
      <c r="AB30" s="312" t="s">
        <v>103</v>
      </c>
    </row>
    <row r="31" spans="1:28" x14ac:dyDescent="0.25">
      <c r="A31" s="290">
        <v>7593</v>
      </c>
      <c r="B31" s="290" t="s">
        <v>146</v>
      </c>
      <c r="C31" s="290"/>
      <c r="D31" s="290" t="s">
        <v>199</v>
      </c>
      <c r="E31" s="290" t="s">
        <v>200</v>
      </c>
      <c r="F31" s="290">
        <v>11204</v>
      </c>
      <c r="G31" s="290" t="s">
        <v>149</v>
      </c>
      <c r="H31" s="290" t="s">
        <v>150</v>
      </c>
      <c r="I31" s="290" t="s">
        <v>151</v>
      </c>
      <c r="J31" s="290"/>
      <c r="K31" s="290">
        <v>22</v>
      </c>
      <c r="L31" s="290">
        <v>1</v>
      </c>
      <c r="M31" s="290" t="s">
        <v>152</v>
      </c>
      <c r="N31" s="290" t="s">
        <v>172</v>
      </c>
      <c r="O31" s="290" t="s">
        <v>173</v>
      </c>
      <c r="P31" s="290" t="s">
        <v>174</v>
      </c>
      <c r="Q31" s="290"/>
      <c r="R31" s="290"/>
      <c r="S31" s="290"/>
      <c r="T31" s="340">
        <v>0</v>
      </c>
      <c r="U31" s="340">
        <v>0</v>
      </c>
      <c r="V31" s="340">
        <v>216738.34</v>
      </c>
      <c r="W31" s="340">
        <v>216738.34</v>
      </c>
      <c r="X31" s="340">
        <v>21676.002</v>
      </c>
      <c r="Y31" s="290">
        <v>2005</v>
      </c>
      <c r="Z31" s="311">
        <v>1</v>
      </c>
      <c r="AA31" s="291">
        <f t="shared" si="0"/>
        <v>21676.002</v>
      </c>
      <c r="AB31" s="312" t="s">
        <v>103</v>
      </c>
    </row>
    <row r="32" spans="1:28" x14ac:dyDescent="0.25">
      <c r="A32" s="290">
        <v>7789</v>
      </c>
      <c r="B32" s="290" t="s">
        <v>146</v>
      </c>
      <c r="C32" s="290"/>
      <c r="D32" s="290" t="s">
        <v>201</v>
      </c>
      <c r="E32" s="290" t="s">
        <v>200</v>
      </c>
      <c r="F32" s="290">
        <v>11204</v>
      </c>
      <c r="G32" s="290" t="s">
        <v>149</v>
      </c>
      <c r="H32" s="290" t="s">
        <v>150</v>
      </c>
      <c r="I32" s="290" t="s">
        <v>151</v>
      </c>
      <c r="J32" s="290"/>
      <c r="K32" s="290">
        <v>22</v>
      </c>
      <c r="L32" s="290">
        <v>1</v>
      </c>
      <c r="M32" s="290" t="s">
        <v>152</v>
      </c>
      <c r="N32" s="290" t="s">
        <v>172</v>
      </c>
      <c r="O32" s="290" t="s">
        <v>173</v>
      </c>
      <c r="P32" s="290" t="s">
        <v>174</v>
      </c>
      <c r="Q32" s="290"/>
      <c r="R32" s="290"/>
      <c r="S32" s="290"/>
      <c r="T32" s="340">
        <v>0</v>
      </c>
      <c r="U32" s="340">
        <v>0</v>
      </c>
      <c r="V32" s="340">
        <v>322687.74</v>
      </c>
      <c r="W32" s="340">
        <v>322687.74</v>
      </c>
      <c r="X32" s="340">
        <v>32271.999</v>
      </c>
      <c r="Y32" s="290">
        <v>2005</v>
      </c>
      <c r="Z32" s="311">
        <v>1</v>
      </c>
      <c r="AA32" s="291">
        <f t="shared" si="0"/>
        <v>32271.999</v>
      </c>
      <c r="AB32" s="312" t="s">
        <v>103</v>
      </c>
    </row>
    <row r="33" spans="1:28" x14ac:dyDescent="0.25">
      <c r="A33" s="290">
        <v>7967</v>
      </c>
      <c r="B33" s="290" t="s">
        <v>146</v>
      </c>
      <c r="C33" s="290"/>
      <c r="D33" s="290" t="s">
        <v>202</v>
      </c>
      <c r="E33" s="290" t="s">
        <v>184</v>
      </c>
      <c r="F33" s="290">
        <v>15473</v>
      </c>
      <c r="G33" s="290" t="s">
        <v>149</v>
      </c>
      <c r="H33" s="290" t="s">
        <v>150</v>
      </c>
      <c r="I33" s="290" t="s">
        <v>151</v>
      </c>
      <c r="J33" s="290"/>
      <c r="K33" s="290">
        <v>22</v>
      </c>
      <c r="L33" s="290">
        <v>1</v>
      </c>
      <c r="M33" s="290" t="s">
        <v>152</v>
      </c>
      <c r="N33" s="290" t="s">
        <v>182</v>
      </c>
      <c r="O33" s="290" t="s">
        <v>154</v>
      </c>
      <c r="P33" s="290" t="s">
        <v>154</v>
      </c>
      <c r="Q33" s="290"/>
      <c r="R33" s="290"/>
      <c r="S33" s="290" t="s">
        <v>155</v>
      </c>
      <c r="T33" s="340">
        <v>1091050.99</v>
      </c>
      <c r="U33" s="340">
        <v>1091050.99</v>
      </c>
      <c r="V33" s="340">
        <v>1119418.3400000001</v>
      </c>
      <c r="W33" s="340">
        <v>1119418.3400000001</v>
      </c>
      <c r="X33" s="340">
        <v>83141</v>
      </c>
      <c r="Y33" s="290">
        <v>2005</v>
      </c>
      <c r="Z33" s="311">
        <v>1</v>
      </c>
      <c r="AA33" s="291">
        <f t="shared" si="0"/>
        <v>83141</v>
      </c>
      <c r="AB33" s="312" t="s">
        <v>103</v>
      </c>
    </row>
    <row r="34" spans="1:28" x14ac:dyDescent="0.25">
      <c r="A34" s="290">
        <v>7975</v>
      </c>
      <c r="B34" s="290" t="s">
        <v>146</v>
      </c>
      <c r="C34" s="290"/>
      <c r="D34" s="290" t="s">
        <v>203</v>
      </c>
      <c r="E34" s="290" t="s">
        <v>168</v>
      </c>
      <c r="F34" s="290">
        <v>30151</v>
      </c>
      <c r="G34" s="290" t="s">
        <v>149</v>
      </c>
      <c r="H34" s="290" t="s">
        <v>150</v>
      </c>
      <c r="I34" s="290" t="s">
        <v>151</v>
      </c>
      <c r="J34" s="290"/>
      <c r="K34" s="290">
        <v>22</v>
      </c>
      <c r="L34" s="290">
        <v>1</v>
      </c>
      <c r="M34" s="290" t="s">
        <v>152</v>
      </c>
      <c r="N34" s="290" t="s">
        <v>182</v>
      </c>
      <c r="O34" s="290" t="s">
        <v>177</v>
      </c>
      <c r="P34" s="290" t="s">
        <v>177</v>
      </c>
      <c r="Q34" s="290"/>
      <c r="R34" s="290"/>
      <c r="S34" s="290" t="s">
        <v>178</v>
      </c>
      <c r="T34" s="340">
        <v>2007.01</v>
      </c>
      <c r="U34" s="340">
        <v>2007.01</v>
      </c>
      <c r="V34" s="340">
        <v>11038.53</v>
      </c>
      <c r="W34" s="340">
        <v>11038.53</v>
      </c>
      <c r="X34" s="340">
        <v>1155.001</v>
      </c>
      <c r="Y34" s="290">
        <v>2005</v>
      </c>
      <c r="Z34" s="311">
        <v>1</v>
      </c>
      <c r="AA34" s="291">
        <f t="shared" si="0"/>
        <v>1155.001</v>
      </c>
      <c r="AB34" s="312" t="s">
        <v>103</v>
      </c>
    </row>
    <row r="35" spans="1:28" x14ac:dyDescent="0.25">
      <c r="A35" s="290">
        <v>7975</v>
      </c>
      <c r="B35" s="290" t="s">
        <v>146</v>
      </c>
      <c r="C35" s="290"/>
      <c r="D35" s="290" t="s">
        <v>203</v>
      </c>
      <c r="E35" s="290" t="s">
        <v>168</v>
      </c>
      <c r="F35" s="290">
        <v>30151</v>
      </c>
      <c r="G35" s="290" t="s">
        <v>149</v>
      </c>
      <c r="H35" s="290" t="s">
        <v>150</v>
      </c>
      <c r="I35" s="290" t="s">
        <v>151</v>
      </c>
      <c r="J35" s="290"/>
      <c r="K35" s="290">
        <v>22</v>
      </c>
      <c r="L35" s="290">
        <v>1</v>
      </c>
      <c r="M35" s="290" t="s">
        <v>152</v>
      </c>
      <c r="N35" s="290" t="s">
        <v>182</v>
      </c>
      <c r="O35" s="290" t="s">
        <v>154</v>
      </c>
      <c r="P35" s="290" t="s">
        <v>154</v>
      </c>
      <c r="Q35" s="290"/>
      <c r="R35" s="290"/>
      <c r="S35" s="290" t="s">
        <v>155</v>
      </c>
      <c r="T35" s="340">
        <v>530112.01</v>
      </c>
      <c r="U35" s="340">
        <v>530112.01</v>
      </c>
      <c r="V35" s="340">
        <v>546015.36</v>
      </c>
      <c r="W35" s="340">
        <v>546015.36</v>
      </c>
      <c r="X35" s="340">
        <v>55456</v>
      </c>
      <c r="Y35" s="290">
        <v>2005</v>
      </c>
      <c r="Z35" s="311">
        <v>1</v>
      </c>
      <c r="AA35" s="291">
        <f t="shared" si="0"/>
        <v>55456</v>
      </c>
      <c r="AB35" s="312" t="s">
        <v>103</v>
      </c>
    </row>
    <row r="36" spans="1:28" x14ac:dyDescent="0.25">
      <c r="A36" s="290">
        <v>10339</v>
      </c>
      <c r="B36" s="290" t="s">
        <v>204</v>
      </c>
      <c r="C36" s="290"/>
      <c r="D36" s="290" t="s">
        <v>205</v>
      </c>
      <c r="E36" s="290" t="s">
        <v>206</v>
      </c>
      <c r="F36" s="290">
        <v>194</v>
      </c>
      <c r="G36" s="290" t="s">
        <v>149</v>
      </c>
      <c r="H36" s="290" t="s">
        <v>150</v>
      </c>
      <c r="I36" s="290" t="s">
        <v>151</v>
      </c>
      <c r="J36" s="290"/>
      <c r="K36" s="290">
        <v>22</v>
      </c>
      <c r="L36" s="290">
        <v>3</v>
      </c>
      <c r="M36" s="290" t="s">
        <v>207</v>
      </c>
      <c r="N36" s="290" t="s">
        <v>194</v>
      </c>
      <c r="O36" s="290" t="s">
        <v>154</v>
      </c>
      <c r="P36" s="290" t="s">
        <v>154</v>
      </c>
      <c r="Q36" s="290"/>
      <c r="R36" s="290"/>
      <c r="S36" s="290" t="s">
        <v>155</v>
      </c>
      <c r="T36" s="340">
        <v>142904</v>
      </c>
      <c r="U36" s="340">
        <v>108441.1</v>
      </c>
      <c r="V36" s="340">
        <v>142904</v>
      </c>
      <c r="W36" s="340">
        <v>108441.1</v>
      </c>
      <c r="X36" s="340">
        <v>15251.679630000001</v>
      </c>
      <c r="Y36" s="290">
        <v>2005</v>
      </c>
      <c r="Z36" s="311">
        <v>1</v>
      </c>
      <c r="AA36" s="291">
        <f t="shared" si="0"/>
        <v>15251.679630000001</v>
      </c>
      <c r="AB36" s="312" t="s">
        <v>103</v>
      </c>
    </row>
    <row r="37" spans="1:28" x14ac:dyDescent="0.25">
      <c r="A37" s="290">
        <v>10339</v>
      </c>
      <c r="B37" s="290" t="s">
        <v>204</v>
      </c>
      <c r="C37" s="290"/>
      <c r="D37" s="290" t="s">
        <v>205</v>
      </c>
      <c r="E37" s="290" t="s">
        <v>206</v>
      </c>
      <c r="F37" s="290">
        <v>194</v>
      </c>
      <c r="G37" s="290" t="s">
        <v>149</v>
      </c>
      <c r="H37" s="290" t="s">
        <v>150</v>
      </c>
      <c r="I37" s="290" t="s">
        <v>151</v>
      </c>
      <c r="J37" s="290"/>
      <c r="K37" s="290">
        <v>22</v>
      </c>
      <c r="L37" s="290">
        <v>3</v>
      </c>
      <c r="M37" s="290" t="s">
        <v>207</v>
      </c>
      <c r="N37" s="290" t="s">
        <v>194</v>
      </c>
      <c r="O37" s="290" t="s">
        <v>208</v>
      </c>
      <c r="P37" s="290" t="s">
        <v>209</v>
      </c>
      <c r="Q37" s="290"/>
      <c r="R37" s="290"/>
      <c r="S37" s="290" t="s">
        <v>210</v>
      </c>
      <c r="T37" s="340">
        <v>65974.990000000005</v>
      </c>
      <c r="U37" s="340">
        <v>50064</v>
      </c>
      <c r="V37" s="340">
        <v>43543.49</v>
      </c>
      <c r="W37" s="340">
        <v>33042.239999999998</v>
      </c>
      <c r="X37" s="340">
        <v>4647.2193699999998</v>
      </c>
      <c r="Y37" s="290">
        <v>2005</v>
      </c>
      <c r="Z37" s="311">
        <v>1</v>
      </c>
      <c r="AA37" s="291">
        <f t="shared" si="0"/>
        <v>4647.2193699999998</v>
      </c>
      <c r="AB37" s="312" t="s">
        <v>103</v>
      </c>
    </row>
    <row r="38" spans="1:28" x14ac:dyDescent="0.25">
      <c r="A38" s="290">
        <v>50905</v>
      </c>
      <c r="B38" s="290" t="s">
        <v>204</v>
      </c>
      <c r="C38" s="290"/>
      <c r="D38" s="290" t="s">
        <v>211</v>
      </c>
      <c r="E38" s="290" t="s">
        <v>212</v>
      </c>
      <c r="F38" s="290">
        <v>21964</v>
      </c>
      <c r="G38" s="290" t="s">
        <v>149</v>
      </c>
      <c r="H38" s="290" t="s">
        <v>150</v>
      </c>
      <c r="I38" s="290" t="s">
        <v>151</v>
      </c>
      <c r="J38" s="290"/>
      <c r="K38" s="290">
        <v>611</v>
      </c>
      <c r="L38" s="290">
        <v>5</v>
      </c>
      <c r="M38" s="290" t="s">
        <v>213</v>
      </c>
      <c r="N38" s="290" t="s">
        <v>182</v>
      </c>
      <c r="O38" s="290" t="s">
        <v>154</v>
      </c>
      <c r="P38" s="290" t="s">
        <v>154</v>
      </c>
      <c r="Q38" s="290"/>
      <c r="R38" s="290"/>
      <c r="S38" s="290" t="s">
        <v>155</v>
      </c>
      <c r="T38" s="340">
        <v>5384</v>
      </c>
      <c r="U38" s="340">
        <v>2683.36</v>
      </c>
      <c r="V38" s="340">
        <v>5384</v>
      </c>
      <c r="W38" s="340">
        <v>2683.36</v>
      </c>
      <c r="X38" s="340">
        <v>571.34100000000001</v>
      </c>
      <c r="Y38" s="290">
        <v>2005</v>
      </c>
      <c r="Z38" s="311">
        <v>1</v>
      </c>
      <c r="AA38" s="291">
        <f t="shared" si="0"/>
        <v>571.34100000000001</v>
      </c>
      <c r="AB38" s="312" t="s">
        <v>103</v>
      </c>
    </row>
    <row r="39" spans="1:28" x14ac:dyDescent="0.25">
      <c r="A39" s="290">
        <v>50906</v>
      </c>
      <c r="B39" s="290" t="s">
        <v>204</v>
      </c>
      <c r="C39" s="290"/>
      <c r="D39" s="290" t="s">
        <v>214</v>
      </c>
      <c r="E39" s="290" t="s">
        <v>212</v>
      </c>
      <c r="F39" s="290">
        <v>21964</v>
      </c>
      <c r="G39" s="290" t="s">
        <v>149</v>
      </c>
      <c r="H39" s="290" t="s">
        <v>150</v>
      </c>
      <c r="I39" s="290" t="s">
        <v>151</v>
      </c>
      <c r="J39" s="290"/>
      <c r="K39" s="290">
        <v>611</v>
      </c>
      <c r="L39" s="290">
        <v>5</v>
      </c>
      <c r="M39" s="290" t="s">
        <v>213</v>
      </c>
      <c r="N39" s="290" t="s">
        <v>182</v>
      </c>
      <c r="O39" s="290" t="s">
        <v>154</v>
      </c>
      <c r="P39" s="290" t="s">
        <v>154</v>
      </c>
      <c r="Q39" s="290"/>
      <c r="R39" s="290"/>
      <c r="S39" s="290" t="s">
        <v>155</v>
      </c>
      <c r="T39" s="340">
        <v>538380</v>
      </c>
      <c r="U39" s="340">
        <v>341026.4</v>
      </c>
      <c r="V39" s="340">
        <v>538380</v>
      </c>
      <c r="W39" s="340">
        <v>341026.4</v>
      </c>
      <c r="X39" s="340">
        <v>21463.958999999999</v>
      </c>
      <c r="Y39" s="290">
        <v>2005</v>
      </c>
      <c r="Z39" s="311">
        <v>1</v>
      </c>
      <c r="AA39" s="291">
        <f t="shared" si="0"/>
        <v>21463.958999999999</v>
      </c>
      <c r="AB39" s="312" t="s">
        <v>103</v>
      </c>
    </row>
    <row r="40" spans="1:28" x14ac:dyDescent="0.25">
      <c r="A40" s="290">
        <v>50997</v>
      </c>
      <c r="B40" s="290" t="s">
        <v>204</v>
      </c>
      <c r="C40" s="290"/>
      <c r="D40" s="290" t="s">
        <v>215</v>
      </c>
      <c r="E40" s="290" t="s">
        <v>216</v>
      </c>
      <c r="F40" s="290">
        <v>6996</v>
      </c>
      <c r="G40" s="290" t="s">
        <v>149</v>
      </c>
      <c r="H40" s="290" t="s">
        <v>150</v>
      </c>
      <c r="I40" s="290" t="s">
        <v>151</v>
      </c>
      <c r="J40" s="290"/>
      <c r="K40" s="290">
        <v>32411</v>
      </c>
      <c r="L40" s="290">
        <v>7</v>
      </c>
      <c r="M40" s="290" t="s">
        <v>217</v>
      </c>
      <c r="N40" s="290" t="s">
        <v>182</v>
      </c>
      <c r="O40" s="290" t="s">
        <v>154</v>
      </c>
      <c r="P40" s="290" t="s">
        <v>154</v>
      </c>
      <c r="Q40" s="290"/>
      <c r="R40" s="290"/>
      <c r="S40" s="290" t="s">
        <v>155</v>
      </c>
      <c r="T40" s="340">
        <v>11638.01</v>
      </c>
      <c r="U40" s="340">
        <v>4682.1400000000003</v>
      </c>
      <c r="V40" s="340">
        <v>11638.01</v>
      </c>
      <c r="W40" s="340">
        <v>4682.1400000000003</v>
      </c>
      <c r="X40" s="340">
        <v>865.33900000000006</v>
      </c>
      <c r="Y40" s="290">
        <v>2005</v>
      </c>
      <c r="Z40" s="311">
        <v>1</v>
      </c>
      <c r="AA40" s="291">
        <f t="shared" si="0"/>
        <v>865.33900000000006</v>
      </c>
      <c r="AB40" s="312" t="s">
        <v>103</v>
      </c>
    </row>
    <row r="41" spans="1:28" x14ac:dyDescent="0.25">
      <c r="A41" s="290">
        <v>54208</v>
      </c>
      <c r="B41" s="290" t="s">
        <v>204</v>
      </c>
      <c r="C41" s="290"/>
      <c r="D41" s="290" t="s">
        <v>218</v>
      </c>
      <c r="E41" s="290" t="s">
        <v>219</v>
      </c>
      <c r="F41" s="290">
        <v>14938</v>
      </c>
      <c r="G41" s="290" t="s">
        <v>149</v>
      </c>
      <c r="H41" s="290" t="s">
        <v>150</v>
      </c>
      <c r="I41" s="290" t="s">
        <v>151</v>
      </c>
      <c r="J41" s="290"/>
      <c r="K41" s="290">
        <v>331</v>
      </c>
      <c r="L41" s="290">
        <v>7</v>
      </c>
      <c r="M41" s="290" t="s">
        <v>217</v>
      </c>
      <c r="N41" s="290" t="s">
        <v>194</v>
      </c>
      <c r="O41" s="290" t="s">
        <v>177</v>
      </c>
      <c r="P41" s="290" t="s">
        <v>177</v>
      </c>
      <c r="Q41" s="290"/>
      <c r="R41" s="290"/>
      <c r="S41" s="290" t="s">
        <v>178</v>
      </c>
      <c r="T41" s="340">
        <v>0</v>
      </c>
      <c r="U41" s="340">
        <v>0</v>
      </c>
      <c r="V41" s="340">
        <v>0</v>
      </c>
      <c r="W41" s="340">
        <v>0</v>
      </c>
      <c r="X41" s="340">
        <v>0</v>
      </c>
      <c r="Y41" s="290">
        <v>2005</v>
      </c>
      <c r="Z41" s="311">
        <v>1</v>
      </c>
      <c r="AA41" s="291">
        <f t="shared" si="0"/>
        <v>0</v>
      </c>
      <c r="AB41" s="312" t="s">
        <v>103</v>
      </c>
    </row>
    <row r="42" spans="1:28" x14ac:dyDescent="0.25">
      <c r="A42" s="290">
        <v>54208</v>
      </c>
      <c r="B42" s="290" t="s">
        <v>204</v>
      </c>
      <c r="C42" s="290"/>
      <c r="D42" s="290" t="s">
        <v>218</v>
      </c>
      <c r="E42" s="290" t="s">
        <v>219</v>
      </c>
      <c r="F42" s="290">
        <v>14938</v>
      </c>
      <c r="G42" s="290" t="s">
        <v>149</v>
      </c>
      <c r="H42" s="290" t="s">
        <v>150</v>
      </c>
      <c r="I42" s="290" t="s">
        <v>151</v>
      </c>
      <c r="J42" s="290"/>
      <c r="K42" s="290">
        <v>331</v>
      </c>
      <c r="L42" s="290">
        <v>7</v>
      </c>
      <c r="M42" s="290" t="s">
        <v>217</v>
      </c>
      <c r="N42" s="290" t="s">
        <v>153</v>
      </c>
      <c r="O42" s="290" t="s">
        <v>154</v>
      </c>
      <c r="P42" s="290" t="s">
        <v>154</v>
      </c>
      <c r="Q42" s="290"/>
      <c r="R42" s="290"/>
      <c r="S42" s="290" t="s">
        <v>155</v>
      </c>
      <c r="T42" s="340">
        <v>0</v>
      </c>
      <c r="U42" s="340">
        <v>0</v>
      </c>
      <c r="V42" s="340">
        <v>0</v>
      </c>
      <c r="W42" s="340">
        <v>0</v>
      </c>
      <c r="X42" s="340">
        <v>0</v>
      </c>
      <c r="Y42" s="290">
        <v>2005</v>
      </c>
      <c r="Z42" s="311">
        <v>1</v>
      </c>
      <c r="AA42" s="291">
        <f t="shared" si="0"/>
        <v>0</v>
      </c>
      <c r="AB42" s="312" t="s">
        <v>103</v>
      </c>
    </row>
    <row r="43" spans="1:28" x14ac:dyDescent="0.25">
      <c r="A43" s="290">
        <v>54221</v>
      </c>
      <c r="B43" s="290" t="s">
        <v>146</v>
      </c>
      <c r="C43" s="290"/>
      <c r="D43" s="290" t="s">
        <v>220</v>
      </c>
      <c r="E43" s="290" t="s">
        <v>221</v>
      </c>
      <c r="F43" s="290">
        <v>29925</v>
      </c>
      <c r="G43" s="290" t="s">
        <v>149</v>
      </c>
      <c r="H43" s="290" t="s">
        <v>150</v>
      </c>
      <c r="I43" s="290" t="s">
        <v>151</v>
      </c>
      <c r="J43" s="290"/>
      <c r="K43" s="290">
        <v>2212</v>
      </c>
      <c r="L43" s="290">
        <v>6</v>
      </c>
      <c r="M43" s="290" t="s">
        <v>222</v>
      </c>
      <c r="N43" s="290" t="s">
        <v>153</v>
      </c>
      <c r="O43" s="290" t="s">
        <v>154</v>
      </c>
      <c r="P43" s="290" t="s">
        <v>154</v>
      </c>
      <c r="Q43" s="290"/>
      <c r="R43" s="290"/>
      <c r="S43" s="290" t="s">
        <v>155</v>
      </c>
      <c r="T43" s="340">
        <v>3124642</v>
      </c>
      <c r="U43" s="340">
        <v>3124642</v>
      </c>
      <c r="V43" s="340">
        <v>3143389.85</v>
      </c>
      <c r="W43" s="340">
        <v>3143389.85</v>
      </c>
      <c r="X43" s="340">
        <v>20248.002</v>
      </c>
      <c r="Y43" s="290">
        <v>2005</v>
      </c>
      <c r="Z43" s="311">
        <v>1</v>
      </c>
      <c r="AA43" s="291">
        <f t="shared" si="0"/>
        <v>20248.002</v>
      </c>
      <c r="AB43" s="312" t="s">
        <v>103</v>
      </c>
    </row>
    <row r="44" spans="1:28" x14ac:dyDescent="0.25">
      <c r="A44" s="290">
        <v>54667</v>
      </c>
      <c r="B44" s="290" t="s">
        <v>146</v>
      </c>
      <c r="C44" s="290"/>
      <c r="D44" s="290" t="s">
        <v>223</v>
      </c>
      <c r="E44" s="290" t="s">
        <v>224</v>
      </c>
      <c r="F44" s="290">
        <v>3670</v>
      </c>
      <c r="G44" s="290" t="s">
        <v>149</v>
      </c>
      <c r="H44" s="290" t="s">
        <v>150</v>
      </c>
      <c r="I44" s="290" t="s">
        <v>151</v>
      </c>
      <c r="J44" s="290"/>
      <c r="K44" s="290">
        <v>2122</v>
      </c>
      <c r="L44" s="290">
        <v>6</v>
      </c>
      <c r="M44" s="290" t="s">
        <v>222</v>
      </c>
      <c r="N44" s="290" t="s">
        <v>190</v>
      </c>
      <c r="O44" s="290" t="s">
        <v>154</v>
      </c>
      <c r="P44" s="290" t="s">
        <v>154</v>
      </c>
      <c r="Q44" s="290"/>
      <c r="R44" s="290"/>
      <c r="S44" s="290" t="s">
        <v>155</v>
      </c>
      <c r="T44" s="340">
        <v>0</v>
      </c>
      <c r="U44" s="340">
        <v>0</v>
      </c>
      <c r="V44" s="340">
        <v>0</v>
      </c>
      <c r="W44" s="340">
        <v>0</v>
      </c>
      <c r="X44" s="340">
        <v>0</v>
      </c>
      <c r="Y44" s="290">
        <v>2005</v>
      </c>
      <c r="Z44" s="311">
        <v>1</v>
      </c>
      <c r="AA44" s="291">
        <f t="shared" si="0"/>
        <v>0</v>
      </c>
      <c r="AB44" s="312" t="s">
        <v>103</v>
      </c>
    </row>
    <row r="45" spans="1:28" x14ac:dyDescent="0.25">
      <c r="A45" s="290">
        <v>54667</v>
      </c>
      <c r="B45" s="290" t="s">
        <v>146</v>
      </c>
      <c r="C45" s="290"/>
      <c r="D45" s="290" t="s">
        <v>223</v>
      </c>
      <c r="E45" s="290" t="s">
        <v>224</v>
      </c>
      <c r="F45" s="290">
        <v>3670</v>
      </c>
      <c r="G45" s="290" t="s">
        <v>149</v>
      </c>
      <c r="H45" s="290" t="s">
        <v>150</v>
      </c>
      <c r="I45" s="290" t="s">
        <v>151</v>
      </c>
      <c r="J45" s="290"/>
      <c r="K45" s="290">
        <v>2122</v>
      </c>
      <c r="L45" s="290">
        <v>6</v>
      </c>
      <c r="M45" s="290" t="s">
        <v>222</v>
      </c>
      <c r="N45" s="290" t="s">
        <v>191</v>
      </c>
      <c r="O45" s="290" t="s">
        <v>154</v>
      </c>
      <c r="P45" s="290" t="s">
        <v>154</v>
      </c>
      <c r="Q45" s="290"/>
      <c r="R45" s="290"/>
      <c r="S45" s="290" t="s">
        <v>155</v>
      </c>
      <c r="T45" s="340">
        <v>2624335</v>
      </c>
      <c r="U45" s="340">
        <v>2624335</v>
      </c>
      <c r="V45" s="340">
        <v>2695192.06</v>
      </c>
      <c r="W45" s="340">
        <v>2695192.06</v>
      </c>
      <c r="X45" s="340">
        <v>214509.00099999999</v>
      </c>
      <c r="Y45" s="290">
        <v>2005</v>
      </c>
      <c r="Z45" s="311">
        <v>1</v>
      </c>
      <c r="AA45" s="291">
        <f t="shared" si="0"/>
        <v>214509.00099999999</v>
      </c>
      <c r="AB45" s="312" t="s">
        <v>103</v>
      </c>
    </row>
    <row r="46" spans="1:28" x14ac:dyDescent="0.25">
      <c r="A46" s="290">
        <v>54667</v>
      </c>
      <c r="B46" s="290" t="s">
        <v>146</v>
      </c>
      <c r="C46" s="290"/>
      <c r="D46" s="290" t="s">
        <v>223</v>
      </c>
      <c r="E46" s="290" t="s">
        <v>224</v>
      </c>
      <c r="F46" s="290">
        <v>3670</v>
      </c>
      <c r="G46" s="290" t="s">
        <v>149</v>
      </c>
      <c r="H46" s="290" t="s">
        <v>150</v>
      </c>
      <c r="I46" s="290" t="s">
        <v>151</v>
      </c>
      <c r="J46" s="290"/>
      <c r="K46" s="290">
        <v>2122</v>
      </c>
      <c r="L46" s="290">
        <v>6</v>
      </c>
      <c r="M46" s="290" t="s">
        <v>222</v>
      </c>
      <c r="N46" s="290" t="s">
        <v>153</v>
      </c>
      <c r="O46" s="290" t="s">
        <v>154</v>
      </c>
      <c r="P46" s="290" t="s">
        <v>154</v>
      </c>
      <c r="Q46" s="290"/>
      <c r="R46" s="290"/>
      <c r="S46" s="290" t="s">
        <v>155</v>
      </c>
      <c r="T46" s="340">
        <v>0</v>
      </c>
      <c r="U46" s="340">
        <v>0</v>
      </c>
      <c r="V46" s="340">
        <v>0</v>
      </c>
      <c r="W46" s="340">
        <v>0</v>
      </c>
      <c r="X46" s="340">
        <v>0</v>
      </c>
      <c r="Y46" s="290">
        <v>2005</v>
      </c>
      <c r="Z46" s="311">
        <v>1</v>
      </c>
      <c r="AA46" s="291">
        <f t="shared" si="0"/>
        <v>0</v>
      </c>
      <c r="AB46" s="312" t="s">
        <v>103</v>
      </c>
    </row>
    <row r="47" spans="1:28" x14ac:dyDescent="0.25">
      <c r="A47" s="290">
        <v>54734</v>
      </c>
      <c r="B47" s="290" t="s">
        <v>146</v>
      </c>
      <c r="C47" s="290"/>
      <c r="D47" s="290" t="s">
        <v>225</v>
      </c>
      <c r="E47" s="290" t="s">
        <v>226</v>
      </c>
      <c r="F47" s="290">
        <v>14989</v>
      </c>
      <c r="G47" s="290" t="s">
        <v>149</v>
      </c>
      <c r="H47" s="290" t="s">
        <v>150</v>
      </c>
      <c r="I47" s="290" t="s">
        <v>151</v>
      </c>
      <c r="J47" s="290"/>
      <c r="K47" s="290">
        <v>2122</v>
      </c>
      <c r="L47" s="290">
        <v>6</v>
      </c>
      <c r="M47" s="290" t="s">
        <v>222</v>
      </c>
      <c r="N47" s="290" t="s">
        <v>194</v>
      </c>
      <c r="O47" s="290" t="s">
        <v>177</v>
      </c>
      <c r="P47" s="290" t="s">
        <v>177</v>
      </c>
      <c r="Q47" s="290"/>
      <c r="R47" s="290"/>
      <c r="S47" s="290" t="s">
        <v>178</v>
      </c>
      <c r="T47" s="340">
        <v>1074</v>
      </c>
      <c r="U47" s="340">
        <v>1074</v>
      </c>
      <c r="V47" s="340">
        <v>6368.82</v>
      </c>
      <c r="W47" s="340">
        <v>6368.82</v>
      </c>
      <c r="X47" s="340">
        <v>596</v>
      </c>
      <c r="Y47" s="290">
        <v>2005</v>
      </c>
      <c r="Z47" s="311">
        <v>1</v>
      </c>
      <c r="AA47" s="291">
        <f t="shared" si="0"/>
        <v>596</v>
      </c>
      <c r="AB47" s="312" t="s">
        <v>103</v>
      </c>
    </row>
    <row r="48" spans="1:28" x14ac:dyDescent="0.25">
      <c r="A48" s="290">
        <v>54734</v>
      </c>
      <c r="B48" s="290" t="s">
        <v>146</v>
      </c>
      <c r="C48" s="290"/>
      <c r="D48" s="290" t="s">
        <v>225</v>
      </c>
      <c r="E48" s="290" t="s">
        <v>226</v>
      </c>
      <c r="F48" s="290">
        <v>14989</v>
      </c>
      <c r="G48" s="290" t="s">
        <v>149</v>
      </c>
      <c r="H48" s="290" t="s">
        <v>150</v>
      </c>
      <c r="I48" s="290" t="s">
        <v>151</v>
      </c>
      <c r="J48" s="290"/>
      <c r="K48" s="290">
        <v>2122</v>
      </c>
      <c r="L48" s="290">
        <v>6</v>
      </c>
      <c r="M48" s="290" t="s">
        <v>222</v>
      </c>
      <c r="N48" s="290" t="s">
        <v>194</v>
      </c>
      <c r="O48" s="290" t="s">
        <v>154</v>
      </c>
      <c r="P48" s="290" t="s">
        <v>154</v>
      </c>
      <c r="Q48" s="290"/>
      <c r="R48" s="290"/>
      <c r="S48" s="290" t="s">
        <v>155</v>
      </c>
      <c r="T48" s="340">
        <v>23467</v>
      </c>
      <c r="U48" s="340">
        <v>23467</v>
      </c>
      <c r="V48" s="340">
        <v>24090.9</v>
      </c>
      <c r="W48" s="340">
        <v>24090.9</v>
      </c>
      <c r="X48" s="340">
        <v>2479</v>
      </c>
      <c r="Y48" s="290">
        <v>2005</v>
      </c>
      <c r="Z48" s="311">
        <v>1</v>
      </c>
      <c r="AA48" s="291">
        <f t="shared" si="0"/>
        <v>2479</v>
      </c>
      <c r="AB48" s="312" t="s">
        <v>103</v>
      </c>
    </row>
    <row r="49" spans="1:28" x14ac:dyDescent="0.25">
      <c r="A49" s="290">
        <v>54814</v>
      </c>
      <c r="B49" s="290" t="s">
        <v>204</v>
      </c>
      <c r="C49" s="290"/>
      <c r="D49" s="290" t="s">
        <v>227</v>
      </c>
      <c r="E49" s="290" t="s">
        <v>228</v>
      </c>
      <c r="F49" s="290">
        <v>28473</v>
      </c>
      <c r="G49" s="290" t="s">
        <v>149</v>
      </c>
      <c r="H49" s="290" t="s">
        <v>150</v>
      </c>
      <c r="I49" s="290" t="s">
        <v>151</v>
      </c>
      <c r="J49" s="290"/>
      <c r="K49" s="290">
        <v>22</v>
      </c>
      <c r="L49" s="290">
        <v>3</v>
      </c>
      <c r="M49" s="290" t="s">
        <v>207</v>
      </c>
      <c r="N49" s="290" t="s">
        <v>182</v>
      </c>
      <c r="O49" s="290" t="s">
        <v>154</v>
      </c>
      <c r="P49" s="290" t="s">
        <v>154</v>
      </c>
      <c r="Q49" s="290"/>
      <c r="R49" s="290"/>
      <c r="S49" s="290" t="s">
        <v>155</v>
      </c>
      <c r="T49" s="340">
        <v>6399369</v>
      </c>
      <c r="U49" s="340">
        <v>2436794.79</v>
      </c>
      <c r="V49" s="340">
        <v>5881020.1200000001</v>
      </c>
      <c r="W49" s="340">
        <v>2239414.42</v>
      </c>
      <c r="X49" s="340">
        <v>458828.16</v>
      </c>
      <c r="Y49" s="290">
        <v>2005</v>
      </c>
      <c r="Z49" s="311">
        <v>1</v>
      </c>
      <c r="AA49" s="291">
        <f t="shared" si="0"/>
        <v>458828.16</v>
      </c>
      <c r="AB49" s="312" t="s">
        <v>103</v>
      </c>
    </row>
    <row r="50" spans="1:28" x14ac:dyDescent="0.25">
      <c r="A50" s="290">
        <v>54975</v>
      </c>
      <c r="B50" s="290" t="s">
        <v>204</v>
      </c>
      <c r="C50" s="290"/>
      <c r="D50" s="290" t="s">
        <v>229</v>
      </c>
      <c r="E50" s="290" t="s">
        <v>229</v>
      </c>
      <c r="F50" s="290">
        <v>21965</v>
      </c>
      <c r="G50" s="290" t="s">
        <v>149</v>
      </c>
      <c r="H50" s="290" t="s">
        <v>150</v>
      </c>
      <c r="I50" s="290" t="s">
        <v>151</v>
      </c>
      <c r="J50" s="290"/>
      <c r="K50" s="290">
        <v>611</v>
      </c>
      <c r="L50" s="290">
        <v>5</v>
      </c>
      <c r="M50" s="290" t="s">
        <v>213</v>
      </c>
      <c r="N50" s="290" t="s">
        <v>182</v>
      </c>
      <c r="O50" s="290" t="s">
        <v>154</v>
      </c>
      <c r="P50" s="290" t="s">
        <v>154</v>
      </c>
      <c r="Q50" s="290"/>
      <c r="R50" s="290"/>
      <c r="S50" s="290" t="s">
        <v>155</v>
      </c>
      <c r="T50" s="340">
        <v>214536</v>
      </c>
      <c r="U50" s="340">
        <v>214536</v>
      </c>
      <c r="V50" s="340">
        <v>219899.39</v>
      </c>
      <c r="W50" s="340">
        <v>219899.39</v>
      </c>
      <c r="X50" s="340">
        <v>29384.317999999999</v>
      </c>
      <c r="Y50" s="290">
        <v>2005</v>
      </c>
      <c r="Z50" s="311">
        <v>1</v>
      </c>
      <c r="AA50" s="291">
        <f t="shared" si="0"/>
        <v>29384.317999999999</v>
      </c>
      <c r="AB50" s="312" t="s">
        <v>103</v>
      </c>
    </row>
    <row r="51" spans="1:28" x14ac:dyDescent="0.25">
      <c r="A51" s="290">
        <v>55039</v>
      </c>
      <c r="B51" s="290" t="s">
        <v>146</v>
      </c>
      <c r="C51" s="290"/>
      <c r="D51" s="290" t="s">
        <v>230</v>
      </c>
      <c r="E51" s="290" t="s">
        <v>231</v>
      </c>
      <c r="F51" s="290">
        <v>5060</v>
      </c>
      <c r="G51" s="290" t="s">
        <v>149</v>
      </c>
      <c r="H51" s="290" t="s">
        <v>150</v>
      </c>
      <c r="I51" s="290" t="s">
        <v>151</v>
      </c>
      <c r="J51" s="290"/>
      <c r="K51" s="290">
        <v>22</v>
      </c>
      <c r="L51" s="290">
        <v>2</v>
      </c>
      <c r="M51" s="290" t="s">
        <v>232</v>
      </c>
      <c r="N51" s="290" t="s">
        <v>182</v>
      </c>
      <c r="O51" s="290" t="s">
        <v>177</v>
      </c>
      <c r="P51" s="290" t="s">
        <v>177</v>
      </c>
      <c r="Q51" s="290"/>
      <c r="R51" s="290"/>
      <c r="S51" s="290" t="s">
        <v>178</v>
      </c>
      <c r="T51" s="340">
        <v>7098.01</v>
      </c>
      <c r="U51" s="340">
        <v>7098.01</v>
      </c>
      <c r="V51" s="340">
        <v>41665.230000000003</v>
      </c>
      <c r="W51" s="340">
        <v>41665.230000000003</v>
      </c>
      <c r="X51" s="340">
        <v>3785</v>
      </c>
      <c r="Y51" s="290">
        <v>2005</v>
      </c>
      <c r="Z51" s="311">
        <v>1</v>
      </c>
      <c r="AA51" s="291">
        <f t="shared" si="0"/>
        <v>3785</v>
      </c>
      <c r="AB51" s="312" t="s">
        <v>103</v>
      </c>
    </row>
    <row r="52" spans="1:28" x14ac:dyDescent="0.25">
      <c r="A52" s="290">
        <v>55039</v>
      </c>
      <c r="B52" s="290" t="s">
        <v>146</v>
      </c>
      <c r="C52" s="290"/>
      <c r="D52" s="290" t="s">
        <v>230</v>
      </c>
      <c r="E52" s="290" t="s">
        <v>231</v>
      </c>
      <c r="F52" s="290">
        <v>5060</v>
      </c>
      <c r="G52" s="290" t="s">
        <v>149</v>
      </c>
      <c r="H52" s="290" t="s">
        <v>150</v>
      </c>
      <c r="I52" s="290" t="s">
        <v>151</v>
      </c>
      <c r="J52" s="290"/>
      <c r="K52" s="290">
        <v>22</v>
      </c>
      <c r="L52" s="290">
        <v>2</v>
      </c>
      <c r="M52" s="290" t="s">
        <v>232</v>
      </c>
      <c r="N52" s="290" t="s">
        <v>182</v>
      </c>
      <c r="O52" s="290" t="s">
        <v>154</v>
      </c>
      <c r="P52" s="290" t="s">
        <v>154</v>
      </c>
      <c r="Q52" s="290"/>
      <c r="R52" s="290"/>
      <c r="S52" s="290" t="s">
        <v>155</v>
      </c>
      <c r="T52" s="340">
        <v>17380.02</v>
      </c>
      <c r="U52" s="340">
        <v>17380.02</v>
      </c>
      <c r="V52" s="340">
        <v>17901.41</v>
      </c>
      <c r="W52" s="340">
        <v>17901.41</v>
      </c>
      <c r="X52" s="340">
        <v>6507.9980000000005</v>
      </c>
      <c r="Y52" s="290">
        <v>2005</v>
      </c>
      <c r="Z52" s="311">
        <v>1</v>
      </c>
      <c r="AA52" s="291">
        <f t="shared" si="0"/>
        <v>6507.9980000000005</v>
      </c>
      <c r="AB52" s="312" t="s">
        <v>103</v>
      </c>
    </row>
    <row r="53" spans="1:28" x14ac:dyDescent="0.25">
      <c r="A53" s="290">
        <v>55210</v>
      </c>
      <c r="B53" s="290" t="s">
        <v>146</v>
      </c>
      <c r="C53" s="290"/>
      <c r="D53" s="290" t="s">
        <v>233</v>
      </c>
      <c r="E53" s="290" t="s">
        <v>184</v>
      </c>
      <c r="F53" s="290">
        <v>15473</v>
      </c>
      <c r="G53" s="290" t="s">
        <v>149</v>
      </c>
      <c r="H53" s="290" t="s">
        <v>150</v>
      </c>
      <c r="I53" s="290" t="s">
        <v>151</v>
      </c>
      <c r="J53" s="290"/>
      <c r="K53" s="290">
        <v>22</v>
      </c>
      <c r="L53" s="290">
        <v>1</v>
      </c>
      <c r="M53" s="290" t="s">
        <v>152</v>
      </c>
      <c r="N53" s="290" t="s">
        <v>191</v>
      </c>
      <c r="O53" s="290" t="s">
        <v>177</v>
      </c>
      <c r="P53" s="290" t="s">
        <v>177</v>
      </c>
      <c r="Q53" s="290"/>
      <c r="R53" s="290"/>
      <c r="S53" s="290" t="s">
        <v>178</v>
      </c>
      <c r="T53" s="340">
        <v>0</v>
      </c>
      <c r="U53" s="340">
        <v>0</v>
      </c>
      <c r="V53" s="340">
        <v>0</v>
      </c>
      <c r="W53" s="340">
        <v>0</v>
      </c>
      <c r="X53" s="340">
        <v>0</v>
      </c>
      <c r="Y53" s="290">
        <v>2005</v>
      </c>
      <c r="Z53" s="311">
        <v>1</v>
      </c>
      <c r="AA53" s="291">
        <f t="shared" si="0"/>
        <v>0</v>
      </c>
      <c r="AB53" s="312" t="s">
        <v>103</v>
      </c>
    </row>
    <row r="54" spans="1:28" x14ac:dyDescent="0.25">
      <c r="A54" s="290">
        <v>55210</v>
      </c>
      <c r="B54" s="290" t="s">
        <v>146</v>
      </c>
      <c r="C54" s="290"/>
      <c r="D54" s="290" t="s">
        <v>233</v>
      </c>
      <c r="E54" s="290" t="s">
        <v>184</v>
      </c>
      <c r="F54" s="290">
        <v>15473</v>
      </c>
      <c r="G54" s="290" t="s">
        <v>149</v>
      </c>
      <c r="H54" s="290" t="s">
        <v>150</v>
      </c>
      <c r="I54" s="290" t="s">
        <v>151</v>
      </c>
      <c r="J54" s="290"/>
      <c r="K54" s="290">
        <v>22</v>
      </c>
      <c r="L54" s="290">
        <v>1</v>
      </c>
      <c r="M54" s="290" t="s">
        <v>152</v>
      </c>
      <c r="N54" s="290" t="s">
        <v>191</v>
      </c>
      <c r="O54" s="290" t="s">
        <v>154</v>
      </c>
      <c r="P54" s="290" t="s">
        <v>154</v>
      </c>
      <c r="Q54" s="290"/>
      <c r="R54" s="290"/>
      <c r="S54" s="290" t="s">
        <v>155</v>
      </c>
      <c r="T54" s="340">
        <v>565973.99</v>
      </c>
      <c r="U54" s="340">
        <v>565973.99</v>
      </c>
      <c r="V54" s="340">
        <v>577293.49</v>
      </c>
      <c r="W54" s="340">
        <v>577293.49</v>
      </c>
      <c r="X54" s="340">
        <v>53202.999000000003</v>
      </c>
      <c r="Y54" s="290">
        <v>2005</v>
      </c>
      <c r="Z54" s="311">
        <v>1</v>
      </c>
      <c r="AA54" s="291">
        <f t="shared" si="0"/>
        <v>53202.999000000003</v>
      </c>
      <c r="AB54" s="312" t="s">
        <v>103</v>
      </c>
    </row>
    <row r="55" spans="1:28" x14ac:dyDescent="0.25">
      <c r="A55" s="290">
        <v>55312</v>
      </c>
      <c r="B55" s="290" t="s">
        <v>146</v>
      </c>
      <c r="C55" s="290"/>
      <c r="D55" s="290" t="s">
        <v>234</v>
      </c>
      <c r="E55" s="290" t="s">
        <v>235</v>
      </c>
      <c r="F55" s="290">
        <v>23102</v>
      </c>
      <c r="G55" s="290" t="s">
        <v>149</v>
      </c>
      <c r="H55" s="290" t="s">
        <v>150</v>
      </c>
      <c r="I55" s="290" t="s">
        <v>151</v>
      </c>
      <c r="J55" s="290"/>
      <c r="K55" s="290">
        <v>2122</v>
      </c>
      <c r="L55" s="290">
        <v>6</v>
      </c>
      <c r="M55" s="290" t="s">
        <v>222</v>
      </c>
      <c r="N55" s="290" t="s">
        <v>194</v>
      </c>
      <c r="O55" s="290" t="s">
        <v>177</v>
      </c>
      <c r="P55" s="290" t="s">
        <v>177</v>
      </c>
      <c r="Q55" s="290"/>
      <c r="R55" s="290"/>
      <c r="S55" s="290" t="s">
        <v>178</v>
      </c>
      <c r="T55" s="340">
        <v>0</v>
      </c>
      <c r="U55" s="340">
        <v>0</v>
      </c>
      <c r="V55" s="340">
        <v>0</v>
      </c>
      <c r="W55" s="340">
        <v>0</v>
      </c>
      <c r="X55" s="340">
        <v>0</v>
      </c>
      <c r="Y55" s="290">
        <v>2005</v>
      </c>
      <c r="Z55" s="311">
        <v>1</v>
      </c>
      <c r="AA55" s="291">
        <f t="shared" si="0"/>
        <v>0</v>
      </c>
      <c r="AB55" s="312" t="s">
        <v>103</v>
      </c>
    </row>
    <row r="56" spans="1:28" x14ac:dyDescent="0.25">
      <c r="A56" s="290">
        <v>55977</v>
      </c>
      <c r="B56" s="290" t="s">
        <v>146</v>
      </c>
      <c r="C56" s="290"/>
      <c r="D56" s="290" t="s">
        <v>236</v>
      </c>
      <c r="E56" s="290" t="s">
        <v>171</v>
      </c>
      <c r="F56" s="290">
        <v>6204</v>
      </c>
      <c r="G56" s="290" t="s">
        <v>149</v>
      </c>
      <c r="H56" s="290" t="s">
        <v>150</v>
      </c>
      <c r="I56" s="290" t="s">
        <v>151</v>
      </c>
      <c r="J56" s="290"/>
      <c r="K56" s="290">
        <v>22</v>
      </c>
      <c r="L56" s="290">
        <v>1</v>
      </c>
      <c r="M56" s="290" t="s">
        <v>152</v>
      </c>
      <c r="N56" s="290" t="s">
        <v>190</v>
      </c>
      <c r="O56" s="290" t="s">
        <v>154</v>
      </c>
      <c r="P56" s="290" t="s">
        <v>154</v>
      </c>
      <c r="Q56" s="290"/>
      <c r="R56" s="290"/>
      <c r="S56" s="290" t="s">
        <v>155</v>
      </c>
      <c r="T56" s="340">
        <v>352176.01</v>
      </c>
      <c r="U56" s="340">
        <v>352176.01</v>
      </c>
      <c r="V56" s="340">
        <v>369784.81</v>
      </c>
      <c r="W56" s="340">
        <v>369784.81</v>
      </c>
      <c r="X56" s="340">
        <v>93475.998999999996</v>
      </c>
      <c r="Y56" s="290">
        <v>2005</v>
      </c>
      <c r="Z56" s="311">
        <v>1</v>
      </c>
      <c r="AA56" s="291">
        <f t="shared" si="0"/>
        <v>93475.998999999996</v>
      </c>
      <c r="AB56" s="312" t="s">
        <v>103</v>
      </c>
    </row>
    <row r="57" spans="1:28" x14ac:dyDescent="0.25">
      <c r="A57" s="290">
        <v>55977</v>
      </c>
      <c r="B57" s="290" t="s">
        <v>146</v>
      </c>
      <c r="C57" s="290"/>
      <c r="D57" s="290" t="s">
        <v>236</v>
      </c>
      <c r="E57" s="290" t="s">
        <v>171</v>
      </c>
      <c r="F57" s="290">
        <v>6204</v>
      </c>
      <c r="G57" s="290" t="s">
        <v>149</v>
      </c>
      <c r="H57" s="290" t="s">
        <v>150</v>
      </c>
      <c r="I57" s="290" t="s">
        <v>151</v>
      </c>
      <c r="J57" s="290"/>
      <c r="K57" s="290">
        <v>22</v>
      </c>
      <c r="L57" s="290">
        <v>1</v>
      </c>
      <c r="M57" s="290" t="s">
        <v>152</v>
      </c>
      <c r="N57" s="290" t="s">
        <v>191</v>
      </c>
      <c r="O57" s="290" t="s">
        <v>154</v>
      </c>
      <c r="P57" s="290" t="s">
        <v>154</v>
      </c>
      <c r="Q57" s="290"/>
      <c r="R57" s="290"/>
      <c r="S57" s="290" t="s">
        <v>155</v>
      </c>
      <c r="T57" s="340">
        <v>1362470</v>
      </c>
      <c r="U57" s="340">
        <v>1362470</v>
      </c>
      <c r="V57" s="340">
        <v>1430593.51</v>
      </c>
      <c r="W57" s="340">
        <v>1430593.51</v>
      </c>
      <c r="X57" s="340">
        <v>208985</v>
      </c>
      <c r="Y57" s="290">
        <v>2005</v>
      </c>
      <c r="Z57" s="311">
        <v>1</v>
      </c>
      <c r="AA57" s="291">
        <f t="shared" si="0"/>
        <v>208985</v>
      </c>
      <c r="AB57" s="312" t="s">
        <v>103</v>
      </c>
    </row>
    <row r="58" spans="1:28" x14ac:dyDescent="0.25">
      <c r="A58" s="290">
        <v>56097</v>
      </c>
      <c r="B58" s="290" t="s">
        <v>146</v>
      </c>
      <c r="C58" s="290"/>
      <c r="D58" s="290" t="s">
        <v>237</v>
      </c>
      <c r="E58" s="290" t="s">
        <v>238</v>
      </c>
      <c r="F58" s="290">
        <v>34717</v>
      </c>
      <c r="G58" s="290" t="s">
        <v>149</v>
      </c>
      <c r="H58" s="290" t="s">
        <v>150</v>
      </c>
      <c r="I58" s="290" t="s">
        <v>151</v>
      </c>
      <c r="J58" s="290"/>
      <c r="K58" s="290">
        <v>22</v>
      </c>
      <c r="L58" s="290">
        <v>2</v>
      </c>
      <c r="M58" s="290" t="s">
        <v>232</v>
      </c>
      <c r="N58" s="290" t="s">
        <v>239</v>
      </c>
      <c r="O58" s="290" t="s">
        <v>240</v>
      </c>
      <c r="P58" s="290" t="s">
        <v>240</v>
      </c>
      <c r="Q58" s="290"/>
      <c r="R58" s="290"/>
      <c r="S58" s="290"/>
      <c r="T58" s="340">
        <v>0</v>
      </c>
      <c r="U58" s="340">
        <v>0</v>
      </c>
      <c r="V58" s="340">
        <v>5129466.9800000004</v>
      </c>
      <c r="W58" s="340">
        <v>5129466.9800000004</v>
      </c>
      <c r="X58" s="340">
        <v>512998</v>
      </c>
      <c r="Y58" s="290">
        <v>2005</v>
      </c>
      <c r="Z58" s="311">
        <v>1</v>
      </c>
      <c r="AA58" s="291">
        <f t="shared" si="0"/>
        <v>512998</v>
      </c>
      <c r="AB58" s="312" t="s">
        <v>103</v>
      </c>
    </row>
    <row r="59" spans="1:28" x14ac:dyDescent="0.25">
      <c r="A59" s="290">
        <v>56293</v>
      </c>
      <c r="B59" s="290" t="s">
        <v>146</v>
      </c>
      <c r="C59" s="290"/>
      <c r="D59" s="290" t="s">
        <v>241</v>
      </c>
      <c r="E59" s="290" t="s">
        <v>242</v>
      </c>
      <c r="F59" s="290">
        <v>50123</v>
      </c>
      <c r="G59" s="290" t="s">
        <v>149</v>
      </c>
      <c r="H59" s="290" t="s">
        <v>150</v>
      </c>
      <c r="I59" s="290" t="s">
        <v>151</v>
      </c>
      <c r="J59" s="290"/>
      <c r="K59" s="290">
        <v>22</v>
      </c>
      <c r="L59" s="290">
        <v>2</v>
      </c>
      <c r="M59" s="290" t="s">
        <v>232</v>
      </c>
      <c r="N59" s="290" t="s">
        <v>239</v>
      </c>
      <c r="O59" s="290" t="s">
        <v>240</v>
      </c>
      <c r="P59" s="290" t="s">
        <v>240</v>
      </c>
      <c r="Q59" s="290"/>
      <c r="R59" s="290"/>
      <c r="S59" s="290"/>
      <c r="T59" s="340">
        <v>0</v>
      </c>
      <c r="U59" s="340">
        <v>0</v>
      </c>
      <c r="V59" s="340">
        <v>2668303.14</v>
      </c>
      <c r="W59" s="340">
        <v>2668303.14</v>
      </c>
      <c r="X59" s="340">
        <v>266857</v>
      </c>
      <c r="Y59" s="290">
        <v>2005</v>
      </c>
      <c r="Z59" s="311">
        <v>1</v>
      </c>
      <c r="AA59" s="291">
        <f t="shared" si="0"/>
        <v>266857</v>
      </c>
      <c r="AB59" s="312" t="s">
        <v>103</v>
      </c>
    </row>
    <row r="60" spans="1:28" x14ac:dyDescent="0.25">
      <c r="A60" s="290">
        <v>56304</v>
      </c>
      <c r="B60" s="290" t="s">
        <v>146</v>
      </c>
      <c r="C60" s="290"/>
      <c r="D60" s="290" t="s">
        <v>243</v>
      </c>
      <c r="E60" s="290" t="s">
        <v>244</v>
      </c>
      <c r="F60" s="290">
        <v>34505</v>
      </c>
      <c r="G60" s="290" t="s">
        <v>149</v>
      </c>
      <c r="H60" s="290" t="s">
        <v>150</v>
      </c>
      <c r="I60" s="290" t="s">
        <v>181</v>
      </c>
      <c r="J60" s="290"/>
      <c r="K60" s="290">
        <v>22</v>
      </c>
      <c r="L60" s="290">
        <v>2</v>
      </c>
      <c r="M60" s="290" t="s">
        <v>232</v>
      </c>
      <c r="N60" s="290" t="s">
        <v>239</v>
      </c>
      <c r="O60" s="290" t="s">
        <v>240</v>
      </c>
      <c r="P60" s="290" t="s">
        <v>240</v>
      </c>
      <c r="Q60" s="290"/>
      <c r="R60" s="290"/>
      <c r="S60" s="290"/>
      <c r="T60" s="340">
        <v>0</v>
      </c>
      <c r="U60" s="340">
        <v>0</v>
      </c>
      <c r="V60" s="340">
        <v>147735.23000000001</v>
      </c>
      <c r="W60" s="340">
        <v>147735.23000000001</v>
      </c>
      <c r="X60" s="340">
        <v>14775</v>
      </c>
      <c r="Y60" s="290">
        <v>2005</v>
      </c>
      <c r="Z60" s="311">
        <v>1</v>
      </c>
      <c r="AA60" s="291">
        <f t="shared" si="0"/>
        <v>14775</v>
      </c>
      <c r="AB60" s="312" t="s">
        <v>103</v>
      </c>
    </row>
  </sheetData>
  <mergeCells count="1">
    <mergeCell ref="T1:X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AJ144"/>
  <sheetViews>
    <sheetView showGridLines="0" zoomScale="110" zoomScaleNormal="110" workbookViewId="0">
      <selection activeCell="N25" sqref="N25"/>
    </sheetView>
  </sheetViews>
  <sheetFormatPr defaultRowHeight="15" x14ac:dyDescent="0.25"/>
  <cols>
    <col min="1" max="1" width="7.85546875" customWidth="1"/>
    <col min="2" max="2" width="23" bestFit="1" customWidth="1"/>
    <col min="3" max="3" width="47.85546875" bestFit="1" customWidth="1"/>
    <col min="4" max="4" width="42.42578125" hidden="1" customWidth="1"/>
    <col min="5" max="5" width="14.42578125" hidden="1" customWidth="1"/>
    <col min="6" max="6" width="13.5703125" hidden="1" customWidth="1"/>
    <col min="7" max="7" width="17.85546875" hidden="1" customWidth="1"/>
    <col min="8" max="8" width="16.5703125" hidden="1" customWidth="1"/>
    <col min="9" max="9" width="15.140625" hidden="1" customWidth="1"/>
    <col min="10" max="10" width="17.85546875" hidden="1" customWidth="1"/>
    <col min="11" max="11" width="28.42578125" hidden="1" customWidth="1"/>
    <col min="12" max="13" width="15.140625" customWidth="1"/>
    <col min="14" max="14" width="14.5703125" bestFit="1" customWidth="1"/>
    <col min="15" max="26" width="17.85546875" hidden="1" customWidth="1"/>
    <col min="27" max="27" width="15.5703125" bestFit="1" customWidth="1"/>
    <col min="28" max="28" width="6.140625" bestFit="1" customWidth="1"/>
    <col min="29" max="29" width="16.5703125" customWidth="1"/>
    <col min="30" max="30" width="15.85546875" customWidth="1"/>
    <col min="31" max="31" width="21.140625" customWidth="1"/>
    <col min="33" max="33" width="20.85546875" bestFit="1" customWidth="1"/>
    <col min="35" max="35" width="11.5703125" bestFit="1" customWidth="1"/>
    <col min="36" max="36" width="10.42578125" bestFit="1" customWidth="1"/>
  </cols>
  <sheetData>
    <row r="1" spans="1:36" x14ac:dyDescent="0.25">
      <c r="A1" t="s">
        <v>245</v>
      </c>
    </row>
    <row r="3" spans="1:36" x14ac:dyDescent="0.25">
      <c r="A3" s="301" t="s">
        <v>246</v>
      </c>
      <c r="B3" s="302"/>
      <c r="C3" s="302"/>
      <c r="D3" s="302"/>
      <c r="E3" s="302"/>
      <c r="F3" s="302"/>
      <c r="G3" s="302"/>
      <c r="H3" s="302"/>
      <c r="I3" s="302"/>
      <c r="J3" s="302"/>
      <c r="K3" s="302"/>
      <c r="L3" s="302"/>
      <c r="M3" s="303"/>
      <c r="N3" s="562"/>
      <c r="O3" s="568" t="s">
        <v>247</v>
      </c>
      <c r="P3" s="569"/>
      <c r="Q3" s="569"/>
      <c r="R3" s="569"/>
      <c r="S3" s="569"/>
      <c r="T3" s="569"/>
      <c r="U3" s="569"/>
      <c r="V3" s="569"/>
      <c r="W3" s="569"/>
      <c r="X3" s="569"/>
      <c r="Y3" s="569"/>
      <c r="Z3" s="569"/>
      <c r="AA3" s="570"/>
      <c r="AB3" s="304" t="s">
        <v>246</v>
      </c>
      <c r="AC3" s="305"/>
      <c r="AD3" s="305"/>
      <c r="AE3" s="305"/>
    </row>
    <row r="4" spans="1:36" ht="38.25" x14ac:dyDescent="0.25">
      <c r="A4" s="304" t="s">
        <v>248</v>
      </c>
      <c r="B4" s="304" t="s">
        <v>249</v>
      </c>
      <c r="C4" s="304" t="s">
        <v>119</v>
      </c>
      <c r="D4" s="304" t="s">
        <v>120</v>
      </c>
      <c r="E4" s="304" t="s">
        <v>250</v>
      </c>
      <c r="F4" s="304" t="s">
        <v>251</v>
      </c>
      <c r="G4" s="304" t="s">
        <v>123</v>
      </c>
      <c r="H4" s="304" t="s">
        <v>124</v>
      </c>
      <c r="I4" s="304" t="s">
        <v>126</v>
      </c>
      <c r="J4" s="304" t="s">
        <v>252</v>
      </c>
      <c r="K4" s="304" t="s">
        <v>128</v>
      </c>
      <c r="L4" s="304" t="s">
        <v>253</v>
      </c>
      <c r="M4" s="304" t="s">
        <v>254</v>
      </c>
      <c r="N4" s="304" t="s">
        <v>130</v>
      </c>
      <c r="O4" s="306" t="s">
        <v>255</v>
      </c>
      <c r="P4" s="306" t="s">
        <v>256</v>
      </c>
      <c r="Q4" s="306" t="s">
        <v>257</v>
      </c>
      <c r="R4" s="306" t="s">
        <v>258</v>
      </c>
      <c r="S4" s="306" t="s">
        <v>259</v>
      </c>
      <c r="T4" s="306" t="s">
        <v>260</v>
      </c>
      <c r="U4" s="306" t="s">
        <v>261</v>
      </c>
      <c r="V4" s="306" t="s">
        <v>262</v>
      </c>
      <c r="W4" s="306" t="s">
        <v>263</v>
      </c>
      <c r="X4" s="306" t="s">
        <v>264</v>
      </c>
      <c r="Y4" s="306" t="s">
        <v>265</v>
      </c>
      <c r="Z4" s="306" t="s">
        <v>266</v>
      </c>
      <c r="AA4" s="306" t="s">
        <v>267</v>
      </c>
      <c r="AB4" s="304" t="s">
        <v>268</v>
      </c>
      <c r="AC4" s="307" t="s">
        <v>139</v>
      </c>
      <c r="AD4" s="307" t="s">
        <v>140</v>
      </c>
      <c r="AE4" s="305" t="s">
        <v>99</v>
      </c>
      <c r="AI4" s="337"/>
      <c r="AJ4" s="337"/>
    </row>
    <row r="5" spans="1:36" x14ac:dyDescent="0.25">
      <c r="A5" s="308">
        <v>2442</v>
      </c>
      <c r="B5" s="309" t="s">
        <v>146</v>
      </c>
      <c r="C5" s="309" t="s">
        <v>147</v>
      </c>
      <c r="D5" s="309" t="s">
        <v>148</v>
      </c>
      <c r="E5" s="308">
        <v>803</v>
      </c>
      <c r="F5" s="309" t="s">
        <v>149</v>
      </c>
      <c r="G5" s="309" t="s">
        <v>269</v>
      </c>
      <c r="H5" s="309" t="s">
        <v>151</v>
      </c>
      <c r="I5" s="308">
        <v>22</v>
      </c>
      <c r="J5" s="308">
        <v>1</v>
      </c>
      <c r="K5" s="309" t="s">
        <v>270</v>
      </c>
      <c r="L5" s="309">
        <v>4</v>
      </c>
      <c r="M5" s="309" t="s">
        <v>153</v>
      </c>
      <c r="N5" s="309" t="s">
        <v>157</v>
      </c>
      <c r="O5" s="310">
        <v>241256</v>
      </c>
      <c r="P5" s="310">
        <v>0</v>
      </c>
      <c r="Q5" s="310">
        <v>0</v>
      </c>
      <c r="R5" s="310">
        <v>0</v>
      </c>
      <c r="S5" s="310">
        <v>0</v>
      </c>
      <c r="T5" s="310">
        <v>243430</v>
      </c>
      <c r="U5" s="310">
        <v>511653</v>
      </c>
      <c r="V5" s="310">
        <v>507578</v>
      </c>
      <c r="W5" s="310">
        <v>272791</v>
      </c>
      <c r="X5" s="310">
        <v>510764</v>
      </c>
      <c r="Y5" s="310">
        <v>501471</v>
      </c>
      <c r="Z5" s="310">
        <v>381476</v>
      </c>
      <c r="AA5" s="310">
        <v>3170419</v>
      </c>
      <c r="AB5" s="308">
        <v>2018</v>
      </c>
      <c r="AC5" s="311">
        <v>0.13</v>
      </c>
      <c r="AD5" s="291">
        <f t="shared" ref="AD5:AD68" si="0">AC5*AA5</f>
        <v>412154.47000000003</v>
      </c>
      <c r="AE5" s="312" t="s">
        <v>104</v>
      </c>
      <c r="AI5" s="538"/>
      <c r="AJ5" s="538"/>
    </row>
    <row r="6" spans="1:36" x14ac:dyDescent="0.25">
      <c r="A6" s="308">
        <v>2442</v>
      </c>
      <c r="B6" s="309" t="s">
        <v>146</v>
      </c>
      <c r="C6" s="309" t="s">
        <v>147</v>
      </c>
      <c r="D6" s="309" t="s">
        <v>148</v>
      </c>
      <c r="E6" s="308">
        <v>803</v>
      </c>
      <c r="F6" s="309" t="s">
        <v>149</v>
      </c>
      <c r="G6" s="309" t="s">
        <v>269</v>
      </c>
      <c r="H6" s="309" t="s">
        <v>151</v>
      </c>
      <c r="I6" s="308">
        <v>22</v>
      </c>
      <c r="J6" s="308">
        <v>1</v>
      </c>
      <c r="K6" s="309" t="s">
        <v>270</v>
      </c>
      <c r="L6" s="309">
        <v>5</v>
      </c>
      <c r="M6" s="309" t="s">
        <v>153</v>
      </c>
      <c r="N6" s="309" t="s">
        <v>157</v>
      </c>
      <c r="O6" s="310">
        <v>0</v>
      </c>
      <c r="P6" s="310">
        <v>-9057</v>
      </c>
      <c r="Q6" s="310">
        <v>322706</v>
      </c>
      <c r="R6" s="310">
        <v>486194</v>
      </c>
      <c r="S6" s="310">
        <v>482562</v>
      </c>
      <c r="T6" s="310">
        <v>378962</v>
      </c>
      <c r="U6" s="310">
        <v>487798</v>
      </c>
      <c r="V6" s="310">
        <v>302446</v>
      </c>
      <c r="W6" s="310">
        <v>517242</v>
      </c>
      <c r="X6" s="310">
        <v>428829</v>
      </c>
      <c r="Y6" s="310">
        <v>478657</v>
      </c>
      <c r="Z6" s="310">
        <v>462087</v>
      </c>
      <c r="AA6" s="310">
        <v>4338426</v>
      </c>
      <c r="AB6" s="308">
        <v>2018</v>
      </c>
      <c r="AC6" s="311">
        <v>0.13</v>
      </c>
      <c r="AD6" s="291">
        <f t="shared" si="0"/>
        <v>563995.38</v>
      </c>
      <c r="AE6" s="312" t="s">
        <v>104</v>
      </c>
      <c r="AI6" s="337"/>
      <c r="AJ6" s="337"/>
    </row>
    <row r="7" spans="1:36" s="313" customFormat="1" x14ac:dyDescent="0.25">
      <c r="A7" s="308">
        <v>8223</v>
      </c>
      <c r="B7" s="309" t="s">
        <v>146</v>
      </c>
      <c r="C7" s="309" t="s">
        <v>271</v>
      </c>
      <c r="D7" s="309" t="s">
        <v>272</v>
      </c>
      <c r="E7" s="308">
        <v>24211</v>
      </c>
      <c r="F7" s="309" t="s">
        <v>162</v>
      </c>
      <c r="G7" s="309" t="s">
        <v>269</v>
      </c>
      <c r="H7" s="309" t="s">
        <v>151</v>
      </c>
      <c r="I7" s="308">
        <v>22</v>
      </c>
      <c r="J7" s="308">
        <v>1</v>
      </c>
      <c r="K7" s="309" t="s">
        <v>270</v>
      </c>
      <c r="L7" s="309">
        <v>3</v>
      </c>
      <c r="M7" s="309" t="s">
        <v>153</v>
      </c>
      <c r="N7" s="309" t="s">
        <v>157</v>
      </c>
      <c r="O7" s="310">
        <v>269068</v>
      </c>
      <c r="P7" s="310">
        <v>205225</v>
      </c>
      <c r="Q7" s="310">
        <v>217415</v>
      </c>
      <c r="R7" s="310">
        <v>221400</v>
      </c>
      <c r="S7" s="310">
        <v>106924</v>
      </c>
      <c r="T7" s="310">
        <v>136241</v>
      </c>
      <c r="U7" s="310">
        <v>204365</v>
      </c>
      <c r="V7" s="310">
        <v>263232</v>
      </c>
      <c r="W7" s="310">
        <v>230656</v>
      </c>
      <c r="X7" s="310">
        <v>237814</v>
      </c>
      <c r="Y7" s="310">
        <v>219593</v>
      </c>
      <c r="Z7" s="310">
        <v>245127</v>
      </c>
      <c r="AA7" s="310">
        <v>2557060</v>
      </c>
      <c r="AB7" s="308">
        <v>2018</v>
      </c>
      <c r="AC7" s="311">
        <v>0.75</v>
      </c>
      <c r="AD7" s="291">
        <f t="shared" si="0"/>
        <v>1917795</v>
      </c>
      <c r="AE7" s="312" t="s">
        <v>104</v>
      </c>
      <c r="AF7"/>
    </row>
    <row r="8" spans="1:36" x14ac:dyDescent="0.25">
      <c r="A8" s="308">
        <v>6008</v>
      </c>
      <c r="B8" s="309" t="s">
        <v>146</v>
      </c>
      <c r="C8" s="309" t="s">
        <v>161</v>
      </c>
      <c r="D8" s="309" t="s">
        <v>148</v>
      </c>
      <c r="E8" s="308">
        <v>803</v>
      </c>
      <c r="F8" s="309" t="s">
        <v>162</v>
      </c>
      <c r="G8" s="309" t="s">
        <v>269</v>
      </c>
      <c r="H8" s="309" t="s">
        <v>151</v>
      </c>
      <c r="I8" s="308">
        <v>22</v>
      </c>
      <c r="J8" s="308">
        <v>1</v>
      </c>
      <c r="K8" s="309" t="s">
        <v>270</v>
      </c>
      <c r="L8" s="308">
        <v>1</v>
      </c>
      <c r="M8" s="309" t="s">
        <v>153</v>
      </c>
      <c r="N8" s="309" t="s">
        <v>163</v>
      </c>
      <c r="O8" s="310">
        <v>995290</v>
      </c>
      <c r="P8" s="310">
        <v>759808</v>
      </c>
      <c r="Q8" s="310">
        <v>992318</v>
      </c>
      <c r="R8" s="310">
        <v>821590</v>
      </c>
      <c r="S8" s="310">
        <v>990348</v>
      </c>
      <c r="T8" s="310">
        <v>951142</v>
      </c>
      <c r="U8" s="310">
        <v>839992</v>
      </c>
      <c r="V8" s="310">
        <v>976824</v>
      </c>
      <c r="W8" s="310">
        <v>950843</v>
      </c>
      <c r="X8" s="310">
        <v>986855</v>
      </c>
      <c r="Y8" s="310">
        <v>961142</v>
      </c>
      <c r="Z8" s="310">
        <v>994727</v>
      </c>
      <c r="AA8" s="310">
        <v>11220879</v>
      </c>
      <c r="AB8" s="308">
        <v>2018</v>
      </c>
      <c r="AC8" s="311">
        <v>0.10199999999999999</v>
      </c>
      <c r="AD8" s="291">
        <f t="shared" si="0"/>
        <v>1144529.6579999998</v>
      </c>
      <c r="AE8" s="312" t="s">
        <v>104</v>
      </c>
      <c r="AI8" s="337"/>
    </row>
    <row r="9" spans="1:36" x14ac:dyDescent="0.25">
      <c r="A9" s="308">
        <v>6008</v>
      </c>
      <c r="B9" s="309" t="s">
        <v>146</v>
      </c>
      <c r="C9" s="309" t="s">
        <v>161</v>
      </c>
      <c r="D9" s="309" t="s">
        <v>148</v>
      </c>
      <c r="E9" s="308">
        <v>803</v>
      </c>
      <c r="F9" s="309" t="s">
        <v>162</v>
      </c>
      <c r="G9" s="309" t="s">
        <v>269</v>
      </c>
      <c r="H9" s="309" t="s">
        <v>151</v>
      </c>
      <c r="I9" s="308">
        <v>22</v>
      </c>
      <c r="J9" s="308">
        <v>1</v>
      </c>
      <c r="K9" s="309" t="s">
        <v>270</v>
      </c>
      <c r="L9" s="308">
        <v>2</v>
      </c>
      <c r="M9" s="309" t="s">
        <v>153</v>
      </c>
      <c r="N9" s="309" t="s">
        <v>163</v>
      </c>
      <c r="O9" s="310">
        <v>999093</v>
      </c>
      <c r="P9" s="310">
        <v>902468</v>
      </c>
      <c r="Q9" s="310">
        <v>996445</v>
      </c>
      <c r="R9" s="310">
        <v>959690</v>
      </c>
      <c r="S9" s="310">
        <v>852902</v>
      </c>
      <c r="T9" s="310">
        <v>951789</v>
      </c>
      <c r="U9" s="310">
        <v>978809</v>
      </c>
      <c r="V9" s="310">
        <v>977195</v>
      </c>
      <c r="W9" s="310">
        <v>914349</v>
      </c>
      <c r="X9" s="310">
        <v>135991</v>
      </c>
      <c r="Y9" s="310">
        <v>-9095</v>
      </c>
      <c r="Z9" s="310">
        <v>789296</v>
      </c>
      <c r="AA9" s="310">
        <v>9448932</v>
      </c>
      <c r="AB9" s="308">
        <v>2018</v>
      </c>
      <c r="AC9" s="311">
        <v>0.10199999999999999</v>
      </c>
      <c r="AD9" s="291">
        <f t="shared" si="0"/>
        <v>963791.0639999999</v>
      </c>
      <c r="AE9" s="312" t="s">
        <v>104</v>
      </c>
      <c r="AI9" s="538"/>
    </row>
    <row r="10" spans="1:36" x14ac:dyDescent="0.25">
      <c r="A10" s="308">
        <v>6008</v>
      </c>
      <c r="B10" s="309" t="s">
        <v>146</v>
      </c>
      <c r="C10" s="309" t="s">
        <v>161</v>
      </c>
      <c r="D10" s="309" t="s">
        <v>148</v>
      </c>
      <c r="E10" s="308">
        <v>803</v>
      </c>
      <c r="F10" s="309" t="s">
        <v>162</v>
      </c>
      <c r="G10" s="309" t="s">
        <v>269</v>
      </c>
      <c r="H10" s="309" t="s">
        <v>151</v>
      </c>
      <c r="I10" s="308">
        <v>22</v>
      </c>
      <c r="J10" s="308">
        <v>1</v>
      </c>
      <c r="K10" s="309" t="s">
        <v>270</v>
      </c>
      <c r="L10" s="308">
        <v>3</v>
      </c>
      <c r="M10" s="309" t="s">
        <v>153</v>
      </c>
      <c r="N10" s="309" t="s">
        <v>163</v>
      </c>
      <c r="O10" s="310">
        <v>989648</v>
      </c>
      <c r="P10" s="310">
        <v>893775</v>
      </c>
      <c r="Q10" s="310">
        <v>988663</v>
      </c>
      <c r="R10" s="310">
        <v>181326</v>
      </c>
      <c r="S10" s="310">
        <v>787003</v>
      </c>
      <c r="T10" s="310">
        <v>847368</v>
      </c>
      <c r="U10" s="310">
        <v>911508</v>
      </c>
      <c r="V10" s="310">
        <v>969365</v>
      </c>
      <c r="W10" s="310">
        <v>942363</v>
      </c>
      <c r="X10" s="310">
        <v>978791</v>
      </c>
      <c r="Y10" s="310">
        <v>952142</v>
      </c>
      <c r="Z10" s="310">
        <v>985496</v>
      </c>
      <c r="AA10" s="310">
        <v>10427448</v>
      </c>
      <c r="AB10" s="308">
        <v>2018</v>
      </c>
      <c r="AC10" s="311">
        <v>0.10199999999999999</v>
      </c>
      <c r="AD10" s="291">
        <f t="shared" si="0"/>
        <v>1063599.696</v>
      </c>
      <c r="AE10" s="312" t="s">
        <v>104</v>
      </c>
      <c r="AI10" s="337"/>
      <c r="AJ10" s="337"/>
    </row>
    <row r="11" spans="1:36" x14ac:dyDescent="0.25">
      <c r="A11" s="314">
        <v>87</v>
      </c>
      <c r="B11" s="315" t="s">
        <v>146</v>
      </c>
      <c r="C11" s="315" t="s">
        <v>167</v>
      </c>
      <c r="D11" s="315" t="s">
        <v>168</v>
      </c>
      <c r="E11" s="314">
        <v>30151</v>
      </c>
      <c r="F11" s="315" t="s">
        <v>149</v>
      </c>
      <c r="G11" s="315" t="s">
        <v>269</v>
      </c>
      <c r="H11" s="315" t="s">
        <v>151</v>
      </c>
      <c r="I11" s="314">
        <v>22</v>
      </c>
      <c r="J11" s="314">
        <v>1</v>
      </c>
      <c r="K11" s="315" t="s">
        <v>270</v>
      </c>
      <c r="L11" s="315"/>
      <c r="M11" s="315" t="s">
        <v>153</v>
      </c>
      <c r="N11" s="315" t="s">
        <v>154</v>
      </c>
      <c r="O11" s="316">
        <v>64.655000000000001</v>
      </c>
      <c r="P11" s="316">
        <v>34.468000000000004</v>
      </c>
      <c r="Q11" s="316">
        <v>357.88099999999997</v>
      </c>
      <c r="R11" s="316">
        <v>480.37299999999999</v>
      </c>
      <c r="S11" s="316">
        <v>469.91800000000001</v>
      </c>
      <c r="T11" s="316">
        <v>485.97</v>
      </c>
      <c r="U11" s="316">
        <v>443.00099999999998</v>
      </c>
      <c r="V11" s="316">
        <v>503.26799999999997</v>
      </c>
      <c r="W11" s="316">
        <v>8.3520000000000003</v>
      </c>
      <c r="X11" s="316">
        <v>3.4820000000000002</v>
      </c>
      <c r="Y11" s="316">
        <v>6988.3829999999998</v>
      </c>
      <c r="Z11" s="316">
        <v>60.392000000000003</v>
      </c>
      <c r="AA11" s="316">
        <v>9900.143</v>
      </c>
      <c r="AB11" s="314">
        <v>2018</v>
      </c>
      <c r="AC11" s="311">
        <v>1</v>
      </c>
      <c r="AD11" s="291">
        <f t="shared" si="0"/>
        <v>9900.143</v>
      </c>
      <c r="AE11" s="312" t="s">
        <v>103</v>
      </c>
    </row>
    <row r="12" spans="1:36" x14ac:dyDescent="0.25">
      <c r="A12" s="314">
        <v>87</v>
      </c>
      <c r="B12" s="315" t="s">
        <v>146</v>
      </c>
      <c r="C12" s="315" t="s">
        <v>167</v>
      </c>
      <c r="D12" s="315" t="s">
        <v>168</v>
      </c>
      <c r="E12" s="314">
        <v>30151</v>
      </c>
      <c r="F12" s="315" t="s">
        <v>149</v>
      </c>
      <c r="G12" s="315" t="s">
        <v>269</v>
      </c>
      <c r="H12" s="315" t="s">
        <v>151</v>
      </c>
      <c r="I12" s="314">
        <v>22</v>
      </c>
      <c r="J12" s="314">
        <v>1</v>
      </c>
      <c r="K12" s="315" t="s">
        <v>270</v>
      </c>
      <c r="L12" s="315"/>
      <c r="M12" s="315" t="s">
        <v>153</v>
      </c>
      <c r="N12" s="315" t="s">
        <v>157</v>
      </c>
      <c r="O12" s="316">
        <v>124568.35</v>
      </c>
      <c r="P12" s="316">
        <v>110538.53</v>
      </c>
      <c r="Q12" s="316">
        <v>103347.12</v>
      </c>
      <c r="R12" s="316">
        <v>72788.626999999993</v>
      </c>
      <c r="S12" s="316">
        <v>112875.08</v>
      </c>
      <c r="T12" s="316">
        <v>102321.03</v>
      </c>
      <c r="U12" s="316">
        <v>119927</v>
      </c>
      <c r="V12" s="316">
        <v>58032.732000000004</v>
      </c>
      <c r="W12" s="316">
        <v>115158.65</v>
      </c>
      <c r="X12" s="316">
        <v>127052.52</v>
      </c>
      <c r="Y12" s="316">
        <v>105436.62</v>
      </c>
      <c r="Z12" s="316">
        <v>127964.61</v>
      </c>
      <c r="AA12" s="316">
        <v>1280010.8999999999</v>
      </c>
      <c r="AB12" s="314">
        <v>2018</v>
      </c>
      <c r="AC12" s="311">
        <v>1</v>
      </c>
      <c r="AD12" s="291">
        <f t="shared" si="0"/>
        <v>1280010.8999999999</v>
      </c>
      <c r="AE12" s="312" t="s">
        <v>103</v>
      </c>
      <c r="AI12" s="337"/>
      <c r="AJ12" s="337"/>
    </row>
    <row r="13" spans="1:36" x14ac:dyDescent="0.25">
      <c r="A13" s="314">
        <v>584</v>
      </c>
      <c r="B13" s="315" t="s">
        <v>146</v>
      </c>
      <c r="C13" s="315" t="s">
        <v>170</v>
      </c>
      <c r="D13" s="315" t="s">
        <v>273</v>
      </c>
      <c r="E13" s="314">
        <v>6204</v>
      </c>
      <c r="F13" s="315" t="s">
        <v>149</v>
      </c>
      <c r="G13" s="315" t="s">
        <v>269</v>
      </c>
      <c r="H13" s="315" t="s">
        <v>151</v>
      </c>
      <c r="I13" s="314">
        <v>22</v>
      </c>
      <c r="J13" s="314">
        <v>1</v>
      </c>
      <c r="K13" s="315" t="s">
        <v>270</v>
      </c>
      <c r="L13" s="315"/>
      <c r="M13" s="315" t="s">
        <v>172</v>
      </c>
      <c r="N13" s="315" t="s">
        <v>173</v>
      </c>
      <c r="O13" s="316">
        <v>6036.4930000000004</v>
      </c>
      <c r="P13" s="316">
        <v>6518.424</v>
      </c>
      <c r="Q13" s="316">
        <v>7473.9290000000001</v>
      </c>
      <c r="R13" s="316">
        <v>7738.933</v>
      </c>
      <c r="S13" s="316">
        <v>7867.232</v>
      </c>
      <c r="T13" s="316">
        <v>7735.3720000000003</v>
      </c>
      <c r="U13" s="316">
        <v>7414.3680000000004</v>
      </c>
      <c r="V13" s="316">
        <v>7283.3680000000004</v>
      </c>
      <c r="W13" s="316">
        <v>5966.8860000000004</v>
      </c>
      <c r="X13" s="316">
        <v>5506.076</v>
      </c>
      <c r="Y13" s="316">
        <v>5284.2389999999996</v>
      </c>
      <c r="Z13" s="316">
        <v>5174.68</v>
      </c>
      <c r="AA13" s="316">
        <v>80000</v>
      </c>
      <c r="AB13" s="314">
        <v>2018</v>
      </c>
      <c r="AC13" s="311">
        <v>1</v>
      </c>
      <c r="AD13" s="291">
        <f t="shared" si="0"/>
        <v>80000</v>
      </c>
      <c r="AE13" s="312" t="s">
        <v>103</v>
      </c>
      <c r="AI13" s="338"/>
    </row>
    <row r="14" spans="1:36" x14ac:dyDescent="0.25">
      <c r="A14" s="314">
        <v>2444</v>
      </c>
      <c r="B14" s="315" t="s">
        <v>146</v>
      </c>
      <c r="C14" s="315" t="s">
        <v>175</v>
      </c>
      <c r="D14" s="315" t="s">
        <v>176</v>
      </c>
      <c r="E14" s="314">
        <v>5701</v>
      </c>
      <c r="F14" s="315" t="s">
        <v>149</v>
      </c>
      <c r="G14" s="315" t="s">
        <v>269</v>
      </c>
      <c r="H14" s="315" t="s">
        <v>151</v>
      </c>
      <c r="I14" s="314">
        <v>22</v>
      </c>
      <c r="J14" s="314">
        <v>1</v>
      </c>
      <c r="K14" s="315" t="s">
        <v>270</v>
      </c>
      <c r="L14" s="314"/>
      <c r="M14" s="315" t="s">
        <v>182</v>
      </c>
      <c r="N14" s="315" t="s">
        <v>154</v>
      </c>
      <c r="O14" s="316">
        <v>5294</v>
      </c>
      <c r="P14" s="316">
        <v>1929</v>
      </c>
      <c r="Q14" s="316">
        <v>86</v>
      </c>
      <c r="R14" s="316">
        <v>2628</v>
      </c>
      <c r="S14" s="316">
        <v>3677</v>
      </c>
      <c r="T14" s="316">
        <v>13249</v>
      </c>
      <c r="U14" s="316">
        <v>18716</v>
      </c>
      <c r="V14" s="316">
        <v>22027</v>
      </c>
      <c r="W14" s="316">
        <v>9679</v>
      </c>
      <c r="X14" s="316">
        <v>1259</v>
      </c>
      <c r="Y14" s="316">
        <v>2984</v>
      </c>
      <c r="Z14" s="316">
        <v>5052</v>
      </c>
      <c r="AA14" s="316">
        <v>86580</v>
      </c>
      <c r="AB14" s="314">
        <v>2018</v>
      </c>
      <c r="AC14" s="311">
        <v>1</v>
      </c>
      <c r="AD14" s="291">
        <f t="shared" si="0"/>
        <v>86580</v>
      </c>
      <c r="AE14" s="312" t="s">
        <v>103</v>
      </c>
      <c r="AI14" s="337"/>
      <c r="AJ14" s="337"/>
    </row>
    <row r="15" spans="1:36" x14ac:dyDescent="0.25">
      <c r="A15" s="314">
        <v>2444</v>
      </c>
      <c r="B15" s="315" t="s">
        <v>146</v>
      </c>
      <c r="C15" s="315" t="s">
        <v>175</v>
      </c>
      <c r="D15" s="315" t="s">
        <v>176</v>
      </c>
      <c r="E15" s="314">
        <v>5701</v>
      </c>
      <c r="F15" s="315" t="s">
        <v>149</v>
      </c>
      <c r="G15" s="315" t="s">
        <v>269</v>
      </c>
      <c r="H15" s="315" t="s">
        <v>151</v>
      </c>
      <c r="I15" s="314">
        <v>22</v>
      </c>
      <c r="J15" s="314">
        <v>1</v>
      </c>
      <c r="K15" s="315" t="s">
        <v>270</v>
      </c>
      <c r="L15" s="314"/>
      <c r="M15" s="315" t="s">
        <v>153</v>
      </c>
      <c r="N15" s="315" t="s">
        <v>154</v>
      </c>
      <c r="O15" s="316">
        <v>10317</v>
      </c>
      <c r="P15" s="316">
        <v>6401</v>
      </c>
      <c r="Q15" s="316">
        <v>-201</v>
      </c>
      <c r="R15" s="316">
        <v>4863</v>
      </c>
      <c r="S15" s="316">
        <v>25068</v>
      </c>
      <c r="T15" s="316">
        <v>81178</v>
      </c>
      <c r="U15" s="316">
        <v>94668</v>
      </c>
      <c r="V15" s="316">
        <v>81725</v>
      </c>
      <c r="W15" s="316">
        <v>62809</v>
      </c>
      <c r="X15" s="316">
        <v>63928</v>
      </c>
      <c r="Y15" s="316">
        <v>66879</v>
      </c>
      <c r="Z15" s="316">
        <v>57807</v>
      </c>
      <c r="AA15" s="316">
        <v>555442</v>
      </c>
      <c r="AB15" s="314">
        <v>2018</v>
      </c>
      <c r="AC15" s="311">
        <v>1</v>
      </c>
      <c r="AD15" s="291">
        <f t="shared" si="0"/>
        <v>555442</v>
      </c>
      <c r="AE15" s="312" t="s">
        <v>103</v>
      </c>
      <c r="AI15" s="337"/>
    </row>
    <row r="16" spans="1:36" x14ac:dyDescent="0.25">
      <c r="A16" s="314">
        <v>2446</v>
      </c>
      <c r="B16" s="315" t="s">
        <v>146</v>
      </c>
      <c r="C16" s="315" t="s">
        <v>179</v>
      </c>
      <c r="D16" s="315" t="s">
        <v>180</v>
      </c>
      <c r="E16" s="314">
        <v>17718</v>
      </c>
      <c r="F16" s="315" t="s">
        <v>149</v>
      </c>
      <c r="G16" s="315" t="s">
        <v>269</v>
      </c>
      <c r="H16" s="315" t="s">
        <v>274</v>
      </c>
      <c r="I16" s="314">
        <v>22</v>
      </c>
      <c r="J16" s="314">
        <v>1</v>
      </c>
      <c r="K16" s="315" t="s">
        <v>270</v>
      </c>
      <c r="L16" s="314"/>
      <c r="M16" s="315" t="s">
        <v>182</v>
      </c>
      <c r="N16" s="315" t="s">
        <v>154</v>
      </c>
      <c r="O16" s="316">
        <v>1592</v>
      </c>
      <c r="P16" s="316">
        <v>1389</v>
      </c>
      <c r="Q16" s="316">
        <v>3328</v>
      </c>
      <c r="R16" s="316">
        <v>19086</v>
      </c>
      <c r="S16" s="316">
        <v>39894</v>
      </c>
      <c r="T16" s="316">
        <v>15080</v>
      </c>
      <c r="U16" s="316">
        <v>12438</v>
      </c>
      <c r="V16" s="316">
        <v>12929</v>
      </c>
      <c r="W16" s="316">
        <v>15590</v>
      </c>
      <c r="X16" s="316">
        <v>32470</v>
      </c>
      <c r="Y16" s="316">
        <v>21894</v>
      </c>
      <c r="Z16" s="316">
        <v>17012</v>
      </c>
      <c r="AA16" s="316">
        <v>192702</v>
      </c>
      <c r="AB16" s="314">
        <v>2018</v>
      </c>
      <c r="AC16" s="311">
        <v>1</v>
      </c>
      <c r="AD16" s="291">
        <f t="shared" si="0"/>
        <v>192702</v>
      </c>
      <c r="AE16" s="312" t="s">
        <v>103</v>
      </c>
    </row>
    <row r="17" spans="1:35" x14ac:dyDescent="0.25">
      <c r="A17" s="314">
        <v>2446</v>
      </c>
      <c r="B17" s="315" t="s">
        <v>146</v>
      </c>
      <c r="C17" s="315" t="s">
        <v>179</v>
      </c>
      <c r="D17" s="315" t="s">
        <v>180</v>
      </c>
      <c r="E17" s="314">
        <v>17718</v>
      </c>
      <c r="F17" s="315" t="s">
        <v>149</v>
      </c>
      <c r="G17" s="315" t="s">
        <v>269</v>
      </c>
      <c r="H17" s="315" t="s">
        <v>274</v>
      </c>
      <c r="I17" s="314">
        <v>22</v>
      </c>
      <c r="J17" s="314">
        <v>1</v>
      </c>
      <c r="K17" s="315" t="s">
        <v>270</v>
      </c>
      <c r="L17" s="315"/>
      <c r="M17" s="315" t="s">
        <v>153</v>
      </c>
      <c r="N17" s="315" t="s">
        <v>154</v>
      </c>
      <c r="O17" s="316">
        <v>20681</v>
      </c>
      <c r="P17" s="316">
        <v>33629</v>
      </c>
      <c r="Q17" s="316">
        <v>33075</v>
      </c>
      <c r="R17" s="316">
        <v>45624</v>
      </c>
      <c r="S17" s="316">
        <v>51710</v>
      </c>
      <c r="T17" s="316">
        <v>40011</v>
      </c>
      <c r="U17" s="316">
        <v>47329</v>
      </c>
      <c r="V17" s="316">
        <v>46004</v>
      </c>
      <c r="W17" s="316">
        <v>28605</v>
      </c>
      <c r="X17" s="316">
        <v>0</v>
      </c>
      <c r="Y17" s="316">
        <v>0</v>
      </c>
      <c r="Z17" s="316">
        <v>15826</v>
      </c>
      <c r="AA17" s="316">
        <v>362494</v>
      </c>
      <c r="AB17" s="314">
        <v>2018</v>
      </c>
      <c r="AC17" s="311">
        <v>1</v>
      </c>
      <c r="AD17" s="291">
        <f t="shared" si="0"/>
        <v>362494</v>
      </c>
      <c r="AE17" s="312" t="s">
        <v>103</v>
      </c>
      <c r="AI17" s="337"/>
    </row>
    <row r="18" spans="1:35" x14ac:dyDescent="0.25">
      <c r="A18" s="314">
        <v>2450</v>
      </c>
      <c r="B18" s="315" t="s">
        <v>146</v>
      </c>
      <c r="C18" s="315" t="s">
        <v>185</v>
      </c>
      <c r="D18" s="315" t="s">
        <v>184</v>
      </c>
      <c r="E18" s="314">
        <v>15473</v>
      </c>
      <c r="F18" s="315" t="s">
        <v>149</v>
      </c>
      <c r="G18" s="315" t="s">
        <v>269</v>
      </c>
      <c r="H18" s="315" t="s">
        <v>151</v>
      </c>
      <c r="I18" s="314">
        <v>22</v>
      </c>
      <c r="J18" s="314">
        <v>1</v>
      </c>
      <c r="K18" s="315" t="s">
        <v>270</v>
      </c>
      <c r="L18" s="315"/>
      <c r="M18" s="315" t="s">
        <v>153</v>
      </c>
      <c r="N18" s="315" t="s">
        <v>195</v>
      </c>
      <c r="O18" s="316">
        <v>0</v>
      </c>
      <c r="P18" s="316">
        <v>0</v>
      </c>
      <c r="Q18" s="316">
        <v>0</v>
      </c>
      <c r="R18" s="316">
        <v>0</v>
      </c>
      <c r="S18" s="316">
        <v>0</v>
      </c>
      <c r="T18" s="316">
        <v>0</v>
      </c>
      <c r="U18" s="316">
        <v>0</v>
      </c>
      <c r="V18" s="316">
        <v>0</v>
      </c>
      <c r="W18" s="316">
        <v>0</v>
      </c>
      <c r="X18" s="316">
        <v>0</v>
      </c>
      <c r="Y18" s="316">
        <v>0</v>
      </c>
      <c r="Z18" s="316">
        <v>0</v>
      </c>
      <c r="AA18" s="316">
        <v>0</v>
      </c>
      <c r="AB18" s="314">
        <v>2018</v>
      </c>
      <c r="AC18" s="311">
        <v>1</v>
      </c>
      <c r="AD18" s="291">
        <f t="shared" si="0"/>
        <v>0</v>
      </c>
      <c r="AE18" s="312" t="s">
        <v>103</v>
      </c>
    </row>
    <row r="19" spans="1:35" x14ac:dyDescent="0.25">
      <c r="A19" s="314">
        <v>2450</v>
      </c>
      <c r="B19" s="315" t="s">
        <v>146</v>
      </c>
      <c r="C19" s="315" t="s">
        <v>185</v>
      </c>
      <c r="D19" s="315" t="s">
        <v>184</v>
      </c>
      <c r="E19" s="314">
        <v>15473</v>
      </c>
      <c r="F19" s="315" t="s">
        <v>149</v>
      </c>
      <c r="G19" s="315" t="s">
        <v>269</v>
      </c>
      <c r="H19" s="315" t="s">
        <v>151</v>
      </c>
      <c r="I19" s="314">
        <v>22</v>
      </c>
      <c r="J19" s="314">
        <v>1</v>
      </c>
      <c r="K19" s="315" t="s">
        <v>270</v>
      </c>
      <c r="L19" s="315"/>
      <c r="M19" s="315" t="s">
        <v>153</v>
      </c>
      <c r="N19" s="315" t="s">
        <v>177</v>
      </c>
      <c r="O19" s="316">
        <v>0</v>
      </c>
      <c r="P19" s="316">
        <v>0</v>
      </c>
      <c r="Q19" s="316">
        <v>0</v>
      </c>
      <c r="R19" s="316">
        <v>0</v>
      </c>
      <c r="S19" s="316">
        <v>0</v>
      </c>
      <c r="T19" s="316">
        <v>0</v>
      </c>
      <c r="U19" s="316">
        <v>0</v>
      </c>
      <c r="V19" s="316">
        <v>0</v>
      </c>
      <c r="W19" s="316">
        <v>0</v>
      </c>
      <c r="X19" s="316">
        <v>0</v>
      </c>
      <c r="Y19" s="316">
        <v>0</v>
      </c>
      <c r="Z19" s="316">
        <v>0</v>
      </c>
      <c r="AA19" s="316">
        <v>0</v>
      </c>
      <c r="AB19" s="314">
        <v>2018</v>
      </c>
      <c r="AC19" s="311">
        <v>1</v>
      </c>
      <c r="AD19" s="291">
        <f t="shared" si="0"/>
        <v>0</v>
      </c>
      <c r="AE19" s="312" t="s">
        <v>103</v>
      </c>
    </row>
    <row r="20" spans="1:35" x14ac:dyDescent="0.25">
      <c r="A20" s="314">
        <v>2450</v>
      </c>
      <c r="B20" s="315" t="s">
        <v>146</v>
      </c>
      <c r="C20" s="315" t="s">
        <v>185</v>
      </c>
      <c r="D20" s="315" t="s">
        <v>184</v>
      </c>
      <c r="E20" s="314">
        <v>15473</v>
      </c>
      <c r="F20" s="315" t="s">
        <v>149</v>
      </c>
      <c r="G20" s="315" t="s">
        <v>269</v>
      </c>
      <c r="H20" s="315" t="s">
        <v>151</v>
      </c>
      <c r="I20" s="314">
        <v>22</v>
      </c>
      <c r="J20" s="314">
        <v>1</v>
      </c>
      <c r="K20" s="315" t="s">
        <v>270</v>
      </c>
      <c r="L20" s="314"/>
      <c r="M20" s="315" t="s">
        <v>153</v>
      </c>
      <c r="N20" s="315" t="s">
        <v>154</v>
      </c>
      <c r="O20" s="316">
        <v>0</v>
      </c>
      <c r="P20" s="316">
        <v>11152</v>
      </c>
      <c r="Q20" s="316">
        <v>8594</v>
      </c>
      <c r="R20" s="316">
        <v>19505</v>
      </c>
      <c r="S20" s="316">
        <v>25673</v>
      </c>
      <c r="T20" s="316">
        <v>29935</v>
      </c>
      <c r="U20" s="316">
        <v>35330</v>
      </c>
      <c r="V20" s="316">
        <v>35189</v>
      </c>
      <c r="W20" s="316">
        <v>13403</v>
      </c>
      <c r="X20" s="316">
        <v>10956</v>
      </c>
      <c r="Y20" s="316">
        <v>599</v>
      </c>
      <c r="Z20" s="316">
        <v>2925</v>
      </c>
      <c r="AA20" s="316">
        <v>193261</v>
      </c>
      <c r="AB20" s="314">
        <v>2018</v>
      </c>
      <c r="AC20" s="311">
        <v>1</v>
      </c>
      <c r="AD20" s="291">
        <f t="shared" si="0"/>
        <v>193261</v>
      </c>
      <c r="AE20" s="312" t="s">
        <v>103</v>
      </c>
    </row>
    <row r="21" spans="1:35" x14ac:dyDescent="0.25">
      <c r="A21" s="314">
        <v>2451</v>
      </c>
      <c r="B21" s="315" t="s">
        <v>146</v>
      </c>
      <c r="C21" s="315" t="s">
        <v>186</v>
      </c>
      <c r="D21" s="315" t="s">
        <v>184</v>
      </c>
      <c r="E21" s="314">
        <v>15473</v>
      </c>
      <c r="F21" s="315" t="s">
        <v>149</v>
      </c>
      <c r="G21" s="315" t="s">
        <v>269</v>
      </c>
      <c r="H21" s="315" t="s">
        <v>151</v>
      </c>
      <c r="I21" s="314">
        <v>22</v>
      </c>
      <c r="J21" s="314">
        <v>1</v>
      </c>
      <c r="K21" s="315" t="s">
        <v>270</v>
      </c>
      <c r="L21" s="314"/>
      <c r="M21" s="315" t="s">
        <v>153</v>
      </c>
      <c r="N21" s="315" t="s">
        <v>195</v>
      </c>
      <c r="O21" s="316">
        <v>0</v>
      </c>
      <c r="P21" s="316">
        <v>0</v>
      </c>
      <c r="Q21" s="316">
        <v>0</v>
      </c>
      <c r="R21" s="316">
        <v>0</v>
      </c>
      <c r="S21" s="316">
        <v>0</v>
      </c>
      <c r="T21" s="316">
        <v>0</v>
      </c>
      <c r="U21" s="316">
        <v>0</v>
      </c>
      <c r="V21" s="316">
        <v>0</v>
      </c>
      <c r="W21" s="316">
        <v>0</v>
      </c>
      <c r="X21" s="316">
        <v>0</v>
      </c>
      <c r="Y21" s="316">
        <v>0</v>
      </c>
      <c r="Z21" s="316">
        <v>0</v>
      </c>
      <c r="AA21" s="316">
        <v>0</v>
      </c>
      <c r="AB21" s="314">
        <v>2018</v>
      </c>
      <c r="AC21" s="311">
        <v>1</v>
      </c>
      <c r="AD21" s="291">
        <f t="shared" si="0"/>
        <v>0</v>
      </c>
      <c r="AE21" s="312" t="s">
        <v>103</v>
      </c>
    </row>
    <row r="22" spans="1:35" x14ac:dyDescent="0.25">
      <c r="A22" s="314">
        <v>2451</v>
      </c>
      <c r="B22" s="315" t="s">
        <v>146</v>
      </c>
      <c r="C22" s="315" t="s">
        <v>186</v>
      </c>
      <c r="D22" s="315" t="s">
        <v>184</v>
      </c>
      <c r="E22" s="314">
        <v>15473</v>
      </c>
      <c r="F22" s="315" t="s">
        <v>149</v>
      </c>
      <c r="G22" s="315" t="s">
        <v>269</v>
      </c>
      <c r="H22" s="315" t="s">
        <v>151</v>
      </c>
      <c r="I22" s="314">
        <v>22</v>
      </c>
      <c r="J22" s="314">
        <v>1</v>
      </c>
      <c r="K22" s="315" t="s">
        <v>270</v>
      </c>
      <c r="L22" s="314"/>
      <c r="M22" s="315" t="s">
        <v>153</v>
      </c>
      <c r="N22" s="315" t="s">
        <v>177</v>
      </c>
      <c r="O22" s="316">
        <v>1329.23</v>
      </c>
      <c r="P22" s="316">
        <v>1235.9179999999999</v>
      </c>
      <c r="Q22" s="316">
        <v>709.81899999999996</v>
      </c>
      <c r="R22" s="316">
        <v>846.66</v>
      </c>
      <c r="S22" s="316">
        <v>1000.198</v>
      </c>
      <c r="T22" s="316">
        <v>711.77200000000005</v>
      </c>
      <c r="U22" s="316">
        <v>2299.5920000000001</v>
      </c>
      <c r="V22" s="316">
        <v>1603.4469999999999</v>
      </c>
      <c r="W22" s="316">
        <v>2166.9340000000002</v>
      </c>
      <c r="X22" s="316">
        <v>3318.5419999999999</v>
      </c>
      <c r="Y22" s="316">
        <v>1905.4949999999999</v>
      </c>
      <c r="Z22" s="316">
        <v>1364.8320000000001</v>
      </c>
      <c r="AA22" s="316">
        <v>18492.438999999998</v>
      </c>
      <c r="AB22" s="314">
        <v>2018</v>
      </c>
      <c r="AC22" s="311">
        <v>1</v>
      </c>
      <c r="AD22" s="291">
        <f t="shared" si="0"/>
        <v>18492.438999999998</v>
      </c>
      <c r="AE22" s="312" t="s">
        <v>103</v>
      </c>
    </row>
    <row r="23" spans="1:35" x14ac:dyDescent="0.25">
      <c r="A23" s="314">
        <v>2451</v>
      </c>
      <c r="B23" s="315" t="s">
        <v>146</v>
      </c>
      <c r="C23" s="315" t="s">
        <v>186</v>
      </c>
      <c r="D23" s="315" t="s">
        <v>184</v>
      </c>
      <c r="E23" s="314">
        <v>15473</v>
      </c>
      <c r="F23" s="315" t="s">
        <v>149</v>
      </c>
      <c r="G23" s="315" t="s">
        <v>269</v>
      </c>
      <c r="H23" s="315" t="s">
        <v>151</v>
      </c>
      <c r="I23" s="314">
        <v>22</v>
      </c>
      <c r="J23" s="314">
        <v>1</v>
      </c>
      <c r="K23" s="315" t="s">
        <v>270</v>
      </c>
      <c r="L23" s="315"/>
      <c r="M23" s="315" t="s">
        <v>153</v>
      </c>
      <c r="N23" s="315" t="s">
        <v>275</v>
      </c>
      <c r="O23" s="316">
        <v>436009.77</v>
      </c>
      <c r="P23" s="316">
        <v>424539.08</v>
      </c>
      <c r="Q23" s="316">
        <v>420039.18</v>
      </c>
      <c r="R23" s="316">
        <v>244316.34</v>
      </c>
      <c r="S23" s="316">
        <v>279153.8</v>
      </c>
      <c r="T23" s="316">
        <v>287363.23</v>
      </c>
      <c r="U23" s="316">
        <v>350551.41</v>
      </c>
      <c r="V23" s="316">
        <v>519025.55</v>
      </c>
      <c r="W23" s="316">
        <v>357535.07</v>
      </c>
      <c r="X23" s="316">
        <v>306514.46000000002</v>
      </c>
      <c r="Y23" s="316">
        <v>472674.51</v>
      </c>
      <c r="Z23" s="316">
        <v>558033.17000000004</v>
      </c>
      <c r="AA23" s="316">
        <v>4655755.5999999996</v>
      </c>
      <c r="AB23" s="314">
        <v>2018</v>
      </c>
      <c r="AC23" s="311">
        <v>1</v>
      </c>
      <c r="AD23" s="291">
        <f t="shared" si="0"/>
        <v>4655755.5999999996</v>
      </c>
      <c r="AE23" s="312" t="s">
        <v>103</v>
      </c>
    </row>
    <row r="24" spans="1:35" x14ac:dyDescent="0.25">
      <c r="A24" s="314">
        <v>2454</v>
      </c>
      <c r="B24" s="315" t="s">
        <v>146</v>
      </c>
      <c r="C24" s="315" t="s">
        <v>188</v>
      </c>
      <c r="D24" s="315" t="s">
        <v>180</v>
      </c>
      <c r="E24" s="314">
        <v>17718</v>
      </c>
      <c r="F24" s="315" t="s">
        <v>149</v>
      </c>
      <c r="G24" s="315" t="s">
        <v>269</v>
      </c>
      <c r="H24" s="315" t="s">
        <v>274</v>
      </c>
      <c r="I24" s="314">
        <v>22</v>
      </c>
      <c r="J24" s="314">
        <v>1</v>
      </c>
      <c r="K24" s="315" t="s">
        <v>270</v>
      </c>
      <c r="L24" s="315"/>
      <c r="M24" s="315" t="s">
        <v>182</v>
      </c>
      <c r="N24" s="315" t="s">
        <v>154</v>
      </c>
      <c r="O24" s="316">
        <v>8605</v>
      </c>
      <c r="P24" s="316">
        <v>23445</v>
      </c>
      <c r="Q24" s="316">
        <v>41083</v>
      </c>
      <c r="R24" s="316">
        <v>96981</v>
      </c>
      <c r="S24" s="316">
        <v>118280</v>
      </c>
      <c r="T24" s="316">
        <v>57576</v>
      </c>
      <c r="U24" s="316" t="s">
        <v>276</v>
      </c>
      <c r="V24" s="316">
        <v>39160</v>
      </c>
      <c r="W24" s="316">
        <v>38038</v>
      </c>
      <c r="X24" s="316">
        <v>40407</v>
      </c>
      <c r="Y24" s="316">
        <v>0</v>
      </c>
      <c r="Z24" s="316">
        <v>10569</v>
      </c>
      <c r="AA24" s="316">
        <v>474144</v>
      </c>
      <c r="AB24" s="314">
        <v>2018</v>
      </c>
      <c r="AC24" s="311">
        <v>1</v>
      </c>
      <c r="AD24" s="291">
        <f t="shared" si="0"/>
        <v>474144</v>
      </c>
      <c r="AE24" s="312" t="s">
        <v>103</v>
      </c>
    </row>
    <row r="25" spans="1:35" x14ac:dyDescent="0.25">
      <c r="A25" s="314">
        <v>2454</v>
      </c>
      <c r="B25" s="315" t="s">
        <v>146</v>
      </c>
      <c r="C25" s="315" t="s">
        <v>188</v>
      </c>
      <c r="D25" s="315" t="s">
        <v>180</v>
      </c>
      <c r="E25" s="314">
        <v>17718</v>
      </c>
      <c r="F25" s="315" t="s">
        <v>149</v>
      </c>
      <c r="G25" s="315" t="s">
        <v>269</v>
      </c>
      <c r="H25" s="315" t="s">
        <v>274</v>
      </c>
      <c r="I25" s="314">
        <v>22</v>
      </c>
      <c r="J25" s="314">
        <v>1</v>
      </c>
      <c r="K25" s="315" t="s">
        <v>270</v>
      </c>
      <c r="L25" s="315"/>
      <c r="M25" s="315" t="s">
        <v>153</v>
      </c>
      <c r="N25" s="315" t="s">
        <v>154</v>
      </c>
      <c r="O25" s="316">
        <v>38140</v>
      </c>
      <c r="P25" s="316">
        <v>29886</v>
      </c>
      <c r="Q25" s="316">
        <v>22272</v>
      </c>
      <c r="R25" s="316">
        <v>31804</v>
      </c>
      <c r="S25" s="316">
        <v>70789</v>
      </c>
      <c r="T25" s="316">
        <v>88009</v>
      </c>
      <c r="U25" s="316" t="s">
        <v>276</v>
      </c>
      <c r="V25" s="316">
        <v>114381</v>
      </c>
      <c r="W25" s="316">
        <v>97250</v>
      </c>
      <c r="X25" s="316">
        <v>36200</v>
      </c>
      <c r="Y25" s="316">
        <v>51296</v>
      </c>
      <c r="Z25" s="316">
        <v>101971</v>
      </c>
      <c r="AA25" s="316">
        <v>681998</v>
      </c>
      <c r="AB25" s="314">
        <v>2018</v>
      </c>
      <c r="AC25" s="311">
        <v>1</v>
      </c>
      <c r="AD25" s="291">
        <f t="shared" si="0"/>
        <v>681998</v>
      </c>
      <c r="AE25" s="312" t="s">
        <v>103</v>
      </c>
    </row>
    <row r="26" spans="1:35" x14ac:dyDescent="0.25">
      <c r="A26" s="314">
        <v>2465</v>
      </c>
      <c r="B26" s="315" t="s">
        <v>146</v>
      </c>
      <c r="C26" s="315" t="s">
        <v>189</v>
      </c>
      <c r="D26" s="315" t="s">
        <v>273</v>
      </c>
      <c r="E26" s="314">
        <v>6204</v>
      </c>
      <c r="F26" s="315" t="s">
        <v>149</v>
      </c>
      <c r="G26" s="315" t="s">
        <v>269</v>
      </c>
      <c r="H26" s="315" t="s">
        <v>151</v>
      </c>
      <c r="I26" s="314">
        <v>22</v>
      </c>
      <c r="J26" s="314">
        <v>1</v>
      </c>
      <c r="K26" s="315" t="s">
        <v>270</v>
      </c>
      <c r="L26" s="314"/>
      <c r="M26" s="315" t="s">
        <v>182</v>
      </c>
      <c r="N26" s="315" t="s">
        <v>154</v>
      </c>
      <c r="O26" s="316">
        <v>-81</v>
      </c>
      <c r="P26" s="316">
        <v>-68</v>
      </c>
      <c r="Q26" s="316">
        <v>396</v>
      </c>
      <c r="R26" s="316">
        <v>-59</v>
      </c>
      <c r="S26" s="316">
        <v>-55</v>
      </c>
      <c r="T26" s="316">
        <v>1484</v>
      </c>
      <c r="U26" s="316">
        <v>2606</v>
      </c>
      <c r="V26" s="316">
        <v>2468</v>
      </c>
      <c r="W26" s="316">
        <v>5738</v>
      </c>
      <c r="X26" s="316">
        <v>13202</v>
      </c>
      <c r="Y26" s="316">
        <v>8396</v>
      </c>
      <c r="Z26" s="316">
        <v>-65</v>
      </c>
      <c r="AA26" s="316">
        <v>33962</v>
      </c>
      <c r="AB26" s="314">
        <v>2018</v>
      </c>
      <c r="AC26" s="311">
        <v>1</v>
      </c>
      <c r="AD26" s="291">
        <f t="shared" si="0"/>
        <v>33962</v>
      </c>
      <c r="AE26" s="312" t="s">
        <v>103</v>
      </c>
    </row>
    <row r="27" spans="1:35" x14ac:dyDescent="0.25">
      <c r="A27" s="314">
        <v>2465</v>
      </c>
      <c r="B27" s="315" t="s">
        <v>146</v>
      </c>
      <c r="C27" s="315" t="s">
        <v>189</v>
      </c>
      <c r="D27" s="315" t="s">
        <v>273</v>
      </c>
      <c r="E27" s="314">
        <v>6204</v>
      </c>
      <c r="F27" s="315" t="s">
        <v>149</v>
      </c>
      <c r="G27" s="315" t="s">
        <v>269</v>
      </c>
      <c r="H27" s="315" t="s">
        <v>151</v>
      </c>
      <c r="I27" s="314">
        <v>22</v>
      </c>
      <c r="J27" s="314">
        <v>1</v>
      </c>
      <c r="K27" s="315" t="s">
        <v>270</v>
      </c>
      <c r="L27" s="314"/>
      <c r="M27" s="315" t="s">
        <v>172</v>
      </c>
      <c r="N27" s="315" t="s">
        <v>173</v>
      </c>
      <c r="O27" s="316">
        <v>6</v>
      </c>
      <c r="P27" s="316">
        <v>7</v>
      </c>
      <c r="Q27" s="316">
        <v>-5</v>
      </c>
      <c r="R27" s="316">
        <v>9</v>
      </c>
      <c r="S27" s="316">
        <v>7</v>
      </c>
      <c r="T27" s="316">
        <v>10</v>
      </c>
      <c r="U27" s="316">
        <v>8</v>
      </c>
      <c r="V27" s="316">
        <v>0</v>
      </c>
      <c r="W27" s="316">
        <v>0</v>
      </c>
      <c r="X27" s="316">
        <v>0</v>
      </c>
      <c r="Y27" s="316">
        <v>0</v>
      </c>
      <c r="Z27" s="316">
        <v>0</v>
      </c>
      <c r="AA27" s="316">
        <v>42</v>
      </c>
      <c r="AB27" s="314">
        <v>2018</v>
      </c>
      <c r="AC27" s="311">
        <v>1</v>
      </c>
      <c r="AD27" s="291">
        <f t="shared" si="0"/>
        <v>42</v>
      </c>
      <c r="AE27" s="312" t="s">
        <v>103</v>
      </c>
    </row>
    <row r="28" spans="1:35" x14ac:dyDescent="0.25">
      <c r="A28" s="314">
        <v>6402</v>
      </c>
      <c r="B28" s="315" t="s">
        <v>146</v>
      </c>
      <c r="C28" s="315" t="s">
        <v>197</v>
      </c>
      <c r="D28" s="315" t="s">
        <v>198</v>
      </c>
      <c r="E28" s="314">
        <v>2518</v>
      </c>
      <c r="F28" s="315" t="s">
        <v>149</v>
      </c>
      <c r="G28" s="315" t="s">
        <v>269</v>
      </c>
      <c r="H28" s="315" t="s">
        <v>151</v>
      </c>
      <c r="I28" s="314">
        <v>22</v>
      </c>
      <c r="J28" s="314">
        <v>1</v>
      </c>
      <c r="K28" s="315" t="s">
        <v>270</v>
      </c>
      <c r="L28" s="314"/>
      <c r="M28" s="315" t="s">
        <v>172</v>
      </c>
      <c r="N28" s="315" t="s">
        <v>173</v>
      </c>
      <c r="O28" s="316">
        <v>2982.33</v>
      </c>
      <c r="P28" s="316">
        <v>3220.4270000000001</v>
      </c>
      <c r="Q28" s="316">
        <v>3692.4940000000001</v>
      </c>
      <c r="R28" s="316">
        <v>3823.42</v>
      </c>
      <c r="S28" s="316">
        <v>3886.806</v>
      </c>
      <c r="T28" s="316">
        <v>3821.6610000000001</v>
      </c>
      <c r="U28" s="316">
        <v>3663.0680000000002</v>
      </c>
      <c r="V28" s="316">
        <v>3598.348</v>
      </c>
      <c r="W28" s="316">
        <v>2947.94</v>
      </c>
      <c r="X28" s="316">
        <v>2720.277</v>
      </c>
      <c r="Y28" s="316">
        <v>2610.6779999999999</v>
      </c>
      <c r="Z28" s="316">
        <v>2556.5509999999999</v>
      </c>
      <c r="AA28" s="316">
        <v>39524</v>
      </c>
      <c r="AB28" s="314">
        <v>2018</v>
      </c>
      <c r="AC28" s="311">
        <v>1</v>
      </c>
      <c r="AD28" s="291">
        <f t="shared" si="0"/>
        <v>39524</v>
      </c>
      <c r="AE28" s="312" t="s">
        <v>103</v>
      </c>
    </row>
    <row r="29" spans="1:35" x14ac:dyDescent="0.25">
      <c r="A29" s="314">
        <v>7593</v>
      </c>
      <c r="B29" s="315" t="s">
        <v>146</v>
      </c>
      <c r="C29" s="315" t="s">
        <v>199</v>
      </c>
      <c r="D29" s="315" t="s">
        <v>200</v>
      </c>
      <c r="E29" s="314">
        <v>11204</v>
      </c>
      <c r="F29" s="315" t="s">
        <v>149</v>
      </c>
      <c r="G29" s="315" t="s">
        <v>269</v>
      </c>
      <c r="H29" s="315" t="s">
        <v>151</v>
      </c>
      <c r="I29" s="314">
        <v>22</v>
      </c>
      <c r="J29" s="314">
        <v>1</v>
      </c>
      <c r="K29" s="315" t="s">
        <v>270</v>
      </c>
      <c r="L29" s="315"/>
      <c r="M29" s="315" t="s">
        <v>172</v>
      </c>
      <c r="N29" s="315" t="s">
        <v>173</v>
      </c>
      <c r="O29" s="316">
        <v>120.578</v>
      </c>
      <c r="P29" s="316">
        <v>130.20599999999999</v>
      </c>
      <c r="Q29" s="316">
        <v>149.292</v>
      </c>
      <c r="R29" s="316">
        <v>154.58500000000001</v>
      </c>
      <c r="S29" s="316">
        <v>157.148</v>
      </c>
      <c r="T29" s="316">
        <v>154.51400000000001</v>
      </c>
      <c r="U29" s="316">
        <v>148.102</v>
      </c>
      <c r="V29" s="316">
        <v>145.48500000000001</v>
      </c>
      <c r="W29" s="316">
        <v>119.18899999999999</v>
      </c>
      <c r="X29" s="316">
        <v>109.98399999999999</v>
      </c>
      <c r="Y29" s="316">
        <v>105.553</v>
      </c>
      <c r="Z29" s="316">
        <v>103.364</v>
      </c>
      <c r="AA29" s="316">
        <v>1598</v>
      </c>
      <c r="AB29" s="314">
        <v>2018</v>
      </c>
      <c r="AC29" s="311">
        <v>1</v>
      </c>
      <c r="AD29" s="291">
        <f t="shared" si="0"/>
        <v>1598</v>
      </c>
      <c r="AE29" s="312" t="s">
        <v>103</v>
      </c>
    </row>
    <row r="30" spans="1:35" x14ac:dyDescent="0.25">
      <c r="A30" s="314">
        <v>7789</v>
      </c>
      <c r="B30" s="315" t="s">
        <v>146</v>
      </c>
      <c r="C30" s="315" t="s">
        <v>201</v>
      </c>
      <c r="D30" s="315" t="s">
        <v>200</v>
      </c>
      <c r="E30" s="314">
        <v>11204</v>
      </c>
      <c r="F30" s="315" t="s">
        <v>149</v>
      </c>
      <c r="G30" s="315" t="s">
        <v>269</v>
      </c>
      <c r="H30" s="315" t="s">
        <v>151</v>
      </c>
      <c r="I30" s="314">
        <v>22</v>
      </c>
      <c r="J30" s="314">
        <v>1</v>
      </c>
      <c r="K30" s="315" t="s">
        <v>270</v>
      </c>
      <c r="L30" s="315"/>
      <c r="M30" s="315" t="s">
        <v>172</v>
      </c>
      <c r="N30" s="315" t="s">
        <v>173</v>
      </c>
      <c r="O30" s="316">
        <v>2141.5970000000002</v>
      </c>
      <c r="P30" s="316">
        <v>2312.5740000000001</v>
      </c>
      <c r="Q30" s="316">
        <v>2651.5630000000001</v>
      </c>
      <c r="R30" s="316">
        <v>2745.58</v>
      </c>
      <c r="S30" s="316">
        <v>2791.0970000000002</v>
      </c>
      <c r="T30" s="316">
        <v>2744.317</v>
      </c>
      <c r="U30" s="316">
        <v>2630.4319999999998</v>
      </c>
      <c r="V30" s="316">
        <v>2583.9569999999999</v>
      </c>
      <c r="W30" s="316">
        <v>2116.902</v>
      </c>
      <c r="X30" s="316">
        <v>1953.4179999999999</v>
      </c>
      <c r="Y30" s="316">
        <v>1874.7159999999999</v>
      </c>
      <c r="Z30" s="316">
        <v>1835.847</v>
      </c>
      <c r="AA30" s="316">
        <v>28382</v>
      </c>
      <c r="AB30" s="314">
        <v>2018</v>
      </c>
      <c r="AC30" s="311">
        <v>1</v>
      </c>
      <c r="AD30" s="291">
        <f t="shared" si="0"/>
        <v>28382</v>
      </c>
      <c r="AE30" s="312" t="s">
        <v>103</v>
      </c>
    </row>
    <row r="31" spans="1:35" x14ac:dyDescent="0.25">
      <c r="A31" s="314">
        <v>7967</v>
      </c>
      <c r="B31" s="315" t="s">
        <v>146</v>
      </c>
      <c r="C31" s="315" t="s">
        <v>202</v>
      </c>
      <c r="D31" s="315" t="s">
        <v>184</v>
      </c>
      <c r="E31" s="314">
        <v>15473</v>
      </c>
      <c r="F31" s="315" t="s">
        <v>149</v>
      </c>
      <c r="G31" s="315" t="s">
        <v>269</v>
      </c>
      <c r="H31" s="315" t="s">
        <v>151</v>
      </c>
      <c r="I31" s="314">
        <v>22</v>
      </c>
      <c r="J31" s="314">
        <v>1</v>
      </c>
      <c r="K31" s="315" t="s">
        <v>270</v>
      </c>
      <c r="L31" s="315"/>
      <c r="M31" s="315" t="s">
        <v>182</v>
      </c>
      <c r="N31" s="315" t="s">
        <v>154</v>
      </c>
      <c r="O31" s="316">
        <v>276.40800000000002</v>
      </c>
      <c r="P31" s="316">
        <v>297.24</v>
      </c>
      <c r="Q31" s="316">
        <v>342.76</v>
      </c>
      <c r="R31" s="316">
        <v>404.411</v>
      </c>
      <c r="S31" s="316">
        <v>448.73</v>
      </c>
      <c r="T31" s="316">
        <v>511.38299999999998</v>
      </c>
      <c r="U31" s="316">
        <v>490.34699999999998</v>
      </c>
      <c r="V31" s="316">
        <v>546.60799999999995</v>
      </c>
      <c r="W31" s="316">
        <v>484.49599999999998</v>
      </c>
      <c r="X31" s="316">
        <v>345.84100000000001</v>
      </c>
      <c r="Y31" s="316">
        <v>413.779</v>
      </c>
      <c r="Z31" s="316">
        <v>479.99700000000001</v>
      </c>
      <c r="AA31" s="316">
        <v>5042</v>
      </c>
      <c r="AB31" s="314">
        <v>2018</v>
      </c>
      <c r="AC31" s="311">
        <v>1</v>
      </c>
      <c r="AD31" s="291">
        <f t="shared" si="0"/>
        <v>5042</v>
      </c>
      <c r="AE31" s="312" t="s">
        <v>103</v>
      </c>
    </row>
    <row r="32" spans="1:35" x14ac:dyDescent="0.25">
      <c r="A32" s="314">
        <v>7975</v>
      </c>
      <c r="B32" s="315" t="s">
        <v>146</v>
      </c>
      <c r="C32" s="315" t="s">
        <v>203</v>
      </c>
      <c r="D32" s="315" t="s">
        <v>168</v>
      </c>
      <c r="E32" s="314">
        <v>30151</v>
      </c>
      <c r="F32" s="315" t="s">
        <v>149</v>
      </c>
      <c r="G32" s="315" t="s">
        <v>269</v>
      </c>
      <c r="H32" s="315" t="s">
        <v>151</v>
      </c>
      <c r="I32" s="314">
        <v>22</v>
      </c>
      <c r="J32" s="314">
        <v>1</v>
      </c>
      <c r="K32" s="315" t="s">
        <v>270</v>
      </c>
      <c r="L32" s="314"/>
      <c r="M32" s="315" t="s">
        <v>182</v>
      </c>
      <c r="N32" s="315" t="s">
        <v>177</v>
      </c>
      <c r="O32" s="316">
        <v>127.59399999999999</v>
      </c>
      <c r="P32" s="316">
        <v>116.319</v>
      </c>
      <c r="Q32" s="316">
        <v>106.57</v>
      </c>
      <c r="R32" s="316">
        <v>130.542</v>
      </c>
      <c r="S32" s="316">
        <v>107.28100000000001</v>
      </c>
      <c r="T32" s="316">
        <v>141.47399999999999</v>
      </c>
      <c r="U32" s="316">
        <v>93.435000000000002</v>
      </c>
      <c r="V32" s="316">
        <v>103.58799999999999</v>
      </c>
      <c r="W32" s="316">
        <v>91.337000000000003</v>
      </c>
      <c r="X32" s="316">
        <v>201.92400000000001</v>
      </c>
      <c r="Y32" s="316">
        <v>123.116</v>
      </c>
      <c r="Z32" s="316">
        <v>78.543999999999997</v>
      </c>
      <c r="AA32" s="316">
        <v>1421.7239999999999</v>
      </c>
      <c r="AB32" s="314">
        <v>2018</v>
      </c>
      <c r="AC32" s="311">
        <v>1</v>
      </c>
      <c r="AD32" s="291">
        <f t="shared" si="0"/>
        <v>1421.7239999999999</v>
      </c>
      <c r="AE32" s="312" t="s">
        <v>103</v>
      </c>
    </row>
    <row r="33" spans="1:31" x14ac:dyDescent="0.25">
      <c r="A33" s="314">
        <v>7975</v>
      </c>
      <c r="B33" s="315" t="s">
        <v>146</v>
      </c>
      <c r="C33" s="315" t="s">
        <v>203</v>
      </c>
      <c r="D33" s="315" t="s">
        <v>168</v>
      </c>
      <c r="E33" s="314">
        <v>30151</v>
      </c>
      <c r="F33" s="315" t="s">
        <v>149</v>
      </c>
      <c r="G33" s="315" t="s">
        <v>269</v>
      </c>
      <c r="H33" s="315" t="s">
        <v>151</v>
      </c>
      <c r="I33" s="314">
        <v>22</v>
      </c>
      <c r="J33" s="314">
        <v>1</v>
      </c>
      <c r="K33" s="315" t="s">
        <v>270</v>
      </c>
      <c r="L33" s="314"/>
      <c r="M33" s="315" t="s">
        <v>182</v>
      </c>
      <c r="N33" s="315" t="s">
        <v>154</v>
      </c>
      <c r="O33" s="316">
        <v>3558.33</v>
      </c>
      <c r="P33" s="316">
        <v>3826.527</v>
      </c>
      <c r="Q33" s="316">
        <v>4412.5219999999999</v>
      </c>
      <c r="R33" s="316">
        <v>5206.1949999999997</v>
      </c>
      <c r="S33" s="316">
        <v>5776.7380000000003</v>
      </c>
      <c r="T33" s="316">
        <v>6583.2960000000003</v>
      </c>
      <c r="U33" s="316">
        <v>6312.4920000000002</v>
      </c>
      <c r="V33" s="316">
        <v>7036.77</v>
      </c>
      <c r="W33" s="316">
        <v>6237.1719999999996</v>
      </c>
      <c r="X33" s="316">
        <v>4452.1890000000003</v>
      </c>
      <c r="Y33" s="316">
        <v>5326.7910000000002</v>
      </c>
      <c r="Z33" s="316">
        <v>6179.2539999999999</v>
      </c>
      <c r="AA33" s="316">
        <v>64908.275999999998</v>
      </c>
      <c r="AB33" s="314">
        <v>2018</v>
      </c>
      <c r="AC33" s="311">
        <v>1</v>
      </c>
      <c r="AD33" s="291">
        <f t="shared" si="0"/>
        <v>64908.275999999998</v>
      </c>
      <c r="AE33" s="312" t="s">
        <v>103</v>
      </c>
    </row>
    <row r="34" spans="1:31" x14ac:dyDescent="0.25">
      <c r="A34" s="314">
        <v>10339</v>
      </c>
      <c r="B34" s="315" t="s">
        <v>204</v>
      </c>
      <c r="C34" s="315" t="s">
        <v>205</v>
      </c>
      <c r="D34" s="315" t="s">
        <v>206</v>
      </c>
      <c r="E34" s="314">
        <v>194</v>
      </c>
      <c r="F34" s="315" t="s">
        <v>149</v>
      </c>
      <c r="G34" s="315" t="s">
        <v>269</v>
      </c>
      <c r="H34" s="315" t="s">
        <v>151</v>
      </c>
      <c r="I34" s="314">
        <v>22</v>
      </c>
      <c r="J34" s="314">
        <v>3</v>
      </c>
      <c r="K34" s="315" t="s">
        <v>277</v>
      </c>
      <c r="L34" s="314"/>
      <c r="M34" s="315" t="s">
        <v>194</v>
      </c>
      <c r="N34" s="315" t="s">
        <v>154</v>
      </c>
      <c r="O34" s="316">
        <v>1797.4559999999999</v>
      </c>
      <c r="P34" s="316">
        <v>1231.502</v>
      </c>
      <c r="Q34" s="316">
        <v>1451.9549999999999</v>
      </c>
      <c r="R34" s="316">
        <v>1298.07</v>
      </c>
      <c r="S34" s="316">
        <v>1655.1110000000001</v>
      </c>
      <c r="T34" s="316">
        <v>1047.3800000000001</v>
      </c>
      <c r="U34" s="316">
        <v>1695.71</v>
      </c>
      <c r="V34" s="316">
        <v>1741.9290000000001</v>
      </c>
      <c r="W34" s="316">
        <v>1564.202</v>
      </c>
      <c r="X34" s="316">
        <v>1587.61</v>
      </c>
      <c r="Y34" s="316">
        <v>1416.0229999999999</v>
      </c>
      <c r="Z34" s="316">
        <v>1515.7370000000001</v>
      </c>
      <c r="AA34" s="316">
        <v>18002.685000000001</v>
      </c>
      <c r="AB34" s="314">
        <v>2018</v>
      </c>
      <c r="AC34" s="311">
        <v>1</v>
      </c>
      <c r="AD34" s="291">
        <f t="shared" si="0"/>
        <v>18002.685000000001</v>
      </c>
      <c r="AE34" s="312" t="s">
        <v>103</v>
      </c>
    </row>
    <row r="35" spans="1:31" x14ac:dyDescent="0.25">
      <c r="A35" s="314">
        <v>10339</v>
      </c>
      <c r="B35" s="315" t="s">
        <v>204</v>
      </c>
      <c r="C35" s="315" t="s">
        <v>205</v>
      </c>
      <c r="D35" s="315" t="s">
        <v>206</v>
      </c>
      <c r="E35" s="314">
        <v>194</v>
      </c>
      <c r="F35" s="315" t="s">
        <v>149</v>
      </c>
      <c r="G35" s="315" t="s">
        <v>269</v>
      </c>
      <c r="H35" s="315" t="s">
        <v>151</v>
      </c>
      <c r="I35" s="314">
        <v>22</v>
      </c>
      <c r="J35" s="314">
        <v>3</v>
      </c>
      <c r="K35" s="315" t="s">
        <v>277</v>
      </c>
      <c r="L35" s="315"/>
      <c r="M35" s="315" t="s">
        <v>194</v>
      </c>
      <c r="N35" s="315" t="s">
        <v>208</v>
      </c>
      <c r="O35" s="316">
        <v>1490.444</v>
      </c>
      <c r="P35" s="316">
        <v>1478.1980000000001</v>
      </c>
      <c r="Q35" s="316">
        <v>1640.925</v>
      </c>
      <c r="R35" s="316">
        <v>1592.93</v>
      </c>
      <c r="S35" s="316">
        <v>1334.8689999999999</v>
      </c>
      <c r="T35" s="316">
        <v>541.20000000000005</v>
      </c>
      <c r="U35" s="316">
        <v>1299.17</v>
      </c>
      <c r="V35" s="316">
        <v>1316.6510000000001</v>
      </c>
      <c r="W35" s="316">
        <v>1281.7180000000001</v>
      </c>
      <c r="X35" s="316">
        <v>1294.57</v>
      </c>
      <c r="Y35" s="316">
        <v>1481.837</v>
      </c>
      <c r="Z35" s="316">
        <v>1448.7629999999999</v>
      </c>
      <c r="AA35" s="316">
        <v>16201.275</v>
      </c>
      <c r="AB35" s="314">
        <v>2018</v>
      </c>
      <c r="AC35" s="311">
        <v>1</v>
      </c>
      <c r="AD35" s="291">
        <f t="shared" si="0"/>
        <v>16201.275</v>
      </c>
      <c r="AE35" s="312" t="s">
        <v>103</v>
      </c>
    </row>
    <row r="36" spans="1:31" x14ac:dyDescent="0.25">
      <c r="A36" s="314">
        <v>50906</v>
      </c>
      <c r="B36" s="315" t="s">
        <v>204</v>
      </c>
      <c r="C36" s="315" t="s">
        <v>214</v>
      </c>
      <c r="D36" s="315" t="s">
        <v>212</v>
      </c>
      <c r="E36" s="314">
        <v>21964</v>
      </c>
      <c r="F36" s="315" t="s">
        <v>149</v>
      </c>
      <c r="G36" s="315" t="s">
        <v>269</v>
      </c>
      <c r="H36" s="315" t="s">
        <v>151</v>
      </c>
      <c r="I36" s="314">
        <v>611</v>
      </c>
      <c r="J36" s="314">
        <v>5</v>
      </c>
      <c r="K36" s="315" t="s">
        <v>278</v>
      </c>
      <c r="L36" s="315"/>
      <c r="M36" s="315" t="s">
        <v>182</v>
      </c>
      <c r="N36" s="315" t="s">
        <v>154</v>
      </c>
      <c r="O36" s="316">
        <v>3884.7750000000001</v>
      </c>
      <c r="P36" s="316">
        <v>4177.5749999999998</v>
      </c>
      <c r="Q36" s="316">
        <v>4817.3289999999997</v>
      </c>
      <c r="R36" s="316">
        <v>5683.8140000000003</v>
      </c>
      <c r="S36" s="316">
        <v>6306.6989999999996</v>
      </c>
      <c r="T36" s="316">
        <v>7187.2520000000004</v>
      </c>
      <c r="U36" s="316">
        <v>6891.6040000000003</v>
      </c>
      <c r="V36" s="316">
        <v>7682.3270000000002</v>
      </c>
      <c r="W36" s="316">
        <v>6809.3739999999998</v>
      </c>
      <c r="X36" s="316">
        <v>4860.6350000000002</v>
      </c>
      <c r="Y36" s="316">
        <v>5815.4740000000002</v>
      </c>
      <c r="Z36" s="316">
        <v>6746.1419999999998</v>
      </c>
      <c r="AA36" s="316">
        <v>70863</v>
      </c>
      <c r="AB36" s="314">
        <v>2018</v>
      </c>
      <c r="AC36" s="311">
        <v>1</v>
      </c>
      <c r="AD36" s="291">
        <f t="shared" si="0"/>
        <v>70863</v>
      </c>
      <c r="AE36" s="312" t="s">
        <v>103</v>
      </c>
    </row>
    <row r="37" spans="1:31" x14ac:dyDescent="0.25">
      <c r="A37" s="314">
        <v>50906</v>
      </c>
      <c r="B37" s="315" t="s">
        <v>204</v>
      </c>
      <c r="C37" s="315" t="s">
        <v>214</v>
      </c>
      <c r="D37" s="315" t="s">
        <v>212</v>
      </c>
      <c r="E37" s="314">
        <v>21964</v>
      </c>
      <c r="F37" s="315" t="s">
        <v>149</v>
      </c>
      <c r="G37" s="315" t="s">
        <v>269</v>
      </c>
      <c r="H37" s="315" t="s">
        <v>151</v>
      </c>
      <c r="I37" s="314">
        <v>611</v>
      </c>
      <c r="J37" s="314">
        <v>5</v>
      </c>
      <c r="K37" s="315" t="s">
        <v>278</v>
      </c>
      <c r="L37" s="315"/>
      <c r="M37" s="315" t="s">
        <v>153</v>
      </c>
      <c r="N37" s="315" t="s">
        <v>154</v>
      </c>
      <c r="O37" s="316">
        <v>77.078999999999994</v>
      </c>
      <c r="P37" s="316">
        <v>82.888000000000005</v>
      </c>
      <c r="Q37" s="316">
        <v>95.581000000000003</v>
      </c>
      <c r="R37" s="316">
        <v>112.773</v>
      </c>
      <c r="S37" s="316">
        <v>125.13200000000001</v>
      </c>
      <c r="T37" s="316">
        <v>142.60300000000001</v>
      </c>
      <c r="U37" s="316">
        <v>136.73699999999999</v>
      </c>
      <c r="V37" s="316">
        <v>152.42599999999999</v>
      </c>
      <c r="W37" s="316">
        <v>135.10499999999999</v>
      </c>
      <c r="X37" s="316">
        <v>96.44</v>
      </c>
      <c r="Y37" s="316">
        <v>115.38500000000001</v>
      </c>
      <c r="Z37" s="316">
        <v>133.851</v>
      </c>
      <c r="AA37" s="316">
        <v>1406</v>
      </c>
      <c r="AB37" s="314">
        <v>2018</v>
      </c>
      <c r="AC37" s="311">
        <v>1</v>
      </c>
      <c r="AD37" s="291">
        <f t="shared" si="0"/>
        <v>1406</v>
      </c>
      <c r="AE37" s="312" t="s">
        <v>103</v>
      </c>
    </row>
    <row r="38" spans="1:31" x14ac:dyDescent="0.25">
      <c r="A38" s="314">
        <v>54667</v>
      </c>
      <c r="B38" s="315" t="s">
        <v>146</v>
      </c>
      <c r="C38" s="315" t="s">
        <v>223</v>
      </c>
      <c r="D38" s="315" t="s">
        <v>279</v>
      </c>
      <c r="E38" s="314">
        <v>3670</v>
      </c>
      <c r="F38" s="315" t="s">
        <v>149</v>
      </c>
      <c r="G38" s="315" t="s">
        <v>269</v>
      </c>
      <c r="H38" s="315" t="s">
        <v>151</v>
      </c>
      <c r="I38" s="314">
        <v>2122</v>
      </c>
      <c r="J38" s="314">
        <v>6</v>
      </c>
      <c r="K38" s="315" t="s">
        <v>280</v>
      </c>
      <c r="L38" s="314"/>
      <c r="M38" s="315" t="s">
        <v>190</v>
      </c>
      <c r="N38" s="315" t="s">
        <v>154</v>
      </c>
      <c r="O38" s="316">
        <v>0</v>
      </c>
      <c r="P38" s="316">
        <v>0</v>
      </c>
      <c r="Q38" s="316">
        <v>0</v>
      </c>
      <c r="R38" s="316">
        <v>0</v>
      </c>
      <c r="S38" s="316">
        <v>0</v>
      </c>
      <c r="T38" s="316">
        <v>0</v>
      </c>
      <c r="U38" s="316">
        <v>0</v>
      </c>
      <c r="V38" s="316">
        <v>0</v>
      </c>
      <c r="W38" s="316">
        <v>0</v>
      </c>
      <c r="X38" s="316">
        <v>0</v>
      </c>
      <c r="Y38" s="316">
        <v>0</v>
      </c>
      <c r="Z38" s="316">
        <v>0</v>
      </c>
      <c r="AA38" s="316">
        <v>0</v>
      </c>
      <c r="AB38" s="314">
        <v>2018</v>
      </c>
      <c r="AC38" s="311">
        <v>1</v>
      </c>
      <c r="AD38" s="291">
        <f t="shared" si="0"/>
        <v>0</v>
      </c>
      <c r="AE38" s="312" t="s">
        <v>103</v>
      </c>
    </row>
    <row r="39" spans="1:31" x14ac:dyDescent="0.25">
      <c r="A39" s="314">
        <v>54667</v>
      </c>
      <c r="B39" s="315" t="s">
        <v>146</v>
      </c>
      <c r="C39" s="315" t="s">
        <v>223</v>
      </c>
      <c r="D39" s="315" t="s">
        <v>279</v>
      </c>
      <c r="E39" s="314">
        <v>3670</v>
      </c>
      <c r="F39" s="315" t="s">
        <v>149</v>
      </c>
      <c r="G39" s="315" t="s">
        <v>269</v>
      </c>
      <c r="H39" s="315" t="s">
        <v>151</v>
      </c>
      <c r="I39" s="314">
        <v>2122</v>
      </c>
      <c r="J39" s="314">
        <v>6</v>
      </c>
      <c r="K39" s="315" t="s">
        <v>280</v>
      </c>
      <c r="L39" s="314"/>
      <c r="M39" s="315" t="s">
        <v>191</v>
      </c>
      <c r="N39" s="315" t="s">
        <v>154</v>
      </c>
      <c r="O39" s="316">
        <v>0</v>
      </c>
      <c r="P39" s="316">
        <v>0</v>
      </c>
      <c r="Q39" s="316">
        <v>3388</v>
      </c>
      <c r="R39" s="316">
        <v>12</v>
      </c>
      <c r="S39" s="316">
        <v>191</v>
      </c>
      <c r="T39" s="316">
        <v>556</v>
      </c>
      <c r="U39" s="316">
        <v>2112</v>
      </c>
      <c r="V39" s="316">
        <v>9125</v>
      </c>
      <c r="W39" s="316">
        <v>0</v>
      </c>
      <c r="X39" s="316">
        <v>33</v>
      </c>
      <c r="Y39" s="316">
        <v>8313</v>
      </c>
      <c r="Z39" s="316">
        <v>0</v>
      </c>
      <c r="AA39" s="316">
        <v>23730</v>
      </c>
      <c r="AB39" s="314">
        <v>2018</v>
      </c>
      <c r="AC39" s="311">
        <v>1</v>
      </c>
      <c r="AD39" s="291">
        <f t="shared" si="0"/>
        <v>23730</v>
      </c>
      <c r="AE39" s="312" t="s">
        <v>103</v>
      </c>
    </row>
    <row r="40" spans="1:31" x14ac:dyDescent="0.25">
      <c r="A40" s="314">
        <v>54734</v>
      </c>
      <c r="B40" s="315" t="s">
        <v>146</v>
      </c>
      <c r="C40" s="315" t="s">
        <v>281</v>
      </c>
      <c r="D40" s="315" t="s">
        <v>282</v>
      </c>
      <c r="E40" s="314">
        <v>14989</v>
      </c>
      <c r="F40" s="315" t="s">
        <v>149</v>
      </c>
      <c r="G40" s="315" t="s">
        <v>269</v>
      </c>
      <c r="H40" s="315" t="s">
        <v>151</v>
      </c>
      <c r="I40" s="314">
        <v>2122</v>
      </c>
      <c r="J40" s="314">
        <v>6</v>
      </c>
      <c r="K40" s="315" t="s">
        <v>280</v>
      </c>
      <c r="L40" s="314"/>
      <c r="M40" s="315" t="s">
        <v>194</v>
      </c>
      <c r="N40" s="315" t="s">
        <v>177</v>
      </c>
      <c r="O40" s="316">
        <v>0</v>
      </c>
      <c r="P40" s="316">
        <v>0</v>
      </c>
      <c r="Q40" s="316">
        <v>0</v>
      </c>
      <c r="R40" s="316">
        <v>0</v>
      </c>
      <c r="S40" s="316">
        <v>0</v>
      </c>
      <c r="T40" s="316">
        <v>0</v>
      </c>
      <c r="U40" s="316">
        <v>0</v>
      </c>
      <c r="V40" s="316">
        <v>0</v>
      </c>
      <c r="W40" s="316">
        <v>0</v>
      </c>
      <c r="X40" s="316">
        <v>0</v>
      </c>
      <c r="Y40" s="316">
        <v>0</v>
      </c>
      <c r="Z40" s="316">
        <v>0</v>
      </c>
      <c r="AA40" s="316">
        <v>0</v>
      </c>
      <c r="AB40" s="314">
        <v>2018</v>
      </c>
      <c r="AC40" s="311">
        <v>1</v>
      </c>
      <c r="AD40" s="291">
        <f t="shared" si="0"/>
        <v>0</v>
      </c>
      <c r="AE40" s="312" t="s">
        <v>103</v>
      </c>
    </row>
    <row r="41" spans="1:31" x14ac:dyDescent="0.25">
      <c r="A41" s="314">
        <v>54734</v>
      </c>
      <c r="B41" s="315" t="s">
        <v>146</v>
      </c>
      <c r="C41" s="315" t="s">
        <v>281</v>
      </c>
      <c r="D41" s="315" t="s">
        <v>282</v>
      </c>
      <c r="E41" s="314">
        <v>14989</v>
      </c>
      <c r="F41" s="315" t="s">
        <v>149</v>
      </c>
      <c r="G41" s="315" t="s">
        <v>269</v>
      </c>
      <c r="H41" s="315" t="s">
        <v>151</v>
      </c>
      <c r="I41" s="314">
        <v>2122</v>
      </c>
      <c r="J41" s="314">
        <v>6</v>
      </c>
      <c r="K41" s="315" t="s">
        <v>280</v>
      </c>
      <c r="L41" s="315"/>
      <c r="M41" s="315" t="s">
        <v>194</v>
      </c>
      <c r="N41" s="315" t="s">
        <v>154</v>
      </c>
      <c r="O41" s="316">
        <v>0</v>
      </c>
      <c r="P41" s="316">
        <v>0</v>
      </c>
      <c r="Q41" s="316">
        <v>0</v>
      </c>
      <c r="R41" s="316">
        <v>0</v>
      </c>
      <c r="S41" s="316">
        <v>0</v>
      </c>
      <c r="T41" s="316">
        <v>0</v>
      </c>
      <c r="U41" s="316">
        <v>0</v>
      </c>
      <c r="V41" s="316">
        <v>0</v>
      </c>
      <c r="W41" s="316">
        <v>0</v>
      </c>
      <c r="X41" s="316">
        <v>0</v>
      </c>
      <c r="Y41" s="316">
        <v>0</v>
      </c>
      <c r="Z41" s="316">
        <v>0</v>
      </c>
      <c r="AA41" s="316">
        <v>0</v>
      </c>
      <c r="AB41" s="314">
        <v>2018</v>
      </c>
      <c r="AC41" s="311">
        <v>1</v>
      </c>
      <c r="AD41" s="291">
        <f t="shared" si="0"/>
        <v>0</v>
      </c>
      <c r="AE41" s="312" t="s">
        <v>103</v>
      </c>
    </row>
    <row r="42" spans="1:31" x14ac:dyDescent="0.25">
      <c r="A42" s="314">
        <v>54975</v>
      </c>
      <c r="B42" s="315" t="s">
        <v>204</v>
      </c>
      <c r="C42" s="315" t="s">
        <v>229</v>
      </c>
      <c r="D42" s="315" t="s">
        <v>229</v>
      </c>
      <c r="E42" s="314">
        <v>21965</v>
      </c>
      <c r="F42" s="315" t="s">
        <v>149</v>
      </c>
      <c r="G42" s="315" t="s">
        <v>269</v>
      </c>
      <c r="H42" s="315" t="s">
        <v>151</v>
      </c>
      <c r="I42" s="314">
        <v>611</v>
      </c>
      <c r="J42" s="314">
        <v>5</v>
      </c>
      <c r="K42" s="315" t="s">
        <v>278</v>
      </c>
      <c r="L42" s="315"/>
      <c r="M42" s="315" t="s">
        <v>182</v>
      </c>
      <c r="N42" s="315" t="s">
        <v>154</v>
      </c>
      <c r="O42" s="316">
        <v>3198</v>
      </c>
      <c r="P42" s="316">
        <v>2843</v>
      </c>
      <c r="Q42" s="316">
        <v>3065</v>
      </c>
      <c r="R42" s="316">
        <v>2921</v>
      </c>
      <c r="S42" s="316">
        <v>0</v>
      </c>
      <c r="T42" s="316">
        <v>2097</v>
      </c>
      <c r="U42" s="316">
        <v>3025</v>
      </c>
      <c r="V42" s="316">
        <v>2995</v>
      </c>
      <c r="W42" s="316">
        <v>2892</v>
      </c>
      <c r="X42" s="316">
        <v>2725</v>
      </c>
      <c r="Y42" s="316">
        <v>3059</v>
      </c>
      <c r="Z42" s="316">
        <v>3023</v>
      </c>
      <c r="AA42" s="316">
        <v>31843</v>
      </c>
      <c r="AB42" s="314">
        <v>2018</v>
      </c>
      <c r="AC42" s="311">
        <v>1</v>
      </c>
      <c r="AD42" s="291">
        <f t="shared" si="0"/>
        <v>31843</v>
      </c>
      <c r="AE42" s="312" t="s">
        <v>103</v>
      </c>
    </row>
    <row r="43" spans="1:31" x14ac:dyDescent="0.25">
      <c r="A43" s="314">
        <v>55039</v>
      </c>
      <c r="B43" s="315" t="s">
        <v>146</v>
      </c>
      <c r="C43" s="315" t="s">
        <v>283</v>
      </c>
      <c r="D43" s="315" t="s">
        <v>184</v>
      </c>
      <c r="E43" s="314">
        <v>15473</v>
      </c>
      <c r="F43" s="315" t="s">
        <v>149</v>
      </c>
      <c r="G43" s="315" t="s">
        <v>269</v>
      </c>
      <c r="H43" s="315" t="s">
        <v>151</v>
      </c>
      <c r="I43" s="314">
        <v>22</v>
      </c>
      <c r="J43" s="314">
        <v>1</v>
      </c>
      <c r="K43" s="315" t="s">
        <v>270</v>
      </c>
      <c r="L43" s="315"/>
      <c r="M43" s="315" t="s">
        <v>182</v>
      </c>
      <c r="N43" s="315" t="s">
        <v>177</v>
      </c>
      <c r="O43" s="316">
        <v>58.655999999999999</v>
      </c>
      <c r="P43" s="316">
        <v>53.475000000000001</v>
      </c>
      <c r="Q43" s="316">
        <v>48.993000000000002</v>
      </c>
      <c r="R43" s="316">
        <v>60.012999999999998</v>
      </c>
      <c r="S43" s="316">
        <v>49.32</v>
      </c>
      <c r="T43" s="316">
        <v>65.039000000000001</v>
      </c>
      <c r="U43" s="316">
        <v>42.954000000000001</v>
      </c>
      <c r="V43" s="316">
        <v>47.621000000000002</v>
      </c>
      <c r="W43" s="316">
        <v>41.99</v>
      </c>
      <c r="X43" s="316">
        <v>92.828999999999994</v>
      </c>
      <c r="Y43" s="316">
        <v>56.598999999999997</v>
      </c>
      <c r="Z43" s="316">
        <v>36.107999999999997</v>
      </c>
      <c r="AA43" s="316">
        <v>653.59699999999998</v>
      </c>
      <c r="AB43" s="314">
        <v>2018</v>
      </c>
      <c r="AC43" s="311">
        <v>1</v>
      </c>
      <c r="AD43" s="291">
        <f t="shared" si="0"/>
        <v>653.59699999999998</v>
      </c>
      <c r="AE43" s="312" t="s">
        <v>103</v>
      </c>
    </row>
    <row r="44" spans="1:31" x14ac:dyDescent="0.25">
      <c r="A44" s="314">
        <v>55039</v>
      </c>
      <c r="B44" s="315" t="s">
        <v>146</v>
      </c>
      <c r="C44" s="315" t="s">
        <v>283</v>
      </c>
      <c r="D44" s="315" t="s">
        <v>184</v>
      </c>
      <c r="E44" s="314">
        <v>15473</v>
      </c>
      <c r="F44" s="315" t="s">
        <v>149</v>
      </c>
      <c r="G44" s="315" t="s">
        <v>269</v>
      </c>
      <c r="H44" s="315" t="s">
        <v>151</v>
      </c>
      <c r="I44" s="314">
        <v>22</v>
      </c>
      <c r="J44" s="314">
        <v>1</v>
      </c>
      <c r="K44" s="315" t="s">
        <v>270</v>
      </c>
      <c r="L44" s="314"/>
      <c r="M44" s="315" t="s">
        <v>182</v>
      </c>
      <c r="N44" s="315" t="s">
        <v>154</v>
      </c>
      <c r="O44" s="316">
        <v>13266.9</v>
      </c>
      <c r="P44" s="316">
        <v>14266.846</v>
      </c>
      <c r="Q44" s="316">
        <v>16451.672999999999</v>
      </c>
      <c r="R44" s="316">
        <v>19410.808000000001</v>
      </c>
      <c r="S44" s="316">
        <v>21538.025000000001</v>
      </c>
      <c r="T44" s="316">
        <v>24545.201000000001</v>
      </c>
      <c r="U44" s="316">
        <v>23535.534</v>
      </c>
      <c r="V44" s="316">
        <v>26235.935000000001</v>
      </c>
      <c r="W44" s="316">
        <v>23254.707999999999</v>
      </c>
      <c r="X44" s="316">
        <v>16599.566999999999</v>
      </c>
      <c r="Y44" s="316">
        <v>19860.438999999998</v>
      </c>
      <c r="Z44" s="316">
        <v>23038.767</v>
      </c>
      <c r="AA44" s="316">
        <v>242004.4</v>
      </c>
      <c r="AB44" s="314">
        <v>2018</v>
      </c>
      <c r="AC44" s="311">
        <v>1</v>
      </c>
      <c r="AD44" s="291">
        <f t="shared" si="0"/>
        <v>242004.4</v>
      </c>
      <c r="AE44" s="312" t="s">
        <v>103</v>
      </c>
    </row>
    <row r="45" spans="1:31" x14ac:dyDescent="0.25">
      <c r="A45" s="314">
        <v>55210</v>
      </c>
      <c r="B45" s="315" t="s">
        <v>146</v>
      </c>
      <c r="C45" s="315" t="s">
        <v>233</v>
      </c>
      <c r="D45" s="315" t="s">
        <v>184</v>
      </c>
      <c r="E45" s="314">
        <v>15473</v>
      </c>
      <c r="F45" s="315" t="s">
        <v>149</v>
      </c>
      <c r="G45" s="315" t="s">
        <v>269</v>
      </c>
      <c r="H45" s="315" t="s">
        <v>151</v>
      </c>
      <c r="I45" s="314">
        <v>22</v>
      </c>
      <c r="J45" s="314">
        <v>1</v>
      </c>
      <c r="K45" s="315" t="s">
        <v>270</v>
      </c>
      <c r="L45" s="314"/>
      <c r="M45" s="315" t="s">
        <v>190</v>
      </c>
      <c r="N45" s="315" t="s">
        <v>154</v>
      </c>
      <c r="O45" s="316">
        <v>0</v>
      </c>
      <c r="P45" s="316">
        <v>0</v>
      </c>
      <c r="Q45" s="316">
        <v>0</v>
      </c>
      <c r="R45" s="316">
        <v>0</v>
      </c>
      <c r="S45" s="316">
        <v>0</v>
      </c>
      <c r="T45" s="316">
        <v>0</v>
      </c>
      <c r="U45" s="316">
        <v>0</v>
      </c>
      <c r="V45" s="316">
        <v>0</v>
      </c>
      <c r="W45" s="316">
        <v>0</v>
      </c>
      <c r="X45" s="316">
        <v>0</v>
      </c>
      <c r="Y45" s="316">
        <v>0</v>
      </c>
      <c r="Z45" s="316">
        <v>0</v>
      </c>
      <c r="AA45" s="316">
        <v>0</v>
      </c>
      <c r="AB45" s="314">
        <v>2018</v>
      </c>
      <c r="AC45" s="311">
        <v>1</v>
      </c>
      <c r="AD45" s="291">
        <f t="shared" si="0"/>
        <v>0</v>
      </c>
      <c r="AE45" s="312" t="s">
        <v>103</v>
      </c>
    </row>
    <row r="46" spans="1:31" x14ac:dyDescent="0.25">
      <c r="A46" s="314">
        <v>55210</v>
      </c>
      <c r="B46" s="315" t="s">
        <v>146</v>
      </c>
      <c r="C46" s="315" t="s">
        <v>233</v>
      </c>
      <c r="D46" s="315" t="s">
        <v>184</v>
      </c>
      <c r="E46" s="314">
        <v>15473</v>
      </c>
      <c r="F46" s="315" t="s">
        <v>149</v>
      </c>
      <c r="G46" s="315" t="s">
        <v>269</v>
      </c>
      <c r="H46" s="315" t="s">
        <v>151</v>
      </c>
      <c r="I46" s="314">
        <v>22</v>
      </c>
      <c r="J46" s="314">
        <v>1</v>
      </c>
      <c r="K46" s="315" t="s">
        <v>270</v>
      </c>
      <c r="L46" s="314"/>
      <c r="M46" s="315" t="s">
        <v>191</v>
      </c>
      <c r="N46" s="315" t="s">
        <v>154</v>
      </c>
      <c r="O46" s="316">
        <v>21326</v>
      </c>
      <c r="P46" s="316">
        <v>26105</v>
      </c>
      <c r="Q46" s="316">
        <v>62333</v>
      </c>
      <c r="R46" s="316">
        <v>27</v>
      </c>
      <c r="S46" s="316">
        <v>79665</v>
      </c>
      <c r="T46" s="316">
        <v>92210</v>
      </c>
      <c r="U46" s="316">
        <v>124038</v>
      </c>
      <c r="V46" s="316">
        <v>130362</v>
      </c>
      <c r="W46" s="316">
        <v>77291</v>
      </c>
      <c r="X46" s="316">
        <v>73344</v>
      </c>
      <c r="Y46" s="316">
        <v>64740</v>
      </c>
      <c r="Z46" s="316">
        <v>64431</v>
      </c>
      <c r="AA46" s="316">
        <v>815872</v>
      </c>
      <c r="AB46" s="314">
        <v>2018</v>
      </c>
      <c r="AC46" s="311">
        <v>1</v>
      </c>
      <c r="AD46" s="291">
        <f t="shared" si="0"/>
        <v>815872</v>
      </c>
      <c r="AE46" s="312" t="s">
        <v>103</v>
      </c>
    </row>
    <row r="47" spans="1:31" x14ac:dyDescent="0.25">
      <c r="A47" s="314">
        <v>55312</v>
      </c>
      <c r="B47" s="315" t="s">
        <v>146</v>
      </c>
      <c r="C47" s="315" t="s">
        <v>284</v>
      </c>
      <c r="D47" s="315" t="s">
        <v>285</v>
      </c>
      <c r="E47" s="314">
        <v>23102</v>
      </c>
      <c r="F47" s="315" t="s">
        <v>149</v>
      </c>
      <c r="G47" s="315" t="s">
        <v>269</v>
      </c>
      <c r="H47" s="315" t="s">
        <v>151</v>
      </c>
      <c r="I47" s="314">
        <v>2122</v>
      </c>
      <c r="J47" s="314">
        <v>6</v>
      </c>
      <c r="K47" s="315" t="s">
        <v>280</v>
      </c>
      <c r="L47" s="315"/>
      <c r="M47" s="315" t="s">
        <v>194</v>
      </c>
      <c r="N47" s="315" t="s">
        <v>177</v>
      </c>
      <c r="O47" s="316">
        <v>0</v>
      </c>
      <c r="P47" s="316">
        <v>0</v>
      </c>
      <c r="Q47" s="316">
        <v>0</v>
      </c>
      <c r="R47" s="316">
        <v>0</v>
      </c>
      <c r="S47" s="316">
        <v>0</v>
      </c>
      <c r="T47" s="316">
        <v>0</v>
      </c>
      <c r="U47" s="316">
        <v>0</v>
      </c>
      <c r="V47" s="316">
        <v>0</v>
      </c>
      <c r="W47" s="316">
        <v>0</v>
      </c>
      <c r="X47" s="316">
        <v>0</v>
      </c>
      <c r="Y47" s="316" t="s">
        <v>276</v>
      </c>
      <c r="Z47" s="316" t="s">
        <v>276</v>
      </c>
      <c r="AA47" s="316">
        <v>0</v>
      </c>
      <c r="AB47" s="314">
        <v>2018</v>
      </c>
      <c r="AC47" s="311">
        <v>1</v>
      </c>
      <c r="AD47" s="291">
        <f t="shared" si="0"/>
        <v>0</v>
      </c>
      <c r="AE47" s="312" t="s">
        <v>103</v>
      </c>
    </row>
    <row r="48" spans="1:31" x14ac:dyDescent="0.25">
      <c r="A48" s="314">
        <v>55343</v>
      </c>
      <c r="B48" s="315" t="s">
        <v>146</v>
      </c>
      <c r="C48" s="315" t="s">
        <v>286</v>
      </c>
      <c r="D48" s="315" t="s">
        <v>184</v>
      </c>
      <c r="E48" s="314">
        <v>15473</v>
      </c>
      <c r="F48" s="315" t="s">
        <v>149</v>
      </c>
      <c r="G48" s="315" t="s">
        <v>269</v>
      </c>
      <c r="H48" s="315" t="s">
        <v>151</v>
      </c>
      <c r="I48" s="314">
        <v>22</v>
      </c>
      <c r="J48" s="314">
        <v>1</v>
      </c>
      <c r="K48" s="315" t="s">
        <v>270</v>
      </c>
      <c r="L48" s="315"/>
      <c r="M48" s="315" t="s">
        <v>190</v>
      </c>
      <c r="N48" s="315" t="s">
        <v>154</v>
      </c>
      <c r="O48" s="316">
        <v>0</v>
      </c>
      <c r="P48" s="316">
        <v>0</v>
      </c>
      <c r="Q48" s="316">
        <v>63068</v>
      </c>
      <c r="R48" s="316">
        <v>94771</v>
      </c>
      <c r="S48" s="316">
        <v>87799</v>
      </c>
      <c r="T48" s="316">
        <v>95906</v>
      </c>
      <c r="U48" s="316">
        <v>100887</v>
      </c>
      <c r="V48" s="316">
        <v>104448</v>
      </c>
      <c r="W48" s="316">
        <v>100587</v>
      </c>
      <c r="X48" s="316">
        <v>41786</v>
      </c>
      <c r="Y48" s="316">
        <v>96097</v>
      </c>
      <c r="Z48" s="316">
        <v>102574</v>
      </c>
      <c r="AA48" s="316">
        <v>887923</v>
      </c>
      <c r="AB48" s="314">
        <v>2018</v>
      </c>
      <c r="AC48" s="311">
        <v>1</v>
      </c>
      <c r="AD48" s="291">
        <f t="shared" si="0"/>
        <v>887923</v>
      </c>
      <c r="AE48" s="312" t="s">
        <v>103</v>
      </c>
    </row>
    <row r="49" spans="1:31" x14ac:dyDescent="0.25">
      <c r="A49" s="314">
        <v>55343</v>
      </c>
      <c r="B49" s="315" t="s">
        <v>146</v>
      </c>
      <c r="C49" s="315" t="s">
        <v>286</v>
      </c>
      <c r="D49" s="315" t="s">
        <v>184</v>
      </c>
      <c r="E49" s="314">
        <v>15473</v>
      </c>
      <c r="F49" s="315" t="s">
        <v>149</v>
      </c>
      <c r="G49" s="315" t="s">
        <v>269</v>
      </c>
      <c r="H49" s="315" t="s">
        <v>151</v>
      </c>
      <c r="I49" s="314">
        <v>22</v>
      </c>
      <c r="J49" s="314">
        <v>1</v>
      </c>
      <c r="K49" s="315" t="s">
        <v>270</v>
      </c>
      <c r="L49" s="315"/>
      <c r="M49" s="315" t="s">
        <v>191</v>
      </c>
      <c r="N49" s="315" t="s">
        <v>154</v>
      </c>
      <c r="O49" s="316">
        <v>148131</v>
      </c>
      <c r="P49" s="316">
        <v>120169</v>
      </c>
      <c r="Q49" s="316">
        <v>105765</v>
      </c>
      <c r="R49" s="316">
        <v>162296</v>
      </c>
      <c r="S49" s="316">
        <v>152377</v>
      </c>
      <c r="T49" s="316">
        <v>165664</v>
      </c>
      <c r="U49" s="316">
        <v>179046</v>
      </c>
      <c r="V49" s="316">
        <v>182521</v>
      </c>
      <c r="W49" s="316">
        <v>177762</v>
      </c>
      <c r="X49" s="316">
        <v>75723</v>
      </c>
      <c r="Y49" s="316">
        <v>172341</v>
      </c>
      <c r="Z49" s="316">
        <v>189519</v>
      </c>
      <c r="AA49" s="316">
        <v>1831314</v>
      </c>
      <c r="AB49" s="314">
        <v>2018</v>
      </c>
      <c r="AC49" s="311">
        <v>1</v>
      </c>
      <c r="AD49" s="291">
        <f t="shared" si="0"/>
        <v>1831314</v>
      </c>
      <c r="AE49" s="312" t="s">
        <v>103</v>
      </c>
    </row>
    <row r="50" spans="1:31" x14ac:dyDescent="0.25">
      <c r="A50" s="314">
        <v>55802</v>
      </c>
      <c r="B50" s="315" t="s">
        <v>146</v>
      </c>
      <c r="C50" s="315" t="s">
        <v>287</v>
      </c>
      <c r="D50" s="315" t="s">
        <v>288</v>
      </c>
      <c r="E50" s="314">
        <v>55972</v>
      </c>
      <c r="F50" s="315" t="s">
        <v>149</v>
      </c>
      <c r="G50" s="315" t="s">
        <v>269</v>
      </c>
      <c r="H50" s="315" t="s">
        <v>151</v>
      </c>
      <c r="I50" s="314">
        <v>22</v>
      </c>
      <c r="J50" s="314">
        <v>2</v>
      </c>
      <c r="K50" s="315" t="s">
        <v>289</v>
      </c>
      <c r="L50" s="314"/>
      <c r="M50" s="315" t="s">
        <v>182</v>
      </c>
      <c r="N50" s="315" t="s">
        <v>154</v>
      </c>
      <c r="O50" s="316">
        <v>5566.0219999999999</v>
      </c>
      <c r="P50" s="316">
        <v>5985.5410000000002</v>
      </c>
      <c r="Q50" s="316">
        <v>6902.1670000000004</v>
      </c>
      <c r="R50" s="316">
        <v>8143.6480000000001</v>
      </c>
      <c r="S50" s="316">
        <v>9036.1049999999996</v>
      </c>
      <c r="T50" s="316">
        <v>10297.741</v>
      </c>
      <c r="U50" s="316">
        <v>9874.1440000000002</v>
      </c>
      <c r="V50" s="316">
        <v>11007.075000000001</v>
      </c>
      <c r="W50" s="316">
        <v>9756.3259999999991</v>
      </c>
      <c r="X50" s="316">
        <v>6964.2150000000001</v>
      </c>
      <c r="Y50" s="316">
        <v>8332.2870000000003</v>
      </c>
      <c r="Z50" s="316">
        <v>9665.7289999999994</v>
      </c>
      <c r="AA50" s="316">
        <v>101531</v>
      </c>
      <c r="AB50" s="314">
        <v>2018</v>
      </c>
      <c r="AC50" s="311">
        <v>1</v>
      </c>
      <c r="AD50" s="291">
        <f t="shared" si="0"/>
        <v>101531</v>
      </c>
      <c r="AE50" s="312" t="s">
        <v>103</v>
      </c>
    </row>
    <row r="51" spans="1:31" x14ac:dyDescent="0.25">
      <c r="A51" s="314">
        <v>55977</v>
      </c>
      <c r="B51" s="315" t="s">
        <v>146</v>
      </c>
      <c r="C51" s="315" t="s">
        <v>236</v>
      </c>
      <c r="D51" s="315" t="s">
        <v>273</v>
      </c>
      <c r="E51" s="314">
        <v>6204</v>
      </c>
      <c r="F51" s="315" t="s">
        <v>149</v>
      </c>
      <c r="G51" s="315" t="s">
        <v>269</v>
      </c>
      <c r="H51" s="315" t="s">
        <v>151</v>
      </c>
      <c r="I51" s="314">
        <v>22</v>
      </c>
      <c r="J51" s="314">
        <v>1</v>
      </c>
      <c r="K51" s="315" t="s">
        <v>270</v>
      </c>
      <c r="L51" s="314"/>
      <c r="M51" s="315" t="s">
        <v>190</v>
      </c>
      <c r="N51" s="315" t="s">
        <v>154</v>
      </c>
      <c r="O51" s="316">
        <v>12472</v>
      </c>
      <c r="P51" s="316">
        <v>11921</v>
      </c>
      <c r="Q51" s="316">
        <v>10522</v>
      </c>
      <c r="R51" s="316">
        <v>13160</v>
      </c>
      <c r="S51" s="316">
        <v>13941</v>
      </c>
      <c r="T51" s="316">
        <v>12864</v>
      </c>
      <c r="U51" s="316">
        <v>15637</v>
      </c>
      <c r="V51" s="316">
        <v>14704</v>
      </c>
      <c r="W51" s="316">
        <v>6571</v>
      </c>
      <c r="X51" s="316">
        <v>-35</v>
      </c>
      <c r="Y51" s="316">
        <v>6122</v>
      </c>
      <c r="Z51" s="316">
        <v>12016</v>
      </c>
      <c r="AA51" s="316">
        <v>129895</v>
      </c>
      <c r="AB51" s="314">
        <v>2018</v>
      </c>
      <c r="AC51" s="311">
        <v>1</v>
      </c>
      <c r="AD51" s="291">
        <f t="shared" si="0"/>
        <v>129895</v>
      </c>
      <c r="AE51" s="312" t="s">
        <v>103</v>
      </c>
    </row>
    <row r="52" spans="1:31" x14ac:dyDescent="0.25">
      <c r="A52" s="314">
        <v>55977</v>
      </c>
      <c r="B52" s="315" t="s">
        <v>146</v>
      </c>
      <c r="C52" s="315" t="s">
        <v>236</v>
      </c>
      <c r="D52" s="315" t="s">
        <v>273</v>
      </c>
      <c r="E52" s="314">
        <v>6204</v>
      </c>
      <c r="F52" s="315" t="s">
        <v>149</v>
      </c>
      <c r="G52" s="315" t="s">
        <v>269</v>
      </c>
      <c r="H52" s="315" t="s">
        <v>151</v>
      </c>
      <c r="I52" s="314">
        <v>22</v>
      </c>
      <c r="J52" s="314">
        <v>1</v>
      </c>
      <c r="K52" s="315" t="s">
        <v>270</v>
      </c>
      <c r="L52" s="314"/>
      <c r="M52" s="315" t="s">
        <v>191</v>
      </c>
      <c r="N52" s="315" t="s">
        <v>154</v>
      </c>
      <c r="O52" s="316">
        <v>26464</v>
      </c>
      <c r="P52" s="316">
        <v>22916</v>
      </c>
      <c r="Q52" s="316">
        <v>20787</v>
      </c>
      <c r="R52" s="316">
        <v>24475</v>
      </c>
      <c r="S52" s="316">
        <v>25000</v>
      </c>
      <c r="T52" s="316">
        <v>21571</v>
      </c>
      <c r="U52" s="316">
        <v>22682</v>
      </c>
      <c r="V52" s="316">
        <v>24682</v>
      </c>
      <c r="W52" s="316">
        <v>13437</v>
      </c>
      <c r="X52" s="316">
        <v>-35</v>
      </c>
      <c r="Y52" s="316">
        <v>13570</v>
      </c>
      <c r="Z52" s="316">
        <v>26151</v>
      </c>
      <c r="AA52" s="316">
        <v>241700</v>
      </c>
      <c r="AB52" s="314">
        <v>2018</v>
      </c>
      <c r="AC52" s="311">
        <v>1</v>
      </c>
      <c r="AD52" s="291">
        <f t="shared" si="0"/>
        <v>241700</v>
      </c>
      <c r="AE52" s="312" t="s">
        <v>103</v>
      </c>
    </row>
    <row r="53" spans="1:31" x14ac:dyDescent="0.25">
      <c r="A53" s="314">
        <v>56097</v>
      </c>
      <c r="B53" s="315" t="s">
        <v>146</v>
      </c>
      <c r="C53" s="315" t="s">
        <v>237</v>
      </c>
      <c r="D53" s="315" t="s">
        <v>238</v>
      </c>
      <c r="E53" s="314">
        <v>34717</v>
      </c>
      <c r="F53" s="315" t="s">
        <v>149</v>
      </c>
      <c r="G53" s="315" t="s">
        <v>269</v>
      </c>
      <c r="H53" s="315" t="s">
        <v>151</v>
      </c>
      <c r="I53" s="314">
        <v>22</v>
      </c>
      <c r="J53" s="314">
        <v>2</v>
      </c>
      <c r="K53" s="315" t="s">
        <v>289</v>
      </c>
      <c r="L53" s="315"/>
      <c r="M53" s="315" t="s">
        <v>239</v>
      </c>
      <c r="N53" s="315" t="s">
        <v>240</v>
      </c>
      <c r="O53" s="316">
        <v>44218</v>
      </c>
      <c r="P53" s="316">
        <v>48836</v>
      </c>
      <c r="Q53" s="316">
        <v>48821</v>
      </c>
      <c r="R53" s="316">
        <v>56937</v>
      </c>
      <c r="S53" s="316">
        <v>27777</v>
      </c>
      <c r="T53" s="316">
        <v>29420</v>
      </c>
      <c r="U53" s="316">
        <v>15986</v>
      </c>
      <c r="V53" s="316">
        <v>27431</v>
      </c>
      <c r="W53" s="316">
        <v>34937</v>
      </c>
      <c r="X53" s="316">
        <v>46631</v>
      </c>
      <c r="Y53" s="316">
        <v>55986</v>
      </c>
      <c r="Z53" s="316">
        <v>48155</v>
      </c>
      <c r="AA53" s="316">
        <v>485135</v>
      </c>
      <c r="AB53" s="314">
        <v>2018</v>
      </c>
      <c r="AC53" s="311">
        <v>1</v>
      </c>
      <c r="AD53" s="291">
        <f t="shared" si="0"/>
        <v>485135</v>
      </c>
      <c r="AE53" s="312" t="s">
        <v>103</v>
      </c>
    </row>
    <row r="54" spans="1:31" x14ac:dyDescent="0.25">
      <c r="A54" s="314">
        <v>56293</v>
      </c>
      <c r="B54" s="315" t="s">
        <v>146</v>
      </c>
      <c r="C54" s="315" t="s">
        <v>241</v>
      </c>
      <c r="D54" s="315" t="s">
        <v>290</v>
      </c>
      <c r="E54" s="314">
        <v>50123</v>
      </c>
      <c r="F54" s="315" t="s">
        <v>149</v>
      </c>
      <c r="G54" s="315" t="s">
        <v>269</v>
      </c>
      <c r="H54" s="315" t="s">
        <v>274</v>
      </c>
      <c r="I54" s="314">
        <v>22</v>
      </c>
      <c r="J54" s="314">
        <v>2</v>
      </c>
      <c r="K54" s="315" t="s">
        <v>289</v>
      </c>
      <c r="L54" s="315"/>
      <c r="M54" s="315" t="s">
        <v>239</v>
      </c>
      <c r="N54" s="315" t="s">
        <v>240</v>
      </c>
      <c r="O54" s="316">
        <v>29143.205999999998</v>
      </c>
      <c r="P54" s="316">
        <v>30232.743999999999</v>
      </c>
      <c r="Q54" s="316">
        <v>32992.072999999997</v>
      </c>
      <c r="R54" s="316">
        <v>36326.286</v>
      </c>
      <c r="S54" s="316">
        <v>27861.887999999999</v>
      </c>
      <c r="T54" s="316">
        <v>28317.115000000002</v>
      </c>
      <c r="U54" s="316">
        <v>18166.830000000002</v>
      </c>
      <c r="V54" s="316">
        <v>20185.774000000001</v>
      </c>
      <c r="W54" s="316">
        <v>22096.825000000001</v>
      </c>
      <c r="X54" s="316">
        <v>25551.794999999998</v>
      </c>
      <c r="Y54" s="316">
        <v>30058.722000000002</v>
      </c>
      <c r="Z54" s="316">
        <v>29392.741999999998</v>
      </c>
      <c r="AA54" s="316">
        <v>330326</v>
      </c>
      <c r="AB54" s="314">
        <v>2018</v>
      </c>
      <c r="AC54" s="311">
        <v>1</v>
      </c>
      <c r="AD54" s="291">
        <f t="shared" si="0"/>
        <v>330326</v>
      </c>
      <c r="AE54" s="312" t="s">
        <v>103</v>
      </c>
    </row>
    <row r="55" spans="1:31" x14ac:dyDescent="0.25">
      <c r="A55" s="314">
        <v>56304</v>
      </c>
      <c r="B55" s="315" t="s">
        <v>146</v>
      </c>
      <c r="C55" s="315" t="s">
        <v>291</v>
      </c>
      <c r="D55" s="315" t="s">
        <v>292</v>
      </c>
      <c r="E55" s="314">
        <v>59883</v>
      </c>
      <c r="F55" s="315" t="s">
        <v>149</v>
      </c>
      <c r="G55" s="315" t="s">
        <v>269</v>
      </c>
      <c r="H55" s="315" t="s">
        <v>274</v>
      </c>
      <c r="I55" s="314">
        <v>22</v>
      </c>
      <c r="J55" s="314">
        <v>2</v>
      </c>
      <c r="K55" s="315" t="s">
        <v>289</v>
      </c>
      <c r="L55" s="315"/>
      <c r="M55" s="315" t="s">
        <v>239</v>
      </c>
      <c r="N55" s="315" t="s">
        <v>240</v>
      </c>
      <c r="O55" s="316">
        <v>38808</v>
      </c>
      <c r="P55" s="316">
        <v>41643</v>
      </c>
      <c r="Q55" s="316">
        <v>39134</v>
      </c>
      <c r="R55" s="316">
        <v>46395</v>
      </c>
      <c r="S55" s="316">
        <v>34599</v>
      </c>
      <c r="T55" s="316">
        <v>38693</v>
      </c>
      <c r="U55" s="316">
        <v>23443</v>
      </c>
      <c r="V55" s="316">
        <v>24106</v>
      </c>
      <c r="W55" s="316">
        <v>27534</v>
      </c>
      <c r="X55" s="316">
        <v>25545</v>
      </c>
      <c r="Y55" s="316">
        <v>36244</v>
      </c>
      <c r="Z55" s="316">
        <v>30910</v>
      </c>
      <c r="AA55" s="316">
        <v>407054</v>
      </c>
      <c r="AB55" s="314">
        <v>2018</v>
      </c>
      <c r="AC55" s="311">
        <v>1</v>
      </c>
      <c r="AD55" s="291">
        <f t="shared" si="0"/>
        <v>407054</v>
      </c>
      <c r="AE55" s="312" t="s">
        <v>103</v>
      </c>
    </row>
    <row r="56" spans="1:31" x14ac:dyDescent="0.25">
      <c r="A56" s="314">
        <v>56336</v>
      </c>
      <c r="B56" s="315" t="s">
        <v>146</v>
      </c>
      <c r="C56" s="315" t="s">
        <v>293</v>
      </c>
      <c r="D56" s="315" t="s">
        <v>290</v>
      </c>
      <c r="E56" s="314">
        <v>50123</v>
      </c>
      <c r="F56" s="315" t="s">
        <v>149</v>
      </c>
      <c r="G56" s="315" t="s">
        <v>269</v>
      </c>
      <c r="H56" s="315" t="s">
        <v>151</v>
      </c>
      <c r="I56" s="314">
        <v>22</v>
      </c>
      <c r="J56" s="314">
        <v>2</v>
      </c>
      <c r="K56" s="315" t="s">
        <v>289</v>
      </c>
      <c r="L56" s="314"/>
      <c r="M56" s="315" t="s">
        <v>239</v>
      </c>
      <c r="N56" s="315" t="s">
        <v>240</v>
      </c>
      <c r="O56" s="316">
        <v>23309.73</v>
      </c>
      <c r="P56" s="316">
        <v>24181.179</v>
      </c>
      <c r="Q56" s="316">
        <v>26388.185000000001</v>
      </c>
      <c r="R56" s="316">
        <v>29055.002</v>
      </c>
      <c r="S56" s="316">
        <v>22284.888999999999</v>
      </c>
      <c r="T56" s="316">
        <v>22648.993999999999</v>
      </c>
      <c r="U56" s="316">
        <v>14530.450999999999</v>
      </c>
      <c r="V56" s="316">
        <v>16145.27</v>
      </c>
      <c r="W56" s="316">
        <v>17673.794000000002</v>
      </c>
      <c r="X56" s="316">
        <v>20437.197</v>
      </c>
      <c r="Y56" s="316">
        <v>24041.991000000002</v>
      </c>
      <c r="Z56" s="316">
        <v>23509.317999999999</v>
      </c>
      <c r="AA56" s="316">
        <v>264206</v>
      </c>
      <c r="AB56" s="314">
        <v>2018</v>
      </c>
      <c r="AC56" s="311">
        <v>1</v>
      </c>
      <c r="AD56" s="291">
        <f t="shared" si="0"/>
        <v>264206</v>
      </c>
      <c r="AE56" s="312" t="s">
        <v>103</v>
      </c>
    </row>
    <row r="57" spans="1:31" x14ac:dyDescent="0.25">
      <c r="A57" s="314">
        <v>56458</v>
      </c>
      <c r="B57" s="315" t="s">
        <v>146</v>
      </c>
      <c r="C57" s="315" t="s">
        <v>294</v>
      </c>
      <c r="D57" s="315" t="s">
        <v>295</v>
      </c>
      <c r="E57" s="314">
        <v>54874</v>
      </c>
      <c r="F57" s="315" t="s">
        <v>149</v>
      </c>
      <c r="G57" s="315" t="s">
        <v>269</v>
      </c>
      <c r="H57" s="315" t="s">
        <v>274</v>
      </c>
      <c r="I57" s="314">
        <v>22</v>
      </c>
      <c r="J57" s="314">
        <v>2</v>
      </c>
      <c r="K57" s="315" t="s">
        <v>289</v>
      </c>
      <c r="L57" s="314"/>
      <c r="M57" s="315" t="s">
        <v>190</v>
      </c>
      <c r="N57" s="315" t="s">
        <v>154</v>
      </c>
      <c r="O57" s="316">
        <v>97314</v>
      </c>
      <c r="P57" s="316">
        <v>133809</v>
      </c>
      <c r="Q57" s="316">
        <v>134996</v>
      </c>
      <c r="R57" s="316">
        <v>141201</v>
      </c>
      <c r="S57" s="316">
        <v>109494</v>
      </c>
      <c r="T57" s="316">
        <v>140019</v>
      </c>
      <c r="U57" s="316">
        <v>165157</v>
      </c>
      <c r="V57" s="316">
        <v>140639</v>
      </c>
      <c r="W57" s="316">
        <v>154414</v>
      </c>
      <c r="X57" s="316">
        <v>140971</v>
      </c>
      <c r="Y57" s="316">
        <v>140608</v>
      </c>
      <c r="Z57" s="316">
        <v>157115</v>
      </c>
      <c r="AA57" s="316">
        <v>1655737</v>
      </c>
      <c r="AB57" s="314">
        <v>2018</v>
      </c>
      <c r="AC57" s="311">
        <v>1</v>
      </c>
      <c r="AD57" s="291">
        <f t="shared" si="0"/>
        <v>1655737</v>
      </c>
      <c r="AE57" s="312" t="s">
        <v>103</v>
      </c>
    </row>
    <row r="58" spans="1:31" x14ac:dyDescent="0.25">
      <c r="A58" s="314">
        <v>56458</v>
      </c>
      <c r="B58" s="315" t="s">
        <v>146</v>
      </c>
      <c r="C58" s="315" t="s">
        <v>294</v>
      </c>
      <c r="D58" s="315" t="s">
        <v>295</v>
      </c>
      <c r="E58" s="314">
        <v>54874</v>
      </c>
      <c r="F58" s="315" t="s">
        <v>149</v>
      </c>
      <c r="G58" s="315" t="s">
        <v>269</v>
      </c>
      <c r="H58" s="315" t="s">
        <v>274</v>
      </c>
      <c r="I58" s="314">
        <v>22</v>
      </c>
      <c r="J58" s="314">
        <v>2</v>
      </c>
      <c r="K58" s="315" t="s">
        <v>289</v>
      </c>
      <c r="L58" s="314"/>
      <c r="M58" s="315" t="s">
        <v>191</v>
      </c>
      <c r="N58" s="315" t="s">
        <v>154</v>
      </c>
      <c r="O58" s="316">
        <v>176976</v>
      </c>
      <c r="P58" s="316">
        <v>205660</v>
      </c>
      <c r="Q58" s="316">
        <v>208218</v>
      </c>
      <c r="R58" s="316">
        <v>206023</v>
      </c>
      <c r="S58" s="316">
        <v>151206</v>
      </c>
      <c r="T58" s="316">
        <v>209069</v>
      </c>
      <c r="U58" s="316">
        <v>228589</v>
      </c>
      <c r="V58" s="316">
        <v>204736</v>
      </c>
      <c r="W58" s="316">
        <v>212742</v>
      </c>
      <c r="X58" s="316">
        <v>202487</v>
      </c>
      <c r="Y58" s="316">
        <v>211917</v>
      </c>
      <c r="Z58" s="316">
        <v>229916</v>
      </c>
      <c r="AA58" s="316">
        <v>2447539</v>
      </c>
      <c r="AB58" s="314">
        <v>2018</v>
      </c>
      <c r="AC58" s="311">
        <v>1</v>
      </c>
      <c r="AD58" s="291">
        <f t="shared" si="0"/>
        <v>2447539</v>
      </c>
      <c r="AE58" s="312" t="s">
        <v>103</v>
      </c>
    </row>
    <row r="59" spans="1:31" x14ac:dyDescent="0.25">
      <c r="A59" s="314">
        <v>56458</v>
      </c>
      <c r="B59" s="315" t="s">
        <v>146</v>
      </c>
      <c r="C59" s="315" t="s">
        <v>294</v>
      </c>
      <c r="D59" s="315" t="s">
        <v>295</v>
      </c>
      <c r="E59" s="314">
        <v>54874</v>
      </c>
      <c r="F59" s="315" t="s">
        <v>149</v>
      </c>
      <c r="G59" s="315" t="s">
        <v>269</v>
      </c>
      <c r="H59" s="315" t="s">
        <v>274</v>
      </c>
      <c r="I59" s="314">
        <v>22</v>
      </c>
      <c r="J59" s="314">
        <v>2</v>
      </c>
      <c r="K59" s="315" t="s">
        <v>289</v>
      </c>
      <c r="L59" s="315"/>
      <c r="M59" s="315" t="s">
        <v>182</v>
      </c>
      <c r="N59" s="315" t="s">
        <v>154</v>
      </c>
      <c r="O59" s="316">
        <v>0</v>
      </c>
      <c r="P59" s="316">
        <v>0</v>
      </c>
      <c r="Q59" s="316">
        <v>0</v>
      </c>
      <c r="R59" s="316">
        <v>0</v>
      </c>
      <c r="S59" s="316">
        <v>0</v>
      </c>
      <c r="T59" s="316">
        <v>163</v>
      </c>
      <c r="U59" s="316">
        <v>0</v>
      </c>
      <c r="V59" s="316">
        <v>0</v>
      </c>
      <c r="W59" s="316">
        <v>0</v>
      </c>
      <c r="X59" s="316">
        <v>0</v>
      </c>
      <c r="Y59" s="316">
        <v>0</v>
      </c>
      <c r="Z59" s="316">
        <v>0</v>
      </c>
      <c r="AA59" s="316">
        <v>163</v>
      </c>
      <c r="AB59" s="314">
        <v>2018</v>
      </c>
      <c r="AC59" s="311">
        <v>1</v>
      </c>
      <c r="AD59" s="291">
        <f t="shared" si="0"/>
        <v>163</v>
      </c>
      <c r="AE59" s="312" t="s">
        <v>103</v>
      </c>
    </row>
    <row r="60" spans="1:31" x14ac:dyDescent="0.25">
      <c r="A60" s="314">
        <v>56945</v>
      </c>
      <c r="B60" s="315" t="s">
        <v>146</v>
      </c>
      <c r="C60" s="315" t="s">
        <v>296</v>
      </c>
      <c r="D60" s="315" t="s">
        <v>292</v>
      </c>
      <c r="E60" s="314">
        <v>59883</v>
      </c>
      <c r="F60" s="315" t="s">
        <v>149</v>
      </c>
      <c r="G60" s="315" t="s">
        <v>269</v>
      </c>
      <c r="H60" s="315" t="s">
        <v>151</v>
      </c>
      <c r="I60" s="314">
        <v>22</v>
      </c>
      <c r="J60" s="314">
        <v>2</v>
      </c>
      <c r="K60" s="315" t="s">
        <v>289</v>
      </c>
      <c r="L60" s="315"/>
      <c r="M60" s="315" t="s">
        <v>239</v>
      </c>
      <c r="N60" s="315" t="s">
        <v>240</v>
      </c>
      <c r="O60" s="316">
        <v>23536.469000000001</v>
      </c>
      <c r="P60" s="316">
        <v>24416.396000000001</v>
      </c>
      <c r="Q60" s="316">
        <v>26644.87</v>
      </c>
      <c r="R60" s="316">
        <v>29337.628000000001</v>
      </c>
      <c r="S60" s="316">
        <v>22501.659</v>
      </c>
      <c r="T60" s="316">
        <v>22869.307000000001</v>
      </c>
      <c r="U60" s="316">
        <v>14671.791999999999</v>
      </c>
      <c r="V60" s="316">
        <v>16302.32</v>
      </c>
      <c r="W60" s="316">
        <v>17845.712</v>
      </c>
      <c r="X60" s="316">
        <v>20635.994999999999</v>
      </c>
      <c r="Y60" s="316">
        <v>24275.852999999999</v>
      </c>
      <c r="Z60" s="316">
        <v>23737.999</v>
      </c>
      <c r="AA60" s="316">
        <v>266776</v>
      </c>
      <c r="AB60" s="314">
        <v>2018</v>
      </c>
      <c r="AC60" s="311">
        <v>1</v>
      </c>
      <c r="AD60" s="291">
        <f t="shared" si="0"/>
        <v>266776</v>
      </c>
      <c r="AE60" s="312" t="s">
        <v>103</v>
      </c>
    </row>
    <row r="61" spans="1:31" x14ac:dyDescent="0.25">
      <c r="A61" s="314">
        <v>57106</v>
      </c>
      <c r="B61" s="315" t="s">
        <v>146</v>
      </c>
      <c r="C61" s="315" t="s">
        <v>297</v>
      </c>
      <c r="D61" s="315" t="s">
        <v>298</v>
      </c>
      <c r="E61" s="314">
        <v>56410</v>
      </c>
      <c r="F61" s="315" t="s">
        <v>149</v>
      </c>
      <c r="G61" s="315" t="s">
        <v>269</v>
      </c>
      <c r="H61" s="315" t="s">
        <v>274</v>
      </c>
      <c r="I61" s="314">
        <v>611</v>
      </c>
      <c r="J61" s="314">
        <v>4</v>
      </c>
      <c r="K61" s="315" t="s">
        <v>299</v>
      </c>
      <c r="L61" s="315"/>
      <c r="M61" s="315" t="s">
        <v>239</v>
      </c>
      <c r="N61" s="315" t="s">
        <v>240</v>
      </c>
      <c r="O61" s="316">
        <v>263.00200000000001</v>
      </c>
      <c r="P61" s="316">
        <v>272.83300000000003</v>
      </c>
      <c r="Q61" s="316">
        <v>297.73399999999998</v>
      </c>
      <c r="R61" s="316">
        <v>327.82400000000001</v>
      </c>
      <c r="S61" s="316">
        <v>251.43700000000001</v>
      </c>
      <c r="T61" s="316">
        <v>255.54499999999999</v>
      </c>
      <c r="U61" s="316">
        <v>163.94499999999999</v>
      </c>
      <c r="V61" s="316">
        <v>182.16499999999999</v>
      </c>
      <c r="W61" s="316">
        <v>199.411</v>
      </c>
      <c r="X61" s="316">
        <v>230.59</v>
      </c>
      <c r="Y61" s="316">
        <v>271.262</v>
      </c>
      <c r="Z61" s="316">
        <v>265.25200000000001</v>
      </c>
      <c r="AA61" s="316">
        <v>2981</v>
      </c>
      <c r="AB61" s="314">
        <v>2018</v>
      </c>
      <c r="AC61" s="311">
        <v>1</v>
      </c>
      <c r="AD61" s="291">
        <f t="shared" si="0"/>
        <v>2981</v>
      </c>
      <c r="AE61" s="312" t="s">
        <v>103</v>
      </c>
    </row>
    <row r="62" spans="1:31" x14ac:dyDescent="0.25">
      <c r="A62" s="314">
        <v>57243</v>
      </c>
      <c r="B62" s="315" t="s">
        <v>146</v>
      </c>
      <c r="C62" s="315" t="s">
        <v>300</v>
      </c>
      <c r="D62" s="315" t="s">
        <v>301</v>
      </c>
      <c r="E62" s="314">
        <v>17650</v>
      </c>
      <c r="F62" s="315" t="s">
        <v>149</v>
      </c>
      <c r="G62" s="315" t="s">
        <v>269</v>
      </c>
      <c r="H62" s="315" t="s">
        <v>151</v>
      </c>
      <c r="I62" s="314">
        <v>22</v>
      </c>
      <c r="J62" s="314">
        <v>2</v>
      </c>
      <c r="K62" s="315" t="s">
        <v>289</v>
      </c>
      <c r="L62" s="314"/>
      <c r="M62" s="315" t="s">
        <v>302</v>
      </c>
      <c r="N62" s="315" t="s">
        <v>303</v>
      </c>
      <c r="O62" s="316">
        <v>3281.9780000000001</v>
      </c>
      <c r="P62" s="316">
        <v>3859.665</v>
      </c>
      <c r="Q62" s="316">
        <v>4990.9620000000004</v>
      </c>
      <c r="R62" s="316">
        <v>6048.5410000000002</v>
      </c>
      <c r="S62" s="316">
        <v>6970.2460000000001</v>
      </c>
      <c r="T62" s="316">
        <v>7490.6260000000002</v>
      </c>
      <c r="U62" s="316">
        <v>6529.0110000000004</v>
      </c>
      <c r="V62" s="316">
        <v>6518.6170000000002</v>
      </c>
      <c r="W62" s="316">
        <v>6265.19</v>
      </c>
      <c r="X62" s="316">
        <v>4671.8389999999999</v>
      </c>
      <c r="Y62" s="316">
        <v>3851.0309999999999</v>
      </c>
      <c r="Z62" s="316">
        <v>2788.2939999999999</v>
      </c>
      <c r="AA62" s="316">
        <v>63266</v>
      </c>
      <c r="AB62" s="314">
        <v>2018</v>
      </c>
      <c r="AC62" s="311">
        <v>1</v>
      </c>
      <c r="AD62" s="291">
        <f t="shared" si="0"/>
        <v>63266</v>
      </c>
      <c r="AE62" s="312" t="s">
        <v>103</v>
      </c>
    </row>
    <row r="63" spans="1:31" x14ac:dyDescent="0.25">
      <c r="A63" s="314">
        <v>57258</v>
      </c>
      <c r="B63" s="315" t="s">
        <v>146</v>
      </c>
      <c r="C63" s="315" t="s">
        <v>304</v>
      </c>
      <c r="D63" s="315" t="s">
        <v>305</v>
      </c>
      <c r="E63" s="314">
        <v>56630</v>
      </c>
      <c r="F63" s="315" t="s">
        <v>149</v>
      </c>
      <c r="G63" s="315" t="s">
        <v>269</v>
      </c>
      <c r="H63" s="315" t="s">
        <v>151</v>
      </c>
      <c r="I63" s="314">
        <v>22</v>
      </c>
      <c r="J63" s="314">
        <v>2</v>
      </c>
      <c r="K63" s="315" t="s">
        <v>289</v>
      </c>
      <c r="L63" s="314"/>
      <c r="M63" s="315" t="s">
        <v>239</v>
      </c>
      <c r="N63" s="315" t="s">
        <v>240</v>
      </c>
      <c r="O63" s="316">
        <v>246.32599999999999</v>
      </c>
      <c r="P63" s="316">
        <v>255.535</v>
      </c>
      <c r="Q63" s="316">
        <v>278.85700000000003</v>
      </c>
      <c r="R63" s="316">
        <v>307.03899999999999</v>
      </c>
      <c r="S63" s="316">
        <v>235.49600000000001</v>
      </c>
      <c r="T63" s="316">
        <v>239.34399999999999</v>
      </c>
      <c r="U63" s="316">
        <v>153.55099999999999</v>
      </c>
      <c r="V63" s="316">
        <v>170.61500000000001</v>
      </c>
      <c r="W63" s="316">
        <v>186.768</v>
      </c>
      <c r="X63" s="316">
        <v>215.97</v>
      </c>
      <c r="Y63" s="316">
        <v>254.06399999999999</v>
      </c>
      <c r="Z63" s="316">
        <v>248.435</v>
      </c>
      <c r="AA63" s="316">
        <v>2792</v>
      </c>
      <c r="AB63" s="314">
        <v>2018</v>
      </c>
      <c r="AC63" s="311">
        <v>1</v>
      </c>
      <c r="AD63" s="291">
        <f t="shared" si="0"/>
        <v>2792</v>
      </c>
      <c r="AE63" s="312" t="s">
        <v>103</v>
      </c>
    </row>
    <row r="64" spans="1:31" x14ac:dyDescent="0.25">
      <c r="A64" s="314">
        <v>57338</v>
      </c>
      <c r="B64" s="315" t="s">
        <v>146</v>
      </c>
      <c r="C64" s="315" t="s">
        <v>306</v>
      </c>
      <c r="D64" s="315" t="s">
        <v>307</v>
      </c>
      <c r="E64" s="314">
        <v>59400</v>
      </c>
      <c r="F64" s="315" t="s">
        <v>149</v>
      </c>
      <c r="G64" s="315" t="s">
        <v>269</v>
      </c>
      <c r="H64" s="315" t="s">
        <v>151</v>
      </c>
      <c r="I64" s="314">
        <v>22</v>
      </c>
      <c r="J64" s="314">
        <v>2</v>
      </c>
      <c r="K64" s="315" t="s">
        <v>289</v>
      </c>
      <c r="L64" s="314"/>
      <c r="M64" s="315" t="s">
        <v>302</v>
      </c>
      <c r="N64" s="315" t="s">
        <v>303</v>
      </c>
      <c r="O64" s="316">
        <v>2568.0100000000002</v>
      </c>
      <c r="P64" s="316">
        <v>3020.027</v>
      </c>
      <c r="Q64" s="316">
        <v>3905.2190000000001</v>
      </c>
      <c r="R64" s="316">
        <v>4732.7299999999996</v>
      </c>
      <c r="S64" s="316">
        <v>5453.9260000000004</v>
      </c>
      <c r="T64" s="316">
        <v>5861.1019999999999</v>
      </c>
      <c r="U64" s="316">
        <v>5108.6779999999999</v>
      </c>
      <c r="V64" s="316">
        <v>5100.5460000000003</v>
      </c>
      <c r="W64" s="316">
        <v>4902.2489999999998</v>
      </c>
      <c r="X64" s="316">
        <v>3655.5189999999998</v>
      </c>
      <c r="Y64" s="316">
        <v>3013.2710000000002</v>
      </c>
      <c r="Z64" s="316">
        <v>2181.723</v>
      </c>
      <c r="AA64" s="316">
        <v>49503</v>
      </c>
      <c r="AB64" s="314">
        <v>2018</v>
      </c>
      <c r="AC64" s="311">
        <v>1</v>
      </c>
      <c r="AD64" s="291">
        <f t="shared" si="0"/>
        <v>49503</v>
      </c>
      <c r="AE64" s="312" t="s">
        <v>103</v>
      </c>
    </row>
    <row r="65" spans="1:31" x14ac:dyDescent="0.25">
      <c r="A65" s="314">
        <v>57357</v>
      </c>
      <c r="B65" s="315" t="s">
        <v>146</v>
      </c>
      <c r="C65" s="315" t="s">
        <v>308</v>
      </c>
      <c r="D65" s="315" t="s">
        <v>308</v>
      </c>
      <c r="E65" s="314">
        <v>56698</v>
      </c>
      <c r="F65" s="315" t="s">
        <v>149</v>
      </c>
      <c r="G65" s="315" t="s">
        <v>269</v>
      </c>
      <c r="H65" s="315" t="s">
        <v>151</v>
      </c>
      <c r="I65" s="314">
        <v>22</v>
      </c>
      <c r="J65" s="314">
        <v>2</v>
      </c>
      <c r="K65" s="315" t="s">
        <v>289</v>
      </c>
      <c r="L65" s="315"/>
      <c r="M65" s="315" t="s">
        <v>239</v>
      </c>
      <c r="N65" s="315" t="s">
        <v>240</v>
      </c>
      <c r="O65" s="316">
        <v>18785.788</v>
      </c>
      <c r="P65" s="316">
        <v>19488.105</v>
      </c>
      <c r="Q65" s="316">
        <v>21266.776000000002</v>
      </c>
      <c r="R65" s="316">
        <v>23416.018</v>
      </c>
      <c r="S65" s="316">
        <v>17959.846000000001</v>
      </c>
      <c r="T65" s="316">
        <v>18253.286</v>
      </c>
      <c r="U65" s="316">
        <v>11710.386</v>
      </c>
      <c r="V65" s="316">
        <v>13011.802</v>
      </c>
      <c r="W65" s="316">
        <v>14243.671</v>
      </c>
      <c r="X65" s="316">
        <v>16470.754000000001</v>
      </c>
      <c r="Y65" s="316">
        <v>19375.93</v>
      </c>
      <c r="Z65" s="316">
        <v>18946.637999999999</v>
      </c>
      <c r="AA65" s="316">
        <v>212929</v>
      </c>
      <c r="AB65" s="314">
        <v>2018</v>
      </c>
      <c r="AC65" s="311">
        <v>1</v>
      </c>
      <c r="AD65" s="291">
        <f t="shared" si="0"/>
        <v>212929</v>
      </c>
      <c r="AE65" s="312" t="s">
        <v>103</v>
      </c>
    </row>
    <row r="66" spans="1:31" x14ac:dyDescent="0.25">
      <c r="A66" s="314">
        <v>57369</v>
      </c>
      <c r="B66" s="315" t="s">
        <v>146</v>
      </c>
      <c r="C66" s="315" t="s">
        <v>309</v>
      </c>
      <c r="D66" s="315" t="s">
        <v>310</v>
      </c>
      <c r="E66" s="314">
        <v>56706</v>
      </c>
      <c r="F66" s="315" t="s">
        <v>149</v>
      </c>
      <c r="G66" s="315" t="s">
        <v>269</v>
      </c>
      <c r="H66" s="315" t="s">
        <v>151</v>
      </c>
      <c r="I66" s="314">
        <v>22</v>
      </c>
      <c r="J66" s="314">
        <v>2</v>
      </c>
      <c r="K66" s="315" t="s">
        <v>289</v>
      </c>
      <c r="L66" s="315"/>
      <c r="M66" s="315" t="s">
        <v>302</v>
      </c>
      <c r="N66" s="315" t="s">
        <v>303</v>
      </c>
      <c r="O66" s="316">
        <v>101.002</v>
      </c>
      <c r="P66" s="316">
        <v>118.78100000000001</v>
      </c>
      <c r="Q66" s="316">
        <v>153.596</v>
      </c>
      <c r="R66" s="316">
        <v>186.143</v>
      </c>
      <c r="S66" s="316">
        <v>214.50800000000001</v>
      </c>
      <c r="T66" s="316">
        <v>230.523</v>
      </c>
      <c r="U66" s="316">
        <v>200.929</v>
      </c>
      <c r="V66" s="316">
        <v>200.60900000000001</v>
      </c>
      <c r="W66" s="316">
        <v>192.81</v>
      </c>
      <c r="X66" s="316">
        <v>143.77500000000001</v>
      </c>
      <c r="Y66" s="316">
        <v>118.515</v>
      </c>
      <c r="Z66" s="316">
        <v>85.808999999999997</v>
      </c>
      <c r="AA66" s="316">
        <v>1947</v>
      </c>
      <c r="AB66" s="314">
        <v>2018</v>
      </c>
      <c r="AC66" s="311">
        <v>1</v>
      </c>
      <c r="AD66" s="291">
        <f t="shared" si="0"/>
        <v>1947</v>
      </c>
      <c r="AE66" s="312" t="s">
        <v>103</v>
      </c>
    </row>
    <row r="67" spans="1:31" x14ac:dyDescent="0.25">
      <c r="A67" s="314">
        <v>57567</v>
      </c>
      <c r="B67" s="315" t="s">
        <v>146</v>
      </c>
      <c r="C67" s="315" t="s">
        <v>311</v>
      </c>
      <c r="D67" s="315" t="s">
        <v>312</v>
      </c>
      <c r="E67" s="314">
        <v>59300</v>
      </c>
      <c r="F67" s="315" t="s">
        <v>149</v>
      </c>
      <c r="G67" s="315" t="s">
        <v>269</v>
      </c>
      <c r="H67" s="315" t="s">
        <v>151</v>
      </c>
      <c r="I67" s="314">
        <v>22</v>
      </c>
      <c r="J67" s="314">
        <v>1</v>
      </c>
      <c r="K67" s="315" t="s">
        <v>270</v>
      </c>
      <c r="L67" s="315"/>
      <c r="M67" s="315" t="s">
        <v>302</v>
      </c>
      <c r="N67" s="315" t="s">
        <v>303</v>
      </c>
      <c r="O67" s="316">
        <v>222.029</v>
      </c>
      <c r="P67" s="316">
        <v>261.11</v>
      </c>
      <c r="Q67" s="316">
        <v>337.64299999999997</v>
      </c>
      <c r="R67" s="316">
        <v>409.18900000000002</v>
      </c>
      <c r="S67" s="316">
        <v>471.54300000000001</v>
      </c>
      <c r="T67" s="316">
        <v>506.74700000000001</v>
      </c>
      <c r="U67" s="316">
        <v>441.69299999999998</v>
      </c>
      <c r="V67" s="316">
        <v>440.99</v>
      </c>
      <c r="W67" s="316">
        <v>423.846</v>
      </c>
      <c r="X67" s="316">
        <v>316.05399999999997</v>
      </c>
      <c r="Y67" s="316">
        <v>260.52600000000001</v>
      </c>
      <c r="Z67" s="316">
        <v>188.63</v>
      </c>
      <c r="AA67" s="316">
        <v>4280</v>
      </c>
      <c r="AB67" s="314">
        <v>2018</v>
      </c>
      <c r="AC67" s="311">
        <v>1</v>
      </c>
      <c r="AD67" s="291">
        <f t="shared" si="0"/>
        <v>4280</v>
      </c>
      <c r="AE67" s="312" t="s">
        <v>103</v>
      </c>
    </row>
    <row r="68" spans="1:31" x14ac:dyDescent="0.25">
      <c r="A68" s="314">
        <v>57571</v>
      </c>
      <c r="B68" s="315" t="s">
        <v>146</v>
      </c>
      <c r="C68" s="315" t="s">
        <v>313</v>
      </c>
      <c r="D68" s="315" t="s">
        <v>312</v>
      </c>
      <c r="E68" s="314">
        <v>59300</v>
      </c>
      <c r="F68" s="315" t="s">
        <v>149</v>
      </c>
      <c r="G68" s="315" t="s">
        <v>269</v>
      </c>
      <c r="H68" s="315" t="s">
        <v>151</v>
      </c>
      <c r="I68" s="314">
        <v>22</v>
      </c>
      <c r="J68" s="314">
        <v>1</v>
      </c>
      <c r="K68" s="315" t="s">
        <v>270</v>
      </c>
      <c r="L68" s="314"/>
      <c r="M68" s="315" t="s">
        <v>302</v>
      </c>
      <c r="N68" s="315" t="s">
        <v>303</v>
      </c>
      <c r="O68" s="316">
        <v>776.73800000000006</v>
      </c>
      <c r="P68" s="316">
        <v>913.45699999999999</v>
      </c>
      <c r="Q68" s="316">
        <v>1181.1980000000001</v>
      </c>
      <c r="R68" s="316">
        <v>1431.492</v>
      </c>
      <c r="S68" s="316">
        <v>1649.63</v>
      </c>
      <c r="T68" s="316">
        <v>1772.787</v>
      </c>
      <c r="U68" s="316">
        <v>1545.204</v>
      </c>
      <c r="V68" s="316">
        <v>1542.7439999999999</v>
      </c>
      <c r="W68" s="316">
        <v>1482.7660000000001</v>
      </c>
      <c r="X68" s="316">
        <v>1105.672</v>
      </c>
      <c r="Y68" s="316">
        <v>911.41399999999999</v>
      </c>
      <c r="Z68" s="316">
        <v>659.89800000000002</v>
      </c>
      <c r="AA68" s="316">
        <v>14973</v>
      </c>
      <c r="AB68" s="314">
        <v>2018</v>
      </c>
      <c r="AC68" s="311">
        <v>1</v>
      </c>
      <c r="AD68" s="291">
        <f t="shared" si="0"/>
        <v>14973</v>
      </c>
      <c r="AE68" s="312" t="s">
        <v>103</v>
      </c>
    </row>
    <row r="69" spans="1:31" x14ac:dyDescent="0.25">
      <c r="A69" s="314">
        <v>57575</v>
      </c>
      <c r="B69" s="315" t="s">
        <v>146</v>
      </c>
      <c r="C69" s="315" t="s">
        <v>314</v>
      </c>
      <c r="D69" s="315" t="s">
        <v>312</v>
      </c>
      <c r="E69" s="314">
        <v>59300</v>
      </c>
      <c r="F69" s="315" t="s">
        <v>149</v>
      </c>
      <c r="G69" s="315" t="s">
        <v>269</v>
      </c>
      <c r="H69" s="315" t="s">
        <v>151</v>
      </c>
      <c r="I69" s="314">
        <v>22</v>
      </c>
      <c r="J69" s="314">
        <v>1</v>
      </c>
      <c r="K69" s="315" t="s">
        <v>270</v>
      </c>
      <c r="L69" s="314"/>
      <c r="M69" s="315" t="s">
        <v>302</v>
      </c>
      <c r="N69" s="315" t="s">
        <v>303</v>
      </c>
      <c r="O69" s="316">
        <v>1045.8679999999999</v>
      </c>
      <c r="P69" s="316">
        <v>1229.961</v>
      </c>
      <c r="Q69" s="316">
        <v>1590.472</v>
      </c>
      <c r="R69" s="316">
        <v>1927.491</v>
      </c>
      <c r="S69" s="316">
        <v>2221.2109999999998</v>
      </c>
      <c r="T69" s="316">
        <v>2387.0410000000002</v>
      </c>
      <c r="U69" s="316">
        <v>2080.6019999999999</v>
      </c>
      <c r="V69" s="316">
        <v>2077.29</v>
      </c>
      <c r="W69" s="316">
        <v>1996.53</v>
      </c>
      <c r="X69" s="316">
        <v>1488.777</v>
      </c>
      <c r="Y69" s="316">
        <v>1227.21</v>
      </c>
      <c r="Z69" s="316">
        <v>888.54700000000003</v>
      </c>
      <c r="AA69" s="316">
        <v>20161</v>
      </c>
      <c r="AB69" s="314">
        <v>2018</v>
      </c>
      <c r="AC69" s="311">
        <v>1</v>
      </c>
      <c r="AD69" s="291">
        <f t="shared" ref="AD69:AD132" si="1">AC69*AA69</f>
        <v>20161</v>
      </c>
      <c r="AE69" s="312" t="s">
        <v>103</v>
      </c>
    </row>
    <row r="70" spans="1:31" x14ac:dyDescent="0.25">
      <c r="A70" s="314">
        <v>57576</v>
      </c>
      <c r="B70" s="315" t="s">
        <v>146</v>
      </c>
      <c r="C70" s="315" t="s">
        <v>315</v>
      </c>
      <c r="D70" s="315" t="s">
        <v>312</v>
      </c>
      <c r="E70" s="314">
        <v>59300</v>
      </c>
      <c r="F70" s="315" t="s">
        <v>149</v>
      </c>
      <c r="G70" s="315" t="s">
        <v>269</v>
      </c>
      <c r="H70" s="315" t="s">
        <v>151</v>
      </c>
      <c r="I70" s="314">
        <v>22</v>
      </c>
      <c r="J70" s="314">
        <v>1</v>
      </c>
      <c r="K70" s="315" t="s">
        <v>270</v>
      </c>
      <c r="L70" s="314"/>
      <c r="M70" s="315" t="s">
        <v>302</v>
      </c>
      <c r="N70" s="315" t="s">
        <v>303</v>
      </c>
      <c r="O70" s="316">
        <v>505.58100000000002</v>
      </c>
      <c r="P70" s="316">
        <v>594.57399999999996</v>
      </c>
      <c r="Q70" s="316">
        <v>768.84799999999996</v>
      </c>
      <c r="R70" s="316">
        <v>931.76599999999996</v>
      </c>
      <c r="S70" s="316">
        <v>1073.752</v>
      </c>
      <c r="T70" s="316">
        <v>1153.9159999999999</v>
      </c>
      <c r="U70" s="316">
        <v>1005.7809999999999</v>
      </c>
      <c r="V70" s="316">
        <v>1004.18</v>
      </c>
      <c r="W70" s="316">
        <v>965.14</v>
      </c>
      <c r="X70" s="316">
        <v>719.68700000000001</v>
      </c>
      <c r="Y70" s="316">
        <v>593.24400000000003</v>
      </c>
      <c r="Z70" s="316">
        <v>429.53100000000001</v>
      </c>
      <c r="AA70" s="316">
        <v>9746</v>
      </c>
      <c r="AB70" s="314">
        <v>2018</v>
      </c>
      <c r="AC70" s="311">
        <v>1</v>
      </c>
      <c r="AD70" s="291">
        <f t="shared" si="1"/>
        <v>9746</v>
      </c>
      <c r="AE70" s="312" t="s">
        <v>103</v>
      </c>
    </row>
    <row r="71" spans="1:31" x14ac:dyDescent="0.25">
      <c r="A71" s="314">
        <v>57577</v>
      </c>
      <c r="B71" s="315" t="s">
        <v>146</v>
      </c>
      <c r="C71" s="315" t="s">
        <v>316</v>
      </c>
      <c r="D71" s="315" t="s">
        <v>312</v>
      </c>
      <c r="E71" s="314">
        <v>59300</v>
      </c>
      <c r="F71" s="315" t="s">
        <v>149</v>
      </c>
      <c r="G71" s="315" t="s">
        <v>269</v>
      </c>
      <c r="H71" s="315" t="s">
        <v>151</v>
      </c>
      <c r="I71" s="314">
        <v>22</v>
      </c>
      <c r="J71" s="314">
        <v>1</v>
      </c>
      <c r="K71" s="315" t="s">
        <v>270</v>
      </c>
      <c r="L71" s="315"/>
      <c r="M71" s="315" t="s">
        <v>302</v>
      </c>
      <c r="N71" s="315" t="s">
        <v>303</v>
      </c>
      <c r="O71" s="316">
        <v>575.66600000000005</v>
      </c>
      <c r="P71" s="316">
        <v>676.99400000000003</v>
      </c>
      <c r="Q71" s="316">
        <v>875.42600000000004</v>
      </c>
      <c r="R71" s="316">
        <v>1060.9280000000001</v>
      </c>
      <c r="S71" s="316">
        <v>1222.597</v>
      </c>
      <c r="T71" s="316">
        <v>1313.873</v>
      </c>
      <c r="U71" s="316">
        <v>1145.203</v>
      </c>
      <c r="V71" s="316">
        <v>1143.3800000000001</v>
      </c>
      <c r="W71" s="316">
        <v>1098.9290000000001</v>
      </c>
      <c r="X71" s="316">
        <v>819.45100000000002</v>
      </c>
      <c r="Y71" s="316">
        <v>675.48</v>
      </c>
      <c r="Z71" s="316">
        <v>489.07299999999998</v>
      </c>
      <c r="AA71" s="316">
        <v>11097</v>
      </c>
      <c r="AB71" s="314">
        <v>2018</v>
      </c>
      <c r="AC71" s="311">
        <v>1</v>
      </c>
      <c r="AD71" s="291">
        <f t="shared" si="1"/>
        <v>11097</v>
      </c>
      <c r="AE71" s="312" t="s">
        <v>103</v>
      </c>
    </row>
    <row r="72" spans="1:31" x14ac:dyDescent="0.25">
      <c r="A72" s="314">
        <v>57591</v>
      </c>
      <c r="B72" s="315" t="s">
        <v>146</v>
      </c>
      <c r="C72" s="315" t="s">
        <v>317</v>
      </c>
      <c r="D72" s="315" t="s">
        <v>317</v>
      </c>
      <c r="E72" s="314">
        <v>56926</v>
      </c>
      <c r="F72" s="315" t="s">
        <v>149</v>
      </c>
      <c r="G72" s="315" t="s">
        <v>269</v>
      </c>
      <c r="H72" s="315" t="s">
        <v>151</v>
      </c>
      <c r="I72" s="314">
        <v>22</v>
      </c>
      <c r="J72" s="314">
        <v>2</v>
      </c>
      <c r="K72" s="315" t="s">
        <v>289</v>
      </c>
      <c r="L72" s="315"/>
      <c r="M72" s="315" t="s">
        <v>302</v>
      </c>
      <c r="N72" s="315" t="s">
        <v>303</v>
      </c>
      <c r="O72" s="316">
        <v>571.25800000000004</v>
      </c>
      <c r="P72" s="316">
        <v>671.80799999999999</v>
      </c>
      <c r="Q72" s="316">
        <v>868.721</v>
      </c>
      <c r="R72" s="316">
        <v>1052.8009999999999</v>
      </c>
      <c r="S72" s="316">
        <v>1213.232</v>
      </c>
      <c r="T72" s="316">
        <v>1303.809</v>
      </c>
      <c r="U72" s="316">
        <v>1136.431</v>
      </c>
      <c r="V72" s="316">
        <v>1134.6220000000001</v>
      </c>
      <c r="W72" s="316">
        <v>1090.511</v>
      </c>
      <c r="X72" s="316">
        <v>813.17399999999998</v>
      </c>
      <c r="Y72" s="316">
        <v>670.30600000000004</v>
      </c>
      <c r="Z72" s="316">
        <v>485.327</v>
      </c>
      <c r="AA72" s="316">
        <v>11012</v>
      </c>
      <c r="AB72" s="314">
        <v>2018</v>
      </c>
      <c r="AC72" s="311">
        <v>1</v>
      </c>
      <c r="AD72" s="291">
        <f t="shared" si="1"/>
        <v>11012</v>
      </c>
      <c r="AE72" s="312" t="s">
        <v>103</v>
      </c>
    </row>
    <row r="73" spans="1:31" x14ac:dyDescent="0.25">
      <c r="A73" s="314">
        <v>57736</v>
      </c>
      <c r="B73" s="315" t="s">
        <v>146</v>
      </c>
      <c r="C73" s="315" t="s">
        <v>318</v>
      </c>
      <c r="D73" s="315" t="s">
        <v>319</v>
      </c>
      <c r="E73" s="314">
        <v>57055</v>
      </c>
      <c r="F73" s="315" t="s">
        <v>149</v>
      </c>
      <c r="G73" s="315" t="s">
        <v>269</v>
      </c>
      <c r="H73" s="315" t="s">
        <v>151</v>
      </c>
      <c r="I73" s="314">
        <v>22</v>
      </c>
      <c r="J73" s="314">
        <v>2</v>
      </c>
      <c r="K73" s="315" t="s">
        <v>289</v>
      </c>
      <c r="L73" s="315"/>
      <c r="M73" s="315" t="s">
        <v>302</v>
      </c>
      <c r="N73" s="315" t="s">
        <v>303</v>
      </c>
      <c r="O73" s="316">
        <v>913.53300000000002</v>
      </c>
      <c r="P73" s="316">
        <v>1074.3320000000001</v>
      </c>
      <c r="Q73" s="316">
        <v>1389.2270000000001</v>
      </c>
      <c r="R73" s="316">
        <v>1683.6030000000001</v>
      </c>
      <c r="S73" s="316">
        <v>1940.1579999999999</v>
      </c>
      <c r="T73" s="316">
        <v>2085.0050000000001</v>
      </c>
      <c r="U73" s="316">
        <v>1817.3409999999999</v>
      </c>
      <c r="V73" s="316">
        <v>1814.4480000000001</v>
      </c>
      <c r="W73" s="316">
        <v>1743.9069999999999</v>
      </c>
      <c r="X73" s="316">
        <v>1300.4000000000001</v>
      </c>
      <c r="Y73" s="316">
        <v>1071.9290000000001</v>
      </c>
      <c r="Z73" s="316">
        <v>776.11699999999996</v>
      </c>
      <c r="AA73" s="316">
        <v>17610</v>
      </c>
      <c r="AB73" s="314">
        <v>2018</v>
      </c>
      <c r="AC73" s="311">
        <v>1</v>
      </c>
      <c r="AD73" s="291">
        <f t="shared" si="1"/>
        <v>17610</v>
      </c>
      <c r="AE73" s="312" t="s">
        <v>103</v>
      </c>
    </row>
    <row r="74" spans="1:31" x14ac:dyDescent="0.25">
      <c r="A74" s="314">
        <v>57737</v>
      </c>
      <c r="B74" s="315" t="s">
        <v>146</v>
      </c>
      <c r="C74" s="315" t="s">
        <v>320</v>
      </c>
      <c r="D74" s="315" t="s">
        <v>321</v>
      </c>
      <c r="E74" s="314">
        <v>57056</v>
      </c>
      <c r="F74" s="315" t="s">
        <v>149</v>
      </c>
      <c r="G74" s="315" t="s">
        <v>269</v>
      </c>
      <c r="H74" s="315" t="s">
        <v>151</v>
      </c>
      <c r="I74" s="314">
        <v>22</v>
      </c>
      <c r="J74" s="314">
        <v>2</v>
      </c>
      <c r="K74" s="315" t="s">
        <v>289</v>
      </c>
      <c r="L74" s="314"/>
      <c r="M74" s="315" t="s">
        <v>302</v>
      </c>
      <c r="N74" s="315" t="s">
        <v>303</v>
      </c>
      <c r="O74" s="316">
        <v>1004.938</v>
      </c>
      <c r="P74" s="316">
        <v>1181.827</v>
      </c>
      <c r="Q74" s="316">
        <v>1528.229</v>
      </c>
      <c r="R74" s="316">
        <v>1852.058</v>
      </c>
      <c r="S74" s="316">
        <v>2134.2840000000001</v>
      </c>
      <c r="T74" s="316">
        <v>2293.6239999999998</v>
      </c>
      <c r="U74" s="316">
        <v>1999.1780000000001</v>
      </c>
      <c r="V74" s="316">
        <v>1995.9960000000001</v>
      </c>
      <c r="W74" s="316">
        <v>1918.396</v>
      </c>
      <c r="X74" s="316">
        <v>1430.5139999999999</v>
      </c>
      <c r="Y74" s="316">
        <v>1179.183</v>
      </c>
      <c r="Z74" s="316">
        <v>853.77300000000002</v>
      </c>
      <c r="AA74" s="316">
        <v>19372</v>
      </c>
      <c r="AB74" s="314">
        <v>2018</v>
      </c>
      <c r="AC74" s="311">
        <v>1</v>
      </c>
      <c r="AD74" s="291">
        <f t="shared" si="1"/>
        <v>19372</v>
      </c>
      <c r="AE74" s="312" t="s">
        <v>103</v>
      </c>
    </row>
    <row r="75" spans="1:31" x14ac:dyDescent="0.25">
      <c r="A75" s="314">
        <v>57738</v>
      </c>
      <c r="B75" s="315" t="s">
        <v>146</v>
      </c>
      <c r="C75" s="315" t="s">
        <v>322</v>
      </c>
      <c r="D75" s="315" t="s">
        <v>323</v>
      </c>
      <c r="E75" s="314">
        <v>57057</v>
      </c>
      <c r="F75" s="315" t="s">
        <v>149</v>
      </c>
      <c r="G75" s="315" t="s">
        <v>269</v>
      </c>
      <c r="H75" s="315" t="s">
        <v>151</v>
      </c>
      <c r="I75" s="314">
        <v>22</v>
      </c>
      <c r="J75" s="314">
        <v>2</v>
      </c>
      <c r="K75" s="315" t="s">
        <v>289</v>
      </c>
      <c r="L75" s="314"/>
      <c r="M75" s="315" t="s">
        <v>302</v>
      </c>
      <c r="N75" s="315" t="s">
        <v>303</v>
      </c>
      <c r="O75" s="316">
        <v>982.47500000000002</v>
      </c>
      <c r="P75" s="316">
        <v>1155.4110000000001</v>
      </c>
      <c r="Q75" s="316">
        <v>1494.07</v>
      </c>
      <c r="R75" s="316">
        <v>1810.662</v>
      </c>
      <c r="S75" s="316">
        <v>2086.5790000000002</v>
      </c>
      <c r="T75" s="316">
        <v>2242.357</v>
      </c>
      <c r="U75" s="316">
        <v>1954.4929999999999</v>
      </c>
      <c r="V75" s="316">
        <v>1951.3810000000001</v>
      </c>
      <c r="W75" s="316">
        <v>1875.5170000000001</v>
      </c>
      <c r="X75" s="316">
        <v>1398.539</v>
      </c>
      <c r="Y75" s="316">
        <v>1152.826</v>
      </c>
      <c r="Z75" s="316">
        <v>834.69</v>
      </c>
      <c r="AA75" s="316">
        <v>18939</v>
      </c>
      <c r="AB75" s="314">
        <v>2018</v>
      </c>
      <c r="AC75" s="311">
        <v>1</v>
      </c>
      <c r="AD75" s="291">
        <f t="shared" si="1"/>
        <v>18939</v>
      </c>
      <c r="AE75" s="312" t="s">
        <v>103</v>
      </c>
    </row>
    <row r="76" spans="1:31" x14ac:dyDescent="0.25">
      <c r="A76" s="314">
        <v>57739</v>
      </c>
      <c r="B76" s="315" t="s">
        <v>146</v>
      </c>
      <c r="C76" s="315" t="s">
        <v>324</v>
      </c>
      <c r="D76" s="315" t="s">
        <v>325</v>
      </c>
      <c r="E76" s="314">
        <v>57059</v>
      </c>
      <c r="F76" s="315" t="s">
        <v>149</v>
      </c>
      <c r="G76" s="315" t="s">
        <v>269</v>
      </c>
      <c r="H76" s="315" t="s">
        <v>151</v>
      </c>
      <c r="I76" s="314">
        <v>22</v>
      </c>
      <c r="J76" s="314">
        <v>2</v>
      </c>
      <c r="K76" s="315" t="s">
        <v>289</v>
      </c>
      <c r="L76" s="314"/>
      <c r="M76" s="315" t="s">
        <v>302</v>
      </c>
      <c r="N76" s="315" t="s">
        <v>303</v>
      </c>
      <c r="O76" s="316">
        <v>1057.3340000000001</v>
      </c>
      <c r="P76" s="316">
        <v>1243.444</v>
      </c>
      <c r="Q76" s="316">
        <v>1607.9059999999999</v>
      </c>
      <c r="R76" s="316">
        <v>1948.6189999999999</v>
      </c>
      <c r="S76" s="316">
        <v>2245.5590000000002</v>
      </c>
      <c r="T76" s="316">
        <v>2413.2069999999999</v>
      </c>
      <c r="U76" s="316">
        <v>2103.4090000000001</v>
      </c>
      <c r="V76" s="316">
        <v>2100.0610000000001</v>
      </c>
      <c r="W76" s="316">
        <v>2018.4159999999999</v>
      </c>
      <c r="X76" s="316">
        <v>1505.096</v>
      </c>
      <c r="Y76" s="316">
        <v>1240.662</v>
      </c>
      <c r="Z76" s="316">
        <v>898.28700000000003</v>
      </c>
      <c r="AA76" s="316">
        <v>20382</v>
      </c>
      <c r="AB76" s="314">
        <v>2018</v>
      </c>
      <c r="AC76" s="311">
        <v>1</v>
      </c>
      <c r="AD76" s="291">
        <f t="shared" si="1"/>
        <v>20382</v>
      </c>
      <c r="AE76" s="312" t="s">
        <v>103</v>
      </c>
    </row>
    <row r="77" spans="1:31" x14ac:dyDescent="0.25">
      <c r="A77" s="314">
        <v>57740</v>
      </c>
      <c r="B77" s="315" t="s">
        <v>146</v>
      </c>
      <c r="C77" s="315" t="s">
        <v>326</v>
      </c>
      <c r="D77" s="315" t="s">
        <v>327</v>
      </c>
      <c r="E77" s="314">
        <v>57058</v>
      </c>
      <c r="F77" s="315" t="s">
        <v>149</v>
      </c>
      <c r="G77" s="315" t="s">
        <v>269</v>
      </c>
      <c r="H77" s="315" t="s">
        <v>151</v>
      </c>
      <c r="I77" s="314">
        <v>22</v>
      </c>
      <c r="J77" s="314">
        <v>2</v>
      </c>
      <c r="K77" s="315" t="s">
        <v>289</v>
      </c>
      <c r="L77" s="315"/>
      <c r="M77" s="315" t="s">
        <v>302</v>
      </c>
      <c r="N77" s="315" t="s">
        <v>303</v>
      </c>
      <c r="O77" s="316">
        <v>1035.856</v>
      </c>
      <c r="P77" s="316">
        <v>1218.1869999999999</v>
      </c>
      <c r="Q77" s="316">
        <v>1575.2460000000001</v>
      </c>
      <c r="R77" s="316">
        <v>1909.039</v>
      </c>
      <c r="S77" s="316">
        <v>2199.9470000000001</v>
      </c>
      <c r="T77" s="316">
        <v>2364.19</v>
      </c>
      <c r="U77" s="316">
        <v>2060.6849999999999</v>
      </c>
      <c r="V77" s="316">
        <v>2057.404</v>
      </c>
      <c r="W77" s="316">
        <v>1977.4179999999999</v>
      </c>
      <c r="X77" s="316">
        <v>1474.5250000000001</v>
      </c>
      <c r="Y77" s="316">
        <v>1215.462</v>
      </c>
      <c r="Z77" s="316">
        <v>880.04100000000005</v>
      </c>
      <c r="AA77" s="316">
        <v>19968</v>
      </c>
      <c r="AB77" s="314">
        <v>2018</v>
      </c>
      <c r="AC77" s="311">
        <v>1</v>
      </c>
      <c r="AD77" s="291">
        <f t="shared" si="1"/>
        <v>19968</v>
      </c>
      <c r="AE77" s="312" t="s">
        <v>103</v>
      </c>
    </row>
    <row r="78" spans="1:31" x14ac:dyDescent="0.25">
      <c r="A78" s="314">
        <v>57872</v>
      </c>
      <c r="B78" s="315" t="s">
        <v>146</v>
      </c>
      <c r="C78" s="315" t="s">
        <v>328</v>
      </c>
      <c r="D78" s="315" t="s">
        <v>329</v>
      </c>
      <c r="E78" s="314">
        <v>20447</v>
      </c>
      <c r="F78" s="315" t="s">
        <v>149</v>
      </c>
      <c r="G78" s="315" t="s">
        <v>269</v>
      </c>
      <c r="H78" s="315" t="s">
        <v>274</v>
      </c>
      <c r="I78" s="314">
        <v>22</v>
      </c>
      <c r="J78" s="314">
        <v>1</v>
      </c>
      <c r="K78" s="315" t="s">
        <v>270</v>
      </c>
      <c r="L78" s="315"/>
      <c r="M78" s="315" t="s">
        <v>194</v>
      </c>
      <c r="N78" s="315" t="s">
        <v>154</v>
      </c>
      <c r="O78" s="316">
        <v>2544.5680000000002</v>
      </c>
      <c r="P78" s="316">
        <v>2736.355</v>
      </c>
      <c r="Q78" s="316">
        <v>3155.4009999999998</v>
      </c>
      <c r="R78" s="316">
        <v>3722.9569999999999</v>
      </c>
      <c r="S78" s="316">
        <v>4130.9539999999997</v>
      </c>
      <c r="T78" s="316">
        <v>4707.7240000000002</v>
      </c>
      <c r="U78" s="316">
        <v>4514.0720000000001</v>
      </c>
      <c r="V78" s="316">
        <v>5032.0039999999999</v>
      </c>
      <c r="W78" s="316">
        <v>4460.21</v>
      </c>
      <c r="X78" s="316">
        <v>3183.7660000000001</v>
      </c>
      <c r="Y78" s="316">
        <v>3809.1959999999999</v>
      </c>
      <c r="Z78" s="316">
        <v>4418.7929999999997</v>
      </c>
      <c r="AA78" s="316">
        <v>46416</v>
      </c>
      <c r="AB78" s="314">
        <v>2018</v>
      </c>
      <c r="AC78" s="311">
        <v>1</v>
      </c>
      <c r="AD78" s="291">
        <f t="shared" si="1"/>
        <v>46416</v>
      </c>
      <c r="AE78" s="312" t="s">
        <v>103</v>
      </c>
    </row>
    <row r="79" spans="1:31" x14ac:dyDescent="0.25">
      <c r="A79" s="314">
        <v>57887</v>
      </c>
      <c r="B79" s="315" t="s">
        <v>146</v>
      </c>
      <c r="C79" s="315" t="s">
        <v>330</v>
      </c>
      <c r="D79" s="315" t="s">
        <v>331</v>
      </c>
      <c r="E79" s="314">
        <v>57257</v>
      </c>
      <c r="F79" s="315" t="s">
        <v>149</v>
      </c>
      <c r="G79" s="315" t="s">
        <v>269</v>
      </c>
      <c r="H79" s="315" t="s">
        <v>274</v>
      </c>
      <c r="I79" s="314">
        <v>22</v>
      </c>
      <c r="J79" s="314">
        <v>2</v>
      </c>
      <c r="K79" s="315" t="s">
        <v>289</v>
      </c>
      <c r="L79" s="315"/>
      <c r="M79" s="315" t="s">
        <v>239</v>
      </c>
      <c r="N79" s="315" t="s">
        <v>240</v>
      </c>
      <c r="O79" s="316">
        <v>8038.4979999999996</v>
      </c>
      <c r="P79" s="316">
        <v>8339.0229999999992</v>
      </c>
      <c r="Q79" s="316">
        <v>9100.1219999999994</v>
      </c>
      <c r="R79" s="316">
        <v>10019.789000000001</v>
      </c>
      <c r="S79" s="316">
        <v>7685.0749999999998</v>
      </c>
      <c r="T79" s="316">
        <v>7810.6390000000001</v>
      </c>
      <c r="U79" s="316">
        <v>5010.9120000000003</v>
      </c>
      <c r="V79" s="316">
        <v>5567.7920000000004</v>
      </c>
      <c r="W79" s="316">
        <v>6094.9120000000003</v>
      </c>
      <c r="X79" s="316">
        <v>7047.8879999999999</v>
      </c>
      <c r="Y79" s="316">
        <v>8291.0229999999992</v>
      </c>
      <c r="Z79" s="316">
        <v>8107.3270000000002</v>
      </c>
      <c r="AA79" s="316">
        <v>91113</v>
      </c>
      <c r="AB79" s="314">
        <v>2018</v>
      </c>
      <c r="AC79" s="311">
        <v>1</v>
      </c>
      <c r="AD79" s="291">
        <f t="shared" si="1"/>
        <v>91113</v>
      </c>
      <c r="AE79" s="312" t="s">
        <v>103</v>
      </c>
    </row>
    <row r="80" spans="1:31" x14ac:dyDescent="0.25">
      <c r="A80" s="314">
        <v>57947</v>
      </c>
      <c r="B80" s="315" t="s">
        <v>146</v>
      </c>
      <c r="C80" s="315" t="s">
        <v>332</v>
      </c>
      <c r="D80" s="315" t="s">
        <v>333</v>
      </c>
      <c r="E80" s="314">
        <v>59365</v>
      </c>
      <c r="F80" s="315" t="s">
        <v>149</v>
      </c>
      <c r="G80" s="315" t="s">
        <v>269</v>
      </c>
      <c r="H80" s="315" t="s">
        <v>151</v>
      </c>
      <c r="I80" s="314">
        <v>22</v>
      </c>
      <c r="J80" s="314">
        <v>2</v>
      </c>
      <c r="K80" s="315" t="s">
        <v>289</v>
      </c>
      <c r="L80" s="314"/>
      <c r="M80" s="315" t="s">
        <v>239</v>
      </c>
      <c r="N80" s="315" t="s">
        <v>240</v>
      </c>
      <c r="O80" s="316">
        <v>11166.624</v>
      </c>
      <c r="P80" s="316">
        <v>11584.096</v>
      </c>
      <c r="Q80" s="316">
        <v>12641.371999999999</v>
      </c>
      <c r="R80" s="316">
        <v>13918.921</v>
      </c>
      <c r="S80" s="316">
        <v>10675.67</v>
      </c>
      <c r="T80" s="316">
        <v>10850.096</v>
      </c>
      <c r="U80" s="316">
        <v>6960.8739999999998</v>
      </c>
      <c r="V80" s="316">
        <v>7734.46</v>
      </c>
      <c r="W80" s="316">
        <v>8466.7060000000001</v>
      </c>
      <c r="X80" s="316">
        <v>9790.5259999999998</v>
      </c>
      <c r="Y80" s="316">
        <v>11517.416999999999</v>
      </c>
      <c r="Z80" s="316">
        <v>11262.237999999999</v>
      </c>
      <c r="AA80" s="316">
        <v>126569</v>
      </c>
      <c r="AB80" s="314">
        <v>2018</v>
      </c>
      <c r="AC80" s="311">
        <v>1</v>
      </c>
      <c r="AD80" s="291">
        <f t="shared" si="1"/>
        <v>126569</v>
      </c>
      <c r="AE80" s="312" t="s">
        <v>103</v>
      </c>
    </row>
    <row r="81" spans="1:31" x14ac:dyDescent="0.25">
      <c r="A81" s="314">
        <v>57985</v>
      </c>
      <c r="B81" s="315" t="s">
        <v>146</v>
      </c>
      <c r="C81" s="315" t="s">
        <v>334</v>
      </c>
      <c r="D81" s="315" t="s">
        <v>334</v>
      </c>
      <c r="E81" s="314">
        <v>57361</v>
      </c>
      <c r="F81" s="315" t="s">
        <v>149</v>
      </c>
      <c r="G81" s="315" t="s">
        <v>269</v>
      </c>
      <c r="H81" s="315" t="s">
        <v>151</v>
      </c>
      <c r="I81" s="314">
        <v>22</v>
      </c>
      <c r="J81" s="314">
        <v>2</v>
      </c>
      <c r="K81" s="315" t="s">
        <v>289</v>
      </c>
      <c r="L81" s="314"/>
      <c r="M81" s="315" t="s">
        <v>302</v>
      </c>
      <c r="N81" s="315" t="s">
        <v>303</v>
      </c>
      <c r="O81" s="316">
        <v>1385.5509999999999</v>
      </c>
      <c r="P81" s="316">
        <v>1629.4349999999999</v>
      </c>
      <c r="Q81" s="316">
        <v>2107.0340000000001</v>
      </c>
      <c r="R81" s="316">
        <v>2553.5120000000002</v>
      </c>
      <c r="S81" s="316">
        <v>2942.6280000000002</v>
      </c>
      <c r="T81" s="316">
        <v>3162.317</v>
      </c>
      <c r="U81" s="316">
        <v>2756.3519999999999</v>
      </c>
      <c r="V81" s="316">
        <v>2751.9639999999999</v>
      </c>
      <c r="W81" s="316">
        <v>2644.9740000000002</v>
      </c>
      <c r="X81" s="316">
        <v>1972.31</v>
      </c>
      <c r="Y81" s="316">
        <v>1625.789</v>
      </c>
      <c r="Z81" s="316">
        <v>1177.134</v>
      </c>
      <c r="AA81" s="316">
        <v>26709</v>
      </c>
      <c r="AB81" s="314">
        <v>2018</v>
      </c>
      <c r="AC81" s="311">
        <v>1</v>
      </c>
      <c r="AD81" s="291">
        <f t="shared" si="1"/>
        <v>26709</v>
      </c>
      <c r="AE81" s="312" t="s">
        <v>103</v>
      </c>
    </row>
    <row r="82" spans="1:31" x14ac:dyDescent="0.25">
      <c r="A82" s="314">
        <v>57986</v>
      </c>
      <c r="B82" s="315" t="s">
        <v>146</v>
      </c>
      <c r="C82" s="315" t="s">
        <v>335</v>
      </c>
      <c r="D82" s="315" t="s">
        <v>335</v>
      </c>
      <c r="E82" s="314">
        <v>57360</v>
      </c>
      <c r="F82" s="315" t="s">
        <v>149</v>
      </c>
      <c r="G82" s="315" t="s">
        <v>269</v>
      </c>
      <c r="H82" s="315" t="s">
        <v>151</v>
      </c>
      <c r="I82" s="314">
        <v>22</v>
      </c>
      <c r="J82" s="314">
        <v>2</v>
      </c>
      <c r="K82" s="315" t="s">
        <v>289</v>
      </c>
      <c r="L82" s="314"/>
      <c r="M82" s="315" t="s">
        <v>302</v>
      </c>
      <c r="N82" s="315" t="s">
        <v>303</v>
      </c>
      <c r="O82" s="316">
        <v>1205.5940000000001</v>
      </c>
      <c r="P82" s="316">
        <v>1417.8009999999999</v>
      </c>
      <c r="Q82" s="316">
        <v>1833.37</v>
      </c>
      <c r="R82" s="316">
        <v>2221.8580000000002</v>
      </c>
      <c r="S82" s="316">
        <v>2560.4360000000001</v>
      </c>
      <c r="T82" s="316">
        <v>2751.5909999999999</v>
      </c>
      <c r="U82" s="316">
        <v>2398.3530000000001</v>
      </c>
      <c r="V82" s="316">
        <v>2394.5349999999999</v>
      </c>
      <c r="W82" s="316">
        <v>2301.442</v>
      </c>
      <c r="X82" s="316">
        <v>1716.144</v>
      </c>
      <c r="Y82" s="316">
        <v>1414.63</v>
      </c>
      <c r="Z82" s="316">
        <v>1024.2460000000001</v>
      </c>
      <c r="AA82" s="316">
        <v>23240</v>
      </c>
      <c r="AB82" s="314">
        <v>2018</v>
      </c>
      <c r="AC82" s="311">
        <v>1</v>
      </c>
      <c r="AD82" s="291">
        <f t="shared" si="1"/>
        <v>23240</v>
      </c>
      <c r="AE82" s="312" t="s">
        <v>103</v>
      </c>
    </row>
    <row r="83" spans="1:31" x14ac:dyDescent="0.25">
      <c r="A83" s="314">
        <v>58010</v>
      </c>
      <c r="B83" s="315" t="s">
        <v>146</v>
      </c>
      <c r="C83" s="315" t="s">
        <v>336</v>
      </c>
      <c r="D83" s="315" t="s">
        <v>337</v>
      </c>
      <c r="E83" s="314">
        <v>57390</v>
      </c>
      <c r="F83" s="315" t="s">
        <v>149</v>
      </c>
      <c r="G83" s="315" t="s">
        <v>269</v>
      </c>
      <c r="H83" s="315" t="s">
        <v>151</v>
      </c>
      <c r="I83" s="314">
        <v>22</v>
      </c>
      <c r="J83" s="314">
        <v>2</v>
      </c>
      <c r="K83" s="315" t="s">
        <v>289</v>
      </c>
      <c r="L83" s="315"/>
      <c r="M83" s="315" t="s">
        <v>302</v>
      </c>
      <c r="N83" s="315" t="s">
        <v>303</v>
      </c>
      <c r="O83" s="316">
        <v>392.38900000000001</v>
      </c>
      <c r="P83" s="316">
        <v>461.45699999999999</v>
      </c>
      <c r="Q83" s="316">
        <v>596.71299999999997</v>
      </c>
      <c r="R83" s="316">
        <v>723.15599999999995</v>
      </c>
      <c r="S83" s="316">
        <v>833.35299999999995</v>
      </c>
      <c r="T83" s="316">
        <v>895.56899999999996</v>
      </c>
      <c r="U83" s="316">
        <v>780.6</v>
      </c>
      <c r="V83" s="316">
        <v>779.35699999999997</v>
      </c>
      <c r="W83" s="316">
        <v>749.05799999999999</v>
      </c>
      <c r="X83" s="316">
        <v>558.55899999999997</v>
      </c>
      <c r="Y83" s="316">
        <v>460.42399999999998</v>
      </c>
      <c r="Z83" s="316">
        <v>333.36500000000001</v>
      </c>
      <c r="AA83" s="316">
        <v>7564</v>
      </c>
      <c r="AB83" s="314">
        <v>2018</v>
      </c>
      <c r="AC83" s="311">
        <v>1</v>
      </c>
      <c r="AD83" s="291">
        <f t="shared" si="1"/>
        <v>7564</v>
      </c>
      <c r="AE83" s="312" t="s">
        <v>103</v>
      </c>
    </row>
    <row r="84" spans="1:31" x14ac:dyDescent="0.25">
      <c r="A84" s="314">
        <v>58098</v>
      </c>
      <c r="B84" s="315" t="s">
        <v>146</v>
      </c>
      <c r="C84" s="315" t="s">
        <v>338</v>
      </c>
      <c r="D84" s="315" t="s">
        <v>339</v>
      </c>
      <c r="E84" s="314">
        <v>15399</v>
      </c>
      <c r="F84" s="315" t="s">
        <v>149</v>
      </c>
      <c r="G84" s="315" t="s">
        <v>269</v>
      </c>
      <c r="H84" s="315" t="s">
        <v>151</v>
      </c>
      <c r="I84" s="314">
        <v>22</v>
      </c>
      <c r="J84" s="314">
        <v>2</v>
      </c>
      <c r="K84" s="315" t="s">
        <v>289</v>
      </c>
      <c r="L84" s="315"/>
      <c r="M84" s="315" t="s">
        <v>239</v>
      </c>
      <c r="N84" s="315" t="s">
        <v>240</v>
      </c>
      <c r="O84" s="316">
        <v>66013</v>
      </c>
      <c r="P84" s="316">
        <v>86089</v>
      </c>
      <c r="Q84" s="316">
        <v>105086</v>
      </c>
      <c r="R84" s="316">
        <v>120168</v>
      </c>
      <c r="S84" s="316">
        <v>87855</v>
      </c>
      <c r="T84" s="316">
        <v>74062</v>
      </c>
      <c r="U84" s="316">
        <v>46533</v>
      </c>
      <c r="V84" s="316">
        <v>57890</v>
      </c>
      <c r="W84" s="316">
        <v>59709</v>
      </c>
      <c r="X84" s="316">
        <v>101314</v>
      </c>
      <c r="Y84" s="316">
        <v>111928</v>
      </c>
      <c r="Z84" s="316">
        <v>107783</v>
      </c>
      <c r="AA84" s="316">
        <v>1024430</v>
      </c>
      <c r="AB84" s="314">
        <v>2018</v>
      </c>
      <c r="AC84" s="311">
        <v>1</v>
      </c>
      <c r="AD84" s="291">
        <f t="shared" si="1"/>
        <v>1024430</v>
      </c>
      <c r="AE84" s="312" t="s">
        <v>103</v>
      </c>
    </row>
    <row r="85" spans="1:31" x14ac:dyDescent="0.25">
      <c r="A85" s="314">
        <v>58125</v>
      </c>
      <c r="B85" s="315" t="s">
        <v>146</v>
      </c>
      <c r="C85" s="315" t="s">
        <v>340</v>
      </c>
      <c r="D85" s="315" t="s">
        <v>180</v>
      </c>
      <c r="E85" s="314">
        <v>17718</v>
      </c>
      <c r="F85" s="315" t="s">
        <v>149</v>
      </c>
      <c r="G85" s="315" t="s">
        <v>269</v>
      </c>
      <c r="H85" s="315" t="s">
        <v>151</v>
      </c>
      <c r="I85" s="314">
        <v>22</v>
      </c>
      <c r="J85" s="314">
        <v>1</v>
      </c>
      <c r="K85" s="315" t="s">
        <v>270</v>
      </c>
      <c r="L85" s="315"/>
      <c r="M85" s="315" t="s">
        <v>182</v>
      </c>
      <c r="N85" s="315" t="s">
        <v>177</v>
      </c>
      <c r="O85" s="316">
        <v>15.166</v>
      </c>
      <c r="P85" s="316">
        <v>13.827</v>
      </c>
      <c r="Q85" s="316">
        <v>12.667999999999999</v>
      </c>
      <c r="R85" s="316">
        <v>15.518000000000001</v>
      </c>
      <c r="S85" s="316">
        <v>12.753</v>
      </c>
      <c r="T85" s="316">
        <v>16.817</v>
      </c>
      <c r="U85" s="316">
        <v>11.106999999999999</v>
      </c>
      <c r="V85" s="316">
        <v>12.313000000000001</v>
      </c>
      <c r="W85" s="316">
        <v>10.856999999999999</v>
      </c>
      <c r="X85" s="316">
        <v>24.003</v>
      </c>
      <c r="Y85" s="316">
        <v>14.635</v>
      </c>
      <c r="Z85" s="316">
        <v>9.3360000000000003</v>
      </c>
      <c r="AA85" s="316">
        <v>169</v>
      </c>
      <c r="AB85" s="314">
        <v>2018</v>
      </c>
      <c r="AC85" s="311">
        <v>1</v>
      </c>
      <c r="AD85" s="291">
        <f t="shared" si="1"/>
        <v>169</v>
      </c>
      <c r="AE85" s="312" t="s">
        <v>103</v>
      </c>
    </row>
    <row r="86" spans="1:31" x14ac:dyDescent="0.25">
      <c r="A86" s="314">
        <v>58240</v>
      </c>
      <c r="B86" s="315" t="s">
        <v>146</v>
      </c>
      <c r="C86" s="315" t="s">
        <v>341</v>
      </c>
      <c r="D86" s="315" t="s">
        <v>342</v>
      </c>
      <c r="E86" s="314">
        <v>57081</v>
      </c>
      <c r="F86" s="315" t="s">
        <v>149</v>
      </c>
      <c r="G86" s="315" t="s">
        <v>269</v>
      </c>
      <c r="H86" s="315" t="s">
        <v>151</v>
      </c>
      <c r="I86" s="314">
        <v>22</v>
      </c>
      <c r="J86" s="314">
        <v>2</v>
      </c>
      <c r="K86" s="315" t="s">
        <v>289</v>
      </c>
      <c r="L86" s="314"/>
      <c r="M86" s="315" t="s">
        <v>302</v>
      </c>
      <c r="N86" s="315" t="s">
        <v>303</v>
      </c>
      <c r="O86" s="316">
        <v>159.05199999999999</v>
      </c>
      <c r="P86" s="316">
        <v>187.047</v>
      </c>
      <c r="Q86" s="316">
        <v>241.87200000000001</v>
      </c>
      <c r="R86" s="316">
        <v>293.125</v>
      </c>
      <c r="S86" s="316">
        <v>337.79199999999997</v>
      </c>
      <c r="T86" s="316">
        <v>363.01100000000002</v>
      </c>
      <c r="U86" s="316">
        <v>316.40899999999999</v>
      </c>
      <c r="V86" s="316">
        <v>315.90600000000001</v>
      </c>
      <c r="W86" s="316">
        <v>303.62400000000002</v>
      </c>
      <c r="X86" s="316">
        <v>226.40700000000001</v>
      </c>
      <c r="Y86" s="316">
        <v>186.62899999999999</v>
      </c>
      <c r="Z86" s="316">
        <v>135.126</v>
      </c>
      <c r="AA86" s="316">
        <v>3066</v>
      </c>
      <c r="AB86" s="314">
        <v>2018</v>
      </c>
      <c r="AC86" s="311">
        <v>1</v>
      </c>
      <c r="AD86" s="291">
        <f t="shared" si="1"/>
        <v>3066</v>
      </c>
      <c r="AE86" s="312" t="s">
        <v>103</v>
      </c>
    </row>
    <row r="87" spans="1:31" x14ac:dyDescent="0.25">
      <c r="A87" s="314">
        <v>58256</v>
      </c>
      <c r="B87" s="315" t="s">
        <v>146</v>
      </c>
      <c r="C87" s="315" t="s">
        <v>343</v>
      </c>
      <c r="D87" s="315" t="s">
        <v>200</v>
      </c>
      <c r="E87" s="314">
        <v>11204</v>
      </c>
      <c r="F87" s="315" t="s">
        <v>149</v>
      </c>
      <c r="G87" s="315" t="s">
        <v>269</v>
      </c>
      <c r="H87" s="315" t="s">
        <v>151</v>
      </c>
      <c r="I87" s="314">
        <v>22</v>
      </c>
      <c r="J87" s="314">
        <v>1</v>
      </c>
      <c r="K87" s="315" t="s">
        <v>270</v>
      </c>
      <c r="L87" s="314"/>
      <c r="M87" s="315" t="s">
        <v>344</v>
      </c>
      <c r="N87" s="315" t="s">
        <v>345</v>
      </c>
      <c r="O87" s="316">
        <v>-61</v>
      </c>
      <c r="P87" s="316">
        <v>-55</v>
      </c>
      <c r="Q87" s="316">
        <v>-58</v>
      </c>
      <c r="R87" s="316">
        <v>-55</v>
      </c>
      <c r="S87" s="316">
        <v>-57</v>
      </c>
      <c r="T87" s="316">
        <v>-58</v>
      </c>
      <c r="U87" s="316">
        <v>-63</v>
      </c>
      <c r="V87" s="316">
        <v>-57</v>
      </c>
      <c r="W87" s="316">
        <v>-57</v>
      </c>
      <c r="X87" s="316">
        <v>-61</v>
      </c>
      <c r="Y87" s="316">
        <v>-67</v>
      </c>
      <c r="Z87" s="316">
        <v>-74</v>
      </c>
      <c r="AA87" s="316">
        <v>-723</v>
      </c>
      <c r="AB87" s="314">
        <v>2018</v>
      </c>
      <c r="AC87" s="311">
        <v>1</v>
      </c>
      <c r="AD87" s="291">
        <f t="shared" si="1"/>
        <v>-723</v>
      </c>
      <c r="AE87" s="312" t="s">
        <v>103</v>
      </c>
    </row>
    <row r="88" spans="1:31" x14ac:dyDescent="0.25">
      <c r="A88" s="314">
        <v>58256</v>
      </c>
      <c r="B88" s="315" t="s">
        <v>146</v>
      </c>
      <c r="C88" s="315" t="s">
        <v>343</v>
      </c>
      <c r="D88" s="315" t="s">
        <v>200</v>
      </c>
      <c r="E88" s="314">
        <v>11204</v>
      </c>
      <c r="F88" s="315" t="s">
        <v>149</v>
      </c>
      <c r="G88" s="315" t="s">
        <v>269</v>
      </c>
      <c r="H88" s="315" t="s">
        <v>151</v>
      </c>
      <c r="I88" s="314">
        <v>22</v>
      </c>
      <c r="J88" s="314">
        <v>1</v>
      </c>
      <c r="K88" s="315" t="s">
        <v>270</v>
      </c>
      <c r="L88" s="314"/>
      <c r="M88" s="315" t="s">
        <v>302</v>
      </c>
      <c r="N88" s="315" t="s">
        <v>303</v>
      </c>
      <c r="O88" s="316">
        <v>125</v>
      </c>
      <c r="P88" s="316">
        <v>116</v>
      </c>
      <c r="Q88" s="316">
        <v>150.47999999999999</v>
      </c>
      <c r="R88" s="316">
        <v>157</v>
      </c>
      <c r="S88" s="316">
        <v>153</v>
      </c>
      <c r="T88" s="316">
        <v>141</v>
      </c>
      <c r="U88" s="316">
        <v>129</v>
      </c>
      <c r="V88" s="316">
        <v>128</v>
      </c>
      <c r="W88" s="316">
        <v>132</v>
      </c>
      <c r="X88" s="316">
        <v>102</v>
      </c>
      <c r="Y88" s="316">
        <v>116</v>
      </c>
      <c r="Z88" s="316">
        <v>81</v>
      </c>
      <c r="AA88" s="316">
        <v>1530.48</v>
      </c>
      <c r="AB88" s="314">
        <v>2018</v>
      </c>
      <c r="AC88" s="311">
        <v>1</v>
      </c>
      <c r="AD88" s="291">
        <f t="shared" si="1"/>
        <v>1530.48</v>
      </c>
      <c r="AE88" s="312" t="s">
        <v>103</v>
      </c>
    </row>
    <row r="89" spans="1:31" x14ac:dyDescent="0.25">
      <c r="A89" s="314">
        <v>58284</v>
      </c>
      <c r="B89" s="315" t="s">
        <v>146</v>
      </c>
      <c r="C89" s="315" t="s">
        <v>346</v>
      </c>
      <c r="D89" s="315" t="s">
        <v>184</v>
      </c>
      <c r="E89" s="314">
        <v>15473</v>
      </c>
      <c r="F89" s="315" t="s">
        <v>149</v>
      </c>
      <c r="G89" s="315" t="s">
        <v>269</v>
      </c>
      <c r="H89" s="315" t="s">
        <v>151</v>
      </c>
      <c r="I89" s="314">
        <v>22</v>
      </c>
      <c r="J89" s="314">
        <v>1</v>
      </c>
      <c r="K89" s="315" t="s">
        <v>270</v>
      </c>
      <c r="L89" s="315"/>
      <c r="M89" s="315" t="s">
        <v>182</v>
      </c>
      <c r="N89" s="315" t="s">
        <v>154</v>
      </c>
      <c r="O89" s="316">
        <v>13269.838</v>
      </c>
      <c r="P89" s="316">
        <v>14270.005999999999</v>
      </c>
      <c r="Q89" s="316">
        <v>16455.316999999999</v>
      </c>
      <c r="R89" s="316">
        <v>19415.107</v>
      </c>
      <c r="S89" s="316">
        <v>21542.794999999998</v>
      </c>
      <c r="T89" s="316">
        <v>24550.636999999999</v>
      </c>
      <c r="U89" s="316">
        <v>23540.746999999999</v>
      </c>
      <c r="V89" s="316">
        <v>26241.745999999999</v>
      </c>
      <c r="W89" s="316">
        <v>23259.858</v>
      </c>
      <c r="X89" s="316">
        <v>16603.242999999999</v>
      </c>
      <c r="Y89" s="316">
        <v>19864.837</v>
      </c>
      <c r="Z89" s="316">
        <v>23043.868999999999</v>
      </c>
      <c r="AA89" s="316">
        <v>242058</v>
      </c>
      <c r="AB89" s="314">
        <v>2018</v>
      </c>
      <c r="AC89" s="311">
        <v>1</v>
      </c>
      <c r="AD89" s="291">
        <f t="shared" si="1"/>
        <v>242058</v>
      </c>
      <c r="AE89" s="312" t="s">
        <v>103</v>
      </c>
    </row>
    <row r="90" spans="1:31" x14ac:dyDescent="0.25">
      <c r="A90" s="314">
        <v>58464</v>
      </c>
      <c r="B90" s="315" t="s">
        <v>146</v>
      </c>
      <c r="C90" s="315" t="s">
        <v>347</v>
      </c>
      <c r="D90" s="315" t="s">
        <v>348</v>
      </c>
      <c r="E90" s="314">
        <v>57421</v>
      </c>
      <c r="F90" s="315" t="s">
        <v>149</v>
      </c>
      <c r="G90" s="315" t="s">
        <v>269</v>
      </c>
      <c r="H90" s="315" t="s">
        <v>274</v>
      </c>
      <c r="I90" s="314">
        <v>22</v>
      </c>
      <c r="J90" s="314">
        <v>2</v>
      </c>
      <c r="K90" s="315" t="s">
        <v>289</v>
      </c>
      <c r="L90" s="315"/>
      <c r="M90" s="315" t="s">
        <v>239</v>
      </c>
      <c r="N90" s="315" t="s">
        <v>240</v>
      </c>
      <c r="O90" s="316">
        <v>3453.502</v>
      </c>
      <c r="P90" s="316">
        <v>3582.614</v>
      </c>
      <c r="Q90" s="316">
        <v>3909.598</v>
      </c>
      <c r="R90" s="316">
        <v>4304.7049999999999</v>
      </c>
      <c r="S90" s="316">
        <v>3301.665</v>
      </c>
      <c r="T90" s="316">
        <v>3355.61</v>
      </c>
      <c r="U90" s="316">
        <v>2152.79</v>
      </c>
      <c r="V90" s="316">
        <v>2392.0369999999998</v>
      </c>
      <c r="W90" s="316">
        <v>2618.498</v>
      </c>
      <c r="X90" s="316">
        <v>3027.9160000000002</v>
      </c>
      <c r="Y90" s="316">
        <v>3561.9920000000002</v>
      </c>
      <c r="Z90" s="316">
        <v>3483.0729999999999</v>
      </c>
      <c r="AA90" s="316">
        <v>39144</v>
      </c>
      <c r="AB90" s="314">
        <v>2018</v>
      </c>
      <c r="AC90" s="311">
        <v>1</v>
      </c>
      <c r="AD90" s="291">
        <f t="shared" si="1"/>
        <v>39144</v>
      </c>
      <c r="AE90" s="312" t="s">
        <v>103</v>
      </c>
    </row>
    <row r="91" spans="1:31" x14ac:dyDescent="0.25">
      <c r="A91" s="314">
        <v>58465</v>
      </c>
      <c r="B91" s="315" t="s">
        <v>146</v>
      </c>
      <c r="C91" s="315" t="s">
        <v>349</v>
      </c>
      <c r="D91" s="315" t="s">
        <v>348</v>
      </c>
      <c r="E91" s="314">
        <v>57421</v>
      </c>
      <c r="F91" s="315" t="s">
        <v>149</v>
      </c>
      <c r="G91" s="315" t="s">
        <v>269</v>
      </c>
      <c r="H91" s="315" t="s">
        <v>274</v>
      </c>
      <c r="I91" s="314">
        <v>22</v>
      </c>
      <c r="J91" s="314">
        <v>2</v>
      </c>
      <c r="K91" s="315" t="s">
        <v>289</v>
      </c>
      <c r="L91" s="315"/>
      <c r="M91" s="315" t="s">
        <v>239</v>
      </c>
      <c r="N91" s="315" t="s">
        <v>240</v>
      </c>
      <c r="O91" s="316">
        <v>3453.502</v>
      </c>
      <c r="P91" s="316">
        <v>3582.614</v>
      </c>
      <c r="Q91" s="316">
        <v>3909.598</v>
      </c>
      <c r="R91" s="316">
        <v>4304.7049999999999</v>
      </c>
      <c r="S91" s="316">
        <v>3301.665</v>
      </c>
      <c r="T91" s="316">
        <v>3355.61</v>
      </c>
      <c r="U91" s="316">
        <v>2152.79</v>
      </c>
      <c r="V91" s="316">
        <v>2392.0369999999998</v>
      </c>
      <c r="W91" s="316">
        <v>2618.498</v>
      </c>
      <c r="X91" s="316">
        <v>3027.9160000000002</v>
      </c>
      <c r="Y91" s="316">
        <v>3561.9920000000002</v>
      </c>
      <c r="Z91" s="316">
        <v>3483.0729999999999</v>
      </c>
      <c r="AA91" s="316">
        <v>39144</v>
      </c>
      <c r="AB91" s="314">
        <v>2018</v>
      </c>
      <c r="AC91" s="311">
        <v>1</v>
      </c>
      <c r="AD91" s="291">
        <f t="shared" si="1"/>
        <v>39144</v>
      </c>
      <c r="AE91" s="312" t="s">
        <v>103</v>
      </c>
    </row>
    <row r="92" spans="1:31" x14ac:dyDescent="0.25">
      <c r="A92" s="314">
        <v>58479</v>
      </c>
      <c r="B92" s="315" t="s">
        <v>146</v>
      </c>
      <c r="C92" s="315" t="s">
        <v>350</v>
      </c>
      <c r="D92" s="315" t="s">
        <v>351</v>
      </c>
      <c r="E92" s="314">
        <v>60281</v>
      </c>
      <c r="F92" s="315" t="s">
        <v>149</v>
      </c>
      <c r="G92" s="315" t="s">
        <v>269</v>
      </c>
      <c r="H92" s="315" t="s">
        <v>151</v>
      </c>
      <c r="I92" s="314">
        <v>22</v>
      </c>
      <c r="J92" s="314">
        <v>2</v>
      </c>
      <c r="K92" s="315" t="s">
        <v>289</v>
      </c>
      <c r="L92" s="314"/>
      <c r="M92" s="315" t="s">
        <v>302</v>
      </c>
      <c r="N92" s="315" t="s">
        <v>303</v>
      </c>
      <c r="O92" s="316">
        <v>211.13499999999999</v>
      </c>
      <c r="P92" s="316">
        <v>248.298</v>
      </c>
      <c r="Q92" s="316">
        <v>321.07600000000002</v>
      </c>
      <c r="R92" s="316">
        <v>389.11200000000002</v>
      </c>
      <c r="S92" s="316">
        <v>448.40699999999998</v>
      </c>
      <c r="T92" s="316">
        <v>481.88400000000001</v>
      </c>
      <c r="U92" s="316">
        <v>420.02100000000002</v>
      </c>
      <c r="V92" s="316">
        <v>419.35300000000001</v>
      </c>
      <c r="W92" s="316">
        <v>403.04899999999998</v>
      </c>
      <c r="X92" s="316">
        <v>300.54700000000003</v>
      </c>
      <c r="Y92" s="316">
        <v>247.74299999999999</v>
      </c>
      <c r="Z92" s="316">
        <v>179.375</v>
      </c>
      <c r="AA92" s="316">
        <v>4070</v>
      </c>
      <c r="AB92" s="314">
        <v>2018</v>
      </c>
      <c r="AC92" s="311">
        <v>1</v>
      </c>
      <c r="AD92" s="291">
        <f t="shared" si="1"/>
        <v>4070</v>
      </c>
      <c r="AE92" s="312" t="s">
        <v>103</v>
      </c>
    </row>
    <row r="93" spans="1:31" x14ac:dyDescent="0.25">
      <c r="A93" s="314">
        <v>58520</v>
      </c>
      <c r="B93" s="315" t="s">
        <v>146</v>
      </c>
      <c r="C93" s="315" t="s">
        <v>352</v>
      </c>
      <c r="D93" s="315" t="s">
        <v>312</v>
      </c>
      <c r="E93" s="314">
        <v>59300</v>
      </c>
      <c r="F93" s="315" t="s">
        <v>149</v>
      </c>
      <c r="G93" s="315" t="s">
        <v>269</v>
      </c>
      <c r="H93" s="315" t="s">
        <v>151</v>
      </c>
      <c r="I93" s="314">
        <v>22</v>
      </c>
      <c r="J93" s="314">
        <v>1</v>
      </c>
      <c r="K93" s="315" t="s">
        <v>270</v>
      </c>
      <c r="L93" s="314"/>
      <c r="M93" s="315" t="s">
        <v>302</v>
      </c>
      <c r="N93" s="315" t="s">
        <v>303</v>
      </c>
      <c r="O93" s="316">
        <v>932.10599999999999</v>
      </c>
      <c r="P93" s="316">
        <v>1096.173</v>
      </c>
      <c r="Q93" s="316">
        <v>1417.4690000000001</v>
      </c>
      <c r="R93" s="316">
        <v>1717.829</v>
      </c>
      <c r="S93" s="316">
        <v>1979.6</v>
      </c>
      <c r="T93" s="316">
        <v>2127.3919999999998</v>
      </c>
      <c r="U93" s="316">
        <v>1854.2860000000001</v>
      </c>
      <c r="V93" s="316">
        <v>1851.3340000000001</v>
      </c>
      <c r="W93" s="316">
        <v>1779.3589999999999</v>
      </c>
      <c r="X93" s="316">
        <v>1326.836</v>
      </c>
      <c r="Y93" s="316">
        <v>1093.721</v>
      </c>
      <c r="Z93" s="316">
        <v>791.89499999999998</v>
      </c>
      <c r="AA93" s="316">
        <v>17968</v>
      </c>
      <c r="AB93" s="314">
        <v>2018</v>
      </c>
      <c r="AC93" s="311">
        <v>1</v>
      </c>
      <c r="AD93" s="291">
        <f t="shared" si="1"/>
        <v>17968</v>
      </c>
      <c r="AE93" s="312" t="s">
        <v>103</v>
      </c>
    </row>
    <row r="94" spans="1:31" x14ac:dyDescent="0.25">
      <c r="A94" s="314">
        <v>58521</v>
      </c>
      <c r="B94" s="315" t="s">
        <v>146</v>
      </c>
      <c r="C94" s="315" t="s">
        <v>353</v>
      </c>
      <c r="D94" s="315" t="s">
        <v>312</v>
      </c>
      <c r="E94" s="314">
        <v>59300</v>
      </c>
      <c r="F94" s="315" t="s">
        <v>149</v>
      </c>
      <c r="G94" s="315" t="s">
        <v>269</v>
      </c>
      <c r="H94" s="315" t="s">
        <v>151</v>
      </c>
      <c r="I94" s="314">
        <v>22</v>
      </c>
      <c r="J94" s="314">
        <v>1</v>
      </c>
      <c r="K94" s="315" t="s">
        <v>270</v>
      </c>
      <c r="L94" s="314"/>
      <c r="M94" s="315" t="s">
        <v>302</v>
      </c>
      <c r="N94" s="315" t="s">
        <v>303</v>
      </c>
      <c r="O94" s="316">
        <v>966.49900000000002</v>
      </c>
      <c r="P94" s="316">
        <v>1136.6199999999999</v>
      </c>
      <c r="Q94" s="316">
        <v>1469.7719999999999</v>
      </c>
      <c r="R94" s="316">
        <v>1781.2149999999999</v>
      </c>
      <c r="S94" s="316">
        <v>2052.645</v>
      </c>
      <c r="T94" s="316">
        <v>2205.89</v>
      </c>
      <c r="U94" s="316">
        <v>1922.7070000000001</v>
      </c>
      <c r="V94" s="316">
        <v>1919.6469999999999</v>
      </c>
      <c r="W94" s="316">
        <v>1845.0160000000001</v>
      </c>
      <c r="X94" s="316">
        <v>1375.7950000000001</v>
      </c>
      <c r="Y94" s="316">
        <v>1134.078</v>
      </c>
      <c r="Z94" s="316">
        <v>821.11599999999999</v>
      </c>
      <c r="AA94" s="316">
        <v>18631</v>
      </c>
      <c r="AB94" s="314">
        <v>2018</v>
      </c>
      <c r="AC94" s="311">
        <v>1</v>
      </c>
      <c r="AD94" s="291">
        <f t="shared" si="1"/>
        <v>18631</v>
      </c>
      <c r="AE94" s="312" t="s">
        <v>103</v>
      </c>
    </row>
    <row r="95" spans="1:31" x14ac:dyDescent="0.25">
      <c r="A95" s="314">
        <v>58540</v>
      </c>
      <c r="B95" s="315" t="s">
        <v>146</v>
      </c>
      <c r="C95" s="315" t="s">
        <v>354</v>
      </c>
      <c r="D95" s="315" t="s">
        <v>355</v>
      </c>
      <c r="E95" s="314">
        <v>58509</v>
      </c>
      <c r="F95" s="315" t="s">
        <v>149</v>
      </c>
      <c r="G95" s="315" t="s">
        <v>269</v>
      </c>
      <c r="H95" s="315" t="s">
        <v>151</v>
      </c>
      <c r="I95" s="314">
        <v>22</v>
      </c>
      <c r="J95" s="314">
        <v>2</v>
      </c>
      <c r="K95" s="315" t="s">
        <v>289</v>
      </c>
      <c r="L95" s="315"/>
      <c r="M95" s="315" t="s">
        <v>302</v>
      </c>
      <c r="N95" s="315" t="s">
        <v>303</v>
      </c>
      <c r="O95" s="316">
        <v>93.896000000000001</v>
      </c>
      <c r="P95" s="316">
        <v>110.423</v>
      </c>
      <c r="Q95" s="316">
        <v>142.78800000000001</v>
      </c>
      <c r="R95" s="316">
        <v>173.04499999999999</v>
      </c>
      <c r="S95" s="316">
        <v>199.41399999999999</v>
      </c>
      <c r="T95" s="316">
        <v>214.30199999999999</v>
      </c>
      <c r="U95" s="316">
        <v>186.791</v>
      </c>
      <c r="V95" s="316">
        <v>186.49299999999999</v>
      </c>
      <c r="W95" s="316">
        <v>179.24299999999999</v>
      </c>
      <c r="X95" s="316">
        <v>133.65799999999999</v>
      </c>
      <c r="Y95" s="316">
        <v>110.176</v>
      </c>
      <c r="Z95" s="316">
        <v>79.771000000000001</v>
      </c>
      <c r="AA95" s="316">
        <v>1810</v>
      </c>
      <c r="AB95" s="314">
        <v>2018</v>
      </c>
      <c r="AC95" s="311">
        <v>1</v>
      </c>
      <c r="AD95" s="291">
        <f t="shared" si="1"/>
        <v>1810</v>
      </c>
      <c r="AE95" s="312" t="s">
        <v>103</v>
      </c>
    </row>
    <row r="96" spans="1:31" x14ac:dyDescent="0.25">
      <c r="A96" s="314">
        <v>58576</v>
      </c>
      <c r="B96" s="315" t="s">
        <v>146</v>
      </c>
      <c r="C96" s="315" t="s">
        <v>356</v>
      </c>
      <c r="D96" s="315" t="s">
        <v>351</v>
      </c>
      <c r="E96" s="314">
        <v>60281</v>
      </c>
      <c r="F96" s="315" t="s">
        <v>149</v>
      </c>
      <c r="G96" s="315" t="s">
        <v>269</v>
      </c>
      <c r="H96" s="315" t="s">
        <v>151</v>
      </c>
      <c r="I96" s="314">
        <v>22</v>
      </c>
      <c r="J96" s="314">
        <v>2</v>
      </c>
      <c r="K96" s="315" t="s">
        <v>289</v>
      </c>
      <c r="L96" s="315"/>
      <c r="M96" s="315" t="s">
        <v>302</v>
      </c>
      <c r="N96" s="315" t="s">
        <v>303</v>
      </c>
      <c r="O96" s="316">
        <v>239.04499999999999</v>
      </c>
      <c r="P96" s="316">
        <v>281.12</v>
      </c>
      <c r="Q96" s="316">
        <v>363.51799999999997</v>
      </c>
      <c r="R96" s="316">
        <v>440.54700000000003</v>
      </c>
      <c r="S96" s="316">
        <v>507.68</v>
      </c>
      <c r="T96" s="316">
        <v>545.58199999999999</v>
      </c>
      <c r="U96" s="316">
        <v>475.54300000000001</v>
      </c>
      <c r="V96" s="316">
        <v>474.786</v>
      </c>
      <c r="W96" s="316">
        <v>456.327</v>
      </c>
      <c r="X96" s="316">
        <v>340.27499999999998</v>
      </c>
      <c r="Y96" s="316">
        <v>280.49099999999999</v>
      </c>
      <c r="Z96" s="316">
        <v>203.08600000000001</v>
      </c>
      <c r="AA96" s="316">
        <v>4608</v>
      </c>
      <c r="AB96" s="314">
        <v>2018</v>
      </c>
      <c r="AC96" s="311">
        <v>1</v>
      </c>
      <c r="AD96" s="291">
        <f t="shared" si="1"/>
        <v>4608</v>
      </c>
      <c r="AE96" s="312" t="s">
        <v>103</v>
      </c>
    </row>
    <row r="97" spans="1:31" x14ac:dyDescent="0.25">
      <c r="A97" s="314">
        <v>58588</v>
      </c>
      <c r="B97" s="315" t="s">
        <v>146</v>
      </c>
      <c r="C97" s="315" t="s">
        <v>357</v>
      </c>
      <c r="D97" s="315" t="s">
        <v>342</v>
      </c>
      <c r="E97" s="314">
        <v>57081</v>
      </c>
      <c r="F97" s="315" t="s">
        <v>149</v>
      </c>
      <c r="G97" s="315" t="s">
        <v>269</v>
      </c>
      <c r="H97" s="315" t="s">
        <v>151</v>
      </c>
      <c r="I97" s="314">
        <v>22</v>
      </c>
      <c r="J97" s="314">
        <v>2</v>
      </c>
      <c r="K97" s="315" t="s">
        <v>289</v>
      </c>
      <c r="L97" s="315"/>
      <c r="M97" s="315" t="s">
        <v>302</v>
      </c>
      <c r="N97" s="315" t="s">
        <v>303</v>
      </c>
      <c r="O97" s="316">
        <v>118.017</v>
      </c>
      <c r="P97" s="316">
        <v>138.791</v>
      </c>
      <c r="Q97" s="316">
        <v>179.471</v>
      </c>
      <c r="R97" s="316">
        <v>217.501</v>
      </c>
      <c r="S97" s="316">
        <v>250.64500000000001</v>
      </c>
      <c r="T97" s="316">
        <v>269.358</v>
      </c>
      <c r="U97" s="316">
        <v>234.779</v>
      </c>
      <c r="V97" s="316">
        <v>234.405</v>
      </c>
      <c r="W97" s="316">
        <v>225.292</v>
      </c>
      <c r="X97" s="316">
        <v>167.99600000000001</v>
      </c>
      <c r="Y97" s="316">
        <v>138.47999999999999</v>
      </c>
      <c r="Z97" s="316">
        <v>100.265</v>
      </c>
      <c r="AA97" s="316">
        <v>2275</v>
      </c>
      <c r="AB97" s="314">
        <v>2018</v>
      </c>
      <c r="AC97" s="311">
        <v>1</v>
      </c>
      <c r="AD97" s="291">
        <f t="shared" si="1"/>
        <v>2275</v>
      </c>
      <c r="AE97" s="312" t="s">
        <v>103</v>
      </c>
    </row>
    <row r="98" spans="1:31" x14ac:dyDescent="0.25">
      <c r="A98" s="314">
        <v>58589</v>
      </c>
      <c r="B98" s="315" t="s">
        <v>146</v>
      </c>
      <c r="C98" s="315" t="s">
        <v>358</v>
      </c>
      <c r="D98" s="315" t="s">
        <v>342</v>
      </c>
      <c r="E98" s="314">
        <v>57081</v>
      </c>
      <c r="F98" s="315" t="s">
        <v>149</v>
      </c>
      <c r="G98" s="315" t="s">
        <v>269</v>
      </c>
      <c r="H98" s="315" t="s">
        <v>151</v>
      </c>
      <c r="I98" s="314">
        <v>22</v>
      </c>
      <c r="J98" s="314">
        <v>2</v>
      </c>
      <c r="K98" s="315" t="s">
        <v>289</v>
      </c>
      <c r="L98" s="314"/>
      <c r="M98" s="315" t="s">
        <v>302</v>
      </c>
      <c r="N98" s="315" t="s">
        <v>303</v>
      </c>
      <c r="O98" s="316">
        <v>125.747</v>
      </c>
      <c r="P98" s="316">
        <v>147.881</v>
      </c>
      <c r="Q98" s="316">
        <v>191.226</v>
      </c>
      <c r="R98" s="316">
        <v>231.74600000000001</v>
      </c>
      <c r="S98" s="316">
        <v>267.06099999999998</v>
      </c>
      <c r="T98" s="316">
        <v>286.99900000000002</v>
      </c>
      <c r="U98" s="316">
        <v>250.155</v>
      </c>
      <c r="V98" s="316">
        <v>249.75700000000001</v>
      </c>
      <c r="W98" s="316">
        <v>240.047</v>
      </c>
      <c r="X98" s="316">
        <v>178.999</v>
      </c>
      <c r="Y98" s="316">
        <v>147.55000000000001</v>
      </c>
      <c r="Z98" s="316">
        <v>106.83199999999999</v>
      </c>
      <c r="AA98" s="316">
        <v>2424</v>
      </c>
      <c r="AB98" s="314">
        <v>2018</v>
      </c>
      <c r="AC98" s="311">
        <v>1</v>
      </c>
      <c r="AD98" s="291">
        <f t="shared" si="1"/>
        <v>2424</v>
      </c>
      <c r="AE98" s="312" t="s">
        <v>103</v>
      </c>
    </row>
    <row r="99" spans="1:31" x14ac:dyDescent="0.25">
      <c r="A99" s="314">
        <v>58629</v>
      </c>
      <c r="B99" s="315" t="s">
        <v>146</v>
      </c>
      <c r="C99" s="315" t="s">
        <v>359</v>
      </c>
      <c r="D99" s="315" t="s">
        <v>359</v>
      </c>
      <c r="E99" s="314">
        <v>58581</v>
      </c>
      <c r="F99" s="315" t="s">
        <v>149</v>
      </c>
      <c r="G99" s="315" t="s">
        <v>269</v>
      </c>
      <c r="H99" s="315" t="s">
        <v>151</v>
      </c>
      <c r="I99" s="314">
        <v>22</v>
      </c>
      <c r="J99" s="314">
        <v>2</v>
      </c>
      <c r="K99" s="315" t="s">
        <v>289</v>
      </c>
      <c r="L99" s="314"/>
      <c r="M99" s="315" t="s">
        <v>360</v>
      </c>
      <c r="N99" s="315" t="s">
        <v>361</v>
      </c>
      <c r="O99" s="316">
        <v>356</v>
      </c>
      <c r="P99" s="316">
        <v>765</v>
      </c>
      <c r="Q99" s="316">
        <v>1482</v>
      </c>
      <c r="R99" s="316">
        <v>1263</v>
      </c>
      <c r="S99" s="316">
        <v>1158</v>
      </c>
      <c r="T99" s="316">
        <v>1002</v>
      </c>
      <c r="U99" s="316">
        <v>1100</v>
      </c>
      <c r="V99" s="316">
        <v>1003</v>
      </c>
      <c r="W99" s="316">
        <v>1126</v>
      </c>
      <c r="X99" s="316">
        <v>1111</v>
      </c>
      <c r="Y99" s="316">
        <v>1383</v>
      </c>
      <c r="Z99" s="316">
        <v>1389</v>
      </c>
      <c r="AA99" s="316">
        <v>13138</v>
      </c>
      <c r="AB99" s="314">
        <v>2018</v>
      </c>
      <c r="AC99" s="311">
        <v>1</v>
      </c>
      <c r="AD99" s="291">
        <f t="shared" si="1"/>
        <v>13138</v>
      </c>
      <c r="AE99" s="312" t="s">
        <v>103</v>
      </c>
    </row>
    <row r="100" spans="1:31" x14ac:dyDescent="0.25">
      <c r="A100" s="314">
        <v>58689</v>
      </c>
      <c r="B100" s="315" t="s">
        <v>146</v>
      </c>
      <c r="C100" s="315" t="s">
        <v>362</v>
      </c>
      <c r="D100" s="315" t="s">
        <v>363</v>
      </c>
      <c r="E100" s="314">
        <v>58621</v>
      </c>
      <c r="F100" s="315" t="s">
        <v>149</v>
      </c>
      <c r="G100" s="315" t="s">
        <v>269</v>
      </c>
      <c r="H100" s="315" t="s">
        <v>151</v>
      </c>
      <c r="I100" s="314">
        <v>22</v>
      </c>
      <c r="J100" s="314">
        <v>2</v>
      </c>
      <c r="K100" s="315" t="s">
        <v>289</v>
      </c>
      <c r="L100" s="314"/>
      <c r="M100" s="315" t="s">
        <v>302</v>
      </c>
      <c r="N100" s="315" t="s">
        <v>303</v>
      </c>
      <c r="O100" s="316">
        <v>135.447</v>
      </c>
      <c r="P100" s="316">
        <v>159.28899999999999</v>
      </c>
      <c r="Q100" s="316">
        <v>205.97800000000001</v>
      </c>
      <c r="R100" s="316">
        <v>249.624</v>
      </c>
      <c r="S100" s="316">
        <v>287.66300000000001</v>
      </c>
      <c r="T100" s="316">
        <v>309.14</v>
      </c>
      <c r="U100" s="316">
        <v>269.45400000000001</v>
      </c>
      <c r="V100" s="316">
        <v>269.02499999999998</v>
      </c>
      <c r="W100" s="316">
        <v>258.56599999999997</v>
      </c>
      <c r="X100" s="316">
        <v>192.80799999999999</v>
      </c>
      <c r="Y100" s="316">
        <v>158.93299999999999</v>
      </c>
      <c r="Z100" s="316">
        <v>115.07299999999999</v>
      </c>
      <c r="AA100" s="316">
        <v>2611</v>
      </c>
      <c r="AB100" s="314">
        <v>2018</v>
      </c>
      <c r="AC100" s="311">
        <v>1</v>
      </c>
      <c r="AD100" s="291">
        <f t="shared" si="1"/>
        <v>2611</v>
      </c>
      <c r="AE100" s="312" t="s">
        <v>103</v>
      </c>
    </row>
    <row r="101" spans="1:31" x14ac:dyDescent="0.25">
      <c r="A101" s="314">
        <v>58771</v>
      </c>
      <c r="B101" s="315" t="s">
        <v>146</v>
      </c>
      <c r="C101" s="315" t="s">
        <v>364</v>
      </c>
      <c r="D101" s="315" t="s">
        <v>365</v>
      </c>
      <c r="E101" s="314">
        <v>57170</v>
      </c>
      <c r="F101" s="315" t="s">
        <v>149</v>
      </c>
      <c r="G101" s="315" t="s">
        <v>269</v>
      </c>
      <c r="H101" s="315" t="s">
        <v>274</v>
      </c>
      <c r="I101" s="314">
        <v>22</v>
      </c>
      <c r="J101" s="314">
        <v>2</v>
      </c>
      <c r="K101" s="315" t="s">
        <v>289</v>
      </c>
      <c r="L101" s="315"/>
      <c r="M101" s="315" t="s">
        <v>239</v>
      </c>
      <c r="N101" s="315" t="s">
        <v>240</v>
      </c>
      <c r="O101" s="316">
        <v>103584</v>
      </c>
      <c r="P101" s="316">
        <v>103073</v>
      </c>
      <c r="Q101" s="316">
        <v>107309</v>
      </c>
      <c r="R101" s="316">
        <v>111980</v>
      </c>
      <c r="S101" s="316">
        <v>96746</v>
      </c>
      <c r="T101" s="316">
        <v>102335</v>
      </c>
      <c r="U101" s="316">
        <v>69215</v>
      </c>
      <c r="V101" s="316">
        <v>59807</v>
      </c>
      <c r="W101" s="316">
        <v>71937</v>
      </c>
      <c r="X101" s="316">
        <v>71135</v>
      </c>
      <c r="Y101" s="316">
        <v>76929</v>
      </c>
      <c r="Z101" s="316">
        <v>87555</v>
      </c>
      <c r="AA101" s="316">
        <v>1061605</v>
      </c>
      <c r="AB101" s="314">
        <v>2018</v>
      </c>
      <c r="AC101" s="311">
        <v>1</v>
      </c>
      <c r="AD101" s="291">
        <f t="shared" si="1"/>
        <v>1061605</v>
      </c>
      <c r="AE101" s="312" t="s">
        <v>103</v>
      </c>
    </row>
    <row r="102" spans="1:31" x14ac:dyDescent="0.25">
      <c r="A102" s="314">
        <v>58794</v>
      </c>
      <c r="B102" s="315" t="s">
        <v>146</v>
      </c>
      <c r="C102" s="315" t="s">
        <v>366</v>
      </c>
      <c r="D102" s="315" t="s">
        <v>367</v>
      </c>
      <c r="E102" s="314">
        <v>58681</v>
      </c>
      <c r="F102" s="315" t="s">
        <v>149</v>
      </c>
      <c r="G102" s="315" t="s">
        <v>269</v>
      </c>
      <c r="H102" s="315" t="s">
        <v>151</v>
      </c>
      <c r="I102" s="314">
        <v>22</v>
      </c>
      <c r="J102" s="314">
        <v>2</v>
      </c>
      <c r="K102" s="315" t="s">
        <v>289</v>
      </c>
      <c r="L102" s="315"/>
      <c r="M102" s="315" t="s">
        <v>302</v>
      </c>
      <c r="N102" s="315" t="s">
        <v>303</v>
      </c>
      <c r="O102" s="316">
        <v>176.32499999999999</v>
      </c>
      <c r="P102" s="316">
        <v>207.363</v>
      </c>
      <c r="Q102" s="316">
        <v>268.142</v>
      </c>
      <c r="R102" s="316">
        <v>324.96100000000001</v>
      </c>
      <c r="S102" s="316">
        <v>374.48</v>
      </c>
      <c r="T102" s="316">
        <v>402.43799999999999</v>
      </c>
      <c r="U102" s="316">
        <v>350.77499999999998</v>
      </c>
      <c r="V102" s="316">
        <v>350.21600000000001</v>
      </c>
      <c r="W102" s="316">
        <v>336.601</v>
      </c>
      <c r="X102" s="316">
        <v>250.99700000000001</v>
      </c>
      <c r="Y102" s="316">
        <v>206.899</v>
      </c>
      <c r="Z102" s="316">
        <v>149.803</v>
      </c>
      <c r="AA102" s="316">
        <v>3399</v>
      </c>
      <c r="AB102" s="314">
        <v>2018</v>
      </c>
      <c r="AC102" s="311">
        <v>1</v>
      </c>
      <c r="AD102" s="291">
        <f t="shared" si="1"/>
        <v>3399</v>
      </c>
      <c r="AE102" s="312" t="s">
        <v>103</v>
      </c>
    </row>
    <row r="103" spans="1:31" x14ac:dyDescent="0.25">
      <c r="A103" s="314">
        <v>58899</v>
      </c>
      <c r="B103" s="315" t="s">
        <v>146</v>
      </c>
      <c r="C103" s="315" t="s">
        <v>368</v>
      </c>
      <c r="D103" s="315" t="s">
        <v>184</v>
      </c>
      <c r="E103" s="314">
        <v>15473</v>
      </c>
      <c r="F103" s="315" t="s">
        <v>149</v>
      </c>
      <c r="G103" s="315" t="s">
        <v>269</v>
      </c>
      <c r="H103" s="315" t="s">
        <v>151</v>
      </c>
      <c r="I103" s="314">
        <v>22</v>
      </c>
      <c r="J103" s="314">
        <v>1</v>
      </c>
      <c r="K103" s="315" t="s">
        <v>270</v>
      </c>
      <c r="L103" s="315"/>
      <c r="M103" s="315" t="s">
        <v>344</v>
      </c>
      <c r="N103" s="315" t="s">
        <v>345</v>
      </c>
      <c r="O103" s="316">
        <v>0</v>
      </c>
      <c r="P103" s="316">
        <v>0</v>
      </c>
      <c r="Q103" s="316">
        <v>0</v>
      </c>
      <c r="R103" s="316">
        <v>0</v>
      </c>
      <c r="S103" s="316">
        <v>0</v>
      </c>
      <c r="T103" s="316">
        <v>0</v>
      </c>
      <c r="U103" s="316">
        <v>0</v>
      </c>
      <c r="V103" s="316">
        <v>0</v>
      </c>
      <c r="W103" s="316">
        <v>0</v>
      </c>
      <c r="X103" s="316">
        <v>0</v>
      </c>
      <c r="Y103" s="316">
        <v>0</v>
      </c>
      <c r="Z103" s="316">
        <v>0</v>
      </c>
      <c r="AA103" s="316">
        <v>0</v>
      </c>
      <c r="AB103" s="314">
        <v>2018</v>
      </c>
      <c r="AC103" s="311">
        <v>1</v>
      </c>
      <c r="AD103" s="291">
        <f t="shared" si="1"/>
        <v>0</v>
      </c>
      <c r="AE103" s="312" t="s">
        <v>103</v>
      </c>
    </row>
    <row r="104" spans="1:31" x14ac:dyDescent="0.25">
      <c r="A104" s="314">
        <v>58899</v>
      </c>
      <c r="B104" s="315" t="s">
        <v>146</v>
      </c>
      <c r="C104" s="315" t="s">
        <v>368</v>
      </c>
      <c r="D104" s="315" t="s">
        <v>184</v>
      </c>
      <c r="E104" s="314">
        <v>15473</v>
      </c>
      <c r="F104" s="315" t="s">
        <v>149</v>
      </c>
      <c r="G104" s="315" t="s">
        <v>269</v>
      </c>
      <c r="H104" s="315" t="s">
        <v>151</v>
      </c>
      <c r="I104" s="314">
        <v>22</v>
      </c>
      <c r="J104" s="314">
        <v>1</v>
      </c>
      <c r="K104" s="315" t="s">
        <v>270</v>
      </c>
      <c r="L104" s="314"/>
      <c r="M104" s="315" t="s">
        <v>302</v>
      </c>
      <c r="N104" s="315" t="s">
        <v>303</v>
      </c>
      <c r="O104" s="316">
        <v>35</v>
      </c>
      <c r="P104" s="316">
        <v>43</v>
      </c>
      <c r="Q104" s="316">
        <v>71</v>
      </c>
      <c r="R104" s="316">
        <v>66</v>
      </c>
      <c r="S104" s="316">
        <v>65</v>
      </c>
      <c r="T104" s="316">
        <v>63</v>
      </c>
      <c r="U104" s="316">
        <v>65</v>
      </c>
      <c r="V104" s="316">
        <v>63</v>
      </c>
      <c r="W104" s="316">
        <v>61</v>
      </c>
      <c r="X104" s="316">
        <v>50</v>
      </c>
      <c r="Y104" s="316">
        <v>52</v>
      </c>
      <c r="Z104" s="316">
        <v>39</v>
      </c>
      <c r="AA104" s="316">
        <v>673</v>
      </c>
      <c r="AB104" s="314">
        <v>2018</v>
      </c>
      <c r="AC104" s="311">
        <v>1</v>
      </c>
      <c r="AD104" s="291">
        <f t="shared" si="1"/>
        <v>673</v>
      </c>
      <c r="AE104" s="312" t="s">
        <v>103</v>
      </c>
    </row>
    <row r="105" spans="1:31" x14ac:dyDescent="0.25">
      <c r="A105" s="314">
        <v>58939</v>
      </c>
      <c r="B105" s="315" t="s">
        <v>146</v>
      </c>
      <c r="C105" s="315" t="s">
        <v>369</v>
      </c>
      <c r="D105" s="315" t="s">
        <v>348</v>
      </c>
      <c r="E105" s="314">
        <v>57421</v>
      </c>
      <c r="F105" s="315" t="s">
        <v>149</v>
      </c>
      <c r="G105" s="315" t="s">
        <v>269</v>
      </c>
      <c r="H105" s="315" t="s">
        <v>274</v>
      </c>
      <c r="I105" s="314">
        <v>22</v>
      </c>
      <c r="J105" s="314">
        <v>2</v>
      </c>
      <c r="K105" s="315" t="s">
        <v>289</v>
      </c>
      <c r="L105" s="314"/>
      <c r="M105" s="315" t="s">
        <v>239</v>
      </c>
      <c r="N105" s="315" t="s">
        <v>240</v>
      </c>
      <c r="O105" s="316">
        <v>1610.3820000000001</v>
      </c>
      <c r="P105" s="316">
        <v>1670.587</v>
      </c>
      <c r="Q105" s="316">
        <v>1823.0609999999999</v>
      </c>
      <c r="R105" s="316">
        <v>2007.3009999999999</v>
      </c>
      <c r="S105" s="316">
        <v>1539.579</v>
      </c>
      <c r="T105" s="316">
        <v>1564.7339999999999</v>
      </c>
      <c r="U105" s="316">
        <v>1003.854</v>
      </c>
      <c r="V105" s="316">
        <v>1115.4159999999999</v>
      </c>
      <c r="W105" s="316">
        <v>1221.0160000000001</v>
      </c>
      <c r="X105" s="316">
        <v>1411.9290000000001</v>
      </c>
      <c r="Y105" s="316">
        <v>1660.971</v>
      </c>
      <c r="Z105" s="316">
        <v>1624.17</v>
      </c>
      <c r="AA105" s="316">
        <v>18253</v>
      </c>
      <c r="AB105" s="314">
        <v>2018</v>
      </c>
      <c r="AC105" s="311">
        <v>1</v>
      </c>
      <c r="AD105" s="291">
        <f t="shared" si="1"/>
        <v>18253</v>
      </c>
      <c r="AE105" s="312" t="s">
        <v>103</v>
      </c>
    </row>
    <row r="106" spans="1:31" x14ac:dyDescent="0.25">
      <c r="A106" s="314">
        <v>58940</v>
      </c>
      <c r="B106" s="315" t="s">
        <v>146</v>
      </c>
      <c r="C106" s="315" t="s">
        <v>370</v>
      </c>
      <c r="D106" s="315" t="s">
        <v>348</v>
      </c>
      <c r="E106" s="314">
        <v>57421</v>
      </c>
      <c r="F106" s="315" t="s">
        <v>149</v>
      </c>
      <c r="G106" s="315" t="s">
        <v>269</v>
      </c>
      <c r="H106" s="315" t="s">
        <v>274</v>
      </c>
      <c r="I106" s="314">
        <v>22</v>
      </c>
      <c r="J106" s="314">
        <v>2</v>
      </c>
      <c r="K106" s="315" t="s">
        <v>289</v>
      </c>
      <c r="L106" s="314"/>
      <c r="M106" s="315" t="s">
        <v>239</v>
      </c>
      <c r="N106" s="315" t="s">
        <v>240</v>
      </c>
      <c r="O106" s="316">
        <v>3907.5990000000002</v>
      </c>
      <c r="P106" s="316">
        <v>4053.6880000000001</v>
      </c>
      <c r="Q106" s="316">
        <v>4423.6660000000002</v>
      </c>
      <c r="R106" s="316">
        <v>4870.7259999999997</v>
      </c>
      <c r="S106" s="316">
        <v>3735.797</v>
      </c>
      <c r="T106" s="316">
        <v>3796.835</v>
      </c>
      <c r="U106" s="316">
        <v>2435.8580000000002</v>
      </c>
      <c r="V106" s="316">
        <v>2706.5630000000001</v>
      </c>
      <c r="W106" s="316">
        <v>2962.8020000000001</v>
      </c>
      <c r="X106" s="316">
        <v>3426.0540000000001</v>
      </c>
      <c r="Y106" s="316">
        <v>4030.3539999999998</v>
      </c>
      <c r="Z106" s="316">
        <v>3941.058</v>
      </c>
      <c r="AA106" s="316">
        <v>44291</v>
      </c>
      <c r="AB106" s="314">
        <v>2018</v>
      </c>
      <c r="AC106" s="311">
        <v>1</v>
      </c>
      <c r="AD106" s="291">
        <f t="shared" si="1"/>
        <v>44291</v>
      </c>
      <c r="AE106" s="312" t="s">
        <v>103</v>
      </c>
    </row>
    <row r="107" spans="1:31" x14ac:dyDescent="0.25">
      <c r="A107" s="314">
        <v>59010</v>
      </c>
      <c r="B107" s="315" t="s">
        <v>146</v>
      </c>
      <c r="C107" s="315" t="s">
        <v>371</v>
      </c>
      <c r="D107" s="315" t="s">
        <v>301</v>
      </c>
      <c r="E107" s="314">
        <v>17650</v>
      </c>
      <c r="F107" s="315" t="s">
        <v>149</v>
      </c>
      <c r="G107" s="315" t="s">
        <v>269</v>
      </c>
      <c r="H107" s="315" t="s">
        <v>151</v>
      </c>
      <c r="I107" s="314">
        <v>22</v>
      </c>
      <c r="J107" s="314">
        <v>2</v>
      </c>
      <c r="K107" s="315" t="s">
        <v>289</v>
      </c>
      <c r="L107" s="315"/>
      <c r="M107" s="315" t="s">
        <v>302</v>
      </c>
      <c r="N107" s="315" t="s">
        <v>303</v>
      </c>
      <c r="O107" s="316">
        <v>7254.1109999999999</v>
      </c>
      <c r="P107" s="316">
        <v>8530.9670000000006</v>
      </c>
      <c r="Q107" s="316">
        <v>11031.457</v>
      </c>
      <c r="R107" s="316">
        <v>13369.009</v>
      </c>
      <c r="S107" s="316">
        <v>15406.242</v>
      </c>
      <c r="T107" s="316">
        <v>16556.432000000001</v>
      </c>
      <c r="U107" s="316">
        <v>14430.986000000001</v>
      </c>
      <c r="V107" s="316">
        <v>14408.013999999999</v>
      </c>
      <c r="W107" s="316">
        <v>13847.866</v>
      </c>
      <c r="X107" s="316">
        <v>10326.105</v>
      </c>
      <c r="Y107" s="316">
        <v>8511.8829999999998</v>
      </c>
      <c r="Z107" s="316">
        <v>6162.9279999999999</v>
      </c>
      <c r="AA107" s="316">
        <v>139836</v>
      </c>
      <c r="AB107" s="314">
        <v>2018</v>
      </c>
      <c r="AC107" s="311">
        <v>1</v>
      </c>
      <c r="AD107" s="291">
        <f t="shared" si="1"/>
        <v>139836</v>
      </c>
      <c r="AE107" s="312" t="s">
        <v>103</v>
      </c>
    </row>
    <row r="108" spans="1:31" x14ac:dyDescent="0.25">
      <c r="A108" s="314">
        <v>59251</v>
      </c>
      <c r="B108" s="315" t="s">
        <v>146</v>
      </c>
      <c r="C108" s="315" t="s">
        <v>372</v>
      </c>
      <c r="D108" s="315" t="s">
        <v>373</v>
      </c>
      <c r="E108" s="314">
        <v>59991</v>
      </c>
      <c r="F108" s="315" t="s">
        <v>149</v>
      </c>
      <c r="G108" s="315" t="s">
        <v>269</v>
      </c>
      <c r="H108" s="315" t="s">
        <v>274</v>
      </c>
      <c r="I108" s="314">
        <v>22</v>
      </c>
      <c r="J108" s="314">
        <v>2</v>
      </c>
      <c r="K108" s="315" t="s">
        <v>289</v>
      </c>
      <c r="L108" s="315"/>
      <c r="M108" s="315" t="s">
        <v>302</v>
      </c>
      <c r="N108" s="315" t="s">
        <v>303</v>
      </c>
      <c r="O108" s="316">
        <v>4214</v>
      </c>
      <c r="P108" s="316">
        <v>4746</v>
      </c>
      <c r="Q108" s="316">
        <v>6122</v>
      </c>
      <c r="R108" s="316">
        <v>6630</v>
      </c>
      <c r="S108" s="316">
        <v>7563</v>
      </c>
      <c r="T108" s="316">
        <v>7361</v>
      </c>
      <c r="U108" s="316">
        <v>7105</v>
      </c>
      <c r="V108" s="316">
        <v>6829</v>
      </c>
      <c r="W108" s="316">
        <v>5876</v>
      </c>
      <c r="X108" s="316">
        <v>4044</v>
      </c>
      <c r="Y108" s="316">
        <v>4149</v>
      </c>
      <c r="Z108" s="316">
        <v>3172</v>
      </c>
      <c r="AA108" s="316">
        <v>67811</v>
      </c>
      <c r="AB108" s="314">
        <v>2018</v>
      </c>
      <c r="AC108" s="311">
        <v>1</v>
      </c>
      <c r="AD108" s="291">
        <f t="shared" si="1"/>
        <v>67811</v>
      </c>
      <c r="AE108" s="312" t="s">
        <v>103</v>
      </c>
    </row>
    <row r="109" spans="1:31" x14ac:dyDescent="0.25">
      <c r="A109" s="314">
        <v>59393</v>
      </c>
      <c r="B109" s="315" t="s">
        <v>146</v>
      </c>
      <c r="C109" s="315" t="s">
        <v>374</v>
      </c>
      <c r="D109" s="315" t="s">
        <v>375</v>
      </c>
      <c r="E109" s="314">
        <v>59171</v>
      </c>
      <c r="F109" s="315" t="s">
        <v>149</v>
      </c>
      <c r="G109" s="315" t="s">
        <v>269</v>
      </c>
      <c r="H109" s="315" t="s">
        <v>151</v>
      </c>
      <c r="I109" s="314">
        <v>22</v>
      </c>
      <c r="J109" s="314">
        <v>2</v>
      </c>
      <c r="K109" s="315" t="s">
        <v>289</v>
      </c>
      <c r="L109" s="315"/>
      <c r="M109" s="315" t="s">
        <v>302</v>
      </c>
      <c r="N109" s="315" t="s">
        <v>303</v>
      </c>
      <c r="O109" s="316">
        <v>130.67599999999999</v>
      </c>
      <c r="P109" s="316">
        <v>153.67599999999999</v>
      </c>
      <c r="Q109" s="316">
        <v>198.72</v>
      </c>
      <c r="R109" s="316">
        <v>240.82900000000001</v>
      </c>
      <c r="S109" s="316">
        <v>277.52699999999999</v>
      </c>
      <c r="T109" s="316">
        <v>298.24700000000001</v>
      </c>
      <c r="U109" s="316">
        <v>259.959</v>
      </c>
      <c r="V109" s="316">
        <v>259.54500000000002</v>
      </c>
      <c r="W109" s="316">
        <v>249.45500000000001</v>
      </c>
      <c r="X109" s="316">
        <v>186.01400000000001</v>
      </c>
      <c r="Y109" s="316">
        <v>153.333</v>
      </c>
      <c r="Z109" s="316">
        <v>111.01900000000001</v>
      </c>
      <c r="AA109" s="316">
        <v>2519</v>
      </c>
      <c r="AB109" s="314">
        <v>2018</v>
      </c>
      <c r="AC109" s="311">
        <v>1</v>
      </c>
      <c r="AD109" s="291">
        <f t="shared" si="1"/>
        <v>2519</v>
      </c>
      <c r="AE109" s="312" t="s">
        <v>103</v>
      </c>
    </row>
    <row r="110" spans="1:31" x14ac:dyDescent="0.25">
      <c r="A110" s="314">
        <v>59558</v>
      </c>
      <c r="B110" s="315" t="s">
        <v>146</v>
      </c>
      <c r="C110" s="315" t="s">
        <v>376</v>
      </c>
      <c r="D110" s="315" t="s">
        <v>312</v>
      </c>
      <c r="E110" s="314">
        <v>59300</v>
      </c>
      <c r="F110" s="315" t="s">
        <v>149</v>
      </c>
      <c r="G110" s="315" t="s">
        <v>269</v>
      </c>
      <c r="H110" s="315" t="s">
        <v>151</v>
      </c>
      <c r="I110" s="314">
        <v>22</v>
      </c>
      <c r="J110" s="314">
        <v>1</v>
      </c>
      <c r="K110" s="315" t="s">
        <v>270</v>
      </c>
      <c r="L110" s="314"/>
      <c r="M110" s="315" t="s">
        <v>302</v>
      </c>
      <c r="N110" s="315" t="s">
        <v>303</v>
      </c>
      <c r="O110" s="316">
        <v>845.00599999999997</v>
      </c>
      <c r="P110" s="316">
        <v>993.74199999999996</v>
      </c>
      <c r="Q110" s="316">
        <v>1285.0150000000001</v>
      </c>
      <c r="R110" s="316">
        <v>1557.309</v>
      </c>
      <c r="S110" s="316">
        <v>1794.6189999999999</v>
      </c>
      <c r="T110" s="316">
        <v>1928.6</v>
      </c>
      <c r="U110" s="316">
        <v>1681.0139999999999</v>
      </c>
      <c r="V110" s="316">
        <v>1678.338</v>
      </c>
      <c r="W110" s="316">
        <v>1613.0889999999999</v>
      </c>
      <c r="X110" s="316">
        <v>1202.8510000000001</v>
      </c>
      <c r="Y110" s="316">
        <v>991.51900000000001</v>
      </c>
      <c r="Z110" s="316">
        <v>717.89800000000002</v>
      </c>
      <c r="AA110" s="316">
        <v>16289</v>
      </c>
      <c r="AB110" s="314">
        <v>2018</v>
      </c>
      <c r="AC110" s="311">
        <v>1</v>
      </c>
      <c r="AD110" s="291">
        <f t="shared" si="1"/>
        <v>16289</v>
      </c>
      <c r="AE110" s="312" t="s">
        <v>103</v>
      </c>
    </row>
    <row r="111" spans="1:31" x14ac:dyDescent="0.25">
      <c r="A111" s="314">
        <v>59560</v>
      </c>
      <c r="B111" s="315" t="s">
        <v>146</v>
      </c>
      <c r="C111" s="315" t="s">
        <v>377</v>
      </c>
      <c r="D111" s="315" t="s">
        <v>378</v>
      </c>
      <c r="E111" s="314">
        <v>17826</v>
      </c>
      <c r="F111" s="315" t="s">
        <v>149</v>
      </c>
      <c r="G111" s="315" t="s">
        <v>269</v>
      </c>
      <c r="H111" s="315" t="s">
        <v>151</v>
      </c>
      <c r="I111" s="314">
        <v>22</v>
      </c>
      <c r="J111" s="314">
        <v>1</v>
      </c>
      <c r="K111" s="315" t="s">
        <v>270</v>
      </c>
      <c r="L111" s="314"/>
      <c r="M111" s="315" t="s">
        <v>302</v>
      </c>
      <c r="N111" s="315" t="s">
        <v>303</v>
      </c>
      <c r="O111" s="316">
        <v>131.66200000000001</v>
      </c>
      <c r="P111" s="316">
        <v>154.83600000000001</v>
      </c>
      <c r="Q111" s="316">
        <v>200.21899999999999</v>
      </c>
      <c r="R111" s="316">
        <v>242.64500000000001</v>
      </c>
      <c r="S111" s="316">
        <v>279.62099999999998</v>
      </c>
      <c r="T111" s="316">
        <v>300.49599999999998</v>
      </c>
      <c r="U111" s="316">
        <v>261.92</v>
      </c>
      <c r="V111" s="316">
        <v>261.50299999999999</v>
      </c>
      <c r="W111" s="316">
        <v>251.33600000000001</v>
      </c>
      <c r="X111" s="316">
        <v>187.417</v>
      </c>
      <c r="Y111" s="316">
        <v>154.489</v>
      </c>
      <c r="Z111" s="316">
        <v>111.85599999999999</v>
      </c>
      <c r="AA111" s="316">
        <v>2538</v>
      </c>
      <c r="AB111" s="314">
        <v>2018</v>
      </c>
      <c r="AC111" s="311">
        <v>1</v>
      </c>
      <c r="AD111" s="291">
        <f t="shared" si="1"/>
        <v>2538</v>
      </c>
      <c r="AE111" s="312" t="s">
        <v>103</v>
      </c>
    </row>
    <row r="112" spans="1:31" x14ac:dyDescent="0.25">
      <c r="A112" s="314">
        <v>59618</v>
      </c>
      <c r="B112" s="315" t="s">
        <v>146</v>
      </c>
      <c r="C112" s="315" t="s">
        <v>379</v>
      </c>
      <c r="D112" s="315" t="s">
        <v>312</v>
      </c>
      <c r="E112" s="314">
        <v>59300</v>
      </c>
      <c r="F112" s="315" t="s">
        <v>149</v>
      </c>
      <c r="G112" s="315" t="s">
        <v>269</v>
      </c>
      <c r="H112" s="315" t="s">
        <v>151</v>
      </c>
      <c r="I112" s="314">
        <v>22</v>
      </c>
      <c r="J112" s="314">
        <v>1</v>
      </c>
      <c r="K112" s="315" t="s">
        <v>270</v>
      </c>
      <c r="L112" s="314"/>
      <c r="M112" s="315" t="s">
        <v>302</v>
      </c>
      <c r="N112" s="315" t="s">
        <v>303</v>
      </c>
      <c r="O112" s="316">
        <v>1287.9739999999999</v>
      </c>
      <c r="P112" s="316">
        <v>1514.68</v>
      </c>
      <c r="Q112" s="316">
        <v>1958.645</v>
      </c>
      <c r="R112" s="316">
        <v>2373.6790000000001</v>
      </c>
      <c r="S112" s="316">
        <v>2735.3910000000001</v>
      </c>
      <c r="T112" s="316">
        <v>2939.6080000000002</v>
      </c>
      <c r="U112" s="316">
        <v>2562.2339999999999</v>
      </c>
      <c r="V112" s="316">
        <v>2558.1550000000002</v>
      </c>
      <c r="W112" s="316">
        <v>2458.6999999999998</v>
      </c>
      <c r="X112" s="316">
        <v>1833.4090000000001</v>
      </c>
      <c r="Y112" s="316">
        <v>1511.2919999999999</v>
      </c>
      <c r="Z112" s="316">
        <v>1094.2329999999999</v>
      </c>
      <c r="AA112" s="316">
        <v>24828</v>
      </c>
      <c r="AB112" s="314">
        <v>2018</v>
      </c>
      <c r="AC112" s="311">
        <v>1</v>
      </c>
      <c r="AD112" s="291">
        <f t="shared" si="1"/>
        <v>24828</v>
      </c>
      <c r="AE112" s="312" t="s">
        <v>103</v>
      </c>
    </row>
    <row r="113" spans="1:31" x14ac:dyDescent="0.25">
      <c r="A113" s="314">
        <v>59619</v>
      </c>
      <c r="B113" s="315" t="s">
        <v>146</v>
      </c>
      <c r="C113" s="315" t="s">
        <v>380</v>
      </c>
      <c r="D113" s="315" t="s">
        <v>312</v>
      </c>
      <c r="E113" s="314">
        <v>59300</v>
      </c>
      <c r="F113" s="315" t="s">
        <v>149</v>
      </c>
      <c r="G113" s="315" t="s">
        <v>269</v>
      </c>
      <c r="H113" s="315" t="s">
        <v>151</v>
      </c>
      <c r="I113" s="314">
        <v>22</v>
      </c>
      <c r="J113" s="314">
        <v>1</v>
      </c>
      <c r="K113" s="315" t="s">
        <v>270</v>
      </c>
      <c r="L113" s="315"/>
      <c r="M113" s="315" t="s">
        <v>302</v>
      </c>
      <c r="N113" s="315" t="s">
        <v>303</v>
      </c>
      <c r="O113" s="316">
        <v>1020.812</v>
      </c>
      <c r="P113" s="316">
        <v>1200.4949999999999</v>
      </c>
      <c r="Q113" s="316">
        <v>1552.3689999999999</v>
      </c>
      <c r="R113" s="316">
        <v>1881.3140000000001</v>
      </c>
      <c r="S113" s="316">
        <v>2167.9969999999998</v>
      </c>
      <c r="T113" s="316">
        <v>2329.8539999999998</v>
      </c>
      <c r="U113" s="316">
        <v>2030.7570000000001</v>
      </c>
      <c r="V113" s="316">
        <v>2027.5239999999999</v>
      </c>
      <c r="W113" s="316">
        <v>1948.6990000000001</v>
      </c>
      <c r="X113" s="316">
        <v>1453.11</v>
      </c>
      <c r="Y113" s="316">
        <v>1197.809</v>
      </c>
      <c r="Z113" s="316">
        <v>867.26</v>
      </c>
      <c r="AA113" s="316">
        <v>19678</v>
      </c>
      <c r="AB113" s="314">
        <v>2018</v>
      </c>
      <c r="AC113" s="311">
        <v>1</v>
      </c>
      <c r="AD113" s="291">
        <f t="shared" si="1"/>
        <v>19678</v>
      </c>
      <c r="AE113" s="312" t="s">
        <v>103</v>
      </c>
    </row>
    <row r="114" spans="1:31" x14ac:dyDescent="0.25">
      <c r="A114" s="314">
        <v>59653</v>
      </c>
      <c r="B114" s="315" t="s">
        <v>146</v>
      </c>
      <c r="C114" s="315" t="s">
        <v>381</v>
      </c>
      <c r="D114" s="315" t="s">
        <v>382</v>
      </c>
      <c r="E114" s="314">
        <v>59424</v>
      </c>
      <c r="F114" s="315" t="s">
        <v>149</v>
      </c>
      <c r="G114" s="315" t="s">
        <v>269</v>
      </c>
      <c r="H114" s="315" t="s">
        <v>151</v>
      </c>
      <c r="I114" s="314">
        <v>22</v>
      </c>
      <c r="J114" s="314">
        <v>2</v>
      </c>
      <c r="K114" s="315" t="s">
        <v>289</v>
      </c>
      <c r="L114" s="315"/>
      <c r="M114" s="315" t="s">
        <v>302</v>
      </c>
      <c r="N114" s="315" t="s">
        <v>303</v>
      </c>
      <c r="O114" s="316">
        <v>195.72900000000001</v>
      </c>
      <c r="P114" s="316">
        <v>230.179</v>
      </c>
      <c r="Q114" s="316">
        <v>297.64600000000002</v>
      </c>
      <c r="R114" s="316">
        <v>360.71699999999998</v>
      </c>
      <c r="S114" s="316">
        <v>415.685</v>
      </c>
      <c r="T114" s="316">
        <v>446.71899999999999</v>
      </c>
      <c r="U114" s="316">
        <v>389.37099999999998</v>
      </c>
      <c r="V114" s="316">
        <v>388.75099999999998</v>
      </c>
      <c r="W114" s="316">
        <v>373.63799999999998</v>
      </c>
      <c r="X114" s="316">
        <v>278.61500000000001</v>
      </c>
      <c r="Y114" s="316">
        <v>229.66399999999999</v>
      </c>
      <c r="Z114" s="316">
        <v>166.286</v>
      </c>
      <c r="AA114" s="316">
        <v>3773</v>
      </c>
      <c r="AB114" s="314">
        <v>2018</v>
      </c>
      <c r="AC114" s="311">
        <v>1</v>
      </c>
      <c r="AD114" s="291">
        <f t="shared" si="1"/>
        <v>3773</v>
      </c>
      <c r="AE114" s="312" t="s">
        <v>103</v>
      </c>
    </row>
    <row r="115" spans="1:31" x14ac:dyDescent="0.25">
      <c r="A115" s="314">
        <v>59838</v>
      </c>
      <c r="B115" s="315" t="s">
        <v>146</v>
      </c>
      <c r="C115" s="315" t="s">
        <v>383</v>
      </c>
      <c r="D115" s="315" t="s">
        <v>365</v>
      </c>
      <c r="E115" s="314">
        <v>57170</v>
      </c>
      <c r="F115" s="315" t="s">
        <v>149</v>
      </c>
      <c r="G115" s="315" t="s">
        <v>269</v>
      </c>
      <c r="H115" s="315" t="s">
        <v>274</v>
      </c>
      <c r="I115" s="314">
        <v>22</v>
      </c>
      <c r="J115" s="314">
        <v>2</v>
      </c>
      <c r="K115" s="315" t="s">
        <v>289</v>
      </c>
      <c r="L115" s="315"/>
      <c r="M115" s="315" t="s">
        <v>239</v>
      </c>
      <c r="N115" s="315" t="s">
        <v>240</v>
      </c>
      <c r="O115" s="316">
        <v>18442.062000000002</v>
      </c>
      <c r="P115" s="316">
        <v>19131.527999999998</v>
      </c>
      <c r="Q115" s="316">
        <v>20877.653999999999</v>
      </c>
      <c r="R115" s="316">
        <v>22987.571</v>
      </c>
      <c r="S115" s="316">
        <v>17631.231</v>
      </c>
      <c r="T115" s="316">
        <v>17919.302</v>
      </c>
      <c r="U115" s="316">
        <v>11496.119000000001</v>
      </c>
      <c r="V115" s="316">
        <v>12773.723</v>
      </c>
      <c r="W115" s="316">
        <v>13983.052</v>
      </c>
      <c r="X115" s="316">
        <v>16169.385</v>
      </c>
      <c r="Y115" s="316">
        <v>19021.404999999999</v>
      </c>
      <c r="Z115" s="316">
        <v>18599.968000000001</v>
      </c>
      <c r="AA115" s="316">
        <v>209033</v>
      </c>
      <c r="AB115" s="314">
        <v>2018</v>
      </c>
      <c r="AC115" s="311">
        <v>1</v>
      </c>
      <c r="AD115" s="291">
        <f t="shared" si="1"/>
        <v>209033</v>
      </c>
      <c r="AE115" s="312" t="s">
        <v>103</v>
      </c>
    </row>
    <row r="116" spans="1:31" x14ac:dyDescent="0.25">
      <c r="A116" s="314">
        <v>60145</v>
      </c>
      <c r="B116" s="315" t="s">
        <v>146</v>
      </c>
      <c r="C116" s="315" t="s">
        <v>384</v>
      </c>
      <c r="D116" s="315" t="s">
        <v>385</v>
      </c>
      <c r="E116" s="314">
        <v>56545</v>
      </c>
      <c r="F116" s="315" t="s">
        <v>149</v>
      </c>
      <c r="G116" s="315" t="s">
        <v>269</v>
      </c>
      <c r="H116" s="315" t="s">
        <v>151</v>
      </c>
      <c r="I116" s="314">
        <v>22</v>
      </c>
      <c r="J116" s="314">
        <v>2</v>
      </c>
      <c r="K116" s="315" t="s">
        <v>289</v>
      </c>
      <c r="L116" s="314"/>
      <c r="M116" s="315" t="s">
        <v>239</v>
      </c>
      <c r="N116" s="315" t="s">
        <v>240</v>
      </c>
      <c r="O116" s="316">
        <v>67151</v>
      </c>
      <c r="P116" s="316">
        <v>61716</v>
      </c>
      <c r="Q116" s="316">
        <v>72313</v>
      </c>
      <c r="R116" s="316">
        <v>77538</v>
      </c>
      <c r="S116" s="316">
        <v>63035</v>
      </c>
      <c r="T116" s="316">
        <v>69198</v>
      </c>
      <c r="U116" s="316">
        <v>43997</v>
      </c>
      <c r="V116" s="316">
        <v>51042</v>
      </c>
      <c r="W116" s="316">
        <v>50945</v>
      </c>
      <c r="X116" s="316">
        <v>49979</v>
      </c>
      <c r="Y116" s="316">
        <v>61615</v>
      </c>
      <c r="Z116" s="316">
        <v>61627</v>
      </c>
      <c r="AA116" s="316">
        <v>730156</v>
      </c>
      <c r="AB116" s="314">
        <v>2018</v>
      </c>
      <c r="AC116" s="311">
        <v>1</v>
      </c>
      <c r="AD116" s="291">
        <f t="shared" si="1"/>
        <v>730156</v>
      </c>
      <c r="AE116" s="312" t="s">
        <v>103</v>
      </c>
    </row>
    <row r="117" spans="1:31" x14ac:dyDescent="0.25">
      <c r="A117" s="314">
        <v>60152</v>
      </c>
      <c r="B117" s="315" t="s">
        <v>146</v>
      </c>
      <c r="C117" s="315" t="s">
        <v>386</v>
      </c>
      <c r="D117" s="315" t="s">
        <v>385</v>
      </c>
      <c r="E117" s="314">
        <v>56545</v>
      </c>
      <c r="F117" s="315" t="s">
        <v>149</v>
      </c>
      <c r="G117" s="315" t="s">
        <v>269</v>
      </c>
      <c r="H117" s="315" t="s">
        <v>151</v>
      </c>
      <c r="I117" s="314">
        <v>22</v>
      </c>
      <c r="J117" s="314">
        <v>2</v>
      </c>
      <c r="K117" s="315" t="s">
        <v>289</v>
      </c>
      <c r="L117" s="314"/>
      <c r="M117" s="315" t="s">
        <v>239</v>
      </c>
      <c r="N117" s="315" t="s">
        <v>240</v>
      </c>
      <c r="O117" s="316">
        <v>54141</v>
      </c>
      <c r="P117" s="316">
        <v>48247</v>
      </c>
      <c r="Q117" s="316">
        <v>57456</v>
      </c>
      <c r="R117" s="316">
        <v>60781</v>
      </c>
      <c r="S117" s="316">
        <v>50598</v>
      </c>
      <c r="T117" s="316">
        <v>54233</v>
      </c>
      <c r="U117" s="316">
        <v>35502</v>
      </c>
      <c r="V117" s="316">
        <v>41608</v>
      </c>
      <c r="W117" s="316">
        <v>42453</v>
      </c>
      <c r="X117" s="316">
        <v>39716</v>
      </c>
      <c r="Y117" s="316">
        <v>49757</v>
      </c>
      <c r="Z117" s="316">
        <v>47953</v>
      </c>
      <c r="AA117" s="316">
        <v>582445</v>
      </c>
      <c r="AB117" s="314">
        <v>2018</v>
      </c>
      <c r="AC117" s="311">
        <v>1</v>
      </c>
      <c r="AD117" s="291">
        <f t="shared" si="1"/>
        <v>582445</v>
      </c>
      <c r="AE117" s="312" t="s">
        <v>103</v>
      </c>
    </row>
    <row r="118" spans="1:31" x14ac:dyDescent="0.25">
      <c r="A118" s="314">
        <v>60195</v>
      </c>
      <c r="B118" s="315" t="s">
        <v>146</v>
      </c>
      <c r="C118" s="315" t="s">
        <v>387</v>
      </c>
      <c r="D118" s="315" t="s">
        <v>312</v>
      </c>
      <c r="E118" s="314">
        <v>59300</v>
      </c>
      <c r="F118" s="315" t="s">
        <v>149</v>
      </c>
      <c r="G118" s="315" t="s">
        <v>269</v>
      </c>
      <c r="H118" s="315" t="s">
        <v>151</v>
      </c>
      <c r="I118" s="314">
        <v>22</v>
      </c>
      <c r="J118" s="314">
        <v>1</v>
      </c>
      <c r="K118" s="315" t="s">
        <v>270</v>
      </c>
      <c r="L118" s="314"/>
      <c r="M118" s="315" t="s">
        <v>302</v>
      </c>
      <c r="N118" s="315" t="s">
        <v>303</v>
      </c>
      <c r="O118" s="316">
        <v>1310.0219999999999</v>
      </c>
      <c r="P118" s="316">
        <v>1540.6079999999999</v>
      </c>
      <c r="Q118" s="316">
        <v>1992.172</v>
      </c>
      <c r="R118" s="316">
        <v>2414.3110000000001</v>
      </c>
      <c r="S118" s="316">
        <v>2782.2150000000001</v>
      </c>
      <c r="T118" s="316">
        <v>2989.9279999999999</v>
      </c>
      <c r="U118" s="316">
        <v>2606.0929999999998</v>
      </c>
      <c r="V118" s="316">
        <v>2601.9450000000002</v>
      </c>
      <c r="W118" s="316">
        <v>2500.788</v>
      </c>
      <c r="X118" s="316">
        <v>1864.7919999999999</v>
      </c>
      <c r="Y118" s="316">
        <v>1537.162</v>
      </c>
      <c r="Z118" s="316">
        <v>1112.9639999999999</v>
      </c>
      <c r="AA118" s="316">
        <v>25253</v>
      </c>
      <c r="AB118" s="314">
        <v>2018</v>
      </c>
      <c r="AC118" s="311">
        <v>1</v>
      </c>
      <c r="AD118" s="291">
        <f t="shared" si="1"/>
        <v>25253</v>
      </c>
      <c r="AE118" s="312" t="s">
        <v>103</v>
      </c>
    </row>
    <row r="119" spans="1:31" x14ac:dyDescent="0.25">
      <c r="A119" s="314">
        <v>60196</v>
      </c>
      <c r="B119" s="315" t="s">
        <v>146</v>
      </c>
      <c r="C119" s="315" t="s">
        <v>388</v>
      </c>
      <c r="D119" s="315" t="s">
        <v>312</v>
      </c>
      <c r="E119" s="314">
        <v>59300</v>
      </c>
      <c r="F119" s="315" t="s">
        <v>149</v>
      </c>
      <c r="G119" s="315" t="s">
        <v>269</v>
      </c>
      <c r="H119" s="315" t="s">
        <v>151</v>
      </c>
      <c r="I119" s="314">
        <v>22</v>
      </c>
      <c r="J119" s="314">
        <v>1</v>
      </c>
      <c r="K119" s="315" t="s">
        <v>270</v>
      </c>
      <c r="L119" s="315"/>
      <c r="M119" s="315" t="s">
        <v>302</v>
      </c>
      <c r="N119" s="315" t="s">
        <v>303</v>
      </c>
      <c r="O119" s="316">
        <v>1250.0530000000001</v>
      </c>
      <c r="P119" s="316">
        <v>1470.0840000000001</v>
      </c>
      <c r="Q119" s="316">
        <v>1900.9770000000001</v>
      </c>
      <c r="R119" s="316">
        <v>2303.7919999999999</v>
      </c>
      <c r="S119" s="316">
        <v>2654.8539999999998</v>
      </c>
      <c r="T119" s="316">
        <v>2853.0590000000002</v>
      </c>
      <c r="U119" s="316">
        <v>2486.7950000000001</v>
      </c>
      <c r="V119" s="316">
        <v>2482.8359999999998</v>
      </c>
      <c r="W119" s="316">
        <v>2386.31</v>
      </c>
      <c r="X119" s="316">
        <v>1779.4280000000001</v>
      </c>
      <c r="Y119" s="316">
        <v>1466.796</v>
      </c>
      <c r="Z119" s="316">
        <v>1062.0160000000001</v>
      </c>
      <c r="AA119" s="316">
        <v>24097</v>
      </c>
      <c r="AB119" s="314">
        <v>2018</v>
      </c>
      <c r="AC119" s="311">
        <v>1</v>
      </c>
      <c r="AD119" s="291">
        <f t="shared" si="1"/>
        <v>24097</v>
      </c>
      <c r="AE119" s="312" t="s">
        <v>103</v>
      </c>
    </row>
    <row r="120" spans="1:31" x14ac:dyDescent="0.25">
      <c r="A120" s="314">
        <v>60197</v>
      </c>
      <c r="B120" s="315" t="s">
        <v>146</v>
      </c>
      <c r="C120" s="315" t="s">
        <v>389</v>
      </c>
      <c r="D120" s="315" t="s">
        <v>312</v>
      </c>
      <c r="E120" s="314">
        <v>59300</v>
      </c>
      <c r="F120" s="315" t="s">
        <v>149</v>
      </c>
      <c r="G120" s="315" t="s">
        <v>269</v>
      </c>
      <c r="H120" s="315" t="s">
        <v>151</v>
      </c>
      <c r="I120" s="314">
        <v>22</v>
      </c>
      <c r="J120" s="314">
        <v>1</v>
      </c>
      <c r="K120" s="315" t="s">
        <v>270</v>
      </c>
      <c r="L120" s="315"/>
      <c r="M120" s="315" t="s">
        <v>302</v>
      </c>
      <c r="N120" s="315" t="s">
        <v>303</v>
      </c>
      <c r="O120" s="316">
        <v>1378.4970000000001</v>
      </c>
      <c r="P120" s="316">
        <v>1621.1379999999999</v>
      </c>
      <c r="Q120" s="316">
        <v>2096.3049999999998</v>
      </c>
      <c r="R120" s="316">
        <v>2540.509</v>
      </c>
      <c r="S120" s="316">
        <v>2927.6439999999998</v>
      </c>
      <c r="T120" s="316">
        <v>3146.2150000000001</v>
      </c>
      <c r="U120" s="316">
        <v>2742.317</v>
      </c>
      <c r="V120" s="316">
        <v>2737.951</v>
      </c>
      <c r="W120" s="316">
        <v>2631.5059999999999</v>
      </c>
      <c r="X120" s="316">
        <v>1962.2670000000001</v>
      </c>
      <c r="Y120" s="316">
        <v>1617.511</v>
      </c>
      <c r="Z120" s="316">
        <v>1171.1400000000001</v>
      </c>
      <c r="AA120" s="316">
        <v>26573</v>
      </c>
      <c r="AB120" s="314">
        <v>2018</v>
      </c>
      <c r="AC120" s="311">
        <v>1</v>
      </c>
      <c r="AD120" s="291">
        <f t="shared" si="1"/>
        <v>26573</v>
      </c>
      <c r="AE120" s="312" t="s">
        <v>103</v>
      </c>
    </row>
    <row r="121" spans="1:31" x14ac:dyDescent="0.25">
      <c r="A121" s="314">
        <v>60198</v>
      </c>
      <c r="B121" s="315" t="s">
        <v>146</v>
      </c>
      <c r="C121" s="315" t="s">
        <v>390</v>
      </c>
      <c r="D121" s="315" t="s">
        <v>312</v>
      </c>
      <c r="E121" s="314">
        <v>59300</v>
      </c>
      <c r="F121" s="315" t="s">
        <v>149</v>
      </c>
      <c r="G121" s="315" t="s">
        <v>269</v>
      </c>
      <c r="H121" s="315" t="s">
        <v>151</v>
      </c>
      <c r="I121" s="314">
        <v>22</v>
      </c>
      <c r="J121" s="314">
        <v>1</v>
      </c>
      <c r="K121" s="315" t="s">
        <v>270</v>
      </c>
      <c r="L121" s="315"/>
      <c r="M121" s="315" t="s">
        <v>302</v>
      </c>
      <c r="N121" s="315" t="s">
        <v>303</v>
      </c>
      <c r="O121" s="316">
        <v>1219.8599999999999</v>
      </c>
      <c r="P121" s="316">
        <v>1434.578</v>
      </c>
      <c r="Q121" s="316">
        <v>1855.0640000000001</v>
      </c>
      <c r="R121" s="316">
        <v>2248.15</v>
      </c>
      <c r="S121" s="316">
        <v>2590.7330000000002</v>
      </c>
      <c r="T121" s="316">
        <v>2784.1509999999998</v>
      </c>
      <c r="U121" s="316">
        <v>2426.7330000000002</v>
      </c>
      <c r="V121" s="316">
        <v>2422.87</v>
      </c>
      <c r="W121" s="316">
        <v>2328.6750000000002</v>
      </c>
      <c r="X121" s="316">
        <v>1736.451</v>
      </c>
      <c r="Y121" s="316">
        <v>1431.3689999999999</v>
      </c>
      <c r="Z121" s="316">
        <v>1036.366</v>
      </c>
      <c r="AA121" s="316">
        <v>23515</v>
      </c>
      <c r="AB121" s="314">
        <v>2018</v>
      </c>
      <c r="AC121" s="311">
        <v>1</v>
      </c>
      <c r="AD121" s="291">
        <f t="shared" si="1"/>
        <v>23515</v>
      </c>
      <c r="AE121" s="312" t="s">
        <v>103</v>
      </c>
    </row>
    <row r="122" spans="1:31" x14ac:dyDescent="0.25">
      <c r="A122" s="314">
        <v>60258</v>
      </c>
      <c r="B122" s="315" t="s">
        <v>146</v>
      </c>
      <c r="C122" s="315" t="s">
        <v>391</v>
      </c>
      <c r="D122" s="315" t="s">
        <v>392</v>
      </c>
      <c r="E122" s="314">
        <v>60046</v>
      </c>
      <c r="F122" s="315" t="s">
        <v>149</v>
      </c>
      <c r="G122" s="315" t="s">
        <v>269</v>
      </c>
      <c r="H122" s="315" t="s">
        <v>151</v>
      </c>
      <c r="I122" s="314">
        <v>22</v>
      </c>
      <c r="J122" s="314">
        <v>2</v>
      </c>
      <c r="K122" s="315" t="s">
        <v>289</v>
      </c>
      <c r="L122" s="314"/>
      <c r="M122" s="315" t="s">
        <v>302</v>
      </c>
      <c r="N122" s="315" t="s">
        <v>303</v>
      </c>
      <c r="O122" s="316">
        <v>4862</v>
      </c>
      <c r="P122" s="316">
        <v>4847</v>
      </c>
      <c r="Q122" s="316">
        <v>6614</v>
      </c>
      <c r="R122" s="316">
        <v>7215</v>
      </c>
      <c r="S122" s="316">
        <v>8464</v>
      </c>
      <c r="T122" s="316">
        <v>7594</v>
      </c>
      <c r="U122" s="316">
        <v>6658</v>
      </c>
      <c r="V122" s="316">
        <v>6605</v>
      </c>
      <c r="W122" s="316">
        <v>6098</v>
      </c>
      <c r="X122" s="316">
        <v>4438</v>
      </c>
      <c r="Y122" s="316">
        <v>4952</v>
      </c>
      <c r="Z122" s="316">
        <v>3807</v>
      </c>
      <c r="AA122" s="316">
        <v>72154</v>
      </c>
      <c r="AB122" s="314">
        <v>2018</v>
      </c>
      <c r="AC122" s="311">
        <v>1</v>
      </c>
      <c r="AD122" s="291">
        <f t="shared" si="1"/>
        <v>72154</v>
      </c>
      <c r="AE122" s="312" t="s">
        <v>103</v>
      </c>
    </row>
    <row r="123" spans="1:31" x14ac:dyDescent="0.25">
      <c r="A123" s="314">
        <v>60301</v>
      </c>
      <c r="B123" s="315" t="s">
        <v>146</v>
      </c>
      <c r="C123" s="315" t="s">
        <v>393</v>
      </c>
      <c r="D123" s="315" t="s">
        <v>176</v>
      </c>
      <c r="E123" s="314">
        <v>5701</v>
      </c>
      <c r="F123" s="315" t="s">
        <v>149</v>
      </c>
      <c r="G123" s="315" t="s">
        <v>269</v>
      </c>
      <c r="H123" s="315" t="s">
        <v>151</v>
      </c>
      <c r="I123" s="314">
        <v>22</v>
      </c>
      <c r="J123" s="314">
        <v>1</v>
      </c>
      <c r="K123" s="315" t="s">
        <v>270</v>
      </c>
      <c r="L123" s="314"/>
      <c r="M123" s="315" t="s">
        <v>302</v>
      </c>
      <c r="N123" s="315" t="s">
        <v>303</v>
      </c>
      <c r="O123" s="316" t="s">
        <v>276</v>
      </c>
      <c r="P123" s="316" t="s">
        <v>276</v>
      </c>
      <c r="Q123" s="316" t="s">
        <v>276</v>
      </c>
      <c r="R123" s="316" t="s">
        <v>276</v>
      </c>
      <c r="S123" s="316" t="s">
        <v>276</v>
      </c>
      <c r="T123" s="316" t="s">
        <v>276</v>
      </c>
      <c r="U123" s="316" t="s">
        <v>276</v>
      </c>
      <c r="V123" s="316" t="s">
        <v>276</v>
      </c>
      <c r="W123" s="316" t="s">
        <v>276</v>
      </c>
      <c r="X123" s="316">
        <v>815.73299999999995</v>
      </c>
      <c r="Y123" s="316">
        <v>672.41399999999999</v>
      </c>
      <c r="Z123" s="316">
        <v>486.85300000000001</v>
      </c>
      <c r="AA123" s="316">
        <v>1975</v>
      </c>
      <c r="AB123" s="314">
        <v>2018</v>
      </c>
      <c r="AC123" s="311">
        <v>1</v>
      </c>
      <c r="AD123" s="291">
        <f t="shared" si="1"/>
        <v>1975</v>
      </c>
      <c r="AE123" s="312" t="s">
        <v>103</v>
      </c>
    </row>
    <row r="124" spans="1:31" x14ac:dyDescent="0.25">
      <c r="A124" s="314">
        <v>60341</v>
      </c>
      <c r="B124" s="315" t="s">
        <v>146</v>
      </c>
      <c r="C124" s="315" t="s">
        <v>394</v>
      </c>
      <c r="D124" s="315" t="s">
        <v>395</v>
      </c>
      <c r="E124" s="314">
        <v>60127</v>
      </c>
      <c r="F124" s="315" t="s">
        <v>149</v>
      </c>
      <c r="G124" s="315" t="s">
        <v>269</v>
      </c>
      <c r="H124" s="315" t="s">
        <v>151</v>
      </c>
      <c r="I124" s="314">
        <v>22</v>
      </c>
      <c r="J124" s="314">
        <v>2</v>
      </c>
      <c r="K124" s="315" t="s">
        <v>289</v>
      </c>
      <c r="L124" s="314"/>
      <c r="M124" s="315" t="s">
        <v>302</v>
      </c>
      <c r="N124" s="315" t="s">
        <v>303</v>
      </c>
      <c r="O124" s="316">
        <v>100.691</v>
      </c>
      <c r="P124" s="316">
        <v>118.414</v>
      </c>
      <c r="Q124" s="316">
        <v>153.12299999999999</v>
      </c>
      <c r="R124" s="316">
        <v>185.56899999999999</v>
      </c>
      <c r="S124" s="316">
        <v>213.84700000000001</v>
      </c>
      <c r="T124" s="316">
        <v>229.81200000000001</v>
      </c>
      <c r="U124" s="316">
        <v>200.31</v>
      </c>
      <c r="V124" s="316">
        <v>199.99100000000001</v>
      </c>
      <c r="W124" s="316">
        <v>192.21600000000001</v>
      </c>
      <c r="X124" s="316">
        <v>143.33199999999999</v>
      </c>
      <c r="Y124" s="316">
        <v>118.15</v>
      </c>
      <c r="Z124" s="316">
        <v>85.545000000000002</v>
      </c>
      <c r="AA124" s="316">
        <v>1941</v>
      </c>
      <c r="AB124" s="314">
        <v>2018</v>
      </c>
      <c r="AC124" s="311">
        <v>1</v>
      </c>
      <c r="AD124" s="291">
        <f t="shared" si="1"/>
        <v>1941</v>
      </c>
      <c r="AE124" s="312" t="s">
        <v>103</v>
      </c>
    </row>
    <row r="125" spans="1:31" x14ac:dyDescent="0.25">
      <c r="A125" s="314">
        <v>60405</v>
      </c>
      <c r="B125" s="315" t="s">
        <v>146</v>
      </c>
      <c r="C125" s="315" t="s">
        <v>396</v>
      </c>
      <c r="D125" s="315" t="s">
        <v>397</v>
      </c>
      <c r="E125" s="314">
        <v>60208</v>
      </c>
      <c r="F125" s="315" t="s">
        <v>149</v>
      </c>
      <c r="G125" s="315" t="s">
        <v>269</v>
      </c>
      <c r="H125" s="315" t="s">
        <v>274</v>
      </c>
      <c r="I125" s="314">
        <v>22</v>
      </c>
      <c r="J125" s="314">
        <v>2</v>
      </c>
      <c r="K125" s="315" t="s">
        <v>289</v>
      </c>
      <c r="L125" s="315"/>
      <c r="M125" s="315" t="s">
        <v>302</v>
      </c>
      <c r="N125" s="315" t="s">
        <v>303</v>
      </c>
      <c r="O125" s="316">
        <v>9724.3870000000006</v>
      </c>
      <c r="P125" s="316">
        <v>11436.057000000001</v>
      </c>
      <c r="Q125" s="316">
        <v>14788.05</v>
      </c>
      <c r="R125" s="316">
        <v>17921.62</v>
      </c>
      <c r="S125" s="316">
        <v>20652.600999999999</v>
      </c>
      <c r="T125" s="316">
        <v>22194.47</v>
      </c>
      <c r="U125" s="316">
        <v>19345.236000000001</v>
      </c>
      <c r="V125" s="316">
        <v>19314.440999999999</v>
      </c>
      <c r="W125" s="316">
        <v>18563.544000000002</v>
      </c>
      <c r="X125" s="316">
        <v>13842.501</v>
      </c>
      <c r="Y125" s="316">
        <v>11410.474</v>
      </c>
      <c r="Z125" s="316">
        <v>8261.6190000000006</v>
      </c>
      <c r="AA125" s="316">
        <v>187455</v>
      </c>
      <c r="AB125" s="314">
        <v>2018</v>
      </c>
      <c r="AC125" s="311">
        <v>1</v>
      </c>
      <c r="AD125" s="291">
        <f t="shared" si="1"/>
        <v>187455</v>
      </c>
      <c r="AE125" s="312" t="s">
        <v>103</v>
      </c>
    </row>
    <row r="126" spans="1:31" x14ac:dyDescent="0.25">
      <c r="A126" s="314">
        <v>60406</v>
      </c>
      <c r="B126" s="315" t="s">
        <v>146</v>
      </c>
      <c r="C126" s="315" t="s">
        <v>398</v>
      </c>
      <c r="D126" s="315" t="s">
        <v>398</v>
      </c>
      <c r="E126" s="314">
        <v>60209</v>
      </c>
      <c r="F126" s="315" t="s">
        <v>149</v>
      </c>
      <c r="G126" s="315" t="s">
        <v>269</v>
      </c>
      <c r="H126" s="315" t="s">
        <v>274</v>
      </c>
      <c r="I126" s="314">
        <v>22</v>
      </c>
      <c r="J126" s="314">
        <v>2</v>
      </c>
      <c r="K126" s="315" t="s">
        <v>289</v>
      </c>
      <c r="L126" s="315"/>
      <c r="M126" s="315" t="s">
        <v>302</v>
      </c>
      <c r="N126" s="315" t="s">
        <v>303</v>
      </c>
      <c r="O126" s="316">
        <v>9774.4470000000001</v>
      </c>
      <c r="P126" s="316">
        <v>11494.929</v>
      </c>
      <c r="Q126" s="316">
        <v>14864.178</v>
      </c>
      <c r="R126" s="316">
        <v>18013.879000000001</v>
      </c>
      <c r="S126" s="316">
        <v>20758.918000000001</v>
      </c>
      <c r="T126" s="316">
        <v>22308.724999999999</v>
      </c>
      <c r="U126" s="316">
        <v>19444.823</v>
      </c>
      <c r="V126" s="316">
        <v>19413.87</v>
      </c>
      <c r="W126" s="316">
        <v>18659.107</v>
      </c>
      <c r="X126" s="316">
        <v>13913.761</v>
      </c>
      <c r="Y126" s="316">
        <v>11469.214</v>
      </c>
      <c r="Z126" s="316">
        <v>8304.1489999999994</v>
      </c>
      <c r="AA126" s="316">
        <v>188420</v>
      </c>
      <c r="AB126" s="314">
        <v>2018</v>
      </c>
      <c r="AC126" s="311">
        <v>1</v>
      </c>
      <c r="AD126" s="291">
        <f t="shared" si="1"/>
        <v>188420</v>
      </c>
      <c r="AE126" s="312" t="s">
        <v>103</v>
      </c>
    </row>
    <row r="127" spans="1:31" x14ac:dyDescent="0.25">
      <c r="A127" s="314">
        <v>60696</v>
      </c>
      <c r="B127" s="315" t="s">
        <v>146</v>
      </c>
      <c r="C127" s="315" t="s">
        <v>399</v>
      </c>
      <c r="D127" s="315" t="s">
        <v>400</v>
      </c>
      <c r="E127" s="314">
        <v>59370</v>
      </c>
      <c r="F127" s="315" t="s">
        <v>149</v>
      </c>
      <c r="G127" s="315" t="s">
        <v>269</v>
      </c>
      <c r="H127" s="315" t="s">
        <v>151</v>
      </c>
      <c r="I127" s="314">
        <v>22</v>
      </c>
      <c r="J127" s="314">
        <v>2</v>
      </c>
      <c r="K127" s="315" t="s">
        <v>289</v>
      </c>
      <c r="L127" s="315"/>
      <c r="M127" s="315" t="s">
        <v>194</v>
      </c>
      <c r="N127" s="315" t="s">
        <v>401</v>
      </c>
      <c r="O127" s="316">
        <v>422.69600000000003</v>
      </c>
      <c r="P127" s="316">
        <v>397.85599999999999</v>
      </c>
      <c r="Q127" s="316">
        <v>429.40300000000002</v>
      </c>
      <c r="R127" s="316">
        <v>401.19200000000001</v>
      </c>
      <c r="S127" s="316">
        <v>403.62200000000001</v>
      </c>
      <c r="T127" s="316">
        <v>408.80099999999999</v>
      </c>
      <c r="U127" s="316">
        <v>420.65199999999999</v>
      </c>
      <c r="V127" s="316">
        <v>422.34800000000001</v>
      </c>
      <c r="W127" s="316">
        <v>381.94900000000001</v>
      </c>
      <c r="X127" s="316">
        <v>417.65800000000002</v>
      </c>
      <c r="Y127" s="316">
        <v>414.83499999999998</v>
      </c>
      <c r="Z127" s="316">
        <v>433.988</v>
      </c>
      <c r="AA127" s="316">
        <v>4955</v>
      </c>
      <c r="AB127" s="314">
        <v>2018</v>
      </c>
      <c r="AC127" s="311">
        <v>1</v>
      </c>
      <c r="AD127" s="291">
        <f t="shared" si="1"/>
        <v>4955</v>
      </c>
      <c r="AE127" s="312" t="s">
        <v>103</v>
      </c>
    </row>
    <row r="128" spans="1:31" x14ac:dyDescent="0.25">
      <c r="A128" s="314">
        <v>60991</v>
      </c>
      <c r="B128" s="315" t="s">
        <v>146</v>
      </c>
      <c r="C128" s="315" t="s">
        <v>402</v>
      </c>
      <c r="D128" s="315" t="s">
        <v>403</v>
      </c>
      <c r="E128" s="314">
        <v>60634</v>
      </c>
      <c r="F128" s="315" t="s">
        <v>149</v>
      </c>
      <c r="G128" s="315" t="s">
        <v>269</v>
      </c>
      <c r="H128" s="315" t="s">
        <v>274</v>
      </c>
      <c r="I128" s="314">
        <v>22</v>
      </c>
      <c r="J128" s="314">
        <v>2</v>
      </c>
      <c r="K128" s="315" t="s">
        <v>289</v>
      </c>
      <c r="L128" s="314"/>
      <c r="M128" s="315" t="s">
        <v>239</v>
      </c>
      <c r="N128" s="315" t="s">
        <v>240</v>
      </c>
      <c r="O128" s="316">
        <v>12615</v>
      </c>
      <c r="P128" s="316">
        <v>12225</v>
      </c>
      <c r="Q128" s="316">
        <v>13125</v>
      </c>
      <c r="R128" s="316">
        <v>12923</v>
      </c>
      <c r="S128" s="316">
        <v>12408</v>
      </c>
      <c r="T128" s="316">
        <v>11953</v>
      </c>
      <c r="U128" s="316">
        <v>8757</v>
      </c>
      <c r="V128" s="316">
        <v>10223</v>
      </c>
      <c r="W128" s="316">
        <v>8188</v>
      </c>
      <c r="X128" s="316">
        <v>9516</v>
      </c>
      <c r="Y128" s="316">
        <v>11497</v>
      </c>
      <c r="Z128" s="316">
        <v>10938</v>
      </c>
      <c r="AA128" s="316">
        <v>134368</v>
      </c>
      <c r="AB128" s="314">
        <v>2018</v>
      </c>
      <c r="AC128" s="311">
        <v>1</v>
      </c>
      <c r="AD128" s="291">
        <f t="shared" si="1"/>
        <v>134368</v>
      </c>
      <c r="AE128" s="312" t="s">
        <v>103</v>
      </c>
    </row>
    <row r="129" spans="1:31" x14ac:dyDescent="0.25">
      <c r="A129" s="314">
        <v>61165</v>
      </c>
      <c r="B129" s="315" t="s">
        <v>146</v>
      </c>
      <c r="C129" s="315" t="s">
        <v>404</v>
      </c>
      <c r="D129" s="315" t="s">
        <v>405</v>
      </c>
      <c r="E129" s="314">
        <v>61724</v>
      </c>
      <c r="F129" s="315" t="s">
        <v>149</v>
      </c>
      <c r="G129" s="315" t="s">
        <v>269</v>
      </c>
      <c r="H129" s="315" t="s">
        <v>151</v>
      </c>
      <c r="I129" s="314">
        <v>22</v>
      </c>
      <c r="J129" s="314">
        <v>2</v>
      </c>
      <c r="K129" s="315" t="s">
        <v>289</v>
      </c>
      <c r="L129" s="314"/>
      <c r="M129" s="315" t="s">
        <v>302</v>
      </c>
      <c r="N129" s="315" t="s">
        <v>303</v>
      </c>
      <c r="O129" s="316">
        <v>266.642</v>
      </c>
      <c r="P129" s="316">
        <v>313.57600000000002</v>
      </c>
      <c r="Q129" s="316">
        <v>405.48700000000002</v>
      </c>
      <c r="R129" s="316">
        <v>491.40899999999999</v>
      </c>
      <c r="S129" s="316">
        <v>566.29300000000001</v>
      </c>
      <c r="T129" s="316">
        <v>608.57000000000005</v>
      </c>
      <c r="U129" s="316">
        <v>530.44500000000005</v>
      </c>
      <c r="V129" s="316">
        <v>529.6</v>
      </c>
      <c r="W129" s="316">
        <v>509.01100000000002</v>
      </c>
      <c r="X129" s="316">
        <v>379.56</v>
      </c>
      <c r="Y129" s="316">
        <v>312.87400000000002</v>
      </c>
      <c r="Z129" s="316">
        <v>226.53299999999999</v>
      </c>
      <c r="AA129" s="316">
        <v>5140</v>
      </c>
      <c r="AB129" s="314">
        <v>2018</v>
      </c>
      <c r="AC129" s="311">
        <v>1</v>
      </c>
      <c r="AD129" s="291">
        <f t="shared" si="1"/>
        <v>5140</v>
      </c>
      <c r="AE129" s="312" t="s">
        <v>103</v>
      </c>
    </row>
    <row r="130" spans="1:31" x14ac:dyDescent="0.25">
      <c r="A130" s="314">
        <v>61556</v>
      </c>
      <c r="B130" s="315" t="s">
        <v>146</v>
      </c>
      <c r="C130" s="315" t="s">
        <v>406</v>
      </c>
      <c r="D130" s="315" t="s">
        <v>407</v>
      </c>
      <c r="E130" s="314">
        <v>61156</v>
      </c>
      <c r="F130" s="315" t="s">
        <v>149</v>
      </c>
      <c r="G130" s="315" t="s">
        <v>269</v>
      </c>
      <c r="H130" s="315" t="s">
        <v>151</v>
      </c>
      <c r="I130" s="314">
        <v>22</v>
      </c>
      <c r="J130" s="314">
        <v>2</v>
      </c>
      <c r="K130" s="315" t="s">
        <v>289</v>
      </c>
      <c r="L130" s="314"/>
      <c r="M130" s="315" t="s">
        <v>302</v>
      </c>
      <c r="N130" s="315" t="s">
        <v>303</v>
      </c>
      <c r="O130" s="316">
        <v>1377.4590000000001</v>
      </c>
      <c r="P130" s="316">
        <v>1619.9169999999999</v>
      </c>
      <c r="Q130" s="316">
        <v>2094.7269999999999</v>
      </c>
      <c r="R130" s="316">
        <v>2538.5970000000002</v>
      </c>
      <c r="S130" s="316">
        <v>2925.4409999999998</v>
      </c>
      <c r="T130" s="316">
        <v>3143.8470000000002</v>
      </c>
      <c r="U130" s="316">
        <v>2740.2530000000002</v>
      </c>
      <c r="V130" s="316">
        <v>2735.8910000000001</v>
      </c>
      <c r="W130" s="316">
        <v>2629.5259999999998</v>
      </c>
      <c r="X130" s="316">
        <v>1960.79</v>
      </c>
      <c r="Y130" s="316">
        <v>1616.2940000000001</v>
      </c>
      <c r="Z130" s="316">
        <v>1170.258</v>
      </c>
      <c r="AA130" s="316">
        <v>26553</v>
      </c>
      <c r="AB130" s="314">
        <v>2018</v>
      </c>
      <c r="AC130" s="311">
        <v>1</v>
      </c>
      <c r="AD130" s="291">
        <f t="shared" si="1"/>
        <v>26553</v>
      </c>
      <c r="AE130" s="312" t="s">
        <v>103</v>
      </c>
    </row>
    <row r="131" spans="1:31" x14ac:dyDescent="0.25">
      <c r="A131" s="314">
        <v>61557</v>
      </c>
      <c r="B131" s="315" t="s">
        <v>146</v>
      </c>
      <c r="C131" s="315" t="s">
        <v>408</v>
      </c>
      <c r="D131" s="315" t="s">
        <v>407</v>
      </c>
      <c r="E131" s="314">
        <v>61156</v>
      </c>
      <c r="F131" s="315" t="s">
        <v>149</v>
      </c>
      <c r="G131" s="315" t="s">
        <v>269</v>
      </c>
      <c r="H131" s="315" t="s">
        <v>151</v>
      </c>
      <c r="I131" s="314">
        <v>22</v>
      </c>
      <c r="J131" s="314">
        <v>2</v>
      </c>
      <c r="K131" s="315" t="s">
        <v>289</v>
      </c>
      <c r="L131" s="315"/>
      <c r="M131" s="315" t="s">
        <v>302</v>
      </c>
      <c r="N131" s="315" t="s">
        <v>303</v>
      </c>
      <c r="O131" s="316" t="s">
        <v>276</v>
      </c>
      <c r="P131" s="316">
        <v>1605.34</v>
      </c>
      <c r="Q131" s="316">
        <v>2075.8780000000002</v>
      </c>
      <c r="R131" s="316">
        <v>2515.7539999999999</v>
      </c>
      <c r="S131" s="316">
        <v>2899.116</v>
      </c>
      <c r="T131" s="316">
        <v>3115.5569999999998</v>
      </c>
      <c r="U131" s="316">
        <v>2715.5949999999998</v>
      </c>
      <c r="V131" s="316">
        <v>2711.2719999999999</v>
      </c>
      <c r="W131" s="316">
        <v>2605.864</v>
      </c>
      <c r="X131" s="316">
        <v>1943.146</v>
      </c>
      <c r="Y131" s="316">
        <v>1601.75</v>
      </c>
      <c r="Z131" s="316">
        <v>1159.7280000000001</v>
      </c>
      <c r="AA131" s="316">
        <v>24949</v>
      </c>
      <c r="AB131" s="314">
        <v>2018</v>
      </c>
      <c r="AC131" s="311">
        <v>1</v>
      </c>
      <c r="AD131" s="291">
        <f t="shared" si="1"/>
        <v>24949</v>
      </c>
      <c r="AE131" s="312" t="s">
        <v>103</v>
      </c>
    </row>
    <row r="132" spans="1:31" x14ac:dyDescent="0.25">
      <c r="A132" s="314">
        <v>61558</v>
      </c>
      <c r="B132" s="315" t="s">
        <v>146</v>
      </c>
      <c r="C132" s="315" t="s">
        <v>409</v>
      </c>
      <c r="D132" s="315" t="s">
        <v>407</v>
      </c>
      <c r="E132" s="314">
        <v>61156</v>
      </c>
      <c r="F132" s="315" t="s">
        <v>149</v>
      </c>
      <c r="G132" s="315" t="s">
        <v>269</v>
      </c>
      <c r="H132" s="315" t="s">
        <v>151</v>
      </c>
      <c r="I132" s="314">
        <v>22</v>
      </c>
      <c r="J132" s="314">
        <v>2</v>
      </c>
      <c r="K132" s="315" t="s">
        <v>289</v>
      </c>
      <c r="L132" s="315"/>
      <c r="M132" s="315" t="s">
        <v>302</v>
      </c>
      <c r="N132" s="315" t="s">
        <v>303</v>
      </c>
      <c r="O132" s="316" t="s">
        <v>276</v>
      </c>
      <c r="P132" s="316" t="s">
        <v>276</v>
      </c>
      <c r="Q132" s="316" t="s">
        <v>276</v>
      </c>
      <c r="R132" s="316">
        <v>2705.28</v>
      </c>
      <c r="S132" s="316">
        <v>3117.5230000000001</v>
      </c>
      <c r="T132" s="316">
        <v>3350.2689999999998</v>
      </c>
      <c r="U132" s="316">
        <v>2920.1750000000002</v>
      </c>
      <c r="V132" s="316">
        <v>2915.527</v>
      </c>
      <c r="W132" s="316">
        <v>2802.1779999999999</v>
      </c>
      <c r="X132" s="316">
        <v>2089.5340000000001</v>
      </c>
      <c r="Y132" s="316">
        <v>1722.4179999999999</v>
      </c>
      <c r="Z132" s="316">
        <v>1247.096</v>
      </c>
      <c r="AA132" s="316">
        <v>22870</v>
      </c>
      <c r="AB132" s="314">
        <v>2018</v>
      </c>
      <c r="AC132" s="311">
        <v>1</v>
      </c>
      <c r="AD132" s="291">
        <f t="shared" si="1"/>
        <v>22870</v>
      </c>
      <c r="AE132" s="312" t="s">
        <v>103</v>
      </c>
    </row>
    <row r="133" spans="1:31" x14ac:dyDescent="0.25">
      <c r="A133" s="314">
        <v>61662</v>
      </c>
      <c r="B133" s="315" t="s">
        <v>146</v>
      </c>
      <c r="C133" s="315" t="s">
        <v>410</v>
      </c>
      <c r="D133" s="315" t="s">
        <v>411</v>
      </c>
      <c r="E133" s="314">
        <v>60520</v>
      </c>
      <c r="F133" s="315" t="s">
        <v>149</v>
      </c>
      <c r="G133" s="315" t="s">
        <v>269</v>
      </c>
      <c r="H133" s="315" t="s">
        <v>151</v>
      </c>
      <c r="I133" s="314">
        <v>22</v>
      </c>
      <c r="J133" s="314">
        <v>2</v>
      </c>
      <c r="K133" s="315" t="s">
        <v>289</v>
      </c>
      <c r="L133" s="315"/>
      <c r="M133" s="315" t="s">
        <v>302</v>
      </c>
      <c r="N133" s="315" t="s">
        <v>303</v>
      </c>
      <c r="O133" s="316" t="s">
        <v>276</v>
      </c>
      <c r="P133" s="316" t="s">
        <v>276</v>
      </c>
      <c r="Q133" s="316">
        <v>598.65499999999997</v>
      </c>
      <c r="R133" s="316">
        <v>725.51</v>
      </c>
      <c r="S133" s="316">
        <v>836.06700000000001</v>
      </c>
      <c r="T133" s="316">
        <v>898.48500000000001</v>
      </c>
      <c r="U133" s="316">
        <v>783.14099999999996</v>
      </c>
      <c r="V133" s="316">
        <v>781.89499999999998</v>
      </c>
      <c r="W133" s="316">
        <v>751.49699999999996</v>
      </c>
      <c r="X133" s="316">
        <v>560.37699999999995</v>
      </c>
      <c r="Y133" s="316">
        <v>461.923</v>
      </c>
      <c r="Z133" s="316">
        <v>334.45</v>
      </c>
      <c r="AA133" s="316">
        <v>6732</v>
      </c>
      <c r="AB133" s="314">
        <v>2018</v>
      </c>
      <c r="AC133" s="311">
        <v>1</v>
      </c>
      <c r="AD133" s="291">
        <f t="shared" ref="AD133:AD142" si="2">AC133*AA133</f>
        <v>6732</v>
      </c>
      <c r="AE133" s="312" t="s">
        <v>103</v>
      </c>
    </row>
    <row r="134" spans="1:31" x14ac:dyDescent="0.25">
      <c r="A134" s="314">
        <v>61681</v>
      </c>
      <c r="B134" s="315" t="s">
        <v>146</v>
      </c>
      <c r="C134" s="315" t="s">
        <v>412</v>
      </c>
      <c r="D134" s="315" t="s">
        <v>413</v>
      </c>
      <c r="E134" s="314">
        <v>60584</v>
      </c>
      <c r="F134" s="315" t="s">
        <v>149</v>
      </c>
      <c r="G134" s="315" t="s">
        <v>269</v>
      </c>
      <c r="H134" s="315" t="s">
        <v>274</v>
      </c>
      <c r="I134" s="314">
        <v>22</v>
      </c>
      <c r="J134" s="314">
        <v>2</v>
      </c>
      <c r="K134" s="315" t="s">
        <v>289</v>
      </c>
      <c r="L134" s="314"/>
      <c r="M134" s="315" t="s">
        <v>302</v>
      </c>
      <c r="N134" s="315" t="s">
        <v>303</v>
      </c>
      <c r="O134" s="316">
        <v>708.72900000000004</v>
      </c>
      <c r="P134" s="316">
        <v>833.47699999999998</v>
      </c>
      <c r="Q134" s="316">
        <v>1077.7750000000001</v>
      </c>
      <c r="R134" s="316">
        <v>1306.154</v>
      </c>
      <c r="S134" s="316">
        <v>1505.192</v>
      </c>
      <c r="T134" s="316">
        <v>1617.566</v>
      </c>
      <c r="U134" s="316">
        <v>1409.91</v>
      </c>
      <c r="V134" s="316">
        <v>1407.665</v>
      </c>
      <c r="W134" s="316">
        <v>1352.9390000000001</v>
      </c>
      <c r="X134" s="316">
        <v>1008.862</v>
      </c>
      <c r="Y134" s="316">
        <v>831.61199999999997</v>
      </c>
      <c r="Z134" s="316">
        <v>602.11900000000003</v>
      </c>
      <c r="AA134" s="316">
        <v>13662</v>
      </c>
      <c r="AB134" s="314">
        <v>2018</v>
      </c>
      <c r="AC134" s="311">
        <v>1</v>
      </c>
      <c r="AD134" s="291">
        <f t="shared" si="2"/>
        <v>13662</v>
      </c>
      <c r="AE134" s="312" t="s">
        <v>103</v>
      </c>
    </row>
    <row r="135" spans="1:31" x14ac:dyDescent="0.25">
      <c r="A135" s="314">
        <v>61925</v>
      </c>
      <c r="B135" s="315" t="s">
        <v>146</v>
      </c>
      <c r="C135" s="315" t="s">
        <v>414</v>
      </c>
      <c r="D135" s="315" t="s">
        <v>415</v>
      </c>
      <c r="E135" s="314">
        <v>61531</v>
      </c>
      <c r="F135" s="315" t="s">
        <v>149</v>
      </c>
      <c r="G135" s="315" t="s">
        <v>269</v>
      </c>
      <c r="H135" s="315" t="s">
        <v>151</v>
      </c>
      <c r="I135" s="314">
        <v>22</v>
      </c>
      <c r="J135" s="314">
        <v>2</v>
      </c>
      <c r="K135" s="315" t="s">
        <v>289</v>
      </c>
      <c r="L135" s="314"/>
      <c r="M135" s="315" t="s">
        <v>344</v>
      </c>
      <c r="N135" s="315" t="s">
        <v>345</v>
      </c>
      <c r="O135" s="316" t="s">
        <v>276</v>
      </c>
      <c r="P135" s="316" t="s">
        <v>276</v>
      </c>
      <c r="Q135" s="316" t="s">
        <v>276</v>
      </c>
      <c r="R135" s="316" t="s">
        <v>276</v>
      </c>
      <c r="S135" s="316" t="s">
        <v>276</v>
      </c>
      <c r="T135" s="316" t="s">
        <v>276</v>
      </c>
      <c r="U135" s="316" t="s">
        <v>276</v>
      </c>
      <c r="V135" s="316" t="s">
        <v>276</v>
      </c>
      <c r="W135" s="316" t="s">
        <v>276</v>
      </c>
      <c r="X135" s="316" t="s">
        <v>276</v>
      </c>
      <c r="Y135" s="316">
        <v>0</v>
      </c>
      <c r="Z135" s="316">
        <v>-8</v>
      </c>
      <c r="AA135" s="316">
        <v>-8</v>
      </c>
      <c r="AB135" s="314">
        <v>2018</v>
      </c>
      <c r="AC135" s="311">
        <v>1</v>
      </c>
      <c r="AD135" s="291">
        <f t="shared" si="2"/>
        <v>-8</v>
      </c>
      <c r="AE135" s="312" t="s">
        <v>103</v>
      </c>
    </row>
    <row r="136" spans="1:31" x14ac:dyDescent="0.25">
      <c r="A136" s="314">
        <v>61925</v>
      </c>
      <c r="B136" s="315" t="s">
        <v>146</v>
      </c>
      <c r="C136" s="315" t="s">
        <v>414</v>
      </c>
      <c r="D136" s="315" t="s">
        <v>415</v>
      </c>
      <c r="E136" s="314">
        <v>61531</v>
      </c>
      <c r="F136" s="315" t="s">
        <v>149</v>
      </c>
      <c r="G136" s="315" t="s">
        <v>269</v>
      </c>
      <c r="H136" s="315" t="s">
        <v>151</v>
      </c>
      <c r="I136" s="314">
        <v>22</v>
      </c>
      <c r="J136" s="314">
        <v>2</v>
      </c>
      <c r="K136" s="315" t="s">
        <v>289</v>
      </c>
      <c r="L136" s="314"/>
      <c r="M136" s="315" t="s">
        <v>239</v>
      </c>
      <c r="N136" s="315" t="s">
        <v>240</v>
      </c>
      <c r="O136" s="316" t="s">
        <v>276</v>
      </c>
      <c r="P136" s="316" t="s">
        <v>276</v>
      </c>
      <c r="Q136" s="316" t="s">
        <v>276</v>
      </c>
      <c r="R136" s="316" t="s">
        <v>276</v>
      </c>
      <c r="S136" s="316" t="s">
        <v>276</v>
      </c>
      <c r="T136" s="316" t="s">
        <v>276</v>
      </c>
      <c r="U136" s="316" t="s">
        <v>276</v>
      </c>
      <c r="V136" s="316" t="s">
        <v>276</v>
      </c>
      <c r="W136" s="316" t="s">
        <v>276</v>
      </c>
      <c r="X136" s="316" t="s">
        <v>276</v>
      </c>
      <c r="Y136" s="316">
        <v>7451</v>
      </c>
      <c r="Z136" s="316">
        <v>11350</v>
      </c>
      <c r="AA136" s="316">
        <v>18801</v>
      </c>
      <c r="AB136" s="314">
        <v>2018</v>
      </c>
      <c r="AC136" s="311">
        <v>1</v>
      </c>
      <c r="AD136" s="291">
        <f t="shared" si="2"/>
        <v>18801</v>
      </c>
      <c r="AE136" s="312" t="s">
        <v>103</v>
      </c>
    </row>
    <row r="137" spans="1:31" x14ac:dyDescent="0.25">
      <c r="A137" s="314">
        <v>62149</v>
      </c>
      <c r="B137" s="315" t="s">
        <v>146</v>
      </c>
      <c r="C137" s="315" t="s">
        <v>416</v>
      </c>
      <c r="D137" s="315" t="s">
        <v>417</v>
      </c>
      <c r="E137" s="314">
        <v>61685</v>
      </c>
      <c r="F137" s="315" t="s">
        <v>149</v>
      </c>
      <c r="G137" s="315" t="s">
        <v>269</v>
      </c>
      <c r="H137" s="315" t="s">
        <v>151</v>
      </c>
      <c r="I137" s="314">
        <v>22</v>
      </c>
      <c r="J137" s="314">
        <v>2</v>
      </c>
      <c r="K137" s="315" t="s">
        <v>289</v>
      </c>
      <c r="L137" s="315"/>
      <c r="M137" s="315" t="s">
        <v>302</v>
      </c>
      <c r="N137" s="315" t="s">
        <v>303</v>
      </c>
      <c r="O137" s="316" t="s">
        <v>276</v>
      </c>
      <c r="P137" s="316" t="s">
        <v>276</v>
      </c>
      <c r="Q137" s="316" t="s">
        <v>276</v>
      </c>
      <c r="R137" s="316" t="s">
        <v>276</v>
      </c>
      <c r="S137" s="316" t="s">
        <v>276</v>
      </c>
      <c r="T137" s="316" t="s">
        <v>276</v>
      </c>
      <c r="U137" s="316" t="s">
        <v>276</v>
      </c>
      <c r="V137" s="316" t="s">
        <v>276</v>
      </c>
      <c r="W137" s="316" t="s">
        <v>276</v>
      </c>
      <c r="X137" s="316" t="s">
        <v>276</v>
      </c>
      <c r="Y137" s="316">
        <v>233.75399999999999</v>
      </c>
      <c r="Z137" s="316">
        <v>169.24600000000001</v>
      </c>
      <c r="AA137" s="316">
        <v>403</v>
      </c>
      <c r="AB137" s="314">
        <v>2018</v>
      </c>
      <c r="AC137" s="311">
        <v>1</v>
      </c>
      <c r="AD137" s="291">
        <f t="shared" si="2"/>
        <v>403</v>
      </c>
      <c r="AE137" s="312" t="s">
        <v>103</v>
      </c>
    </row>
    <row r="138" spans="1:31" x14ac:dyDescent="0.25">
      <c r="A138" s="314">
        <v>62191</v>
      </c>
      <c r="B138" s="315" t="s">
        <v>146</v>
      </c>
      <c r="C138" s="315" t="s">
        <v>418</v>
      </c>
      <c r="D138" s="315" t="s">
        <v>405</v>
      </c>
      <c r="E138" s="314">
        <v>61724</v>
      </c>
      <c r="F138" s="315" t="s">
        <v>149</v>
      </c>
      <c r="G138" s="315" t="s">
        <v>269</v>
      </c>
      <c r="H138" s="315" t="s">
        <v>151</v>
      </c>
      <c r="I138" s="314">
        <v>22</v>
      </c>
      <c r="J138" s="314">
        <v>2</v>
      </c>
      <c r="K138" s="315" t="s">
        <v>289</v>
      </c>
      <c r="L138" s="315"/>
      <c r="M138" s="315" t="s">
        <v>302</v>
      </c>
      <c r="N138" s="315" t="s">
        <v>303</v>
      </c>
      <c r="O138" s="316" t="s">
        <v>276</v>
      </c>
      <c r="P138" s="316" t="s">
        <v>276</v>
      </c>
      <c r="Q138" s="316" t="s">
        <v>276</v>
      </c>
      <c r="R138" s="316" t="s">
        <v>276</v>
      </c>
      <c r="S138" s="316" t="s">
        <v>276</v>
      </c>
      <c r="T138" s="316" t="s">
        <v>276</v>
      </c>
      <c r="U138" s="316" t="s">
        <v>276</v>
      </c>
      <c r="V138" s="316" t="s">
        <v>276</v>
      </c>
      <c r="W138" s="316" t="s">
        <v>276</v>
      </c>
      <c r="X138" s="316">
        <v>498.113</v>
      </c>
      <c r="Y138" s="316">
        <v>410.59800000000001</v>
      </c>
      <c r="Z138" s="316">
        <v>297.28899999999999</v>
      </c>
      <c r="AA138" s="316">
        <v>1206</v>
      </c>
      <c r="AB138" s="314">
        <v>2018</v>
      </c>
      <c r="AC138" s="311">
        <v>1</v>
      </c>
      <c r="AD138" s="291">
        <f t="shared" si="2"/>
        <v>1206</v>
      </c>
      <c r="AE138" s="312" t="s">
        <v>103</v>
      </c>
    </row>
    <row r="139" spans="1:31" x14ac:dyDescent="0.25">
      <c r="A139" s="314">
        <v>62406</v>
      </c>
      <c r="B139" s="315" t="s">
        <v>146</v>
      </c>
      <c r="C139" s="315" t="s">
        <v>419</v>
      </c>
      <c r="D139" s="315" t="s">
        <v>420</v>
      </c>
      <c r="E139" s="314">
        <v>60531</v>
      </c>
      <c r="F139" s="315" t="s">
        <v>149</v>
      </c>
      <c r="G139" s="315" t="s">
        <v>269</v>
      </c>
      <c r="H139" s="315" t="s">
        <v>151</v>
      </c>
      <c r="I139" s="314">
        <v>22</v>
      </c>
      <c r="J139" s="314">
        <v>2</v>
      </c>
      <c r="K139" s="315" t="s">
        <v>289</v>
      </c>
      <c r="L139" s="315"/>
      <c r="M139" s="315" t="s">
        <v>302</v>
      </c>
      <c r="N139" s="315" t="s">
        <v>303</v>
      </c>
      <c r="O139" s="316" t="s">
        <v>276</v>
      </c>
      <c r="P139" s="316" t="s">
        <v>276</v>
      </c>
      <c r="Q139" s="316" t="s">
        <v>276</v>
      </c>
      <c r="R139" s="316" t="s">
        <v>276</v>
      </c>
      <c r="S139" s="316">
        <v>2071.6779999999999</v>
      </c>
      <c r="T139" s="316">
        <v>2226.3440000000001</v>
      </c>
      <c r="U139" s="316">
        <v>1940.5350000000001</v>
      </c>
      <c r="V139" s="316">
        <v>1937.4459999999999</v>
      </c>
      <c r="W139" s="316">
        <v>1862.123</v>
      </c>
      <c r="X139" s="316">
        <v>1388.5519999999999</v>
      </c>
      <c r="Y139" s="316">
        <v>1144.5930000000001</v>
      </c>
      <c r="Z139" s="316">
        <v>828.72900000000004</v>
      </c>
      <c r="AA139" s="316">
        <v>13400</v>
      </c>
      <c r="AB139" s="314">
        <v>2018</v>
      </c>
      <c r="AC139" s="311">
        <v>1</v>
      </c>
      <c r="AD139" s="291">
        <f t="shared" si="2"/>
        <v>13400</v>
      </c>
      <c r="AE139" s="312" t="s">
        <v>103</v>
      </c>
    </row>
    <row r="140" spans="1:31" x14ac:dyDescent="0.25">
      <c r="A140" s="314">
        <v>99999</v>
      </c>
      <c r="B140" s="315" t="s">
        <v>146</v>
      </c>
      <c r="C140" s="315" t="s">
        <v>421</v>
      </c>
      <c r="D140" s="315" t="s">
        <v>421</v>
      </c>
      <c r="E140" s="314">
        <v>99999</v>
      </c>
      <c r="F140" s="315" t="s">
        <v>149</v>
      </c>
      <c r="G140" s="315" t="s">
        <v>269</v>
      </c>
      <c r="H140" s="315" t="s">
        <v>246</v>
      </c>
      <c r="I140" s="314">
        <v>99999</v>
      </c>
      <c r="J140" s="314">
        <v>1</v>
      </c>
      <c r="K140" s="315" t="s">
        <v>270</v>
      </c>
      <c r="L140" s="314"/>
      <c r="M140" s="315" t="s">
        <v>182</v>
      </c>
      <c r="N140" s="315" t="s">
        <v>154</v>
      </c>
      <c r="O140" s="316" t="s">
        <v>276</v>
      </c>
      <c r="P140" s="316" t="s">
        <v>276</v>
      </c>
      <c r="Q140" s="316" t="s">
        <v>276</v>
      </c>
      <c r="R140" s="316" t="s">
        <v>276</v>
      </c>
      <c r="S140" s="316" t="s">
        <v>276</v>
      </c>
      <c r="T140" s="316" t="s">
        <v>276</v>
      </c>
      <c r="U140" s="316">
        <v>47160.123</v>
      </c>
      <c r="V140" s="316" t="s">
        <v>276</v>
      </c>
      <c r="W140" s="316" t="s">
        <v>276</v>
      </c>
      <c r="X140" s="316" t="s">
        <v>276</v>
      </c>
      <c r="Y140" s="316" t="s">
        <v>276</v>
      </c>
      <c r="Z140" s="316" t="s">
        <v>276</v>
      </c>
      <c r="AA140" s="316">
        <v>47160.123</v>
      </c>
      <c r="AB140" s="314">
        <v>2018</v>
      </c>
      <c r="AC140" s="311">
        <v>1</v>
      </c>
      <c r="AD140" s="291">
        <v>0</v>
      </c>
      <c r="AE140" s="312" t="s">
        <v>103</v>
      </c>
    </row>
    <row r="141" spans="1:31" x14ac:dyDescent="0.25">
      <c r="A141" s="314">
        <v>99999</v>
      </c>
      <c r="B141" s="315" t="s">
        <v>146</v>
      </c>
      <c r="C141" s="315" t="s">
        <v>421</v>
      </c>
      <c r="D141" s="315" t="s">
        <v>421</v>
      </c>
      <c r="E141" s="314">
        <v>99999</v>
      </c>
      <c r="F141" s="315" t="s">
        <v>149</v>
      </c>
      <c r="G141" s="315" t="s">
        <v>269</v>
      </c>
      <c r="H141" s="315" t="s">
        <v>246</v>
      </c>
      <c r="I141" s="314">
        <v>99999</v>
      </c>
      <c r="J141" s="314">
        <v>2</v>
      </c>
      <c r="K141" s="315" t="s">
        <v>289</v>
      </c>
      <c r="L141" s="314"/>
      <c r="M141" s="315" t="s">
        <v>302</v>
      </c>
      <c r="N141" s="315" t="s">
        <v>303</v>
      </c>
      <c r="O141" s="316">
        <v>117.95</v>
      </c>
      <c r="P141" s="316">
        <v>137.994</v>
      </c>
      <c r="Q141" s="316">
        <v>177.333</v>
      </c>
      <c r="R141" s="316">
        <v>210.59899999999999</v>
      </c>
      <c r="S141" s="316">
        <v>234.81800000000001</v>
      </c>
      <c r="T141" s="316">
        <v>253.21199999999999</v>
      </c>
      <c r="U141" s="316">
        <v>229.29499999999999</v>
      </c>
      <c r="V141" s="316">
        <v>226.67400000000001</v>
      </c>
      <c r="W141" s="316">
        <v>199.886</v>
      </c>
      <c r="X141" s="316">
        <v>165.14</v>
      </c>
      <c r="Y141" s="316">
        <v>121.931</v>
      </c>
      <c r="Z141" s="316">
        <v>96.682000000000002</v>
      </c>
      <c r="AA141" s="316">
        <v>2171.5140000000001</v>
      </c>
      <c r="AB141" s="314">
        <v>2018</v>
      </c>
      <c r="AC141" s="311">
        <v>1</v>
      </c>
      <c r="AD141" s="291">
        <f t="shared" si="2"/>
        <v>2171.5140000000001</v>
      </c>
      <c r="AE141" s="312" t="s">
        <v>103</v>
      </c>
    </row>
    <row r="142" spans="1:31" x14ac:dyDescent="0.25">
      <c r="A142" s="314">
        <v>99999</v>
      </c>
      <c r="B142" s="315" t="s">
        <v>146</v>
      </c>
      <c r="C142" s="315" t="s">
        <v>421</v>
      </c>
      <c r="D142" s="315" t="s">
        <v>421</v>
      </c>
      <c r="E142" s="314">
        <v>99999</v>
      </c>
      <c r="F142" s="315" t="s">
        <v>149</v>
      </c>
      <c r="G142" s="315" t="s">
        <v>269</v>
      </c>
      <c r="H142" s="315" t="s">
        <v>246</v>
      </c>
      <c r="I142" s="314">
        <v>99999</v>
      </c>
      <c r="J142" s="314">
        <v>6</v>
      </c>
      <c r="K142" s="315" t="s">
        <v>280</v>
      </c>
      <c r="L142" s="314"/>
      <c r="M142" s="315" t="s">
        <v>153</v>
      </c>
      <c r="N142" s="315" t="s">
        <v>177</v>
      </c>
      <c r="O142" s="316" t="s">
        <v>276</v>
      </c>
      <c r="P142" s="316" t="s">
        <v>276</v>
      </c>
      <c r="Q142" s="316" t="s">
        <v>276</v>
      </c>
      <c r="R142" s="316" t="s">
        <v>276</v>
      </c>
      <c r="S142" s="316" t="s">
        <v>276</v>
      </c>
      <c r="T142" s="316" t="s">
        <v>276</v>
      </c>
      <c r="U142" s="316" t="s">
        <v>276</v>
      </c>
      <c r="V142" s="316" t="s">
        <v>276</v>
      </c>
      <c r="W142" s="316" t="s">
        <v>276</v>
      </c>
      <c r="X142" s="316" t="s">
        <v>276</v>
      </c>
      <c r="Y142" s="316" t="s">
        <v>276</v>
      </c>
      <c r="Z142" s="316">
        <v>0</v>
      </c>
      <c r="AA142" s="316">
        <v>0</v>
      </c>
      <c r="AB142" s="314">
        <v>2018</v>
      </c>
      <c r="AC142" s="311">
        <v>1</v>
      </c>
      <c r="AD142" s="291">
        <f t="shared" si="2"/>
        <v>0</v>
      </c>
      <c r="AE142" s="312" t="s">
        <v>103</v>
      </c>
    </row>
    <row r="143" spans="1:31" x14ac:dyDescent="0.25">
      <c r="A143" s="314">
        <v>99999</v>
      </c>
      <c r="B143" s="315" t="s">
        <v>146</v>
      </c>
      <c r="C143" s="315" t="s">
        <v>421</v>
      </c>
      <c r="D143" s="315" t="s">
        <v>421</v>
      </c>
      <c r="E143" s="314">
        <v>99999</v>
      </c>
      <c r="F143" s="315" t="s">
        <v>149</v>
      </c>
      <c r="G143" s="315" t="s">
        <v>269</v>
      </c>
      <c r="H143" s="315" t="s">
        <v>246</v>
      </c>
      <c r="I143" s="314">
        <v>99999</v>
      </c>
      <c r="J143" s="314">
        <v>1</v>
      </c>
      <c r="K143" s="315" t="s">
        <v>270</v>
      </c>
      <c r="L143" s="315"/>
      <c r="M143" s="315" t="s">
        <v>153</v>
      </c>
      <c r="N143" s="315" t="s">
        <v>154</v>
      </c>
      <c r="O143" s="316" t="s">
        <v>276</v>
      </c>
      <c r="P143" s="316" t="s">
        <v>276</v>
      </c>
      <c r="Q143" s="316" t="s">
        <v>276</v>
      </c>
      <c r="R143" s="316" t="s">
        <v>276</v>
      </c>
      <c r="S143" s="316" t="s">
        <v>276</v>
      </c>
      <c r="T143" s="316" t="s">
        <v>276</v>
      </c>
      <c r="U143" s="316">
        <v>89506.793000000005</v>
      </c>
      <c r="V143" s="316" t="s">
        <v>276</v>
      </c>
      <c r="W143" s="316" t="s">
        <v>276</v>
      </c>
      <c r="X143" s="316" t="s">
        <v>276</v>
      </c>
      <c r="Y143" s="316" t="s">
        <v>276</v>
      </c>
      <c r="Z143" s="316" t="s">
        <v>276</v>
      </c>
      <c r="AA143" s="316">
        <v>89506.793000000005</v>
      </c>
      <c r="AB143" s="314">
        <v>2018</v>
      </c>
      <c r="AC143" s="311">
        <v>1</v>
      </c>
      <c r="AD143" s="291">
        <v>0</v>
      </c>
      <c r="AE143" s="312" t="s">
        <v>103</v>
      </c>
    </row>
    <row r="144" spans="1:31" x14ac:dyDescent="0.25">
      <c r="AD144" s="337">
        <f>SUM(AD5:AD143)</f>
        <v>31094035.300999995</v>
      </c>
    </row>
  </sheetData>
  <mergeCells count="1">
    <mergeCell ref="O3:AA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AZ37"/>
  <sheetViews>
    <sheetView showGridLines="0" topLeftCell="A10" zoomScale="55" zoomScaleNormal="55" workbookViewId="0">
      <selection activeCell="AX35" sqref="AX35"/>
    </sheetView>
  </sheetViews>
  <sheetFormatPr defaultColWidth="8.85546875" defaultRowHeight="12.75" x14ac:dyDescent="0.2"/>
  <cols>
    <col min="1" max="1" width="10.5703125" style="342" bestFit="1" customWidth="1"/>
    <col min="2" max="2" width="15.85546875" style="342" customWidth="1"/>
    <col min="3" max="3" width="30.85546875" style="342" bestFit="1" customWidth="1"/>
    <col min="4" max="4" width="8.42578125" style="342" hidden="1" customWidth="1"/>
    <col min="5" max="5" width="13.85546875" style="342" hidden="1" customWidth="1"/>
    <col min="6" max="6" width="29" style="342" hidden="1" customWidth="1"/>
    <col min="7" max="7" width="10.42578125" style="342" hidden="1" customWidth="1"/>
    <col min="8" max="8" width="30.42578125" style="342" hidden="1" customWidth="1"/>
    <col min="9" max="10" width="10.42578125" style="342" hidden="1" customWidth="1"/>
    <col min="11" max="11" width="24.140625" style="342" hidden="1" customWidth="1"/>
    <col min="12" max="12" width="35.5703125" style="342" hidden="1" customWidth="1"/>
    <col min="13" max="13" width="6.85546875" style="342" hidden="1" customWidth="1"/>
    <col min="14" max="14" width="7.5703125" style="342" hidden="1" customWidth="1"/>
    <col min="15" max="15" width="9" style="342" hidden="1" customWidth="1"/>
    <col min="16" max="16" width="16.140625" style="342" hidden="1" customWidth="1"/>
    <col min="17" max="17" width="7.5703125" style="342" hidden="1" customWidth="1"/>
    <col min="18" max="18" width="10.140625" style="342" hidden="1" customWidth="1"/>
    <col min="19" max="19" width="11.5703125" style="342" hidden="1" customWidth="1"/>
    <col min="20" max="20" width="7.85546875" style="342" hidden="1" customWidth="1"/>
    <col min="21" max="21" width="9.5703125" style="342" hidden="1" customWidth="1"/>
    <col min="22" max="23" width="9" style="342" hidden="1" customWidth="1"/>
    <col min="24" max="24" width="9.140625" style="342" hidden="1" customWidth="1"/>
    <col min="25" max="25" width="10.5703125" style="342" hidden="1" customWidth="1"/>
    <col min="26" max="26" width="13.140625" style="342" hidden="1" customWidth="1"/>
    <col min="27" max="27" width="10" style="342" hidden="1" customWidth="1"/>
    <col min="28" max="28" width="10.5703125" style="342" hidden="1" customWidth="1"/>
    <col min="29" max="29" width="11.5703125" style="342" hidden="1" customWidth="1"/>
    <col min="30" max="30" width="9" style="342" hidden="1" customWidth="1"/>
    <col min="31" max="31" width="11.85546875" style="342" hidden="1" customWidth="1"/>
    <col min="32" max="32" width="12.140625" style="342" hidden="1" customWidth="1"/>
    <col min="33" max="33" width="10" style="342" hidden="1" customWidth="1"/>
    <col min="34" max="34" width="11.42578125" style="342" hidden="1" customWidth="1"/>
    <col min="35" max="35" width="10.5703125" style="342" hidden="1" customWidth="1"/>
    <col min="36" max="36" width="11.42578125" style="342" hidden="1" customWidth="1"/>
    <col min="37" max="37" width="8.5703125" style="342" hidden="1" customWidth="1"/>
    <col min="38" max="38" width="13.140625" style="342" hidden="1" customWidth="1"/>
    <col min="39" max="41" width="12.140625" style="342" hidden="1" customWidth="1"/>
    <col min="42" max="43" width="10" style="342" bestFit="1" customWidth="1"/>
    <col min="44" max="44" width="9.85546875" style="342" bestFit="1" customWidth="1"/>
    <col min="45" max="45" width="12.140625" style="342" bestFit="1" customWidth="1"/>
    <col min="46" max="47" width="9.85546875" style="342" bestFit="1" customWidth="1"/>
    <col min="48" max="48" width="8.85546875" style="342" bestFit="1" customWidth="1"/>
    <col min="49" max="49" width="13" style="342" customWidth="1"/>
    <col min="50" max="50" width="16.140625" style="342" customWidth="1"/>
    <col min="51" max="51" width="12.5703125" style="342" bestFit="1" customWidth="1"/>
    <col min="52" max="52" width="17.42578125" style="342" bestFit="1" customWidth="1"/>
    <col min="53" max="16384" width="8.85546875" style="342"/>
  </cols>
  <sheetData>
    <row r="1" spans="1:52" x14ac:dyDescent="0.2">
      <c r="A1" s="362" t="s">
        <v>422</v>
      </c>
    </row>
    <row r="3" spans="1:52" ht="114.75" x14ac:dyDescent="0.2">
      <c r="A3" s="363" t="s">
        <v>423</v>
      </c>
      <c r="B3" s="364" t="s">
        <v>424</v>
      </c>
      <c r="C3" s="363" t="s">
        <v>141</v>
      </c>
      <c r="D3" s="363" t="s">
        <v>425</v>
      </c>
      <c r="E3" s="363" t="s">
        <v>426</v>
      </c>
      <c r="F3" s="363" t="s">
        <v>427</v>
      </c>
      <c r="G3" s="363" t="s">
        <v>428</v>
      </c>
      <c r="H3" s="363" t="s">
        <v>429</v>
      </c>
      <c r="I3" s="363" t="s">
        <v>430</v>
      </c>
      <c r="J3" s="363" t="s">
        <v>431</v>
      </c>
      <c r="K3" s="363" t="s">
        <v>432</v>
      </c>
      <c r="L3" s="363" t="s">
        <v>433</v>
      </c>
      <c r="M3" s="363" t="s">
        <v>434</v>
      </c>
      <c r="N3" s="363" t="s">
        <v>435</v>
      </c>
      <c r="O3" s="363" t="s">
        <v>436</v>
      </c>
      <c r="P3" s="363" t="s">
        <v>437</v>
      </c>
      <c r="Q3" s="363" t="s">
        <v>438</v>
      </c>
      <c r="R3" s="363" t="s">
        <v>439</v>
      </c>
      <c r="S3" s="363" t="s">
        <v>440</v>
      </c>
      <c r="T3" s="363" t="s">
        <v>441</v>
      </c>
      <c r="U3" s="363" t="s">
        <v>442</v>
      </c>
      <c r="V3" s="363" t="s">
        <v>443</v>
      </c>
      <c r="W3" s="365" t="s">
        <v>444</v>
      </c>
      <c r="X3" s="363" t="s">
        <v>445</v>
      </c>
      <c r="Y3" s="363" t="s">
        <v>446</v>
      </c>
      <c r="Z3" s="363" t="s">
        <v>447</v>
      </c>
      <c r="AA3" s="365" t="s">
        <v>448</v>
      </c>
      <c r="AB3" s="365" t="s">
        <v>449</v>
      </c>
      <c r="AC3" s="365" t="s">
        <v>450</v>
      </c>
      <c r="AD3" s="365" t="s">
        <v>451</v>
      </c>
      <c r="AE3" s="365" t="s">
        <v>452</v>
      </c>
      <c r="AF3" s="365" t="s">
        <v>453</v>
      </c>
      <c r="AG3" s="365" t="s">
        <v>454</v>
      </c>
      <c r="AH3" s="365" t="s">
        <v>455</v>
      </c>
      <c r="AI3" s="366" t="s">
        <v>456</v>
      </c>
      <c r="AJ3" s="365" t="s">
        <v>457</v>
      </c>
      <c r="AK3" s="365" t="s">
        <v>458</v>
      </c>
      <c r="AL3" s="365" t="s">
        <v>459</v>
      </c>
      <c r="AM3" s="365" t="s">
        <v>460</v>
      </c>
      <c r="AN3" s="365" t="s">
        <v>461</v>
      </c>
      <c r="AO3" s="365" t="s">
        <v>462</v>
      </c>
      <c r="AP3" s="365" t="s">
        <v>463</v>
      </c>
      <c r="AQ3" s="365" t="s">
        <v>464</v>
      </c>
      <c r="AR3" s="365" t="s">
        <v>465</v>
      </c>
      <c r="AS3" s="365" t="s">
        <v>466</v>
      </c>
      <c r="AT3" s="365" t="s">
        <v>467</v>
      </c>
      <c r="AU3" s="365" t="s">
        <v>468</v>
      </c>
      <c r="AV3" s="364" t="s">
        <v>469</v>
      </c>
      <c r="AW3" s="348" t="s">
        <v>470</v>
      </c>
      <c r="AX3" s="307" t="s">
        <v>139</v>
      </c>
      <c r="AY3" s="348" t="s">
        <v>471</v>
      </c>
      <c r="AZ3" s="307" t="s">
        <v>99</v>
      </c>
    </row>
    <row r="4" spans="1:52" x14ac:dyDescent="0.2">
      <c r="A4" s="367" t="s">
        <v>472</v>
      </c>
      <c r="B4" s="367" t="s">
        <v>473</v>
      </c>
      <c r="C4" s="367" t="s">
        <v>474</v>
      </c>
      <c r="D4" s="367" t="s">
        <v>475</v>
      </c>
      <c r="E4" s="367" t="s">
        <v>476</v>
      </c>
      <c r="F4" s="367" t="s">
        <v>477</v>
      </c>
      <c r="G4" s="367" t="s">
        <v>478</v>
      </c>
      <c r="H4" s="367" t="s">
        <v>479</v>
      </c>
      <c r="I4" s="367" t="s">
        <v>480</v>
      </c>
      <c r="J4" s="367" t="s">
        <v>481</v>
      </c>
      <c r="K4" s="367" t="s">
        <v>482</v>
      </c>
      <c r="L4" s="367" t="s">
        <v>483</v>
      </c>
      <c r="M4" s="367" t="s">
        <v>484</v>
      </c>
      <c r="N4" s="367" t="s">
        <v>485</v>
      </c>
      <c r="O4" s="367" t="s">
        <v>486</v>
      </c>
      <c r="P4" s="367" t="s">
        <v>487</v>
      </c>
      <c r="Q4" s="367" t="s">
        <v>488</v>
      </c>
      <c r="R4" s="367" t="s">
        <v>489</v>
      </c>
      <c r="S4" s="367" t="s">
        <v>490</v>
      </c>
      <c r="T4" s="367" t="s">
        <v>491</v>
      </c>
      <c r="U4" s="367" t="s">
        <v>492</v>
      </c>
      <c r="V4" s="367" t="s">
        <v>493</v>
      </c>
      <c r="W4" s="367" t="s">
        <v>494</v>
      </c>
      <c r="X4" s="367" t="s">
        <v>495</v>
      </c>
      <c r="Y4" s="367" t="s">
        <v>496</v>
      </c>
      <c r="Z4" s="367" t="s">
        <v>497</v>
      </c>
      <c r="AA4" s="367" t="s">
        <v>498</v>
      </c>
      <c r="AB4" s="367" t="s">
        <v>499</v>
      </c>
      <c r="AC4" s="367" t="s">
        <v>500</v>
      </c>
      <c r="AD4" s="367" t="s">
        <v>501</v>
      </c>
      <c r="AE4" s="367" t="s">
        <v>502</v>
      </c>
      <c r="AF4" s="367" t="s">
        <v>503</v>
      </c>
      <c r="AG4" s="367" t="s">
        <v>504</v>
      </c>
      <c r="AH4" s="367" t="s">
        <v>505</v>
      </c>
      <c r="AI4" s="368" t="s">
        <v>506</v>
      </c>
      <c r="AJ4" s="369" t="s">
        <v>507</v>
      </c>
      <c r="AK4" s="367" t="s">
        <v>508</v>
      </c>
      <c r="AL4" s="367" t="s">
        <v>509</v>
      </c>
      <c r="AM4" s="367" t="s">
        <v>510</v>
      </c>
      <c r="AN4" s="367" t="s">
        <v>511</v>
      </c>
      <c r="AO4" s="367" t="s">
        <v>512</v>
      </c>
      <c r="AP4" s="367" t="s">
        <v>513</v>
      </c>
      <c r="AQ4" s="367" t="s">
        <v>514</v>
      </c>
      <c r="AR4" s="367" t="s">
        <v>515</v>
      </c>
      <c r="AS4" s="367" t="s">
        <v>516</v>
      </c>
      <c r="AT4" s="367" t="s">
        <v>517</v>
      </c>
      <c r="AU4" s="367" t="s">
        <v>518</v>
      </c>
      <c r="AV4" s="369" t="s">
        <v>519</v>
      </c>
      <c r="AW4" s="348"/>
      <c r="AX4" s="348"/>
      <c r="AY4" s="348"/>
      <c r="AZ4" s="348"/>
    </row>
    <row r="5" spans="1:52" x14ac:dyDescent="0.2">
      <c r="A5" s="370">
        <v>3258</v>
      </c>
      <c r="B5" s="370" t="s">
        <v>149</v>
      </c>
      <c r="C5" s="370" t="s">
        <v>147</v>
      </c>
      <c r="D5" s="371">
        <v>2442</v>
      </c>
      <c r="E5" s="372">
        <v>110000600859</v>
      </c>
      <c r="F5" s="371" t="s">
        <v>148</v>
      </c>
      <c r="G5" s="371">
        <v>803</v>
      </c>
      <c r="H5" s="371"/>
      <c r="I5" s="371">
        <v>0</v>
      </c>
      <c r="J5" s="372">
        <v>-7042</v>
      </c>
      <c r="K5" s="371" t="s">
        <v>520</v>
      </c>
      <c r="L5" s="371" t="s">
        <v>521</v>
      </c>
      <c r="M5" s="372">
        <v>803</v>
      </c>
      <c r="N5" s="371" t="s">
        <v>151</v>
      </c>
      <c r="O5" s="371" t="s">
        <v>522</v>
      </c>
      <c r="P5" s="371" t="s">
        <v>523</v>
      </c>
      <c r="Q5" s="371" t="s">
        <v>524</v>
      </c>
      <c r="R5" s="371" t="s">
        <v>525</v>
      </c>
      <c r="S5" s="371" t="s">
        <v>186</v>
      </c>
      <c r="T5" s="373">
        <v>36.69</v>
      </c>
      <c r="U5" s="373">
        <v>-108.48139999999999</v>
      </c>
      <c r="V5" s="372">
        <v>0</v>
      </c>
      <c r="W5" s="372">
        <v>5</v>
      </c>
      <c r="X5" s="372">
        <v>5</v>
      </c>
      <c r="Y5" s="374">
        <v>1</v>
      </c>
      <c r="Z5" s="370" t="s">
        <v>526</v>
      </c>
      <c r="AA5" s="370" t="s">
        <v>157</v>
      </c>
      <c r="AB5" s="370" t="s">
        <v>527</v>
      </c>
      <c r="AC5" s="372">
        <v>1</v>
      </c>
      <c r="AD5" s="373">
        <v>0.78539999999999999</v>
      </c>
      <c r="AE5" s="375">
        <v>2269.6</v>
      </c>
      <c r="AF5" s="370">
        <v>0</v>
      </c>
      <c r="AG5" s="372">
        <v>0</v>
      </c>
      <c r="AH5" s="375">
        <v>0</v>
      </c>
      <c r="AI5" s="376">
        <v>0</v>
      </c>
      <c r="AJ5" s="373">
        <v>0</v>
      </c>
      <c r="AK5" s="372">
        <v>0</v>
      </c>
      <c r="AL5" s="375">
        <v>156325650</v>
      </c>
      <c r="AM5" s="375">
        <v>67096377</v>
      </c>
      <c r="AN5" s="375">
        <v>15616040</v>
      </c>
      <c r="AO5" s="375">
        <v>6706424</v>
      </c>
      <c r="AP5" s="377">
        <v>41743.364000000001</v>
      </c>
      <c r="AQ5" s="377">
        <v>17966.384999999998</v>
      </c>
      <c r="AR5" s="377">
        <v>12554.159</v>
      </c>
      <c r="AS5" s="375">
        <v>16015408.718</v>
      </c>
      <c r="AT5" s="375">
        <v>363613.462</v>
      </c>
      <c r="AU5" s="375">
        <v>545420.19200000004</v>
      </c>
      <c r="AV5" s="378">
        <v>1146.6079999999999</v>
      </c>
      <c r="AW5" s="357">
        <f>AS5/1.102</f>
        <v>14533038.764065335</v>
      </c>
      <c r="AX5" s="379">
        <f>'2005 Generation (EIA)'!$AI$10</f>
        <v>9.2897890246182779E-2</v>
      </c>
      <c r="AY5" s="357">
        <f>AX5*AW5</f>
        <v>1350088.6400476613</v>
      </c>
      <c r="AZ5" s="380" t="s">
        <v>110</v>
      </c>
    </row>
    <row r="6" spans="1:52" x14ac:dyDescent="0.2">
      <c r="A6" s="370">
        <v>252</v>
      </c>
      <c r="B6" s="370" t="s">
        <v>162</v>
      </c>
      <c r="C6" s="370" t="s">
        <v>161</v>
      </c>
      <c r="D6" s="371">
        <v>6008</v>
      </c>
      <c r="E6" s="372">
        <v>110028036907</v>
      </c>
      <c r="F6" s="371" t="s">
        <v>148</v>
      </c>
      <c r="G6" s="371">
        <v>803</v>
      </c>
      <c r="H6" s="371"/>
      <c r="I6" s="371">
        <v>0</v>
      </c>
      <c r="J6" s="372">
        <v>-7042</v>
      </c>
      <c r="K6" s="371" t="s">
        <v>520</v>
      </c>
      <c r="L6" s="371" t="s">
        <v>521</v>
      </c>
      <c r="M6" s="372">
        <v>803</v>
      </c>
      <c r="N6" s="371" t="s">
        <v>151</v>
      </c>
      <c r="O6" s="371" t="s">
        <v>522</v>
      </c>
      <c r="P6" s="371" t="s">
        <v>523</v>
      </c>
      <c r="Q6" s="371" t="s">
        <v>528</v>
      </c>
      <c r="R6" s="371" t="s">
        <v>529</v>
      </c>
      <c r="S6" s="371" t="s">
        <v>530</v>
      </c>
      <c r="T6" s="373">
        <v>33.3596</v>
      </c>
      <c r="U6" s="373">
        <v>-112.48779999999999</v>
      </c>
      <c r="V6" s="372">
        <v>1</v>
      </c>
      <c r="W6" s="372">
        <v>0</v>
      </c>
      <c r="X6" s="372">
        <v>3</v>
      </c>
      <c r="Y6" s="374">
        <v>0</v>
      </c>
      <c r="Z6" s="370"/>
      <c r="AA6" s="370" t="s">
        <v>163</v>
      </c>
      <c r="AB6" s="370"/>
      <c r="AC6" s="372">
        <v>0</v>
      </c>
      <c r="AD6" s="373">
        <v>0.69989999999999997</v>
      </c>
      <c r="AE6" s="375">
        <v>4209.3</v>
      </c>
      <c r="AF6" s="370">
        <v>0</v>
      </c>
      <c r="AG6" s="372">
        <v>0</v>
      </c>
      <c r="AH6" s="375">
        <v>0</v>
      </c>
      <c r="AI6" s="376">
        <v>0</v>
      </c>
      <c r="AJ6" s="373">
        <v>0</v>
      </c>
      <c r="AK6" s="372">
        <v>0</v>
      </c>
      <c r="AL6" s="375">
        <v>0</v>
      </c>
      <c r="AM6" s="375">
        <v>0</v>
      </c>
      <c r="AN6" s="375">
        <v>25807446</v>
      </c>
      <c r="AO6" s="375">
        <v>11152866</v>
      </c>
      <c r="AP6" s="377">
        <v>0</v>
      </c>
      <c r="AQ6" s="377">
        <v>0</v>
      </c>
      <c r="AR6" s="377">
        <v>0</v>
      </c>
      <c r="AS6" s="375">
        <v>0</v>
      </c>
      <c r="AT6" s="375">
        <v>0</v>
      </c>
      <c r="AU6" s="375">
        <v>0</v>
      </c>
      <c r="AV6" s="378" t="s">
        <v>531</v>
      </c>
      <c r="AW6" s="357">
        <f t="shared" ref="AW6:AW37" si="0">AS6/1.102</f>
        <v>0</v>
      </c>
      <c r="AX6" s="381">
        <v>0.10199999999999999</v>
      </c>
      <c r="AY6" s="357">
        <f t="shared" ref="AY6:AY37" si="1">AX6*AW6</f>
        <v>0</v>
      </c>
      <c r="AZ6" s="380" t="s">
        <v>110</v>
      </c>
    </row>
    <row r="7" spans="1:52" x14ac:dyDescent="0.2">
      <c r="A7" s="382">
        <v>3243</v>
      </c>
      <c r="B7" s="382" t="s">
        <v>149</v>
      </c>
      <c r="C7" s="382" t="s">
        <v>201</v>
      </c>
      <c r="D7" s="383">
        <v>7789</v>
      </c>
      <c r="E7" s="384">
        <v>110028023412</v>
      </c>
      <c r="F7" s="383" t="s">
        <v>200</v>
      </c>
      <c r="G7" s="383">
        <v>11204</v>
      </c>
      <c r="H7" s="383"/>
      <c r="I7" s="383">
        <v>0</v>
      </c>
      <c r="J7" s="384">
        <v>0</v>
      </c>
      <c r="K7" s="383"/>
      <c r="L7" s="383" t="s">
        <v>532</v>
      </c>
      <c r="M7" s="384">
        <v>15473</v>
      </c>
      <c r="N7" s="383" t="s">
        <v>151</v>
      </c>
      <c r="O7" s="383" t="s">
        <v>522</v>
      </c>
      <c r="P7" s="383" t="s">
        <v>523</v>
      </c>
      <c r="Q7" s="383" t="s">
        <v>524</v>
      </c>
      <c r="R7" s="383" t="s">
        <v>533</v>
      </c>
      <c r="S7" s="383" t="s">
        <v>534</v>
      </c>
      <c r="T7" s="385">
        <v>36.511000000000003</v>
      </c>
      <c r="U7" s="385">
        <v>-106.6885</v>
      </c>
      <c r="V7" s="384">
        <v>1</v>
      </c>
      <c r="W7" s="384">
        <v>0</v>
      </c>
      <c r="X7" s="384">
        <v>2</v>
      </c>
      <c r="Y7" s="386">
        <v>0</v>
      </c>
      <c r="Z7" s="382"/>
      <c r="AA7" s="382" t="s">
        <v>173</v>
      </c>
      <c r="AB7" s="382"/>
      <c r="AC7" s="384">
        <v>0</v>
      </c>
      <c r="AD7" s="385">
        <v>0.29239999999999999</v>
      </c>
      <c r="AE7" s="387">
        <v>12.6</v>
      </c>
      <c r="AF7" s="382">
        <v>0</v>
      </c>
      <c r="AG7" s="384">
        <v>0</v>
      </c>
      <c r="AH7" s="387">
        <v>0</v>
      </c>
      <c r="AI7" s="388">
        <v>0</v>
      </c>
      <c r="AJ7" s="385">
        <v>0</v>
      </c>
      <c r="AK7" s="384">
        <v>0</v>
      </c>
      <c r="AL7" s="387">
        <v>0</v>
      </c>
      <c r="AM7" s="387">
        <v>0</v>
      </c>
      <c r="AN7" s="387">
        <v>32271.96</v>
      </c>
      <c r="AO7" s="387">
        <v>14739.82</v>
      </c>
      <c r="AP7" s="389">
        <v>0</v>
      </c>
      <c r="AQ7" s="389">
        <v>0</v>
      </c>
      <c r="AR7" s="389">
        <v>0</v>
      </c>
      <c r="AS7" s="387">
        <v>0</v>
      </c>
      <c r="AT7" s="387">
        <v>0</v>
      </c>
      <c r="AU7" s="387">
        <v>0</v>
      </c>
      <c r="AV7" s="390" t="s">
        <v>531</v>
      </c>
      <c r="AW7" s="357">
        <f t="shared" si="0"/>
        <v>0</v>
      </c>
      <c r="AX7" s="379">
        <v>1</v>
      </c>
      <c r="AY7" s="357">
        <f t="shared" si="1"/>
        <v>0</v>
      </c>
      <c r="AZ7" s="380" t="s">
        <v>109</v>
      </c>
    </row>
    <row r="8" spans="1:52" x14ac:dyDescent="0.2">
      <c r="A8" s="382">
        <v>3244</v>
      </c>
      <c r="B8" s="382" t="s">
        <v>149</v>
      </c>
      <c r="C8" s="382" t="s">
        <v>233</v>
      </c>
      <c r="D8" s="383">
        <v>55210</v>
      </c>
      <c r="E8" s="384">
        <v>110007007416</v>
      </c>
      <c r="F8" s="383" t="s">
        <v>184</v>
      </c>
      <c r="G8" s="383">
        <v>15473</v>
      </c>
      <c r="H8" s="383"/>
      <c r="I8" s="383">
        <v>0</v>
      </c>
      <c r="J8" s="384">
        <v>-7113</v>
      </c>
      <c r="K8" s="383" t="s">
        <v>535</v>
      </c>
      <c r="L8" s="383" t="s">
        <v>532</v>
      </c>
      <c r="M8" s="384">
        <v>15473</v>
      </c>
      <c r="N8" s="383" t="s">
        <v>151</v>
      </c>
      <c r="O8" s="383" t="s">
        <v>522</v>
      </c>
      <c r="P8" s="383" t="s">
        <v>523</v>
      </c>
      <c r="Q8" s="383" t="s">
        <v>524</v>
      </c>
      <c r="R8" s="383" t="s">
        <v>529</v>
      </c>
      <c r="S8" s="383" t="s">
        <v>536</v>
      </c>
      <c r="T8" s="385">
        <v>32.113399999999999</v>
      </c>
      <c r="U8" s="385">
        <v>-106.848</v>
      </c>
      <c r="V8" s="384">
        <v>0</v>
      </c>
      <c r="W8" s="384">
        <v>1</v>
      </c>
      <c r="X8" s="384">
        <v>1</v>
      </c>
      <c r="Y8" s="386">
        <v>1</v>
      </c>
      <c r="Z8" s="382" t="s">
        <v>537</v>
      </c>
      <c r="AA8" s="382" t="s">
        <v>154</v>
      </c>
      <c r="AB8" s="382" t="s">
        <v>538</v>
      </c>
      <c r="AC8" s="384">
        <v>0</v>
      </c>
      <c r="AD8" s="385">
        <v>3.4299999999999997E-2</v>
      </c>
      <c r="AE8" s="387">
        <v>177</v>
      </c>
      <c r="AF8" s="382">
        <v>0</v>
      </c>
      <c r="AG8" s="384">
        <v>0</v>
      </c>
      <c r="AH8" s="387">
        <v>0</v>
      </c>
      <c r="AI8" s="388">
        <v>0</v>
      </c>
      <c r="AJ8" s="385">
        <v>0</v>
      </c>
      <c r="AK8" s="384">
        <v>0</v>
      </c>
      <c r="AL8" s="387">
        <v>578856</v>
      </c>
      <c r="AM8" s="387">
        <v>572647</v>
      </c>
      <c r="AN8" s="387">
        <v>53202.95</v>
      </c>
      <c r="AO8" s="387">
        <v>28309.63</v>
      </c>
      <c r="AP8" s="389">
        <v>9.0329999999999995</v>
      </c>
      <c r="AQ8" s="389">
        <v>8.9009999999999998</v>
      </c>
      <c r="AR8" s="389">
        <v>0.19</v>
      </c>
      <c r="AS8" s="387">
        <v>34418.85</v>
      </c>
      <c r="AT8" s="387">
        <v>1346.4190000000001</v>
      </c>
      <c r="AU8" s="387">
        <v>134.642</v>
      </c>
      <c r="AV8" s="390" t="s">
        <v>531</v>
      </c>
      <c r="AW8" s="357">
        <f t="shared" si="0"/>
        <v>31233.07622504537</v>
      </c>
      <c r="AX8" s="379">
        <v>1</v>
      </c>
      <c r="AY8" s="357">
        <f t="shared" si="1"/>
        <v>31233.07622504537</v>
      </c>
      <c r="AZ8" s="380" t="s">
        <v>109</v>
      </c>
    </row>
    <row r="9" spans="1:52" x14ac:dyDescent="0.2">
      <c r="A9" s="382">
        <v>3245</v>
      </c>
      <c r="B9" s="382" t="s">
        <v>149</v>
      </c>
      <c r="C9" s="382" t="s">
        <v>189</v>
      </c>
      <c r="D9" s="383">
        <v>2465</v>
      </c>
      <c r="E9" s="384">
        <v>110001547675</v>
      </c>
      <c r="F9" s="383" t="s">
        <v>539</v>
      </c>
      <c r="G9" s="383">
        <v>6204</v>
      </c>
      <c r="H9" s="383"/>
      <c r="I9" s="383">
        <v>0</v>
      </c>
      <c r="J9" s="384">
        <v>0</v>
      </c>
      <c r="K9" s="383"/>
      <c r="L9" s="383" t="s">
        <v>540</v>
      </c>
      <c r="M9" s="384">
        <v>28503</v>
      </c>
      <c r="N9" s="383" t="s">
        <v>151</v>
      </c>
      <c r="O9" s="383" t="s">
        <v>541</v>
      </c>
      <c r="P9" s="383" t="s">
        <v>542</v>
      </c>
      <c r="Q9" s="383" t="s">
        <v>524</v>
      </c>
      <c r="R9" s="383" t="s">
        <v>525</v>
      </c>
      <c r="S9" s="383" t="s">
        <v>186</v>
      </c>
      <c r="T9" s="385">
        <v>36.51</v>
      </c>
      <c r="U9" s="385">
        <v>-108.33</v>
      </c>
      <c r="V9" s="384">
        <v>0</v>
      </c>
      <c r="W9" s="384">
        <v>0</v>
      </c>
      <c r="X9" s="384">
        <v>6</v>
      </c>
      <c r="Y9" s="386">
        <v>1</v>
      </c>
      <c r="Z9" s="382" t="s">
        <v>543</v>
      </c>
      <c r="AA9" s="382" t="s">
        <v>154</v>
      </c>
      <c r="AB9" s="382" t="s">
        <v>538</v>
      </c>
      <c r="AC9" s="384">
        <v>0</v>
      </c>
      <c r="AD9" s="385">
        <v>0.40579999999999999</v>
      </c>
      <c r="AE9" s="387">
        <v>50.3</v>
      </c>
      <c r="AF9" s="382">
        <v>0</v>
      </c>
      <c r="AG9" s="384">
        <v>0</v>
      </c>
      <c r="AH9" s="387">
        <v>0</v>
      </c>
      <c r="AI9" s="388">
        <v>0</v>
      </c>
      <c r="AJ9" s="385">
        <v>0</v>
      </c>
      <c r="AK9" s="384">
        <v>0</v>
      </c>
      <c r="AL9" s="387">
        <v>984222.76</v>
      </c>
      <c r="AM9" s="387">
        <v>523711.1</v>
      </c>
      <c r="AN9" s="387">
        <v>178786.91</v>
      </c>
      <c r="AO9" s="387">
        <v>95133.64</v>
      </c>
      <c r="AP9" s="389">
        <v>75.785200000000003</v>
      </c>
      <c r="AQ9" s="389">
        <v>40.325800000000001</v>
      </c>
      <c r="AR9" s="389">
        <v>1.6404000000000001</v>
      </c>
      <c r="AS9" s="387">
        <v>57561.641799999998</v>
      </c>
      <c r="AT9" s="387">
        <v>2289.3020999999999</v>
      </c>
      <c r="AU9" s="387">
        <v>228.93020000000001</v>
      </c>
      <c r="AV9" s="390" t="s">
        <v>531</v>
      </c>
      <c r="AW9" s="357">
        <f t="shared" si="0"/>
        <v>52233.794736842101</v>
      </c>
      <c r="AX9" s="379">
        <v>1</v>
      </c>
      <c r="AY9" s="357">
        <f t="shared" si="1"/>
        <v>52233.794736842101</v>
      </c>
      <c r="AZ9" s="380" t="s">
        <v>109</v>
      </c>
    </row>
    <row r="10" spans="1:52" x14ac:dyDescent="0.2">
      <c r="A10" s="382">
        <v>3246</v>
      </c>
      <c r="B10" s="382" t="s">
        <v>149</v>
      </c>
      <c r="C10" s="382" t="s">
        <v>220</v>
      </c>
      <c r="D10" s="383">
        <v>54221</v>
      </c>
      <c r="E10" s="384">
        <v>110028023421</v>
      </c>
      <c r="F10" s="383" t="s">
        <v>221</v>
      </c>
      <c r="G10" s="383">
        <v>29925</v>
      </c>
      <c r="H10" s="383" t="s">
        <v>539</v>
      </c>
      <c r="I10" s="383">
        <v>6204</v>
      </c>
      <c r="J10" s="384">
        <v>0</v>
      </c>
      <c r="K10" s="383"/>
      <c r="L10" s="383" t="s">
        <v>540</v>
      </c>
      <c r="M10" s="384">
        <v>28503</v>
      </c>
      <c r="N10" s="383" t="s">
        <v>151</v>
      </c>
      <c r="O10" s="383" t="s">
        <v>541</v>
      </c>
      <c r="P10" s="383" t="s">
        <v>542</v>
      </c>
      <c r="Q10" s="383" t="s">
        <v>524</v>
      </c>
      <c r="R10" s="383" t="s">
        <v>525</v>
      </c>
      <c r="S10" s="383" t="s">
        <v>186</v>
      </c>
      <c r="T10" s="385">
        <v>36.508099999999999</v>
      </c>
      <c r="U10" s="385">
        <v>-108.3229</v>
      </c>
      <c r="V10" s="384">
        <v>1</v>
      </c>
      <c r="W10" s="384">
        <v>0</v>
      </c>
      <c r="X10" s="384">
        <v>2</v>
      </c>
      <c r="Y10" s="386">
        <v>1</v>
      </c>
      <c r="Z10" s="382" t="s">
        <v>543</v>
      </c>
      <c r="AA10" s="382" t="s">
        <v>154</v>
      </c>
      <c r="AB10" s="382" t="s">
        <v>538</v>
      </c>
      <c r="AC10" s="384">
        <v>0</v>
      </c>
      <c r="AD10" s="385">
        <v>0.77049999999999996</v>
      </c>
      <c r="AE10" s="387">
        <v>3</v>
      </c>
      <c r="AF10" s="382">
        <v>0</v>
      </c>
      <c r="AG10" s="384">
        <v>0</v>
      </c>
      <c r="AH10" s="387">
        <v>0</v>
      </c>
      <c r="AI10" s="388">
        <v>0</v>
      </c>
      <c r="AJ10" s="385">
        <v>0</v>
      </c>
      <c r="AK10" s="384">
        <v>0</v>
      </c>
      <c r="AL10" s="387">
        <v>3143389.85</v>
      </c>
      <c r="AM10" s="387">
        <v>1621948.42</v>
      </c>
      <c r="AN10" s="387">
        <v>20247.95</v>
      </c>
      <c r="AO10" s="387">
        <v>10447.68</v>
      </c>
      <c r="AP10" s="389">
        <v>296.84100000000001</v>
      </c>
      <c r="AQ10" s="389">
        <v>153.1661</v>
      </c>
      <c r="AR10" s="389">
        <v>5.4680999999999997</v>
      </c>
      <c r="AS10" s="387">
        <v>183839.1551</v>
      </c>
      <c r="AT10" s="387">
        <v>7311.5248000000001</v>
      </c>
      <c r="AU10" s="387">
        <v>731.15250000000003</v>
      </c>
      <c r="AV10" s="390" t="s">
        <v>531</v>
      </c>
      <c r="AW10" s="357">
        <f t="shared" si="0"/>
        <v>166823.18974591652</v>
      </c>
      <c r="AX10" s="379">
        <v>1</v>
      </c>
      <c r="AY10" s="357">
        <f t="shared" si="1"/>
        <v>166823.18974591652</v>
      </c>
      <c r="AZ10" s="380" t="s">
        <v>109</v>
      </c>
    </row>
    <row r="11" spans="1:52" x14ac:dyDescent="0.2">
      <c r="A11" s="382">
        <v>3247</v>
      </c>
      <c r="B11" s="382" t="s">
        <v>149</v>
      </c>
      <c r="C11" s="382" t="s">
        <v>236</v>
      </c>
      <c r="D11" s="383">
        <v>55977</v>
      </c>
      <c r="E11" s="384">
        <v>110028023430</v>
      </c>
      <c r="F11" s="383" t="s">
        <v>539</v>
      </c>
      <c r="G11" s="383">
        <v>6204</v>
      </c>
      <c r="H11" s="383"/>
      <c r="I11" s="383">
        <v>0</v>
      </c>
      <c r="J11" s="384">
        <v>0</v>
      </c>
      <c r="K11" s="383"/>
      <c r="L11" s="383" t="s">
        <v>540</v>
      </c>
      <c r="M11" s="384">
        <v>28503</v>
      </c>
      <c r="N11" s="383" t="s">
        <v>151</v>
      </c>
      <c r="O11" s="383" t="s">
        <v>541</v>
      </c>
      <c r="P11" s="383" t="s">
        <v>542</v>
      </c>
      <c r="Q11" s="383" t="s">
        <v>524</v>
      </c>
      <c r="R11" s="383" t="s">
        <v>525</v>
      </c>
      <c r="S11" s="383" t="s">
        <v>186</v>
      </c>
      <c r="T11" s="385">
        <v>36.7164</v>
      </c>
      <c r="U11" s="385">
        <v>-108.2153</v>
      </c>
      <c r="V11" s="384">
        <v>0</v>
      </c>
      <c r="W11" s="384">
        <v>1</v>
      </c>
      <c r="X11" s="384">
        <v>2</v>
      </c>
      <c r="Y11" s="386">
        <v>1</v>
      </c>
      <c r="Z11" s="382" t="s">
        <v>537</v>
      </c>
      <c r="AA11" s="382" t="s">
        <v>154</v>
      </c>
      <c r="AB11" s="382" t="s">
        <v>538</v>
      </c>
      <c r="AC11" s="384">
        <v>0</v>
      </c>
      <c r="AD11" s="385">
        <v>0.51529999999999998</v>
      </c>
      <c r="AE11" s="387">
        <v>67</v>
      </c>
      <c r="AF11" s="382">
        <v>0</v>
      </c>
      <c r="AG11" s="384">
        <v>0</v>
      </c>
      <c r="AH11" s="387">
        <v>0</v>
      </c>
      <c r="AI11" s="388">
        <v>0</v>
      </c>
      <c r="AJ11" s="385">
        <v>0</v>
      </c>
      <c r="AK11" s="384">
        <v>0</v>
      </c>
      <c r="AL11" s="387">
        <v>2456718</v>
      </c>
      <c r="AM11" s="387">
        <v>1462959</v>
      </c>
      <c r="AN11" s="387">
        <v>302460.92</v>
      </c>
      <c r="AO11" s="387">
        <v>216422.88</v>
      </c>
      <c r="AP11" s="389">
        <v>58.527000000000001</v>
      </c>
      <c r="AQ11" s="389">
        <v>31.617999999999999</v>
      </c>
      <c r="AR11" s="389">
        <v>0.73699999999999999</v>
      </c>
      <c r="AS11" s="387">
        <v>145997.32199999999</v>
      </c>
      <c r="AT11" s="387">
        <v>5714.326</v>
      </c>
      <c r="AU11" s="387">
        <v>571.43299999999999</v>
      </c>
      <c r="AV11" s="390" t="s">
        <v>531</v>
      </c>
      <c r="AW11" s="357">
        <f t="shared" si="0"/>
        <v>132483.95825771324</v>
      </c>
      <c r="AX11" s="379">
        <v>1</v>
      </c>
      <c r="AY11" s="357">
        <f t="shared" si="1"/>
        <v>132483.95825771324</v>
      </c>
      <c r="AZ11" s="380" t="s">
        <v>109</v>
      </c>
    </row>
    <row r="12" spans="1:52" x14ac:dyDescent="0.2">
      <c r="A12" s="382">
        <v>3248</v>
      </c>
      <c r="B12" s="382" t="s">
        <v>149</v>
      </c>
      <c r="C12" s="382" t="s">
        <v>241</v>
      </c>
      <c r="D12" s="383">
        <v>56293</v>
      </c>
      <c r="E12" s="384">
        <v>110028023449</v>
      </c>
      <c r="F12" s="383" t="s">
        <v>544</v>
      </c>
      <c r="G12" s="383">
        <v>-1406</v>
      </c>
      <c r="H12" s="383" t="s">
        <v>180</v>
      </c>
      <c r="I12" s="383">
        <v>17718</v>
      </c>
      <c r="J12" s="384">
        <v>0</v>
      </c>
      <c r="K12" s="383"/>
      <c r="L12" s="383" t="s">
        <v>545</v>
      </c>
      <c r="M12" s="384">
        <v>17718</v>
      </c>
      <c r="N12" s="383" t="s">
        <v>181</v>
      </c>
      <c r="O12" s="383" t="s">
        <v>546</v>
      </c>
      <c r="P12" s="383" t="s">
        <v>547</v>
      </c>
      <c r="Q12" s="383" t="s">
        <v>524</v>
      </c>
      <c r="R12" s="383" t="s">
        <v>548</v>
      </c>
      <c r="S12" s="383" t="s">
        <v>549</v>
      </c>
      <c r="T12" s="385">
        <v>35.1081</v>
      </c>
      <c r="U12" s="385">
        <v>-103.5359</v>
      </c>
      <c r="V12" s="384">
        <v>1</v>
      </c>
      <c r="W12" s="384">
        <v>0</v>
      </c>
      <c r="X12" s="384">
        <v>2</v>
      </c>
      <c r="Y12" s="386">
        <v>0</v>
      </c>
      <c r="Z12" s="382"/>
      <c r="AA12" s="382" t="s">
        <v>240</v>
      </c>
      <c r="AB12" s="382"/>
      <c r="AC12" s="384">
        <v>0</v>
      </c>
      <c r="AD12" s="385">
        <v>0.38080000000000003</v>
      </c>
      <c r="AE12" s="387">
        <v>80</v>
      </c>
      <c r="AF12" s="382">
        <v>0</v>
      </c>
      <c r="AG12" s="384">
        <v>0</v>
      </c>
      <c r="AH12" s="387">
        <v>0</v>
      </c>
      <c r="AI12" s="388">
        <v>0</v>
      </c>
      <c r="AJ12" s="385">
        <v>0</v>
      </c>
      <c r="AK12" s="384">
        <v>0</v>
      </c>
      <c r="AL12" s="387">
        <v>0</v>
      </c>
      <c r="AM12" s="387">
        <v>0</v>
      </c>
      <c r="AN12" s="387">
        <v>266856.94</v>
      </c>
      <c r="AO12" s="387">
        <v>126249.33</v>
      </c>
      <c r="AP12" s="389">
        <v>0</v>
      </c>
      <c r="AQ12" s="389">
        <v>0</v>
      </c>
      <c r="AR12" s="389">
        <v>0</v>
      </c>
      <c r="AS12" s="387">
        <v>0</v>
      </c>
      <c r="AT12" s="387">
        <v>0</v>
      </c>
      <c r="AU12" s="387">
        <v>0</v>
      </c>
      <c r="AV12" s="390" t="s">
        <v>531</v>
      </c>
      <c r="AW12" s="357">
        <f t="shared" si="0"/>
        <v>0</v>
      </c>
      <c r="AX12" s="379">
        <v>1</v>
      </c>
      <c r="AY12" s="357">
        <f t="shared" si="1"/>
        <v>0</v>
      </c>
      <c r="AZ12" s="380" t="s">
        <v>109</v>
      </c>
    </row>
    <row r="13" spans="1:52" x14ac:dyDescent="0.2">
      <c r="A13" s="382">
        <v>3249</v>
      </c>
      <c r="B13" s="382" t="s">
        <v>149</v>
      </c>
      <c r="C13" s="382" t="s">
        <v>187</v>
      </c>
      <c r="D13" s="383">
        <v>2453</v>
      </c>
      <c r="E13" s="384">
        <v>110028023458</v>
      </c>
      <c r="F13" s="383" t="s">
        <v>180</v>
      </c>
      <c r="G13" s="383">
        <v>17718</v>
      </c>
      <c r="H13" s="383"/>
      <c r="I13" s="383">
        <v>0</v>
      </c>
      <c r="J13" s="384">
        <v>-7067</v>
      </c>
      <c r="K13" s="383" t="s">
        <v>550</v>
      </c>
      <c r="L13" s="383" t="s">
        <v>545</v>
      </c>
      <c r="M13" s="384">
        <v>17718</v>
      </c>
      <c r="N13" s="383" t="s">
        <v>181</v>
      </c>
      <c r="O13" s="383" t="s">
        <v>546</v>
      </c>
      <c r="P13" s="383" t="s">
        <v>547</v>
      </c>
      <c r="Q13" s="383" t="s">
        <v>524</v>
      </c>
      <c r="R13" s="383" t="s">
        <v>551</v>
      </c>
      <c r="S13" s="383" t="s">
        <v>552</v>
      </c>
      <c r="T13" s="385">
        <v>32.474299999999999</v>
      </c>
      <c r="U13" s="385">
        <v>-104.29340000000001</v>
      </c>
      <c r="V13" s="384">
        <v>1</v>
      </c>
      <c r="W13" s="384">
        <v>0</v>
      </c>
      <c r="X13" s="384">
        <v>1</v>
      </c>
      <c r="Y13" s="386">
        <v>1</v>
      </c>
      <c r="Z13" s="382" t="s">
        <v>543</v>
      </c>
      <c r="AA13" s="382" t="s">
        <v>154</v>
      </c>
      <c r="AB13" s="382" t="s">
        <v>538</v>
      </c>
      <c r="AC13" s="384">
        <v>0</v>
      </c>
      <c r="AD13" s="385">
        <v>8.5000000000000006E-3</v>
      </c>
      <c r="AE13" s="387">
        <v>16.3</v>
      </c>
      <c r="AF13" s="382">
        <v>0</v>
      </c>
      <c r="AG13" s="384">
        <v>0</v>
      </c>
      <c r="AH13" s="387">
        <v>0</v>
      </c>
      <c r="AI13" s="388">
        <v>0</v>
      </c>
      <c r="AJ13" s="385">
        <v>0</v>
      </c>
      <c r="AK13" s="384">
        <v>0</v>
      </c>
      <c r="AL13" s="387">
        <v>22624.36</v>
      </c>
      <c r="AM13" s="387">
        <v>12038.57</v>
      </c>
      <c r="AN13" s="387">
        <v>1211.97</v>
      </c>
      <c r="AO13" s="387">
        <v>644.9</v>
      </c>
      <c r="AP13" s="389">
        <v>3.1221999999999999</v>
      </c>
      <c r="AQ13" s="389">
        <v>1.6613</v>
      </c>
      <c r="AR13" s="389">
        <v>3.9E-2</v>
      </c>
      <c r="AS13" s="387">
        <v>1323.1713</v>
      </c>
      <c r="AT13" s="387">
        <v>52.624299999999998</v>
      </c>
      <c r="AU13" s="387">
        <v>5.2624000000000004</v>
      </c>
      <c r="AV13" s="390" t="s">
        <v>531</v>
      </c>
      <c r="AW13" s="357">
        <f t="shared" si="0"/>
        <v>1200.6999092558983</v>
      </c>
      <c r="AX13" s="379">
        <v>1</v>
      </c>
      <c r="AY13" s="357">
        <f t="shared" si="1"/>
        <v>1200.6999092558983</v>
      </c>
      <c r="AZ13" s="380" t="s">
        <v>109</v>
      </c>
    </row>
    <row r="14" spans="1:52" x14ac:dyDescent="0.2">
      <c r="A14" s="382">
        <v>3250</v>
      </c>
      <c r="B14" s="382" t="s">
        <v>149</v>
      </c>
      <c r="C14" s="382" t="s">
        <v>223</v>
      </c>
      <c r="D14" s="383">
        <v>54667</v>
      </c>
      <c r="E14" s="384">
        <v>110028023467</v>
      </c>
      <c r="F14" s="383" t="s">
        <v>553</v>
      </c>
      <c r="G14" s="383">
        <v>-1118</v>
      </c>
      <c r="H14" s="383" t="s">
        <v>554</v>
      </c>
      <c r="I14" s="383">
        <v>40051.1</v>
      </c>
      <c r="J14" s="384">
        <v>0</v>
      </c>
      <c r="K14" s="383"/>
      <c r="L14" s="383" t="s">
        <v>532</v>
      </c>
      <c r="M14" s="384">
        <v>15473</v>
      </c>
      <c r="N14" s="383" t="s">
        <v>151</v>
      </c>
      <c r="O14" s="383" t="s">
        <v>522</v>
      </c>
      <c r="P14" s="383" t="s">
        <v>523</v>
      </c>
      <c r="Q14" s="383" t="s">
        <v>524</v>
      </c>
      <c r="R14" s="383" t="s">
        <v>555</v>
      </c>
      <c r="S14" s="383" t="s">
        <v>556</v>
      </c>
      <c r="T14" s="385">
        <v>32.699399999999997</v>
      </c>
      <c r="U14" s="385">
        <v>-108.1225</v>
      </c>
      <c r="V14" s="384">
        <v>0</v>
      </c>
      <c r="W14" s="384">
        <v>0</v>
      </c>
      <c r="X14" s="384">
        <v>4</v>
      </c>
      <c r="Y14" s="386">
        <v>1</v>
      </c>
      <c r="Z14" s="382" t="s">
        <v>543</v>
      </c>
      <c r="AA14" s="382" t="s">
        <v>154</v>
      </c>
      <c r="AB14" s="382" t="s">
        <v>538</v>
      </c>
      <c r="AC14" s="384">
        <v>0</v>
      </c>
      <c r="AD14" s="385">
        <v>0.26050000000000001</v>
      </c>
      <c r="AE14" s="387">
        <v>94</v>
      </c>
      <c r="AF14" s="382">
        <v>0</v>
      </c>
      <c r="AG14" s="384">
        <v>1</v>
      </c>
      <c r="AH14" s="387">
        <v>0</v>
      </c>
      <c r="AI14" s="391" t="s">
        <v>531</v>
      </c>
      <c r="AJ14" s="392">
        <v>0.817882</v>
      </c>
      <c r="AK14" s="384">
        <v>0</v>
      </c>
      <c r="AL14" s="387">
        <v>2204348.2856999999</v>
      </c>
      <c r="AM14" s="387">
        <v>1137415.1444000001</v>
      </c>
      <c r="AN14" s="387">
        <v>214508.95</v>
      </c>
      <c r="AO14" s="387">
        <v>110683.84</v>
      </c>
      <c r="AP14" s="389">
        <v>169.73480000000001</v>
      </c>
      <c r="AQ14" s="389">
        <v>87.581000000000003</v>
      </c>
      <c r="AR14" s="389">
        <v>3.7562000000000002</v>
      </c>
      <c r="AS14" s="387">
        <v>128919.9068</v>
      </c>
      <c r="AT14" s="387">
        <v>5127.3140999999996</v>
      </c>
      <c r="AU14" s="387">
        <v>512.73140000000001</v>
      </c>
      <c r="AV14" s="390" t="s">
        <v>531</v>
      </c>
      <c r="AW14" s="357">
        <f t="shared" si="0"/>
        <v>116987.21125226859</v>
      </c>
      <c r="AX14" s="379">
        <v>1</v>
      </c>
      <c r="AY14" s="357">
        <f t="shared" si="1"/>
        <v>116987.21125226859</v>
      </c>
      <c r="AZ14" s="380" t="s">
        <v>109</v>
      </c>
    </row>
    <row r="15" spans="1:52" x14ac:dyDescent="0.2">
      <c r="A15" s="382">
        <v>3251</v>
      </c>
      <c r="B15" s="382" t="s">
        <v>149</v>
      </c>
      <c r="C15" s="382" t="s">
        <v>557</v>
      </c>
      <c r="D15" s="383">
        <v>50997</v>
      </c>
      <c r="E15" s="384">
        <v>110028023476</v>
      </c>
      <c r="F15" s="383" t="s">
        <v>558</v>
      </c>
      <c r="G15" s="383">
        <v>6996</v>
      </c>
      <c r="H15" s="383" t="s">
        <v>559</v>
      </c>
      <c r="I15" s="383">
        <v>4265</v>
      </c>
      <c r="J15" s="384">
        <v>0</v>
      </c>
      <c r="K15" s="383"/>
      <c r="L15" s="383" t="s">
        <v>532</v>
      </c>
      <c r="M15" s="384">
        <v>15473</v>
      </c>
      <c r="N15" s="383" t="s">
        <v>151</v>
      </c>
      <c r="O15" s="383" t="s">
        <v>522</v>
      </c>
      <c r="P15" s="383" t="s">
        <v>523</v>
      </c>
      <c r="Q15" s="383" t="s">
        <v>524</v>
      </c>
      <c r="R15" s="383" t="s">
        <v>560</v>
      </c>
      <c r="S15" s="383" t="s">
        <v>561</v>
      </c>
      <c r="T15" s="385">
        <v>35.580399999999997</v>
      </c>
      <c r="U15" s="385">
        <v>-108.2599</v>
      </c>
      <c r="V15" s="384">
        <v>1</v>
      </c>
      <c r="W15" s="384">
        <v>0</v>
      </c>
      <c r="X15" s="384">
        <v>2</v>
      </c>
      <c r="Y15" s="386">
        <v>1</v>
      </c>
      <c r="Z15" s="382" t="s">
        <v>543</v>
      </c>
      <c r="AA15" s="382" t="s">
        <v>154</v>
      </c>
      <c r="AB15" s="382" t="s">
        <v>538</v>
      </c>
      <c r="AC15" s="384">
        <v>0</v>
      </c>
      <c r="AD15" s="385">
        <v>1.6500000000000001E-2</v>
      </c>
      <c r="AE15" s="387">
        <v>6</v>
      </c>
      <c r="AF15" s="382">
        <v>0</v>
      </c>
      <c r="AG15" s="384">
        <v>1</v>
      </c>
      <c r="AH15" s="387">
        <v>81.608000000000004</v>
      </c>
      <c r="AI15" s="388">
        <v>36.188099999999999</v>
      </c>
      <c r="AJ15" s="385">
        <v>0.97969600000000001</v>
      </c>
      <c r="AK15" s="384">
        <v>0</v>
      </c>
      <c r="AL15" s="387">
        <v>11401.7088</v>
      </c>
      <c r="AM15" s="387">
        <v>5883.1316999999999</v>
      </c>
      <c r="AN15" s="387">
        <v>865.29</v>
      </c>
      <c r="AO15" s="387">
        <v>446.48</v>
      </c>
      <c r="AP15" s="389">
        <v>1.5733999999999999</v>
      </c>
      <c r="AQ15" s="389">
        <v>0.81189999999999996</v>
      </c>
      <c r="AR15" s="389">
        <v>0.02</v>
      </c>
      <c r="AS15" s="387">
        <v>666.82169999999996</v>
      </c>
      <c r="AT15" s="387">
        <v>26.520399999999999</v>
      </c>
      <c r="AU15" s="387">
        <v>2.6520000000000001</v>
      </c>
      <c r="AV15" s="390" t="s">
        <v>531</v>
      </c>
      <c r="AW15" s="357">
        <f t="shared" si="0"/>
        <v>605.10136116152444</v>
      </c>
      <c r="AX15" s="379">
        <v>1</v>
      </c>
      <c r="AY15" s="357">
        <f t="shared" si="1"/>
        <v>605.10136116152444</v>
      </c>
      <c r="AZ15" s="380" t="s">
        <v>109</v>
      </c>
    </row>
    <row r="16" spans="1:52" x14ac:dyDescent="0.2">
      <c r="A16" s="382">
        <v>3252</v>
      </c>
      <c r="B16" s="382" t="s">
        <v>149</v>
      </c>
      <c r="C16" s="382" t="s">
        <v>188</v>
      </c>
      <c r="D16" s="383">
        <v>2454</v>
      </c>
      <c r="E16" s="384">
        <v>110002468375</v>
      </c>
      <c r="F16" s="383" t="s">
        <v>180</v>
      </c>
      <c r="G16" s="383">
        <v>17718</v>
      </c>
      <c r="H16" s="383"/>
      <c r="I16" s="383">
        <v>0</v>
      </c>
      <c r="J16" s="384">
        <v>-7067</v>
      </c>
      <c r="K16" s="383" t="s">
        <v>550</v>
      </c>
      <c r="L16" s="383" t="s">
        <v>545</v>
      </c>
      <c r="M16" s="384">
        <v>17718</v>
      </c>
      <c r="N16" s="383" t="s">
        <v>181</v>
      </c>
      <c r="O16" s="383" t="s">
        <v>546</v>
      </c>
      <c r="P16" s="383" t="s">
        <v>547</v>
      </c>
      <c r="Q16" s="383" t="s">
        <v>524</v>
      </c>
      <c r="R16" s="383" t="s">
        <v>562</v>
      </c>
      <c r="S16" s="383" t="s">
        <v>563</v>
      </c>
      <c r="T16" s="385">
        <v>32.713099999999997</v>
      </c>
      <c r="U16" s="385">
        <v>-103.3533</v>
      </c>
      <c r="V16" s="384">
        <v>0</v>
      </c>
      <c r="W16" s="384">
        <v>4</v>
      </c>
      <c r="X16" s="384">
        <v>4</v>
      </c>
      <c r="Y16" s="386">
        <v>1</v>
      </c>
      <c r="Z16" s="382" t="s">
        <v>537</v>
      </c>
      <c r="AA16" s="382" t="s">
        <v>154</v>
      </c>
      <c r="AB16" s="382" t="s">
        <v>538</v>
      </c>
      <c r="AC16" s="384">
        <v>0</v>
      </c>
      <c r="AD16" s="385">
        <v>0.309</v>
      </c>
      <c r="AE16" s="387">
        <v>519.20000000000005</v>
      </c>
      <c r="AF16" s="382">
        <v>0</v>
      </c>
      <c r="AG16" s="384">
        <v>0</v>
      </c>
      <c r="AH16" s="387">
        <v>0</v>
      </c>
      <c r="AI16" s="388">
        <v>0</v>
      </c>
      <c r="AJ16" s="385">
        <v>0</v>
      </c>
      <c r="AK16" s="384">
        <v>0</v>
      </c>
      <c r="AL16" s="387">
        <v>15089422</v>
      </c>
      <c r="AM16" s="387">
        <v>7869751</v>
      </c>
      <c r="AN16" s="387">
        <v>1405552</v>
      </c>
      <c r="AO16" s="387">
        <v>729108</v>
      </c>
      <c r="AP16" s="389">
        <v>1377.982</v>
      </c>
      <c r="AQ16" s="389">
        <v>706.81500000000005</v>
      </c>
      <c r="AR16" s="389">
        <v>4.5279999999999996</v>
      </c>
      <c r="AS16" s="387">
        <v>896689.99600000004</v>
      </c>
      <c r="AT16" s="387">
        <v>35097.995000000003</v>
      </c>
      <c r="AU16" s="387">
        <v>3509.8</v>
      </c>
      <c r="AV16" s="390" t="s">
        <v>531</v>
      </c>
      <c r="AW16" s="357">
        <f t="shared" si="0"/>
        <v>813693.28130671498</v>
      </c>
      <c r="AX16" s="379">
        <v>1</v>
      </c>
      <c r="AY16" s="357">
        <f t="shared" si="1"/>
        <v>813693.28130671498</v>
      </c>
      <c r="AZ16" s="380" t="s">
        <v>109</v>
      </c>
    </row>
    <row r="17" spans="1:52" x14ac:dyDescent="0.2">
      <c r="A17" s="382">
        <v>3253</v>
      </c>
      <c r="B17" s="382" t="s">
        <v>149</v>
      </c>
      <c r="C17" s="382" t="s">
        <v>230</v>
      </c>
      <c r="D17" s="383">
        <v>55039</v>
      </c>
      <c r="E17" s="384">
        <v>110007145179</v>
      </c>
      <c r="F17" s="383" t="s">
        <v>564</v>
      </c>
      <c r="G17" s="383">
        <v>-1514</v>
      </c>
      <c r="H17" s="383" t="s">
        <v>184</v>
      </c>
      <c r="I17" s="383">
        <v>15473</v>
      </c>
      <c r="J17" s="384">
        <v>0</v>
      </c>
      <c r="K17" s="383"/>
      <c r="L17" s="383" t="s">
        <v>532</v>
      </c>
      <c r="M17" s="384">
        <v>15473</v>
      </c>
      <c r="N17" s="383" t="s">
        <v>151</v>
      </c>
      <c r="O17" s="383" t="s">
        <v>522</v>
      </c>
      <c r="P17" s="383" t="s">
        <v>523</v>
      </c>
      <c r="Q17" s="383" t="s">
        <v>524</v>
      </c>
      <c r="R17" s="383" t="s">
        <v>565</v>
      </c>
      <c r="S17" s="383" t="s">
        <v>566</v>
      </c>
      <c r="T17" s="385">
        <v>35.026000000000003</v>
      </c>
      <c r="U17" s="385">
        <v>-106.64400000000001</v>
      </c>
      <c r="V17" s="384">
        <v>0</v>
      </c>
      <c r="W17" s="384">
        <v>1</v>
      </c>
      <c r="X17" s="384">
        <v>1</v>
      </c>
      <c r="Y17" s="386">
        <v>1</v>
      </c>
      <c r="Z17" s="382" t="s">
        <v>537</v>
      </c>
      <c r="AA17" s="382" t="s">
        <v>154</v>
      </c>
      <c r="AB17" s="382" t="s">
        <v>538</v>
      </c>
      <c r="AC17" s="384">
        <v>0</v>
      </c>
      <c r="AD17" s="385">
        <v>7.7999999999999996E-3</v>
      </c>
      <c r="AE17" s="387">
        <v>150</v>
      </c>
      <c r="AF17" s="382">
        <v>0</v>
      </c>
      <c r="AG17" s="384">
        <v>0</v>
      </c>
      <c r="AH17" s="387">
        <v>0</v>
      </c>
      <c r="AI17" s="388">
        <v>0</v>
      </c>
      <c r="AJ17" s="385">
        <v>0</v>
      </c>
      <c r="AK17" s="384">
        <v>0</v>
      </c>
      <c r="AL17" s="387">
        <v>73706</v>
      </c>
      <c r="AM17" s="387">
        <v>36559</v>
      </c>
      <c r="AN17" s="387">
        <v>10292.91</v>
      </c>
      <c r="AO17" s="387">
        <v>5172.68</v>
      </c>
      <c r="AP17" s="389">
        <v>3.6339999999999999</v>
      </c>
      <c r="AQ17" s="389">
        <v>1.863</v>
      </c>
      <c r="AR17" s="389">
        <v>0.14000000000000001</v>
      </c>
      <c r="AS17" s="387">
        <v>4491.6750000000002</v>
      </c>
      <c r="AT17" s="387">
        <v>171.44</v>
      </c>
      <c r="AU17" s="387">
        <v>17.143999999999998</v>
      </c>
      <c r="AV17" s="390" t="s">
        <v>531</v>
      </c>
      <c r="AW17" s="357">
        <f t="shared" si="0"/>
        <v>4075.9301270417423</v>
      </c>
      <c r="AX17" s="379">
        <v>1</v>
      </c>
      <c r="AY17" s="357">
        <f t="shared" si="1"/>
        <v>4075.9301270417423</v>
      </c>
      <c r="AZ17" s="380" t="s">
        <v>109</v>
      </c>
    </row>
    <row r="18" spans="1:52" x14ac:dyDescent="0.2">
      <c r="A18" s="382">
        <v>3254</v>
      </c>
      <c r="B18" s="382" t="s">
        <v>149</v>
      </c>
      <c r="C18" s="382" t="s">
        <v>199</v>
      </c>
      <c r="D18" s="383">
        <v>7593</v>
      </c>
      <c r="E18" s="384">
        <v>110028023485</v>
      </c>
      <c r="F18" s="383" t="s">
        <v>200</v>
      </c>
      <c r="G18" s="383">
        <v>11204</v>
      </c>
      <c r="H18" s="383"/>
      <c r="I18" s="383">
        <v>0</v>
      </c>
      <c r="J18" s="384">
        <v>0</v>
      </c>
      <c r="K18" s="383"/>
      <c r="L18" s="383" t="s">
        <v>532</v>
      </c>
      <c r="M18" s="384">
        <v>15473</v>
      </c>
      <c r="N18" s="383" t="s">
        <v>151</v>
      </c>
      <c r="O18" s="383" t="s">
        <v>522</v>
      </c>
      <c r="P18" s="383" t="s">
        <v>523</v>
      </c>
      <c r="Q18" s="383" t="s">
        <v>524</v>
      </c>
      <c r="R18" s="383" t="s">
        <v>533</v>
      </c>
      <c r="S18" s="383" t="s">
        <v>534</v>
      </c>
      <c r="T18" s="385">
        <v>36.511000000000003</v>
      </c>
      <c r="U18" s="385">
        <v>-106.6885</v>
      </c>
      <c r="V18" s="384">
        <v>1</v>
      </c>
      <c r="W18" s="384">
        <v>0</v>
      </c>
      <c r="X18" s="384">
        <v>1</v>
      </c>
      <c r="Y18" s="386">
        <v>0</v>
      </c>
      <c r="Z18" s="382"/>
      <c r="AA18" s="382" t="s">
        <v>173</v>
      </c>
      <c r="AB18" s="382"/>
      <c r="AC18" s="384">
        <v>0</v>
      </c>
      <c r="AD18" s="385">
        <v>0.30930000000000002</v>
      </c>
      <c r="AE18" s="387">
        <v>8</v>
      </c>
      <c r="AF18" s="382">
        <v>0</v>
      </c>
      <c r="AG18" s="384">
        <v>0</v>
      </c>
      <c r="AH18" s="387">
        <v>0</v>
      </c>
      <c r="AI18" s="388">
        <v>0</v>
      </c>
      <c r="AJ18" s="385">
        <v>0</v>
      </c>
      <c r="AK18" s="384">
        <v>0</v>
      </c>
      <c r="AL18" s="387">
        <v>0</v>
      </c>
      <c r="AM18" s="387">
        <v>0</v>
      </c>
      <c r="AN18" s="387">
        <v>21675.93</v>
      </c>
      <c r="AO18" s="387">
        <v>9900.2099999999991</v>
      </c>
      <c r="AP18" s="389">
        <v>0</v>
      </c>
      <c r="AQ18" s="389">
        <v>0</v>
      </c>
      <c r="AR18" s="389">
        <v>0</v>
      </c>
      <c r="AS18" s="387">
        <v>0</v>
      </c>
      <c r="AT18" s="387">
        <v>0</v>
      </c>
      <c r="AU18" s="387">
        <v>0</v>
      </c>
      <c r="AV18" s="390" t="s">
        <v>531</v>
      </c>
      <c r="AW18" s="357">
        <f t="shared" si="0"/>
        <v>0</v>
      </c>
      <c r="AX18" s="379">
        <v>1</v>
      </c>
      <c r="AY18" s="357">
        <f t="shared" si="1"/>
        <v>0</v>
      </c>
      <c r="AZ18" s="380" t="s">
        <v>109</v>
      </c>
    </row>
    <row r="19" spans="1:52" x14ac:dyDescent="0.2">
      <c r="A19" s="382">
        <v>3255</v>
      </c>
      <c r="B19" s="382" t="s">
        <v>149</v>
      </c>
      <c r="C19" s="382" t="s">
        <v>197</v>
      </c>
      <c r="D19" s="383">
        <v>6402</v>
      </c>
      <c r="E19" s="384">
        <v>110028023494</v>
      </c>
      <c r="F19" s="383" t="s">
        <v>567</v>
      </c>
      <c r="G19" s="383">
        <v>25472</v>
      </c>
      <c r="H19" s="383"/>
      <c r="I19" s="383">
        <v>0</v>
      </c>
      <c r="J19" s="384">
        <v>-7061</v>
      </c>
      <c r="K19" s="383" t="s">
        <v>568</v>
      </c>
      <c r="L19" s="383" t="s">
        <v>540</v>
      </c>
      <c r="M19" s="384">
        <v>28503</v>
      </c>
      <c r="N19" s="383" t="s">
        <v>151</v>
      </c>
      <c r="O19" s="383" t="s">
        <v>541</v>
      </c>
      <c r="P19" s="383" t="s">
        <v>542</v>
      </c>
      <c r="Q19" s="383" t="s">
        <v>524</v>
      </c>
      <c r="R19" s="383" t="s">
        <v>569</v>
      </c>
      <c r="S19" s="383" t="s">
        <v>570</v>
      </c>
      <c r="T19" s="385">
        <v>33.133499999999998</v>
      </c>
      <c r="U19" s="385">
        <v>-107.1819</v>
      </c>
      <c r="V19" s="384">
        <v>1</v>
      </c>
      <c r="W19" s="384">
        <v>0</v>
      </c>
      <c r="X19" s="384">
        <v>3</v>
      </c>
      <c r="Y19" s="386">
        <v>0</v>
      </c>
      <c r="Z19" s="382"/>
      <c r="AA19" s="382" t="s">
        <v>173</v>
      </c>
      <c r="AB19" s="382"/>
      <c r="AC19" s="384">
        <v>0</v>
      </c>
      <c r="AD19" s="385">
        <v>0.188</v>
      </c>
      <c r="AE19" s="387">
        <v>27.9</v>
      </c>
      <c r="AF19" s="382">
        <v>0</v>
      </c>
      <c r="AG19" s="384">
        <v>0</v>
      </c>
      <c r="AH19" s="387">
        <v>0</v>
      </c>
      <c r="AI19" s="388">
        <v>0</v>
      </c>
      <c r="AJ19" s="385">
        <v>0</v>
      </c>
      <c r="AK19" s="384">
        <v>0</v>
      </c>
      <c r="AL19" s="387">
        <v>0</v>
      </c>
      <c r="AM19" s="387">
        <v>0</v>
      </c>
      <c r="AN19" s="387">
        <v>45956.95</v>
      </c>
      <c r="AO19" s="387">
        <v>20990.27</v>
      </c>
      <c r="AP19" s="389">
        <v>0</v>
      </c>
      <c r="AQ19" s="389">
        <v>0</v>
      </c>
      <c r="AR19" s="389">
        <v>0</v>
      </c>
      <c r="AS19" s="387">
        <v>0</v>
      </c>
      <c r="AT19" s="387">
        <v>0</v>
      </c>
      <c r="AU19" s="387">
        <v>0</v>
      </c>
      <c r="AV19" s="390" t="s">
        <v>531</v>
      </c>
      <c r="AW19" s="357">
        <f t="shared" si="0"/>
        <v>0</v>
      </c>
      <c r="AX19" s="379">
        <v>1</v>
      </c>
      <c r="AY19" s="357">
        <f t="shared" si="1"/>
        <v>0</v>
      </c>
      <c r="AZ19" s="380" t="s">
        <v>109</v>
      </c>
    </row>
    <row r="20" spans="1:52" x14ac:dyDescent="0.2">
      <c r="A20" s="382">
        <v>3256</v>
      </c>
      <c r="B20" s="382" t="s">
        <v>149</v>
      </c>
      <c r="C20" s="382" t="s">
        <v>167</v>
      </c>
      <c r="D20" s="383">
        <v>87</v>
      </c>
      <c r="E20" s="384">
        <v>110000758797</v>
      </c>
      <c r="F20" s="383" t="s">
        <v>168</v>
      </c>
      <c r="G20" s="383">
        <v>30151</v>
      </c>
      <c r="H20" s="383"/>
      <c r="I20" s="383">
        <v>0</v>
      </c>
      <c r="J20" s="384">
        <v>0</v>
      </c>
      <c r="K20" s="383"/>
      <c r="L20" s="383" t="s">
        <v>571</v>
      </c>
      <c r="M20" s="384">
        <v>15466</v>
      </c>
      <c r="N20" s="383" t="s">
        <v>151</v>
      </c>
      <c r="O20" s="383" t="s">
        <v>541</v>
      </c>
      <c r="P20" s="383" t="s">
        <v>542</v>
      </c>
      <c r="Q20" s="383" t="s">
        <v>524</v>
      </c>
      <c r="R20" s="383" t="s">
        <v>560</v>
      </c>
      <c r="S20" s="383" t="s">
        <v>561</v>
      </c>
      <c r="T20" s="385">
        <v>35.415900000000001</v>
      </c>
      <c r="U20" s="385">
        <v>-108.08199999999999</v>
      </c>
      <c r="V20" s="384">
        <v>0</v>
      </c>
      <c r="W20" s="384">
        <v>1</v>
      </c>
      <c r="X20" s="384">
        <v>1</v>
      </c>
      <c r="Y20" s="386">
        <v>1</v>
      </c>
      <c r="Z20" s="382" t="s">
        <v>526</v>
      </c>
      <c r="AA20" s="382" t="s">
        <v>157</v>
      </c>
      <c r="AB20" s="382" t="s">
        <v>527</v>
      </c>
      <c r="AC20" s="384">
        <v>1</v>
      </c>
      <c r="AD20" s="385">
        <v>0.84850000000000003</v>
      </c>
      <c r="AE20" s="387">
        <v>257</v>
      </c>
      <c r="AF20" s="382">
        <v>0</v>
      </c>
      <c r="AG20" s="384">
        <v>0</v>
      </c>
      <c r="AH20" s="387">
        <v>0</v>
      </c>
      <c r="AI20" s="388">
        <v>0</v>
      </c>
      <c r="AJ20" s="385">
        <v>0</v>
      </c>
      <c r="AK20" s="384">
        <v>0</v>
      </c>
      <c r="AL20" s="387">
        <v>20053106</v>
      </c>
      <c r="AM20" s="387">
        <v>8327841</v>
      </c>
      <c r="AN20" s="387">
        <v>1910177</v>
      </c>
      <c r="AO20" s="387">
        <v>785757</v>
      </c>
      <c r="AP20" s="389">
        <v>3797.1379999999999</v>
      </c>
      <c r="AQ20" s="389">
        <v>1599.7280000000001</v>
      </c>
      <c r="AR20" s="389">
        <v>1293.2159999999999</v>
      </c>
      <c r="AS20" s="387">
        <v>2057449.2009999999</v>
      </c>
      <c r="AT20" s="387">
        <v>46643.525000000001</v>
      </c>
      <c r="AU20" s="387">
        <v>69965.286999999997</v>
      </c>
      <c r="AV20" s="390">
        <v>3.5331000000000001</v>
      </c>
      <c r="AW20" s="357">
        <f t="shared" si="0"/>
        <v>1867013.794010889</v>
      </c>
      <c r="AX20" s="379">
        <v>1</v>
      </c>
      <c r="AY20" s="357">
        <f t="shared" si="1"/>
        <v>1867013.794010889</v>
      </c>
      <c r="AZ20" s="380" t="s">
        <v>109</v>
      </c>
    </row>
    <row r="21" spans="1:52" x14ac:dyDescent="0.2">
      <c r="A21" s="382">
        <v>3257</v>
      </c>
      <c r="B21" s="382" t="s">
        <v>149</v>
      </c>
      <c r="C21" s="382" t="s">
        <v>214</v>
      </c>
      <c r="D21" s="383">
        <v>50906</v>
      </c>
      <c r="E21" s="384">
        <v>110028023500</v>
      </c>
      <c r="F21" s="383" t="s">
        <v>212</v>
      </c>
      <c r="G21" s="383">
        <v>21964</v>
      </c>
      <c r="H21" s="383" t="s">
        <v>184</v>
      </c>
      <c r="I21" s="383">
        <v>15473</v>
      </c>
      <c r="J21" s="384">
        <v>0</v>
      </c>
      <c r="K21" s="383"/>
      <c r="L21" s="383" t="s">
        <v>532</v>
      </c>
      <c r="M21" s="384">
        <v>15473</v>
      </c>
      <c r="N21" s="383" t="s">
        <v>151</v>
      </c>
      <c r="O21" s="383" t="s">
        <v>522</v>
      </c>
      <c r="P21" s="383" t="s">
        <v>523</v>
      </c>
      <c r="Q21" s="383" t="s">
        <v>524</v>
      </c>
      <c r="R21" s="383" t="s">
        <v>565</v>
      </c>
      <c r="S21" s="383" t="s">
        <v>566</v>
      </c>
      <c r="T21" s="385">
        <v>35.057000000000002</v>
      </c>
      <c r="U21" s="385">
        <v>-106.6575</v>
      </c>
      <c r="V21" s="384">
        <v>1</v>
      </c>
      <c r="W21" s="384">
        <v>0</v>
      </c>
      <c r="X21" s="384">
        <v>1</v>
      </c>
      <c r="Y21" s="386">
        <v>1</v>
      </c>
      <c r="Z21" s="382" t="s">
        <v>543</v>
      </c>
      <c r="AA21" s="382" t="s">
        <v>154</v>
      </c>
      <c r="AB21" s="382" t="s">
        <v>538</v>
      </c>
      <c r="AC21" s="384">
        <v>0</v>
      </c>
      <c r="AD21" s="385">
        <v>0.35</v>
      </c>
      <c r="AE21" s="387">
        <v>7</v>
      </c>
      <c r="AF21" s="382">
        <v>0</v>
      </c>
      <c r="AG21" s="384">
        <v>1</v>
      </c>
      <c r="AH21" s="387">
        <v>0</v>
      </c>
      <c r="AI21" s="391" t="s">
        <v>531</v>
      </c>
      <c r="AJ21" s="392">
        <v>0.33887499999999998</v>
      </c>
      <c r="AK21" s="384">
        <v>0</v>
      </c>
      <c r="AL21" s="387">
        <v>182443.32</v>
      </c>
      <c r="AM21" s="387">
        <v>108452.5163</v>
      </c>
      <c r="AN21" s="387">
        <v>21463.919999999998</v>
      </c>
      <c r="AO21" s="387">
        <v>12759.12</v>
      </c>
      <c r="AP21" s="389">
        <v>25.177199999999999</v>
      </c>
      <c r="AQ21" s="389">
        <v>14.9664</v>
      </c>
      <c r="AR21" s="389">
        <v>0.31929999999999997</v>
      </c>
      <c r="AS21" s="387">
        <v>10670.0815</v>
      </c>
      <c r="AT21" s="387">
        <v>424.36320000000001</v>
      </c>
      <c r="AU21" s="387">
        <v>42.436300000000003</v>
      </c>
      <c r="AV21" s="390" t="s">
        <v>531</v>
      </c>
      <c r="AW21" s="357">
        <f t="shared" si="0"/>
        <v>9682.4696007259518</v>
      </c>
      <c r="AX21" s="379">
        <v>1</v>
      </c>
      <c r="AY21" s="357">
        <f t="shared" si="1"/>
        <v>9682.4696007259518</v>
      </c>
      <c r="AZ21" s="380" t="s">
        <v>109</v>
      </c>
    </row>
    <row r="22" spans="1:52" x14ac:dyDescent="0.2">
      <c r="A22" s="382">
        <v>3259</v>
      </c>
      <c r="B22" s="382" t="s">
        <v>149</v>
      </c>
      <c r="C22" s="382" t="s">
        <v>202</v>
      </c>
      <c r="D22" s="383">
        <v>7967</v>
      </c>
      <c r="E22" s="384">
        <v>110007020883</v>
      </c>
      <c r="F22" s="383" t="s">
        <v>184</v>
      </c>
      <c r="G22" s="383">
        <v>15473</v>
      </c>
      <c r="H22" s="383"/>
      <c r="I22" s="383">
        <v>0</v>
      </c>
      <c r="J22" s="384">
        <v>-7113</v>
      </c>
      <c r="K22" s="383" t="s">
        <v>535</v>
      </c>
      <c r="L22" s="383" t="s">
        <v>532</v>
      </c>
      <c r="M22" s="384">
        <v>15473</v>
      </c>
      <c r="N22" s="383" t="s">
        <v>151</v>
      </c>
      <c r="O22" s="383" t="s">
        <v>522</v>
      </c>
      <c r="P22" s="383" t="s">
        <v>523</v>
      </c>
      <c r="Q22" s="383" t="s">
        <v>524</v>
      </c>
      <c r="R22" s="383" t="s">
        <v>572</v>
      </c>
      <c r="S22" s="383" t="s">
        <v>573</v>
      </c>
      <c r="T22" s="385">
        <v>32.351100000000002</v>
      </c>
      <c r="U22" s="385">
        <v>-108.6983</v>
      </c>
      <c r="V22" s="384">
        <v>0</v>
      </c>
      <c r="W22" s="384">
        <v>2</v>
      </c>
      <c r="X22" s="384">
        <v>2</v>
      </c>
      <c r="Y22" s="386">
        <v>1</v>
      </c>
      <c r="Z22" s="382" t="s">
        <v>537</v>
      </c>
      <c r="AA22" s="382" t="s">
        <v>154</v>
      </c>
      <c r="AB22" s="382" t="s">
        <v>538</v>
      </c>
      <c r="AC22" s="384">
        <v>0</v>
      </c>
      <c r="AD22" s="385">
        <v>0.1079</v>
      </c>
      <c r="AE22" s="387">
        <v>88</v>
      </c>
      <c r="AF22" s="382">
        <v>0</v>
      </c>
      <c r="AG22" s="384">
        <v>0</v>
      </c>
      <c r="AH22" s="387">
        <v>0</v>
      </c>
      <c r="AI22" s="388">
        <v>0</v>
      </c>
      <c r="AJ22" s="385">
        <v>0</v>
      </c>
      <c r="AK22" s="384">
        <v>0</v>
      </c>
      <c r="AL22" s="387">
        <v>1090684</v>
      </c>
      <c r="AM22" s="387">
        <v>417517</v>
      </c>
      <c r="AN22" s="387">
        <v>83140.960000000006</v>
      </c>
      <c r="AO22" s="387">
        <v>44239.83</v>
      </c>
      <c r="AP22" s="389">
        <v>58.353000000000002</v>
      </c>
      <c r="AQ22" s="389">
        <v>20.108000000000001</v>
      </c>
      <c r="AR22" s="389">
        <v>0.32700000000000001</v>
      </c>
      <c r="AS22" s="387">
        <v>64817.574999999997</v>
      </c>
      <c r="AT22" s="387">
        <v>2536.931</v>
      </c>
      <c r="AU22" s="387">
        <v>253.69300000000001</v>
      </c>
      <c r="AV22" s="390" t="s">
        <v>531</v>
      </c>
      <c r="AW22" s="357">
        <f t="shared" si="0"/>
        <v>58818.126134301267</v>
      </c>
      <c r="AX22" s="379">
        <v>1</v>
      </c>
      <c r="AY22" s="357">
        <f t="shared" si="1"/>
        <v>58818.126134301267</v>
      </c>
      <c r="AZ22" s="380" t="s">
        <v>109</v>
      </c>
    </row>
    <row r="23" spans="1:52" x14ac:dyDescent="0.2">
      <c r="A23" s="382">
        <v>3260</v>
      </c>
      <c r="B23" s="382" t="s">
        <v>149</v>
      </c>
      <c r="C23" s="382" t="s">
        <v>179</v>
      </c>
      <c r="D23" s="383">
        <v>2446</v>
      </c>
      <c r="E23" s="384">
        <v>110006091059</v>
      </c>
      <c r="F23" s="383" t="s">
        <v>180</v>
      </c>
      <c r="G23" s="383">
        <v>17718</v>
      </c>
      <c r="H23" s="383"/>
      <c r="I23" s="383">
        <v>0</v>
      </c>
      <c r="J23" s="384">
        <v>-7067</v>
      </c>
      <c r="K23" s="383" t="s">
        <v>550</v>
      </c>
      <c r="L23" s="383" t="s">
        <v>545</v>
      </c>
      <c r="M23" s="384">
        <v>17718</v>
      </c>
      <c r="N23" s="383" t="s">
        <v>181</v>
      </c>
      <c r="O23" s="383" t="s">
        <v>546</v>
      </c>
      <c r="P23" s="383" t="s">
        <v>547</v>
      </c>
      <c r="Q23" s="383" t="s">
        <v>524</v>
      </c>
      <c r="R23" s="383" t="s">
        <v>562</v>
      </c>
      <c r="S23" s="383" t="s">
        <v>563</v>
      </c>
      <c r="T23" s="385">
        <v>32.713099999999997</v>
      </c>
      <c r="U23" s="385">
        <v>-103.31</v>
      </c>
      <c r="V23" s="384">
        <v>0</v>
      </c>
      <c r="W23" s="384">
        <v>1</v>
      </c>
      <c r="X23" s="384">
        <v>3</v>
      </c>
      <c r="Y23" s="386">
        <v>1</v>
      </c>
      <c r="Z23" s="382" t="s">
        <v>574</v>
      </c>
      <c r="AA23" s="382" t="s">
        <v>154</v>
      </c>
      <c r="AB23" s="382" t="s">
        <v>538</v>
      </c>
      <c r="AC23" s="384">
        <v>0</v>
      </c>
      <c r="AD23" s="385">
        <v>0.27329999999999999</v>
      </c>
      <c r="AE23" s="387">
        <v>213</v>
      </c>
      <c r="AF23" s="382">
        <v>0</v>
      </c>
      <c r="AG23" s="384">
        <v>0</v>
      </c>
      <c r="AH23" s="387">
        <v>0</v>
      </c>
      <c r="AI23" s="388">
        <v>0</v>
      </c>
      <c r="AJ23" s="385">
        <v>0</v>
      </c>
      <c r="AK23" s="384">
        <v>0</v>
      </c>
      <c r="AL23" s="387">
        <v>5759004.0300000003</v>
      </c>
      <c r="AM23" s="387">
        <v>3310466.21</v>
      </c>
      <c r="AN23" s="387">
        <v>510037</v>
      </c>
      <c r="AO23" s="387">
        <v>286645</v>
      </c>
      <c r="AP23" s="389">
        <v>514.82619999999997</v>
      </c>
      <c r="AQ23" s="389">
        <v>287.89240000000001</v>
      </c>
      <c r="AR23" s="389">
        <v>2.6863999999999999</v>
      </c>
      <c r="AS23" s="387">
        <v>341597.99920000002</v>
      </c>
      <c r="AT23" s="387">
        <v>13395.4431</v>
      </c>
      <c r="AU23" s="387">
        <v>1339.5447999999999</v>
      </c>
      <c r="AV23" s="390" t="s">
        <v>531</v>
      </c>
      <c r="AW23" s="357">
        <f t="shared" si="0"/>
        <v>309980.03557168785</v>
      </c>
      <c r="AX23" s="379">
        <v>1</v>
      </c>
      <c r="AY23" s="357">
        <f t="shared" si="1"/>
        <v>309980.03557168785</v>
      </c>
      <c r="AZ23" s="380" t="s">
        <v>109</v>
      </c>
    </row>
    <row r="24" spans="1:52" x14ac:dyDescent="0.2">
      <c r="A24" s="382">
        <v>3261</v>
      </c>
      <c r="B24" s="382" t="s">
        <v>149</v>
      </c>
      <c r="C24" s="382" t="s">
        <v>227</v>
      </c>
      <c r="D24" s="383">
        <v>54814</v>
      </c>
      <c r="E24" s="384">
        <v>110006091353</v>
      </c>
      <c r="F24" s="383" t="s">
        <v>575</v>
      </c>
      <c r="G24" s="383">
        <v>-1241</v>
      </c>
      <c r="H24" s="383" t="s">
        <v>539</v>
      </c>
      <c r="I24" s="383">
        <v>6204</v>
      </c>
      <c r="J24" s="384">
        <v>0</v>
      </c>
      <c r="K24" s="383"/>
      <c r="L24" s="383" t="s">
        <v>540</v>
      </c>
      <c r="M24" s="384">
        <v>28503</v>
      </c>
      <c r="N24" s="383" t="s">
        <v>151</v>
      </c>
      <c r="O24" s="383" t="s">
        <v>541</v>
      </c>
      <c r="P24" s="383" t="s">
        <v>542</v>
      </c>
      <c r="Q24" s="383" t="s">
        <v>524</v>
      </c>
      <c r="R24" s="383" t="s">
        <v>525</v>
      </c>
      <c r="S24" s="383" t="s">
        <v>186</v>
      </c>
      <c r="T24" s="385">
        <v>36.736699999999999</v>
      </c>
      <c r="U24" s="385">
        <v>-107.9417</v>
      </c>
      <c r="V24" s="384">
        <v>0</v>
      </c>
      <c r="W24" s="384">
        <v>2</v>
      </c>
      <c r="X24" s="384">
        <v>4</v>
      </c>
      <c r="Y24" s="386">
        <v>1</v>
      </c>
      <c r="Z24" s="382" t="s">
        <v>537</v>
      </c>
      <c r="AA24" s="382" t="s">
        <v>154</v>
      </c>
      <c r="AB24" s="382" t="s">
        <v>538</v>
      </c>
      <c r="AC24" s="384">
        <v>0</v>
      </c>
      <c r="AD24" s="385">
        <v>0.43070000000000003</v>
      </c>
      <c r="AE24" s="387">
        <v>121.6</v>
      </c>
      <c r="AF24" s="382">
        <v>0</v>
      </c>
      <c r="AG24" s="384">
        <v>1</v>
      </c>
      <c r="AH24" s="387">
        <v>0</v>
      </c>
      <c r="AI24" s="391" t="s">
        <v>531</v>
      </c>
      <c r="AJ24" s="392">
        <v>0.663157</v>
      </c>
      <c r="AK24" s="384">
        <v>0</v>
      </c>
      <c r="AL24" s="387">
        <v>5566326.0810000002</v>
      </c>
      <c r="AM24" s="387">
        <v>2324768.7702000001</v>
      </c>
      <c r="AN24" s="387">
        <v>458828.12</v>
      </c>
      <c r="AO24" s="387">
        <v>236749.37</v>
      </c>
      <c r="AP24" s="389">
        <v>73.109700000000004</v>
      </c>
      <c r="AQ24" s="389">
        <v>32.2712</v>
      </c>
      <c r="AR24" s="389">
        <v>1.6698</v>
      </c>
      <c r="AS24" s="387">
        <v>330798.09289999999</v>
      </c>
      <c r="AT24" s="387">
        <v>12947.2742</v>
      </c>
      <c r="AU24" s="387">
        <v>1294.7270000000001</v>
      </c>
      <c r="AV24" s="390" t="s">
        <v>531</v>
      </c>
      <c r="AW24" s="357">
        <f t="shared" si="0"/>
        <v>300179.75762250449</v>
      </c>
      <c r="AX24" s="379">
        <v>1</v>
      </c>
      <c r="AY24" s="357">
        <f t="shared" si="1"/>
        <v>300179.75762250449</v>
      </c>
      <c r="AZ24" s="380" t="s">
        <v>109</v>
      </c>
    </row>
    <row r="25" spans="1:52" x14ac:dyDescent="0.2">
      <c r="A25" s="382">
        <v>3262</v>
      </c>
      <c r="B25" s="382" t="s">
        <v>149</v>
      </c>
      <c r="C25" s="382" t="s">
        <v>170</v>
      </c>
      <c r="D25" s="383">
        <v>584</v>
      </c>
      <c r="E25" s="384">
        <v>110028023537</v>
      </c>
      <c r="F25" s="383" t="s">
        <v>539</v>
      </c>
      <c r="G25" s="383">
        <v>6204</v>
      </c>
      <c r="H25" s="383"/>
      <c r="I25" s="383">
        <v>0</v>
      </c>
      <c r="J25" s="384">
        <v>0</v>
      </c>
      <c r="K25" s="383"/>
      <c r="L25" s="383" t="s">
        <v>540</v>
      </c>
      <c r="M25" s="384">
        <v>28503</v>
      </c>
      <c r="N25" s="383" t="s">
        <v>151</v>
      </c>
      <c r="O25" s="383" t="s">
        <v>541</v>
      </c>
      <c r="P25" s="383" t="s">
        <v>542</v>
      </c>
      <c r="Q25" s="383" t="s">
        <v>524</v>
      </c>
      <c r="R25" s="383" t="s">
        <v>525</v>
      </c>
      <c r="S25" s="383" t="s">
        <v>186</v>
      </c>
      <c r="T25" s="385">
        <v>36.508099999999999</v>
      </c>
      <c r="U25" s="385">
        <v>-108.3229</v>
      </c>
      <c r="V25" s="384">
        <v>1</v>
      </c>
      <c r="W25" s="384">
        <v>0</v>
      </c>
      <c r="X25" s="384">
        <v>2</v>
      </c>
      <c r="Y25" s="386">
        <v>0</v>
      </c>
      <c r="Z25" s="382"/>
      <c r="AA25" s="382" t="s">
        <v>173</v>
      </c>
      <c r="AB25" s="382"/>
      <c r="AC25" s="384">
        <v>0</v>
      </c>
      <c r="AD25" s="385">
        <v>0.2477</v>
      </c>
      <c r="AE25" s="387">
        <v>30</v>
      </c>
      <c r="AF25" s="382">
        <v>0</v>
      </c>
      <c r="AG25" s="384">
        <v>0</v>
      </c>
      <c r="AH25" s="387">
        <v>0</v>
      </c>
      <c r="AI25" s="388">
        <v>0</v>
      </c>
      <c r="AJ25" s="385">
        <v>0</v>
      </c>
      <c r="AK25" s="384">
        <v>0</v>
      </c>
      <c r="AL25" s="387">
        <v>0</v>
      </c>
      <c r="AM25" s="387">
        <v>0</v>
      </c>
      <c r="AN25" s="387">
        <v>65087.95</v>
      </c>
      <c r="AO25" s="387">
        <v>29728.12</v>
      </c>
      <c r="AP25" s="389">
        <v>0</v>
      </c>
      <c r="AQ25" s="389">
        <v>0</v>
      </c>
      <c r="AR25" s="389">
        <v>0</v>
      </c>
      <c r="AS25" s="387">
        <v>0</v>
      </c>
      <c r="AT25" s="387">
        <v>0</v>
      </c>
      <c r="AU25" s="387">
        <v>0</v>
      </c>
      <c r="AV25" s="390" t="s">
        <v>531</v>
      </c>
      <c r="AW25" s="357">
        <f t="shared" si="0"/>
        <v>0</v>
      </c>
      <c r="AX25" s="379">
        <v>1</v>
      </c>
      <c r="AY25" s="357">
        <f t="shared" si="1"/>
        <v>0</v>
      </c>
      <c r="AZ25" s="380" t="s">
        <v>109</v>
      </c>
    </row>
    <row r="26" spans="1:52" x14ac:dyDescent="0.2">
      <c r="A26" s="382">
        <v>3263</v>
      </c>
      <c r="B26" s="382" t="s">
        <v>149</v>
      </c>
      <c r="C26" s="382" t="s">
        <v>229</v>
      </c>
      <c r="D26" s="383">
        <v>54975</v>
      </c>
      <c r="E26" s="384">
        <v>110007975548</v>
      </c>
      <c r="F26" s="383" t="s">
        <v>229</v>
      </c>
      <c r="G26" s="383">
        <v>21965</v>
      </c>
      <c r="H26" s="383" t="s">
        <v>576</v>
      </c>
      <c r="I26" s="383">
        <v>5701</v>
      </c>
      <c r="J26" s="384">
        <v>0</v>
      </c>
      <c r="K26" s="383"/>
      <c r="L26" s="383" t="s">
        <v>576</v>
      </c>
      <c r="M26" s="384">
        <v>5701</v>
      </c>
      <c r="N26" s="383" t="s">
        <v>151</v>
      </c>
      <c r="O26" s="383" t="s">
        <v>522</v>
      </c>
      <c r="P26" s="383" t="s">
        <v>523</v>
      </c>
      <c r="Q26" s="383" t="s">
        <v>524</v>
      </c>
      <c r="R26" s="383" t="s">
        <v>529</v>
      </c>
      <c r="S26" s="383" t="s">
        <v>536</v>
      </c>
      <c r="T26" s="385">
        <v>32.358899999999998</v>
      </c>
      <c r="U26" s="385">
        <v>-106.8216</v>
      </c>
      <c r="V26" s="384">
        <v>1</v>
      </c>
      <c r="W26" s="384">
        <v>0</v>
      </c>
      <c r="X26" s="384">
        <v>1</v>
      </c>
      <c r="Y26" s="386">
        <v>1</v>
      </c>
      <c r="Z26" s="382" t="s">
        <v>543</v>
      </c>
      <c r="AA26" s="382" t="s">
        <v>154</v>
      </c>
      <c r="AB26" s="382" t="s">
        <v>538</v>
      </c>
      <c r="AC26" s="384">
        <v>0</v>
      </c>
      <c r="AD26" s="385">
        <v>0.7137</v>
      </c>
      <c r="AE26" s="387">
        <v>4.7</v>
      </c>
      <c r="AF26" s="382">
        <v>0</v>
      </c>
      <c r="AG26" s="384">
        <v>1</v>
      </c>
      <c r="AH26" s="387">
        <v>0</v>
      </c>
      <c r="AI26" s="391" t="s">
        <v>531</v>
      </c>
      <c r="AJ26" s="392">
        <v>1</v>
      </c>
      <c r="AK26" s="384">
        <v>0</v>
      </c>
      <c r="AL26" s="387">
        <v>219899.4</v>
      </c>
      <c r="AM26" s="387">
        <v>113465.24</v>
      </c>
      <c r="AN26" s="387">
        <v>29384.27</v>
      </c>
      <c r="AO26" s="387">
        <v>15161.9</v>
      </c>
      <c r="AP26" s="389">
        <v>30.3461</v>
      </c>
      <c r="AQ26" s="389">
        <v>15.658200000000001</v>
      </c>
      <c r="AR26" s="389">
        <v>0.37540000000000001</v>
      </c>
      <c r="AS26" s="387">
        <v>12860.6765</v>
      </c>
      <c r="AT26" s="387">
        <v>511.48599999999999</v>
      </c>
      <c r="AU26" s="387">
        <v>51.148600000000002</v>
      </c>
      <c r="AV26" s="390" t="s">
        <v>531</v>
      </c>
      <c r="AW26" s="357">
        <f t="shared" si="0"/>
        <v>11670.305353901995</v>
      </c>
      <c r="AX26" s="379">
        <v>1</v>
      </c>
      <c r="AY26" s="357">
        <f t="shared" si="1"/>
        <v>11670.305353901995</v>
      </c>
      <c r="AZ26" s="380" t="s">
        <v>109</v>
      </c>
    </row>
    <row r="27" spans="1:52" x14ac:dyDescent="0.2">
      <c r="A27" s="382">
        <v>3264</v>
      </c>
      <c r="B27" s="382" t="s">
        <v>149</v>
      </c>
      <c r="C27" s="382" t="s">
        <v>237</v>
      </c>
      <c r="D27" s="383">
        <v>56097</v>
      </c>
      <c r="E27" s="384">
        <v>110028024518</v>
      </c>
      <c r="F27" s="383" t="s">
        <v>577</v>
      </c>
      <c r="G27" s="383">
        <v>-1064</v>
      </c>
      <c r="H27" s="383" t="s">
        <v>184</v>
      </c>
      <c r="I27" s="383">
        <v>15473</v>
      </c>
      <c r="J27" s="384">
        <v>-7027</v>
      </c>
      <c r="K27" s="383" t="s">
        <v>578</v>
      </c>
      <c r="L27" s="383" t="s">
        <v>532</v>
      </c>
      <c r="M27" s="384">
        <v>15473</v>
      </c>
      <c r="N27" s="383" t="s">
        <v>151</v>
      </c>
      <c r="O27" s="383" t="s">
        <v>522</v>
      </c>
      <c r="P27" s="383" t="s">
        <v>523</v>
      </c>
      <c r="Q27" s="383" t="s">
        <v>524</v>
      </c>
      <c r="R27" s="383" t="s">
        <v>548</v>
      </c>
      <c r="S27" s="383" t="s">
        <v>549</v>
      </c>
      <c r="T27" s="385">
        <v>35.1081</v>
      </c>
      <c r="U27" s="385">
        <v>-103.5359</v>
      </c>
      <c r="V27" s="384">
        <v>1</v>
      </c>
      <c r="W27" s="384">
        <v>0</v>
      </c>
      <c r="X27" s="384">
        <v>1</v>
      </c>
      <c r="Y27" s="386">
        <v>0</v>
      </c>
      <c r="Z27" s="382"/>
      <c r="AA27" s="382" t="s">
        <v>240</v>
      </c>
      <c r="AB27" s="382"/>
      <c r="AC27" s="384">
        <v>0</v>
      </c>
      <c r="AD27" s="385">
        <v>0.28710000000000002</v>
      </c>
      <c r="AE27" s="387">
        <v>204</v>
      </c>
      <c r="AF27" s="382">
        <v>0</v>
      </c>
      <c r="AG27" s="384">
        <v>0</v>
      </c>
      <c r="AH27" s="387">
        <v>0</v>
      </c>
      <c r="AI27" s="388">
        <v>0</v>
      </c>
      <c r="AJ27" s="385">
        <v>0</v>
      </c>
      <c r="AK27" s="384">
        <v>0</v>
      </c>
      <c r="AL27" s="387">
        <v>0</v>
      </c>
      <c r="AM27" s="387">
        <v>0</v>
      </c>
      <c r="AN27" s="387">
        <v>512998</v>
      </c>
      <c r="AO27" s="387">
        <v>188633</v>
      </c>
      <c r="AP27" s="389">
        <v>0</v>
      </c>
      <c r="AQ27" s="389">
        <v>0</v>
      </c>
      <c r="AR27" s="389">
        <v>0</v>
      </c>
      <c r="AS27" s="387">
        <v>0</v>
      </c>
      <c r="AT27" s="387">
        <v>0</v>
      </c>
      <c r="AU27" s="387">
        <v>0</v>
      </c>
      <c r="AV27" s="390" t="s">
        <v>531</v>
      </c>
      <c r="AW27" s="357">
        <f t="shared" si="0"/>
        <v>0</v>
      </c>
      <c r="AX27" s="379">
        <v>1</v>
      </c>
      <c r="AY27" s="357">
        <f t="shared" si="1"/>
        <v>0</v>
      </c>
      <c r="AZ27" s="380" t="s">
        <v>109</v>
      </c>
    </row>
    <row r="28" spans="1:52" x14ac:dyDescent="0.2">
      <c r="A28" s="382">
        <v>3265</v>
      </c>
      <c r="B28" s="382" t="s">
        <v>149</v>
      </c>
      <c r="C28" s="382" t="s">
        <v>225</v>
      </c>
      <c r="D28" s="383">
        <v>54734</v>
      </c>
      <c r="E28" s="384">
        <v>110028024536</v>
      </c>
      <c r="F28" s="383" t="s">
        <v>553</v>
      </c>
      <c r="G28" s="383">
        <v>-1118</v>
      </c>
      <c r="H28" s="383" t="s">
        <v>554</v>
      </c>
      <c r="I28" s="383">
        <v>40051.1</v>
      </c>
      <c r="J28" s="384">
        <v>0</v>
      </c>
      <c r="K28" s="383"/>
      <c r="L28" s="383" t="s">
        <v>532</v>
      </c>
      <c r="M28" s="384">
        <v>15473</v>
      </c>
      <c r="N28" s="383" t="s">
        <v>151</v>
      </c>
      <c r="O28" s="383" t="s">
        <v>522</v>
      </c>
      <c r="P28" s="383" t="s">
        <v>523</v>
      </c>
      <c r="Q28" s="383" t="s">
        <v>524</v>
      </c>
      <c r="R28" s="383" t="s">
        <v>555</v>
      </c>
      <c r="S28" s="383" t="s">
        <v>556</v>
      </c>
      <c r="T28" s="385">
        <v>32.743499999999997</v>
      </c>
      <c r="U28" s="385">
        <v>-108.375</v>
      </c>
      <c r="V28" s="384">
        <v>1</v>
      </c>
      <c r="W28" s="384">
        <v>0</v>
      </c>
      <c r="X28" s="384">
        <v>15</v>
      </c>
      <c r="Y28" s="386">
        <v>1</v>
      </c>
      <c r="Z28" s="382" t="s">
        <v>543</v>
      </c>
      <c r="AA28" s="382" t="s">
        <v>154</v>
      </c>
      <c r="AB28" s="382" t="s">
        <v>538</v>
      </c>
      <c r="AC28" s="384">
        <v>0</v>
      </c>
      <c r="AD28" s="385">
        <v>7.7000000000000002E-3</v>
      </c>
      <c r="AE28" s="387">
        <v>45.4</v>
      </c>
      <c r="AF28" s="382">
        <v>0</v>
      </c>
      <c r="AG28" s="384">
        <v>0</v>
      </c>
      <c r="AH28" s="387">
        <v>0</v>
      </c>
      <c r="AI28" s="388">
        <v>0</v>
      </c>
      <c r="AJ28" s="385">
        <v>0</v>
      </c>
      <c r="AK28" s="384">
        <v>0</v>
      </c>
      <c r="AL28" s="387">
        <v>30459.72</v>
      </c>
      <c r="AM28" s="387">
        <v>24151.65</v>
      </c>
      <c r="AN28" s="387">
        <v>3075</v>
      </c>
      <c r="AO28" s="387">
        <v>2552</v>
      </c>
      <c r="AP28" s="389">
        <v>24.0731</v>
      </c>
      <c r="AQ28" s="389">
        <v>18.2502</v>
      </c>
      <c r="AR28" s="389">
        <v>0.65600000000000003</v>
      </c>
      <c r="AS28" s="387">
        <v>1922.4795999999999</v>
      </c>
      <c r="AT28" s="387">
        <v>100.47709999999999</v>
      </c>
      <c r="AU28" s="387">
        <v>14.491899999999999</v>
      </c>
      <c r="AV28" s="390" t="s">
        <v>531</v>
      </c>
      <c r="AW28" s="357">
        <f t="shared" si="0"/>
        <v>1744.5368421052628</v>
      </c>
      <c r="AX28" s="379">
        <v>1</v>
      </c>
      <c r="AY28" s="357">
        <f t="shared" si="1"/>
        <v>1744.5368421052628</v>
      </c>
      <c r="AZ28" s="380" t="s">
        <v>109</v>
      </c>
    </row>
    <row r="29" spans="1:52" x14ac:dyDescent="0.2">
      <c r="A29" s="382">
        <v>3266</v>
      </c>
      <c r="B29" s="382" t="s">
        <v>149</v>
      </c>
      <c r="C29" s="382" t="s">
        <v>203</v>
      </c>
      <c r="D29" s="383">
        <v>7975</v>
      </c>
      <c r="E29" s="384">
        <v>110014356990</v>
      </c>
      <c r="F29" s="383" t="s">
        <v>579</v>
      </c>
      <c r="G29" s="383">
        <v>30151</v>
      </c>
      <c r="H29" s="383"/>
      <c r="I29" s="383">
        <v>0</v>
      </c>
      <c r="J29" s="384">
        <v>0</v>
      </c>
      <c r="K29" s="383"/>
      <c r="L29" s="383" t="s">
        <v>571</v>
      </c>
      <c r="M29" s="384">
        <v>15466</v>
      </c>
      <c r="N29" s="383" t="s">
        <v>151</v>
      </c>
      <c r="O29" s="383" t="s">
        <v>541</v>
      </c>
      <c r="P29" s="383" t="s">
        <v>542</v>
      </c>
      <c r="Q29" s="383" t="s">
        <v>524</v>
      </c>
      <c r="R29" s="383" t="s">
        <v>572</v>
      </c>
      <c r="S29" s="383" t="s">
        <v>573</v>
      </c>
      <c r="T29" s="385">
        <v>32.2363</v>
      </c>
      <c r="U29" s="385">
        <v>-108.54940000000001</v>
      </c>
      <c r="V29" s="384">
        <v>0</v>
      </c>
      <c r="W29" s="384">
        <v>4</v>
      </c>
      <c r="X29" s="384">
        <v>4</v>
      </c>
      <c r="Y29" s="386">
        <v>1</v>
      </c>
      <c r="Z29" s="382" t="s">
        <v>537</v>
      </c>
      <c r="AA29" s="382" t="s">
        <v>154</v>
      </c>
      <c r="AB29" s="382" t="s">
        <v>538</v>
      </c>
      <c r="AC29" s="384">
        <v>0</v>
      </c>
      <c r="AD29" s="385">
        <v>3.4700000000000002E-2</v>
      </c>
      <c r="AE29" s="387">
        <v>186</v>
      </c>
      <c r="AF29" s="382">
        <v>0</v>
      </c>
      <c r="AG29" s="384">
        <v>0</v>
      </c>
      <c r="AH29" s="387">
        <v>0</v>
      </c>
      <c r="AI29" s="388">
        <v>0</v>
      </c>
      <c r="AJ29" s="385">
        <v>0</v>
      </c>
      <c r="AK29" s="384">
        <v>0</v>
      </c>
      <c r="AL29" s="387">
        <v>563898</v>
      </c>
      <c r="AM29" s="387">
        <v>428498</v>
      </c>
      <c r="AN29" s="387">
        <v>56610.92</v>
      </c>
      <c r="AO29" s="387">
        <v>30066.04</v>
      </c>
      <c r="AP29" s="389">
        <v>23.614000000000001</v>
      </c>
      <c r="AQ29" s="389">
        <v>16.923999999999999</v>
      </c>
      <c r="AR29" s="389">
        <v>0.40699999999999997</v>
      </c>
      <c r="AS29" s="387">
        <v>33770.85</v>
      </c>
      <c r="AT29" s="387">
        <v>1311.626</v>
      </c>
      <c r="AU29" s="387">
        <v>131.16300000000001</v>
      </c>
      <c r="AV29" s="390" t="s">
        <v>531</v>
      </c>
      <c r="AW29" s="357">
        <f t="shared" si="0"/>
        <v>30645.054446460977</v>
      </c>
      <c r="AX29" s="379">
        <v>1</v>
      </c>
      <c r="AY29" s="357">
        <f t="shared" si="1"/>
        <v>30645.054446460977</v>
      </c>
      <c r="AZ29" s="380" t="s">
        <v>109</v>
      </c>
    </row>
    <row r="30" spans="1:52" x14ac:dyDescent="0.2">
      <c r="A30" s="382">
        <v>3267</v>
      </c>
      <c r="B30" s="382" t="s">
        <v>149</v>
      </c>
      <c r="C30" s="382" t="s">
        <v>192</v>
      </c>
      <c r="D30" s="383">
        <v>2468</v>
      </c>
      <c r="E30" s="384">
        <v>110001547210</v>
      </c>
      <c r="F30" s="383" t="s">
        <v>193</v>
      </c>
      <c r="G30" s="383">
        <v>15698</v>
      </c>
      <c r="H30" s="383"/>
      <c r="I30" s="383">
        <v>0</v>
      </c>
      <c r="J30" s="384">
        <v>0</v>
      </c>
      <c r="K30" s="383"/>
      <c r="L30" s="383" t="s">
        <v>571</v>
      </c>
      <c r="M30" s="384">
        <v>15466</v>
      </c>
      <c r="N30" s="383" t="s">
        <v>151</v>
      </c>
      <c r="O30" s="383" t="s">
        <v>541</v>
      </c>
      <c r="P30" s="383" t="s">
        <v>542</v>
      </c>
      <c r="Q30" s="383" t="s">
        <v>524</v>
      </c>
      <c r="R30" s="383" t="s">
        <v>580</v>
      </c>
      <c r="S30" s="383" t="s">
        <v>581</v>
      </c>
      <c r="T30" s="385">
        <v>36.6</v>
      </c>
      <c r="U30" s="385">
        <v>-104.65</v>
      </c>
      <c r="V30" s="384">
        <v>0</v>
      </c>
      <c r="W30" s="384">
        <v>0</v>
      </c>
      <c r="X30" s="384">
        <v>2</v>
      </c>
      <c r="Y30" s="386">
        <v>1</v>
      </c>
      <c r="Z30" s="382" t="s">
        <v>543</v>
      </c>
      <c r="AA30" s="382" t="s">
        <v>195</v>
      </c>
      <c r="AB30" s="382" t="s">
        <v>527</v>
      </c>
      <c r="AC30" s="384">
        <v>1</v>
      </c>
      <c r="AD30" s="385">
        <v>0.2016</v>
      </c>
      <c r="AE30" s="387">
        <v>15.5</v>
      </c>
      <c r="AF30" s="382">
        <v>0</v>
      </c>
      <c r="AG30" s="384">
        <v>1</v>
      </c>
      <c r="AH30" s="387">
        <v>0</v>
      </c>
      <c r="AI30" s="391" t="s">
        <v>531</v>
      </c>
      <c r="AJ30" s="392">
        <v>0.39568300000000001</v>
      </c>
      <c r="AK30" s="384">
        <v>0</v>
      </c>
      <c r="AL30" s="387">
        <v>236914.43599999999</v>
      </c>
      <c r="AM30" s="387">
        <v>103562.51760000001</v>
      </c>
      <c r="AN30" s="387">
        <v>27378.89</v>
      </c>
      <c r="AO30" s="387">
        <v>11978.16</v>
      </c>
      <c r="AP30" s="389">
        <v>90.631</v>
      </c>
      <c r="AQ30" s="389">
        <v>39.690399999999997</v>
      </c>
      <c r="AR30" s="389">
        <v>226.3108</v>
      </c>
      <c r="AS30" s="387">
        <v>24549.0232</v>
      </c>
      <c r="AT30" s="387">
        <v>551.06299999999999</v>
      </c>
      <c r="AU30" s="387">
        <v>818.20659999999998</v>
      </c>
      <c r="AV30" s="390" t="s">
        <v>531</v>
      </c>
      <c r="AW30" s="357">
        <f t="shared" si="0"/>
        <v>22276.790562613427</v>
      </c>
      <c r="AX30" s="379">
        <v>1</v>
      </c>
      <c r="AY30" s="357">
        <f t="shared" si="1"/>
        <v>22276.790562613427</v>
      </c>
      <c r="AZ30" s="380" t="s">
        <v>109</v>
      </c>
    </row>
    <row r="31" spans="1:52" x14ac:dyDescent="0.2">
      <c r="A31" s="382">
        <v>3268</v>
      </c>
      <c r="B31" s="382" t="s">
        <v>149</v>
      </c>
      <c r="C31" s="382" t="s">
        <v>185</v>
      </c>
      <c r="D31" s="383">
        <v>2450</v>
      </c>
      <c r="E31" s="384">
        <v>110022325170</v>
      </c>
      <c r="F31" s="383" t="s">
        <v>184</v>
      </c>
      <c r="G31" s="383">
        <v>15473</v>
      </c>
      <c r="H31" s="383"/>
      <c r="I31" s="383">
        <v>0</v>
      </c>
      <c r="J31" s="384">
        <v>-7113</v>
      </c>
      <c r="K31" s="383" t="s">
        <v>535</v>
      </c>
      <c r="L31" s="383" t="s">
        <v>532</v>
      </c>
      <c r="M31" s="384">
        <v>15473</v>
      </c>
      <c r="N31" s="383" t="s">
        <v>151</v>
      </c>
      <c r="O31" s="383" t="s">
        <v>522</v>
      </c>
      <c r="P31" s="383" t="s">
        <v>523</v>
      </c>
      <c r="Q31" s="383" t="s">
        <v>524</v>
      </c>
      <c r="R31" s="383" t="s">
        <v>565</v>
      </c>
      <c r="S31" s="383" t="s">
        <v>566</v>
      </c>
      <c r="T31" s="385">
        <v>35.101799999999997</v>
      </c>
      <c r="U31" s="385">
        <v>-106.35590000000001</v>
      </c>
      <c r="V31" s="384">
        <v>0</v>
      </c>
      <c r="W31" s="384">
        <v>3</v>
      </c>
      <c r="X31" s="384">
        <v>3</v>
      </c>
      <c r="Y31" s="386">
        <v>1</v>
      </c>
      <c r="Z31" s="382" t="s">
        <v>537</v>
      </c>
      <c r="AA31" s="382" t="s">
        <v>154</v>
      </c>
      <c r="AB31" s="382" t="s">
        <v>538</v>
      </c>
      <c r="AC31" s="384">
        <v>0</v>
      </c>
      <c r="AD31" s="385">
        <v>7.4899999999999994E-2</v>
      </c>
      <c r="AE31" s="387">
        <v>154</v>
      </c>
      <c r="AF31" s="382">
        <v>0</v>
      </c>
      <c r="AG31" s="384">
        <v>0</v>
      </c>
      <c r="AH31" s="387">
        <v>0</v>
      </c>
      <c r="AI31" s="388">
        <v>0</v>
      </c>
      <c r="AJ31" s="385">
        <v>0</v>
      </c>
      <c r="AK31" s="384">
        <v>0</v>
      </c>
      <c r="AL31" s="387">
        <v>1291098</v>
      </c>
      <c r="AM31" s="387">
        <v>963138</v>
      </c>
      <c r="AN31" s="387">
        <v>100991.94</v>
      </c>
      <c r="AO31" s="387">
        <v>53738.45</v>
      </c>
      <c r="AP31" s="389">
        <v>150.87700000000001</v>
      </c>
      <c r="AQ31" s="389">
        <v>112.18600000000001</v>
      </c>
      <c r="AR31" s="389">
        <v>0.38800000000000001</v>
      </c>
      <c r="AS31" s="387">
        <v>76729.675000000003</v>
      </c>
      <c r="AT31" s="387">
        <v>3003.0940000000001</v>
      </c>
      <c r="AU31" s="387">
        <v>300.31</v>
      </c>
      <c r="AV31" s="390" t="s">
        <v>531</v>
      </c>
      <c r="AW31" s="357">
        <f t="shared" si="0"/>
        <v>69627.654264972778</v>
      </c>
      <c r="AX31" s="379">
        <v>1</v>
      </c>
      <c r="AY31" s="357">
        <f t="shared" si="1"/>
        <v>69627.654264972778</v>
      </c>
      <c r="AZ31" s="380" t="s">
        <v>109</v>
      </c>
    </row>
    <row r="32" spans="1:52" x14ac:dyDescent="0.2">
      <c r="A32" s="382">
        <v>3269</v>
      </c>
      <c r="B32" s="382" t="s">
        <v>149</v>
      </c>
      <c r="C32" s="382" t="s">
        <v>175</v>
      </c>
      <c r="D32" s="383">
        <v>2444</v>
      </c>
      <c r="E32" s="384">
        <v>110001547238</v>
      </c>
      <c r="F32" s="383" t="s">
        <v>176</v>
      </c>
      <c r="G32" s="383">
        <v>5701</v>
      </c>
      <c r="H32" s="383"/>
      <c r="I32" s="383">
        <v>0</v>
      </c>
      <c r="J32" s="384">
        <v>0</v>
      </c>
      <c r="K32" s="383"/>
      <c r="L32" s="383" t="s">
        <v>576</v>
      </c>
      <c r="M32" s="384">
        <v>5701</v>
      </c>
      <c r="N32" s="383" t="s">
        <v>151</v>
      </c>
      <c r="O32" s="383" t="s">
        <v>522</v>
      </c>
      <c r="P32" s="383" t="s">
        <v>523</v>
      </c>
      <c r="Q32" s="383" t="s">
        <v>524</v>
      </c>
      <c r="R32" s="383" t="s">
        <v>529</v>
      </c>
      <c r="S32" s="383" t="s">
        <v>536</v>
      </c>
      <c r="T32" s="385">
        <v>31.8047</v>
      </c>
      <c r="U32" s="385">
        <v>-106.5472</v>
      </c>
      <c r="V32" s="384">
        <v>0</v>
      </c>
      <c r="W32" s="384">
        <v>3</v>
      </c>
      <c r="X32" s="384">
        <v>3</v>
      </c>
      <c r="Y32" s="386">
        <v>1</v>
      </c>
      <c r="Z32" s="382" t="s">
        <v>537</v>
      </c>
      <c r="AA32" s="382" t="s">
        <v>154</v>
      </c>
      <c r="AB32" s="382" t="s">
        <v>538</v>
      </c>
      <c r="AC32" s="384">
        <v>0</v>
      </c>
      <c r="AD32" s="385">
        <v>0.29509999999999997</v>
      </c>
      <c r="AE32" s="387">
        <v>266.5</v>
      </c>
      <c r="AF32" s="382">
        <v>0</v>
      </c>
      <c r="AG32" s="384">
        <v>0</v>
      </c>
      <c r="AH32" s="387">
        <v>0</v>
      </c>
      <c r="AI32" s="388">
        <v>0</v>
      </c>
      <c r="AJ32" s="385">
        <v>0</v>
      </c>
      <c r="AK32" s="384">
        <v>0</v>
      </c>
      <c r="AL32" s="387">
        <v>8060849</v>
      </c>
      <c r="AM32" s="387">
        <v>4361033</v>
      </c>
      <c r="AN32" s="387">
        <v>688884</v>
      </c>
      <c r="AO32" s="387">
        <v>372248</v>
      </c>
      <c r="AP32" s="389">
        <v>870.12</v>
      </c>
      <c r="AQ32" s="389">
        <v>468.37099999999998</v>
      </c>
      <c r="AR32" s="389">
        <v>2.4489999999999998</v>
      </c>
      <c r="AS32" s="387">
        <v>479029.77500000002</v>
      </c>
      <c r="AT32" s="387">
        <v>18749.535</v>
      </c>
      <c r="AU32" s="387">
        <v>1874.954</v>
      </c>
      <c r="AV32" s="390" t="s">
        <v>531</v>
      </c>
      <c r="AW32" s="357">
        <f t="shared" si="0"/>
        <v>434691.26588021778</v>
      </c>
      <c r="AX32" s="379">
        <v>1</v>
      </c>
      <c r="AY32" s="357">
        <f t="shared" si="1"/>
        <v>434691.26588021778</v>
      </c>
      <c r="AZ32" s="380" t="s">
        <v>109</v>
      </c>
    </row>
    <row r="33" spans="1:52" x14ac:dyDescent="0.2">
      <c r="A33" s="382">
        <v>3270</v>
      </c>
      <c r="B33" s="382" t="s">
        <v>149</v>
      </c>
      <c r="C33" s="382" t="s">
        <v>186</v>
      </c>
      <c r="D33" s="383">
        <v>2451</v>
      </c>
      <c r="E33" s="384">
        <v>110000600868</v>
      </c>
      <c r="F33" s="383" t="s">
        <v>184</v>
      </c>
      <c r="G33" s="383">
        <v>15473</v>
      </c>
      <c r="H33" s="383"/>
      <c r="I33" s="383">
        <v>0</v>
      </c>
      <c r="J33" s="384">
        <v>-7113</v>
      </c>
      <c r="K33" s="383" t="s">
        <v>535</v>
      </c>
      <c r="L33" s="383" t="s">
        <v>532</v>
      </c>
      <c r="M33" s="384">
        <v>15473</v>
      </c>
      <c r="N33" s="383" t="s">
        <v>151</v>
      </c>
      <c r="O33" s="383" t="s">
        <v>522</v>
      </c>
      <c r="P33" s="383" t="s">
        <v>523</v>
      </c>
      <c r="Q33" s="383" t="s">
        <v>524</v>
      </c>
      <c r="R33" s="383" t="s">
        <v>525</v>
      </c>
      <c r="S33" s="383" t="s">
        <v>186</v>
      </c>
      <c r="T33" s="385">
        <v>36.800600000000003</v>
      </c>
      <c r="U33" s="385">
        <v>-108.43859999999999</v>
      </c>
      <c r="V33" s="384">
        <v>0</v>
      </c>
      <c r="W33" s="384">
        <v>4</v>
      </c>
      <c r="X33" s="384">
        <v>4</v>
      </c>
      <c r="Y33" s="386">
        <v>1</v>
      </c>
      <c r="Z33" s="382" t="s">
        <v>526</v>
      </c>
      <c r="AA33" s="382" t="s">
        <v>157</v>
      </c>
      <c r="AB33" s="382" t="s">
        <v>527</v>
      </c>
      <c r="AC33" s="384">
        <v>1</v>
      </c>
      <c r="AD33" s="385">
        <v>0.76980000000000004</v>
      </c>
      <c r="AE33" s="387">
        <v>1848</v>
      </c>
      <c r="AF33" s="382">
        <v>0</v>
      </c>
      <c r="AG33" s="384">
        <v>0</v>
      </c>
      <c r="AH33" s="387">
        <v>0</v>
      </c>
      <c r="AI33" s="388">
        <v>0</v>
      </c>
      <c r="AJ33" s="385">
        <v>0</v>
      </c>
      <c r="AK33" s="384">
        <v>0</v>
      </c>
      <c r="AL33" s="387">
        <v>127629979</v>
      </c>
      <c r="AM33" s="387">
        <v>54117671</v>
      </c>
      <c r="AN33" s="387">
        <v>12462336</v>
      </c>
      <c r="AO33" s="387">
        <v>5291334</v>
      </c>
      <c r="AP33" s="389">
        <v>26809.013999999999</v>
      </c>
      <c r="AQ33" s="389">
        <v>11492.103999999999</v>
      </c>
      <c r="AR33" s="389">
        <v>16569.457999999999</v>
      </c>
      <c r="AS33" s="387">
        <v>13097410.050000001</v>
      </c>
      <c r="AT33" s="387">
        <v>296867.33100000001</v>
      </c>
      <c r="AU33" s="387">
        <v>445300.99699999997</v>
      </c>
      <c r="AV33" s="390">
        <v>1094.8169</v>
      </c>
      <c r="AW33" s="357">
        <f t="shared" si="0"/>
        <v>11885127.087114338</v>
      </c>
      <c r="AX33" s="379">
        <v>1</v>
      </c>
      <c r="AY33" s="357">
        <f t="shared" si="1"/>
        <v>11885127.087114338</v>
      </c>
      <c r="AZ33" s="380" t="s">
        <v>109</v>
      </c>
    </row>
    <row r="34" spans="1:52" x14ac:dyDescent="0.2">
      <c r="A34" s="382">
        <v>3271</v>
      </c>
      <c r="B34" s="382" t="s">
        <v>149</v>
      </c>
      <c r="C34" s="382" t="s">
        <v>243</v>
      </c>
      <c r="D34" s="383">
        <v>56304</v>
      </c>
      <c r="E34" s="384">
        <v>0</v>
      </c>
      <c r="F34" s="383" t="s">
        <v>244</v>
      </c>
      <c r="G34" s="383">
        <v>-1191</v>
      </c>
      <c r="H34" s="383" t="s">
        <v>180</v>
      </c>
      <c r="I34" s="383">
        <v>17718</v>
      </c>
      <c r="J34" s="384">
        <v>-7022</v>
      </c>
      <c r="K34" s="383" t="s">
        <v>582</v>
      </c>
      <c r="L34" s="383" t="s">
        <v>545</v>
      </c>
      <c r="M34" s="384">
        <v>17718</v>
      </c>
      <c r="N34" s="383" t="s">
        <v>181</v>
      </c>
      <c r="O34" s="383" t="s">
        <v>546</v>
      </c>
      <c r="P34" s="383" t="s">
        <v>547</v>
      </c>
      <c r="Q34" s="383" t="s">
        <v>524</v>
      </c>
      <c r="R34" s="383" t="s">
        <v>583</v>
      </c>
      <c r="S34" s="383" t="s">
        <v>584</v>
      </c>
      <c r="T34" s="385">
        <v>34.020699999999998</v>
      </c>
      <c r="U34" s="385">
        <v>-103.46680000000001</v>
      </c>
      <c r="V34" s="384">
        <v>1</v>
      </c>
      <c r="W34" s="384">
        <v>0</v>
      </c>
      <c r="X34" s="384">
        <v>1</v>
      </c>
      <c r="Y34" s="386">
        <v>0</v>
      </c>
      <c r="Z34" s="382"/>
      <c r="AA34" s="382" t="s">
        <v>240</v>
      </c>
      <c r="AB34" s="382"/>
      <c r="AC34" s="384">
        <v>0</v>
      </c>
      <c r="AD34" s="385">
        <v>1.41E-2</v>
      </c>
      <c r="AE34" s="387">
        <v>120</v>
      </c>
      <c r="AF34" s="382">
        <v>0</v>
      </c>
      <c r="AG34" s="384">
        <v>0</v>
      </c>
      <c r="AH34" s="387">
        <v>0</v>
      </c>
      <c r="AI34" s="388">
        <v>0</v>
      </c>
      <c r="AJ34" s="385">
        <v>0</v>
      </c>
      <c r="AK34" s="384">
        <v>0</v>
      </c>
      <c r="AL34" s="387">
        <v>0</v>
      </c>
      <c r="AM34" s="387">
        <v>0</v>
      </c>
      <c r="AN34" s="387">
        <v>14775</v>
      </c>
      <c r="AO34" s="387">
        <v>6156.25</v>
      </c>
      <c r="AP34" s="389">
        <v>0</v>
      </c>
      <c r="AQ34" s="389">
        <v>0</v>
      </c>
      <c r="AR34" s="389">
        <v>0</v>
      </c>
      <c r="AS34" s="387">
        <v>0</v>
      </c>
      <c r="AT34" s="387">
        <v>0</v>
      </c>
      <c r="AU34" s="387">
        <v>0</v>
      </c>
      <c r="AV34" s="390" t="s">
        <v>531</v>
      </c>
      <c r="AW34" s="357">
        <f t="shared" si="0"/>
        <v>0</v>
      </c>
      <c r="AX34" s="379">
        <v>1</v>
      </c>
      <c r="AY34" s="357">
        <f t="shared" si="1"/>
        <v>0</v>
      </c>
      <c r="AZ34" s="380" t="s">
        <v>109</v>
      </c>
    </row>
    <row r="35" spans="1:52" x14ac:dyDescent="0.2">
      <c r="A35" s="382">
        <v>3272</v>
      </c>
      <c r="B35" s="382" t="s">
        <v>149</v>
      </c>
      <c r="C35" s="382" t="s">
        <v>205</v>
      </c>
      <c r="D35" s="383">
        <v>10339</v>
      </c>
      <c r="E35" s="384">
        <v>110028024554</v>
      </c>
      <c r="F35" s="383" t="s">
        <v>206</v>
      </c>
      <c r="G35" s="383">
        <v>194</v>
      </c>
      <c r="H35" s="383" t="s">
        <v>184</v>
      </c>
      <c r="I35" s="383">
        <v>15473</v>
      </c>
      <c r="J35" s="384">
        <v>0</v>
      </c>
      <c r="K35" s="383"/>
      <c r="L35" s="383" t="s">
        <v>532</v>
      </c>
      <c r="M35" s="384">
        <v>15473</v>
      </c>
      <c r="N35" s="383" t="s">
        <v>151</v>
      </c>
      <c r="O35" s="383" t="s">
        <v>522</v>
      </c>
      <c r="P35" s="383" t="s">
        <v>523</v>
      </c>
      <c r="Q35" s="383" t="s">
        <v>524</v>
      </c>
      <c r="R35" s="383" t="s">
        <v>565</v>
      </c>
      <c r="S35" s="383" t="s">
        <v>566</v>
      </c>
      <c r="T35" s="385">
        <v>35.057000000000002</v>
      </c>
      <c r="U35" s="385">
        <v>-106.6575</v>
      </c>
      <c r="V35" s="384">
        <v>1</v>
      </c>
      <c r="W35" s="384">
        <v>0</v>
      </c>
      <c r="X35" s="384">
        <v>4</v>
      </c>
      <c r="Y35" s="386">
        <v>1</v>
      </c>
      <c r="Z35" s="382" t="s">
        <v>543</v>
      </c>
      <c r="AA35" s="382" t="s">
        <v>154</v>
      </c>
      <c r="AB35" s="382" t="s">
        <v>538</v>
      </c>
      <c r="AC35" s="384">
        <v>0</v>
      </c>
      <c r="AD35" s="385">
        <v>0.34420000000000001</v>
      </c>
      <c r="AE35" s="387">
        <v>6.6</v>
      </c>
      <c r="AF35" s="382">
        <v>1</v>
      </c>
      <c r="AG35" s="384">
        <v>1</v>
      </c>
      <c r="AH35" s="387">
        <v>31.696000000000002</v>
      </c>
      <c r="AI35" s="388">
        <v>2142.6858000000002</v>
      </c>
      <c r="AJ35" s="385">
        <v>0.99965000000000004</v>
      </c>
      <c r="AK35" s="384">
        <v>0</v>
      </c>
      <c r="AL35" s="387">
        <v>186382.28099999999</v>
      </c>
      <c r="AM35" s="387">
        <v>92419.940400000007</v>
      </c>
      <c r="AN35" s="387">
        <v>19898.79</v>
      </c>
      <c r="AO35" s="387">
        <v>9867.36</v>
      </c>
      <c r="AP35" s="389">
        <v>101.21339999999999</v>
      </c>
      <c r="AQ35" s="389">
        <v>51.8369</v>
      </c>
      <c r="AR35" s="389">
        <v>0.25</v>
      </c>
      <c r="AS35" s="387">
        <v>8354.7250999999997</v>
      </c>
      <c r="AT35" s="387">
        <v>0</v>
      </c>
      <c r="AU35" s="387">
        <v>0</v>
      </c>
      <c r="AV35" s="390" t="s">
        <v>531</v>
      </c>
      <c r="AW35" s="357">
        <f t="shared" si="0"/>
        <v>7581.4202359346637</v>
      </c>
      <c r="AX35" s="379">
        <v>1</v>
      </c>
      <c r="AY35" s="357">
        <f t="shared" si="1"/>
        <v>7581.4202359346637</v>
      </c>
      <c r="AZ35" s="380" t="s">
        <v>109</v>
      </c>
    </row>
    <row r="36" spans="1:52" x14ac:dyDescent="0.2">
      <c r="A36" s="382">
        <v>3273</v>
      </c>
      <c r="B36" s="382" t="s">
        <v>149</v>
      </c>
      <c r="C36" s="382" t="s">
        <v>196</v>
      </c>
      <c r="D36" s="383">
        <v>2469</v>
      </c>
      <c r="E36" s="384">
        <v>110028024563</v>
      </c>
      <c r="F36" s="383" t="s">
        <v>180</v>
      </c>
      <c r="G36" s="383">
        <v>17718</v>
      </c>
      <c r="H36" s="383"/>
      <c r="I36" s="383">
        <v>0</v>
      </c>
      <c r="J36" s="384">
        <v>-7067</v>
      </c>
      <c r="K36" s="383" t="s">
        <v>550</v>
      </c>
      <c r="L36" s="383" t="s">
        <v>545</v>
      </c>
      <c r="M36" s="384">
        <v>17718</v>
      </c>
      <c r="N36" s="383" t="s">
        <v>181</v>
      </c>
      <c r="O36" s="383" t="s">
        <v>546</v>
      </c>
      <c r="P36" s="383" t="s">
        <v>547</v>
      </c>
      <c r="Q36" s="383" t="s">
        <v>524</v>
      </c>
      <c r="R36" s="383" t="s">
        <v>548</v>
      </c>
      <c r="S36" s="383" t="s">
        <v>549</v>
      </c>
      <c r="T36" s="385">
        <v>35.1081</v>
      </c>
      <c r="U36" s="385">
        <v>-103.5359</v>
      </c>
      <c r="V36" s="384">
        <v>1</v>
      </c>
      <c r="W36" s="384">
        <v>0</v>
      </c>
      <c r="X36" s="384">
        <v>6</v>
      </c>
      <c r="Y36" s="386">
        <v>1</v>
      </c>
      <c r="Z36" s="382" t="s">
        <v>543</v>
      </c>
      <c r="AA36" s="382" t="s">
        <v>177</v>
      </c>
      <c r="AB36" s="382" t="s">
        <v>585</v>
      </c>
      <c r="AC36" s="384">
        <v>0</v>
      </c>
      <c r="AD36" s="385">
        <v>5.0000000000000001E-4</v>
      </c>
      <c r="AE36" s="387">
        <v>16.100000000000001</v>
      </c>
      <c r="AF36" s="382">
        <v>0</v>
      </c>
      <c r="AG36" s="384">
        <v>0</v>
      </c>
      <c r="AH36" s="387">
        <v>0</v>
      </c>
      <c r="AI36" s="388">
        <v>0</v>
      </c>
      <c r="AJ36" s="385">
        <v>0</v>
      </c>
      <c r="AK36" s="384">
        <v>0</v>
      </c>
      <c r="AL36" s="387">
        <v>789.07</v>
      </c>
      <c r="AM36" s="387">
        <v>380.93</v>
      </c>
      <c r="AN36" s="387">
        <v>69.94</v>
      </c>
      <c r="AO36" s="387">
        <v>33.76</v>
      </c>
      <c r="AP36" s="389">
        <v>0.96189999999999998</v>
      </c>
      <c r="AQ36" s="389">
        <v>0.46439999999999998</v>
      </c>
      <c r="AR36" s="389">
        <v>7.2999999999999995E-2</v>
      </c>
      <c r="AS36" s="387">
        <v>63.625300000000003</v>
      </c>
      <c r="AT36" s="387">
        <v>5.5061</v>
      </c>
      <c r="AU36" s="387">
        <v>1.1012</v>
      </c>
      <c r="AV36" s="390" t="s">
        <v>531</v>
      </c>
      <c r="AW36" s="357">
        <f t="shared" si="0"/>
        <v>57.736206896551721</v>
      </c>
      <c r="AX36" s="379">
        <v>1</v>
      </c>
      <c r="AY36" s="357">
        <f t="shared" si="1"/>
        <v>57.736206896551721</v>
      </c>
      <c r="AZ36" s="380" t="s">
        <v>109</v>
      </c>
    </row>
    <row r="37" spans="1:52" x14ac:dyDescent="0.2">
      <c r="A37" s="382">
        <v>3274</v>
      </c>
      <c r="B37" s="382" t="s">
        <v>149</v>
      </c>
      <c r="C37" s="382" t="s">
        <v>211</v>
      </c>
      <c r="D37" s="383">
        <v>50905</v>
      </c>
      <c r="E37" s="384">
        <v>110028024572</v>
      </c>
      <c r="F37" s="383" t="s">
        <v>212</v>
      </c>
      <c r="G37" s="383">
        <v>21964</v>
      </c>
      <c r="H37" s="383" t="s">
        <v>184</v>
      </c>
      <c r="I37" s="383">
        <v>15473</v>
      </c>
      <c r="J37" s="384">
        <v>0</v>
      </c>
      <c r="K37" s="383"/>
      <c r="L37" s="383" t="s">
        <v>532</v>
      </c>
      <c r="M37" s="384">
        <v>15473</v>
      </c>
      <c r="N37" s="383" t="s">
        <v>151</v>
      </c>
      <c r="O37" s="383" t="s">
        <v>522</v>
      </c>
      <c r="P37" s="383" t="s">
        <v>523</v>
      </c>
      <c r="Q37" s="383" t="s">
        <v>524</v>
      </c>
      <c r="R37" s="383" t="s">
        <v>565</v>
      </c>
      <c r="S37" s="383" t="s">
        <v>566</v>
      </c>
      <c r="T37" s="385">
        <v>35.057000000000002</v>
      </c>
      <c r="U37" s="385">
        <v>-106.6575</v>
      </c>
      <c r="V37" s="384">
        <v>1</v>
      </c>
      <c r="W37" s="384">
        <v>0</v>
      </c>
      <c r="X37" s="384">
        <v>1</v>
      </c>
      <c r="Y37" s="386">
        <v>1</v>
      </c>
      <c r="Z37" s="382" t="s">
        <v>543</v>
      </c>
      <c r="AA37" s="382" t="s">
        <v>154</v>
      </c>
      <c r="AB37" s="382" t="s">
        <v>538</v>
      </c>
      <c r="AC37" s="384">
        <v>0</v>
      </c>
      <c r="AD37" s="385">
        <v>2.6100000000000002E-2</v>
      </c>
      <c r="AE37" s="387">
        <v>2.5</v>
      </c>
      <c r="AF37" s="382">
        <v>0</v>
      </c>
      <c r="AG37" s="384">
        <v>1</v>
      </c>
      <c r="AH37" s="387">
        <v>0</v>
      </c>
      <c r="AI37" s="391" t="s">
        <v>531</v>
      </c>
      <c r="AJ37" s="392">
        <v>0.90192499999999998</v>
      </c>
      <c r="AK37" s="384">
        <v>0</v>
      </c>
      <c r="AL37" s="387">
        <v>4855.9650000000001</v>
      </c>
      <c r="AM37" s="387">
        <v>2505.6111999999998</v>
      </c>
      <c r="AN37" s="387">
        <v>571.29</v>
      </c>
      <c r="AO37" s="387">
        <v>294.77999999999997</v>
      </c>
      <c r="AP37" s="389">
        <v>0.67010000000000003</v>
      </c>
      <c r="AQ37" s="389">
        <v>0.3458</v>
      </c>
      <c r="AR37" s="389">
        <v>8.5000000000000006E-3</v>
      </c>
      <c r="AS37" s="387">
        <v>283.99799999999999</v>
      </c>
      <c r="AT37" s="387">
        <v>11.295</v>
      </c>
      <c r="AU37" s="387">
        <v>1.1294999999999999</v>
      </c>
      <c r="AV37" s="390" t="s">
        <v>531</v>
      </c>
      <c r="AW37" s="357">
        <f t="shared" si="0"/>
        <v>257.71143375680577</v>
      </c>
      <c r="AX37" s="379">
        <v>1</v>
      </c>
      <c r="AY37" s="357">
        <f t="shared" si="1"/>
        <v>257.71143375680577</v>
      </c>
      <c r="AZ37" s="380"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AK222"/>
  <sheetViews>
    <sheetView showGridLines="0" zoomScaleNormal="100" workbookViewId="0">
      <selection activeCell="AI219" sqref="AI219"/>
    </sheetView>
  </sheetViews>
  <sheetFormatPr defaultRowHeight="15" x14ac:dyDescent="0.25"/>
  <cols>
    <col min="1" max="1" width="11.42578125" style="342" bestFit="1" customWidth="1"/>
    <col min="2" max="2" width="6.140625" style="342" bestFit="1" customWidth="1"/>
    <col min="3" max="3" width="13" style="342" bestFit="1" customWidth="1"/>
    <col min="4" max="4" width="34.5703125" style="342" bestFit="1" customWidth="1"/>
    <col min="5" max="5" width="13.140625" style="342" bestFit="1" customWidth="1"/>
    <col min="6" max="6" width="8" style="342" bestFit="1" customWidth="1"/>
    <col min="7" max="7" width="7.85546875" style="342" bestFit="1" customWidth="1"/>
    <col min="8" max="8" width="9.85546875" style="342" bestFit="1" customWidth="1"/>
    <col min="9" max="9" width="11.85546875" style="342" hidden="1" customWidth="1"/>
    <col min="10" max="10" width="10.42578125" style="342" hidden="1" customWidth="1"/>
    <col min="11" max="11" width="12.42578125" style="342" hidden="1" customWidth="1"/>
    <col min="12" max="12" width="11.85546875" style="342" bestFit="1" customWidth="1"/>
    <col min="13" max="13" width="8.5703125" style="342" bestFit="1" customWidth="1"/>
    <col min="14" max="14" width="10.42578125" style="342" hidden="1" customWidth="1"/>
    <col min="15" max="15" width="13.42578125" style="342" hidden="1" customWidth="1"/>
    <col min="16" max="16" width="16.140625" style="342" hidden="1" customWidth="1"/>
    <col min="17" max="17" width="11.85546875" style="342" customWidth="1"/>
    <col min="18" max="18" width="14.140625" style="342" customWidth="1"/>
    <col min="19" max="20" width="11.85546875" style="342" customWidth="1"/>
    <col min="21" max="21" width="11.85546875" style="342" hidden="1" customWidth="1"/>
    <col min="22" max="23" width="24.140625" style="342" hidden="1" customWidth="1"/>
    <col min="24" max="24" width="43.5703125" style="342" hidden="1" customWidth="1"/>
    <col min="25" max="25" width="56.5703125" style="342" hidden="1" customWidth="1"/>
    <col min="26" max="27" width="29.42578125" style="342" hidden="1" customWidth="1"/>
    <col min="28" max="28" width="10.5703125" style="342" hidden="1" customWidth="1"/>
    <col min="29" max="29" width="11.140625" style="342" hidden="1" customWidth="1"/>
    <col min="30" max="30" width="14.42578125" style="342" hidden="1" customWidth="1"/>
    <col min="31" max="31" width="10.140625" style="342" hidden="1" customWidth="1"/>
    <col min="32" max="32" width="11.140625" style="342" hidden="1" customWidth="1"/>
    <col min="33" max="33" width="12.140625" style="342" bestFit="1" customWidth="1"/>
    <col min="35" max="35" width="13.140625" customWidth="1"/>
    <col min="36" max="36" width="20.42578125" bestFit="1" customWidth="1"/>
  </cols>
  <sheetData>
    <row r="1" spans="1:37" x14ac:dyDescent="0.25">
      <c r="A1" s="342" t="s">
        <v>586</v>
      </c>
    </row>
    <row r="3" spans="1:37" ht="76.5" x14ac:dyDescent="0.25">
      <c r="A3" s="343" t="s">
        <v>587</v>
      </c>
      <c r="B3" s="343" t="s">
        <v>588</v>
      </c>
      <c r="C3" s="343" t="s">
        <v>589</v>
      </c>
      <c r="D3" s="343" t="s">
        <v>141</v>
      </c>
      <c r="E3" s="343" t="s">
        <v>425</v>
      </c>
      <c r="F3" s="343" t="s">
        <v>590</v>
      </c>
      <c r="G3" s="343" t="s">
        <v>591</v>
      </c>
      <c r="H3" s="343" t="s">
        <v>592</v>
      </c>
      <c r="I3" s="343" t="s">
        <v>593</v>
      </c>
      <c r="J3" s="343" t="s">
        <v>594</v>
      </c>
      <c r="K3" s="343" t="s">
        <v>595</v>
      </c>
      <c r="L3" s="343" t="s">
        <v>596</v>
      </c>
      <c r="M3" s="343" t="s">
        <v>597</v>
      </c>
      <c r="N3" s="344" t="s">
        <v>598</v>
      </c>
      <c r="O3" s="345" t="s">
        <v>599</v>
      </c>
      <c r="P3" s="345" t="s">
        <v>600</v>
      </c>
      <c r="Q3" s="346" t="s">
        <v>601</v>
      </c>
      <c r="R3" s="346" t="s">
        <v>602</v>
      </c>
      <c r="S3" s="346" t="s">
        <v>603</v>
      </c>
      <c r="T3" s="346" t="s">
        <v>604</v>
      </c>
      <c r="U3" s="346" t="s">
        <v>605</v>
      </c>
      <c r="V3" s="347" t="s">
        <v>606</v>
      </c>
      <c r="W3" s="347" t="s">
        <v>607</v>
      </c>
      <c r="X3" s="347" t="s">
        <v>608</v>
      </c>
      <c r="Y3" s="347" t="s">
        <v>609</v>
      </c>
      <c r="Z3" s="347" t="s">
        <v>610</v>
      </c>
      <c r="AA3" s="347" t="s">
        <v>611</v>
      </c>
      <c r="AB3" s="347" t="s">
        <v>612</v>
      </c>
      <c r="AC3" s="343" t="s">
        <v>613</v>
      </c>
      <c r="AD3" s="343" t="s">
        <v>614</v>
      </c>
      <c r="AE3" s="343" t="s">
        <v>615</v>
      </c>
      <c r="AF3" s="343" t="s">
        <v>616</v>
      </c>
      <c r="AG3" s="348" t="s">
        <v>470</v>
      </c>
      <c r="AH3" s="307" t="s">
        <v>139</v>
      </c>
      <c r="AI3" s="348" t="s">
        <v>617</v>
      </c>
      <c r="AJ3" s="307" t="s">
        <v>99</v>
      </c>
      <c r="AK3" s="307" t="s">
        <v>618</v>
      </c>
    </row>
    <row r="4" spans="1:37" x14ac:dyDescent="0.25">
      <c r="A4" s="349" t="s">
        <v>619</v>
      </c>
      <c r="B4" s="349" t="s">
        <v>268</v>
      </c>
      <c r="C4" s="349" t="s">
        <v>473</v>
      </c>
      <c r="D4" s="349" t="s">
        <v>474</v>
      </c>
      <c r="E4" s="349" t="s">
        <v>475</v>
      </c>
      <c r="F4" s="349" t="s">
        <v>620</v>
      </c>
      <c r="G4" s="349" t="s">
        <v>621</v>
      </c>
      <c r="H4" s="349" t="s">
        <v>622</v>
      </c>
      <c r="I4" s="349" t="s">
        <v>623</v>
      </c>
      <c r="J4" s="349" t="s">
        <v>624</v>
      </c>
      <c r="K4" s="349" t="s">
        <v>625</v>
      </c>
      <c r="L4" s="349" t="s">
        <v>495</v>
      </c>
      <c r="M4" s="349" t="s">
        <v>626</v>
      </c>
      <c r="N4" s="350" t="s">
        <v>627</v>
      </c>
      <c r="O4" s="351" t="s">
        <v>628</v>
      </c>
      <c r="P4" s="351" t="s">
        <v>629</v>
      </c>
      <c r="Q4" s="352" t="s">
        <v>630</v>
      </c>
      <c r="R4" s="352" t="s">
        <v>631</v>
      </c>
      <c r="S4" s="352" t="s">
        <v>632</v>
      </c>
      <c r="T4" s="352" t="s">
        <v>633</v>
      </c>
      <c r="U4" s="352" t="s">
        <v>634</v>
      </c>
      <c r="V4" s="353" t="s">
        <v>635</v>
      </c>
      <c r="W4" s="353" t="s">
        <v>636</v>
      </c>
      <c r="X4" s="353" t="s">
        <v>637</v>
      </c>
      <c r="Y4" s="353" t="s">
        <v>638</v>
      </c>
      <c r="Z4" s="353" t="s">
        <v>639</v>
      </c>
      <c r="AA4" s="353" t="s">
        <v>640</v>
      </c>
      <c r="AB4" s="353" t="s">
        <v>641</v>
      </c>
      <c r="AC4" s="349" t="s">
        <v>642</v>
      </c>
      <c r="AD4" s="349" t="s">
        <v>643</v>
      </c>
      <c r="AE4" s="349" t="s">
        <v>644</v>
      </c>
      <c r="AF4" s="349" t="s">
        <v>645</v>
      </c>
      <c r="AG4" s="348"/>
      <c r="AH4" s="348"/>
      <c r="AI4" s="348"/>
      <c r="AJ4" s="348"/>
      <c r="AK4" s="348"/>
    </row>
    <row r="5" spans="1:37" x14ac:dyDescent="0.25">
      <c r="A5" s="354">
        <v>17472</v>
      </c>
      <c r="B5" s="354">
        <v>2018</v>
      </c>
      <c r="C5" s="354" t="s">
        <v>149</v>
      </c>
      <c r="D5" s="354" t="s">
        <v>646</v>
      </c>
      <c r="E5" s="354">
        <v>2442</v>
      </c>
      <c r="F5" s="354" t="s">
        <v>165</v>
      </c>
      <c r="G5" s="354" t="s">
        <v>153</v>
      </c>
      <c r="H5" s="354" t="s">
        <v>647</v>
      </c>
      <c r="I5" s="354" t="s">
        <v>97</v>
      </c>
      <c r="J5" s="354" t="s">
        <v>648</v>
      </c>
      <c r="K5" s="354" t="s">
        <v>649</v>
      </c>
      <c r="L5" s="354">
        <v>1</v>
      </c>
      <c r="M5" s="354" t="s">
        <v>157</v>
      </c>
      <c r="N5" s="355">
        <v>5058</v>
      </c>
      <c r="O5" s="356">
        <v>33852522</v>
      </c>
      <c r="P5" s="356">
        <v>16347391</v>
      </c>
      <c r="Q5" s="355">
        <v>2666.95</v>
      </c>
      <c r="R5" s="355">
        <v>1558.22</v>
      </c>
      <c r="S5" s="355">
        <v>833.37</v>
      </c>
      <c r="T5" s="355">
        <v>3473196.4</v>
      </c>
      <c r="U5" s="355">
        <v>5.31</v>
      </c>
      <c r="V5" s="354" t="s">
        <v>650</v>
      </c>
      <c r="W5" s="354" t="s">
        <v>650</v>
      </c>
      <c r="X5" s="354" t="s">
        <v>650</v>
      </c>
      <c r="Y5" s="354" t="s">
        <v>650</v>
      </c>
      <c r="Z5" s="354" t="s">
        <v>650</v>
      </c>
      <c r="AA5" s="354" t="s">
        <v>650</v>
      </c>
      <c r="AB5" s="354" t="s">
        <v>650</v>
      </c>
      <c r="AC5" s="354" t="s">
        <v>651</v>
      </c>
      <c r="AD5" s="354" t="s">
        <v>652</v>
      </c>
      <c r="AE5" s="354"/>
      <c r="AF5" s="354">
        <v>1969</v>
      </c>
      <c r="AG5" s="357">
        <f>T5/1.102</f>
        <v>3151720.8711433755</v>
      </c>
      <c r="AH5" s="311">
        <v>0.13</v>
      </c>
      <c r="AI5" s="357">
        <f>AH5*AG5</f>
        <v>409723.71324863884</v>
      </c>
      <c r="AJ5" s="312" t="s">
        <v>110</v>
      </c>
      <c r="AK5" s="312">
        <v>2031</v>
      </c>
    </row>
    <row r="6" spans="1:37" x14ac:dyDescent="0.25">
      <c r="A6" s="354">
        <v>17473</v>
      </c>
      <c r="B6" s="354">
        <v>2018</v>
      </c>
      <c r="C6" s="354" t="s">
        <v>149</v>
      </c>
      <c r="D6" s="354" t="s">
        <v>646</v>
      </c>
      <c r="E6" s="354">
        <v>2442</v>
      </c>
      <c r="F6" s="354" t="s">
        <v>166</v>
      </c>
      <c r="G6" s="354" t="s">
        <v>153</v>
      </c>
      <c r="H6" s="354" t="s">
        <v>647</v>
      </c>
      <c r="I6" s="354" t="s">
        <v>97</v>
      </c>
      <c r="J6" s="354" t="s">
        <v>648</v>
      </c>
      <c r="K6" s="354" t="s">
        <v>649</v>
      </c>
      <c r="L6" s="354">
        <v>1</v>
      </c>
      <c r="M6" s="354" t="s">
        <v>157</v>
      </c>
      <c r="N6" s="355">
        <v>6933</v>
      </c>
      <c r="O6" s="356">
        <v>48352655</v>
      </c>
      <c r="P6" s="356">
        <v>25393156</v>
      </c>
      <c r="Q6" s="355">
        <v>2097.56</v>
      </c>
      <c r="R6" s="355">
        <v>759.75</v>
      </c>
      <c r="S6" s="355">
        <v>679.38</v>
      </c>
      <c r="T6" s="355">
        <v>4960987.7</v>
      </c>
      <c r="U6" s="355">
        <v>9.35</v>
      </c>
      <c r="V6" s="354" t="s">
        <v>650</v>
      </c>
      <c r="W6" s="354" t="s">
        <v>650</v>
      </c>
      <c r="X6" s="354" t="s">
        <v>650</v>
      </c>
      <c r="Y6" s="354" t="s">
        <v>650</v>
      </c>
      <c r="Z6" s="354" t="s">
        <v>650</v>
      </c>
      <c r="AA6" s="354" t="s">
        <v>650</v>
      </c>
      <c r="AB6" s="354" t="s">
        <v>650</v>
      </c>
      <c r="AC6" s="354" t="s">
        <v>651</v>
      </c>
      <c r="AD6" s="354" t="s">
        <v>652</v>
      </c>
      <c r="AE6" s="354"/>
      <c r="AF6" s="354">
        <v>1970</v>
      </c>
      <c r="AG6" s="357">
        <f t="shared" ref="AG6:AG69" si="0">T6/1.102</f>
        <v>4501803.7205081666</v>
      </c>
      <c r="AH6" s="311">
        <v>0.13</v>
      </c>
      <c r="AI6" s="357">
        <f t="shared" ref="AI6:AI69" si="1">AH6*AG6</f>
        <v>585234.48366606166</v>
      </c>
      <c r="AJ6" s="312" t="s">
        <v>110</v>
      </c>
      <c r="AK6" s="312">
        <v>2031</v>
      </c>
    </row>
    <row r="7" spans="1:37" x14ac:dyDescent="0.25">
      <c r="A7" s="354">
        <v>1564</v>
      </c>
      <c r="B7" s="354">
        <v>2018</v>
      </c>
      <c r="C7" s="354" t="s">
        <v>162</v>
      </c>
      <c r="D7" s="354" t="s">
        <v>653</v>
      </c>
      <c r="E7" s="354">
        <v>8223</v>
      </c>
      <c r="F7" s="354" t="s">
        <v>654</v>
      </c>
      <c r="G7" s="354" t="s">
        <v>153</v>
      </c>
      <c r="H7" s="354" t="s">
        <v>647</v>
      </c>
      <c r="I7" s="354" t="s">
        <v>97</v>
      </c>
      <c r="J7" s="354" t="s">
        <v>648</v>
      </c>
      <c r="K7" s="354" t="s">
        <v>655</v>
      </c>
      <c r="L7" s="354"/>
      <c r="M7" s="354" t="s">
        <v>157</v>
      </c>
      <c r="N7" s="355">
        <v>7992</v>
      </c>
      <c r="O7" s="356">
        <v>26931439</v>
      </c>
      <c r="P7" s="356">
        <v>10214755</v>
      </c>
      <c r="Q7" s="355">
        <v>1085.73</v>
      </c>
      <c r="R7" s="355">
        <v>410.24</v>
      </c>
      <c r="S7" s="355">
        <v>1044.33</v>
      </c>
      <c r="T7" s="355">
        <v>2823122.7</v>
      </c>
      <c r="U7" s="355">
        <v>15.17</v>
      </c>
      <c r="V7" s="354" t="s">
        <v>650</v>
      </c>
      <c r="W7" s="354" t="s">
        <v>650</v>
      </c>
      <c r="X7" s="354" t="s">
        <v>650</v>
      </c>
      <c r="Y7" s="354" t="s">
        <v>650</v>
      </c>
      <c r="Z7" s="354" t="s">
        <v>650</v>
      </c>
      <c r="AA7" s="354" t="s">
        <v>650</v>
      </c>
      <c r="AB7" s="354" t="s">
        <v>650</v>
      </c>
      <c r="AC7" s="354" t="s">
        <v>656</v>
      </c>
      <c r="AD7" s="354" t="s">
        <v>657</v>
      </c>
      <c r="AE7" s="354"/>
      <c r="AF7" s="354">
        <v>2006</v>
      </c>
      <c r="AG7" s="357">
        <f t="shared" si="0"/>
        <v>2561817.3321234118</v>
      </c>
      <c r="AH7" s="311">
        <v>0.75</v>
      </c>
      <c r="AI7" s="357">
        <f t="shared" si="1"/>
        <v>1921362.9990925589</v>
      </c>
      <c r="AJ7" s="312" t="s">
        <v>110</v>
      </c>
      <c r="AK7" s="312">
        <v>2050</v>
      </c>
    </row>
    <row r="8" spans="1:37" x14ac:dyDescent="0.25">
      <c r="A8" s="354">
        <v>1517</v>
      </c>
      <c r="B8" s="354">
        <v>2018</v>
      </c>
      <c r="C8" s="354" t="s">
        <v>162</v>
      </c>
      <c r="D8" s="354" t="s">
        <v>161</v>
      </c>
      <c r="E8" s="354">
        <v>6008</v>
      </c>
      <c r="F8" s="354" t="s">
        <v>156</v>
      </c>
      <c r="G8" s="354" t="s">
        <v>153</v>
      </c>
      <c r="H8" s="354" t="s">
        <v>647</v>
      </c>
      <c r="I8" s="354"/>
      <c r="J8" s="354"/>
      <c r="K8" s="354"/>
      <c r="L8" s="354"/>
      <c r="M8" s="354" t="s">
        <v>163</v>
      </c>
      <c r="N8" s="355"/>
      <c r="O8" s="356">
        <v>117310346</v>
      </c>
      <c r="P8" s="356">
        <v>49232497</v>
      </c>
      <c r="Q8" s="355"/>
      <c r="R8" s="355"/>
      <c r="S8" s="355"/>
      <c r="T8" s="355"/>
      <c r="U8" s="355"/>
      <c r="V8" s="354" t="s">
        <v>658</v>
      </c>
      <c r="W8" s="354" t="s">
        <v>658</v>
      </c>
      <c r="X8" s="354"/>
      <c r="Y8" s="354"/>
      <c r="Z8" s="354"/>
      <c r="AA8" s="354"/>
      <c r="AB8" s="354"/>
      <c r="AC8" s="354"/>
      <c r="AD8" s="354"/>
      <c r="AE8" s="354"/>
      <c r="AF8" s="354"/>
      <c r="AG8" s="357">
        <f t="shared" si="0"/>
        <v>0</v>
      </c>
      <c r="AH8" s="311">
        <v>0.10199999999999999</v>
      </c>
      <c r="AI8" s="547">
        <f t="shared" si="1"/>
        <v>0</v>
      </c>
      <c r="AJ8" s="312" t="s">
        <v>110</v>
      </c>
      <c r="AK8" s="312">
        <v>2050</v>
      </c>
    </row>
    <row r="9" spans="1:37" x14ac:dyDescent="0.25">
      <c r="A9" s="354">
        <v>1518</v>
      </c>
      <c r="B9" s="354">
        <v>2018</v>
      </c>
      <c r="C9" s="354" t="s">
        <v>162</v>
      </c>
      <c r="D9" s="354" t="s">
        <v>161</v>
      </c>
      <c r="E9" s="354">
        <v>6008</v>
      </c>
      <c r="F9" s="354" t="s">
        <v>160</v>
      </c>
      <c r="G9" s="354" t="s">
        <v>153</v>
      </c>
      <c r="H9" s="354" t="s">
        <v>647</v>
      </c>
      <c r="I9" s="354"/>
      <c r="J9" s="354"/>
      <c r="K9" s="354"/>
      <c r="L9" s="354"/>
      <c r="M9" s="354" t="s">
        <v>163</v>
      </c>
      <c r="N9" s="355"/>
      <c r="O9" s="356">
        <v>98880348</v>
      </c>
      <c r="P9" s="356">
        <v>48875942</v>
      </c>
      <c r="Q9" s="355"/>
      <c r="R9" s="355"/>
      <c r="S9" s="355"/>
      <c r="T9" s="355"/>
      <c r="U9" s="355"/>
      <c r="V9" s="354" t="s">
        <v>658</v>
      </c>
      <c r="W9" s="354" t="s">
        <v>658</v>
      </c>
      <c r="X9" s="354"/>
      <c r="Y9" s="354"/>
      <c r="Z9" s="354"/>
      <c r="AA9" s="354"/>
      <c r="AB9" s="354"/>
      <c r="AC9" s="354"/>
      <c r="AD9" s="354"/>
      <c r="AE9" s="354"/>
      <c r="AF9" s="354"/>
      <c r="AG9" s="357">
        <f t="shared" si="0"/>
        <v>0</v>
      </c>
      <c r="AH9" s="311">
        <v>0.10199999999999999</v>
      </c>
      <c r="AI9" s="547">
        <f t="shared" si="1"/>
        <v>0</v>
      </c>
      <c r="AJ9" s="312" t="s">
        <v>110</v>
      </c>
      <c r="AK9" s="312">
        <v>2050</v>
      </c>
    </row>
    <row r="10" spans="1:37" x14ac:dyDescent="0.25">
      <c r="A10" s="354">
        <v>1519</v>
      </c>
      <c r="B10" s="354">
        <v>2018</v>
      </c>
      <c r="C10" s="354" t="s">
        <v>162</v>
      </c>
      <c r="D10" s="354" t="s">
        <v>161</v>
      </c>
      <c r="E10" s="354">
        <v>6008</v>
      </c>
      <c r="F10" s="354" t="s">
        <v>164</v>
      </c>
      <c r="G10" s="354" t="s">
        <v>153</v>
      </c>
      <c r="H10" s="354" t="s">
        <v>647</v>
      </c>
      <c r="I10" s="354"/>
      <c r="J10" s="354"/>
      <c r="K10" s="354"/>
      <c r="L10" s="354"/>
      <c r="M10" s="354" t="s">
        <v>163</v>
      </c>
      <c r="N10" s="355"/>
      <c r="O10" s="356">
        <v>109015305</v>
      </c>
      <c r="P10" s="356">
        <v>46602715</v>
      </c>
      <c r="Q10" s="355"/>
      <c r="R10" s="355"/>
      <c r="S10" s="355"/>
      <c r="T10" s="355"/>
      <c r="U10" s="355"/>
      <c r="V10" s="354" t="s">
        <v>658</v>
      </c>
      <c r="W10" s="354" t="s">
        <v>658</v>
      </c>
      <c r="X10" s="354"/>
      <c r="Y10" s="354"/>
      <c r="Z10" s="354"/>
      <c r="AA10" s="354"/>
      <c r="AB10" s="354"/>
      <c r="AC10" s="354"/>
      <c r="AD10" s="354"/>
      <c r="AE10" s="354"/>
      <c r="AF10" s="354"/>
      <c r="AG10" s="357">
        <f t="shared" si="0"/>
        <v>0</v>
      </c>
      <c r="AH10" s="311">
        <v>0.10199999999999999</v>
      </c>
      <c r="AI10" s="547">
        <f t="shared" si="1"/>
        <v>0</v>
      </c>
      <c r="AJ10" s="312" t="s">
        <v>110</v>
      </c>
      <c r="AK10" s="312">
        <v>2050</v>
      </c>
    </row>
    <row r="11" spans="1:37" x14ac:dyDescent="0.25">
      <c r="A11" s="358">
        <v>17403</v>
      </c>
      <c r="B11" s="358">
        <v>2018</v>
      </c>
      <c r="C11" s="358" t="s">
        <v>149</v>
      </c>
      <c r="D11" s="358" t="s">
        <v>201</v>
      </c>
      <c r="E11" s="358">
        <v>7789</v>
      </c>
      <c r="F11" s="358" t="s">
        <v>156</v>
      </c>
      <c r="G11" s="358" t="s">
        <v>172</v>
      </c>
      <c r="H11" s="358" t="s">
        <v>647</v>
      </c>
      <c r="I11" s="358"/>
      <c r="J11" s="358"/>
      <c r="K11" s="358"/>
      <c r="L11" s="358"/>
      <c r="M11" s="358" t="s">
        <v>173</v>
      </c>
      <c r="N11" s="359"/>
      <c r="O11" s="360">
        <v>104510.13499999999</v>
      </c>
      <c r="P11" s="360">
        <v>47378.826999999997</v>
      </c>
      <c r="Q11" s="359"/>
      <c r="R11" s="359"/>
      <c r="S11" s="359"/>
      <c r="T11" s="359"/>
      <c r="U11" s="359"/>
      <c r="V11" s="358" t="s">
        <v>658</v>
      </c>
      <c r="W11" s="358" t="s">
        <v>658</v>
      </c>
      <c r="X11" s="358"/>
      <c r="Y11" s="358"/>
      <c r="Z11" s="358"/>
      <c r="AA11" s="358"/>
      <c r="AB11" s="358"/>
      <c r="AC11" s="358"/>
      <c r="AD11" s="358"/>
      <c r="AE11" s="358"/>
      <c r="AF11" s="358"/>
      <c r="AG11" s="357">
        <f t="shared" si="0"/>
        <v>0</v>
      </c>
      <c r="AH11" s="311">
        <v>1</v>
      </c>
      <c r="AI11" s="357">
        <f t="shared" si="1"/>
        <v>0</v>
      </c>
      <c r="AJ11" s="312" t="s">
        <v>109</v>
      </c>
      <c r="AK11" s="312">
        <v>2050</v>
      </c>
    </row>
    <row r="12" spans="1:37" x14ac:dyDescent="0.25">
      <c r="A12" s="358">
        <v>17404</v>
      </c>
      <c r="B12" s="358">
        <v>2018</v>
      </c>
      <c r="C12" s="358" t="s">
        <v>149</v>
      </c>
      <c r="D12" s="358" t="s">
        <v>201</v>
      </c>
      <c r="E12" s="358">
        <v>7789</v>
      </c>
      <c r="F12" s="358" t="s">
        <v>160</v>
      </c>
      <c r="G12" s="358" t="s">
        <v>172</v>
      </c>
      <c r="H12" s="358" t="s">
        <v>647</v>
      </c>
      <c r="I12" s="358"/>
      <c r="J12" s="358"/>
      <c r="K12" s="358"/>
      <c r="L12" s="358"/>
      <c r="M12" s="358" t="s">
        <v>173</v>
      </c>
      <c r="N12" s="359"/>
      <c r="O12" s="360">
        <v>104510.13499999999</v>
      </c>
      <c r="P12" s="360">
        <v>47378.826999999997</v>
      </c>
      <c r="Q12" s="359"/>
      <c r="R12" s="359"/>
      <c r="S12" s="359"/>
      <c r="T12" s="359"/>
      <c r="U12" s="359"/>
      <c r="V12" s="358" t="s">
        <v>658</v>
      </c>
      <c r="W12" s="358" t="s">
        <v>658</v>
      </c>
      <c r="X12" s="358"/>
      <c r="Y12" s="358"/>
      <c r="Z12" s="358"/>
      <c r="AA12" s="358"/>
      <c r="AB12" s="358"/>
      <c r="AC12" s="358"/>
      <c r="AD12" s="358"/>
      <c r="AE12" s="358"/>
      <c r="AF12" s="358"/>
      <c r="AG12" s="357">
        <f t="shared" si="0"/>
        <v>0</v>
      </c>
      <c r="AH12" s="311">
        <v>1</v>
      </c>
      <c r="AI12" s="357">
        <f t="shared" si="1"/>
        <v>0</v>
      </c>
      <c r="AJ12" s="312" t="s">
        <v>109</v>
      </c>
      <c r="AK12" s="312">
        <v>2050</v>
      </c>
    </row>
    <row r="13" spans="1:37" x14ac:dyDescent="0.25">
      <c r="A13" s="358">
        <v>17405</v>
      </c>
      <c r="B13" s="358">
        <v>2018</v>
      </c>
      <c r="C13" s="358" t="s">
        <v>149</v>
      </c>
      <c r="D13" s="358" t="s">
        <v>201</v>
      </c>
      <c r="E13" s="358">
        <v>7789</v>
      </c>
      <c r="F13" s="358" t="s">
        <v>164</v>
      </c>
      <c r="G13" s="358" t="s">
        <v>172</v>
      </c>
      <c r="H13" s="358" t="s">
        <v>647</v>
      </c>
      <c r="I13" s="358"/>
      <c r="J13" s="358"/>
      <c r="K13" s="358"/>
      <c r="L13" s="358"/>
      <c r="M13" s="358" t="s">
        <v>173</v>
      </c>
      <c r="N13" s="359"/>
      <c r="O13" s="360">
        <v>49766.731</v>
      </c>
      <c r="P13" s="360">
        <v>22561.346000000001</v>
      </c>
      <c r="Q13" s="359"/>
      <c r="R13" s="359"/>
      <c r="S13" s="359"/>
      <c r="T13" s="359"/>
      <c r="U13" s="359"/>
      <c r="V13" s="358" t="s">
        <v>658</v>
      </c>
      <c r="W13" s="358" t="s">
        <v>658</v>
      </c>
      <c r="X13" s="358"/>
      <c r="Y13" s="358"/>
      <c r="Z13" s="358"/>
      <c r="AA13" s="358"/>
      <c r="AB13" s="358"/>
      <c r="AC13" s="358"/>
      <c r="AD13" s="358"/>
      <c r="AE13" s="358"/>
      <c r="AF13" s="358"/>
      <c r="AG13" s="357">
        <f t="shared" si="0"/>
        <v>0</v>
      </c>
      <c r="AH13" s="311">
        <v>1</v>
      </c>
      <c r="AI13" s="357">
        <f t="shared" si="1"/>
        <v>0</v>
      </c>
      <c r="AJ13" s="312" t="s">
        <v>109</v>
      </c>
      <c r="AK13" s="312">
        <v>2050</v>
      </c>
    </row>
    <row r="14" spans="1:37" x14ac:dyDescent="0.25">
      <c r="A14" s="358">
        <v>17406</v>
      </c>
      <c r="B14" s="358">
        <v>2018</v>
      </c>
      <c r="C14" s="358" t="s">
        <v>149</v>
      </c>
      <c r="D14" s="358" t="s">
        <v>233</v>
      </c>
      <c r="E14" s="358">
        <v>55210</v>
      </c>
      <c r="F14" s="358" t="s">
        <v>659</v>
      </c>
      <c r="G14" s="358" t="s">
        <v>191</v>
      </c>
      <c r="H14" s="358" t="s">
        <v>647</v>
      </c>
      <c r="I14" s="358" t="s">
        <v>97</v>
      </c>
      <c r="J14" s="358" t="s">
        <v>660</v>
      </c>
      <c r="K14" s="358" t="s">
        <v>661</v>
      </c>
      <c r="L14" s="358"/>
      <c r="M14" s="358" t="s">
        <v>154</v>
      </c>
      <c r="N14" s="359">
        <v>5001</v>
      </c>
      <c r="O14" s="360">
        <v>6383882</v>
      </c>
      <c r="P14" s="360">
        <v>3883808</v>
      </c>
      <c r="Q14" s="359">
        <v>48.21</v>
      </c>
      <c r="R14" s="359">
        <v>26.07</v>
      </c>
      <c r="S14" s="359">
        <v>1.92</v>
      </c>
      <c r="T14" s="359">
        <v>379389.1</v>
      </c>
      <c r="U14" s="359"/>
      <c r="V14" s="358" t="s">
        <v>650</v>
      </c>
      <c r="W14" s="358" t="s">
        <v>650</v>
      </c>
      <c r="X14" s="358" t="s">
        <v>650</v>
      </c>
      <c r="Y14" s="358" t="s">
        <v>650</v>
      </c>
      <c r="Z14" s="358" t="s">
        <v>650</v>
      </c>
      <c r="AA14" s="358" t="s">
        <v>650</v>
      </c>
      <c r="AB14" s="358"/>
      <c r="AC14" s="358"/>
      <c r="AD14" s="358" t="s">
        <v>662</v>
      </c>
      <c r="AE14" s="358"/>
      <c r="AF14" s="358">
        <v>2002</v>
      </c>
      <c r="AG14" s="357">
        <f t="shared" si="0"/>
        <v>344273.23049001809</v>
      </c>
      <c r="AH14" s="311">
        <v>1</v>
      </c>
      <c r="AI14" s="357">
        <f t="shared" si="1"/>
        <v>344273.23049001809</v>
      </c>
      <c r="AJ14" s="312" t="s">
        <v>109</v>
      </c>
      <c r="AK14" s="312">
        <v>2050</v>
      </c>
    </row>
    <row r="15" spans="1:37" x14ac:dyDescent="0.25">
      <c r="A15" s="358">
        <v>17407</v>
      </c>
      <c r="B15" s="358">
        <v>2018</v>
      </c>
      <c r="C15" s="358" t="s">
        <v>149</v>
      </c>
      <c r="D15" s="358" t="s">
        <v>316</v>
      </c>
      <c r="E15" s="358">
        <v>57577</v>
      </c>
      <c r="F15" s="358" t="s">
        <v>663</v>
      </c>
      <c r="G15" s="358" t="s">
        <v>302</v>
      </c>
      <c r="H15" s="358" t="s">
        <v>647</v>
      </c>
      <c r="I15" s="358"/>
      <c r="J15" s="358"/>
      <c r="K15" s="358"/>
      <c r="L15" s="358"/>
      <c r="M15" s="358" t="s">
        <v>303</v>
      </c>
      <c r="N15" s="359"/>
      <c r="O15" s="360">
        <v>101183</v>
      </c>
      <c r="P15" s="360">
        <v>54015</v>
      </c>
      <c r="Q15" s="359"/>
      <c r="R15" s="359"/>
      <c r="S15" s="359"/>
      <c r="T15" s="359"/>
      <c r="U15" s="359"/>
      <c r="V15" s="358" t="s">
        <v>658</v>
      </c>
      <c r="W15" s="358" t="s">
        <v>658</v>
      </c>
      <c r="X15" s="358"/>
      <c r="Y15" s="358"/>
      <c r="Z15" s="358"/>
      <c r="AA15" s="358"/>
      <c r="AB15" s="358"/>
      <c r="AC15" s="358"/>
      <c r="AD15" s="358"/>
      <c r="AE15" s="358"/>
      <c r="AF15" s="358"/>
      <c r="AG15" s="357">
        <f t="shared" si="0"/>
        <v>0</v>
      </c>
      <c r="AH15" s="311">
        <v>1</v>
      </c>
      <c r="AI15" s="357">
        <f t="shared" si="1"/>
        <v>0</v>
      </c>
      <c r="AJ15" s="312" t="s">
        <v>109</v>
      </c>
      <c r="AK15" s="312">
        <v>2050</v>
      </c>
    </row>
    <row r="16" spans="1:37" x14ac:dyDescent="0.25">
      <c r="A16" s="358">
        <v>17408</v>
      </c>
      <c r="B16" s="358">
        <v>2018</v>
      </c>
      <c r="C16" s="358" t="s">
        <v>149</v>
      </c>
      <c r="D16" s="358" t="s">
        <v>311</v>
      </c>
      <c r="E16" s="358">
        <v>57567</v>
      </c>
      <c r="F16" s="358" t="s">
        <v>664</v>
      </c>
      <c r="G16" s="358" t="s">
        <v>302</v>
      </c>
      <c r="H16" s="358" t="s">
        <v>647</v>
      </c>
      <c r="I16" s="358"/>
      <c r="J16" s="358"/>
      <c r="K16" s="358"/>
      <c r="L16" s="358"/>
      <c r="M16" s="358" t="s">
        <v>303</v>
      </c>
      <c r="N16" s="359"/>
      <c r="O16" s="360">
        <v>39026</v>
      </c>
      <c r="P16" s="360">
        <v>20834</v>
      </c>
      <c r="Q16" s="359"/>
      <c r="R16" s="359"/>
      <c r="S16" s="359"/>
      <c r="T16" s="359"/>
      <c r="U16" s="359"/>
      <c r="V16" s="358" t="s">
        <v>658</v>
      </c>
      <c r="W16" s="358" t="s">
        <v>658</v>
      </c>
      <c r="X16" s="358"/>
      <c r="Y16" s="358"/>
      <c r="Z16" s="358"/>
      <c r="AA16" s="358"/>
      <c r="AB16" s="358"/>
      <c r="AC16" s="358"/>
      <c r="AD16" s="358"/>
      <c r="AE16" s="358"/>
      <c r="AF16" s="358"/>
      <c r="AG16" s="357">
        <f t="shared" si="0"/>
        <v>0</v>
      </c>
      <c r="AH16" s="311">
        <v>1</v>
      </c>
      <c r="AI16" s="357">
        <f t="shared" si="1"/>
        <v>0</v>
      </c>
      <c r="AJ16" s="312" t="s">
        <v>109</v>
      </c>
      <c r="AK16" s="312">
        <v>2050</v>
      </c>
    </row>
    <row r="17" spans="1:37" x14ac:dyDescent="0.25">
      <c r="A17" s="358">
        <v>17409</v>
      </c>
      <c r="B17" s="358">
        <v>2018</v>
      </c>
      <c r="C17" s="358" t="s">
        <v>149</v>
      </c>
      <c r="D17" s="358" t="s">
        <v>665</v>
      </c>
      <c r="E17" s="358">
        <v>2475</v>
      </c>
      <c r="F17" s="358" t="s">
        <v>156</v>
      </c>
      <c r="G17" s="358" t="s">
        <v>153</v>
      </c>
      <c r="H17" s="358" t="s">
        <v>666</v>
      </c>
      <c r="I17" s="358"/>
      <c r="J17" s="358"/>
      <c r="K17" s="358"/>
      <c r="L17" s="358">
        <v>1</v>
      </c>
      <c r="M17" s="358" t="s">
        <v>154</v>
      </c>
      <c r="N17" s="359"/>
      <c r="O17" s="360"/>
      <c r="P17" s="360"/>
      <c r="Q17" s="359"/>
      <c r="R17" s="359"/>
      <c r="S17" s="359"/>
      <c r="T17" s="359"/>
      <c r="U17" s="359"/>
      <c r="V17" s="358"/>
      <c r="W17" s="358"/>
      <c r="X17" s="358"/>
      <c r="Y17" s="358"/>
      <c r="Z17" s="358"/>
      <c r="AA17" s="358"/>
      <c r="AB17" s="358"/>
      <c r="AC17" s="358"/>
      <c r="AD17" s="358"/>
      <c r="AE17" s="358"/>
      <c r="AF17" s="358"/>
      <c r="AG17" s="357">
        <f t="shared" si="0"/>
        <v>0</v>
      </c>
      <c r="AH17" s="311">
        <v>1</v>
      </c>
      <c r="AI17" s="357">
        <f t="shared" si="1"/>
        <v>0</v>
      </c>
      <c r="AJ17" s="312" t="s">
        <v>109</v>
      </c>
      <c r="AK17" s="312">
        <v>2050</v>
      </c>
    </row>
    <row r="18" spans="1:37" x14ac:dyDescent="0.25">
      <c r="A18" s="358">
        <v>17410</v>
      </c>
      <c r="B18" s="358">
        <v>2018</v>
      </c>
      <c r="C18" s="358" t="s">
        <v>149</v>
      </c>
      <c r="D18" s="358" t="s">
        <v>665</v>
      </c>
      <c r="E18" s="358">
        <v>2475</v>
      </c>
      <c r="F18" s="358" t="s">
        <v>160</v>
      </c>
      <c r="G18" s="358" t="s">
        <v>153</v>
      </c>
      <c r="H18" s="358" t="s">
        <v>666</v>
      </c>
      <c r="I18" s="358"/>
      <c r="J18" s="358"/>
      <c r="K18" s="358"/>
      <c r="L18" s="358">
        <v>1</v>
      </c>
      <c r="M18" s="358" t="s">
        <v>154</v>
      </c>
      <c r="N18" s="359"/>
      <c r="O18" s="360"/>
      <c r="P18" s="360"/>
      <c r="Q18" s="359"/>
      <c r="R18" s="359"/>
      <c r="S18" s="359"/>
      <c r="T18" s="359"/>
      <c r="U18" s="359"/>
      <c r="V18" s="358"/>
      <c r="W18" s="358"/>
      <c r="X18" s="358"/>
      <c r="Y18" s="358"/>
      <c r="Z18" s="358"/>
      <c r="AA18" s="358"/>
      <c r="AB18" s="358"/>
      <c r="AC18" s="358"/>
      <c r="AD18" s="358"/>
      <c r="AE18" s="358"/>
      <c r="AF18" s="358"/>
      <c r="AG18" s="357">
        <f t="shared" si="0"/>
        <v>0</v>
      </c>
      <c r="AH18" s="311">
        <v>1</v>
      </c>
      <c r="AI18" s="357">
        <f t="shared" si="1"/>
        <v>0</v>
      </c>
      <c r="AJ18" s="312" t="s">
        <v>109</v>
      </c>
      <c r="AK18" s="312">
        <v>2050</v>
      </c>
    </row>
    <row r="19" spans="1:37" x14ac:dyDescent="0.25">
      <c r="A19" s="358">
        <v>17411</v>
      </c>
      <c r="B19" s="358">
        <v>2018</v>
      </c>
      <c r="C19" s="358" t="s">
        <v>149</v>
      </c>
      <c r="D19" s="358" t="s">
        <v>665</v>
      </c>
      <c r="E19" s="358">
        <v>2475</v>
      </c>
      <c r="F19" s="358" t="s">
        <v>164</v>
      </c>
      <c r="G19" s="358" t="s">
        <v>153</v>
      </c>
      <c r="H19" s="358" t="s">
        <v>666</v>
      </c>
      <c r="I19" s="358"/>
      <c r="J19" s="358"/>
      <c r="K19" s="358"/>
      <c r="L19" s="358">
        <v>1</v>
      </c>
      <c r="M19" s="358" t="s">
        <v>154</v>
      </c>
      <c r="N19" s="359"/>
      <c r="O19" s="360"/>
      <c r="P19" s="360"/>
      <c r="Q19" s="359"/>
      <c r="R19" s="359"/>
      <c r="S19" s="359"/>
      <c r="T19" s="359"/>
      <c r="U19" s="359"/>
      <c r="V19" s="358"/>
      <c r="W19" s="358"/>
      <c r="X19" s="358"/>
      <c r="Y19" s="358"/>
      <c r="Z19" s="358"/>
      <c r="AA19" s="358"/>
      <c r="AB19" s="358"/>
      <c r="AC19" s="358"/>
      <c r="AD19" s="358"/>
      <c r="AE19" s="358"/>
      <c r="AF19" s="358"/>
      <c r="AG19" s="357">
        <f t="shared" si="0"/>
        <v>0</v>
      </c>
      <c r="AH19" s="311">
        <v>1</v>
      </c>
      <c r="AI19" s="357">
        <f t="shared" si="1"/>
        <v>0</v>
      </c>
      <c r="AJ19" s="312" t="s">
        <v>109</v>
      </c>
      <c r="AK19" s="312">
        <v>2050</v>
      </c>
    </row>
    <row r="20" spans="1:37" x14ac:dyDescent="0.25">
      <c r="A20" s="358">
        <v>17412</v>
      </c>
      <c r="B20" s="358">
        <v>2018</v>
      </c>
      <c r="C20" s="358" t="s">
        <v>149</v>
      </c>
      <c r="D20" s="358" t="s">
        <v>391</v>
      </c>
      <c r="E20" s="358">
        <v>60258</v>
      </c>
      <c r="F20" s="358" t="s">
        <v>667</v>
      </c>
      <c r="G20" s="358" t="s">
        <v>302</v>
      </c>
      <c r="H20" s="358" t="s">
        <v>647</v>
      </c>
      <c r="I20" s="358"/>
      <c r="J20" s="358"/>
      <c r="K20" s="358"/>
      <c r="L20" s="358"/>
      <c r="M20" s="358" t="s">
        <v>303</v>
      </c>
      <c r="N20" s="359"/>
      <c r="O20" s="360">
        <v>657900</v>
      </c>
      <c r="P20" s="360">
        <v>322951</v>
      </c>
      <c r="Q20" s="359"/>
      <c r="R20" s="359"/>
      <c r="S20" s="359"/>
      <c r="T20" s="359"/>
      <c r="U20" s="359"/>
      <c r="V20" s="358" t="s">
        <v>658</v>
      </c>
      <c r="W20" s="358" t="s">
        <v>658</v>
      </c>
      <c r="X20" s="358"/>
      <c r="Y20" s="358"/>
      <c r="Z20" s="358"/>
      <c r="AA20" s="358"/>
      <c r="AB20" s="358"/>
      <c r="AC20" s="358"/>
      <c r="AD20" s="358"/>
      <c r="AE20" s="358"/>
      <c r="AF20" s="358"/>
      <c r="AG20" s="357">
        <f t="shared" si="0"/>
        <v>0</v>
      </c>
      <c r="AH20" s="311">
        <v>1</v>
      </c>
      <c r="AI20" s="357">
        <f t="shared" si="1"/>
        <v>0</v>
      </c>
      <c r="AJ20" s="312" t="s">
        <v>109</v>
      </c>
      <c r="AK20" s="312">
        <v>2050</v>
      </c>
    </row>
    <row r="21" spans="1:37" x14ac:dyDescent="0.25">
      <c r="A21" s="358">
        <v>17413</v>
      </c>
      <c r="B21" s="358">
        <v>2018</v>
      </c>
      <c r="C21" s="358" t="s">
        <v>149</v>
      </c>
      <c r="D21" s="358" t="s">
        <v>369</v>
      </c>
      <c r="E21" s="358">
        <v>58939</v>
      </c>
      <c r="F21" s="358" t="s">
        <v>668</v>
      </c>
      <c r="G21" s="358" t="s">
        <v>239</v>
      </c>
      <c r="H21" s="358" t="s">
        <v>647</v>
      </c>
      <c r="I21" s="358"/>
      <c r="J21" s="358"/>
      <c r="K21" s="358"/>
      <c r="L21" s="358"/>
      <c r="M21" s="358" t="s">
        <v>240</v>
      </c>
      <c r="N21" s="359"/>
      <c r="O21" s="360">
        <v>166430</v>
      </c>
      <c r="P21" s="360">
        <v>58761</v>
      </c>
      <c r="Q21" s="359"/>
      <c r="R21" s="359"/>
      <c r="S21" s="359"/>
      <c r="T21" s="359"/>
      <c r="U21" s="359"/>
      <c r="V21" s="358" t="s">
        <v>658</v>
      </c>
      <c r="W21" s="358" t="s">
        <v>658</v>
      </c>
      <c r="X21" s="358"/>
      <c r="Y21" s="358"/>
      <c r="Z21" s="358"/>
      <c r="AA21" s="358"/>
      <c r="AB21" s="358"/>
      <c r="AC21" s="358"/>
      <c r="AD21" s="358"/>
      <c r="AE21" s="358"/>
      <c r="AF21" s="358"/>
      <c r="AG21" s="357">
        <f t="shared" si="0"/>
        <v>0</v>
      </c>
      <c r="AH21" s="311">
        <v>1</v>
      </c>
      <c r="AI21" s="357">
        <f t="shared" si="1"/>
        <v>0</v>
      </c>
      <c r="AJ21" s="312" t="s">
        <v>109</v>
      </c>
      <c r="AK21" s="312">
        <v>2050</v>
      </c>
    </row>
    <row r="22" spans="1:37" x14ac:dyDescent="0.25">
      <c r="A22" s="358">
        <v>17414</v>
      </c>
      <c r="B22" s="358">
        <v>2018</v>
      </c>
      <c r="C22" s="358" t="s">
        <v>149</v>
      </c>
      <c r="D22" s="358" t="s">
        <v>370</v>
      </c>
      <c r="E22" s="358">
        <v>58940</v>
      </c>
      <c r="F22" s="358" t="s">
        <v>669</v>
      </c>
      <c r="G22" s="358" t="s">
        <v>239</v>
      </c>
      <c r="H22" s="358" t="s">
        <v>647</v>
      </c>
      <c r="I22" s="358"/>
      <c r="J22" s="358"/>
      <c r="K22" s="358"/>
      <c r="L22" s="358"/>
      <c r="M22" s="358" t="s">
        <v>240</v>
      </c>
      <c r="N22" s="359"/>
      <c r="O22" s="360">
        <v>403846</v>
      </c>
      <c r="P22" s="360">
        <v>142586</v>
      </c>
      <c r="Q22" s="359"/>
      <c r="R22" s="359"/>
      <c r="S22" s="359"/>
      <c r="T22" s="359"/>
      <c r="U22" s="359"/>
      <c r="V22" s="358" t="s">
        <v>658</v>
      </c>
      <c r="W22" s="358" t="s">
        <v>658</v>
      </c>
      <c r="X22" s="358"/>
      <c r="Y22" s="358"/>
      <c r="Z22" s="358"/>
      <c r="AA22" s="358"/>
      <c r="AB22" s="358"/>
      <c r="AC22" s="358"/>
      <c r="AD22" s="358"/>
      <c r="AE22" s="358"/>
      <c r="AF22" s="358"/>
      <c r="AG22" s="357">
        <f t="shared" si="0"/>
        <v>0</v>
      </c>
      <c r="AH22" s="311">
        <v>1</v>
      </c>
      <c r="AI22" s="357">
        <f t="shared" si="1"/>
        <v>0</v>
      </c>
      <c r="AJ22" s="312" t="s">
        <v>109</v>
      </c>
      <c r="AK22" s="312">
        <v>2050</v>
      </c>
    </row>
    <row r="23" spans="1:37" x14ac:dyDescent="0.25">
      <c r="A23" s="358">
        <v>17415</v>
      </c>
      <c r="B23" s="358">
        <v>2018</v>
      </c>
      <c r="C23" s="358" t="s">
        <v>149</v>
      </c>
      <c r="D23" s="358" t="s">
        <v>189</v>
      </c>
      <c r="E23" s="358">
        <v>2465</v>
      </c>
      <c r="F23" s="358" t="s">
        <v>156</v>
      </c>
      <c r="G23" s="358" t="s">
        <v>190</v>
      </c>
      <c r="H23" s="358" t="s">
        <v>670</v>
      </c>
      <c r="I23" s="358"/>
      <c r="J23" s="358"/>
      <c r="K23" s="358"/>
      <c r="L23" s="358"/>
      <c r="M23" s="358" t="s">
        <v>154</v>
      </c>
      <c r="N23" s="359"/>
      <c r="O23" s="360"/>
      <c r="P23" s="360"/>
      <c r="Q23" s="359"/>
      <c r="R23" s="359"/>
      <c r="S23" s="359"/>
      <c r="T23" s="359"/>
      <c r="U23" s="359"/>
      <c r="V23" s="358"/>
      <c r="W23" s="358"/>
      <c r="X23" s="358"/>
      <c r="Y23" s="358"/>
      <c r="Z23" s="358"/>
      <c r="AA23" s="358"/>
      <c r="AB23" s="358"/>
      <c r="AC23" s="358"/>
      <c r="AD23" s="358"/>
      <c r="AE23" s="358"/>
      <c r="AF23" s="358"/>
      <c r="AG23" s="357">
        <f t="shared" si="0"/>
        <v>0</v>
      </c>
      <c r="AH23" s="311">
        <v>1</v>
      </c>
      <c r="AI23" s="357">
        <f t="shared" si="1"/>
        <v>0</v>
      </c>
      <c r="AJ23" s="312" t="s">
        <v>109</v>
      </c>
      <c r="AK23" s="312">
        <v>2050</v>
      </c>
    </row>
    <row r="24" spans="1:37" x14ac:dyDescent="0.25">
      <c r="A24" s="358">
        <v>17416</v>
      </c>
      <c r="B24" s="358">
        <v>2018</v>
      </c>
      <c r="C24" s="358" t="s">
        <v>149</v>
      </c>
      <c r="D24" s="358" t="s">
        <v>189</v>
      </c>
      <c r="E24" s="358">
        <v>2465</v>
      </c>
      <c r="F24" s="358" t="s">
        <v>160</v>
      </c>
      <c r="G24" s="358" t="s">
        <v>190</v>
      </c>
      <c r="H24" s="358" t="s">
        <v>670</v>
      </c>
      <c r="I24" s="358"/>
      <c r="J24" s="358"/>
      <c r="K24" s="358"/>
      <c r="L24" s="358"/>
      <c r="M24" s="358" t="s">
        <v>154</v>
      </c>
      <c r="N24" s="359"/>
      <c r="O24" s="360"/>
      <c r="P24" s="360"/>
      <c r="Q24" s="359"/>
      <c r="R24" s="359"/>
      <c r="S24" s="359"/>
      <c r="T24" s="359"/>
      <c r="U24" s="359"/>
      <c r="V24" s="358"/>
      <c r="W24" s="358"/>
      <c r="X24" s="358"/>
      <c r="Y24" s="358"/>
      <c r="Z24" s="358"/>
      <c r="AA24" s="358"/>
      <c r="AB24" s="358"/>
      <c r="AC24" s="358"/>
      <c r="AD24" s="358"/>
      <c r="AE24" s="358"/>
      <c r="AF24" s="358"/>
      <c r="AG24" s="357">
        <f t="shared" si="0"/>
        <v>0</v>
      </c>
      <c r="AH24" s="311">
        <v>1</v>
      </c>
      <c r="AI24" s="357">
        <f t="shared" si="1"/>
        <v>0</v>
      </c>
      <c r="AJ24" s="312" t="s">
        <v>109</v>
      </c>
      <c r="AK24" s="312">
        <v>2050</v>
      </c>
    </row>
    <row r="25" spans="1:37" x14ac:dyDescent="0.25">
      <c r="A25" s="358">
        <v>17417</v>
      </c>
      <c r="B25" s="358">
        <v>2018</v>
      </c>
      <c r="C25" s="358" t="s">
        <v>149</v>
      </c>
      <c r="D25" s="358" t="s">
        <v>189</v>
      </c>
      <c r="E25" s="358">
        <v>2465</v>
      </c>
      <c r="F25" s="358" t="s">
        <v>164</v>
      </c>
      <c r="G25" s="358" t="s">
        <v>153</v>
      </c>
      <c r="H25" s="358" t="s">
        <v>670</v>
      </c>
      <c r="I25" s="358"/>
      <c r="J25" s="358"/>
      <c r="K25" s="358"/>
      <c r="L25" s="358">
        <v>1</v>
      </c>
      <c r="M25" s="358" t="s">
        <v>154</v>
      </c>
      <c r="N25" s="359"/>
      <c r="O25" s="360"/>
      <c r="P25" s="360"/>
      <c r="Q25" s="359"/>
      <c r="R25" s="359"/>
      <c r="S25" s="359"/>
      <c r="T25" s="359"/>
      <c r="U25" s="359"/>
      <c r="V25" s="358"/>
      <c r="W25" s="358"/>
      <c r="X25" s="358"/>
      <c r="Y25" s="358"/>
      <c r="Z25" s="358"/>
      <c r="AA25" s="358"/>
      <c r="AB25" s="358"/>
      <c r="AC25" s="358"/>
      <c r="AD25" s="358"/>
      <c r="AE25" s="358"/>
      <c r="AF25" s="358"/>
      <c r="AG25" s="357">
        <f t="shared" si="0"/>
        <v>0</v>
      </c>
      <c r="AH25" s="311">
        <v>1</v>
      </c>
      <c r="AI25" s="357">
        <f t="shared" si="1"/>
        <v>0</v>
      </c>
      <c r="AJ25" s="312" t="s">
        <v>109</v>
      </c>
      <c r="AK25" s="312">
        <v>2050</v>
      </c>
    </row>
    <row r="26" spans="1:37" x14ac:dyDescent="0.25">
      <c r="A26" s="358">
        <v>17418</v>
      </c>
      <c r="B26" s="358">
        <v>2018</v>
      </c>
      <c r="C26" s="358" t="s">
        <v>149</v>
      </c>
      <c r="D26" s="358" t="s">
        <v>189</v>
      </c>
      <c r="E26" s="358">
        <v>2465</v>
      </c>
      <c r="F26" s="358" t="s">
        <v>671</v>
      </c>
      <c r="G26" s="358" t="s">
        <v>182</v>
      </c>
      <c r="H26" s="358" t="s">
        <v>647</v>
      </c>
      <c r="I26" s="358"/>
      <c r="J26" s="358"/>
      <c r="K26" s="358"/>
      <c r="L26" s="358"/>
      <c r="M26" s="358" t="s">
        <v>154</v>
      </c>
      <c r="N26" s="359"/>
      <c r="O26" s="360">
        <v>417846</v>
      </c>
      <c r="P26" s="360">
        <v>153560</v>
      </c>
      <c r="Q26" s="359">
        <v>66.113</v>
      </c>
      <c r="R26" s="359">
        <v>24.199000000000002</v>
      </c>
      <c r="S26" s="359">
        <v>0.66769999999999996</v>
      </c>
      <c r="T26" s="359">
        <v>24420.812999999998</v>
      </c>
      <c r="U26" s="359"/>
      <c r="V26" s="358" t="s">
        <v>658</v>
      </c>
      <c r="W26" s="358" t="s">
        <v>658</v>
      </c>
      <c r="X26" s="358" t="s">
        <v>672</v>
      </c>
      <c r="Y26" s="358" t="s">
        <v>672</v>
      </c>
      <c r="Z26" s="358" t="s">
        <v>672</v>
      </c>
      <c r="AA26" s="358" t="s">
        <v>672</v>
      </c>
      <c r="AB26" s="358"/>
      <c r="AC26" s="358"/>
      <c r="AD26" s="358"/>
      <c r="AE26" s="358"/>
      <c r="AF26" s="358"/>
      <c r="AG26" s="357">
        <f t="shared" si="0"/>
        <v>22160.44736842105</v>
      </c>
      <c r="AH26" s="311">
        <v>1</v>
      </c>
      <c r="AI26" s="357">
        <f t="shared" si="1"/>
        <v>22160.44736842105</v>
      </c>
      <c r="AJ26" s="312" t="s">
        <v>109</v>
      </c>
      <c r="AK26" s="312">
        <v>2050</v>
      </c>
    </row>
    <row r="27" spans="1:37" x14ac:dyDescent="0.25">
      <c r="A27" s="358">
        <v>17419</v>
      </c>
      <c r="B27" s="358">
        <v>2018</v>
      </c>
      <c r="C27" s="358" t="s">
        <v>149</v>
      </c>
      <c r="D27" s="358" t="s">
        <v>189</v>
      </c>
      <c r="E27" s="358">
        <v>2465</v>
      </c>
      <c r="F27" s="358" t="s">
        <v>673</v>
      </c>
      <c r="G27" s="358" t="s">
        <v>172</v>
      </c>
      <c r="H27" s="358" t="s">
        <v>666</v>
      </c>
      <c r="I27" s="358"/>
      <c r="J27" s="358"/>
      <c r="K27" s="358"/>
      <c r="L27" s="358"/>
      <c r="M27" s="358" t="s">
        <v>173</v>
      </c>
      <c r="N27" s="359"/>
      <c r="O27" s="360">
        <v>429</v>
      </c>
      <c r="P27" s="360">
        <v>228</v>
      </c>
      <c r="Q27" s="359"/>
      <c r="R27" s="359"/>
      <c r="S27" s="359"/>
      <c r="T27" s="359"/>
      <c r="U27" s="359"/>
      <c r="V27" s="358" t="s">
        <v>658</v>
      </c>
      <c r="W27" s="358" t="s">
        <v>658</v>
      </c>
      <c r="X27" s="358"/>
      <c r="Y27" s="358"/>
      <c r="Z27" s="358"/>
      <c r="AA27" s="358"/>
      <c r="AB27" s="358"/>
      <c r="AC27" s="358"/>
      <c r="AD27" s="358"/>
      <c r="AE27" s="358"/>
      <c r="AF27" s="358"/>
      <c r="AG27" s="357">
        <f t="shared" si="0"/>
        <v>0</v>
      </c>
      <c r="AH27" s="311">
        <v>1</v>
      </c>
      <c r="AI27" s="357">
        <f t="shared" si="1"/>
        <v>0</v>
      </c>
      <c r="AJ27" s="312" t="s">
        <v>109</v>
      </c>
      <c r="AK27" s="312">
        <v>2050</v>
      </c>
    </row>
    <row r="28" spans="1:37" x14ac:dyDescent="0.25">
      <c r="A28" s="358">
        <v>17420</v>
      </c>
      <c r="B28" s="358">
        <v>2018</v>
      </c>
      <c r="C28" s="358" t="s">
        <v>149</v>
      </c>
      <c r="D28" s="358" t="s">
        <v>189</v>
      </c>
      <c r="E28" s="358">
        <v>2465</v>
      </c>
      <c r="F28" s="358" t="s">
        <v>674</v>
      </c>
      <c r="G28" s="358" t="s">
        <v>153</v>
      </c>
      <c r="H28" s="358" t="s">
        <v>670</v>
      </c>
      <c r="I28" s="358"/>
      <c r="J28" s="358"/>
      <c r="K28" s="358"/>
      <c r="L28" s="358"/>
      <c r="M28" s="358" t="s">
        <v>154</v>
      </c>
      <c r="N28" s="359"/>
      <c r="O28" s="360"/>
      <c r="P28" s="360"/>
      <c r="Q28" s="359"/>
      <c r="R28" s="359"/>
      <c r="S28" s="359"/>
      <c r="T28" s="359"/>
      <c r="U28" s="359"/>
      <c r="V28" s="358"/>
      <c r="W28" s="358"/>
      <c r="X28" s="358"/>
      <c r="Y28" s="358"/>
      <c r="Z28" s="358"/>
      <c r="AA28" s="358"/>
      <c r="AB28" s="358"/>
      <c r="AC28" s="358"/>
      <c r="AD28" s="358"/>
      <c r="AE28" s="358"/>
      <c r="AF28" s="358"/>
      <c r="AG28" s="357">
        <f t="shared" si="0"/>
        <v>0</v>
      </c>
      <c r="AH28" s="311">
        <v>1</v>
      </c>
      <c r="AI28" s="357">
        <f t="shared" si="1"/>
        <v>0</v>
      </c>
      <c r="AJ28" s="312" t="s">
        <v>109</v>
      </c>
      <c r="AK28" s="312">
        <v>2050</v>
      </c>
    </row>
    <row r="29" spans="1:37" x14ac:dyDescent="0.25">
      <c r="A29" s="358">
        <v>17421</v>
      </c>
      <c r="B29" s="358">
        <v>2018</v>
      </c>
      <c r="C29" s="358" t="s">
        <v>149</v>
      </c>
      <c r="D29" s="358" t="s">
        <v>675</v>
      </c>
      <c r="E29" s="358">
        <v>56656</v>
      </c>
      <c r="F29" s="358" t="s">
        <v>156</v>
      </c>
      <c r="G29" s="358" t="s">
        <v>239</v>
      </c>
      <c r="H29" s="358" t="s">
        <v>676</v>
      </c>
      <c r="I29" s="358"/>
      <c r="J29" s="358"/>
      <c r="K29" s="358"/>
      <c r="L29" s="358"/>
      <c r="M29" s="358" t="s">
        <v>240</v>
      </c>
      <c r="N29" s="359"/>
      <c r="O29" s="360"/>
      <c r="P29" s="360"/>
      <c r="Q29" s="359"/>
      <c r="R29" s="359"/>
      <c r="S29" s="359"/>
      <c r="T29" s="359"/>
      <c r="U29" s="359"/>
      <c r="V29" s="358"/>
      <c r="W29" s="358"/>
      <c r="X29" s="358"/>
      <c r="Y29" s="358"/>
      <c r="Z29" s="358"/>
      <c r="AA29" s="358"/>
      <c r="AB29" s="358"/>
      <c r="AC29" s="358"/>
      <c r="AD29" s="358"/>
      <c r="AE29" s="358"/>
      <c r="AF29" s="358"/>
      <c r="AG29" s="357">
        <f t="shared" si="0"/>
        <v>0</v>
      </c>
      <c r="AH29" s="311">
        <v>1</v>
      </c>
      <c r="AI29" s="357">
        <f t="shared" si="1"/>
        <v>0</v>
      </c>
      <c r="AJ29" s="312" t="s">
        <v>109</v>
      </c>
      <c r="AK29" s="312">
        <v>2050</v>
      </c>
    </row>
    <row r="30" spans="1:37" x14ac:dyDescent="0.25">
      <c r="A30" s="358">
        <v>17422</v>
      </c>
      <c r="B30" s="358">
        <v>2018</v>
      </c>
      <c r="C30" s="358" t="s">
        <v>149</v>
      </c>
      <c r="D30" s="358" t="s">
        <v>677</v>
      </c>
      <c r="E30" s="358">
        <v>59252</v>
      </c>
      <c r="F30" s="358" t="s">
        <v>678</v>
      </c>
      <c r="G30" s="358" t="s">
        <v>302</v>
      </c>
      <c r="H30" s="358" t="s">
        <v>676</v>
      </c>
      <c r="I30" s="358"/>
      <c r="J30" s="358"/>
      <c r="K30" s="358"/>
      <c r="L30" s="358"/>
      <c r="M30" s="358" t="s">
        <v>303</v>
      </c>
      <c r="N30" s="359"/>
      <c r="O30" s="360"/>
      <c r="P30" s="360"/>
      <c r="Q30" s="359"/>
      <c r="R30" s="359"/>
      <c r="S30" s="359"/>
      <c r="T30" s="359"/>
      <c r="U30" s="359"/>
      <c r="V30" s="358"/>
      <c r="W30" s="358"/>
      <c r="X30" s="358"/>
      <c r="Y30" s="358"/>
      <c r="Z30" s="358"/>
      <c r="AA30" s="358"/>
      <c r="AB30" s="358"/>
      <c r="AC30" s="358"/>
      <c r="AD30" s="358"/>
      <c r="AE30" s="358"/>
      <c r="AF30" s="358"/>
      <c r="AG30" s="357">
        <f t="shared" si="0"/>
        <v>0</v>
      </c>
      <c r="AH30" s="311">
        <v>1</v>
      </c>
      <c r="AI30" s="357">
        <f t="shared" si="1"/>
        <v>0</v>
      </c>
      <c r="AJ30" s="312" t="s">
        <v>109</v>
      </c>
      <c r="AK30" s="312">
        <v>2050</v>
      </c>
    </row>
    <row r="31" spans="1:37" x14ac:dyDescent="0.25">
      <c r="A31" s="358">
        <v>17423</v>
      </c>
      <c r="B31" s="358">
        <v>2018</v>
      </c>
      <c r="C31" s="358" t="s">
        <v>149</v>
      </c>
      <c r="D31" s="358" t="s">
        <v>293</v>
      </c>
      <c r="E31" s="358">
        <v>56336</v>
      </c>
      <c r="F31" s="358" t="s">
        <v>156</v>
      </c>
      <c r="G31" s="358" t="s">
        <v>239</v>
      </c>
      <c r="H31" s="358" t="s">
        <v>647</v>
      </c>
      <c r="I31" s="358"/>
      <c r="J31" s="358"/>
      <c r="K31" s="358"/>
      <c r="L31" s="358"/>
      <c r="M31" s="358" t="s">
        <v>240</v>
      </c>
      <c r="N31" s="359"/>
      <c r="O31" s="360">
        <v>2409032</v>
      </c>
      <c r="P31" s="360">
        <v>850560</v>
      </c>
      <c r="Q31" s="359"/>
      <c r="R31" s="359"/>
      <c r="S31" s="359"/>
      <c r="T31" s="359"/>
      <c r="U31" s="359"/>
      <c r="V31" s="358" t="s">
        <v>658</v>
      </c>
      <c r="W31" s="358" t="s">
        <v>658</v>
      </c>
      <c r="X31" s="358"/>
      <c r="Y31" s="358"/>
      <c r="Z31" s="358"/>
      <c r="AA31" s="358"/>
      <c r="AB31" s="358"/>
      <c r="AC31" s="358"/>
      <c r="AD31" s="358"/>
      <c r="AE31" s="358"/>
      <c r="AF31" s="358"/>
      <c r="AG31" s="357">
        <f t="shared" si="0"/>
        <v>0</v>
      </c>
      <c r="AH31" s="311">
        <v>1</v>
      </c>
      <c r="AI31" s="357">
        <f t="shared" si="1"/>
        <v>0</v>
      </c>
      <c r="AJ31" s="312" t="s">
        <v>109</v>
      </c>
      <c r="AK31" s="312">
        <v>2050</v>
      </c>
    </row>
    <row r="32" spans="1:37" x14ac:dyDescent="0.25">
      <c r="A32" s="358">
        <v>17424</v>
      </c>
      <c r="B32" s="358">
        <v>2018</v>
      </c>
      <c r="C32" s="358" t="s">
        <v>149</v>
      </c>
      <c r="D32" s="358" t="s">
        <v>220</v>
      </c>
      <c r="E32" s="358">
        <v>54221</v>
      </c>
      <c r="F32" s="358" t="s">
        <v>156</v>
      </c>
      <c r="G32" s="358" t="s">
        <v>153</v>
      </c>
      <c r="H32" s="358" t="s">
        <v>670</v>
      </c>
      <c r="I32" s="358"/>
      <c r="J32" s="358"/>
      <c r="K32" s="358"/>
      <c r="L32" s="358"/>
      <c r="M32" s="358" t="s">
        <v>154</v>
      </c>
      <c r="N32" s="359"/>
      <c r="O32" s="360"/>
      <c r="P32" s="360"/>
      <c r="Q32" s="359"/>
      <c r="R32" s="359"/>
      <c r="S32" s="359"/>
      <c r="T32" s="359"/>
      <c r="U32" s="359"/>
      <c r="V32" s="358"/>
      <c r="W32" s="358"/>
      <c r="X32" s="358"/>
      <c r="Y32" s="358"/>
      <c r="Z32" s="358"/>
      <c r="AA32" s="358"/>
      <c r="AB32" s="358"/>
      <c r="AC32" s="358"/>
      <c r="AD32" s="358"/>
      <c r="AE32" s="358"/>
      <c r="AF32" s="358"/>
      <c r="AG32" s="357">
        <f t="shared" si="0"/>
        <v>0</v>
      </c>
      <c r="AH32" s="311">
        <v>1</v>
      </c>
      <c r="AI32" s="357">
        <f t="shared" si="1"/>
        <v>0</v>
      </c>
      <c r="AJ32" s="312" t="s">
        <v>109</v>
      </c>
      <c r="AK32" s="312">
        <v>2050</v>
      </c>
    </row>
    <row r="33" spans="1:37" x14ac:dyDescent="0.25">
      <c r="A33" s="358">
        <v>17425</v>
      </c>
      <c r="B33" s="358">
        <v>2018</v>
      </c>
      <c r="C33" s="358" t="s">
        <v>149</v>
      </c>
      <c r="D33" s="358" t="s">
        <v>220</v>
      </c>
      <c r="E33" s="358">
        <v>54221</v>
      </c>
      <c r="F33" s="358" t="s">
        <v>160</v>
      </c>
      <c r="G33" s="358" t="s">
        <v>153</v>
      </c>
      <c r="H33" s="358" t="s">
        <v>670</v>
      </c>
      <c r="I33" s="358"/>
      <c r="J33" s="358"/>
      <c r="K33" s="358"/>
      <c r="L33" s="358"/>
      <c r="M33" s="358" t="s">
        <v>154</v>
      </c>
      <c r="N33" s="359"/>
      <c r="O33" s="360"/>
      <c r="P33" s="360"/>
      <c r="Q33" s="359"/>
      <c r="R33" s="359"/>
      <c r="S33" s="359"/>
      <c r="T33" s="359"/>
      <c r="U33" s="359"/>
      <c r="V33" s="358"/>
      <c r="W33" s="358"/>
      <c r="X33" s="358"/>
      <c r="Y33" s="358"/>
      <c r="Z33" s="358"/>
      <c r="AA33" s="358"/>
      <c r="AB33" s="358"/>
      <c r="AC33" s="358"/>
      <c r="AD33" s="358"/>
      <c r="AE33" s="358"/>
      <c r="AF33" s="358"/>
      <c r="AG33" s="357">
        <f t="shared" si="0"/>
        <v>0</v>
      </c>
      <c r="AH33" s="311">
        <v>1</v>
      </c>
      <c r="AI33" s="357">
        <f t="shared" si="1"/>
        <v>0</v>
      </c>
      <c r="AJ33" s="312" t="s">
        <v>109</v>
      </c>
      <c r="AK33" s="312">
        <v>2050</v>
      </c>
    </row>
    <row r="34" spans="1:37" x14ac:dyDescent="0.25">
      <c r="A34" s="358">
        <v>17426</v>
      </c>
      <c r="B34" s="358">
        <v>2018</v>
      </c>
      <c r="C34" s="358" t="s">
        <v>149</v>
      </c>
      <c r="D34" s="358" t="s">
        <v>362</v>
      </c>
      <c r="E34" s="358">
        <v>58689</v>
      </c>
      <c r="F34" s="358" t="s">
        <v>156</v>
      </c>
      <c r="G34" s="358" t="s">
        <v>302</v>
      </c>
      <c r="H34" s="358" t="s">
        <v>647</v>
      </c>
      <c r="I34" s="358"/>
      <c r="J34" s="358"/>
      <c r="K34" s="358"/>
      <c r="L34" s="358"/>
      <c r="M34" s="358" t="s">
        <v>303</v>
      </c>
      <c r="N34" s="359"/>
      <c r="O34" s="360">
        <v>23807</v>
      </c>
      <c r="P34" s="360">
        <v>12710</v>
      </c>
      <c r="Q34" s="359"/>
      <c r="R34" s="359"/>
      <c r="S34" s="359"/>
      <c r="T34" s="359"/>
      <c r="U34" s="359"/>
      <c r="V34" s="358" t="s">
        <v>658</v>
      </c>
      <c r="W34" s="358" t="s">
        <v>658</v>
      </c>
      <c r="X34" s="358"/>
      <c r="Y34" s="358"/>
      <c r="Z34" s="358"/>
      <c r="AA34" s="358"/>
      <c r="AB34" s="358"/>
      <c r="AC34" s="358"/>
      <c r="AD34" s="358"/>
      <c r="AE34" s="358"/>
      <c r="AF34" s="358"/>
      <c r="AG34" s="357">
        <f t="shared" si="0"/>
        <v>0</v>
      </c>
      <c r="AH34" s="311">
        <v>1</v>
      </c>
      <c r="AI34" s="357">
        <f t="shared" si="1"/>
        <v>0</v>
      </c>
      <c r="AJ34" s="312" t="s">
        <v>109</v>
      </c>
      <c r="AK34" s="312">
        <v>2050</v>
      </c>
    </row>
    <row r="35" spans="1:37" x14ac:dyDescent="0.25">
      <c r="A35" s="358">
        <v>17427</v>
      </c>
      <c r="B35" s="358">
        <v>2018</v>
      </c>
      <c r="C35" s="358" t="s">
        <v>149</v>
      </c>
      <c r="D35" s="358" t="s">
        <v>679</v>
      </c>
      <c r="E35" s="358">
        <v>55977</v>
      </c>
      <c r="F35" s="358" t="s">
        <v>680</v>
      </c>
      <c r="G35" s="358" t="s">
        <v>191</v>
      </c>
      <c r="H35" s="358" t="s">
        <v>647</v>
      </c>
      <c r="I35" s="358" t="s">
        <v>97</v>
      </c>
      <c r="J35" s="358" t="s">
        <v>660</v>
      </c>
      <c r="K35" s="358" t="s">
        <v>661</v>
      </c>
      <c r="L35" s="358"/>
      <c r="M35" s="358" t="s">
        <v>154</v>
      </c>
      <c r="N35" s="359">
        <v>7161</v>
      </c>
      <c r="O35" s="360">
        <v>3084957</v>
      </c>
      <c r="P35" s="360">
        <v>1431535</v>
      </c>
      <c r="Q35" s="359">
        <v>66.349999999999994</v>
      </c>
      <c r="R35" s="359">
        <v>30.6</v>
      </c>
      <c r="S35" s="359">
        <v>0.93</v>
      </c>
      <c r="T35" s="359">
        <v>183333.3</v>
      </c>
      <c r="U35" s="359"/>
      <c r="V35" s="358" t="s">
        <v>650</v>
      </c>
      <c r="W35" s="358" t="s">
        <v>650</v>
      </c>
      <c r="X35" s="358" t="s">
        <v>650</v>
      </c>
      <c r="Y35" s="358" t="s">
        <v>650</v>
      </c>
      <c r="Z35" s="358" t="s">
        <v>650</v>
      </c>
      <c r="AA35" s="358" t="s">
        <v>650</v>
      </c>
      <c r="AB35" s="358"/>
      <c r="AC35" s="358"/>
      <c r="AD35" s="358" t="s">
        <v>681</v>
      </c>
      <c r="AE35" s="358"/>
      <c r="AF35" s="358">
        <v>2005</v>
      </c>
      <c r="AG35" s="357">
        <f t="shared" si="0"/>
        <v>166364.15607985479</v>
      </c>
      <c r="AH35" s="311">
        <v>1</v>
      </c>
      <c r="AI35" s="357">
        <f t="shared" si="1"/>
        <v>166364.15607985479</v>
      </c>
      <c r="AJ35" s="312" t="s">
        <v>109</v>
      </c>
      <c r="AK35" s="312">
        <v>2050</v>
      </c>
    </row>
    <row r="36" spans="1:37" x14ac:dyDescent="0.25">
      <c r="A36" s="358">
        <v>17428</v>
      </c>
      <c r="B36" s="358">
        <v>2018</v>
      </c>
      <c r="C36" s="358" t="s">
        <v>149</v>
      </c>
      <c r="D36" s="358" t="s">
        <v>384</v>
      </c>
      <c r="E36" s="358">
        <v>60145</v>
      </c>
      <c r="F36" s="358" t="s">
        <v>156</v>
      </c>
      <c r="G36" s="358" t="s">
        <v>239</v>
      </c>
      <c r="H36" s="358" t="s">
        <v>647</v>
      </c>
      <c r="I36" s="358"/>
      <c r="J36" s="358"/>
      <c r="K36" s="358"/>
      <c r="L36" s="358"/>
      <c r="M36" s="358" t="s">
        <v>240</v>
      </c>
      <c r="N36" s="359"/>
      <c r="O36" s="360">
        <v>6657563</v>
      </c>
      <c r="P36" s="360">
        <v>2536783</v>
      </c>
      <c r="Q36" s="359"/>
      <c r="R36" s="359"/>
      <c r="S36" s="359"/>
      <c r="T36" s="359"/>
      <c r="U36" s="359"/>
      <c r="V36" s="358" t="s">
        <v>658</v>
      </c>
      <c r="W36" s="358" t="s">
        <v>658</v>
      </c>
      <c r="X36" s="358"/>
      <c r="Y36" s="358"/>
      <c r="Z36" s="358"/>
      <c r="AA36" s="358"/>
      <c r="AB36" s="358"/>
      <c r="AC36" s="358"/>
      <c r="AD36" s="358"/>
      <c r="AE36" s="358"/>
      <c r="AF36" s="358"/>
      <c r="AG36" s="357">
        <f t="shared" si="0"/>
        <v>0</v>
      </c>
      <c r="AH36" s="311">
        <v>1</v>
      </c>
      <c r="AI36" s="357">
        <f t="shared" si="1"/>
        <v>0</v>
      </c>
      <c r="AJ36" s="312" t="s">
        <v>109</v>
      </c>
      <c r="AK36" s="312">
        <v>2050</v>
      </c>
    </row>
    <row r="37" spans="1:37" x14ac:dyDescent="0.25">
      <c r="A37" s="358">
        <v>17429</v>
      </c>
      <c r="B37" s="358">
        <v>2018</v>
      </c>
      <c r="C37" s="358" t="s">
        <v>149</v>
      </c>
      <c r="D37" s="358" t="s">
        <v>386</v>
      </c>
      <c r="E37" s="358">
        <v>60152</v>
      </c>
      <c r="F37" s="358" t="s">
        <v>156</v>
      </c>
      <c r="G37" s="358" t="s">
        <v>239</v>
      </c>
      <c r="H37" s="358" t="s">
        <v>647</v>
      </c>
      <c r="I37" s="358"/>
      <c r="J37" s="358"/>
      <c r="K37" s="358"/>
      <c r="L37" s="358"/>
      <c r="M37" s="358" t="s">
        <v>240</v>
      </c>
      <c r="N37" s="359"/>
      <c r="O37" s="360">
        <v>5310732</v>
      </c>
      <c r="P37" s="360">
        <v>2046024</v>
      </c>
      <c r="Q37" s="359"/>
      <c r="R37" s="359"/>
      <c r="S37" s="359"/>
      <c r="T37" s="359"/>
      <c r="U37" s="359"/>
      <c r="V37" s="358" t="s">
        <v>658</v>
      </c>
      <c r="W37" s="358" t="s">
        <v>658</v>
      </c>
      <c r="X37" s="358"/>
      <c r="Y37" s="358"/>
      <c r="Z37" s="358"/>
      <c r="AA37" s="358"/>
      <c r="AB37" s="358"/>
      <c r="AC37" s="358"/>
      <c r="AD37" s="358"/>
      <c r="AE37" s="358"/>
      <c r="AF37" s="358"/>
      <c r="AG37" s="357">
        <f t="shared" si="0"/>
        <v>0</v>
      </c>
      <c r="AH37" s="311">
        <v>1</v>
      </c>
      <c r="AI37" s="357">
        <f t="shared" si="1"/>
        <v>0</v>
      </c>
      <c r="AJ37" s="312" t="s">
        <v>109</v>
      </c>
      <c r="AK37" s="312">
        <v>2050</v>
      </c>
    </row>
    <row r="38" spans="1:37" x14ac:dyDescent="0.25">
      <c r="A38" s="358">
        <v>17430</v>
      </c>
      <c r="B38" s="358">
        <v>2018</v>
      </c>
      <c r="C38" s="358" t="s">
        <v>149</v>
      </c>
      <c r="D38" s="358" t="s">
        <v>349</v>
      </c>
      <c r="E38" s="358">
        <v>58465</v>
      </c>
      <c r="F38" s="358" t="s">
        <v>682</v>
      </c>
      <c r="G38" s="358" t="s">
        <v>239</v>
      </c>
      <c r="H38" s="358" t="s">
        <v>647</v>
      </c>
      <c r="I38" s="358"/>
      <c r="J38" s="358"/>
      <c r="K38" s="358"/>
      <c r="L38" s="358"/>
      <c r="M38" s="358" t="s">
        <v>240</v>
      </c>
      <c r="N38" s="359"/>
      <c r="O38" s="360">
        <v>356915</v>
      </c>
      <c r="P38" s="360">
        <v>126016</v>
      </c>
      <c r="Q38" s="359"/>
      <c r="R38" s="359"/>
      <c r="S38" s="359"/>
      <c r="T38" s="359"/>
      <c r="U38" s="359"/>
      <c r="V38" s="358" t="s">
        <v>658</v>
      </c>
      <c r="W38" s="358" t="s">
        <v>658</v>
      </c>
      <c r="X38" s="358"/>
      <c r="Y38" s="358"/>
      <c r="Z38" s="358"/>
      <c r="AA38" s="358"/>
      <c r="AB38" s="358"/>
      <c r="AC38" s="358"/>
      <c r="AD38" s="358"/>
      <c r="AE38" s="358"/>
      <c r="AF38" s="358"/>
      <c r="AG38" s="357">
        <f t="shared" si="0"/>
        <v>0</v>
      </c>
      <c r="AH38" s="311">
        <v>1</v>
      </c>
      <c r="AI38" s="357">
        <f t="shared" si="1"/>
        <v>0</v>
      </c>
      <c r="AJ38" s="312" t="s">
        <v>109</v>
      </c>
      <c r="AK38" s="312">
        <v>2050</v>
      </c>
    </row>
    <row r="39" spans="1:37" x14ac:dyDescent="0.25">
      <c r="A39" s="358">
        <v>17431</v>
      </c>
      <c r="B39" s="358">
        <v>2018</v>
      </c>
      <c r="C39" s="358" t="s">
        <v>149</v>
      </c>
      <c r="D39" s="358" t="s">
        <v>347</v>
      </c>
      <c r="E39" s="358">
        <v>58464</v>
      </c>
      <c r="F39" s="358" t="s">
        <v>659</v>
      </c>
      <c r="G39" s="358" t="s">
        <v>239</v>
      </c>
      <c r="H39" s="358" t="s">
        <v>647</v>
      </c>
      <c r="I39" s="358"/>
      <c r="J39" s="358"/>
      <c r="K39" s="358"/>
      <c r="L39" s="358"/>
      <c r="M39" s="358" t="s">
        <v>240</v>
      </c>
      <c r="N39" s="359"/>
      <c r="O39" s="360">
        <v>356915</v>
      </c>
      <c r="P39" s="360">
        <v>126016</v>
      </c>
      <c r="Q39" s="359"/>
      <c r="R39" s="359"/>
      <c r="S39" s="359"/>
      <c r="T39" s="359"/>
      <c r="U39" s="359"/>
      <c r="V39" s="358" t="s">
        <v>658</v>
      </c>
      <c r="W39" s="358" t="s">
        <v>658</v>
      </c>
      <c r="X39" s="358"/>
      <c r="Y39" s="358"/>
      <c r="Z39" s="358"/>
      <c r="AA39" s="358"/>
      <c r="AB39" s="358"/>
      <c r="AC39" s="358"/>
      <c r="AD39" s="358"/>
      <c r="AE39" s="358"/>
      <c r="AF39" s="358"/>
      <c r="AG39" s="357">
        <f t="shared" si="0"/>
        <v>0</v>
      </c>
      <c r="AH39" s="311">
        <v>1</v>
      </c>
      <c r="AI39" s="357">
        <f t="shared" si="1"/>
        <v>0</v>
      </c>
      <c r="AJ39" s="312" t="s">
        <v>109</v>
      </c>
      <c r="AK39" s="312">
        <v>2050</v>
      </c>
    </row>
    <row r="40" spans="1:37" x14ac:dyDescent="0.25">
      <c r="A40" s="358">
        <v>17432</v>
      </c>
      <c r="B40" s="358">
        <v>2018</v>
      </c>
      <c r="C40" s="358" t="s">
        <v>149</v>
      </c>
      <c r="D40" s="358" t="s">
        <v>372</v>
      </c>
      <c r="E40" s="358">
        <v>59251</v>
      </c>
      <c r="F40" s="358" t="s">
        <v>678</v>
      </c>
      <c r="G40" s="358" t="s">
        <v>302</v>
      </c>
      <c r="H40" s="358" t="s">
        <v>647</v>
      </c>
      <c r="I40" s="358"/>
      <c r="J40" s="358"/>
      <c r="K40" s="358"/>
      <c r="L40" s="358"/>
      <c r="M40" s="358" t="s">
        <v>303</v>
      </c>
      <c r="N40" s="359"/>
      <c r="O40" s="360">
        <v>618299</v>
      </c>
      <c r="P40" s="360">
        <v>316704</v>
      </c>
      <c r="Q40" s="359"/>
      <c r="R40" s="359"/>
      <c r="S40" s="359"/>
      <c r="T40" s="359"/>
      <c r="U40" s="359"/>
      <c r="V40" s="358" t="s">
        <v>658</v>
      </c>
      <c r="W40" s="358" t="s">
        <v>658</v>
      </c>
      <c r="X40" s="358"/>
      <c r="Y40" s="358"/>
      <c r="Z40" s="358"/>
      <c r="AA40" s="358"/>
      <c r="AB40" s="358"/>
      <c r="AC40" s="358"/>
      <c r="AD40" s="358"/>
      <c r="AE40" s="358"/>
      <c r="AF40" s="358"/>
      <c r="AG40" s="357">
        <f t="shared" si="0"/>
        <v>0</v>
      </c>
      <c r="AH40" s="311">
        <v>1</v>
      </c>
      <c r="AI40" s="357">
        <f t="shared" si="1"/>
        <v>0</v>
      </c>
      <c r="AJ40" s="312" t="s">
        <v>109</v>
      </c>
      <c r="AK40" s="312">
        <v>2050</v>
      </c>
    </row>
    <row r="41" spans="1:37" x14ac:dyDescent="0.25">
      <c r="A41" s="358">
        <v>17433</v>
      </c>
      <c r="B41" s="358">
        <v>2018</v>
      </c>
      <c r="C41" s="358" t="s">
        <v>149</v>
      </c>
      <c r="D41" s="358" t="s">
        <v>683</v>
      </c>
      <c r="E41" s="358">
        <v>59846</v>
      </c>
      <c r="F41" s="358" t="s">
        <v>678</v>
      </c>
      <c r="G41" s="358" t="s">
        <v>302</v>
      </c>
      <c r="H41" s="358" t="s">
        <v>34</v>
      </c>
      <c r="I41" s="358"/>
      <c r="J41" s="358"/>
      <c r="K41" s="358"/>
      <c r="L41" s="358"/>
      <c r="M41" s="358" t="s">
        <v>303</v>
      </c>
      <c r="N41" s="359"/>
      <c r="O41" s="360"/>
      <c r="P41" s="360"/>
      <c r="Q41" s="359"/>
      <c r="R41" s="359"/>
      <c r="S41" s="359"/>
      <c r="T41" s="359"/>
      <c r="U41" s="359"/>
      <c r="V41" s="358"/>
      <c r="W41" s="358"/>
      <c r="X41" s="358"/>
      <c r="Y41" s="358"/>
      <c r="Z41" s="358"/>
      <c r="AA41" s="358"/>
      <c r="AB41" s="358"/>
      <c r="AC41" s="358"/>
      <c r="AD41" s="358"/>
      <c r="AE41" s="358"/>
      <c r="AF41" s="358"/>
      <c r="AG41" s="357">
        <f t="shared" si="0"/>
        <v>0</v>
      </c>
      <c r="AH41" s="311">
        <v>1</v>
      </c>
      <c r="AI41" s="357">
        <f t="shared" si="1"/>
        <v>0</v>
      </c>
      <c r="AJ41" s="312" t="s">
        <v>109</v>
      </c>
      <c r="AK41" s="312">
        <v>2050</v>
      </c>
    </row>
    <row r="42" spans="1:37" x14ac:dyDescent="0.25">
      <c r="A42" s="358">
        <v>17434</v>
      </c>
      <c r="B42" s="358">
        <v>2018</v>
      </c>
      <c r="C42" s="358" t="s">
        <v>149</v>
      </c>
      <c r="D42" s="358" t="s">
        <v>241</v>
      </c>
      <c r="E42" s="358">
        <v>56293</v>
      </c>
      <c r="F42" s="358" t="s">
        <v>156</v>
      </c>
      <c r="G42" s="358" t="s">
        <v>239</v>
      </c>
      <c r="H42" s="358" t="s">
        <v>647</v>
      </c>
      <c r="I42" s="358"/>
      <c r="J42" s="358"/>
      <c r="K42" s="358"/>
      <c r="L42" s="358"/>
      <c r="M42" s="358" t="s">
        <v>240</v>
      </c>
      <c r="N42" s="359"/>
      <c r="O42" s="360">
        <v>2258934</v>
      </c>
      <c r="P42" s="360">
        <v>797563.5</v>
      </c>
      <c r="Q42" s="359"/>
      <c r="R42" s="359"/>
      <c r="S42" s="359"/>
      <c r="T42" s="359"/>
      <c r="U42" s="359"/>
      <c r="V42" s="358" t="s">
        <v>658</v>
      </c>
      <c r="W42" s="358" t="s">
        <v>658</v>
      </c>
      <c r="X42" s="358"/>
      <c r="Y42" s="358"/>
      <c r="Z42" s="358"/>
      <c r="AA42" s="358"/>
      <c r="AB42" s="358"/>
      <c r="AC42" s="358"/>
      <c r="AD42" s="358"/>
      <c r="AE42" s="358"/>
      <c r="AF42" s="358"/>
      <c r="AG42" s="357">
        <f t="shared" si="0"/>
        <v>0</v>
      </c>
      <c r="AH42" s="311">
        <v>1</v>
      </c>
      <c r="AI42" s="357">
        <f t="shared" si="1"/>
        <v>0</v>
      </c>
      <c r="AJ42" s="312" t="s">
        <v>109</v>
      </c>
      <c r="AK42" s="312">
        <v>2050</v>
      </c>
    </row>
    <row r="43" spans="1:37" x14ac:dyDescent="0.25">
      <c r="A43" s="358">
        <v>17435</v>
      </c>
      <c r="B43" s="358">
        <v>2018</v>
      </c>
      <c r="C43" s="358" t="s">
        <v>149</v>
      </c>
      <c r="D43" s="358" t="s">
        <v>241</v>
      </c>
      <c r="E43" s="358">
        <v>56293</v>
      </c>
      <c r="F43" s="358" t="s">
        <v>160</v>
      </c>
      <c r="G43" s="358" t="s">
        <v>239</v>
      </c>
      <c r="H43" s="358" t="s">
        <v>647</v>
      </c>
      <c r="I43" s="358"/>
      <c r="J43" s="358"/>
      <c r="K43" s="358"/>
      <c r="L43" s="358"/>
      <c r="M43" s="358" t="s">
        <v>240</v>
      </c>
      <c r="N43" s="359"/>
      <c r="O43" s="360">
        <v>752978</v>
      </c>
      <c r="P43" s="360">
        <v>265854.5</v>
      </c>
      <c r="Q43" s="359"/>
      <c r="R43" s="359"/>
      <c r="S43" s="359"/>
      <c r="T43" s="359"/>
      <c r="U43" s="359"/>
      <c r="V43" s="358" t="s">
        <v>658</v>
      </c>
      <c r="W43" s="358" t="s">
        <v>658</v>
      </c>
      <c r="X43" s="358"/>
      <c r="Y43" s="358"/>
      <c r="Z43" s="358"/>
      <c r="AA43" s="358"/>
      <c r="AB43" s="358"/>
      <c r="AC43" s="358"/>
      <c r="AD43" s="358"/>
      <c r="AE43" s="358"/>
      <c r="AF43" s="358"/>
      <c r="AG43" s="357">
        <f t="shared" si="0"/>
        <v>0</v>
      </c>
      <c r="AH43" s="311">
        <v>1</v>
      </c>
      <c r="AI43" s="357">
        <f t="shared" si="1"/>
        <v>0</v>
      </c>
      <c r="AJ43" s="312" t="s">
        <v>109</v>
      </c>
      <c r="AK43" s="312">
        <v>2050</v>
      </c>
    </row>
    <row r="44" spans="1:37" x14ac:dyDescent="0.25">
      <c r="A44" s="358">
        <v>17436</v>
      </c>
      <c r="B44" s="358">
        <v>2018</v>
      </c>
      <c r="C44" s="358" t="s">
        <v>149</v>
      </c>
      <c r="D44" s="358" t="s">
        <v>187</v>
      </c>
      <c r="E44" s="358">
        <v>2453</v>
      </c>
      <c r="F44" s="358" t="s">
        <v>166</v>
      </c>
      <c r="G44" s="358" t="s">
        <v>182</v>
      </c>
      <c r="H44" s="358" t="s">
        <v>670</v>
      </c>
      <c r="I44" s="358"/>
      <c r="J44" s="358"/>
      <c r="K44" s="358"/>
      <c r="L44" s="358"/>
      <c r="M44" s="358" t="s">
        <v>154</v>
      </c>
      <c r="N44" s="359"/>
      <c r="O44" s="360"/>
      <c r="P44" s="360"/>
      <c r="Q44" s="359"/>
      <c r="R44" s="359"/>
      <c r="S44" s="359"/>
      <c r="T44" s="359"/>
      <c r="U44" s="359"/>
      <c r="V44" s="358"/>
      <c r="W44" s="358"/>
      <c r="X44" s="358"/>
      <c r="Y44" s="358"/>
      <c r="Z44" s="358"/>
      <c r="AA44" s="358"/>
      <c r="AB44" s="358"/>
      <c r="AC44" s="358"/>
      <c r="AD44" s="358"/>
      <c r="AE44" s="358"/>
      <c r="AF44" s="358"/>
      <c r="AG44" s="357">
        <f t="shared" si="0"/>
        <v>0</v>
      </c>
      <c r="AH44" s="311">
        <v>1</v>
      </c>
      <c r="AI44" s="357">
        <f t="shared" si="1"/>
        <v>0</v>
      </c>
      <c r="AJ44" s="312" t="s">
        <v>109</v>
      </c>
      <c r="AK44" s="312">
        <v>2050</v>
      </c>
    </row>
    <row r="45" spans="1:37" x14ac:dyDescent="0.25">
      <c r="A45" s="358">
        <v>17437</v>
      </c>
      <c r="B45" s="358">
        <v>2018</v>
      </c>
      <c r="C45" s="358" t="s">
        <v>149</v>
      </c>
      <c r="D45" s="358" t="s">
        <v>410</v>
      </c>
      <c r="E45" s="358">
        <v>61662</v>
      </c>
      <c r="F45" s="358" t="s">
        <v>678</v>
      </c>
      <c r="G45" s="358" t="s">
        <v>302</v>
      </c>
      <c r="H45" s="358" t="s">
        <v>647</v>
      </c>
      <c r="I45" s="358"/>
      <c r="J45" s="358"/>
      <c r="K45" s="358"/>
      <c r="L45" s="358"/>
      <c r="M45" s="358" t="s">
        <v>303</v>
      </c>
      <c r="N45" s="359"/>
      <c r="O45" s="360">
        <v>61383</v>
      </c>
      <c r="P45" s="360">
        <v>36937</v>
      </c>
      <c r="Q45" s="359"/>
      <c r="R45" s="359"/>
      <c r="S45" s="359"/>
      <c r="T45" s="359"/>
      <c r="U45" s="359"/>
      <c r="V45" s="358" t="s">
        <v>658</v>
      </c>
      <c r="W45" s="358" t="s">
        <v>658</v>
      </c>
      <c r="X45" s="358"/>
      <c r="Y45" s="358"/>
      <c r="Z45" s="358"/>
      <c r="AA45" s="358"/>
      <c r="AB45" s="358"/>
      <c r="AC45" s="358"/>
      <c r="AD45" s="358"/>
      <c r="AE45" s="358"/>
      <c r="AF45" s="358"/>
      <c r="AG45" s="357">
        <f t="shared" si="0"/>
        <v>0</v>
      </c>
      <c r="AH45" s="311">
        <v>1</v>
      </c>
      <c r="AI45" s="357">
        <f t="shared" si="1"/>
        <v>0</v>
      </c>
      <c r="AJ45" s="312" t="s">
        <v>109</v>
      </c>
      <c r="AK45" s="312">
        <v>2050</v>
      </c>
    </row>
    <row r="46" spans="1:37" x14ac:dyDescent="0.25">
      <c r="A46" s="358">
        <v>17438</v>
      </c>
      <c r="B46" s="358">
        <v>2018</v>
      </c>
      <c r="C46" s="358" t="s">
        <v>149</v>
      </c>
      <c r="D46" s="358" t="s">
        <v>414</v>
      </c>
      <c r="E46" s="358">
        <v>61925</v>
      </c>
      <c r="F46" s="358" t="s">
        <v>684</v>
      </c>
      <c r="G46" s="358" t="s">
        <v>239</v>
      </c>
      <c r="H46" s="358" t="s">
        <v>647</v>
      </c>
      <c r="I46" s="358"/>
      <c r="J46" s="358"/>
      <c r="K46" s="358"/>
      <c r="L46" s="358"/>
      <c r="M46" s="358" t="s">
        <v>240</v>
      </c>
      <c r="N46" s="359"/>
      <c r="O46" s="360">
        <v>171427</v>
      </c>
      <c r="P46" s="360">
        <v>0</v>
      </c>
      <c r="Q46" s="359"/>
      <c r="R46" s="359"/>
      <c r="S46" s="359"/>
      <c r="T46" s="359"/>
      <c r="U46" s="359"/>
      <c r="V46" s="358" t="s">
        <v>658</v>
      </c>
      <c r="W46" s="358" t="s">
        <v>658</v>
      </c>
      <c r="X46" s="358"/>
      <c r="Y46" s="358"/>
      <c r="Z46" s="358"/>
      <c r="AA46" s="358"/>
      <c r="AB46" s="358"/>
      <c r="AC46" s="358"/>
      <c r="AD46" s="358"/>
      <c r="AE46" s="358"/>
      <c r="AF46" s="358"/>
      <c r="AG46" s="357">
        <f t="shared" si="0"/>
        <v>0</v>
      </c>
      <c r="AH46" s="311">
        <v>1</v>
      </c>
      <c r="AI46" s="357">
        <f t="shared" si="1"/>
        <v>0</v>
      </c>
      <c r="AJ46" s="312" t="s">
        <v>109</v>
      </c>
      <c r="AK46" s="312">
        <v>2050</v>
      </c>
    </row>
    <row r="47" spans="1:37" x14ac:dyDescent="0.25">
      <c r="A47" s="358">
        <v>17439</v>
      </c>
      <c r="B47" s="358">
        <v>2018</v>
      </c>
      <c r="C47" s="358" t="s">
        <v>149</v>
      </c>
      <c r="D47" s="358" t="s">
        <v>414</v>
      </c>
      <c r="E47" s="358">
        <v>61925</v>
      </c>
      <c r="F47" s="358" t="s">
        <v>685</v>
      </c>
      <c r="G47" s="358" t="s">
        <v>344</v>
      </c>
      <c r="H47" s="358" t="s">
        <v>647</v>
      </c>
      <c r="I47" s="358"/>
      <c r="J47" s="358"/>
      <c r="K47" s="358"/>
      <c r="L47" s="358"/>
      <c r="M47" s="358" t="s">
        <v>345</v>
      </c>
      <c r="N47" s="359"/>
      <c r="O47" s="360">
        <v>0</v>
      </c>
      <c r="P47" s="360">
        <v>0</v>
      </c>
      <c r="Q47" s="359"/>
      <c r="R47" s="359"/>
      <c r="S47" s="359"/>
      <c r="T47" s="359"/>
      <c r="U47" s="359"/>
      <c r="V47" s="358" t="s">
        <v>658</v>
      </c>
      <c r="W47" s="358" t="s">
        <v>658</v>
      </c>
      <c r="X47" s="358"/>
      <c r="Y47" s="358"/>
      <c r="Z47" s="358"/>
      <c r="AA47" s="358"/>
      <c r="AB47" s="358"/>
      <c r="AC47" s="358"/>
      <c r="AD47" s="358"/>
      <c r="AE47" s="358"/>
      <c r="AF47" s="358"/>
      <c r="AG47" s="357">
        <f t="shared" si="0"/>
        <v>0</v>
      </c>
      <c r="AH47" s="311">
        <v>1</v>
      </c>
      <c r="AI47" s="357">
        <f t="shared" si="1"/>
        <v>0</v>
      </c>
      <c r="AJ47" s="312" t="s">
        <v>109</v>
      </c>
      <c r="AK47" s="312">
        <v>2050</v>
      </c>
    </row>
    <row r="48" spans="1:37" x14ac:dyDescent="0.25">
      <c r="A48" s="358">
        <v>17440</v>
      </c>
      <c r="B48" s="358">
        <v>2018</v>
      </c>
      <c r="C48" s="358" t="s">
        <v>149</v>
      </c>
      <c r="D48" s="358" t="s">
        <v>396</v>
      </c>
      <c r="E48" s="358">
        <v>60405</v>
      </c>
      <c r="F48" s="358" t="s">
        <v>686</v>
      </c>
      <c r="G48" s="358" t="s">
        <v>302</v>
      </c>
      <c r="H48" s="358" t="s">
        <v>647</v>
      </c>
      <c r="I48" s="358"/>
      <c r="J48" s="358"/>
      <c r="K48" s="358"/>
      <c r="L48" s="358"/>
      <c r="M48" s="358" t="s">
        <v>303</v>
      </c>
      <c r="N48" s="359"/>
      <c r="O48" s="360">
        <v>1709213</v>
      </c>
      <c r="P48" s="360">
        <v>912440</v>
      </c>
      <c r="Q48" s="359"/>
      <c r="R48" s="359"/>
      <c r="S48" s="359"/>
      <c r="T48" s="359"/>
      <c r="U48" s="359"/>
      <c r="V48" s="358" t="s">
        <v>658</v>
      </c>
      <c r="W48" s="358" t="s">
        <v>658</v>
      </c>
      <c r="X48" s="358"/>
      <c r="Y48" s="358"/>
      <c r="Z48" s="358"/>
      <c r="AA48" s="358"/>
      <c r="AB48" s="358"/>
      <c r="AC48" s="358"/>
      <c r="AD48" s="358"/>
      <c r="AE48" s="358"/>
      <c r="AF48" s="358"/>
      <c r="AG48" s="357">
        <f t="shared" si="0"/>
        <v>0</v>
      </c>
      <c r="AH48" s="311">
        <v>1</v>
      </c>
      <c r="AI48" s="357">
        <f t="shared" si="1"/>
        <v>0</v>
      </c>
      <c r="AJ48" s="312" t="s">
        <v>109</v>
      </c>
      <c r="AK48" s="312">
        <v>2050</v>
      </c>
    </row>
    <row r="49" spans="1:37" x14ac:dyDescent="0.25">
      <c r="A49" s="358">
        <v>17441</v>
      </c>
      <c r="B49" s="358">
        <v>2018</v>
      </c>
      <c r="C49" s="358" t="s">
        <v>149</v>
      </c>
      <c r="D49" s="358" t="s">
        <v>223</v>
      </c>
      <c r="E49" s="358">
        <v>54667</v>
      </c>
      <c r="F49" s="358" t="s">
        <v>687</v>
      </c>
      <c r="G49" s="358" t="s">
        <v>190</v>
      </c>
      <c r="H49" s="358" t="s">
        <v>647</v>
      </c>
      <c r="I49" s="358"/>
      <c r="J49" s="358"/>
      <c r="K49" s="358"/>
      <c r="L49" s="358">
        <v>3</v>
      </c>
      <c r="M49" s="358" t="s">
        <v>154</v>
      </c>
      <c r="N49" s="359"/>
      <c r="O49" s="360">
        <v>296431.065</v>
      </c>
      <c r="P49" s="360">
        <v>148912.856</v>
      </c>
      <c r="Q49" s="359">
        <v>13.339</v>
      </c>
      <c r="R49" s="359">
        <v>5.9569999999999999</v>
      </c>
      <c r="S49" s="359">
        <v>0</v>
      </c>
      <c r="T49" s="359">
        <v>17324.774000000001</v>
      </c>
      <c r="U49" s="359"/>
      <c r="V49" s="358" t="s">
        <v>688</v>
      </c>
      <c r="W49" s="358" t="s">
        <v>689</v>
      </c>
      <c r="X49" s="358" t="s">
        <v>690</v>
      </c>
      <c r="Y49" s="358" t="s">
        <v>691</v>
      </c>
      <c r="Z49" s="358" t="s">
        <v>672</v>
      </c>
      <c r="AA49" s="358" t="s">
        <v>672</v>
      </c>
      <c r="AB49" s="358"/>
      <c r="AC49" s="358"/>
      <c r="AD49" s="358"/>
      <c r="AE49" s="358"/>
      <c r="AF49" s="358"/>
      <c r="AG49" s="357">
        <f t="shared" si="0"/>
        <v>15721.21052631579</v>
      </c>
      <c r="AH49" s="311">
        <v>1</v>
      </c>
      <c r="AI49" s="357">
        <f t="shared" si="1"/>
        <v>15721.21052631579</v>
      </c>
      <c r="AJ49" s="312" t="s">
        <v>109</v>
      </c>
      <c r="AK49" s="312">
        <v>2050</v>
      </c>
    </row>
    <row r="50" spans="1:37" x14ac:dyDescent="0.25">
      <c r="A50" s="358">
        <v>17442</v>
      </c>
      <c r="B50" s="358">
        <v>2018</v>
      </c>
      <c r="C50" s="358" t="s">
        <v>149</v>
      </c>
      <c r="D50" s="358" t="s">
        <v>223</v>
      </c>
      <c r="E50" s="358">
        <v>54667</v>
      </c>
      <c r="F50" s="358" t="s">
        <v>692</v>
      </c>
      <c r="G50" s="358" t="s">
        <v>153</v>
      </c>
      <c r="H50" s="358" t="s">
        <v>670</v>
      </c>
      <c r="I50" s="358"/>
      <c r="J50" s="358"/>
      <c r="K50" s="358"/>
      <c r="L50" s="358"/>
      <c r="M50" s="358" t="s">
        <v>154</v>
      </c>
      <c r="N50" s="359"/>
      <c r="O50" s="360"/>
      <c r="P50" s="360"/>
      <c r="Q50" s="359"/>
      <c r="R50" s="359"/>
      <c r="S50" s="359"/>
      <c r="T50" s="359"/>
      <c r="U50" s="359"/>
      <c r="V50" s="358"/>
      <c r="W50" s="358"/>
      <c r="X50" s="358"/>
      <c r="Y50" s="358"/>
      <c r="Z50" s="358"/>
      <c r="AA50" s="358"/>
      <c r="AB50" s="358"/>
      <c r="AC50" s="358"/>
      <c r="AD50" s="358"/>
      <c r="AE50" s="358"/>
      <c r="AF50" s="358"/>
      <c r="AG50" s="357">
        <f t="shared" si="0"/>
        <v>0</v>
      </c>
      <c r="AH50" s="311">
        <v>1</v>
      </c>
      <c r="AI50" s="357">
        <f t="shared" si="1"/>
        <v>0</v>
      </c>
      <c r="AJ50" s="312" t="s">
        <v>109</v>
      </c>
      <c r="AK50" s="312">
        <v>2050</v>
      </c>
    </row>
    <row r="51" spans="1:37" x14ac:dyDescent="0.25">
      <c r="A51" s="358">
        <v>17443</v>
      </c>
      <c r="B51" s="358">
        <v>2018</v>
      </c>
      <c r="C51" s="358" t="s">
        <v>149</v>
      </c>
      <c r="D51" s="358" t="s">
        <v>380</v>
      </c>
      <c r="E51" s="358">
        <v>59619</v>
      </c>
      <c r="F51" s="358" t="s">
        <v>693</v>
      </c>
      <c r="G51" s="358" t="s">
        <v>302</v>
      </c>
      <c r="H51" s="358" t="s">
        <v>647</v>
      </c>
      <c r="I51" s="358"/>
      <c r="J51" s="358"/>
      <c r="K51" s="358"/>
      <c r="L51" s="358"/>
      <c r="M51" s="358" t="s">
        <v>303</v>
      </c>
      <c r="N51" s="359"/>
      <c r="O51" s="360">
        <v>179425</v>
      </c>
      <c r="P51" s="360">
        <v>95783</v>
      </c>
      <c r="Q51" s="359"/>
      <c r="R51" s="359"/>
      <c r="S51" s="359"/>
      <c r="T51" s="359"/>
      <c r="U51" s="359"/>
      <c r="V51" s="358" t="s">
        <v>658</v>
      </c>
      <c r="W51" s="358" t="s">
        <v>658</v>
      </c>
      <c r="X51" s="358"/>
      <c r="Y51" s="358"/>
      <c r="Z51" s="358"/>
      <c r="AA51" s="358"/>
      <c r="AB51" s="358"/>
      <c r="AC51" s="358"/>
      <c r="AD51" s="358"/>
      <c r="AE51" s="358"/>
      <c r="AF51" s="358"/>
      <c r="AG51" s="357">
        <f t="shared" si="0"/>
        <v>0</v>
      </c>
      <c r="AH51" s="311">
        <v>1</v>
      </c>
      <c r="AI51" s="357">
        <f t="shared" si="1"/>
        <v>0</v>
      </c>
      <c r="AJ51" s="312" t="s">
        <v>109</v>
      </c>
      <c r="AK51" s="312">
        <v>2050</v>
      </c>
    </row>
    <row r="52" spans="1:37" x14ac:dyDescent="0.25">
      <c r="A52" s="358">
        <v>17444</v>
      </c>
      <c r="B52" s="358">
        <v>2018</v>
      </c>
      <c r="C52" s="358" t="s">
        <v>149</v>
      </c>
      <c r="D52" s="358" t="s">
        <v>300</v>
      </c>
      <c r="E52" s="358">
        <v>57243</v>
      </c>
      <c r="F52" s="358" t="s">
        <v>694</v>
      </c>
      <c r="G52" s="358" t="s">
        <v>302</v>
      </c>
      <c r="H52" s="358" t="s">
        <v>647</v>
      </c>
      <c r="I52" s="358"/>
      <c r="J52" s="358"/>
      <c r="K52" s="358"/>
      <c r="L52" s="358"/>
      <c r="M52" s="358" t="s">
        <v>303</v>
      </c>
      <c r="N52" s="359"/>
      <c r="O52" s="360">
        <v>576862</v>
      </c>
      <c r="P52" s="360">
        <v>307950</v>
      </c>
      <c r="Q52" s="359"/>
      <c r="R52" s="359"/>
      <c r="S52" s="359"/>
      <c r="T52" s="359"/>
      <c r="U52" s="359"/>
      <c r="V52" s="358" t="s">
        <v>658</v>
      </c>
      <c r="W52" s="358" t="s">
        <v>658</v>
      </c>
      <c r="X52" s="358"/>
      <c r="Y52" s="358"/>
      <c r="Z52" s="358"/>
      <c r="AA52" s="358"/>
      <c r="AB52" s="358"/>
      <c r="AC52" s="358"/>
      <c r="AD52" s="358"/>
      <c r="AE52" s="358"/>
      <c r="AF52" s="358"/>
      <c r="AG52" s="357">
        <f t="shared" si="0"/>
        <v>0</v>
      </c>
      <c r="AH52" s="311">
        <v>1</v>
      </c>
      <c r="AI52" s="357">
        <f t="shared" si="1"/>
        <v>0</v>
      </c>
      <c r="AJ52" s="312" t="s">
        <v>109</v>
      </c>
      <c r="AK52" s="312">
        <v>2050</v>
      </c>
    </row>
    <row r="53" spans="1:37" x14ac:dyDescent="0.25">
      <c r="A53" s="358">
        <v>17445</v>
      </c>
      <c r="B53" s="358">
        <v>2018</v>
      </c>
      <c r="C53" s="358" t="s">
        <v>149</v>
      </c>
      <c r="D53" s="358" t="s">
        <v>419</v>
      </c>
      <c r="E53" s="358">
        <v>62406</v>
      </c>
      <c r="F53" s="358" t="s">
        <v>695</v>
      </c>
      <c r="G53" s="358" t="s">
        <v>302</v>
      </c>
      <c r="H53" s="358" t="s">
        <v>647</v>
      </c>
      <c r="I53" s="358"/>
      <c r="J53" s="358"/>
      <c r="K53" s="358"/>
      <c r="L53" s="358"/>
      <c r="M53" s="358" t="s">
        <v>303</v>
      </c>
      <c r="N53" s="359"/>
      <c r="O53" s="360">
        <v>122182</v>
      </c>
      <c r="P53" s="360">
        <v>91529</v>
      </c>
      <c r="Q53" s="359"/>
      <c r="R53" s="359"/>
      <c r="S53" s="359"/>
      <c r="T53" s="359"/>
      <c r="U53" s="359"/>
      <c r="V53" s="358" t="s">
        <v>658</v>
      </c>
      <c r="W53" s="358" t="s">
        <v>658</v>
      </c>
      <c r="X53" s="358"/>
      <c r="Y53" s="358"/>
      <c r="Z53" s="358"/>
      <c r="AA53" s="358"/>
      <c r="AB53" s="358"/>
      <c r="AC53" s="358"/>
      <c r="AD53" s="358"/>
      <c r="AE53" s="358"/>
      <c r="AF53" s="358"/>
      <c r="AG53" s="357">
        <f t="shared" si="0"/>
        <v>0</v>
      </c>
      <c r="AH53" s="311">
        <v>1</v>
      </c>
      <c r="AI53" s="357">
        <f t="shared" si="1"/>
        <v>0</v>
      </c>
      <c r="AJ53" s="312" t="s">
        <v>109</v>
      </c>
      <c r="AK53" s="312">
        <v>2050</v>
      </c>
    </row>
    <row r="54" spans="1:37" x14ac:dyDescent="0.25">
      <c r="A54" s="358">
        <v>17446</v>
      </c>
      <c r="B54" s="358">
        <v>2018</v>
      </c>
      <c r="C54" s="358" t="s">
        <v>149</v>
      </c>
      <c r="D54" s="358" t="s">
        <v>381</v>
      </c>
      <c r="E54" s="358">
        <v>59653</v>
      </c>
      <c r="F54" s="358" t="s">
        <v>696</v>
      </c>
      <c r="G54" s="358" t="s">
        <v>302</v>
      </c>
      <c r="H54" s="358" t="s">
        <v>647</v>
      </c>
      <c r="I54" s="358"/>
      <c r="J54" s="358"/>
      <c r="K54" s="358"/>
      <c r="L54" s="358"/>
      <c r="M54" s="358" t="s">
        <v>303</v>
      </c>
      <c r="N54" s="359"/>
      <c r="O54" s="360">
        <v>34402</v>
      </c>
      <c r="P54" s="360">
        <v>18365</v>
      </c>
      <c r="Q54" s="359"/>
      <c r="R54" s="359"/>
      <c r="S54" s="359"/>
      <c r="T54" s="359"/>
      <c r="U54" s="359"/>
      <c r="V54" s="358" t="s">
        <v>658</v>
      </c>
      <c r="W54" s="358" t="s">
        <v>658</v>
      </c>
      <c r="X54" s="358"/>
      <c r="Y54" s="358"/>
      <c r="Z54" s="358"/>
      <c r="AA54" s="358"/>
      <c r="AB54" s="358"/>
      <c r="AC54" s="358"/>
      <c r="AD54" s="358"/>
      <c r="AE54" s="358"/>
      <c r="AF54" s="358"/>
      <c r="AG54" s="357">
        <f t="shared" si="0"/>
        <v>0</v>
      </c>
      <c r="AH54" s="311">
        <v>1</v>
      </c>
      <c r="AI54" s="357">
        <f t="shared" si="1"/>
        <v>0</v>
      </c>
      <c r="AJ54" s="312" t="s">
        <v>109</v>
      </c>
      <c r="AK54" s="312">
        <v>2050</v>
      </c>
    </row>
    <row r="55" spans="1:37" x14ac:dyDescent="0.25">
      <c r="A55" s="358">
        <v>17447</v>
      </c>
      <c r="B55" s="358">
        <v>2018</v>
      </c>
      <c r="C55" s="358" t="s">
        <v>149</v>
      </c>
      <c r="D55" s="358" t="s">
        <v>697</v>
      </c>
      <c r="E55" s="358">
        <v>60289</v>
      </c>
      <c r="F55" s="358" t="s">
        <v>698</v>
      </c>
      <c r="G55" s="358" t="s">
        <v>661</v>
      </c>
      <c r="H55" s="358" t="s">
        <v>699</v>
      </c>
      <c r="I55" s="358"/>
      <c r="J55" s="358"/>
      <c r="K55" s="358"/>
      <c r="L55" s="358"/>
      <c r="M55" s="358" t="s">
        <v>154</v>
      </c>
      <c r="N55" s="359"/>
      <c r="O55" s="360"/>
      <c r="P55" s="360"/>
      <c r="Q55" s="359"/>
      <c r="R55" s="359"/>
      <c r="S55" s="359"/>
      <c r="T55" s="359"/>
      <c r="U55" s="359"/>
      <c r="V55" s="358"/>
      <c r="W55" s="358"/>
      <c r="X55" s="358"/>
      <c r="Y55" s="358"/>
      <c r="Z55" s="358"/>
      <c r="AA55" s="358"/>
      <c r="AB55" s="358"/>
      <c r="AC55" s="358"/>
      <c r="AD55" s="358"/>
      <c r="AE55" s="358"/>
      <c r="AF55" s="358"/>
      <c r="AG55" s="357">
        <f t="shared" si="0"/>
        <v>0</v>
      </c>
      <c r="AH55" s="311">
        <v>1</v>
      </c>
      <c r="AI55" s="357">
        <f t="shared" si="1"/>
        <v>0</v>
      </c>
      <c r="AJ55" s="312" t="s">
        <v>109</v>
      </c>
      <c r="AK55" s="312">
        <v>2050</v>
      </c>
    </row>
    <row r="56" spans="1:37" x14ac:dyDescent="0.25">
      <c r="A56" s="358">
        <v>17448</v>
      </c>
      <c r="B56" s="358">
        <v>2018</v>
      </c>
      <c r="C56" s="358" t="s">
        <v>149</v>
      </c>
      <c r="D56" s="358" t="s">
        <v>697</v>
      </c>
      <c r="E56" s="358">
        <v>60289</v>
      </c>
      <c r="F56" s="358" t="s">
        <v>700</v>
      </c>
      <c r="G56" s="358" t="s">
        <v>302</v>
      </c>
      <c r="H56" s="358" t="s">
        <v>699</v>
      </c>
      <c r="I56" s="358"/>
      <c r="J56" s="358"/>
      <c r="K56" s="358"/>
      <c r="L56" s="358"/>
      <c r="M56" s="358" t="s">
        <v>303</v>
      </c>
      <c r="N56" s="359"/>
      <c r="O56" s="360"/>
      <c r="P56" s="360"/>
      <c r="Q56" s="359"/>
      <c r="R56" s="359"/>
      <c r="S56" s="359"/>
      <c r="T56" s="359"/>
      <c r="U56" s="359"/>
      <c r="V56" s="358"/>
      <c r="W56" s="358"/>
      <c r="X56" s="358"/>
      <c r="Y56" s="358"/>
      <c r="Z56" s="358"/>
      <c r="AA56" s="358"/>
      <c r="AB56" s="358"/>
      <c r="AC56" s="358"/>
      <c r="AD56" s="358"/>
      <c r="AE56" s="358"/>
      <c r="AF56" s="358"/>
      <c r="AG56" s="357">
        <f t="shared" si="0"/>
        <v>0</v>
      </c>
      <c r="AH56" s="311">
        <v>1</v>
      </c>
      <c r="AI56" s="357">
        <f t="shared" si="1"/>
        <v>0</v>
      </c>
      <c r="AJ56" s="312" t="s">
        <v>109</v>
      </c>
      <c r="AK56" s="312">
        <v>2050</v>
      </c>
    </row>
    <row r="57" spans="1:37" x14ac:dyDescent="0.25">
      <c r="A57" s="358">
        <v>17449</v>
      </c>
      <c r="B57" s="358">
        <v>2018</v>
      </c>
      <c r="C57" s="358" t="s">
        <v>149</v>
      </c>
      <c r="D57" s="358" t="s">
        <v>418</v>
      </c>
      <c r="E57" s="358">
        <v>62191</v>
      </c>
      <c r="F57" s="358" t="s">
        <v>701</v>
      </c>
      <c r="G57" s="358" t="s">
        <v>302</v>
      </c>
      <c r="H57" s="358" t="s">
        <v>647</v>
      </c>
      <c r="I57" s="358"/>
      <c r="J57" s="358"/>
      <c r="K57" s="358"/>
      <c r="L57" s="358"/>
      <c r="M57" s="358" t="s">
        <v>303</v>
      </c>
      <c r="N57" s="359"/>
      <c r="O57" s="360">
        <v>10997</v>
      </c>
      <c r="P57" s="360">
        <v>0</v>
      </c>
      <c r="Q57" s="359"/>
      <c r="R57" s="359"/>
      <c r="S57" s="359"/>
      <c r="T57" s="359"/>
      <c r="U57" s="359"/>
      <c r="V57" s="358" t="s">
        <v>658</v>
      </c>
      <c r="W57" s="358" t="s">
        <v>658</v>
      </c>
      <c r="X57" s="358"/>
      <c r="Y57" s="358"/>
      <c r="Z57" s="358"/>
      <c r="AA57" s="358"/>
      <c r="AB57" s="358"/>
      <c r="AC57" s="358"/>
      <c r="AD57" s="358"/>
      <c r="AE57" s="358"/>
      <c r="AF57" s="358"/>
      <c r="AG57" s="357">
        <f t="shared" si="0"/>
        <v>0</v>
      </c>
      <c r="AH57" s="311">
        <v>1</v>
      </c>
      <c r="AI57" s="357">
        <f t="shared" si="1"/>
        <v>0</v>
      </c>
      <c r="AJ57" s="312" t="s">
        <v>109</v>
      </c>
      <c r="AK57" s="312">
        <v>2050</v>
      </c>
    </row>
    <row r="58" spans="1:37" x14ac:dyDescent="0.25">
      <c r="A58" s="358">
        <v>17450</v>
      </c>
      <c r="B58" s="358">
        <v>2018</v>
      </c>
      <c r="C58" s="358" t="s">
        <v>149</v>
      </c>
      <c r="D58" s="358" t="s">
        <v>404</v>
      </c>
      <c r="E58" s="358">
        <v>61165</v>
      </c>
      <c r="F58" s="358" t="s">
        <v>702</v>
      </c>
      <c r="G58" s="358" t="s">
        <v>302</v>
      </c>
      <c r="H58" s="358" t="s">
        <v>647</v>
      </c>
      <c r="I58" s="358"/>
      <c r="J58" s="358"/>
      <c r="K58" s="358"/>
      <c r="L58" s="358"/>
      <c r="M58" s="358" t="s">
        <v>303</v>
      </c>
      <c r="N58" s="359"/>
      <c r="O58" s="360">
        <v>46867</v>
      </c>
      <c r="P58" s="360">
        <v>25019</v>
      </c>
      <c r="Q58" s="359"/>
      <c r="R58" s="359"/>
      <c r="S58" s="359"/>
      <c r="T58" s="359"/>
      <c r="U58" s="359"/>
      <c r="V58" s="358" t="s">
        <v>658</v>
      </c>
      <c r="W58" s="358" t="s">
        <v>658</v>
      </c>
      <c r="X58" s="358"/>
      <c r="Y58" s="358"/>
      <c r="Z58" s="358"/>
      <c r="AA58" s="358"/>
      <c r="AB58" s="358"/>
      <c r="AC58" s="358"/>
      <c r="AD58" s="358"/>
      <c r="AE58" s="358"/>
      <c r="AF58" s="358"/>
      <c r="AG58" s="357">
        <f t="shared" si="0"/>
        <v>0</v>
      </c>
      <c r="AH58" s="311">
        <v>1</v>
      </c>
      <c r="AI58" s="357">
        <f t="shared" si="1"/>
        <v>0</v>
      </c>
      <c r="AJ58" s="312" t="s">
        <v>109</v>
      </c>
      <c r="AK58" s="312">
        <v>2050</v>
      </c>
    </row>
    <row r="59" spans="1:37" x14ac:dyDescent="0.25">
      <c r="A59" s="358">
        <v>17451</v>
      </c>
      <c r="B59" s="358">
        <v>2018</v>
      </c>
      <c r="C59" s="358" t="s">
        <v>149</v>
      </c>
      <c r="D59" s="358" t="s">
        <v>188</v>
      </c>
      <c r="E59" s="358">
        <v>2454</v>
      </c>
      <c r="F59" s="358" t="s">
        <v>703</v>
      </c>
      <c r="G59" s="358" t="s">
        <v>153</v>
      </c>
      <c r="H59" s="358" t="s">
        <v>647</v>
      </c>
      <c r="I59" s="358" t="s">
        <v>97</v>
      </c>
      <c r="J59" s="358" t="s">
        <v>660</v>
      </c>
      <c r="K59" s="358" t="s">
        <v>704</v>
      </c>
      <c r="L59" s="358">
        <v>1</v>
      </c>
      <c r="M59" s="358" t="s">
        <v>154</v>
      </c>
      <c r="N59" s="359">
        <v>6393</v>
      </c>
      <c r="O59" s="360">
        <v>3028527</v>
      </c>
      <c r="P59" s="360">
        <v>1237872</v>
      </c>
      <c r="Q59" s="359">
        <v>240.26</v>
      </c>
      <c r="R59" s="359">
        <v>98.42</v>
      </c>
      <c r="S59" s="359">
        <v>0.89</v>
      </c>
      <c r="T59" s="359">
        <v>179979.3</v>
      </c>
      <c r="U59" s="359"/>
      <c r="V59" s="358" t="s">
        <v>650</v>
      </c>
      <c r="W59" s="358" t="s">
        <v>650</v>
      </c>
      <c r="X59" s="358" t="s">
        <v>650</v>
      </c>
      <c r="Y59" s="358" t="s">
        <v>650</v>
      </c>
      <c r="Z59" s="358" t="s">
        <v>650</v>
      </c>
      <c r="AA59" s="358" t="s">
        <v>650</v>
      </c>
      <c r="AB59" s="358"/>
      <c r="AC59" s="358"/>
      <c r="AD59" s="358" t="s">
        <v>705</v>
      </c>
      <c r="AE59" s="358"/>
      <c r="AF59" s="358">
        <v>1957</v>
      </c>
      <c r="AG59" s="357">
        <f t="shared" si="0"/>
        <v>163320.59891107076</v>
      </c>
      <c r="AH59" s="311">
        <v>1</v>
      </c>
      <c r="AI59" s="357">
        <f t="shared" si="1"/>
        <v>163320.59891107076</v>
      </c>
      <c r="AJ59" s="312" t="s">
        <v>109</v>
      </c>
      <c r="AK59" s="312">
        <v>2025</v>
      </c>
    </row>
    <row r="60" spans="1:37" x14ac:dyDescent="0.25">
      <c r="A60" s="358">
        <v>17452</v>
      </c>
      <c r="B60" s="358">
        <v>2018</v>
      </c>
      <c r="C60" s="358" t="s">
        <v>149</v>
      </c>
      <c r="D60" s="358" t="s">
        <v>188</v>
      </c>
      <c r="E60" s="358">
        <v>2454</v>
      </c>
      <c r="F60" s="358" t="s">
        <v>706</v>
      </c>
      <c r="G60" s="358" t="s">
        <v>153</v>
      </c>
      <c r="H60" s="358" t="s">
        <v>647</v>
      </c>
      <c r="I60" s="358" t="s">
        <v>97</v>
      </c>
      <c r="J60" s="358" t="s">
        <v>660</v>
      </c>
      <c r="K60" s="358" t="s">
        <v>704</v>
      </c>
      <c r="L60" s="358">
        <v>1</v>
      </c>
      <c r="M60" s="358" t="s">
        <v>154</v>
      </c>
      <c r="N60" s="359">
        <v>4903</v>
      </c>
      <c r="O60" s="360">
        <v>5407228</v>
      </c>
      <c r="P60" s="360">
        <v>3752182</v>
      </c>
      <c r="Q60" s="359">
        <v>396.75</v>
      </c>
      <c r="R60" s="359">
        <v>260.12</v>
      </c>
      <c r="S60" s="359">
        <v>1.62</v>
      </c>
      <c r="T60" s="359">
        <v>321342.8</v>
      </c>
      <c r="U60" s="359"/>
      <c r="V60" s="358" t="s">
        <v>650</v>
      </c>
      <c r="W60" s="358" t="s">
        <v>650</v>
      </c>
      <c r="X60" s="358" t="s">
        <v>650</v>
      </c>
      <c r="Y60" s="358" t="s">
        <v>650</v>
      </c>
      <c r="Z60" s="358" t="s">
        <v>650</v>
      </c>
      <c r="AA60" s="358" t="s">
        <v>650</v>
      </c>
      <c r="AB60" s="358"/>
      <c r="AC60" s="358"/>
      <c r="AD60" s="358" t="s">
        <v>705</v>
      </c>
      <c r="AE60" s="358"/>
      <c r="AF60" s="358">
        <v>1965</v>
      </c>
      <c r="AG60" s="357">
        <f t="shared" si="0"/>
        <v>291599.63702359342</v>
      </c>
      <c r="AH60" s="311">
        <v>1</v>
      </c>
      <c r="AI60" s="357">
        <f t="shared" si="1"/>
        <v>291599.63702359342</v>
      </c>
      <c r="AJ60" s="312" t="s">
        <v>109</v>
      </c>
      <c r="AK60" s="312">
        <v>2025</v>
      </c>
    </row>
    <row r="61" spans="1:37" x14ac:dyDescent="0.25">
      <c r="A61" s="358">
        <v>17453</v>
      </c>
      <c r="B61" s="358">
        <v>2018</v>
      </c>
      <c r="C61" s="358" t="s">
        <v>149</v>
      </c>
      <c r="D61" s="358" t="s">
        <v>188</v>
      </c>
      <c r="E61" s="358">
        <v>2454</v>
      </c>
      <c r="F61" s="358" t="s">
        <v>707</v>
      </c>
      <c r="G61" s="358" t="s">
        <v>182</v>
      </c>
      <c r="H61" s="358" t="s">
        <v>647</v>
      </c>
      <c r="I61" s="358" t="s">
        <v>97</v>
      </c>
      <c r="J61" s="358" t="s">
        <v>660</v>
      </c>
      <c r="K61" s="358" t="s">
        <v>191</v>
      </c>
      <c r="L61" s="358"/>
      <c r="M61" s="358" t="s">
        <v>154</v>
      </c>
      <c r="N61" s="359">
        <v>2220</v>
      </c>
      <c r="O61" s="360">
        <v>2215860</v>
      </c>
      <c r="P61" s="360">
        <v>1482203</v>
      </c>
      <c r="Q61" s="359">
        <v>74.42</v>
      </c>
      <c r="R61" s="359">
        <v>49.85</v>
      </c>
      <c r="S61" s="359">
        <v>0.64</v>
      </c>
      <c r="T61" s="359">
        <v>131684.29999999999</v>
      </c>
      <c r="U61" s="359"/>
      <c r="V61" s="358" t="s">
        <v>650</v>
      </c>
      <c r="W61" s="358" t="s">
        <v>650</v>
      </c>
      <c r="X61" s="358" t="s">
        <v>650</v>
      </c>
      <c r="Y61" s="358" t="s">
        <v>650</v>
      </c>
      <c r="Z61" s="358" t="s">
        <v>650</v>
      </c>
      <c r="AA61" s="358" t="s">
        <v>650</v>
      </c>
      <c r="AB61" s="358"/>
      <c r="AC61" s="358"/>
      <c r="AD61" s="358" t="s">
        <v>708</v>
      </c>
      <c r="AE61" s="358"/>
      <c r="AF61" s="358">
        <v>1998</v>
      </c>
      <c r="AG61" s="357">
        <f t="shared" si="0"/>
        <v>119495.73502722321</v>
      </c>
      <c r="AH61" s="311">
        <v>1</v>
      </c>
      <c r="AI61" s="357">
        <f t="shared" si="1"/>
        <v>119495.73502722321</v>
      </c>
      <c r="AJ61" s="312" t="s">
        <v>109</v>
      </c>
      <c r="AK61" s="312">
        <v>2040</v>
      </c>
    </row>
    <row r="62" spans="1:37" x14ac:dyDescent="0.25">
      <c r="A62" s="358">
        <v>17454</v>
      </c>
      <c r="B62" s="358">
        <v>2018</v>
      </c>
      <c r="C62" s="358" t="s">
        <v>149</v>
      </c>
      <c r="D62" s="358" t="s">
        <v>188</v>
      </c>
      <c r="E62" s="358">
        <v>2454</v>
      </c>
      <c r="F62" s="358" t="s">
        <v>709</v>
      </c>
      <c r="G62" s="358" t="s">
        <v>182</v>
      </c>
      <c r="H62" s="358" t="s">
        <v>647</v>
      </c>
      <c r="I62" s="358" t="s">
        <v>97</v>
      </c>
      <c r="J62" s="358" t="s">
        <v>660</v>
      </c>
      <c r="K62" s="358" t="s">
        <v>191</v>
      </c>
      <c r="L62" s="358"/>
      <c r="M62" s="358" t="s">
        <v>154</v>
      </c>
      <c r="N62" s="359">
        <v>4290</v>
      </c>
      <c r="O62" s="360">
        <v>4335950</v>
      </c>
      <c r="P62" s="360">
        <v>2656594</v>
      </c>
      <c r="Q62" s="359">
        <v>119.09</v>
      </c>
      <c r="R62" s="359">
        <v>69.59</v>
      </c>
      <c r="S62" s="359">
        <v>1.26</v>
      </c>
      <c r="T62" s="359">
        <v>257677.9</v>
      </c>
      <c r="U62" s="359"/>
      <c r="V62" s="358" t="s">
        <v>650</v>
      </c>
      <c r="W62" s="358" t="s">
        <v>650</v>
      </c>
      <c r="X62" s="358" t="s">
        <v>650</v>
      </c>
      <c r="Y62" s="358" t="s">
        <v>650</v>
      </c>
      <c r="Z62" s="358" t="s">
        <v>650</v>
      </c>
      <c r="AA62" s="358" t="s">
        <v>650</v>
      </c>
      <c r="AB62" s="358"/>
      <c r="AC62" s="358"/>
      <c r="AD62" s="358" t="s">
        <v>708</v>
      </c>
      <c r="AE62" s="358"/>
      <c r="AF62" s="358">
        <v>1998</v>
      </c>
      <c r="AG62" s="357">
        <f t="shared" si="0"/>
        <v>233827.4954627949</v>
      </c>
      <c r="AH62" s="311">
        <v>1</v>
      </c>
      <c r="AI62" s="357">
        <f t="shared" si="1"/>
        <v>233827.4954627949</v>
      </c>
      <c r="AJ62" s="312" t="s">
        <v>109</v>
      </c>
      <c r="AK62" s="312">
        <v>2040</v>
      </c>
    </row>
    <row r="63" spans="1:37" x14ac:dyDescent="0.25">
      <c r="A63" s="358">
        <v>17455</v>
      </c>
      <c r="B63" s="358">
        <v>2018</v>
      </c>
      <c r="C63" s="358" t="s">
        <v>149</v>
      </c>
      <c r="D63" s="358" t="s">
        <v>314</v>
      </c>
      <c r="E63" s="358">
        <v>57575</v>
      </c>
      <c r="F63" s="358" t="s">
        <v>710</v>
      </c>
      <c r="G63" s="358" t="s">
        <v>302</v>
      </c>
      <c r="H63" s="358" t="s">
        <v>647</v>
      </c>
      <c r="I63" s="358"/>
      <c r="J63" s="358"/>
      <c r="K63" s="358"/>
      <c r="L63" s="358"/>
      <c r="M63" s="358" t="s">
        <v>303</v>
      </c>
      <c r="N63" s="359"/>
      <c r="O63" s="360">
        <v>102127.22199999999</v>
      </c>
      <c r="P63" s="360">
        <v>54518.889000000003</v>
      </c>
      <c r="Q63" s="359"/>
      <c r="R63" s="359"/>
      <c r="S63" s="359"/>
      <c r="T63" s="359"/>
      <c r="U63" s="359"/>
      <c r="V63" s="358" t="s">
        <v>658</v>
      </c>
      <c r="W63" s="358" t="s">
        <v>658</v>
      </c>
      <c r="X63" s="358"/>
      <c r="Y63" s="358"/>
      <c r="Z63" s="358"/>
      <c r="AA63" s="358"/>
      <c r="AB63" s="358"/>
      <c r="AC63" s="358"/>
      <c r="AD63" s="358"/>
      <c r="AE63" s="358"/>
      <c r="AF63" s="358"/>
      <c r="AG63" s="357">
        <f t="shared" si="0"/>
        <v>0</v>
      </c>
      <c r="AH63" s="311">
        <v>1</v>
      </c>
      <c r="AI63" s="357">
        <f t="shared" si="1"/>
        <v>0</v>
      </c>
      <c r="AJ63" s="312" t="s">
        <v>109</v>
      </c>
      <c r="AK63" s="312">
        <v>2050</v>
      </c>
    </row>
    <row r="64" spans="1:37" x14ac:dyDescent="0.25">
      <c r="A64" s="358">
        <v>17456</v>
      </c>
      <c r="B64" s="358">
        <v>2018</v>
      </c>
      <c r="C64" s="358" t="s">
        <v>149</v>
      </c>
      <c r="D64" s="358" t="s">
        <v>314</v>
      </c>
      <c r="E64" s="358">
        <v>57575</v>
      </c>
      <c r="F64" s="358" t="s">
        <v>711</v>
      </c>
      <c r="G64" s="358" t="s">
        <v>302</v>
      </c>
      <c r="H64" s="358" t="s">
        <v>647</v>
      </c>
      <c r="I64" s="358"/>
      <c r="J64" s="358"/>
      <c r="K64" s="358"/>
      <c r="L64" s="358"/>
      <c r="M64" s="358" t="s">
        <v>303</v>
      </c>
      <c r="N64" s="359"/>
      <c r="O64" s="360">
        <v>81701.778000000006</v>
      </c>
      <c r="P64" s="360">
        <v>43615.110999999997</v>
      </c>
      <c r="Q64" s="359"/>
      <c r="R64" s="359"/>
      <c r="S64" s="359"/>
      <c r="T64" s="359"/>
      <c r="U64" s="359"/>
      <c r="V64" s="358" t="s">
        <v>658</v>
      </c>
      <c r="W64" s="358" t="s">
        <v>658</v>
      </c>
      <c r="X64" s="358"/>
      <c r="Y64" s="358"/>
      <c r="Z64" s="358"/>
      <c r="AA64" s="358"/>
      <c r="AB64" s="358"/>
      <c r="AC64" s="358"/>
      <c r="AD64" s="358"/>
      <c r="AE64" s="358"/>
      <c r="AF64" s="358"/>
      <c r="AG64" s="357">
        <f t="shared" si="0"/>
        <v>0</v>
      </c>
      <c r="AH64" s="311">
        <v>1</v>
      </c>
      <c r="AI64" s="357">
        <f t="shared" si="1"/>
        <v>0</v>
      </c>
      <c r="AJ64" s="312" t="s">
        <v>109</v>
      </c>
      <c r="AK64" s="312">
        <v>2050</v>
      </c>
    </row>
    <row r="65" spans="1:37" x14ac:dyDescent="0.25">
      <c r="A65" s="358">
        <v>17457</v>
      </c>
      <c r="B65" s="358">
        <v>2018</v>
      </c>
      <c r="C65" s="358" t="s">
        <v>149</v>
      </c>
      <c r="D65" s="358" t="s">
        <v>712</v>
      </c>
      <c r="E65" s="358">
        <v>55252</v>
      </c>
      <c r="F65" s="358" t="s">
        <v>659</v>
      </c>
      <c r="G65" s="358" t="s">
        <v>182</v>
      </c>
      <c r="H65" s="358" t="s">
        <v>34</v>
      </c>
      <c r="I65" s="358"/>
      <c r="J65" s="358"/>
      <c r="K65" s="358"/>
      <c r="L65" s="358"/>
      <c r="M65" s="358" t="s">
        <v>154</v>
      </c>
      <c r="N65" s="359"/>
      <c r="O65" s="360"/>
      <c r="P65" s="360"/>
      <c r="Q65" s="359"/>
      <c r="R65" s="359"/>
      <c r="S65" s="359"/>
      <c r="T65" s="359"/>
      <c r="U65" s="359"/>
      <c r="V65" s="358"/>
      <c r="W65" s="358"/>
      <c r="X65" s="358"/>
      <c r="Y65" s="358"/>
      <c r="Z65" s="358"/>
      <c r="AA65" s="358"/>
      <c r="AB65" s="358"/>
      <c r="AC65" s="358"/>
      <c r="AD65" s="358"/>
      <c r="AE65" s="358"/>
      <c r="AF65" s="358"/>
      <c r="AG65" s="357">
        <f t="shared" si="0"/>
        <v>0</v>
      </c>
      <c r="AH65" s="311">
        <v>1</v>
      </c>
      <c r="AI65" s="357">
        <f t="shared" si="1"/>
        <v>0</v>
      </c>
      <c r="AJ65" s="312" t="s">
        <v>109</v>
      </c>
      <c r="AK65" s="312">
        <v>2050</v>
      </c>
    </row>
    <row r="66" spans="1:37" x14ac:dyDescent="0.25">
      <c r="A66" s="358">
        <v>17458</v>
      </c>
      <c r="B66" s="358">
        <v>2018</v>
      </c>
      <c r="C66" s="358" t="s">
        <v>149</v>
      </c>
      <c r="D66" s="358" t="s">
        <v>338</v>
      </c>
      <c r="E66" s="358">
        <v>58098</v>
      </c>
      <c r="F66" s="358" t="s">
        <v>156</v>
      </c>
      <c r="G66" s="358" t="s">
        <v>239</v>
      </c>
      <c r="H66" s="358" t="s">
        <v>647</v>
      </c>
      <c r="I66" s="358"/>
      <c r="J66" s="358"/>
      <c r="K66" s="358"/>
      <c r="L66" s="358"/>
      <c r="M66" s="358" t="s">
        <v>240</v>
      </c>
      <c r="N66" s="359"/>
      <c r="O66" s="360">
        <v>9340754</v>
      </c>
      <c r="P66" s="360">
        <v>2972915</v>
      </c>
      <c r="Q66" s="359"/>
      <c r="R66" s="359"/>
      <c r="S66" s="359"/>
      <c r="T66" s="359"/>
      <c r="U66" s="359"/>
      <c r="V66" s="358" t="s">
        <v>658</v>
      </c>
      <c r="W66" s="358" t="s">
        <v>658</v>
      </c>
      <c r="X66" s="358"/>
      <c r="Y66" s="358"/>
      <c r="Z66" s="358"/>
      <c r="AA66" s="358"/>
      <c r="AB66" s="358"/>
      <c r="AC66" s="358"/>
      <c r="AD66" s="358"/>
      <c r="AE66" s="358"/>
      <c r="AF66" s="358"/>
      <c r="AG66" s="357">
        <f t="shared" si="0"/>
        <v>0</v>
      </c>
      <c r="AH66" s="311">
        <v>1</v>
      </c>
      <c r="AI66" s="357">
        <f t="shared" si="1"/>
        <v>0</v>
      </c>
      <c r="AJ66" s="312" t="s">
        <v>109</v>
      </c>
      <c r="AK66" s="312">
        <v>2050</v>
      </c>
    </row>
    <row r="67" spans="1:37" x14ac:dyDescent="0.25">
      <c r="A67" s="358">
        <v>17459</v>
      </c>
      <c r="B67" s="358">
        <v>2018</v>
      </c>
      <c r="C67" s="358" t="s">
        <v>149</v>
      </c>
      <c r="D67" s="358" t="s">
        <v>199</v>
      </c>
      <c r="E67" s="358">
        <v>7593</v>
      </c>
      <c r="F67" s="358" t="s">
        <v>156</v>
      </c>
      <c r="G67" s="358" t="s">
        <v>172</v>
      </c>
      <c r="H67" s="358" t="s">
        <v>647</v>
      </c>
      <c r="I67" s="358"/>
      <c r="J67" s="358"/>
      <c r="K67" s="358"/>
      <c r="L67" s="358"/>
      <c r="M67" s="358" t="s">
        <v>173</v>
      </c>
      <c r="N67" s="359"/>
      <c r="O67" s="360">
        <v>14570</v>
      </c>
      <c r="P67" s="360">
        <v>6606</v>
      </c>
      <c r="Q67" s="359"/>
      <c r="R67" s="359"/>
      <c r="S67" s="359"/>
      <c r="T67" s="359"/>
      <c r="U67" s="359"/>
      <c r="V67" s="358" t="s">
        <v>658</v>
      </c>
      <c r="W67" s="358" t="s">
        <v>658</v>
      </c>
      <c r="X67" s="358"/>
      <c r="Y67" s="358"/>
      <c r="Z67" s="358"/>
      <c r="AA67" s="358"/>
      <c r="AB67" s="358"/>
      <c r="AC67" s="358"/>
      <c r="AD67" s="358"/>
      <c r="AE67" s="358"/>
      <c r="AF67" s="358"/>
      <c r="AG67" s="357">
        <f t="shared" si="0"/>
        <v>0</v>
      </c>
      <c r="AH67" s="311">
        <v>1</v>
      </c>
      <c r="AI67" s="357">
        <f t="shared" si="1"/>
        <v>0</v>
      </c>
      <c r="AJ67" s="312" t="s">
        <v>109</v>
      </c>
      <c r="AK67" s="312">
        <v>2050</v>
      </c>
    </row>
    <row r="68" spans="1:37" x14ac:dyDescent="0.25">
      <c r="A68" s="358">
        <v>17460</v>
      </c>
      <c r="B68" s="358">
        <v>2018</v>
      </c>
      <c r="C68" s="358" t="s">
        <v>149</v>
      </c>
      <c r="D68" s="358" t="s">
        <v>197</v>
      </c>
      <c r="E68" s="358">
        <v>6402</v>
      </c>
      <c r="F68" s="358" t="s">
        <v>156</v>
      </c>
      <c r="G68" s="358" t="s">
        <v>172</v>
      </c>
      <c r="H68" s="358" t="s">
        <v>647</v>
      </c>
      <c r="I68" s="358"/>
      <c r="J68" s="358"/>
      <c r="K68" s="358"/>
      <c r="L68" s="358"/>
      <c r="M68" s="358" t="s">
        <v>173</v>
      </c>
      <c r="N68" s="359"/>
      <c r="O68" s="360">
        <v>120126.667</v>
      </c>
      <c r="P68" s="360">
        <v>54458.332999999999</v>
      </c>
      <c r="Q68" s="359"/>
      <c r="R68" s="359"/>
      <c r="S68" s="359"/>
      <c r="T68" s="359"/>
      <c r="U68" s="359"/>
      <c r="V68" s="358" t="s">
        <v>658</v>
      </c>
      <c r="W68" s="358" t="s">
        <v>658</v>
      </c>
      <c r="X68" s="358"/>
      <c r="Y68" s="358"/>
      <c r="Z68" s="358"/>
      <c r="AA68" s="358"/>
      <c r="AB68" s="358"/>
      <c r="AC68" s="358"/>
      <c r="AD68" s="358"/>
      <c r="AE68" s="358"/>
      <c r="AF68" s="358"/>
      <c r="AG68" s="357">
        <f t="shared" si="0"/>
        <v>0</v>
      </c>
      <c r="AH68" s="311">
        <v>1</v>
      </c>
      <c r="AI68" s="357">
        <f t="shared" si="1"/>
        <v>0</v>
      </c>
      <c r="AJ68" s="312" t="s">
        <v>109</v>
      </c>
      <c r="AK68" s="312">
        <v>2050</v>
      </c>
    </row>
    <row r="69" spans="1:37" x14ac:dyDescent="0.25">
      <c r="A69" s="358">
        <v>17461</v>
      </c>
      <c r="B69" s="358">
        <v>2018</v>
      </c>
      <c r="C69" s="358" t="s">
        <v>149</v>
      </c>
      <c r="D69" s="358" t="s">
        <v>197</v>
      </c>
      <c r="E69" s="358">
        <v>6402</v>
      </c>
      <c r="F69" s="358" t="s">
        <v>160</v>
      </c>
      <c r="G69" s="358" t="s">
        <v>172</v>
      </c>
      <c r="H69" s="358" t="s">
        <v>647</v>
      </c>
      <c r="I69" s="358"/>
      <c r="J69" s="358"/>
      <c r="K69" s="358"/>
      <c r="L69" s="358"/>
      <c r="M69" s="358" t="s">
        <v>173</v>
      </c>
      <c r="N69" s="359"/>
      <c r="O69" s="360">
        <v>120126.667</v>
      </c>
      <c r="P69" s="360">
        <v>54458.332999999999</v>
      </c>
      <c r="Q69" s="359"/>
      <c r="R69" s="359"/>
      <c r="S69" s="359"/>
      <c r="T69" s="359"/>
      <c r="U69" s="359"/>
      <c r="V69" s="358" t="s">
        <v>658</v>
      </c>
      <c r="W69" s="358" t="s">
        <v>658</v>
      </c>
      <c r="X69" s="358"/>
      <c r="Y69" s="358"/>
      <c r="Z69" s="358"/>
      <c r="AA69" s="358"/>
      <c r="AB69" s="358"/>
      <c r="AC69" s="358"/>
      <c r="AD69" s="358"/>
      <c r="AE69" s="358"/>
      <c r="AF69" s="358"/>
      <c r="AG69" s="357">
        <f t="shared" si="0"/>
        <v>0</v>
      </c>
      <c r="AH69" s="311">
        <v>1</v>
      </c>
      <c r="AI69" s="357">
        <f t="shared" si="1"/>
        <v>0</v>
      </c>
      <c r="AJ69" s="312" t="s">
        <v>109</v>
      </c>
      <c r="AK69" s="312">
        <v>2050</v>
      </c>
    </row>
    <row r="70" spans="1:37" x14ac:dyDescent="0.25">
      <c r="A70" s="358">
        <v>17462</v>
      </c>
      <c r="B70" s="358">
        <v>2018</v>
      </c>
      <c r="C70" s="358" t="s">
        <v>149</v>
      </c>
      <c r="D70" s="358" t="s">
        <v>197</v>
      </c>
      <c r="E70" s="358">
        <v>6402</v>
      </c>
      <c r="F70" s="358" t="s">
        <v>164</v>
      </c>
      <c r="G70" s="358" t="s">
        <v>172</v>
      </c>
      <c r="H70" s="358" t="s">
        <v>647</v>
      </c>
      <c r="I70" s="358"/>
      <c r="J70" s="358"/>
      <c r="K70" s="358"/>
      <c r="L70" s="358"/>
      <c r="M70" s="358" t="s">
        <v>173</v>
      </c>
      <c r="N70" s="359"/>
      <c r="O70" s="360">
        <v>120126.667</v>
      </c>
      <c r="P70" s="360">
        <v>54458.332999999999</v>
      </c>
      <c r="Q70" s="359"/>
      <c r="R70" s="359"/>
      <c r="S70" s="359"/>
      <c r="T70" s="359"/>
      <c r="U70" s="359"/>
      <c r="V70" s="358" t="s">
        <v>658</v>
      </c>
      <c r="W70" s="358" t="s">
        <v>658</v>
      </c>
      <c r="X70" s="358"/>
      <c r="Y70" s="358"/>
      <c r="Z70" s="358"/>
      <c r="AA70" s="358"/>
      <c r="AB70" s="358"/>
      <c r="AC70" s="358"/>
      <c r="AD70" s="358"/>
      <c r="AE70" s="358"/>
      <c r="AF70" s="358"/>
      <c r="AG70" s="357">
        <f t="shared" ref="AG70:AG133" si="2">T70/1.102</f>
        <v>0</v>
      </c>
      <c r="AH70" s="311">
        <v>1</v>
      </c>
      <c r="AI70" s="357">
        <f t="shared" ref="AI70:AI133" si="3">AH70*AG70</f>
        <v>0</v>
      </c>
      <c r="AJ70" s="312" t="s">
        <v>109</v>
      </c>
      <c r="AK70" s="312">
        <v>2050</v>
      </c>
    </row>
    <row r="71" spans="1:37" x14ac:dyDescent="0.25">
      <c r="A71" s="358">
        <v>17463</v>
      </c>
      <c r="B71" s="358">
        <v>2018</v>
      </c>
      <c r="C71" s="358" t="s">
        <v>149</v>
      </c>
      <c r="D71" s="358" t="s">
        <v>167</v>
      </c>
      <c r="E71" s="358">
        <v>87</v>
      </c>
      <c r="F71" s="358" t="s">
        <v>156</v>
      </c>
      <c r="G71" s="358" t="s">
        <v>153</v>
      </c>
      <c r="H71" s="358" t="s">
        <v>647</v>
      </c>
      <c r="I71" s="358" t="s">
        <v>97</v>
      </c>
      <c r="J71" s="358" t="s">
        <v>648</v>
      </c>
      <c r="K71" s="358" t="s">
        <v>704</v>
      </c>
      <c r="L71" s="358">
        <v>1</v>
      </c>
      <c r="M71" s="358" t="s">
        <v>157</v>
      </c>
      <c r="N71" s="359">
        <v>8373</v>
      </c>
      <c r="O71" s="360">
        <v>14006095</v>
      </c>
      <c r="P71" s="360">
        <v>5497164</v>
      </c>
      <c r="Q71" s="359">
        <v>2442.0100000000002</v>
      </c>
      <c r="R71" s="359">
        <v>942.49</v>
      </c>
      <c r="S71" s="359">
        <v>880.19</v>
      </c>
      <c r="T71" s="359">
        <v>1468953.6000000001</v>
      </c>
      <c r="U71" s="359">
        <v>8.85</v>
      </c>
      <c r="V71" s="358" t="s">
        <v>650</v>
      </c>
      <c r="W71" s="358" t="s">
        <v>650</v>
      </c>
      <c r="X71" s="358" t="s">
        <v>650</v>
      </c>
      <c r="Y71" s="358" t="s">
        <v>650</v>
      </c>
      <c r="Z71" s="358" t="s">
        <v>650</v>
      </c>
      <c r="AA71" s="358" t="s">
        <v>650</v>
      </c>
      <c r="AB71" s="358" t="s">
        <v>650</v>
      </c>
      <c r="AC71" s="358" t="s">
        <v>713</v>
      </c>
      <c r="AD71" s="358" t="s">
        <v>714</v>
      </c>
      <c r="AE71" s="358"/>
      <c r="AF71" s="358">
        <v>1984</v>
      </c>
      <c r="AG71" s="357">
        <f t="shared" si="2"/>
        <v>1332988.7477313974</v>
      </c>
      <c r="AH71" s="311">
        <v>1</v>
      </c>
      <c r="AI71" s="357">
        <f t="shared" si="3"/>
        <v>1332988.7477313974</v>
      </c>
      <c r="AJ71" s="312" t="s">
        <v>109</v>
      </c>
      <c r="AK71" s="312">
        <v>2020</v>
      </c>
    </row>
    <row r="72" spans="1:37" x14ac:dyDescent="0.25">
      <c r="A72" s="358">
        <v>17464</v>
      </c>
      <c r="B72" s="358">
        <v>2018</v>
      </c>
      <c r="C72" s="358" t="s">
        <v>149</v>
      </c>
      <c r="D72" s="358" t="s">
        <v>374</v>
      </c>
      <c r="E72" s="358">
        <v>59393</v>
      </c>
      <c r="F72" s="358" t="s">
        <v>715</v>
      </c>
      <c r="G72" s="358" t="s">
        <v>302</v>
      </c>
      <c r="H72" s="358" t="s">
        <v>647</v>
      </c>
      <c r="I72" s="358"/>
      <c r="J72" s="358"/>
      <c r="K72" s="358"/>
      <c r="L72" s="358"/>
      <c r="M72" s="358" t="s">
        <v>303</v>
      </c>
      <c r="N72" s="359"/>
      <c r="O72" s="360">
        <v>22968</v>
      </c>
      <c r="P72" s="360">
        <v>12261</v>
      </c>
      <c r="Q72" s="359"/>
      <c r="R72" s="359"/>
      <c r="S72" s="359"/>
      <c r="T72" s="359"/>
      <c r="U72" s="359"/>
      <c r="V72" s="358" t="s">
        <v>658</v>
      </c>
      <c r="W72" s="358" t="s">
        <v>658</v>
      </c>
      <c r="X72" s="358"/>
      <c r="Y72" s="358"/>
      <c r="Z72" s="358"/>
      <c r="AA72" s="358"/>
      <c r="AB72" s="358"/>
      <c r="AC72" s="358"/>
      <c r="AD72" s="358"/>
      <c r="AE72" s="358"/>
      <c r="AF72" s="358"/>
      <c r="AG72" s="357">
        <f t="shared" si="2"/>
        <v>0</v>
      </c>
      <c r="AH72" s="311">
        <v>1</v>
      </c>
      <c r="AI72" s="357">
        <f t="shared" si="3"/>
        <v>0</v>
      </c>
      <c r="AJ72" s="312" t="s">
        <v>109</v>
      </c>
      <c r="AK72" s="312">
        <v>2050</v>
      </c>
    </row>
    <row r="73" spans="1:37" x14ac:dyDescent="0.25">
      <c r="A73" s="358">
        <v>17465</v>
      </c>
      <c r="B73" s="358">
        <v>2018</v>
      </c>
      <c r="C73" s="358" t="s">
        <v>149</v>
      </c>
      <c r="D73" s="358" t="s">
        <v>406</v>
      </c>
      <c r="E73" s="358">
        <v>61556</v>
      </c>
      <c r="F73" s="358" t="s">
        <v>716</v>
      </c>
      <c r="G73" s="358" t="s">
        <v>302</v>
      </c>
      <c r="H73" s="358" t="s">
        <v>647</v>
      </c>
      <c r="I73" s="358"/>
      <c r="J73" s="358"/>
      <c r="K73" s="358"/>
      <c r="L73" s="358"/>
      <c r="M73" s="358" t="s">
        <v>303</v>
      </c>
      <c r="N73" s="359"/>
      <c r="O73" s="360">
        <v>242110</v>
      </c>
      <c r="P73" s="360">
        <v>129248</v>
      </c>
      <c r="Q73" s="359"/>
      <c r="R73" s="359"/>
      <c r="S73" s="359"/>
      <c r="T73" s="359"/>
      <c r="U73" s="359"/>
      <c r="V73" s="358" t="s">
        <v>658</v>
      </c>
      <c r="W73" s="358" t="s">
        <v>658</v>
      </c>
      <c r="X73" s="358"/>
      <c r="Y73" s="358"/>
      <c r="Z73" s="358"/>
      <c r="AA73" s="358"/>
      <c r="AB73" s="358"/>
      <c r="AC73" s="358"/>
      <c r="AD73" s="358"/>
      <c r="AE73" s="358"/>
      <c r="AF73" s="358"/>
      <c r="AG73" s="357">
        <f t="shared" si="2"/>
        <v>0</v>
      </c>
      <c r="AH73" s="311">
        <v>1</v>
      </c>
      <c r="AI73" s="357">
        <f t="shared" si="3"/>
        <v>0</v>
      </c>
      <c r="AJ73" s="312" t="s">
        <v>109</v>
      </c>
      <c r="AK73" s="312">
        <v>2050</v>
      </c>
    </row>
    <row r="74" spans="1:37" x14ac:dyDescent="0.25">
      <c r="A74" s="358">
        <v>17466</v>
      </c>
      <c r="B74" s="358">
        <v>2018</v>
      </c>
      <c r="C74" s="358" t="s">
        <v>149</v>
      </c>
      <c r="D74" s="358" t="s">
        <v>408</v>
      </c>
      <c r="E74" s="358">
        <v>61557</v>
      </c>
      <c r="F74" s="358" t="s">
        <v>717</v>
      </c>
      <c r="G74" s="358" t="s">
        <v>302</v>
      </c>
      <c r="H74" s="358" t="s">
        <v>647</v>
      </c>
      <c r="I74" s="358"/>
      <c r="J74" s="358"/>
      <c r="K74" s="358"/>
      <c r="L74" s="358"/>
      <c r="M74" s="358" t="s">
        <v>303</v>
      </c>
      <c r="N74" s="359"/>
      <c r="O74" s="360">
        <v>227485</v>
      </c>
      <c r="P74" s="360">
        <v>128084</v>
      </c>
      <c r="Q74" s="359"/>
      <c r="R74" s="359"/>
      <c r="S74" s="359"/>
      <c r="T74" s="359"/>
      <c r="U74" s="359"/>
      <c r="V74" s="358" t="s">
        <v>658</v>
      </c>
      <c r="W74" s="358" t="s">
        <v>658</v>
      </c>
      <c r="X74" s="358"/>
      <c r="Y74" s="358"/>
      <c r="Z74" s="358"/>
      <c r="AA74" s="358"/>
      <c r="AB74" s="358"/>
      <c r="AC74" s="358"/>
      <c r="AD74" s="358"/>
      <c r="AE74" s="358"/>
      <c r="AF74" s="358"/>
      <c r="AG74" s="357">
        <f t="shared" si="2"/>
        <v>0</v>
      </c>
      <c r="AH74" s="311">
        <v>1</v>
      </c>
      <c r="AI74" s="357">
        <f t="shared" si="3"/>
        <v>0</v>
      </c>
      <c r="AJ74" s="312" t="s">
        <v>109</v>
      </c>
      <c r="AK74" s="312">
        <v>2050</v>
      </c>
    </row>
    <row r="75" spans="1:37" x14ac:dyDescent="0.25">
      <c r="A75" s="358">
        <v>17467</v>
      </c>
      <c r="B75" s="358">
        <v>2018</v>
      </c>
      <c r="C75" s="358" t="s">
        <v>149</v>
      </c>
      <c r="D75" s="358" t="s">
        <v>409</v>
      </c>
      <c r="E75" s="358">
        <v>61558</v>
      </c>
      <c r="F75" s="358" t="s">
        <v>718</v>
      </c>
      <c r="G75" s="358" t="s">
        <v>302</v>
      </c>
      <c r="H75" s="358" t="s">
        <v>647</v>
      </c>
      <c r="I75" s="358"/>
      <c r="J75" s="358"/>
      <c r="K75" s="358"/>
      <c r="L75" s="358"/>
      <c r="M75" s="358" t="s">
        <v>303</v>
      </c>
      <c r="N75" s="359"/>
      <c r="O75" s="360">
        <v>208529</v>
      </c>
      <c r="P75" s="360">
        <v>137734</v>
      </c>
      <c r="Q75" s="359"/>
      <c r="R75" s="359"/>
      <c r="S75" s="359"/>
      <c r="T75" s="359"/>
      <c r="U75" s="359"/>
      <c r="V75" s="358" t="s">
        <v>658</v>
      </c>
      <c r="W75" s="358" t="s">
        <v>658</v>
      </c>
      <c r="X75" s="358"/>
      <c r="Y75" s="358"/>
      <c r="Z75" s="358"/>
      <c r="AA75" s="358"/>
      <c r="AB75" s="358"/>
      <c r="AC75" s="358"/>
      <c r="AD75" s="358"/>
      <c r="AE75" s="358"/>
      <c r="AF75" s="358"/>
      <c r="AG75" s="357">
        <f t="shared" si="2"/>
        <v>0</v>
      </c>
      <c r="AH75" s="311">
        <v>1</v>
      </c>
      <c r="AI75" s="357">
        <f t="shared" si="3"/>
        <v>0</v>
      </c>
      <c r="AJ75" s="312" t="s">
        <v>109</v>
      </c>
      <c r="AK75" s="312">
        <v>2050</v>
      </c>
    </row>
    <row r="76" spans="1:37" x14ac:dyDescent="0.25">
      <c r="A76" s="358">
        <v>17468</v>
      </c>
      <c r="B76" s="358">
        <v>2018</v>
      </c>
      <c r="C76" s="358" t="s">
        <v>149</v>
      </c>
      <c r="D76" s="358" t="s">
        <v>214</v>
      </c>
      <c r="E76" s="358">
        <v>50906</v>
      </c>
      <c r="F76" s="358" t="s">
        <v>160</v>
      </c>
      <c r="G76" s="358" t="s">
        <v>153</v>
      </c>
      <c r="H76" s="358" t="s">
        <v>670</v>
      </c>
      <c r="I76" s="358"/>
      <c r="J76" s="358"/>
      <c r="K76" s="358"/>
      <c r="L76" s="358"/>
      <c r="M76" s="358" t="s">
        <v>154</v>
      </c>
      <c r="N76" s="359"/>
      <c r="O76" s="360"/>
      <c r="P76" s="360"/>
      <c r="Q76" s="359"/>
      <c r="R76" s="359"/>
      <c r="S76" s="359"/>
      <c r="T76" s="359"/>
      <c r="U76" s="359"/>
      <c r="V76" s="358"/>
      <c r="W76" s="358"/>
      <c r="X76" s="358"/>
      <c r="Y76" s="358"/>
      <c r="Z76" s="358"/>
      <c r="AA76" s="358"/>
      <c r="AB76" s="358"/>
      <c r="AC76" s="358"/>
      <c r="AD76" s="358"/>
      <c r="AE76" s="358"/>
      <c r="AF76" s="358"/>
      <c r="AG76" s="357">
        <f t="shared" si="2"/>
        <v>0</v>
      </c>
      <c r="AH76" s="311">
        <v>1</v>
      </c>
      <c r="AI76" s="357">
        <f t="shared" si="3"/>
        <v>0</v>
      </c>
      <c r="AJ76" s="312" t="s">
        <v>109</v>
      </c>
      <c r="AK76" s="312">
        <v>2050</v>
      </c>
    </row>
    <row r="77" spans="1:37" x14ac:dyDescent="0.25">
      <c r="A77" s="358">
        <v>17469</v>
      </c>
      <c r="B77" s="358">
        <v>2018</v>
      </c>
      <c r="C77" s="358" t="s">
        <v>149</v>
      </c>
      <c r="D77" s="358" t="s">
        <v>214</v>
      </c>
      <c r="E77" s="358">
        <v>50906</v>
      </c>
      <c r="F77" s="358" t="s">
        <v>164</v>
      </c>
      <c r="G77" s="358" t="s">
        <v>182</v>
      </c>
      <c r="H77" s="358" t="s">
        <v>647</v>
      </c>
      <c r="I77" s="358"/>
      <c r="J77" s="358"/>
      <c r="K77" s="358"/>
      <c r="L77" s="358"/>
      <c r="M77" s="358" t="s">
        <v>154</v>
      </c>
      <c r="N77" s="359"/>
      <c r="O77" s="360">
        <v>413613.13900000002</v>
      </c>
      <c r="P77" s="360">
        <v>203571.75200000001</v>
      </c>
      <c r="Q77" s="359">
        <v>63.878999999999998</v>
      </c>
      <c r="R77" s="359">
        <v>31.44</v>
      </c>
      <c r="S77" s="359">
        <v>0.66100000000000003</v>
      </c>
      <c r="T77" s="359">
        <v>24173.424999999999</v>
      </c>
      <c r="U77" s="359"/>
      <c r="V77" s="358" t="s">
        <v>658</v>
      </c>
      <c r="W77" s="358" t="s">
        <v>658</v>
      </c>
      <c r="X77" s="358" t="s">
        <v>672</v>
      </c>
      <c r="Y77" s="358" t="s">
        <v>672</v>
      </c>
      <c r="Z77" s="358" t="s">
        <v>672</v>
      </c>
      <c r="AA77" s="358" t="s">
        <v>672</v>
      </c>
      <c r="AB77" s="358"/>
      <c r="AC77" s="358"/>
      <c r="AD77" s="358"/>
      <c r="AE77" s="358"/>
      <c r="AF77" s="358"/>
      <c r="AG77" s="357">
        <f t="shared" si="2"/>
        <v>21935.957350272231</v>
      </c>
      <c r="AH77" s="311">
        <v>1</v>
      </c>
      <c r="AI77" s="357">
        <f t="shared" si="3"/>
        <v>21935.957350272231</v>
      </c>
      <c r="AJ77" s="312" t="s">
        <v>109</v>
      </c>
      <c r="AK77" s="312">
        <v>2050</v>
      </c>
    </row>
    <row r="78" spans="1:37" x14ac:dyDescent="0.25">
      <c r="A78" s="358">
        <v>17470</v>
      </c>
      <c r="B78" s="358">
        <v>2018</v>
      </c>
      <c r="C78" s="358" t="s">
        <v>149</v>
      </c>
      <c r="D78" s="358" t="s">
        <v>214</v>
      </c>
      <c r="E78" s="358">
        <v>50906</v>
      </c>
      <c r="F78" s="358" t="s">
        <v>165</v>
      </c>
      <c r="G78" s="358" t="s">
        <v>153</v>
      </c>
      <c r="H78" s="358" t="s">
        <v>647</v>
      </c>
      <c r="I78" s="358"/>
      <c r="J78" s="358"/>
      <c r="K78" s="358"/>
      <c r="L78" s="358"/>
      <c r="M78" s="358" t="s">
        <v>154</v>
      </c>
      <c r="N78" s="359"/>
      <c r="O78" s="360">
        <v>0</v>
      </c>
      <c r="P78" s="360">
        <v>0</v>
      </c>
      <c r="Q78" s="359">
        <v>0</v>
      </c>
      <c r="R78" s="359">
        <v>0</v>
      </c>
      <c r="S78" s="359">
        <v>0</v>
      </c>
      <c r="T78" s="359">
        <v>0</v>
      </c>
      <c r="U78" s="359"/>
      <c r="V78" s="358" t="s">
        <v>658</v>
      </c>
      <c r="W78" s="358" t="s">
        <v>658</v>
      </c>
      <c r="X78" s="358" t="s">
        <v>672</v>
      </c>
      <c r="Y78" s="358" t="s">
        <v>672</v>
      </c>
      <c r="Z78" s="358" t="s">
        <v>672</v>
      </c>
      <c r="AA78" s="358" t="s">
        <v>672</v>
      </c>
      <c r="AB78" s="358"/>
      <c r="AC78" s="358"/>
      <c r="AD78" s="358"/>
      <c r="AE78" s="358"/>
      <c r="AF78" s="358"/>
      <c r="AG78" s="357">
        <f t="shared" si="2"/>
        <v>0</v>
      </c>
      <c r="AH78" s="311">
        <v>1</v>
      </c>
      <c r="AI78" s="357">
        <f t="shared" si="3"/>
        <v>0</v>
      </c>
      <c r="AJ78" s="312" t="s">
        <v>109</v>
      </c>
      <c r="AK78" s="312">
        <v>2050</v>
      </c>
    </row>
    <row r="79" spans="1:37" x14ac:dyDescent="0.25">
      <c r="A79" s="358">
        <v>17471</v>
      </c>
      <c r="B79" s="358">
        <v>2018</v>
      </c>
      <c r="C79" s="358" t="s">
        <v>149</v>
      </c>
      <c r="D79" s="358" t="s">
        <v>214</v>
      </c>
      <c r="E79" s="358">
        <v>50906</v>
      </c>
      <c r="F79" s="358" t="s">
        <v>166</v>
      </c>
      <c r="G79" s="358" t="s">
        <v>182</v>
      </c>
      <c r="H79" s="358" t="s">
        <v>647</v>
      </c>
      <c r="I79" s="358"/>
      <c r="J79" s="358"/>
      <c r="K79" s="358"/>
      <c r="L79" s="358"/>
      <c r="M79" s="358" t="s">
        <v>154</v>
      </c>
      <c r="N79" s="359"/>
      <c r="O79" s="360">
        <v>395886.86099999998</v>
      </c>
      <c r="P79" s="360">
        <v>194847.24799999999</v>
      </c>
      <c r="Q79" s="359">
        <v>61.140999999999998</v>
      </c>
      <c r="R79" s="359">
        <v>30.091999999999999</v>
      </c>
      <c r="S79" s="359">
        <v>0.63260000000000005</v>
      </c>
      <c r="T79" s="359">
        <v>23137.420999999998</v>
      </c>
      <c r="U79" s="359"/>
      <c r="V79" s="358" t="s">
        <v>658</v>
      </c>
      <c r="W79" s="358" t="s">
        <v>658</v>
      </c>
      <c r="X79" s="358" t="s">
        <v>672</v>
      </c>
      <c r="Y79" s="358" t="s">
        <v>672</v>
      </c>
      <c r="Z79" s="358" t="s">
        <v>672</v>
      </c>
      <c r="AA79" s="358" t="s">
        <v>672</v>
      </c>
      <c r="AB79" s="358"/>
      <c r="AC79" s="358"/>
      <c r="AD79" s="358"/>
      <c r="AE79" s="358"/>
      <c r="AF79" s="358"/>
      <c r="AG79" s="357">
        <f t="shared" si="2"/>
        <v>20995.844827586203</v>
      </c>
      <c r="AH79" s="311">
        <v>1</v>
      </c>
      <c r="AI79" s="357">
        <f t="shared" si="3"/>
        <v>20995.844827586203</v>
      </c>
      <c r="AJ79" s="312" t="s">
        <v>109</v>
      </c>
      <c r="AK79" s="312">
        <v>2050</v>
      </c>
    </row>
    <row r="80" spans="1:37" x14ac:dyDescent="0.25">
      <c r="A80" s="358">
        <v>17474</v>
      </c>
      <c r="B80" s="358">
        <v>2018</v>
      </c>
      <c r="C80" s="358" t="s">
        <v>149</v>
      </c>
      <c r="D80" s="358" t="s">
        <v>399</v>
      </c>
      <c r="E80" s="358">
        <v>60696</v>
      </c>
      <c r="F80" s="358" t="s">
        <v>156</v>
      </c>
      <c r="G80" s="358" t="s">
        <v>194</v>
      </c>
      <c r="H80" s="358" t="s">
        <v>647</v>
      </c>
      <c r="I80" s="358"/>
      <c r="J80" s="358"/>
      <c r="K80" s="358"/>
      <c r="L80" s="358"/>
      <c r="M80" s="358" t="s">
        <v>401</v>
      </c>
      <c r="N80" s="359"/>
      <c r="O80" s="360">
        <v>31840.5</v>
      </c>
      <c r="P80" s="360">
        <v>13092</v>
      </c>
      <c r="Q80" s="359">
        <v>30.454999999999998</v>
      </c>
      <c r="R80" s="359">
        <v>12.522</v>
      </c>
      <c r="S80" s="359">
        <v>0.71640000000000004</v>
      </c>
      <c r="T80" s="359">
        <v>2021.865</v>
      </c>
      <c r="U80" s="359"/>
      <c r="V80" s="358" t="s">
        <v>658</v>
      </c>
      <c r="W80" s="358" t="s">
        <v>658</v>
      </c>
      <c r="X80" s="358" t="s">
        <v>672</v>
      </c>
      <c r="Y80" s="358" t="s">
        <v>672</v>
      </c>
      <c r="Z80" s="358" t="s">
        <v>672</v>
      </c>
      <c r="AA80" s="358" t="s">
        <v>672</v>
      </c>
      <c r="AB80" s="358"/>
      <c r="AC80" s="358"/>
      <c r="AD80" s="358"/>
      <c r="AE80" s="358"/>
      <c r="AF80" s="358"/>
      <c r="AG80" s="357">
        <f t="shared" si="2"/>
        <v>1834.7232304900181</v>
      </c>
      <c r="AH80" s="311">
        <v>0</v>
      </c>
      <c r="AI80" s="357">
        <f t="shared" si="3"/>
        <v>0</v>
      </c>
      <c r="AJ80" s="312" t="s">
        <v>109</v>
      </c>
      <c r="AK80" s="312">
        <v>2050</v>
      </c>
    </row>
    <row r="81" spans="1:37" x14ac:dyDescent="0.25">
      <c r="A81" s="358">
        <v>17475</v>
      </c>
      <c r="B81" s="358">
        <v>2018</v>
      </c>
      <c r="C81" s="358" t="s">
        <v>149</v>
      </c>
      <c r="D81" s="358" t="s">
        <v>399</v>
      </c>
      <c r="E81" s="358">
        <v>60696</v>
      </c>
      <c r="F81" s="358" t="s">
        <v>160</v>
      </c>
      <c r="G81" s="358" t="s">
        <v>194</v>
      </c>
      <c r="H81" s="358" t="s">
        <v>647</v>
      </c>
      <c r="I81" s="358"/>
      <c r="J81" s="358"/>
      <c r="K81" s="358"/>
      <c r="L81" s="358"/>
      <c r="M81" s="358" t="s">
        <v>401</v>
      </c>
      <c r="N81" s="359"/>
      <c r="O81" s="360">
        <v>31840.5</v>
      </c>
      <c r="P81" s="360">
        <v>13092</v>
      </c>
      <c r="Q81" s="359">
        <v>30.454999999999998</v>
      </c>
      <c r="R81" s="359">
        <v>12.522</v>
      </c>
      <c r="S81" s="359">
        <v>0.71640000000000004</v>
      </c>
      <c r="T81" s="359">
        <v>2021.865</v>
      </c>
      <c r="U81" s="359"/>
      <c r="V81" s="358" t="s">
        <v>658</v>
      </c>
      <c r="W81" s="358" t="s">
        <v>658</v>
      </c>
      <c r="X81" s="358" t="s">
        <v>672</v>
      </c>
      <c r="Y81" s="358" t="s">
        <v>672</v>
      </c>
      <c r="Z81" s="358" t="s">
        <v>672</v>
      </c>
      <c r="AA81" s="358" t="s">
        <v>672</v>
      </c>
      <c r="AB81" s="358"/>
      <c r="AC81" s="358"/>
      <c r="AD81" s="358"/>
      <c r="AE81" s="358"/>
      <c r="AF81" s="358"/>
      <c r="AG81" s="357">
        <f t="shared" si="2"/>
        <v>1834.7232304900181</v>
      </c>
      <c r="AH81" s="311">
        <v>0</v>
      </c>
      <c r="AI81" s="357">
        <f t="shared" si="3"/>
        <v>0</v>
      </c>
      <c r="AJ81" s="312" t="s">
        <v>109</v>
      </c>
      <c r="AK81" s="312">
        <v>2050</v>
      </c>
    </row>
    <row r="82" spans="1:37" x14ac:dyDescent="0.25">
      <c r="A82" s="358">
        <v>17476</v>
      </c>
      <c r="B82" s="358">
        <v>2018</v>
      </c>
      <c r="C82" s="358" t="s">
        <v>149</v>
      </c>
      <c r="D82" s="358" t="s">
        <v>281</v>
      </c>
      <c r="E82" s="358">
        <v>54734</v>
      </c>
      <c r="F82" s="358" t="s">
        <v>156</v>
      </c>
      <c r="G82" s="358" t="s">
        <v>194</v>
      </c>
      <c r="H82" s="358" t="s">
        <v>719</v>
      </c>
      <c r="I82" s="358"/>
      <c r="J82" s="358"/>
      <c r="K82" s="358"/>
      <c r="L82" s="358"/>
      <c r="M82" s="358" t="s">
        <v>177</v>
      </c>
      <c r="N82" s="359"/>
      <c r="O82" s="360"/>
      <c r="P82" s="360"/>
      <c r="Q82" s="359"/>
      <c r="R82" s="359"/>
      <c r="S82" s="359"/>
      <c r="T82" s="359"/>
      <c r="U82" s="359"/>
      <c r="V82" s="358"/>
      <c r="W82" s="358"/>
      <c r="X82" s="358"/>
      <c r="Y82" s="358"/>
      <c r="Z82" s="358"/>
      <c r="AA82" s="358"/>
      <c r="AB82" s="358"/>
      <c r="AC82" s="358"/>
      <c r="AD82" s="358"/>
      <c r="AE82" s="358"/>
      <c r="AF82" s="358"/>
      <c r="AG82" s="357">
        <f t="shared" si="2"/>
        <v>0</v>
      </c>
      <c r="AH82" s="311">
        <v>1</v>
      </c>
      <c r="AI82" s="357">
        <f t="shared" si="3"/>
        <v>0</v>
      </c>
      <c r="AJ82" s="312" t="s">
        <v>109</v>
      </c>
      <c r="AK82" s="312">
        <v>2050</v>
      </c>
    </row>
    <row r="83" spans="1:37" x14ac:dyDescent="0.25">
      <c r="A83" s="358">
        <v>17477</v>
      </c>
      <c r="B83" s="358">
        <v>2018</v>
      </c>
      <c r="C83" s="358" t="s">
        <v>149</v>
      </c>
      <c r="D83" s="358" t="s">
        <v>281</v>
      </c>
      <c r="E83" s="358">
        <v>54734</v>
      </c>
      <c r="F83" s="358" t="s">
        <v>720</v>
      </c>
      <c r="G83" s="358" t="s">
        <v>194</v>
      </c>
      <c r="H83" s="358" t="s">
        <v>670</v>
      </c>
      <c r="I83" s="358"/>
      <c r="J83" s="358"/>
      <c r="K83" s="358"/>
      <c r="L83" s="358"/>
      <c r="M83" s="358" t="s">
        <v>177</v>
      </c>
      <c r="N83" s="359"/>
      <c r="O83" s="360"/>
      <c r="P83" s="360"/>
      <c r="Q83" s="359"/>
      <c r="R83" s="359"/>
      <c r="S83" s="359"/>
      <c r="T83" s="359"/>
      <c r="U83" s="359"/>
      <c r="V83" s="358"/>
      <c r="W83" s="358"/>
      <c r="X83" s="358"/>
      <c r="Y83" s="358"/>
      <c r="Z83" s="358"/>
      <c r="AA83" s="358"/>
      <c r="AB83" s="358"/>
      <c r="AC83" s="358"/>
      <c r="AD83" s="358"/>
      <c r="AE83" s="358"/>
      <c r="AF83" s="358"/>
      <c r="AG83" s="357">
        <f t="shared" si="2"/>
        <v>0</v>
      </c>
      <c r="AH83" s="311">
        <v>1</v>
      </c>
      <c r="AI83" s="357">
        <f t="shared" si="3"/>
        <v>0</v>
      </c>
      <c r="AJ83" s="312" t="s">
        <v>109</v>
      </c>
      <c r="AK83" s="312">
        <v>2050</v>
      </c>
    </row>
    <row r="84" spans="1:37" x14ac:dyDescent="0.25">
      <c r="A84" s="358">
        <v>17478</v>
      </c>
      <c r="B84" s="358">
        <v>2018</v>
      </c>
      <c r="C84" s="358" t="s">
        <v>149</v>
      </c>
      <c r="D84" s="358" t="s">
        <v>281</v>
      </c>
      <c r="E84" s="358">
        <v>54734</v>
      </c>
      <c r="F84" s="358" t="s">
        <v>721</v>
      </c>
      <c r="G84" s="358" t="s">
        <v>194</v>
      </c>
      <c r="H84" s="358" t="s">
        <v>719</v>
      </c>
      <c r="I84" s="358"/>
      <c r="J84" s="358"/>
      <c r="K84" s="358"/>
      <c r="L84" s="358"/>
      <c r="M84" s="358" t="s">
        <v>177</v>
      </c>
      <c r="N84" s="359"/>
      <c r="O84" s="360"/>
      <c r="P84" s="360"/>
      <c r="Q84" s="359"/>
      <c r="R84" s="359"/>
      <c r="S84" s="359"/>
      <c r="T84" s="359"/>
      <c r="U84" s="359"/>
      <c r="V84" s="358"/>
      <c r="W84" s="358"/>
      <c r="X84" s="358"/>
      <c r="Y84" s="358"/>
      <c r="Z84" s="358"/>
      <c r="AA84" s="358"/>
      <c r="AB84" s="358"/>
      <c r="AC84" s="358"/>
      <c r="AD84" s="358"/>
      <c r="AE84" s="358"/>
      <c r="AF84" s="358"/>
      <c r="AG84" s="357">
        <f t="shared" si="2"/>
        <v>0</v>
      </c>
      <c r="AH84" s="311">
        <v>1</v>
      </c>
      <c r="AI84" s="357">
        <f t="shared" si="3"/>
        <v>0</v>
      </c>
      <c r="AJ84" s="312" t="s">
        <v>109</v>
      </c>
      <c r="AK84" s="312">
        <v>2050</v>
      </c>
    </row>
    <row r="85" spans="1:37" x14ac:dyDescent="0.25">
      <c r="A85" s="358">
        <v>17479</v>
      </c>
      <c r="B85" s="358">
        <v>2018</v>
      </c>
      <c r="C85" s="358" t="s">
        <v>149</v>
      </c>
      <c r="D85" s="358" t="s">
        <v>281</v>
      </c>
      <c r="E85" s="358">
        <v>54734</v>
      </c>
      <c r="F85" s="358" t="s">
        <v>722</v>
      </c>
      <c r="G85" s="358" t="s">
        <v>194</v>
      </c>
      <c r="H85" s="358" t="s">
        <v>719</v>
      </c>
      <c r="I85" s="358"/>
      <c r="J85" s="358"/>
      <c r="K85" s="358"/>
      <c r="L85" s="358"/>
      <c r="M85" s="358" t="s">
        <v>177</v>
      </c>
      <c r="N85" s="359"/>
      <c r="O85" s="360"/>
      <c r="P85" s="360"/>
      <c r="Q85" s="359"/>
      <c r="R85" s="359"/>
      <c r="S85" s="359"/>
      <c r="T85" s="359"/>
      <c r="U85" s="359"/>
      <c r="V85" s="358"/>
      <c r="W85" s="358"/>
      <c r="X85" s="358"/>
      <c r="Y85" s="358"/>
      <c r="Z85" s="358"/>
      <c r="AA85" s="358"/>
      <c r="AB85" s="358"/>
      <c r="AC85" s="358"/>
      <c r="AD85" s="358"/>
      <c r="AE85" s="358"/>
      <c r="AF85" s="358"/>
      <c r="AG85" s="357">
        <f t="shared" si="2"/>
        <v>0</v>
      </c>
      <c r="AH85" s="311">
        <v>1</v>
      </c>
      <c r="AI85" s="357">
        <f t="shared" si="3"/>
        <v>0</v>
      </c>
      <c r="AJ85" s="312" t="s">
        <v>109</v>
      </c>
      <c r="AK85" s="312">
        <v>2050</v>
      </c>
    </row>
    <row r="86" spans="1:37" x14ac:dyDescent="0.25">
      <c r="A86" s="358">
        <v>17480</v>
      </c>
      <c r="B86" s="358">
        <v>2018</v>
      </c>
      <c r="C86" s="358" t="s">
        <v>149</v>
      </c>
      <c r="D86" s="358" t="s">
        <v>281</v>
      </c>
      <c r="E86" s="358">
        <v>54734</v>
      </c>
      <c r="F86" s="358" t="s">
        <v>723</v>
      </c>
      <c r="G86" s="358" t="s">
        <v>194</v>
      </c>
      <c r="H86" s="358" t="s">
        <v>719</v>
      </c>
      <c r="I86" s="358"/>
      <c r="J86" s="358"/>
      <c r="K86" s="358"/>
      <c r="L86" s="358"/>
      <c r="M86" s="358" t="s">
        <v>177</v>
      </c>
      <c r="N86" s="359"/>
      <c r="O86" s="360"/>
      <c r="P86" s="360"/>
      <c r="Q86" s="359"/>
      <c r="R86" s="359"/>
      <c r="S86" s="359"/>
      <c r="T86" s="359"/>
      <c r="U86" s="359"/>
      <c r="V86" s="358"/>
      <c r="W86" s="358"/>
      <c r="X86" s="358"/>
      <c r="Y86" s="358"/>
      <c r="Z86" s="358"/>
      <c r="AA86" s="358"/>
      <c r="AB86" s="358"/>
      <c r="AC86" s="358"/>
      <c r="AD86" s="358"/>
      <c r="AE86" s="358"/>
      <c r="AF86" s="358"/>
      <c r="AG86" s="357">
        <f t="shared" si="2"/>
        <v>0</v>
      </c>
      <c r="AH86" s="311">
        <v>1</v>
      </c>
      <c r="AI86" s="357">
        <f t="shared" si="3"/>
        <v>0</v>
      </c>
      <c r="AJ86" s="312" t="s">
        <v>109</v>
      </c>
      <c r="AK86" s="312">
        <v>2050</v>
      </c>
    </row>
    <row r="87" spans="1:37" x14ac:dyDescent="0.25">
      <c r="A87" s="358">
        <v>17481</v>
      </c>
      <c r="B87" s="358">
        <v>2018</v>
      </c>
      <c r="C87" s="358" t="s">
        <v>149</v>
      </c>
      <c r="D87" s="358" t="s">
        <v>281</v>
      </c>
      <c r="E87" s="358">
        <v>54734</v>
      </c>
      <c r="F87" s="358" t="s">
        <v>724</v>
      </c>
      <c r="G87" s="358" t="s">
        <v>194</v>
      </c>
      <c r="H87" s="358" t="s">
        <v>719</v>
      </c>
      <c r="I87" s="358"/>
      <c r="J87" s="358"/>
      <c r="K87" s="358"/>
      <c r="L87" s="358"/>
      <c r="M87" s="358" t="s">
        <v>177</v>
      </c>
      <c r="N87" s="359"/>
      <c r="O87" s="360"/>
      <c r="P87" s="360"/>
      <c r="Q87" s="359"/>
      <c r="R87" s="359"/>
      <c r="S87" s="359"/>
      <c r="T87" s="359"/>
      <c r="U87" s="359"/>
      <c r="V87" s="358"/>
      <c r="W87" s="358"/>
      <c r="X87" s="358"/>
      <c r="Y87" s="358"/>
      <c r="Z87" s="358"/>
      <c r="AA87" s="358"/>
      <c r="AB87" s="358"/>
      <c r="AC87" s="358"/>
      <c r="AD87" s="358"/>
      <c r="AE87" s="358"/>
      <c r="AF87" s="358"/>
      <c r="AG87" s="357">
        <f t="shared" si="2"/>
        <v>0</v>
      </c>
      <c r="AH87" s="311">
        <v>1</v>
      </c>
      <c r="AI87" s="357">
        <f t="shared" si="3"/>
        <v>0</v>
      </c>
      <c r="AJ87" s="312" t="s">
        <v>109</v>
      </c>
      <c r="AK87" s="312">
        <v>2050</v>
      </c>
    </row>
    <row r="88" spans="1:37" x14ac:dyDescent="0.25">
      <c r="A88" s="358">
        <v>17482</v>
      </c>
      <c r="B88" s="358">
        <v>2018</v>
      </c>
      <c r="C88" s="358" t="s">
        <v>149</v>
      </c>
      <c r="D88" s="358" t="s">
        <v>281</v>
      </c>
      <c r="E88" s="358">
        <v>54734</v>
      </c>
      <c r="F88" s="358" t="s">
        <v>725</v>
      </c>
      <c r="G88" s="358" t="s">
        <v>194</v>
      </c>
      <c r="H88" s="358" t="s">
        <v>719</v>
      </c>
      <c r="I88" s="358"/>
      <c r="J88" s="358"/>
      <c r="K88" s="358"/>
      <c r="L88" s="358"/>
      <c r="M88" s="358" t="s">
        <v>177</v>
      </c>
      <c r="N88" s="359"/>
      <c r="O88" s="360"/>
      <c r="P88" s="360"/>
      <c r="Q88" s="359"/>
      <c r="R88" s="359"/>
      <c r="S88" s="359"/>
      <c r="T88" s="359"/>
      <c r="U88" s="359"/>
      <c r="V88" s="358"/>
      <c r="W88" s="358"/>
      <c r="X88" s="358"/>
      <c r="Y88" s="358"/>
      <c r="Z88" s="358"/>
      <c r="AA88" s="358"/>
      <c r="AB88" s="358"/>
      <c r="AC88" s="358"/>
      <c r="AD88" s="358"/>
      <c r="AE88" s="358"/>
      <c r="AF88" s="358"/>
      <c r="AG88" s="357">
        <f t="shared" si="2"/>
        <v>0</v>
      </c>
      <c r="AH88" s="311">
        <v>1</v>
      </c>
      <c r="AI88" s="357">
        <f t="shared" si="3"/>
        <v>0</v>
      </c>
      <c r="AJ88" s="312" t="s">
        <v>109</v>
      </c>
      <c r="AK88" s="312">
        <v>2050</v>
      </c>
    </row>
    <row r="89" spans="1:37" x14ac:dyDescent="0.25">
      <c r="A89" s="358">
        <v>17483</v>
      </c>
      <c r="B89" s="358">
        <v>2018</v>
      </c>
      <c r="C89" s="358" t="s">
        <v>149</v>
      </c>
      <c r="D89" s="358" t="s">
        <v>281</v>
      </c>
      <c r="E89" s="358">
        <v>54734</v>
      </c>
      <c r="F89" s="358" t="s">
        <v>160</v>
      </c>
      <c r="G89" s="358" t="s">
        <v>194</v>
      </c>
      <c r="H89" s="358" t="s">
        <v>670</v>
      </c>
      <c r="I89" s="358"/>
      <c r="J89" s="358"/>
      <c r="K89" s="358"/>
      <c r="L89" s="358"/>
      <c r="M89" s="358" t="s">
        <v>177</v>
      </c>
      <c r="N89" s="359"/>
      <c r="O89" s="360"/>
      <c r="P89" s="360"/>
      <c r="Q89" s="359"/>
      <c r="R89" s="359"/>
      <c r="S89" s="359"/>
      <c r="T89" s="359"/>
      <c r="U89" s="359"/>
      <c r="V89" s="358"/>
      <c r="W89" s="358"/>
      <c r="X89" s="358"/>
      <c r="Y89" s="358"/>
      <c r="Z89" s="358"/>
      <c r="AA89" s="358"/>
      <c r="AB89" s="358"/>
      <c r="AC89" s="358"/>
      <c r="AD89" s="358"/>
      <c r="AE89" s="358"/>
      <c r="AF89" s="358"/>
      <c r="AG89" s="357">
        <f t="shared" si="2"/>
        <v>0</v>
      </c>
      <c r="AH89" s="311">
        <v>1</v>
      </c>
      <c r="AI89" s="357">
        <f t="shared" si="3"/>
        <v>0</v>
      </c>
      <c r="AJ89" s="312" t="s">
        <v>109</v>
      </c>
      <c r="AK89" s="312">
        <v>2050</v>
      </c>
    </row>
    <row r="90" spans="1:37" x14ac:dyDescent="0.25">
      <c r="A90" s="358">
        <v>17484</v>
      </c>
      <c r="B90" s="358">
        <v>2018</v>
      </c>
      <c r="C90" s="358" t="s">
        <v>149</v>
      </c>
      <c r="D90" s="358" t="s">
        <v>281</v>
      </c>
      <c r="E90" s="358">
        <v>54734</v>
      </c>
      <c r="F90" s="358" t="s">
        <v>164</v>
      </c>
      <c r="G90" s="358" t="s">
        <v>194</v>
      </c>
      <c r="H90" s="358" t="s">
        <v>719</v>
      </c>
      <c r="I90" s="358"/>
      <c r="J90" s="358"/>
      <c r="K90" s="358"/>
      <c r="L90" s="358"/>
      <c r="M90" s="358" t="s">
        <v>177</v>
      </c>
      <c r="N90" s="359"/>
      <c r="O90" s="360"/>
      <c r="P90" s="360"/>
      <c r="Q90" s="359"/>
      <c r="R90" s="359"/>
      <c r="S90" s="359"/>
      <c r="T90" s="359"/>
      <c r="U90" s="359"/>
      <c r="V90" s="358"/>
      <c r="W90" s="358"/>
      <c r="X90" s="358"/>
      <c r="Y90" s="358"/>
      <c r="Z90" s="358"/>
      <c r="AA90" s="358"/>
      <c r="AB90" s="358"/>
      <c r="AC90" s="358"/>
      <c r="AD90" s="358"/>
      <c r="AE90" s="358"/>
      <c r="AF90" s="358"/>
      <c r="AG90" s="357">
        <f t="shared" si="2"/>
        <v>0</v>
      </c>
      <c r="AH90" s="311">
        <v>1</v>
      </c>
      <c r="AI90" s="357">
        <f t="shared" si="3"/>
        <v>0</v>
      </c>
      <c r="AJ90" s="312" t="s">
        <v>109</v>
      </c>
      <c r="AK90" s="312">
        <v>2050</v>
      </c>
    </row>
    <row r="91" spans="1:37" x14ac:dyDescent="0.25">
      <c r="A91" s="358">
        <v>17485</v>
      </c>
      <c r="B91" s="358">
        <v>2018</v>
      </c>
      <c r="C91" s="358" t="s">
        <v>149</v>
      </c>
      <c r="D91" s="358" t="s">
        <v>281</v>
      </c>
      <c r="E91" s="358">
        <v>54734</v>
      </c>
      <c r="F91" s="358" t="s">
        <v>165</v>
      </c>
      <c r="G91" s="358" t="s">
        <v>194</v>
      </c>
      <c r="H91" s="358" t="s">
        <v>719</v>
      </c>
      <c r="I91" s="358"/>
      <c r="J91" s="358"/>
      <c r="K91" s="358"/>
      <c r="L91" s="358"/>
      <c r="M91" s="358" t="s">
        <v>177</v>
      </c>
      <c r="N91" s="359"/>
      <c r="O91" s="360"/>
      <c r="P91" s="360"/>
      <c r="Q91" s="359"/>
      <c r="R91" s="359"/>
      <c r="S91" s="359"/>
      <c r="T91" s="359"/>
      <c r="U91" s="359"/>
      <c r="V91" s="358"/>
      <c r="W91" s="358"/>
      <c r="X91" s="358"/>
      <c r="Y91" s="358"/>
      <c r="Z91" s="358"/>
      <c r="AA91" s="358"/>
      <c r="AB91" s="358"/>
      <c r="AC91" s="358"/>
      <c r="AD91" s="358"/>
      <c r="AE91" s="358"/>
      <c r="AF91" s="358"/>
      <c r="AG91" s="357">
        <f t="shared" si="2"/>
        <v>0</v>
      </c>
      <c r="AH91" s="311">
        <v>1</v>
      </c>
      <c r="AI91" s="357">
        <f t="shared" si="3"/>
        <v>0</v>
      </c>
      <c r="AJ91" s="312" t="s">
        <v>109</v>
      </c>
      <c r="AK91" s="312">
        <v>2050</v>
      </c>
    </row>
    <row r="92" spans="1:37" x14ac:dyDescent="0.25">
      <c r="A92" s="358">
        <v>17486</v>
      </c>
      <c r="B92" s="358">
        <v>2018</v>
      </c>
      <c r="C92" s="358" t="s">
        <v>149</v>
      </c>
      <c r="D92" s="358" t="s">
        <v>281</v>
      </c>
      <c r="E92" s="358">
        <v>54734</v>
      </c>
      <c r="F92" s="358" t="s">
        <v>166</v>
      </c>
      <c r="G92" s="358" t="s">
        <v>194</v>
      </c>
      <c r="H92" s="358" t="s">
        <v>670</v>
      </c>
      <c r="I92" s="358"/>
      <c r="J92" s="358"/>
      <c r="K92" s="358"/>
      <c r="L92" s="358"/>
      <c r="M92" s="358" t="s">
        <v>177</v>
      </c>
      <c r="N92" s="359"/>
      <c r="O92" s="360"/>
      <c r="P92" s="360"/>
      <c r="Q92" s="359"/>
      <c r="R92" s="359"/>
      <c r="S92" s="359"/>
      <c r="T92" s="359"/>
      <c r="U92" s="359"/>
      <c r="V92" s="358"/>
      <c r="W92" s="358"/>
      <c r="X92" s="358"/>
      <c r="Y92" s="358"/>
      <c r="Z92" s="358"/>
      <c r="AA92" s="358"/>
      <c r="AB92" s="358"/>
      <c r="AC92" s="358"/>
      <c r="AD92" s="358"/>
      <c r="AE92" s="358"/>
      <c r="AF92" s="358"/>
      <c r="AG92" s="357">
        <f t="shared" si="2"/>
        <v>0</v>
      </c>
      <c r="AH92" s="311">
        <v>1</v>
      </c>
      <c r="AI92" s="357">
        <f t="shared" si="3"/>
        <v>0</v>
      </c>
      <c r="AJ92" s="312" t="s">
        <v>109</v>
      </c>
      <c r="AK92" s="312">
        <v>2050</v>
      </c>
    </row>
    <row r="93" spans="1:37" x14ac:dyDescent="0.25">
      <c r="A93" s="358">
        <v>17487</v>
      </c>
      <c r="B93" s="358">
        <v>2018</v>
      </c>
      <c r="C93" s="358" t="s">
        <v>149</v>
      </c>
      <c r="D93" s="358" t="s">
        <v>281</v>
      </c>
      <c r="E93" s="358">
        <v>54734</v>
      </c>
      <c r="F93" s="358" t="s">
        <v>726</v>
      </c>
      <c r="G93" s="358" t="s">
        <v>194</v>
      </c>
      <c r="H93" s="358" t="s">
        <v>670</v>
      </c>
      <c r="I93" s="358"/>
      <c r="J93" s="358"/>
      <c r="K93" s="358"/>
      <c r="L93" s="358"/>
      <c r="M93" s="358" t="s">
        <v>177</v>
      </c>
      <c r="N93" s="359"/>
      <c r="O93" s="360"/>
      <c r="P93" s="360"/>
      <c r="Q93" s="359"/>
      <c r="R93" s="359"/>
      <c r="S93" s="359"/>
      <c r="T93" s="359"/>
      <c r="U93" s="359"/>
      <c r="V93" s="358"/>
      <c r="W93" s="358"/>
      <c r="X93" s="358"/>
      <c r="Y93" s="358"/>
      <c r="Z93" s="358"/>
      <c r="AA93" s="358"/>
      <c r="AB93" s="358"/>
      <c r="AC93" s="358"/>
      <c r="AD93" s="358"/>
      <c r="AE93" s="358"/>
      <c r="AF93" s="358"/>
      <c r="AG93" s="357">
        <f t="shared" si="2"/>
        <v>0</v>
      </c>
      <c r="AH93" s="311">
        <v>1</v>
      </c>
      <c r="AI93" s="357">
        <f t="shared" si="3"/>
        <v>0</v>
      </c>
      <c r="AJ93" s="312" t="s">
        <v>109</v>
      </c>
      <c r="AK93" s="312">
        <v>2050</v>
      </c>
    </row>
    <row r="94" spans="1:37" x14ac:dyDescent="0.25">
      <c r="A94" s="358">
        <v>17488</v>
      </c>
      <c r="B94" s="358">
        <v>2018</v>
      </c>
      <c r="C94" s="358" t="s">
        <v>149</v>
      </c>
      <c r="D94" s="358" t="s">
        <v>281</v>
      </c>
      <c r="E94" s="358">
        <v>54734</v>
      </c>
      <c r="F94" s="358" t="s">
        <v>727</v>
      </c>
      <c r="G94" s="358" t="s">
        <v>194</v>
      </c>
      <c r="H94" s="358" t="s">
        <v>719</v>
      </c>
      <c r="I94" s="358"/>
      <c r="J94" s="358"/>
      <c r="K94" s="358"/>
      <c r="L94" s="358"/>
      <c r="M94" s="358" t="s">
        <v>177</v>
      </c>
      <c r="N94" s="359"/>
      <c r="O94" s="360"/>
      <c r="P94" s="360"/>
      <c r="Q94" s="359"/>
      <c r="R94" s="359"/>
      <c r="S94" s="359"/>
      <c r="T94" s="359"/>
      <c r="U94" s="359"/>
      <c r="V94" s="358"/>
      <c r="W94" s="358"/>
      <c r="X94" s="358"/>
      <c r="Y94" s="358"/>
      <c r="Z94" s="358"/>
      <c r="AA94" s="358"/>
      <c r="AB94" s="358"/>
      <c r="AC94" s="358"/>
      <c r="AD94" s="358"/>
      <c r="AE94" s="358"/>
      <c r="AF94" s="358"/>
      <c r="AG94" s="357">
        <f t="shared" si="2"/>
        <v>0</v>
      </c>
      <c r="AH94" s="311">
        <v>1</v>
      </c>
      <c r="AI94" s="357">
        <f t="shared" si="3"/>
        <v>0</v>
      </c>
      <c r="AJ94" s="312" t="s">
        <v>109</v>
      </c>
      <c r="AK94" s="312">
        <v>2050</v>
      </c>
    </row>
    <row r="95" spans="1:37" x14ac:dyDescent="0.25">
      <c r="A95" s="358">
        <v>17489</v>
      </c>
      <c r="B95" s="358">
        <v>2018</v>
      </c>
      <c r="C95" s="358" t="s">
        <v>149</v>
      </c>
      <c r="D95" s="358" t="s">
        <v>281</v>
      </c>
      <c r="E95" s="358">
        <v>54734</v>
      </c>
      <c r="F95" s="358" t="s">
        <v>692</v>
      </c>
      <c r="G95" s="358" t="s">
        <v>194</v>
      </c>
      <c r="H95" s="358" t="s">
        <v>719</v>
      </c>
      <c r="I95" s="358"/>
      <c r="J95" s="358"/>
      <c r="K95" s="358"/>
      <c r="L95" s="358"/>
      <c r="M95" s="358" t="s">
        <v>177</v>
      </c>
      <c r="N95" s="359"/>
      <c r="O95" s="360"/>
      <c r="P95" s="360"/>
      <c r="Q95" s="359"/>
      <c r="R95" s="359"/>
      <c r="S95" s="359"/>
      <c r="T95" s="359"/>
      <c r="U95" s="359"/>
      <c r="V95" s="358"/>
      <c r="W95" s="358"/>
      <c r="X95" s="358"/>
      <c r="Y95" s="358"/>
      <c r="Z95" s="358"/>
      <c r="AA95" s="358"/>
      <c r="AB95" s="358"/>
      <c r="AC95" s="358"/>
      <c r="AD95" s="358"/>
      <c r="AE95" s="358"/>
      <c r="AF95" s="358"/>
      <c r="AG95" s="357">
        <f t="shared" si="2"/>
        <v>0</v>
      </c>
      <c r="AH95" s="311">
        <v>1</v>
      </c>
      <c r="AI95" s="357">
        <f t="shared" si="3"/>
        <v>0</v>
      </c>
      <c r="AJ95" s="312" t="s">
        <v>109</v>
      </c>
      <c r="AK95" s="312">
        <v>2050</v>
      </c>
    </row>
    <row r="96" spans="1:37" x14ac:dyDescent="0.25">
      <c r="A96" s="358">
        <v>17490</v>
      </c>
      <c r="B96" s="358">
        <v>2018</v>
      </c>
      <c r="C96" s="358" t="s">
        <v>149</v>
      </c>
      <c r="D96" s="358" t="s">
        <v>281</v>
      </c>
      <c r="E96" s="358">
        <v>54734</v>
      </c>
      <c r="F96" s="358" t="s">
        <v>687</v>
      </c>
      <c r="G96" s="358" t="s">
        <v>194</v>
      </c>
      <c r="H96" s="358" t="s">
        <v>670</v>
      </c>
      <c r="I96" s="358"/>
      <c r="J96" s="358"/>
      <c r="K96" s="358"/>
      <c r="L96" s="358"/>
      <c r="M96" s="358" t="s">
        <v>177</v>
      </c>
      <c r="N96" s="359"/>
      <c r="O96" s="360"/>
      <c r="P96" s="360"/>
      <c r="Q96" s="359"/>
      <c r="R96" s="359"/>
      <c r="S96" s="359"/>
      <c r="T96" s="359"/>
      <c r="U96" s="359"/>
      <c r="V96" s="358"/>
      <c r="W96" s="358"/>
      <c r="X96" s="358"/>
      <c r="Y96" s="358"/>
      <c r="Z96" s="358"/>
      <c r="AA96" s="358"/>
      <c r="AB96" s="358"/>
      <c r="AC96" s="358"/>
      <c r="AD96" s="358"/>
      <c r="AE96" s="358"/>
      <c r="AF96" s="358"/>
      <c r="AG96" s="357">
        <f t="shared" si="2"/>
        <v>0</v>
      </c>
      <c r="AH96" s="311">
        <v>1</v>
      </c>
      <c r="AI96" s="357">
        <f t="shared" si="3"/>
        <v>0</v>
      </c>
      <c r="AJ96" s="312" t="s">
        <v>109</v>
      </c>
      <c r="AK96" s="312">
        <v>2050</v>
      </c>
    </row>
    <row r="97" spans="1:37" x14ac:dyDescent="0.25">
      <c r="A97" s="358">
        <v>17491</v>
      </c>
      <c r="B97" s="358">
        <v>2018</v>
      </c>
      <c r="C97" s="358" t="s">
        <v>149</v>
      </c>
      <c r="D97" s="358" t="s">
        <v>284</v>
      </c>
      <c r="E97" s="358">
        <v>55312</v>
      </c>
      <c r="F97" s="358" t="s">
        <v>156</v>
      </c>
      <c r="G97" s="358" t="s">
        <v>194</v>
      </c>
      <c r="H97" s="358" t="s">
        <v>670</v>
      </c>
      <c r="I97" s="358"/>
      <c r="J97" s="358"/>
      <c r="K97" s="358"/>
      <c r="L97" s="358"/>
      <c r="M97" s="358" t="s">
        <v>177</v>
      </c>
      <c r="N97" s="359"/>
      <c r="O97" s="360"/>
      <c r="P97" s="360"/>
      <c r="Q97" s="359"/>
      <c r="R97" s="359"/>
      <c r="S97" s="359"/>
      <c r="T97" s="359"/>
      <c r="U97" s="359"/>
      <c r="V97" s="358"/>
      <c r="W97" s="358"/>
      <c r="X97" s="358"/>
      <c r="Y97" s="358"/>
      <c r="Z97" s="358"/>
      <c r="AA97" s="358"/>
      <c r="AB97" s="358"/>
      <c r="AC97" s="358"/>
      <c r="AD97" s="358"/>
      <c r="AE97" s="358"/>
      <c r="AF97" s="358"/>
      <c r="AG97" s="357">
        <f t="shared" si="2"/>
        <v>0</v>
      </c>
      <c r="AH97" s="311">
        <v>1</v>
      </c>
      <c r="AI97" s="357">
        <f t="shared" si="3"/>
        <v>0</v>
      </c>
      <c r="AJ97" s="312" t="s">
        <v>109</v>
      </c>
      <c r="AK97" s="312">
        <v>2050</v>
      </c>
    </row>
    <row r="98" spans="1:37" x14ac:dyDescent="0.25">
      <c r="A98" s="358">
        <v>17492</v>
      </c>
      <c r="B98" s="358">
        <v>2018</v>
      </c>
      <c r="C98" s="358" t="s">
        <v>149</v>
      </c>
      <c r="D98" s="358" t="s">
        <v>284</v>
      </c>
      <c r="E98" s="358">
        <v>55312</v>
      </c>
      <c r="F98" s="358" t="s">
        <v>160</v>
      </c>
      <c r="G98" s="358" t="s">
        <v>194</v>
      </c>
      <c r="H98" s="358" t="s">
        <v>670</v>
      </c>
      <c r="I98" s="358"/>
      <c r="J98" s="358"/>
      <c r="K98" s="358"/>
      <c r="L98" s="358"/>
      <c r="M98" s="358" t="s">
        <v>177</v>
      </c>
      <c r="N98" s="359"/>
      <c r="O98" s="360"/>
      <c r="P98" s="360"/>
      <c r="Q98" s="359"/>
      <c r="R98" s="359"/>
      <c r="S98" s="359"/>
      <c r="T98" s="359"/>
      <c r="U98" s="359"/>
      <c r="V98" s="358"/>
      <c r="W98" s="358"/>
      <c r="X98" s="358"/>
      <c r="Y98" s="358"/>
      <c r="Z98" s="358"/>
      <c r="AA98" s="358"/>
      <c r="AB98" s="358"/>
      <c r="AC98" s="358"/>
      <c r="AD98" s="358"/>
      <c r="AE98" s="358"/>
      <c r="AF98" s="358"/>
      <c r="AG98" s="357">
        <f t="shared" si="2"/>
        <v>0</v>
      </c>
      <c r="AH98" s="311">
        <v>1</v>
      </c>
      <c r="AI98" s="357">
        <f t="shared" si="3"/>
        <v>0</v>
      </c>
      <c r="AJ98" s="312" t="s">
        <v>109</v>
      </c>
      <c r="AK98" s="312">
        <v>2050</v>
      </c>
    </row>
    <row r="99" spans="1:37" x14ac:dyDescent="0.25">
      <c r="A99" s="358">
        <v>17493</v>
      </c>
      <c r="B99" s="358">
        <v>2018</v>
      </c>
      <c r="C99" s="358" t="s">
        <v>149</v>
      </c>
      <c r="D99" s="358" t="s">
        <v>284</v>
      </c>
      <c r="E99" s="358">
        <v>55312</v>
      </c>
      <c r="F99" s="358" t="s">
        <v>164</v>
      </c>
      <c r="G99" s="358" t="s">
        <v>194</v>
      </c>
      <c r="H99" s="358" t="s">
        <v>670</v>
      </c>
      <c r="I99" s="358"/>
      <c r="J99" s="358"/>
      <c r="K99" s="358"/>
      <c r="L99" s="358"/>
      <c r="M99" s="358" t="s">
        <v>177</v>
      </c>
      <c r="N99" s="359"/>
      <c r="O99" s="360"/>
      <c r="P99" s="360"/>
      <c r="Q99" s="359"/>
      <c r="R99" s="359"/>
      <c r="S99" s="359"/>
      <c r="T99" s="359"/>
      <c r="U99" s="359"/>
      <c r="V99" s="358"/>
      <c r="W99" s="358"/>
      <c r="X99" s="358"/>
      <c r="Y99" s="358"/>
      <c r="Z99" s="358"/>
      <c r="AA99" s="358"/>
      <c r="AB99" s="358"/>
      <c r="AC99" s="358"/>
      <c r="AD99" s="358"/>
      <c r="AE99" s="358"/>
      <c r="AF99" s="358"/>
      <c r="AG99" s="357">
        <f t="shared" si="2"/>
        <v>0</v>
      </c>
      <c r="AH99" s="311">
        <v>1</v>
      </c>
      <c r="AI99" s="357">
        <f t="shared" si="3"/>
        <v>0</v>
      </c>
      <c r="AJ99" s="312" t="s">
        <v>109</v>
      </c>
      <c r="AK99" s="312">
        <v>2050</v>
      </c>
    </row>
    <row r="100" spans="1:37" x14ac:dyDescent="0.25">
      <c r="A100" s="358">
        <v>17494</v>
      </c>
      <c r="B100" s="358">
        <v>2018</v>
      </c>
      <c r="C100" s="358" t="s">
        <v>149</v>
      </c>
      <c r="D100" s="358" t="s">
        <v>728</v>
      </c>
      <c r="E100" s="358">
        <v>59047</v>
      </c>
      <c r="F100" s="358" t="s">
        <v>729</v>
      </c>
      <c r="G100" s="358" t="s">
        <v>239</v>
      </c>
      <c r="H100" s="358" t="s">
        <v>730</v>
      </c>
      <c r="I100" s="358"/>
      <c r="J100" s="358"/>
      <c r="K100" s="358"/>
      <c r="L100" s="358"/>
      <c r="M100" s="358" t="s">
        <v>240</v>
      </c>
      <c r="N100" s="359"/>
      <c r="O100" s="360"/>
      <c r="P100" s="360"/>
      <c r="Q100" s="359"/>
      <c r="R100" s="359"/>
      <c r="S100" s="359"/>
      <c r="T100" s="359"/>
      <c r="U100" s="359"/>
      <c r="V100" s="358"/>
      <c r="W100" s="358"/>
      <c r="X100" s="358"/>
      <c r="Y100" s="358"/>
      <c r="Z100" s="358"/>
      <c r="AA100" s="358"/>
      <c r="AB100" s="358"/>
      <c r="AC100" s="358"/>
      <c r="AD100" s="358"/>
      <c r="AE100" s="358"/>
      <c r="AF100" s="358"/>
      <c r="AG100" s="357">
        <f t="shared" si="2"/>
        <v>0</v>
      </c>
      <c r="AH100" s="311">
        <v>1</v>
      </c>
      <c r="AI100" s="357">
        <f t="shared" si="3"/>
        <v>0</v>
      </c>
      <c r="AJ100" s="312" t="s">
        <v>109</v>
      </c>
      <c r="AK100" s="312">
        <v>2050</v>
      </c>
    </row>
    <row r="101" spans="1:37" x14ac:dyDescent="0.25">
      <c r="A101" s="358">
        <v>17495</v>
      </c>
      <c r="B101" s="358">
        <v>2018</v>
      </c>
      <c r="C101" s="358" t="s">
        <v>149</v>
      </c>
      <c r="D101" s="358" t="s">
        <v>215</v>
      </c>
      <c r="E101" s="358">
        <v>50997</v>
      </c>
      <c r="F101" s="358" t="s">
        <v>731</v>
      </c>
      <c r="G101" s="358" t="s">
        <v>182</v>
      </c>
      <c r="H101" s="358" t="s">
        <v>670</v>
      </c>
      <c r="I101" s="358"/>
      <c r="J101" s="358"/>
      <c r="K101" s="358"/>
      <c r="L101" s="358"/>
      <c r="M101" s="358" t="s">
        <v>154</v>
      </c>
      <c r="N101" s="359"/>
      <c r="O101" s="360"/>
      <c r="P101" s="360"/>
      <c r="Q101" s="359"/>
      <c r="R101" s="359"/>
      <c r="S101" s="359"/>
      <c r="T101" s="359"/>
      <c r="U101" s="359"/>
      <c r="V101" s="358"/>
      <c r="W101" s="358"/>
      <c r="X101" s="358"/>
      <c r="Y101" s="358"/>
      <c r="Z101" s="358"/>
      <c r="AA101" s="358"/>
      <c r="AB101" s="358"/>
      <c r="AC101" s="358"/>
      <c r="AD101" s="358"/>
      <c r="AE101" s="358"/>
      <c r="AF101" s="358"/>
      <c r="AG101" s="357">
        <f t="shared" si="2"/>
        <v>0</v>
      </c>
      <c r="AH101" s="311">
        <v>1</v>
      </c>
      <c r="AI101" s="357">
        <f t="shared" si="3"/>
        <v>0</v>
      </c>
      <c r="AJ101" s="312" t="s">
        <v>109</v>
      </c>
      <c r="AK101" s="312">
        <v>2050</v>
      </c>
    </row>
    <row r="102" spans="1:37" x14ac:dyDescent="0.25">
      <c r="A102" s="358">
        <v>17496</v>
      </c>
      <c r="B102" s="358">
        <v>2018</v>
      </c>
      <c r="C102" s="358" t="s">
        <v>149</v>
      </c>
      <c r="D102" s="358" t="s">
        <v>215</v>
      </c>
      <c r="E102" s="358">
        <v>50997</v>
      </c>
      <c r="F102" s="358" t="s">
        <v>732</v>
      </c>
      <c r="G102" s="358" t="s">
        <v>182</v>
      </c>
      <c r="H102" s="358" t="s">
        <v>670</v>
      </c>
      <c r="I102" s="358"/>
      <c r="J102" s="358"/>
      <c r="K102" s="358"/>
      <c r="L102" s="358"/>
      <c r="M102" s="358" t="s">
        <v>154</v>
      </c>
      <c r="N102" s="359"/>
      <c r="O102" s="360"/>
      <c r="P102" s="360"/>
      <c r="Q102" s="359"/>
      <c r="R102" s="359"/>
      <c r="S102" s="359"/>
      <c r="T102" s="359"/>
      <c r="U102" s="359"/>
      <c r="V102" s="358"/>
      <c r="W102" s="358"/>
      <c r="X102" s="358"/>
      <c r="Y102" s="358"/>
      <c r="Z102" s="358"/>
      <c r="AA102" s="358"/>
      <c r="AB102" s="358"/>
      <c r="AC102" s="358"/>
      <c r="AD102" s="358"/>
      <c r="AE102" s="358"/>
      <c r="AF102" s="358"/>
      <c r="AG102" s="357">
        <f t="shared" si="2"/>
        <v>0</v>
      </c>
      <c r="AH102" s="311">
        <v>1</v>
      </c>
      <c r="AI102" s="357">
        <f t="shared" si="3"/>
        <v>0</v>
      </c>
      <c r="AJ102" s="312" t="s">
        <v>109</v>
      </c>
      <c r="AK102" s="312">
        <v>2050</v>
      </c>
    </row>
    <row r="103" spans="1:37" x14ac:dyDescent="0.25">
      <c r="A103" s="358">
        <v>17497</v>
      </c>
      <c r="B103" s="358">
        <v>2018</v>
      </c>
      <c r="C103" s="358" t="s">
        <v>149</v>
      </c>
      <c r="D103" s="358" t="s">
        <v>733</v>
      </c>
      <c r="E103" s="358">
        <v>60317</v>
      </c>
      <c r="F103" s="358" t="s">
        <v>156</v>
      </c>
      <c r="G103" s="358" t="s">
        <v>239</v>
      </c>
      <c r="H103" s="358" t="s">
        <v>734</v>
      </c>
      <c r="I103" s="358"/>
      <c r="J103" s="358"/>
      <c r="K103" s="358"/>
      <c r="L103" s="358"/>
      <c r="M103" s="358" t="s">
        <v>240</v>
      </c>
      <c r="N103" s="359"/>
      <c r="O103" s="360"/>
      <c r="P103" s="360"/>
      <c r="Q103" s="359"/>
      <c r="R103" s="359"/>
      <c r="S103" s="359"/>
      <c r="T103" s="359"/>
      <c r="U103" s="359"/>
      <c r="V103" s="358"/>
      <c r="W103" s="358"/>
      <c r="X103" s="358"/>
      <c r="Y103" s="358"/>
      <c r="Z103" s="358"/>
      <c r="AA103" s="358"/>
      <c r="AB103" s="358"/>
      <c r="AC103" s="358"/>
      <c r="AD103" s="358"/>
      <c r="AE103" s="358"/>
      <c r="AF103" s="358"/>
      <c r="AG103" s="357">
        <f t="shared" si="2"/>
        <v>0</v>
      </c>
      <c r="AH103" s="311">
        <v>1</v>
      </c>
      <c r="AI103" s="357">
        <f t="shared" si="3"/>
        <v>0</v>
      </c>
      <c r="AJ103" s="312" t="s">
        <v>109</v>
      </c>
      <c r="AK103" s="312">
        <v>2050</v>
      </c>
    </row>
    <row r="104" spans="1:37" x14ac:dyDescent="0.25">
      <c r="A104" s="358">
        <v>17498</v>
      </c>
      <c r="B104" s="358">
        <v>2018</v>
      </c>
      <c r="C104" s="358" t="s">
        <v>149</v>
      </c>
      <c r="D104" s="358" t="s">
        <v>356</v>
      </c>
      <c r="E104" s="358">
        <v>58576</v>
      </c>
      <c r="F104" s="358" t="s">
        <v>735</v>
      </c>
      <c r="G104" s="358" t="s">
        <v>302</v>
      </c>
      <c r="H104" s="358" t="s">
        <v>647</v>
      </c>
      <c r="I104" s="358"/>
      <c r="J104" s="358"/>
      <c r="K104" s="358"/>
      <c r="L104" s="358"/>
      <c r="M104" s="358" t="s">
        <v>303</v>
      </c>
      <c r="N104" s="359"/>
      <c r="O104" s="360">
        <v>42018</v>
      </c>
      <c r="P104" s="360">
        <v>22430</v>
      </c>
      <c r="Q104" s="359"/>
      <c r="R104" s="359"/>
      <c r="S104" s="359"/>
      <c r="T104" s="359"/>
      <c r="U104" s="359"/>
      <c r="V104" s="358" t="s">
        <v>658</v>
      </c>
      <c r="W104" s="358" t="s">
        <v>658</v>
      </c>
      <c r="X104" s="358"/>
      <c r="Y104" s="358"/>
      <c r="Z104" s="358"/>
      <c r="AA104" s="358"/>
      <c r="AB104" s="358"/>
      <c r="AC104" s="358"/>
      <c r="AD104" s="358"/>
      <c r="AE104" s="358"/>
      <c r="AF104" s="358"/>
      <c r="AG104" s="357">
        <f t="shared" si="2"/>
        <v>0</v>
      </c>
      <c r="AH104" s="311">
        <v>1</v>
      </c>
      <c r="AI104" s="357">
        <f t="shared" si="3"/>
        <v>0</v>
      </c>
      <c r="AJ104" s="312" t="s">
        <v>109</v>
      </c>
      <c r="AK104" s="312">
        <v>2050</v>
      </c>
    </row>
    <row r="105" spans="1:37" x14ac:dyDescent="0.25">
      <c r="A105" s="358">
        <v>17499</v>
      </c>
      <c r="B105" s="358">
        <v>2018</v>
      </c>
      <c r="C105" s="358" t="s">
        <v>149</v>
      </c>
      <c r="D105" s="358" t="s">
        <v>317</v>
      </c>
      <c r="E105" s="358">
        <v>57591</v>
      </c>
      <c r="F105" s="358" t="s">
        <v>156</v>
      </c>
      <c r="G105" s="358" t="s">
        <v>302</v>
      </c>
      <c r="H105" s="358" t="s">
        <v>647</v>
      </c>
      <c r="I105" s="358"/>
      <c r="J105" s="358"/>
      <c r="K105" s="358"/>
      <c r="L105" s="358"/>
      <c r="M105" s="358" t="s">
        <v>303</v>
      </c>
      <c r="N105" s="359"/>
      <c r="O105" s="360">
        <v>100407</v>
      </c>
      <c r="P105" s="360">
        <v>53600</v>
      </c>
      <c r="Q105" s="359"/>
      <c r="R105" s="359"/>
      <c r="S105" s="359"/>
      <c r="T105" s="359"/>
      <c r="U105" s="359"/>
      <c r="V105" s="358" t="s">
        <v>658</v>
      </c>
      <c r="W105" s="358" t="s">
        <v>658</v>
      </c>
      <c r="X105" s="358"/>
      <c r="Y105" s="358"/>
      <c r="Z105" s="358"/>
      <c r="AA105" s="358"/>
      <c r="AB105" s="358"/>
      <c r="AC105" s="358"/>
      <c r="AD105" s="358"/>
      <c r="AE105" s="358"/>
      <c r="AF105" s="358"/>
      <c r="AG105" s="357">
        <f t="shared" si="2"/>
        <v>0</v>
      </c>
      <c r="AH105" s="311">
        <v>1</v>
      </c>
      <c r="AI105" s="357">
        <f t="shared" si="3"/>
        <v>0</v>
      </c>
      <c r="AJ105" s="312" t="s">
        <v>109</v>
      </c>
      <c r="AK105" s="312">
        <v>2050</v>
      </c>
    </row>
    <row r="106" spans="1:37" x14ac:dyDescent="0.25">
      <c r="A106" s="358">
        <v>17500</v>
      </c>
      <c r="B106" s="358">
        <v>2018</v>
      </c>
      <c r="C106" s="358" t="s">
        <v>149</v>
      </c>
      <c r="D106" s="358" t="s">
        <v>296</v>
      </c>
      <c r="E106" s="358">
        <v>56945</v>
      </c>
      <c r="F106" s="358" t="s">
        <v>156</v>
      </c>
      <c r="G106" s="358" t="s">
        <v>239</v>
      </c>
      <c r="H106" s="358" t="s">
        <v>647</v>
      </c>
      <c r="I106" s="358"/>
      <c r="J106" s="358"/>
      <c r="K106" s="358"/>
      <c r="L106" s="358"/>
      <c r="M106" s="358" t="s">
        <v>240</v>
      </c>
      <c r="N106" s="359"/>
      <c r="O106" s="360">
        <v>2432463</v>
      </c>
      <c r="P106" s="360">
        <v>858831</v>
      </c>
      <c r="Q106" s="359"/>
      <c r="R106" s="359"/>
      <c r="S106" s="359"/>
      <c r="T106" s="359"/>
      <c r="U106" s="359"/>
      <c r="V106" s="358" t="s">
        <v>658</v>
      </c>
      <c r="W106" s="358" t="s">
        <v>658</v>
      </c>
      <c r="X106" s="358"/>
      <c r="Y106" s="358"/>
      <c r="Z106" s="358"/>
      <c r="AA106" s="358"/>
      <c r="AB106" s="358"/>
      <c r="AC106" s="358"/>
      <c r="AD106" s="358"/>
      <c r="AE106" s="358"/>
      <c r="AF106" s="358"/>
      <c r="AG106" s="357">
        <f t="shared" si="2"/>
        <v>0</v>
      </c>
      <c r="AH106" s="311">
        <v>1</v>
      </c>
      <c r="AI106" s="357">
        <f t="shared" si="3"/>
        <v>0</v>
      </c>
      <c r="AJ106" s="312" t="s">
        <v>109</v>
      </c>
      <c r="AK106" s="312">
        <v>2050</v>
      </c>
    </row>
    <row r="107" spans="1:37" x14ac:dyDescent="0.25">
      <c r="A107" s="358">
        <v>17501</v>
      </c>
      <c r="B107" s="358">
        <v>2018</v>
      </c>
      <c r="C107" s="358" t="s">
        <v>149</v>
      </c>
      <c r="D107" s="358" t="s">
        <v>294</v>
      </c>
      <c r="E107" s="358">
        <v>56458</v>
      </c>
      <c r="F107" s="358" t="s">
        <v>736</v>
      </c>
      <c r="G107" s="358" t="s">
        <v>191</v>
      </c>
      <c r="H107" s="358" t="s">
        <v>647</v>
      </c>
      <c r="I107" s="358" t="s">
        <v>97</v>
      </c>
      <c r="J107" s="358" t="s">
        <v>660</v>
      </c>
      <c r="K107" s="358" t="s">
        <v>661</v>
      </c>
      <c r="L107" s="358"/>
      <c r="M107" s="358" t="s">
        <v>154</v>
      </c>
      <c r="N107" s="359">
        <v>8326</v>
      </c>
      <c r="O107" s="360">
        <v>16132255</v>
      </c>
      <c r="P107" s="360">
        <v>6976615</v>
      </c>
      <c r="Q107" s="359">
        <v>50.68</v>
      </c>
      <c r="R107" s="359">
        <v>21.68</v>
      </c>
      <c r="S107" s="359">
        <v>2.2400000000000002</v>
      </c>
      <c r="T107" s="359">
        <v>958717.6</v>
      </c>
      <c r="U107" s="359"/>
      <c r="V107" s="358" t="s">
        <v>650</v>
      </c>
      <c r="W107" s="358" t="s">
        <v>650</v>
      </c>
      <c r="X107" s="358" t="s">
        <v>650</v>
      </c>
      <c r="Y107" s="358" t="s">
        <v>650</v>
      </c>
      <c r="Z107" s="358" t="s">
        <v>650</v>
      </c>
      <c r="AA107" s="358" t="s">
        <v>650</v>
      </c>
      <c r="AB107" s="358"/>
      <c r="AC107" s="358"/>
      <c r="AD107" s="358" t="s">
        <v>681</v>
      </c>
      <c r="AE107" s="358"/>
      <c r="AF107" s="358">
        <v>2008</v>
      </c>
      <c r="AG107" s="357">
        <f t="shared" si="2"/>
        <v>869979.67332123406</v>
      </c>
      <c r="AH107" s="311">
        <v>1</v>
      </c>
      <c r="AI107" s="357">
        <f t="shared" si="3"/>
        <v>869979.67332123406</v>
      </c>
      <c r="AJ107" s="312" t="s">
        <v>109</v>
      </c>
      <c r="AK107" s="312">
        <v>2050</v>
      </c>
    </row>
    <row r="108" spans="1:37" x14ac:dyDescent="0.25">
      <c r="A108" s="358">
        <v>17502</v>
      </c>
      <c r="B108" s="358">
        <v>2018</v>
      </c>
      <c r="C108" s="358" t="s">
        <v>149</v>
      </c>
      <c r="D108" s="358" t="s">
        <v>294</v>
      </c>
      <c r="E108" s="358">
        <v>56458</v>
      </c>
      <c r="F108" s="358" t="s">
        <v>737</v>
      </c>
      <c r="G108" s="358" t="s">
        <v>191</v>
      </c>
      <c r="H108" s="358" t="s">
        <v>647</v>
      </c>
      <c r="I108" s="358" t="s">
        <v>97</v>
      </c>
      <c r="J108" s="358" t="s">
        <v>660</v>
      </c>
      <c r="K108" s="358" t="s">
        <v>661</v>
      </c>
      <c r="L108" s="358"/>
      <c r="M108" s="358" t="s">
        <v>154</v>
      </c>
      <c r="N108" s="359">
        <v>8262</v>
      </c>
      <c r="O108" s="360">
        <v>15537557</v>
      </c>
      <c r="P108" s="360">
        <v>6739773</v>
      </c>
      <c r="Q108" s="359">
        <v>50.1</v>
      </c>
      <c r="R108" s="359">
        <v>21.59</v>
      </c>
      <c r="S108" s="359">
        <v>2.16</v>
      </c>
      <c r="T108" s="359">
        <v>923376.4</v>
      </c>
      <c r="U108" s="359"/>
      <c r="V108" s="358" t="s">
        <v>650</v>
      </c>
      <c r="W108" s="358" t="s">
        <v>650</v>
      </c>
      <c r="X108" s="358" t="s">
        <v>650</v>
      </c>
      <c r="Y108" s="358" t="s">
        <v>650</v>
      </c>
      <c r="Z108" s="358" t="s">
        <v>650</v>
      </c>
      <c r="AA108" s="358" t="s">
        <v>650</v>
      </c>
      <c r="AB108" s="358"/>
      <c r="AC108" s="358"/>
      <c r="AD108" s="358" t="s">
        <v>681</v>
      </c>
      <c r="AE108" s="358"/>
      <c r="AF108" s="358">
        <v>2008</v>
      </c>
      <c r="AG108" s="357">
        <f t="shared" si="2"/>
        <v>837909.61887477303</v>
      </c>
      <c r="AH108" s="311">
        <v>1</v>
      </c>
      <c r="AI108" s="357">
        <f t="shared" si="3"/>
        <v>837909.61887477303</v>
      </c>
      <c r="AJ108" s="312" t="s">
        <v>109</v>
      </c>
      <c r="AK108" s="312">
        <v>2050</v>
      </c>
    </row>
    <row r="109" spans="1:37" x14ac:dyDescent="0.25">
      <c r="A109" s="358">
        <v>17503</v>
      </c>
      <c r="B109" s="358">
        <v>2018</v>
      </c>
      <c r="C109" s="358" t="s">
        <v>149</v>
      </c>
      <c r="D109" s="358" t="s">
        <v>393</v>
      </c>
      <c r="E109" s="358">
        <v>60301</v>
      </c>
      <c r="F109" s="358" t="s">
        <v>738</v>
      </c>
      <c r="G109" s="358" t="s">
        <v>302</v>
      </c>
      <c r="H109" s="358" t="s">
        <v>647</v>
      </c>
      <c r="I109" s="358"/>
      <c r="J109" s="358"/>
      <c r="K109" s="358"/>
      <c r="L109" s="358"/>
      <c r="M109" s="358" t="s">
        <v>303</v>
      </c>
      <c r="N109" s="359"/>
      <c r="O109" s="360">
        <v>18008</v>
      </c>
      <c r="P109" s="360">
        <v>0</v>
      </c>
      <c r="Q109" s="359"/>
      <c r="R109" s="359"/>
      <c r="S109" s="359"/>
      <c r="T109" s="359"/>
      <c r="U109" s="359"/>
      <c r="V109" s="358" t="s">
        <v>658</v>
      </c>
      <c r="W109" s="358" t="s">
        <v>658</v>
      </c>
      <c r="X109" s="358"/>
      <c r="Y109" s="358"/>
      <c r="Z109" s="358"/>
      <c r="AA109" s="358"/>
      <c r="AB109" s="358"/>
      <c r="AC109" s="358"/>
      <c r="AD109" s="358"/>
      <c r="AE109" s="358"/>
      <c r="AF109" s="358"/>
      <c r="AG109" s="357">
        <f t="shared" si="2"/>
        <v>0</v>
      </c>
      <c r="AH109" s="311">
        <v>1</v>
      </c>
      <c r="AI109" s="357">
        <f t="shared" si="3"/>
        <v>0</v>
      </c>
      <c r="AJ109" s="312" t="s">
        <v>109</v>
      </c>
      <c r="AK109" s="312">
        <v>2050</v>
      </c>
    </row>
    <row r="110" spans="1:37" x14ac:dyDescent="0.25">
      <c r="A110" s="358">
        <v>17504</v>
      </c>
      <c r="B110" s="358">
        <v>2018</v>
      </c>
      <c r="C110" s="358" t="s">
        <v>149</v>
      </c>
      <c r="D110" s="358" t="s">
        <v>341</v>
      </c>
      <c r="E110" s="358">
        <v>58240</v>
      </c>
      <c r="F110" s="358" t="s">
        <v>739</v>
      </c>
      <c r="G110" s="358" t="s">
        <v>302</v>
      </c>
      <c r="H110" s="358" t="s">
        <v>647</v>
      </c>
      <c r="I110" s="358"/>
      <c r="J110" s="358"/>
      <c r="K110" s="358"/>
      <c r="L110" s="358"/>
      <c r="M110" s="358" t="s">
        <v>303</v>
      </c>
      <c r="N110" s="359"/>
      <c r="O110" s="360">
        <v>27954</v>
      </c>
      <c r="P110" s="360">
        <v>14923</v>
      </c>
      <c r="Q110" s="359"/>
      <c r="R110" s="359"/>
      <c r="S110" s="359"/>
      <c r="T110" s="359"/>
      <c r="U110" s="359"/>
      <c r="V110" s="358" t="s">
        <v>658</v>
      </c>
      <c r="W110" s="358" t="s">
        <v>658</v>
      </c>
      <c r="X110" s="358"/>
      <c r="Y110" s="358"/>
      <c r="Z110" s="358"/>
      <c r="AA110" s="358"/>
      <c r="AB110" s="358"/>
      <c r="AC110" s="358"/>
      <c r="AD110" s="358"/>
      <c r="AE110" s="358"/>
      <c r="AF110" s="358"/>
      <c r="AG110" s="357">
        <f t="shared" si="2"/>
        <v>0</v>
      </c>
      <c r="AH110" s="311">
        <v>1</v>
      </c>
      <c r="AI110" s="357">
        <f t="shared" si="3"/>
        <v>0</v>
      </c>
      <c r="AJ110" s="312" t="s">
        <v>109</v>
      </c>
      <c r="AK110" s="312">
        <v>2050</v>
      </c>
    </row>
    <row r="111" spans="1:37" x14ac:dyDescent="0.25">
      <c r="A111" s="358">
        <v>17505</v>
      </c>
      <c r="B111" s="358">
        <v>2018</v>
      </c>
      <c r="C111" s="358" t="s">
        <v>149</v>
      </c>
      <c r="D111" s="358" t="s">
        <v>740</v>
      </c>
      <c r="E111" s="358">
        <v>61044</v>
      </c>
      <c r="F111" s="358" t="s">
        <v>741</v>
      </c>
      <c r="G111" s="358" t="s">
        <v>239</v>
      </c>
      <c r="H111" s="358" t="s">
        <v>730</v>
      </c>
      <c r="I111" s="358"/>
      <c r="J111" s="358"/>
      <c r="K111" s="358"/>
      <c r="L111" s="358"/>
      <c r="M111" s="358" t="s">
        <v>240</v>
      </c>
      <c r="N111" s="359"/>
      <c r="O111" s="360"/>
      <c r="P111" s="360"/>
      <c r="Q111" s="359"/>
      <c r="R111" s="359"/>
      <c r="S111" s="359"/>
      <c r="T111" s="359"/>
      <c r="U111" s="359"/>
      <c r="V111" s="358"/>
      <c r="W111" s="358"/>
      <c r="X111" s="358"/>
      <c r="Y111" s="358"/>
      <c r="Z111" s="358"/>
      <c r="AA111" s="358"/>
      <c r="AB111" s="358"/>
      <c r="AC111" s="358"/>
      <c r="AD111" s="358"/>
      <c r="AE111" s="358"/>
      <c r="AF111" s="358"/>
      <c r="AG111" s="357">
        <f t="shared" si="2"/>
        <v>0</v>
      </c>
      <c r="AH111" s="311">
        <v>1</v>
      </c>
      <c r="AI111" s="357">
        <f t="shared" si="3"/>
        <v>0</v>
      </c>
      <c r="AJ111" s="312" t="s">
        <v>109</v>
      </c>
      <c r="AK111" s="312">
        <v>2050</v>
      </c>
    </row>
    <row r="112" spans="1:37" x14ac:dyDescent="0.25">
      <c r="A112" s="358">
        <v>17506</v>
      </c>
      <c r="B112" s="358">
        <v>2018</v>
      </c>
      <c r="C112" s="358" t="s">
        <v>149</v>
      </c>
      <c r="D112" s="358" t="s">
        <v>346</v>
      </c>
      <c r="E112" s="358">
        <v>58284</v>
      </c>
      <c r="F112" s="358" t="s">
        <v>156</v>
      </c>
      <c r="G112" s="358" t="s">
        <v>182</v>
      </c>
      <c r="H112" s="358" t="s">
        <v>647</v>
      </c>
      <c r="I112" s="358" t="s">
        <v>97</v>
      </c>
      <c r="J112" s="358" t="s">
        <v>660</v>
      </c>
      <c r="K112" s="358" t="s">
        <v>191</v>
      </c>
      <c r="L112" s="358"/>
      <c r="M112" s="358" t="s">
        <v>154</v>
      </c>
      <c r="N112" s="359">
        <v>718</v>
      </c>
      <c r="O112" s="360">
        <v>134274</v>
      </c>
      <c r="P112" s="360">
        <v>57944</v>
      </c>
      <c r="Q112" s="359">
        <v>0.93</v>
      </c>
      <c r="R112" s="359">
        <v>0.46</v>
      </c>
      <c r="S112" s="359">
        <v>0.04</v>
      </c>
      <c r="T112" s="359">
        <v>7979.6</v>
      </c>
      <c r="U112" s="359"/>
      <c r="V112" s="358" t="s">
        <v>650</v>
      </c>
      <c r="W112" s="358" t="s">
        <v>650</v>
      </c>
      <c r="X112" s="358" t="s">
        <v>650</v>
      </c>
      <c r="Y112" s="358" t="s">
        <v>650</v>
      </c>
      <c r="Z112" s="358" t="s">
        <v>650</v>
      </c>
      <c r="AA112" s="358" t="s">
        <v>650</v>
      </c>
      <c r="AB112" s="358"/>
      <c r="AC112" s="358"/>
      <c r="AD112" s="358" t="s">
        <v>681</v>
      </c>
      <c r="AE112" s="358"/>
      <c r="AF112" s="358">
        <v>2015</v>
      </c>
      <c r="AG112" s="357">
        <f t="shared" si="2"/>
        <v>7241.0163339382934</v>
      </c>
      <c r="AH112" s="311">
        <v>1</v>
      </c>
      <c r="AI112" s="357">
        <f t="shared" si="3"/>
        <v>7241.0163339382934</v>
      </c>
      <c r="AJ112" s="312" t="s">
        <v>109</v>
      </c>
      <c r="AK112" s="312">
        <v>2050</v>
      </c>
    </row>
    <row r="113" spans="1:37" x14ac:dyDescent="0.25">
      <c r="A113" s="358">
        <v>17507</v>
      </c>
      <c r="B113" s="358">
        <v>2018</v>
      </c>
      <c r="C113" s="358" t="s">
        <v>149</v>
      </c>
      <c r="D113" s="358" t="s">
        <v>183</v>
      </c>
      <c r="E113" s="358">
        <v>2447</v>
      </c>
      <c r="F113" s="358" t="s">
        <v>156</v>
      </c>
      <c r="G113" s="358" t="s">
        <v>182</v>
      </c>
      <c r="H113" s="358" t="s">
        <v>670</v>
      </c>
      <c r="I113" s="358"/>
      <c r="J113" s="358"/>
      <c r="K113" s="358"/>
      <c r="L113" s="358"/>
      <c r="M113" s="358" t="s">
        <v>177</v>
      </c>
      <c r="N113" s="359"/>
      <c r="O113" s="360"/>
      <c r="P113" s="360"/>
      <c r="Q113" s="359"/>
      <c r="R113" s="359"/>
      <c r="S113" s="359"/>
      <c r="T113" s="359"/>
      <c r="U113" s="359"/>
      <c r="V113" s="358"/>
      <c r="W113" s="358"/>
      <c r="X113" s="358"/>
      <c r="Y113" s="358"/>
      <c r="Z113" s="358"/>
      <c r="AA113" s="358"/>
      <c r="AB113" s="358"/>
      <c r="AC113" s="358"/>
      <c r="AD113" s="358"/>
      <c r="AE113" s="358"/>
      <c r="AF113" s="358"/>
      <c r="AG113" s="357">
        <f t="shared" si="2"/>
        <v>0</v>
      </c>
      <c r="AH113" s="311">
        <v>1</v>
      </c>
      <c r="AI113" s="357">
        <f t="shared" si="3"/>
        <v>0</v>
      </c>
      <c r="AJ113" s="312" t="s">
        <v>109</v>
      </c>
      <c r="AK113" s="312">
        <v>2050</v>
      </c>
    </row>
    <row r="114" spans="1:37" x14ac:dyDescent="0.25">
      <c r="A114" s="358">
        <v>17508</v>
      </c>
      <c r="B114" s="358">
        <v>2018</v>
      </c>
      <c r="C114" s="358" t="s">
        <v>149</v>
      </c>
      <c r="D114" s="358" t="s">
        <v>315</v>
      </c>
      <c r="E114" s="358">
        <v>57576</v>
      </c>
      <c r="F114" s="358" t="s">
        <v>742</v>
      </c>
      <c r="G114" s="358" t="s">
        <v>302</v>
      </c>
      <c r="H114" s="358" t="s">
        <v>647</v>
      </c>
      <c r="I114" s="358"/>
      <c r="J114" s="358"/>
      <c r="K114" s="358"/>
      <c r="L114" s="358"/>
      <c r="M114" s="358" t="s">
        <v>303</v>
      </c>
      <c r="N114" s="359"/>
      <c r="O114" s="360">
        <v>88862</v>
      </c>
      <c r="P114" s="360">
        <v>47438</v>
      </c>
      <c r="Q114" s="359"/>
      <c r="R114" s="359"/>
      <c r="S114" s="359"/>
      <c r="T114" s="359"/>
      <c r="U114" s="359"/>
      <c r="V114" s="358" t="s">
        <v>658</v>
      </c>
      <c r="W114" s="358" t="s">
        <v>658</v>
      </c>
      <c r="X114" s="358"/>
      <c r="Y114" s="358"/>
      <c r="Z114" s="358"/>
      <c r="AA114" s="358"/>
      <c r="AB114" s="358"/>
      <c r="AC114" s="358"/>
      <c r="AD114" s="358"/>
      <c r="AE114" s="358"/>
      <c r="AF114" s="358"/>
      <c r="AG114" s="357">
        <f t="shared" si="2"/>
        <v>0</v>
      </c>
      <c r="AH114" s="311">
        <v>1</v>
      </c>
      <c r="AI114" s="357">
        <f t="shared" si="3"/>
        <v>0</v>
      </c>
      <c r="AJ114" s="312" t="s">
        <v>109</v>
      </c>
      <c r="AK114" s="312">
        <v>2050</v>
      </c>
    </row>
    <row r="115" spans="1:37" x14ac:dyDescent="0.25">
      <c r="A115" s="358">
        <v>17509</v>
      </c>
      <c r="B115" s="358">
        <v>2018</v>
      </c>
      <c r="C115" s="358" t="s">
        <v>149</v>
      </c>
      <c r="D115" s="358" t="s">
        <v>328</v>
      </c>
      <c r="E115" s="358">
        <v>57872</v>
      </c>
      <c r="F115" s="358" t="s">
        <v>743</v>
      </c>
      <c r="G115" s="358" t="s">
        <v>194</v>
      </c>
      <c r="H115" s="358" t="s">
        <v>647</v>
      </c>
      <c r="I115" s="358"/>
      <c r="J115" s="358"/>
      <c r="K115" s="358"/>
      <c r="L115" s="358"/>
      <c r="M115" s="358" t="s">
        <v>154</v>
      </c>
      <c r="N115" s="359"/>
      <c r="O115" s="360">
        <v>85290.2</v>
      </c>
      <c r="P115" s="360">
        <v>41978.2</v>
      </c>
      <c r="Q115" s="359">
        <v>115.163</v>
      </c>
      <c r="R115" s="359">
        <v>56.680999999999997</v>
      </c>
      <c r="S115" s="359">
        <v>0.1363</v>
      </c>
      <c r="T115" s="359">
        <v>4984.7460000000001</v>
      </c>
      <c r="U115" s="359"/>
      <c r="V115" s="358" t="s">
        <v>658</v>
      </c>
      <c r="W115" s="358" t="s">
        <v>658</v>
      </c>
      <c r="X115" s="358" t="s">
        <v>672</v>
      </c>
      <c r="Y115" s="358" t="s">
        <v>672</v>
      </c>
      <c r="Z115" s="358" t="s">
        <v>672</v>
      </c>
      <c r="AA115" s="358" t="s">
        <v>672</v>
      </c>
      <c r="AB115" s="358"/>
      <c r="AC115" s="358"/>
      <c r="AD115" s="358"/>
      <c r="AE115" s="358"/>
      <c r="AF115" s="358"/>
      <c r="AG115" s="357">
        <f t="shared" si="2"/>
        <v>4523.3629764065336</v>
      </c>
      <c r="AH115" s="311">
        <v>1</v>
      </c>
      <c r="AI115" s="357">
        <f t="shared" si="3"/>
        <v>4523.3629764065336</v>
      </c>
      <c r="AJ115" s="312" t="s">
        <v>109</v>
      </c>
      <c r="AK115" s="312">
        <v>2050</v>
      </c>
    </row>
    <row r="116" spans="1:37" x14ac:dyDescent="0.25">
      <c r="A116" s="358">
        <v>17510</v>
      </c>
      <c r="B116" s="358">
        <v>2018</v>
      </c>
      <c r="C116" s="358" t="s">
        <v>149</v>
      </c>
      <c r="D116" s="358" t="s">
        <v>328</v>
      </c>
      <c r="E116" s="358">
        <v>57872</v>
      </c>
      <c r="F116" s="358" t="s">
        <v>744</v>
      </c>
      <c r="G116" s="358" t="s">
        <v>194</v>
      </c>
      <c r="H116" s="358" t="s">
        <v>647</v>
      </c>
      <c r="I116" s="358"/>
      <c r="J116" s="358"/>
      <c r="K116" s="358"/>
      <c r="L116" s="358"/>
      <c r="M116" s="358" t="s">
        <v>154</v>
      </c>
      <c r="N116" s="359"/>
      <c r="O116" s="360">
        <v>85290.2</v>
      </c>
      <c r="P116" s="360">
        <v>41978.2</v>
      </c>
      <c r="Q116" s="359">
        <v>115.163</v>
      </c>
      <c r="R116" s="359">
        <v>56.680999999999997</v>
      </c>
      <c r="S116" s="359">
        <v>0.1363</v>
      </c>
      <c r="T116" s="359">
        <v>4984.7460000000001</v>
      </c>
      <c r="U116" s="359"/>
      <c r="V116" s="358" t="s">
        <v>658</v>
      </c>
      <c r="W116" s="358" t="s">
        <v>658</v>
      </c>
      <c r="X116" s="358" t="s">
        <v>672</v>
      </c>
      <c r="Y116" s="358" t="s">
        <v>672</v>
      </c>
      <c r="Z116" s="358" t="s">
        <v>672</v>
      </c>
      <c r="AA116" s="358" t="s">
        <v>672</v>
      </c>
      <c r="AB116" s="358"/>
      <c r="AC116" s="358"/>
      <c r="AD116" s="358"/>
      <c r="AE116" s="358"/>
      <c r="AF116" s="358"/>
      <c r="AG116" s="357">
        <f t="shared" si="2"/>
        <v>4523.3629764065336</v>
      </c>
      <c r="AH116" s="311">
        <v>1</v>
      </c>
      <c r="AI116" s="357">
        <f t="shared" si="3"/>
        <v>4523.3629764065336</v>
      </c>
      <c r="AJ116" s="312" t="s">
        <v>109</v>
      </c>
      <c r="AK116" s="312">
        <v>2050</v>
      </c>
    </row>
    <row r="117" spans="1:37" x14ac:dyDescent="0.25">
      <c r="A117" s="358">
        <v>17511</v>
      </c>
      <c r="B117" s="358">
        <v>2018</v>
      </c>
      <c r="C117" s="358" t="s">
        <v>149</v>
      </c>
      <c r="D117" s="358" t="s">
        <v>328</v>
      </c>
      <c r="E117" s="358">
        <v>57872</v>
      </c>
      <c r="F117" s="358" t="s">
        <v>745</v>
      </c>
      <c r="G117" s="358" t="s">
        <v>194</v>
      </c>
      <c r="H117" s="358" t="s">
        <v>647</v>
      </c>
      <c r="I117" s="358"/>
      <c r="J117" s="358"/>
      <c r="K117" s="358"/>
      <c r="L117" s="358"/>
      <c r="M117" s="358" t="s">
        <v>154</v>
      </c>
      <c r="N117" s="359"/>
      <c r="O117" s="360">
        <v>85290.2</v>
      </c>
      <c r="P117" s="360">
        <v>41978.2</v>
      </c>
      <c r="Q117" s="359">
        <v>115.163</v>
      </c>
      <c r="R117" s="359">
        <v>56.680999999999997</v>
      </c>
      <c r="S117" s="359">
        <v>0.1363</v>
      </c>
      <c r="T117" s="359">
        <v>4984.7460000000001</v>
      </c>
      <c r="U117" s="359"/>
      <c r="V117" s="358" t="s">
        <v>658</v>
      </c>
      <c r="W117" s="358" t="s">
        <v>658</v>
      </c>
      <c r="X117" s="358" t="s">
        <v>672</v>
      </c>
      <c r="Y117" s="358" t="s">
        <v>672</v>
      </c>
      <c r="Z117" s="358" t="s">
        <v>672</v>
      </c>
      <c r="AA117" s="358" t="s">
        <v>672</v>
      </c>
      <c r="AB117" s="358"/>
      <c r="AC117" s="358"/>
      <c r="AD117" s="358"/>
      <c r="AE117" s="358"/>
      <c r="AF117" s="358"/>
      <c r="AG117" s="357">
        <f t="shared" si="2"/>
        <v>4523.3629764065336</v>
      </c>
      <c r="AH117" s="311">
        <v>1</v>
      </c>
      <c r="AI117" s="357">
        <f t="shared" si="3"/>
        <v>4523.3629764065336</v>
      </c>
      <c r="AJ117" s="312" t="s">
        <v>109</v>
      </c>
      <c r="AK117" s="312">
        <v>2050</v>
      </c>
    </row>
    <row r="118" spans="1:37" x14ac:dyDescent="0.25">
      <c r="A118" s="358">
        <v>17512</v>
      </c>
      <c r="B118" s="358">
        <v>2018</v>
      </c>
      <c r="C118" s="358" t="s">
        <v>149</v>
      </c>
      <c r="D118" s="358" t="s">
        <v>328</v>
      </c>
      <c r="E118" s="358">
        <v>57872</v>
      </c>
      <c r="F118" s="358" t="s">
        <v>746</v>
      </c>
      <c r="G118" s="358" t="s">
        <v>194</v>
      </c>
      <c r="H118" s="358" t="s">
        <v>647</v>
      </c>
      <c r="I118" s="358"/>
      <c r="J118" s="358"/>
      <c r="K118" s="358"/>
      <c r="L118" s="358"/>
      <c r="M118" s="358" t="s">
        <v>154</v>
      </c>
      <c r="N118" s="359"/>
      <c r="O118" s="360">
        <v>85290.2</v>
      </c>
      <c r="P118" s="360">
        <v>41978.2</v>
      </c>
      <c r="Q118" s="359">
        <v>115.163</v>
      </c>
      <c r="R118" s="359">
        <v>56.680999999999997</v>
      </c>
      <c r="S118" s="359">
        <v>0.1363</v>
      </c>
      <c r="T118" s="359">
        <v>4984.7460000000001</v>
      </c>
      <c r="U118" s="359"/>
      <c r="V118" s="358" t="s">
        <v>658</v>
      </c>
      <c r="W118" s="358" t="s">
        <v>658</v>
      </c>
      <c r="X118" s="358" t="s">
        <v>672</v>
      </c>
      <c r="Y118" s="358" t="s">
        <v>672</v>
      </c>
      <c r="Z118" s="358" t="s">
        <v>672</v>
      </c>
      <c r="AA118" s="358" t="s">
        <v>672</v>
      </c>
      <c r="AB118" s="358"/>
      <c r="AC118" s="358"/>
      <c r="AD118" s="358"/>
      <c r="AE118" s="358"/>
      <c r="AF118" s="358"/>
      <c r="AG118" s="357">
        <f t="shared" si="2"/>
        <v>4523.3629764065336</v>
      </c>
      <c r="AH118" s="311">
        <v>1</v>
      </c>
      <c r="AI118" s="357">
        <f t="shared" si="3"/>
        <v>4523.3629764065336</v>
      </c>
      <c r="AJ118" s="312" t="s">
        <v>109</v>
      </c>
      <c r="AK118" s="312">
        <v>2050</v>
      </c>
    </row>
    <row r="119" spans="1:37" x14ac:dyDescent="0.25">
      <c r="A119" s="358">
        <v>17513</v>
      </c>
      <c r="B119" s="358">
        <v>2018</v>
      </c>
      <c r="C119" s="358" t="s">
        <v>149</v>
      </c>
      <c r="D119" s="358" t="s">
        <v>328</v>
      </c>
      <c r="E119" s="358">
        <v>57872</v>
      </c>
      <c r="F119" s="358" t="s">
        <v>747</v>
      </c>
      <c r="G119" s="358" t="s">
        <v>194</v>
      </c>
      <c r="H119" s="358" t="s">
        <v>647</v>
      </c>
      <c r="I119" s="358"/>
      <c r="J119" s="358"/>
      <c r="K119" s="358"/>
      <c r="L119" s="358"/>
      <c r="M119" s="358" t="s">
        <v>154</v>
      </c>
      <c r="N119" s="359"/>
      <c r="O119" s="360">
        <v>85290.2</v>
      </c>
      <c r="P119" s="360">
        <v>41978.2</v>
      </c>
      <c r="Q119" s="359">
        <v>115.163</v>
      </c>
      <c r="R119" s="359">
        <v>56.680999999999997</v>
      </c>
      <c r="S119" s="359">
        <v>0.1363</v>
      </c>
      <c r="T119" s="359">
        <v>4984.7460000000001</v>
      </c>
      <c r="U119" s="359"/>
      <c r="V119" s="358" t="s">
        <v>658</v>
      </c>
      <c r="W119" s="358" t="s">
        <v>658</v>
      </c>
      <c r="X119" s="358" t="s">
        <v>672</v>
      </c>
      <c r="Y119" s="358" t="s">
        <v>672</v>
      </c>
      <c r="Z119" s="358" t="s">
        <v>672</v>
      </c>
      <c r="AA119" s="358" t="s">
        <v>672</v>
      </c>
      <c r="AB119" s="358"/>
      <c r="AC119" s="358"/>
      <c r="AD119" s="358"/>
      <c r="AE119" s="358"/>
      <c r="AF119" s="358"/>
      <c r="AG119" s="357">
        <f t="shared" si="2"/>
        <v>4523.3629764065336</v>
      </c>
      <c r="AH119" s="311">
        <v>1</v>
      </c>
      <c r="AI119" s="357">
        <f t="shared" si="3"/>
        <v>4523.3629764065336</v>
      </c>
      <c r="AJ119" s="312" t="s">
        <v>109</v>
      </c>
      <c r="AK119" s="312">
        <v>2050</v>
      </c>
    </row>
    <row r="120" spans="1:37" x14ac:dyDescent="0.25">
      <c r="A120" s="358">
        <v>17514</v>
      </c>
      <c r="B120" s="358">
        <v>2018</v>
      </c>
      <c r="C120" s="358" t="s">
        <v>149</v>
      </c>
      <c r="D120" s="358" t="s">
        <v>359</v>
      </c>
      <c r="E120" s="358">
        <v>58629</v>
      </c>
      <c r="F120" s="358" t="s">
        <v>748</v>
      </c>
      <c r="G120" s="358" t="s">
        <v>360</v>
      </c>
      <c r="H120" s="358" t="s">
        <v>647</v>
      </c>
      <c r="I120" s="358"/>
      <c r="J120" s="358"/>
      <c r="K120" s="358"/>
      <c r="L120" s="358"/>
      <c r="M120" s="358" t="s">
        <v>361</v>
      </c>
      <c r="N120" s="359"/>
      <c r="O120" s="360">
        <v>94835.332999999999</v>
      </c>
      <c r="P120" s="360">
        <v>38900.125</v>
      </c>
      <c r="Q120" s="359">
        <v>0</v>
      </c>
      <c r="R120" s="359">
        <v>0</v>
      </c>
      <c r="S120" s="359">
        <v>0</v>
      </c>
      <c r="T120" s="359">
        <v>0</v>
      </c>
      <c r="U120" s="359"/>
      <c r="V120" s="358" t="s">
        <v>658</v>
      </c>
      <c r="W120" s="358" t="s">
        <v>658</v>
      </c>
      <c r="X120" s="358" t="s">
        <v>672</v>
      </c>
      <c r="Y120" s="358" t="s">
        <v>672</v>
      </c>
      <c r="Z120" s="358" t="s">
        <v>672</v>
      </c>
      <c r="AA120" s="358" t="s">
        <v>672</v>
      </c>
      <c r="AB120" s="358"/>
      <c r="AC120" s="358"/>
      <c r="AD120" s="358"/>
      <c r="AE120" s="358"/>
      <c r="AF120" s="358"/>
      <c r="AG120" s="357">
        <f t="shared" si="2"/>
        <v>0</v>
      </c>
      <c r="AH120" s="311">
        <v>1</v>
      </c>
      <c r="AI120" s="357">
        <f t="shared" si="3"/>
        <v>0</v>
      </c>
      <c r="AJ120" s="312" t="s">
        <v>109</v>
      </c>
      <c r="AK120" s="312">
        <v>2050</v>
      </c>
    </row>
    <row r="121" spans="1:37" x14ac:dyDescent="0.25">
      <c r="A121" s="358">
        <v>17515</v>
      </c>
      <c r="B121" s="358">
        <v>2018</v>
      </c>
      <c r="C121" s="358" t="s">
        <v>149</v>
      </c>
      <c r="D121" s="358" t="s">
        <v>359</v>
      </c>
      <c r="E121" s="358">
        <v>58629</v>
      </c>
      <c r="F121" s="358" t="s">
        <v>749</v>
      </c>
      <c r="G121" s="358" t="s">
        <v>360</v>
      </c>
      <c r="H121" s="358" t="s">
        <v>647</v>
      </c>
      <c r="I121" s="358"/>
      <c r="J121" s="358"/>
      <c r="K121" s="358"/>
      <c r="L121" s="358"/>
      <c r="M121" s="358" t="s">
        <v>361</v>
      </c>
      <c r="N121" s="359"/>
      <c r="O121" s="360">
        <v>6239.1670000000004</v>
      </c>
      <c r="P121" s="360">
        <v>2559.2190000000001</v>
      </c>
      <c r="Q121" s="359">
        <v>0</v>
      </c>
      <c r="R121" s="359">
        <v>0</v>
      </c>
      <c r="S121" s="359">
        <v>0</v>
      </c>
      <c r="T121" s="359">
        <v>0</v>
      </c>
      <c r="U121" s="359"/>
      <c r="V121" s="358" t="s">
        <v>658</v>
      </c>
      <c r="W121" s="358" t="s">
        <v>658</v>
      </c>
      <c r="X121" s="358" t="s">
        <v>672</v>
      </c>
      <c r="Y121" s="358" t="s">
        <v>672</v>
      </c>
      <c r="Z121" s="358" t="s">
        <v>672</v>
      </c>
      <c r="AA121" s="358" t="s">
        <v>672</v>
      </c>
      <c r="AB121" s="358"/>
      <c r="AC121" s="358"/>
      <c r="AD121" s="358"/>
      <c r="AE121" s="358"/>
      <c r="AF121" s="358"/>
      <c r="AG121" s="357">
        <f t="shared" si="2"/>
        <v>0</v>
      </c>
      <c r="AH121" s="311">
        <v>1</v>
      </c>
      <c r="AI121" s="357">
        <f t="shared" si="3"/>
        <v>0</v>
      </c>
      <c r="AJ121" s="312" t="s">
        <v>109</v>
      </c>
      <c r="AK121" s="312">
        <v>2050</v>
      </c>
    </row>
    <row r="122" spans="1:37" x14ac:dyDescent="0.25">
      <c r="A122" s="358">
        <v>17516</v>
      </c>
      <c r="B122" s="358">
        <v>2018</v>
      </c>
      <c r="C122" s="358" t="s">
        <v>149</v>
      </c>
      <c r="D122" s="358" t="s">
        <v>359</v>
      </c>
      <c r="E122" s="358">
        <v>58629</v>
      </c>
      <c r="F122" s="358" t="s">
        <v>750</v>
      </c>
      <c r="G122" s="358" t="s">
        <v>360</v>
      </c>
      <c r="H122" s="358" t="s">
        <v>647</v>
      </c>
      <c r="I122" s="358"/>
      <c r="J122" s="358"/>
      <c r="K122" s="358"/>
      <c r="L122" s="358"/>
      <c r="M122" s="358" t="s">
        <v>361</v>
      </c>
      <c r="N122" s="359"/>
      <c r="O122" s="360">
        <v>6239.1670000000004</v>
      </c>
      <c r="P122" s="360">
        <v>2559.2190000000001</v>
      </c>
      <c r="Q122" s="359">
        <v>0</v>
      </c>
      <c r="R122" s="359">
        <v>0</v>
      </c>
      <c r="S122" s="359">
        <v>0</v>
      </c>
      <c r="T122" s="359">
        <v>0</v>
      </c>
      <c r="U122" s="359"/>
      <c r="V122" s="358" t="s">
        <v>658</v>
      </c>
      <c r="W122" s="358" t="s">
        <v>658</v>
      </c>
      <c r="X122" s="358" t="s">
        <v>672</v>
      </c>
      <c r="Y122" s="358" t="s">
        <v>672</v>
      </c>
      <c r="Z122" s="358" t="s">
        <v>672</v>
      </c>
      <c r="AA122" s="358" t="s">
        <v>672</v>
      </c>
      <c r="AB122" s="358"/>
      <c r="AC122" s="358"/>
      <c r="AD122" s="358"/>
      <c r="AE122" s="358"/>
      <c r="AF122" s="358"/>
      <c r="AG122" s="357">
        <f t="shared" si="2"/>
        <v>0</v>
      </c>
      <c r="AH122" s="311">
        <v>1</v>
      </c>
      <c r="AI122" s="357">
        <f t="shared" si="3"/>
        <v>0</v>
      </c>
      <c r="AJ122" s="312" t="s">
        <v>109</v>
      </c>
      <c r="AK122" s="312">
        <v>2050</v>
      </c>
    </row>
    <row r="123" spans="1:37" x14ac:dyDescent="0.25">
      <c r="A123" s="358">
        <v>17517</v>
      </c>
      <c r="B123" s="358">
        <v>2018</v>
      </c>
      <c r="C123" s="358" t="s">
        <v>149</v>
      </c>
      <c r="D123" s="358" t="s">
        <v>359</v>
      </c>
      <c r="E123" s="358">
        <v>58629</v>
      </c>
      <c r="F123" s="358" t="s">
        <v>751</v>
      </c>
      <c r="G123" s="358" t="s">
        <v>360</v>
      </c>
      <c r="H123" s="358" t="s">
        <v>647</v>
      </c>
      <c r="I123" s="358"/>
      <c r="J123" s="358"/>
      <c r="K123" s="358"/>
      <c r="L123" s="358"/>
      <c r="M123" s="358" t="s">
        <v>361</v>
      </c>
      <c r="N123" s="359"/>
      <c r="O123" s="360">
        <v>6239.1670000000004</v>
      </c>
      <c r="P123" s="360">
        <v>2559.2190000000001</v>
      </c>
      <c r="Q123" s="359">
        <v>0</v>
      </c>
      <c r="R123" s="359">
        <v>0</v>
      </c>
      <c r="S123" s="359">
        <v>0</v>
      </c>
      <c r="T123" s="359">
        <v>0</v>
      </c>
      <c r="U123" s="359"/>
      <c r="V123" s="358" t="s">
        <v>658</v>
      </c>
      <c r="W123" s="358" t="s">
        <v>658</v>
      </c>
      <c r="X123" s="358" t="s">
        <v>672</v>
      </c>
      <c r="Y123" s="358" t="s">
        <v>672</v>
      </c>
      <c r="Z123" s="358" t="s">
        <v>672</v>
      </c>
      <c r="AA123" s="358" t="s">
        <v>672</v>
      </c>
      <c r="AB123" s="358"/>
      <c r="AC123" s="358"/>
      <c r="AD123" s="358"/>
      <c r="AE123" s="358"/>
      <c r="AF123" s="358"/>
      <c r="AG123" s="357">
        <f t="shared" si="2"/>
        <v>0</v>
      </c>
      <c r="AH123" s="311">
        <v>1</v>
      </c>
      <c r="AI123" s="357">
        <f t="shared" si="3"/>
        <v>0</v>
      </c>
      <c r="AJ123" s="312" t="s">
        <v>109</v>
      </c>
      <c r="AK123" s="312">
        <v>2050</v>
      </c>
    </row>
    <row r="124" spans="1:37" x14ac:dyDescent="0.25">
      <c r="A124" s="358">
        <v>17518</v>
      </c>
      <c r="B124" s="358">
        <v>2018</v>
      </c>
      <c r="C124" s="358" t="s">
        <v>149</v>
      </c>
      <c r="D124" s="358" t="s">
        <v>359</v>
      </c>
      <c r="E124" s="358">
        <v>58629</v>
      </c>
      <c r="F124" s="358" t="s">
        <v>752</v>
      </c>
      <c r="G124" s="358" t="s">
        <v>360</v>
      </c>
      <c r="H124" s="358" t="s">
        <v>647</v>
      </c>
      <c r="I124" s="358"/>
      <c r="J124" s="358"/>
      <c r="K124" s="358"/>
      <c r="L124" s="358"/>
      <c r="M124" s="358" t="s">
        <v>361</v>
      </c>
      <c r="N124" s="359"/>
      <c r="O124" s="360">
        <v>6239.1670000000004</v>
      </c>
      <c r="P124" s="360">
        <v>2559.2190000000001</v>
      </c>
      <c r="Q124" s="359">
        <v>0</v>
      </c>
      <c r="R124" s="359">
        <v>0</v>
      </c>
      <c r="S124" s="359">
        <v>0</v>
      </c>
      <c r="T124" s="359">
        <v>0</v>
      </c>
      <c r="U124" s="359"/>
      <c r="V124" s="358" t="s">
        <v>658</v>
      </c>
      <c r="W124" s="358" t="s">
        <v>658</v>
      </c>
      <c r="X124" s="358" t="s">
        <v>672</v>
      </c>
      <c r="Y124" s="358" t="s">
        <v>672</v>
      </c>
      <c r="Z124" s="358" t="s">
        <v>672</v>
      </c>
      <c r="AA124" s="358" t="s">
        <v>672</v>
      </c>
      <c r="AB124" s="358"/>
      <c r="AC124" s="358"/>
      <c r="AD124" s="358"/>
      <c r="AE124" s="358"/>
      <c r="AF124" s="358"/>
      <c r="AG124" s="357">
        <f t="shared" si="2"/>
        <v>0</v>
      </c>
      <c r="AH124" s="311">
        <v>1</v>
      </c>
      <c r="AI124" s="357">
        <f t="shared" si="3"/>
        <v>0</v>
      </c>
      <c r="AJ124" s="312" t="s">
        <v>109</v>
      </c>
      <c r="AK124" s="312">
        <v>2050</v>
      </c>
    </row>
    <row r="125" spans="1:37" x14ac:dyDescent="0.25">
      <c r="A125" s="358">
        <v>17519</v>
      </c>
      <c r="B125" s="358">
        <v>2018</v>
      </c>
      <c r="C125" s="358" t="s">
        <v>149</v>
      </c>
      <c r="D125" s="358" t="s">
        <v>753</v>
      </c>
      <c r="E125" s="358">
        <v>7967</v>
      </c>
      <c r="F125" s="358" t="s">
        <v>156</v>
      </c>
      <c r="G125" s="358" t="s">
        <v>182</v>
      </c>
      <c r="H125" s="358" t="s">
        <v>647</v>
      </c>
      <c r="I125" s="358" t="s">
        <v>97</v>
      </c>
      <c r="J125" s="358" t="s">
        <v>660</v>
      </c>
      <c r="K125" s="358" t="s">
        <v>191</v>
      </c>
      <c r="L125" s="358"/>
      <c r="M125" s="358" t="s">
        <v>154</v>
      </c>
      <c r="N125" s="359">
        <v>195</v>
      </c>
      <c r="O125" s="360">
        <v>30001</v>
      </c>
      <c r="P125" s="360">
        <v>10496</v>
      </c>
      <c r="Q125" s="359">
        <v>1.6</v>
      </c>
      <c r="R125" s="359">
        <v>0.61</v>
      </c>
      <c r="S125" s="359">
        <v>0.01</v>
      </c>
      <c r="T125" s="359">
        <v>1783</v>
      </c>
      <c r="U125" s="359"/>
      <c r="V125" s="358" t="s">
        <v>650</v>
      </c>
      <c r="W125" s="358" t="s">
        <v>650</v>
      </c>
      <c r="X125" s="358" t="s">
        <v>650</v>
      </c>
      <c r="Y125" s="358" t="s">
        <v>650</v>
      </c>
      <c r="Z125" s="358" t="s">
        <v>650</v>
      </c>
      <c r="AA125" s="358" t="s">
        <v>650</v>
      </c>
      <c r="AB125" s="358"/>
      <c r="AC125" s="358"/>
      <c r="AD125" s="358" t="s">
        <v>754</v>
      </c>
      <c r="AE125" s="358"/>
      <c r="AF125" s="358">
        <v>2002</v>
      </c>
      <c r="AG125" s="357">
        <f t="shared" si="2"/>
        <v>1617.9673321234118</v>
      </c>
      <c r="AH125" s="311">
        <v>1</v>
      </c>
      <c r="AI125" s="357">
        <f t="shared" si="3"/>
        <v>1617.9673321234118</v>
      </c>
      <c r="AJ125" s="312" t="s">
        <v>109</v>
      </c>
      <c r="AK125" s="312">
        <v>2050</v>
      </c>
    </row>
    <row r="126" spans="1:37" x14ac:dyDescent="0.25">
      <c r="A126" s="358">
        <v>17520</v>
      </c>
      <c r="B126" s="358">
        <v>2018</v>
      </c>
      <c r="C126" s="358" t="s">
        <v>149</v>
      </c>
      <c r="D126" s="358" t="s">
        <v>753</v>
      </c>
      <c r="E126" s="358">
        <v>7967</v>
      </c>
      <c r="F126" s="358" t="s">
        <v>160</v>
      </c>
      <c r="G126" s="358" t="s">
        <v>182</v>
      </c>
      <c r="H126" s="358" t="s">
        <v>647</v>
      </c>
      <c r="I126" s="358" t="s">
        <v>97</v>
      </c>
      <c r="J126" s="358" t="s">
        <v>660</v>
      </c>
      <c r="K126" s="358" t="s">
        <v>191</v>
      </c>
      <c r="L126" s="358"/>
      <c r="M126" s="358" t="s">
        <v>154</v>
      </c>
      <c r="N126" s="359">
        <v>194</v>
      </c>
      <c r="O126" s="360">
        <v>30433</v>
      </c>
      <c r="P126" s="360">
        <v>6380</v>
      </c>
      <c r="Q126" s="359">
        <v>1.68</v>
      </c>
      <c r="R126" s="359">
        <v>0.37</v>
      </c>
      <c r="S126" s="359">
        <v>0.01</v>
      </c>
      <c r="T126" s="359">
        <v>1808.4</v>
      </c>
      <c r="U126" s="359"/>
      <c r="V126" s="358" t="s">
        <v>650</v>
      </c>
      <c r="W126" s="358" t="s">
        <v>650</v>
      </c>
      <c r="X126" s="358" t="s">
        <v>650</v>
      </c>
      <c r="Y126" s="358" t="s">
        <v>650</v>
      </c>
      <c r="Z126" s="358" t="s">
        <v>650</v>
      </c>
      <c r="AA126" s="358" t="s">
        <v>650</v>
      </c>
      <c r="AB126" s="358"/>
      <c r="AC126" s="358"/>
      <c r="AD126" s="358" t="s">
        <v>754</v>
      </c>
      <c r="AE126" s="358"/>
      <c r="AF126" s="358">
        <v>2002</v>
      </c>
      <c r="AG126" s="357">
        <f t="shared" si="2"/>
        <v>1641.0163339382939</v>
      </c>
      <c r="AH126" s="311">
        <v>1</v>
      </c>
      <c r="AI126" s="357">
        <f t="shared" si="3"/>
        <v>1641.0163339382939</v>
      </c>
      <c r="AJ126" s="312" t="s">
        <v>109</v>
      </c>
      <c r="AK126" s="312">
        <v>2050</v>
      </c>
    </row>
    <row r="127" spans="1:37" x14ac:dyDescent="0.25">
      <c r="A127" s="358">
        <v>17521</v>
      </c>
      <c r="B127" s="358">
        <v>2018</v>
      </c>
      <c r="C127" s="358" t="s">
        <v>149</v>
      </c>
      <c r="D127" s="358" t="s">
        <v>343</v>
      </c>
      <c r="E127" s="358">
        <v>58256</v>
      </c>
      <c r="F127" s="358" t="s">
        <v>156</v>
      </c>
      <c r="G127" s="358" t="s">
        <v>302</v>
      </c>
      <c r="H127" s="358" t="s">
        <v>647</v>
      </c>
      <c r="I127" s="358"/>
      <c r="J127" s="358"/>
      <c r="K127" s="358"/>
      <c r="L127" s="358"/>
      <c r="M127" s="358" t="s">
        <v>303</v>
      </c>
      <c r="N127" s="359"/>
      <c r="O127" s="360">
        <v>13957</v>
      </c>
      <c r="P127" s="360">
        <v>6228</v>
      </c>
      <c r="Q127" s="359"/>
      <c r="R127" s="359"/>
      <c r="S127" s="359"/>
      <c r="T127" s="359"/>
      <c r="U127" s="359"/>
      <c r="V127" s="358" t="s">
        <v>658</v>
      </c>
      <c r="W127" s="358" t="s">
        <v>658</v>
      </c>
      <c r="X127" s="358"/>
      <c r="Y127" s="358"/>
      <c r="Z127" s="358"/>
      <c r="AA127" s="358"/>
      <c r="AB127" s="358"/>
      <c r="AC127" s="358"/>
      <c r="AD127" s="358"/>
      <c r="AE127" s="358"/>
      <c r="AF127" s="358"/>
      <c r="AG127" s="357">
        <f t="shared" si="2"/>
        <v>0</v>
      </c>
      <c r="AH127" s="311">
        <v>1</v>
      </c>
      <c r="AI127" s="357">
        <f t="shared" si="3"/>
        <v>0</v>
      </c>
      <c r="AJ127" s="312" t="s">
        <v>109</v>
      </c>
      <c r="AK127" s="312">
        <v>2050</v>
      </c>
    </row>
    <row r="128" spans="1:37" x14ac:dyDescent="0.25">
      <c r="A128" s="358">
        <v>17522</v>
      </c>
      <c r="B128" s="358">
        <v>2018</v>
      </c>
      <c r="C128" s="358" t="s">
        <v>149</v>
      </c>
      <c r="D128" s="358" t="s">
        <v>343</v>
      </c>
      <c r="E128" s="358">
        <v>58256</v>
      </c>
      <c r="F128" s="358" t="s">
        <v>160</v>
      </c>
      <c r="G128" s="358" t="s">
        <v>344</v>
      </c>
      <c r="H128" s="358" t="s">
        <v>647</v>
      </c>
      <c r="I128" s="358"/>
      <c r="J128" s="358"/>
      <c r="K128" s="358"/>
      <c r="L128" s="358"/>
      <c r="M128" s="358" t="s">
        <v>345</v>
      </c>
      <c r="N128" s="359"/>
      <c r="O128" s="360">
        <v>0</v>
      </c>
      <c r="P128" s="360">
        <v>0</v>
      </c>
      <c r="Q128" s="359"/>
      <c r="R128" s="359"/>
      <c r="S128" s="359"/>
      <c r="T128" s="359"/>
      <c r="U128" s="359"/>
      <c r="V128" s="358" t="s">
        <v>658</v>
      </c>
      <c r="W128" s="358" t="s">
        <v>658</v>
      </c>
      <c r="X128" s="358"/>
      <c r="Y128" s="358"/>
      <c r="Z128" s="358"/>
      <c r="AA128" s="358"/>
      <c r="AB128" s="358"/>
      <c r="AC128" s="358"/>
      <c r="AD128" s="358"/>
      <c r="AE128" s="358"/>
      <c r="AF128" s="358"/>
      <c r="AG128" s="357">
        <f t="shared" si="2"/>
        <v>0</v>
      </c>
      <c r="AH128" s="311">
        <v>1</v>
      </c>
      <c r="AI128" s="357">
        <f t="shared" si="3"/>
        <v>0</v>
      </c>
      <c r="AJ128" s="312" t="s">
        <v>109</v>
      </c>
      <c r="AK128" s="312">
        <v>2050</v>
      </c>
    </row>
    <row r="129" spans="1:37" x14ac:dyDescent="0.25">
      <c r="A129" s="358">
        <v>17523</v>
      </c>
      <c r="B129" s="358">
        <v>2018</v>
      </c>
      <c r="C129" s="358" t="s">
        <v>149</v>
      </c>
      <c r="D129" s="358" t="s">
        <v>343</v>
      </c>
      <c r="E129" s="358">
        <v>58256</v>
      </c>
      <c r="F129" s="358" t="s">
        <v>164</v>
      </c>
      <c r="G129" s="358" t="s">
        <v>344</v>
      </c>
      <c r="H129" s="358" t="s">
        <v>647</v>
      </c>
      <c r="I129" s="358"/>
      <c r="J129" s="358"/>
      <c r="K129" s="358"/>
      <c r="L129" s="358"/>
      <c r="M129" s="358" t="s">
        <v>345</v>
      </c>
      <c r="N129" s="359"/>
      <c r="O129" s="360">
        <v>0</v>
      </c>
      <c r="P129" s="360">
        <v>0</v>
      </c>
      <c r="Q129" s="359"/>
      <c r="R129" s="359"/>
      <c r="S129" s="359"/>
      <c r="T129" s="359"/>
      <c r="U129" s="359"/>
      <c r="V129" s="358" t="s">
        <v>658</v>
      </c>
      <c r="W129" s="358" t="s">
        <v>658</v>
      </c>
      <c r="X129" s="358"/>
      <c r="Y129" s="358"/>
      <c r="Z129" s="358"/>
      <c r="AA129" s="358"/>
      <c r="AB129" s="358"/>
      <c r="AC129" s="358"/>
      <c r="AD129" s="358"/>
      <c r="AE129" s="358"/>
      <c r="AF129" s="358"/>
      <c r="AG129" s="357">
        <f t="shared" si="2"/>
        <v>0</v>
      </c>
      <c r="AH129" s="311">
        <v>1</v>
      </c>
      <c r="AI129" s="357">
        <f t="shared" si="3"/>
        <v>0</v>
      </c>
      <c r="AJ129" s="312" t="s">
        <v>109</v>
      </c>
      <c r="AK129" s="312">
        <v>2050</v>
      </c>
    </row>
    <row r="130" spans="1:37" x14ac:dyDescent="0.25">
      <c r="A130" s="358">
        <v>17524</v>
      </c>
      <c r="B130" s="358">
        <v>2018</v>
      </c>
      <c r="C130" s="358" t="s">
        <v>149</v>
      </c>
      <c r="D130" s="358" t="s">
        <v>343</v>
      </c>
      <c r="E130" s="358">
        <v>58256</v>
      </c>
      <c r="F130" s="358" t="s">
        <v>165</v>
      </c>
      <c r="G130" s="358" t="s">
        <v>302</v>
      </c>
      <c r="H130" s="358" t="s">
        <v>34</v>
      </c>
      <c r="I130" s="358"/>
      <c r="J130" s="358"/>
      <c r="K130" s="358"/>
      <c r="L130" s="358"/>
      <c r="M130" s="358" t="s">
        <v>303</v>
      </c>
      <c r="N130" s="359"/>
      <c r="O130" s="360"/>
      <c r="P130" s="360"/>
      <c r="Q130" s="359"/>
      <c r="R130" s="359"/>
      <c r="S130" s="359"/>
      <c r="T130" s="359"/>
      <c r="U130" s="359"/>
      <c r="V130" s="358"/>
      <c r="W130" s="358"/>
      <c r="X130" s="358"/>
      <c r="Y130" s="358"/>
      <c r="Z130" s="358"/>
      <c r="AA130" s="358"/>
      <c r="AB130" s="358"/>
      <c r="AC130" s="358"/>
      <c r="AD130" s="358"/>
      <c r="AE130" s="358"/>
      <c r="AF130" s="358"/>
      <c r="AG130" s="357">
        <f t="shared" si="2"/>
        <v>0</v>
      </c>
      <c r="AH130" s="311">
        <v>1</v>
      </c>
      <c r="AI130" s="357">
        <f t="shared" si="3"/>
        <v>0</v>
      </c>
      <c r="AJ130" s="312" t="s">
        <v>109</v>
      </c>
      <c r="AK130" s="312">
        <v>2050</v>
      </c>
    </row>
    <row r="131" spans="1:37" x14ac:dyDescent="0.25">
      <c r="A131" s="358">
        <v>17525</v>
      </c>
      <c r="B131" s="358">
        <v>2018</v>
      </c>
      <c r="C131" s="358" t="s">
        <v>149</v>
      </c>
      <c r="D131" s="358" t="s">
        <v>313</v>
      </c>
      <c r="E131" s="358">
        <v>57571</v>
      </c>
      <c r="F131" s="358" t="s">
        <v>755</v>
      </c>
      <c r="G131" s="358" t="s">
        <v>302</v>
      </c>
      <c r="H131" s="358" t="s">
        <v>647</v>
      </c>
      <c r="I131" s="358"/>
      <c r="J131" s="358"/>
      <c r="K131" s="358"/>
      <c r="L131" s="358"/>
      <c r="M131" s="358" t="s">
        <v>303</v>
      </c>
      <c r="N131" s="359"/>
      <c r="O131" s="360">
        <v>97516.429000000004</v>
      </c>
      <c r="P131" s="360">
        <v>52057.857000000004</v>
      </c>
      <c r="Q131" s="359"/>
      <c r="R131" s="359"/>
      <c r="S131" s="359"/>
      <c r="T131" s="359"/>
      <c r="U131" s="359"/>
      <c r="V131" s="358" t="s">
        <v>658</v>
      </c>
      <c r="W131" s="358" t="s">
        <v>658</v>
      </c>
      <c r="X131" s="358"/>
      <c r="Y131" s="358"/>
      <c r="Z131" s="358"/>
      <c r="AA131" s="358"/>
      <c r="AB131" s="358"/>
      <c r="AC131" s="358"/>
      <c r="AD131" s="358"/>
      <c r="AE131" s="358"/>
      <c r="AF131" s="358"/>
      <c r="AG131" s="357">
        <f t="shared" si="2"/>
        <v>0</v>
      </c>
      <c r="AH131" s="311">
        <v>1</v>
      </c>
      <c r="AI131" s="357">
        <f t="shared" si="3"/>
        <v>0</v>
      </c>
      <c r="AJ131" s="312" t="s">
        <v>109</v>
      </c>
      <c r="AK131" s="312">
        <v>2050</v>
      </c>
    </row>
    <row r="132" spans="1:37" x14ac:dyDescent="0.25">
      <c r="A132" s="358">
        <v>17526</v>
      </c>
      <c r="B132" s="358">
        <v>2018</v>
      </c>
      <c r="C132" s="358" t="s">
        <v>149</v>
      </c>
      <c r="D132" s="358" t="s">
        <v>313</v>
      </c>
      <c r="E132" s="358">
        <v>57571</v>
      </c>
      <c r="F132" s="358" t="s">
        <v>756</v>
      </c>
      <c r="G132" s="358" t="s">
        <v>302</v>
      </c>
      <c r="H132" s="358" t="s">
        <v>647</v>
      </c>
      <c r="I132" s="358"/>
      <c r="J132" s="358"/>
      <c r="K132" s="358"/>
      <c r="L132" s="358"/>
      <c r="M132" s="358" t="s">
        <v>303</v>
      </c>
      <c r="N132" s="359"/>
      <c r="O132" s="360">
        <v>39006.571000000004</v>
      </c>
      <c r="P132" s="360">
        <v>20823.143</v>
      </c>
      <c r="Q132" s="359"/>
      <c r="R132" s="359"/>
      <c r="S132" s="359"/>
      <c r="T132" s="359"/>
      <c r="U132" s="359"/>
      <c r="V132" s="358" t="s">
        <v>658</v>
      </c>
      <c r="W132" s="358" t="s">
        <v>658</v>
      </c>
      <c r="X132" s="358"/>
      <c r="Y132" s="358"/>
      <c r="Z132" s="358"/>
      <c r="AA132" s="358"/>
      <c r="AB132" s="358"/>
      <c r="AC132" s="358"/>
      <c r="AD132" s="358"/>
      <c r="AE132" s="358"/>
      <c r="AF132" s="358"/>
      <c r="AG132" s="357">
        <f t="shared" si="2"/>
        <v>0</v>
      </c>
      <c r="AH132" s="311">
        <v>1</v>
      </c>
      <c r="AI132" s="357">
        <f t="shared" si="3"/>
        <v>0</v>
      </c>
      <c r="AJ132" s="312" t="s">
        <v>109</v>
      </c>
      <c r="AK132" s="312">
        <v>2050</v>
      </c>
    </row>
    <row r="133" spans="1:37" x14ac:dyDescent="0.25">
      <c r="A133" s="358">
        <v>17527</v>
      </c>
      <c r="B133" s="358">
        <v>2018</v>
      </c>
      <c r="C133" s="358" t="s">
        <v>149</v>
      </c>
      <c r="D133" s="358" t="s">
        <v>286</v>
      </c>
      <c r="E133" s="358">
        <v>55343</v>
      </c>
      <c r="F133" s="358" t="s">
        <v>757</v>
      </c>
      <c r="G133" s="358" t="s">
        <v>191</v>
      </c>
      <c r="H133" s="358" t="s">
        <v>647</v>
      </c>
      <c r="I133" s="358" t="s">
        <v>97</v>
      </c>
      <c r="J133" s="358" t="s">
        <v>660</v>
      </c>
      <c r="K133" s="358" t="s">
        <v>661</v>
      </c>
      <c r="L133" s="358"/>
      <c r="M133" s="358" t="s">
        <v>154</v>
      </c>
      <c r="N133" s="359">
        <v>7726</v>
      </c>
      <c r="O133" s="360">
        <v>10327580</v>
      </c>
      <c r="P133" s="360">
        <v>4768627</v>
      </c>
      <c r="Q133" s="359">
        <v>55.43</v>
      </c>
      <c r="R133" s="359">
        <v>25.53</v>
      </c>
      <c r="S133" s="359">
        <v>3.1</v>
      </c>
      <c r="T133" s="359">
        <v>613758.6</v>
      </c>
      <c r="U133" s="359"/>
      <c r="V133" s="358" t="s">
        <v>650</v>
      </c>
      <c r="W133" s="358" t="s">
        <v>650</v>
      </c>
      <c r="X133" s="358" t="s">
        <v>650</v>
      </c>
      <c r="Y133" s="358" t="s">
        <v>650</v>
      </c>
      <c r="Z133" s="358" t="s">
        <v>650</v>
      </c>
      <c r="AA133" s="358" t="s">
        <v>650</v>
      </c>
      <c r="AB133" s="358"/>
      <c r="AC133" s="358"/>
      <c r="AD133" s="358" t="s">
        <v>681</v>
      </c>
      <c r="AE133" s="358"/>
      <c r="AF133" s="358">
        <v>2005</v>
      </c>
      <c r="AG133" s="357">
        <f t="shared" si="2"/>
        <v>556949.72776769509</v>
      </c>
      <c r="AH133" s="311">
        <v>1</v>
      </c>
      <c r="AI133" s="357">
        <f t="shared" si="3"/>
        <v>556949.72776769509</v>
      </c>
      <c r="AJ133" s="312" t="s">
        <v>109</v>
      </c>
      <c r="AK133" s="312">
        <v>2050</v>
      </c>
    </row>
    <row r="134" spans="1:37" x14ac:dyDescent="0.25">
      <c r="A134" s="358">
        <v>17528</v>
      </c>
      <c r="B134" s="358">
        <v>2018</v>
      </c>
      <c r="C134" s="358" t="s">
        <v>149</v>
      </c>
      <c r="D134" s="358" t="s">
        <v>286</v>
      </c>
      <c r="E134" s="358">
        <v>55343</v>
      </c>
      <c r="F134" s="358" t="s">
        <v>758</v>
      </c>
      <c r="G134" s="358" t="s">
        <v>191</v>
      </c>
      <c r="H134" s="358" t="s">
        <v>647</v>
      </c>
      <c r="I134" s="358" t="s">
        <v>97</v>
      </c>
      <c r="J134" s="358" t="s">
        <v>660</v>
      </c>
      <c r="K134" s="358" t="s">
        <v>661</v>
      </c>
      <c r="L134" s="358"/>
      <c r="M134" s="358" t="s">
        <v>154</v>
      </c>
      <c r="N134" s="359">
        <v>7945</v>
      </c>
      <c r="O134" s="360">
        <v>10552216</v>
      </c>
      <c r="P134" s="360">
        <v>4974678</v>
      </c>
      <c r="Q134" s="359">
        <v>55.63</v>
      </c>
      <c r="R134" s="359">
        <v>26.4</v>
      </c>
      <c r="S134" s="359">
        <v>3.17</v>
      </c>
      <c r="T134" s="359">
        <v>627104.5</v>
      </c>
      <c r="U134" s="359"/>
      <c r="V134" s="358" t="s">
        <v>650</v>
      </c>
      <c r="W134" s="358" t="s">
        <v>650</v>
      </c>
      <c r="X134" s="358" t="s">
        <v>650</v>
      </c>
      <c r="Y134" s="358" t="s">
        <v>650</v>
      </c>
      <c r="Z134" s="358" t="s">
        <v>650</v>
      </c>
      <c r="AA134" s="358" t="s">
        <v>650</v>
      </c>
      <c r="AB134" s="358"/>
      <c r="AC134" s="358"/>
      <c r="AD134" s="358" t="s">
        <v>681</v>
      </c>
      <c r="AE134" s="358"/>
      <c r="AF134" s="358">
        <v>2005</v>
      </c>
      <c r="AG134" s="357">
        <f t="shared" ref="AG134:AG197" si="4">T134/1.102</f>
        <v>569060.3448275862</v>
      </c>
      <c r="AH134" s="311">
        <v>1</v>
      </c>
      <c r="AI134" s="357">
        <f t="shared" ref="AI134:AI197" si="5">AH134*AG134</f>
        <v>569060.3448275862</v>
      </c>
      <c r="AJ134" s="312" t="s">
        <v>109</v>
      </c>
      <c r="AK134" s="312">
        <v>2050</v>
      </c>
    </row>
    <row r="135" spans="1:37" x14ac:dyDescent="0.25">
      <c r="A135" s="358">
        <v>17529</v>
      </c>
      <c r="B135" s="358">
        <v>2018</v>
      </c>
      <c r="C135" s="358" t="s">
        <v>149</v>
      </c>
      <c r="D135" s="358" t="s">
        <v>371</v>
      </c>
      <c r="E135" s="358">
        <v>59010</v>
      </c>
      <c r="F135" s="358" t="s">
        <v>759</v>
      </c>
      <c r="G135" s="358" t="s">
        <v>302</v>
      </c>
      <c r="H135" s="358" t="s">
        <v>647</v>
      </c>
      <c r="I135" s="358"/>
      <c r="J135" s="358"/>
      <c r="K135" s="358"/>
      <c r="L135" s="358"/>
      <c r="M135" s="358" t="s">
        <v>303</v>
      </c>
      <c r="N135" s="359"/>
      <c r="O135" s="360">
        <v>1275025</v>
      </c>
      <c r="P135" s="360">
        <v>680655</v>
      </c>
      <c r="Q135" s="359"/>
      <c r="R135" s="359"/>
      <c r="S135" s="359"/>
      <c r="T135" s="359"/>
      <c r="U135" s="359"/>
      <c r="V135" s="358" t="s">
        <v>658</v>
      </c>
      <c r="W135" s="358" t="s">
        <v>658</v>
      </c>
      <c r="X135" s="358"/>
      <c r="Y135" s="358"/>
      <c r="Z135" s="358"/>
      <c r="AA135" s="358"/>
      <c r="AB135" s="358"/>
      <c r="AC135" s="358"/>
      <c r="AD135" s="358"/>
      <c r="AE135" s="358"/>
      <c r="AF135" s="358"/>
      <c r="AG135" s="357">
        <f t="shared" si="4"/>
        <v>0</v>
      </c>
      <c r="AH135" s="311">
        <v>1</v>
      </c>
      <c r="AI135" s="357">
        <f t="shared" si="5"/>
        <v>0</v>
      </c>
      <c r="AJ135" s="312" t="s">
        <v>109</v>
      </c>
      <c r="AK135" s="312">
        <v>2050</v>
      </c>
    </row>
    <row r="136" spans="1:37" x14ac:dyDescent="0.25">
      <c r="A136" s="358">
        <v>17530</v>
      </c>
      <c r="B136" s="358">
        <v>2018</v>
      </c>
      <c r="C136" s="358" t="s">
        <v>149</v>
      </c>
      <c r="D136" s="358" t="s">
        <v>332</v>
      </c>
      <c r="E136" s="358">
        <v>57947</v>
      </c>
      <c r="F136" s="358" t="s">
        <v>760</v>
      </c>
      <c r="G136" s="358" t="s">
        <v>239</v>
      </c>
      <c r="H136" s="358" t="s">
        <v>647</v>
      </c>
      <c r="I136" s="358"/>
      <c r="J136" s="358"/>
      <c r="K136" s="358"/>
      <c r="L136" s="358"/>
      <c r="M136" s="358" t="s">
        <v>240</v>
      </c>
      <c r="N136" s="359"/>
      <c r="O136" s="360">
        <v>1154056</v>
      </c>
      <c r="P136" s="360">
        <v>407463</v>
      </c>
      <c r="Q136" s="359"/>
      <c r="R136" s="359"/>
      <c r="S136" s="359"/>
      <c r="T136" s="359"/>
      <c r="U136" s="359"/>
      <c r="V136" s="358" t="s">
        <v>658</v>
      </c>
      <c r="W136" s="358" t="s">
        <v>658</v>
      </c>
      <c r="X136" s="358"/>
      <c r="Y136" s="358"/>
      <c r="Z136" s="358"/>
      <c r="AA136" s="358"/>
      <c r="AB136" s="358"/>
      <c r="AC136" s="358"/>
      <c r="AD136" s="358"/>
      <c r="AE136" s="358"/>
      <c r="AF136" s="358"/>
      <c r="AG136" s="357">
        <f t="shared" si="4"/>
        <v>0</v>
      </c>
      <c r="AH136" s="311">
        <v>1</v>
      </c>
      <c r="AI136" s="357">
        <f t="shared" si="5"/>
        <v>0</v>
      </c>
      <c r="AJ136" s="312" t="s">
        <v>109</v>
      </c>
      <c r="AK136" s="312">
        <v>2050</v>
      </c>
    </row>
    <row r="137" spans="1:37" x14ac:dyDescent="0.25">
      <c r="A137" s="358">
        <v>17531</v>
      </c>
      <c r="B137" s="358">
        <v>2018</v>
      </c>
      <c r="C137" s="358" t="s">
        <v>149</v>
      </c>
      <c r="D137" s="358" t="s">
        <v>179</v>
      </c>
      <c r="E137" s="358">
        <v>2446</v>
      </c>
      <c r="F137" s="358" t="s">
        <v>761</v>
      </c>
      <c r="G137" s="358" t="s">
        <v>153</v>
      </c>
      <c r="H137" s="358" t="s">
        <v>647</v>
      </c>
      <c r="I137" s="358" t="s">
        <v>97</v>
      </c>
      <c r="J137" s="358" t="s">
        <v>660</v>
      </c>
      <c r="K137" s="358" t="s">
        <v>704</v>
      </c>
      <c r="L137" s="358">
        <v>1</v>
      </c>
      <c r="M137" s="358" t="s">
        <v>154</v>
      </c>
      <c r="N137" s="359">
        <v>6302</v>
      </c>
      <c r="O137" s="360">
        <v>3950936</v>
      </c>
      <c r="P137" s="360">
        <v>2356664</v>
      </c>
      <c r="Q137" s="359">
        <v>293.08</v>
      </c>
      <c r="R137" s="359">
        <v>169.11</v>
      </c>
      <c r="S137" s="359">
        <v>1.19</v>
      </c>
      <c r="T137" s="359">
        <v>234800.8</v>
      </c>
      <c r="U137" s="359"/>
      <c r="V137" s="358" t="s">
        <v>650</v>
      </c>
      <c r="W137" s="358" t="s">
        <v>650</v>
      </c>
      <c r="X137" s="358" t="s">
        <v>650</v>
      </c>
      <c r="Y137" s="358" t="s">
        <v>650</v>
      </c>
      <c r="Z137" s="358" t="s">
        <v>650</v>
      </c>
      <c r="AA137" s="358" t="s">
        <v>650</v>
      </c>
      <c r="AB137" s="358"/>
      <c r="AC137" s="358"/>
      <c r="AD137" s="358" t="s">
        <v>705</v>
      </c>
      <c r="AE137" s="358"/>
      <c r="AF137" s="358">
        <v>1967</v>
      </c>
      <c r="AG137" s="357">
        <f t="shared" si="4"/>
        <v>213067.87658802175</v>
      </c>
      <c r="AH137" s="311">
        <v>1</v>
      </c>
      <c r="AI137" s="357">
        <f t="shared" si="5"/>
        <v>213067.87658802175</v>
      </c>
      <c r="AJ137" s="312" t="s">
        <v>109</v>
      </c>
      <c r="AK137" s="312">
        <v>2025</v>
      </c>
    </row>
    <row r="138" spans="1:37" x14ac:dyDescent="0.25">
      <c r="A138" s="358">
        <v>17532</v>
      </c>
      <c r="B138" s="358">
        <v>2018</v>
      </c>
      <c r="C138" s="358" t="s">
        <v>149</v>
      </c>
      <c r="D138" s="358" t="s">
        <v>353</v>
      </c>
      <c r="E138" s="358">
        <v>58521</v>
      </c>
      <c r="F138" s="358" t="s">
        <v>762</v>
      </c>
      <c r="G138" s="358" t="s">
        <v>302</v>
      </c>
      <c r="H138" s="358" t="s">
        <v>647</v>
      </c>
      <c r="I138" s="358"/>
      <c r="J138" s="358"/>
      <c r="K138" s="358"/>
      <c r="L138" s="358"/>
      <c r="M138" s="358" t="s">
        <v>303</v>
      </c>
      <c r="N138" s="359"/>
      <c r="O138" s="360">
        <v>169877</v>
      </c>
      <c r="P138" s="360">
        <v>90686</v>
      </c>
      <c r="Q138" s="359"/>
      <c r="R138" s="359"/>
      <c r="S138" s="359"/>
      <c r="T138" s="359"/>
      <c r="U138" s="359"/>
      <c r="V138" s="358" t="s">
        <v>658</v>
      </c>
      <c r="W138" s="358" t="s">
        <v>658</v>
      </c>
      <c r="X138" s="358"/>
      <c r="Y138" s="358"/>
      <c r="Z138" s="358"/>
      <c r="AA138" s="358"/>
      <c r="AB138" s="358"/>
      <c r="AC138" s="358"/>
      <c r="AD138" s="358"/>
      <c r="AE138" s="358"/>
      <c r="AF138" s="358"/>
      <c r="AG138" s="357">
        <f t="shared" si="4"/>
        <v>0</v>
      </c>
      <c r="AH138" s="311">
        <v>1</v>
      </c>
      <c r="AI138" s="357">
        <f t="shared" si="5"/>
        <v>0</v>
      </c>
      <c r="AJ138" s="312" t="s">
        <v>109</v>
      </c>
      <c r="AK138" s="312">
        <v>2050</v>
      </c>
    </row>
    <row r="139" spans="1:37" x14ac:dyDescent="0.25">
      <c r="A139" s="358">
        <v>17533</v>
      </c>
      <c r="B139" s="358">
        <v>2018</v>
      </c>
      <c r="C139" s="358" t="s">
        <v>149</v>
      </c>
      <c r="D139" s="358" t="s">
        <v>379</v>
      </c>
      <c r="E139" s="358">
        <v>59618</v>
      </c>
      <c r="F139" s="358" t="s">
        <v>763</v>
      </c>
      <c r="G139" s="358" t="s">
        <v>302</v>
      </c>
      <c r="H139" s="358" t="s">
        <v>647</v>
      </c>
      <c r="I139" s="358"/>
      <c r="J139" s="358"/>
      <c r="K139" s="358"/>
      <c r="L139" s="358"/>
      <c r="M139" s="358" t="s">
        <v>303</v>
      </c>
      <c r="N139" s="359"/>
      <c r="O139" s="360">
        <v>226380</v>
      </c>
      <c r="P139" s="360">
        <v>120849</v>
      </c>
      <c r="Q139" s="359"/>
      <c r="R139" s="359"/>
      <c r="S139" s="359"/>
      <c r="T139" s="359"/>
      <c r="U139" s="359"/>
      <c r="V139" s="358" t="s">
        <v>658</v>
      </c>
      <c r="W139" s="358" t="s">
        <v>658</v>
      </c>
      <c r="X139" s="358"/>
      <c r="Y139" s="358"/>
      <c r="Z139" s="358"/>
      <c r="AA139" s="358"/>
      <c r="AB139" s="358"/>
      <c r="AC139" s="358"/>
      <c r="AD139" s="358"/>
      <c r="AE139" s="358"/>
      <c r="AF139" s="358"/>
      <c r="AG139" s="357">
        <f t="shared" si="4"/>
        <v>0</v>
      </c>
      <c r="AH139" s="311">
        <v>1</v>
      </c>
      <c r="AI139" s="357">
        <f t="shared" si="5"/>
        <v>0</v>
      </c>
      <c r="AJ139" s="312" t="s">
        <v>109</v>
      </c>
      <c r="AK139" s="312">
        <v>2050</v>
      </c>
    </row>
    <row r="140" spans="1:37" x14ac:dyDescent="0.25">
      <c r="A140" s="358">
        <v>17534</v>
      </c>
      <c r="B140" s="358">
        <v>2018</v>
      </c>
      <c r="C140" s="358" t="s">
        <v>149</v>
      </c>
      <c r="D140" s="358" t="s">
        <v>297</v>
      </c>
      <c r="E140" s="358">
        <v>57106</v>
      </c>
      <c r="F140" s="358" t="s">
        <v>156</v>
      </c>
      <c r="G140" s="358" t="s">
        <v>239</v>
      </c>
      <c r="H140" s="358" t="s">
        <v>647</v>
      </c>
      <c r="I140" s="358"/>
      <c r="J140" s="358"/>
      <c r="K140" s="358"/>
      <c r="L140" s="358"/>
      <c r="M140" s="358" t="s">
        <v>240</v>
      </c>
      <c r="N140" s="359"/>
      <c r="O140" s="360">
        <v>27182</v>
      </c>
      <c r="P140" s="360">
        <v>9597</v>
      </c>
      <c r="Q140" s="359"/>
      <c r="R140" s="359"/>
      <c r="S140" s="359"/>
      <c r="T140" s="359"/>
      <c r="U140" s="359"/>
      <c r="V140" s="358" t="s">
        <v>658</v>
      </c>
      <c r="W140" s="358" t="s">
        <v>658</v>
      </c>
      <c r="X140" s="358"/>
      <c r="Y140" s="358"/>
      <c r="Z140" s="358"/>
      <c r="AA140" s="358"/>
      <c r="AB140" s="358"/>
      <c r="AC140" s="358"/>
      <c r="AD140" s="358"/>
      <c r="AE140" s="358"/>
      <c r="AF140" s="358"/>
      <c r="AG140" s="357">
        <f t="shared" si="4"/>
        <v>0</v>
      </c>
      <c r="AH140" s="311">
        <v>1</v>
      </c>
      <c r="AI140" s="357">
        <f t="shared" si="5"/>
        <v>0</v>
      </c>
      <c r="AJ140" s="312" t="s">
        <v>109</v>
      </c>
      <c r="AK140" s="312">
        <v>2050</v>
      </c>
    </row>
    <row r="141" spans="1:37" x14ac:dyDescent="0.25">
      <c r="A141" s="358">
        <v>17535</v>
      </c>
      <c r="B141" s="358">
        <v>2018</v>
      </c>
      <c r="C141" s="358" t="s">
        <v>149</v>
      </c>
      <c r="D141" s="358" t="s">
        <v>412</v>
      </c>
      <c r="E141" s="358">
        <v>61681</v>
      </c>
      <c r="F141" s="358" t="s">
        <v>764</v>
      </c>
      <c r="G141" s="358" t="s">
        <v>302</v>
      </c>
      <c r="H141" s="358" t="s">
        <v>647</v>
      </c>
      <c r="I141" s="358"/>
      <c r="J141" s="358"/>
      <c r="K141" s="358"/>
      <c r="L141" s="358"/>
      <c r="M141" s="358" t="s">
        <v>303</v>
      </c>
      <c r="N141" s="359"/>
      <c r="O141" s="360">
        <v>124571</v>
      </c>
      <c r="P141" s="360">
        <v>66500</v>
      </c>
      <c r="Q141" s="359"/>
      <c r="R141" s="359"/>
      <c r="S141" s="359"/>
      <c r="T141" s="359"/>
      <c r="U141" s="359"/>
      <c r="V141" s="358" t="s">
        <v>658</v>
      </c>
      <c r="W141" s="358" t="s">
        <v>658</v>
      </c>
      <c r="X141" s="358"/>
      <c r="Y141" s="358"/>
      <c r="Z141" s="358"/>
      <c r="AA141" s="358"/>
      <c r="AB141" s="358"/>
      <c r="AC141" s="358"/>
      <c r="AD141" s="358"/>
      <c r="AE141" s="358"/>
      <c r="AF141" s="358"/>
      <c r="AG141" s="357">
        <f t="shared" si="4"/>
        <v>0</v>
      </c>
      <c r="AH141" s="311">
        <v>1</v>
      </c>
      <c r="AI141" s="357">
        <f t="shared" si="5"/>
        <v>0</v>
      </c>
      <c r="AJ141" s="312" t="s">
        <v>109</v>
      </c>
      <c r="AK141" s="312">
        <v>2050</v>
      </c>
    </row>
    <row r="142" spans="1:37" x14ac:dyDescent="0.25">
      <c r="A142" s="358">
        <v>17536</v>
      </c>
      <c r="B142" s="358">
        <v>2018</v>
      </c>
      <c r="C142" s="358" t="s">
        <v>149</v>
      </c>
      <c r="D142" s="358" t="s">
        <v>227</v>
      </c>
      <c r="E142" s="358">
        <v>54814</v>
      </c>
      <c r="F142" s="358" t="s">
        <v>765</v>
      </c>
      <c r="G142" s="358" t="s">
        <v>182</v>
      </c>
      <c r="H142" s="358" t="s">
        <v>670</v>
      </c>
      <c r="I142" s="358"/>
      <c r="J142" s="358"/>
      <c r="K142" s="358"/>
      <c r="L142" s="358"/>
      <c r="M142" s="358" t="s">
        <v>154</v>
      </c>
      <c r="N142" s="359"/>
      <c r="O142" s="360"/>
      <c r="P142" s="360"/>
      <c r="Q142" s="359"/>
      <c r="R142" s="359"/>
      <c r="S142" s="359"/>
      <c r="T142" s="359"/>
      <c r="U142" s="359"/>
      <c r="V142" s="358"/>
      <c r="W142" s="358"/>
      <c r="X142" s="358"/>
      <c r="Y142" s="358"/>
      <c r="Z142" s="358"/>
      <c r="AA142" s="358"/>
      <c r="AB142" s="358"/>
      <c r="AC142" s="358"/>
      <c r="AD142" s="358"/>
      <c r="AE142" s="358"/>
      <c r="AF142" s="358"/>
      <c r="AG142" s="357">
        <f t="shared" si="4"/>
        <v>0</v>
      </c>
      <c r="AH142" s="311">
        <v>1</v>
      </c>
      <c r="AI142" s="357">
        <f t="shared" si="5"/>
        <v>0</v>
      </c>
      <c r="AJ142" s="312" t="s">
        <v>109</v>
      </c>
      <c r="AK142" s="312">
        <v>2050</v>
      </c>
    </row>
    <row r="143" spans="1:37" x14ac:dyDescent="0.25">
      <c r="A143" s="358">
        <v>17537</v>
      </c>
      <c r="B143" s="358">
        <v>2018</v>
      </c>
      <c r="C143" s="358" t="s">
        <v>149</v>
      </c>
      <c r="D143" s="358" t="s">
        <v>227</v>
      </c>
      <c r="E143" s="358">
        <v>54814</v>
      </c>
      <c r="F143" s="358" t="s">
        <v>766</v>
      </c>
      <c r="G143" s="358" t="s">
        <v>182</v>
      </c>
      <c r="H143" s="358" t="s">
        <v>670</v>
      </c>
      <c r="I143" s="358"/>
      <c r="J143" s="358"/>
      <c r="K143" s="358"/>
      <c r="L143" s="358"/>
      <c r="M143" s="358" t="s">
        <v>154</v>
      </c>
      <c r="N143" s="359"/>
      <c r="O143" s="360"/>
      <c r="P143" s="360"/>
      <c r="Q143" s="359"/>
      <c r="R143" s="359"/>
      <c r="S143" s="359"/>
      <c r="T143" s="359"/>
      <c r="U143" s="359"/>
      <c r="V143" s="358"/>
      <c r="W143" s="358"/>
      <c r="X143" s="358"/>
      <c r="Y143" s="358"/>
      <c r="Z143" s="358"/>
      <c r="AA143" s="358"/>
      <c r="AB143" s="358"/>
      <c r="AC143" s="358"/>
      <c r="AD143" s="358"/>
      <c r="AE143" s="358"/>
      <c r="AF143" s="358"/>
      <c r="AG143" s="357">
        <f t="shared" si="4"/>
        <v>0</v>
      </c>
      <c r="AH143" s="311">
        <v>1</v>
      </c>
      <c r="AI143" s="357">
        <f t="shared" si="5"/>
        <v>0</v>
      </c>
      <c r="AJ143" s="312" t="s">
        <v>109</v>
      </c>
      <c r="AK143" s="312">
        <v>2050</v>
      </c>
    </row>
    <row r="144" spans="1:37" x14ac:dyDescent="0.25">
      <c r="A144" s="358">
        <v>17538</v>
      </c>
      <c r="B144" s="358">
        <v>2018</v>
      </c>
      <c r="C144" s="358" t="s">
        <v>149</v>
      </c>
      <c r="D144" s="358" t="s">
        <v>227</v>
      </c>
      <c r="E144" s="358">
        <v>54814</v>
      </c>
      <c r="F144" s="358" t="s">
        <v>767</v>
      </c>
      <c r="G144" s="358" t="s">
        <v>182</v>
      </c>
      <c r="H144" s="358" t="s">
        <v>670</v>
      </c>
      <c r="I144" s="358"/>
      <c r="J144" s="358"/>
      <c r="K144" s="358"/>
      <c r="L144" s="358"/>
      <c r="M144" s="358" t="s">
        <v>154</v>
      </c>
      <c r="N144" s="359"/>
      <c r="O144" s="360"/>
      <c r="P144" s="360"/>
      <c r="Q144" s="359"/>
      <c r="R144" s="359"/>
      <c r="S144" s="359"/>
      <c r="T144" s="359"/>
      <c r="U144" s="359"/>
      <c r="V144" s="358"/>
      <c r="W144" s="358"/>
      <c r="X144" s="358"/>
      <c r="Y144" s="358"/>
      <c r="Z144" s="358"/>
      <c r="AA144" s="358"/>
      <c r="AB144" s="358"/>
      <c r="AC144" s="358"/>
      <c r="AD144" s="358"/>
      <c r="AE144" s="358"/>
      <c r="AF144" s="358"/>
      <c r="AG144" s="357">
        <f t="shared" si="4"/>
        <v>0</v>
      </c>
      <c r="AH144" s="311">
        <v>1</v>
      </c>
      <c r="AI144" s="357">
        <f t="shared" si="5"/>
        <v>0</v>
      </c>
      <c r="AJ144" s="312" t="s">
        <v>109</v>
      </c>
      <c r="AK144" s="312">
        <v>2050</v>
      </c>
    </row>
    <row r="145" spans="1:37" x14ac:dyDescent="0.25">
      <c r="A145" s="358">
        <v>17539</v>
      </c>
      <c r="B145" s="358">
        <v>2018</v>
      </c>
      <c r="C145" s="358" t="s">
        <v>149</v>
      </c>
      <c r="D145" s="358" t="s">
        <v>227</v>
      </c>
      <c r="E145" s="358">
        <v>54814</v>
      </c>
      <c r="F145" s="358" t="s">
        <v>768</v>
      </c>
      <c r="G145" s="358" t="s">
        <v>182</v>
      </c>
      <c r="H145" s="358" t="s">
        <v>670</v>
      </c>
      <c r="I145" s="358"/>
      <c r="J145" s="358"/>
      <c r="K145" s="358"/>
      <c r="L145" s="358"/>
      <c r="M145" s="358" t="s">
        <v>154</v>
      </c>
      <c r="N145" s="359"/>
      <c r="O145" s="360"/>
      <c r="P145" s="360"/>
      <c r="Q145" s="359"/>
      <c r="R145" s="359"/>
      <c r="S145" s="359"/>
      <c r="T145" s="359"/>
      <c r="U145" s="359"/>
      <c r="V145" s="358"/>
      <c r="W145" s="358"/>
      <c r="X145" s="358"/>
      <c r="Y145" s="358"/>
      <c r="Z145" s="358"/>
      <c r="AA145" s="358"/>
      <c r="AB145" s="358"/>
      <c r="AC145" s="358"/>
      <c r="AD145" s="358"/>
      <c r="AE145" s="358"/>
      <c r="AF145" s="358"/>
      <c r="AG145" s="357">
        <f t="shared" si="4"/>
        <v>0</v>
      </c>
      <c r="AH145" s="311">
        <v>1</v>
      </c>
      <c r="AI145" s="357">
        <f t="shared" si="5"/>
        <v>0</v>
      </c>
      <c r="AJ145" s="312" t="s">
        <v>109</v>
      </c>
      <c r="AK145" s="312">
        <v>2050</v>
      </c>
    </row>
    <row r="146" spans="1:37" x14ac:dyDescent="0.25">
      <c r="A146" s="358">
        <v>17540</v>
      </c>
      <c r="B146" s="358">
        <v>2018</v>
      </c>
      <c r="C146" s="358" t="s">
        <v>149</v>
      </c>
      <c r="D146" s="358" t="s">
        <v>383</v>
      </c>
      <c r="E146" s="358">
        <v>59838</v>
      </c>
      <c r="F146" s="358" t="s">
        <v>731</v>
      </c>
      <c r="G146" s="358" t="s">
        <v>239</v>
      </c>
      <c r="H146" s="358" t="s">
        <v>647</v>
      </c>
      <c r="I146" s="358"/>
      <c r="J146" s="358"/>
      <c r="K146" s="358"/>
      <c r="L146" s="358"/>
      <c r="M146" s="358" t="s">
        <v>240</v>
      </c>
      <c r="N146" s="359"/>
      <c r="O146" s="360">
        <v>1905963</v>
      </c>
      <c r="P146" s="360">
        <v>672940</v>
      </c>
      <c r="Q146" s="359"/>
      <c r="R146" s="359"/>
      <c r="S146" s="359"/>
      <c r="T146" s="359"/>
      <c r="U146" s="359"/>
      <c r="V146" s="358" t="s">
        <v>658</v>
      </c>
      <c r="W146" s="358" t="s">
        <v>658</v>
      </c>
      <c r="X146" s="358"/>
      <c r="Y146" s="358"/>
      <c r="Z146" s="358"/>
      <c r="AA146" s="358"/>
      <c r="AB146" s="358"/>
      <c r="AC146" s="358"/>
      <c r="AD146" s="358"/>
      <c r="AE146" s="358"/>
      <c r="AF146" s="358"/>
      <c r="AG146" s="357">
        <f t="shared" si="4"/>
        <v>0</v>
      </c>
      <c r="AH146" s="311">
        <v>1</v>
      </c>
      <c r="AI146" s="357">
        <f t="shared" si="5"/>
        <v>0</v>
      </c>
      <c r="AJ146" s="312" t="s">
        <v>109</v>
      </c>
      <c r="AK146" s="312">
        <v>2050</v>
      </c>
    </row>
    <row r="147" spans="1:37" x14ac:dyDescent="0.25">
      <c r="A147" s="358">
        <v>17541</v>
      </c>
      <c r="B147" s="358">
        <v>2018</v>
      </c>
      <c r="C147" s="358" t="s">
        <v>149</v>
      </c>
      <c r="D147" s="358" t="s">
        <v>170</v>
      </c>
      <c r="E147" s="358">
        <v>584</v>
      </c>
      <c r="F147" s="358" t="s">
        <v>156</v>
      </c>
      <c r="G147" s="358" t="s">
        <v>172</v>
      </c>
      <c r="H147" s="358" t="s">
        <v>647</v>
      </c>
      <c r="I147" s="358"/>
      <c r="J147" s="358"/>
      <c r="K147" s="358"/>
      <c r="L147" s="358"/>
      <c r="M147" s="358" t="s">
        <v>173</v>
      </c>
      <c r="N147" s="359"/>
      <c r="O147" s="360">
        <v>364720</v>
      </c>
      <c r="P147" s="360">
        <v>165342</v>
      </c>
      <c r="Q147" s="359"/>
      <c r="R147" s="359"/>
      <c r="S147" s="359"/>
      <c r="T147" s="359"/>
      <c r="U147" s="359"/>
      <c r="V147" s="358" t="s">
        <v>658</v>
      </c>
      <c r="W147" s="358" t="s">
        <v>658</v>
      </c>
      <c r="X147" s="358"/>
      <c r="Y147" s="358"/>
      <c r="Z147" s="358"/>
      <c r="AA147" s="358"/>
      <c r="AB147" s="358"/>
      <c r="AC147" s="358"/>
      <c r="AD147" s="358"/>
      <c r="AE147" s="358"/>
      <c r="AF147" s="358"/>
      <c r="AG147" s="357">
        <f t="shared" si="4"/>
        <v>0</v>
      </c>
      <c r="AH147" s="311">
        <v>1</v>
      </c>
      <c r="AI147" s="357">
        <f t="shared" si="5"/>
        <v>0</v>
      </c>
      <c r="AJ147" s="312" t="s">
        <v>109</v>
      </c>
      <c r="AK147" s="312">
        <v>2050</v>
      </c>
    </row>
    <row r="148" spans="1:37" x14ac:dyDescent="0.25">
      <c r="A148" s="358">
        <v>17542</v>
      </c>
      <c r="B148" s="358">
        <v>2018</v>
      </c>
      <c r="C148" s="358" t="s">
        <v>149</v>
      </c>
      <c r="D148" s="358" t="s">
        <v>170</v>
      </c>
      <c r="E148" s="358">
        <v>584</v>
      </c>
      <c r="F148" s="358" t="s">
        <v>160</v>
      </c>
      <c r="G148" s="358" t="s">
        <v>172</v>
      </c>
      <c r="H148" s="358" t="s">
        <v>647</v>
      </c>
      <c r="I148" s="358"/>
      <c r="J148" s="358"/>
      <c r="K148" s="358"/>
      <c r="L148" s="358"/>
      <c r="M148" s="358" t="s">
        <v>173</v>
      </c>
      <c r="N148" s="359"/>
      <c r="O148" s="360">
        <v>364720</v>
      </c>
      <c r="P148" s="360">
        <v>165342</v>
      </c>
      <c r="Q148" s="359"/>
      <c r="R148" s="359"/>
      <c r="S148" s="359"/>
      <c r="T148" s="359"/>
      <c r="U148" s="359"/>
      <c r="V148" s="358" t="s">
        <v>658</v>
      </c>
      <c r="W148" s="358" t="s">
        <v>658</v>
      </c>
      <c r="X148" s="358"/>
      <c r="Y148" s="358"/>
      <c r="Z148" s="358"/>
      <c r="AA148" s="358"/>
      <c r="AB148" s="358"/>
      <c r="AC148" s="358"/>
      <c r="AD148" s="358"/>
      <c r="AE148" s="358"/>
      <c r="AF148" s="358"/>
      <c r="AG148" s="357">
        <f t="shared" si="4"/>
        <v>0</v>
      </c>
      <c r="AH148" s="311">
        <v>1</v>
      </c>
      <c r="AI148" s="357">
        <f t="shared" si="5"/>
        <v>0</v>
      </c>
      <c r="AJ148" s="312" t="s">
        <v>109</v>
      </c>
      <c r="AK148" s="312">
        <v>2050</v>
      </c>
    </row>
    <row r="149" spans="1:37" x14ac:dyDescent="0.25">
      <c r="A149" s="358">
        <v>17543</v>
      </c>
      <c r="B149" s="358">
        <v>2018</v>
      </c>
      <c r="C149" s="358" t="s">
        <v>149</v>
      </c>
      <c r="D149" s="358" t="s">
        <v>769</v>
      </c>
      <c r="E149" s="358">
        <v>61783</v>
      </c>
      <c r="F149" s="358" t="s">
        <v>770</v>
      </c>
      <c r="G149" s="358" t="s">
        <v>302</v>
      </c>
      <c r="H149" s="358" t="s">
        <v>676</v>
      </c>
      <c r="I149" s="358"/>
      <c r="J149" s="358"/>
      <c r="K149" s="358"/>
      <c r="L149" s="358"/>
      <c r="M149" s="358" t="s">
        <v>303</v>
      </c>
      <c r="N149" s="359"/>
      <c r="O149" s="360"/>
      <c r="P149" s="360"/>
      <c r="Q149" s="359"/>
      <c r="R149" s="359"/>
      <c r="S149" s="359"/>
      <c r="T149" s="359"/>
      <c r="U149" s="359"/>
      <c r="V149" s="358"/>
      <c r="W149" s="358"/>
      <c r="X149" s="358"/>
      <c r="Y149" s="358"/>
      <c r="Z149" s="358"/>
      <c r="AA149" s="358"/>
      <c r="AB149" s="358"/>
      <c r="AC149" s="358"/>
      <c r="AD149" s="358"/>
      <c r="AE149" s="358"/>
      <c r="AF149" s="358"/>
      <c r="AG149" s="357">
        <f t="shared" si="4"/>
        <v>0</v>
      </c>
      <c r="AH149" s="311">
        <v>1</v>
      </c>
      <c r="AI149" s="357">
        <f t="shared" si="5"/>
        <v>0</v>
      </c>
      <c r="AJ149" s="312" t="s">
        <v>109</v>
      </c>
      <c r="AK149" s="312">
        <v>2050</v>
      </c>
    </row>
    <row r="150" spans="1:37" x14ac:dyDescent="0.25">
      <c r="A150" s="358">
        <v>17544</v>
      </c>
      <c r="B150" s="358">
        <v>2018</v>
      </c>
      <c r="C150" s="358" t="s">
        <v>149</v>
      </c>
      <c r="D150" s="358" t="s">
        <v>229</v>
      </c>
      <c r="E150" s="358">
        <v>54975</v>
      </c>
      <c r="F150" s="358" t="s">
        <v>771</v>
      </c>
      <c r="G150" s="358" t="s">
        <v>182</v>
      </c>
      <c r="H150" s="358" t="s">
        <v>647</v>
      </c>
      <c r="I150" s="358"/>
      <c r="J150" s="358"/>
      <c r="K150" s="358"/>
      <c r="L150" s="358"/>
      <c r="M150" s="358" t="s">
        <v>154</v>
      </c>
      <c r="N150" s="359"/>
      <c r="O150" s="360">
        <v>431687</v>
      </c>
      <c r="P150" s="360">
        <v>147297</v>
      </c>
      <c r="Q150" s="359">
        <v>65.540000000000006</v>
      </c>
      <c r="R150" s="359">
        <v>22.35</v>
      </c>
      <c r="S150" s="359">
        <v>0.68979999999999997</v>
      </c>
      <c r="T150" s="359">
        <v>25229.742999999999</v>
      </c>
      <c r="U150" s="359"/>
      <c r="V150" s="358" t="s">
        <v>658</v>
      </c>
      <c r="W150" s="358" t="s">
        <v>658</v>
      </c>
      <c r="X150" s="358" t="s">
        <v>672</v>
      </c>
      <c r="Y150" s="358" t="s">
        <v>672</v>
      </c>
      <c r="Z150" s="358" t="s">
        <v>672</v>
      </c>
      <c r="AA150" s="358" t="s">
        <v>672</v>
      </c>
      <c r="AB150" s="358"/>
      <c r="AC150" s="358"/>
      <c r="AD150" s="358"/>
      <c r="AE150" s="358"/>
      <c r="AF150" s="358"/>
      <c r="AG150" s="357">
        <f t="shared" si="4"/>
        <v>22894.503629764062</v>
      </c>
      <c r="AH150" s="311">
        <v>1</v>
      </c>
      <c r="AI150" s="357">
        <f t="shared" si="5"/>
        <v>22894.503629764062</v>
      </c>
      <c r="AJ150" s="312" t="s">
        <v>109</v>
      </c>
      <c r="AK150" s="312">
        <v>2050</v>
      </c>
    </row>
    <row r="151" spans="1:37" x14ac:dyDescent="0.25">
      <c r="A151" s="358">
        <v>17545</v>
      </c>
      <c r="B151" s="358">
        <v>2018</v>
      </c>
      <c r="C151" s="358" t="s">
        <v>149</v>
      </c>
      <c r="D151" s="358" t="s">
        <v>237</v>
      </c>
      <c r="E151" s="358">
        <v>56097</v>
      </c>
      <c r="F151" s="358" t="s">
        <v>772</v>
      </c>
      <c r="G151" s="358" t="s">
        <v>239</v>
      </c>
      <c r="H151" s="358" t="s">
        <v>647</v>
      </c>
      <c r="I151" s="358"/>
      <c r="J151" s="358"/>
      <c r="K151" s="358"/>
      <c r="L151" s="358"/>
      <c r="M151" s="358" t="s">
        <v>240</v>
      </c>
      <c r="N151" s="359"/>
      <c r="O151" s="360">
        <v>4423462</v>
      </c>
      <c r="P151" s="360">
        <v>1235955</v>
      </c>
      <c r="Q151" s="359"/>
      <c r="R151" s="359"/>
      <c r="S151" s="359"/>
      <c r="T151" s="359"/>
      <c r="U151" s="359"/>
      <c r="V151" s="358" t="s">
        <v>658</v>
      </c>
      <c r="W151" s="358" t="s">
        <v>658</v>
      </c>
      <c r="X151" s="358"/>
      <c r="Y151" s="358"/>
      <c r="Z151" s="358"/>
      <c r="AA151" s="358"/>
      <c r="AB151" s="358"/>
      <c r="AC151" s="358"/>
      <c r="AD151" s="358"/>
      <c r="AE151" s="358"/>
      <c r="AF151" s="358"/>
      <c r="AG151" s="357">
        <f t="shared" si="4"/>
        <v>0</v>
      </c>
      <c r="AH151" s="311">
        <v>1</v>
      </c>
      <c r="AI151" s="357">
        <f t="shared" si="5"/>
        <v>0</v>
      </c>
      <c r="AJ151" s="312" t="s">
        <v>109</v>
      </c>
      <c r="AK151" s="312">
        <v>2050</v>
      </c>
    </row>
    <row r="152" spans="1:37" x14ac:dyDescent="0.25">
      <c r="A152" s="358">
        <v>17546</v>
      </c>
      <c r="B152" s="358">
        <v>2018</v>
      </c>
      <c r="C152" s="358" t="s">
        <v>149</v>
      </c>
      <c r="D152" s="358" t="s">
        <v>352</v>
      </c>
      <c r="E152" s="358">
        <v>58520</v>
      </c>
      <c r="F152" s="358" t="s">
        <v>773</v>
      </c>
      <c r="G152" s="358" t="s">
        <v>302</v>
      </c>
      <c r="H152" s="358" t="s">
        <v>647</v>
      </c>
      <c r="I152" s="358"/>
      <c r="J152" s="358"/>
      <c r="K152" s="358"/>
      <c r="L152" s="358"/>
      <c r="M152" s="358" t="s">
        <v>303</v>
      </c>
      <c r="N152" s="359"/>
      <c r="O152" s="360">
        <v>163831</v>
      </c>
      <c r="P152" s="360">
        <v>87459</v>
      </c>
      <c r="Q152" s="359"/>
      <c r="R152" s="359"/>
      <c r="S152" s="359"/>
      <c r="T152" s="359"/>
      <c r="U152" s="359"/>
      <c r="V152" s="358" t="s">
        <v>658</v>
      </c>
      <c r="W152" s="358" t="s">
        <v>658</v>
      </c>
      <c r="X152" s="358"/>
      <c r="Y152" s="358"/>
      <c r="Z152" s="358"/>
      <c r="AA152" s="358"/>
      <c r="AB152" s="358"/>
      <c r="AC152" s="358"/>
      <c r="AD152" s="358"/>
      <c r="AE152" s="358"/>
      <c r="AF152" s="358"/>
      <c r="AG152" s="357">
        <f t="shared" si="4"/>
        <v>0</v>
      </c>
      <c r="AH152" s="311">
        <v>1</v>
      </c>
      <c r="AI152" s="357">
        <f t="shared" si="5"/>
        <v>0</v>
      </c>
      <c r="AJ152" s="312" t="s">
        <v>109</v>
      </c>
      <c r="AK152" s="312">
        <v>2050</v>
      </c>
    </row>
    <row r="153" spans="1:37" x14ac:dyDescent="0.25">
      <c r="A153" s="358">
        <v>17547</v>
      </c>
      <c r="B153" s="358">
        <v>2018</v>
      </c>
      <c r="C153" s="358" t="s">
        <v>149</v>
      </c>
      <c r="D153" s="358" t="s">
        <v>774</v>
      </c>
      <c r="E153" s="358">
        <v>58899</v>
      </c>
      <c r="F153" s="358" t="s">
        <v>775</v>
      </c>
      <c r="G153" s="358" t="s">
        <v>302</v>
      </c>
      <c r="H153" s="358" t="s">
        <v>647</v>
      </c>
      <c r="I153" s="358"/>
      <c r="J153" s="358"/>
      <c r="K153" s="358"/>
      <c r="L153" s="358"/>
      <c r="M153" s="358" t="s">
        <v>303</v>
      </c>
      <c r="N153" s="359"/>
      <c r="O153" s="360">
        <v>6136</v>
      </c>
      <c r="P153" s="360">
        <v>2890</v>
      </c>
      <c r="Q153" s="359"/>
      <c r="R153" s="359"/>
      <c r="S153" s="359"/>
      <c r="T153" s="359"/>
      <c r="U153" s="359"/>
      <c r="V153" s="358" t="s">
        <v>658</v>
      </c>
      <c r="W153" s="358" t="s">
        <v>658</v>
      </c>
      <c r="X153" s="358"/>
      <c r="Y153" s="358"/>
      <c r="Z153" s="358"/>
      <c r="AA153" s="358"/>
      <c r="AB153" s="358"/>
      <c r="AC153" s="358"/>
      <c r="AD153" s="358"/>
      <c r="AE153" s="358"/>
      <c r="AF153" s="358"/>
      <c r="AG153" s="357">
        <f t="shared" si="4"/>
        <v>0</v>
      </c>
      <c r="AH153" s="311">
        <v>1</v>
      </c>
      <c r="AI153" s="357">
        <f t="shared" si="5"/>
        <v>0</v>
      </c>
      <c r="AJ153" s="312" t="s">
        <v>109</v>
      </c>
      <c r="AK153" s="312">
        <v>2050</v>
      </c>
    </row>
    <row r="154" spans="1:37" x14ac:dyDescent="0.25">
      <c r="A154" s="358">
        <v>17548</v>
      </c>
      <c r="B154" s="358">
        <v>2018</v>
      </c>
      <c r="C154" s="358" t="s">
        <v>149</v>
      </c>
      <c r="D154" s="358" t="s">
        <v>774</v>
      </c>
      <c r="E154" s="358">
        <v>58899</v>
      </c>
      <c r="F154" s="358" t="s">
        <v>776</v>
      </c>
      <c r="G154" s="358" t="s">
        <v>344</v>
      </c>
      <c r="H154" s="358" t="s">
        <v>647</v>
      </c>
      <c r="I154" s="358"/>
      <c r="J154" s="358"/>
      <c r="K154" s="358"/>
      <c r="L154" s="358"/>
      <c r="M154" s="358" t="s">
        <v>345</v>
      </c>
      <c r="N154" s="359"/>
      <c r="O154" s="360"/>
      <c r="P154" s="360"/>
      <c r="Q154" s="359"/>
      <c r="R154" s="359"/>
      <c r="S154" s="359"/>
      <c r="T154" s="359"/>
      <c r="U154" s="359"/>
      <c r="V154" s="358"/>
      <c r="W154" s="358"/>
      <c r="X154" s="358"/>
      <c r="Y154" s="358"/>
      <c r="Z154" s="358"/>
      <c r="AA154" s="358"/>
      <c r="AB154" s="358"/>
      <c r="AC154" s="358"/>
      <c r="AD154" s="358"/>
      <c r="AE154" s="358"/>
      <c r="AF154" s="358"/>
      <c r="AG154" s="357">
        <f t="shared" si="4"/>
        <v>0</v>
      </c>
      <c r="AH154" s="311">
        <v>1</v>
      </c>
      <c r="AI154" s="357">
        <f t="shared" si="5"/>
        <v>0</v>
      </c>
      <c r="AJ154" s="312" t="s">
        <v>109</v>
      </c>
      <c r="AK154" s="312">
        <v>2050</v>
      </c>
    </row>
    <row r="155" spans="1:37" x14ac:dyDescent="0.25">
      <c r="A155" s="358">
        <v>17549</v>
      </c>
      <c r="B155" s="358">
        <v>2018</v>
      </c>
      <c r="C155" s="358" t="s">
        <v>149</v>
      </c>
      <c r="D155" s="358" t="s">
        <v>777</v>
      </c>
      <c r="E155" s="358">
        <v>7975</v>
      </c>
      <c r="F155" s="358" t="s">
        <v>156</v>
      </c>
      <c r="G155" s="358" t="s">
        <v>182</v>
      </c>
      <c r="H155" s="358" t="s">
        <v>647</v>
      </c>
      <c r="I155" s="358" t="s">
        <v>97</v>
      </c>
      <c r="J155" s="358" t="s">
        <v>660</v>
      </c>
      <c r="K155" s="358" t="s">
        <v>191</v>
      </c>
      <c r="L155" s="358"/>
      <c r="M155" s="358" t="s">
        <v>154</v>
      </c>
      <c r="N155" s="359">
        <v>445</v>
      </c>
      <c r="O155" s="360">
        <v>110426</v>
      </c>
      <c r="P155" s="360">
        <v>60014</v>
      </c>
      <c r="Q155" s="359">
        <v>8.1199999999999992</v>
      </c>
      <c r="R155" s="359">
        <v>4.05</v>
      </c>
      <c r="S155" s="359">
        <v>7.0000000000000007E-2</v>
      </c>
      <c r="T155" s="359">
        <v>6649.5</v>
      </c>
      <c r="U155" s="359"/>
      <c r="V155" s="358" t="s">
        <v>650</v>
      </c>
      <c r="W155" s="358" t="s">
        <v>650</v>
      </c>
      <c r="X155" s="358" t="s">
        <v>650</v>
      </c>
      <c r="Y155" s="358" t="s">
        <v>650</v>
      </c>
      <c r="Z155" s="358" t="s">
        <v>650</v>
      </c>
      <c r="AA155" s="358" t="s">
        <v>650</v>
      </c>
      <c r="AB155" s="358"/>
      <c r="AC155" s="358"/>
      <c r="AD155" s="358" t="s">
        <v>754</v>
      </c>
      <c r="AE155" s="358"/>
      <c r="AF155" s="358">
        <v>2003</v>
      </c>
      <c r="AG155" s="357">
        <f t="shared" si="4"/>
        <v>6034.0290381125224</v>
      </c>
      <c r="AH155" s="311">
        <v>1</v>
      </c>
      <c r="AI155" s="357">
        <f t="shared" si="5"/>
        <v>6034.0290381125224</v>
      </c>
      <c r="AJ155" s="312" t="s">
        <v>109</v>
      </c>
      <c r="AK155" s="312">
        <v>2050</v>
      </c>
    </row>
    <row r="156" spans="1:37" x14ac:dyDescent="0.25">
      <c r="A156" s="358">
        <v>17550</v>
      </c>
      <c r="B156" s="358">
        <v>2018</v>
      </c>
      <c r="C156" s="358" t="s">
        <v>149</v>
      </c>
      <c r="D156" s="358" t="s">
        <v>777</v>
      </c>
      <c r="E156" s="358">
        <v>7975</v>
      </c>
      <c r="F156" s="358" t="s">
        <v>160</v>
      </c>
      <c r="G156" s="358" t="s">
        <v>182</v>
      </c>
      <c r="H156" s="358" t="s">
        <v>647</v>
      </c>
      <c r="I156" s="358" t="s">
        <v>97</v>
      </c>
      <c r="J156" s="358" t="s">
        <v>660</v>
      </c>
      <c r="K156" s="358" t="s">
        <v>191</v>
      </c>
      <c r="L156" s="358"/>
      <c r="M156" s="358" t="s">
        <v>154</v>
      </c>
      <c r="N156" s="359">
        <v>324</v>
      </c>
      <c r="O156" s="360">
        <v>100589</v>
      </c>
      <c r="P156" s="360">
        <v>85127</v>
      </c>
      <c r="Q156" s="359">
        <v>5.67</v>
      </c>
      <c r="R156" s="359">
        <v>4.6100000000000003</v>
      </c>
      <c r="S156" s="359">
        <v>0.05</v>
      </c>
      <c r="T156" s="359">
        <v>6023.2</v>
      </c>
      <c r="U156" s="359"/>
      <c r="V156" s="358" t="s">
        <v>650</v>
      </c>
      <c r="W156" s="358" t="s">
        <v>650</v>
      </c>
      <c r="X156" s="358" t="s">
        <v>650</v>
      </c>
      <c r="Y156" s="358" t="s">
        <v>650</v>
      </c>
      <c r="Z156" s="358" t="s">
        <v>650</v>
      </c>
      <c r="AA156" s="358" t="s">
        <v>650</v>
      </c>
      <c r="AB156" s="358"/>
      <c r="AC156" s="358"/>
      <c r="AD156" s="358" t="s">
        <v>754</v>
      </c>
      <c r="AE156" s="358"/>
      <c r="AF156" s="358">
        <v>2003</v>
      </c>
      <c r="AG156" s="357">
        <f t="shared" si="4"/>
        <v>5465.6987295825766</v>
      </c>
      <c r="AH156" s="311">
        <v>1</v>
      </c>
      <c r="AI156" s="357">
        <f t="shared" si="5"/>
        <v>5465.6987295825766</v>
      </c>
      <c r="AJ156" s="312" t="s">
        <v>109</v>
      </c>
      <c r="AK156" s="312">
        <v>2050</v>
      </c>
    </row>
    <row r="157" spans="1:37" x14ac:dyDescent="0.25">
      <c r="A157" s="358">
        <v>17551</v>
      </c>
      <c r="B157" s="358">
        <v>2018</v>
      </c>
      <c r="C157" s="358" t="s">
        <v>149</v>
      </c>
      <c r="D157" s="358" t="s">
        <v>777</v>
      </c>
      <c r="E157" s="358">
        <v>7975</v>
      </c>
      <c r="F157" s="358" t="s">
        <v>164</v>
      </c>
      <c r="G157" s="358" t="s">
        <v>182</v>
      </c>
      <c r="H157" s="358" t="s">
        <v>647</v>
      </c>
      <c r="I157" s="358" t="s">
        <v>97</v>
      </c>
      <c r="J157" s="358" t="s">
        <v>660</v>
      </c>
      <c r="K157" s="358" t="s">
        <v>191</v>
      </c>
      <c r="L157" s="358"/>
      <c r="M157" s="358" t="s">
        <v>154</v>
      </c>
      <c r="N157" s="359">
        <v>1198</v>
      </c>
      <c r="O157" s="360">
        <v>359729</v>
      </c>
      <c r="P157" s="360">
        <v>235562</v>
      </c>
      <c r="Q157" s="359">
        <v>22.51</v>
      </c>
      <c r="R157" s="359">
        <v>13.51</v>
      </c>
      <c r="S157" s="359">
        <v>0.13</v>
      </c>
      <c r="T157" s="359">
        <v>21431.599999999999</v>
      </c>
      <c r="U157" s="359"/>
      <c r="V157" s="358" t="s">
        <v>650</v>
      </c>
      <c r="W157" s="358" t="s">
        <v>650</v>
      </c>
      <c r="X157" s="358" t="s">
        <v>650</v>
      </c>
      <c r="Y157" s="358" t="s">
        <v>650</v>
      </c>
      <c r="Z157" s="358" t="s">
        <v>650</v>
      </c>
      <c r="AA157" s="358" t="s">
        <v>650</v>
      </c>
      <c r="AB157" s="358"/>
      <c r="AC157" s="358"/>
      <c r="AD157" s="358" t="s">
        <v>754</v>
      </c>
      <c r="AE157" s="358"/>
      <c r="AF157" s="358">
        <v>2003</v>
      </c>
      <c r="AG157" s="357">
        <f t="shared" si="4"/>
        <v>19447.91288566243</v>
      </c>
      <c r="AH157" s="311">
        <v>1</v>
      </c>
      <c r="AI157" s="357">
        <f t="shared" si="5"/>
        <v>19447.91288566243</v>
      </c>
      <c r="AJ157" s="312" t="s">
        <v>109</v>
      </c>
      <c r="AK157" s="312">
        <v>2050</v>
      </c>
    </row>
    <row r="158" spans="1:37" x14ac:dyDescent="0.25">
      <c r="A158" s="358">
        <v>17552</v>
      </c>
      <c r="B158" s="358">
        <v>2018</v>
      </c>
      <c r="C158" s="358" t="s">
        <v>149</v>
      </c>
      <c r="D158" s="358" t="s">
        <v>777</v>
      </c>
      <c r="E158" s="358">
        <v>7975</v>
      </c>
      <c r="F158" s="358" t="s">
        <v>165</v>
      </c>
      <c r="G158" s="358" t="s">
        <v>182</v>
      </c>
      <c r="H158" s="358" t="s">
        <v>647</v>
      </c>
      <c r="I158" s="358" t="s">
        <v>97</v>
      </c>
      <c r="J158" s="358" t="s">
        <v>660</v>
      </c>
      <c r="K158" s="358" t="s">
        <v>191</v>
      </c>
      <c r="L158" s="358"/>
      <c r="M158" s="358" t="s">
        <v>154</v>
      </c>
      <c r="N158" s="359">
        <v>393</v>
      </c>
      <c r="O158" s="360">
        <v>114403</v>
      </c>
      <c r="P158" s="360">
        <v>105838</v>
      </c>
      <c r="Q158" s="359">
        <v>7.01</v>
      </c>
      <c r="R158" s="359">
        <v>6.38</v>
      </c>
      <c r="S158" s="359">
        <v>7.0000000000000007E-2</v>
      </c>
      <c r="T158" s="359">
        <v>6865.5</v>
      </c>
      <c r="U158" s="359"/>
      <c r="V158" s="358" t="s">
        <v>650</v>
      </c>
      <c r="W158" s="358" t="s">
        <v>650</v>
      </c>
      <c r="X158" s="358" t="s">
        <v>650</v>
      </c>
      <c r="Y158" s="358" t="s">
        <v>650</v>
      </c>
      <c r="Z158" s="358" t="s">
        <v>650</v>
      </c>
      <c r="AA158" s="358" t="s">
        <v>650</v>
      </c>
      <c r="AB158" s="358"/>
      <c r="AC158" s="358"/>
      <c r="AD158" s="358" t="s">
        <v>754</v>
      </c>
      <c r="AE158" s="358"/>
      <c r="AF158" s="358">
        <v>2003</v>
      </c>
      <c r="AG158" s="357">
        <f t="shared" si="4"/>
        <v>6230.0362976406532</v>
      </c>
      <c r="AH158" s="311">
        <v>1</v>
      </c>
      <c r="AI158" s="357">
        <f t="shared" si="5"/>
        <v>6230.0362976406532</v>
      </c>
      <c r="AJ158" s="312" t="s">
        <v>109</v>
      </c>
      <c r="AK158" s="312">
        <v>2050</v>
      </c>
    </row>
    <row r="159" spans="1:37" x14ac:dyDescent="0.25">
      <c r="A159" s="358">
        <v>17553</v>
      </c>
      <c r="B159" s="358">
        <v>2018</v>
      </c>
      <c r="C159" s="358" t="s">
        <v>149</v>
      </c>
      <c r="D159" s="358" t="s">
        <v>340</v>
      </c>
      <c r="E159" s="358">
        <v>58125</v>
      </c>
      <c r="F159" s="358" t="s">
        <v>156</v>
      </c>
      <c r="G159" s="358" t="s">
        <v>182</v>
      </c>
      <c r="H159" s="358" t="s">
        <v>647</v>
      </c>
      <c r="I159" s="358"/>
      <c r="J159" s="358"/>
      <c r="K159" s="358"/>
      <c r="L159" s="358"/>
      <c r="M159" s="358" t="s">
        <v>177</v>
      </c>
      <c r="N159" s="359"/>
      <c r="O159" s="360">
        <v>3014</v>
      </c>
      <c r="P159" s="360">
        <v>1137</v>
      </c>
      <c r="Q159" s="359">
        <v>1.35</v>
      </c>
      <c r="R159" s="359">
        <v>0.51</v>
      </c>
      <c r="S159" s="359">
        <v>0.76100000000000001</v>
      </c>
      <c r="T159" s="359">
        <v>246.13200000000001</v>
      </c>
      <c r="U159" s="359"/>
      <c r="V159" s="358" t="s">
        <v>658</v>
      </c>
      <c r="W159" s="358" t="s">
        <v>658</v>
      </c>
      <c r="X159" s="358" t="s">
        <v>672</v>
      </c>
      <c r="Y159" s="358" t="s">
        <v>672</v>
      </c>
      <c r="Z159" s="358" t="s">
        <v>672</v>
      </c>
      <c r="AA159" s="358" t="s">
        <v>672</v>
      </c>
      <c r="AB159" s="358"/>
      <c r="AC159" s="358"/>
      <c r="AD159" s="358"/>
      <c r="AE159" s="358"/>
      <c r="AF159" s="358"/>
      <c r="AG159" s="357">
        <f t="shared" si="4"/>
        <v>223.35027223230489</v>
      </c>
      <c r="AH159" s="311">
        <v>1</v>
      </c>
      <c r="AI159" s="357">
        <f t="shared" si="5"/>
        <v>223.35027223230489</v>
      </c>
      <c r="AJ159" s="312" t="s">
        <v>109</v>
      </c>
      <c r="AK159" s="312">
        <v>2034</v>
      </c>
    </row>
    <row r="160" spans="1:37" x14ac:dyDescent="0.25">
      <c r="A160" s="358">
        <v>17554</v>
      </c>
      <c r="B160" s="358">
        <v>2018</v>
      </c>
      <c r="C160" s="358" t="s">
        <v>149</v>
      </c>
      <c r="D160" s="358" t="s">
        <v>309</v>
      </c>
      <c r="E160" s="358">
        <v>57369</v>
      </c>
      <c r="F160" s="358" t="s">
        <v>778</v>
      </c>
      <c r="G160" s="358" t="s">
        <v>302</v>
      </c>
      <c r="H160" s="358" t="s">
        <v>647</v>
      </c>
      <c r="I160" s="358"/>
      <c r="J160" s="358"/>
      <c r="K160" s="358"/>
      <c r="L160" s="358"/>
      <c r="M160" s="358" t="s">
        <v>303</v>
      </c>
      <c r="N160" s="359"/>
      <c r="O160" s="360">
        <v>17752</v>
      </c>
      <c r="P160" s="360">
        <v>9477</v>
      </c>
      <c r="Q160" s="359"/>
      <c r="R160" s="359"/>
      <c r="S160" s="359"/>
      <c r="T160" s="359"/>
      <c r="U160" s="359"/>
      <c r="V160" s="358" t="s">
        <v>658</v>
      </c>
      <c r="W160" s="358" t="s">
        <v>658</v>
      </c>
      <c r="X160" s="358"/>
      <c r="Y160" s="358"/>
      <c r="Z160" s="358"/>
      <c r="AA160" s="358"/>
      <c r="AB160" s="358"/>
      <c r="AC160" s="358"/>
      <c r="AD160" s="358"/>
      <c r="AE160" s="358"/>
      <c r="AF160" s="358"/>
      <c r="AG160" s="357">
        <f t="shared" si="4"/>
        <v>0</v>
      </c>
      <c r="AH160" s="311">
        <v>1</v>
      </c>
      <c r="AI160" s="357">
        <f t="shared" si="5"/>
        <v>0</v>
      </c>
      <c r="AJ160" s="312" t="s">
        <v>109</v>
      </c>
      <c r="AK160" s="312">
        <v>2050</v>
      </c>
    </row>
    <row r="161" spans="1:37" x14ac:dyDescent="0.25">
      <c r="A161" s="358">
        <v>17555</v>
      </c>
      <c r="B161" s="358">
        <v>2018</v>
      </c>
      <c r="C161" s="358" t="s">
        <v>149</v>
      </c>
      <c r="D161" s="358" t="s">
        <v>779</v>
      </c>
      <c r="E161" s="358">
        <v>62756</v>
      </c>
      <c r="F161" s="358" t="s">
        <v>780</v>
      </c>
      <c r="G161" s="358" t="s">
        <v>302</v>
      </c>
      <c r="H161" s="358" t="s">
        <v>647</v>
      </c>
      <c r="I161" s="358"/>
      <c r="J161" s="358"/>
      <c r="K161" s="358"/>
      <c r="L161" s="358"/>
      <c r="M161" s="358" t="s">
        <v>303</v>
      </c>
      <c r="N161" s="359"/>
      <c r="O161" s="360"/>
      <c r="P161" s="360"/>
      <c r="Q161" s="359"/>
      <c r="R161" s="359"/>
      <c r="S161" s="359"/>
      <c r="T161" s="359"/>
      <c r="U161" s="359"/>
      <c r="V161" s="358"/>
      <c r="W161" s="358"/>
      <c r="X161" s="358"/>
      <c r="Y161" s="358"/>
      <c r="Z161" s="358"/>
      <c r="AA161" s="358"/>
      <c r="AB161" s="358"/>
      <c r="AC161" s="358"/>
      <c r="AD161" s="358"/>
      <c r="AE161" s="358"/>
      <c r="AF161" s="358"/>
      <c r="AG161" s="357">
        <f t="shared" si="4"/>
        <v>0</v>
      </c>
      <c r="AH161" s="311">
        <v>1</v>
      </c>
      <c r="AI161" s="357">
        <f t="shared" si="5"/>
        <v>0</v>
      </c>
      <c r="AJ161" s="312" t="s">
        <v>109</v>
      </c>
      <c r="AK161" s="312">
        <v>2050</v>
      </c>
    </row>
    <row r="162" spans="1:37" x14ac:dyDescent="0.25">
      <c r="A162" s="358">
        <v>17556</v>
      </c>
      <c r="B162" s="358">
        <v>2018</v>
      </c>
      <c r="C162" s="358" t="s">
        <v>149</v>
      </c>
      <c r="D162" s="358" t="s">
        <v>308</v>
      </c>
      <c r="E162" s="358">
        <v>57357</v>
      </c>
      <c r="F162" s="358" t="s">
        <v>781</v>
      </c>
      <c r="G162" s="358" t="s">
        <v>239</v>
      </c>
      <c r="H162" s="358" t="s">
        <v>647</v>
      </c>
      <c r="I162" s="358"/>
      <c r="J162" s="358"/>
      <c r="K162" s="358"/>
      <c r="L162" s="358"/>
      <c r="M162" s="358" t="s">
        <v>240</v>
      </c>
      <c r="N162" s="359"/>
      <c r="O162" s="360">
        <v>1941486</v>
      </c>
      <c r="P162" s="360">
        <v>685482</v>
      </c>
      <c r="Q162" s="359"/>
      <c r="R162" s="359"/>
      <c r="S162" s="359"/>
      <c r="T162" s="359"/>
      <c r="U162" s="359"/>
      <c r="V162" s="358" t="s">
        <v>658</v>
      </c>
      <c r="W162" s="358" t="s">
        <v>658</v>
      </c>
      <c r="X162" s="358"/>
      <c r="Y162" s="358"/>
      <c r="Z162" s="358"/>
      <c r="AA162" s="358"/>
      <c r="AB162" s="358"/>
      <c r="AC162" s="358"/>
      <c r="AD162" s="358"/>
      <c r="AE162" s="358"/>
      <c r="AF162" s="358"/>
      <c r="AG162" s="357">
        <f t="shared" si="4"/>
        <v>0</v>
      </c>
      <c r="AH162" s="311">
        <v>1</v>
      </c>
      <c r="AI162" s="357">
        <f t="shared" si="5"/>
        <v>0</v>
      </c>
      <c r="AJ162" s="312" t="s">
        <v>109</v>
      </c>
      <c r="AK162" s="312">
        <v>2050</v>
      </c>
    </row>
    <row r="163" spans="1:37" x14ac:dyDescent="0.25">
      <c r="A163" s="358">
        <v>17557</v>
      </c>
      <c r="B163" s="358">
        <v>2018</v>
      </c>
      <c r="C163" s="358" t="s">
        <v>149</v>
      </c>
      <c r="D163" s="358" t="s">
        <v>782</v>
      </c>
      <c r="E163" s="358">
        <v>2450</v>
      </c>
      <c r="F163" s="358" t="s">
        <v>156</v>
      </c>
      <c r="G163" s="358" t="s">
        <v>153</v>
      </c>
      <c r="H163" s="358" t="s">
        <v>647</v>
      </c>
      <c r="I163" s="358" t="s">
        <v>97</v>
      </c>
      <c r="J163" s="358" t="s">
        <v>660</v>
      </c>
      <c r="K163" s="358" t="s">
        <v>655</v>
      </c>
      <c r="L163" s="358">
        <v>1</v>
      </c>
      <c r="M163" s="358" t="s">
        <v>154</v>
      </c>
      <c r="N163" s="359">
        <v>1960</v>
      </c>
      <c r="O163" s="360">
        <v>555321</v>
      </c>
      <c r="P163" s="360">
        <v>411285</v>
      </c>
      <c r="Q163" s="359">
        <v>66.86</v>
      </c>
      <c r="R163" s="359">
        <v>50.44</v>
      </c>
      <c r="S163" s="359">
        <v>0.17</v>
      </c>
      <c r="T163" s="359">
        <v>33002.1</v>
      </c>
      <c r="U163" s="359"/>
      <c r="V163" s="358" t="s">
        <v>650</v>
      </c>
      <c r="W163" s="358" t="s">
        <v>650</v>
      </c>
      <c r="X163" s="358" t="s">
        <v>650</v>
      </c>
      <c r="Y163" s="358" t="s">
        <v>650</v>
      </c>
      <c r="Z163" s="358" t="s">
        <v>650</v>
      </c>
      <c r="AA163" s="358" t="s">
        <v>650</v>
      </c>
      <c r="AB163" s="358"/>
      <c r="AC163" s="358"/>
      <c r="AD163" s="358"/>
      <c r="AE163" s="358"/>
      <c r="AF163" s="358">
        <v>1960</v>
      </c>
      <c r="AG163" s="357">
        <f t="shared" si="4"/>
        <v>29947.459165154261</v>
      </c>
      <c r="AH163" s="311">
        <v>1</v>
      </c>
      <c r="AI163" s="357">
        <f t="shared" si="5"/>
        <v>29947.459165154261</v>
      </c>
      <c r="AJ163" s="312" t="s">
        <v>109</v>
      </c>
      <c r="AK163" s="312">
        <v>2050</v>
      </c>
    </row>
    <row r="164" spans="1:37" x14ac:dyDescent="0.25">
      <c r="A164" s="358">
        <v>17558</v>
      </c>
      <c r="B164" s="358">
        <v>2018</v>
      </c>
      <c r="C164" s="358" t="s">
        <v>149</v>
      </c>
      <c r="D164" s="358" t="s">
        <v>782</v>
      </c>
      <c r="E164" s="358">
        <v>2450</v>
      </c>
      <c r="F164" s="358" t="s">
        <v>160</v>
      </c>
      <c r="G164" s="358" t="s">
        <v>153</v>
      </c>
      <c r="H164" s="358" t="s">
        <v>647</v>
      </c>
      <c r="I164" s="358" t="s">
        <v>97</v>
      </c>
      <c r="J164" s="358" t="s">
        <v>660</v>
      </c>
      <c r="K164" s="358" t="s">
        <v>655</v>
      </c>
      <c r="L164" s="358">
        <v>1</v>
      </c>
      <c r="M164" s="358" t="s">
        <v>154</v>
      </c>
      <c r="N164" s="359">
        <v>2044</v>
      </c>
      <c r="O164" s="360">
        <v>588145</v>
      </c>
      <c r="P164" s="360">
        <v>405445</v>
      </c>
      <c r="Q164" s="359">
        <v>71.94</v>
      </c>
      <c r="R164" s="359">
        <v>51.48</v>
      </c>
      <c r="S164" s="359">
        <v>0.18</v>
      </c>
      <c r="T164" s="359">
        <v>34954.1</v>
      </c>
      <c r="U164" s="359"/>
      <c r="V164" s="358" t="s">
        <v>650</v>
      </c>
      <c r="W164" s="358" t="s">
        <v>650</v>
      </c>
      <c r="X164" s="358" t="s">
        <v>650</v>
      </c>
      <c r="Y164" s="358" t="s">
        <v>650</v>
      </c>
      <c r="Z164" s="358" t="s">
        <v>650</v>
      </c>
      <c r="AA164" s="358" t="s">
        <v>650</v>
      </c>
      <c r="AB164" s="358"/>
      <c r="AC164" s="358"/>
      <c r="AD164" s="358"/>
      <c r="AE164" s="358"/>
      <c r="AF164" s="358">
        <v>1958</v>
      </c>
      <c r="AG164" s="357">
        <f t="shared" si="4"/>
        <v>31718.78402903811</v>
      </c>
      <c r="AH164" s="311">
        <v>1</v>
      </c>
      <c r="AI164" s="357">
        <f t="shared" si="5"/>
        <v>31718.78402903811</v>
      </c>
      <c r="AJ164" s="312" t="s">
        <v>109</v>
      </c>
      <c r="AK164" s="312">
        <v>2050</v>
      </c>
    </row>
    <row r="165" spans="1:37" x14ac:dyDescent="0.25">
      <c r="A165" s="358">
        <v>17559</v>
      </c>
      <c r="B165" s="358">
        <v>2018</v>
      </c>
      <c r="C165" s="358" t="s">
        <v>149</v>
      </c>
      <c r="D165" s="358" t="s">
        <v>782</v>
      </c>
      <c r="E165" s="358">
        <v>2450</v>
      </c>
      <c r="F165" s="358" t="s">
        <v>164</v>
      </c>
      <c r="G165" s="358" t="s">
        <v>153</v>
      </c>
      <c r="H165" s="358" t="s">
        <v>647</v>
      </c>
      <c r="I165" s="358" t="s">
        <v>97</v>
      </c>
      <c r="J165" s="358" t="s">
        <v>660</v>
      </c>
      <c r="K165" s="358" t="s">
        <v>655</v>
      </c>
      <c r="L165" s="358">
        <v>1</v>
      </c>
      <c r="M165" s="358" t="s">
        <v>154</v>
      </c>
      <c r="N165" s="359">
        <v>3035</v>
      </c>
      <c r="O165" s="360">
        <v>1319379</v>
      </c>
      <c r="P165" s="360">
        <v>941236</v>
      </c>
      <c r="Q165" s="359">
        <v>148.87</v>
      </c>
      <c r="R165" s="359">
        <v>104.73</v>
      </c>
      <c r="S165" s="359">
        <v>0.4</v>
      </c>
      <c r="T165" s="359">
        <v>78409.2</v>
      </c>
      <c r="U165" s="359"/>
      <c r="V165" s="358" t="s">
        <v>650</v>
      </c>
      <c r="W165" s="358" t="s">
        <v>650</v>
      </c>
      <c r="X165" s="358" t="s">
        <v>650</v>
      </c>
      <c r="Y165" s="358" t="s">
        <v>650</v>
      </c>
      <c r="Z165" s="358" t="s">
        <v>650</v>
      </c>
      <c r="AA165" s="358" t="s">
        <v>650</v>
      </c>
      <c r="AB165" s="358"/>
      <c r="AC165" s="358"/>
      <c r="AD165" s="358"/>
      <c r="AE165" s="358"/>
      <c r="AF165" s="358">
        <v>1962</v>
      </c>
      <c r="AG165" s="357">
        <f t="shared" si="4"/>
        <v>71151.724137931029</v>
      </c>
      <c r="AH165" s="311">
        <v>1</v>
      </c>
      <c r="AI165" s="357">
        <f t="shared" si="5"/>
        <v>71151.724137931029</v>
      </c>
      <c r="AJ165" s="312" t="s">
        <v>109</v>
      </c>
      <c r="AK165" s="312">
        <v>2050</v>
      </c>
    </row>
    <row r="166" spans="1:37" x14ac:dyDescent="0.25">
      <c r="A166" s="358">
        <v>17560</v>
      </c>
      <c r="B166" s="358">
        <v>2018</v>
      </c>
      <c r="C166" s="358" t="s">
        <v>149</v>
      </c>
      <c r="D166" s="358" t="s">
        <v>783</v>
      </c>
      <c r="E166" s="358">
        <v>55039</v>
      </c>
      <c r="F166" s="358" t="s">
        <v>784</v>
      </c>
      <c r="G166" s="358" t="s">
        <v>182</v>
      </c>
      <c r="H166" s="358" t="s">
        <v>647</v>
      </c>
      <c r="I166" s="358" t="s">
        <v>97</v>
      </c>
      <c r="J166" s="358" t="s">
        <v>660</v>
      </c>
      <c r="K166" s="358" t="s">
        <v>191</v>
      </c>
      <c r="L166" s="358"/>
      <c r="M166" s="358" t="s">
        <v>154</v>
      </c>
      <c r="N166" s="359">
        <v>2659</v>
      </c>
      <c r="O166" s="360">
        <v>2851346</v>
      </c>
      <c r="P166" s="360">
        <v>1657365</v>
      </c>
      <c r="Q166" s="359">
        <v>49.96</v>
      </c>
      <c r="R166" s="359">
        <v>25.46</v>
      </c>
      <c r="S166" s="359">
        <v>0.88</v>
      </c>
      <c r="T166" s="359">
        <v>169615.3</v>
      </c>
      <c r="U166" s="359"/>
      <c r="V166" s="358" t="s">
        <v>650</v>
      </c>
      <c r="W166" s="358" t="s">
        <v>650</v>
      </c>
      <c r="X166" s="358" t="s">
        <v>650</v>
      </c>
      <c r="Y166" s="358" t="s">
        <v>650</v>
      </c>
      <c r="Z166" s="358" t="s">
        <v>650</v>
      </c>
      <c r="AA166" s="358" t="s">
        <v>650</v>
      </c>
      <c r="AB166" s="358"/>
      <c r="AC166" s="358"/>
      <c r="AD166" s="358" t="s">
        <v>785</v>
      </c>
      <c r="AE166" s="358"/>
      <c r="AF166" s="358">
        <v>2000</v>
      </c>
      <c r="AG166" s="357">
        <f t="shared" si="4"/>
        <v>153915.88021778583</v>
      </c>
      <c r="AH166" s="311">
        <v>1</v>
      </c>
      <c r="AI166" s="357">
        <f t="shared" si="5"/>
        <v>153915.88021778583</v>
      </c>
      <c r="AJ166" s="312" t="s">
        <v>109</v>
      </c>
      <c r="AK166" s="312">
        <v>2050</v>
      </c>
    </row>
    <row r="167" spans="1:37" x14ac:dyDescent="0.25">
      <c r="A167" s="358">
        <v>17561</v>
      </c>
      <c r="B167" s="358">
        <v>2018</v>
      </c>
      <c r="C167" s="358" t="s">
        <v>149</v>
      </c>
      <c r="D167" s="358" t="s">
        <v>390</v>
      </c>
      <c r="E167" s="358">
        <v>60198</v>
      </c>
      <c r="F167" s="358" t="s">
        <v>786</v>
      </c>
      <c r="G167" s="358" t="s">
        <v>302</v>
      </c>
      <c r="H167" s="358" t="s">
        <v>647</v>
      </c>
      <c r="I167" s="358"/>
      <c r="J167" s="358"/>
      <c r="K167" s="358"/>
      <c r="L167" s="358"/>
      <c r="M167" s="358" t="s">
        <v>303</v>
      </c>
      <c r="N167" s="359"/>
      <c r="O167" s="360">
        <v>214410</v>
      </c>
      <c r="P167" s="360">
        <v>114460</v>
      </c>
      <c r="Q167" s="359"/>
      <c r="R167" s="359"/>
      <c r="S167" s="359"/>
      <c r="T167" s="359"/>
      <c r="U167" s="359"/>
      <c r="V167" s="358" t="s">
        <v>658</v>
      </c>
      <c r="W167" s="358" t="s">
        <v>658</v>
      </c>
      <c r="X167" s="358"/>
      <c r="Y167" s="358"/>
      <c r="Z167" s="358"/>
      <c r="AA167" s="358"/>
      <c r="AB167" s="358"/>
      <c r="AC167" s="358"/>
      <c r="AD167" s="358"/>
      <c r="AE167" s="358"/>
      <c r="AF167" s="358"/>
      <c r="AG167" s="357">
        <f t="shared" si="4"/>
        <v>0</v>
      </c>
      <c r="AH167" s="311">
        <v>1</v>
      </c>
      <c r="AI167" s="357">
        <f t="shared" si="5"/>
        <v>0</v>
      </c>
      <c r="AJ167" s="312" t="s">
        <v>109</v>
      </c>
      <c r="AK167" s="312">
        <v>2050</v>
      </c>
    </row>
    <row r="168" spans="1:37" x14ac:dyDescent="0.25">
      <c r="A168" s="358">
        <v>17562</v>
      </c>
      <c r="B168" s="358">
        <v>2018</v>
      </c>
      <c r="C168" s="358" t="s">
        <v>149</v>
      </c>
      <c r="D168" s="358" t="s">
        <v>787</v>
      </c>
      <c r="E168" s="358">
        <v>62597</v>
      </c>
      <c r="F168" s="358" t="s">
        <v>788</v>
      </c>
      <c r="G168" s="358" t="s">
        <v>302</v>
      </c>
      <c r="H168" s="358" t="s">
        <v>789</v>
      </c>
      <c r="I168" s="358"/>
      <c r="J168" s="358"/>
      <c r="K168" s="358"/>
      <c r="L168" s="358"/>
      <c r="M168" s="358" t="s">
        <v>303</v>
      </c>
      <c r="N168" s="359"/>
      <c r="O168" s="360"/>
      <c r="P168" s="360"/>
      <c r="Q168" s="359"/>
      <c r="R168" s="359"/>
      <c r="S168" s="359"/>
      <c r="T168" s="359"/>
      <c r="U168" s="359"/>
      <c r="V168" s="358"/>
      <c r="W168" s="358"/>
      <c r="X168" s="358"/>
      <c r="Y168" s="358"/>
      <c r="Z168" s="358"/>
      <c r="AA168" s="358"/>
      <c r="AB168" s="358"/>
      <c r="AC168" s="358"/>
      <c r="AD168" s="358"/>
      <c r="AE168" s="358"/>
      <c r="AF168" s="358"/>
      <c r="AG168" s="357">
        <f t="shared" si="4"/>
        <v>0</v>
      </c>
      <c r="AH168" s="311">
        <v>1</v>
      </c>
      <c r="AI168" s="357">
        <f t="shared" si="5"/>
        <v>0</v>
      </c>
      <c r="AJ168" s="312" t="s">
        <v>109</v>
      </c>
      <c r="AK168" s="312">
        <v>2050</v>
      </c>
    </row>
    <row r="169" spans="1:37" x14ac:dyDescent="0.25">
      <c r="A169" s="358">
        <v>17563</v>
      </c>
      <c r="B169" s="358">
        <v>2018</v>
      </c>
      <c r="C169" s="358" t="s">
        <v>149</v>
      </c>
      <c r="D169" s="358" t="s">
        <v>175</v>
      </c>
      <c r="E169" s="358">
        <v>2444</v>
      </c>
      <c r="F169" s="358" t="s">
        <v>726</v>
      </c>
      <c r="G169" s="358" t="s">
        <v>153</v>
      </c>
      <c r="H169" s="358" t="s">
        <v>647</v>
      </c>
      <c r="I169" s="358" t="s">
        <v>97</v>
      </c>
      <c r="J169" s="358" t="s">
        <v>660</v>
      </c>
      <c r="K169" s="358" t="s">
        <v>655</v>
      </c>
      <c r="L169" s="358">
        <v>1</v>
      </c>
      <c r="M169" s="358" t="s">
        <v>154</v>
      </c>
      <c r="N169" s="359">
        <v>2562</v>
      </c>
      <c r="O169" s="360">
        <v>790914</v>
      </c>
      <c r="P169" s="360">
        <v>549309</v>
      </c>
      <c r="Q169" s="359">
        <v>72.03</v>
      </c>
      <c r="R169" s="359">
        <v>52.64</v>
      </c>
      <c r="S169" s="359">
        <v>0.24</v>
      </c>
      <c r="T169" s="359">
        <v>47002.2</v>
      </c>
      <c r="U169" s="359"/>
      <c r="V169" s="358" t="s">
        <v>650</v>
      </c>
      <c r="W169" s="358" t="s">
        <v>650</v>
      </c>
      <c r="X169" s="358" t="s">
        <v>650</v>
      </c>
      <c r="Y169" s="358" t="s">
        <v>650</v>
      </c>
      <c r="Z169" s="358" t="s">
        <v>650</v>
      </c>
      <c r="AA169" s="358" t="s">
        <v>650</v>
      </c>
      <c r="AB169" s="358"/>
      <c r="AC169" s="358"/>
      <c r="AD169" s="358"/>
      <c r="AE169" s="358"/>
      <c r="AF169" s="358">
        <v>1957</v>
      </c>
      <c r="AG169" s="357">
        <f t="shared" si="4"/>
        <v>42651.724137931029</v>
      </c>
      <c r="AH169" s="311">
        <v>1</v>
      </c>
      <c r="AI169" s="357">
        <f t="shared" si="5"/>
        <v>42651.724137931029</v>
      </c>
      <c r="AJ169" s="312" t="s">
        <v>109</v>
      </c>
      <c r="AK169" s="312">
        <v>2022</v>
      </c>
    </row>
    <row r="170" spans="1:37" x14ac:dyDescent="0.25">
      <c r="A170" s="358">
        <v>17564</v>
      </c>
      <c r="B170" s="358">
        <v>2018</v>
      </c>
      <c r="C170" s="358" t="s">
        <v>149</v>
      </c>
      <c r="D170" s="358" t="s">
        <v>175</v>
      </c>
      <c r="E170" s="358">
        <v>2444</v>
      </c>
      <c r="F170" s="358" t="s">
        <v>727</v>
      </c>
      <c r="G170" s="358" t="s">
        <v>153</v>
      </c>
      <c r="H170" s="358" t="s">
        <v>647</v>
      </c>
      <c r="I170" s="358" t="s">
        <v>97</v>
      </c>
      <c r="J170" s="358" t="s">
        <v>660</v>
      </c>
      <c r="K170" s="358" t="s">
        <v>655</v>
      </c>
      <c r="L170" s="358">
        <v>1</v>
      </c>
      <c r="M170" s="358" t="s">
        <v>154</v>
      </c>
      <c r="N170" s="359">
        <v>5349</v>
      </c>
      <c r="O170" s="360">
        <v>1560107</v>
      </c>
      <c r="P170" s="360">
        <v>1079630</v>
      </c>
      <c r="Q170" s="359">
        <v>77.77</v>
      </c>
      <c r="R170" s="359">
        <v>55.02</v>
      </c>
      <c r="S170" s="359">
        <v>0.47</v>
      </c>
      <c r="T170" s="359">
        <v>92713.5</v>
      </c>
      <c r="U170" s="359"/>
      <c r="V170" s="358" t="s">
        <v>650</v>
      </c>
      <c r="W170" s="358" t="s">
        <v>650</v>
      </c>
      <c r="X170" s="358" t="s">
        <v>650</v>
      </c>
      <c r="Y170" s="358" t="s">
        <v>650</v>
      </c>
      <c r="Z170" s="358" t="s">
        <v>650</v>
      </c>
      <c r="AA170" s="358" t="s">
        <v>650</v>
      </c>
      <c r="AB170" s="358"/>
      <c r="AC170" s="358"/>
      <c r="AD170" s="358"/>
      <c r="AE170" s="358"/>
      <c r="AF170" s="358">
        <v>1958</v>
      </c>
      <c r="AG170" s="357">
        <f t="shared" si="4"/>
        <v>84132.032667876585</v>
      </c>
      <c r="AH170" s="311">
        <v>1</v>
      </c>
      <c r="AI170" s="357">
        <f t="shared" si="5"/>
        <v>84132.032667876585</v>
      </c>
      <c r="AJ170" s="312" t="s">
        <v>109</v>
      </c>
      <c r="AK170" s="312">
        <v>2022</v>
      </c>
    </row>
    <row r="171" spans="1:37" x14ac:dyDescent="0.25">
      <c r="A171" s="358">
        <v>17565</v>
      </c>
      <c r="B171" s="358">
        <v>2018</v>
      </c>
      <c r="C171" s="358" t="s">
        <v>149</v>
      </c>
      <c r="D171" s="358" t="s">
        <v>175</v>
      </c>
      <c r="E171" s="358">
        <v>2444</v>
      </c>
      <c r="F171" s="358" t="s">
        <v>692</v>
      </c>
      <c r="G171" s="358" t="s">
        <v>153</v>
      </c>
      <c r="H171" s="358" t="s">
        <v>647</v>
      </c>
      <c r="I171" s="358" t="s">
        <v>97</v>
      </c>
      <c r="J171" s="358" t="s">
        <v>660</v>
      </c>
      <c r="K171" s="358" t="s">
        <v>655</v>
      </c>
      <c r="L171" s="358">
        <v>1</v>
      </c>
      <c r="M171" s="358" t="s">
        <v>154</v>
      </c>
      <c r="N171" s="359">
        <v>5433</v>
      </c>
      <c r="O171" s="360">
        <v>4581419</v>
      </c>
      <c r="P171" s="360">
        <v>2721884</v>
      </c>
      <c r="Q171" s="359">
        <v>520.97</v>
      </c>
      <c r="R171" s="359">
        <v>305.77</v>
      </c>
      <c r="S171" s="359">
        <v>1.38</v>
      </c>
      <c r="T171" s="359">
        <v>272265.8</v>
      </c>
      <c r="U171" s="359"/>
      <c r="V171" s="358" t="s">
        <v>650</v>
      </c>
      <c r="W171" s="358" t="s">
        <v>650</v>
      </c>
      <c r="X171" s="358" t="s">
        <v>650</v>
      </c>
      <c r="Y171" s="358" t="s">
        <v>650</v>
      </c>
      <c r="Z171" s="358" t="s">
        <v>650</v>
      </c>
      <c r="AA171" s="358" t="s">
        <v>650</v>
      </c>
      <c r="AB171" s="358"/>
      <c r="AC171" s="358"/>
      <c r="AD171" s="358"/>
      <c r="AE171" s="358"/>
      <c r="AF171" s="358">
        <v>1968</v>
      </c>
      <c r="AG171" s="357">
        <f t="shared" si="4"/>
        <v>247065.15426497275</v>
      </c>
      <c r="AH171" s="311">
        <v>1</v>
      </c>
      <c r="AI171" s="357">
        <f t="shared" si="5"/>
        <v>247065.15426497275</v>
      </c>
      <c r="AJ171" s="312" t="s">
        <v>109</v>
      </c>
      <c r="AK171" s="312">
        <v>2022</v>
      </c>
    </row>
    <row r="172" spans="1:37" x14ac:dyDescent="0.25">
      <c r="A172" s="358">
        <v>17566</v>
      </c>
      <c r="B172" s="358">
        <v>2018</v>
      </c>
      <c r="C172" s="358" t="s">
        <v>149</v>
      </c>
      <c r="D172" s="358" t="s">
        <v>175</v>
      </c>
      <c r="E172" s="358">
        <v>2444</v>
      </c>
      <c r="F172" s="358" t="s">
        <v>687</v>
      </c>
      <c r="G172" s="358" t="s">
        <v>182</v>
      </c>
      <c r="H172" s="358" t="s">
        <v>647</v>
      </c>
      <c r="I172" s="358" t="s">
        <v>97</v>
      </c>
      <c r="J172" s="358" t="s">
        <v>660</v>
      </c>
      <c r="K172" s="358" t="s">
        <v>191</v>
      </c>
      <c r="L172" s="358"/>
      <c r="M172" s="358" t="s">
        <v>154</v>
      </c>
      <c r="N172" s="359">
        <v>1397</v>
      </c>
      <c r="O172" s="360">
        <v>816013</v>
      </c>
      <c r="P172" s="360">
        <v>632097</v>
      </c>
      <c r="Q172" s="359">
        <v>3.86</v>
      </c>
      <c r="R172" s="359">
        <v>3.07</v>
      </c>
      <c r="S172" s="359">
        <v>0.25</v>
      </c>
      <c r="T172" s="359">
        <v>48496.3</v>
      </c>
      <c r="U172" s="359"/>
      <c r="V172" s="358" t="s">
        <v>650</v>
      </c>
      <c r="W172" s="358" t="s">
        <v>650</v>
      </c>
      <c r="X172" s="358" t="s">
        <v>650</v>
      </c>
      <c r="Y172" s="358" t="s">
        <v>650</v>
      </c>
      <c r="Z172" s="358" t="s">
        <v>650</v>
      </c>
      <c r="AA172" s="358" t="s">
        <v>650</v>
      </c>
      <c r="AB172" s="358"/>
      <c r="AC172" s="358"/>
      <c r="AD172" s="358" t="s">
        <v>681</v>
      </c>
      <c r="AE172" s="358"/>
      <c r="AF172" s="358">
        <v>2013</v>
      </c>
      <c r="AG172" s="357">
        <f t="shared" si="4"/>
        <v>44007.531760435573</v>
      </c>
      <c r="AH172" s="311">
        <v>1</v>
      </c>
      <c r="AI172" s="357">
        <f t="shared" si="5"/>
        <v>44007.531760435573</v>
      </c>
      <c r="AJ172" s="312" t="s">
        <v>109</v>
      </c>
      <c r="AK172" s="312">
        <v>2022</v>
      </c>
    </row>
    <row r="173" spans="1:37" x14ac:dyDescent="0.25">
      <c r="A173" s="358">
        <v>17567</v>
      </c>
      <c r="B173" s="358">
        <v>2018</v>
      </c>
      <c r="C173" s="358" t="s">
        <v>149</v>
      </c>
      <c r="D173" s="358" t="s">
        <v>358</v>
      </c>
      <c r="E173" s="358">
        <v>58589</v>
      </c>
      <c r="F173" s="358" t="s">
        <v>790</v>
      </c>
      <c r="G173" s="358" t="s">
        <v>302</v>
      </c>
      <c r="H173" s="358" t="s">
        <v>647</v>
      </c>
      <c r="I173" s="358"/>
      <c r="J173" s="358"/>
      <c r="K173" s="358"/>
      <c r="L173" s="358"/>
      <c r="M173" s="358" t="s">
        <v>303</v>
      </c>
      <c r="N173" s="359"/>
      <c r="O173" s="360">
        <v>22102</v>
      </c>
      <c r="P173" s="360">
        <v>11799</v>
      </c>
      <c r="Q173" s="359"/>
      <c r="R173" s="359"/>
      <c r="S173" s="359"/>
      <c r="T173" s="359"/>
      <c r="U173" s="359"/>
      <c r="V173" s="358" t="s">
        <v>658</v>
      </c>
      <c r="W173" s="358" t="s">
        <v>658</v>
      </c>
      <c r="X173" s="358"/>
      <c r="Y173" s="358"/>
      <c r="Z173" s="358"/>
      <c r="AA173" s="358"/>
      <c r="AB173" s="358"/>
      <c r="AC173" s="358"/>
      <c r="AD173" s="358"/>
      <c r="AE173" s="358"/>
      <c r="AF173" s="358"/>
      <c r="AG173" s="357">
        <f t="shared" si="4"/>
        <v>0</v>
      </c>
      <c r="AH173" s="311">
        <v>1</v>
      </c>
      <c r="AI173" s="357">
        <f t="shared" si="5"/>
        <v>0</v>
      </c>
      <c r="AJ173" s="312" t="s">
        <v>109</v>
      </c>
      <c r="AK173" s="312">
        <v>2050</v>
      </c>
    </row>
    <row r="174" spans="1:37" x14ac:dyDescent="0.25">
      <c r="A174" s="358">
        <v>17568</v>
      </c>
      <c r="B174" s="358">
        <v>2018</v>
      </c>
      <c r="C174" s="358" t="s">
        <v>149</v>
      </c>
      <c r="D174" s="358" t="s">
        <v>306</v>
      </c>
      <c r="E174" s="358">
        <v>57338</v>
      </c>
      <c r="F174" s="358" t="s">
        <v>156</v>
      </c>
      <c r="G174" s="358" t="s">
        <v>302</v>
      </c>
      <c r="H174" s="358" t="s">
        <v>647</v>
      </c>
      <c r="I174" s="358"/>
      <c r="J174" s="358"/>
      <c r="K174" s="358"/>
      <c r="L174" s="358"/>
      <c r="M174" s="358" t="s">
        <v>303</v>
      </c>
      <c r="N174" s="359"/>
      <c r="O174" s="360">
        <v>451370</v>
      </c>
      <c r="P174" s="360">
        <v>240958</v>
      </c>
      <c r="Q174" s="359"/>
      <c r="R174" s="359"/>
      <c r="S174" s="359"/>
      <c r="T174" s="359"/>
      <c r="U174" s="359"/>
      <c r="V174" s="358" t="s">
        <v>658</v>
      </c>
      <c r="W174" s="358" t="s">
        <v>658</v>
      </c>
      <c r="X174" s="358"/>
      <c r="Y174" s="358"/>
      <c r="Z174" s="358"/>
      <c r="AA174" s="358"/>
      <c r="AB174" s="358"/>
      <c r="AC174" s="358"/>
      <c r="AD174" s="358"/>
      <c r="AE174" s="358"/>
      <c r="AF174" s="358"/>
      <c r="AG174" s="357">
        <f t="shared" si="4"/>
        <v>0</v>
      </c>
      <c r="AH174" s="311">
        <v>1</v>
      </c>
      <c r="AI174" s="357">
        <f t="shared" si="5"/>
        <v>0</v>
      </c>
      <c r="AJ174" s="312" t="s">
        <v>109</v>
      </c>
      <c r="AK174" s="312">
        <v>2050</v>
      </c>
    </row>
    <row r="175" spans="1:37" x14ac:dyDescent="0.25">
      <c r="A175" s="358">
        <v>17569</v>
      </c>
      <c r="B175" s="358">
        <v>2018</v>
      </c>
      <c r="C175" s="358" t="s">
        <v>149</v>
      </c>
      <c r="D175" s="358" t="s">
        <v>364</v>
      </c>
      <c r="E175" s="358">
        <v>58771</v>
      </c>
      <c r="F175" s="358" t="s">
        <v>731</v>
      </c>
      <c r="G175" s="358" t="s">
        <v>239</v>
      </c>
      <c r="H175" s="358" t="s">
        <v>647</v>
      </c>
      <c r="I175" s="358"/>
      <c r="J175" s="358"/>
      <c r="K175" s="358"/>
      <c r="L175" s="358"/>
      <c r="M175" s="358" t="s">
        <v>240</v>
      </c>
      <c r="N175" s="359"/>
      <c r="O175" s="360">
        <v>9679715</v>
      </c>
      <c r="P175" s="360">
        <v>3647565</v>
      </c>
      <c r="Q175" s="359"/>
      <c r="R175" s="359"/>
      <c r="S175" s="359"/>
      <c r="T175" s="359"/>
      <c r="U175" s="359"/>
      <c r="V175" s="358" t="s">
        <v>658</v>
      </c>
      <c r="W175" s="358" t="s">
        <v>658</v>
      </c>
      <c r="X175" s="358"/>
      <c r="Y175" s="358"/>
      <c r="Z175" s="358"/>
      <c r="AA175" s="358"/>
      <c r="AB175" s="358"/>
      <c r="AC175" s="358"/>
      <c r="AD175" s="358"/>
      <c r="AE175" s="358"/>
      <c r="AF175" s="358"/>
      <c r="AG175" s="357">
        <f t="shared" si="4"/>
        <v>0</v>
      </c>
      <c r="AH175" s="311">
        <v>1</v>
      </c>
      <c r="AI175" s="357">
        <f t="shared" si="5"/>
        <v>0</v>
      </c>
      <c r="AJ175" s="312" t="s">
        <v>109</v>
      </c>
      <c r="AK175" s="312">
        <v>2050</v>
      </c>
    </row>
    <row r="176" spans="1:37" x14ac:dyDescent="0.25">
      <c r="A176" s="358">
        <v>17570</v>
      </c>
      <c r="B176" s="358">
        <v>2018</v>
      </c>
      <c r="C176" s="358" t="s">
        <v>149</v>
      </c>
      <c r="D176" s="358" t="s">
        <v>398</v>
      </c>
      <c r="E176" s="358">
        <v>60406</v>
      </c>
      <c r="F176" s="358" t="s">
        <v>791</v>
      </c>
      <c r="G176" s="358" t="s">
        <v>302</v>
      </c>
      <c r="H176" s="358" t="s">
        <v>647</v>
      </c>
      <c r="I176" s="358"/>
      <c r="J176" s="358"/>
      <c r="K176" s="358"/>
      <c r="L176" s="358"/>
      <c r="M176" s="358" t="s">
        <v>303</v>
      </c>
      <c r="N176" s="359"/>
      <c r="O176" s="360">
        <v>1718015</v>
      </c>
      <c r="P176" s="360">
        <v>917139</v>
      </c>
      <c r="Q176" s="359"/>
      <c r="R176" s="359"/>
      <c r="S176" s="359"/>
      <c r="T176" s="359"/>
      <c r="U176" s="359"/>
      <c r="V176" s="358" t="s">
        <v>658</v>
      </c>
      <c r="W176" s="358" t="s">
        <v>658</v>
      </c>
      <c r="X176" s="358"/>
      <c r="Y176" s="358"/>
      <c r="Z176" s="358"/>
      <c r="AA176" s="358"/>
      <c r="AB176" s="358"/>
      <c r="AC176" s="358"/>
      <c r="AD176" s="358"/>
      <c r="AE176" s="358"/>
      <c r="AF176" s="358"/>
      <c r="AG176" s="357">
        <f t="shared" si="4"/>
        <v>0</v>
      </c>
      <c r="AH176" s="311">
        <v>1</v>
      </c>
      <c r="AI176" s="357">
        <f t="shared" si="5"/>
        <v>0</v>
      </c>
      <c r="AJ176" s="312" t="s">
        <v>109</v>
      </c>
      <c r="AK176" s="312">
        <v>2050</v>
      </c>
    </row>
    <row r="177" spans="1:37" x14ac:dyDescent="0.25">
      <c r="A177" s="358">
        <v>17571</v>
      </c>
      <c r="B177" s="358">
        <v>2018</v>
      </c>
      <c r="C177" s="358" t="s">
        <v>149</v>
      </c>
      <c r="D177" s="358" t="s">
        <v>186</v>
      </c>
      <c r="E177" s="358">
        <v>2451</v>
      </c>
      <c r="F177" s="358" t="s">
        <v>156</v>
      </c>
      <c r="G177" s="358" t="s">
        <v>153</v>
      </c>
      <c r="H177" s="358" t="s">
        <v>647</v>
      </c>
      <c r="I177" s="358" t="s">
        <v>97</v>
      </c>
      <c r="J177" s="358" t="s">
        <v>648</v>
      </c>
      <c r="K177" s="358" t="s">
        <v>655</v>
      </c>
      <c r="L177" s="358">
        <v>1</v>
      </c>
      <c r="M177" s="358" t="s">
        <v>275</v>
      </c>
      <c r="N177" s="359">
        <v>5391</v>
      </c>
      <c r="O177" s="360">
        <v>16895666</v>
      </c>
      <c r="P177" s="360">
        <v>5500850</v>
      </c>
      <c r="Q177" s="359">
        <v>1880.64</v>
      </c>
      <c r="R177" s="359">
        <v>615.66999999999996</v>
      </c>
      <c r="S177" s="359">
        <v>274.24</v>
      </c>
      <c r="T177" s="359">
        <v>1770841.2</v>
      </c>
      <c r="U177" s="359">
        <v>0.64</v>
      </c>
      <c r="V177" s="358" t="s">
        <v>650</v>
      </c>
      <c r="W177" s="358" t="s">
        <v>650</v>
      </c>
      <c r="X177" s="358" t="s">
        <v>650</v>
      </c>
      <c r="Y177" s="358" t="s">
        <v>650</v>
      </c>
      <c r="Z177" s="358" t="s">
        <v>650</v>
      </c>
      <c r="AA177" s="358" t="s">
        <v>650</v>
      </c>
      <c r="AB177" s="358" t="s">
        <v>650</v>
      </c>
      <c r="AC177" s="358" t="s">
        <v>713</v>
      </c>
      <c r="AD177" s="358" t="s">
        <v>792</v>
      </c>
      <c r="AE177" s="358"/>
      <c r="AF177" s="358">
        <v>1976</v>
      </c>
      <c r="AG177" s="357">
        <f t="shared" si="4"/>
        <v>1606933.9382940107</v>
      </c>
      <c r="AH177" s="311">
        <v>1</v>
      </c>
      <c r="AI177" s="357">
        <f t="shared" si="5"/>
        <v>1606933.9382940107</v>
      </c>
      <c r="AJ177" s="312" t="s">
        <v>109</v>
      </c>
      <c r="AK177" s="312">
        <v>2022</v>
      </c>
    </row>
    <row r="178" spans="1:37" x14ac:dyDescent="0.25">
      <c r="A178" s="358">
        <v>17572</v>
      </c>
      <c r="B178" s="358">
        <v>2018</v>
      </c>
      <c r="C178" s="358" t="s">
        <v>149</v>
      </c>
      <c r="D178" s="358" t="s">
        <v>186</v>
      </c>
      <c r="E178" s="358">
        <v>2451</v>
      </c>
      <c r="F178" s="358" t="s">
        <v>165</v>
      </c>
      <c r="G178" s="358" t="s">
        <v>153</v>
      </c>
      <c r="H178" s="358" t="s">
        <v>647</v>
      </c>
      <c r="I178" s="358" t="s">
        <v>97</v>
      </c>
      <c r="J178" s="358" t="s">
        <v>648</v>
      </c>
      <c r="K178" s="358" t="s">
        <v>655</v>
      </c>
      <c r="L178" s="358">
        <v>1</v>
      </c>
      <c r="M178" s="358" t="s">
        <v>275</v>
      </c>
      <c r="N178" s="359">
        <v>7880</v>
      </c>
      <c r="O178" s="360">
        <v>39996285</v>
      </c>
      <c r="P178" s="360">
        <v>17081721</v>
      </c>
      <c r="Q178" s="359">
        <v>4522.43</v>
      </c>
      <c r="R178" s="359">
        <v>1931.96</v>
      </c>
      <c r="S178" s="359">
        <v>972.32</v>
      </c>
      <c r="T178" s="359">
        <v>4192555.1</v>
      </c>
      <c r="U178" s="359">
        <v>1.23</v>
      </c>
      <c r="V178" s="358" t="s">
        <v>650</v>
      </c>
      <c r="W178" s="358" t="s">
        <v>650</v>
      </c>
      <c r="X178" s="358" t="s">
        <v>650</v>
      </c>
      <c r="Y178" s="358" t="s">
        <v>650</v>
      </c>
      <c r="Z178" s="358" t="s">
        <v>650</v>
      </c>
      <c r="AA178" s="358" t="s">
        <v>650</v>
      </c>
      <c r="AB178" s="358" t="s">
        <v>650</v>
      </c>
      <c r="AC178" s="358" t="s">
        <v>713</v>
      </c>
      <c r="AD178" s="358" t="s">
        <v>793</v>
      </c>
      <c r="AE178" s="358" t="s">
        <v>97</v>
      </c>
      <c r="AF178" s="358">
        <v>1982</v>
      </c>
      <c r="AG178" s="357">
        <f t="shared" si="4"/>
        <v>3804496.4609800363</v>
      </c>
      <c r="AH178" s="311">
        <v>1</v>
      </c>
      <c r="AI178" s="357">
        <f>AH178*AG178</f>
        <v>3804496.4609800363</v>
      </c>
      <c r="AJ178" s="312" t="s">
        <v>109</v>
      </c>
      <c r="AK178" s="312">
        <v>2022</v>
      </c>
    </row>
    <row r="179" spans="1:37" x14ac:dyDescent="0.25">
      <c r="A179" s="358">
        <v>17573</v>
      </c>
      <c r="B179" s="358">
        <v>2018</v>
      </c>
      <c r="C179" s="358" t="s">
        <v>149</v>
      </c>
      <c r="D179" s="358" t="s">
        <v>291</v>
      </c>
      <c r="E179" s="358">
        <v>56304</v>
      </c>
      <c r="F179" s="358" t="s">
        <v>156</v>
      </c>
      <c r="G179" s="358" t="s">
        <v>239</v>
      </c>
      <c r="H179" s="358" t="s">
        <v>647</v>
      </c>
      <c r="I179" s="358"/>
      <c r="J179" s="358"/>
      <c r="K179" s="358"/>
      <c r="L179" s="358"/>
      <c r="M179" s="358" t="s">
        <v>240</v>
      </c>
      <c r="N179" s="359"/>
      <c r="O179" s="360">
        <v>3711519</v>
      </c>
      <c r="P179" s="360">
        <v>1352884</v>
      </c>
      <c r="Q179" s="359"/>
      <c r="R179" s="359"/>
      <c r="S179" s="359"/>
      <c r="T179" s="359"/>
      <c r="U179" s="359"/>
      <c r="V179" s="358" t="s">
        <v>658</v>
      </c>
      <c r="W179" s="358" t="s">
        <v>658</v>
      </c>
      <c r="X179" s="358"/>
      <c r="Y179" s="358"/>
      <c r="Z179" s="358"/>
      <c r="AA179" s="358"/>
      <c r="AB179" s="358"/>
      <c r="AC179" s="358"/>
      <c r="AD179" s="358"/>
      <c r="AE179" s="358"/>
      <c r="AF179" s="358"/>
      <c r="AG179" s="357">
        <f t="shared" si="4"/>
        <v>0</v>
      </c>
      <c r="AH179" s="311">
        <v>1</v>
      </c>
      <c r="AI179" s="357">
        <f t="shared" si="5"/>
        <v>0</v>
      </c>
      <c r="AJ179" s="312" t="s">
        <v>109</v>
      </c>
      <c r="AK179" s="312">
        <v>2050</v>
      </c>
    </row>
    <row r="180" spans="1:37" x14ac:dyDescent="0.25">
      <c r="A180" s="358">
        <v>17574</v>
      </c>
      <c r="B180" s="358">
        <v>2018</v>
      </c>
      <c r="C180" s="358" t="s">
        <v>149</v>
      </c>
      <c r="D180" s="358" t="s">
        <v>376</v>
      </c>
      <c r="E180" s="358">
        <v>59558</v>
      </c>
      <c r="F180" s="358" t="s">
        <v>794</v>
      </c>
      <c r="G180" s="358" t="s">
        <v>302</v>
      </c>
      <c r="H180" s="358" t="s">
        <v>647</v>
      </c>
      <c r="I180" s="358"/>
      <c r="J180" s="358"/>
      <c r="K180" s="358"/>
      <c r="L180" s="358"/>
      <c r="M180" s="358" t="s">
        <v>303</v>
      </c>
      <c r="N180" s="359"/>
      <c r="O180" s="360">
        <v>148524</v>
      </c>
      <c r="P180" s="360">
        <v>79286</v>
      </c>
      <c r="Q180" s="359"/>
      <c r="R180" s="359"/>
      <c r="S180" s="359"/>
      <c r="T180" s="359"/>
      <c r="U180" s="359"/>
      <c r="V180" s="358" t="s">
        <v>658</v>
      </c>
      <c r="W180" s="358" t="s">
        <v>658</v>
      </c>
      <c r="X180" s="358"/>
      <c r="Y180" s="358"/>
      <c r="Z180" s="358"/>
      <c r="AA180" s="358"/>
      <c r="AB180" s="358"/>
      <c r="AC180" s="358"/>
      <c r="AD180" s="358"/>
      <c r="AE180" s="358"/>
      <c r="AF180" s="358"/>
      <c r="AG180" s="357">
        <f t="shared" si="4"/>
        <v>0</v>
      </c>
      <c r="AH180" s="311">
        <v>1</v>
      </c>
      <c r="AI180" s="357">
        <f t="shared" si="5"/>
        <v>0</v>
      </c>
      <c r="AJ180" s="312" t="s">
        <v>109</v>
      </c>
      <c r="AK180" s="312">
        <v>2050</v>
      </c>
    </row>
    <row r="181" spans="1:37" x14ac:dyDescent="0.25">
      <c r="A181" s="358">
        <v>17575</v>
      </c>
      <c r="B181" s="358">
        <v>2018</v>
      </c>
      <c r="C181" s="358" t="s">
        <v>149</v>
      </c>
      <c r="D181" s="358" t="s">
        <v>388</v>
      </c>
      <c r="E181" s="358">
        <v>60196</v>
      </c>
      <c r="F181" s="358" t="s">
        <v>795</v>
      </c>
      <c r="G181" s="358" t="s">
        <v>302</v>
      </c>
      <c r="H181" s="358" t="s">
        <v>647</v>
      </c>
      <c r="I181" s="358"/>
      <c r="J181" s="358"/>
      <c r="K181" s="358"/>
      <c r="L181" s="358"/>
      <c r="M181" s="358" t="s">
        <v>303</v>
      </c>
      <c r="N181" s="359"/>
      <c r="O181" s="360">
        <v>219715</v>
      </c>
      <c r="P181" s="360">
        <v>117292</v>
      </c>
      <c r="Q181" s="359"/>
      <c r="R181" s="359"/>
      <c r="S181" s="359"/>
      <c r="T181" s="359"/>
      <c r="U181" s="359"/>
      <c r="V181" s="358" t="s">
        <v>658</v>
      </c>
      <c r="W181" s="358" t="s">
        <v>658</v>
      </c>
      <c r="X181" s="358"/>
      <c r="Y181" s="358"/>
      <c r="Z181" s="358"/>
      <c r="AA181" s="358"/>
      <c r="AB181" s="358"/>
      <c r="AC181" s="358"/>
      <c r="AD181" s="358"/>
      <c r="AE181" s="358"/>
      <c r="AF181" s="358"/>
      <c r="AG181" s="357">
        <f t="shared" si="4"/>
        <v>0</v>
      </c>
      <c r="AH181" s="311">
        <v>1</v>
      </c>
      <c r="AI181" s="357">
        <f t="shared" si="5"/>
        <v>0</v>
      </c>
      <c r="AJ181" s="312" t="s">
        <v>109</v>
      </c>
      <c r="AK181" s="312">
        <v>2050</v>
      </c>
    </row>
    <row r="182" spans="1:37" x14ac:dyDescent="0.25">
      <c r="A182" s="358">
        <v>17576</v>
      </c>
      <c r="B182" s="358">
        <v>2018</v>
      </c>
      <c r="C182" s="358" t="s">
        <v>149</v>
      </c>
      <c r="D182" s="358" t="s">
        <v>389</v>
      </c>
      <c r="E182" s="358">
        <v>60197</v>
      </c>
      <c r="F182" s="358" t="s">
        <v>796</v>
      </c>
      <c r="G182" s="358" t="s">
        <v>302</v>
      </c>
      <c r="H182" s="358" t="s">
        <v>647</v>
      </c>
      <c r="I182" s="358"/>
      <c r="J182" s="358"/>
      <c r="K182" s="358"/>
      <c r="L182" s="358"/>
      <c r="M182" s="358" t="s">
        <v>303</v>
      </c>
      <c r="N182" s="359"/>
      <c r="O182" s="360">
        <v>242291</v>
      </c>
      <c r="P182" s="360">
        <v>129344</v>
      </c>
      <c r="Q182" s="359"/>
      <c r="R182" s="359"/>
      <c r="S182" s="359"/>
      <c r="T182" s="359"/>
      <c r="U182" s="359"/>
      <c r="V182" s="358" t="s">
        <v>658</v>
      </c>
      <c r="W182" s="358" t="s">
        <v>658</v>
      </c>
      <c r="X182" s="358"/>
      <c r="Y182" s="358"/>
      <c r="Z182" s="358"/>
      <c r="AA182" s="358"/>
      <c r="AB182" s="358"/>
      <c r="AC182" s="358"/>
      <c r="AD182" s="358"/>
      <c r="AE182" s="358"/>
      <c r="AF182" s="358"/>
      <c r="AG182" s="357">
        <f t="shared" si="4"/>
        <v>0</v>
      </c>
      <c r="AH182" s="311">
        <v>1</v>
      </c>
      <c r="AI182" s="357">
        <f t="shared" si="5"/>
        <v>0</v>
      </c>
      <c r="AJ182" s="312" t="s">
        <v>109</v>
      </c>
      <c r="AK182" s="312">
        <v>2050</v>
      </c>
    </row>
    <row r="183" spans="1:37" x14ac:dyDescent="0.25">
      <c r="A183" s="358">
        <v>17577</v>
      </c>
      <c r="B183" s="358">
        <v>2018</v>
      </c>
      <c r="C183" s="358" t="s">
        <v>149</v>
      </c>
      <c r="D183" s="358" t="s">
        <v>350</v>
      </c>
      <c r="E183" s="358">
        <v>58479</v>
      </c>
      <c r="F183" s="358" t="s">
        <v>797</v>
      </c>
      <c r="G183" s="358" t="s">
        <v>302</v>
      </c>
      <c r="H183" s="358" t="s">
        <v>647</v>
      </c>
      <c r="I183" s="358"/>
      <c r="J183" s="358"/>
      <c r="K183" s="358"/>
      <c r="L183" s="358"/>
      <c r="M183" s="358" t="s">
        <v>303</v>
      </c>
      <c r="N183" s="359"/>
      <c r="O183" s="360">
        <v>37112</v>
      </c>
      <c r="P183" s="360">
        <v>19812</v>
      </c>
      <c r="Q183" s="359"/>
      <c r="R183" s="359"/>
      <c r="S183" s="359"/>
      <c r="T183" s="359"/>
      <c r="U183" s="359"/>
      <c r="V183" s="358" t="s">
        <v>658</v>
      </c>
      <c r="W183" s="358" t="s">
        <v>658</v>
      </c>
      <c r="X183" s="358"/>
      <c r="Y183" s="358"/>
      <c r="Z183" s="358"/>
      <c r="AA183" s="358"/>
      <c r="AB183" s="358"/>
      <c r="AC183" s="358"/>
      <c r="AD183" s="358"/>
      <c r="AE183" s="358"/>
      <c r="AF183" s="358"/>
      <c r="AG183" s="357">
        <f t="shared" si="4"/>
        <v>0</v>
      </c>
      <c r="AH183" s="311">
        <v>1</v>
      </c>
      <c r="AI183" s="357">
        <f t="shared" si="5"/>
        <v>0</v>
      </c>
      <c r="AJ183" s="312" t="s">
        <v>109</v>
      </c>
      <c r="AK183" s="312">
        <v>2050</v>
      </c>
    </row>
    <row r="184" spans="1:37" x14ac:dyDescent="0.25">
      <c r="A184" s="358">
        <v>17578</v>
      </c>
      <c r="B184" s="358">
        <v>2018</v>
      </c>
      <c r="C184" s="358" t="s">
        <v>149</v>
      </c>
      <c r="D184" s="358" t="s">
        <v>354</v>
      </c>
      <c r="E184" s="358">
        <v>58540</v>
      </c>
      <c r="F184" s="358" t="s">
        <v>798</v>
      </c>
      <c r="G184" s="358" t="s">
        <v>302</v>
      </c>
      <c r="H184" s="358" t="s">
        <v>647</v>
      </c>
      <c r="I184" s="358"/>
      <c r="J184" s="358"/>
      <c r="K184" s="358"/>
      <c r="L184" s="358"/>
      <c r="M184" s="358" t="s">
        <v>303</v>
      </c>
      <c r="N184" s="359"/>
      <c r="O184" s="360">
        <v>16503</v>
      </c>
      <c r="P184" s="360">
        <v>8809</v>
      </c>
      <c r="Q184" s="359"/>
      <c r="R184" s="359"/>
      <c r="S184" s="359"/>
      <c r="T184" s="359"/>
      <c r="U184" s="359"/>
      <c r="V184" s="358" t="s">
        <v>658</v>
      </c>
      <c r="W184" s="358" t="s">
        <v>658</v>
      </c>
      <c r="X184" s="358"/>
      <c r="Y184" s="358"/>
      <c r="Z184" s="358"/>
      <c r="AA184" s="358"/>
      <c r="AB184" s="358"/>
      <c r="AC184" s="358"/>
      <c r="AD184" s="358"/>
      <c r="AE184" s="358"/>
      <c r="AF184" s="358"/>
      <c r="AG184" s="357">
        <f t="shared" si="4"/>
        <v>0</v>
      </c>
      <c r="AH184" s="311">
        <v>1</v>
      </c>
      <c r="AI184" s="357">
        <f t="shared" si="5"/>
        <v>0</v>
      </c>
      <c r="AJ184" s="312" t="s">
        <v>109</v>
      </c>
      <c r="AK184" s="312">
        <v>2050</v>
      </c>
    </row>
    <row r="185" spans="1:37" x14ac:dyDescent="0.25">
      <c r="A185" s="358">
        <v>17579</v>
      </c>
      <c r="B185" s="358">
        <v>2018</v>
      </c>
      <c r="C185" s="358" t="s">
        <v>149</v>
      </c>
      <c r="D185" s="358" t="s">
        <v>387</v>
      </c>
      <c r="E185" s="358">
        <v>60195</v>
      </c>
      <c r="F185" s="358" t="s">
        <v>799</v>
      </c>
      <c r="G185" s="358" t="s">
        <v>302</v>
      </c>
      <c r="H185" s="358" t="s">
        <v>647</v>
      </c>
      <c r="I185" s="358"/>
      <c r="J185" s="358"/>
      <c r="K185" s="358"/>
      <c r="L185" s="358"/>
      <c r="M185" s="358" t="s">
        <v>303</v>
      </c>
      <c r="N185" s="359"/>
      <c r="O185" s="360">
        <v>230257</v>
      </c>
      <c r="P185" s="360">
        <v>122919</v>
      </c>
      <c r="Q185" s="359"/>
      <c r="R185" s="359"/>
      <c r="S185" s="359"/>
      <c r="T185" s="359"/>
      <c r="U185" s="359"/>
      <c r="V185" s="358" t="s">
        <v>658</v>
      </c>
      <c r="W185" s="358" t="s">
        <v>658</v>
      </c>
      <c r="X185" s="358"/>
      <c r="Y185" s="358"/>
      <c r="Z185" s="358"/>
      <c r="AA185" s="358"/>
      <c r="AB185" s="358"/>
      <c r="AC185" s="358"/>
      <c r="AD185" s="358"/>
      <c r="AE185" s="358"/>
      <c r="AF185" s="358"/>
      <c r="AG185" s="357">
        <f t="shared" si="4"/>
        <v>0</v>
      </c>
      <c r="AH185" s="311">
        <v>1</v>
      </c>
      <c r="AI185" s="357">
        <f t="shared" si="5"/>
        <v>0</v>
      </c>
      <c r="AJ185" s="312" t="s">
        <v>109</v>
      </c>
      <c r="AK185" s="312">
        <v>2050</v>
      </c>
    </row>
    <row r="186" spans="1:37" x14ac:dyDescent="0.25">
      <c r="A186" s="358">
        <v>17580</v>
      </c>
      <c r="B186" s="358">
        <v>2018</v>
      </c>
      <c r="C186" s="358" t="s">
        <v>149</v>
      </c>
      <c r="D186" s="358" t="s">
        <v>205</v>
      </c>
      <c r="E186" s="358">
        <v>10339</v>
      </c>
      <c r="F186" s="358" t="s">
        <v>731</v>
      </c>
      <c r="G186" s="358" t="s">
        <v>194</v>
      </c>
      <c r="H186" s="358" t="s">
        <v>647</v>
      </c>
      <c r="I186" s="358"/>
      <c r="J186" s="358"/>
      <c r="K186" s="358"/>
      <c r="L186" s="358"/>
      <c r="M186" s="358" t="s">
        <v>154</v>
      </c>
      <c r="N186" s="359"/>
      <c r="O186" s="360">
        <v>227866</v>
      </c>
      <c r="P186" s="360">
        <v>85964.667000000001</v>
      </c>
      <c r="Q186" s="359">
        <v>225.762</v>
      </c>
      <c r="R186" s="359">
        <v>93.328000000000003</v>
      </c>
      <c r="S186" s="359">
        <v>0.28670000000000001</v>
      </c>
      <c r="T186" s="359">
        <v>13317.521000000001</v>
      </c>
      <c r="U186" s="359"/>
      <c r="V186" s="358" t="s">
        <v>658</v>
      </c>
      <c r="W186" s="358" t="s">
        <v>658</v>
      </c>
      <c r="X186" s="358" t="s">
        <v>672</v>
      </c>
      <c r="Y186" s="358" t="s">
        <v>672</v>
      </c>
      <c r="Z186" s="358" t="s">
        <v>672</v>
      </c>
      <c r="AA186" s="358" t="s">
        <v>672</v>
      </c>
      <c r="AB186" s="358"/>
      <c r="AC186" s="358"/>
      <c r="AD186" s="358"/>
      <c r="AE186" s="358"/>
      <c r="AF186" s="358"/>
      <c r="AG186" s="357">
        <f t="shared" si="4"/>
        <v>12084.864791288566</v>
      </c>
      <c r="AH186" s="311">
        <v>1</v>
      </c>
      <c r="AI186" s="357">
        <f t="shared" si="5"/>
        <v>12084.864791288566</v>
      </c>
      <c r="AJ186" s="312" t="s">
        <v>109</v>
      </c>
      <c r="AK186" s="312">
        <v>2050</v>
      </c>
    </row>
    <row r="187" spans="1:37" x14ac:dyDescent="0.25">
      <c r="A187" s="358">
        <v>17581</v>
      </c>
      <c r="B187" s="358">
        <v>2018</v>
      </c>
      <c r="C187" s="358" t="s">
        <v>149</v>
      </c>
      <c r="D187" s="358" t="s">
        <v>205</v>
      </c>
      <c r="E187" s="358">
        <v>10339</v>
      </c>
      <c r="F187" s="358" t="s">
        <v>732</v>
      </c>
      <c r="G187" s="358" t="s">
        <v>194</v>
      </c>
      <c r="H187" s="358" t="s">
        <v>647</v>
      </c>
      <c r="I187" s="358"/>
      <c r="J187" s="358"/>
      <c r="K187" s="358"/>
      <c r="L187" s="358"/>
      <c r="M187" s="358" t="s">
        <v>154</v>
      </c>
      <c r="N187" s="359"/>
      <c r="O187" s="360">
        <v>227866</v>
      </c>
      <c r="P187" s="360">
        <v>85964.667000000001</v>
      </c>
      <c r="Q187" s="359">
        <v>225.762</v>
      </c>
      <c r="R187" s="359">
        <v>93.328000000000003</v>
      </c>
      <c r="S187" s="359">
        <v>0.28670000000000001</v>
      </c>
      <c r="T187" s="359">
        <v>13317.521000000001</v>
      </c>
      <c r="U187" s="359"/>
      <c r="V187" s="358" t="s">
        <v>658</v>
      </c>
      <c r="W187" s="358" t="s">
        <v>658</v>
      </c>
      <c r="X187" s="358" t="s">
        <v>672</v>
      </c>
      <c r="Y187" s="358" t="s">
        <v>672</v>
      </c>
      <c r="Z187" s="358" t="s">
        <v>672</v>
      </c>
      <c r="AA187" s="358" t="s">
        <v>672</v>
      </c>
      <c r="AB187" s="358"/>
      <c r="AC187" s="358"/>
      <c r="AD187" s="358"/>
      <c r="AE187" s="358"/>
      <c r="AF187" s="358"/>
      <c r="AG187" s="357">
        <f t="shared" si="4"/>
        <v>12084.864791288566</v>
      </c>
      <c r="AH187" s="311">
        <v>1</v>
      </c>
      <c r="AI187" s="357">
        <f t="shared" si="5"/>
        <v>12084.864791288566</v>
      </c>
      <c r="AJ187" s="312" t="s">
        <v>109</v>
      </c>
      <c r="AK187" s="312">
        <v>2050</v>
      </c>
    </row>
    <row r="188" spans="1:37" x14ac:dyDescent="0.25">
      <c r="A188" s="358">
        <v>17582</v>
      </c>
      <c r="B188" s="358">
        <v>2018</v>
      </c>
      <c r="C188" s="358" t="s">
        <v>149</v>
      </c>
      <c r="D188" s="358" t="s">
        <v>205</v>
      </c>
      <c r="E188" s="358">
        <v>10339</v>
      </c>
      <c r="F188" s="358" t="s">
        <v>800</v>
      </c>
      <c r="G188" s="358" t="s">
        <v>194</v>
      </c>
      <c r="H188" s="358" t="s">
        <v>647</v>
      </c>
      <c r="I188" s="358"/>
      <c r="J188" s="358"/>
      <c r="K188" s="358"/>
      <c r="L188" s="358"/>
      <c r="M188" s="358" t="s">
        <v>208</v>
      </c>
      <c r="N188" s="359"/>
      <c r="O188" s="360">
        <v>113933</v>
      </c>
      <c r="P188" s="360">
        <v>42982.332999999999</v>
      </c>
      <c r="Q188" s="359">
        <v>134.27799999999999</v>
      </c>
      <c r="R188" s="359">
        <v>45.295999999999999</v>
      </c>
      <c r="S188" s="359">
        <v>0.52769999999999995</v>
      </c>
      <c r="T188" s="359">
        <v>7234.7219999999998</v>
      </c>
      <c r="U188" s="359"/>
      <c r="V188" s="358" t="s">
        <v>658</v>
      </c>
      <c r="W188" s="358" t="s">
        <v>658</v>
      </c>
      <c r="X188" s="358" t="s">
        <v>672</v>
      </c>
      <c r="Y188" s="358" t="s">
        <v>672</v>
      </c>
      <c r="Z188" s="358" t="s">
        <v>672</v>
      </c>
      <c r="AA188" s="358" t="s">
        <v>672</v>
      </c>
      <c r="AB188" s="358"/>
      <c r="AC188" s="358"/>
      <c r="AD188" s="358"/>
      <c r="AE188" s="358"/>
      <c r="AF188" s="358"/>
      <c r="AG188" s="357">
        <f t="shared" si="4"/>
        <v>6565.0834845735017</v>
      </c>
      <c r="AH188" s="311">
        <v>0</v>
      </c>
      <c r="AI188" s="357">
        <f t="shared" si="5"/>
        <v>0</v>
      </c>
      <c r="AJ188" s="312" t="s">
        <v>109</v>
      </c>
      <c r="AK188" s="312">
        <v>2050</v>
      </c>
    </row>
    <row r="189" spans="1:37" x14ac:dyDescent="0.25">
      <c r="A189" s="358">
        <v>17583</v>
      </c>
      <c r="B189" s="358">
        <v>2018</v>
      </c>
      <c r="C189" s="358" t="s">
        <v>149</v>
      </c>
      <c r="D189" s="358" t="s">
        <v>205</v>
      </c>
      <c r="E189" s="358">
        <v>10339</v>
      </c>
      <c r="F189" s="358" t="s">
        <v>801</v>
      </c>
      <c r="G189" s="358" t="s">
        <v>194</v>
      </c>
      <c r="H189" s="358" t="s">
        <v>647</v>
      </c>
      <c r="I189" s="358"/>
      <c r="J189" s="358"/>
      <c r="K189" s="358"/>
      <c r="L189" s="358"/>
      <c r="M189" s="358" t="s">
        <v>208</v>
      </c>
      <c r="N189" s="359"/>
      <c r="O189" s="360">
        <v>113933</v>
      </c>
      <c r="P189" s="360">
        <v>42982.332999999999</v>
      </c>
      <c r="Q189" s="359">
        <v>134.27799999999999</v>
      </c>
      <c r="R189" s="359">
        <v>45.295999999999999</v>
      </c>
      <c r="S189" s="359">
        <v>0.52769999999999995</v>
      </c>
      <c r="T189" s="359">
        <v>7234.7219999999998</v>
      </c>
      <c r="U189" s="359"/>
      <c r="V189" s="358" t="s">
        <v>658</v>
      </c>
      <c r="W189" s="358" t="s">
        <v>658</v>
      </c>
      <c r="X189" s="358" t="s">
        <v>672</v>
      </c>
      <c r="Y189" s="358" t="s">
        <v>672</v>
      </c>
      <c r="Z189" s="358" t="s">
        <v>672</v>
      </c>
      <c r="AA189" s="358" t="s">
        <v>672</v>
      </c>
      <c r="AB189" s="358"/>
      <c r="AC189" s="358"/>
      <c r="AD189" s="358"/>
      <c r="AE189" s="358"/>
      <c r="AF189" s="358"/>
      <c r="AG189" s="357">
        <f t="shared" si="4"/>
        <v>6565.0834845735017</v>
      </c>
      <c r="AH189" s="311">
        <v>0</v>
      </c>
      <c r="AI189" s="357">
        <f t="shared" si="5"/>
        <v>0</v>
      </c>
      <c r="AJ189" s="312" t="s">
        <v>109</v>
      </c>
      <c r="AK189" s="312">
        <v>2050</v>
      </c>
    </row>
    <row r="190" spans="1:37" x14ac:dyDescent="0.25">
      <c r="A190" s="358">
        <v>17584</v>
      </c>
      <c r="B190" s="358">
        <v>2018</v>
      </c>
      <c r="C190" s="358" t="s">
        <v>149</v>
      </c>
      <c r="D190" s="358" t="s">
        <v>377</v>
      </c>
      <c r="E190" s="358">
        <v>59560</v>
      </c>
      <c r="F190" s="358" t="s">
        <v>802</v>
      </c>
      <c r="G190" s="358" t="s">
        <v>302</v>
      </c>
      <c r="H190" s="358" t="s">
        <v>647</v>
      </c>
      <c r="I190" s="358"/>
      <c r="J190" s="358"/>
      <c r="K190" s="358"/>
      <c r="L190" s="358"/>
      <c r="M190" s="358" t="s">
        <v>303</v>
      </c>
      <c r="N190" s="359"/>
      <c r="O190" s="360">
        <v>23142</v>
      </c>
      <c r="P190" s="360">
        <v>12354</v>
      </c>
      <c r="Q190" s="359"/>
      <c r="R190" s="359"/>
      <c r="S190" s="359"/>
      <c r="T190" s="359"/>
      <c r="U190" s="359"/>
      <c r="V190" s="358" t="s">
        <v>658</v>
      </c>
      <c r="W190" s="358" t="s">
        <v>658</v>
      </c>
      <c r="X190" s="358"/>
      <c r="Y190" s="358"/>
      <c r="Z190" s="358"/>
      <c r="AA190" s="358"/>
      <c r="AB190" s="358"/>
      <c r="AC190" s="358"/>
      <c r="AD190" s="358"/>
      <c r="AE190" s="358"/>
      <c r="AF190" s="358"/>
      <c r="AG190" s="357">
        <f t="shared" si="4"/>
        <v>0</v>
      </c>
      <c r="AH190" s="311">
        <v>1</v>
      </c>
      <c r="AI190" s="357">
        <f t="shared" si="5"/>
        <v>0</v>
      </c>
      <c r="AJ190" s="312" t="s">
        <v>109</v>
      </c>
      <c r="AK190" s="312">
        <v>2050</v>
      </c>
    </row>
    <row r="191" spans="1:37" x14ac:dyDescent="0.25">
      <c r="A191" s="358">
        <v>17585</v>
      </c>
      <c r="B191" s="358">
        <v>2018</v>
      </c>
      <c r="C191" s="358" t="s">
        <v>149</v>
      </c>
      <c r="D191" s="358" t="s">
        <v>318</v>
      </c>
      <c r="E191" s="358">
        <v>57736</v>
      </c>
      <c r="F191" s="358" t="s">
        <v>156</v>
      </c>
      <c r="G191" s="358" t="s">
        <v>302</v>
      </c>
      <c r="H191" s="358" t="s">
        <v>647</v>
      </c>
      <c r="I191" s="358"/>
      <c r="J191" s="358"/>
      <c r="K191" s="358"/>
      <c r="L191" s="358"/>
      <c r="M191" s="358" t="s">
        <v>303</v>
      </c>
      <c r="N191" s="359"/>
      <c r="O191" s="360">
        <v>160569</v>
      </c>
      <c r="P191" s="360">
        <v>85717</v>
      </c>
      <c r="Q191" s="359"/>
      <c r="R191" s="359"/>
      <c r="S191" s="359"/>
      <c r="T191" s="359"/>
      <c r="U191" s="359"/>
      <c r="V191" s="358" t="s">
        <v>658</v>
      </c>
      <c r="W191" s="358" t="s">
        <v>658</v>
      </c>
      <c r="X191" s="358"/>
      <c r="Y191" s="358"/>
      <c r="Z191" s="358"/>
      <c r="AA191" s="358"/>
      <c r="AB191" s="358"/>
      <c r="AC191" s="358"/>
      <c r="AD191" s="358"/>
      <c r="AE191" s="358"/>
      <c r="AF191" s="358"/>
      <c r="AG191" s="357">
        <f t="shared" si="4"/>
        <v>0</v>
      </c>
      <c r="AH191" s="311">
        <v>1</v>
      </c>
      <c r="AI191" s="357">
        <f t="shared" si="5"/>
        <v>0</v>
      </c>
      <c r="AJ191" s="312" t="s">
        <v>109</v>
      </c>
      <c r="AK191" s="312">
        <v>2050</v>
      </c>
    </row>
    <row r="192" spans="1:37" x14ac:dyDescent="0.25">
      <c r="A192" s="358">
        <v>17586</v>
      </c>
      <c r="B192" s="358">
        <v>2018</v>
      </c>
      <c r="C192" s="358" t="s">
        <v>149</v>
      </c>
      <c r="D192" s="358" t="s">
        <v>320</v>
      </c>
      <c r="E192" s="358">
        <v>57737</v>
      </c>
      <c r="F192" s="358" t="s">
        <v>156</v>
      </c>
      <c r="G192" s="358" t="s">
        <v>302</v>
      </c>
      <c r="H192" s="358" t="s">
        <v>647</v>
      </c>
      <c r="I192" s="358"/>
      <c r="J192" s="358"/>
      <c r="K192" s="358"/>
      <c r="L192" s="358"/>
      <c r="M192" s="358" t="s">
        <v>303</v>
      </c>
      <c r="N192" s="359"/>
      <c r="O192" s="360">
        <v>176633</v>
      </c>
      <c r="P192" s="360">
        <v>94293</v>
      </c>
      <c r="Q192" s="359"/>
      <c r="R192" s="359"/>
      <c r="S192" s="359"/>
      <c r="T192" s="359"/>
      <c r="U192" s="359"/>
      <c r="V192" s="358" t="s">
        <v>658</v>
      </c>
      <c r="W192" s="358" t="s">
        <v>658</v>
      </c>
      <c r="X192" s="358"/>
      <c r="Y192" s="358"/>
      <c r="Z192" s="358"/>
      <c r="AA192" s="358"/>
      <c r="AB192" s="358"/>
      <c r="AC192" s="358"/>
      <c r="AD192" s="358"/>
      <c r="AE192" s="358"/>
      <c r="AF192" s="358"/>
      <c r="AG192" s="357">
        <f t="shared" si="4"/>
        <v>0</v>
      </c>
      <c r="AH192" s="311">
        <v>1</v>
      </c>
      <c r="AI192" s="357">
        <f t="shared" si="5"/>
        <v>0</v>
      </c>
      <c r="AJ192" s="312" t="s">
        <v>109</v>
      </c>
      <c r="AK192" s="312">
        <v>2050</v>
      </c>
    </row>
    <row r="193" spans="1:37" x14ac:dyDescent="0.25">
      <c r="A193" s="358">
        <v>17587</v>
      </c>
      <c r="B193" s="358">
        <v>2018</v>
      </c>
      <c r="C193" s="358" t="s">
        <v>149</v>
      </c>
      <c r="D193" s="358" t="s">
        <v>322</v>
      </c>
      <c r="E193" s="358">
        <v>57738</v>
      </c>
      <c r="F193" s="358" t="s">
        <v>156</v>
      </c>
      <c r="G193" s="358" t="s">
        <v>302</v>
      </c>
      <c r="H193" s="358" t="s">
        <v>647</v>
      </c>
      <c r="I193" s="358"/>
      <c r="J193" s="358"/>
      <c r="K193" s="358"/>
      <c r="L193" s="358"/>
      <c r="M193" s="358" t="s">
        <v>303</v>
      </c>
      <c r="N193" s="359"/>
      <c r="O193" s="360">
        <v>172686</v>
      </c>
      <c r="P193" s="360">
        <v>92186</v>
      </c>
      <c r="Q193" s="359"/>
      <c r="R193" s="359"/>
      <c r="S193" s="359"/>
      <c r="T193" s="359"/>
      <c r="U193" s="359"/>
      <c r="V193" s="358" t="s">
        <v>658</v>
      </c>
      <c r="W193" s="358" t="s">
        <v>658</v>
      </c>
      <c r="X193" s="358"/>
      <c r="Y193" s="358"/>
      <c r="Z193" s="358"/>
      <c r="AA193" s="358"/>
      <c r="AB193" s="358"/>
      <c r="AC193" s="358"/>
      <c r="AD193" s="358"/>
      <c r="AE193" s="358"/>
      <c r="AF193" s="358"/>
      <c r="AG193" s="357">
        <f t="shared" si="4"/>
        <v>0</v>
      </c>
      <c r="AH193" s="311">
        <v>1</v>
      </c>
      <c r="AI193" s="357">
        <f t="shared" si="5"/>
        <v>0</v>
      </c>
      <c r="AJ193" s="312" t="s">
        <v>109</v>
      </c>
      <c r="AK193" s="312">
        <v>2050</v>
      </c>
    </row>
    <row r="194" spans="1:37" x14ac:dyDescent="0.25">
      <c r="A194" s="358">
        <v>17588</v>
      </c>
      <c r="B194" s="358">
        <v>2018</v>
      </c>
      <c r="C194" s="358" t="s">
        <v>149</v>
      </c>
      <c r="D194" s="358" t="s">
        <v>324</v>
      </c>
      <c r="E194" s="358">
        <v>57739</v>
      </c>
      <c r="F194" s="358" t="s">
        <v>156</v>
      </c>
      <c r="G194" s="358" t="s">
        <v>302</v>
      </c>
      <c r="H194" s="358" t="s">
        <v>647</v>
      </c>
      <c r="I194" s="358"/>
      <c r="J194" s="358"/>
      <c r="K194" s="358"/>
      <c r="L194" s="358"/>
      <c r="M194" s="358" t="s">
        <v>303</v>
      </c>
      <c r="N194" s="359"/>
      <c r="O194" s="360">
        <v>185844</v>
      </c>
      <c r="P194" s="360">
        <v>99210</v>
      </c>
      <c r="Q194" s="359"/>
      <c r="R194" s="359"/>
      <c r="S194" s="359"/>
      <c r="T194" s="359"/>
      <c r="U194" s="359"/>
      <c r="V194" s="358" t="s">
        <v>658</v>
      </c>
      <c r="W194" s="358" t="s">
        <v>658</v>
      </c>
      <c r="X194" s="358"/>
      <c r="Y194" s="358"/>
      <c r="Z194" s="358"/>
      <c r="AA194" s="358"/>
      <c r="AB194" s="358"/>
      <c r="AC194" s="358"/>
      <c r="AD194" s="358"/>
      <c r="AE194" s="358"/>
      <c r="AF194" s="358"/>
      <c r="AG194" s="357">
        <f t="shared" si="4"/>
        <v>0</v>
      </c>
      <c r="AH194" s="311">
        <v>1</v>
      </c>
      <c r="AI194" s="357">
        <f t="shared" si="5"/>
        <v>0</v>
      </c>
      <c r="AJ194" s="312" t="s">
        <v>109</v>
      </c>
      <c r="AK194" s="312">
        <v>2050</v>
      </c>
    </row>
    <row r="195" spans="1:37" x14ac:dyDescent="0.25">
      <c r="A195" s="358">
        <v>17589</v>
      </c>
      <c r="B195" s="358">
        <v>2018</v>
      </c>
      <c r="C195" s="358" t="s">
        <v>149</v>
      </c>
      <c r="D195" s="358" t="s">
        <v>326</v>
      </c>
      <c r="E195" s="358">
        <v>57740</v>
      </c>
      <c r="F195" s="358" t="s">
        <v>156</v>
      </c>
      <c r="G195" s="358" t="s">
        <v>302</v>
      </c>
      <c r="H195" s="358" t="s">
        <v>647</v>
      </c>
      <c r="I195" s="358"/>
      <c r="J195" s="358"/>
      <c r="K195" s="358"/>
      <c r="L195" s="358"/>
      <c r="M195" s="358" t="s">
        <v>303</v>
      </c>
      <c r="N195" s="359"/>
      <c r="O195" s="360">
        <v>182068</v>
      </c>
      <c r="P195" s="360">
        <v>97194</v>
      </c>
      <c r="Q195" s="359"/>
      <c r="R195" s="359"/>
      <c r="S195" s="359"/>
      <c r="T195" s="359"/>
      <c r="U195" s="359"/>
      <c r="V195" s="358" t="s">
        <v>658</v>
      </c>
      <c r="W195" s="358" t="s">
        <v>658</v>
      </c>
      <c r="X195" s="358"/>
      <c r="Y195" s="358"/>
      <c r="Z195" s="358"/>
      <c r="AA195" s="358"/>
      <c r="AB195" s="358"/>
      <c r="AC195" s="358"/>
      <c r="AD195" s="358"/>
      <c r="AE195" s="358"/>
      <c r="AF195" s="358"/>
      <c r="AG195" s="357">
        <f t="shared" si="4"/>
        <v>0</v>
      </c>
      <c r="AH195" s="311">
        <v>1</v>
      </c>
      <c r="AI195" s="357">
        <f t="shared" si="5"/>
        <v>0</v>
      </c>
      <c r="AJ195" s="312" t="s">
        <v>109</v>
      </c>
      <c r="AK195" s="312">
        <v>2050</v>
      </c>
    </row>
    <row r="196" spans="1:37" x14ac:dyDescent="0.25">
      <c r="A196" s="358">
        <v>17590</v>
      </c>
      <c r="B196" s="358">
        <v>2018</v>
      </c>
      <c r="C196" s="358" t="s">
        <v>149</v>
      </c>
      <c r="D196" s="358" t="s">
        <v>402</v>
      </c>
      <c r="E196" s="358">
        <v>60991</v>
      </c>
      <c r="F196" s="358" t="s">
        <v>803</v>
      </c>
      <c r="G196" s="358" t="s">
        <v>239</v>
      </c>
      <c r="H196" s="358" t="s">
        <v>647</v>
      </c>
      <c r="I196" s="358"/>
      <c r="J196" s="358"/>
      <c r="K196" s="358"/>
      <c r="L196" s="358"/>
      <c r="M196" s="358" t="s">
        <v>240</v>
      </c>
      <c r="N196" s="359"/>
      <c r="O196" s="360">
        <v>1225168</v>
      </c>
      <c r="P196" s="360">
        <v>469840</v>
      </c>
      <c r="Q196" s="359"/>
      <c r="R196" s="359"/>
      <c r="S196" s="359"/>
      <c r="T196" s="359"/>
      <c r="U196" s="359"/>
      <c r="V196" s="358" t="s">
        <v>658</v>
      </c>
      <c r="W196" s="358" t="s">
        <v>658</v>
      </c>
      <c r="X196" s="358"/>
      <c r="Y196" s="358"/>
      <c r="Z196" s="358"/>
      <c r="AA196" s="358"/>
      <c r="AB196" s="358"/>
      <c r="AC196" s="358"/>
      <c r="AD196" s="358"/>
      <c r="AE196" s="358"/>
      <c r="AF196" s="358"/>
      <c r="AG196" s="357">
        <f t="shared" si="4"/>
        <v>0</v>
      </c>
      <c r="AH196" s="311">
        <v>1</v>
      </c>
      <c r="AI196" s="357">
        <f t="shared" si="5"/>
        <v>0</v>
      </c>
      <c r="AJ196" s="312" t="s">
        <v>109</v>
      </c>
      <c r="AK196" s="312">
        <v>2050</v>
      </c>
    </row>
    <row r="197" spans="1:37" x14ac:dyDescent="0.25">
      <c r="A197" s="358">
        <v>17591</v>
      </c>
      <c r="B197" s="358">
        <v>2018</v>
      </c>
      <c r="C197" s="358" t="s">
        <v>149</v>
      </c>
      <c r="D197" s="358" t="s">
        <v>366</v>
      </c>
      <c r="E197" s="358">
        <v>58794</v>
      </c>
      <c r="F197" s="358" t="s">
        <v>804</v>
      </c>
      <c r="G197" s="358" t="s">
        <v>302</v>
      </c>
      <c r="H197" s="358" t="s">
        <v>647</v>
      </c>
      <c r="I197" s="358"/>
      <c r="J197" s="358"/>
      <c r="K197" s="358"/>
      <c r="L197" s="358"/>
      <c r="M197" s="358" t="s">
        <v>303</v>
      </c>
      <c r="N197" s="359"/>
      <c r="O197" s="360">
        <v>30993</v>
      </c>
      <c r="P197" s="360">
        <v>16544</v>
      </c>
      <c r="Q197" s="359"/>
      <c r="R197" s="359"/>
      <c r="S197" s="359"/>
      <c r="T197" s="359"/>
      <c r="U197" s="359"/>
      <c r="V197" s="358" t="s">
        <v>658</v>
      </c>
      <c r="W197" s="358" t="s">
        <v>658</v>
      </c>
      <c r="X197" s="358"/>
      <c r="Y197" s="358"/>
      <c r="Z197" s="358"/>
      <c r="AA197" s="358"/>
      <c r="AB197" s="358"/>
      <c r="AC197" s="358"/>
      <c r="AD197" s="358"/>
      <c r="AE197" s="358"/>
      <c r="AF197" s="358"/>
      <c r="AG197" s="357">
        <f t="shared" si="4"/>
        <v>0</v>
      </c>
      <c r="AH197" s="311">
        <v>1</v>
      </c>
      <c r="AI197" s="357">
        <f t="shared" si="5"/>
        <v>0</v>
      </c>
      <c r="AJ197" s="312" t="s">
        <v>109</v>
      </c>
      <c r="AK197" s="312">
        <v>2050</v>
      </c>
    </row>
    <row r="198" spans="1:37" x14ac:dyDescent="0.25">
      <c r="A198" s="358">
        <v>17592</v>
      </c>
      <c r="B198" s="358">
        <v>2018</v>
      </c>
      <c r="C198" s="358" t="s">
        <v>149</v>
      </c>
      <c r="D198" s="358" t="s">
        <v>357</v>
      </c>
      <c r="E198" s="358">
        <v>58588</v>
      </c>
      <c r="F198" s="358" t="s">
        <v>805</v>
      </c>
      <c r="G198" s="358" t="s">
        <v>302</v>
      </c>
      <c r="H198" s="358" t="s">
        <v>647</v>
      </c>
      <c r="I198" s="358"/>
      <c r="J198" s="358"/>
      <c r="K198" s="358"/>
      <c r="L198" s="358"/>
      <c r="M198" s="358" t="s">
        <v>303</v>
      </c>
      <c r="N198" s="359"/>
      <c r="O198" s="360">
        <v>20742</v>
      </c>
      <c r="P198" s="360">
        <v>11073</v>
      </c>
      <c r="Q198" s="359"/>
      <c r="R198" s="359"/>
      <c r="S198" s="359"/>
      <c r="T198" s="359"/>
      <c r="U198" s="359"/>
      <c r="V198" s="358" t="s">
        <v>658</v>
      </c>
      <c r="W198" s="358" t="s">
        <v>658</v>
      </c>
      <c r="X198" s="358"/>
      <c r="Y198" s="358"/>
      <c r="Z198" s="358"/>
      <c r="AA198" s="358"/>
      <c r="AB198" s="358"/>
      <c r="AC198" s="358"/>
      <c r="AD198" s="358"/>
      <c r="AE198" s="358"/>
      <c r="AF198" s="358"/>
      <c r="AG198" s="357">
        <f t="shared" ref="AG198:AG218" si="6">T198/1.102</f>
        <v>0</v>
      </c>
      <c r="AH198" s="311">
        <v>1</v>
      </c>
      <c r="AI198" s="357">
        <f t="shared" ref="AI198:AI218" si="7">AH198*AG198</f>
        <v>0</v>
      </c>
      <c r="AJ198" s="312" t="s">
        <v>109</v>
      </c>
      <c r="AK198" s="312">
        <v>2050</v>
      </c>
    </row>
    <row r="199" spans="1:37" x14ac:dyDescent="0.25">
      <c r="A199" s="358">
        <v>17593</v>
      </c>
      <c r="B199" s="358">
        <v>2018</v>
      </c>
      <c r="C199" s="358" t="s">
        <v>149</v>
      </c>
      <c r="D199" s="358" t="s">
        <v>335</v>
      </c>
      <c r="E199" s="358">
        <v>57986</v>
      </c>
      <c r="F199" s="358" t="s">
        <v>156</v>
      </c>
      <c r="G199" s="358" t="s">
        <v>302</v>
      </c>
      <c r="H199" s="358" t="s">
        <v>647</v>
      </c>
      <c r="I199" s="358"/>
      <c r="J199" s="358"/>
      <c r="K199" s="358"/>
      <c r="L199" s="358"/>
      <c r="M199" s="358" t="s">
        <v>303</v>
      </c>
      <c r="N199" s="359"/>
      <c r="O199" s="360">
        <v>211904</v>
      </c>
      <c r="P199" s="360">
        <v>113121</v>
      </c>
      <c r="Q199" s="359"/>
      <c r="R199" s="359"/>
      <c r="S199" s="359"/>
      <c r="T199" s="359"/>
      <c r="U199" s="359"/>
      <c r="V199" s="358" t="s">
        <v>658</v>
      </c>
      <c r="W199" s="358" t="s">
        <v>658</v>
      </c>
      <c r="X199" s="358"/>
      <c r="Y199" s="358"/>
      <c r="Z199" s="358"/>
      <c r="AA199" s="358"/>
      <c r="AB199" s="358"/>
      <c r="AC199" s="358"/>
      <c r="AD199" s="358"/>
      <c r="AE199" s="358"/>
      <c r="AF199" s="358"/>
      <c r="AG199" s="357">
        <f t="shared" si="6"/>
        <v>0</v>
      </c>
      <c r="AH199" s="311">
        <v>1</v>
      </c>
      <c r="AI199" s="357">
        <f t="shared" si="7"/>
        <v>0</v>
      </c>
      <c r="AJ199" s="312" t="s">
        <v>109</v>
      </c>
      <c r="AK199" s="312">
        <v>2050</v>
      </c>
    </row>
    <row r="200" spans="1:37" x14ac:dyDescent="0.25">
      <c r="A200" s="358">
        <v>17594</v>
      </c>
      <c r="B200" s="358">
        <v>2018</v>
      </c>
      <c r="C200" s="358" t="s">
        <v>149</v>
      </c>
      <c r="D200" s="358" t="s">
        <v>334</v>
      </c>
      <c r="E200" s="358">
        <v>57985</v>
      </c>
      <c r="F200" s="358" t="s">
        <v>156</v>
      </c>
      <c r="G200" s="358" t="s">
        <v>302</v>
      </c>
      <c r="H200" s="358" t="s">
        <v>647</v>
      </c>
      <c r="I200" s="358"/>
      <c r="J200" s="358"/>
      <c r="K200" s="358"/>
      <c r="L200" s="358"/>
      <c r="M200" s="358" t="s">
        <v>303</v>
      </c>
      <c r="N200" s="359"/>
      <c r="O200" s="360">
        <v>243532</v>
      </c>
      <c r="P200" s="360">
        <v>130006</v>
      </c>
      <c r="Q200" s="359"/>
      <c r="R200" s="359"/>
      <c r="S200" s="359"/>
      <c r="T200" s="359"/>
      <c r="U200" s="359"/>
      <c r="V200" s="358" t="s">
        <v>658</v>
      </c>
      <c r="W200" s="358" t="s">
        <v>658</v>
      </c>
      <c r="X200" s="358"/>
      <c r="Y200" s="358"/>
      <c r="Z200" s="358"/>
      <c r="AA200" s="358"/>
      <c r="AB200" s="358"/>
      <c r="AC200" s="358"/>
      <c r="AD200" s="358"/>
      <c r="AE200" s="358"/>
      <c r="AF200" s="358"/>
      <c r="AG200" s="357">
        <f t="shared" si="6"/>
        <v>0</v>
      </c>
      <c r="AH200" s="311">
        <v>1</v>
      </c>
      <c r="AI200" s="357">
        <f t="shared" si="7"/>
        <v>0</v>
      </c>
      <c r="AJ200" s="312" t="s">
        <v>109</v>
      </c>
      <c r="AK200" s="312">
        <v>2050</v>
      </c>
    </row>
    <row r="201" spans="1:37" x14ac:dyDescent="0.25">
      <c r="A201" s="358">
        <v>17595</v>
      </c>
      <c r="B201" s="358">
        <v>2018</v>
      </c>
      <c r="C201" s="358" t="s">
        <v>149</v>
      </c>
      <c r="D201" s="358" t="s">
        <v>416</v>
      </c>
      <c r="E201" s="358">
        <v>62149</v>
      </c>
      <c r="F201" s="358" t="s">
        <v>806</v>
      </c>
      <c r="G201" s="358" t="s">
        <v>302</v>
      </c>
      <c r="H201" s="358" t="s">
        <v>647</v>
      </c>
      <c r="I201" s="358"/>
      <c r="J201" s="358"/>
      <c r="K201" s="358"/>
      <c r="L201" s="358"/>
      <c r="M201" s="358" t="s">
        <v>303</v>
      </c>
      <c r="N201" s="359"/>
      <c r="O201" s="360">
        <v>3674</v>
      </c>
      <c r="P201" s="360">
        <v>0</v>
      </c>
      <c r="Q201" s="359"/>
      <c r="R201" s="359"/>
      <c r="S201" s="359"/>
      <c r="T201" s="359"/>
      <c r="U201" s="359"/>
      <c r="V201" s="358" t="s">
        <v>658</v>
      </c>
      <c r="W201" s="358" t="s">
        <v>658</v>
      </c>
      <c r="X201" s="358"/>
      <c r="Y201" s="358"/>
      <c r="Z201" s="358"/>
      <c r="AA201" s="358"/>
      <c r="AB201" s="358"/>
      <c r="AC201" s="358"/>
      <c r="AD201" s="358"/>
      <c r="AE201" s="358"/>
      <c r="AF201" s="358"/>
      <c r="AG201" s="357">
        <f t="shared" si="6"/>
        <v>0</v>
      </c>
      <c r="AH201" s="311">
        <v>1</v>
      </c>
      <c r="AI201" s="357">
        <f t="shared" si="7"/>
        <v>0</v>
      </c>
      <c r="AJ201" s="312" t="s">
        <v>109</v>
      </c>
      <c r="AK201" s="312">
        <v>2050</v>
      </c>
    </row>
    <row r="202" spans="1:37" x14ac:dyDescent="0.25">
      <c r="A202" s="358">
        <v>17596</v>
      </c>
      <c r="B202" s="358">
        <v>2018</v>
      </c>
      <c r="C202" s="358" t="s">
        <v>149</v>
      </c>
      <c r="D202" s="358" t="s">
        <v>304</v>
      </c>
      <c r="E202" s="358">
        <v>57258</v>
      </c>
      <c r="F202" s="358" t="s">
        <v>156</v>
      </c>
      <c r="G202" s="358" t="s">
        <v>239</v>
      </c>
      <c r="H202" s="358" t="s">
        <v>647</v>
      </c>
      <c r="I202" s="358"/>
      <c r="J202" s="358"/>
      <c r="K202" s="358"/>
      <c r="L202" s="358"/>
      <c r="M202" s="358" t="s">
        <v>240</v>
      </c>
      <c r="N202" s="359"/>
      <c r="O202" s="360">
        <v>9379.2630000000008</v>
      </c>
      <c r="P202" s="360">
        <v>3311.3679999999999</v>
      </c>
      <c r="Q202" s="359"/>
      <c r="R202" s="359"/>
      <c r="S202" s="359"/>
      <c r="T202" s="359"/>
      <c r="U202" s="359"/>
      <c r="V202" s="358" t="s">
        <v>658</v>
      </c>
      <c r="W202" s="358" t="s">
        <v>658</v>
      </c>
      <c r="X202" s="358"/>
      <c r="Y202" s="358"/>
      <c r="Z202" s="358"/>
      <c r="AA202" s="358"/>
      <c r="AB202" s="358"/>
      <c r="AC202" s="358"/>
      <c r="AD202" s="358"/>
      <c r="AE202" s="358"/>
      <c r="AF202" s="358"/>
      <c r="AG202" s="357">
        <f t="shared" si="6"/>
        <v>0</v>
      </c>
      <c r="AH202" s="311">
        <v>1</v>
      </c>
      <c r="AI202" s="357">
        <f t="shared" si="7"/>
        <v>0</v>
      </c>
      <c r="AJ202" s="312" t="s">
        <v>109</v>
      </c>
      <c r="AK202" s="312">
        <v>2050</v>
      </c>
    </row>
    <row r="203" spans="1:37" x14ac:dyDescent="0.25">
      <c r="A203" s="358">
        <v>17597</v>
      </c>
      <c r="B203" s="358">
        <v>2018</v>
      </c>
      <c r="C203" s="358" t="s">
        <v>149</v>
      </c>
      <c r="D203" s="358" t="s">
        <v>304</v>
      </c>
      <c r="E203" s="358">
        <v>57258</v>
      </c>
      <c r="F203" s="358" t="s">
        <v>160</v>
      </c>
      <c r="G203" s="358" t="s">
        <v>239</v>
      </c>
      <c r="H203" s="358" t="s">
        <v>647</v>
      </c>
      <c r="I203" s="358"/>
      <c r="J203" s="358"/>
      <c r="K203" s="358"/>
      <c r="L203" s="358"/>
      <c r="M203" s="358" t="s">
        <v>240</v>
      </c>
      <c r="N203" s="359"/>
      <c r="O203" s="360">
        <v>8039.3680000000004</v>
      </c>
      <c r="P203" s="360">
        <v>2838.3159999999998</v>
      </c>
      <c r="Q203" s="359"/>
      <c r="R203" s="359"/>
      <c r="S203" s="359"/>
      <c r="T203" s="359"/>
      <c r="U203" s="359"/>
      <c r="V203" s="358" t="s">
        <v>658</v>
      </c>
      <c r="W203" s="358" t="s">
        <v>658</v>
      </c>
      <c r="X203" s="358"/>
      <c r="Y203" s="358"/>
      <c r="Z203" s="358"/>
      <c r="AA203" s="358"/>
      <c r="AB203" s="358"/>
      <c r="AC203" s="358"/>
      <c r="AD203" s="358"/>
      <c r="AE203" s="358"/>
      <c r="AF203" s="358"/>
      <c r="AG203" s="357">
        <f t="shared" si="6"/>
        <v>0</v>
      </c>
      <c r="AH203" s="311">
        <v>1</v>
      </c>
      <c r="AI203" s="357">
        <f t="shared" si="7"/>
        <v>0</v>
      </c>
      <c r="AJ203" s="312" t="s">
        <v>109</v>
      </c>
      <c r="AK203" s="312">
        <v>2050</v>
      </c>
    </row>
    <row r="204" spans="1:37" x14ac:dyDescent="0.25">
      <c r="A204" s="358">
        <v>17598</v>
      </c>
      <c r="B204" s="358">
        <v>2018</v>
      </c>
      <c r="C204" s="358" t="s">
        <v>149</v>
      </c>
      <c r="D204" s="358" t="s">
        <v>304</v>
      </c>
      <c r="E204" s="358">
        <v>57258</v>
      </c>
      <c r="F204" s="358" t="s">
        <v>164</v>
      </c>
      <c r="G204" s="358" t="s">
        <v>239</v>
      </c>
      <c r="H204" s="358" t="s">
        <v>807</v>
      </c>
      <c r="I204" s="358"/>
      <c r="J204" s="358"/>
      <c r="K204" s="358"/>
      <c r="L204" s="358"/>
      <c r="M204" s="358" t="s">
        <v>240</v>
      </c>
      <c r="N204" s="359"/>
      <c r="O204" s="360">
        <v>8039.3680000000004</v>
      </c>
      <c r="P204" s="360">
        <v>2838.3159999999998</v>
      </c>
      <c r="Q204" s="359"/>
      <c r="R204" s="359"/>
      <c r="S204" s="359"/>
      <c r="T204" s="359"/>
      <c r="U204" s="359"/>
      <c r="V204" s="358" t="s">
        <v>658</v>
      </c>
      <c r="W204" s="358" t="s">
        <v>658</v>
      </c>
      <c r="X204" s="358"/>
      <c r="Y204" s="358"/>
      <c r="Z204" s="358"/>
      <c r="AA204" s="358"/>
      <c r="AB204" s="358"/>
      <c r="AC204" s="358"/>
      <c r="AD204" s="358"/>
      <c r="AE204" s="358"/>
      <c r="AF204" s="358"/>
      <c r="AG204" s="357">
        <f t="shared" si="6"/>
        <v>0</v>
      </c>
      <c r="AH204" s="311">
        <v>1</v>
      </c>
      <c r="AI204" s="357">
        <f t="shared" si="7"/>
        <v>0</v>
      </c>
      <c r="AJ204" s="312" t="s">
        <v>109</v>
      </c>
      <c r="AK204" s="312">
        <v>2050</v>
      </c>
    </row>
    <row r="205" spans="1:37" x14ac:dyDescent="0.25">
      <c r="A205" s="358">
        <v>17599</v>
      </c>
      <c r="B205" s="358">
        <v>2018</v>
      </c>
      <c r="C205" s="358" t="s">
        <v>149</v>
      </c>
      <c r="D205" s="358" t="s">
        <v>808</v>
      </c>
      <c r="E205" s="358">
        <v>57476</v>
      </c>
      <c r="F205" s="358" t="s">
        <v>809</v>
      </c>
      <c r="G205" s="358" t="s">
        <v>194</v>
      </c>
      <c r="H205" s="358" t="s">
        <v>666</v>
      </c>
      <c r="I205" s="358"/>
      <c r="J205" s="358"/>
      <c r="K205" s="358"/>
      <c r="L205" s="358"/>
      <c r="M205" s="358" t="s">
        <v>177</v>
      </c>
      <c r="N205" s="359"/>
      <c r="O205" s="360"/>
      <c r="P205" s="360"/>
      <c r="Q205" s="359"/>
      <c r="R205" s="359"/>
      <c r="S205" s="359"/>
      <c r="T205" s="359"/>
      <c r="U205" s="359"/>
      <c r="V205" s="358"/>
      <c r="W205" s="358"/>
      <c r="X205" s="358"/>
      <c r="Y205" s="358"/>
      <c r="Z205" s="358"/>
      <c r="AA205" s="358"/>
      <c r="AB205" s="358"/>
      <c r="AC205" s="358"/>
      <c r="AD205" s="358"/>
      <c r="AE205" s="358"/>
      <c r="AF205" s="358"/>
      <c r="AG205" s="357">
        <f t="shared" si="6"/>
        <v>0</v>
      </c>
      <c r="AH205" s="311">
        <v>1</v>
      </c>
      <c r="AI205" s="357">
        <f t="shared" si="7"/>
        <v>0</v>
      </c>
      <c r="AJ205" s="312" t="s">
        <v>109</v>
      </c>
      <c r="AK205" s="312">
        <v>2050</v>
      </c>
    </row>
    <row r="206" spans="1:37" x14ac:dyDescent="0.25">
      <c r="A206" s="358">
        <v>17600</v>
      </c>
      <c r="B206" s="358">
        <v>2018</v>
      </c>
      <c r="C206" s="358" t="s">
        <v>149</v>
      </c>
      <c r="D206" s="358" t="s">
        <v>196</v>
      </c>
      <c r="E206" s="358">
        <v>2469</v>
      </c>
      <c r="F206" s="358" t="s">
        <v>164</v>
      </c>
      <c r="G206" s="358" t="s">
        <v>194</v>
      </c>
      <c r="H206" s="358" t="s">
        <v>670</v>
      </c>
      <c r="I206" s="358"/>
      <c r="J206" s="358"/>
      <c r="K206" s="358"/>
      <c r="L206" s="358"/>
      <c r="M206" s="358" t="s">
        <v>177</v>
      </c>
      <c r="N206" s="359"/>
      <c r="O206" s="360"/>
      <c r="P206" s="360"/>
      <c r="Q206" s="359"/>
      <c r="R206" s="359"/>
      <c r="S206" s="359"/>
      <c r="T206" s="359"/>
      <c r="U206" s="359"/>
      <c r="V206" s="358"/>
      <c r="W206" s="358"/>
      <c r="X206" s="358"/>
      <c r="Y206" s="358"/>
      <c r="Z206" s="358"/>
      <c r="AA206" s="358"/>
      <c r="AB206" s="358"/>
      <c r="AC206" s="358"/>
      <c r="AD206" s="358"/>
      <c r="AE206" s="358"/>
      <c r="AF206" s="358"/>
      <c r="AG206" s="357">
        <f t="shared" si="6"/>
        <v>0</v>
      </c>
      <c r="AH206" s="311">
        <v>1</v>
      </c>
      <c r="AI206" s="357">
        <f t="shared" si="7"/>
        <v>0</v>
      </c>
      <c r="AJ206" s="312" t="s">
        <v>109</v>
      </c>
      <c r="AK206" s="312">
        <v>2050</v>
      </c>
    </row>
    <row r="207" spans="1:37" x14ac:dyDescent="0.25">
      <c r="A207" s="358">
        <v>17601</v>
      </c>
      <c r="B207" s="358">
        <v>2018</v>
      </c>
      <c r="C207" s="358" t="s">
        <v>149</v>
      </c>
      <c r="D207" s="358" t="s">
        <v>196</v>
      </c>
      <c r="E207" s="358">
        <v>2469</v>
      </c>
      <c r="F207" s="358" t="s">
        <v>165</v>
      </c>
      <c r="G207" s="358" t="s">
        <v>194</v>
      </c>
      <c r="H207" s="358" t="s">
        <v>670</v>
      </c>
      <c r="I207" s="358"/>
      <c r="J207" s="358"/>
      <c r="K207" s="358"/>
      <c r="L207" s="358"/>
      <c r="M207" s="358" t="s">
        <v>177</v>
      </c>
      <c r="N207" s="359"/>
      <c r="O207" s="360"/>
      <c r="P207" s="360"/>
      <c r="Q207" s="359"/>
      <c r="R207" s="359"/>
      <c r="S207" s="359"/>
      <c r="T207" s="359"/>
      <c r="U207" s="359"/>
      <c r="V207" s="358"/>
      <c r="W207" s="358"/>
      <c r="X207" s="358"/>
      <c r="Y207" s="358"/>
      <c r="Z207" s="358"/>
      <c r="AA207" s="358"/>
      <c r="AB207" s="358"/>
      <c r="AC207" s="358"/>
      <c r="AD207" s="358"/>
      <c r="AE207" s="358"/>
      <c r="AF207" s="358"/>
      <c r="AG207" s="357">
        <f t="shared" si="6"/>
        <v>0</v>
      </c>
      <c r="AH207" s="311">
        <v>1</v>
      </c>
      <c r="AI207" s="357">
        <f t="shared" si="7"/>
        <v>0</v>
      </c>
      <c r="AJ207" s="312" t="s">
        <v>109</v>
      </c>
      <c r="AK207" s="312">
        <v>2050</v>
      </c>
    </row>
    <row r="208" spans="1:37" x14ac:dyDescent="0.25">
      <c r="A208" s="358">
        <v>17602</v>
      </c>
      <c r="B208" s="358">
        <v>2018</v>
      </c>
      <c r="C208" s="358" t="s">
        <v>149</v>
      </c>
      <c r="D208" s="358" t="s">
        <v>196</v>
      </c>
      <c r="E208" s="358">
        <v>2469</v>
      </c>
      <c r="F208" s="358" t="s">
        <v>166</v>
      </c>
      <c r="G208" s="358" t="s">
        <v>194</v>
      </c>
      <c r="H208" s="358" t="s">
        <v>670</v>
      </c>
      <c r="I208" s="358"/>
      <c r="J208" s="358"/>
      <c r="K208" s="358"/>
      <c r="L208" s="358"/>
      <c r="M208" s="358" t="s">
        <v>177</v>
      </c>
      <c r="N208" s="359"/>
      <c r="O208" s="360"/>
      <c r="P208" s="360"/>
      <c r="Q208" s="359"/>
      <c r="R208" s="359"/>
      <c r="S208" s="359"/>
      <c r="T208" s="359"/>
      <c r="U208" s="359"/>
      <c r="V208" s="358"/>
      <c r="W208" s="358"/>
      <c r="X208" s="358"/>
      <c r="Y208" s="358"/>
      <c r="Z208" s="358"/>
      <c r="AA208" s="358"/>
      <c r="AB208" s="358"/>
      <c r="AC208" s="358"/>
      <c r="AD208" s="358"/>
      <c r="AE208" s="358"/>
      <c r="AF208" s="358"/>
      <c r="AG208" s="357">
        <f t="shared" si="6"/>
        <v>0</v>
      </c>
      <c r="AH208" s="311">
        <v>1</v>
      </c>
      <c r="AI208" s="357">
        <f t="shared" si="7"/>
        <v>0</v>
      </c>
      <c r="AJ208" s="312" t="s">
        <v>109</v>
      </c>
      <c r="AK208" s="312">
        <v>2050</v>
      </c>
    </row>
    <row r="209" spans="1:37" x14ac:dyDescent="0.25">
      <c r="A209" s="358">
        <v>17603</v>
      </c>
      <c r="B209" s="358">
        <v>2018</v>
      </c>
      <c r="C209" s="358" t="s">
        <v>149</v>
      </c>
      <c r="D209" s="358" t="s">
        <v>196</v>
      </c>
      <c r="E209" s="358">
        <v>2469</v>
      </c>
      <c r="F209" s="358" t="s">
        <v>726</v>
      </c>
      <c r="G209" s="358" t="s">
        <v>194</v>
      </c>
      <c r="H209" s="358" t="s">
        <v>670</v>
      </c>
      <c r="I209" s="358"/>
      <c r="J209" s="358"/>
      <c r="K209" s="358"/>
      <c r="L209" s="358"/>
      <c r="M209" s="358" t="s">
        <v>177</v>
      </c>
      <c r="N209" s="359"/>
      <c r="O209" s="360"/>
      <c r="P209" s="360"/>
      <c r="Q209" s="359"/>
      <c r="R209" s="359"/>
      <c r="S209" s="359"/>
      <c r="T209" s="359"/>
      <c r="U209" s="359"/>
      <c r="V209" s="358"/>
      <c r="W209" s="358"/>
      <c r="X209" s="358"/>
      <c r="Y209" s="358"/>
      <c r="Z209" s="358"/>
      <c r="AA209" s="358"/>
      <c r="AB209" s="358"/>
      <c r="AC209" s="358"/>
      <c r="AD209" s="358"/>
      <c r="AE209" s="358"/>
      <c r="AF209" s="358"/>
      <c r="AG209" s="357">
        <f t="shared" si="6"/>
        <v>0</v>
      </c>
      <c r="AH209" s="311">
        <v>1</v>
      </c>
      <c r="AI209" s="357">
        <f t="shared" si="7"/>
        <v>0</v>
      </c>
      <c r="AJ209" s="312" t="s">
        <v>109</v>
      </c>
      <c r="AK209" s="312">
        <v>2050</v>
      </c>
    </row>
    <row r="210" spans="1:37" x14ac:dyDescent="0.25">
      <c r="A210" s="358">
        <v>17604</v>
      </c>
      <c r="B210" s="358">
        <v>2018</v>
      </c>
      <c r="C210" s="358" t="s">
        <v>149</v>
      </c>
      <c r="D210" s="358" t="s">
        <v>196</v>
      </c>
      <c r="E210" s="358">
        <v>2469</v>
      </c>
      <c r="F210" s="358" t="s">
        <v>692</v>
      </c>
      <c r="G210" s="358" t="s">
        <v>194</v>
      </c>
      <c r="H210" s="358" t="s">
        <v>670</v>
      </c>
      <c r="I210" s="358"/>
      <c r="J210" s="358"/>
      <c r="K210" s="358"/>
      <c r="L210" s="358"/>
      <c r="M210" s="358" t="s">
        <v>177</v>
      </c>
      <c r="N210" s="359"/>
      <c r="O210" s="360"/>
      <c r="P210" s="360"/>
      <c r="Q210" s="359"/>
      <c r="R210" s="359"/>
      <c r="S210" s="359"/>
      <c r="T210" s="359"/>
      <c r="U210" s="359"/>
      <c r="V210" s="358"/>
      <c r="W210" s="358"/>
      <c r="X210" s="358"/>
      <c r="Y210" s="358"/>
      <c r="Z210" s="358"/>
      <c r="AA210" s="358"/>
      <c r="AB210" s="358"/>
      <c r="AC210" s="358"/>
      <c r="AD210" s="358"/>
      <c r="AE210" s="358"/>
      <c r="AF210" s="358"/>
      <c r="AG210" s="357">
        <f t="shared" si="6"/>
        <v>0</v>
      </c>
      <c r="AH210" s="311">
        <v>1</v>
      </c>
      <c r="AI210" s="357">
        <f t="shared" si="7"/>
        <v>0</v>
      </c>
      <c r="AJ210" s="312" t="s">
        <v>109</v>
      </c>
      <c r="AK210" s="312">
        <v>2050</v>
      </c>
    </row>
    <row r="211" spans="1:37" x14ac:dyDescent="0.25">
      <c r="A211" s="358">
        <v>17605</v>
      </c>
      <c r="B211" s="358">
        <v>2018</v>
      </c>
      <c r="C211" s="358" t="s">
        <v>149</v>
      </c>
      <c r="D211" s="358" t="s">
        <v>196</v>
      </c>
      <c r="E211" s="358">
        <v>2469</v>
      </c>
      <c r="F211" s="358" t="s">
        <v>687</v>
      </c>
      <c r="G211" s="358" t="s">
        <v>194</v>
      </c>
      <c r="H211" s="358" t="s">
        <v>670</v>
      </c>
      <c r="I211" s="358"/>
      <c r="J211" s="358"/>
      <c r="K211" s="358"/>
      <c r="L211" s="358"/>
      <c r="M211" s="358" t="s">
        <v>177</v>
      </c>
      <c r="N211" s="359"/>
      <c r="O211" s="360"/>
      <c r="P211" s="360"/>
      <c r="Q211" s="359"/>
      <c r="R211" s="359"/>
      <c r="S211" s="359"/>
      <c r="T211" s="359"/>
      <c r="U211" s="359"/>
      <c r="V211" s="358"/>
      <c r="W211" s="358"/>
      <c r="X211" s="358"/>
      <c r="Y211" s="358"/>
      <c r="Z211" s="358"/>
      <c r="AA211" s="358"/>
      <c r="AB211" s="358"/>
      <c r="AC211" s="358"/>
      <c r="AD211" s="358"/>
      <c r="AE211" s="358"/>
      <c r="AF211" s="358"/>
      <c r="AG211" s="357">
        <f t="shared" si="6"/>
        <v>0</v>
      </c>
      <c r="AH211" s="311">
        <v>1</v>
      </c>
      <c r="AI211" s="357">
        <f t="shared" si="7"/>
        <v>0</v>
      </c>
      <c r="AJ211" s="312" t="s">
        <v>109</v>
      </c>
      <c r="AK211" s="312">
        <v>2050</v>
      </c>
    </row>
    <row r="212" spans="1:37" x14ac:dyDescent="0.25">
      <c r="A212" s="358">
        <v>17606</v>
      </c>
      <c r="B212" s="358">
        <v>2018</v>
      </c>
      <c r="C212" s="358" t="s">
        <v>149</v>
      </c>
      <c r="D212" s="358" t="s">
        <v>211</v>
      </c>
      <c r="E212" s="358">
        <v>50905</v>
      </c>
      <c r="F212" s="358" t="s">
        <v>156</v>
      </c>
      <c r="G212" s="358" t="s">
        <v>182</v>
      </c>
      <c r="H212" s="358" t="s">
        <v>670</v>
      </c>
      <c r="I212" s="358"/>
      <c r="J212" s="358"/>
      <c r="K212" s="358"/>
      <c r="L212" s="358"/>
      <c r="M212" s="358" t="s">
        <v>154</v>
      </c>
      <c r="N212" s="359"/>
      <c r="O212" s="360"/>
      <c r="P212" s="360"/>
      <c r="Q212" s="359"/>
      <c r="R212" s="359"/>
      <c r="S212" s="359"/>
      <c r="T212" s="359"/>
      <c r="U212" s="359"/>
      <c r="V212" s="358"/>
      <c r="W212" s="358"/>
      <c r="X212" s="358"/>
      <c r="Y212" s="358"/>
      <c r="Z212" s="358"/>
      <c r="AA212" s="358"/>
      <c r="AB212" s="358"/>
      <c r="AC212" s="358"/>
      <c r="AD212" s="358"/>
      <c r="AE212" s="358"/>
      <c r="AF212" s="358"/>
      <c r="AG212" s="357">
        <f t="shared" si="6"/>
        <v>0</v>
      </c>
      <c r="AH212" s="311">
        <v>1</v>
      </c>
      <c r="AI212" s="357">
        <f t="shared" si="7"/>
        <v>0</v>
      </c>
      <c r="AJ212" s="312" t="s">
        <v>109</v>
      </c>
      <c r="AK212" s="312">
        <v>2050</v>
      </c>
    </row>
    <row r="213" spans="1:37" x14ac:dyDescent="0.25">
      <c r="A213" s="358">
        <v>17607</v>
      </c>
      <c r="B213" s="358">
        <v>2018</v>
      </c>
      <c r="C213" s="358" t="s">
        <v>149</v>
      </c>
      <c r="D213" s="358" t="s">
        <v>810</v>
      </c>
      <c r="E213" s="358">
        <v>55802</v>
      </c>
      <c r="F213" s="358" t="s">
        <v>757</v>
      </c>
      <c r="G213" s="358" t="s">
        <v>182</v>
      </c>
      <c r="H213" s="358" t="s">
        <v>647</v>
      </c>
      <c r="I213" s="358" t="s">
        <v>97</v>
      </c>
      <c r="J213" s="358" t="s">
        <v>660</v>
      </c>
      <c r="K213" s="358" t="s">
        <v>191</v>
      </c>
      <c r="L213" s="358"/>
      <c r="M213" s="358" t="s">
        <v>154</v>
      </c>
      <c r="N213" s="359">
        <v>1035</v>
      </c>
      <c r="O213" s="360">
        <v>1155278</v>
      </c>
      <c r="P213" s="360">
        <v>667988</v>
      </c>
      <c r="Q213" s="359">
        <v>19.739999999999998</v>
      </c>
      <c r="R213" s="359">
        <v>11.18</v>
      </c>
      <c r="S213" s="359">
        <v>0.35</v>
      </c>
      <c r="T213" s="359">
        <v>68656.5</v>
      </c>
      <c r="U213" s="359"/>
      <c r="V213" s="358" t="s">
        <v>650</v>
      </c>
      <c r="W213" s="358" t="s">
        <v>650</v>
      </c>
      <c r="X213" s="358" t="s">
        <v>650</v>
      </c>
      <c r="Y213" s="358" t="s">
        <v>650</v>
      </c>
      <c r="Z213" s="358" t="s">
        <v>650</v>
      </c>
      <c r="AA213" s="358" t="s">
        <v>650</v>
      </c>
      <c r="AB213" s="358"/>
      <c r="AC213" s="358"/>
      <c r="AD213" s="358" t="s">
        <v>708</v>
      </c>
      <c r="AE213" s="358"/>
      <c r="AF213" s="358">
        <v>2008</v>
      </c>
      <c r="AG213" s="357">
        <f t="shared" si="6"/>
        <v>62301.724137931029</v>
      </c>
      <c r="AH213" s="311">
        <v>1</v>
      </c>
      <c r="AI213" s="357">
        <f t="shared" si="7"/>
        <v>62301.724137931029</v>
      </c>
      <c r="AJ213" s="312" t="s">
        <v>109</v>
      </c>
      <c r="AK213" s="312">
        <v>2050</v>
      </c>
    </row>
    <row r="214" spans="1:37" x14ac:dyDescent="0.25">
      <c r="A214" s="358">
        <v>17608</v>
      </c>
      <c r="B214" s="358">
        <v>2018</v>
      </c>
      <c r="C214" s="358" t="s">
        <v>149</v>
      </c>
      <c r="D214" s="358" t="s">
        <v>811</v>
      </c>
      <c r="E214" s="358">
        <v>62467</v>
      </c>
      <c r="F214" s="358" t="s">
        <v>812</v>
      </c>
      <c r="G214" s="358" t="s">
        <v>302</v>
      </c>
      <c r="H214" s="358" t="s">
        <v>730</v>
      </c>
      <c r="I214" s="358"/>
      <c r="J214" s="358"/>
      <c r="K214" s="358"/>
      <c r="L214" s="358"/>
      <c r="M214" s="358" t="s">
        <v>303</v>
      </c>
      <c r="N214" s="359"/>
      <c r="O214" s="360"/>
      <c r="P214" s="360"/>
      <c r="Q214" s="359"/>
      <c r="R214" s="359"/>
      <c r="S214" s="359"/>
      <c r="T214" s="359"/>
      <c r="U214" s="359"/>
      <c r="V214" s="358"/>
      <c r="W214" s="358"/>
      <c r="X214" s="358"/>
      <c r="Y214" s="358"/>
      <c r="Z214" s="358"/>
      <c r="AA214" s="358"/>
      <c r="AB214" s="358"/>
      <c r="AC214" s="358"/>
      <c r="AD214" s="358"/>
      <c r="AE214" s="358"/>
      <c r="AF214" s="358"/>
      <c r="AG214" s="357">
        <f t="shared" si="6"/>
        <v>0</v>
      </c>
      <c r="AH214" s="311">
        <v>1</v>
      </c>
      <c r="AI214" s="357">
        <f t="shared" si="7"/>
        <v>0</v>
      </c>
      <c r="AJ214" s="312" t="s">
        <v>109</v>
      </c>
      <c r="AK214" s="312">
        <v>2050</v>
      </c>
    </row>
    <row r="215" spans="1:37" x14ac:dyDescent="0.25">
      <c r="A215" s="358">
        <v>17609</v>
      </c>
      <c r="B215" s="358">
        <v>2018</v>
      </c>
      <c r="C215" s="358" t="s">
        <v>149</v>
      </c>
      <c r="D215" s="358" t="s">
        <v>394</v>
      </c>
      <c r="E215" s="358">
        <v>60341</v>
      </c>
      <c r="F215" s="358" t="s">
        <v>813</v>
      </c>
      <c r="G215" s="358" t="s">
        <v>302</v>
      </c>
      <c r="H215" s="358" t="s">
        <v>647</v>
      </c>
      <c r="I215" s="358"/>
      <c r="J215" s="358"/>
      <c r="K215" s="358"/>
      <c r="L215" s="358"/>
      <c r="M215" s="358" t="s">
        <v>303</v>
      </c>
      <c r="N215" s="359"/>
      <c r="O215" s="360">
        <v>17698</v>
      </c>
      <c r="P215" s="360">
        <v>9448</v>
      </c>
      <c r="Q215" s="359"/>
      <c r="R215" s="359"/>
      <c r="S215" s="359"/>
      <c r="T215" s="359"/>
      <c r="U215" s="359"/>
      <c r="V215" s="358" t="s">
        <v>658</v>
      </c>
      <c r="W215" s="358" t="s">
        <v>658</v>
      </c>
      <c r="X215" s="358"/>
      <c r="Y215" s="358"/>
      <c r="Z215" s="358"/>
      <c r="AA215" s="358"/>
      <c r="AB215" s="358"/>
      <c r="AC215" s="358"/>
      <c r="AD215" s="358"/>
      <c r="AE215" s="358"/>
      <c r="AF215" s="358"/>
      <c r="AG215" s="357">
        <f t="shared" si="6"/>
        <v>0</v>
      </c>
      <c r="AH215" s="311">
        <v>1</v>
      </c>
      <c r="AI215" s="357">
        <f t="shared" si="7"/>
        <v>0</v>
      </c>
      <c r="AJ215" s="312" t="s">
        <v>109</v>
      </c>
      <c r="AK215" s="312">
        <v>2050</v>
      </c>
    </row>
    <row r="216" spans="1:37" x14ac:dyDescent="0.25">
      <c r="A216" s="358">
        <v>17610</v>
      </c>
      <c r="B216" s="358">
        <v>2018</v>
      </c>
      <c r="C216" s="358" t="s">
        <v>149</v>
      </c>
      <c r="D216" s="358" t="s">
        <v>330</v>
      </c>
      <c r="E216" s="358">
        <v>57887</v>
      </c>
      <c r="F216" s="358" t="s">
        <v>156</v>
      </c>
      <c r="G216" s="358" t="s">
        <v>239</v>
      </c>
      <c r="H216" s="358" t="s">
        <v>647</v>
      </c>
      <c r="I216" s="358"/>
      <c r="J216" s="358"/>
      <c r="K216" s="358"/>
      <c r="L216" s="358"/>
      <c r="M216" s="358" t="s">
        <v>240</v>
      </c>
      <c r="N216" s="359"/>
      <c r="O216" s="360">
        <v>830768</v>
      </c>
      <c r="P216" s="360">
        <v>293319</v>
      </c>
      <c r="Q216" s="359"/>
      <c r="R216" s="359"/>
      <c r="S216" s="359"/>
      <c r="T216" s="359"/>
      <c r="U216" s="359"/>
      <c r="V216" s="358" t="s">
        <v>658</v>
      </c>
      <c r="W216" s="358" t="s">
        <v>658</v>
      </c>
      <c r="X216" s="358"/>
      <c r="Y216" s="358"/>
      <c r="Z216" s="358"/>
      <c r="AA216" s="358"/>
      <c r="AB216" s="358"/>
      <c r="AC216" s="358"/>
      <c r="AD216" s="358"/>
      <c r="AE216" s="358"/>
      <c r="AF216" s="358"/>
      <c r="AG216" s="357">
        <f t="shared" si="6"/>
        <v>0</v>
      </c>
      <c r="AH216" s="311">
        <v>1</v>
      </c>
      <c r="AI216" s="357">
        <f t="shared" si="7"/>
        <v>0</v>
      </c>
      <c r="AJ216" s="312" t="s">
        <v>109</v>
      </c>
      <c r="AK216" s="312">
        <v>2050</v>
      </c>
    </row>
    <row r="217" spans="1:37" x14ac:dyDescent="0.25">
      <c r="A217" s="358">
        <v>17611</v>
      </c>
      <c r="B217" s="358">
        <v>2018</v>
      </c>
      <c r="C217" s="358" t="s">
        <v>149</v>
      </c>
      <c r="D217" s="358" t="s">
        <v>336</v>
      </c>
      <c r="E217" s="358">
        <v>58010</v>
      </c>
      <c r="F217" s="358" t="s">
        <v>814</v>
      </c>
      <c r="G217" s="358" t="s">
        <v>302</v>
      </c>
      <c r="H217" s="358" t="s">
        <v>647</v>
      </c>
      <c r="I217" s="358"/>
      <c r="J217" s="358"/>
      <c r="K217" s="358"/>
      <c r="L217" s="358"/>
      <c r="M217" s="358" t="s">
        <v>303</v>
      </c>
      <c r="N217" s="359"/>
      <c r="O217" s="360">
        <v>62973.521999999997</v>
      </c>
      <c r="P217" s="360">
        <v>33617.347999999998</v>
      </c>
      <c r="Q217" s="359"/>
      <c r="R217" s="359"/>
      <c r="S217" s="359"/>
      <c r="T217" s="359"/>
      <c r="U217" s="359"/>
      <c r="V217" s="358" t="s">
        <v>658</v>
      </c>
      <c r="W217" s="358" t="s">
        <v>658</v>
      </c>
      <c r="X217" s="358"/>
      <c r="Y217" s="358"/>
      <c r="Z217" s="358"/>
      <c r="AA217" s="358"/>
      <c r="AB217" s="358"/>
      <c r="AC217" s="358"/>
      <c r="AD217" s="358"/>
      <c r="AE217" s="358"/>
      <c r="AF217" s="358"/>
      <c r="AG217" s="357">
        <f t="shared" si="6"/>
        <v>0</v>
      </c>
      <c r="AH217" s="311">
        <v>1</v>
      </c>
      <c r="AI217" s="357">
        <f t="shared" si="7"/>
        <v>0</v>
      </c>
      <c r="AJ217" s="312" t="s">
        <v>109</v>
      </c>
      <c r="AK217" s="312">
        <v>2050</v>
      </c>
    </row>
    <row r="218" spans="1:37" x14ac:dyDescent="0.25">
      <c r="A218" s="358">
        <v>17612</v>
      </c>
      <c r="B218" s="358">
        <v>2018</v>
      </c>
      <c r="C218" s="358" t="s">
        <v>149</v>
      </c>
      <c r="D218" s="358" t="s">
        <v>336</v>
      </c>
      <c r="E218" s="358">
        <v>58010</v>
      </c>
      <c r="F218" s="358" t="s">
        <v>815</v>
      </c>
      <c r="G218" s="358" t="s">
        <v>302</v>
      </c>
      <c r="H218" s="358" t="s">
        <v>647</v>
      </c>
      <c r="I218" s="358"/>
      <c r="J218" s="358"/>
      <c r="K218" s="358"/>
      <c r="L218" s="358"/>
      <c r="M218" s="358" t="s">
        <v>303</v>
      </c>
      <c r="N218" s="359"/>
      <c r="O218" s="360">
        <v>5997.4780000000001</v>
      </c>
      <c r="P218" s="360">
        <v>3201.652</v>
      </c>
      <c r="Q218" s="359"/>
      <c r="R218" s="359"/>
      <c r="S218" s="359"/>
      <c r="T218" s="359"/>
      <c r="U218" s="359"/>
      <c r="V218" s="358" t="s">
        <v>658</v>
      </c>
      <c r="W218" s="358" t="s">
        <v>658</v>
      </c>
      <c r="X218" s="358"/>
      <c r="Y218" s="358"/>
      <c r="Z218" s="358"/>
      <c r="AA218" s="358"/>
      <c r="AB218" s="358"/>
      <c r="AC218" s="358"/>
      <c r="AD218" s="358"/>
      <c r="AE218" s="358"/>
      <c r="AF218" s="358"/>
      <c r="AG218" s="357">
        <f t="shared" si="6"/>
        <v>0</v>
      </c>
      <c r="AH218" s="311">
        <v>1</v>
      </c>
      <c r="AI218" s="357">
        <f t="shared" si="7"/>
        <v>0</v>
      </c>
      <c r="AJ218" s="312" t="s">
        <v>109</v>
      </c>
      <c r="AK218" s="312">
        <v>2050</v>
      </c>
    </row>
    <row r="219" spans="1:37" x14ac:dyDescent="0.25">
      <c r="AI219" s="337">
        <f>SUM(AI5:AI218)</f>
        <v>14991875.987295827</v>
      </c>
    </row>
    <row r="220" spans="1:37" x14ac:dyDescent="0.25">
      <c r="AG220" s="361"/>
      <c r="AI220" s="337"/>
    </row>
    <row r="221" spans="1:37" x14ac:dyDescent="0.25">
      <c r="AG221" s="361"/>
      <c r="AI221" s="337"/>
    </row>
    <row r="222" spans="1:37" x14ac:dyDescent="0.25">
      <c r="AG222" s="361"/>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2:J70"/>
  <sheetViews>
    <sheetView showGridLines="0" topLeftCell="A13" zoomScale="70" zoomScaleNormal="70" workbookViewId="0">
      <selection activeCell="G14" sqref="G14"/>
    </sheetView>
  </sheetViews>
  <sheetFormatPr defaultRowHeight="15" x14ac:dyDescent="0.25"/>
  <cols>
    <col min="1" max="1" width="6.5703125" bestFit="1" customWidth="1"/>
    <col min="2" max="2" width="19.85546875" bestFit="1" customWidth="1"/>
    <col min="3" max="3" width="12.5703125" bestFit="1" customWidth="1"/>
    <col min="4" max="4" width="15.5703125" bestFit="1" customWidth="1"/>
    <col min="5" max="5" width="29.42578125" bestFit="1" customWidth="1"/>
    <col min="6" max="6" width="11.5703125" bestFit="1" customWidth="1"/>
    <col min="7" max="7" width="13" bestFit="1" customWidth="1"/>
    <col min="8" max="8" width="12.140625" bestFit="1" customWidth="1"/>
    <col min="9" max="9" width="11" bestFit="1" customWidth="1"/>
    <col min="10" max="10" width="6.42578125" bestFit="1" customWidth="1"/>
  </cols>
  <sheetData>
    <row r="2" spans="2:5" x14ac:dyDescent="0.25">
      <c r="B2" s="2" t="s">
        <v>816</v>
      </c>
    </row>
    <row r="3" spans="2:5" x14ac:dyDescent="0.25">
      <c r="B3" s="238" t="s">
        <v>119</v>
      </c>
      <c r="C3" s="505" t="s">
        <v>142</v>
      </c>
      <c r="D3" s="505" t="s">
        <v>817</v>
      </c>
      <c r="E3" s="240" t="s">
        <v>818</v>
      </c>
    </row>
    <row r="4" spans="2:5" x14ac:dyDescent="0.25">
      <c r="B4" s="483" t="s">
        <v>147</v>
      </c>
      <c r="C4" s="494">
        <v>1</v>
      </c>
      <c r="D4" s="495">
        <v>0</v>
      </c>
      <c r="E4" s="484"/>
    </row>
    <row r="5" spans="2:5" x14ac:dyDescent="0.25">
      <c r="B5" s="491" t="s">
        <v>147</v>
      </c>
      <c r="C5" s="501">
        <v>2</v>
      </c>
      <c r="D5" s="504">
        <v>0</v>
      </c>
      <c r="E5" s="492"/>
    </row>
    <row r="6" spans="2:5" x14ac:dyDescent="0.25">
      <c r="B6" s="491" t="s">
        <v>147</v>
      </c>
      <c r="C6" s="501">
        <v>3</v>
      </c>
      <c r="D6" s="504">
        <v>0</v>
      </c>
      <c r="E6" s="492"/>
    </row>
    <row r="7" spans="2:5" x14ac:dyDescent="0.25">
      <c r="B7" s="491" t="s">
        <v>147</v>
      </c>
      <c r="C7" s="501">
        <v>4</v>
      </c>
      <c r="D7" s="504">
        <v>0.13</v>
      </c>
      <c r="E7" s="492"/>
    </row>
    <row r="8" spans="2:5" x14ac:dyDescent="0.25">
      <c r="B8" s="485" t="s">
        <v>147</v>
      </c>
      <c r="C8" s="496">
        <v>5</v>
      </c>
      <c r="D8" s="497">
        <v>0.13</v>
      </c>
      <c r="E8" s="486"/>
    </row>
    <row r="9" spans="2:5" x14ac:dyDescent="0.25">
      <c r="B9" s="483" t="s">
        <v>161</v>
      </c>
      <c r="C9" s="494">
        <v>1</v>
      </c>
      <c r="D9" s="500">
        <v>0.10199999999999999</v>
      </c>
      <c r="E9" s="484"/>
    </row>
    <row r="10" spans="2:5" x14ac:dyDescent="0.25">
      <c r="B10" s="491" t="s">
        <v>161</v>
      </c>
      <c r="C10" s="501">
        <v>2</v>
      </c>
      <c r="D10" s="502">
        <v>0.10199999999999999</v>
      </c>
      <c r="E10" s="492"/>
    </row>
    <row r="11" spans="2:5" x14ac:dyDescent="0.25">
      <c r="B11" s="485" t="s">
        <v>161</v>
      </c>
      <c r="C11" s="496">
        <v>3</v>
      </c>
      <c r="D11" s="503">
        <v>0.10199999999999999</v>
      </c>
      <c r="E11" s="486"/>
    </row>
    <row r="12" spans="2:5" x14ac:dyDescent="0.25">
      <c r="B12" s="483" t="s">
        <v>186</v>
      </c>
      <c r="C12" s="494">
        <v>1</v>
      </c>
      <c r="D12" s="495">
        <v>0.5</v>
      </c>
      <c r="E12" s="571" t="s">
        <v>819</v>
      </c>
    </row>
    <row r="13" spans="2:5" x14ac:dyDescent="0.25">
      <c r="B13" s="491" t="s">
        <v>186</v>
      </c>
      <c r="C13" s="501">
        <v>2</v>
      </c>
      <c r="D13" s="504">
        <v>0.5</v>
      </c>
      <c r="E13" s="572"/>
    </row>
    <row r="14" spans="2:5" x14ac:dyDescent="0.25">
      <c r="B14" s="491" t="s">
        <v>186</v>
      </c>
      <c r="C14" s="501">
        <v>3</v>
      </c>
      <c r="D14" s="504">
        <v>0.58199999999999996</v>
      </c>
      <c r="E14" s="572"/>
    </row>
    <row r="15" spans="2:5" x14ac:dyDescent="0.25">
      <c r="B15" s="485" t="s">
        <v>186</v>
      </c>
      <c r="C15" s="496">
        <v>4</v>
      </c>
      <c r="D15" s="497">
        <v>0.54160000000000008</v>
      </c>
      <c r="E15" s="573"/>
    </row>
    <row r="20" spans="1:10" x14ac:dyDescent="0.25">
      <c r="A20" s="281" t="s">
        <v>268</v>
      </c>
      <c r="B20" s="281" t="s">
        <v>820</v>
      </c>
      <c r="C20" s="281" t="s">
        <v>821</v>
      </c>
      <c r="D20" s="281" t="s">
        <v>822</v>
      </c>
      <c r="E20" s="281" t="s">
        <v>823</v>
      </c>
      <c r="F20" s="281" t="s">
        <v>824</v>
      </c>
      <c r="G20" s="231" t="s">
        <v>825</v>
      </c>
      <c r="H20" s="281" t="s">
        <v>826</v>
      </c>
      <c r="I20" s="281" t="s">
        <v>490</v>
      </c>
      <c r="J20" s="281" t="s">
        <v>827</v>
      </c>
    </row>
    <row r="21" spans="1:10" x14ac:dyDescent="0.25">
      <c r="A21" s="452">
        <v>2005</v>
      </c>
      <c r="B21" s="452">
        <v>803</v>
      </c>
      <c r="C21" s="452">
        <v>2442</v>
      </c>
      <c r="D21" s="452" t="s">
        <v>165</v>
      </c>
      <c r="E21" s="452" t="s">
        <v>176</v>
      </c>
      <c r="F21" s="452">
        <v>5701</v>
      </c>
      <c r="G21" s="452">
        <v>7</v>
      </c>
      <c r="H21" t="s">
        <v>147</v>
      </c>
      <c r="I21" t="s">
        <v>186</v>
      </c>
      <c r="J21" t="s">
        <v>149</v>
      </c>
    </row>
    <row r="22" spans="1:10" x14ac:dyDescent="0.25">
      <c r="A22" s="452">
        <v>2005</v>
      </c>
      <c r="B22" s="452">
        <v>803</v>
      </c>
      <c r="C22" s="452">
        <v>2442</v>
      </c>
      <c r="D22" s="452" t="s">
        <v>165</v>
      </c>
      <c r="E22" s="452" t="s">
        <v>828</v>
      </c>
      <c r="F22" s="452">
        <v>17609</v>
      </c>
      <c r="G22" s="452">
        <v>48</v>
      </c>
      <c r="H22" t="s">
        <v>147</v>
      </c>
      <c r="I22" t="s">
        <v>186</v>
      </c>
      <c r="J22" t="s">
        <v>149</v>
      </c>
    </row>
    <row r="23" spans="1:10" x14ac:dyDescent="0.25">
      <c r="A23" s="452">
        <v>2005</v>
      </c>
      <c r="B23" s="452">
        <v>803</v>
      </c>
      <c r="C23" s="452">
        <v>2442</v>
      </c>
      <c r="D23" s="452" t="s">
        <v>165</v>
      </c>
      <c r="E23" s="452" t="s">
        <v>148</v>
      </c>
      <c r="F23" s="452">
        <v>803</v>
      </c>
      <c r="G23" s="452">
        <v>15</v>
      </c>
      <c r="H23" t="s">
        <v>147</v>
      </c>
      <c r="I23" t="s">
        <v>186</v>
      </c>
      <c r="J23" t="s">
        <v>149</v>
      </c>
    </row>
    <row r="24" spans="1:10" x14ac:dyDescent="0.25">
      <c r="A24" s="452">
        <v>2005</v>
      </c>
      <c r="B24" s="452">
        <v>803</v>
      </c>
      <c r="C24" s="452">
        <v>2442</v>
      </c>
      <c r="D24" s="452" t="s">
        <v>165</v>
      </c>
      <c r="E24" s="452" t="s">
        <v>184</v>
      </c>
      <c r="F24" s="452">
        <v>15473</v>
      </c>
      <c r="G24" s="452">
        <v>13</v>
      </c>
      <c r="H24" t="s">
        <v>147</v>
      </c>
      <c r="I24" t="s">
        <v>186</v>
      </c>
      <c r="J24" t="s">
        <v>149</v>
      </c>
    </row>
    <row r="25" spans="1:10" x14ac:dyDescent="0.25">
      <c r="A25" s="452">
        <v>2005</v>
      </c>
      <c r="B25" s="452">
        <v>803</v>
      </c>
      <c r="C25" s="452">
        <v>2442</v>
      </c>
      <c r="D25" s="452" t="s">
        <v>165</v>
      </c>
      <c r="E25" s="452" t="s">
        <v>829</v>
      </c>
      <c r="F25" s="452">
        <v>16572</v>
      </c>
      <c r="G25" s="452">
        <v>10</v>
      </c>
      <c r="H25" t="s">
        <v>147</v>
      </c>
      <c r="I25" t="s">
        <v>186</v>
      </c>
      <c r="J25" t="s">
        <v>149</v>
      </c>
    </row>
    <row r="26" spans="1:10" x14ac:dyDescent="0.25">
      <c r="A26" s="452">
        <v>2005</v>
      </c>
      <c r="B26" s="452">
        <v>803</v>
      </c>
      <c r="C26" s="452">
        <v>2442</v>
      </c>
      <c r="D26" s="452" t="s">
        <v>165</v>
      </c>
      <c r="E26" s="452" t="s">
        <v>272</v>
      </c>
      <c r="F26" s="452">
        <v>24211</v>
      </c>
      <c r="G26" s="452">
        <v>7</v>
      </c>
      <c r="H26" t="s">
        <v>147</v>
      </c>
      <c r="I26" t="s">
        <v>186</v>
      </c>
      <c r="J26" t="s">
        <v>149</v>
      </c>
    </row>
    <row r="27" spans="1:10" x14ac:dyDescent="0.25">
      <c r="A27" s="452">
        <v>2005</v>
      </c>
      <c r="B27" s="452">
        <v>803</v>
      </c>
      <c r="C27" s="452">
        <v>2442</v>
      </c>
      <c r="D27" s="452" t="s">
        <v>166</v>
      </c>
      <c r="E27" s="452" t="s">
        <v>184</v>
      </c>
      <c r="F27" s="452">
        <v>15473</v>
      </c>
      <c r="G27" s="452">
        <v>13</v>
      </c>
      <c r="H27" t="s">
        <v>147</v>
      </c>
      <c r="I27" t="s">
        <v>186</v>
      </c>
      <c r="J27" t="s">
        <v>149</v>
      </c>
    </row>
    <row r="28" spans="1:10" x14ac:dyDescent="0.25">
      <c r="A28" s="452">
        <v>2005</v>
      </c>
      <c r="B28" s="452">
        <v>803</v>
      </c>
      <c r="C28" s="452">
        <v>2442</v>
      </c>
      <c r="D28" s="452" t="s">
        <v>166</v>
      </c>
      <c r="E28" s="452" t="s">
        <v>272</v>
      </c>
      <c r="F28" s="452">
        <v>24211</v>
      </c>
      <c r="G28" s="452">
        <v>7</v>
      </c>
      <c r="H28" t="s">
        <v>147</v>
      </c>
      <c r="I28" t="s">
        <v>186</v>
      </c>
      <c r="J28" t="s">
        <v>149</v>
      </c>
    </row>
    <row r="29" spans="1:10" x14ac:dyDescent="0.25">
      <c r="A29" s="452">
        <v>2005</v>
      </c>
      <c r="B29" s="452">
        <v>803</v>
      </c>
      <c r="C29" s="452">
        <v>2442</v>
      </c>
      <c r="D29" s="452" t="s">
        <v>166</v>
      </c>
      <c r="E29" s="452" t="s">
        <v>148</v>
      </c>
      <c r="F29" s="452">
        <v>803</v>
      </c>
      <c r="G29" s="452">
        <v>15</v>
      </c>
      <c r="H29" t="s">
        <v>147</v>
      </c>
      <c r="I29" t="s">
        <v>186</v>
      </c>
      <c r="J29" t="s">
        <v>149</v>
      </c>
    </row>
    <row r="30" spans="1:10" x14ac:dyDescent="0.25">
      <c r="A30" s="452">
        <v>2005</v>
      </c>
      <c r="B30" s="452">
        <v>803</v>
      </c>
      <c r="C30" s="452">
        <v>2442</v>
      </c>
      <c r="D30" s="452" t="s">
        <v>166</v>
      </c>
      <c r="E30" s="452" t="s">
        <v>176</v>
      </c>
      <c r="F30" s="452">
        <v>5701</v>
      </c>
      <c r="G30" s="452">
        <v>7</v>
      </c>
      <c r="H30" t="s">
        <v>147</v>
      </c>
      <c r="I30" t="s">
        <v>186</v>
      </c>
      <c r="J30" t="s">
        <v>149</v>
      </c>
    </row>
    <row r="31" spans="1:10" x14ac:dyDescent="0.25">
      <c r="A31" s="452">
        <v>2005</v>
      </c>
      <c r="B31" s="452">
        <v>803</v>
      </c>
      <c r="C31" s="452">
        <v>2442</v>
      </c>
      <c r="D31" s="452" t="s">
        <v>166</v>
      </c>
      <c r="E31" s="452" t="s">
        <v>829</v>
      </c>
      <c r="F31" s="452">
        <v>16572</v>
      </c>
      <c r="G31" s="452">
        <v>10</v>
      </c>
      <c r="H31" t="s">
        <v>147</v>
      </c>
      <c r="I31" t="s">
        <v>186</v>
      </c>
      <c r="J31" t="s">
        <v>149</v>
      </c>
    </row>
    <row r="32" spans="1:10" x14ac:dyDescent="0.25">
      <c r="A32" s="452">
        <v>2005</v>
      </c>
      <c r="B32" s="452">
        <v>803</v>
      </c>
      <c r="C32" s="452">
        <v>2442</v>
      </c>
      <c r="D32" s="452" t="s">
        <v>166</v>
      </c>
      <c r="E32" s="452" t="s">
        <v>828</v>
      </c>
      <c r="F32" s="452">
        <v>17609</v>
      </c>
      <c r="G32" s="452">
        <v>48</v>
      </c>
      <c r="H32" t="s">
        <v>147</v>
      </c>
      <c r="I32" t="s">
        <v>186</v>
      </c>
      <c r="J32" t="s">
        <v>149</v>
      </c>
    </row>
    <row r="33" spans="1:10" x14ac:dyDescent="0.25">
      <c r="A33" s="452">
        <v>2005</v>
      </c>
      <c r="B33" s="452">
        <v>803</v>
      </c>
      <c r="C33" s="452">
        <v>6008</v>
      </c>
      <c r="D33" s="452" t="s">
        <v>156</v>
      </c>
      <c r="E33" s="452" t="s">
        <v>176</v>
      </c>
      <c r="F33" s="452">
        <v>5701</v>
      </c>
      <c r="G33" s="452">
        <v>15.8</v>
      </c>
      <c r="H33" t="s">
        <v>161</v>
      </c>
      <c r="I33" t="s">
        <v>530</v>
      </c>
      <c r="J33" t="s">
        <v>162</v>
      </c>
    </row>
    <row r="34" spans="1:10" x14ac:dyDescent="0.25">
      <c r="A34" s="452">
        <v>2005</v>
      </c>
      <c r="B34" s="452">
        <v>803</v>
      </c>
      <c r="C34" s="452">
        <v>6008</v>
      </c>
      <c r="D34" s="452" t="s">
        <v>156</v>
      </c>
      <c r="E34" s="452" t="s">
        <v>829</v>
      </c>
      <c r="F34" s="452">
        <v>16572</v>
      </c>
      <c r="G34" s="452">
        <v>17.489999999999998</v>
      </c>
      <c r="H34" t="s">
        <v>161</v>
      </c>
      <c r="I34" t="s">
        <v>530</v>
      </c>
      <c r="J34" t="s">
        <v>162</v>
      </c>
    </row>
    <row r="35" spans="1:10" x14ac:dyDescent="0.25">
      <c r="A35" s="452">
        <v>2005</v>
      </c>
      <c r="B35" s="452">
        <v>803</v>
      </c>
      <c r="C35" s="452">
        <v>6008</v>
      </c>
      <c r="D35" s="452" t="s">
        <v>156</v>
      </c>
      <c r="E35" s="452" t="s">
        <v>830</v>
      </c>
      <c r="F35" s="452">
        <v>11208</v>
      </c>
      <c r="G35" s="452">
        <v>5.7</v>
      </c>
      <c r="H35" t="s">
        <v>161</v>
      </c>
      <c r="I35" t="s">
        <v>530</v>
      </c>
      <c r="J35" t="s">
        <v>162</v>
      </c>
    </row>
    <row r="36" spans="1:10" x14ac:dyDescent="0.25">
      <c r="A36" s="452">
        <v>2005</v>
      </c>
      <c r="B36" s="452">
        <v>803</v>
      </c>
      <c r="C36" s="452">
        <v>6008</v>
      </c>
      <c r="D36" s="452" t="s">
        <v>156</v>
      </c>
      <c r="E36" s="452" t="s">
        <v>184</v>
      </c>
      <c r="F36" s="452">
        <v>15473</v>
      </c>
      <c r="G36" s="452">
        <v>10.199999999999999</v>
      </c>
      <c r="H36" t="s">
        <v>161</v>
      </c>
      <c r="I36" t="s">
        <v>530</v>
      </c>
      <c r="J36" t="s">
        <v>162</v>
      </c>
    </row>
    <row r="37" spans="1:10" x14ac:dyDescent="0.25">
      <c r="A37" s="452">
        <v>2005</v>
      </c>
      <c r="B37" s="452">
        <v>803</v>
      </c>
      <c r="C37" s="452">
        <v>6008</v>
      </c>
      <c r="D37" s="452" t="s">
        <v>156</v>
      </c>
      <c r="E37" s="452" t="s">
        <v>831</v>
      </c>
      <c r="F37" s="452">
        <v>17513</v>
      </c>
      <c r="G37" s="452">
        <v>5.91</v>
      </c>
      <c r="H37" t="s">
        <v>161</v>
      </c>
      <c r="I37" t="s">
        <v>530</v>
      </c>
      <c r="J37" t="s">
        <v>162</v>
      </c>
    </row>
    <row r="38" spans="1:10" x14ac:dyDescent="0.25">
      <c r="A38" s="452">
        <v>2005</v>
      </c>
      <c r="B38" s="452">
        <v>803</v>
      </c>
      <c r="C38" s="452">
        <v>6008</v>
      </c>
      <c r="D38" s="452" t="s">
        <v>156</v>
      </c>
      <c r="E38" s="452" t="s">
        <v>828</v>
      </c>
      <c r="F38" s="452">
        <v>17609</v>
      </c>
      <c r="G38" s="452">
        <v>15.8</v>
      </c>
      <c r="H38" t="s">
        <v>161</v>
      </c>
      <c r="I38" t="s">
        <v>530</v>
      </c>
      <c r="J38" t="s">
        <v>162</v>
      </c>
    </row>
    <row r="39" spans="1:10" x14ac:dyDescent="0.25">
      <c r="A39" s="452">
        <v>2005</v>
      </c>
      <c r="B39" s="452">
        <v>803</v>
      </c>
      <c r="C39" s="452">
        <v>6008</v>
      </c>
      <c r="D39" s="452" t="s">
        <v>156</v>
      </c>
      <c r="E39" s="452" t="s">
        <v>148</v>
      </c>
      <c r="F39" s="452">
        <v>803</v>
      </c>
      <c r="G39" s="452">
        <v>29.1</v>
      </c>
      <c r="H39" t="s">
        <v>161</v>
      </c>
      <c r="I39" t="s">
        <v>530</v>
      </c>
      <c r="J39" t="s">
        <v>162</v>
      </c>
    </row>
    <row r="40" spans="1:10" x14ac:dyDescent="0.25">
      <c r="A40" s="452">
        <v>2005</v>
      </c>
      <c r="B40" s="452">
        <v>803</v>
      </c>
      <c r="C40" s="452">
        <v>6008</v>
      </c>
      <c r="D40" s="452" t="s">
        <v>160</v>
      </c>
      <c r="E40" s="452" t="s">
        <v>148</v>
      </c>
      <c r="F40" s="452">
        <v>803</v>
      </c>
      <c r="G40" s="452">
        <v>29.1</v>
      </c>
      <c r="H40" t="s">
        <v>161</v>
      </c>
      <c r="I40" t="s">
        <v>530</v>
      </c>
      <c r="J40" t="s">
        <v>162</v>
      </c>
    </row>
    <row r="41" spans="1:10" x14ac:dyDescent="0.25">
      <c r="A41" s="452">
        <v>2005</v>
      </c>
      <c r="B41" s="452">
        <v>803</v>
      </c>
      <c r="C41" s="452">
        <v>6008</v>
      </c>
      <c r="D41" s="452" t="s">
        <v>160</v>
      </c>
      <c r="E41" s="452" t="s">
        <v>184</v>
      </c>
      <c r="F41" s="452">
        <v>15473</v>
      </c>
      <c r="G41" s="452">
        <v>10.199999999999999</v>
      </c>
      <c r="H41" t="s">
        <v>161</v>
      </c>
      <c r="I41" t="s">
        <v>530</v>
      </c>
      <c r="J41" t="s">
        <v>162</v>
      </c>
    </row>
    <row r="42" spans="1:10" x14ac:dyDescent="0.25">
      <c r="A42" s="452">
        <v>2005</v>
      </c>
      <c r="B42" s="452">
        <v>803</v>
      </c>
      <c r="C42" s="452">
        <v>6008</v>
      </c>
      <c r="D42" s="452" t="s">
        <v>160</v>
      </c>
      <c r="E42" s="452" t="s">
        <v>830</v>
      </c>
      <c r="F42" s="452">
        <v>11208</v>
      </c>
      <c r="G42" s="452">
        <v>5.7</v>
      </c>
      <c r="H42" t="s">
        <v>161</v>
      </c>
      <c r="I42" t="s">
        <v>530</v>
      </c>
      <c r="J42" t="s">
        <v>162</v>
      </c>
    </row>
    <row r="43" spans="1:10" x14ac:dyDescent="0.25">
      <c r="A43" s="452">
        <v>2005</v>
      </c>
      <c r="B43" s="452">
        <v>803</v>
      </c>
      <c r="C43" s="452">
        <v>6008</v>
      </c>
      <c r="D43" s="452" t="s">
        <v>160</v>
      </c>
      <c r="E43" s="452" t="s">
        <v>829</v>
      </c>
      <c r="F43" s="452">
        <v>16572</v>
      </c>
      <c r="G43" s="452">
        <v>17.489999999999998</v>
      </c>
      <c r="H43" t="s">
        <v>161</v>
      </c>
      <c r="I43" t="s">
        <v>530</v>
      </c>
      <c r="J43" t="s">
        <v>162</v>
      </c>
    </row>
    <row r="44" spans="1:10" x14ac:dyDescent="0.25">
      <c r="A44" s="452">
        <v>2005</v>
      </c>
      <c r="B44" s="452">
        <v>803</v>
      </c>
      <c r="C44" s="452">
        <v>6008</v>
      </c>
      <c r="D44" s="452" t="s">
        <v>160</v>
      </c>
      <c r="E44" s="452" t="s">
        <v>831</v>
      </c>
      <c r="F44" s="452">
        <v>17513</v>
      </c>
      <c r="G44" s="452">
        <v>5.91</v>
      </c>
      <c r="H44" t="s">
        <v>161</v>
      </c>
      <c r="I44" t="s">
        <v>530</v>
      </c>
      <c r="J44" t="s">
        <v>162</v>
      </c>
    </row>
    <row r="45" spans="1:10" x14ac:dyDescent="0.25">
      <c r="A45" s="452">
        <v>2005</v>
      </c>
      <c r="B45" s="452">
        <v>803</v>
      </c>
      <c r="C45" s="452">
        <v>6008</v>
      </c>
      <c r="D45" s="452" t="s">
        <v>160</v>
      </c>
      <c r="E45" s="452" t="s">
        <v>828</v>
      </c>
      <c r="F45" s="452">
        <v>17609</v>
      </c>
      <c r="G45" s="452">
        <v>15.8</v>
      </c>
      <c r="H45" t="s">
        <v>161</v>
      </c>
      <c r="I45" t="s">
        <v>530</v>
      </c>
      <c r="J45" t="s">
        <v>162</v>
      </c>
    </row>
    <row r="46" spans="1:10" x14ac:dyDescent="0.25">
      <c r="A46" s="452">
        <v>2005</v>
      </c>
      <c r="B46" s="452">
        <v>803</v>
      </c>
      <c r="C46" s="452">
        <v>6008</v>
      </c>
      <c r="D46" s="452" t="s">
        <v>160</v>
      </c>
      <c r="E46" s="452" t="s">
        <v>176</v>
      </c>
      <c r="F46" s="452">
        <v>5701</v>
      </c>
      <c r="G46" s="452">
        <v>15.8</v>
      </c>
      <c r="H46" t="s">
        <v>161</v>
      </c>
      <c r="I46" t="s">
        <v>530</v>
      </c>
      <c r="J46" t="s">
        <v>162</v>
      </c>
    </row>
    <row r="47" spans="1:10" x14ac:dyDescent="0.25">
      <c r="A47" s="452">
        <v>2005</v>
      </c>
      <c r="B47" s="452">
        <v>803</v>
      </c>
      <c r="C47" s="452">
        <v>6008</v>
      </c>
      <c r="D47" s="452" t="s">
        <v>164</v>
      </c>
      <c r="E47" s="452" t="s">
        <v>184</v>
      </c>
      <c r="F47" s="452">
        <v>15473</v>
      </c>
      <c r="G47" s="452">
        <v>10.199999999999999</v>
      </c>
      <c r="H47" t="s">
        <v>161</v>
      </c>
      <c r="I47" t="s">
        <v>530</v>
      </c>
      <c r="J47" t="s">
        <v>162</v>
      </c>
    </row>
    <row r="48" spans="1:10" x14ac:dyDescent="0.25">
      <c r="A48" s="452">
        <v>2005</v>
      </c>
      <c r="B48" s="452">
        <v>803</v>
      </c>
      <c r="C48" s="452">
        <v>6008</v>
      </c>
      <c r="D48" s="452" t="s">
        <v>164</v>
      </c>
      <c r="E48" s="452" t="s">
        <v>148</v>
      </c>
      <c r="F48" s="452">
        <v>803</v>
      </c>
      <c r="G48" s="452">
        <v>29.1</v>
      </c>
      <c r="H48" t="s">
        <v>161</v>
      </c>
      <c r="I48" t="s">
        <v>530</v>
      </c>
      <c r="J48" t="s">
        <v>162</v>
      </c>
    </row>
    <row r="49" spans="1:10" x14ac:dyDescent="0.25">
      <c r="A49" s="452">
        <v>2005</v>
      </c>
      <c r="B49" s="452">
        <v>803</v>
      </c>
      <c r="C49" s="452">
        <v>6008</v>
      </c>
      <c r="D49" s="452" t="s">
        <v>164</v>
      </c>
      <c r="E49" s="452" t="s">
        <v>176</v>
      </c>
      <c r="F49" s="452">
        <v>5701</v>
      </c>
      <c r="G49" s="452">
        <v>15.8</v>
      </c>
      <c r="H49" t="s">
        <v>161</v>
      </c>
      <c r="I49" t="s">
        <v>530</v>
      </c>
      <c r="J49" t="s">
        <v>162</v>
      </c>
    </row>
    <row r="50" spans="1:10" x14ac:dyDescent="0.25">
      <c r="A50" s="452">
        <v>2005</v>
      </c>
      <c r="B50" s="452">
        <v>803</v>
      </c>
      <c r="C50" s="452">
        <v>6008</v>
      </c>
      <c r="D50" s="452" t="s">
        <v>164</v>
      </c>
      <c r="E50" s="452" t="s">
        <v>830</v>
      </c>
      <c r="F50" s="452">
        <v>11208</v>
      </c>
      <c r="G50" s="452">
        <v>5.7</v>
      </c>
      <c r="H50" t="s">
        <v>161</v>
      </c>
      <c r="I50" t="s">
        <v>530</v>
      </c>
      <c r="J50" t="s">
        <v>162</v>
      </c>
    </row>
    <row r="51" spans="1:10" x14ac:dyDescent="0.25">
      <c r="A51" s="452">
        <v>2005</v>
      </c>
      <c r="B51" s="452">
        <v>803</v>
      </c>
      <c r="C51" s="452">
        <v>6008</v>
      </c>
      <c r="D51" s="452" t="s">
        <v>164</v>
      </c>
      <c r="E51" s="452" t="s">
        <v>829</v>
      </c>
      <c r="F51" s="452">
        <v>16572</v>
      </c>
      <c r="G51" s="452">
        <v>17.489999999999998</v>
      </c>
      <c r="H51" t="s">
        <v>161</v>
      </c>
      <c r="I51" t="s">
        <v>530</v>
      </c>
      <c r="J51" t="s">
        <v>162</v>
      </c>
    </row>
    <row r="52" spans="1:10" x14ac:dyDescent="0.25">
      <c r="A52" s="452">
        <v>2005</v>
      </c>
      <c r="B52" s="452">
        <v>803</v>
      </c>
      <c r="C52" s="452">
        <v>6008</v>
      </c>
      <c r="D52" s="452" t="s">
        <v>164</v>
      </c>
      <c r="E52" s="452" t="s">
        <v>831</v>
      </c>
      <c r="F52" s="452">
        <v>17513</v>
      </c>
      <c r="G52" s="452">
        <v>5.91</v>
      </c>
      <c r="H52" t="s">
        <v>161</v>
      </c>
      <c r="I52" t="s">
        <v>530</v>
      </c>
      <c r="J52" t="s">
        <v>162</v>
      </c>
    </row>
    <row r="53" spans="1:10" x14ac:dyDescent="0.25">
      <c r="A53" s="452">
        <v>2005</v>
      </c>
      <c r="B53" s="452">
        <v>803</v>
      </c>
      <c r="C53" s="452">
        <v>6008</v>
      </c>
      <c r="D53" s="452" t="s">
        <v>164</v>
      </c>
      <c r="E53" s="452" t="s">
        <v>828</v>
      </c>
      <c r="F53" s="452">
        <v>17609</v>
      </c>
      <c r="G53" s="452">
        <v>15.8</v>
      </c>
      <c r="H53" t="s">
        <v>161</v>
      </c>
      <c r="I53" t="s">
        <v>530</v>
      </c>
      <c r="J53" t="s">
        <v>162</v>
      </c>
    </row>
    <row r="54" spans="1:10" x14ac:dyDescent="0.25">
      <c r="A54">
        <v>2005</v>
      </c>
      <c r="B54">
        <v>15473</v>
      </c>
      <c r="C54">
        <v>2451</v>
      </c>
      <c r="D54" t="s">
        <v>156</v>
      </c>
      <c r="E54" t="s">
        <v>184</v>
      </c>
      <c r="F54">
        <v>15473</v>
      </c>
      <c r="G54">
        <v>50</v>
      </c>
      <c r="H54" t="s">
        <v>186</v>
      </c>
      <c r="I54" t="s">
        <v>186</v>
      </c>
      <c r="J54" t="s">
        <v>149</v>
      </c>
    </row>
    <row r="55" spans="1:10" x14ac:dyDescent="0.25">
      <c r="A55">
        <v>2005</v>
      </c>
      <c r="B55">
        <v>15473</v>
      </c>
      <c r="C55">
        <v>2451</v>
      </c>
      <c r="D55" t="s">
        <v>156</v>
      </c>
      <c r="E55" t="s">
        <v>272</v>
      </c>
      <c r="F55">
        <v>24211</v>
      </c>
      <c r="G55">
        <v>50</v>
      </c>
      <c r="H55" t="s">
        <v>186</v>
      </c>
      <c r="I55" t="s">
        <v>186</v>
      </c>
      <c r="J55" t="s">
        <v>149</v>
      </c>
    </row>
    <row r="56" spans="1:10" x14ac:dyDescent="0.25">
      <c r="A56">
        <v>2005</v>
      </c>
      <c r="B56">
        <v>15473</v>
      </c>
      <c r="C56">
        <v>2451</v>
      </c>
      <c r="D56" t="s">
        <v>160</v>
      </c>
      <c r="E56" t="s">
        <v>184</v>
      </c>
      <c r="F56">
        <v>15473</v>
      </c>
      <c r="G56">
        <v>50</v>
      </c>
      <c r="H56" t="s">
        <v>186</v>
      </c>
      <c r="I56" t="s">
        <v>186</v>
      </c>
      <c r="J56" t="s">
        <v>149</v>
      </c>
    </row>
    <row r="57" spans="1:10" x14ac:dyDescent="0.25">
      <c r="A57">
        <v>2005</v>
      </c>
      <c r="B57">
        <v>15473</v>
      </c>
      <c r="C57">
        <v>2451</v>
      </c>
      <c r="D57" t="s">
        <v>160</v>
      </c>
      <c r="E57" t="s">
        <v>272</v>
      </c>
      <c r="F57">
        <v>24211</v>
      </c>
      <c r="G57">
        <v>50</v>
      </c>
      <c r="H57" t="s">
        <v>186</v>
      </c>
      <c r="I57" t="s">
        <v>186</v>
      </c>
      <c r="J57" t="s">
        <v>149</v>
      </c>
    </row>
    <row r="58" spans="1:10" x14ac:dyDescent="0.25">
      <c r="A58">
        <v>2005</v>
      </c>
      <c r="B58">
        <v>15473</v>
      </c>
      <c r="C58">
        <v>2451</v>
      </c>
      <c r="D58" t="s">
        <v>164</v>
      </c>
      <c r="E58" t="s">
        <v>832</v>
      </c>
      <c r="F58">
        <v>1050</v>
      </c>
      <c r="G58">
        <v>6.15</v>
      </c>
      <c r="H58" t="s">
        <v>186</v>
      </c>
      <c r="I58" t="s">
        <v>186</v>
      </c>
      <c r="J58" t="s">
        <v>149</v>
      </c>
    </row>
    <row r="59" spans="1:10" x14ac:dyDescent="0.25">
      <c r="A59">
        <v>2005</v>
      </c>
      <c r="B59">
        <v>15473</v>
      </c>
      <c r="C59">
        <v>2451</v>
      </c>
      <c r="D59" t="s">
        <v>164</v>
      </c>
      <c r="E59" t="s">
        <v>833</v>
      </c>
      <c r="F59">
        <v>1192</v>
      </c>
      <c r="G59">
        <v>4.0999999999999996</v>
      </c>
      <c r="H59" t="s">
        <v>186</v>
      </c>
      <c r="I59" t="s">
        <v>186</v>
      </c>
      <c r="J59" t="s">
        <v>149</v>
      </c>
    </row>
    <row r="60" spans="1:10" x14ac:dyDescent="0.25">
      <c r="A60">
        <v>2005</v>
      </c>
      <c r="B60">
        <v>15473</v>
      </c>
      <c r="C60">
        <v>2451</v>
      </c>
      <c r="D60" t="s">
        <v>164</v>
      </c>
      <c r="E60" t="s">
        <v>834</v>
      </c>
      <c r="F60">
        <v>4003</v>
      </c>
      <c r="G60">
        <v>6.15</v>
      </c>
      <c r="H60" t="s">
        <v>186</v>
      </c>
      <c r="I60" t="s">
        <v>186</v>
      </c>
      <c r="J60" t="s">
        <v>149</v>
      </c>
    </row>
    <row r="61" spans="1:10" x14ac:dyDescent="0.25">
      <c r="A61">
        <v>2005</v>
      </c>
      <c r="B61">
        <v>15473</v>
      </c>
      <c r="C61">
        <v>2451</v>
      </c>
      <c r="D61" t="s">
        <v>164</v>
      </c>
      <c r="E61" t="s">
        <v>835</v>
      </c>
      <c r="F61">
        <v>7294</v>
      </c>
      <c r="G61">
        <v>4.0999999999999996</v>
      </c>
      <c r="H61" t="s">
        <v>186</v>
      </c>
      <c r="I61" t="s">
        <v>186</v>
      </c>
      <c r="J61" t="s">
        <v>149</v>
      </c>
    </row>
    <row r="62" spans="1:10" x14ac:dyDescent="0.25">
      <c r="A62">
        <v>2005</v>
      </c>
      <c r="B62">
        <v>15473</v>
      </c>
      <c r="C62">
        <v>2451</v>
      </c>
      <c r="D62" t="s">
        <v>164</v>
      </c>
      <c r="E62" t="s">
        <v>836</v>
      </c>
      <c r="F62">
        <v>9216</v>
      </c>
      <c r="G62">
        <v>21.3</v>
      </c>
      <c r="H62" t="s">
        <v>186</v>
      </c>
      <c r="I62" t="s">
        <v>186</v>
      </c>
      <c r="J62" t="s">
        <v>149</v>
      </c>
    </row>
    <row r="63" spans="1:10" x14ac:dyDescent="0.25">
      <c r="A63">
        <v>2005</v>
      </c>
      <c r="B63">
        <v>15473</v>
      </c>
      <c r="C63">
        <v>2451</v>
      </c>
      <c r="D63" t="s">
        <v>164</v>
      </c>
      <c r="E63" t="s">
        <v>184</v>
      </c>
      <c r="F63">
        <v>15473</v>
      </c>
      <c r="G63">
        <v>50</v>
      </c>
      <c r="H63" t="s">
        <v>186</v>
      </c>
      <c r="I63" t="s">
        <v>186</v>
      </c>
      <c r="J63" t="s">
        <v>149</v>
      </c>
    </row>
    <row r="64" spans="1:10" x14ac:dyDescent="0.25">
      <c r="A64">
        <v>2005</v>
      </c>
      <c r="B64">
        <v>15473</v>
      </c>
      <c r="C64">
        <v>2451</v>
      </c>
      <c r="D64" t="s">
        <v>164</v>
      </c>
      <c r="E64" t="s">
        <v>579</v>
      </c>
      <c r="F64">
        <v>30151</v>
      </c>
      <c r="G64">
        <v>8.1999999999999993</v>
      </c>
      <c r="H64" t="s">
        <v>186</v>
      </c>
      <c r="I64" t="s">
        <v>186</v>
      </c>
      <c r="J64" t="s">
        <v>149</v>
      </c>
    </row>
    <row r="65" spans="1:10" x14ac:dyDescent="0.25">
      <c r="A65">
        <v>2005</v>
      </c>
      <c r="B65">
        <v>15473</v>
      </c>
      <c r="C65">
        <v>2451</v>
      </c>
      <c r="D65" t="s">
        <v>165</v>
      </c>
      <c r="E65" t="s">
        <v>539</v>
      </c>
      <c r="F65">
        <v>6204</v>
      </c>
      <c r="G65">
        <v>8.44</v>
      </c>
      <c r="H65" t="s">
        <v>186</v>
      </c>
      <c r="I65" t="s">
        <v>186</v>
      </c>
      <c r="J65" t="s">
        <v>149</v>
      </c>
    </row>
    <row r="66" spans="1:10" x14ac:dyDescent="0.25">
      <c r="A66">
        <v>2005</v>
      </c>
      <c r="B66">
        <v>15473</v>
      </c>
      <c r="C66">
        <v>2451</v>
      </c>
      <c r="D66" t="s">
        <v>165</v>
      </c>
      <c r="E66" t="s">
        <v>837</v>
      </c>
      <c r="F66">
        <v>590</v>
      </c>
      <c r="G66">
        <v>10.039999999999999</v>
      </c>
      <c r="H66" t="s">
        <v>186</v>
      </c>
      <c r="I66" t="s">
        <v>186</v>
      </c>
      <c r="J66" t="s">
        <v>149</v>
      </c>
    </row>
    <row r="67" spans="1:10" x14ac:dyDescent="0.25">
      <c r="A67">
        <v>2005</v>
      </c>
      <c r="B67">
        <v>15473</v>
      </c>
      <c r="C67">
        <v>2451</v>
      </c>
      <c r="D67" t="s">
        <v>165</v>
      </c>
      <c r="E67" t="s">
        <v>200</v>
      </c>
      <c r="F67">
        <v>11204</v>
      </c>
      <c r="G67">
        <v>7.23</v>
      </c>
      <c r="H67" t="s">
        <v>186</v>
      </c>
      <c r="I67" t="s">
        <v>186</v>
      </c>
      <c r="J67" t="s">
        <v>149</v>
      </c>
    </row>
    <row r="68" spans="1:10" x14ac:dyDescent="0.25">
      <c r="A68">
        <v>2005</v>
      </c>
      <c r="B68">
        <v>15473</v>
      </c>
      <c r="C68">
        <v>2451</v>
      </c>
      <c r="D68" t="s">
        <v>165</v>
      </c>
      <c r="E68" t="s">
        <v>184</v>
      </c>
      <c r="F68">
        <v>15473</v>
      </c>
      <c r="G68">
        <v>38.49</v>
      </c>
      <c r="H68" t="s">
        <v>186</v>
      </c>
      <c r="I68" t="s">
        <v>186</v>
      </c>
      <c r="J68" t="s">
        <v>149</v>
      </c>
    </row>
    <row r="69" spans="1:10" x14ac:dyDescent="0.25">
      <c r="A69">
        <v>2005</v>
      </c>
      <c r="B69">
        <v>15473</v>
      </c>
      <c r="C69">
        <v>2451</v>
      </c>
      <c r="D69" t="s">
        <v>165</v>
      </c>
      <c r="E69" t="s">
        <v>838</v>
      </c>
      <c r="F69">
        <v>21704</v>
      </c>
      <c r="G69">
        <v>28.71</v>
      </c>
      <c r="H69" t="s">
        <v>186</v>
      </c>
      <c r="I69" t="s">
        <v>186</v>
      </c>
      <c r="J69" t="s">
        <v>149</v>
      </c>
    </row>
    <row r="70" spans="1:10" x14ac:dyDescent="0.25">
      <c r="A70">
        <v>2005</v>
      </c>
      <c r="B70">
        <v>15473</v>
      </c>
      <c r="C70">
        <v>2451</v>
      </c>
      <c r="D70" t="s">
        <v>165</v>
      </c>
      <c r="E70" t="s">
        <v>839</v>
      </c>
      <c r="F70">
        <v>40575</v>
      </c>
      <c r="G70">
        <v>7.09</v>
      </c>
      <c r="H70" t="s">
        <v>186</v>
      </c>
      <c r="I70" t="s">
        <v>186</v>
      </c>
      <c r="J70" t="s">
        <v>149</v>
      </c>
    </row>
  </sheetData>
  <mergeCells count="1">
    <mergeCell ref="E12:E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tabColor theme="4"/>
  </sheetPr>
  <dimension ref="A2:O65"/>
  <sheetViews>
    <sheetView showGridLines="0" zoomScale="85" zoomScaleNormal="85" workbookViewId="0">
      <selection activeCell="H67" sqref="H67"/>
    </sheetView>
  </sheetViews>
  <sheetFormatPr defaultRowHeight="15" x14ac:dyDescent="0.25"/>
  <cols>
    <col min="1" max="1" width="8.42578125" customWidth="1"/>
    <col min="2" max="2" width="22.5703125" bestFit="1" customWidth="1"/>
    <col min="3" max="3" width="12.140625" bestFit="1" customWidth="1"/>
    <col min="4" max="4" width="15.5703125" bestFit="1" customWidth="1"/>
    <col min="5" max="5" width="26.5703125" bestFit="1" customWidth="1"/>
    <col min="6" max="6" width="12.140625" bestFit="1" customWidth="1"/>
    <col min="7" max="7" width="6.5703125" bestFit="1" customWidth="1"/>
    <col min="8" max="8" width="36.5703125" bestFit="1" customWidth="1"/>
    <col min="9" max="9" width="35.85546875" bestFit="1" customWidth="1"/>
    <col min="10" max="10" width="12.140625" bestFit="1" customWidth="1"/>
    <col min="11" max="11" width="11.85546875" bestFit="1" customWidth="1"/>
    <col min="12" max="12" width="9.85546875" bestFit="1" customWidth="1"/>
    <col min="13" max="13" width="12.85546875" bestFit="1" customWidth="1"/>
    <col min="14" max="14" width="14.5703125" bestFit="1" customWidth="1"/>
    <col min="15" max="15" width="54.85546875" bestFit="1" customWidth="1"/>
  </cols>
  <sheetData>
    <row r="2" spans="1:14" x14ac:dyDescent="0.25">
      <c r="B2" s="2" t="s">
        <v>816</v>
      </c>
    </row>
    <row r="3" spans="1:14" x14ac:dyDescent="0.25">
      <c r="B3" s="487" t="s">
        <v>119</v>
      </c>
      <c r="C3" s="493" t="s">
        <v>142</v>
      </c>
      <c r="D3" s="493" t="s">
        <v>817</v>
      </c>
      <c r="E3" s="488" t="s">
        <v>818</v>
      </c>
    </row>
    <row r="4" spans="1:14" x14ac:dyDescent="0.25">
      <c r="B4" s="483" t="s">
        <v>147</v>
      </c>
      <c r="C4" s="494">
        <v>4</v>
      </c>
      <c r="D4" s="495">
        <v>0.13</v>
      </c>
      <c r="E4" s="484"/>
    </row>
    <row r="5" spans="1:14" x14ac:dyDescent="0.25">
      <c r="B5" s="485" t="s">
        <v>147</v>
      </c>
      <c r="C5" s="496">
        <v>5</v>
      </c>
      <c r="D5" s="497">
        <v>0.13</v>
      </c>
      <c r="E5" s="486"/>
    </row>
    <row r="6" spans="1:14" x14ac:dyDescent="0.25">
      <c r="B6" s="489" t="s">
        <v>271</v>
      </c>
      <c r="C6" s="498">
        <v>3</v>
      </c>
      <c r="D6" s="499">
        <v>0.75</v>
      </c>
      <c r="E6" s="490"/>
    </row>
    <row r="7" spans="1:14" x14ac:dyDescent="0.25">
      <c r="B7" s="483" t="s">
        <v>161</v>
      </c>
      <c r="C7" s="494">
        <v>1</v>
      </c>
      <c r="D7" s="500">
        <v>0.10199999999999999</v>
      </c>
      <c r="E7" s="484"/>
    </row>
    <row r="8" spans="1:14" x14ac:dyDescent="0.25">
      <c r="B8" s="491" t="s">
        <v>161</v>
      </c>
      <c r="C8" s="501">
        <v>2</v>
      </c>
      <c r="D8" s="502">
        <v>0.10199999999999999</v>
      </c>
      <c r="E8" s="492"/>
    </row>
    <row r="9" spans="1:14" x14ac:dyDescent="0.25">
      <c r="B9" s="485" t="s">
        <v>161</v>
      </c>
      <c r="C9" s="496">
        <v>3</v>
      </c>
      <c r="D9" s="503">
        <v>0.10199999999999999</v>
      </c>
      <c r="E9" s="486"/>
    </row>
    <row r="10" spans="1:14" x14ac:dyDescent="0.25">
      <c r="B10" s="483" t="s">
        <v>186</v>
      </c>
      <c r="C10" s="494">
        <v>1</v>
      </c>
      <c r="D10" s="495">
        <v>0.5</v>
      </c>
      <c r="E10" s="571" t="s">
        <v>840</v>
      </c>
    </row>
    <row r="11" spans="1:14" x14ac:dyDescent="0.25">
      <c r="B11" s="491" t="s">
        <v>186</v>
      </c>
      <c r="C11" s="501">
        <v>2</v>
      </c>
      <c r="D11" s="504">
        <v>0.5</v>
      </c>
      <c r="E11" s="572"/>
    </row>
    <row r="12" spans="1:14" x14ac:dyDescent="0.25">
      <c r="B12" s="491" t="s">
        <v>186</v>
      </c>
      <c r="C12" s="501">
        <v>3</v>
      </c>
      <c r="D12" s="504">
        <v>0.58199999999999996</v>
      </c>
      <c r="E12" s="572"/>
    </row>
    <row r="13" spans="1:14" x14ac:dyDescent="0.25">
      <c r="B13" s="485" t="s">
        <v>186</v>
      </c>
      <c r="C13" s="496">
        <v>4</v>
      </c>
      <c r="D13" s="497">
        <v>0.92969999999999997</v>
      </c>
      <c r="E13" s="573"/>
      <c r="J13" s="232"/>
    </row>
    <row r="16" spans="1:14" ht="15.75" x14ac:dyDescent="0.25">
      <c r="A16" s="470" t="s">
        <v>841</v>
      </c>
      <c r="B16" s="470"/>
      <c r="C16" s="470"/>
      <c r="D16" s="470"/>
      <c r="E16" s="470"/>
      <c r="F16" s="470"/>
      <c r="G16" s="470"/>
      <c r="H16" s="470"/>
      <c r="I16" s="470"/>
      <c r="J16" s="470"/>
      <c r="K16" s="470"/>
      <c r="L16" s="470"/>
      <c r="M16" s="470"/>
      <c r="N16" s="470"/>
    </row>
    <row r="17" spans="1:15" ht="26.25" x14ac:dyDescent="0.25">
      <c r="A17" s="471" t="s">
        <v>842</v>
      </c>
      <c r="B17" s="472" t="s">
        <v>843</v>
      </c>
      <c r="C17" s="471" t="s">
        <v>844</v>
      </c>
      <c r="D17" s="472" t="s">
        <v>119</v>
      </c>
      <c r="E17" s="304" t="s">
        <v>122</v>
      </c>
      <c r="F17" s="473" t="s">
        <v>142</v>
      </c>
      <c r="G17" s="304" t="s">
        <v>845</v>
      </c>
      <c r="H17" s="472" t="s">
        <v>846</v>
      </c>
      <c r="I17" s="472" t="s">
        <v>847</v>
      </c>
      <c r="J17" s="472" t="s">
        <v>848</v>
      </c>
      <c r="K17" s="304" t="s">
        <v>849</v>
      </c>
      <c r="L17" s="304" t="s">
        <v>850</v>
      </c>
      <c r="M17" s="304" t="s">
        <v>851</v>
      </c>
      <c r="N17" s="474" t="s">
        <v>852</v>
      </c>
      <c r="O17" s="479" t="s">
        <v>818</v>
      </c>
    </row>
    <row r="18" spans="1:15" ht="26.25" hidden="1" x14ac:dyDescent="0.25">
      <c r="A18" s="475">
        <v>803</v>
      </c>
      <c r="B18" s="315" t="s">
        <v>148</v>
      </c>
      <c r="C18" s="475">
        <v>2442</v>
      </c>
      <c r="D18" s="315" t="s">
        <v>147</v>
      </c>
      <c r="E18" s="476" t="s">
        <v>149</v>
      </c>
      <c r="F18" s="477" t="s">
        <v>165</v>
      </c>
      <c r="G18" s="476" t="s">
        <v>647</v>
      </c>
      <c r="H18" s="315" t="s">
        <v>148</v>
      </c>
      <c r="I18" s="315" t="s">
        <v>853</v>
      </c>
      <c r="J18" s="315" t="s">
        <v>854</v>
      </c>
      <c r="K18" s="476" t="s">
        <v>162</v>
      </c>
      <c r="L18" s="476">
        <v>85072</v>
      </c>
      <c r="M18" s="476">
        <v>803</v>
      </c>
      <c r="N18" s="478">
        <v>0.63</v>
      </c>
      <c r="O18" s="312"/>
    </row>
    <row r="19" spans="1:15" ht="26.25" hidden="1" x14ac:dyDescent="0.25">
      <c r="A19" s="475">
        <v>803</v>
      </c>
      <c r="B19" s="315" t="s">
        <v>148</v>
      </c>
      <c r="C19" s="475">
        <v>2442</v>
      </c>
      <c r="D19" s="315" t="s">
        <v>147</v>
      </c>
      <c r="E19" s="476" t="s">
        <v>149</v>
      </c>
      <c r="F19" s="477" t="s">
        <v>165</v>
      </c>
      <c r="G19" s="476" t="s">
        <v>647</v>
      </c>
      <c r="H19" s="315" t="s">
        <v>184</v>
      </c>
      <c r="I19" s="315" t="s">
        <v>855</v>
      </c>
      <c r="J19" s="315" t="s">
        <v>856</v>
      </c>
      <c r="K19" s="476" t="s">
        <v>149</v>
      </c>
      <c r="L19" s="476">
        <v>87102</v>
      </c>
      <c r="M19" s="476">
        <v>15473</v>
      </c>
      <c r="N19" s="478">
        <v>0.13</v>
      </c>
      <c r="O19" s="312"/>
    </row>
    <row r="20" spans="1:15" ht="26.25" hidden="1" x14ac:dyDescent="0.25">
      <c r="A20" s="475">
        <v>803</v>
      </c>
      <c r="B20" s="315" t="s">
        <v>148</v>
      </c>
      <c r="C20" s="475">
        <v>2442</v>
      </c>
      <c r="D20" s="315" t="s">
        <v>147</v>
      </c>
      <c r="E20" s="476" t="s">
        <v>149</v>
      </c>
      <c r="F20" s="477" t="s">
        <v>165</v>
      </c>
      <c r="G20" s="476" t="s">
        <v>647</v>
      </c>
      <c r="H20" s="315" t="s">
        <v>857</v>
      </c>
      <c r="I20" s="315" t="s">
        <v>858</v>
      </c>
      <c r="J20" s="315" t="s">
        <v>854</v>
      </c>
      <c r="K20" s="476" t="s">
        <v>162</v>
      </c>
      <c r="L20" s="476">
        <v>85072</v>
      </c>
      <c r="M20" s="476">
        <v>16572</v>
      </c>
      <c r="N20" s="478">
        <v>0.1</v>
      </c>
      <c r="O20" s="312"/>
    </row>
    <row r="21" spans="1:15" ht="26.25" hidden="1" x14ac:dyDescent="0.25">
      <c r="A21" s="475">
        <v>803</v>
      </c>
      <c r="B21" s="315" t="s">
        <v>148</v>
      </c>
      <c r="C21" s="475">
        <v>2442</v>
      </c>
      <c r="D21" s="315" t="s">
        <v>147</v>
      </c>
      <c r="E21" s="476" t="s">
        <v>149</v>
      </c>
      <c r="F21" s="477" t="s">
        <v>165</v>
      </c>
      <c r="G21" s="476" t="s">
        <v>647</v>
      </c>
      <c r="H21" s="315" t="s">
        <v>272</v>
      </c>
      <c r="I21" s="315" t="s">
        <v>859</v>
      </c>
      <c r="J21" s="315" t="s">
        <v>860</v>
      </c>
      <c r="K21" s="476" t="s">
        <v>162</v>
      </c>
      <c r="L21" s="476">
        <v>85701</v>
      </c>
      <c r="M21" s="476">
        <v>24211</v>
      </c>
      <c r="N21" s="478">
        <v>7.0000000000000007E-2</v>
      </c>
      <c r="O21" s="312"/>
    </row>
    <row r="22" spans="1:15" ht="26.25" hidden="1" x14ac:dyDescent="0.25">
      <c r="A22" s="475">
        <v>803</v>
      </c>
      <c r="B22" s="315" t="s">
        <v>148</v>
      </c>
      <c r="C22" s="475">
        <v>2442</v>
      </c>
      <c r="D22" s="315" t="s">
        <v>147</v>
      </c>
      <c r="E22" s="476" t="s">
        <v>149</v>
      </c>
      <c r="F22" s="477" t="s">
        <v>165</v>
      </c>
      <c r="G22" s="476" t="s">
        <v>647</v>
      </c>
      <c r="H22" s="315" t="s">
        <v>861</v>
      </c>
      <c r="I22" s="315" t="s">
        <v>862</v>
      </c>
      <c r="J22" s="315" t="s">
        <v>854</v>
      </c>
      <c r="K22" s="476" t="s">
        <v>162</v>
      </c>
      <c r="L22" s="476">
        <v>85004</v>
      </c>
      <c r="M22" s="476">
        <v>60769</v>
      </c>
      <c r="N22" s="478">
        <v>7.0000000000000007E-2</v>
      </c>
      <c r="O22" s="312"/>
    </row>
    <row r="23" spans="1:15" ht="26.25" hidden="1" x14ac:dyDescent="0.25">
      <c r="A23" s="475">
        <v>803</v>
      </c>
      <c r="B23" s="315" t="s">
        <v>148</v>
      </c>
      <c r="C23" s="475">
        <v>2442</v>
      </c>
      <c r="D23" s="315" t="s">
        <v>147</v>
      </c>
      <c r="E23" s="476" t="s">
        <v>149</v>
      </c>
      <c r="F23" s="477" t="s">
        <v>166</v>
      </c>
      <c r="G23" s="476" t="s">
        <v>647</v>
      </c>
      <c r="H23" s="315" t="s">
        <v>148</v>
      </c>
      <c r="I23" s="315" t="s">
        <v>853</v>
      </c>
      <c r="J23" s="315" t="s">
        <v>854</v>
      </c>
      <c r="K23" s="476" t="s">
        <v>162</v>
      </c>
      <c r="L23" s="476">
        <v>85072</v>
      </c>
      <c r="M23" s="476">
        <v>803</v>
      </c>
      <c r="N23" s="478">
        <v>0.63</v>
      </c>
      <c r="O23" s="312"/>
    </row>
    <row r="24" spans="1:15" ht="26.25" x14ac:dyDescent="0.25">
      <c r="A24" s="475">
        <v>803</v>
      </c>
      <c r="B24" s="315" t="s">
        <v>148</v>
      </c>
      <c r="C24" s="475">
        <v>2442</v>
      </c>
      <c r="D24" s="315" t="s">
        <v>147</v>
      </c>
      <c r="E24" s="476" t="s">
        <v>149</v>
      </c>
      <c r="F24" s="477" t="s">
        <v>166</v>
      </c>
      <c r="G24" s="476" t="s">
        <v>647</v>
      </c>
      <c r="H24" s="315" t="s">
        <v>176</v>
      </c>
      <c r="I24" s="315" t="s">
        <v>863</v>
      </c>
      <c r="J24" s="315" t="s">
        <v>864</v>
      </c>
      <c r="K24" s="476" t="s">
        <v>865</v>
      </c>
      <c r="L24" s="476">
        <v>79960</v>
      </c>
      <c r="M24" s="476">
        <v>5701</v>
      </c>
      <c r="N24" s="478">
        <v>7.0000000000000007E-2</v>
      </c>
      <c r="O24" s="312"/>
    </row>
    <row r="25" spans="1:15" ht="26.25" hidden="1" x14ac:dyDescent="0.25">
      <c r="A25" s="475">
        <v>803</v>
      </c>
      <c r="B25" s="315" t="s">
        <v>148</v>
      </c>
      <c r="C25" s="475">
        <v>2442</v>
      </c>
      <c r="D25" s="315" t="s">
        <v>147</v>
      </c>
      <c r="E25" s="476" t="s">
        <v>149</v>
      </c>
      <c r="F25" s="477" t="s">
        <v>166</v>
      </c>
      <c r="G25" s="476" t="s">
        <v>647</v>
      </c>
      <c r="H25" s="315" t="s">
        <v>184</v>
      </c>
      <c r="I25" s="315" t="s">
        <v>855</v>
      </c>
      <c r="J25" s="315" t="s">
        <v>856</v>
      </c>
      <c r="K25" s="476" t="s">
        <v>149</v>
      </c>
      <c r="L25" s="476">
        <v>87102</v>
      </c>
      <c r="M25" s="476">
        <v>15473</v>
      </c>
      <c r="N25" s="478">
        <v>0.13</v>
      </c>
      <c r="O25" s="312"/>
    </row>
    <row r="26" spans="1:15" ht="26.25" hidden="1" x14ac:dyDescent="0.25">
      <c r="A26" s="475">
        <v>803</v>
      </c>
      <c r="B26" s="315" t="s">
        <v>148</v>
      </c>
      <c r="C26" s="475">
        <v>2442</v>
      </c>
      <c r="D26" s="315" t="s">
        <v>147</v>
      </c>
      <c r="E26" s="476" t="s">
        <v>149</v>
      </c>
      <c r="F26" s="477" t="s">
        <v>166</v>
      </c>
      <c r="G26" s="476" t="s">
        <v>647</v>
      </c>
      <c r="H26" s="315" t="s">
        <v>857</v>
      </c>
      <c r="I26" s="315" t="s">
        <v>858</v>
      </c>
      <c r="J26" s="315" t="s">
        <v>854</v>
      </c>
      <c r="K26" s="476" t="s">
        <v>162</v>
      </c>
      <c r="L26" s="476">
        <v>85072</v>
      </c>
      <c r="M26" s="476">
        <v>16572</v>
      </c>
      <c r="N26" s="478">
        <v>0.1</v>
      </c>
      <c r="O26" s="312"/>
    </row>
    <row r="27" spans="1:15" ht="26.25" hidden="1" x14ac:dyDescent="0.25">
      <c r="A27" s="475">
        <v>803</v>
      </c>
      <c r="B27" s="315" t="s">
        <v>148</v>
      </c>
      <c r="C27" s="475">
        <v>2442</v>
      </c>
      <c r="D27" s="315" t="s">
        <v>147</v>
      </c>
      <c r="E27" s="476" t="s">
        <v>149</v>
      </c>
      <c r="F27" s="477" t="s">
        <v>166</v>
      </c>
      <c r="G27" s="476" t="s">
        <v>647</v>
      </c>
      <c r="H27" s="315" t="s">
        <v>272</v>
      </c>
      <c r="I27" s="315" t="s">
        <v>859</v>
      </c>
      <c r="J27" s="315" t="s">
        <v>860</v>
      </c>
      <c r="K27" s="476" t="s">
        <v>162</v>
      </c>
      <c r="L27" s="476">
        <v>85701</v>
      </c>
      <c r="M27" s="476">
        <v>24211</v>
      </c>
      <c r="N27" s="478">
        <v>7.0000000000000007E-2</v>
      </c>
      <c r="O27" s="312"/>
    </row>
    <row r="28" spans="1:15" ht="26.25" hidden="1" x14ac:dyDescent="0.25">
      <c r="A28" s="475">
        <v>24211</v>
      </c>
      <c r="B28" s="315" t="s">
        <v>272</v>
      </c>
      <c r="C28" s="475">
        <v>8223</v>
      </c>
      <c r="D28" s="315" t="s">
        <v>271</v>
      </c>
      <c r="E28" s="476" t="s">
        <v>162</v>
      </c>
      <c r="F28" s="477" t="s">
        <v>164</v>
      </c>
      <c r="G28" s="476" t="s">
        <v>647</v>
      </c>
      <c r="H28" s="315" t="s">
        <v>866</v>
      </c>
      <c r="I28" s="315" t="s">
        <v>867</v>
      </c>
      <c r="J28" s="315" t="s">
        <v>854</v>
      </c>
      <c r="K28" s="476" t="s">
        <v>162</v>
      </c>
      <c r="L28" s="476">
        <v>85012</v>
      </c>
      <c r="M28" s="476">
        <v>59957</v>
      </c>
      <c r="N28" s="478">
        <v>1</v>
      </c>
      <c r="O28" s="312" t="s">
        <v>868</v>
      </c>
    </row>
    <row r="29" spans="1:15" ht="26.25" hidden="1" x14ac:dyDescent="0.25">
      <c r="A29" s="475">
        <v>24211</v>
      </c>
      <c r="B29" s="315" t="s">
        <v>272</v>
      </c>
      <c r="C29" s="475">
        <v>8223</v>
      </c>
      <c r="D29" s="315" t="s">
        <v>271</v>
      </c>
      <c r="E29" s="476" t="s">
        <v>162</v>
      </c>
      <c r="F29" s="477" t="s">
        <v>165</v>
      </c>
      <c r="G29" s="476" t="s">
        <v>647</v>
      </c>
      <c r="H29" s="315" t="s">
        <v>857</v>
      </c>
      <c r="I29" s="315" t="s">
        <v>858</v>
      </c>
      <c r="J29" s="315" t="s">
        <v>854</v>
      </c>
      <c r="K29" s="476" t="s">
        <v>162</v>
      </c>
      <c r="L29" s="476">
        <v>85072</v>
      </c>
      <c r="M29" s="476">
        <v>16572</v>
      </c>
      <c r="N29" s="478">
        <v>1</v>
      </c>
      <c r="O29" s="312"/>
    </row>
    <row r="30" spans="1:15" ht="26.25" hidden="1" x14ac:dyDescent="0.25">
      <c r="A30" s="475">
        <v>803</v>
      </c>
      <c r="B30" s="315" t="s">
        <v>148</v>
      </c>
      <c r="C30" s="475">
        <v>6008</v>
      </c>
      <c r="D30" s="315" t="s">
        <v>161</v>
      </c>
      <c r="E30" s="476" t="s">
        <v>162</v>
      </c>
      <c r="F30" s="477" t="s">
        <v>156</v>
      </c>
      <c r="G30" s="476" t="s">
        <v>647</v>
      </c>
      <c r="H30" s="315" t="s">
        <v>148</v>
      </c>
      <c r="I30" s="315" t="s">
        <v>853</v>
      </c>
      <c r="J30" s="315" t="s">
        <v>854</v>
      </c>
      <c r="K30" s="476" t="s">
        <v>162</v>
      </c>
      <c r="L30" s="476">
        <v>85072</v>
      </c>
      <c r="M30" s="476">
        <v>803</v>
      </c>
      <c r="N30" s="478">
        <v>0.29099999999999998</v>
      </c>
      <c r="O30" s="312"/>
    </row>
    <row r="31" spans="1:15" ht="26.25" x14ac:dyDescent="0.25">
      <c r="A31" s="475">
        <v>803</v>
      </c>
      <c r="B31" s="315" t="s">
        <v>148</v>
      </c>
      <c r="C31" s="475">
        <v>6008</v>
      </c>
      <c r="D31" s="315" t="s">
        <v>161</v>
      </c>
      <c r="E31" s="476" t="s">
        <v>162</v>
      </c>
      <c r="F31" s="477" t="s">
        <v>156</v>
      </c>
      <c r="G31" s="476" t="s">
        <v>647</v>
      </c>
      <c r="H31" s="315" t="s">
        <v>176</v>
      </c>
      <c r="I31" s="315" t="s">
        <v>863</v>
      </c>
      <c r="J31" s="315" t="s">
        <v>864</v>
      </c>
      <c r="K31" s="476" t="s">
        <v>865</v>
      </c>
      <c r="L31" s="476">
        <v>79960</v>
      </c>
      <c r="M31" s="476">
        <v>5701</v>
      </c>
      <c r="N31" s="478">
        <v>0.158</v>
      </c>
      <c r="O31" s="312"/>
    </row>
    <row r="32" spans="1:15" ht="26.25" hidden="1" x14ac:dyDescent="0.25">
      <c r="A32" s="475">
        <v>803</v>
      </c>
      <c r="B32" s="315" t="s">
        <v>148</v>
      </c>
      <c r="C32" s="475">
        <v>6008</v>
      </c>
      <c r="D32" s="315" t="s">
        <v>161</v>
      </c>
      <c r="E32" s="476" t="s">
        <v>162</v>
      </c>
      <c r="F32" s="477" t="s">
        <v>156</v>
      </c>
      <c r="G32" s="476" t="s">
        <v>647</v>
      </c>
      <c r="H32" s="315" t="s">
        <v>869</v>
      </c>
      <c r="I32" s="315" t="s">
        <v>870</v>
      </c>
      <c r="J32" s="315" t="s">
        <v>871</v>
      </c>
      <c r="K32" s="476" t="s">
        <v>190</v>
      </c>
      <c r="L32" s="476">
        <v>90051</v>
      </c>
      <c r="M32" s="476">
        <v>11208</v>
      </c>
      <c r="N32" s="478">
        <v>5.7000000000000002E-2</v>
      </c>
      <c r="O32" s="312"/>
    </row>
    <row r="33" spans="1:15" ht="26.25" hidden="1" x14ac:dyDescent="0.25">
      <c r="A33" s="475">
        <v>803</v>
      </c>
      <c r="B33" s="315" t="s">
        <v>148</v>
      </c>
      <c r="C33" s="475">
        <v>6008</v>
      </c>
      <c r="D33" s="315" t="s">
        <v>161</v>
      </c>
      <c r="E33" s="476" t="s">
        <v>162</v>
      </c>
      <c r="F33" s="477" t="s">
        <v>156</v>
      </c>
      <c r="G33" s="476" t="s">
        <v>647</v>
      </c>
      <c r="H33" s="315" t="s">
        <v>184</v>
      </c>
      <c r="I33" s="315" t="s">
        <v>855</v>
      </c>
      <c r="J33" s="315" t="s">
        <v>856</v>
      </c>
      <c r="K33" s="476" t="s">
        <v>149</v>
      </c>
      <c r="L33" s="476">
        <v>87102</v>
      </c>
      <c r="M33" s="476">
        <v>15473</v>
      </c>
      <c r="N33" s="478">
        <v>0.10199999999999999</v>
      </c>
      <c r="O33" s="312"/>
    </row>
    <row r="34" spans="1:15" ht="26.25" hidden="1" x14ac:dyDescent="0.25">
      <c r="A34" s="475">
        <v>803</v>
      </c>
      <c r="B34" s="315" t="s">
        <v>148</v>
      </c>
      <c r="C34" s="475">
        <v>6008</v>
      </c>
      <c r="D34" s="315" t="s">
        <v>161</v>
      </c>
      <c r="E34" s="476" t="s">
        <v>162</v>
      </c>
      <c r="F34" s="477" t="s">
        <v>156</v>
      </c>
      <c r="G34" s="476" t="s">
        <v>647</v>
      </c>
      <c r="H34" s="315" t="s">
        <v>857</v>
      </c>
      <c r="I34" s="315" t="s">
        <v>858</v>
      </c>
      <c r="J34" s="315" t="s">
        <v>854</v>
      </c>
      <c r="K34" s="476" t="s">
        <v>162</v>
      </c>
      <c r="L34" s="476">
        <v>85072</v>
      </c>
      <c r="M34" s="476">
        <v>16572</v>
      </c>
      <c r="N34" s="478">
        <v>0.1749</v>
      </c>
      <c r="O34" s="312"/>
    </row>
    <row r="35" spans="1:15" ht="26.25" hidden="1" x14ac:dyDescent="0.25">
      <c r="A35" s="475">
        <v>803</v>
      </c>
      <c r="B35" s="315" t="s">
        <v>148</v>
      </c>
      <c r="C35" s="475">
        <v>6008</v>
      </c>
      <c r="D35" s="315" t="s">
        <v>161</v>
      </c>
      <c r="E35" s="476" t="s">
        <v>162</v>
      </c>
      <c r="F35" s="477" t="s">
        <v>156</v>
      </c>
      <c r="G35" s="476" t="s">
        <v>647</v>
      </c>
      <c r="H35" s="315" t="s">
        <v>831</v>
      </c>
      <c r="I35" s="315" t="s">
        <v>872</v>
      </c>
      <c r="J35" s="315" t="s">
        <v>873</v>
      </c>
      <c r="K35" s="476" t="s">
        <v>190</v>
      </c>
      <c r="L35" s="476">
        <v>91740</v>
      </c>
      <c r="M35" s="476">
        <v>17513</v>
      </c>
      <c r="N35" s="478">
        <v>5.91E-2</v>
      </c>
      <c r="O35" s="312"/>
    </row>
    <row r="36" spans="1:15" ht="26.25" hidden="1" x14ac:dyDescent="0.25">
      <c r="A36" s="475">
        <v>803</v>
      </c>
      <c r="B36" s="315" t="s">
        <v>148</v>
      </c>
      <c r="C36" s="475">
        <v>6008</v>
      </c>
      <c r="D36" s="315" t="s">
        <v>161</v>
      </c>
      <c r="E36" s="476" t="s">
        <v>162</v>
      </c>
      <c r="F36" s="477" t="s">
        <v>156</v>
      </c>
      <c r="G36" s="476" t="s">
        <v>647</v>
      </c>
      <c r="H36" s="315" t="s">
        <v>828</v>
      </c>
      <c r="I36" s="315" t="s">
        <v>874</v>
      </c>
      <c r="J36" s="315" t="s">
        <v>875</v>
      </c>
      <c r="K36" s="476" t="s">
        <v>190</v>
      </c>
      <c r="L36" s="476">
        <v>91770</v>
      </c>
      <c r="M36" s="476">
        <v>17609</v>
      </c>
      <c r="N36" s="478">
        <v>0.158</v>
      </c>
      <c r="O36" s="312"/>
    </row>
    <row r="37" spans="1:15" ht="26.25" hidden="1" x14ac:dyDescent="0.25">
      <c r="A37" s="475">
        <v>803</v>
      </c>
      <c r="B37" s="315" t="s">
        <v>148</v>
      </c>
      <c r="C37" s="475">
        <v>6008</v>
      </c>
      <c r="D37" s="315" t="s">
        <v>161</v>
      </c>
      <c r="E37" s="476" t="s">
        <v>162</v>
      </c>
      <c r="F37" s="477" t="s">
        <v>160</v>
      </c>
      <c r="G37" s="476" t="s">
        <v>647</v>
      </c>
      <c r="H37" s="315" t="s">
        <v>148</v>
      </c>
      <c r="I37" s="315" t="s">
        <v>853</v>
      </c>
      <c r="J37" s="315" t="s">
        <v>854</v>
      </c>
      <c r="K37" s="476" t="s">
        <v>162</v>
      </c>
      <c r="L37" s="476">
        <v>85072</v>
      </c>
      <c r="M37" s="476">
        <v>803</v>
      </c>
      <c r="N37" s="478">
        <v>0.29099999999999998</v>
      </c>
      <c r="O37" s="312"/>
    </row>
    <row r="38" spans="1:15" ht="26.25" x14ac:dyDescent="0.25">
      <c r="A38" s="475">
        <v>803</v>
      </c>
      <c r="B38" s="315" t="s">
        <v>148</v>
      </c>
      <c r="C38" s="475">
        <v>6008</v>
      </c>
      <c r="D38" s="315" t="s">
        <v>161</v>
      </c>
      <c r="E38" s="476" t="s">
        <v>162</v>
      </c>
      <c r="F38" s="477" t="s">
        <v>160</v>
      </c>
      <c r="G38" s="476" t="s">
        <v>647</v>
      </c>
      <c r="H38" s="315" t="s">
        <v>176</v>
      </c>
      <c r="I38" s="315" t="s">
        <v>863</v>
      </c>
      <c r="J38" s="315" t="s">
        <v>864</v>
      </c>
      <c r="K38" s="476" t="s">
        <v>865</v>
      </c>
      <c r="L38" s="476">
        <v>79960</v>
      </c>
      <c r="M38" s="476">
        <v>5701</v>
      </c>
      <c r="N38" s="478">
        <v>0.158</v>
      </c>
      <c r="O38" s="312"/>
    </row>
    <row r="39" spans="1:15" ht="26.25" hidden="1" x14ac:dyDescent="0.25">
      <c r="A39" s="475">
        <v>803</v>
      </c>
      <c r="B39" s="315" t="s">
        <v>148</v>
      </c>
      <c r="C39" s="475">
        <v>6008</v>
      </c>
      <c r="D39" s="315" t="s">
        <v>161</v>
      </c>
      <c r="E39" s="476" t="s">
        <v>162</v>
      </c>
      <c r="F39" s="477" t="s">
        <v>160</v>
      </c>
      <c r="G39" s="476" t="s">
        <v>647</v>
      </c>
      <c r="H39" s="315" t="s">
        <v>869</v>
      </c>
      <c r="I39" s="315" t="s">
        <v>870</v>
      </c>
      <c r="J39" s="315" t="s">
        <v>871</v>
      </c>
      <c r="K39" s="476" t="s">
        <v>190</v>
      </c>
      <c r="L39" s="476">
        <v>90051</v>
      </c>
      <c r="M39" s="476">
        <v>11208</v>
      </c>
      <c r="N39" s="478">
        <v>5.7000000000000002E-2</v>
      </c>
      <c r="O39" s="312"/>
    </row>
    <row r="40" spans="1:15" ht="26.25" hidden="1" x14ac:dyDescent="0.25">
      <c r="A40" s="475">
        <v>803</v>
      </c>
      <c r="B40" s="315" t="s">
        <v>148</v>
      </c>
      <c r="C40" s="475">
        <v>6008</v>
      </c>
      <c r="D40" s="315" t="s">
        <v>161</v>
      </c>
      <c r="E40" s="476" t="s">
        <v>162</v>
      </c>
      <c r="F40" s="477" t="s">
        <v>160</v>
      </c>
      <c r="G40" s="476" t="s">
        <v>647</v>
      </c>
      <c r="H40" s="315" t="s">
        <v>184</v>
      </c>
      <c r="I40" s="315" t="s">
        <v>855</v>
      </c>
      <c r="J40" s="315" t="s">
        <v>856</v>
      </c>
      <c r="K40" s="476" t="s">
        <v>149</v>
      </c>
      <c r="L40" s="476">
        <v>87102</v>
      </c>
      <c r="M40" s="476">
        <v>15473</v>
      </c>
      <c r="N40" s="478">
        <v>0.10199999999999999</v>
      </c>
      <c r="O40" s="312"/>
    </row>
    <row r="41" spans="1:15" ht="26.25" hidden="1" x14ac:dyDescent="0.25">
      <c r="A41" s="475">
        <v>803</v>
      </c>
      <c r="B41" s="315" t="s">
        <v>148</v>
      </c>
      <c r="C41" s="475">
        <v>6008</v>
      </c>
      <c r="D41" s="315" t="s">
        <v>161</v>
      </c>
      <c r="E41" s="476" t="s">
        <v>162</v>
      </c>
      <c r="F41" s="477" t="s">
        <v>160</v>
      </c>
      <c r="G41" s="476" t="s">
        <v>647</v>
      </c>
      <c r="H41" s="315" t="s">
        <v>857</v>
      </c>
      <c r="I41" s="315" t="s">
        <v>858</v>
      </c>
      <c r="J41" s="315" t="s">
        <v>854</v>
      </c>
      <c r="K41" s="476" t="s">
        <v>162</v>
      </c>
      <c r="L41" s="476">
        <v>85072</v>
      </c>
      <c r="M41" s="476">
        <v>16572</v>
      </c>
      <c r="N41" s="478">
        <v>0.1749</v>
      </c>
      <c r="O41" s="312"/>
    </row>
    <row r="42" spans="1:15" ht="26.25" hidden="1" x14ac:dyDescent="0.25">
      <c r="A42" s="475">
        <v>803</v>
      </c>
      <c r="B42" s="315" t="s">
        <v>148</v>
      </c>
      <c r="C42" s="475">
        <v>6008</v>
      </c>
      <c r="D42" s="315" t="s">
        <v>161</v>
      </c>
      <c r="E42" s="476" t="s">
        <v>162</v>
      </c>
      <c r="F42" s="477" t="s">
        <v>160</v>
      </c>
      <c r="G42" s="476" t="s">
        <v>647</v>
      </c>
      <c r="H42" s="315" t="s">
        <v>831</v>
      </c>
      <c r="I42" s="315" t="s">
        <v>872</v>
      </c>
      <c r="J42" s="315" t="s">
        <v>873</v>
      </c>
      <c r="K42" s="476" t="s">
        <v>190</v>
      </c>
      <c r="L42" s="476">
        <v>91740</v>
      </c>
      <c r="M42" s="476">
        <v>17513</v>
      </c>
      <c r="N42" s="478">
        <v>5.91E-2</v>
      </c>
      <c r="O42" s="312"/>
    </row>
    <row r="43" spans="1:15" ht="26.25" hidden="1" x14ac:dyDescent="0.25">
      <c r="A43" s="475">
        <v>803</v>
      </c>
      <c r="B43" s="315" t="s">
        <v>148</v>
      </c>
      <c r="C43" s="475">
        <v>6008</v>
      </c>
      <c r="D43" s="315" t="s">
        <v>161</v>
      </c>
      <c r="E43" s="476" t="s">
        <v>162</v>
      </c>
      <c r="F43" s="477" t="s">
        <v>160</v>
      </c>
      <c r="G43" s="476" t="s">
        <v>647</v>
      </c>
      <c r="H43" s="315" t="s">
        <v>828</v>
      </c>
      <c r="I43" s="315" t="s">
        <v>874</v>
      </c>
      <c r="J43" s="315" t="s">
        <v>875</v>
      </c>
      <c r="K43" s="476" t="s">
        <v>190</v>
      </c>
      <c r="L43" s="476">
        <v>91770</v>
      </c>
      <c r="M43" s="476">
        <v>17609</v>
      </c>
      <c r="N43" s="478">
        <v>0.158</v>
      </c>
      <c r="O43" s="312"/>
    </row>
    <row r="44" spans="1:15" ht="26.25" hidden="1" x14ac:dyDescent="0.25">
      <c r="A44" s="475">
        <v>803</v>
      </c>
      <c r="B44" s="315" t="s">
        <v>148</v>
      </c>
      <c r="C44" s="475">
        <v>6008</v>
      </c>
      <c r="D44" s="315" t="s">
        <v>161</v>
      </c>
      <c r="E44" s="476" t="s">
        <v>162</v>
      </c>
      <c r="F44" s="477" t="s">
        <v>164</v>
      </c>
      <c r="G44" s="476" t="s">
        <v>647</v>
      </c>
      <c r="H44" s="315" t="s">
        <v>148</v>
      </c>
      <c r="I44" s="315" t="s">
        <v>853</v>
      </c>
      <c r="J44" s="315" t="s">
        <v>854</v>
      </c>
      <c r="K44" s="476" t="s">
        <v>162</v>
      </c>
      <c r="L44" s="476">
        <v>85072</v>
      </c>
      <c r="M44" s="476">
        <v>803</v>
      </c>
      <c r="N44" s="478">
        <v>0.29099999999999998</v>
      </c>
      <c r="O44" s="312"/>
    </row>
    <row r="45" spans="1:15" ht="26.25" x14ac:dyDescent="0.25">
      <c r="A45" s="475">
        <v>803</v>
      </c>
      <c r="B45" s="315" t="s">
        <v>148</v>
      </c>
      <c r="C45" s="475">
        <v>6008</v>
      </c>
      <c r="D45" s="315" t="s">
        <v>161</v>
      </c>
      <c r="E45" s="476" t="s">
        <v>162</v>
      </c>
      <c r="F45" s="477" t="s">
        <v>164</v>
      </c>
      <c r="G45" s="476" t="s">
        <v>647</v>
      </c>
      <c r="H45" s="315" t="s">
        <v>176</v>
      </c>
      <c r="I45" s="315" t="s">
        <v>863</v>
      </c>
      <c r="J45" s="315" t="s">
        <v>864</v>
      </c>
      <c r="K45" s="476" t="s">
        <v>865</v>
      </c>
      <c r="L45" s="476">
        <v>79960</v>
      </c>
      <c r="M45" s="476">
        <v>5701</v>
      </c>
      <c r="N45" s="478">
        <v>0.158</v>
      </c>
      <c r="O45" s="312"/>
    </row>
    <row r="46" spans="1:15" ht="26.25" hidden="1" x14ac:dyDescent="0.25">
      <c r="A46" s="475">
        <v>803</v>
      </c>
      <c r="B46" s="315" t="s">
        <v>148</v>
      </c>
      <c r="C46" s="475">
        <v>6008</v>
      </c>
      <c r="D46" s="315" t="s">
        <v>161</v>
      </c>
      <c r="E46" s="476" t="s">
        <v>162</v>
      </c>
      <c r="F46" s="477" t="s">
        <v>164</v>
      </c>
      <c r="G46" s="476" t="s">
        <v>647</v>
      </c>
      <c r="H46" s="315" t="s">
        <v>869</v>
      </c>
      <c r="I46" s="315" t="s">
        <v>870</v>
      </c>
      <c r="J46" s="315" t="s">
        <v>871</v>
      </c>
      <c r="K46" s="476" t="s">
        <v>190</v>
      </c>
      <c r="L46" s="476">
        <v>90051</v>
      </c>
      <c r="M46" s="476">
        <v>11208</v>
      </c>
      <c r="N46" s="478">
        <v>5.7000000000000002E-2</v>
      </c>
      <c r="O46" s="312"/>
    </row>
    <row r="47" spans="1:15" ht="26.25" hidden="1" x14ac:dyDescent="0.25">
      <c r="A47" s="475">
        <v>803</v>
      </c>
      <c r="B47" s="315" t="s">
        <v>148</v>
      </c>
      <c r="C47" s="475">
        <v>6008</v>
      </c>
      <c r="D47" s="315" t="s">
        <v>161</v>
      </c>
      <c r="E47" s="476" t="s">
        <v>162</v>
      </c>
      <c r="F47" s="477" t="s">
        <v>164</v>
      </c>
      <c r="G47" s="476" t="s">
        <v>647</v>
      </c>
      <c r="H47" s="315" t="s">
        <v>184</v>
      </c>
      <c r="I47" s="315" t="s">
        <v>855</v>
      </c>
      <c r="J47" s="315" t="s">
        <v>856</v>
      </c>
      <c r="K47" s="476" t="s">
        <v>149</v>
      </c>
      <c r="L47" s="476">
        <v>87102</v>
      </c>
      <c r="M47" s="476">
        <v>15473</v>
      </c>
      <c r="N47" s="478">
        <v>0.10199999999999999</v>
      </c>
      <c r="O47" s="312"/>
    </row>
    <row r="48" spans="1:15" ht="26.25" hidden="1" x14ac:dyDescent="0.25">
      <c r="A48" s="475">
        <v>803</v>
      </c>
      <c r="B48" s="315" t="s">
        <v>148</v>
      </c>
      <c r="C48" s="475">
        <v>6008</v>
      </c>
      <c r="D48" s="315" t="s">
        <v>161</v>
      </c>
      <c r="E48" s="476" t="s">
        <v>162</v>
      </c>
      <c r="F48" s="477" t="s">
        <v>164</v>
      </c>
      <c r="G48" s="476" t="s">
        <v>647</v>
      </c>
      <c r="H48" s="315" t="s">
        <v>857</v>
      </c>
      <c r="I48" s="315" t="s">
        <v>858</v>
      </c>
      <c r="J48" s="315" t="s">
        <v>854</v>
      </c>
      <c r="K48" s="476" t="s">
        <v>162</v>
      </c>
      <c r="L48" s="476">
        <v>85072</v>
      </c>
      <c r="M48" s="476">
        <v>16572</v>
      </c>
      <c r="N48" s="478">
        <v>0.1749</v>
      </c>
      <c r="O48" s="312"/>
    </row>
    <row r="49" spans="1:15" ht="26.25" hidden="1" x14ac:dyDescent="0.25">
      <c r="A49" s="475">
        <v>803</v>
      </c>
      <c r="B49" s="315" t="s">
        <v>148</v>
      </c>
      <c r="C49" s="475">
        <v>6008</v>
      </c>
      <c r="D49" s="315" t="s">
        <v>161</v>
      </c>
      <c r="E49" s="476" t="s">
        <v>162</v>
      </c>
      <c r="F49" s="477" t="s">
        <v>164</v>
      </c>
      <c r="G49" s="476" t="s">
        <v>647</v>
      </c>
      <c r="H49" s="315" t="s">
        <v>831</v>
      </c>
      <c r="I49" s="315" t="s">
        <v>872</v>
      </c>
      <c r="J49" s="315" t="s">
        <v>873</v>
      </c>
      <c r="K49" s="476" t="s">
        <v>190</v>
      </c>
      <c r="L49" s="476">
        <v>91740</v>
      </c>
      <c r="M49" s="476">
        <v>17513</v>
      </c>
      <c r="N49" s="478">
        <v>5.91E-2</v>
      </c>
      <c r="O49" s="312"/>
    </row>
    <row r="50" spans="1:15" ht="26.25" hidden="1" x14ac:dyDescent="0.25">
      <c r="A50" s="475">
        <v>803</v>
      </c>
      <c r="B50" s="315" t="s">
        <v>148</v>
      </c>
      <c r="C50" s="475">
        <v>6008</v>
      </c>
      <c r="D50" s="315" t="s">
        <v>161</v>
      </c>
      <c r="E50" s="476" t="s">
        <v>162</v>
      </c>
      <c r="F50" s="477" t="s">
        <v>164</v>
      </c>
      <c r="G50" s="476" t="s">
        <v>647</v>
      </c>
      <c r="H50" s="315" t="s">
        <v>828</v>
      </c>
      <c r="I50" s="315" t="s">
        <v>874</v>
      </c>
      <c r="J50" s="315" t="s">
        <v>875</v>
      </c>
      <c r="K50" s="476" t="s">
        <v>190</v>
      </c>
      <c r="L50" s="476">
        <v>91770</v>
      </c>
      <c r="M50" s="476">
        <v>17609</v>
      </c>
      <c r="N50" s="478">
        <v>0.158</v>
      </c>
      <c r="O50" s="312"/>
    </row>
    <row r="51" spans="1:15" hidden="1" x14ac:dyDescent="0.25">
      <c r="A51" s="475">
        <v>15473</v>
      </c>
      <c r="B51" s="315" t="s">
        <v>184</v>
      </c>
      <c r="C51" s="475">
        <v>2451</v>
      </c>
      <c r="D51" s="315" t="s">
        <v>186</v>
      </c>
      <c r="E51" s="476" t="s">
        <v>149</v>
      </c>
      <c r="F51" s="477" t="s">
        <v>156</v>
      </c>
      <c r="G51" s="476" t="s">
        <v>647</v>
      </c>
      <c r="H51" s="315" t="s">
        <v>184</v>
      </c>
      <c r="I51" s="315" t="s">
        <v>855</v>
      </c>
      <c r="J51" s="315" t="s">
        <v>856</v>
      </c>
      <c r="K51" s="476" t="s">
        <v>149</v>
      </c>
      <c r="L51" s="476">
        <v>87102</v>
      </c>
      <c r="M51" s="476">
        <v>15473</v>
      </c>
      <c r="N51" s="478">
        <v>0.5</v>
      </c>
      <c r="O51" s="312"/>
    </row>
    <row r="52" spans="1:15" hidden="1" x14ac:dyDescent="0.25">
      <c r="A52" s="475">
        <v>15473</v>
      </c>
      <c r="B52" s="315" t="s">
        <v>184</v>
      </c>
      <c r="C52" s="475">
        <v>2451</v>
      </c>
      <c r="D52" s="315" t="s">
        <v>186</v>
      </c>
      <c r="E52" s="476" t="s">
        <v>149</v>
      </c>
      <c r="F52" s="477" t="s">
        <v>156</v>
      </c>
      <c r="G52" s="476" t="s">
        <v>647</v>
      </c>
      <c r="H52" s="315" t="s">
        <v>272</v>
      </c>
      <c r="I52" s="315" t="s">
        <v>859</v>
      </c>
      <c r="J52" s="315" t="s">
        <v>860</v>
      </c>
      <c r="K52" s="476" t="s">
        <v>162</v>
      </c>
      <c r="L52" s="476">
        <v>85701</v>
      </c>
      <c r="M52" s="476">
        <v>24211</v>
      </c>
      <c r="N52" s="478">
        <v>0.5</v>
      </c>
      <c r="O52" s="312"/>
    </row>
    <row r="53" spans="1:15" hidden="1" x14ac:dyDescent="0.25">
      <c r="A53" s="475">
        <v>15473</v>
      </c>
      <c r="B53" s="315" t="s">
        <v>184</v>
      </c>
      <c r="C53" s="475">
        <v>2451</v>
      </c>
      <c r="D53" s="315" t="s">
        <v>186</v>
      </c>
      <c r="E53" s="476" t="s">
        <v>149</v>
      </c>
      <c r="F53" s="477" t="s">
        <v>160</v>
      </c>
      <c r="G53" s="476" t="s">
        <v>670</v>
      </c>
      <c r="H53" s="315" t="s">
        <v>184</v>
      </c>
      <c r="I53" s="315" t="s">
        <v>855</v>
      </c>
      <c r="J53" s="315" t="s">
        <v>856</v>
      </c>
      <c r="K53" s="476" t="s">
        <v>149</v>
      </c>
      <c r="L53" s="476">
        <v>87102</v>
      </c>
      <c r="M53" s="476">
        <v>15473</v>
      </c>
      <c r="N53" s="478">
        <v>0.5</v>
      </c>
      <c r="O53" s="312"/>
    </row>
    <row r="54" spans="1:15" hidden="1" x14ac:dyDescent="0.25">
      <c r="A54" s="475">
        <v>15473</v>
      </c>
      <c r="B54" s="315" t="s">
        <v>184</v>
      </c>
      <c r="C54" s="475">
        <v>2451</v>
      </c>
      <c r="D54" s="315" t="s">
        <v>186</v>
      </c>
      <c r="E54" s="476" t="s">
        <v>149</v>
      </c>
      <c r="F54" s="477" t="s">
        <v>160</v>
      </c>
      <c r="G54" s="476" t="s">
        <v>670</v>
      </c>
      <c r="H54" s="315" t="s">
        <v>272</v>
      </c>
      <c r="I54" s="315" t="s">
        <v>859</v>
      </c>
      <c r="J54" s="315" t="s">
        <v>860</v>
      </c>
      <c r="K54" s="476" t="s">
        <v>162</v>
      </c>
      <c r="L54" s="476">
        <v>85701</v>
      </c>
      <c r="M54" s="476">
        <v>24211</v>
      </c>
      <c r="N54" s="478">
        <v>0.5</v>
      </c>
      <c r="O54" s="312"/>
    </row>
    <row r="55" spans="1:15" hidden="1" x14ac:dyDescent="0.25">
      <c r="A55" s="475">
        <v>15473</v>
      </c>
      <c r="B55" s="315" t="s">
        <v>184</v>
      </c>
      <c r="C55" s="475">
        <v>2451</v>
      </c>
      <c r="D55" s="315" t="s">
        <v>186</v>
      </c>
      <c r="E55" s="476" t="s">
        <v>149</v>
      </c>
      <c r="F55" s="477" t="s">
        <v>164</v>
      </c>
      <c r="G55" s="476" t="s">
        <v>670</v>
      </c>
      <c r="H55" s="315" t="s">
        <v>876</v>
      </c>
      <c r="I55" s="315" t="s">
        <v>877</v>
      </c>
      <c r="J55" s="315" t="s">
        <v>878</v>
      </c>
      <c r="K55" s="476" t="s">
        <v>190</v>
      </c>
      <c r="L55" s="476">
        <v>91702</v>
      </c>
      <c r="M55" s="476">
        <v>1050</v>
      </c>
      <c r="N55" s="478">
        <v>6.1499999999999999E-2</v>
      </c>
      <c r="O55" s="312"/>
    </row>
    <row r="56" spans="1:15" hidden="1" x14ac:dyDescent="0.25">
      <c r="A56" s="475">
        <v>15473</v>
      </c>
      <c r="B56" s="315" t="s">
        <v>184</v>
      </c>
      <c r="C56" s="475">
        <v>2451</v>
      </c>
      <c r="D56" s="315" t="s">
        <v>186</v>
      </c>
      <c r="E56" s="476" t="s">
        <v>149</v>
      </c>
      <c r="F56" s="477" t="s">
        <v>164</v>
      </c>
      <c r="G56" s="476" t="s">
        <v>670</v>
      </c>
      <c r="H56" s="315" t="s">
        <v>879</v>
      </c>
      <c r="I56" s="315" t="s">
        <v>880</v>
      </c>
      <c r="J56" s="315" t="s">
        <v>881</v>
      </c>
      <c r="K56" s="476" t="s">
        <v>190</v>
      </c>
      <c r="L56" s="476">
        <v>92220</v>
      </c>
      <c r="M56" s="476">
        <v>1192</v>
      </c>
      <c r="N56" s="478">
        <v>4.1000000000000002E-2</v>
      </c>
      <c r="O56" s="312"/>
    </row>
    <row r="57" spans="1:15" hidden="1" x14ac:dyDescent="0.25">
      <c r="A57" s="475">
        <v>15473</v>
      </c>
      <c r="B57" s="315" t="s">
        <v>184</v>
      </c>
      <c r="C57" s="475">
        <v>2451</v>
      </c>
      <c r="D57" s="315" t="s">
        <v>186</v>
      </c>
      <c r="E57" s="476" t="s">
        <v>149</v>
      </c>
      <c r="F57" s="477" t="s">
        <v>164</v>
      </c>
      <c r="G57" s="476" t="s">
        <v>670</v>
      </c>
      <c r="H57" s="315" t="s">
        <v>882</v>
      </c>
      <c r="I57" s="315" t="s">
        <v>883</v>
      </c>
      <c r="J57" s="315" t="s">
        <v>884</v>
      </c>
      <c r="K57" s="476" t="s">
        <v>190</v>
      </c>
      <c r="L57" s="476">
        <v>92324</v>
      </c>
      <c r="M57" s="476">
        <v>4003</v>
      </c>
      <c r="N57" s="478">
        <v>6.1499999999999999E-2</v>
      </c>
      <c r="O57" s="312"/>
    </row>
    <row r="58" spans="1:15" hidden="1" x14ac:dyDescent="0.25">
      <c r="A58" s="475">
        <v>15473</v>
      </c>
      <c r="B58" s="315" t="s">
        <v>184</v>
      </c>
      <c r="C58" s="475">
        <v>2451</v>
      </c>
      <c r="D58" s="315" t="s">
        <v>186</v>
      </c>
      <c r="E58" s="476" t="s">
        <v>149</v>
      </c>
      <c r="F58" s="477" t="s">
        <v>164</v>
      </c>
      <c r="G58" s="476" t="s">
        <v>670</v>
      </c>
      <c r="H58" s="315" t="s">
        <v>885</v>
      </c>
      <c r="I58" s="315" t="s">
        <v>886</v>
      </c>
      <c r="J58" s="315" t="s">
        <v>887</v>
      </c>
      <c r="K58" s="476" t="s">
        <v>190</v>
      </c>
      <c r="L58" s="476">
        <v>91206</v>
      </c>
      <c r="M58" s="476">
        <v>7294</v>
      </c>
      <c r="N58" s="478">
        <v>4.1000000000000002E-2</v>
      </c>
      <c r="O58" s="312"/>
    </row>
    <row r="59" spans="1:15" hidden="1" x14ac:dyDescent="0.25">
      <c r="A59" s="475">
        <v>15473</v>
      </c>
      <c r="B59" s="315" t="s">
        <v>184</v>
      </c>
      <c r="C59" s="475">
        <v>2451</v>
      </c>
      <c r="D59" s="315" t="s">
        <v>186</v>
      </c>
      <c r="E59" s="476" t="s">
        <v>149</v>
      </c>
      <c r="F59" s="477" t="s">
        <v>164</v>
      </c>
      <c r="G59" s="476" t="s">
        <v>670</v>
      </c>
      <c r="H59" s="315" t="s">
        <v>836</v>
      </c>
      <c r="I59" s="315" t="s">
        <v>888</v>
      </c>
      <c r="J59" s="315" t="s">
        <v>889</v>
      </c>
      <c r="K59" s="476" t="s">
        <v>190</v>
      </c>
      <c r="L59" s="476">
        <v>92251</v>
      </c>
      <c r="M59" s="476">
        <v>9216</v>
      </c>
      <c r="N59" s="478">
        <v>0.21299999999999999</v>
      </c>
      <c r="O59" s="312"/>
    </row>
    <row r="60" spans="1:15" hidden="1" x14ac:dyDescent="0.25">
      <c r="A60" s="475">
        <v>15473</v>
      </c>
      <c r="B60" s="315" t="s">
        <v>184</v>
      </c>
      <c r="C60" s="475">
        <v>2451</v>
      </c>
      <c r="D60" s="315" t="s">
        <v>186</v>
      </c>
      <c r="E60" s="476" t="s">
        <v>149</v>
      </c>
      <c r="F60" s="477" t="s">
        <v>164</v>
      </c>
      <c r="G60" s="476" t="s">
        <v>670</v>
      </c>
      <c r="H60" s="315" t="s">
        <v>184</v>
      </c>
      <c r="I60" s="315" t="s">
        <v>855</v>
      </c>
      <c r="J60" s="315" t="s">
        <v>856</v>
      </c>
      <c r="K60" s="476" t="s">
        <v>149</v>
      </c>
      <c r="L60" s="476">
        <v>87102</v>
      </c>
      <c r="M60" s="476">
        <v>15473</v>
      </c>
      <c r="N60" s="478">
        <v>0.5</v>
      </c>
      <c r="O60" s="312"/>
    </row>
    <row r="61" spans="1:15" hidden="1" x14ac:dyDescent="0.25">
      <c r="A61" s="475">
        <v>15473</v>
      </c>
      <c r="B61" s="315" t="s">
        <v>184</v>
      </c>
      <c r="C61" s="475">
        <v>2451</v>
      </c>
      <c r="D61" s="315" t="s">
        <v>186</v>
      </c>
      <c r="E61" s="476" t="s">
        <v>149</v>
      </c>
      <c r="F61" s="477" t="s">
        <v>164</v>
      </c>
      <c r="G61" s="476" t="s">
        <v>670</v>
      </c>
      <c r="H61" s="315" t="s">
        <v>168</v>
      </c>
      <c r="I61" s="315" t="s">
        <v>890</v>
      </c>
      <c r="J61" s="315" t="s">
        <v>891</v>
      </c>
      <c r="K61" s="476" t="s">
        <v>892</v>
      </c>
      <c r="L61" s="476">
        <v>80234</v>
      </c>
      <c r="M61" s="476">
        <v>30151</v>
      </c>
      <c r="N61" s="478">
        <v>8.2000000000000003E-2</v>
      </c>
      <c r="O61" s="312"/>
    </row>
    <row r="62" spans="1:15" hidden="1" x14ac:dyDescent="0.25">
      <c r="A62" s="475">
        <v>15473</v>
      </c>
      <c r="B62" s="315" t="s">
        <v>184</v>
      </c>
      <c r="C62" s="475">
        <v>2451</v>
      </c>
      <c r="D62" s="315" t="s">
        <v>186</v>
      </c>
      <c r="E62" s="476" t="s">
        <v>149</v>
      </c>
      <c r="F62" s="477" t="s">
        <v>165</v>
      </c>
      <c r="G62" s="476" t="s">
        <v>647</v>
      </c>
      <c r="H62" s="315" t="s">
        <v>273</v>
      </c>
      <c r="I62" s="315" t="s">
        <v>893</v>
      </c>
      <c r="J62" s="315" t="s">
        <v>894</v>
      </c>
      <c r="K62" s="476" t="s">
        <v>149</v>
      </c>
      <c r="L62" s="476">
        <v>87401</v>
      </c>
      <c r="M62" s="476">
        <v>6204</v>
      </c>
      <c r="N62" s="478">
        <v>8.48E-2</v>
      </c>
      <c r="O62" s="312"/>
    </row>
    <row r="63" spans="1:15" ht="26.25" hidden="1" x14ac:dyDescent="0.25">
      <c r="A63" s="475">
        <v>15473</v>
      </c>
      <c r="B63" s="315" t="s">
        <v>184</v>
      </c>
      <c r="C63" s="475">
        <v>2451</v>
      </c>
      <c r="D63" s="315" t="s">
        <v>186</v>
      </c>
      <c r="E63" s="476" t="s">
        <v>149</v>
      </c>
      <c r="F63" s="477" t="s">
        <v>165</v>
      </c>
      <c r="G63" s="476" t="s">
        <v>647</v>
      </c>
      <c r="H63" s="315" t="s">
        <v>200</v>
      </c>
      <c r="I63" s="315" t="s">
        <v>895</v>
      </c>
      <c r="J63" s="315" t="s">
        <v>896</v>
      </c>
      <c r="K63" s="476" t="s">
        <v>149</v>
      </c>
      <c r="L63" s="476">
        <v>87544</v>
      </c>
      <c r="M63" s="476">
        <v>11204</v>
      </c>
      <c r="N63" s="478">
        <v>7.1999999999999995E-2</v>
      </c>
      <c r="O63" s="312"/>
    </row>
    <row r="64" spans="1:15" hidden="1" x14ac:dyDescent="0.25">
      <c r="A64" s="475">
        <v>15473</v>
      </c>
      <c r="B64" s="315" t="s">
        <v>184</v>
      </c>
      <c r="C64" s="475">
        <v>2451</v>
      </c>
      <c r="D64" s="315" t="s">
        <v>186</v>
      </c>
      <c r="E64" s="476" t="s">
        <v>149</v>
      </c>
      <c r="F64" s="477" t="s">
        <v>165</v>
      </c>
      <c r="G64" s="476" t="s">
        <v>647</v>
      </c>
      <c r="H64" s="315" t="s">
        <v>184</v>
      </c>
      <c r="I64" s="315" t="s">
        <v>855</v>
      </c>
      <c r="J64" s="315" t="s">
        <v>856</v>
      </c>
      <c r="K64" s="476" t="s">
        <v>149</v>
      </c>
      <c r="L64" s="476">
        <v>87102</v>
      </c>
      <c r="M64" s="476">
        <v>15473</v>
      </c>
      <c r="N64" s="478">
        <v>0.77290000000000003</v>
      </c>
      <c r="O64" s="312"/>
    </row>
    <row r="65" spans="1:15" ht="26.25" hidden="1" x14ac:dyDescent="0.25">
      <c r="A65" s="475">
        <v>15473</v>
      </c>
      <c r="B65" s="315" t="s">
        <v>184</v>
      </c>
      <c r="C65" s="475">
        <v>2451</v>
      </c>
      <c r="D65" s="315" t="s">
        <v>186</v>
      </c>
      <c r="E65" s="476" t="s">
        <v>149</v>
      </c>
      <c r="F65" s="477" t="s">
        <v>165</v>
      </c>
      <c r="G65" s="476" t="s">
        <v>647</v>
      </c>
      <c r="H65" s="315" t="s">
        <v>839</v>
      </c>
      <c r="I65" s="315" t="s">
        <v>897</v>
      </c>
      <c r="J65" s="315" t="s">
        <v>898</v>
      </c>
      <c r="K65" s="476" t="s">
        <v>899</v>
      </c>
      <c r="L65" s="476">
        <v>84103</v>
      </c>
      <c r="M65" s="476">
        <v>40575</v>
      </c>
      <c r="N65" s="478">
        <v>7.0300000000000001E-2</v>
      </c>
      <c r="O65" s="312"/>
    </row>
  </sheetData>
  <autoFilter ref="A17:O65" xr:uid="{00000000-0009-0000-0000-000008000000}">
    <filterColumn colId="7">
      <filters>
        <filter val="El Paso Electric Co"/>
      </filters>
    </filterColumn>
  </autoFilter>
  <mergeCells count="1">
    <mergeCell ref="E10:E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H40"/>
  <sheetViews>
    <sheetView showGridLines="0" workbookViewId="0">
      <selection activeCell="D18" sqref="D18"/>
    </sheetView>
  </sheetViews>
  <sheetFormatPr defaultRowHeight="15" x14ac:dyDescent="0.25"/>
  <cols>
    <col min="1" max="1" width="33.85546875" customWidth="1"/>
    <col min="2" max="2" width="5.5703125" bestFit="1" customWidth="1"/>
    <col min="3" max="3" width="13.5703125" bestFit="1" customWidth="1"/>
    <col min="4" max="4" width="12.42578125" bestFit="1" customWidth="1"/>
    <col min="5" max="5" width="18.5703125" bestFit="1" customWidth="1"/>
    <col min="6" max="6" width="17.42578125" bestFit="1" customWidth="1"/>
    <col min="7" max="7" width="14.140625" bestFit="1" customWidth="1"/>
    <col min="8" max="8" width="11.140625" bestFit="1" customWidth="1"/>
  </cols>
  <sheetData>
    <row r="1" spans="1:8" ht="15.75" x14ac:dyDescent="0.25">
      <c r="A1" s="406" t="s">
        <v>900</v>
      </c>
      <c r="B1" s="407"/>
      <c r="C1" s="407"/>
      <c r="D1" s="408"/>
      <c r="E1" s="408"/>
      <c r="F1" s="408"/>
      <c r="G1" s="407"/>
      <c r="H1" s="407"/>
    </row>
    <row r="2" spans="1:8" ht="15.75" x14ac:dyDescent="0.25">
      <c r="A2" s="406" t="s">
        <v>901</v>
      </c>
      <c r="B2" s="407"/>
      <c r="C2" s="407"/>
      <c r="D2" s="408"/>
      <c r="E2" s="408"/>
      <c r="F2" s="408"/>
      <c r="G2" s="407"/>
      <c r="H2" s="407"/>
    </row>
    <row r="4" spans="1:8" x14ac:dyDescent="0.25">
      <c r="D4" s="409"/>
      <c r="E4" s="409"/>
      <c r="F4" s="409"/>
      <c r="G4" s="410" t="s">
        <v>902</v>
      </c>
    </row>
    <row r="5" spans="1:8" x14ac:dyDescent="0.25">
      <c r="C5" s="411" t="s">
        <v>903</v>
      </c>
      <c r="D5" s="412" t="s">
        <v>904</v>
      </c>
      <c r="E5" s="412" t="s">
        <v>905</v>
      </c>
      <c r="F5" s="412" t="s">
        <v>906</v>
      </c>
      <c r="G5" s="413" t="s">
        <v>907</v>
      </c>
    </row>
    <row r="6" spans="1:8" x14ac:dyDescent="0.25">
      <c r="A6" s="410" t="s">
        <v>270</v>
      </c>
      <c r="B6" s="410" t="s">
        <v>122</v>
      </c>
      <c r="C6" s="411" t="s">
        <v>908</v>
      </c>
      <c r="D6" s="412" t="s">
        <v>909</v>
      </c>
      <c r="E6" s="412" t="s">
        <v>910</v>
      </c>
      <c r="F6" s="412" t="s">
        <v>911</v>
      </c>
      <c r="G6" s="414" t="s">
        <v>912</v>
      </c>
      <c r="H6" s="415" t="s">
        <v>913</v>
      </c>
    </row>
    <row r="7" spans="1:8" x14ac:dyDescent="0.25">
      <c r="A7" s="416" t="s">
        <v>914</v>
      </c>
      <c r="B7" s="416" t="s">
        <v>149</v>
      </c>
      <c r="C7" s="416" t="s">
        <v>915</v>
      </c>
      <c r="D7" s="417">
        <v>2930</v>
      </c>
      <c r="E7" s="417">
        <v>3917</v>
      </c>
      <c r="F7" s="417">
        <v>40107</v>
      </c>
      <c r="G7" s="418">
        <v>9.7663749470167307</v>
      </c>
      <c r="H7" s="416" t="s">
        <v>714</v>
      </c>
    </row>
    <row r="8" spans="1:8" x14ac:dyDescent="0.25">
      <c r="A8" s="416" t="s">
        <v>916</v>
      </c>
      <c r="B8" s="416" t="s">
        <v>149</v>
      </c>
      <c r="C8" s="416" t="s">
        <v>917</v>
      </c>
      <c r="D8" s="417">
        <v>16600</v>
      </c>
      <c r="E8" s="417">
        <v>22831</v>
      </c>
      <c r="F8" s="417">
        <v>220248</v>
      </c>
      <c r="G8" s="418">
        <v>10.366041916385166</v>
      </c>
      <c r="H8" s="416" t="s">
        <v>714</v>
      </c>
    </row>
    <row r="9" spans="1:8" x14ac:dyDescent="0.25">
      <c r="A9" s="416" t="s">
        <v>918</v>
      </c>
      <c r="B9" s="416" t="s">
        <v>149</v>
      </c>
      <c r="C9" s="416" t="s">
        <v>917</v>
      </c>
      <c r="D9" s="417">
        <v>11622</v>
      </c>
      <c r="E9" s="417">
        <v>48061</v>
      </c>
      <c r="F9" s="417">
        <v>716672</v>
      </c>
      <c r="G9" s="418">
        <v>6.7061361403822115</v>
      </c>
      <c r="H9" s="416" t="s">
        <v>714</v>
      </c>
    </row>
    <row r="10" spans="1:8" x14ac:dyDescent="0.25">
      <c r="A10" s="416" t="s">
        <v>171</v>
      </c>
      <c r="B10" s="416" t="s">
        <v>149</v>
      </c>
      <c r="C10" s="416" t="s">
        <v>915</v>
      </c>
      <c r="D10" s="417">
        <v>41168</v>
      </c>
      <c r="E10" s="417">
        <v>84413</v>
      </c>
      <c r="F10" s="417">
        <v>1183733</v>
      </c>
      <c r="G10" s="418">
        <v>7.1310844590798776</v>
      </c>
      <c r="H10" s="416" t="s">
        <v>714</v>
      </c>
    </row>
    <row r="11" spans="1:8" x14ac:dyDescent="0.25">
      <c r="A11" s="416" t="s">
        <v>919</v>
      </c>
      <c r="B11" s="416" t="s">
        <v>149</v>
      </c>
      <c r="C11" s="416" t="s">
        <v>915</v>
      </c>
      <c r="D11" s="417">
        <v>10293</v>
      </c>
      <c r="E11" s="417">
        <v>17409</v>
      </c>
      <c r="F11" s="417">
        <v>214520</v>
      </c>
      <c r="G11" s="418">
        <v>8.1153272422151783</v>
      </c>
      <c r="H11" s="416" t="s">
        <v>714</v>
      </c>
    </row>
    <row r="12" spans="1:8" x14ac:dyDescent="0.25">
      <c r="A12" s="416" t="s">
        <v>920</v>
      </c>
      <c r="B12" s="416" t="s">
        <v>149</v>
      </c>
      <c r="C12" s="416" t="s">
        <v>915</v>
      </c>
      <c r="D12" s="417">
        <v>3982</v>
      </c>
      <c r="E12" s="417">
        <v>4227</v>
      </c>
      <c r="F12" s="417">
        <v>41557</v>
      </c>
      <c r="G12" s="418">
        <v>10.171571576389056</v>
      </c>
      <c r="H12" s="416" t="s">
        <v>714</v>
      </c>
    </row>
    <row r="13" spans="1:8" x14ac:dyDescent="0.25">
      <c r="A13" s="416" t="s">
        <v>921</v>
      </c>
      <c r="B13" s="416" t="s">
        <v>149</v>
      </c>
      <c r="C13" s="416" t="s">
        <v>917</v>
      </c>
      <c r="D13" s="417">
        <v>4272</v>
      </c>
      <c r="E13" s="417">
        <v>7575</v>
      </c>
      <c r="F13" s="417">
        <v>74646</v>
      </c>
      <c r="G13" s="418">
        <v>10.147898078932561</v>
      </c>
      <c r="H13" s="416" t="s">
        <v>714</v>
      </c>
    </row>
    <row r="14" spans="1:8" x14ac:dyDescent="0.25">
      <c r="A14" s="416" t="s">
        <v>559</v>
      </c>
      <c r="B14" s="416" t="s">
        <v>149</v>
      </c>
      <c r="C14" s="416" t="s">
        <v>917</v>
      </c>
      <c r="D14" s="417">
        <v>23047</v>
      </c>
      <c r="E14" s="417">
        <v>31792</v>
      </c>
      <c r="F14" s="417">
        <v>469959</v>
      </c>
      <c r="G14" s="418">
        <v>6.7648454439642611</v>
      </c>
      <c r="H14" s="416" t="s">
        <v>714</v>
      </c>
    </row>
    <row r="15" spans="1:8" x14ac:dyDescent="0.25">
      <c r="A15" s="416" t="s">
        <v>922</v>
      </c>
      <c r="B15" s="416" t="s">
        <v>149</v>
      </c>
      <c r="C15" s="416" t="s">
        <v>917</v>
      </c>
      <c r="D15" s="417">
        <v>347</v>
      </c>
      <c r="E15" s="417">
        <v>334</v>
      </c>
      <c r="F15" s="417">
        <v>3231</v>
      </c>
      <c r="G15" s="418">
        <v>10.337356855462705</v>
      </c>
      <c r="H15" s="416" t="s">
        <v>714</v>
      </c>
    </row>
    <row r="16" spans="1:8" x14ac:dyDescent="0.25">
      <c r="A16" s="416" t="s">
        <v>576</v>
      </c>
      <c r="B16" s="416" t="s">
        <v>149</v>
      </c>
      <c r="C16" s="416" t="s">
        <v>923</v>
      </c>
      <c r="D16" s="417">
        <v>81237</v>
      </c>
      <c r="E16" s="417">
        <v>153071</v>
      </c>
      <c r="F16" s="417">
        <v>1503364</v>
      </c>
      <c r="G16" s="418">
        <v>10.181898728451658</v>
      </c>
      <c r="H16" s="416" t="s">
        <v>714</v>
      </c>
    </row>
    <row r="17" spans="1:8" x14ac:dyDescent="0.25">
      <c r="A17" s="416" t="s">
        <v>924</v>
      </c>
      <c r="B17" s="416" t="s">
        <v>149</v>
      </c>
      <c r="C17" s="416" t="s">
        <v>917</v>
      </c>
      <c r="D17" s="417">
        <v>12013</v>
      </c>
      <c r="E17" s="417">
        <v>23243</v>
      </c>
      <c r="F17" s="417">
        <v>256414</v>
      </c>
      <c r="G17" s="418">
        <v>9.064637656290218</v>
      </c>
      <c r="H17" s="416" t="s">
        <v>714</v>
      </c>
    </row>
    <row r="18" spans="1:8" x14ac:dyDescent="0.25">
      <c r="A18" s="416" t="s">
        <v>925</v>
      </c>
      <c r="B18" s="416" t="s">
        <v>149</v>
      </c>
      <c r="C18" s="416" t="s">
        <v>917</v>
      </c>
      <c r="D18" s="417">
        <v>30197</v>
      </c>
      <c r="E18" s="417">
        <v>30365</v>
      </c>
      <c r="F18" s="417">
        <v>301805</v>
      </c>
      <c r="G18" s="418">
        <v>10.061132188002187</v>
      </c>
      <c r="H18" s="416" t="s">
        <v>714</v>
      </c>
    </row>
    <row r="19" spans="1:8" x14ac:dyDescent="0.25">
      <c r="A19" s="416" t="s">
        <v>926</v>
      </c>
      <c r="B19" s="416" t="s">
        <v>149</v>
      </c>
      <c r="C19" s="416" t="s">
        <v>917</v>
      </c>
      <c r="D19" s="417">
        <v>26786</v>
      </c>
      <c r="E19" s="417">
        <v>28009</v>
      </c>
      <c r="F19" s="417">
        <v>305003</v>
      </c>
      <c r="G19" s="418">
        <v>9.183188362081685</v>
      </c>
      <c r="H19" s="416" t="s">
        <v>714</v>
      </c>
    </row>
    <row r="20" spans="1:8" x14ac:dyDescent="0.25">
      <c r="A20" s="416" t="s">
        <v>927</v>
      </c>
      <c r="B20" s="416" t="s">
        <v>149</v>
      </c>
      <c r="C20" s="416" t="s">
        <v>917</v>
      </c>
      <c r="D20" s="417">
        <v>4</v>
      </c>
      <c r="E20" s="417">
        <v>2</v>
      </c>
      <c r="F20" s="417">
        <v>16</v>
      </c>
      <c r="G20" s="418">
        <v>12.5</v>
      </c>
      <c r="H20" s="416" t="s">
        <v>714</v>
      </c>
    </row>
    <row r="21" spans="1:8" x14ac:dyDescent="0.25">
      <c r="A21" s="416" t="s">
        <v>928</v>
      </c>
      <c r="B21" s="416" t="s">
        <v>149</v>
      </c>
      <c r="C21" s="416" t="s">
        <v>917</v>
      </c>
      <c r="D21" s="417">
        <v>10134</v>
      </c>
      <c r="E21" s="417">
        <v>46379</v>
      </c>
      <c r="F21" s="417">
        <v>662338</v>
      </c>
      <c r="G21" s="418">
        <v>7.0023160380349614</v>
      </c>
      <c r="H21" s="416" t="s">
        <v>714</v>
      </c>
    </row>
    <row r="22" spans="1:8" x14ac:dyDescent="0.25">
      <c r="A22" s="416" t="s">
        <v>200</v>
      </c>
      <c r="B22" s="416" t="s">
        <v>149</v>
      </c>
      <c r="C22" s="416" t="s">
        <v>915</v>
      </c>
      <c r="D22" s="417">
        <v>8586</v>
      </c>
      <c r="E22" s="417">
        <v>37294</v>
      </c>
      <c r="F22" s="417">
        <v>571762</v>
      </c>
      <c r="G22" s="418">
        <v>6.5226440372042918</v>
      </c>
      <c r="H22" s="416" t="s">
        <v>714</v>
      </c>
    </row>
    <row r="23" spans="1:8" x14ac:dyDescent="0.25">
      <c r="A23" s="416" t="s">
        <v>929</v>
      </c>
      <c r="B23" s="416" t="s">
        <v>149</v>
      </c>
      <c r="C23" s="416" t="s">
        <v>917</v>
      </c>
      <c r="D23" s="417">
        <v>10338</v>
      </c>
      <c r="E23" s="417">
        <v>7466</v>
      </c>
      <c r="F23" s="417">
        <v>65308</v>
      </c>
      <c r="G23" s="418">
        <v>11.431983830464873</v>
      </c>
      <c r="H23" s="416" t="s">
        <v>714</v>
      </c>
    </row>
    <row r="24" spans="1:8" x14ac:dyDescent="0.25">
      <c r="A24" s="416" t="s">
        <v>930</v>
      </c>
      <c r="B24" s="416" t="s">
        <v>149</v>
      </c>
      <c r="C24" s="416" t="s">
        <v>915</v>
      </c>
      <c r="D24" s="417">
        <v>8234</v>
      </c>
      <c r="E24" s="417">
        <v>9344</v>
      </c>
      <c r="F24" s="417">
        <v>126393</v>
      </c>
      <c r="G24" s="418">
        <v>7.3928144754851939</v>
      </c>
      <c r="H24" s="416" t="s">
        <v>714</v>
      </c>
    </row>
    <row r="25" spans="1:8" x14ac:dyDescent="0.25">
      <c r="A25" s="416" t="s">
        <v>931</v>
      </c>
      <c r="B25" s="416" t="s">
        <v>149</v>
      </c>
      <c r="C25" s="416" t="s">
        <v>917</v>
      </c>
      <c r="D25" s="417">
        <v>1512</v>
      </c>
      <c r="E25" s="417">
        <v>1079</v>
      </c>
      <c r="F25" s="417">
        <v>9837</v>
      </c>
      <c r="G25" s="418">
        <v>10.968791298160006</v>
      </c>
      <c r="H25" s="416" t="s">
        <v>714</v>
      </c>
    </row>
    <row r="26" spans="1:8" x14ac:dyDescent="0.25">
      <c r="A26" s="416" t="s">
        <v>932</v>
      </c>
      <c r="B26" s="416" t="s">
        <v>149</v>
      </c>
      <c r="C26" s="416" t="s">
        <v>917</v>
      </c>
      <c r="D26" s="417">
        <v>3966</v>
      </c>
      <c r="E26" s="417">
        <v>4091</v>
      </c>
      <c r="F26" s="417">
        <v>41974</v>
      </c>
      <c r="G26" s="418">
        <v>9.7465097441273159</v>
      </c>
      <c r="H26" s="416" t="s">
        <v>714</v>
      </c>
    </row>
    <row r="27" spans="1:8" x14ac:dyDescent="0.25">
      <c r="A27" s="416" t="s">
        <v>933</v>
      </c>
      <c r="B27" s="416" t="s">
        <v>149</v>
      </c>
      <c r="C27" s="416" t="s">
        <v>917</v>
      </c>
      <c r="D27" s="417">
        <v>16457</v>
      </c>
      <c r="E27" s="417">
        <v>17187</v>
      </c>
      <c r="F27" s="417">
        <v>164695</v>
      </c>
      <c r="G27" s="418">
        <v>10.43565378426789</v>
      </c>
      <c r="H27" s="416" t="s">
        <v>714</v>
      </c>
    </row>
    <row r="28" spans="1:8" x14ac:dyDescent="0.25">
      <c r="A28" s="416" t="s">
        <v>184</v>
      </c>
      <c r="B28" s="416" t="s">
        <v>149</v>
      </c>
      <c r="C28" s="416" t="s">
        <v>923</v>
      </c>
      <c r="D28" s="417">
        <v>417986</v>
      </c>
      <c r="E28" s="417">
        <v>545999</v>
      </c>
      <c r="F28" s="417">
        <v>7685294</v>
      </c>
      <c r="G28" s="418">
        <v>7.1044647088322197</v>
      </c>
      <c r="H28" s="416" t="s">
        <v>714</v>
      </c>
    </row>
    <row r="29" spans="1:8" x14ac:dyDescent="0.25">
      <c r="A29" s="416" t="s">
        <v>193</v>
      </c>
      <c r="B29" s="416" t="s">
        <v>149</v>
      </c>
      <c r="C29" s="416" t="s">
        <v>915</v>
      </c>
      <c r="D29" s="417">
        <v>4332</v>
      </c>
      <c r="E29" s="417">
        <v>5418</v>
      </c>
      <c r="F29" s="417">
        <v>50352</v>
      </c>
      <c r="G29" s="418">
        <v>10.760247855100095</v>
      </c>
      <c r="H29" s="416" t="s">
        <v>714</v>
      </c>
    </row>
    <row r="30" spans="1:8" x14ac:dyDescent="0.25">
      <c r="A30" s="416" t="s">
        <v>934</v>
      </c>
      <c r="B30" s="416" t="s">
        <v>149</v>
      </c>
      <c r="C30" s="416" t="s">
        <v>917</v>
      </c>
      <c r="D30" s="417">
        <v>294</v>
      </c>
      <c r="E30" s="417">
        <v>332</v>
      </c>
      <c r="F30" s="417">
        <v>2226</v>
      </c>
      <c r="G30" s="418">
        <v>14.914645103324347</v>
      </c>
      <c r="H30" s="416" t="s">
        <v>714</v>
      </c>
    </row>
    <row r="31" spans="1:8" x14ac:dyDescent="0.25">
      <c r="A31" s="416" t="s">
        <v>935</v>
      </c>
      <c r="B31" s="416" t="s">
        <v>149</v>
      </c>
      <c r="C31" s="416" t="s">
        <v>917</v>
      </c>
      <c r="D31" s="417">
        <v>5907</v>
      </c>
      <c r="E31" s="417">
        <v>12533</v>
      </c>
      <c r="F31" s="417">
        <v>151758</v>
      </c>
      <c r="G31" s="418">
        <v>8.2585432069479037</v>
      </c>
      <c r="H31" s="416" t="s">
        <v>714</v>
      </c>
    </row>
    <row r="32" spans="1:8" x14ac:dyDescent="0.25">
      <c r="A32" s="416" t="s">
        <v>936</v>
      </c>
      <c r="B32" s="416" t="s">
        <v>149</v>
      </c>
      <c r="C32" s="416" t="s">
        <v>917</v>
      </c>
      <c r="D32" s="417">
        <v>3903</v>
      </c>
      <c r="E32" s="417">
        <v>3891</v>
      </c>
      <c r="F32" s="417">
        <v>31481</v>
      </c>
      <c r="G32" s="418">
        <v>12.359836091610813</v>
      </c>
      <c r="H32" s="416" t="s">
        <v>714</v>
      </c>
    </row>
    <row r="33" spans="1:8" x14ac:dyDescent="0.25">
      <c r="A33" s="416" t="s">
        <v>937</v>
      </c>
      <c r="B33" s="416" t="s">
        <v>149</v>
      </c>
      <c r="C33" s="416" t="s">
        <v>917</v>
      </c>
      <c r="D33" s="417">
        <v>12300</v>
      </c>
      <c r="E33" s="417">
        <v>16400</v>
      </c>
      <c r="F33" s="417">
        <v>173271</v>
      </c>
      <c r="G33" s="418">
        <v>9.4649422003682098</v>
      </c>
      <c r="H33" s="416" t="s">
        <v>714</v>
      </c>
    </row>
    <row r="34" spans="1:8" x14ac:dyDescent="0.25">
      <c r="A34" s="416" t="s">
        <v>938</v>
      </c>
      <c r="B34" s="416" t="s">
        <v>149</v>
      </c>
      <c r="C34" s="416" t="s">
        <v>917</v>
      </c>
      <c r="D34" s="417">
        <v>2044</v>
      </c>
      <c r="E34" s="417">
        <v>20041</v>
      </c>
      <c r="F34" s="417">
        <v>421546</v>
      </c>
      <c r="G34" s="418">
        <v>4.7541668050461867</v>
      </c>
      <c r="H34" s="416" t="s">
        <v>714</v>
      </c>
    </row>
    <row r="35" spans="1:8" x14ac:dyDescent="0.25">
      <c r="A35" s="416" t="s">
        <v>180</v>
      </c>
      <c r="B35" s="416" t="s">
        <v>149</v>
      </c>
      <c r="C35" s="416" t="s">
        <v>923</v>
      </c>
      <c r="D35" s="417">
        <v>106515</v>
      </c>
      <c r="E35" s="417">
        <v>245222</v>
      </c>
      <c r="F35" s="417">
        <v>3719446</v>
      </c>
      <c r="G35" s="418">
        <v>6.592971103761152</v>
      </c>
      <c r="H35" s="416" t="s">
        <v>714</v>
      </c>
    </row>
    <row r="36" spans="1:8" x14ac:dyDescent="0.25">
      <c r="A36" s="416" t="s">
        <v>378</v>
      </c>
      <c r="B36" s="416" t="s">
        <v>149</v>
      </c>
      <c r="C36" s="416" t="s">
        <v>917</v>
      </c>
      <c r="D36" s="417">
        <v>2923</v>
      </c>
      <c r="E36" s="417">
        <v>9812</v>
      </c>
      <c r="F36" s="417">
        <v>213490</v>
      </c>
      <c r="G36" s="418">
        <v>4.5959998126375945</v>
      </c>
      <c r="H36" s="416" t="s">
        <v>714</v>
      </c>
    </row>
    <row r="37" spans="1:8" x14ac:dyDescent="0.25">
      <c r="A37" s="416" t="s">
        <v>939</v>
      </c>
      <c r="B37" s="416" t="s">
        <v>149</v>
      </c>
      <c r="C37" s="416" t="s">
        <v>915</v>
      </c>
      <c r="D37" s="417">
        <v>665</v>
      </c>
      <c r="E37" s="417">
        <v>582</v>
      </c>
      <c r="F37" s="417">
        <v>4777</v>
      </c>
      <c r="G37" s="418">
        <v>12.183378689554115</v>
      </c>
      <c r="H37" s="416" t="s">
        <v>714</v>
      </c>
    </row>
    <row r="38" spans="1:8" x14ac:dyDescent="0.25">
      <c r="A38" s="416" t="s">
        <v>940</v>
      </c>
      <c r="B38" s="416" t="s">
        <v>149</v>
      </c>
      <c r="C38" s="416" t="s">
        <v>923</v>
      </c>
      <c r="D38" s="417">
        <v>48925</v>
      </c>
      <c r="E38" s="417">
        <v>106736</v>
      </c>
      <c r="F38" s="417">
        <v>1026372</v>
      </c>
      <c r="G38" s="418">
        <v>10.399348384406434</v>
      </c>
      <c r="H38" s="416" t="s">
        <v>714</v>
      </c>
    </row>
    <row r="39" spans="1:8" x14ac:dyDescent="0.25">
      <c r="A39" s="416" t="s">
        <v>941</v>
      </c>
      <c r="B39" s="416" t="s">
        <v>149</v>
      </c>
      <c r="C39" s="416" t="s">
        <v>917</v>
      </c>
      <c r="D39" s="417">
        <v>6</v>
      </c>
      <c r="E39" s="417">
        <v>3</v>
      </c>
      <c r="F39" s="417">
        <v>19</v>
      </c>
      <c r="G39" s="418">
        <v>15.789473684210527</v>
      </c>
      <c r="H39" s="416" t="s">
        <v>714</v>
      </c>
    </row>
    <row r="40" spans="1:8" x14ac:dyDescent="0.25">
      <c r="A40" s="416" t="s">
        <v>942</v>
      </c>
      <c r="B40" s="416" t="s">
        <v>149</v>
      </c>
      <c r="C40" s="416" t="s">
        <v>943</v>
      </c>
      <c r="D40" s="417">
        <v>29</v>
      </c>
      <c r="E40" s="417">
        <v>4280</v>
      </c>
      <c r="F40" s="417">
        <v>185337</v>
      </c>
      <c r="G40" s="418">
        <v>2.3093068302605522</v>
      </c>
      <c r="H40" s="416" t="s">
        <v>714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H36"/>
  <sheetViews>
    <sheetView showGridLines="0" zoomScale="90" zoomScaleNormal="90" workbookViewId="0">
      <selection activeCell="D31" sqref="D31"/>
    </sheetView>
  </sheetViews>
  <sheetFormatPr defaultColWidth="8.85546875" defaultRowHeight="15" x14ac:dyDescent="0.25"/>
  <cols>
    <col min="1" max="1" width="36.85546875" style="395" customWidth="1"/>
    <col min="2" max="2" width="5.5703125" style="395" bestFit="1" customWidth="1"/>
    <col min="3" max="3" width="16.85546875" style="395" bestFit="1" customWidth="1"/>
    <col min="4" max="4" width="18" style="395" bestFit="1" customWidth="1"/>
    <col min="5" max="5" width="21.42578125" style="395" bestFit="1" customWidth="1"/>
    <col min="6" max="6" width="28.5703125" style="395" bestFit="1" customWidth="1"/>
    <col min="7" max="7" width="24.5703125" style="395" bestFit="1" customWidth="1"/>
    <col min="8" max="8" width="16.42578125" style="395" bestFit="1" customWidth="1"/>
    <col min="9" max="16384" width="8.85546875" style="395"/>
  </cols>
  <sheetData>
    <row r="1" spans="1:8" ht="15.75" x14ac:dyDescent="0.25">
      <c r="A1" s="393" t="s">
        <v>944</v>
      </c>
      <c r="B1" s="393"/>
      <c r="C1" s="393"/>
      <c r="D1" s="393"/>
      <c r="E1" s="394"/>
      <c r="F1" s="393"/>
      <c r="G1" s="393"/>
    </row>
    <row r="2" spans="1:8" x14ac:dyDescent="0.25">
      <c r="A2" s="396" t="s">
        <v>945</v>
      </c>
      <c r="B2" s="396"/>
      <c r="C2" s="396"/>
      <c r="D2" s="396"/>
      <c r="E2" s="396"/>
      <c r="F2" s="396"/>
      <c r="G2" s="396"/>
    </row>
    <row r="3" spans="1:8" x14ac:dyDescent="0.25">
      <c r="A3" s="397" t="s">
        <v>946</v>
      </c>
      <c r="B3" s="397" t="s">
        <v>122</v>
      </c>
      <c r="C3" s="397" t="s">
        <v>908</v>
      </c>
      <c r="D3" s="397" t="s">
        <v>947</v>
      </c>
      <c r="E3" s="397" t="s">
        <v>948</v>
      </c>
      <c r="F3" s="397" t="s">
        <v>949</v>
      </c>
      <c r="G3" s="397" t="s">
        <v>950</v>
      </c>
      <c r="H3" s="398" t="s">
        <v>818</v>
      </c>
    </row>
    <row r="4" spans="1:8" x14ac:dyDescent="0.25">
      <c r="A4" s="399" t="s">
        <v>184</v>
      </c>
      <c r="B4" s="399" t="s">
        <v>149</v>
      </c>
      <c r="C4" s="399" t="s">
        <v>923</v>
      </c>
      <c r="D4" s="400">
        <v>526346</v>
      </c>
      <c r="E4" s="400">
        <v>8853054</v>
      </c>
      <c r="F4" s="401">
        <v>950913</v>
      </c>
      <c r="G4" s="402">
        <v>10.741073</v>
      </c>
      <c r="H4" s="403"/>
    </row>
    <row r="5" spans="1:8" x14ac:dyDescent="0.25">
      <c r="A5" s="399" t="s">
        <v>180</v>
      </c>
      <c r="B5" s="399" t="s">
        <v>149</v>
      </c>
      <c r="C5" s="399" t="s">
        <v>923</v>
      </c>
      <c r="D5" s="400">
        <v>121604</v>
      </c>
      <c r="E5" s="400">
        <v>6181142</v>
      </c>
      <c r="F5" s="401">
        <v>408118.6</v>
      </c>
      <c r="G5" s="402">
        <v>6.6026407000000003</v>
      </c>
      <c r="H5" s="403"/>
    </row>
    <row r="6" spans="1:8" x14ac:dyDescent="0.25">
      <c r="A6" s="399" t="s">
        <v>176</v>
      </c>
      <c r="B6" s="399" t="s">
        <v>149</v>
      </c>
      <c r="C6" s="399" t="s">
        <v>923</v>
      </c>
      <c r="D6" s="400">
        <v>98984</v>
      </c>
      <c r="E6" s="400">
        <v>1682520</v>
      </c>
      <c r="F6" s="401">
        <v>174161</v>
      </c>
      <c r="G6" s="402">
        <v>10.351198999999999</v>
      </c>
      <c r="H6" s="403"/>
    </row>
    <row r="7" spans="1:8" x14ac:dyDescent="0.25">
      <c r="A7" s="399" t="s">
        <v>273</v>
      </c>
      <c r="B7" s="399" t="s">
        <v>149</v>
      </c>
      <c r="C7" s="399" t="s">
        <v>951</v>
      </c>
      <c r="D7" s="400">
        <v>44828</v>
      </c>
      <c r="E7" s="400">
        <v>1008610</v>
      </c>
      <c r="F7" s="401">
        <v>89006.2</v>
      </c>
      <c r="G7" s="402">
        <v>8.8246398999999993</v>
      </c>
      <c r="H7" s="403"/>
    </row>
    <row r="8" spans="1:8" x14ac:dyDescent="0.25">
      <c r="A8" s="399" t="s">
        <v>918</v>
      </c>
      <c r="B8" s="399" t="s">
        <v>149</v>
      </c>
      <c r="C8" s="399" t="s">
        <v>917</v>
      </c>
      <c r="D8" s="400">
        <v>15356</v>
      </c>
      <c r="E8" s="400">
        <v>849924</v>
      </c>
      <c r="F8" s="401">
        <v>64060.4</v>
      </c>
      <c r="G8" s="402">
        <v>7.5371915999999999</v>
      </c>
      <c r="H8" s="403"/>
    </row>
    <row r="9" spans="1:8" x14ac:dyDescent="0.25">
      <c r="A9" s="399" t="s">
        <v>928</v>
      </c>
      <c r="B9" s="399" t="s">
        <v>149</v>
      </c>
      <c r="C9" s="399" t="s">
        <v>917</v>
      </c>
      <c r="D9" s="400">
        <v>11595</v>
      </c>
      <c r="E9" s="400">
        <v>828285</v>
      </c>
      <c r="F9" s="401">
        <v>58841</v>
      </c>
      <c r="G9" s="402">
        <v>7.1039557999999996</v>
      </c>
      <c r="H9" s="403"/>
    </row>
    <row r="10" spans="1:8" x14ac:dyDescent="0.25">
      <c r="A10" s="399" t="s">
        <v>559</v>
      </c>
      <c r="B10" s="399" t="s">
        <v>149</v>
      </c>
      <c r="C10" s="399" t="s">
        <v>917</v>
      </c>
      <c r="D10" s="400">
        <v>24130</v>
      </c>
      <c r="E10" s="400">
        <v>671174</v>
      </c>
      <c r="F10" s="401">
        <v>59858</v>
      </c>
      <c r="G10" s="402">
        <v>8.9184026999999997</v>
      </c>
      <c r="H10" s="403" t="s">
        <v>952</v>
      </c>
    </row>
    <row r="11" spans="1:8" x14ac:dyDescent="0.25">
      <c r="A11" s="399" t="s">
        <v>200</v>
      </c>
      <c r="B11" s="399" t="s">
        <v>149</v>
      </c>
      <c r="C11" s="399" t="s">
        <v>951</v>
      </c>
      <c r="D11" s="400">
        <v>8545</v>
      </c>
      <c r="E11" s="400">
        <v>578951</v>
      </c>
      <c r="F11" s="401">
        <v>40602</v>
      </c>
      <c r="G11" s="402">
        <v>7.0130286999999996</v>
      </c>
      <c r="H11" s="403"/>
    </row>
    <row r="12" spans="1:8" x14ac:dyDescent="0.25">
      <c r="A12" s="399" t="s">
        <v>953</v>
      </c>
      <c r="B12" s="399" t="s">
        <v>149</v>
      </c>
      <c r="C12" s="399" t="s">
        <v>917</v>
      </c>
      <c r="D12" s="400">
        <v>2281</v>
      </c>
      <c r="E12" s="400">
        <v>428416</v>
      </c>
      <c r="F12" s="401">
        <v>35660.1</v>
      </c>
      <c r="G12" s="402">
        <v>8.3237086999999992</v>
      </c>
      <c r="H12" s="403" t="s">
        <v>952</v>
      </c>
    </row>
    <row r="13" spans="1:8" x14ac:dyDescent="0.25">
      <c r="A13" s="399" t="s">
        <v>925</v>
      </c>
      <c r="B13" s="399" t="s">
        <v>149</v>
      </c>
      <c r="C13" s="399" t="s">
        <v>917</v>
      </c>
      <c r="D13" s="400">
        <v>31026</v>
      </c>
      <c r="E13" s="400">
        <v>384389</v>
      </c>
      <c r="F13" s="401">
        <v>50412</v>
      </c>
      <c r="G13" s="402">
        <v>13.114839</v>
      </c>
      <c r="H13" s="403" t="s">
        <v>952</v>
      </c>
    </row>
    <row r="14" spans="1:8" x14ac:dyDescent="0.25">
      <c r="A14" s="399" t="s">
        <v>954</v>
      </c>
      <c r="B14" s="399" t="s">
        <v>149</v>
      </c>
      <c r="C14" s="399" t="s">
        <v>917</v>
      </c>
      <c r="D14" s="400">
        <v>13169</v>
      </c>
      <c r="E14" s="400">
        <v>381511</v>
      </c>
      <c r="F14" s="401">
        <v>37131</v>
      </c>
      <c r="G14" s="402">
        <v>9.7326157999999996</v>
      </c>
      <c r="H14" s="403"/>
    </row>
    <row r="15" spans="1:8" x14ac:dyDescent="0.25">
      <c r="A15" s="399" t="s">
        <v>926</v>
      </c>
      <c r="B15" s="399" t="s">
        <v>149</v>
      </c>
      <c r="C15" s="399" t="s">
        <v>917</v>
      </c>
      <c r="D15" s="400">
        <v>28984</v>
      </c>
      <c r="E15" s="400">
        <v>263931</v>
      </c>
      <c r="F15" s="401">
        <v>44603</v>
      </c>
      <c r="G15" s="402">
        <v>16.899493</v>
      </c>
      <c r="H15" s="403"/>
    </row>
    <row r="16" spans="1:8" x14ac:dyDescent="0.25">
      <c r="A16" s="399" t="s">
        <v>378</v>
      </c>
      <c r="B16" s="399" t="s">
        <v>149</v>
      </c>
      <c r="C16" s="399" t="s">
        <v>917</v>
      </c>
      <c r="D16" s="400">
        <v>3042</v>
      </c>
      <c r="E16" s="400">
        <v>255680</v>
      </c>
      <c r="F16" s="401">
        <v>21174</v>
      </c>
      <c r="G16" s="402">
        <v>8.2814455999999996</v>
      </c>
      <c r="H16" s="403" t="s">
        <v>952</v>
      </c>
    </row>
    <row r="17" spans="1:8" x14ac:dyDescent="0.25">
      <c r="A17" s="399" t="s">
        <v>916</v>
      </c>
      <c r="B17" s="399" t="s">
        <v>149</v>
      </c>
      <c r="C17" s="399" t="s">
        <v>917</v>
      </c>
      <c r="D17" s="400">
        <v>17852</v>
      </c>
      <c r="E17" s="400">
        <v>222086</v>
      </c>
      <c r="F17" s="401">
        <v>35106</v>
      </c>
      <c r="G17" s="402">
        <v>15.80739</v>
      </c>
      <c r="H17" s="403" t="s">
        <v>952</v>
      </c>
    </row>
    <row r="18" spans="1:8" x14ac:dyDescent="0.25">
      <c r="A18" s="399" t="s">
        <v>955</v>
      </c>
      <c r="B18" s="399" t="s">
        <v>149</v>
      </c>
      <c r="C18" s="399" t="s">
        <v>943</v>
      </c>
      <c r="D18" s="400">
        <v>5</v>
      </c>
      <c r="E18" s="400">
        <v>185484</v>
      </c>
      <c r="F18" s="401">
        <v>4976.8</v>
      </c>
      <c r="G18" s="402">
        <v>2.6831425000000002</v>
      </c>
      <c r="H18" s="403"/>
    </row>
    <row r="19" spans="1:8" x14ac:dyDescent="0.25">
      <c r="A19" s="399" t="s">
        <v>956</v>
      </c>
      <c r="B19" s="399" t="s">
        <v>149</v>
      </c>
      <c r="C19" s="399" t="s">
        <v>951</v>
      </c>
      <c r="D19" s="400">
        <v>9634</v>
      </c>
      <c r="E19" s="400">
        <v>184493</v>
      </c>
      <c r="F19" s="401">
        <v>21303.9</v>
      </c>
      <c r="G19" s="402">
        <v>11.547267</v>
      </c>
      <c r="H19" s="403"/>
    </row>
    <row r="20" spans="1:8" x14ac:dyDescent="0.25">
      <c r="A20" s="399" t="s">
        <v>933</v>
      </c>
      <c r="B20" s="399" t="s">
        <v>149</v>
      </c>
      <c r="C20" s="399" t="s">
        <v>917</v>
      </c>
      <c r="D20" s="400">
        <v>19486</v>
      </c>
      <c r="E20" s="400">
        <v>182872</v>
      </c>
      <c r="F20" s="401">
        <v>31624.9</v>
      </c>
      <c r="G20" s="402">
        <v>17.293462000000002</v>
      </c>
      <c r="H20" s="403" t="s">
        <v>952</v>
      </c>
    </row>
    <row r="21" spans="1:8" x14ac:dyDescent="0.25">
      <c r="A21" s="399" t="s">
        <v>937</v>
      </c>
      <c r="B21" s="399" t="s">
        <v>149</v>
      </c>
      <c r="C21" s="399" t="s">
        <v>917</v>
      </c>
      <c r="D21" s="400">
        <v>12725</v>
      </c>
      <c r="E21" s="400">
        <v>178394</v>
      </c>
      <c r="F21" s="401">
        <v>25064</v>
      </c>
      <c r="G21" s="402">
        <v>14.049799999999999</v>
      </c>
      <c r="H21" s="403" t="s">
        <v>952</v>
      </c>
    </row>
    <row r="22" spans="1:8" x14ac:dyDescent="0.25">
      <c r="A22" s="399" t="s">
        <v>957</v>
      </c>
      <c r="B22" s="399" t="s">
        <v>149</v>
      </c>
      <c r="C22" s="399" t="s">
        <v>958</v>
      </c>
      <c r="D22" s="400">
        <v>10500</v>
      </c>
      <c r="E22" s="400">
        <v>165718</v>
      </c>
      <c r="F22" s="401">
        <v>23398.2</v>
      </c>
      <c r="G22" s="402" t="s">
        <v>276</v>
      </c>
      <c r="H22" s="403"/>
    </row>
    <row r="23" spans="1:8" x14ac:dyDescent="0.25">
      <c r="A23" s="399" t="s">
        <v>935</v>
      </c>
      <c r="B23" s="399" t="s">
        <v>149</v>
      </c>
      <c r="C23" s="399" t="s">
        <v>917</v>
      </c>
      <c r="D23" s="400">
        <v>6010</v>
      </c>
      <c r="E23" s="400">
        <v>152798</v>
      </c>
      <c r="F23" s="401">
        <v>15878</v>
      </c>
      <c r="G23" s="402">
        <v>10.391496999999999</v>
      </c>
      <c r="H23" s="403"/>
    </row>
    <row r="24" spans="1:8" x14ac:dyDescent="0.25">
      <c r="A24" s="399" t="s">
        <v>959</v>
      </c>
      <c r="B24" s="399" t="s">
        <v>149</v>
      </c>
      <c r="C24" s="399" t="s">
        <v>122</v>
      </c>
      <c r="D24" s="400">
        <v>10657</v>
      </c>
      <c r="E24" s="400">
        <v>132551</v>
      </c>
      <c r="F24" s="401">
        <v>16560</v>
      </c>
      <c r="G24" s="402">
        <v>12.493304</v>
      </c>
      <c r="H24" s="403"/>
    </row>
    <row r="25" spans="1:8" x14ac:dyDescent="0.25">
      <c r="A25" s="399" t="s">
        <v>921</v>
      </c>
      <c r="B25" s="399" t="s">
        <v>149</v>
      </c>
      <c r="C25" s="399" t="s">
        <v>917</v>
      </c>
      <c r="D25" s="400">
        <v>4634</v>
      </c>
      <c r="E25" s="400">
        <v>91916</v>
      </c>
      <c r="F25" s="401">
        <v>13488.3</v>
      </c>
      <c r="G25" s="402">
        <v>14.674594000000001</v>
      </c>
      <c r="H25" s="403" t="s">
        <v>952</v>
      </c>
    </row>
    <row r="26" spans="1:8" x14ac:dyDescent="0.25">
      <c r="A26" s="399" t="s">
        <v>960</v>
      </c>
      <c r="B26" s="399" t="s">
        <v>149</v>
      </c>
      <c r="C26" s="399" t="s">
        <v>917</v>
      </c>
      <c r="D26" s="400">
        <v>11069</v>
      </c>
      <c r="E26" s="400">
        <v>70666</v>
      </c>
      <c r="F26" s="401">
        <v>11936.7</v>
      </c>
      <c r="G26" s="402">
        <v>16.891715999999999</v>
      </c>
      <c r="H26" s="403" t="s">
        <v>952</v>
      </c>
    </row>
    <row r="27" spans="1:8" x14ac:dyDescent="0.25">
      <c r="A27" s="399" t="s">
        <v>936</v>
      </c>
      <c r="B27" s="399" t="s">
        <v>149</v>
      </c>
      <c r="C27" s="399" t="s">
        <v>917</v>
      </c>
      <c r="D27" s="400">
        <v>4208</v>
      </c>
      <c r="E27" s="400">
        <v>39656</v>
      </c>
      <c r="F27" s="401">
        <v>7174</v>
      </c>
      <c r="G27" s="402">
        <v>18.090579000000002</v>
      </c>
      <c r="H27" s="403" t="s">
        <v>952</v>
      </c>
    </row>
    <row r="28" spans="1:8" x14ac:dyDescent="0.25">
      <c r="A28" s="399" t="s">
        <v>961</v>
      </c>
      <c r="B28" s="399" t="s">
        <v>149</v>
      </c>
      <c r="C28" s="399" t="s">
        <v>962</v>
      </c>
      <c r="D28" s="400">
        <v>2277</v>
      </c>
      <c r="E28" s="400">
        <v>19955</v>
      </c>
      <c r="F28" s="401">
        <v>2144.6999999999998</v>
      </c>
      <c r="G28" s="402">
        <v>10.747681999999999</v>
      </c>
      <c r="H28" s="403"/>
    </row>
    <row r="29" spans="1:8" x14ac:dyDescent="0.25">
      <c r="A29" s="399" t="s">
        <v>963</v>
      </c>
      <c r="B29" s="399" t="s">
        <v>149</v>
      </c>
      <c r="C29" s="399" t="s">
        <v>962</v>
      </c>
      <c r="D29" s="400">
        <v>1115</v>
      </c>
      <c r="E29" s="400">
        <v>13023</v>
      </c>
      <c r="F29" s="401">
        <v>1496.3</v>
      </c>
      <c r="G29" s="402">
        <v>11.489672000000001</v>
      </c>
      <c r="H29" s="403"/>
    </row>
    <row r="30" spans="1:8" x14ac:dyDescent="0.25">
      <c r="A30" s="399" t="s">
        <v>931</v>
      </c>
      <c r="B30" s="399" t="s">
        <v>149</v>
      </c>
      <c r="C30" s="399" t="s">
        <v>917</v>
      </c>
      <c r="D30" s="400">
        <v>1569</v>
      </c>
      <c r="E30" s="400">
        <v>10292</v>
      </c>
      <c r="F30" s="401">
        <v>1260</v>
      </c>
      <c r="G30" s="402">
        <v>12.242518</v>
      </c>
      <c r="H30" s="403"/>
    </row>
    <row r="31" spans="1:8" x14ac:dyDescent="0.25">
      <c r="A31" s="399" t="s">
        <v>964</v>
      </c>
      <c r="B31" s="399" t="s">
        <v>149</v>
      </c>
      <c r="C31" s="399" t="s">
        <v>962</v>
      </c>
      <c r="D31" s="400">
        <v>814</v>
      </c>
      <c r="E31" s="400">
        <v>8167</v>
      </c>
      <c r="F31" s="401">
        <v>1323.7</v>
      </c>
      <c r="G31" s="402">
        <v>16.207909999999998</v>
      </c>
      <c r="H31" s="403"/>
    </row>
    <row r="32" spans="1:8" x14ac:dyDescent="0.25">
      <c r="A32" s="399" t="s">
        <v>934</v>
      </c>
      <c r="B32" s="399" t="s">
        <v>149</v>
      </c>
      <c r="C32" s="399" t="s">
        <v>917</v>
      </c>
      <c r="D32" s="400">
        <v>318</v>
      </c>
      <c r="E32" s="400">
        <v>2674</v>
      </c>
      <c r="F32" s="401">
        <v>401.5</v>
      </c>
      <c r="G32" s="402">
        <v>15.014958999999999</v>
      </c>
      <c r="H32" s="403"/>
    </row>
    <row r="33" spans="1:8" x14ac:dyDescent="0.25">
      <c r="A33" s="399" t="s">
        <v>965</v>
      </c>
      <c r="B33" s="399" t="s">
        <v>149</v>
      </c>
      <c r="C33" s="399" t="s">
        <v>962</v>
      </c>
      <c r="D33" s="400">
        <v>297</v>
      </c>
      <c r="E33" s="400">
        <v>1273</v>
      </c>
      <c r="F33" s="401">
        <v>200</v>
      </c>
      <c r="G33" s="402">
        <v>15.710919000000001</v>
      </c>
      <c r="H33" s="403"/>
    </row>
    <row r="34" spans="1:8" x14ac:dyDescent="0.25">
      <c r="A34" s="399" t="s">
        <v>941</v>
      </c>
      <c r="B34" s="399" t="s">
        <v>149</v>
      </c>
      <c r="C34" s="399" t="s">
        <v>917</v>
      </c>
      <c r="D34" s="400">
        <v>7</v>
      </c>
      <c r="E34" s="400">
        <v>32</v>
      </c>
      <c r="F34" s="401">
        <v>7</v>
      </c>
      <c r="G34" s="402">
        <v>21.875</v>
      </c>
      <c r="H34" s="403"/>
    </row>
    <row r="36" spans="1:8" x14ac:dyDescent="0.25">
      <c r="C36" s="404" t="s">
        <v>966</v>
      </c>
      <c r="D36" s="405">
        <f>SUMIFS($E$4:$E$34,$C$4:$C$34,"Investor Owned")/SUM($E$4:$E$34)</f>
        <v>0.6956707668950638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A1:AG41"/>
  <sheetViews>
    <sheetView showGridLines="0" zoomScale="70" zoomScaleNormal="70" workbookViewId="0">
      <selection activeCell="AD21" sqref="AD21"/>
    </sheetView>
  </sheetViews>
  <sheetFormatPr defaultColWidth="8.85546875" defaultRowHeight="15" x14ac:dyDescent="0.25"/>
  <cols>
    <col min="1" max="1" width="9" style="3" customWidth="1"/>
    <col min="2" max="2" width="24.140625" style="3" bestFit="1" customWidth="1"/>
    <col min="3" max="17" width="7.42578125" style="3" customWidth="1"/>
    <col min="18" max="18" width="9.42578125" style="3" bestFit="1" customWidth="1"/>
    <col min="19" max="30" width="7.42578125" style="3" bestFit="1" customWidth="1"/>
    <col min="31" max="33" width="5.42578125" style="3" bestFit="1" customWidth="1"/>
    <col min="34" max="16384" width="8.85546875" style="3"/>
  </cols>
  <sheetData>
    <row r="1" spans="1:33" ht="21" customHeight="1" thickBot="1" x14ac:dyDescent="0.3">
      <c r="A1" s="4" t="s">
        <v>967</v>
      </c>
      <c r="B1" s="5"/>
      <c r="C1" s="5"/>
      <c r="D1" s="5"/>
      <c r="E1" s="5"/>
      <c r="F1" s="5"/>
      <c r="G1" s="5"/>
      <c r="H1" s="5"/>
      <c r="I1" s="5"/>
      <c r="J1" s="5"/>
      <c r="K1" s="5"/>
      <c r="L1" s="5"/>
      <c r="M1" s="5"/>
      <c r="N1" s="5"/>
      <c r="O1" s="5"/>
      <c r="P1" s="6"/>
      <c r="Q1" s="5"/>
      <c r="R1" s="5"/>
      <c r="S1" s="5"/>
      <c r="T1" s="5"/>
      <c r="U1" s="5"/>
      <c r="V1" s="5"/>
    </row>
    <row r="2" spans="1:33" x14ac:dyDescent="0.25">
      <c r="A2" s="7"/>
      <c r="B2" s="5"/>
      <c r="C2" s="5"/>
      <c r="D2" s="5"/>
      <c r="E2" s="5"/>
      <c r="F2" s="5"/>
      <c r="G2" s="5"/>
      <c r="H2" s="5"/>
      <c r="I2" s="5"/>
      <c r="J2" s="5"/>
      <c r="K2" s="5"/>
      <c r="L2" s="5"/>
      <c r="M2" s="5"/>
      <c r="N2" s="5"/>
      <c r="O2" s="5"/>
      <c r="P2" s="5"/>
      <c r="Q2" s="5"/>
      <c r="R2" s="167" t="s">
        <v>968</v>
      </c>
      <c r="S2" s="5"/>
      <c r="T2" s="5"/>
      <c r="U2" s="5"/>
      <c r="V2" s="5"/>
      <c r="W2" s="5"/>
      <c r="X2" s="5"/>
      <c r="Y2" s="5"/>
      <c r="Z2" s="5"/>
      <c r="AA2" s="5"/>
      <c r="AB2" s="5"/>
      <c r="AC2" s="5"/>
      <c r="AD2" s="5"/>
      <c r="AE2" s="5"/>
    </row>
    <row r="3" spans="1:33" ht="15.75" thickBot="1" x14ac:dyDescent="0.3">
      <c r="A3" s="5"/>
      <c r="B3" s="8" t="s">
        <v>969</v>
      </c>
      <c r="C3" s="9">
        <v>1990</v>
      </c>
      <c r="D3" s="9">
        <v>1991</v>
      </c>
      <c r="E3" s="9">
        <v>1992</v>
      </c>
      <c r="F3" s="9">
        <v>1993</v>
      </c>
      <c r="G3" s="9">
        <v>1994</v>
      </c>
      <c r="H3" s="9">
        <v>1995</v>
      </c>
      <c r="I3" s="9">
        <v>1996</v>
      </c>
      <c r="J3" s="9">
        <v>1997</v>
      </c>
      <c r="K3" s="9">
        <v>1998</v>
      </c>
      <c r="L3" s="9">
        <v>1999</v>
      </c>
      <c r="M3" s="9">
        <v>2000</v>
      </c>
      <c r="N3" s="9">
        <v>2001</v>
      </c>
      <c r="O3" s="9">
        <v>2002</v>
      </c>
      <c r="P3" s="9">
        <v>2003</v>
      </c>
      <c r="Q3" s="9">
        <v>2004</v>
      </c>
      <c r="R3" s="163">
        <v>2005</v>
      </c>
      <c r="S3" s="9">
        <v>2006</v>
      </c>
      <c r="T3" s="9">
        <v>2007</v>
      </c>
      <c r="U3" s="9">
        <v>2008</v>
      </c>
      <c r="V3" s="9">
        <v>2009</v>
      </c>
      <c r="W3" s="9">
        <v>2010</v>
      </c>
      <c r="X3" s="9">
        <v>2011</v>
      </c>
      <c r="Y3" s="9">
        <v>2012</v>
      </c>
      <c r="Z3" s="9">
        <v>2013</v>
      </c>
      <c r="AA3" s="9">
        <v>2014</v>
      </c>
      <c r="AB3" s="9">
        <v>2015</v>
      </c>
      <c r="AC3" s="9">
        <v>2016</v>
      </c>
      <c r="AD3" s="9">
        <v>2017</v>
      </c>
      <c r="AE3" s="9">
        <v>2018</v>
      </c>
      <c r="AF3" s="9">
        <v>2019</v>
      </c>
      <c r="AG3" s="9">
        <v>2020</v>
      </c>
    </row>
    <row r="4" spans="1:33" x14ac:dyDescent="0.25">
      <c r="A4" s="5"/>
      <c r="B4" s="5" t="s">
        <v>78</v>
      </c>
      <c r="C4" s="10">
        <v>1.9700305956265334</v>
      </c>
      <c r="D4" s="10">
        <v>1.9583492352347962</v>
      </c>
      <c r="E4" s="10">
        <v>1.9964217707436518</v>
      </c>
      <c r="F4" s="10">
        <v>1.9505469935999395</v>
      </c>
      <c r="G4" s="10">
        <v>1.8184676342542148</v>
      </c>
      <c r="H4" s="10">
        <v>1.7567733052846397</v>
      </c>
      <c r="I4" s="10">
        <v>2.0471924166885982</v>
      </c>
      <c r="J4" s="10">
        <v>2.236579472264641</v>
      </c>
      <c r="K4" s="10">
        <v>2.2278438882119582</v>
      </c>
      <c r="L4" s="10">
        <v>2.3213843153725957</v>
      </c>
      <c r="M4" s="10">
        <v>2.313018768280735</v>
      </c>
      <c r="N4" s="10">
        <v>2.5786199373485705</v>
      </c>
      <c r="O4" s="10">
        <v>2.3532091784033984</v>
      </c>
      <c r="P4" s="10">
        <v>2.2003054137233233</v>
      </c>
      <c r="Q4" s="10">
        <v>2.300949937253113</v>
      </c>
      <c r="R4" s="164">
        <v>2.2736824460082938</v>
      </c>
      <c r="S4" s="10">
        <v>2.134074550536484</v>
      </c>
      <c r="T4" s="10">
        <v>2.2337331422358537</v>
      </c>
      <c r="U4" s="10">
        <v>2.2840975119929605</v>
      </c>
      <c r="V4" s="10">
        <v>2.1986389679684111</v>
      </c>
      <c r="W4" s="10">
        <v>2.2969932813560288</v>
      </c>
      <c r="X4" s="10">
        <v>2.2112553019696417</v>
      </c>
      <c r="Y4" s="10">
        <v>2.0652848653244469</v>
      </c>
      <c r="Z4" s="10">
        <v>2.3248897698954045</v>
      </c>
      <c r="AA4" s="10">
        <v>2.0792032053811802</v>
      </c>
      <c r="AB4" s="10">
        <v>2.0952704936639428</v>
      </c>
      <c r="AC4" s="10">
        <v>2.1027475473481414</v>
      </c>
      <c r="AD4" s="10">
        <v>1.9048394598293246</v>
      </c>
      <c r="AE4" s="10">
        <v>0</v>
      </c>
      <c r="AF4" s="10">
        <v>0</v>
      </c>
      <c r="AG4" s="10">
        <v>0</v>
      </c>
    </row>
    <row r="5" spans="1:33" x14ac:dyDescent="0.25">
      <c r="A5" s="5"/>
      <c r="B5" s="11" t="s">
        <v>30</v>
      </c>
      <c r="C5" s="10">
        <v>1.772765797E-3</v>
      </c>
      <c r="D5" s="10">
        <v>2.5204181939999996E-3</v>
      </c>
      <c r="E5" s="10">
        <v>2.9944197439999995E-3</v>
      </c>
      <c r="F5" s="10">
        <v>3.278321725E-3</v>
      </c>
      <c r="G5" s="10">
        <v>2.4365040439999998E-3</v>
      </c>
      <c r="H5" s="10">
        <v>1.8742338799999996E-3</v>
      </c>
      <c r="I5" s="10">
        <v>1.7848312910000001E-3</v>
      </c>
      <c r="J5" s="10">
        <v>1.5908867348239E-3</v>
      </c>
      <c r="K5" s="10">
        <v>2.370121147499999E-3</v>
      </c>
      <c r="L5" s="10">
        <v>1.6797889187999998E-3</v>
      </c>
      <c r="M5" s="10">
        <v>1.5864673122000001E-3</v>
      </c>
      <c r="N5" s="10">
        <v>9.3321606600000012E-4</v>
      </c>
      <c r="O5" s="10">
        <v>1.0265376725999999E-3</v>
      </c>
      <c r="P5" s="10">
        <v>9.3321606600000012E-4</v>
      </c>
      <c r="Q5" s="10">
        <v>7.4657285279999992E-4</v>
      </c>
      <c r="R5" s="164">
        <v>5.5992963959999994E-4</v>
      </c>
      <c r="S5" s="10">
        <v>6.5325124619999993E-4</v>
      </c>
      <c r="T5" s="10">
        <v>6.5325124619999993E-4</v>
      </c>
      <c r="U5" s="10">
        <v>0</v>
      </c>
      <c r="V5" s="10">
        <v>0</v>
      </c>
      <c r="W5" s="10">
        <v>0</v>
      </c>
      <c r="X5" s="10">
        <v>0</v>
      </c>
      <c r="Y5" s="10">
        <v>0</v>
      </c>
      <c r="Z5" s="10">
        <v>0</v>
      </c>
      <c r="AA5" s="10">
        <v>0</v>
      </c>
      <c r="AB5" s="10">
        <v>0</v>
      </c>
      <c r="AC5" s="10">
        <v>0</v>
      </c>
      <c r="AD5" s="10">
        <v>0</v>
      </c>
      <c r="AE5" s="10">
        <v>0</v>
      </c>
      <c r="AF5" s="10">
        <v>0</v>
      </c>
      <c r="AG5" s="10">
        <v>0</v>
      </c>
    </row>
    <row r="6" spans="1:33" x14ac:dyDescent="0.25">
      <c r="A6" s="5"/>
      <c r="B6" s="11" t="s">
        <v>970</v>
      </c>
      <c r="C6" s="10">
        <v>0.39077618088853333</v>
      </c>
      <c r="D6" s="10">
        <v>0.30980022394912976</v>
      </c>
      <c r="E6" s="10">
        <v>0.25418128045231858</v>
      </c>
      <c r="F6" s="10">
        <v>0.18632314300127317</v>
      </c>
      <c r="G6" s="10">
        <v>0.17880965223388162</v>
      </c>
      <c r="H6" s="10">
        <v>0.19763134330064008</v>
      </c>
      <c r="I6" s="10">
        <v>0.19612563081893197</v>
      </c>
      <c r="J6" s="10">
        <v>0.24840052300848392</v>
      </c>
      <c r="K6" s="10">
        <v>0.36223837106812512</v>
      </c>
      <c r="L6" s="10">
        <v>0.48044994992812856</v>
      </c>
      <c r="M6" s="10">
        <v>0.46713750796120179</v>
      </c>
      <c r="N6" s="10">
        <v>0.78310437925757037</v>
      </c>
      <c r="O6" s="10">
        <v>0.62418421117413203</v>
      </c>
      <c r="P6" s="10">
        <v>0.48347028765665662</v>
      </c>
      <c r="Q6" s="10">
        <v>0.43176858719131289</v>
      </c>
      <c r="R6" s="164">
        <v>0.46612532532569417</v>
      </c>
      <c r="S6" s="10">
        <v>0.48415635666828388</v>
      </c>
      <c r="T6" s="10">
        <v>0.41085594068098752</v>
      </c>
      <c r="U6" s="10">
        <v>0.42998756057396048</v>
      </c>
      <c r="V6" s="10">
        <v>0.43090241057207818</v>
      </c>
      <c r="W6" s="10">
        <v>0.38797149774202866</v>
      </c>
      <c r="X6" s="10">
        <v>0.3511501456829752</v>
      </c>
      <c r="Y6" s="10">
        <v>0.30136826147211376</v>
      </c>
      <c r="Z6" s="10">
        <v>0.35538538850140461</v>
      </c>
      <c r="AA6" s="10">
        <v>0.30271258777984711</v>
      </c>
      <c r="AB6" s="10">
        <v>0.2700754683766094</v>
      </c>
      <c r="AC6" s="10">
        <v>0.29861532146314113</v>
      </c>
      <c r="AD6" s="10">
        <v>0.24841210431232488</v>
      </c>
      <c r="AE6" s="10">
        <v>0</v>
      </c>
      <c r="AF6" s="10">
        <v>0</v>
      </c>
      <c r="AG6" s="10">
        <v>0</v>
      </c>
    </row>
    <row r="7" spans="1:33" x14ac:dyDescent="0.25">
      <c r="A7" s="5"/>
      <c r="B7" s="11" t="s">
        <v>971</v>
      </c>
      <c r="C7" s="12">
        <v>1.5774816489410002</v>
      </c>
      <c r="D7" s="12">
        <v>1.6460285930916665</v>
      </c>
      <c r="E7" s="12">
        <v>1.7392460705473332</v>
      </c>
      <c r="F7" s="12">
        <v>1.7609455288736664</v>
      </c>
      <c r="G7" s="12">
        <v>1.6372214779763332</v>
      </c>
      <c r="H7" s="12">
        <v>1.5572677281039997</v>
      </c>
      <c r="I7" s="12">
        <v>1.8492819545786663</v>
      </c>
      <c r="J7" s="12">
        <v>1.986588062521333</v>
      </c>
      <c r="K7" s="12">
        <v>1.8632353959963333</v>
      </c>
      <c r="L7" s="12">
        <v>1.8392545765256669</v>
      </c>
      <c r="M7" s="12">
        <v>1.8442947930073332</v>
      </c>
      <c r="N7" s="12">
        <v>1.794582342025</v>
      </c>
      <c r="O7" s="12">
        <v>1.7279984295566666</v>
      </c>
      <c r="P7" s="12">
        <v>1.7159019100006665</v>
      </c>
      <c r="Q7" s="12">
        <v>1.868434777209</v>
      </c>
      <c r="R7" s="164">
        <v>1.8069971910429996</v>
      </c>
      <c r="S7" s="12">
        <v>1.6492649426219999</v>
      </c>
      <c r="T7" s="12">
        <v>1.8222239503086664</v>
      </c>
      <c r="U7" s="12">
        <v>1.854109951419</v>
      </c>
      <c r="V7" s="12">
        <v>1.7677365573963331</v>
      </c>
      <c r="W7" s="12">
        <v>1.909021783614</v>
      </c>
      <c r="X7" s="12">
        <v>1.8601051562866664</v>
      </c>
      <c r="Y7" s="12">
        <v>1.7639166038523333</v>
      </c>
      <c r="Z7" s="12">
        <v>1.9695043813940001</v>
      </c>
      <c r="AA7" s="12">
        <v>1.7764906176013329</v>
      </c>
      <c r="AB7" s="12">
        <v>1.8251950252873332</v>
      </c>
      <c r="AC7" s="12">
        <v>1.8041322258850001</v>
      </c>
      <c r="AD7" s="12">
        <v>1.6564273555169997</v>
      </c>
      <c r="AE7" s="12">
        <v>0</v>
      </c>
      <c r="AF7" s="12">
        <v>0</v>
      </c>
      <c r="AG7" s="12">
        <v>0</v>
      </c>
    </row>
    <row r="8" spans="1:33" ht="15.75" thickBot="1" x14ac:dyDescent="0.3">
      <c r="A8" s="5"/>
      <c r="B8" s="13" t="s">
        <v>958</v>
      </c>
      <c r="C8" s="14">
        <v>0</v>
      </c>
      <c r="D8" s="14">
        <v>0</v>
      </c>
      <c r="E8" s="14">
        <v>0</v>
      </c>
      <c r="F8" s="14">
        <v>0</v>
      </c>
      <c r="G8" s="14">
        <v>0</v>
      </c>
      <c r="H8" s="14">
        <v>0</v>
      </c>
      <c r="I8" s="14">
        <v>0</v>
      </c>
      <c r="J8" s="14">
        <v>0</v>
      </c>
      <c r="K8" s="14">
        <v>0</v>
      </c>
      <c r="L8" s="14">
        <v>0</v>
      </c>
      <c r="M8" s="14">
        <v>0</v>
      </c>
      <c r="N8" s="14">
        <v>0</v>
      </c>
      <c r="O8" s="14">
        <v>0</v>
      </c>
      <c r="P8" s="14">
        <v>0</v>
      </c>
      <c r="Q8" s="14">
        <v>0</v>
      </c>
      <c r="R8" s="165">
        <v>0</v>
      </c>
      <c r="S8" s="14">
        <v>0</v>
      </c>
      <c r="T8" s="14">
        <v>0</v>
      </c>
      <c r="U8" s="14">
        <v>0</v>
      </c>
      <c r="V8" s="14">
        <v>0</v>
      </c>
      <c r="W8" s="14">
        <v>0</v>
      </c>
      <c r="X8" s="14">
        <v>0</v>
      </c>
      <c r="Y8" s="14">
        <v>0</v>
      </c>
      <c r="Z8" s="14">
        <v>0</v>
      </c>
      <c r="AA8" s="14">
        <v>0</v>
      </c>
      <c r="AB8" s="14">
        <v>0</v>
      </c>
      <c r="AC8" s="14">
        <v>0</v>
      </c>
      <c r="AD8" s="14">
        <v>0</v>
      </c>
      <c r="AE8" s="14">
        <v>0</v>
      </c>
      <c r="AF8" s="14">
        <v>0</v>
      </c>
      <c r="AG8" s="14">
        <v>0</v>
      </c>
    </row>
    <row r="9" spans="1:33" x14ac:dyDescent="0.25">
      <c r="A9" s="5"/>
      <c r="B9" s="15" t="s">
        <v>79</v>
      </c>
      <c r="C9" s="16">
        <v>1.6624255986172438</v>
      </c>
      <c r="D9" s="16">
        <v>1.6653496015601874</v>
      </c>
      <c r="E9" s="16">
        <v>1.7339631821176404</v>
      </c>
      <c r="F9" s="16">
        <v>1.7319740470198286</v>
      </c>
      <c r="G9" s="16">
        <v>1.4671720821650189</v>
      </c>
      <c r="H9" s="16">
        <v>1.4662394860334422</v>
      </c>
      <c r="I9" s="16">
        <v>1.5935961338693183</v>
      </c>
      <c r="J9" s="16">
        <v>1.6374788785512731</v>
      </c>
      <c r="K9" s="16">
        <v>1.5836267472804224</v>
      </c>
      <c r="L9" s="16">
        <v>1.6689548324988879</v>
      </c>
      <c r="M9" s="16">
        <v>1.6328436821580712</v>
      </c>
      <c r="N9" s="16">
        <v>1.7645199610308013</v>
      </c>
      <c r="O9" s="16">
        <v>1.7372101086432448</v>
      </c>
      <c r="P9" s="16">
        <v>1.7741242208397336</v>
      </c>
      <c r="Q9" s="16">
        <v>1.708514478805188</v>
      </c>
      <c r="R9" s="166">
        <v>1.6953252074142424</v>
      </c>
      <c r="S9" s="16">
        <v>1.5452632629727909</v>
      </c>
      <c r="T9" s="16">
        <v>1.5451860609280148</v>
      </c>
      <c r="U9" s="16">
        <v>1.7366788022823219</v>
      </c>
      <c r="V9" s="16">
        <v>1.5504963446671771</v>
      </c>
      <c r="W9" s="16">
        <v>1.5608314113365247</v>
      </c>
      <c r="X9" s="16">
        <v>1.545014042212155</v>
      </c>
      <c r="Y9" s="16">
        <v>1.5483149845714357</v>
      </c>
      <c r="Z9" s="16">
        <v>1.6533893409771521</v>
      </c>
      <c r="AA9" s="16">
        <v>1.6320520086150789</v>
      </c>
      <c r="AB9" s="16">
        <v>1.7047168684182106</v>
      </c>
      <c r="AC9" s="16">
        <v>1.6903167617250716</v>
      </c>
      <c r="AD9" s="16">
        <v>1.5922380137359773</v>
      </c>
      <c r="AE9" s="16">
        <v>0</v>
      </c>
      <c r="AF9" s="16">
        <v>0</v>
      </c>
      <c r="AG9" s="16">
        <v>0</v>
      </c>
    </row>
    <row r="10" spans="1:33" x14ac:dyDescent="0.25">
      <c r="A10" s="5"/>
      <c r="B10" s="11" t="s">
        <v>30</v>
      </c>
      <c r="C10" s="10">
        <v>6.9977597249999994E-3</v>
      </c>
      <c r="D10" s="10">
        <v>1.1388556283999998E-2</v>
      </c>
      <c r="E10" s="10">
        <v>1.3662040081999999E-2</v>
      </c>
      <c r="F10" s="17">
        <v>1.4892947264999996E-2</v>
      </c>
      <c r="G10" s="10">
        <v>1.4056754099999996E-2</v>
      </c>
      <c r="H10" s="10">
        <v>1.2557366996E-2</v>
      </c>
      <c r="I10" s="10">
        <v>1.2775634503999999E-2</v>
      </c>
      <c r="J10" s="10">
        <v>1.2633512305954499E-2</v>
      </c>
      <c r="K10" s="10">
        <v>1.8771359488199999E-2</v>
      </c>
      <c r="L10" s="10">
        <v>1.2411773677799999E-2</v>
      </c>
      <c r="M10" s="10">
        <v>1.2598416890999999E-2</v>
      </c>
      <c r="N10" s="10">
        <v>7.8390149543999983E-3</v>
      </c>
      <c r="O10" s="10">
        <v>7.7456933477999985E-3</v>
      </c>
      <c r="P10" s="10">
        <v>6.1592260355999989E-3</v>
      </c>
      <c r="Q10" s="10">
        <v>6.4391908553999991E-3</v>
      </c>
      <c r="R10" s="164">
        <v>6.4391908553999991E-3</v>
      </c>
      <c r="S10" s="10">
        <v>6.6258340685999995E-3</v>
      </c>
      <c r="T10" s="10">
        <v>6.0659044289999992E-3</v>
      </c>
      <c r="U10" s="10">
        <v>0</v>
      </c>
      <c r="V10" s="10">
        <v>0</v>
      </c>
      <c r="W10" s="10">
        <v>0</v>
      </c>
      <c r="X10" s="10">
        <v>0</v>
      </c>
      <c r="Y10" s="10">
        <v>0</v>
      </c>
      <c r="Z10" s="10">
        <v>0</v>
      </c>
      <c r="AA10" s="10">
        <v>0</v>
      </c>
      <c r="AB10" s="10">
        <v>0</v>
      </c>
      <c r="AC10" s="10">
        <v>0</v>
      </c>
      <c r="AD10" s="10">
        <v>0</v>
      </c>
      <c r="AE10" s="10">
        <v>0</v>
      </c>
      <c r="AF10" s="10">
        <v>0</v>
      </c>
      <c r="AG10" s="10">
        <v>0</v>
      </c>
    </row>
    <row r="11" spans="1:33" x14ac:dyDescent="0.25">
      <c r="A11" s="5"/>
      <c r="B11" s="11" t="s">
        <v>970</v>
      </c>
      <c r="C11" s="10">
        <v>0.32746343324891058</v>
      </c>
      <c r="D11" s="10">
        <v>0.27193368600318762</v>
      </c>
      <c r="E11" s="10">
        <v>0.17746434954230711</v>
      </c>
      <c r="F11" s="17">
        <v>0.17424430726149534</v>
      </c>
      <c r="G11" s="10">
        <v>0.12907698578635241</v>
      </c>
      <c r="H11" s="10">
        <v>0.15818731851810891</v>
      </c>
      <c r="I11" s="10">
        <v>0.12801788970765152</v>
      </c>
      <c r="J11" s="10">
        <v>0.13840594343631898</v>
      </c>
      <c r="K11" s="10">
        <v>0.15195007070522257</v>
      </c>
      <c r="L11" s="10">
        <v>0.25424872380075497</v>
      </c>
      <c r="M11" s="10">
        <v>0.23354907388473797</v>
      </c>
      <c r="N11" s="10">
        <v>0.35544770926273489</v>
      </c>
      <c r="O11" s="10">
        <v>0.41534734124911143</v>
      </c>
      <c r="P11" s="10">
        <v>0.4793673326281333</v>
      </c>
      <c r="Q11" s="10">
        <v>0.316864634056788</v>
      </c>
      <c r="R11" s="164">
        <v>0.37418533849884222</v>
      </c>
      <c r="S11" s="10">
        <v>0.27041285229619083</v>
      </c>
      <c r="T11" s="10">
        <v>0.18478746042001506</v>
      </c>
      <c r="U11" s="10">
        <v>0.36319328357298847</v>
      </c>
      <c r="V11" s="10">
        <v>0.20300773202117686</v>
      </c>
      <c r="W11" s="10">
        <v>0.19864658852819136</v>
      </c>
      <c r="X11" s="10">
        <v>0.18728583187182174</v>
      </c>
      <c r="Y11" s="10">
        <v>0.1976430773054357</v>
      </c>
      <c r="Z11" s="10">
        <v>0.18870243140481893</v>
      </c>
      <c r="AA11" s="10">
        <v>0.22217082141707928</v>
      </c>
      <c r="AB11" s="10">
        <v>0.32534225466187733</v>
      </c>
      <c r="AC11" s="10">
        <v>0.30834245736240484</v>
      </c>
      <c r="AD11" s="10">
        <v>0.28756471372897768</v>
      </c>
      <c r="AE11" s="10">
        <v>0</v>
      </c>
      <c r="AF11" s="10">
        <v>0</v>
      </c>
      <c r="AG11" s="10">
        <v>0</v>
      </c>
    </row>
    <row r="12" spans="1:33" x14ac:dyDescent="0.25">
      <c r="A12" s="5"/>
      <c r="B12" s="11" t="s">
        <v>971</v>
      </c>
      <c r="C12" s="12">
        <v>1.3279644056433333</v>
      </c>
      <c r="D12" s="12">
        <v>1.3820273592729999</v>
      </c>
      <c r="E12" s="12">
        <v>1.5428367924933333</v>
      </c>
      <c r="F12" s="18">
        <v>1.5428367924933333</v>
      </c>
      <c r="G12" s="12">
        <v>1.3240383422786666</v>
      </c>
      <c r="H12" s="12">
        <v>1.2954948005193334</v>
      </c>
      <c r="I12" s="12">
        <v>1.4528026096576667</v>
      </c>
      <c r="J12" s="12">
        <v>1.4864394228089997</v>
      </c>
      <c r="K12" s="12">
        <v>1.4129053170869998</v>
      </c>
      <c r="L12" s="12">
        <v>1.402294335020333</v>
      </c>
      <c r="M12" s="12">
        <v>1.3866961913823332</v>
      </c>
      <c r="N12" s="12">
        <v>1.4012332368136664</v>
      </c>
      <c r="O12" s="12">
        <v>1.3141170740463333</v>
      </c>
      <c r="P12" s="12">
        <v>1.2885976621760002</v>
      </c>
      <c r="Q12" s="12">
        <v>1.385210653893</v>
      </c>
      <c r="R12" s="164">
        <v>1.3147006780600001</v>
      </c>
      <c r="S12" s="12">
        <v>1.268224576608</v>
      </c>
      <c r="T12" s="12">
        <v>1.3543326960789999</v>
      </c>
      <c r="U12" s="12">
        <v>1.3734855187093333</v>
      </c>
      <c r="V12" s="12">
        <v>1.3474886126460002</v>
      </c>
      <c r="W12" s="12">
        <v>1.3621848228083333</v>
      </c>
      <c r="X12" s="12">
        <v>1.3577282103403332</v>
      </c>
      <c r="Y12" s="12">
        <v>1.3506719072660001</v>
      </c>
      <c r="Z12" s="12">
        <v>1.4646869095723332</v>
      </c>
      <c r="AA12" s="12">
        <v>1.4098811871979997</v>
      </c>
      <c r="AB12" s="12">
        <v>1.3793746137563332</v>
      </c>
      <c r="AC12" s="12">
        <v>1.3819743043626667</v>
      </c>
      <c r="AD12" s="12">
        <v>1.3046733000069997</v>
      </c>
      <c r="AE12" s="10">
        <v>0</v>
      </c>
      <c r="AF12" s="12">
        <v>0</v>
      </c>
      <c r="AG12" s="12">
        <v>0</v>
      </c>
    </row>
    <row r="13" spans="1:33" ht="15.75" thickBot="1" x14ac:dyDescent="0.3">
      <c r="A13" s="5"/>
      <c r="B13" s="13" t="s">
        <v>958</v>
      </c>
      <c r="C13" s="14">
        <v>0</v>
      </c>
      <c r="D13" s="14">
        <v>0</v>
      </c>
      <c r="E13" s="14">
        <v>0</v>
      </c>
      <c r="F13" s="14">
        <v>0</v>
      </c>
      <c r="G13" s="14">
        <v>0</v>
      </c>
      <c r="H13" s="14">
        <v>0</v>
      </c>
      <c r="I13" s="14">
        <v>0</v>
      </c>
      <c r="J13" s="14">
        <v>0</v>
      </c>
      <c r="K13" s="14">
        <v>0</v>
      </c>
      <c r="L13" s="14">
        <v>0</v>
      </c>
      <c r="M13" s="14">
        <v>0</v>
      </c>
      <c r="N13" s="14">
        <v>0</v>
      </c>
      <c r="O13" s="14">
        <v>0</v>
      </c>
      <c r="P13" s="14">
        <v>0</v>
      </c>
      <c r="Q13" s="14">
        <v>0</v>
      </c>
      <c r="R13" s="165">
        <v>0</v>
      </c>
      <c r="S13" s="14">
        <v>0</v>
      </c>
      <c r="T13" s="14">
        <v>0</v>
      </c>
      <c r="U13" s="14">
        <v>0</v>
      </c>
      <c r="V13" s="14">
        <v>0</v>
      </c>
      <c r="W13" s="14">
        <v>0</v>
      </c>
      <c r="X13" s="14">
        <v>0</v>
      </c>
      <c r="Y13" s="14">
        <v>0</v>
      </c>
      <c r="Z13" s="14">
        <v>0</v>
      </c>
      <c r="AA13" s="14">
        <v>0</v>
      </c>
      <c r="AB13" s="14">
        <v>0</v>
      </c>
      <c r="AC13" s="14">
        <v>0</v>
      </c>
      <c r="AD13" s="14">
        <v>0</v>
      </c>
      <c r="AE13" s="14">
        <v>0</v>
      </c>
      <c r="AF13" s="14">
        <v>0</v>
      </c>
      <c r="AG13" s="14">
        <v>0</v>
      </c>
    </row>
    <row r="14" spans="1:33" x14ac:dyDescent="0.25">
      <c r="A14" s="5"/>
      <c r="B14" s="5" t="s">
        <v>80</v>
      </c>
      <c r="C14" s="10">
        <v>7.0096956569179731</v>
      </c>
      <c r="D14" s="10">
        <v>6.4589211623382088</v>
      </c>
      <c r="E14" s="10">
        <v>6.7077589246686502</v>
      </c>
      <c r="F14" s="10">
        <v>6.4657275948163502</v>
      </c>
      <c r="G14" s="10">
        <v>6.5360422331983807</v>
      </c>
      <c r="H14" s="10">
        <v>6.8626474144004774</v>
      </c>
      <c r="I14" s="10">
        <v>8.0543623949932499</v>
      </c>
      <c r="J14" s="10">
        <v>7.310152392668682</v>
      </c>
      <c r="K14" s="10">
        <v>6.4735923377003344</v>
      </c>
      <c r="L14" s="10">
        <v>6.4737781949458775</v>
      </c>
      <c r="M14" s="10">
        <v>7.7679428109290267</v>
      </c>
      <c r="N14" s="10">
        <v>7.8223547186358768</v>
      </c>
      <c r="O14" s="10">
        <v>7.1226567618435563</v>
      </c>
      <c r="P14" s="10">
        <v>7.7315897302714101</v>
      </c>
      <c r="Q14" s="10">
        <v>8.2014655981580269</v>
      </c>
      <c r="R14" s="164">
        <v>7.879499129888119</v>
      </c>
      <c r="S14" s="10">
        <v>7.8520057432575783</v>
      </c>
      <c r="T14" s="10">
        <v>8.5332435239020583</v>
      </c>
      <c r="U14" s="10">
        <v>8.1363607442213528</v>
      </c>
      <c r="V14" s="10">
        <v>7.4359901801078463</v>
      </c>
      <c r="W14" s="10">
        <v>7.4760352023303946</v>
      </c>
      <c r="X14" s="10">
        <v>7.7033896787825196</v>
      </c>
      <c r="Y14" s="10">
        <v>7.7327764839620761</v>
      </c>
      <c r="Z14" s="10">
        <v>7.5346314630185045</v>
      </c>
      <c r="AA14" s="10">
        <v>7.9246911194234269</v>
      </c>
      <c r="AB14" s="10">
        <v>7.7285227095826432</v>
      </c>
      <c r="AC14" s="10">
        <v>7.7523397155950073</v>
      </c>
      <c r="AD14" s="10">
        <v>8.0555850247666214</v>
      </c>
      <c r="AE14" s="10">
        <v>0</v>
      </c>
      <c r="AF14" s="10">
        <v>0</v>
      </c>
      <c r="AG14" s="10">
        <v>0</v>
      </c>
    </row>
    <row r="15" spans="1:33" x14ac:dyDescent="0.25">
      <c r="A15" s="5"/>
      <c r="B15" s="11" t="s">
        <v>30</v>
      </c>
      <c r="C15" s="10">
        <v>8.4611726060999995E-2</v>
      </c>
      <c r="D15" s="10">
        <v>8.5190597618999983E-2</v>
      </c>
      <c r="E15" s="10">
        <v>9.4452542546999974E-2</v>
      </c>
      <c r="F15" s="10">
        <v>0.12561512808599998</v>
      </c>
      <c r="G15" s="10">
        <v>0.14384958216299998</v>
      </c>
      <c r="H15" s="10">
        <v>0.16140868608899994</v>
      </c>
      <c r="I15" s="10">
        <v>0.15716362799699996</v>
      </c>
      <c r="J15" s="10">
        <v>0.16055547422719998</v>
      </c>
      <c r="K15" s="10">
        <v>0.14721662609199998</v>
      </c>
      <c r="L15" s="10">
        <v>0.15039665486399997</v>
      </c>
      <c r="M15" s="10">
        <v>0.17826867174799996</v>
      </c>
      <c r="N15" s="10">
        <v>0.16629679872399997</v>
      </c>
      <c r="O15" s="10">
        <v>0.16891564594799999</v>
      </c>
      <c r="P15" s="10">
        <v>0.18734110677399998</v>
      </c>
      <c r="Q15" s="10">
        <v>0.18500285032399996</v>
      </c>
      <c r="R15" s="164">
        <v>0.18013927690799994</v>
      </c>
      <c r="S15" s="10">
        <v>0.18107457948799996</v>
      </c>
      <c r="T15" s="10">
        <v>0.17602394555599996</v>
      </c>
      <c r="U15" s="10">
        <v>0.14628132351199996</v>
      </c>
      <c r="V15" s="10">
        <v>0.13674123719600001</v>
      </c>
      <c r="W15" s="10">
        <v>0.10213504173599998</v>
      </c>
      <c r="X15" s="10">
        <v>5.3405777317999989E-2</v>
      </c>
      <c r="Y15" s="10">
        <v>9.4933211869999964E-2</v>
      </c>
      <c r="Z15" s="10">
        <v>0.11597751991999997</v>
      </c>
      <c r="AA15" s="10">
        <v>0.13561887409999998</v>
      </c>
      <c r="AB15" s="10">
        <v>0.15815966627799996</v>
      </c>
      <c r="AC15" s="10">
        <v>0.169102706464</v>
      </c>
      <c r="AD15" s="10">
        <v>0.16620326846599995</v>
      </c>
      <c r="AE15" s="10">
        <v>0</v>
      </c>
      <c r="AF15" s="10">
        <v>0</v>
      </c>
      <c r="AG15" s="10">
        <v>0</v>
      </c>
    </row>
    <row r="16" spans="1:33" x14ac:dyDescent="0.25">
      <c r="A16" s="5"/>
      <c r="B16" s="11" t="s">
        <v>970</v>
      </c>
      <c r="C16" s="10">
        <v>2.2572962464943398</v>
      </c>
      <c r="D16" s="10">
        <v>2.9027868492001043</v>
      </c>
      <c r="E16" s="10">
        <v>2.7820265162739388</v>
      </c>
      <c r="F16" s="10">
        <v>2.7331823773907673</v>
      </c>
      <c r="G16" s="10">
        <v>2.5843583264282932</v>
      </c>
      <c r="H16" s="10">
        <v>2.8110052299896271</v>
      </c>
      <c r="I16" s="10">
        <v>2.293571357608426</v>
      </c>
      <c r="J16" s="10">
        <v>2.368609923906305</v>
      </c>
      <c r="K16" s="10">
        <v>2.0410309485747566</v>
      </c>
      <c r="L16" s="10">
        <v>2.198232057514764</v>
      </c>
      <c r="M16" s="10">
        <v>2.0618863208475799</v>
      </c>
      <c r="N16" s="10">
        <v>2.1489399394149742</v>
      </c>
      <c r="O16" s="10">
        <v>2.0862426217312469</v>
      </c>
      <c r="P16" s="10">
        <v>2.3446017142112772</v>
      </c>
      <c r="Q16" s="10">
        <v>2.402570378394008</v>
      </c>
      <c r="R16" s="164">
        <v>2.2678519360564824</v>
      </c>
      <c r="S16" s="10">
        <v>2.5388080568510949</v>
      </c>
      <c r="T16" s="10">
        <v>2.9538629921775379</v>
      </c>
      <c r="U16" s="10">
        <v>2.3688969227213748</v>
      </c>
      <c r="V16" s="10">
        <v>1.8362924329534223</v>
      </c>
      <c r="W16" s="10">
        <v>2.0296488970228026</v>
      </c>
      <c r="X16" s="10">
        <v>2.0167384228994294</v>
      </c>
      <c r="Y16" s="10">
        <v>2.0994557546107675</v>
      </c>
      <c r="Z16" s="10">
        <v>2.1288666872238586</v>
      </c>
      <c r="AA16" s="10">
        <v>2.2173196840090577</v>
      </c>
      <c r="AB16" s="10">
        <v>1.9064455248754093</v>
      </c>
      <c r="AC16" s="10">
        <v>2.1453576155941656</v>
      </c>
      <c r="AD16" s="10">
        <v>2.3854191833490037</v>
      </c>
      <c r="AE16" s="10">
        <v>0</v>
      </c>
      <c r="AF16" s="10">
        <v>0</v>
      </c>
      <c r="AG16" s="10">
        <v>0</v>
      </c>
    </row>
    <row r="17" spans="1:33" x14ac:dyDescent="0.25">
      <c r="A17" s="5"/>
      <c r="B17" s="11" t="s">
        <v>971</v>
      </c>
      <c r="C17" s="12">
        <v>4.6677876843626329</v>
      </c>
      <c r="D17" s="12">
        <v>3.4709437155191045</v>
      </c>
      <c r="E17" s="12">
        <v>3.8312798658477112</v>
      </c>
      <c r="F17" s="12">
        <v>3.6069300893395826</v>
      </c>
      <c r="G17" s="12">
        <v>3.8078343246070876</v>
      </c>
      <c r="H17" s="12">
        <v>3.8902334983218503</v>
      </c>
      <c r="I17" s="12">
        <v>5.6036274093878236</v>
      </c>
      <c r="J17" s="12">
        <v>4.7809869945351773</v>
      </c>
      <c r="K17" s="12">
        <v>4.2853447630335779</v>
      </c>
      <c r="L17" s="12">
        <v>4.1251494825671129</v>
      </c>
      <c r="M17" s="12">
        <v>5.5277878183334463</v>
      </c>
      <c r="N17" s="12">
        <v>5.5071179804969024</v>
      </c>
      <c r="O17" s="12">
        <v>4.8674984941643098</v>
      </c>
      <c r="P17" s="12">
        <v>5.199646909286133</v>
      </c>
      <c r="Q17" s="12">
        <v>5.6138923694400198</v>
      </c>
      <c r="R17" s="164">
        <v>5.4315079169236364</v>
      </c>
      <c r="S17" s="12">
        <v>5.1321231069184838</v>
      </c>
      <c r="T17" s="12">
        <v>5.4033565861685204</v>
      </c>
      <c r="U17" s="12">
        <v>5.6211824979879772</v>
      </c>
      <c r="V17" s="12">
        <v>5.4629565099584241</v>
      </c>
      <c r="W17" s="12">
        <v>5.344251263571592</v>
      </c>
      <c r="X17" s="12">
        <v>5.6332454785650903</v>
      </c>
      <c r="Y17" s="12">
        <v>5.5383875174813086</v>
      </c>
      <c r="Z17" s="12">
        <v>5.2897872558746455</v>
      </c>
      <c r="AA17" s="12">
        <v>5.5717525613143692</v>
      </c>
      <c r="AB17" s="12">
        <v>5.6639175184292343</v>
      </c>
      <c r="AC17" s="12">
        <v>5.4378793935368419</v>
      </c>
      <c r="AD17" s="12">
        <v>5.5039625729516182</v>
      </c>
      <c r="AE17" s="12">
        <v>0</v>
      </c>
      <c r="AF17" s="12">
        <v>0</v>
      </c>
      <c r="AG17" s="12">
        <v>0</v>
      </c>
    </row>
    <row r="18" spans="1:33" ht="15.75" thickBot="1" x14ac:dyDescent="0.3">
      <c r="A18" s="5"/>
      <c r="B18" s="13" t="s">
        <v>958</v>
      </c>
      <c r="C18" s="14">
        <v>0</v>
      </c>
      <c r="D18" s="14">
        <v>0</v>
      </c>
      <c r="E18" s="14">
        <v>0</v>
      </c>
      <c r="F18" s="14">
        <v>0</v>
      </c>
      <c r="G18" s="14">
        <v>0</v>
      </c>
      <c r="H18" s="14">
        <v>0</v>
      </c>
      <c r="I18" s="14">
        <v>0</v>
      </c>
      <c r="J18" s="14">
        <v>0</v>
      </c>
      <c r="K18" s="14">
        <v>0</v>
      </c>
      <c r="L18" s="14">
        <v>0</v>
      </c>
      <c r="M18" s="14">
        <v>0</v>
      </c>
      <c r="N18" s="14">
        <v>0</v>
      </c>
      <c r="O18" s="14">
        <v>0</v>
      </c>
      <c r="P18" s="14">
        <v>0</v>
      </c>
      <c r="Q18" s="14">
        <v>0</v>
      </c>
      <c r="R18" s="165">
        <v>0</v>
      </c>
      <c r="S18" s="14">
        <v>0</v>
      </c>
      <c r="T18" s="14">
        <v>0</v>
      </c>
      <c r="U18" s="14">
        <v>0</v>
      </c>
      <c r="V18" s="14">
        <v>0</v>
      </c>
      <c r="W18" s="14">
        <v>0</v>
      </c>
      <c r="X18" s="14">
        <v>0</v>
      </c>
      <c r="Y18" s="14">
        <v>0</v>
      </c>
      <c r="Z18" s="14">
        <v>0</v>
      </c>
      <c r="AA18" s="14">
        <v>0</v>
      </c>
      <c r="AB18" s="14">
        <v>0</v>
      </c>
      <c r="AC18" s="14">
        <v>0</v>
      </c>
      <c r="AD18" s="14">
        <v>0</v>
      </c>
      <c r="AE18" s="14">
        <v>0</v>
      </c>
      <c r="AF18" s="14">
        <v>0</v>
      </c>
      <c r="AG18" s="14">
        <v>0</v>
      </c>
    </row>
    <row r="19" spans="1:33" x14ac:dyDescent="0.25">
      <c r="A19" s="5"/>
      <c r="B19" s="5" t="s">
        <v>75</v>
      </c>
      <c r="C19" s="10">
        <v>14.869165274907196</v>
      </c>
      <c r="D19" s="10">
        <v>14.628896390261302</v>
      </c>
      <c r="E19" s="10">
        <v>14.121234421003148</v>
      </c>
      <c r="F19" s="10">
        <v>14.824929299484898</v>
      </c>
      <c r="G19" s="10">
        <v>14.116990180382718</v>
      </c>
      <c r="H19" s="10">
        <v>12.734993044405867</v>
      </c>
      <c r="I19" s="10">
        <v>12.787568347659782</v>
      </c>
      <c r="J19" s="10">
        <v>15.489823319396347</v>
      </c>
      <c r="K19" s="10">
        <v>15.488926652777778</v>
      </c>
      <c r="L19" s="10">
        <v>15.548424833756664</v>
      </c>
      <c r="M19" s="10">
        <v>15.276085333358495</v>
      </c>
      <c r="N19" s="10">
        <v>15.652883192110908</v>
      </c>
      <c r="O19" s="10">
        <v>15.430711235870559</v>
      </c>
      <c r="P19" s="10">
        <v>15.115738065006497</v>
      </c>
      <c r="Q19" s="10">
        <v>15.697372562533257</v>
      </c>
      <c r="R19" s="164">
        <v>15.326639430366592</v>
      </c>
      <c r="S19" s="10">
        <v>15.969265037665773</v>
      </c>
      <c r="T19" s="10">
        <v>15.39501961654222</v>
      </c>
      <c r="U19" s="10">
        <v>14.064736199550747</v>
      </c>
      <c r="V19" s="10">
        <v>13.766607038685185</v>
      </c>
      <c r="W19" s="10">
        <v>13.279551343319509</v>
      </c>
      <c r="X19" s="10">
        <v>13.741601620376896</v>
      </c>
      <c r="Y19" s="10">
        <v>13.747723963169092</v>
      </c>
      <c r="Z19" s="10">
        <v>13.839248767300603</v>
      </c>
      <c r="AA19" s="10">
        <v>14.39086518347605</v>
      </c>
      <c r="AB19" s="10">
        <v>14.516621172373414</v>
      </c>
      <c r="AC19" s="10">
        <v>14.243297832666293</v>
      </c>
      <c r="AD19" s="10">
        <v>15.154197024487843</v>
      </c>
      <c r="AE19" s="10">
        <v>0</v>
      </c>
      <c r="AF19" s="10">
        <v>0</v>
      </c>
      <c r="AG19" s="10">
        <v>0</v>
      </c>
    </row>
    <row r="20" spans="1:33" x14ac:dyDescent="0.25">
      <c r="A20" s="5"/>
      <c r="B20" s="11" t="s">
        <v>30</v>
      </c>
      <c r="C20" s="10">
        <v>0</v>
      </c>
      <c r="D20" s="10">
        <v>0</v>
      </c>
      <c r="E20" s="10">
        <v>0</v>
      </c>
      <c r="F20" s="10">
        <v>0</v>
      </c>
      <c r="G20" s="10">
        <v>0</v>
      </c>
      <c r="H20" s="10">
        <v>0</v>
      </c>
      <c r="I20" s="10">
        <v>0</v>
      </c>
      <c r="J20" s="10">
        <v>0</v>
      </c>
      <c r="K20" s="10">
        <v>0</v>
      </c>
      <c r="L20" s="10">
        <v>0</v>
      </c>
      <c r="M20" s="10">
        <v>0</v>
      </c>
      <c r="N20" s="10">
        <v>0</v>
      </c>
      <c r="O20" s="10">
        <v>0</v>
      </c>
      <c r="P20" s="10">
        <v>0</v>
      </c>
      <c r="Q20" s="10">
        <v>0</v>
      </c>
      <c r="R20" s="164">
        <v>0</v>
      </c>
      <c r="S20" s="10">
        <v>0</v>
      </c>
      <c r="T20" s="10">
        <v>0</v>
      </c>
      <c r="U20" s="10">
        <v>0</v>
      </c>
      <c r="V20" s="10">
        <v>0</v>
      </c>
      <c r="W20" s="10">
        <v>0</v>
      </c>
      <c r="X20" s="10">
        <v>0</v>
      </c>
      <c r="Y20" s="10">
        <v>0</v>
      </c>
      <c r="Z20" s="10">
        <v>0</v>
      </c>
      <c r="AA20" s="10">
        <v>0</v>
      </c>
      <c r="AB20" s="10">
        <v>0</v>
      </c>
      <c r="AC20" s="10">
        <v>0</v>
      </c>
      <c r="AD20" s="10">
        <v>0</v>
      </c>
      <c r="AE20" s="10">
        <v>0</v>
      </c>
      <c r="AF20" s="10">
        <v>0</v>
      </c>
      <c r="AG20" s="10">
        <v>0</v>
      </c>
    </row>
    <row r="21" spans="1:33" x14ac:dyDescent="0.25">
      <c r="A21" s="5"/>
      <c r="B21" s="11" t="s">
        <v>970</v>
      </c>
      <c r="C21" s="10">
        <v>10.604399362672531</v>
      </c>
      <c r="D21" s="10">
        <v>10.659221889300635</v>
      </c>
      <c r="E21" s="10">
        <v>11.335321079399815</v>
      </c>
      <c r="F21" s="10">
        <v>11.377102896562898</v>
      </c>
      <c r="G21" s="10">
        <v>10.976723092663052</v>
      </c>
      <c r="H21" s="10">
        <v>9.6570124214175337</v>
      </c>
      <c r="I21" s="10">
        <v>11.302136968147115</v>
      </c>
      <c r="J21" s="10">
        <v>12.105981138336347</v>
      </c>
      <c r="K21" s="10">
        <v>12.761798151823777</v>
      </c>
      <c r="L21" s="10">
        <v>13.029696020591999</v>
      </c>
      <c r="M21" s="10">
        <v>12.915778482449161</v>
      </c>
      <c r="N21" s="10">
        <v>13.294380208152909</v>
      </c>
      <c r="O21" s="10">
        <v>13.275886052682226</v>
      </c>
      <c r="P21" s="10">
        <v>13.516663067559829</v>
      </c>
      <c r="Q21" s="10">
        <v>14.210031206248591</v>
      </c>
      <c r="R21" s="164">
        <v>14.242886776987593</v>
      </c>
      <c r="S21" s="10">
        <v>15.008175336977439</v>
      </c>
      <c r="T21" s="10">
        <v>14.649598126358887</v>
      </c>
      <c r="U21" s="10">
        <v>13.316555854030081</v>
      </c>
      <c r="V21" s="10">
        <v>13.121618493762853</v>
      </c>
      <c r="W21" s="10">
        <v>12.797759702582509</v>
      </c>
      <c r="X21" s="10">
        <v>13.344803945993895</v>
      </c>
      <c r="Y21" s="10">
        <v>13.329067665728758</v>
      </c>
      <c r="Z21" s="10">
        <v>13.350559988220271</v>
      </c>
      <c r="AA21" s="10">
        <v>13.912628221731383</v>
      </c>
      <c r="AB21" s="10">
        <v>14.031274852644081</v>
      </c>
      <c r="AC21" s="10">
        <v>13.771268295430627</v>
      </c>
      <c r="AD21" s="10">
        <v>14.665614355228175</v>
      </c>
      <c r="AE21" s="10">
        <v>0</v>
      </c>
      <c r="AF21" s="10">
        <v>0</v>
      </c>
      <c r="AG21" s="10">
        <v>0</v>
      </c>
    </row>
    <row r="22" spans="1:33" x14ac:dyDescent="0.25">
      <c r="A22" s="5"/>
      <c r="B22" s="11" t="s">
        <v>971</v>
      </c>
      <c r="C22" s="12">
        <v>4.2647659122346662</v>
      </c>
      <c r="D22" s="12">
        <v>3.9696745009606667</v>
      </c>
      <c r="E22" s="12">
        <v>2.785913341603333</v>
      </c>
      <c r="F22" s="12">
        <v>3.4478264029220003</v>
      </c>
      <c r="G22" s="12">
        <v>3.1402670877196663</v>
      </c>
      <c r="H22" s="12">
        <v>3.0779806229883335</v>
      </c>
      <c r="I22" s="12">
        <v>1.4854313795126666</v>
      </c>
      <c r="J22" s="12">
        <v>3.3838421810599995</v>
      </c>
      <c r="K22" s="12">
        <v>2.7271285009539996</v>
      </c>
      <c r="L22" s="12">
        <v>2.5187288131646661</v>
      </c>
      <c r="M22" s="12">
        <v>2.3603068509093332</v>
      </c>
      <c r="N22" s="12">
        <v>2.3585029839579996</v>
      </c>
      <c r="O22" s="12">
        <v>2.1548251831883332</v>
      </c>
      <c r="P22" s="12">
        <v>1.5990749974466667</v>
      </c>
      <c r="Q22" s="12">
        <v>1.4873413562846665</v>
      </c>
      <c r="R22" s="164">
        <v>1.0837526533789998</v>
      </c>
      <c r="S22" s="12">
        <v>0.96108970068833321</v>
      </c>
      <c r="T22" s="12">
        <v>0.74542149018333326</v>
      </c>
      <c r="U22" s="12">
        <v>0.74818034552066659</v>
      </c>
      <c r="V22" s="12">
        <v>0.64498854492233326</v>
      </c>
      <c r="W22" s="12">
        <v>0.48179164073699993</v>
      </c>
      <c r="X22" s="12">
        <v>0.3967976743829999</v>
      </c>
      <c r="Y22" s="12">
        <v>0.41865629744033334</v>
      </c>
      <c r="Z22" s="12">
        <v>0.4886887790803332</v>
      </c>
      <c r="AA22" s="12">
        <v>0.47823696174466668</v>
      </c>
      <c r="AB22" s="12">
        <v>0.48534631972933329</v>
      </c>
      <c r="AC22" s="12">
        <v>0.4720295372356666</v>
      </c>
      <c r="AD22" s="12">
        <v>0.48858266925966665</v>
      </c>
      <c r="AE22" s="12">
        <v>0</v>
      </c>
      <c r="AF22" s="12">
        <v>0</v>
      </c>
      <c r="AG22" s="12">
        <v>0</v>
      </c>
    </row>
    <row r="23" spans="1:33" ht="15.75" thickBot="1" x14ac:dyDescent="0.3">
      <c r="A23" s="5"/>
      <c r="B23" s="13" t="s">
        <v>958</v>
      </c>
      <c r="C23" s="14">
        <v>0</v>
      </c>
      <c r="D23" s="14">
        <v>0</v>
      </c>
      <c r="E23" s="14">
        <v>0</v>
      </c>
      <c r="F23" s="14">
        <v>0</v>
      </c>
      <c r="G23" s="14">
        <v>0</v>
      </c>
      <c r="H23" s="14">
        <v>0</v>
      </c>
      <c r="I23" s="14">
        <v>0</v>
      </c>
      <c r="J23" s="14">
        <v>0</v>
      </c>
      <c r="K23" s="14">
        <v>0</v>
      </c>
      <c r="L23" s="14">
        <v>0</v>
      </c>
      <c r="M23" s="14">
        <v>0</v>
      </c>
      <c r="N23" s="14">
        <v>0</v>
      </c>
      <c r="O23" s="14">
        <v>0</v>
      </c>
      <c r="P23" s="14">
        <v>0</v>
      </c>
      <c r="Q23" s="14">
        <v>0</v>
      </c>
      <c r="R23" s="165">
        <v>0</v>
      </c>
      <c r="S23" s="14">
        <v>0</v>
      </c>
      <c r="T23" s="14">
        <v>0</v>
      </c>
      <c r="U23" s="14">
        <v>0</v>
      </c>
      <c r="V23" s="14">
        <v>0</v>
      </c>
      <c r="W23" s="14">
        <v>0</v>
      </c>
      <c r="X23" s="14">
        <v>0</v>
      </c>
      <c r="Y23" s="14">
        <v>0</v>
      </c>
      <c r="Z23" s="14">
        <v>0</v>
      </c>
      <c r="AA23" s="14">
        <v>0</v>
      </c>
      <c r="AB23" s="14">
        <v>0</v>
      </c>
      <c r="AC23" s="14">
        <v>0</v>
      </c>
      <c r="AD23" s="14">
        <v>0</v>
      </c>
      <c r="AE23" s="14">
        <v>0</v>
      </c>
      <c r="AF23" s="14">
        <v>0</v>
      </c>
      <c r="AG23" s="14">
        <v>0</v>
      </c>
    </row>
    <row r="24" spans="1:33" x14ac:dyDescent="0.25">
      <c r="A24" s="5"/>
      <c r="B24" s="5" t="s">
        <v>972</v>
      </c>
      <c r="C24" s="10">
        <v>27.08281330398756</v>
      </c>
      <c r="D24" s="10">
        <v>23.313362736693698</v>
      </c>
      <c r="E24" s="10">
        <v>26.095310132275632</v>
      </c>
      <c r="F24" s="10">
        <v>26.606989217271835</v>
      </c>
      <c r="G24" s="10">
        <v>27.590847673888405</v>
      </c>
      <c r="H24" s="10">
        <v>27.258289683255402</v>
      </c>
      <c r="I24" s="10">
        <v>27.759439414241328</v>
      </c>
      <c r="J24" s="10">
        <v>28.906102109740061</v>
      </c>
      <c r="K24" s="10">
        <v>29.401771632872535</v>
      </c>
      <c r="L24" s="10">
        <v>30.010623647389949</v>
      </c>
      <c r="M24" s="10">
        <v>30.867554600949582</v>
      </c>
      <c r="N24" s="10">
        <v>30.18440793002792</v>
      </c>
      <c r="O24" s="10">
        <v>28.394444817928999</v>
      </c>
      <c r="P24" s="10">
        <v>30.427373384195771</v>
      </c>
      <c r="Q24" s="10">
        <v>30.429076969050751</v>
      </c>
      <c r="R24" s="164">
        <v>31.761746660017359</v>
      </c>
      <c r="S24" s="10">
        <v>32.3753939862845</v>
      </c>
      <c r="T24" s="10">
        <v>30.829469431273033</v>
      </c>
      <c r="U24" s="10">
        <v>30.191680896716015</v>
      </c>
      <c r="V24" s="10">
        <v>32.345397441836958</v>
      </c>
      <c r="W24" s="10">
        <v>28.776626662833568</v>
      </c>
      <c r="X24" s="10">
        <v>30.575239757702416</v>
      </c>
      <c r="Y24" s="10">
        <v>28.625430859197476</v>
      </c>
      <c r="Z24" s="10">
        <v>27.984639775958868</v>
      </c>
      <c r="AA24" s="10">
        <v>24.270553071115188</v>
      </c>
      <c r="AB24" s="10">
        <v>24.372893714614424</v>
      </c>
      <c r="AC24" s="10">
        <v>22.82919125891139</v>
      </c>
      <c r="AD24" s="10">
        <v>22.664685475119668</v>
      </c>
      <c r="AE24" s="10">
        <v>0</v>
      </c>
      <c r="AF24" s="10">
        <v>0</v>
      </c>
      <c r="AG24" s="10">
        <v>0</v>
      </c>
    </row>
    <row r="25" spans="1:33" x14ac:dyDescent="0.25">
      <c r="A25" s="5"/>
      <c r="B25" s="11" t="s">
        <v>30</v>
      </c>
      <c r="C25" s="10">
        <v>25.654540973070993</v>
      </c>
      <c r="D25" s="10">
        <v>21.764805510546999</v>
      </c>
      <c r="E25" s="10">
        <v>24.847738534992999</v>
      </c>
      <c r="F25" s="10">
        <v>25.077824874751002</v>
      </c>
      <c r="G25" s="10">
        <v>25.818747674434004</v>
      </c>
      <c r="H25" s="10">
        <v>25.50823374957</v>
      </c>
      <c r="I25" s="10">
        <v>25.879208318457998</v>
      </c>
      <c r="J25" s="10">
        <v>26.750990363509395</v>
      </c>
      <c r="K25" s="10">
        <v>26.976937304429999</v>
      </c>
      <c r="L25" s="10">
        <v>27.706295431532514</v>
      </c>
      <c r="M25" s="10">
        <v>28.371031113870714</v>
      </c>
      <c r="N25" s="10">
        <v>27.601302721087254</v>
      </c>
      <c r="O25" s="10">
        <v>26.386734331599833</v>
      </c>
      <c r="P25" s="10">
        <v>28.380941378614438</v>
      </c>
      <c r="Q25" s="10">
        <v>28.73630851343405</v>
      </c>
      <c r="R25" s="164">
        <v>29.535861193512293</v>
      </c>
      <c r="S25" s="10">
        <v>29.376175040849333</v>
      </c>
      <c r="T25" s="10">
        <v>27.497431927405433</v>
      </c>
      <c r="U25" s="10">
        <v>26.438062023527216</v>
      </c>
      <c r="V25" s="10">
        <v>28.487336485013991</v>
      </c>
      <c r="W25" s="10">
        <v>24.904869273222833</v>
      </c>
      <c r="X25" s="10">
        <v>26.567549916640917</v>
      </c>
      <c r="Y25" s="10">
        <v>24.534823727414874</v>
      </c>
      <c r="Z25" s="10">
        <v>23.853539772815935</v>
      </c>
      <c r="AA25" s="10">
        <v>19.997979322190755</v>
      </c>
      <c r="AB25" s="10">
        <v>20.008731024507057</v>
      </c>
      <c r="AC25" s="10">
        <v>18.256857998395493</v>
      </c>
      <c r="AD25" s="10">
        <v>18.449640695579937</v>
      </c>
      <c r="AE25" s="10">
        <v>0</v>
      </c>
      <c r="AF25" s="10">
        <v>0</v>
      </c>
      <c r="AG25" s="10">
        <v>0</v>
      </c>
    </row>
    <row r="26" spans="1:33" x14ac:dyDescent="0.25">
      <c r="A26" s="5"/>
      <c r="B26" s="11" t="s">
        <v>970</v>
      </c>
      <c r="C26" s="10">
        <v>3.1071267288233333E-2</v>
      </c>
      <c r="D26" s="10">
        <v>2.9435978572366663E-2</v>
      </c>
      <c r="E26" s="10">
        <v>3.1446942621966664E-2</v>
      </c>
      <c r="F26" s="10">
        <v>3.0999784528166669E-2</v>
      </c>
      <c r="G26" s="10">
        <v>2.0120750427066663E-2</v>
      </c>
      <c r="H26" s="10">
        <v>1.9086429150066666E-2</v>
      </c>
      <c r="I26" s="10">
        <v>1.8640402007333332E-2</v>
      </c>
      <c r="J26" s="10">
        <v>1.7900793272999999E-2</v>
      </c>
      <c r="K26" s="10">
        <v>1.9377748839533328E-2</v>
      </c>
      <c r="L26" s="10">
        <v>3.1137527715433329E-2</v>
      </c>
      <c r="M26" s="10">
        <v>2.8992662385866664E-2</v>
      </c>
      <c r="N26" s="10">
        <v>3.068652771433333E-2</v>
      </c>
      <c r="O26" s="10">
        <v>2.3297675131500002E-2</v>
      </c>
      <c r="P26" s="10">
        <v>3.7720045450999995E-2</v>
      </c>
      <c r="Q26" s="10">
        <v>2.2705988144033334E-2</v>
      </c>
      <c r="R26" s="164">
        <v>2.7661366664066663E-2</v>
      </c>
      <c r="S26" s="10">
        <v>3.1433371209166665E-2</v>
      </c>
      <c r="T26" s="10">
        <v>3.520537575426666E-2</v>
      </c>
      <c r="U26" s="10">
        <v>4.3488993578799991E-2</v>
      </c>
      <c r="V26" s="10">
        <v>3.6462710602633328E-2</v>
      </c>
      <c r="W26" s="10">
        <v>3.9495106413400004E-2</v>
      </c>
      <c r="X26" s="10">
        <v>3.0693762474833328E-2</v>
      </c>
      <c r="Y26" s="10">
        <v>3.7424201957266659E-2</v>
      </c>
      <c r="Z26" s="10">
        <v>4.7039115503600001E-2</v>
      </c>
      <c r="AA26" s="10">
        <v>5.2586181011099999E-2</v>
      </c>
      <c r="AB26" s="10">
        <v>5.3769554986033329E-2</v>
      </c>
      <c r="AC26" s="10">
        <v>4.2823345717899995E-2</v>
      </c>
      <c r="AD26" s="10">
        <v>3.4317845273066659E-2</v>
      </c>
      <c r="AE26" s="10">
        <v>0</v>
      </c>
      <c r="AF26" s="10">
        <v>0</v>
      </c>
      <c r="AG26" s="10">
        <v>0</v>
      </c>
    </row>
    <row r="27" spans="1:33" x14ac:dyDescent="0.25">
      <c r="A27" s="5"/>
      <c r="B27" s="11" t="s">
        <v>971</v>
      </c>
      <c r="C27" s="12">
        <v>1.3972010636283334</v>
      </c>
      <c r="D27" s="12">
        <v>1.5191212475743334</v>
      </c>
      <c r="E27" s="12">
        <v>1.2161246546606663</v>
      </c>
      <c r="F27" s="12">
        <v>1.4981645579926668</v>
      </c>
      <c r="G27" s="12">
        <v>1.7519792490273334</v>
      </c>
      <c r="H27" s="12">
        <v>1.730969504535333</v>
      </c>
      <c r="I27" s="12">
        <v>1.8615906937759996</v>
      </c>
      <c r="J27" s="12">
        <v>2.1372109529576662</v>
      </c>
      <c r="K27" s="12">
        <v>2.4054565796029999</v>
      </c>
      <c r="L27" s="12">
        <v>2.2731906881420003</v>
      </c>
      <c r="M27" s="12">
        <v>2.4675308246929997</v>
      </c>
      <c r="N27" s="12">
        <v>2.5524186812263325</v>
      </c>
      <c r="O27" s="12">
        <v>1.9844128111976667</v>
      </c>
      <c r="P27" s="12">
        <v>2.0087119601303334</v>
      </c>
      <c r="Q27" s="12">
        <v>1.6700624674726667</v>
      </c>
      <c r="R27" s="164">
        <v>2.1982240998409996</v>
      </c>
      <c r="S27" s="12">
        <v>2.9677855742260002</v>
      </c>
      <c r="T27" s="12">
        <v>3.2968321281133335</v>
      </c>
      <c r="U27" s="12">
        <v>3.7101298796099993</v>
      </c>
      <c r="V27" s="12">
        <v>3.8215982462203328</v>
      </c>
      <c r="W27" s="12">
        <v>3.8322622831973336</v>
      </c>
      <c r="X27" s="12">
        <v>3.9769960785866671</v>
      </c>
      <c r="Y27" s="12">
        <v>4.0531829298253328</v>
      </c>
      <c r="Z27" s="12">
        <v>4.0840608876393327</v>
      </c>
      <c r="AA27" s="12">
        <v>4.219987567913333</v>
      </c>
      <c r="AB27" s="12">
        <v>4.3103931351213332</v>
      </c>
      <c r="AC27" s="12">
        <v>4.5295099147979991</v>
      </c>
      <c r="AD27" s="12">
        <v>4.1807269342666666</v>
      </c>
      <c r="AE27" s="12">
        <v>0</v>
      </c>
      <c r="AF27" s="12">
        <v>0</v>
      </c>
      <c r="AG27" s="12">
        <v>0</v>
      </c>
    </row>
    <row r="28" spans="1:33" ht="15.75" thickBot="1" x14ac:dyDescent="0.3">
      <c r="A28" s="5"/>
      <c r="B28" s="13" t="s">
        <v>958</v>
      </c>
      <c r="C28" s="14">
        <v>0</v>
      </c>
      <c r="D28" s="14">
        <v>0</v>
      </c>
      <c r="E28" s="14">
        <v>0</v>
      </c>
      <c r="F28" s="14">
        <v>0</v>
      </c>
      <c r="G28" s="14">
        <v>0</v>
      </c>
      <c r="H28" s="14">
        <v>0</v>
      </c>
      <c r="I28" s="14">
        <v>0</v>
      </c>
      <c r="J28" s="14">
        <v>0</v>
      </c>
      <c r="K28" s="14">
        <v>0</v>
      </c>
      <c r="L28" s="14">
        <v>0</v>
      </c>
      <c r="M28" s="14">
        <v>0</v>
      </c>
      <c r="N28" s="14">
        <v>0</v>
      </c>
      <c r="O28" s="14">
        <v>0</v>
      </c>
      <c r="P28" s="14">
        <v>0</v>
      </c>
      <c r="Q28" s="14">
        <v>0</v>
      </c>
      <c r="R28" s="165">
        <v>0</v>
      </c>
      <c r="S28" s="14">
        <v>0</v>
      </c>
      <c r="T28" s="14">
        <v>0</v>
      </c>
      <c r="U28" s="14">
        <v>0</v>
      </c>
      <c r="V28" s="14">
        <v>0</v>
      </c>
      <c r="W28" s="14">
        <v>0</v>
      </c>
      <c r="X28" s="14">
        <v>0</v>
      </c>
      <c r="Y28" s="14">
        <v>0</v>
      </c>
      <c r="Z28" s="14">
        <v>0</v>
      </c>
      <c r="AA28" s="14">
        <v>0</v>
      </c>
      <c r="AB28" s="14">
        <v>0</v>
      </c>
      <c r="AC28" s="14">
        <v>0</v>
      </c>
      <c r="AD28" s="14">
        <v>0</v>
      </c>
      <c r="AE28" s="14">
        <v>0</v>
      </c>
      <c r="AF28" s="14">
        <v>0</v>
      </c>
      <c r="AG28" s="14">
        <v>0</v>
      </c>
    </row>
    <row r="29" spans="1:33" x14ac:dyDescent="0.25">
      <c r="A29" s="5"/>
      <c r="B29" s="19" t="s">
        <v>973</v>
      </c>
      <c r="C29" s="12">
        <v>0</v>
      </c>
      <c r="D29" s="12">
        <v>0</v>
      </c>
      <c r="E29" s="12">
        <v>0</v>
      </c>
      <c r="F29" s="12">
        <v>0</v>
      </c>
      <c r="G29" s="12">
        <v>0</v>
      </c>
      <c r="H29" s="12">
        <v>0</v>
      </c>
      <c r="I29" s="12">
        <v>0</v>
      </c>
      <c r="J29" s="12">
        <v>0</v>
      </c>
      <c r="K29" s="12">
        <v>0</v>
      </c>
      <c r="L29" s="12">
        <v>0</v>
      </c>
      <c r="M29" s="12">
        <v>0</v>
      </c>
      <c r="N29" s="12">
        <v>0</v>
      </c>
      <c r="O29" s="12">
        <v>0</v>
      </c>
      <c r="P29" s="12">
        <v>0</v>
      </c>
      <c r="Q29" s="12">
        <v>0</v>
      </c>
      <c r="R29" s="164">
        <v>0</v>
      </c>
      <c r="S29" s="12">
        <v>0</v>
      </c>
      <c r="T29" s="12">
        <v>0</v>
      </c>
      <c r="U29" s="12">
        <v>0</v>
      </c>
      <c r="V29" s="12">
        <v>0</v>
      </c>
      <c r="W29" s="12">
        <v>0</v>
      </c>
      <c r="X29" s="12">
        <v>0</v>
      </c>
      <c r="Y29" s="12">
        <v>0</v>
      </c>
      <c r="Z29" s="12">
        <v>0</v>
      </c>
      <c r="AA29" s="12">
        <v>0</v>
      </c>
      <c r="AB29" s="12">
        <v>0</v>
      </c>
      <c r="AC29" s="12">
        <v>0</v>
      </c>
      <c r="AD29" s="12">
        <v>0</v>
      </c>
      <c r="AE29" s="12">
        <v>0</v>
      </c>
      <c r="AF29" s="12">
        <v>0</v>
      </c>
      <c r="AG29" s="12">
        <v>0</v>
      </c>
    </row>
    <row r="30" spans="1:33" ht="15.75" thickBot="1" x14ac:dyDescent="0.3">
      <c r="A30" s="5"/>
      <c r="B30" s="13" t="s">
        <v>970</v>
      </c>
      <c r="C30" s="14">
        <v>0</v>
      </c>
      <c r="D30" s="14">
        <v>0</v>
      </c>
      <c r="E30" s="14">
        <v>0</v>
      </c>
      <c r="F30" s="14">
        <v>0</v>
      </c>
      <c r="G30" s="14">
        <v>0</v>
      </c>
      <c r="H30" s="14">
        <v>0</v>
      </c>
      <c r="I30" s="14">
        <v>0</v>
      </c>
      <c r="J30" s="14">
        <v>0</v>
      </c>
      <c r="K30" s="14">
        <v>0</v>
      </c>
      <c r="L30" s="14">
        <v>0</v>
      </c>
      <c r="M30" s="14">
        <v>0</v>
      </c>
      <c r="N30" s="14">
        <v>0</v>
      </c>
      <c r="O30" s="14">
        <v>0</v>
      </c>
      <c r="P30" s="14">
        <v>0</v>
      </c>
      <c r="Q30" s="14">
        <v>0</v>
      </c>
      <c r="R30" s="165">
        <v>0</v>
      </c>
      <c r="S30" s="14">
        <v>0</v>
      </c>
      <c r="T30" s="14">
        <v>0</v>
      </c>
      <c r="U30" s="14">
        <v>0</v>
      </c>
      <c r="V30" s="14">
        <v>0</v>
      </c>
      <c r="W30" s="14">
        <v>0</v>
      </c>
      <c r="X30" s="14">
        <v>0</v>
      </c>
      <c r="Y30" s="14">
        <v>0</v>
      </c>
      <c r="Z30" s="14">
        <v>0</v>
      </c>
      <c r="AA30" s="14">
        <v>0</v>
      </c>
      <c r="AB30" s="14">
        <v>0</v>
      </c>
      <c r="AC30" s="14">
        <v>0</v>
      </c>
      <c r="AD30" s="14">
        <v>0</v>
      </c>
      <c r="AE30" s="14">
        <v>0</v>
      </c>
      <c r="AF30" s="14">
        <v>0</v>
      </c>
      <c r="AG30" s="14">
        <v>0</v>
      </c>
    </row>
    <row r="31" spans="1:33" x14ac:dyDescent="0.25">
      <c r="A31" s="5"/>
      <c r="B31" s="5" t="s">
        <v>974</v>
      </c>
      <c r="C31" s="10">
        <v>52.594130430056509</v>
      </c>
      <c r="D31" s="10">
        <v>48.024879126088194</v>
      </c>
      <c r="E31" s="10">
        <v>50.654688430808719</v>
      </c>
      <c r="F31" s="10">
        <v>51.58016715219285</v>
      </c>
      <c r="G31" s="10">
        <v>51.529519803888739</v>
      </c>
      <c r="H31" s="10">
        <v>50.078942933379821</v>
      </c>
      <c r="I31" s="10">
        <v>52.242158707452276</v>
      </c>
      <c r="J31" s="10">
        <v>55.58013617262101</v>
      </c>
      <c r="K31" s="10">
        <v>55.175761258843018</v>
      </c>
      <c r="L31" s="10">
        <v>56.023165823963978</v>
      </c>
      <c r="M31" s="10">
        <v>57.857445195675908</v>
      </c>
      <c r="N31" s="10">
        <v>58.002785739154078</v>
      </c>
      <c r="O31" s="10">
        <v>55.038232102689754</v>
      </c>
      <c r="P31" s="10">
        <v>57.249130814036732</v>
      </c>
      <c r="Q31" s="10">
        <v>58.337379545800339</v>
      </c>
      <c r="R31" s="164">
        <v>58.936892873694603</v>
      </c>
      <c r="S31" s="10">
        <v>59.876002580717127</v>
      </c>
      <c r="T31" s="10">
        <v>58.536651774881179</v>
      </c>
      <c r="U31" s="10">
        <v>56.413554154763396</v>
      </c>
      <c r="V31" s="10">
        <v>57.297129973265577</v>
      </c>
      <c r="W31" s="10">
        <v>53.390037901176015</v>
      </c>
      <c r="X31" s="10">
        <v>55.776500401043634</v>
      </c>
      <c r="Y31" s="10">
        <v>53.719531156224527</v>
      </c>
      <c r="Z31" s="10">
        <v>53.336799117150534</v>
      </c>
      <c r="AA31" s="10">
        <v>50.297364588010922</v>
      </c>
      <c r="AB31" s="10">
        <v>50.41802495865263</v>
      </c>
      <c r="AC31" s="10">
        <v>48.617893116245895</v>
      </c>
      <c r="AD31" s="10">
        <v>49.371544997939431</v>
      </c>
      <c r="AE31" s="10">
        <v>0</v>
      </c>
      <c r="AF31" s="10">
        <v>0</v>
      </c>
      <c r="AG31" s="10">
        <v>0</v>
      </c>
    </row>
    <row r="32" spans="1:33" x14ac:dyDescent="0.25">
      <c r="A32" s="5"/>
      <c r="B32" s="11" t="s">
        <v>30</v>
      </c>
      <c r="C32" s="10">
        <v>25.747923224653995</v>
      </c>
      <c r="D32" s="10">
        <v>21.863905082643999</v>
      </c>
      <c r="E32" s="10">
        <v>24.958847537365997</v>
      </c>
      <c r="F32" s="10">
        <v>25.221611271827001</v>
      </c>
      <c r="G32" s="10">
        <v>25.979090514741003</v>
      </c>
      <c r="H32" s="10">
        <v>25.684074036534998</v>
      </c>
      <c r="I32" s="10">
        <v>26.050932412249999</v>
      </c>
      <c r="J32" s="10">
        <v>26.925770236777375</v>
      </c>
      <c r="K32" s="10">
        <v>27.145295411157697</v>
      </c>
      <c r="L32" s="10">
        <v>27.870783648993115</v>
      </c>
      <c r="M32" s="10">
        <v>28.563484669821914</v>
      </c>
      <c r="N32" s="10">
        <v>27.776371750831654</v>
      </c>
      <c r="O32" s="10">
        <v>26.564422208568232</v>
      </c>
      <c r="P32" s="10">
        <v>28.575374927490039</v>
      </c>
      <c r="Q32" s="10">
        <v>28.928497127466251</v>
      </c>
      <c r="R32" s="164">
        <v>29.722999590915293</v>
      </c>
      <c r="S32" s="10">
        <v>29.564528705652133</v>
      </c>
      <c r="T32" s="10">
        <v>27.680175028636633</v>
      </c>
      <c r="U32" s="10">
        <v>26.584343347039216</v>
      </c>
      <c r="V32" s="10">
        <v>28.624077722209989</v>
      </c>
      <c r="W32" s="10">
        <v>25.007004314958831</v>
      </c>
      <c r="X32" s="10">
        <v>26.620955693958919</v>
      </c>
      <c r="Y32" s="10">
        <v>24.629756939284874</v>
      </c>
      <c r="Z32" s="10">
        <v>23.969517292735937</v>
      </c>
      <c r="AA32" s="10">
        <v>20.133598196290755</v>
      </c>
      <c r="AB32" s="10">
        <v>20.166890690785056</v>
      </c>
      <c r="AC32" s="10">
        <v>18.425960704859492</v>
      </c>
      <c r="AD32" s="10">
        <v>18.615843964045936</v>
      </c>
      <c r="AE32" s="10">
        <v>0</v>
      </c>
      <c r="AF32" s="10">
        <v>0</v>
      </c>
      <c r="AG32" s="10">
        <v>0</v>
      </c>
    </row>
    <row r="33" spans="1:33" x14ac:dyDescent="0.25">
      <c r="A33" s="5"/>
      <c r="B33" s="11" t="s">
        <v>970</v>
      </c>
      <c r="C33" s="10">
        <v>13.611006490592548</v>
      </c>
      <c r="D33" s="10">
        <v>14.173178627025424</v>
      </c>
      <c r="E33" s="10">
        <v>14.580440168290346</v>
      </c>
      <c r="F33" s="10">
        <v>14.5018525087446</v>
      </c>
      <c r="G33" s="10">
        <v>13.889088807538647</v>
      </c>
      <c r="H33" s="10">
        <v>12.842922742375976</v>
      </c>
      <c r="I33" s="10">
        <v>13.938492248289458</v>
      </c>
      <c r="J33" s="10">
        <v>14.879298321960455</v>
      </c>
      <c r="K33" s="10">
        <v>15.336395291011415</v>
      </c>
      <c r="L33" s="10">
        <v>15.99376427955108</v>
      </c>
      <c r="M33" s="10">
        <v>15.707344047528546</v>
      </c>
      <c r="N33" s="10">
        <v>16.612558763802522</v>
      </c>
      <c r="O33" s="10">
        <v>16.424957901968217</v>
      </c>
      <c r="P33" s="10">
        <v>16.861822447506896</v>
      </c>
      <c r="Q33" s="10">
        <v>17.383940794034732</v>
      </c>
      <c r="R33" s="164">
        <v>17.378710743532679</v>
      </c>
      <c r="S33" s="10">
        <v>18.332985974002177</v>
      </c>
      <c r="T33" s="10">
        <v>18.234309895391693</v>
      </c>
      <c r="U33" s="10">
        <v>16.522122614477208</v>
      </c>
      <c r="V33" s="10">
        <v>15.628283779912163</v>
      </c>
      <c r="W33" s="10">
        <v>15.45352179228893</v>
      </c>
      <c r="X33" s="10">
        <v>15.930672108922955</v>
      </c>
      <c r="Y33" s="10">
        <v>15.964958961074341</v>
      </c>
      <c r="Z33" s="10">
        <v>16.070553610853953</v>
      </c>
      <c r="AA33" s="10">
        <v>16.707417495948469</v>
      </c>
      <c r="AB33" s="10">
        <v>16.58690765554401</v>
      </c>
      <c r="AC33" s="10">
        <v>16.566407035568236</v>
      </c>
      <c r="AD33" s="10">
        <v>17.621328201891547</v>
      </c>
      <c r="AE33" s="10">
        <v>0</v>
      </c>
      <c r="AF33" s="10">
        <v>0</v>
      </c>
      <c r="AG33" s="10">
        <v>0</v>
      </c>
    </row>
    <row r="34" spans="1:33" x14ac:dyDescent="0.25">
      <c r="A34" s="5"/>
      <c r="B34" s="11" t="s">
        <v>971</v>
      </c>
      <c r="C34" s="12">
        <v>13.235200714809967</v>
      </c>
      <c r="D34" s="12">
        <v>11.98779541641877</v>
      </c>
      <c r="E34" s="12">
        <v>11.115400725152377</v>
      </c>
      <c r="F34" s="12">
        <v>11.856703371621249</v>
      </c>
      <c r="G34" s="12">
        <v>11.661340481609088</v>
      </c>
      <c r="H34" s="12">
        <v>11.551946154468849</v>
      </c>
      <c r="I34" s="12">
        <v>12.252734046912824</v>
      </c>
      <c r="J34" s="12">
        <v>13.775067613883177</v>
      </c>
      <c r="K34" s="12">
        <v>12.694070556673909</v>
      </c>
      <c r="L34" s="12">
        <v>12.158617895419779</v>
      </c>
      <c r="M34" s="12">
        <v>13.586616478325446</v>
      </c>
      <c r="N34" s="12">
        <v>13.613855224519902</v>
      </c>
      <c r="O34" s="12">
        <v>12.04885199215331</v>
      </c>
      <c r="P34" s="12">
        <v>11.811933439039802</v>
      </c>
      <c r="Q34" s="12">
        <v>12.024941624299354</v>
      </c>
      <c r="R34" s="164">
        <v>11.835182539246635</v>
      </c>
      <c r="S34" s="12">
        <v>11.978487901062817</v>
      </c>
      <c r="T34" s="12">
        <v>12.622166850852853</v>
      </c>
      <c r="U34" s="12">
        <v>13.307088193246976</v>
      </c>
      <c r="V34" s="12">
        <v>13.044768471143422</v>
      </c>
      <c r="W34" s="12">
        <v>12.92951179392826</v>
      </c>
      <c r="X34" s="12">
        <v>13.224872598161758</v>
      </c>
      <c r="Y34" s="12">
        <v>13.124815255865309</v>
      </c>
      <c r="Z34" s="12">
        <v>13.296728213560645</v>
      </c>
      <c r="AA34" s="12">
        <v>13.456348895771701</v>
      </c>
      <c r="AB34" s="12">
        <v>13.664226612323567</v>
      </c>
      <c r="AC34" s="12">
        <v>13.625525375818174</v>
      </c>
      <c r="AD34" s="12">
        <v>13.134372832001951</v>
      </c>
      <c r="AE34" s="12">
        <v>0</v>
      </c>
      <c r="AF34" s="12">
        <v>0</v>
      </c>
      <c r="AG34" s="12">
        <v>0</v>
      </c>
    </row>
    <row r="35" spans="1:33" ht="15.75" thickBot="1" x14ac:dyDescent="0.3">
      <c r="A35" s="5"/>
      <c r="B35" s="13" t="s">
        <v>958</v>
      </c>
      <c r="C35" s="14">
        <v>0</v>
      </c>
      <c r="D35" s="14">
        <v>0</v>
      </c>
      <c r="E35" s="14">
        <v>0</v>
      </c>
      <c r="F35" s="14">
        <v>0</v>
      </c>
      <c r="G35" s="14">
        <v>0</v>
      </c>
      <c r="H35" s="14">
        <v>0</v>
      </c>
      <c r="I35" s="14">
        <v>0</v>
      </c>
      <c r="J35" s="14">
        <v>0</v>
      </c>
      <c r="K35" s="14">
        <v>0</v>
      </c>
      <c r="L35" s="14">
        <v>0</v>
      </c>
      <c r="M35" s="14">
        <v>0</v>
      </c>
      <c r="N35" s="14">
        <v>0</v>
      </c>
      <c r="O35" s="14">
        <v>0</v>
      </c>
      <c r="P35" s="14">
        <v>0</v>
      </c>
      <c r="Q35" s="14">
        <v>0</v>
      </c>
      <c r="R35" s="165">
        <v>0</v>
      </c>
      <c r="S35" s="14">
        <v>0</v>
      </c>
      <c r="T35" s="14">
        <v>0</v>
      </c>
      <c r="U35" s="14">
        <v>0</v>
      </c>
      <c r="V35" s="14">
        <v>0</v>
      </c>
      <c r="W35" s="14">
        <v>0</v>
      </c>
      <c r="X35" s="14">
        <v>0</v>
      </c>
      <c r="Y35" s="14">
        <v>0</v>
      </c>
      <c r="Z35" s="14">
        <v>0</v>
      </c>
      <c r="AA35" s="14">
        <v>0</v>
      </c>
      <c r="AB35" s="14">
        <v>0</v>
      </c>
      <c r="AC35" s="14">
        <v>0</v>
      </c>
      <c r="AD35" s="14">
        <v>0</v>
      </c>
      <c r="AE35" s="14">
        <v>0</v>
      </c>
      <c r="AF35" s="14">
        <v>0</v>
      </c>
      <c r="AG35" s="14">
        <v>0</v>
      </c>
    </row>
    <row r="37" spans="1:33" x14ac:dyDescent="0.25">
      <c r="I37" s="526" t="s">
        <v>975</v>
      </c>
      <c r="J37" s="524"/>
    </row>
    <row r="39" spans="1:33" x14ac:dyDescent="0.25">
      <c r="I39" s="524"/>
      <c r="J39" s="524"/>
      <c r="K39" s="524"/>
      <c r="L39" s="524"/>
      <c r="M39" s="524"/>
      <c r="N39" s="524"/>
      <c r="O39" s="524"/>
      <c r="P39" s="524"/>
      <c r="Q39" s="525" t="s">
        <v>976</v>
      </c>
      <c r="R39" s="280">
        <f>'EIA NG Consumption'!$I$20</f>
        <v>0.75778922249629066</v>
      </c>
      <c r="T39" s="283"/>
      <c r="U39" s="283"/>
    </row>
    <row r="40" spans="1:33" x14ac:dyDescent="0.25">
      <c r="I40" s="524"/>
      <c r="J40" s="524"/>
      <c r="K40" s="524"/>
      <c r="L40" s="524"/>
      <c r="M40" s="524"/>
      <c r="N40" s="524"/>
      <c r="O40" s="524"/>
      <c r="P40" s="524"/>
      <c r="Q40" s="525" t="s">
        <v>977</v>
      </c>
      <c r="R40" s="280">
        <f>SUM('2018 SEDS Benchmarking'!L100:L101)/CO2FFC!R16</f>
        <v>0.42976527016785188</v>
      </c>
      <c r="S40" s="283"/>
      <c r="T40" s="283"/>
    </row>
    <row r="41" spans="1:33" x14ac:dyDescent="0.25">
      <c r="T41" s="28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AG52"/>
  <sheetViews>
    <sheetView showGridLines="0" zoomScale="55" zoomScaleNormal="55" workbookViewId="0">
      <selection activeCell="R2" sqref="R2"/>
    </sheetView>
  </sheetViews>
  <sheetFormatPr defaultColWidth="8.85546875" defaultRowHeight="15" x14ac:dyDescent="0.25"/>
  <cols>
    <col min="1" max="1" width="9" style="3" customWidth="1"/>
    <col min="2" max="2" width="33.140625" style="3" bestFit="1" customWidth="1"/>
    <col min="3" max="17" width="7.42578125" style="3" bestFit="1" customWidth="1"/>
    <col min="18" max="18" width="9.42578125" style="3" bestFit="1" customWidth="1"/>
    <col min="19" max="30" width="7.42578125" style="3" bestFit="1" customWidth="1"/>
    <col min="31" max="33" width="5.42578125" style="3" bestFit="1" customWidth="1"/>
    <col min="34" max="16384" width="8.85546875" style="3"/>
  </cols>
  <sheetData>
    <row r="1" spans="1:33" ht="21" customHeight="1" thickBot="1" x14ac:dyDescent="0.3">
      <c r="A1" s="4" t="s">
        <v>978</v>
      </c>
      <c r="B1" s="4"/>
      <c r="C1" s="4"/>
      <c r="D1" s="4"/>
      <c r="E1" s="4"/>
      <c r="F1" s="4"/>
      <c r="G1" s="4"/>
      <c r="H1" s="4"/>
      <c r="I1" s="4"/>
      <c r="J1" s="4"/>
      <c r="K1" s="4"/>
      <c r="L1" s="4"/>
      <c r="M1" s="4"/>
      <c r="N1" s="4"/>
      <c r="O1" s="4"/>
    </row>
    <row r="2" spans="1:33" x14ac:dyDescent="0.25">
      <c r="R2" s="170" t="s">
        <v>968</v>
      </c>
    </row>
    <row r="3" spans="1:33" ht="15.75" thickBot="1" x14ac:dyDescent="0.3">
      <c r="B3" s="8" t="s">
        <v>969</v>
      </c>
      <c r="C3" s="9">
        <v>1990</v>
      </c>
      <c r="D3" s="9">
        <v>1991</v>
      </c>
      <c r="E3" s="9">
        <v>1992</v>
      </c>
      <c r="F3" s="9">
        <v>1993</v>
      </c>
      <c r="G3" s="9">
        <v>1994</v>
      </c>
      <c r="H3" s="9">
        <v>1995</v>
      </c>
      <c r="I3" s="9">
        <v>1996</v>
      </c>
      <c r="J3" s="9">
        <v>1997</v>
      </c>
      <c r="K3" s="9">
        <v>1998</v>
      </c>
      <c r="L3" s="9">
        <v>1999</v>
      </c>
      <c r="M3" s="9">
        <v>2000</v>
      </c>
      <c r="N3" s="9">
        <v>2001</v>
      </c>
      <c r="O3" s="9">
        <v>2002</v>
      </c>
      <c r="P3" s="9">
        <v>2003</v>
      </c>
      <c r="Q3" s="9">
        <v>2004</v>
      </c>
      <c r="R3" s="163">
        <v>2005</v>
      </c>
      <c r="S3" s="9">
        <v>2006</v>
      </c>
      <c r="T3" s="9">
        <v>2007</v>
      </c>
      <c r="U3" s="9">
        <v>2008</v>
      </c>
      <c r="V3" s="9">
        <v>2009</v>
      </c>
      <c r="W3" s="9">
        <v>2010</v>
      </c>
      <c r="X3" s="9">
        <v>2011</v>
      </c>
      <c r="Y3" s="9">
        <v>2012</v>
      </c>
      <c r="Z3" s="9">
        <v>2013</v>
      </c>
      <c r="AA3" s="9">
        <v>2014</v>
      </c>
      <c r="AB3" s="9">
        <v>2015</v>
      </c>
      <c r="AC3" s="9">
        <v>2016</v>
      </c>
      <c r="AD3" s="9">
        <v>2017</v>
      </c>
      <c r="AE3" s="9">
        <v>2018</v>
      </c>
      <c r="AF3" s="9">
        <v>2019</v>
      </c>
      <c r="AG3" s="9">
        <v>2020</v>
      </c>
    </row>
    <row r="4" spans="1:33" x14ac:dyDescent="0.25">
      <c r="B4" s="20" t="s">
        <v>78</v>
      </c>
      <c r="C4" s="21">
        <v>3.3081659262252745</v>
      </c>
      <c r="D4" s="21">
        <v>3.4003464497326199</v>
      </c>
      <c r="E4" s="21">
        <v>3.5175435164926965</v>
      </c>
      <c r="F4" s="21">
        <v>3.6037418231352589</v>
      </c>
      <c r="G4" s="21">
        <v>3.7851117617175594</v>
      </c>
      <c r="H4" s="21">
        <v>3.8261715229258457</v>
      </c>
      <c r="I4" s="21">
        <v>4.0159709489085218</v>
      </c>
      <c r="J4" s="21">
        <v>4.1769469663608785</v>
      </c>
      <c r="K4" s="21">
        <v>4.3066523047473195</v>
      </c>
      <c r="L4" s="21">
        <v>4.3134502784573012</v>
      </c>
      <c r="M4" s="21">
        <v>4.5804746857853651</v>
      </c>
      <c r="N4" s="21">
        <v>4.6383934217944045</v>
      </c>
      <c r="O4" s="21">
        <v>4.8600073647397934</v>
      </c>
      <c r="P4" s="21">
        <v>5.0266936801085347</v>
      </c>
      <c r="Q4" s="21">
        <v>5.2279137019239785</v>
      </c>
      <c r="R4" s="168">
        <v>5.4413700764173907</v>
      </c>
      <c r="S4" s="21">
        <v>5.362687368273205</v>
      </c>
      <c r="T4" s="21">
        <v>5.4751340369490222</v>
      </c>
      <c r="U4" s="21">
        <v>5.6158915358775507</v>
      </c>
      <c r="V4" s="21">
        <v>5.882293270245162</v>
      </c>
      <c r="W4" s="21">
        <v>5.9762710560568397</v>
      </c>
      <c r="X4" s="21">
        <v>5.973399086889561</v>
      </c>
      <c r="Y4" s="21">
        <v>5.7706231144076146</v>
      </c>
      <c r="Z4" s="21">
        <v>5.6448470949744802</v>
      </c>
      <c r="AA4" s="21">
        <v>5.3316533690765979</v>
      </c>
      <c r="AB4" s="21">
        <v>5.1668246829820976</v>
      </c>
      <c r="AC4" s="21">
        <v>4.9794250369993236</v>
      </c>
      <c r="AD4" s="21">
        <v>4.870450680383029</v>
      </c>
      <c r="AE4" s="21">
        <v>0</v>
      </c>
      <c r="AF4" s="21">
        <v>0</v>
      </c>
      <c r="AG4" s="21">
        <v>0</v>
      </c>
    </row>
    <row r="5" spans="1:33" x14ac:dyDescent="0.25">
      <c r="B5" s="22" t="s">
        <v>979</v>
      </c>
      <c r="C5" s="23">
        <v>0.42631004203933948</v>
      </c>
      <c r="D5" s="23">
        <v>0.43818897548100771</v>
      </c>
      <c r="E5" s="23">
        <v>0.45329169026967742</v>
      </c>
      <c r="F5" s="23">
        <v>0.46439971947619313</v>
      </c>
      <c r="G5" s="23">
        <v>0.48777213424195343</v>
      </c>
      <c r="H5" s="23">
        <v>0.49306334058322743</v>
      </c>
      <c r="I5" s="23">
        <v>0.51752202949852077</v>
      </c>
      <c r="J5" s="23">
        <v>0.53826636164444286</v>
      </c>
      <c r="K5" s="23">
        <v>0.55498096710661338</v>
      </c>
      <c r="L5" s="23">
        <v>0.55585699464655935</v>
      </c>
      <c r="M5" s="23">
        <v>0.59026735641563977</v>
      </c>
      <c r="N5" s="23">
        <v>0.59773111105597987</v>
      </c>
      <c r="O5" s="23">
        <v>0.55107893708015765</v>
      </c>
      <c r="P5" s="23">
        <v>0.49218937796533985</v>
      </c>
      <c r="Q5" s="23">
        <v>0.43098768494897483</v>
      </c>
      <c r="R5" s="164">
        <v>0.36437746047437874</v>
      </c>
      <c r="S5" s="23">
        <v>0.35910852912543778</v>
      </c>
      <c r="T5" s="23">
        <v>0.36663843997426487</v>
      </c>
      <c r="U5" s="23">
        <v>0.3760641653489431</v>
      </c>
      <c r="V5" s="23">
        <v>0.51772850288465166</v>
      </c>
      <c r="W5" s="23">
        <v>0.52599993311048032</v>
      </c>
      <c r="X5" s="23">
        <v>0.52574715749576773</v>
      </c>
      <c r="Y5" s="23">
        <v>0.50789988334078806</v>
      </c>
      <c r="Z5" s="23">
        <v>0.49682973990382301</v>
      </c>
      <c r="AA5" s="23">
        <v>0.46926407607638554</v>
      </c>
      <c r="AB5" s="23">
        <v>0.68890995773094643</v>
      </c>
      <c r="AC5" s="23">
        <v>0.66392333826657646</v>
      </c>
      <c r="AD5" s="23">
        <v>0.64939342405107059</v>
      </c>
      <c r="AE5" s="23">
        <v>0</v>
      </c>
      <c r="AF5" s="23">
        <v>0</v>
      </c>
      <c r="AG5" s="23">
        <v>0</v>
      </c>
    </row>
    <row r="6" spans="1:33" x14ac:dyDescent="0.25">
      <c r="B6" s="22" t="s">
        <v>980</v>
      </c>
      <c r="C6" s="23">
        <v>0.25578602522360366</v>
      </c>
      <c r="D6" s="23">
        <v>0.26291338528860458</v>
      </c>
      <c r="E6" s="23">
        <v>0.27197501416180642</v>
      </c>
      <c r="F6" s="23">
        <v>0.27863983168571582</v>
      </c>
      <c r="G6" s="23">
        <v>0.2926632805451721</v>
      </c>
      <c r="H6" s="23">
        <v>0.29583800434993646</v>
      </c>
      <c r="I6" s="23">
        <v>0.31051321769911261</v>
      </c>
      <c r="J6" s="23">
        <v>0.32295981698666582</v>
      </c>
      <c r="K6" s="23">
        <v>0.3329885802639681</v>
      </c>
      <c r="L6" s="23">
        <v>0.33351419678793576</v>
      </c>
      <c r="M6" s="23">
        <v>0.3541604138493839</v>
      </c>
      <c r="N6" s="23">
        <v>0.35863866663358801</v>
      </c>
      <c r="O6" s="23">
        <v>0.43912966949675081</v>
      </c>
      <c r="P6" s="23">
        <v>0.51971959464119222</v>
      </c>
      <c r="Q6" s="23">
        <v>0.60867611779465136</v>
      </c>
      <c r="R6" s="164">
        <v>0.70446309025046583</v>
      </c>
      <c r="S6" s="23">
        <v>0.69427648964251321</v>
      </c>
      <c r="T6" s="23">
        <v>0.70883431728357882</v>
      </c>
      <c r="U6" s="23">
        <v>0.72705738634128991</v>
      </c>
      <c r="V6" s="23">
        <v>0.6759318027785024</v>
      </c>
      <c r="W6" s="23">
        <v>0.68673074993507155</v>
      </c>
      <c r="X6" s="23">
        <v>0.68640073318691253</v>
      </c>
      <c r="Y6" s="23">
        <v>0.66309983295244102</v>
      </c>
      <c r="Z6" s="23">
        <v>0.64864696437620295</v>
      </c>
      <c r="AA6" s="23">
        <v>0.61265800734206177</v>
      </c>
      <c r="AB6" s="23">
        <v>0.64298262721555011</v>
      </c>
      <c r="AC6" s="23">
        <v>0.61966178238213787</v>
      </c>
      <c r="AD6" s="23">
        <v>0.60610052911433254</v>
      </c>
      <c r="AE6" s="23">
        <v>0</v>
      </c>
      <c r="AF6" s="23">
        <v>0</v>
      </c>
      <c r="AG6" s="23">
        <v>0</v>
      </c>
    </row>
    <row r="7" spans="1:33" x14ac:dyDescent="0.25">
      <c r="B7" s="22" t="s">
        <v>981</v>
      </c>
      <c r="C7" s="24">
        <v>0.30694323026832437</v>
      </c>
      <c r="D7" s="24">
        <v>0.3154960623463256</v>
      </c>
      <c r="E7" s="24">
        <v>0.32637001699416779</v>
      </c>
      <c r="F7" s="24">
        <v>0.33436779802285904</v>
      </c>
      <c r="G7" s="24">
        <v>0.35119593665420645</v>
      </c>
      <c r="H7" s="24">
        <v>0.35500560521992386</v>
      </c>
      <c r="I7" s="24">
        <v>0.37261586123893498</v>
      </c>
      <c r="J7" s="24">
        <v>0.38755178038399907</v>
      </c>
      <c r="K7" s="24">
        <v>0.39958629631676168</v>
      </c>
      <c r="L7" s="24">
        <v>0.40021703614552279</v>
      </c>
      <c r="M7" s="24">
        <v>0.42499249661926075</v>
      </c>
      <c r="N7" s="24">
        <v>0.43036639996030568</v>
      </c>
      <c r="O7" s="24">
        <v>0.44125458066966261</v>
      </c>
      <c r="P7" s="24">
        <v>0.44638279895845995</v>
      </c>
      <c r="Q7" s="24">
        <v>0.45384537096162136</v>
      </c>
      <c r="R7" s="164">
        <v>0.4615447832675465</v>
      </c>
      <c r="S7" s="24">
        <v>0.45487080355888787</v>
      </c>
      <c r="T7" s="24">
        <v>0.46440869063406898</v>
      </c>
      <c r="U7" s="24">
        <v>0.47634794277532788</v>
      </c>
      <c r="V7" s="24">
        <v>0.48570117460577111</v>
      </c>
      <c r="W7" s="24">
        <v>0.49346092388356932</v>
      </c>
      <c r="X7" s="24">
        <v>0.49322378528236505</v>
      </c>
      <c r="Y7" s="24">
        <v>0.47648056567539632</v>
      </c>
      <c r="Z7" s="24">
        <v>0.46609523506209183</v>
      </c>
      <c r="AA7" s="24">
        <v>0.44023481743938819</v>
      </c>
      <c r="AB7" s="24">
        <v>0.62001896195785178</v>
      </c>
      <c r="AC7" s="24">
        <v>0.59753100443991858</v>
      </c>
      <c r="AD7" s="24">
        <v>0.58445408164596346</v>
      </c>
      <c r="AE7" s="24">
        <v>0</v>
      </c>
      <c r="AF7" s="24">
        <v>0</v>
      </c>
      <c r="AG7" s="24">
        <v>0</v>
      </c>
    </row>
    <row r="8" spans="1:33" x14ac:dyDescent="0.25">
      <c r="B8" s="22" t="s">
        <v>982</v>
      </c>
      <c r="C8" s="24">
        <v>0.47746724708406019</v>
      </c>
      <c r="D8" s="24">
        <v>0.49077165253872851</v>
      </c>
      <c r="E8" s="24">
        <v>0.50768669310203862</v>
      </c>
      <c r="F8" s="24">
        <v>0.52012768581333624</v>
      </c>
      <c r="G8" s="24">
        <v>0.54630479035098789</v>
      </c>
      <c r="H8" s="24">
        <v>0.55223094145321472</v>
      </c>
      <c r="I8" s="24">
        <v>0.57962467303834342</v>
      </c>
      <c r="J8" s="24">
        <v>0.60285832504177606</v>
      </c>
      <c r="K8" s="24">
        <v>0.6215786831594069</v>
      </c>
      <c r="L8" s="24">
        <v>0.6225598340041465</v>
      </c>
      <c r="M8" s="24">
        <v>0.66109943918551661</v>
      </c>
      <c r="N8" s="24">
        <v>0.66945884438269765</v>
      </c>
      <c r="O8" s="24">
        <v>0.68880673231388956</v>
      </c>
      <c r="P8" s="24">
        <v>0.69936004211009284</v>
      </c>
      <c r="Q8" s="24">
        <v>0.7137613216475277</v>
      </c>
      <c r="R8" s="164">
        <v>0.72875492094875749</v>
      </c>
      <c r="S8" s="24">
        <v>0.71821705825087556</v>
      </c>
      <c r="T8" s="24">
        <v>0.73327687994852975</v>
      </c>
      <c r="U8" s="24">
        <v>0.7521283306978862</v>
      </c>
      <c r="V8" s="24">
        <v>0.74331892955431988</v>
      </c>
      <c r="W8" s="24">
        <v>0.75519447943633222</v>
      </c>
      <c r="X8" s="24">
        <v>0.75483156161685994</v>
      </c>
      <c r="Y8" s="24">
        <v>0.72920767448986956</v>
      </c>
      <c r="Z8" s="24">
        <v>0.71331392492087797</v>
      </c>
      <c r="AA8" s="24">
        <v>0.67373704318749938</v>
      </c>
      <c r="AB8" s="24">
        <v>0.45927330515396436</v>
      </c>
      <c r="AC8" s="24">
        <v>0.44261555884438436</v>
      </c>
      <c r="AD8" s="24">
        <v>0.43292894936738036</v>
      </c>
      <c r="AE8" s="24">
        <v>0</v>
      </c>
      <c r="AF8" s="24">
        <v>0</v>
      </c>
      <c r="AG8" s="24">
        <v>0</v>
      </c>
    </row>
    <row r="9" spans="1:33" ht="15.75" thickBot="1" x14ac:dyDescent="0.3">
      <c r="B9" s="25" t="s">
        <v>983</v>
      </c>
      <c r="C9" s="26">
        <v>1.8416593816099467</v>
      </c>
      <c r="D9" s="26">
        <v>1.8929763740779537</v>
      </c>
      <c r="E9" s="26">
        <v>1.9582201019650065</v>
      </c>
      <c r="F9" s="26">
        <v>2.0062067881371548</v>
      </c>
      <c r="G9" s="26">
        <v>2.1071756199252394</v>
      </c>
      <c r="H9" s="26">
        <v>2.1300336313195434</v>
      </c>
      <c r="I9" s="26">
        <v>2.2356951674336099</v>
      </c>
      <c r="J9" s="26">
        <v>2.3253106823039942</v>
      </c>
      <c r="K9" s="26">
        <v>2.3975177779005694</v>
      </c>
      <c r="L9" s="26">
        <v>2.4013022168731366</v>
      </c>
      <c r="M9" s="26">
        <v>2.5499549797155647</v>
      </c>
      <c r="N9" s="26">
        <v>2.5821983997618339</v>
      </c>
      <c r="O9" s="26">
        <v>2.7397374451793328</v>
      </c>
      <c r="P9" s="26">
        <v>2.8690418664334496</v>
      </c>
      <c r="Q9" s="26">
        <v>3.0206432065712034</v>
      </c>
      <c r="R9" s="165">
        <v>3.1822298214762417</v>
      </c>
      <c r="S9" s="26">
        <v>3.1362144876954905</v>
      </c>
      <c r="T9" s="26">
        <v>3.2019757091085803</v>
      </c>
      <c r="U9" s="26">
        <v>3.2842937107141035</v>
      </c>
      <c r="V9" s="26">
        <v>3.4596128604219167</v>
      </c>
      <c r="W9" s="26">
        <v>3.5148849696913862</v>
      </c>
      <c r="X9" s="26">
        <v>3.5131958493076558</v>
      </c>
      <c r="Y9" s="26">
        <v>3.3939351579491195</v>
      </c>
      <c r="Z9" s="26">
        <v>3.3199612307114839</v>
      </c>
      <c r="AA9" s="26">
        <v>3.1357594250312633</v>
      </c>
      <c r="AB9" s="26">
        <v>2.7556398309237857</v>
      </c>
      <c r="AC9" s="26">
        <v>2.6556933530663058</v>
      </c>
      <c r="AD9" s="26">
        <v>2.5975736962042824</v>
      </c>
      <c r="AE9" s="26">
        <v>0</v>
      </c>
      <c r="AF9" s="26">
        <v>0</v>
      </c>
      <c r="AG9" s="26">
        <v>0</v>
      </c>
    </row>
    <row r="10" spans="1:33" x14ac:dyDescent="0.25">
      <c r="B10" s="27" t="s">
        <v>79</v>
      </c>
      <c r="C10" s="28">
        <v>5.4204323173906479</v>
      </c>
      <c r="D10" s="28">
        <v>5.4484399690757703</v>
      </c>
      <c r="E10" s="28">
        <v>5.5958200391081636</v>
      </c>
      <c r="F10" s="28">
        <v>5.7769180587420639</v>
      </c>
      <c r="G10" s="28">
        <v>6.1187201768799202</v>
      </c>
      <c r="H10" s="28">
        <v>6.1614114517786041</v>
      </c>
      <c r="I10" s="28">
        <v>6.4240851559322785</v>
      </c>
      <c r="J10" s="28">
        <v>6.3452286608964972</v>
      </c>
      <c r="K10" s="28">
        <v>6.8151046037303997</v>
      </c>
      <c r="L10" s="28">
        <v>6.8980398829921716</v>
      </c>
      <c r="M10" s="28">
        <v>7.7668209231277743</v>
      </c>
      <c r="N10" s="28">
        <v>7.8445897423699602</v>
      </c>
      <c r="O10" s="28">
        <v>8.0281350325394545</v>
      </c>
      <c r="P10" s="28">
        <v>7.4810341083601637</v>
      </c>
      <c r="Q10" s="28">
        <v>7.643913558451314</v>
      </c>
      <c r="R10" s="169">
        <v>7.8032580622132732</v>
      </c>
      <c r="S10" s="28">
        <v>7.6778701903544766</v>
      </c>
      <c r="T10" s="28">
        <v>7.6559929235579265</v>
      </c>
      <c r="U10" s="28">
        <v>7.7721977874433046</v>
      </c>
      <c r="V10" s="28">
        <v>7.8995188025134526</v>
      </c>
      <c r="W10" s="28">
        <v>7.9796019890802761</v>
      </c>
      <c r="X10" s="28">
        <v>8.0451011366384062</v>
      </c>
      <c r="Y10" s="28">
        <v>7.8197719324408226</v>
      </c>
      <c r="Z10" s="28">
        <v>7.4524625722107611</v>
      </c>
      <c r="AA10" s="28">
        <v>7.2381448463966729</v>
      </c>
      <c r="AB10" s="28">
        <v>6.9055152236414177</v>
      </c>
      <c r="AC10" s="28">
        <v>6.6012974171232628</v>
      </c>
      <c r="AD10" s="28">
        <v>6.5850391461764755</v>
      </c>
      <c r="AE10" s="28">
        <v>0</v>
      </c>
      <c r="AF10" s="28">
        <v>0</v>
      </c>
      <c r="AG10" s="28">
        <v>0</v>
      </c>
    </row>
    <row r="11" spans="1:33" x14ac:dyDescent="0.25">
      <c r="B11" s="22" t="s">
        <v>979</v>
      </c>
      <c r="C11" s="24">
        <v>0.26227898309954745</v>
      </c>
      <c r="D11" s="24">
        <v>0.26363419205205341</v>
      </c>
      <c r="E11" s="24">
        <v>0.27076548576329823</v>
      </c>
      <c r="F11" s="24">
        <v>0.2795282931649386</v>
      </c>
      <c r="G11" s="24">
        <v>0.29606710533289937</v>
      </c>
      <c r="H11" s="24">
        <v>0.29813281218283566</v>
      </c>
      <c r="I11" s="24">
        <v>0.31084283012575542</v>
      </c>
      <c r="J11" s="24">
        <v>0.30702719326918537</v>
      </c>
      <c r="K11" s="24">
        <v>0.32976312598695484</v>
      </c>
      <c r="L11" s="24">
        <v>0.33377612337058893</v>
      </c>
      <c r="M11" s="24">
        <v>0.37581391563521499</v>
      </c>
      <c r="N11" s="24">
        <v>0.37957692301790136</v>
      </c>
      <c r="O11" s="24">
        <v>0.38845814673578005</v>
      </c>
      <c r="P11" s="29">
        <v>0.36198552137226597</v>
      </c>
      <c r="Q11" s="24">
        <v>0.34280888437143542</v>
      </c>
      <c r="R11" s="164">
        <v>0.32233310725307068</v>
      </c>
      <c r="S11" s="24">
        <v>0.28997554704529044</v>
      </c>
      <c r="T11" s="24">
        <v>0.26204863364350794</v>
      </c>
      <c r="U11" s="24">
        <v>0.23851408240147118</v>
      </c>
      <c r="V11" s="24">
        <v>0.21445863273508045</v>
      </c>
      <c r="W11" s="24">
        <v>0.18838658684490003</v>
      </c>
      <c r="X11" s="24">
        <v>0.16145490150989425</v>
      </c>
      <c r="Y11" s="24">
        <v>0.12925242863538547</v>
      </c>
      <c r="Z11" s="24">
        <v>0.12318119954067375</v>
      </c>
      <c r="AA11" s="24">
        <v>0.11963875779168058</v>
      </c>
      <c r="AB11" s="24">
        <v>0.11414074749820523</v>
      </c>
      <c r="AC11" s="24">
        <v>0.10911235400203743</v>
      </c>
      <c r="AD11" s="24">
        <v>0.10884362225085087</v>
      </c>
      <c r="AE11" s="24">
        <v>0</v>
      </c>
      <c r="AF11" s="24">
        <v>0</v>
      </c>
      <c r="AG11" s="24">
        <v>0</v>
      </c>
    </row>
    <row r="12" spans="1:33" x14ac:dyDescent="0.25">
      <c r="B12" s="22" t="s">
        <v>984</v>
      </c>
      <c r="C12" s="24">
        <v>0.69941062159879319</v>
      </c>
      <c r="D12" s="24">
        <v>0.70302451213880901</v>
      </c>
      <c r="E12" s="24">
        <v>0.72204129536879524</v>
      </c>
      <c r="F12" s="24">
        <v>0.7454087817731696</v>
      </c>
      <c r="G12" s="24">
        <v>0.78951228088773173</v>
      </c>
      <c r="H12" s="24">
        <v>0.79502083248756172</v>
      </c>
      <c r="I12" s="24">
        <v>0.82891421366868112</v>
      </c>
      <c r="J12" s="24">
        <v>0.81873918205116081</v>
      </c>
      <c r="K12" s="24">
        <v>0.8793683359652128</v>
      </c>
      <c r="L12" s="24">
        <v>0.89006966232157059</v>
      </c>
      <c r="M12" s="24">
        <v>1.0021704416939063</v>
      </c>
      <c r="N12" s="24">
        <v>1.0122051280477369</v>
      </c>
      <c r="O12" s="24">
        <v>1.0358883912954138</v>
      </c>
      <c r="P12" s="29">
        <v>0.96529472365937607</v>
      </c>
      <c r="Q12" s="24">
        <v>0.97148052734190482</v>
      </c>
      <c r="R12" s="164">
        <v>0.97659188106434081</v>
      </c>
      <c r="S12" s="24">
        <v>0.94600257877245886</v>
      </c>
      <c r="T12" s="24">
        <v>0.92845270976765171</v>
      </c>
      <c r="U12" s="24">
        <v>0.92746523258139613</v>
      </c>
      <c r="V12" s="24">
        <v>0.92733176380700888</v>
      </c>
      <c r="W12" s="24">
        <v>0.92125059250689834</v>
      </c>
      <c r="X12" s="24">
        <v>0.91320322152902589</v>
      </c>
      <c r="Y12" s="24">
        <v>0.87245389328885203</v>
      </c>
      <c r="Z12" s="24">
        <v>0.83147309689954763</v>
      </c>
      <c r="AA12" s="24">
        <v>0.80756161509384383</v>
      </c>
      <c r="AB12" s="24">
        <v>0.77045004561288544</v>
      </c>
      <c r="AC12" s="24">
        <v>0.73650838951375264</v>
      </c>
      <c r="AD12" s="24">
        <v>0.73469445019324331</v>
      </c>
      <c r="AE12" s="24">
        <v>0</v>
      </c>
      <c r="AF12" s="24">
        <v>0</v>
      </c>
      <c r="AG12" s="24">
        <v>0</v>
      </c>
    </row>
    <row r="13" spans="1:33" x14ac:dyDescent="0.25">
      <c r="B13" s="22" t="s">
        <v>985</v>
      </c>
      <c r="C13" s="24">
        <v>0.61198429389894415</v>
      </c>
      <c r="D13" s="24">
        <v>0.61514644812145791</v>
      </c>
      <c r="E13" s="24">
        <v>0.63178613344769585</v>
      </c>
      <c r="F13" s="24">
        <v>0.65223268405152346</v>
      </c>
      <c r="G13" s="24">
        <v>0.69082324577676513</v>
      </c>
      <c r="H13" s="24">
        <v>0.69564322842661652</v>
      </c>
      <c r="I13" s="24">
        <v>0.72529993696009609</v>
      </c>
      <c r="J13" s="24">
        <v>0.71639678429476583</v>
      </c>
      <c r="K13" s="24">
        <v>0.76944729396956135</v>
      </c>
      <c r="L13" s="24">
        <v>0.77881095453137428</v>
      </c>
      <c r="M13" s="24">
        <v>0.876899136482168</v>
      </c>
      <c r="N13" s="24">
        <v>0.8856794870417698</v>
      </c>
      <c r="O13" s="24">
        <v>0.9064023423834866</v>
      </c>
      <c r="P13" s="29">
        <v>0.84463288320195395</v>
      </c>
      <c r="Q13" s="24">
        <v>0.90400559501516242</v>
      </c>
      <c r="R13" s="164">
        <v>0.96468786168568632</v>
      </c>
      <c r="S13" s="24">
        <v>0.99035178008526803</v>
      </c>
      <c r="T13" s="24">
        <v>1.0285777394116229</v>
      </c>
      <c r="U13" s="24">
        <v>1.0858606849870063</v>
      </c>
      <c r="V13" s="24">
        <v>1.1460023500491612</v>
      </c>
      <c r="W13" s="24">
        <v>1.2004031132896171</v>
      </c>
      <c r="X13" s="24">
        <v>1.2533904863340055</v>
      </c>
      <c r="Y13" s="24">
        <v>1.2602111791950084</v>
      </c>
      <c r="Z13" s="24">
        <v>1.2010166955215689</v>
      </c>
      <c r="AA13" s="24">
        <v>1.1664778884688851</v>
      </c>
      <c r="AB13" s="24">
        <v>1.1128722881075011</v>
      </c>
      <c r="AC13" s="24">
        <v>1.0638454515198648</v>
      </c>
      <c r="AD13" s="24">
        <v>1.0612253169457957</v>
      </c>
      <c r="AE13" s="24">
        <v>0</v>
      </c>
      <c r="AF13" s="24">
        <v>0</v>
      </c>
      <c r="AG13" s="24">
        <v>0</v>
      </c>
    </row>
    <row r="14" spans="1:33" x14ac:dyDescent="0.25">
      <c r="B14" s="22" t="s">
        <v>981</v>
      </c>
      <c r="C14" s="24">
        <v>0.11656843693313221</v>
      </c>
      <c r="D14" s="24">
        <v>0.11717075202313484</v>
      </c>
      <c r="E14" s="24">
        <v>0.12034021589479921</v>
      </c>
      <c r="F14" s="24">
        <v>0.12423479696219497</v>
      </c>
      <c r="G14" s="24">
        <v>0.13158538014795529</v>
      </c>
      <c r="H14" s="24">
        <v>0.13250347208126026</v>
      </c>
      <c r="I14" s="24">
        <v>0.1381523689447802</v>
      </c>
      <c r="J14" s="24">
        <v>0.13645653034186017</v>
      </c>
      <c r="K14" s="24">
        <v>0.14656138932753546</v>
      </c>
      <c r="L14" s="24">
        <v>0.14834494372026175</v>
      </c>
      <c r="M14" s="24">
        <v>0.16702840694898444</v>
      </c>
      <c r="N14" s="24">
        <v>0.16870085467462284</v>
      </c>
      <c r="O14" s="24">
        <v>0.17264806521590226</v>
      </c>
      <c r="P14" s="24">
        <v>0.16088245394322936</v>
      </c>
      <c r="Q14" s="24">
        <v>0.14962981357692007</v>
      </c>
      <c r="R14" s="164">
        <v>0.1376859717129765</v>
      </c>
      <c r="S14" s="24">
        <v>0.12065257075100122</v>
      </c>
      <c r="T14" s="24">
        <v>0.10553004256925923</v>
      </c>
      <c r="U14" s="24">
        <v>9.2128750296964657E-2</v>
      </c>
      <c r="V14" s="24">
        <v>7.8389134714950279E-2</v>
      </c>
      <c r="W14" s="24">
        <v>6.3780402363423888E-2</v>
      </c>
      <c r="X14" s="24">
        <v>4.8774076028081197E-2</v>
      </c>
      <c r="Y14" s="24">
        <v>3.2313107158846367E-2</v>
      </c>
      <c r="Z14" s="24">
        <v>3.0795299885168437E-2</v>
      </c>
      <c r="AA14" s="24">
        <v>2.9909689447920145E-2</v>
      </c>
      <c r="AB14" s="24">
        <v>2.8535186874551307E-2</v>
      </c>
      <c r="AC14" s="24">
        <v>2.7278088500509359E-2</v>
      </c>
      <c r="AD14" s="24">
        <v>2.7210905562712717E-2</v>
      </c>
      <c r="AE14" s="24">
        <v>0</v>
      </c>
      <c r="AF14" s="24">
        <v>0</v>
      </c>
      <c r="AG14" s="24">
        <v>0</v>
      </c>
    </row>
    <row r="15" spans="1:33" x14ac:dyDescent="0.25">
      <c r="B15" s="22" t="s">
        <v>986</v>
      </c>
      <c r="C15" s="24">
        <v>2.0982318647963796</v>
      </c>
      <c r="D15" s="24">
        <v>2.1090735364164273</v>
      </c>
      <c r="E15" s="24">
        <v>2.1661238861063858</v>
      </c>
      <c r="F15" s="24">
        <v>2.2362263453195088</v>
      </c>
      <c r="G15" s="24">
        <v>2.368536842663195</v>
      </c>
      <c r="H15" s="24">
        <v>2.3850624974626853</v>
      </c>
      <c r="I15" s="24">
        <v>2.4867426410060434</v>
      </c>
      <c r="J15" s="24">
        <v>2.456217546153483</v>
      </c>
      <c r="K15" s="24">
        <v>2.6381050078956387</v>
      </c>
      <c r="L15" s="24">
        <v>2.6702089869647114</v>
      </c>
      <c r="M15" s="24">
        <v>3.0065113250817199</v>
      </c>
      <c r="N15" s="24">
        <v>3.0366153841432109</v>
      </c>
      <c r="O15" s="24">
        <v>3.1076651738862404</v>
      </c>
      <c r="P15" s="24">
        <v>2.8958841709781278</v>
      </c>
      <c r="Q15" s="24">
        <v>2.7740574946345053</v>
      </c>
      <c r="R15" s="164">
        <v>2.6431545940759138</v>
      </c>
      <c r="S15" s="24">
        <v>2.4149845853336589</v>
      </c>
      <c r="T15" s="24">
        <v>2.2229344067275334</v>
      </c>
      <c r="U15" s="24">
        <v>2.0686952581258864</v>
      </c>
      <c r="V15" s="24">
        <v>1.9115248999594887</v>
      </c>
      <c r="W15" s="24">
        <v>1.7379076283276371</v>
      </c>
      <c r="X15" s="24">
        <v>1.5575929686622414</v>
      </c>
      <c r="Y15" s="24">
        <v>1.3248373935127016</v>
      </c>
      <c r="Z15" s="24">
        <v>1.2626072952919059</v>
      </c>
      <c r="AA15" s="24">
        <v>1.2262972673647257</v>
      </c>
      <c r="AB15" s="24">
        <v>1.1699426618566038</v>
      </c>
      <c r="AC15" s="24">
        <v>1.1184016285208833</v>
      </c>
      <c r="AD15" s="24">
        <v>1.115647128071221</v>
      </c>
      <c r="AE15" s="24">
        <v>0</v>
      </c>
      <c r="AF15" s="24">
        <v>0</v>
      </c>
      <c r="AG15" s="24">
        <v>0</v>
      </c>
    </row>
    <row r="16" spans="1:33" x14ac:dyDescent="0.25">
      <c r="B16" s="22" t="s">
        <v>987</v>
      </c>
      <c r="C16" s="24">
        <v>2.9142109233283052E-2</v>
      </c>
      <c r="D16" s="24">
        <v>2.9292688005783711E-2</v>
      </c>
      <c r="E16" s="24">
        <v>3.0085053973699802E-2</v>
      </c>
      <c r="F16" s="24">
        <v>3.1058699240548743E-2</v>
      </c>
      <c r="G16" s="24">
        <v>3.2896345036988822E-2</v>
      </c>
      <c r="H16" s="24">
        <v>3.3125868020315065E-2</v>
      </c>
      <c r="I16" s="24">
        <v>3.4538092236195049E-2</v>
      </c>
      <c r="J16" s="24">
        <v>3.4114132585465043E-2</v>
      </c>
      <c r="K16" s="24">
        <v>3.6640347331883864E-2</v>
      </c>
      <c r="L16" s="24">
        <v>3.7086235930065437E-2</v>
      </c>
      <c r="M16" s="24">
        <v>4.1757101737246109E-2</v>
      </c>
      <c r="N16" s="24">
        <v>4.217521366865571E-2</v>
      </c>
      <c r="O16" s="24">
        <v>4.3162016303975564E-2</v>
      </c>
      <c r="P16" s="24">
        <v>4.0220613485807341E-2</v>
      </c>
      <c r="Q16" s="24">
        <v>5.4078063771936045E-2</v>
      </c>
      <c r="R16" s="164">
        <v>6.8457742510900754E-2</v>
      </c>
      <c r="S16" s="24">
        <v>8.0397141867066785E-2</v>
      </c>
      <c r="T16" s="24">
        <v>9.3170327698146108E-2</v>
      </c>
      <c r="U16" s="24">
        <v>0.10778411477891449</v>
      </c>
      <c r="V16" s="24">
        <v>0.12296564266479516</v>
      </c>
      <c r="W16" s="24">
        <v>0.13776409330753142</v>
      </c>
      <c r="X16" s="24">
        <v>0.15255800164809447</v>
      </c>
      <c r="Y16" s="24">
        <v>0.16156553579423188</v>
      </c>
      <c r="Z16" s="24">
        <v>0.15397649942584218</v>
      </c>
      <c r="AA16" s="24">
        <v>0.14954844723960073</v>
      </c>
      <c r="AB16" s="24">
        <v>0.14267593437275658</v>
      </c>
      <c r="AC16" s="24">
        <v>0.13639044250254678</v>
      </c>
      <c r="AD16" s="24">
        <v>0.13605452781356359</v>
      </c>
      <c r="AE16" s="24">
        <v>0</v>
      </c>
      <c r="AF16" s="24">
        <v>0</v>
      </c>
      <c r="AG16" s="24">
        <v>0</v>
      </c>
    </row>
    <row r="17" spans="2:33" x14ac:dyDescent="0.25">
      <c r="B17" s="22" t="s">
        <v>982</v>
      </c>
      <c r="C17" s="24">
        <v>0.49541585696581175</v>
      </c>
      <c r="D17" s="24">
        <v>0.49797569609832315</v>
      </c>
      <c r="E17" s="24">
        <v>0.5114459175528967</v>
      </c>
      <c r="F17" s="24">
        <v>0.5279978870893286</v>
      </c>
      <c r="G17" s="24">
        <v>0.55923786562880995</v>
      </c>
      <c r="H17" s="24">
        <v>0.56313975634535629</v>
      </c>
      <c r="I17" s="24">
        <v>0.58714756801531576</v>
      </c>
      <c r="J17" s="24">
        <v>0.5799402539529056</v>
      </c>
      <c r="K17" s="24">
        <v>0.62288590464202598</v>
      </c>
      <c r="L17" s="24">
        <v>0.63046601081111253</v>
      </c>
      <c r="M17" s="24">
        <v>0.70987072953318375</v>
      </c>
      <c r="N17" s="24">
        <v>0.71697863236714676</v>
      </c>
      <c r="O17" s="24">
        <v>0.73375427716758446</v>
      </c>
      <c r="P17" s="24">
        <v>0.68375042925872465</v>
      </c>
      <c r="Q17" s="24">
        <v>0.76841419017736345</v>
      </c>
      <c r="R17" s="164">
        <v>0.85566399488442124</v>
      </c>
      <c r="S17" s="24">
        <v>0.91200152443263893</v>
      </c>
      <c r="T17" s="24">
        <v>0.9792900690999059</v>
      </c>
      <c r="U17" s="24">
        <v>1.0651019786518723</v>
      </c>
      <c r="V17" s="24">
        <v>1.1546602544803652</v>
      </c>
      <c r="W17" s="24">
        <v>1.2392071258454993</v>
      </c>
      <c r="X17" s="24">
        <v>1.3228180798984086</v>
      </c>
      <c r="Y17" s="24">
        <v>1.3571505006715476</v>
      </c>
      <c r="Z17" s="24">
        <v>1.2934025951770747</v>
      </c>
      <c r="AA17" s="24">
        <v>1.2562069568126459</v>
      </c>
      <c r="AB17" s="24">
        <v>1.1984778487311551</v>
      </c>
      <c r="AC17" s="24">
        <v>1.145679717021393</v>
      </c>
      <c r="AD17" s="24">
        <v>1.142858033633934</v>
      </c>
      <c r="AE17" s="24">
        <v>0</v>
      </c>
      <c r="AF17" s="24">
        <v>0</v>
      </c>
      <c r="AG17" s="24">
        <v>0</v>
      </c>
    </row>
    <row r="18" spans="2:33" x14ac:dyDescent="0.25">
      <c r="B18" s="22" t="s">
        <v>988</v>
      </c>
      <c r="C18" s="24">
        <v>0.1748526553996983</v>
      </c>
      <c r="D18" s="24">
        <v>0.17575612803470225</v>
      </c>
      <c r="E18" s="24">
        <v>0.18051032384219881</v>
      </c>
      <c r="F18" s="24">
        <v>0.1863521954432924</v>
      </c>
      <c r="G18" s="24">
        <v>0.19737807022193293</v>
      </c>
      <c r="H18" s="24">
        <v>0.19875520812189043</v>
      </c>
      <c r="I18" s="24">
        <v>0.20722855341717028</v>
      </c>
      <c r="J18" s="24">
        <v>0.2046847955127902</v>
      </c>
      <c r="K18" s="24">
        <v>0.2198420839913032</v>
      </c>
      <c r="L18" s="24">
        <v>0.22251741558039265</v>
      </c>
      <c r="M18" s="24">
        <v>0.25054261042347659</v>
      </c>
      <c r="N18" s="24">
        <v>0.25305128201193422</v>
      </c>
      <c r="O18" s="24">
        <v>0.25897209782385344</v>
      </c>
      <c r="P18" s="24">
        <v>0.24132368091484402</v>
      </c>
      <c r="Q18" s="24">
        <v>0.26129554330557231</v>
      </c>
      <c r="R18" s="164">
        <v>0.28176698296270564</v>
      </c>
      <c r="S18" s="24">
        <v>0.29202243325972776</v>
      </c>
      <c r="T18" s="24">
        <v>0.30593129102993699</v>
      </c>
      <c r="U18" s="24">
        <v>0.3255394908452513</v>
      </c>
      <c r="V18" s="24">
        <v>0.34608217983107914</v>
      </c>
      <c r="W18" s="24">
        <v>0.36495469270831332</v>
      </c>
      <c r="X18" s="24">
        <v>0.38344049672239106</v>
      </c>
      <c r="Y18" s="24">
        <v>0.38775728590615655</v>
      </c>
      <c r="Z18" s="24">
        <v>0.36954359862202124</v>
      </c>
      <c r="AA18" s="24">
        <v>0.35891627337504167</v>
      </c>
      <c r="AB18" s="24">
        <v>0.34242224249461578</v>
      </c>
      <c r="AC18" s="24">
        <v>0.32733706200611223</v>
      </c>
      <c r="AD18" s="24">
        <v>0.32653086675255272</v>
      </c>
      <c r="AE18" s="24">
        <v>0</v>
      </c>
      <c r="AF18" s="24">
        <v>0</v>
      </c>
      <c r="AG18" s="24">
        <v>0</v>
      </c>
    </row>
    <row r="19" spans="2:33" x14ac:dyDescent="0.25">
      <c r="B19" s="22" t="s">
        <v>989</v>
      </c>
      <c r="C19" s="24">
        <v>0.26227898309954745</v>
      </c>
      <c r="D19" s="24">
        <v>0.26363419205205341</v>
      </c>
      <c r="E19" s="24">
        <v>0.27076548576329823</v>
      </c>
      <c r="F19" s="24">
        <v>0.2795282931649386</v>
      </c>
      <c r="G19" s="24">
        <v>0.29606710533289937</v>
      </c>
      <c r="H19" s="24">
        <v>0.29813281218283566</v>
      </c>
      <c r="I19" s="24">
        <v>0.31084283012575542</v>
      </c>
      <c r="J19" s="24">
        <v>0.30702719326918537</v>
      </c>
      <c r="K19" s="24">
        <v>0.32976312598695484</v>
      </c>
      <c r="L19" s="24">
        <v>0.33377612337058893</v>
      </c>
      <c r="M19" s="24">
        <v>0.37581391563521499</v>
      </c>
      <c r="N19" s="24">
        <v>0.37957692301790136</v>
      </c>
      <c r="O19" s="24">
        <v>0.38845814673578005</v>
      </c>
      <c r="P19" s="24">
        <v>0.36198552137226597</v>
      </c>
      <c r="Q19" s="24">
        <v>0.42352973462138044</v>
      </c>
      <c r="R19" s="164">
        <v>0.48714021049540784</v>
      </c>
      <c r="S19" s="24">
        <v>0.53321385886092809</v>
      </c>
      <c r="T19" s="24">
        <v>0.58544227412437522</v>
      </c>
      <c r="U19" s="24">
        <v>0.64889183518199489</v>
      </c>
      <c r="V19" s="24">
        <v>0.71497910782546481</v>
      </c>
      <c r="W19" s="24">
        <v>0.77824697263090781</v>
      </c>
      <c r="X19" s="24">
        <v>0.84111450166667434</v>
      </c>
      <c r="Y19" s="24">
        <v>0.87245389328885203</v>
      </c>
      <c r="Z19" s="24">
        <v>0.83147309689954763</v>
      </c>
      <c r="AA19" s="24">
        <v>0.80756161509384383</v>
      </c>
      <c r="AB19" s="24">
        <v>0.77045004561288544</v>
      </c>
      <c r="AC19" s="24">
        <v>0.73650838951375264</v>
      </c>
      <c r="AD19" s="24">
        <v>0.73469445019324331</v>
      </c>
      <c r="AE19" s="24">
        <v>0</v>
      </c>
      <c r="AF19" s="24">
        <v>0</v>
      </c>
      <c r="AG19" s="24">
        <v>0</v>
      </c>
    </row>
    <row r="20" spans="2:33" ht="15.75" thickBot="1" x14ac:dyDescent="0.3">
      <c r="B20" s="25" t="s">
        <v>958</v>
      </c>
      <c r="C20" s="26">
        <v>0.67026851236551044</v>
      </c>
      <c r="D20" s="26">
        <v>0.67373182413302513</v>
      </c>
      <c r="E20" s="26">
        <v>0.69195624139509548</v>
      </c>
      <c r="F20" s="26">
        <v>0.71435008253262078</v>
      </c>
      <c r="G20" s="26">
        <v>0.75661593585074294</v>
      </c>
      <c r="H20" s="26">
        <v>0.76189496446724669</v>
      </c>
      <c r="I20" s="26">
        <v>0.79437612143248604</v>
      </c>
      <c r="J20" s="26">
        <v>0.78462504946569589</v>
      </c>
      <c r="K20" s="26">
        <v>0.84272798863332909</v>
      </c>
      <c r="L20" s="26">
        <v>0.85298342639150504</v>
      </c>
      <c r="M20" s="26">
        <v>0.96041333995666045</v>
      </c>
      <c r="N20" s="26">
        <v>0.97002991437908104</v>
      </c>
      <c r="O20" s="26">
        <v>0.9927263749914379</v>
      </c>
      <c r="P20" s="26">
        <v>0.92507411017356866</v>
      </c>
      <c r="Q20" s="26">
        <v>0.99461371163513357</v>
      </c>
      <c r="R20" s="165">
        <v>1.0657757155678496</v>
      </c>
      <c r="S20" s="26">
        <v>1.0982681699464372</v>
      </c>
      <c r="T20" s="26">
        <v>1.1446154294859869</v>
      </c>
      <c r="U20" s="26">
        <v>1.2122163595925475</v>
      </c>
      <c r="V20" s="26">
        <v>1.2831248364460592</v>
      </c>
      <c r="W20" s="26">
        <v>1.3477007812555475</v>
      </c>
      <c r="X20" s="26">
        <v>1.41075440263959</v>
      </c>
      <c r="Y20" s="26">
        <v>1.4217767149892404</v>
      </c>
      <c r="Z20" s="26">
        <v>1.354993194947411</v>
      </c>
      <c r="AA20" s="26">
        <v>1.316026335708486</v>
      </c>
      <c r="AB20" s="26">
        <v>1.2555482224802579</v>
      </c>
      <c r="AC20" s="26">
        <v>1.2002358940224114</v>
      </c>
      <c r="AD20" s="26">
        <v>1.1972798447593596</v>
      </c>
      <c r="AE20" s="26">
        <v>0</v>
      </c>
      <c r="AF20" s="26">
        <v>0</v>
      </c>
      <c r="AG20" s="26">
        <v>0</v>
      </c>
    </row>
    <row r="21" spans="2:33" x14ac:dyDescent="0.25">
      <c r="B21" s="30" t="s">
        <v>80</v>
      </c>
      <c r="C21" s="31">
        <v>4.0942836060475054</v>
      </c>
      <c r="D21" s="31">
        <v>4.2180067275691648</v>
      </c>
      <c r="E21" s="31">
        <v>4.2759254635782042</v>
      </c>
      <c r="F21" s="31">
        <v>4.4684440790448745</v>
      </c>
      <c r="G21" s="31">
        <v>4.8097023592859323</v>
      </c>
      <c r="H21" s="31">
        <v>5.2425973251375382</v>
      </c>
      <c r="I21" s="31">
        <v>5.4933065955616467</v>
      </c>
      <c r="J21" s="31">
        <v>5.7402090007081652</v>
      </c>
      <c r="K21" s="31">
        <v>5.7388494059661692</v>
      </c>
      <c r="L21" s="31">
        <v>5.5270245451631537</v>
      </c>
      <c r="M21" s="31">
        <v>5.0957610930019444</v>
      </c>
      <c r="N21" s="31">
        <v>4.8912780438057073</v>
      </c>
      <c r="O21" s="31">
        <v>4.931793967117196</v>
      </c>
      <c r="P21" s="31">
        <v>5.4269583721522299</v>
      </c>
      <c r="Q21" s="31">
        <v>5.540892411531515</v>
      </c>
      <c r="R21" s="168">
        <v>5.9039042076445138</v>
      </c>
      <c r="S21" s="31">
        <v>6.0876858751427587</v>
      </c>
      <c r="T21" s="31">
        <v>5.9559731003022582</v>
      </c>
      <c r="U21" s="31">
        <v>6.0140225094525128</v>
      </c>
      <c r="V21" s="31">
        <v>5.7966738422658359</v>
      </c>
      <c r="W21" s="31">
        <v>5.8945606787549636</v>
      </c>
      <c r="X21" s="31">
        <v>6.0052361604349995</v>
      </c>
      <c r="Y21" s="31">
        <v>6.1847037053365952</v>
      </c>
      <c r="Z21" s="31">
        <v>6.0385153028902101</v>
      </c>
      <c r="AA21" s="31">
        <v>6.0694823503823212</v>
      </c>
      <c r="AB21" s="31">
        <v>5.8925330479071727</v>
      </c>
      <c r="AC21" s="31">
        <v>5.6906145377391217</v>
      </c>
      <c r="AD21" s="31">
        <v>5.7932174097951865</v>
      </c>
      <c r="AE21" s="31">
        <v>0</v>
      </c>
      <c r="AF21" s="31">
        <v>0</v>
      </c>
      <c r="AG21" s="31">
        <v>0</v>
      </c>
    </row>
    <row r="22" spans="2:33" x14ac:dyDescent="0.25">
      <c r="B22" s="32" t="s">
        <v>990</v>
      </c>
      <c r="C22" s="23">
        <v>4.5955175067386297E-3</v>
      </c>
      <c r="D22" s="23">
        <v>4.7343871664029778E-3</v>
      </c>
      <c r="E22" s="23">
        <v>4.7993964796084858E-3</v>
      </c>
      <c r="F22" s="23">
        <v>5.0154837742070737E-3</v>
      </c>
      <c r="G22" s="23">
        <v>5.3985198684460963E-3</v>
      </c>
      <c r="H22" s="23">
        <v>5.8844110732497049E-3</v>
      </c>
      <c r="I22" s="23">
        <v>6.1658128890970188E-3</v>
      </c>
      <c r="J22" s="23">
        <v>6.4429417923392756E-3</v>
      </c>
      <c r="K22" s="23">
        <v>6.4414157521231865E-3</v>
      </c>
      <c r="L22" s="23">
        <v>6.2036586864560941E-3</v>
      </c>
      <c r="M22" s="23">
        <v>5.719598729911797E-3</v>
      </c>
      <c r="N22" s="23">
        <v>5.4900822814116E-3</v>
      </c>
      <c r="O22" s="23">
        <v>5.5355582798511356E-3</v>
      </c>
      <c r="P22" s="23">
        <v>6.0913421265517409E-3</v>
      </c>
      <c r="Q22" s="23">
        <v>6.2192242966602274E-3</v>
      </c>
      <c r="R22" s="164">
        <v>6.6266770343567198E-3</v>
      </c>
      <c r="S22" s="23">
        <v>7.6393290260432289E-2</v>
      </c>
      <c r="T22" s="23">
        <v>7.4740450011154272E-2</v>
      </c>
      <c r="U22" s="23">
        <v>7.5468901750224665E-2</v>
      </c>
      <c r="V22" s="23">
        <v>7.2741431877328108E-2</v>
      </c>
      <c r="W22" s="23">
        <v>3.5350513050764663E-2</v>
      </c>
      <c r="X22" s="23">
        <v>3.6014249548317535E-2</v>
      </c>
      <c r="Y22" s="23">
        <v>3.709054176651428E-2</v>
      </c>
      <c r="Z22" s="23">
        <v>3.6213829266602778E-2</v>
      </c>
      <c r="AA22" s="23">
        <v>6.9238734432259946E-2</v>
      </c>
      <c r="AB22" s="23">
        <v>6.7220152771621508E-2</v>
      </c>
      <c r="AC22" s="23">
        <v>6.4916730289207886E-2</v>
      </c>
      <c r="AD22" s="23">
        <v>6.6087191392835545E-2</v>
      </c>
      <c r="AE22" s="23">
        <v>0</v>
      </c>
      <c r="AF22" s="23">
        <v>0</v>
      </c>
      <c r="AG22" s="23">
        <v>0</v>
      </c>
    </row>
    <row r="23" spans="2:33" x14ac:dyDescent="0.25">
      <c r="B23" s="22" t="s">
        <v>991</v>
      </c>
      <c r="C23" s="23">
        <v>4.5955175067386297E-3</v>
      </c>
      <c r="D23" s="23">
        <v>4.7343871664029778E-3</v>
      </c>
      <c r="E23" s="23">
        <v>4.7993964796084858E-3</v>
      </c>
      <c r="F23" s="23">
        <v>5.0154837742070737E-3</v>
      </c>
      <c r="G23" s="23">
        <v>5.3985198684460963E-3</v>
      </c>
      <c r="H23" s="23">
        <v>5.8844110732497049E-3</v>
      </c>
      <c r="I23" s="23">
        <v>6.1658128890970188E-3</v>
      </c>
      <c r="J23" s="23">
        <v>6.4429417923392756E-3</v>
      </c>
      <c r="K23" s="23">
        <v>6.4414157521231865E-3</v>
      </c>
      <c r="L23" s="23">
        <v>6.2036586864560941E-3</v>
      </c>
      <c r="M23" s="23">
        <v>5.719598729911797E-3</v>
      </c>
      <c r="N23" s="23">
        <v>5.4900822814116E-3</v>
      </c>
      <c r="O23" s="23">
        <v>5.5355582798511356E-3</v>
      </c>
      <c r="P23" s="23">
        <v>6.0913421265517409E-3</v>
      </c>
      <c r="Q23" s="23">
        <v>6.2192242966602274E-3</v>
      </c>
      <c r="R23" s="164">
        <v>6.6266770343567198E-3</v>
      </c>
      <c r="S23" s="23">
        <v>7.6393290260432289E-2</v>
      </c>
      <c r="T23" s="23">
        <v>7.4740450011154272E-2</v>
      </c>
      <c r="U23" s="23">
        <v>7.5468901750224665E-2</v>
      </c>
      <c r="V23" s="23">
        <v>7.2741431877328108E-2</v>
      </c>
      <c r="W23" s="23">
        <v>3.5350513050764663E-2</v>
      </c>
      <c r="X23" s="23">
        <v>3.6014249548317535E-2</v>
      </c>
      <c r="Y23" s="23">
        <v>3.709054176651428E-2</v>
      </c>
      <c r="Z23" s="23">
        <v>3.6213829266602778E-2</v>
      </c>
      <c r="AA23" s="23">
        <v>6.9238734432259946E-2</v>
      </c>
      <c r="AB23" s="23">
        <v>6.7220152771621508E-2</v>
      </c>
      <c r="AC23" s="23">
        <v>6.4916730289207886E-2</v>
      </c>
      <c r="AD23" s="23">
        <v>6.6087191392835545E-2</v>
      </c>
      <c r="AE23" s="23">
        <v>0</v>
      </c>
      <c r="AF23" s="23">
        <v>0</v>
      </c>
      <c r="AG23" s="23">
        <v>0</v>
      </c>
    </row>
    <row r="24" spans="2:33" x14ac:dyDescent="0.25">
      <c r="B24" s="22" t="s">
        <v>992</v>
      </c>
      <c r="C24" s="24">
        <v>0</v>
      </c>
      <c r="D24" s="24">
        <v>0</v>
      </c>
      <c r="E24" s="24">
        <v>0</v>
      </c>
      <c r="F24" s="24">
        <v>0</v>
      </c>
      <c r="G24" s="24">
        <v>0</v>
      </c>
      <c r="H24" s="24">
        <v>0</v>
      </c>
      <c r="I24" s="24">
        <v>0</v>
      </c>
      <c r="J24" s="24">
        <v>0</v>
      </c>
      <c r="K24" s="24">
        <v>0</v>
      </c>
      <c r="L24" s="24">
        <v>0</v>
      </c>
      <c r="M24" s="24">
        <v>0</v>
      </c>
      <c r="N24" s="24">
        <v>0</v>
      </c>
      <c r="O24" s="24">
        <v>0</v>
      </c>
      <c r="P24" s="24">
        <v>0</v>
      </c>
      <c r="Q24" s="24">
        <v>0</v>
      </c>
      <c r="R24" s="164">
        <v>0</v>
      </c>
      <c r="S24" s="24">
        <v>0</v>
      </c>
      <c r="T24" s="24">
        <v>0</v>
      </c>
      <c r="U24" s="24">
        <v>0</v>
      </c>
      <c r="V24" s="24">
        <v>0</v>
      </c>
      <c r="W24" s="24">
        <v>0</v>
      </c>
      <c r="X24" s="24">
        <v>0</v>
      </c>
      <c r="Y24" s="24">
        <v>0</v>
      </c>
      <c r="Z24" s="24">
        <v>0</v>
      </c>
      <c r="AA24" s="24">
        <v>0</v>
      </c>
      <c r="AB24" s="24">
        <v>0</v>
      </c>
      <c r="AC24" s="24">
        <v>0</v>
      </c>
      <c r="AD24" s="24">
        <v>0</v>
      </c>
      <c r="AE24" s="24">
        <v>0</v>
      </c>
      <c r="AF24" s="24">
        <v>0</v>
      </c>
      <c r="AG24" s="24">
        <v>0</v>
      </c>
    </row>
    <row r="25" spans="2:33" x14ac:dyDescent="0.25">
      <c r="B25" s="32" t="s">
        <v>993</v>
      </c>
      <c r="C25" s="24">
        <v>3.0886311916562024</v>
      </c>
      <c r="D25" s="24">
        <v>3.1819650026546467</v>
      </c>
      <c r="E25" s="24">
        <v>3.2256575339572144</v>
      </c>
      <c r="F25" s="24">
        <v>3.3708890464558925</v>
      </c>
      <c r="G25" s="24">
        <v>3.6283262614076452</v>
      </c>
      <c r="H25" s="24">
        <v>3.9548920352747285</v>
      </c>
      <c r="I25" s="24">
        <v>4.1440212083309165</v>
      </c>
      <c r="J25" s="24">
        <v>4.33027857181792</v>
      </c>
      <c r="K25" s="24">
        <v>4.3292529255432122</v>
      </c>
      <c r="L25" s="24">
        <v>4.1694572359436792</v>
      </c>
      <c r="M25" s="24">
        <v>3.8441222376062463</v>
      </c>
      <c r="N25" s="24">
        <v>3.6898650378901356</v>
      </c>
      <c r="O25" s="24">
        <v>3.7204292968764396</v>
      </c>
      <c r="P25" s="24">
        <v>4.0939696701251567</v>
      </c>
      <c r="Q25" s="24">
        <v>4.179918827945702</v>
      </c>
      <c r="R25" s="164">
        <v>4.453766383292785</v>
      </c>
      <c r="S25" s="24">
        <v>4.8251668124329097</v>
      </c>
      <c r="T25" s="24">
        <v>4.7207698177507664</v>
      </c>
      <c r="U25" s="24">
        <v>4.7667804182084623</v>
      </c>
      <c r="V25" s="24">
        <v>4.5945074729308635</v>
      </c>
      <c r="W25" s="24">
        <v>4.4696724687744016</v>
      </c>
      <c r="X25" s="24">
        <v>4.5535944402991886</v>
      </c>
      <c r="Y25" s="24">
        <v>4.6896794156182695</v>
      </c>
      <c r="Z25" s="24">
        <v>4.5788290379092507</v>
      </c>
      <c r="AA25" s="24">
        <v>4.6111011791829712</v>
      </c>
      <c r="AB25" s="24">
        <v>4.4766694286322233</v>
      </c>
      <c r="AC25" s="24">
        <v>4.3232680960991257</v>
      </c>
      <c r="AD25" s="24">
        <v>4.4012174494398559</v>
      </c>
      <c r="AE25" s="24">
        <v>0</v>
      </c>
      <c r="AF25" s="24">
        <v>0</v>
      </c>
      <c r="AG25" s="24">
        <v>0</v>
      </c>
    </row>
    <row r="26" spans="2:33" x14ac:dyDescent="0.25">
      <c r="B26" s="22" t="s">
        <v>994</v>
      </c>
      <c r="C26" s="24">
        <v>0.36856856635185342</v>
      </c>
      <c r="D26" s="24">
        <v>0.37970615668791607</v>
      </c>
      <c r="E26" s="24">
        <v>0.38492001765842432</v>
      </c>
      <c r="F26" s="24">
        <v>0.40225059778574801</v>
      </c>
      <c r="G26" s="24">
        <v>0.43297076453686539</v>
      </c>
      <c r="H26" s="24">
        <v>0.47194009160282491</v>
      </c>
      <c r="I26" s="24">
        <v>0.49450901092117561</v>
      </c>
      <c r="J26" s="24">
        <v>0.51673523515226305</v>
      </c>
      <c r="K26" s="24">
        <v>0.51661284404966912</v>
      </c>
      <c r="L26" s="24">
        <v>0.49754431026550938</v>
      </c>
      <c r="M26" s="24">
        <v>0.45872185252266279</v>
      </c>
      <c r="N26" s="24">
        <v>0.44031423069251102</v>
      </c>
      <c r="O26" s="24">
        <v>0.44396148554981513</v>
      </c>
      <c r="P26" s="24">
        <v>0.48853632511458395</v>
      </c>
      <c r="Q26" s="24">
        <v>0.49879269951196908</v>
      </c>
      <c r="R26" s="164">
        <v>0.53147112390459195</v>
      </c>
      <c r="S26" s="24">
        <v>0.57840634054327322</v>
      </c>
      <c r="T26" s="24">
        <v>0.56589197865588248</v>
      </c>
      <c r="U26" s="24">
        <v>0.5714073989659868</v>
      </c>
      <c r="V26" s="24">
        <v>0.55075655564262693</v>
      </c>
      <c r="W26" s="24">
        <v>0.57201892361418649</v>
      </c>
      <c r="X26" s="24">
        <v>0.58275907429738683</v>
      </c>
      <c r="Y26" s="24">
        <v>0.60017493231515073</v>
      </c>
      <c r="Z26" s="24">
        <v>0.58598854300311121</v>
      </c>
      <c r="AA26" s="24">
        <v>0.70762482924783521</v>
      </c>
      <c r="AB26" s="24">
        <v>0.68699477997491587</v>
      </c>
      <c r="AC26" s="24">
        <v>0.66345363708475746</v>
      </c>
      <c r="AD26" s="24">
        <v>0.67541583346785383</v>
      </c>
      <c r="AE26" s="24">
        <v>0</v>
      </c>
      <c r="AF26" s="24">
        <v>0</v>
      </c>
      <c r="AG26" s="24">
        <v>0</v>
      </c>
    </row>
    <row r="27" spans="2:33" x14ac:dyDescent="0.25">
      <c r="B27" s="22" t="s">
        <v>995</v>
      </c>
      <c r="C27" s="24">
        <v>0.27089366355511924</v>
      </c>
      <c r="D27" s="24">
        <v>0.2790796645458597</v>
      </c>
      <c r="E27" s="24">
        <v>0.28291179248218434</v>
      </c>
      <c r="F27" s="24">
        <v>0.2956495698479959</v>
      </c>
      <c r="G27" s="24">
        <v>0.3182285396136646</v>
      </c>
      <c r="H27" s="24">
        <v>0.34687054747577195</v>
      </c>
      <c r="I27" s="24">
        <v>0.36345844398887678</v>
      </c>
      <c r="J27" s="24">
        <v>0.37979446354842039</v>
      </c>
      <c r="K27" s="24">
        <v>0.37970450749357709</v>
      </c>
      <c r="L27" s="24">
        <v>0.36568935414899068</v>
      </c>
      <c r="M27" s="24">
        <v>0.33715529355269541</v>
      </c>
      <c r="N27" s="24">
        <v>0.3236259029042628</v>
      </c>
      <c r="O27" s="24">
        <v>0.32630659333859324</v>
      </c>
      <c r="P27" s="24">
        <v>0.35906858851252366</v>
      </c>
      <c r="Q27" s="24">
        <v>0.3666069059083924</v>
      </c>
      <c r="R27" s="164">
        <v>0.39062517255155393</v>
      </c>
      <c r="S27" s="24">
        <v>0.42946842129846896</v>
      </c>
      <c r="T27" s="24">
        <v>0.42017647052509505</v>
      </c>
      <c r="U27" s="24">
        <v>0.42427168644398211</v>
      </c>
      <c r="V27" s="24">
        <v>0.40893837410125239</v>
      </c>
      <c r="W27" s="24">
        <v>0.4276862589302356</v>
      </c>
      <c r="X27" s="24">
        <v>0.43571643883586242</v>
      </c>
      <c r="Y27" s="24">
        <v>0.44873790168295774</v>
      </c>
      <c r="Z27" s="24">
        <v>0.43813104319957247</v>
      </c>
      <c r="AA27" s="24">
        <v>0.46943365610058385</v>
      </c>
      <c r="AB27" s="24">
        <v>0.45574781714264945</v>
      </c>
      <c r="AC27" s="24">
        <v>0.44013077783177651</v>
      </c>
      <c r="AD27" s="24">
        <v>0.44806642021035015</v>
      </c>
      <c r="AE27" s="24">
        <v>0</v>
      </c>
      <c r="AF27" s="24">
        <v>0</v>
      </c>
      <c r="AG27" s="24">
        <v>0</v>
      </c>
    </row>
    <row r="28" spans="2:33" x14ac:dyDescent="0.25">
      <c r="B28" s="22" t="s">
        <v>996</v>
      </c>
      <c r="C28" s="24">
        <v>2.058348415891063</v>
      </c>
      <c r="D28" s="24">
        <v>2.120548623716688</v>
      </c>
      <c r="E28" s="24">
        <v>2.1496665232042877</v>
      </c>
      <c r="F28" s="24">
        <v>2.2464527806560297</v>
      </c>
      <c r="G28" s="24">
        <v>2.4180159912519841</v>
      </c>
      <c r="H28" s="24">
        <v>2.63564836676494</v>
      </c>
      <c r="I28" s="24">
        <v>2.7616892274577443</v>
      </c>
      <c r="J28" s="24">
        <v>2.8858162356020678</v>
      </c>
      <c r="K28" s="24">
        <v>2.8851327168347534</v>
      </c>
      <c r="L28" s="24">
        <v>2.778640492887146</v>
      </c>
      <c r="M28" s="24">
        <v>2.5618283398949679</v>
      </c>
      <c r="N28" s="24">
        <v>2.4590271172908573</v>
      </c>
      <c r="O28" s="24">
        <v>2.4793959765568316</v>
      </c>
      <c r="P28" s="24">
        <v>2.7283335116127936</v>
      </c>
      <c r="Q28" s="24">
        <v>2.7856123843137537</v>
      </c>
      <c r="R28" s="164">
        <v>2.9681118951867416</v>
      </c>
      <c r="S28" s="24">
        <v>3.2477956245089104</v>
      </c>
      <c r="T28" s="24">
        <v>3.1775265300463329</v>
      </c>
      <c r="U28" s="24">
        <v>3.2084960348647966</v>
      </c>
      <c r="V28" s="24">
        <v>3.0925399778737352</v>
      </c>
      <c r="W28" s="24">
        <v>2.6374291239497953</v>
      </c>
      <c r="X28" s="24">
        <v>2.6869491398760292</v>
      </c>
      <c r="Y28" s="24">
        <v>2.7672490902070543</v>
      </c>
      <c r="Z28" s="24">
        <v>2.7018393724675422</v>
      </c>
      <c r="AA28" s="24">
        <v>2.7312819477224606</v>
      </c>
      <c r="AB28" s="24">
        <v>2.6516543275050597</v>
      </c>
      <c r="AC28" s="24">
        <v>2.5607905025697644</v>
      </c>
      <c r="AD28" s="24">
        <v>2.6069620467070584</v>
      </c>
      <c r="AE28" s="24">
        <v>0</v>
      </c>
      <c r="AF28" s="24">
        <v>0</v>
      </c>
      <c r="AG28" s="24">
        <v>0</v>
      </c>
    </row>
    <row r="29" spans="2:33" x14ac:dyDescent="0.25">
      <c r="B29" s="22" t="s">
        <v>997</v>
      </c>
      <c r="C29" s="24">
        <v>0.36832669700939347</v>
      </c>
      <c r="D29" s="24">
        <v>0.37945697841600007</v>
      </c>
      <c r="E29" s="24">
        <v>0.38466741784370817</v>
      </c>
      <c r="F29" s="24">
        <v>0.40198662495552656</v>
      </c>
      <c r="G29" s="24">
        <v>0.43268663191221046</v>
      </c>
      <c r="H29" s="24">
        <v>0.4716303857568645</v>
      </c>
      <c r="I29" s="24">
        <v>0.49418449445332852</v>
      </c>
      <c r="J29" s="24">
        <v>0.51639613295266629</v>
      </c>
      <c r="K29" s="24">
        <v>0.51627382216797835</v>
      </c>
      <c r="L29" s="24">
        <v>0.49721780191359061</v>
      </c>
      <c r="M29" s="24">
        <v>0.45842082101056225</v>
      </c>
      <c r="N29" s="24">
        <v>0.44002527899348948</v>
      </c>
      <c r="O29" s="24">
        <v>0.44367014037719144</v>
      </c>
      <c r="P29" s="24">
        <v>0.48821572816055503</v>
      </c>
      <c r="Q29" s="24">
        <v>0.49846537191740792</v>
      </c>
      <c r="R29" s="164">
        <v>0.53112235142909947</v>
      </c>
      <c r="S29" s="24">
        <v>0.42540887447303533</v>
      </c>
      <c r="T29" s="24">
        <v>0.41620475579020277</v>
      </c>
      <c r="U29" s="24">
        <v>0.42026126171329392</v>
      </c>
      <c r="V29" s="24">
        <v>0.40507288738313357</v>
      </c>
      <c r="W29" s="24">
        <v>0.54112538371144581</v>
      </c>
      <c r="X29" s="24">
        <v>0.55128548142787281</v>
      </c>
      <c r="Y29" s="24">
        <v>0.56776074555546829</v>
      </c>
      <c r="Z29" s="24">
        <v>0.55434053331589006</v>
      </c>
      <c r="AA29" s="24">
        <v>0.46015219134156404</v>
      </c>
      <c r="AB29" s="24">
        <v>0.44673694361699123</v>
      </c>
      <c r="AC29" s="24">
        <v>0.43142867850268551</v>
      </c>
      <c r="AD29" s="24">
        <v>0.43920742036055793</v>
      </c>
      <c r="AE29" s="24">
        <v>0</v>
      </c>
      <c r="AF29" s="24">
        <v>0</v>
      </c>
      <c r="AG29" s="24">
        <v>0</v>
      </c>
    </row>
    <row r="30" spans="2:33" x14ac:dyDescent="0.25">
      <c r="B30" s="22" t="s">
        <v>998</v>
      </c>
      <c r="C30" s="24">
        <v>2.2493848848773295E-2</v>
      </c>
      <c r="D30" s="24">
        <v>2.3173579288182991E-2</v>
      </c>
      <c r="E30" s="24">
        <v>2.3491782768609953E-2</v>
      </c>
      <c r="F30" s="24">
        <v>2.4549473210592514E-2</v>
      </c>
      <c r="G30" s="24">
        <v>2.6424334092920373E-2</v>
      </c>
      <c r="H30" s="24">
        <v>2.8802643674327492E-2</v>
      </c>
      <c r="I30" s="24">
        <v>3.0180031509790668E-2</v>
      </c>
      <c r="J30" s="24">
        <v>3.1536504562502767E-2</v>
      </c>
      <c r="K30" s="24">
        <v>3.1529034997234529E-2</v>
      </c>
      <c r="L30" s="24">
        <v>3.0365276728442983E-2</v>
      </c>
      <c r="M30" s="24">
        <v>2.799593062535775E-2</v>
      </c>
      <c r="N30" s="24">
        <v>2.6872508009014678E-2</v>
      </c>
      <c r="O30" s="24">
        <v>2.7095101054008187E-2</v>
      </c>
      <c r="P30" s="24">
        <v>2.9815516724700626E-2</v>
      </c>
      <c r="Q30" s="24">
        <v>3.0441466294179018E-2</v>
      </c>
      <c r="R30" s="164">
        <v>3.2435840220798678E-2</v>
      </c>
      <c r="S30" s="24">
        <v>0.14408755160922115</v>
      </c>
      <c r="T30" s="24">
        <v>0.14097008273325376</v>
      </c>
      <c r="U30" s="24">
        <v>0.14234403622040301</v>
      </c>
      <c r="V30" s="24">
        <v>0.13719967793011573</v>
      </c>
      <c r="W30" s="24">
        <v>0.29141277856873871</v>
      </c>
      <c r="X30" s="24">
        <v>0.29688430586203729</v>
      </c>
      <c r="Y30" s="24">
        <v>0.30575674585763857</v>
      </c>
      <c r="Z30" s="24">
        <v>0.29852954592313485</v>
      </c>
      <c r="AA30" s="24">
        <v>0.24260855477052801</v>
      </c>
      <c r="AB30" s="24">
        <v>0.23553556039260631</v>
      </c>
      <c r="AC30" s="24">
        <v>0.22746450011014205</v>
      </c>
      <c r="AD30" s="24">
        <v>0.23156572869403591</v>
      </c>
      <c r="AE30" s="24">
        <v>0</v>
      </c>
      <c r="AF30" s="24">
        <v>0</v>
      </c>
      <c r="AG30" s="24">
        <v>0</v>
      </c>
    </row>
    <row r="31" spans="2:33" x14ac:dyDescent="0.25">
      <c r="B31" s="32" t="s">
        <v>999</v>
      </c>
      <c r="C31" s="24">
        <v>0.80228060893958075</v>
      </c>
      <c r="D31" s="24">
        <v>0.82652432794519337</v>
      </c>
      <c r="E31" s="24">
        <v>0.83787358541375478</v>
      </c>
      <c r="F31" s="24">
        <v>0.87559787784446652</v>
      </c>
      <c r="G31" s="24">
        <v>0.94246791598082647</v>
      </c>
      <c r="H31" s="24">
        <v>1.0272942910510139</v>
      </c>
      <c r="I31" s="24">
        <v>1.0764211238492003</v>
      </c>
      <c r="J31" s="24">
        <v>1.1248019960625988</v>
      </c>
      <c r="K31" s="24">
        <v>1.1245355815680316</v>
      </c>
      <c r="L31" s="24">
        <v>1.0830282033144663</v>
      </c>
      <c r="M31" s="24">
        <v>0.99852152563775942</v>
      </c>
      <c r="N31" s="24">
        <v>0.95845278565485692</v>
      </c>
      <c r="O31" s="24">
        <v>0.96639193759295872</v>
      </c>
      <c r="P31" s="24">
        <v>1.0634200965143226</v>
      </c>
      <c r="Q31" s="24">
        <v>1.0857456311590514</v>
      </c>
      <c r="R31" s="164">
        <v>1.1568783012084864</v>
      </c>
      <c r="S31" s="24">
        <v>1.1217002371159126</v>
      </c>
      <c r="T31" s="24">
        <v>1.0974312038904892</v>
      </c>
      <c r="U31" s="24">
        <v>1.1081272281834231</v>
      </c>
      <c r="V31" s="24">
        <v>1.0680791612298359</v>
      </c>
      <c r="W31" s="24">
        <v>1.2685278232396151</v>
      </c>
      <c r="X31" s="24">
        <v>1.2923455317191599</v>
      </c>
      <c r="Y31" s="24">
        <v>1.3309675065334501</v>
      </c>
      <c r="Z31" s="24">
        <v>1.2995073068604595</v>
      </c>
      <c r="AA31" s="24">
        <v>1.3000999352821625</v>
      </c>
      <c r="AB31" s="24">
        <v>1.2621969044443393</v>
      </c>
      <c r="AC31" s="24">
        <v>1.2189454001401512</v>
      </c>
      <c r="AD31" s="24">
        <v>1.2409232196013864</v>
      </c>
      <c r="AE31" s="24">
        <v>0</v>
      </c>
      <c r="AF31" s="24">
        <v>0</v>
      </c>
      <c r="AG31" s="24">
        <v>0</v>
      </c>
    </row>
    <row r="32" spans="2:33" x14ac:dyDescent="0.25">
      <c r="B32" s="22" t="s">
        <v>1000</v>
      </c>
      <c r="C32" s="24">
        <v>0.41359657560647672</v>
      </c>
      <c r="D32" s="24">
        <v>0.42609484497626793</v>
      </c>
      <c r="E32" s="24">
        <v>0.43194568316476362</v>
      </c>
      <c r="F32" s="24">
        <v>0.45139353967863666</v>
      </c>
      <c r="G32" s="24">
        <v>0.48586678816014861</v>
      </c>
      <c r="H32" s="24">
        <v>0.52959699659247328</v>
      </c>
      <c r="I32" s="24">
        <v>0.55492316001873165</v>
      </c>
      <c r="J32" s="24">
        <v>0.57986476131053477</v>
      </c>
      <c r="K32" s="24">
        <v>0.5797274176910866</v>
      </c>
      <c r="L32" s="24">
        <v>0.55832928178104835</v>
      </c>
      <c r="M32" s="24">
        <v>0.51476388569206166</v>
      </c>
      <c r="N32" s="24">
        <v>0.49410740532704417</v>
      </c>
      <c r="O32" s="24">
        <v>0.49820024518660216</v>
      </c>
      <c r="P32" s="24">
        <v>0.54822079138965674</v>
      </c>
      <c r="Q32" s="24">
        <v>0.55973018669942054</v>
      </c>
      <c r="R32" s="164">
        <v>0.59640093309210485</v>
      </c>
      <c r="S32" s="24">
        <v>0.55926847693765758</v>
      </c>
      <c r="T32" s="24">
        <v>0.54716818061996175</v>
      </c>
      <c r="U32" s="24">
        <v>0.55250111094988497</v>
      </c>
      <c r="V32" s="24">
        <v>0.53253354682863796</v>
      </c>
      <c r="W32" s="24">
        <v>0.68387063330158004</v>
      </c>
      <c r="X32" s="24">
        <v>0.69671089670242625</v>
      </c>
      <c r="Y32" s="24">
        <v>0.71753222508933789</v>
      </c>
      <c r="Z32" s="24">
        <v>0.70057185080348483</v>
      </c>
      <c r="AA32" s="24">
        <v>0.65913289839456068</v>
      </c>
      <c r="AB32" s="24">
        <v>0.63991657979005989</v>
      </c>
      <c r="AC32" s="24">
        <v>0.61798865823704696</v>
      </c>
      <c r="AD32" s="24">
        <v>0.6291311123274953</v>
      </c>
      <c r="AE32" s="24">
        <v>0</v>
      </c>
      <c r="AF32" s="24">
        <v>0</v>
      </c>
      <c r="AG32" s="24">
        <v>0</v>
      </c>
    </row>
    <row r="33" spans="2:33" x14ac:dyDescent="0.25">
      <c r="B33" s="22" t="s">
        <v>1001</v>
      </c>
      <c r="C33" s="24">
        <v>0.28605080901594138</v>
      </c>
      <c r="D33" s="24">
        <v>0.2946948362525923</v>
      </c>
      <c r="E33" s="24">
        <v>0.2987413808710685</v>
      </c>
      <c r="F33" s="24">
        <v>0.31219186720853853</v>
      </c>
      <c r="G33" s="24">
        <v>0.33603418409204833</v>
      </c>
      <c r="H33" s="24">
        <v>0.3662787804892973</v>
      </c>
      <c r="I33" s="24">
        <v>0.38379480930730209</v>
      </c>
      <c r="J33" s="24">
        <v>0.40104486805648681</v>
      </c>
      <c r="K33" s="24">
        <v>0.40094987874619403</v>
      </c>
      <c r="L33" s="24">
        <v>0.38615054420256528</v>
      </c>
      <c r="M33" s="24">
        <v>0.35601993497766765</v>
      </c>
      <c r="N33" s="24">
        <v>0.34173354270962036</v>
      </c>
      <c r="O33" s="24">
        <v>0.34456422415634785</v>
      </c>
      <c r="P33" s="24">
        <v>0.37915933096501014</v>
      </c>
      <c r="Q33" s="24">
        <v>0.38711943516755243</v>
      </c>
      <c r="R33" s="164">
        <v>0.41248158101574811</v>
      </c>
      <c r="S33" s="24">
        <v>0.39150902241129754</v>
      </c>
      <c r="T33" s="24">
        <v>0.38303835871831032</v>
      </c>
      <c r="U33" s="24">
        <v>0.38677161104014379</v>
      </c>
      <c r="V33" s="24">
        <v>0.37279356323053031</v>
      </c>
      <c r="W33" s="24">
        <v>0.40503506663000471</v>
      </c>
      <c r="X33" s="24">
        <v>0.41263995078331356</v>
      </c>
      <c r="Y33" s="24">
        <v>0.42497176870303249</v>
      </c>
      <c r="Z33" s="24">
        <v>0.41492667246052306</v>
      </c>
      <c r="AA33" s="24">
        <v>0.42550800737474148</v>
      </c>
      <c r="AB33" s="24">
        <v>0.4131027739864595</v>
      </c>
      <c r="AC33" s="24">
        <v>0.39894704571281658</v>
      </c>
      <c r="AD33" s="24">
        <v>0.40614013749876643</v>
      </c>
      <c r="AE33" s="24">
        <v>0</v>
      </c>
      <c r="AF33" s="24">
        <v>0</v>
      </c>
      <c r="AG33" s="24">
        <v>0</v>
      </c>
    </row>
    <row r="34" spans="2:33" x14ac:dyDescent="0.25">
      <c r="B34" s="22" t="s">
        <v>1002</v>
      </c>
      <c r="C34" s="24">
        <v>9.5780259614131447E-2</v>
      </c>
      <c r="D34" s="24">
        <v>9.8674595678714672E-2</v>
      </c>
      <c r="E34" s="24">
        <v>0.10002952662762948</v>
      </c>
      <c r="F34" s="24">
        <v>0.10453324076768426</v>
      </c>
      <c r="G34" s="24">
        <v>0.11251651936340289</v>
      </c>
      <c r="H34" s="24">
        <v>0.12264351500036223</v>
      </c>
      <c r="I34" s="24">
        <v>0.12850852126749576</v>
      </c>
      <c r="J34" s="24">
        <v>0.13428447104033434</v>
      </c>
      <c r="K34" s="24">
        <v>0.13425266514951475</v>
      </c>
      <c r="L34" s="24">
        <v>0.1292973073598217</v>
      </c>
      <c r="M34" s="24">
        <v>0.11920847879184586</v>
      </c>
      <c r="N34" s="24">
        <v>0.11442487281257863</v>
      </c>
      <c r="O34" s="24">
        <v>0.11537268835900261</v>
      </c>
      <c r="P34" s="24">
        <v>0.12695639379549944</v>
      </c>
      <c r="Q34" s="24">
        <v>0.12962172744618161</v>
      </c>
      <c r="R34" s="164">
        <v>0.13811390029501372</v>
      </c>
      <c r="S34" s="24">
        <v>0.13755009957865277</v>
      </c>
      <c r="T34" s="24">
        <v>0.13457407458875195</v>
      </c>
      <c r="U34" s="24">
        <v>0.13588568990085306</v>
      </c>
      <c r="V34" s="24">
        <v>0.13097473828015804</v>
      </c>
      <c r="W34" s="24">
        <v>0.14323368500361636</v>
      </c>
      <c r="X34" s="24">
        <v>0.14592302148592909</v>
      </c>
      <c r="Y34" s="24">
        <v>0.15028395679489207</v>
      </c>
      <c r="Z34" s="24">
        <v>0.14673168127711592</v>
      </c>
      <c r="AA34" s="24">
        <v>0.15460835681468796</v>
      </c>
      <c r="AB34" s="24">
        <v>0.15010091461190028</v>
      </c>
      <c r="AC34" s="24">
        <v>0.14495743000063263</v>
      </c>
      <c r="AD34" s="24">
        <v>0.14757104027862558</v>
      </c>
      <c r="AE34" s="24">
        <v>0</v>
      </c>
      <c r="AF34" s="24">
        <v>0</v>
      </c>
      <c r="AG34" s="24">
        <v>0</v>
      </c>
    </row>
    <row r="35" spans="2:33" x14ac:dyDescent="0.25">
      <c r="B35" s="22" t="s">
        <v>1003</v>
      </c>
      <c r="C35" s="24">
        <v>3.3458592373623356E-3</v>
      </c>
      <c r="D35" s="24">
        <v>3.4469660948372553E-3</v>
      </c>
      <c r="E35" s="24">
        <v>3.4942974369079316E-3</v>
      </c>
      <c r="F35" s="24">
        <v>3.6516241513963781E-3</v>
      </c>
      <c r="G35" s="24">
        <v>3.930501307728298E-3</v>
      </c>
      <c r="H35" s="24">
        <v>4.2842642024537312E-3</v>
      </c>
      <c r="I35" s="24">
        <v>4.4891444718864236E-3</v>
      </c>
      <c r="J35" s="24">
        <v>4.6909137610891211E-3</v>
      </c>
      <c r="K35" s="24">
        <v>4.6898026967212665E-3</v>
      </c>
      <c r="L35" s="24">
        <v>4.5166988682092601E-3</v>
      </c>
      <c r="M35" s="24">
        <v>4.1642692507252556E-3</v>
      </c>
      <c r="N35" s="24">
        <v>3.9971651697996739E-3</v>
      </c>
      <c r="O35" s="24">
        <v>4.0302748879617921E-3</v>
      </c>
      <c r="P35" s="24">
        <v>4.4349245307350399E-3</v>
      </c>
      <c r="Q35" s="24">
        <v>4.5280317247613933E-3</v>
      </c>
      <c r="R35" s="164">
        <v>4.8246859109790157E-3</v>
      </c>
      <c r="S35" s="24">
        <v>8.6463075243001352E-3</v>
      </c>
      <c r="T35" s="24">
        <v>8.4592365782120774E-3</v>
      </c>
      <c r="U35" s="24">
        <v>8.5416838419854011E-3</v>
      </c>
      <c r="V35" s="24">
        <v>8.2329846983311313E-3</v>
      </c>
      <c r="W35" s="24">
        <v>1.2577211897163244E-2</v>
      </c>
      <c r="X35" s="24">
        <v>1.2813359942924721E-2</v>
      </c>
      <c r="Y35" s="24">
        <v>1.3196289471333238E-2</v>
      </c>
      <c r="Z35" s="24">
        <v>1.2884367580173009E-2</v>
      </c>
      <c r="AA35" s="24">
        <v>2.7596226770133715E-2</v>
      </c>
      <c r="AB35" s="24">
        <v>2.6791688129764551E-2</v>
      </c>
      <c r="AC35" s="24">
        <v>2.5873621534623355E-2</v>
      </c>
      <c r="AD35" s="24">
        <v>2.6340127895639106E-2</v>
      </c>
      <c r="AE35" s="24">
        <v>0</v>
      </c>
      <c r="AF35" s="24">
        <v>0</v>
      </c>
      <c r="AG35" s="24">
        <v>0</v>
      </c>
    </row>
    <row r="36" spans="2:33" x14ac:dyDescent="0.25">
      <c r="B36" s="22" t="s">
        <v>1004</v>
      </c>
      <c r="C36" s="24">
        <v>3.5071054656689543E-3</v>
      </c>
      <c r="D36" s="24">
        <v>3.6130849427812193E-3</v>
      </c>
      <c r="E36" s="24">
        <v>3.6626973133854217E-3</v>
      </c>
      <c r="F36" s="24">
        <v>3.8276060382106611E-3</v>
      </c>
      <c r="G36" s="24">
        <v>4.119923057498337E-3</v>
      </c>
      <c r="H36" s="24">
        <v>4.4907347664274047E-3</v>
      </c>
      <c r="I36" s="24">
        <v>4.7054887837845658E-3</v>
      </c>
      <c r="J36" s="24">
        <v>4.9169818941536573E-3</v>
      </c>
      <c r="K36" s="24">
        <v>4.9158172845150602E-3</v>
      </c>
      <c r="L36" s="24">
        <v>4.7343711028217548E-3</v>
      </c>
      <c r="M36" s="24">
        <v>4.3649569254590034E-3</v>
      </c>
      <c r="N36" s="24">
        <v>4.1897996358141159E-3</v>
      </c>
      <c r="O36" s="24">
        <v>4.224505003044287E-3</v>
      </c>
      <c r="P36" s="24">
        <v>4.6486558334210655E-3</v>
      </c>
      <c r="Q36" s="24">
        <v>4.7462501211354372E-3</v>
      </c>
      <c r="R36" s="164">
        <v>5.0572008946406545E-3</v>
      </c>
      <c r="S36" s="24">
        <v>2.4726330664004658E-2</v>
      </c>
      <c r="T36" s="24">
        <v>2.4191353385252835E-2</v>
      </c>
      <c r="U36" s="24">
        <v>2.4427132450555809E-2</v>
      </c>
      <c r="V36" s="24">
        <v>2.3544328192178658E-2</v>
      </c>
      <c r="W36" s="24">
        <v>2.3811226407250807E-2</v>
      </c>
      <c r="X36" s="24">
        <v>2.4258302804566222E-2</v>
      </c>
      <c r="Y36" s="24">
        <v>2.4983266474854181E-2</v>
      </c>
      <c r="Z36" s="24">
        <v>2.4392734739162494E-2</v>
      </c>
      <c r="AA36" s="24">
        <v>3.3254445928038834E-2</v>
      </c>
      <c r="AB36" s="24">
        <v>3.2284947926155119E-2</v>
      </c>
      <c r="AC36" s="24">
        <v>3.1178644655031746E-2</v>
      </c>
      <c r="AD36" s="24">
        <v>3.1740801600860076E-2</v>
      </c>
      <c r="AE36" s="24">
        <v>0</v>
      </c>
      <c r="AF36" s="24">
        <v>0</v>
      </c>
      <c r="AG36" s="24">
        <v>0</v>
      </c>
    </row>
    <row r="37" spans="2:33" ht="15.75" thickBot="1" x14ac:dyDescent="0.3">
      <c r="B37" s="33" t="s">
        <v>958</v>
      </c>
      <c r="C37" s="26">
        <v>0.19877628794498409</v>
      </c>
      <c r="D37" s="26">
        <v>0.20478300980292174</v>
      </c>
      <c r="E37" s="26">
        <v>0.20759494772762666</v>
      </c>
      <c r="F37" s="26">
        <v>0.21694167097030775</v>
      </c>
      <c r="G37" s="26">
        <v>0.23350966202901491</v>
      </c>
      <c r="H37" s="26">
        <v>0.25452658773854642</v>
      </c>
      <c r="I37" s="26">
        <v>0.26669845049243329</v>
      </c>
      <c r="J37" s="26">
        <v>0.27868549103530676</v>
      </c>
      <c r="K37" s="26">
        <v>0.27861948310280199</v>
      </c>
      <c r="L37" s="26">
        <v>0.26833544721855257</v>
      </c>
      <c r="M37" s="26">
        <v>0.24739773102802698</v>
      </c>
      <c r="N37" s="26">
        <v>0.23747013797930358</v>
      </c>
      <c r="O37" s="26">
        <v>0.23943717436794687</v>
      </c>
      <c r="P37" s="26">
        <v>0.26347726338619859</v>
      </c>
      <c r="Q37" s="26">
        <v>0.26900872813010163</v>
      </c>
      <c r="R37" s="165">
        <v>0.2866328461088859</v>
      </c>
      <c r="S37" s="26">
        <v>6.442553533350466E-2</v>
      </c>
      <c r="T37" s="26">
        <v>6.3031628649848528E-2</v>
      </c>
      <c r="U37" s="26">
        <v>6.3645961310403398E-2</v>
      </c>
      <c r="V37" s="26">
        <v>6.134577622780879E-2</v>
      </c>
      <c r="W37" s="26">
        <v>0.12100987369018229</v>
      </c>
      <c r="X37" s="26">
        <v>0.12328193886833394</v>
      </c>
      <c r="Y37" s="26">
        <v>0.12696624141836149</v>
      </c>
      <c r="Z37" s="26">
        <v>0.12396512885389759</v>
      </c>
      <c r="AA37" s="26">
        <v>8.9042501484927844E-2</v>
      </c>
      <c r="AB37" s="26">
        <v>8.6446562058988499E-2</v>
      </c>
      <c r="AC37" s="26">
        <v>8.3484311210637235E-2</v>
      </c>
      <c r="AD37" s="26">
        <v>8.4989549361108932E-2</v>
      </c>
      <c r="AE37" s="26">
        <v>0</v>
      </c>
      <c r="AF37" s="26">
        <v>0</v>
      </c>
      <c r="AG37" s="26">
        <v>0</v>
      </c>
    </row>
    <row r="38" spans="2:33" x14ac:dyDescent="0.25">
      <c r="B38" s="34" t="s">
        <v>75</v>
      </c>
      <c r="C38" s="35">
        <v>0</v>
      </c>
      <c r="D38" s="35">
        <v>0</v>
      </c>
      <c r="E38" s="35">
        <v>0</v>
      </c>
      <c r="F38" s="35">
        <v>0</v>
      </c>
      <c r="G38" s="35">
        <v>0</v>
      </c>
      <c r="H38" s="35">
        <v>0</v>
      </c>
      <c r="I38" s="35">
        <v>0</v>
      </c>
      <c r="J38" s="35">
        <v>0</v>
      </c>
      <c r="K38" s="35">
        <v>0</v>
      </c>
      <c r="L38" s="35">
        <v>0</v>
      </c>
      <c r="M38" s="35">
        <v>0</v>
      </c>
      <c r="N38" s="35">
        <v>0</v>
      </c>
      <c r="O38" s="35">
        <v>0</v>
      </c>
      <c r="P38" s="35">
        <v>0</v>
      </c>
      <c r="Q38" s="35">
        <v>0</v>
      </c>
      <c r="R38" s="168">
        <v>0</v>
      </c>
      <c r="S38" s="35">
        <v>0</v>
      </c>
      <c r="T38" s="35">
        <v>0</v>
      </c>
      <c r="U38" s="35">
        <v>0</v>
      </c>
      <c r="V38" s="35">
        <v>0</v>
      </c>
      <c r="W38" s="35">
        <v>0</v>
      </c>
      <c r="X38" s="35">
        <v>0</v>
      </c>
      <c r="Y38" s="35">
        <v>0</v>
      </c>
      <c r="Z38" s="35">
        <v>0</v>
      </c>
      <c r="AA38" s="35">
        <v>0</v>
      </c>
      <c r="AB38" s="35">
        <v>0</v>
      </c>
      <c r="AC38" s="35">
        <v>0</v>
      </c>
      <c r="AD38" s="35">
        <v>0</v>
      </c>
      <c r="AE38" s="35">
        <v>0</v>
      </c>
      <c r="AF38" s="35">
        <v>0</v>
      </c>
      <c r="AG38" s="35">
        <v>0</v>
      </c>
    </row>
    <row r="39" spans="2:33" x14ac:dyDescent="0.25">
      <c r="B39" s="11" t="s">
        <v>1005</v>
      </c>
      <c r="C39" s="23">
        <v>0</v>
      </c>
      <c r="D39" s="23">
        <v>0</v>
      </c>
      <c r="E39" s="23">
        <v>0</v>
      </c>
      <c r="F39" s="23">
        <v>0</v>
      </c>
      <c r="G39" s="23">
        <v>0</v>
      </c>
      <c r="H39" s="23">
        <v>0</v>
      </c>
      <c r="I39" s="23">
        <v>0</v>
      </c>
      <c r="J39" s="23">
        <v>0</v>
      </c>
      <c r="K39" s="23">
        <v>0</v>
      </c>
      <c r="L39" s="23">
        <v>0</v>
      </c>
      <c r="M39" s="23">
        <v>0</v>
      </c>
      <c r="N39" s="23">
        <v>0</v>
      </c>
      <c r="O39" s="23">
        <v>0</v>
      </c>
      <c r="P39" s="23">
        <v>0</v>
      </c>
      <c r="Q39" s="23">
        <v>0</v>
      </c>
      <c r="R39" s="164">
        <v>0</v>
      </c>
      <c r="S39" s="23">
        <v>0</v>
      </c>
      <c r="T39" s="23">
        <v>0</v>
      </c>
      <c r="U39" s="23">
        <v>0</v>
      </c>
      <c r="V39" s="23">
        <v>0</v>
      </c>
      <c r="W39" s="23">
        <v>0</v>
      </c>
      <c r="X39" s="23">
        <v>0</v>
      </c>
      <c r="Y39" s="23">
        <v>0</v>
      </c>
      <c r="Z39" s="23">
        <v>0</v>
      </c>
      <c r="AA39" s="23">
        <v>0</v>
      </c>
      <c r="AB39" s="23">
        <v>0</v>
      </c>
      <c r="AC39" s="23">
        <v>0</v>
      </c>
      <c r="AD39" s="23">
        <v>0</v>
      </c>
      <c r="AE39" s="23">
        <v>0</v>
      </c>
      <c r="AF39" s="23">
        <v>0</v>
      </c>
      <c r="AG39" s="23">
        <v>0</v>
      </c>
    </row>
    <row r="40" spans="2:33" x14ac:dyDescent="0.25">
      <c r="B40" s="11" t="s">
        <v>1006</v>
      </c>
      <c r="C40" s="23">
        <v>0</v>
      </c>
      <c r="D40" s="23">
        <v>0</v>
      </c>
      <c r="E40" s="23">
        <v>0</v>
      </c>
      <c r="F40" s="23">
        <v>0</v>
      </c>
      <c r="G40" s="23">
        <v>0</v>
      </c>
      <c r="H40" s="23">
        <v>0</v>
      </c>
      <c r="I40" s="23">
        <v>0</v>
      </c>
      <c r="J40" s="23">
        <v>0</v>
      </c>
      <c r="K40" s="23">
        <v>0</v>
      </c>
      <c r="L40" s="23">
        <v>0</v>
      </c>
      <c r="M40" s="23">
        <v>0</v>
      </c>
      <c r="N40" s="23">
        <v>0</v>
      </c>
      <c r="O40" s="23">
        <v>0</v>
      </c>
      <c r="P40" s="23">
        <v>0</v>
      </c>
      <c r="Q40" s="23">
        <v>0</v>
      </c>
      <c r="R40" s="164">
        <v>0</v>
      </c>
      <c r="S40" s="23">
        <v>0</v>
      </c>
      <c r="T40" s="23">
        <v>0</v>
      </c>
      <c r="U40" s="23">
        <v>0</v>
      </c>
      <c r="V40" s="23">
        <v>0</v>
      </c>
      <c r="W40" s="23">
        <v>0</v>
      </c>
      <c r="X40" s="23">
        <v>0</v>
      </c>
      <c r="Y40" s="23">
        <v>0</v>
      </c>
      <c r="Z40" s="23">
        <v>0</v>
      </c>
      <c r="AA40" s="23">
        <v>0</v>
      </c>
      <c r="AB40" s="23">
        <v>0</v>
      </c>
      <c r="AC40" s="23">
        <v>0</v>
      </c>
      <c r="AD40" s="23">
        <v>0</v>
      </c>
      <c r="AE40" s="23">
        <v>0</v>
      </c>
      <c r="AF40" s="23">
        <v>0</v>
      </c>
      <c r="AG40" s="23">
        <v>0</v>
      </c>
    </row>
    <row r="41" spans="2:33" x14ac:dyDescent="0.25">
      <c r="B41" s="11" t="s">
        <v>1007</v>
      </c>
      <c r="C41" s="24">
        <v>0</v>
      </c>
      <c r="D41" s="24">
        <v>0</v>
      </c>
      <c r="E41" s="24">
        <v>0</v>
      </c>
      <c r="F41" s="24">
        <v>0</v>
      </c>
      <c r="G41" s="24">
        <v>0</v>
      </c>
      <c r="H41" s="24">
        <v>0</v>
      </c>
      <c r="I41" s="24">
        <v>0</v>
      </c>
      <c r="J41" s="24">
        <v>0</v>
      </c>
      <c r="K41" s="24">
        <v>0</v>
      </c>
      <c r="L41" s="24">
        <v>0</v>
      </c>
      <c r="M41" s="24">
        <v>0</v>
      </c>
      <c r="N41" s="24">
        <v>0</v>
      </c>
      <c r="O41" s="24">
        <v>0</v>
      </c>
      <c r="P41" s="24">
        <v>0</v>
      </c>
      <c r="Q41" s="24">
        <v>0</v>
      </c>
      <c r="R41" s="164">
        <v>0</v>
      </c>
      <c r="S41" s="24">
        <v>0</v>
      </c>
      <c r="T41" s="24">
        <v>0</v>
      </c>
      <c r="U41" s="24">
        <v>0</v>
      </c>
      <c r="V41" s="24">
        <v>0</v>
      </c>
      <c r="W41" s="24">
        <v>0</v>
      </c>
      <c r="X41" s="24">
        <v>0</v>
      </c>
      <c r="Y41" s="24">
        <v>0</v>
      </c>
      <c r="Z41" s="24">
        <v>0</v>
      </c>
      <c r="AA41" s="24">
        <v>0</v>
      </c>
      <c r="AB41" s="24">
        <v>0</v>
      </c>
      <c r="AC41" s="24">
        <v>0</v>
      </c>
      <c r="AD41" s="24">
        <v>0</v>
      </c>
      <c r="AE41" s="24">
        <v>0</v>
      </c>
      <c r="AF41" s="24">
        <v>0</v>
      </c>
      <c r="AG41" s="24">
        <v>0</v>
      </c>
    </row>
    <row r="42" spans="2:33" x14ac:dyDescent="0.25">
      <c r="B42" s="11" t="s">
        <v>1008</v>
      </c>
      <c r="C42" s="24">
        <v>0</v>
      </c>
      <c r="D42" s="24">
        <v>0</v>
      </c>
      <c r="E42" s="24">
        <v>0</v>
      </c>
      <c r="F42" s="24">
        <v>0</v>
      </c>
      <c r="G42" s="24">
        <v>0</v>
      </c>
      <c r="H42" s="24">
        <v>0</v>
      </c>
      <c r="I42" s="24">
        <v>0</v>
      </c>
      <c r="J42" s="24">
        <v>0</v>
      </c>
      <c r="K42" s="24">
        <v>0</v>
      </c>
      <c r="L42" s="24">
        <v>0</v>
      </c>
      <c r="M42" s="24">
        <v>0</v>
      </c>
      <c r="N42" s="24">
        <v>0</v>
      </c>
      <c r="O42" s="24">
        <v>0</v>
      </c>
      <c r="P42" s="24">
        <v>0</v>
      </c>
      <c r="Q42" s="24">
        <v>0</v>
      </c>
      <c r="R42" s="164">
        <v>0</v>
      </c>
      <c r="S42" s="24">
        <v>0</v>
      </c>
      <c r="T42" s="24">
        <v>0</v>
      </c>
      <c r="U42" s="24">
        <v>0</v>
      </c>
      <c r="V42" s="24">
        <v>0</v>
      </c>
      <c r="W42" s="24">
        <v>0</v>
      </c>
      <c r="X42" s="24">
        <v>0</v>
      </c>
      <c r="Y42" s="24">
        <v>0</v>
      </c>
      <c r="Z42" s="24">
        <v>0</v>
      </c>
      <c r="AA42" s="24">
        <v>0</v>
      </c>
      <c r="AB42" s="24">
        <v>0</v>
      </c>
      <c r="AC42" s="24">
        <v>0</v>
      </c>
      <c r="AD42" s="24">
        <v>0</v>
      </c>
      <c r="AE42" s="24">
        <v>0</v>
      </c>
      <c r="AF42" s="24">
        <v>0</v>
      </c>
      <c r="AG42" s="24">
        <v>0</v>
      </c>
    </row>
    <row r="43" spans="2:33" x14ac:dyDescent="0.25">
      <c r="B43" s="11" t="s">
        <v>1009</v>
      </c>
      <c r="C43" s="24">
        <v>0</v>
      </c>
      <c r="D43" s="24">
        <v>0</v>
      </c>
      <c r="E43" s="24">
        <v>0</v>
      </c>
      <c r="F43" s="24">
        <v>0</v>
      </c>
      <c r="G43" s="24">
        <v>0</v>
      </c>
      <c r="H43" s="24">
        <v>0</v>
      </c>
      <c r="I43" s="24">
        <v>0</v>
      </c>
      <c r="J43" s="24">
        <v>0</v>
      </c>
      <c r="K43" s="24">
        <v>0</v>
      </c>
      <c r="L43" s="24">
        <v>0</v>
      </c>
      <c r="M43" s="24">
        <v>0</v>
      </c>
      <c r="N43" s="24">
        <v>0</v>
      </c>
      <c r="O43" s="24">
        <v>0</v>
      </c>
      <c r="P43" s="24">
        <v>0</v>
      </c>
      <c r="Q43" s="24">
        <v>0</v>
      </c>
      <c r="R43" s="164">
        <v>0</v>
      </c>
      <c r="S43" s="24">
        <v>0</v>
      </c>
      <c r="T43" s="24">
        <v>0</v>
      </c>
      <c r="U43" s="24">
        <v>0</v>
      </c>
      <c r="V43" s="24">
        <v>0</v>
      </c>
      <c r="W43" s="24">
        <v>0</v>
      </c>
      <c r="X43" s="24">
        <v>0</v>
      </c>
      <c r="Y43" s="24">
        <v>0</v>
      </c>
      <c r="Z43" s="24">
        <v>0</v>
      </c>
      <c r="AA43" s="24">
        <v>0</v>
      </c>
      <c r="AB43" s="24">
        <v>0</v>
      </c>
      <c r="AC43" s="24">
        <v>0</v>
      </c>
      <c r="AD43" s="24">
        <v>0</v>
      </c>
      <c r="AE43" s="24">
        <v>0</v>
      </c>
      <c r="AF43" s="24">
        <v>0</v>
      </c>
      <c r="AG43" s="24">
        <v>0</v>
      </c>
    </row>
    <row r="44" spans="2:33" x14ac:dyDescent="0.25">
      <c r="B44" s="11" t="s">
        <v>1010</v>
      </c>
      <c r="C44" s="24">
        <v>0</v>
      </c>
      <c r="D44" s="24">
        <v>0</v>
      </c>
      <c r="E44" s="24">
        <v>0</v>
      </c>
      <c r="F44" s="24">
        <v>0</v>
      </c>
      <c r="G44" s="24">
        <v>0</v>
      </c>
      <c r="H44" s="24">
        <v>0</v>
      </c>
      <c r="I44" s="24">
        <v>0</v>
      </c>
      <c r="J44" s="24">
        <v>0</v>
      </c>
      <c r="K44" s="24">
        <v>0</v>
      </c>
      <c r="L44" s="24">
        <v>0</v>
      </c>
      <c r="M44" s="24">
        <v>0</v>
      </c>
      <c r="N44" s="24">
        <v>0</v>
      </c>
      <c r="O44" s="24">
        <v>0</v>
      </c>
      <c r="P44" s="24">
        <v>0</v>
      </c>
      <c r="Q44" s="24">
        <v>0</v>
      </c>
      <c r="R44" s="164">
        <v>0</v>
      </c>
      <c r="S44" s="24">
        <v>0</v>
      </c>
      <c r="T44" s="24">
        <v>0</v>
      </c>
      <c r="U44" s="24">
        <v>0</v>
      </c>
      <c r="V44" s="24">
        <v>0</v>
      </c>
      <c r="W44" s="24">
        <v>0</v>
      </c>
      <c r="X44" s="24">
        <v>0</v>
      </c>
      <c r="Y44" s="24">
        <v>0</v>
      </c>
      <c r="Z44" s="24">
        <v>0</v>
      </c>
      <c r="AA44" s="24">
        <v>0</v>
      </c>
      <c r="AB44" s="24">
        <v>0</v>
      </c>
      <c r="AC44" s="24">
        <v>0</v>
      </c>
      <c r="AD44" s="24">
        <v>0</v>
      </c>
      <c r="AE44" s="24">
        <v>0</v>
      </c>
      <c r="AF44" s="24">
        <v>0</v>
      </c>
      <c r="AG44" s="24">
        <v>0</v>
      </c>
    </row>
    <row r="45" spans="2:33" x14ac:dyDescent="0.25">
      <c r="B45" s="11" t="s">
        <v>1011</v>
      </c>
      <c r="C45" s="24">
        <v>0</v>
      </c>
      <c r="D45" s="24">
        <v>0</v>
      </c>
      <c r="E45" s="24">
        <v>0</v>
      </c>
      <c r="F45" s="24">
        <v>0</v>
      </c>
      <c r="G45" s="24">
        <v>0</v>
      </c>
      <c r="H45" s="24">
        <v>0</v>
      </c>
      <c r="I45" s="24">
        <v>0</v>
      </c>
      <c r="J45" s="24">
        <v>0</v>
      </c>
      <c r="K45" s="24">
        <v>0</v>
      </c>
      <c r="L45" s="24">
        <v>0</v>
      </c>
      <c r="M45" s="24">
        <v>0</v>
      </c>
      <c r="N45" s="24">
        <v>0</v>
      </c>
      <c r="O45" s="24">
        <v>0</v>
      </c>
      <c r="P45" s="24">
        <v>0</v>
      </c>
      <c r="Q45" s="24">
        <v>0</v>
      </c>
      <c r="R45" s="164">
        <v>0</v>
      </c>
      <c r="S45" s="24">
        <v>0</v>
      </c>
      <c r="T45" s="24">
        <v>0</v>
      </c>
      <c r="U45" s="24">
        <v>0</v>
      </c>
      <c r="V45" s="24">
        <v>0</v>
      </c>
      <c r="W45" s="24">
        <v>0</v>
      </c>
      <c r="X45" s="24">
        <v>0</v>
      </c>
      <c r="Y45" s="24">
        <v>0</v>
      </c>
      <c r="Z45" s="24">
        <v>0</v>
      </c>
      <c r="AA45" s="24">
        <v>0</v>
      </c>
      <c r="AB45" s="24">
        <v>0</v>
      </c>
      <c r="AC45" s="24">
        <v>0</v>
      </c>
      <c r="AD45" s="24">
        <v>0</v>
      </c>
      <c r="AE45" s="24">
        <v>0</v>
      </c>
      <c r="AF45" s="24">
        <v>0</v>
      </c>
      <c r="AG45" s="24">
        <v>0</v>
      </c>
    </row>
    <row r="46" spans="2:33" x14ac:dyDescent="0.25">
      <c r="B46" s="11" t="s">
        <v>1012</v>
      </c>
      <c r="C46" s="24">
        <v>0</v>
      </c>
      <c r="D46" s="24">
        <v>0</v>
      </c>
      <c r="E46" s="24">
        <v>0</v>
      </c>
      <c r="F46" s="24">
        <v>0</v>
      </c>
      <c r="G46" s="24">
        <v>0</v>
      </c>
      <c r="H46" s="24">
        <v>0</v>
      </c>
      <c r="I46" s="24">
        <v>0</v>
      </c>
      <c r="J46" s="24">
        <v>0</v>
      </c>
      <c r="K46" s="24">
        <v>0</v>
      </c>
      <c r="L46" s="24">
        <v>0</v>
      </c>
      <c r="M46" s="24">
        <v>0</v>
      </c>
      <c r="N46" s="24">
        <v>0</v>
      </c>
      <c r="O46" s="24">
        <v>0</v>
      </c>
      <c r="P46" s="24">
        <v>0</v>
      </c>
      <c r="Q46" s="24">
        <v>0</v>
      </c>
      <c r="R46" s="164">
        <v>0</v>
      </c>
      <c r="S46" s="24">
        <v>0</v>
      </c>
      <c r="T46" s="24">
        <v>0</v>
      </c>
      <c r="U46" s="24">
        <v>0</v>
      </c>
      <c r="V46" s="24">
        <v>0</v>
      </c>
      <c r="W46" s="24">
        <v>0</v>
      </c>
      <c r="X46" s="24">
        <v>0</v>
      </c>
      <c r="Y46" s="24">
        <v>0</v>
      </c>
      <c r="Z46" s="24">
        <v>0</v>
      </c>
      <c r="AA46" s="24">
        <v>0</v>
      </c>
      <c r="AB46" s="24">
        <v>0</v>
      </c>
      <c r="AC46" s="24">
        <v>0</v>
      </c>
      <c r="AD46" s="24">
        <v>0</v>
      </c>
      <c r="AE46" s="24">
        <v>0</v>
      </c>
      <c r="AF46" s="24">
        <v>0</v>
      </c>
      <c r="AG46" s="24">
        <v>0</v>
      </c>
    </row>
    <row r="47" spans="2:33" ht="15.75" thickBot="1" x14ac:dyDescent="0.3">
      <c r="B47" s="11" t="s">
        <v>958</v>
      </c>
      <c r="C47" s="24">
        <v>0</v>
      </c>
      <c r="D47" s="24">
        <v>0</v>
      </c>
      <c r="E47" s="24">
        <v>0</v>
      </c>
      <c r="F47" s="24">
        <v>0</v>
      </c>
      <c r="G47" s="24">
        <v>0</v>
      </c>
      <c r="H47" s="24">
        <v>0</v>
      </c>
      <c r="I47" s="24">
        <v>0</v>
      </c>
      <c r="J47" s="24">
        <v>0</v>
      </c>
      <c r="K47" s="24">
        <v>0</v>
      </c>
      <c r="L47" s="24">
        <v>0</v>
      </c>
      <c r="M47" s="24">
        <v>0</v>
      </c>
      <c r="N47" s="24">
        <v>0</v>
      </c>
      <c r="O47" s="24">
        <v>0</v>
      </c>
      <c r="P47" s="24">
        <v>0</v>
      </c>
      <c r="Q47" s="24">
        <v>0</v>
      </c>
      <c r="R47" s="164">
        <v>0</v>
      </c>
      <c r="S47" s="24">
        <v>0</v>
      </c>
      <c r="T47" s="24">
        <v>0</v>
      </c>
      <c r="U47" s="24">
        <v>0</v>
      </c>
      <c r="V47" s="24">
        <v>0</v>
      </c>
      <c r="W47" s="24">
        <v>0</v>
      </c>
      <c r="X47" s="24">
        <v>0</v>
      </c>
      <c r="Y47" s="24">
        <v>0</v>
      </c>
      <c r="Z47" s="24">
        <v>0</v>
      </c>
      <c r="AA47" s="24">
        <v>0</v>
      </c>
      <c r="AB47" s="24">
        <v>0</v>
      </c>
      <c r="AC47" s="24">
        <v>0</v>
      </c>
      <c r="AD47" s="24">
        <v>0</v>
      </c>
      <c r="AE47" s="24">
        <v>0</v>
      </c>
      <c r="AF47" s="24">
        <v>0</v>
      </c>
      <c r="AG47" s="24">
        <v>0</v>
      </c>
    </row>
    <row r="48" spans="2:33" x14ac:dyDescent="0.25">
      <c r="B48" s="36" t="s">
        <v>974</v>
      </c>
      <c r="C48" s="37">
        <v>12.822881849663428</v>
      </c>
      <c r="D48" s="37">
        <v>13.066793146377556</v>
      </c>
      <c r="E48" s="37">
        <v>13.389289019179063</v>
      </c>
      <c r="F48" s="37">
        <v>13.849103960922196</v>
      </c>
      <c r="G48" s="37">
        <v>14.713534297883411</v>
      </c>
      <c r="H48" s="37">
        <v>15.230180299841988</v>
      </c>
      <c r="I48" s="37">
        <v>15.933362700402446</v>
      </c>
      <c r="J48" s="37">
        <v>16.262384627965542</v>
      </c>
      <c r="K48" s="37">
        <v>16.860606314443888</v>
      </c>
      <c r="L48" s="37">
        <v>16.738514706612627</v>
      </c>
      <c r="M48" s="37">
        <v>17.443056701915083</v>
      </c>
      <c r="N48" s="37">
        <v>17.374261207970072</v>
      </c>
      <c r="O48" s="37">
        <v>17.819936364396444</v>
      </c>
      <c r="P48" s="37">
        <v>17.934686160620927</v>
      </c>
      <c r="Q48" s="37">
        <v>18.412719671906807</v>
      </c>
      <c r="R48" s="169">
        <v>19.148532346275175</v>
      </c>
      <c r="S48" s="37">
        <v>19.128243433770443</v>
      </c>
      <c r="T48" s="37">
        <v>19.087100060809206</v>
      </c>
      <c r="U48" s="37">
        <v>19.402111832773368</v>
      </c>
      <c r="V48" s="37">
        <v>19.578485915024451</v>
      </c>
      <c r="W48" s="37">
        <v>19.850433723892081</v>
      </c>
      <c r="X48" s="37">
        <v>20.023736383962966</v>
      </c>
      <c r="Y48" s="37">
        <v>19.775098752185031</v>
      </c>
      <c r="Z48" s="37">
        <v>19.135824970075451</v>
      </c>
      <c r="AA48" s="37">
        <v>18.639280565855593</v>
      </c>
      <c r="AB48" s="37">
        <v>17.964872954530687</v>
      </c>
      <c r="AC48" s="37">
        <v>17.271336991861709</v>
      </c>
      <c r="AD48" s="37">
        <v>17.24870723635469</v>
      </c>
      <c r="AE48" s="37">
        <v>0</v>
      </c>
      <c r="AF48" s="37">
        <v>0</v>
      </c>
      <c r="AG48" s="37">
        <v>0</v>
      </c>
    </row>
    <row r="49" spans="2:33" x14ac:dyDescent="0.25">
      <c r="B49" s="11" t="s">
        <v>78</v>
      </c>
      <c r="C49" s="23">
        <v>3.3081659262252745</v>
      </c>
      <c r="D49" s="23">
        <v>3.4003464497326199</v>
      </c>
      <c r="E49" s="23">
        <v>3.5175435164926965</v>
      </c>
      <c r="F49" s="23">
        <v>3.6037418231352589</v>
      </c>
      <c r="G49" s="23">
        <v>3.7851117617175594</v>
      </c>
      <c r="H49" s="23">
        <v>3.8261715229258457</v>
      </c>
      <c r="I49" s="23">
        <v>4.0159709489085218</v>
      </c>
      <c r="J49" s="23">
        <v>4.1769469663608785</v>
      </c>
      <c r="K49" s="23">
        <v>4.3066523047473195</v>
      </c>
      <c r="L49" s="23">
        <v>4.3134502784573012</v>
      </c>
      <c r="M49" s="23">
        <v>4.5804746857853651</v>
      </c>
      <c r="N49" s="23">
        <v>4.6383934217944045</v>
      </c>
      <c r="O49" s="23">
        <v>4.8600073647397934</v>
      </c>
      <c r="P49" s="23">
        <v>5.0266936801085347</v>
      </c>
      <c r="Q49" s="23">
        <v>5.2279137019239785</v>
      </c>
      <c r="R49" s="164">
        <v>5.4413700764173907</v>
      </c>
      <c r="S49" s="23">
        <v>5.362687368273205</v>
      </c>
      <c r="T49" s="23">
        <v>5.4751340369490222</v>
      </c>
      <c r="U49" s="23">
        <v>5.6158915358775507</v>
      </c>
      <c r="V49" s="23">
        <v>5.882293270245162</v>
      </c>
      <c r="W49" s="23">
        <v>5.9762710560568397</v>
      </c>
      <c r="X49" s="23">
        <v>5.973399086889561</v>
      </c>
      <c r="Y49" s="23">
        <v>5.7706231144076146</v>
      </c>
      <c r="Z49" s="23">
        <v>5.6448470949744802</v>
      </c>
      <c r="AA49" s="23">
        <v>5.3316533690765979</v>
      </c>
      <c r="AB49" s="23">
        <v>5.1668246829820976</v>
      </c>
      <c r="AC49" s="23">
        <v>4.9794250369993236</v>
      </c>
      <c r="AD49" s="23">
        <v>4.870450680383029</v>
      </c>
      <c r="AE49" s="23">
        <v>0</v>
      </c>
      <c r="AF49" s="23">
        <v>0</v>
      </c>
      <c r="AG49" s="23">
        <v>0</v>
      </c>
    </row>
    <row r="50" spans="2:33" x14ac:dyDescent="0.25">
      <c r="B50" s="11" t="s">
        <v>79</v>
      </c>
      <c r="C50" s="23">
        <v>5.4204323173906479</v>
      </c>
      <c r="D50" s="23">
        <v>5.4484399690757703</v>
      </c>
      <c r="E50" s="23">
        <v>5.5958200391081636</v>
      </c>
      <c r="F50" s="23">
        <v>5.7769180587420639</v>
      </c>
      <c r="G50" s="23">
        <v>6.1187201768799202</v>
      </c>
      <c r="H50" s="23">
        <v>6.1614114517786041</v>
      </c>
      <c r="I50" s="23">
        <v>6.4240851559322785</v>
      </c>
      <c r="J50" s="23">
        <v>6.3452286608964972</v>
      </c>
      <c r="K50" s="23">
        <v>6.8151046037303997</v>
      </c>
      <c r="L50" s="23">
        <v>6.8980398829921716</v>
      </c>
      <c r="M50" s="23">
        <v>7.7668209231277743</v>
      </c>
      <c r="N50" s="23">
        <v>7.8445897423699602</v>
      </c>
      <c r="O50" s="23">
        <v>8.0281350325394545</v>
      </c>
      <c r="P50" s="23">
        <v>7.4810341083601637</v>
      </c>
      <c r="Q50" s="23">
        <v>7.643913558451314</v>
      </c>
      <c r="R50" s="164">
        <v>7.8032580622132732</v>
      </c>
      <c r="S50" s="23">
        <v>7.6778701903544766</v>
      </c>
      <c r="T50" s="23">
        <v>7.6559929235579265</v>
      </c>
      <c r="U50" s="23">
        <v>7.7721977874433046</v>
      </c>
      <c r="V50" s="23">
        <v>7.8995188025134526</v>
      </c>
      <c r="W50" s="23">
        <v>7.9796019890802761</v>
      </c>
      <c r="X50" s="23">
        <v>8.0451011366384062</v>
      </c>
      <c r="Y50" s="23">
        <v>7.8197719324408226</v>
      </c>
      <c r="Z50" s="23">
        <v>7.4524625722107611</v>
      </c>
      <c r="AA50" s="23">
        <v>7.2381448463966729</v>
      </c>
      <c r="AB50" s="23">
        <v>6.9055152236414177</v>
      </c>
      <c r="AC50" s="23">
        <v>6.6012974171232628</v>
      </c>
      <c r="AD50" s="23">
        <v>6.5850391461764755</v>
      </c>
      <c r="AE50" s="23">
        <v>0</v>
      </c>
      <c r="AF50" s="23">
        <v>0</v>
      </c>
      <c r="AG50" s="23">
        <v>0</v>
      </c>
    </row>
    <row r="51" spans="2:33" x14ac:dyDescent="0.25">
      <c r="B51" s="11" t="s">
        <v>80</v>
      </c>
      <c r="C51" s="24">
        <v>4.0942836060475054</v>
      </c>
      <c r="D51" s="24">
        <v>4.2180067275691648</v>
      </c>
      <c r="E51" s="24">
        <v>4.2759254635782042</v>
      </c>
      <c r="F51" s="24">
        <v>4.4684440790448745</v>
      </c>
      <c r="G51" s="24">
        <v>4.8097023592859323</v>
      </c>
      <c r="H51" s="24">
        <v>5.2425973251375382</v>
      </c>
      <c r="I51" s="24">
        <v>5.4933065955616467</v>
      </c>
      <c r="J51" s="24">
        <v>5.7402090007081652</v>
      </c>
      <c r="K51" s="24">
        <v>5.7388494059661692</v>
      </c>
      <c r="L51" s="24">
        <v>5.5270245451631537</v>
      </c>
      <c r="M51" s="24">
        <v>5.0957610930019444</v>
      </c>
      <c r="N51" s="24">
        <v>4.8912780438057073</v>
      </c>
      <c r="O51" s="24">
        <v>4.931793967117196</v>
      </c>
      <c r="P51" s="24">
        <v>5.4269583721522299</v>
      </c>
      <c r="Q51" s="24">
        <v>5.540892411531515</v>
      </c>
      <c r="R51" s="164">
        <v>5.9039042076445138</v>
      </c>
      <c r="S51" s="24">
        <v>6.0876858751427587</v>
      </c>
      <c r="T51" s="24">
        <v>5.9559731003022582</v>
      </c>
      <c r="U51" s="24">
        <v>6.0140225094525128</v>
      </c>
      <c r="V51" s="24">
        <v>5.7966738422658359</v>
      </c>
      <c r="W51" s="24">
        <v>5.8945606787549636</v>
      </c>
      <c r="X51" s="24">
        <v>6.0052361604349995</v>
      </c>
      <c r="Y51" s="24">
        <v>6.1847037053365952</v>
      </c>
      <c r="Z51" s="24">
        <v>6.0385153028902101</v>
      </c>
      <c r="AA51" s="24">
        <v>6.0694823503823212</v>
      </c>
      <c r="AB51" s="24">
        <v>5.8925330479071727</v>
      </c>
      <c r="AC51" s="24">
        <v>5.6906145377391217</v>
      </c>
      <c r="AD51" s="24">
        <v>5.7932174097951865</v>
      </c>
      <c r="AE51" s="24">
        <v>0</v>
      </c>
      <c r="AF51" s="24">
        <v>0</v>
      </c>
      <c r="AG51" s="24">
        <v>0</v>
      </c>
    </row>
    <row r="52" spans="2:33" ht="15.75" thickBot="1" x14ac:dyDescent="0.3">
      <c r="B52" s="13" t="s">
        <v>75</v>
      </c>
      <c r="C52" s="26">
        <v>0</v>
      </c>
      <c r="D52" s="26">
        <v>0</v>
      </c>
      <c r="E52" s="26">
        <v>0</v>
      </c>
      <c r="F52" s="26">
        <v>0</v>
      </c>
      <c r="G52" s="26">
        <v>0</v>
      </c>
      <c r="H52" s="26">
        <v>0</v>
      </c>
      <c r="I52" s="26">
        <v>0</v>
      </c>
      <c r="J52" s="26">
        <v>0</v>
      </c>
      <c r="K52" s="26">
        <v>0</v>
      </c>
      <c r="L52" s="26">
        <v>0</v>
      </c>
      <c r="M52" s="26">
        <v>0</v>
      </c>
      <c r="N52" s="26">
        <v>0</v>
      </c>
      <c r="O52" s="26">
        <v>0</v>
      </c>
      <c r="P52" s="26">
        <v>0</v>
      </c>
      <c r="Q52" s="26">
        <v>0</v>
      </c>
      <c r="R52" s="165">
        <v>0</v>
      </c>
      <c r="S52" s="26">
        <v>0</v>
      </c>
      <c r="T52" s="26">
        <v>0</v>
      </c>
      <c r="U52" s="26">
        <v>0</v>
      </c>
      <c r="V52" s="26">
        <v>0</v>
      </c>
      <c r="W52" s="26">
        <v>0</v>
      </c>
      <c r="X52" s="26">
        <v>0</v>
      </c>
      <c r="Y52" s="26">
        <v>0</v>
      </c>
      <c r="Z52" s="26">
        <v>0</v>
      </c>
      <c r="AA52" s="26">
        <v>0</v>
      </c>
      <c r="AB52" s="26">
        <v>0</v>
      </c>
      <c r="AC52" s="26">
        <v>0</v>
      </c>
      <c r="AD52" s="26">
        <v>0</v>
      </c>
      <c r="AE52" s="26">
        <v>0</v>
      </c>
      <c r="AF52" s="26">
        <v>0</v>
      </c>
      <c r="AG52" s="26">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AJ27"/>
  <sheetViews>
    <sheetView showGridLines="0" zoomScale="50" zoomScaleNormal="50" workbookViewId="0">
      <selection activeCell="I38" sqref="I38"/>
    </sheetView>
  </sheetViews>
  <sheetFormatPr defaultColWidth="8.85546875" defaultRowHeight="15" x14ac:dyDescent="0.25"/>
  <cols>
    <col min="1" max="1" width="8.85546875" style="3"/>
    <col min="2" max="2" width="21.42578125" style="3" bestFit="1" customWidth="1"/>
    <col min="3" max="16" width="8.85546875" style="3" bestFit="1" customWidth="1"/>
    <col min="17" max="17" width="10.140625" style="3" bestFit="1" customWidth="1"/>
    <col min="18" max="18" width="10.5703125" style="3" bestFit="1" customWidth="1"/>
    <col min="19" max="29" width="10.140625" style="3" bestFit="1" customWidth="1"/>
    <col min="30" max="30" width="8.85546875" style="3" bestFit="1" customWidth="1"/>
    <col min="31" max="31" width="11.42578125" style="3" customWidth="1"/>
    <col min="32" max="33" width="5" style="3" bestFit="1" customWidth="1"/>
    <col min="34" max="16384" width="8.85546875" style="3"/>
  </cols>
  <sheetData>
    <row r="1" spans="1:33" ht="21" customHeight="1" x14ac:dyDescent="0.25">
      <c r="A1" s="4" t="s">
        <v>1013</v>
      </c>
      <c r="B1" s="4"/>
      <c r="C1" s="4"/>
      <c r="D1" s="4"/>
      <c r="E1" s="4"/>
    </row>
    <row r="2" spans="1:33" ht="15.75" thickBot="1" x14ac:dyDescent="0.3"/>
    <row r="3" spans="1:33" ht="15.75" thickBot="1" x14ac:dyDescent="0.3">
      <c r="B3" s="66" t="s">
        <v>1014</v>
      </c>
      <c r="C3" s="67"/>
      <c r="D3" s="67"/>
      <c r="E3" s="67"/>
      <c r="F3" s="67"/>
      <c r="G3" s="67"/>
      <c r="H3" s="67"/>
      <c r="I3" s="67"/>
      <c r="J3" s="67"/>
      <c r="K3" s="67"/>
      <c r="L3" s="67"/>
      <c r="M3" s="67"/>
      <c r="N3" s="67"/>
      <c r="O3" s="67"/>
      <c r="P3" s="67"/>
      <c r="Q3" s="67"/>
      <c r="R3" s="188" t="s">
        <v>968</v>
      </c>
      <c r="S3" s="67"/>
      <c r="T3" s="67"/>
      <c r="U3" s="67"/>
      <c r="V3" s="67"/>
      <c r="W3" s="67"/>
      <c r="X3" s="67"/>
      <c r="Y3" s="67"/>
      <c r="Z3" s="67"/>
      <c r="AA3" s="67"/>
      <c r="AB3" s="67"/>
      <c r="AC3" s="67"/>
      <c r="AD3" s="67"/>
      <c r="AE3" s="67"/>
      <c r="AF3" s="67"/>
      <c r="AG3" s="67"/>
    </row>
    <row r="4" spans="1:33" ht="15.75" thickBot="1" x14ac:dyDescent="0.3">
      <c r="A4" s="574" t="s">
        <v>1015</v>
      </c>
      <c r="B4" s="68"/>
      <c r="C4" s="66">
        <v>1990</v>
      </c>
      <c r="D4" s="69" t="s">
        <v>1016</v>
      </c>
      <c r="E4" s="69" t="s">
        <v>1017</v>
      </c>
      <c r="F4" s="66">
        <v>1993</v>
      </c>
      <c r="G4" s="66">
        <v>1994</v>
      </c>
      <c r="H4" s="66">
        <v>1995</v>
      </c>
      <c r="I4" s="66">
        <v>1996</v>
      </c>
      <c r="J4" s="66">
        <v>1997</v>
      </c>
      <c r="K4" s="66">
        <v>1998</v>
      </c>
      <c r="L4" s="66">
        <v>1999</v>
      </c>
      <c r="M4" s="66">
        <v>2000</v>
      </c>
      <c r="N4" s="66">
        <v>2001</v>
      </c>
      <c r="O4" s="66">
        <v>2002</v>
      </c>
      <c r="P4" s="66">
        <v>2003</v>
      </c>
      <c r="Q4" s="66">
        <v>2004</v>
      </c>
      <c r="R4" s="184">
        <v>2005</v>
      </c>
      <c r="S4" s="66">
        <v>2006</v>
      </c>
      <c r="T4" s="66">
        <v>2007</v>
      </c>
      <c r="U4" s="66">
        <v>2008</v>
      </c>
      <c r="V4" s="66">
        <v>2009</v>
      </c>
      <c r="W4" s="66">
        <v>2010</v>
      </c>
      <c r="X4" s="66">
        <v>2011</v>
      </c>
      <c r="Y4" s="66">
        <v>2012</v>
      </c>
      <c r="Z4" s="66">
        <v>2013</v>
      </c>
      <c r="AA4" s="66">
        <v>2014</v>
      </c>
      <c r="AB4" s="66">
        <v>2015</v>
      </c>
      <c r="AC4" s="66">
        <v>2016</v>
      </c>
      <c r="AD4" s="66">
        <v>2017</v>
      </c>
      <c r="AE4" s="66">
        <v>2018</v>
      </c>
      <c r="AF4" s="66">
        <v>2019</v>
      </c>
      <c r="AG4" s="66">
        <v>2020</v>
      </c>
    </row>
    <row r="5" spans="1:33" x14ac:dyDescent="0.25">
      <c r="A5" s="574"/>
      <c r="B5" s="70" t="s">
        <v>1018</v>
      </c>
      <c r="C5" s="71">
        <f>C21*Constants!$C$5</f>
        <v>213611.32109099827</v>
      </c>
      <c r="D5" s="71">
        <f>D21*Constants!$C$5</f>
        <v>179028.49571414417</v>
      </c>
      <c r="E5" s="71">
        <f>E21*Constants!$C$5</f>
        <v>219756.82021661632</v>
      </c>
      <c r="F5" s="71">
        <f>F21*Constants!$C$5</f>
        <v>303744.86486399308</v>
      </c>
      <c r="G5" s="71">
        <f>G21*Constants!$C$5</f>
        <v>321444.55245499138</v>
      </c>
      <c r="H5" s="71">
        <f>H21*Constants!$C$5</f>
        <v>277430.73267514829</v>
      </c>
      <c r="I5" s="71">
        <f>I21*Constants!$C$5</f>
        <v>193522.747</v>
      </c>
      <c r="J5" s="71">
        <f>J21*Constants!$C$5</f>
        <v>217308.02499999999</v>
      </c>
      <c r="K5" s="71">
        <f>K21*Constants!$C$5</f>
        <v>231590.4019</v>
      </c>
      <c r="L5" s="71">
        <f>L21*Constants!$C$5</f>
        <v>235308.79680000004</v>
      </c>
      <c r="M5" s="71">
        <f>M21*Constants!$C$5</f>
        <v>219744.6372</v>
      </c>
      <c r="N5" s="71">
        <f>N21*Constants!$C$5</f>
        <v>298567.57368380466</v>
      </c>
      <c r="O5" s="71">
        <f>O21*Constants!$C$5</f>
        <v>605823.69167724694</v>
      </c>
      <c r="P5" s="71">
        <f>P21*Constants!$C$5</f>
        <v>882169.8963019579</v>
      </c>
      <c r="Q5" s="71">
        <f>Q21*Constants!$C$5</f>
        <v>970984.82260870875</v>
      </c>
      <c r="R5" s="185">
        <f>R21*Constants!$C$5</f>
        <v>1419783.9303672845</v>
      </c>
      <c r="S5" s="71">
        <f>S21*Constants!$C$5</f>
        <v>1405422.2932432718</v>
      </c>
      <c r="T5" s="71">
        <f>T21*Constants!$C$5</f>
        <v>1258737.26199375</v>
      </c>
      <c r="U5" s="71">
        <f>U21*Constants!$C$5</f>
        <v>1646078.2138966806</v>
      </c>
      <c r="V5" s="71">
        <f>V21*Constants!$C$5</f>
        <v>1846796.649752019</v>
      </c>
      <c r="W5" s="71">
        <f>W21*Constants!$C$5</f>
        <v>1898978.9185483912</v>
      </c>
      <c r="X5" s="71">
        <f>X21*Constants!$C$5</f>
        <v>2011763.4161136961</v>
      </c>
      <c r="Y5" s="71">
        <f>Y21*Constants!$C$5</f>
        <v>1046712.3271184239</v>
      </c>
      <c r="Z5" s="71">
        <f>Z21*Constants!$C$5</f>
        <v>1373430.1867000002</v>
      </c>
      <c r="AA5" s="71">
        <f>AA21*Constants!$C$5</f>
        <v>1072800.8940000001</v>
      </c>
      <c r="AB5" s="71">
        <f>AB21*Constants!$C$5</f>
        <v>1275358.7741836309</v>
      </c>
      <c r="AC5" s="71">
        <f>AC21*Constants!$C$5</f>
        <v>939833.03780812863</v>
      </c>
      <c r="AD5" s="71">
        <f>AD21*Constants!$C$5</f>
        <v>832205.26009460806</v>
      </c>
      <c r="AE5" s="72">
        <f>AE21*Constants!$C$5</f>
        <v>832205.26009460806</v>
      </c>
      <c r="AF5" s="71">
        <f>AF21*Constants!$C$5</f>
        <v>0</v>
      </c>
      <c r="AG5" s="71">
        <f>AG21*Constants!$C$5</f>
        <v>0</v>
      </c>
    </row>
    <row r="6" spans="1:33" x14ac:dyDescent="0.25">
      <c r="A6" s="574"/>
      <c r="B6" s="70" t="s">
        <v>1019</v>
      </c>
      <c r="C6" s="71">
        <f>C22*Constants!$C$5</f>
        <v>23033.211673439258</v>
      </c>
      <c r="D6" s="71">
        <f>D22*Constants!$C$5</f>
        <v>19657.995329166333</v>
      </c>
      <c r="E6" s="71">
        <f>E22*Constants!$C$5</f>
        <v>17520.826049712487</v>
      </c>
      <c r="F6" s="71">
        <f>F22*Constants!$C$5</f>
        <v>16071.089845649876</v>
      </c>
      <c r="G6" s="71">
        <f>G22*Constants!$C$5</f>
        <v>15019.709519645954</v>
      </c>
      <c r="H6" s="71">
        <f>H22*Constants!$C$5</f>
        <v>14210.782615140413</v>
      </c>
      <c r="I6" s="71">
        <f>I22*Constants!$C$5</f>
        <v>13557.711846863214</v>
      </c>
      <c r="J6" s="71">
        <f>J22*Constants!$C$5</f>
        <v>13010.689718447793</v>
      </c>
      <c r="K6" s="71">
        <f>K22*Constants!$C$5</f>
        <v>12539.866200065233</v>
      </c>
      <c r="L6" s="71">
        <f>L22*Constants!$C$5</f>
        <v>25659.379819465703</v>
      </c>
      <c r="M6" s="71">
        <f>M22*Constants!$C$5</f>
        <v>22360.086285585559</v>
      </c>
      <c r="N6" s="71">
        <f>N22*Constants!$C$5</f>
        <v>20520.876770839317</v>
      </c>
      <c r="O6" s="71">
        <f>O22*Constants!$C$5</f>
        <v>19255.026069987471</v>
      </c>
      <c r="P6" s="71">
        <f>P22*Constants!$C$5</f>
        <v>18291.435625391539</v>
      </c>
      <c r="Q6" s="71">
        <f>Q22*Constants!$C$5</f>
        <v>17513.831194714836</v>
      </c>
      <c r="R6" s="185">
        <f>R22*Constants!$C$5</f>
        <v>16862.209055795745</v>
      </c>
      <c r="S6" s="71">
        <f>S22*Constants!$C$5</f>
        <v>16301.68755923875</v>
      </c>
      <c r="T6" s="71">
        <f>T22*Constants!$C$5</f>
        <v>15810.219453215203</v>
      </c>
      <c r="U6" s="71">
        <f>U22*Constants!$C$5</f>
        <v>15372.976889995512</v>
      </c>
      <c r="V6" s="71">
        <f>V22*Constants!$C$5</f>
        <v>14979.498675872745</v>
      </c>
      <c r="W6" s="71">
        <f>W22*Constants!$C$5</f>
        <v>14622.119197205657</v>
      </c>
      <c r="X6" s="71">
        <f>X22*Constants!$C$5</f>
        <v>14295.046307490102</v>
      </c>
      <c r="Y6" s="71">
        <f>Y22*Constants!$C$5</f>
        <v>13993.791399427619</v>
      </c>
      <c r="Z6" s="71">
        <f>Z22*Constants!$C$5</f>
        <v>13714.801731108586</v>
      </c>
      <c r="AA6" s="71">
        <f>AA22*Constants!$C$5</f>
        <v>13455.214512725775</v>
      </c>
      <c r="AB6" s="71">
        <f>AB22*Constants!$C$5</f>
        <v>13212.687284269705</v>
      </c>
      <c r="AC6" s="71">
        <f>AC22*Constants!$C$5</f>
        <v>12985.277763613254</v>
      </c>
      <c r="AD6" s="71">
        <f>AD22*Constants!$C$5</f>
        <v>12771.356743450529</v>
      </c>
      <c r="AE6" s="72">
        <f>AE22*Constants!$C$5</f>
        <v>12771.356743450529</v>
      </c>
      <c r="AF6" s="71">
        <f>AF22*Constants!$C$5</f>
        <v>0</v>
      </c>
      <c r="AG6" s="71">
        <f>AG22*Constants!$C$5</f>
        <v>0</v>
      </c>
    </row>
    <row r="7" spans="1:33" x14ac:dyDescent="0.25">
      <c r="A7" s="574"/>
      <c r="B7" s="73" t="s">
        <v>1020</v>
      </c>
      <c r="C7" s="71">
        <f>C23*Constants!$C$5</f>
        <v>0</v>
      </c>
      <c r="D7" s="71">
        <f>D23*Constants!$C$5</f>
        <v>0</v>
      </c>
      <c r="E7" s="71">
        <f>E23*Constants!$C$5</f>
        <v>0</v>
      </c>
      <c r="F7" s="71">
        <f>F23*Constants!$C$5</f>
        <v>0</v>
      </c>
      <c r="G7" s="71">
        <f>G23*Constants!$C$5</f>
        <v>0</v>
      </c>
      <c r="H7" s="71">
        <f>H23*Constants!$C$5</f>
        <v>0</v>
      </c>
      <c r="I7" s="71">
        <f>I23*Constants!$C$5</f>
        <v>0</v>
      </c>
      <c r="J7" s="71">
        <f>J23*Constants!$C$5</f>
        <v>0</v>
      </c>
      <c r="K7" s="71">
        <f>K23*Constants!$C$5</f>
        <v>0</v>
      </c>
      <c r="L7" s="71">
        <f>L23*Constants!$C$5</f>
        <v>0</v>
      </c>
      <c r="M7" s="71">
        <f>M23*Constants!$C$5</f>
        <v>0</v>
      </c>
      <c r="N7" s="71">
        <f>N23*Constants!$C$5</f>
        <v>0</v>
      </c>
      <c r="O7" s="71">
        <f>O23*Constants!$C$5</f>
        <v>0</v>
      </c>
      <c r="P7" s="71">
        <f>P23*Constants!$C$5</f>
        <v>0</v>
      </c>
      <c r="Q7" s="71">
        <f>Q23*Constants!$C$5</f>
        <v>0</v>
      </c>
      <c r="R7" s="185">
        <f>R23*Constants!$C$5</f>
        <v>0</v>
      </c>
      <c r="S7" s="71">
        <f>S23*Constants!$C$5</f>
        <v>0</v>
      </c>
      <c r="T7" s="71">
        <f>T23*Constants!$C$5</f>
        <v>0</v>
      </c>
      <c r="U7" s="71">
        <f>U23*Constants!$C$5</f>
        <v>0</v>
      </c>
      <c r="V7" s="71">
        <f>V23*Constants!$C$5</f>
        <v>0</v>
      </c>
      <c r="W7" s="71">
        <f>W23*Constants!$C$5</f>
        <v>0</v>
      </c>
      <c r="X7" s="71">
        <f>X23*Constants!$C$5</f>
        <v>0</v>
      </c>
      <c r="Y7" s="71">
        <f>Y23*Constants!$C$5</f>
        <v>0</v>
      </c>
      <c r="Z7" s="71">
        <f>Z23*Constants!$C$5</f>
        <v>0</v>
      </c>
      <c r="AA7" s="71">
        <f>AA23*Constants!$C$5</f>
        <v>0</v>
      </c>
      <c r="AB7" s="71">
        <f>AB23*Constants!$C$5</f>
        <v>0</v>
      </c>
      <c r="AC7" s="71">
        <f>AC23*Constants!$C$5</f>
        <v>0</v>
      </c>
      <c r="AD7" s="71">
        <f>AD23*Constants!$C$5</f>
        <v>0</v>
      </c>
      <c r="AE7" s="72">
        <f>AE23*Constants!$C$5</f>
        <v>0</v>
      </c>
      <c r="AF7" s="71">
        <f>AF23*Constants!$C$5</f>
        <v>0</v>
      </c>
      <c r="AG7" s="71">
        <f>AG23*Constants!$C$5</f>
        <v>0</v>
      </c>
    </row>
    <row r="8" spans="1:33" x14ac:dyDescent="0.25">
      <c r="A8" s="574"/>
      <c r="B8" s="73" t="s">
        <v>1021</v>
      </c>
      <c r="C8" s="71">
        <f>C24*Constants!$C$5</f>
        <v>23033.211673439258</v>
      </c>
      <c r="D8" s="71">
        <f>D24*Constants!$C$5</f>
        <v>19657.995329166333</v>
      </c>
      <c r="E8" s="71">
        <f>E24*Constants!$C$5</f>
        <v>17520.826049712487</v>
      </c>
      <c r="F8" s="71">
        <f>F24*Constants!$C$5</f>
        <v>16071.089845649876</v>
      </c>
      <c r="G8" s="71">
        <f>G24*Constants!$C$5</f>
        <v>15019.709519645954</v>
      </c>
      <c r="H8" s="71">
        <f>H24*Constants!$C$5</f>
        <v>14210.782615140413</v>
      </c>
      <c r="I8" s="71">
        <f>I24*Constants!$C$5</f>
        <v>13557.711846863214</v>
      </c>
      <c r="J8" s="71">
        <f>J24*Constants!$C$5</f>
        <v>13010.689718447793</v>
      </c>
      <c r="K8" s="71">
        <f>K24*Constants!$C$5</f>
        <v>12539.866200065233</v>
      </c>
      <c r="L8" s="71">
        <f>L24*Constants!$C$5</f>
        <v>25659.379819465703</v>
      </c>
      <c r="M8" s="71">
        <f>M24*Constants!$C$5</f>
        <v>22360.086285585559</v>
      </c>
      <c r="N8" s="71">
        <f>N24*Constants!$C$5</f>
        <v>20520.876770839317</v>
      </c>
      <c r="O8" s="71">
        <f>O24*Constants!$C$5</f>
        <v>19255.026069987471</v>
      </c>
      <c r="P8" s="71">
        <f>P24*Constants!$C$5</f>
        <v>18291.435625391539</v>
      </c>
      <c r="Q8" s="71">
        <f>Q24*Constants!$C$5</f>
        <v>17513.831194714836</v>
      </c>
      <c r="R8" s="185">
        <f>R24*Constants!$C$5</f>
        <v>16862.209055795745</v>
      </c>
      <c r="S8" s="71">
        <f>S24*Constants!$C$5</f>
        <v>16301.68755923875</v>
      </c>
      <c r="T8" s="71">
        <f>T24*Constants!$C$5</f>
        <v>15810.219453215203</v>
      </c>
      <c r="U8" s="71">
        <f>U24*Constants!$C$5</f>
        <v>15372.976889995512</v>
      </c>
      <c r="V8" s="71">
        <f>V24*Constants!$C$5</f>
        <v>14979.498675872745</v>
      </c>
      <c r="W8" s="71">
        <f>W24*Constants!$C$5</f>
        <v>14622.119197205657</v>
      </c>
      <c r="X8" s="71">
        <f>X24*Constants!$C$5</f>
        <v>14295.046307490102</v>
      </c>
      <c r="Y8" s="71">
        <f>Y24*Constants!$C$5</f>
        <v>13993.791399427619</v>
      </c>
      <c r="Z8" s="71">
        <f>Z24*Constants!$C$5</f>
        <v>13714.801731108586</v>
      </c>
      <c r="AA8" s="71">
        <f>AA24*Constants!$C$5</f>
        <v>13455.214512725775</v>
      </c>
      <c r="AB8" s="71">
        <f>AB24*Constants!$C$5</f>
        <v>13212.687284269705</v>
      </c>
      <c r="AC8" s="71">
        <f>AC24*Constants!$C$5</f>
        <v>12985.277763613254</v>
      </c>
      <c r="AD8" s="71">
        <f>AD24*Constants!$C$5</f>
        <v>12771.356743450529</v>
      </c>
      <c r="AE8" s="72">
        <f>AE24*Constants!$C$5</f>
        <v>12771.356743450529</v>
      </c>
      <c r="AF8" s="71">
        <f>AF24*Constants!$C$5</f>
        <v>0</v>
      </c>
      <c r="AG8" s="71">
        <f>AG24*Constants!$C$5</f>
        <v>0</v>
      </c>
    </row>
    <row r="9" spans="1:33" x14ac:dyDescent="0.25">
      <c r="A9" s="574"/>
      <c r="B9" s="73" t="s">
        <v>1022</v>
      </c>
      <c r="C9" s="71">
        <f>C25*Constants!$C$5</f>
        <v>0</v>
      </c>
      <c r="D9" s="71">
        <f>D25*Constants!$C$5</f>
        <v>0</v>
      </c>
      <c r="E9" s="71">
        <f>E25*Constants!$C$5</f>
        <v>0</v>
      </c>
      <c r="F9" s="71">
        <f>F25*Constants!$C$5</f>
        <v>0</v>
      </c>
      <c r="G9" s="71">
        <f>G25*Constants!$C$5</f>
        <v>0</v>
      </c>
      <c r="H9" s="71">
        <f>H25*Constants!$C$5</f>
        <v>0</v>
      </c>
      <c r="I9" s="71">
        <f>I25*Constants!$C$5</f>
        <v>0</v>
      </c>
      <c r="J9" s="71">
        <f>J25*Constants!$C$5</f>
        <v>0</v>
      </c>
      <c r="K9" s="71">
        <f>K25*Constants!$C$5</f>
        <v>0</v>
      </c>
      <c r="L9" s="71">
        <f>L25*Constants!$C$5</f>
        <v>0</v>
      </c>
      <c r="M9" s="71">
        <f>M25*Constants!$C$5</f>
        <v>0</v>
      </c>
      <c r="N9" s="71">
        <f>N25*Constants!$C$5</f>
        <v>0</v>
      </c>
      <c r="O9" s="71">
        <f>O25*Constants!$C$5</f>
        <v>0</v>
      </c>
      <c r="P9" s="71">
        <f>P25*Constants!$C$5</f>
        <v>0</v>
      </c>
      <c r="Q9" s="71">
        <f>Q25*Constants!$C$5</f>
        <v>0</v>
      </c>
      <c r="R9" s="185">
        <f>R25*Constants!$C$5</f>
        <v>0</v>
      </c>
      <c r="S9" s="71">
        <f>S25*Constants!$C$5</f>
        <v>0</v>
      </c>
      <c r="T9" s="71">
        <f>T25*Constants!$C$5</f>
        <v>0</v>
      </c>
      <c r="U9" s="71">
        <f>U25*Constants!$C$5</f>
        <v>0</v>
      </c>
      <c r="V9" s="71">
        <f>V25*Constants!$C$5</f>
        <v>0</v>
      </c>
      <c r="W9" s="71">
        <f>W25*Constants!$C$5</f>
        <v>0</v>
      </c>
      <c r="X9" s="71">
        <f>X25*Constants!$C$5</f>
        <v>0</v>
      </c>
      <c r="Y9" s="71">
        <f>Y25*Constants!$C$5</f>
        <v>0</v>
      </c>
      <c r="Z9" s="71">
        <f>Z25*Constants!$C$5</f>
        <v>0</v>
      </c>
      <c r="AA9" s="71">
        <f>AA25*Constants!$C$5</f>
        <v>0</v>
      </c>
      <c r="AB9" s="71">
        <f>AB25*Constants!$C$5</f>
        <v>0</v>
      </c>
      <c r="AC9" s="71">
        <f>AC25*Constants!$C$5</f>
        <v>0</v>
      </c>
      <c r="AD9" s="71">
        <f>AD25*Constants!$C$5</f>
        <v>0</v>
      </c>
      <c r="AE9" s="72">
        <f>AE25*Constants!$C$5</f>
        <v>0</v>
      </c>
      <c r="AF9" s="71">
        <f>AF25*Constants!$C$5</f>
        <v>0</v>
      </c>
      <c r="AG9" s="71">
        <f>AG25*Constants!$C$5</f>
        <v>0</v>
      </c>
    </row>
    <row r="10" spans="1:33" x14ac:dyDescent="0.25">
      <c r="B10" s="70"/>
      <c r="C10" s="71"/>
      <c r="D10" s="71"/>
      <c r="E10" s="71"/>
      <c r="F10" s="71"/>
      <c r="G10" s="71"/>
      <c r="H10" s="71"/>
      <c r="I10" s="71"/>
      <c r="J10" s="71"/>
      <c r="K10" s="71"/>
      <c r="L10" s="71"/>
      <c r="M10" s="71"/>
      <c r="N10" s="71"/>
      <c r="O10" s="71"/>
      <c r="P10" s="71"/>
      <c r="Q10" s="71"/>
      <c r="R10" s="185"/>
      <c r="S10" s="71"/>
      <c r="T10" s="71"/>
      <c r="U10" s="71"/>
      <c r="V10" s="71"/>
      <c r="W10" s="71"/>
      <c r="X10" s="71"/>
      <c r="Y10" s="71"/>
      <c r="Z10" s="71"/>
      <c r="AA10" s="71"/>
      <c r="AB10" s="71"/>
      <c r="AC10" s="71"/>
      <c r="AD10" s="71"/>
      <c r="AE10" s="71"/>
      <c r="AF10" s="71"/>
      <c r="AG10" s="71"/>
    </row>
    <row r="11" spans="1:33" ht="15.75" thickBot="1" x14ac:dyDescent="0.3">
      <c r="B11" s="66" t="s">
        <v>1014</v>
      </c>
      <c r="C11" s="67"/>
      <c r="D11" s="67"/>
      <c r="E11" s="67"/>
      <c r="F11" s="67"/>
      <c r="G11" s="67"/>
      <c r="H11" s="67"/>
      <c r="I11" s="67"/>
      <c r="J11" s="67"/>
      <c r="K11" s="67"/>
      <c r="L11" s="67"/>
      <c r="M11" s="67"/>
      <c r="N11" s="67"/>
      <c r="O11" s="67"/>
      <c r="P11" s="67"/>
      <c r="Q11" s="67"/>
      <c r="R11" s="186"/>
      <c r="S11" s="67"/>
      <c r="T11" s="67"/>
      <c r="U11" s="67"/>
      <c r="V11" s="67"/>
      <c r="W11" s="67"/>
      <c r="X11" s="67"/>
      <c r="Y11" s="67"/>
      <c r="Z11" s="67"/>
      <c r="AA11" s="67"/>
      <c r="AB11" s="67"/>
      <c r="AC11" s="67"/>
      <c r="AD11" s="67"/>
      <c r="AE11" s="74"/>
      <c r="AF11" s="67"/>
      <c r="AG11" s="67"/>
    </row>
    <row r="12" spans="1:33" ht="15.75" thickBot="1" x14ac:dyDescent="0.3">
      <c r="A12" s="575" t="s">
        <v>1023</v>
      </c>
      <c r="B12" s="68"/>
      <c r="C12" s="66">
        <v>1990</v>
      </c>
      <c r="D12" s="69" t="s">
        <v>1016</v>
      </c>
      <c r="E12" s="69" t="s">
        <v>1017</v>
      </c>
      <c r="F12" s="66">
        <v>1993</v>
      </c>
      <c r="G12" s="66">
        <v>1994</v>
      </c>
      <c r="H12" s="66">
        <v>1995</v>
      </c>
      <c r="I12" s="66">
        <v>1996</v>
      </c>
      <c r="J12" s="66">
        <v>1997</v>
      </c>
      <c r="K12" s="66">
        <v>1998</v>
      </c>
      <c r="L12" s="66">
        <v>1999</v>
      </c>
      <c r="M12" s="66">
        <v>2000</v>
      </c>
      <c r="N12" s="66">
        <v>2001</v>
      </c>
      <c r="O12" s="66">
        <v>2002</v>
      </c>
      <c r="P12" s="66">
        <v>2003</v>
      </c>
      <c r="Q12" s="66">
        <v>2004</v>
      </c>
      <c r="R12" s="184">
        <v>2005</v>
      </c>
      <c r="S12" s="66">
        <v>2006</v>
      </c>
      <c r="T12" s="66">
        <v>2007</v>
      </c>
      <c r="U12" s="66">
        <v>2008</v>
      </c>
      <c r="V12" s="66">
        <v>2009</v>
      </c>
      <c r="W12" s="66">
        <v>2010</v>
      </c>
      <c r="X12" s="66">
        <v>2011</v>
      </c>
      <c r="Y12" s="66">
        <v>2012</v>
      </c>
      <c r="Z12" s="66">
        <v>2013</v>
      </c>
      <c r="AA12" s="66">
        <v>2014</v>
      </c>
      <c r="AB12" s="66">
        <v>2015</v>
      </c>
      <c r="AC12" s="66">
        <v>2016</v>
      </c>
      <c r="AD12" s="66">
        <v>2017</v>
      </c>
      <c r="AE12" s="521">
        <v>2018</v>
      </c>
      <c r="AF12" s="66">
        <v>2019</v>
      </c>
      <c r="AG12" s="66">
        <v>2020</v>
      </c>
    </row>
    <row r="13" spans="1:33" x14ac:dyDescent="0.25">
      <c r="A13" s="575"/>
      <c r="B13" s="70" t="s">
        <v>1018</v>
      </c>
      <c r="C13" s="71">
        <f>C21*Constants!$D$5</f>
        <v>239244.67962191807</v>
      </c>
      <c r="D13" s="71">
        <f>D21*Constants!$D$5</f>
        <v>200511.91519984149</v>
      </c>
      <c r="E13" s="71">
        <f>E21*Constants!$D$5</f>
        <v>246127.63864261028</v>
      </c>
      <c r="F13" s="71">
        <f>F21*Constants!$D$5</f>
        <v>340194.24864767224</v>
      </c>
      <c r="G13" s="71">
        <f>G21*Constants!$D$5</f>
        <v>360017.89874959039</v>
      </c>
      <c r="H13" s="71">
        <f>H21*Constants!$D$5</f>
        <v>310722.42059616605</v>
      </c>
      <c r="I13" s="71">
        <f>I21*Constants!$D$5</f>
        <v>216745.47664000001</v>
      </c>
      <c r="J13" s="71">
        <f>J21*Constants!$D$5</f>
        <v>243384.98800000001</v>
      </c>
      <c r="K13" s="71">
        <f>K21*Constants!$D$5</f>
        <v>259381.25012800001</v>
      </c>
      <c r="L13" s="71">
        <f>L21*Constants!$D$5</f>
        <v>263545.85241600004</v>
      </c>
      <c r="M13" s="71">
        <f>M21*Constants!$D$5</f>
        <v>246113.99366399998</v>
      </c>
      <c r="N13" s="71">
        <f>N21*Constants!$D$5</f>
        <v>334395.68252586125</v>
      </c>
      <c r="O13" s="71">
        <f>O21*Constants!$D$5</f>
        <v>678522.53467851656</v>
      </c>
      <c r="P13" s="71">
        <f>P21*Constants!$D$5</f>
        <v>988030.28385819285</v>
      </c>
      <c r="Q13" s="71">
        <f>Q21*Constants!$D$5</f>
        <v>1087503.001321754</v>
      </c>
      <c r="R13" s="185">
        <f>R21*Constants!$D$5</f>
        <v>1590158.0020113587</v>
      </c>
      <c r="S13" s="71">
        <f>S21*Constants!$D$5</f>
        <v>1574072.9684324644</v>
      </c>
      <c r="T13" s="71">
        <f>T21*Constants!$D$5</f>
        <v>1409785.733433</v>
      </c>
      <c r="U13" s="71">
        <f>U21*Constants!$D$5</f>
        <v>1843607.5995642822</v>
      </c>
      <c r="V13" s="71">
        <f>V21*Constants!$D$5</f>
        <v>2068412.2477222611</v>
      </c>
      <c r="W13" s="71">
        <f>W21*Constants!$D$5</f>
        <v>2126856.388774198</v>
      </c>
      <c r="X13" s="71">
        <f>X21*Constants!$D$5</f>
        <v>2253175.0260473397</v>
      </c>
      <c r="Y13" s="71">
        <f>Y21*Constants!$D$5</f>
        <v>1172317.8063726346</v>
      </c>
      <c r="Z13" s="71">
        <f>Z21*Constants!$D$5</f>
        <v>1538241.8091040002</v>
      </c>
      <c r="AA13" s="71">
        <f>AA21*Constants!$D$5</f>
        <v>1201537.0012800002</v>
      </c>
      <c r="AB13" s="71">
        <f>AB21*Constants!$D$5</f>
        <v>1428401.8270856666</v>
      </c>
      <c r="AC13" s="71">
        <f>AC21*Constants!$D$5</f>
        <v>1052613.002345104</v>
      </c>
      <c r="AD13" s="71">
        <f>AD21*Constants!$D$5</f>
        <v>932069.89130596106</v>
      </c>
      <c r="AE13" s="72">
        <f>AE21*Constants!$D$5</f>
        <v>932069.89130596106</v>
      </c>
      <c r="AF13" s="71">
        <f>AF21*Constants!$D$5</f>
        <v>0</v>
      </c>
      <c r="AG13" s="71">
        <f>AG21*Constants!$D$5</f>
        <v>0</v>
      </c>
    </row>
    <row r="14" spans="1:33" x14ac:dyDescent="0.25">
      <c r="A14" s="575"/>
      <c r="B14" s="70" t="s">
        <v>1019</v>
      </c>
      <c r="C14" s="71">
        <f>C22*Constants!$D$5</f>
        <v>25797.19707425197</v>
      </c>
      <c r="D14" s="71">
        <f>D22*Constants!$D$5</f>
        <v>22016.954768666295</v>
      </c>
      <c r="E14" s="71">
        <f>E22*Constants!$D$5</f>
        <v>19623.325175677983</v>
      </c>
      <c r="F14" s="71">
        <f>F22*Constants!$D$5</f>
        <v>17999.620627127861</v>
      </c>
      <c r="G14" s="71">
        <f>G22*Constants!$D$5</f>
        <v>16822.07466200347</v>
      </c>
      <c r="H14" s="71">
        <f>H22*Constants!$D$5</f>
        <v>15916.076528957263</v>
      </c>
      <c r="I14" s="71">
        <f>I22*Constants!$D$5</f>
        <v>15184.6372684868</v>
      </c>
      <c r="J14" s="71">
        <f>J22*Constants!$D$5</f>
        <v>14571.972484661528</v>
      </c>
      <c r="K14" s="71">
        <f>K22*Constants!$D$5</f>
        <v>14044.650144073061</v>
      </c>
      <c r="L14" s="71">
        <f>L22*Constants!$D$5</f>
        <v>28738.505397801589</v>
      </c>
      <c r="M14" s="71">
        <f>M22*Constants!$D$5</f>
        <v>25043.296639855824</v>
      </c>
      <c r="N14" s="71">
        <f>N22*Constants!$D$5</f>
        <v>22983.381983340034</v>
      </c>
      <c r="O14" s="71">
        <f>O22*Constants!$D$5</f>
        <v>21565.629198385966</v>
      </c>
      <c r="P14" s="71">
        <f>P22*Constants!$D$5</f>
        <v>20486.407900438524</v>
      </c>
      <c r="Q14" s="71">
        <f>Q22*Constants!$D$5</f>
        <v>19615.490938080617</v>
      </c>
      <c r="R14" s="185">
        <f>R22*Constants!$D$5</f>
        <v>18885.674142491232</v>
      </c>
      <c r="S14" s="71">
        <f>S22*Constants!$D$5</f>
        <v>18257.890066347398</v>
      </c>
      <c r="T14" s="71">
        <f>T22*Constants!$D$5</f>
        <v>17707.445787601027</v>
      </c>
      <c r="U14" s="71">
        <f>U22*Constants!$D$5</f>
        <v>17217.734116794974</v>
      </c>
      <c r="V14" s="71">
        <f>V22*Constants!$D$5</f>
        <v>16777.038516977475</v>
      </c>
      <c r="W14" s="71">
        <f>W22*Constants!$D$5</f>
        <v>16376.773500870337</v>
      </c>
      <c r="X14" s="71">
        <f>X22*Constants!$D$5</f>
        <v>16010.451864388915</v>
      </c>
      <c r="Y14" s="71">
        <f>Y22*Constants!$D$5</f>
        <v>15673.046367358933</v>
      </c>
      <c r="Z14" s="71">
        <f>Z22*Constants!$D$5</f>
        <v>15360.577938841616</v>
      </c>
      <c r="AA14" s="71">
        <f>AA22*Constants!$D$5</f>
        <v>15069.840254252867</v>
      </c>
      <c r="AB14" s="71">
        <f>AB22*Constants!$D$5</f>
        <v>14798.209758382071</v>
      </c>
      <c r="AC14" s="71">
        <f>AC22*Constants!$D$5</f>
        <v>14543.511095246846</v>
      </c>
      <c r="AD14" s="71">
        <f>AD22*Constants!$D$5</f>
        <v>14303.919552664593</v>
      </c>
      <c r="AE14" s="72">
        <f>AE22*Constants!$D$5</f>
        <v>14303.919552664593</v>
      </c>
      <c r="AF14" s="71">
        <f>AF22*Constants!$D$5</f>
        <v>0</v>
      </c>
      <c r="AG14" s="71">
        <f>AG22*Constants!$D$5</f>
        <v>0</v>
      </c>
    </row>
    <row r="15" spans="1:33" x14ac:dyDescent="0.25">
      <c r="A15" s="575"/>
      <c r="B15" s="73" t="s">
        <v>1020</v>
      </c>
      <c r="C15" s="71">
        <f>C23*Constants!$D$5</f>
        <v>0</v>
      </c>
      <c r="D15" s="71">
        <f>D23*Constants!$D$5</f>
        <v>0</v>
      </c>
      <c r="E15" s="71">
        <f>E23*Constants!$D$5</f>
        <v>0</v>
      </c>
      <c r="F15" s="71">
        <f>F23*Constants!$D$5</f>
        <v>0</v>
      </c>
      <c r="G15" s="71">
        <f>G23*Constants!$D$5</f>
        <v>0</v>
      </c>
      <c r="H15" s="71">
        <f>H23*Constants!$D$5</f>
        <v>0</v>
      </c>
      <c r="I15" s="71">
        <f>I23*Constants!$D$5</f>
        <v>0</v>
      </c>
      <c r="J15" s="71">
        <f>J23*Constants!$D$5</f>
        <v>0</v>
      </c>
      <c r="K15" s="71">
        <f>K23*Constants!$D$5</f>
        <v>0</v>
      </c>
      <c r="L15" s="71">
        <f>L23*Constants!$D$5</f>
        <v>0</v>
      </c>
      <c r="M15" s="71">
        <f>M23*Constants!$D$5</f>
        <v>0</v>
      </c>
      <c r="N15" s="71">
        <f>N23*Constants!$D$5</f>
        <v>0</v>
      </c>
      <c r="O15" s="71">
        <f>O23*Constants!$D$5</f>
        <v>0</v>
      </c>
      <c r="P15" s="71">
        <f>P23*Constants!$D$5</f>
        <v>0</v>
      </c>
      <c r="Q15" s="71">
        <f>Q23*Constants!$D$5</f>
        <v>0</v>
      </c>
      <c r="R15" s="185">
        <f>R23*Constants!$D$5</f>
        <v>0</v>
      </c>
      <c r="S15" s="71">
        <f>S23*Constants!$D$5</f>
        <v>0</v>
      </c>
      <c r="T15" s="71">
        <f>T23*Constants!$D$5</f>
        <v>0</v>
      </c>
      <c r="U15" s="71">
        <f>U23*Constants!$D$5</f>
        <v>0</v>
      </c>
      <c r="V15" s="71">
        <f>V23*Constants!$D$5</f>
        <v>0</v>
      </c>
      <c r="W15" s="71">
        <f>W23*Constants!$D$5</f>
        <v>0</v>
      </c>
      <c r="X15" s="71">
        <f>X23*Constants!$D$5</f>
        <v>0</v>
      </c>
      <c r="Y15" s="71">
        <f>Y23*Constants!$D$5</f>
        <v>0</v>
      </c>
      <c r="Z15" s="71">
        <f>Z23*Constants!$D$5</f>
        <v>0</v>
      </c>
      <c r="AA15" s="71">
        <f>AA23*Constants!$D$5</f>
        <v>0</v>
      </c>
      <c r="AB15" s="71">
        <f>AB23*Constants!$D$5</f>
        <v>0</v>
      </c>
      <c r="AC15" s="71">
        <f>AC23*Constants!$D$5</f>
        <v>0</v>
      </c>
      <c r="AD15" s="71">
        <f>AD23*Constants!$D$5</f>
        <v>0</v>
      </c>
      <c r="AE15" s="72">
        <f>AE23*Constants!$D$5</f>
        <v>0</v>
      </c>
      <c r="AF15" s="71">
        <f>AF23*Constants!$D$5</f>
        <v>0</v>
      </c>
      <c r="AG15" s="71">
        <f>AG23*Constants!$D$5</f>
        <v>0</v>
      </c>
    </row>
    <row r="16" spans="1:33" x14ac:dyDescent="0.25">
      <c r="A16" s="575"/>
      <c r="B16" s="73" t="s">
        <v>1021</v>
      </c>
      <c r="C16" s="71">
        <f>C24*Constants!$D$5</f>
        <v>25797.19707425197</v>
      </c>
      <c r="D16" s="71">
        <f>D24*Constants!$D$5</f>
        <v>22016.954768666295</v>
      </c>
      <c r="E16" s="71">
        <f>E24*Constants!$D$5</f>
        <v>19623.325175677983</v>
      </c>
      <c r="F16" s="71">
        <f>F24*Constants!$D$5</f>
        <v>17999.620627127861</v>
      </c>
      <c r="G16" s="71">
        <f>G24*Constants!$D$5</f>
        <v>16822.07466200347</v>
      </c>
      <c r="H16" s="71">
        <f>H24*Constants!$D$5</f>
        <v>15916.076528957263</v>
      </c>
      <c r="I16" s="71">
        <f>I24*Constants!$D$5</f>
        <v>15184.6372684868</v>
      </c>
      <c r="J16" s="71">
        <f>J24*Constants!$D$5</f>
        <v>14571.972484661528</v>
      </c>
      <c r="K16" s="71">
        <f>K24*Constants!$D$5</f>
        <v>14044.650144073061</v>
      </c>
      <c r="L16" s="71">
        <f>L24*Constants!$D$5</f>
        <v>28738.505397801589</v>
      </c>
      <c r="M16" s="71">
        <f>M24*Constants!$D$5</f>
        <v>25043.296639855824</v>
      </c>
      <c r="N16" s="71">
        <f>N24*Constants!$D$5</f>
        <v>22983.381983340034</v>
      </c>
      <c r="O16" s="71">
        <f>O24*Constants!$D$5</f>
        <v>21565.629198385966</v>
      </c>
      <c r="P16" s="71">
        <f>P24*Constants!$D$5</f>
        <v>20486.407900438524</v>
      </c>
      <c r="Q16" s="71">
        <f>Q24*Constants!$D$5</f>
        <v>19615.490938080617</v>
      </c>
      <c r="R16" s="185">
        <f>R24*Constants!$D$5</f>
        <v>18885.674142491232</v>
      </c>
      <c r="S16" s="71">
        <f>S24*Constants!$D$5</f>
        <v>18257.890066347398</v>
      </c>
      <c r="T16" s="71">
        <f>T24*Constants!$D$5</f>
        <v>17707.445787601027</v>
      </c>
      <c r="U16" s="71">
        <f>U24*Constants!$D$5</f>
        <v>17217.734116794974</v>
      </c>
      <c r="V16" s="71">
        <f>V24*Constants!$D$5</f>
        <v>16777.038516977475</v>
      </c>
      <c r="W16" s="71">
        <f>W24*Constants!$D$5</f>
        <v>16376.773500870337</v>
      </c>
      <c r="X16" s="71">
        <f>X24*Constants!$D$5</f>
        <v>16010.451864388915</v>
      </c>
      <c r="Y16" s="71">
        <f>Y24*Constants!$D$5</f>
        <v>15673.046367358933</v>
      </c>
      <c r="Z16" s="71">
        <f>Z24*Constants!$D$5</f>
        <v>15360.577938841616</v>
      </c>
      <c r="AA16" s="71">
        <f>AA24*Constants!$D$5</f>
        <v>15069.840254252867</v>
      </c>
      <c r="AB16" s="71">
        <f>AB24*Constants!$D$5</f>
        <v>14798.209758382071</v>
      </c>
      <c r="AC16" s="71">
        <f>AC24*Constants!$D$5</f>
        <v>14543.511095246846</v>
      </c>
      <c r="AD16" s="71">
        <f>AD24*Constants!$D$5</f>
        <v>14303.919552664593</v>
      </c>
      <c r="AE16" s="72">
        <f>AE24*Constants!$D$5</f>
        <v>14303.919552664593</v>
      </c>
      <c r="AF16" s="71">
        <f>AF24*Constants!$D$5</f>
        <v>0</v>
      </c>
      <c r="AG16" s="71">
        <f>AG24*Constants!$D$5</f>
        <v>0</v>
      </c>
    </row>
    <row r="17" spans="1:36" x14ac:dyDescent="0.25">
      <c r="A17" s="575"/>
      <c r="B17" s="73" t="s">
        <v>1022</v>
      </c>
      <c r="C17" s="71">
        <f>C25*Constants!$D$5</f>
        <v>0</v>
      </c>
      <c r="D17" s="71">
        <f>D25*Constants!$D$5</f>
        <v>0</v>
      </c>
      <c r="E17" s="71">
        <f>E25*Constants!$D$5</f>
        <v>0</v>
      </c>
      <c r="F17" s="71">
        <f>F25*Constants!$D$5</f>
        <v>0</v>
      </c>
      <c r="G17" s="71">
        <f>G25*Constants!$D$5</f>
        <v>0</v>
      </c>
      <c r="H17" s="71">
        <f>H25*Constants!$D$5</f>
        <v>0</v>
      </c>
      <c r="I17" s="71">
        <f>I25*Constants!$D$5</f>
        <v>0</v>
      </c>
      <c r="J17" s="71">
        <f>J25*Constants!$D$5</f>
        <v>0</v>
      </c>
      <c r="K17" s="71">
        <f>K25*Constants!$D$5</f>
        <v>0</v>
      </c>
      <c r="L17" s="71">
        <f>L25*Constants!$D$5</f>
        <v>0</v>
      </c>
      <c r="M17" s="71">
        <f>M25*Constants!$D$5</f>
        <v>0</v>
      </c>
      <c r="N17" s="71">
        <f>N25*Constants!$D$5</f>
        <v>0</v>
      </c>
      <c r="O17" s="71">
        <f>O25*Constants!$D$5</f>
        <v>0</v>
      </c>
      <c r="P17" s="71">
        <f>P25*Constants!$D$5</f>
        <v>0</v>
      </c>
      <c r="Q17" s="71">
        <f>Q25*Constants!$D$5</f>
        <v>0</v>
      </c>
      <c r="R17" s="185">
        <f>R25*Constants!$D$5</f>
        <v>0</v>
      </c>
      <c r="S17" s="71">
        <f>S25*Constants!$D$5</f>
        <v>0</v>
      </c>
      <c r="T17" s="71">
        <f>T25*Constants!$D$5</f>
        <v>0</v>
      </c>
      <c r="U17" s="71">
        <f>U25*Constants!$D$5</f>
        <v>0</v>
      </c>
      <c r="V17" s="71">
        <f>V25*Constants!$D$5</f>
        <v>0</v>
      </c>
      <c r="W17" s="71">
        <f>W25*Constants!$D$5</f>
        <v>0</v>
      </c>
      <c r="X17" s="71">
        <f>X25*Constants!$D$5</f>
        <v>0</v>
      </c>
      <c r="Y17" s="71">
        <f>Y25*Constants!$D$5</f>
        <v>0</v>
      </c>
      <c r="Z17" s="71">
        <f>Z25*Constants!$D$5</f>
        <v>0</v>
      </c>
      <c r="AA17" s="71">
        <f>AA25*Constants!$D$5</f>
        <v>0</v>
      </c>
      <c r="AB17" s="71">
        <f>AB25*Constants!$D$5</f>
        <v>0</v>
      </c>
      <c r="AC17" s="71">
        <f>AC25*Constants!$D$5</f>
        <v>0</v>
      </c>
      <c r="AD17" s="71">
        <f>AD25*Constants!$D$5</f>
        <v>0</v>
      </c>
      <c r="AE17" s="72">
        <f>AE25*Constants!$D$5</f>
        <v>0</v>
      </c>
      <c r="AF17" s="71">
        <f>AF25*Constants!$D$5</f>
        <v>0</v>
      </c>
      <c r="AG17" s="71">
        <f>AG25*Constants!$D$5</f>
        <v>0</v>
      </c>
    </row>
    <row r="18" spans="1:36" x14ac:dyDescent="0.25">
      <c r="B18" s="70"/>
      <c r="C18" s="71"/>
      <c r="D18" s="71"/>
      <c r="E18" s="71"/>
      <c r="F18" s="71"/>
      <c r="G18" s="71"/>
      <c r="H18" s="71"/>
      <c r="I18" s="71"/>
      <c r="J18" s="71"/>
      <c r="K18" s="71"/>
      <c r="L18" s="71"/>
      <c r="M18" s="71"/>
      <c r="N18" s="71"/>
      <c r="O18" s="71"/>
      <c r="P18" s="71"/>
      <c r="Q18" s="71"/>
      <c r="R18" s="185"/>
      <c r="S18" s="71"/>
      <c r="T18" s="71"/>
      <c r="U18" s="71"/>
      <c r="V18" s="71"/>
      <c r="W18" s="71"/>
      <c r="X18" s="71"/>
      <c r="Y18" s="71"/>
      <c r="Z18" s="71"/>
      <c r="AA18" s="71"/>
      <c r="AB18" s="71"/>
      <c r="AC18" s="71"/>
      <c r="AD18" s="71"/>
      <c r="AE18" s="71"/>
      <c r="AF18" s="71"/>
      <c r="AG18" s="71"/>
    </row>
    <row r="19" spans="1:36" ht="15.75" thickBot="1" x14ac:dyDescent="0.3">
      <c r="B19" s="66" t="s">
        <v>1024</v>
      </c>
      <c r="C19" s="74"/>
      <c r="D19" s="74"/>
      <c r="E19" s="74"/>
      <c r="F19" s="74"/>
      <c r="G19" s="74"/>
      <c r="H19" s="74"/>
      <c r="I19" s="74"/>
      <c r="J19" s="74"/>
      <c r="K19" s="74"/>
      <c r="L19" s="74"/>
      <c r="M19" s="74"/>
      <c r="N19" s="74"/>
      <c r="O19" s="74"/>
      <c r="P19" s="74"/>
      <c r="Q19" s="74"/>
      <c r="R19" s="187"/>
      <c r="S19" s="74"/>
      <c r="T19" s="74"/>
      <c r="U19" s="74"/>
      <c r="V19" s="74"/>
      <c r="W19" s="74"/>
      <c r="X19" s="74"/>
      <c r="Y19" s="74"/>
      <c r="Z19" s="74"/>
      <c r="AA19" s="74"/>
      <c r="AB19" s="74"/>
      <c r="AC19" s="74"/>
      <c r="AD19" s="74"/>
      <c r="AE19" s="74"/>
      <c r="AF19" s="74"/>
      <c r="AG19" s="74"/>
    </row>
    <row r="20" spans="1:36" ht="15.6" customHeight="1" thickBot="1" x14ac:dyDescent="0.3">
      <c r="B20" s="68"/>
      <c r="C20" s="66">
        <v>1990</v>
      </c>
      <c r="D20" s="69" t="s">
        <v>1016</v>
      </c>
      <c r="E20" s="69" t="s">
        <v>1017</v>
      </c>
      <c r="F20" s="66">
        <v>1993</v>
      </c>
      <c r="G20" s="66">
        <v>1994</v>
      </c>
      <c r="H20" s="66">
        <v>1995</v>
      </c>
      <c r="I20" s="66">
        <v>1996</v>
      </c>
      <c r="J20" s="66">
        <v>1997</v>
      </c>
      <c r="K20" s="66">
        <v>1998</v>
      </c>
      <c r="L20" s="66">
        <v>1999</v>
      </c>
      <c r="M20" s="66">
        <v>2000</v>
      </c>
      <c r="N20" s="66">
        <v>2001</v>
      </c>
      <c r="O20" s="66">
        <v>2002</v>
      </c>
      <c r="P20" s="66">
        <v>2003</v>
      </c>
      <c r="Q20" s="66">
        <v>2004</v>
      </c>
      <c r="R20" s="184">
        <v>2005</v>
      </c>
      <c r="S20" s="66">
        <v>2006</v>
      </c>
      <c r="T20" s="66">
        <v>2007</v>
      </c>
      <c r="U20" s="66">
        <v>2008</v>
      </c>
      <c r="V20" s="66">
        <v>2009</v>
      </c>
      <c r="W20" s="66">
        <v>2010</v>
      </c>
      <c r="X20" s="66">
        <v>2011</v>
      </c>
      <c r="Y20" s="66">
        <v>2012</v>
      </c>
      <c r="Z20" s="66">
        <v>2013</v>
      </c>
      <c r="AA20" s="66">
        <v>2014</v>
      </c>
      <c r="AB20" s="66">
        <v>2015</v>
      </c>
      <c r="AC20" s="66">
        <v>2016</v>
      </c>
      <c r="AD20" s="66">
        <v>2017</v>
      </c>
      <c r="AE20" s="521">
        <v>2018</v>
      </c>
      <c r="AF20" s="66">
        <v>2019</v>
      </c>
      <c r="AG20" s="66">
        <v>2020</v>
      </c>
    </row>
    <row r="21" spans="1:36" ht="14.45" customHeight="1" x14ac:dyDescent="0.25">
      <c r="B21" s="70" t="s">
        <v>1018</v>
      </c>
      <c r="C21" s="71">
        <v>8544.4528436399305</v>
      </c>
      <c r="D21" s="71">
        <v>7161.1398285657669</v>
      </c>
      <c r="E21" s="71">
        <v>8790.272808664653</v>
      </c>
      <c r="F21" s="71">
        <v>12149.794594559724</v>
      </c>
      <c r="G21" s="71">
        <v>12857.782098199656</v>
      </c>
      <c r="H21" s="71">
        <v>11097.229307005931</v>
      </c>
      <c r="I21" s="71">
        <v>7740.9098800000002</v>
      </c>
      <c r="J21" s="71">
        <v>8692.3209999999999</v>
      </c>
      <c r="K21" s="71">
        <v>9263.6160760000002</v>
      </c>
      <c r="L21" s="71">
        <v>9412.3518720000011</v>
      </c>
      <c r="M21" s="71">
        <v>8789.7854879999995</v>
      </c>
      <c r="N21" s="71">
        <v>11942.702947352187</v>
      </c>
      <c r="O21" s="71">
        <v>24232.947667089877</v>
      </c>
      <c r="P21" s="71">
        <v>35286.795852078314</v>
      </c>
      <c r="Q21" s="71">
        <v>38839.392904348351</v>
      </c>
      <c r="R21" s="185">
        <v>56791.357214691379</v>
      </c>
      <c r="S21" s="71">
        <v>56216.891729730873</v>
      </c>
      <c r="T21" s="71">
        <v>50349.490479749998</v>
      </c>
      <c r="U21" s="71">
        <v>65843.128555867224</v>
      </c>
      <c r="V21" s="71">
        <v>73871.865990080754</v>
      </c>
      <c r="W21" s="71">
        <v>75959.156741935643</v>
      </c>
      <c r="X21" s="71">
        <v>80470.536644547843</v>
      </c>
      <c r="Y21" s="71">
        <v>41868.493084736954</v>
      </c>
      <c r="Z21" s="71">
        <v>54937.207468000008</v>
      </c>
      <c r="AA21" s="71">
        <v>42912.035760000006</v>
      </c>
      <c r="AB21" s="71">
        <v>51014.350967345235</v>
      </c>
      <c r="AC21" s="71">
        <v>37593.321512325143</v>
      </c>
      <c r="AD21" s="71">
        <v>33288.210403784324</v>
      </c>
      <c r="AE21" s="72">
        <v>33288.210403784324</v>
      </c>
      <c r="AF21" s="71">
        <v>0</v>
      </c>
      <c r="AG21" s="71">
        <v>0</v>
      </c>
    </row>
    <row r="22" spans="1:36" ht="14.45" customHeight="1" x14ac:dyDescent="0.25">
      <c r="B22" s="70" t="s">
        <v>1019</v>
      </c>
      <c r="C22" s="71">
        <v>921.32846693757028</v>
      </c>
      <c r="D22" s="71">
        <v>786.31981316665338</v>
      </c>
      <c r="E22" s="71">
        <v>700.83304198849942</v>
      </c>
      <c r="F22" s="71">
        <v>642.84359382599507</v>
      </c>
      <c r="G22" s="71">
        <v>600.78838078583817</v>
      </c>
      <c r="H22" s="71">
        <v>568.43130460561656</v>
      </c>
      <c r="I22" s="71">
        <v>542.30847387452854</v>
      </c>
      <c r="J22" s="71">
        <v>520.42758873791172</v>
      </c>
      <c r="K22" s="71">
        <v>501.59464800260935</v>
      </c>
      <c r="L22" s="71">
        <v>1026.3751927786282</v>
      </c>
      <c r="M22" s="71">
        <v>894.40345142342233</v>
      </c>
      <c r="N22" s="71">
        <v>820.83507083357267</v>
      </c>
      <c r="O22" s="71">
        <v>770.20104279949885</v>
      </c>
      <c r="P22" s="71">
        <v>731.6574250156616</v>
      </c>
      <c r="Q22" s="71">
        <v>700.55324778859347</v>
      </c>
      <c r="R22" s="185">
        <v>674.4883622318298</v>
      </c>
      <c r="S22" s="71">
        <v>652.06750236954997</v>
      </c>
      <c r="T22" s="71">
        <v>632.40877812860811</v>
      </c>
      <c r="U22" s="71">
        <v>614.91907559982053</v>
      </c>
      <c r="V22" s="71">
        <v>599.17994703490979</v>
      </c>
      <c r="W22" s="71">
        <v>584.88476788822629</v>
      </c>
      <c r="X22" s="71">
        <v>571.80185229960409</v>
      </c>
      <c r="Y22" s="71">
        <v>559.75165597710475</v>
      </c>
      <c r="Z22" s="71">
        <v>548.59206924434341</v>
      </c>
      <c r="AA22" s="71">
        <v>538.20858050903098</v>
      </c>
      <c r="AB22" s="71">
        <v>528.50749137078822</v>
      </c>
      <c r="AC22" s="71">
        <v>519.41111054453017</v>
      </c>
      <c r="AD22" s="71">
        <v>510.85426973802117</v>
      </c>
      <c r="AE22" s="72">
        <v>510.85426973802117</v>
      </c>
      <c r="AF22" s="71">
        <v>0</v>
      </c>
      <c r="AG22" s="71">
        <v>0</v>
      </c>
    </row>
    <row r="23" spans="1:36" ht="15" customHeight="1" x14ac:dyDescent="0.25">
      <c r="B23" s="73" t="s">
        <v>1020</v>
      </c>
      <c r="C23" s="71">
        <v>0</v>
      </c>
      <c r="D23" s="71">
        <v>0</v>
      </c>
      <c r="E23" s="71">
        <v>0</v>
      </c>
      <c r="F23" s="71">
        <v>0</v>
      </c>
      <c r="G23" s="71">
        <v>0</v>
      </c>
      <c r="H23" s="71">
        <v>0</v>
      </c>
      <c r="I23" s="71">
        <v>0</v>
      </c>
      <c r="J23" s="71">
        <v>0</v>
      </c>
      <c r="K23" s="71">
        <v>0</v>
      </c>
      <c r="L23" s="71">
        <v>0</v>
      </c>
      <c r="M23" s="71">
        <v>0</v>
      </c>
      <c r="N23" s="71">
        <v>0</v>
      </c>
      <c r="O23" s="71">
        <v>0</v>
      </c>
      <c r="P23" s="71">
        <v>0</v>
      </c>
      <c r="Q23" s="71">
        <v>0</v>
      </c>
      <c r="R23" s="185">
        <v>0</v>
      </c>
      <c r="S23" s="71">
        <v>0</v>
      </c>
      <c r="T23" s="71">
        <v>0</v>
      </c>
      <c r="U23" s="71">
        <v>0</v>
      </c>
      <c r="V23" s="71">
        <v>0</v>
      </c>
      <c r="W23" s="71">
        <v>0</v>
      </c>
      <c r="X23" s="71">
        <v>0</v>
      </c>
      <c r="Y23" s="71">
        <v>0</v>
      </c>
      <c r="Z23" s="71">
        <v>0</v>
      </c>
      <c r="AA23" s="71">
        <v>0</v>
      </c>
      <c r="AB23" s="71">
        <v>0</v>
      </c>
      <c r="AC23" s="71">
        <v>0</v>
      </c>
      <c r="AD23" s="71">
        <v>0</v>
      </c>
      <c r="AE23" s="72">
        <v>0</v>
      </c>
      <c r="AF23" s="71">
        <v>0</v>
      </c>
      <c r="AG23" s="71">
        <v>0</v>
      </c>
    </row>
    <row r="24" spans="1:36" ht="15" customHeight="1" x14ac:dyDescent="0.25">
      <c r="B24" s="73" t="s">
        <v>1021</v>
      </c>
      <c r="C24" s="71">
        <v>921.32846693757028</v>
      </c>
      <c r="D24" s="71">
        <v>786.31981316665338</v>
      </c>
      <c r="E24" s="71">
        <v>700.83304198849942</v>
      </c>
      <c r="F24" s="71">
        <v>642.84359382599507</v>
      </c>
      <c r="G24" s="71">
        <v>600.78838078583817</v>
      </c>
      <c r="H24" s="71">
        <v>568.43130460561656</v>
      </c>
      <c r="I24" s="71">
        <v>542.30847387452854</v>
      </c>
      <c r="J24" s="71">
        <v>520.42758873791172</v>
      </c>
      <c r="K24" s="71">
        <v>501.59464800260935</v>
      </c>
      <c r="L24" s="71">
        <v>1026.3751927786282</v>
      </c>
      <c r="M24" s="71">
        <v>894.40345142342233</v>
      </c>
      <c r="N24" s="71">
        <v>820.83507083357267</v>
      </c>
      <c r="O24" s="71">
        <v>770.20104279949885</v>
      </c>
      <c r="P24" s="71">
        <v>731.6574250156616</v>
      </c>
      <c r="Q24" s="71">
        <v>700.55324778859347</v>
      </c>
      <c r="R24" s="185">
        <v>674.4883622318298</v>
      </c>
      <c r="S24" s="71">
        <v>652.06750236954997</v>
      </c>
      <c r="T24" s="71">
        <v>632.40877812860811</v>
      </c>
      <c r="U24" s="71">
        <v>614.91907559982053</v>
      </c>
      <c r="V24" s="71">
        <v>599.17994703490979</v>
      </c>
      <c r="W24" s="71">
        <v>584.88476788822629</v>
      </c>
      <c r="X24" s="71">
        <v>571.80185229960409</v>
      </c>
      <c r="Y24" s="71">
        <v>559.75165597710475</v>
      </c>
      <c r="Z24" s="71">
        <v>548.59206924434341</v>
      </c>
      <c r="AA24" s="71">
        <v>538.20858050903098</v>
      </c>
      <c r="AB24" s="71">
        <v>528.50749137078822</v>
      </c>
      <c r="AC24" s="71">
        <v>519.41111054453017</v>
      </c>
      <c r="AD24" s="71">
        <v>510.85426973802117</v>
      </c>
      <c r="AE24" s="72">
        <v>510.85426973802117</v>
      </c>
      <c r="AF24" s="71">
        <v>0</v>
      </c>
      <c r="AG24" s="71">
        <v>0</v>
      </c>
    </row>
    <row r="25" spans="1:36" ht="15" customHeight="1" thickBot="1" x14ac:dyDescent="0.3">
      <c r="B25" s="73" t="s">
        <v>1022</v>
      </c>
      <c r="C25" s="71">
        <v>0</v>
      </c>
      <c r="D25" s="71">
        <v>0</v>
      </c>
      <c r="E25" s="71">
        <v>0</v>
      </c>
      <c r="F25" s="71">
        <v>0</v>
      </c>
      <c r="G25" s="71">
        <v>0</v>
      </c>
      <c r="H25" s="71">
        <v>0</v>
      </c>
      <c r="I25" s="71">
        <v>0</v>
      </c>
      <c r="J25" s="71">
        <v>0</v>
      </c>
      <c r="K25" s="71">
        <v>0</v>
      </c>
      <c r="L25" s="71">
        <v>0</v>
      </c>
      <c r="M25" s="71">
        <v>0</v>
      </c>
      <c r="N25" s="71">
        <v>0</v>
      </c>
      <c r="O25" s="71">
        <v>0</v>
      </c>
      <c r="P25" s="71">
        <v>0</v>
      </c>
      <c r="Q25" s="71">
        <v>0</v>
      </c>
      <c r="R25" s="187">
        <v>0</v>
      </c>
      <c r="S25" s="71">
        <v>0</v>
      </c>
      <c r="T25" s="71">
        <v>0</v>
      </c>
      <c r="U25" s="71">
        <v>0</v>
      </c>
      <c r="V25" s="71">
        <v>0</v>
      </c>
      <c r="W25" s="71">
        <v>0</v>
      </c>
      <c r="X25" s="71">
        <v>0</v>
      </c>
      <c r="Y25" s="71">
        <v>0</v>
      </c>
      <c r="Z25" s="71">
        <v>0</v>
      </c>
      <c r="AA25" s="71">
        <v>0</v>
      </c>
      <c r="AB25" s="71">
        <v>0</v>
      </c>
      <c r="AC25" s="71">
        <v>0</v>
      </c>
      <c r="AD25" s="71">
        <v>0</v>
      </c>
      <c r="AE25" s="72">
        <v>0</v>
      </c>
      <c r="AF25" s="71">
        <v>0</v>
      </c>
      <c r="AG25" s="71">
        <v>0</v>
      </c>
    </row>
    <row r="26" spans="1:36" x14ac:dyDescent="0.25">
      <c r="B26" s="71"/>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row>
    <row r="27" spans="1:36" x14ac:dyDescent="0.25">
      <c r="AE27" s="522" t="s">
        <v>1025</v>
      </c>
      <c r="AF27" s="523"/>
      <c r="AG27" s="523"/>
      <c r="AH27" s="523"/>
      <c r="AI27" s="523"/>
      <c r="AJ27" s="523"/>
    </row>
  </sheetData>
  <mergeCells count="2">
    <mergeCell ref="A4:A9"/>
    <mergeCell ref="A12:A17"/>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AG27"/>
  <sheetViews>
    <sheetView showGridLines="0" zoomScale="80" zoomScaleNormal="80" workbookViewId="0">
      <selection activeCell="R34" sqref="R34"/>
    </sheetView>
  </sheetViews>
  <sheetFormatPr defaultColWidth="8.85546875" defaultRowHeight="15" x14ac:dyDescent="0.25"/>
  <cols>
    <col min="1" max="1" width="9" style="3" customWidth="1"/>
    <col min="2" max="2" width="23" style="3" bestFit="1" customWidth="1"/>
    <col min="3" max="17" width="5.140625" style="3" bestFit="1" customWidth="1"/>
    <col min="18" max="18" width="9.42578125" style="3" bestFit="1" customWidth="1"/>
    <col min="19" max="30" width="5.140625" style="3" bestFit="1" customWidth="1"/>
    <col min="31" max="31" width="7.85546875" style="3" bestFit="1" customWidth="1"/>
    <col min="32" max="33" width="5.140625" style="3" bestFit="1" customWidth="1"/>
    <col min="34" max="16384" width="8.85546875" style="3"/>
  </cols>
  <sheetData>
    <row r="1" spans="1:33" ht="21" customHeight="1" x14ac:dyDescent="0.25">
      <c r="A1" s="4" t="s">
        <v>1026</v>
      </c>
      <c r="B1" s="4"/>
      <c r="C1" s="4"/>
      <c r="D1" s="4"/>
      <c r="E1" s="4"/>
    </row>
    <row r="2" spans="1:33" ht="15.75" thickBot="1" x14ac:dyDescent="0.3"/>
    <row r="3" spans="1:33" ht="15.75" thickBot="1" x14ac:dyDescent="0.3">
      <c r="B3" s="8" t="s">
        <v>969</v>
      </c>
      <c r="C3" s="75"/>
      <c r="D3" s="75"/>
      <c r="E3" s="75"/>
      <c r="F3" s="75"/>
      <c r="G3" s="75"/>
      <c r="H3" s="75"/>
      <c r="I3" s="75"/>
      <c r="J3" s="75"/>
      <c r="K3" s="75"/>
      <c r="L3" s="75"/>
      <c r="M3" s="75"/>
      <c r="N3" s="75"/>
      <c r="O3" s="75"/>
      <c r="P3" s="75"/>
      <c r="Q3" s="75"/>
      <c r="R3" s="196" t="s">
        <v>968</v>
      </c>
      <c r="S3" s="75"/>
      <c r="T3" s="75"/>
      <c r="U3" s="75"/>
      <c r="V3" s="75"/>
      <c r="W3" s="75"/>
      <c r="X3" s="75"/>
      <c r="Y3" s="75"/>
      <c r="Z3" s="75"/>
      <c r="AA3" s="75"/>
      <c r="AB3" s="75"/>
      <c r="AC3" s="75"/>
      <c r="AD3" s="75"/>
      <c r="AE3" s="75"/>
      <c r="AF3" s="75"/>
      <c r="AG3" s="75"/>
    </row>
    <row r="4" spans="1:33" ht="15.6" customHeight="1" thickBot="1" x14ac:dyDescent="0.3">
      <c r="A4" s="574" t="s">
        <v>1015</v>
      </c>
      <c r="B4" s="76"/>
      <c r="C4" s="8">
        <v>1990</v>
      </c>
      <c r="D4" s="77">
        <v>1991</v>
      </c>
      <c r="E4" s="77">
        <v>1992</v>
      </c>
      <c r="F4" s="8">
        <v>1993</v>
      </c>
      <c r="G4" s="8">
        <v>1994</v>
      </c>
      <c r="H4" s="8">
        <v>1995</v>
      </c>
      <c r="I4" s="8">
        <v>1996</v>
      </c>
      <c r="J4" s="8">
        <v>1997</v>
      </c>
      <c r="K4" s="8">
        <v>1998</v>
      </c>
      <c r="L4" s="8">
        <v>1999</v>
      </c>
      <c r="M4" s="8">
        <v>2000</v>
      </c>
      <c r="N4" s="8">
        <v>2001</v>
      </c>
      <c r="O4" s="8">
        <v>2002</v>
      </c>
      <c r="P4" s="8">
        <v>2003</v>
      </c>
      <c r="Q4" s="8">
        <v>2004</v>
      </c>
      <c r="R4" s="189">
        <v>2005</v>
      </c>
      <c r="S4" s="8">
        <v>2006</v>
      </c>
      <c r="T4" s="8">
        <v>2007</v>
      </c>
      <c r="U4" s="8">
        <v>2008</v>
      </c>
      <c r="V4" s="8">
        <v>2009</v>
      </c>
      <c r="W4" s="8">
        <v>2010</v>
      </c>
      <c r="X4" s="8">
        <v>2011</v>
      </c>
      <c r="Y4" s="8">
        <v>2012</v>
      </c>
      <c r="Z4" s="8">
        <v>2013</v>
      </c>
      <c r="AA4" s="8">
        <v>2014</v>
      </c>
      <c r="AB4" s="8">
        <v>2015</v>
      </c>
      <c r="AC4" s="8">
        <v>2016</v>
      </c>
      <c r="AD4" s="8">
        <v>2017</v>
      </c>
      <c r="AE4" s="8">
        <v>2018</v>
      </c>
      <c r="AF4" s="8">
        <v>2019</v>
      </c>
      <c r="AG4" s="8">
        <v>2020</v>
      </c>
    </row>
    <row r="5" spans="1:33" ht="14.45" customHeight="1" x14ac:dyDescent="0.25">
      <c r="A5" s="574"/>
      <c r="B5" s="78" t="s">
        <v>971</v>
      </c>
      <c r="C5" s="79">
        <v>0</v>
      </c>
      <c r="D5" s="79">
        <v>0</v>
      </c>
      <c r="E5" s="79">
        <v>0</v>
      </c>
      <c r="F5" s="79">
        <v>0</v>
      </c>
      <c r="G5" s="79">
        <v>0</v>
      </c>
      <c r="H5" s="79">
        <v>0</v>
      </c>
      <c r="I5" s="79">
        <v>0</v>
      </c>
      <c r="J5" s="79">
        <v>0</v>
      </c>
      <c r="K5" s="79">
        <v>0</v>
      </c>
      <c r="L5" s="79">
        <v>0</v>
      </c>
      <c r="M5" s="79">
        <v>0</v>
      </c>
      <c r="N5" s="79">
        <v>0</v>
      </c>
      <c r="O5" s="79">
        <v>0</v>
      </c>
      <c r="P5" s="79">
        <v>0</v>
      </c>
      <c r="Q5" s="79">
        <v>0</v>
      </c>
      <c r="R5" s="171">
        <f>R19*Constants!$C$5/10^6</f>
        <v>0.35642525000000003</v>
      </c>
      <c r="S5" s="79">
        <v>0</v>
      </c>
      <c r="T5" s="79">
        <v>0</v>
      </c>
      <c r="U5" s="79">
        <v>0</v>
      </c>
      <c r="V5" s="79">
        <v>0</v>
      </c>
      <c r="W5" s="79">
        <v>0</v>
      </c>
      <c r="X5" s="79">
        <v>0</v>
      </c>
      <c r="Y5" s="79">
        <v>0</v>
      </c>
      <c r="Z5" s="79">
        <v>0</v>
      </c>
      <c r="AA5" s="79">
        <v>0</v>
      </c>
      <c r="AB5" s="79">
        <v>0</v>
      </c>
      <c r="AC5" s="79">
        <v>0</v>
      </c>
      <c r="AD5" s="79">
        <v>0</v>
      </c>
      <c r="AE5" s="79">
        <f>AE19*Constants!$C$5/10^6</f>
        <v>0.41545175000000001</v>
      </c>
      <c r="AF5" s="79">
        <v>0</v>
      </c>
      <c r="AG5" s="79">
        <v>0</v>
      </c>
    </row>
    <row r="6" spans="1:33" ht="14.45" customHeight="1" x14ac:dyDescent="0.25">
      <c r="A6" s="574"/>
      <c r="B6" s="78" t="s">
        <v>1027</v>
      </c>
      <c r="C6" s="79">
        <v>0</v>
      </c>
      <c r="D6" s="79">
        <v>0</v>
      </c>
      <c r="E6" s="79">
        <v>0</v>
      </c>
      <c r="F6" s="79">
        <v>0</v>
      </c>
      <c r="G6" s="79">
        <v>0</v>
      </c>
      <c r="H6" s="79">
        <v>0</v>
      </c>
      <c r="I6" s="79">
        <v>0</v>
      </c>
      <c r="J6" s="79">
        <v>0</v>
      </c>
      <c r="K6" s="79">
        <v>0</v>
      </c>
      <c r="L6" s="79">
        <v>0</v>
      </c>
      <c r="M6" s="79">
        <v>0</v>
      </c>
      <c r="N6" s="79">
        <v>0</v>
      </c>
      <c r="O6" s="79">
        <v>0</v>
      </c>
      <c r="P6" s="79">
        <v>0</v>
      </c>
      <c r="Q6" s="79">
        <v>0</v>
      </c>
      <c r="R6" s="171">
        <v>0</v>
      </c>
      <c r="S6" s="79">
        <v>0</v>
      </c>
      <c r="T6" s="79">
        <v>0</v>
      </c>
      <c r="U6" s="79">
        <v>0</v>
      </c>
      <c r="V6" s="79">
        <v>0</v>
      </c>
      <c r="W6" s="79">
        <v>0</v>
      </c>
      <c r="X6" s="79">
        <v>0</v>
      </c>
      <c r="Y6" s="79">
        <v>0</v>
      </c>
      <c r="Z6" s="79">
        <v>0</v>
      </c>
      <c r="AA6" s="79">
        <v>0</v>
      </c>
      <c r="AB6" s="79">
        <v>0</v>
      </c>
      <c r="AC6" s="79">
        <v>0</v>
      </c>
      <c r="AD6" s="79">
        <v>0</v>
      </c>
      <c r="AE6" s="79">
        <v>0</v>
      </c>
      <c r="AF6" s="79">
        <v>0</v>
      </c>
      <c r="AG6" s="79">
        <v>0</v>
      </c>
    </row>
    <row r="7" spans="1:33" ht="15.6" customHeight="1" thickBot="1" x14ac:dyDescent="0.3">
      <c r="A7" s="574"/>
      <c r="B7" s="80" t="s">
        <v>91</v>
      </c>
      <c r="C7" s="81">
        <v>0</v>
      </c>
      <c r="D7" s="81">
        <v>0</v>
      </c>
      <c r="E7" s="81">
        <v>0</v>
      </c>
      <c r="F7" s="81">
        <v>0</v>
      </c>
      <c r="G7" s="81">
        <v>0</v>
      </c>
      <c r="H7" s="81">
        <v>0</v>
      </c>
      <c r="I7" s="81">
        <v>0</v>
      </c>
      <c r="J7" s="81">
        <v>0</v>
      </c>
      <c r="K7" s="81">
        <v>0</v>
      </c>
      <c r="L7" s="81">
        <v>0</v>
      </c>
      <c r="M7" s="81">
        <v>0</v>
      </c>
      <c r="N7" s="81">
        <v>0</v>
      </c>
      <c r="O7" s="81">
        <v>0</v>
      </c>
      <c r="P7" s="81">
        <v>0</v>
      </c>
      <c r="Q7" s="81">
        <v>0</v>
      </c>
      <c r="R7" s="190">
        <f>SUM(R5:R6)</f>
        <v>0.35642525000000003</v>
      </c>
      <c r="S7" s="81">
        <v>0</v>
      </c>
      <c r="T7" s="81">
        <v>0</v>
      </c>
      <c r="U7" s="81">
        <v>0</v>
      </c>
      <c r="V7" s="81">
        <v>0</v>
      </c>
      <c r="W7" s="81">
        <v>0</v>
      </c>
      <c r="X7" s="81">
        <v>0</v>
      </c>
      <c r="Y7" s="81">
        <v>0</v>
      </c>
      <c r="Z7" s="81">
        <v>0</v>
      </c>
      <c r="AA7" s="81">
        <v>0</v>
      </c>
      <c r="AB7" s="81">
        <v>0</v>
      </c>
      <c r="AC7" s="81">
        <v>0</v>
      </c>
      <c r="AD7" s="81">
        <v>0</v>
      </c>
      <c r="AE7" s="81">
        <f>SUM(AE5:AE6)</f>
        <v>0.41545175000000001</v>
      </c>
      <c r="AF7" s="81">
        <v>0</v>
      </c>
      <c r="AG7" s="81">
        <v>0</v>
      </c>
    </row>
    <row r="8" spans="1:33" ht="14.45" customHeight="1" x14ac:dyDescent="0.25">
      <c r="A8" s="78"/>
      <c r="B8" s="78"/>
      <c r="C8" s="79"/>
      <c r="D8" s="79"/>
      <c r="E8" s="79"/>
      <c r="F8" s="79"/>
      <c r="G8" s="79"/>
      <c r="H8" s="79"/>
      <c r="I8" s="79"/>
      <c r="J8" s="79"/>
      <c r="K8" s="79"/>
      <c r="L8" s="79"/>
      <c r="M8" s="79"/>
      <c r="N8" s="79"/>
      <c r="O8" s="79"/>
      <c r="P8" s="79"/>
      <c r="Q8" s="79"/>
      <c r="R8" s="171"/>
      <c r="S8" s="79"/>
      <c r="T8" s="79"/>
      <c r="U8" s="79"/>
      <c r="V8" s="79"/>
      <c r="W8" s="79"/>
      <c r="X8" s="79"/>
      <c r="Y8" s="79"/>
      <c r="Z8" s="79"/>
      <c r="AA8" s="79"/>
      <c r="AB8" s="79"/>
      <c r="AC8" s="79"/>
      <c r="AD8" s="79"/>
      <c r="AE8" s="79"/>
      <c r="AF8" s="79"/>
      <c r="AG8" s="79"/>
    </row>
    <row r="9" spans="1:33" ht="16.350000000000001" customHeight="1" x14ac:dyDescent="0.25">
      <c r="A9" s="82"/>
      <c r="B9" s="82"/>
      <c r="C9" s="82"/>
      <c r="D9" s="82"/>
      <c r="E9" s="82"/>
      <c r="F9" s="82"/>
      <c r="G9" s="82"/>
      <c r="H9" s="82"/>
      <c r="I9" s="82"/>
      <c r="J9" s="82"/>
      <c r="K9" s="82"/>
      <c r="L9" s="82"/>
      <c r="M9" s="82"/>
      <c r="N9" s="83"/>
      <c r="O9" s="83"/>
      <c r="P9" s="78"/>
      <c r="Q9" s="84"/>
      <c r="R9" s="191"/>
      <c r="S9" s="84"/>
      <c r="T9" s="78"/>
      <c r="U9" s="84"/>
      <c r="V9" s="78"/>
      <c r="W9" s="84"/>
      <c r="X9" s="78"/>
      <c r="Y9" s="84"/>
      <c r="Z9" s="78"/>
      <c r="AA9" s="84"/>
      <c r="AB9" s="78"/>
      <c r="AC9" s="84"/>
      <c r="AD9" s="78"/>
      <c r="AE9" s="84"/>
      <c r="AF9" s="78"/>
      <c r="AG9" s="84"/>
    </row>
    <row r="10" spans="1:33" ht="15.75" thickBot="1" x14ac:dyDescent="0.3">
      <c r="B10" s="8" t="s">
        <v>969</v>
      </c>
      <c r="C10" s="75"/>
      <c r="D10" s="75"/>
      <c r="E10" s="75"/>
      <c r="F10" s="75"/>
      <c r="G10" s="75"/>
      <c r="H10" s="75"/>
      <c r="I10" s="75"/>
      <c r="J10" s="75"/>
      <c r="K10" s="75"/>
      <c r="L10" s="75"/>
      <c r="M10" s="75"/>
      <c r="N10" s="75"/>
      <c r="O10" s="75"/>
      <c r="P10" s="75"/>
      <c r="Q10" s="75"/>
      <c r="R10" s="192"/>
      <c r="S10" s="75"/>
      <c r="T10" s="75"/>
      <c r="U10" s="75"/>
      <c r="V10" s="75"/>
      <c r="W10" s="75"/>
      <c r="X10" s="75"/>
      <c r="Y10" s="75"/>
      <c r="Z10" s="75"/>
      <c r="AA10" s="75"/>
      <c r="AB10" s="75"/>
      <c r="AC10" s="75"/>
      <c r="AD10" s="75"/>
      <c r="AE10" s="75"/>
      <c r="AF10" s="75"/>
      <c r="AG10" s="75"/>
    </row>
    <row r="11" spans="1:33" ht="15.75" thickBot="1" x14ac:dyDescent="0.3">
      <c r="A11" s="575" t="s">
        <v>1023</v>
      </c>
      <c r="B11" s="76"/>
      <c r="C11" s="8">
        <v>1990</v>
      </c>
      <c r="D11" s="77">
        <v>1991</v>
      </c>
      <c r="E11" s="77">
        <v>1992</v>
      </c>
      <c r="F11" s="8">
        <v>1993</v>
      </c>
      <c r="G11" s="8">
        <v>1994</v>
      </c>
      <c r="H11" s="8">
        <v>1995</v>
      </c>
      <c r="I11" s="8">
        <v>1996</v>
      </c>
      <c r="J11" s="8">
        <v>1997</v>
      </c>
      <c r="K11" s="8">
        <v>1998</v>
      </c>
      <c r="L11" s="8">
        <v>1999</v>
      </c>
      <c r="M11" s="8">
        <v>2000</v>
      </c>
      <c r="N11" s="8">
        <v>2001</v>
      </c>
      <c r="O11" s="8">
        <v>2002</v>
      </c>
      <c r="P11" s="8">
        <v>2003</v>
      </c>
      <c r="Q11" s="8">
        <v>2004</v>
      </c>
      <c r="R11" s="189">
        <v>2005</v>
      </c>
      <c r="S11" s="8">
        <v>2006</v>
      </c>
      <c r="T11" s="8">
        <v>2007</v>
      </c>
      <c r="U11" s="8">
        <v>2008</v>
      </c>
      <c r="V11" s="8">
        <v>2009</v>
      </c>
      <c r="W11" s="8">
        <v>2010</v>
      </c>
      <c r="X11" s="8">
        <v>2011</v>
      </c>
      <c r="Y11" s="8">
        <v>2012</v>
      </c>
      <c r="Z11" s="8">
        <v>2013</v>
      </c>
      <c r="AA11" s="8">
        <v>2014</v>
      </c>
      <c r="AB11" s="8">
        <v>2015</v>
      </c>
      <c r="AC11" s="8">
        <v>2016</v>
      </c>
      <c r="AD11" s="8">
        <v>2017</v>
      </c>
      <c r="AE11" s="8">
        <v>2018</v>
      </c>
      <c r="AF11" s="8">
        <v>2019</v>
      </c>
      <c r="AG11" s="8">
        <v>2020</v>
      </c>
    </row>
    <row r="12" spans="1:33" x14ac:dyDescent="0.25">
      <c r="A12" s="575"/>
      <c r="B12" s="78" t="s">
        <v>971</v>
      </c>
      <c r="C12" s="79">
        <v>0</v>
      </c>
      <c r="D12" s="79">
        <v>0</v>
      </c>
      <c r="E12" s="79">
        <v>0</v>
      </c>
      <c r="F12" s="79">
        <v>0</v>
      </c>
      <c r="G12" s="79">
        <v>0</v>
      </c>
      <c r="H12" s="79">
        <v>0</v>
      </c>
      <c r="I12" s="79">
        <v>0</v>
      </c>
      <c r="J12" s="79">
        <v>0</v>
      </c>
      <c r="K12" s="79">
        <v>0</v>
      </c>
      <c r="L12" s="79">
        <v>0</v>
      </c>
      <c r="M12" s="79">
        <v>0</v>
      </c>
      <c r="N12" s="79">
        <v>0</v>
      </c>
      <c r="O12" s="79">
        <v>0</v>
      </c>
      <c r="P12" s="79">
        <v>0</v>
      </c>
      <c r="Q12" s="79">
        <v>0</v>
      </c>
      <c r="R12" s="171">
        <f>R19*Constants!$D$5/10^6</f>
        <v>0.39919628000000001</v>
      </c>
      <c r="S12" s="79">
        <v>0</v>
      </c>
      <c r="T12" s="79">
        <v>0</v>
      </c>
      <c r="U12" s="79">
        <v>0</v>
      </c>
      <c r="V12" s="79">
        <v>0</v>
      </c>
      <c r="W12" s="79">
        <v>0</v>
      </c>
      <c r="X12" s="79">
        <v>0</v>
      </c>
      <c r="Y12" s="79">
        <v>0</v>
      </c>
      <c r="Z12" s="79">
        <v>0</v>
      </c>
      <c r="AA12" s="79">
        <v>0</v>
      </c>
      <c r="AB12" s="79">
        <v>0</v>
      </c>
      <c r="AC12" s="79">
        <v>0</v>
      </c>
      <c r="AD12" s="79">
        <v>0</v>
      </c>
      <c r="AE12" s="79">
        <f>AE19*Constants!$D$5/10^6</f>
        <v>0.46530595999999996</v>
      </c>
      <c r="AF12" s="79">
        <v>0</v>
      </c>
      <c r="AG12" s="79">
        <v>0</v>
      </c>
    </row>
    <row r="13" spans="1:33" x14ac:dyDescent="0.25">
      <c r="A13" s="575"/>
      <c r="B13" s="78" t="s">
        <v>1027</v>
      </c>
      <c r="C13" s="79">
        <v>0</v>
      </c>
      <c r="D13" s="79">
        <v>0</v>
      </c>
      <c r="E13" s="79">
        <v>0</v>
      </c>
      <c r="F13" s="79">
        <v>0</v>
      </c>
      <c r="G13" s="79">
        <v>0</v>
      </c>
      <c r="H13" s="79">
        <v>0</v>
      </c>
      <c r="I13" s="79">
        <v>0</v>
      </c>
      <c r="J13" s="79">
        <v>0</v>
      </c>
      <c r="K13" s="79">
        <v>0</v>
      </c>
      <c r="L13" s="79">
        <v>0</v>
      </c>
      <c r="M13" s="79">
        <v>0</v>
      </c>
      <c r="N13" s="79">
        <v>0</v>
      </c>
      <c r="O13" s="79">
        <v>0</v>
      </c>
      <c r="P13" s="79">
        <v>0</v>
      </c>
      <c r="Q13" s="79">
        <v>0</v>
      </c>
      <c r="R13" s="171">
        <f>R20*Constants!$D$5/10^6</f>
        <v>0</v>
      </c>
      <c r="S13" s="79">
        <v>0</v>
      </c>
      <c r="T13" s="79">
        <v>0</v>
      </c>
      <c r="U13" s="79">
        <v>0</v>
      </c>
      <c r="V13" s="79">
        <v>0</v>
      </c>
      <c r="W13" s="79">
        <v>0</v>
      </c>
      <c r="X13" s="79">
        <v>0</v>
      </c>
      <c r="Y13" s="79">
        <v>0</v>
      </c>
      <c r="Z13" s="79">
        <v>0</v>
      </c>
      <c r="AA13" s="79">
        <v>0</v>
      </c>
      <c r="AB13" s="79">
        <v>0</v>
      </c>
      <c r="AC13" s="79">
        <v>0</v>
      </c>
      <c r="AD13" s="79">
        <v>0</v>
      </c>
      <c r="AE13" s="79">
        <f>AE20*Constants!$D$5/10^6</f>
        <v>0</v>
      </c>
      <c r="AF13" s="79">
        <v>0</v>
      </c>
      <c r="AG13" s="79">
        <v>0</v>
      </c>
    </row>
    <row r="14" spans="1:33" ht="15.75" thickBot="1" x14ac:dyDescent="0.3">
      <c r="A14" s="575"/>
      <c r="B14" s="80" t="s">
        <v>91</v>
      </c>
      <c r="C14" s="81">
        <v>0</v>
      </c>
      <c r="D14" s="81">
        <v>0</v>
      </c>
      <c r="E14" s="81">
        <v>0</v>
      </c>
      <c r="F14" s="81">
        <v>0</v>
      </c>
      <c r="G14" s="81">
        <v>0</v>
      </c>
      <c r="H14" s="81">
        <v>0</v>
      </c>
      <c r="I14" s="81">
        <v>0</v>
      </c>
      <c r="J14" s="81">
        <v>0</v>
      </c>
      <c r="K14" s="81">
        <v>0</v>
      </c>
      <c r="L14" s="81">
        <v>0</v>
      </c>
      <c r="M14" s="81">
        <v>0</v>
      </c>
      <c r="N14" s="81">
        <v>0</v>
      </c>
      <c r="O14" s="81">
        <v>0</v>
      </c>
      <c r="P14" s="81">
        <v>0</v>
      </c>
      <c r="Q14" s="81">
        <v>0</v>
      </c>
      <c r="R14" s="190">
        <f>SUM(R12:R13)</f>
        <v>0.39919628000000001</v>
      </c>
      <c r="S14" s="81">
        <v>0</v>
      </c>
      <c r="T14" s="81">
        <v>0</v>
      </c>
      <c r="U14" s="81">
        <v>0</v>
      </c>
      <c r="V14" s="81">
        <v>0</v>
      </c>
      <c r="W14" s="81">
        <v>0</v>
      </c>
      <c r="X14" s="81">
        <v>0</v>
      </c>
      <c r="Y14" s="81">
        <v>0</v>
      </c>
      <c r="Z14" s="81">
        <v>0</v>
      </c>
      <c r="AA14" s="81">
        <v>0</v>
      </c>
      <c r="AB14" s="81">
        <v>0</v>
      </c>
      <c r="AC14" s="81">
        <v>0</v>
      </c>
      <c r="AD14" s="81">
        <v>0</v>
      </c>
      <c r="AE14" s="81">
        <f>SUM(AE12:AE13)</f>
        <v>0.46530595999999996</v>
      </c>
      <c r="AF14" s="81">
        <v>0</v>
      </c>
      <c r="AG14" s="81">
        <v>0</v>
      </c>
    </row>
    <row r="15" spans="1:33" x14ac:dyDescent="0.25">
      <c r="A15" s="78"/>
      <c r="B15" s="78"/>
      <c r="C15" s="79"/>
      <c r="D15" s="79"/>
      <c r="E15" s="79"/>
      <c r="F15" s="79"/>
      <c r="G15" s="79"/>
      <c r="H15" s="79"/>
      <c r="I15" s="79"/>
      <c r="J15" s="79"/>
      <c r="K15" s="79"/>
      <c r="L15" s="79"/>
      <c r="M15" s="79"/>
      <c r="N15" s="79"/>
      <c r="O15" s="79"/>
      <c r="P15" s="79"/>
      <c r="Q15" s="79"/>
      <c r="R15" s="171"/>
      <c r="S15" s="79"/>
      <c r="T15" s="79"/>
      <c r="U15" s="79"/>
      <c r="V15" s="79"/>
      <c r="W15" s="79"/>
      <c r="X15" s="79"/>
      <c r="Y15" s="79"/>
      <c r="Z15" s="79"/>
      <c r="AA15" s="79"/>
      <c r="AB15" s="79"/>
      <c r="AC15" s="79"/>
      <c r="AD15" s="79"/>
      <c r="AE15" s="79"/>
      <c r="AF15" s="79"/>
      <c r="AG15" s="79"/>
    </row>
    <row r="16" spans="1:33" x14ac:dyDescent="0.25">
      <c r="A16" s="82"/>
      <c r="B16" s="82"/>
      <c r="C16" s="82"/>
      <c r="D16" s="82"/>
      <c r="E16" s="82"/>
      <c r="F16" s="82"/>
      <c r="G16" s="82"/>
      <c r="H16" s="82"/>
      <c r="I16" s="82"/>
      <c r="J16" s="82"/>
      <c r="K16" s="82"/>
      <c r="L16" s="82"/>
      <c r="M16" s="82"/>
      <c r="N16" s="83"/>
      <c r="O16" s="83"/>
      <c r="P16" s="78"/>
      <c r="Q16" s="84"/>
      <c r="R16" s="191"/>
      <c r="S16" s="84"/>
      <c r="T16" s="78"/>
      <c r="U16" s="84"/>
      <c r="V16" s="78"/>
      <c r="W16" s="84"/>
      <c r="X16" s="78"/>
      <c r="Y16" s="84"/>
      <c r="Z16" s="78"/>
      <c r="AA16" s="84"/>
      <c r="AB16" s="78"/>
      <c r="AC16" s="84"/>
      <c r="AD16" s="78"/>
      <c r="AE16" s="84"/>
      <c r="AF16" s="78"/>
      <c r="AG16" s="84"/>
    </row>
    <row r="17" spans="2:33" ht="15.75" thickBot="1" x14ac:dyDescent="0.3">
      <c r="B17" s="8" t="s">
        <v>1024</v>
      </c>
      <c r="C17" s="75"/>
      <c r="D17" s="75"/>
      <c r="E17" s="75"/>
      <c r="F17" s="75"/>
      <c r="G17" s="75"/>
      <c r="H17" s="75"/>
      <c r="I17" s="75"/>
      <c r="J17" s="75"/>
      <c r="K17" s="75"/>
      <c r="L17" s="75"/>
      <c r="M17" s="75"/>
      <c r="N17" s="75"/>
      <c r="O17" s="75"/>
      <c r="P17" s="75"/>
      <c r="Q17" s="75"/>
      <c r="R17" s="192"/>
      <c r="S17" s="75"/>
      <c r="T17" s="75"/>
      <c r="U17" s="75"/>
      <c r="V17" s="75"/>
      <c r="W17" s="75"/>
      <c r="X17" s="75"/>
      <c r="Y17" s="75"/>
      <c r="Z17" s="75"/>
      <c r="AA17" s="75"/>
      <c r="AB17" s="75"/>
      <c r="AC17" s="75"/>
      <c r="AD17" s="75"/>
      <c r="AE17" s="75"/>
      <c r="AF17" s="75"/>
      <c r="AG17" s="75"/>
    </row>
    <row r="18" spans="2:33" ht="15.6" customHeight="1" thickBot="1" x14ac:dyDescent="0.3">
      <c r="B18" s="76"/>
      <c r="C18" s="8">
        <v>1990</v>
      </c>
      <c r="D18" s="77">
        <v>1991</v>
      </c>
      <c r="E18" s="77">
        <v>1992</v>
      </c>
      <c r="F18" s="8">
        <v>1993</v>
      </c>
      <c r="G18" s="8">
        <v>1994</v>
      </c>
      <c r="H18" s="8">
        <v>1995</v>
      </c>
      <c r="I18" s="8">
        <v>1996</v>
      </c>
      <c r="J18" s="8">
        <v>1997</v>
      </c>
      <c r="K18" s="8">
        <v>1998</v>
      </c>
      <c r="L18" s="8">
        <v>1999</v>
      </c>
      <c r="M18" s="8">
        <v>2000</v>
      </c>
      <c r="N18" s="8">
        <v>2001</v>
      </c>
      <c r="O18" s="8">
        <v>2002</v>
      </c>
      <c r="P18" s="8">
        <v>2003</v>
      </c>
      <c r="Q18" s="8">
        <v>2004</v>
      </c>
      <c r="R18" s="189">
        <v>2005</v>
      </c>
      <c r="S18" s="8">
        <v>2006</v>
      </c>
      <c r="T18" s="8">
        <v>2007</v>
      </c>
      <c r="U18" s="8">
        <v>2008</v>
      </c>
      <c r="V18" s="8">
        <v>2009</v>
      </c>
      <c r="W18" s="8">
        <v>2010</v>
      </c>
      <c r="X18" s="8">
        <v>2011</v>
      </c>
      <c r="Y18" s="8">
        <v>2012</v>
      </c>
      <c r="Z18" s="8">
        <v>2013</v>
      </c>
      <c r="AA18" s="8">
        <v>2014</v>
      </c>
      <c r="AB18" s="8">
        <v>2015</v>
      </c>
      <c r="AC18" s="8">
        <v>2016</v>
      </c>
      <c r="AD18" s="8">
        <v>2017</v>
      </c>
      <c r="AE18" s="8">
        <v>2018</v>
      </c>
      <c r="AF18" s="8">
        <v>2019</v>
      </c>
      <c r="AG18" s="8">
        <v>2020</v>
      </c>
    </row>
    <row r="19" spans="2:33" ht="15" customHeight="1" x14ac:dyDescent="0.25">
      <c r="B19" s="85" t="s">
        <v>971</v>
      </c>
      <c r="C19" s="86">
        <v>0</v>
      </c>
      <c r="D19" s="86">
        <v>0</v>
      </c>
      <c r="E19" s="86">
        <v>0</v>
      </c>
      <c r="F19" s="86">
        <v>0</v>
      </c>
      <c r="G19" s="86">
        <v>0</v>
      </c>
      <c r="H19" s="86">
        <v>0</v>
      </c>
      <c r="I19" s="86">
        <v>0</v>
      </c>
      <c r="J19" s="86">
        <v>0</v>
      </c>
      <c r="K19" s="86">
        <v>0</v>
      </c>
      <c r="L19" s="86">
        <v>0</v>
      </c>
      <c r="M19" s="86">
        <v>0</v>
      </c>
      <c r="N19" s="86">
        <v>0</v>
      </c>
      <c r="O19" s="86">
        <v>0</v>
      </c>
      <c r="P19" s="86">
        <v>0</v>
      </c>
      <c r="Q19" s="86">
        <v>0</v>
      </c>
      <c r="R19" s="193">
        <f>R22</f>
        <v>14257.01</v>
      </c>
      <c r="S19" s="86">
        <v>0</v>
      </c>
      <c r="T19" s="86">
        <v>0</v>
      </c>
      <c r="U19" s="86">
        <v>0</v>
      </c>
      <c r="V19" s="86">
        <v>0</v>
      </c>
      <c r="W19" s="86">
        <v>0</v>
      </c>
      <c r="X19" s="86">
        <v>0</v>
      </c>
      <c r="Y19" s="86">
        <v>0</v>
      </c>
      <c r="Z19" s="86">
        <v>0</v>
      </c>
      <c r="AA19" s="86">
        <v>0</v>
      </c>
      <c r="AB19" s="86">
        <v>0</v>
      </c>
      <c r="AC19" s="86">
        <v>0</v>
      </c>
      <c r="AD19" s="86">
        <v>0</v>
      </c>
      <c r="AE19" s="86">
        <f>AE22</f>
        <v>16618.07</v>
      </c>
      <c r="AF19" s="86">
        <v>0</v>
      </c>
      <c r="AG19" s="86">
        <v>0</v>
      </c>
    </row>
    <row r="20" spans="2:33" ht="14.45" customHeight="1" x14ac:dyDescent="0.25">
      <c r="B20" s="84" t="s">
        <v>1028</v>
      </c>
      <c r="C20" s="71">
        <v>0</v>
      </c>
      <c r="D20" s="71">
        <v>0</v>
      </c>
      <c r="E20" s="71">
        <v>0</v>
      </c>
      <c r="F20" s="71">
        <v>0</v>
      </c>
      <c r="G20" s="71">
        <v>0</v>
      </c>
      <c r="H20" s="71">
        <v>0</v>
      </c>
      <c r="I20" s="71">
        <v>0</v>
      </c>
      <c r="J20" s="71">
        <v>0</v>
      </c>
      <c r="K20" s="71">
        <v>0</v>
      </c>
      <c r="L20" s="71">
        <v>0</v>
      </c>
      <c r="M20" s="71">
        <v>0</v>
      </c>
      <c r="N20" s="71">
        <v>0</v>
      </c>
      <c r="O20" s="71">
        <v>0</v>
      </c>
      <c r="P20" s="71">
        <v>0</v>
      </c>
      <c r="Q20" s="71">
        <v>0</v>
      </c>
      <c r="R20" s="185">
        <v>0</v>
      </c>
      <c r="S20" s="71">
        <v>0</v>
      </c>
      <c r="T20" s="71">
        <v>0</v>
      </c>
      <c r="U20" s="71">
        <v>0</v>
      </c>
      <c r="V20" s="71">
        <v>0</v>
      </c>
      <c r="W20" s="71">
        <v>0</v>
      </c>
      <c r="X20" s="71">
        <v>0</v>
      </c>
      <c r="Y20" s="71">
        <v>0</v>
      </c>
      <c r="Z20" s="71">
        <v>0</v>
      </c>
      <c r="AA20" s="71">
        <v>0</v>
      </c>
      <c r="AB20" s="71">
        <v>0</v>
      </c>
      <c r="AC20" s="71">
        <v>0</v>
      </c>
      <c r="AD20" s="71">
        <v>0</v>
      </c>
      <c r="AE20" s="71">
        <v>0</v>
      </c>
      <c r="AF20" s="71">
        <v>0</v>
      </c>
      <c r="AG20" s="71">
        <v>0</v>
      </c>
    </row>
    <row r="21" spans="2:33" ht="14.45" customHeight="1" x14ac:dyDescent="0.25">
      <c r="B21" s="84" t="s">
        <v>1029</v>
      </c>
      <c r="C21" s="71">
        <v>0</v>
      </c>
      <c r="D21" s="71">
        <v>0</v>
      </c>
      <c r="E21" s="71">
        <v>0</v>
      </c>
      <c r="F21" s="71">
        <v>0</v>
      </c>
      <c r="G21" s="71">
        <v>0</v>
      </c>
      <c r="H21" s="71">
        <v>0</v>
      </c>
      <c r="I21" s="71">
        <v>0</v>
      </c>
      <c r="J21" s="71">
        <v>0</v>
      </c>
      <c r="K21" s="71">
        <v>0</v>
      </c>
      <c r="L21" s="71">
        <v>0</v>
      </c>
      <c r="M21" s="71">
        <v>0</v>
      </c>
      <c r="N21" s="71">
        <v>0</v>
      </c>
      <c r="O21" s="71">
        <v>0</v>
      </c>
      <c r="P21" s="71">
        <v>0</v>
      </c>
      <c r="Q21" s="71">
        <v>0</v>
      </c>
      <c r="R21" s="185">
        <v>0</v>
      </c>
      <c r="S21" s="71">
        <v>0</v>
      </c>
      <c r="T21" s="71">
        <v>0</v>
      </c>
      <c r="U21" s="71">
        <v>0</v>
      </c>
      <c r="V21" s="71">
        <v>0</v>
      </c>
      <c r="W21" s="71">
        <v>0</v>
      </c>
      <c r="X21" s="71">
        <v>0</v>
      </c>
      <c r="Y21" s="71">
        <v>0</v>
      </c>
      <c r="Z21" s="71">
        <v>0</v>
      </c>
      <c r="AA21" s="71">
        <v>0</v>
      </c>
      <c r="AB21" s="71">
        <v>0</v>
      </c>
      <c r="AC21" s="71">
        <v>0</v>
      </c>
      <c r="AD21" s="71">
        <v>0</v>
      </c>
      <c r="AE21" s="71">
        <v>0</v>
      </c>
      <c r="AF21" s="71">
        <v>0</v>
      </c>
      <c r="AG21" s="71">
        <v>0</v>
      </c>
    </row>
    <row r="22" spans="2:33" ht="14.45" customHeight="1" x14ac:dyDescent="0.25">
      <c r="B22" s="84" t="s">
        <v>1030</v>
      </c>
      <c r="C22" s="71">
        <v>0</v>
      </c>
      <c r="D22" s="71">
        <v>0</v>
      </c>
      <c r="E22" s="71">
        <v>0</v>
      </c>
      <c r="F22" s="71">
        <v>0</v>
      </c>
      <c r="G22" s="71">
        <v>0</v>
      </c>
      <c r="H22" s="71">
        <v>0</v>
      </c>
      <c r="I22" s="71">
        <v>0</v>
      </c>
      <c r="J22" s="71">
        <v>0</v>
      </c>
      <c r="K22" s="71">
        <v>0</v>
      </c>
      <c r="L22" s="71">
        <v>0</v>
      </c>
      <c r="M22" s="71">
        <v>0</v>
      </c>
      <c r="N22" s="71">
        <v>0</v>
      </c>
      <c r="O22" s="71">
        <v>0</v>
      </c>
      <c r="P22" s="71">
        <v>0</v>
      </c>
      <c r="Q22" s="71">
        <v>0</v>
      </c>
      <c r="R22" s="185">
        <v>14257.01</v>
      </c>
      <c r="S22" s="71">
        <v>0</v>
      </c>
      <c r="T22" s="71">
        <v>0</v>
      </c>
      <c r="U22" s="71">
        <v>0</v>
      </c>
      <c r="V22" s="71">
        <v>0</v>
      </c>
      <c r="W22" s="71">
        <v>0</v>
      </c>
      <c r="X22" s="71">
        <v>0</v>
      </c>
      <c r="Y22" s="71">
        <v>0</v>
      </c>
      <c r="Z22" s="71">
        <v>0</v>
      </c>
      <c r="AA22" s="71">
        <v>0</v>
      </c>
      <c r="AB22" s="71">
        <v>0</v>
      </c>
      <c r="AC22" s="71">
        <v>0</v>
      </c>
      <c r="AD22" s="71">
        <v>0</v>
      </c>
      <c r="AE22" s="71">
        <v>16618.07</v>
      </c>
      <c r="AF22" s="71">
        <v>0</v>
      </c>
      <c r="AG22" s="71">
        <v>0</v>
      </c>
    </row>
    <row r="23" spans="2:33" ht="15" customHeight="1" x14ac:dyDescent="0.25">
      <c r="B23" s="87" t="s">
        <v>1027</v>
      </c>
      <c r="C23" s="88">
        <v>0</v>
      </c>
      <c r="D23" s="88">
        <v>0</v>
      </c>
      <c r="E23" s="88">
        <v>0</v>
      </c>
      <c r="F23" s="88">
        <v>0</v>
      </c>
      <c r="G23" s="88">
        <v>0</v>
      </c>
      <c r="H23" s="88">
        <v>0</v>
      </c>
      <c r="I23" s="88">
        <v>0</v>
      </c>
      <c r="J23" s="88">
        <v>0</v>
      </c>
      <c r="K23" s="88">
        <v>0</v>
      </c>
      <c r="L23" s="88">
        <v>0</v>
      </c>
      <c r="M23" s="88">
        <v>0</v>
      </c>
      <c r="N23" s="88">
        <v>0</v>
      </c>
      <c r="O23" s="88">
        <v>0</v>
      </c>
      <c r="P23" s="88">
        <v>0</v>
      </c>
      <c r="Q23" s="88">
        <v>0</v>
      </c>
      <c r="R23" s="194">
        <v>0</v>
      </c>
      <c r="S23" s="88">
        <v>0</v>
      </c>
      <c r="T23" s="88">
        <v>0</v>
      </c>
      <c r="U23" s="88">
        <v>0</v>
      </c>
      <c r="V23" s="88">
        <v>0</v>
      </c>
      <c r="W23" s="88">
        <v>0</v>
      </c>
      <c r="X23" s="88">
        <v>0</v>
      </c>
      <c r="Y23" s="88">
        <v>0</v>
      </c>
      <c r="Z23" s="88">
        <v>0</v>
      </c>
      <c r="AA23" s="88">
        <v>0</v>
      </c>
      <c r="AB23" s="88">
        <v>0</v>
      </c>
      <c r="AC23" s="88">
        <v>0</v>
      </c>
      <c r="AD23" s="88">
        <v>0</v>
      </c>
      <c r="AE23" s="88">
        <v>0</v>
      </c>
      <c r="AF23" s="88">
        <v>0</v>
      </c>
      <c r="AG23" s="88">
        <v>0</v>
      </c>
    </row>
    <row r="24" spans="2:33" x14ac:dyDescent="0.25">
      <c r="B24" s="85"/>
      <c r="C24" s="86"/>
      <c r="D24" s="86"/>
      <c r="E24" s="86"/>
      <c r="F24" s="86"/>
      <c r="G24" s="86"/>
      <c r="H24" s="86"/>
      <c r="I24" s="86"/>
      <c r="J24" s="86"/>
      <c r="K24" s="86"/>
      <c r="L24" s="86"/>
      <c r="M24" s="86"/>
      <c r="N24" s="86"/>
      <c r="O24" s="86"/>
      <c r="P24" s="86"/>
      <c r="Q24" s="86"/>
      <c r="R24" s="193"/>
      <c r="S24" s="86"/>
      <c r="T24" s="86"/>
      <c r="U24" s="86"/>
      <c r="V24" s="86"/>
      <c r="W24" s="86"/>
      <c r="X24" s="86"/>
      <c r="Y24" s="86"/>
      <c r="Z24" s="86"/>
      <c r="AA24" s="86"/>
      <c r="AB24" s="86"/>
      <c r="AC24" s="86"/>
      <c r="AD24" s="86"/>
      <c r="AE24" s="86"/>
      <c r="AF24" s="86"/>
      <c r="AG24" s="86"/>
    </row>
    <row r="25" spans="2:33" ht="15.75" thickBot="1" x14ac:dyDescent="0.3">
      <c r="B25" s="8" t="s">
        <v>1031</v>
      </c>
      <c r="C25" s="75"/>
      <c r="D25" s="75"/>
      <c r="E25" s="75"/>
      <c r="F25" s="75"/>
      <c r="G25" s="75"/>
      <c r="H25" s="75"/>
      <c r="I25" s="75"/>
      <c r="J25" s="75"/>
      <c r="K25" s="75"/>
      <c r="L25" s="75"/>
      <c r="M25" s="75"/>
      <c r="N25" s="75"/>
      <c r="O25" s="75"/>
      <c r="P25" s="75"/>
      <c r="Q25" s="75"/>
      <c r="R25" s="192"/>
      <c r="S25" s="75"/>
      <c r="T25" s="75"/>
      <c r="U25" s="75"/>
      <c r="V25" s="75"/>
      <c r="W25" s="75"/>
      <c r="X25" s="75"/>
      <c r="Y25" s="75"/>
      <c r="Z25" s="75"/>
      <c r="AA25" s="75"/>
      <c r="AB25" s="75"/>
      <c r="AC25" s="75"/>
      <c r="AD25" s="75"/>
      <c r="AE25" s="75"/>
      <c r="AF25" s="75"/>
      <c r="AG25" s="75"/>
    </row>
    <row r="26" spans="2:33" ht="15.75" thickBot="1" x14ac:dyDescent="0.3">
      <c r="B26" s="89"/>
      <c r="C26" s="8">
        <v>1990</v>
      </c>
      <c r="D26" s="77">
        <v>1991</v>
      </c>
      <c r="E26" s="77">
        <v>1992</v>
      </c>
      <c r="F26" s="8">
        <v>1993</v>
      </c>
      <c r="G26" s="8">
        <v>1994</v>
      </c>
      <c r="H26" s="8">
        <v>1995</v>
      </c>
      <c r="I26" s="8">
        <v>1996</v>
      </c>
      <c r="J26" s="8">
        <v>1997</v>
      </c>
      <c r="K26" s="8">
        <v>1998</v>
      </c>
      <c r="L26" s="8">
        <v>1999</v>
      </c>
      <c r="M26" s="8">
        <v>2000</v>
      </c>
      <c r="N26" s="8">
        <v>2001</v>
      </c>
      <c r="O26" s="8">
        <v>2002</v>
      </c>
      <c r="P26" s="8">
        <v>2003</v>
      </c>
      <c r="Q26" s="8">
        <v>2004</v>
      </c>
      <c r="R26" s="189">
        <v>2005</v>
      </c>
      <c r="S26" s="8">
        <v>2006</v>
      </c>
      <c r="T26" s="8">
        <v>2007</v>
      </c>
      <c r="U26" s="8">
        <v>2008</v>
      </c>
      <c r="V26" s="8">
        <v>2009</v>
      </c>
      <c r="W26" s="8">
        <v>2010</v>
      </c>
      <c r="X26" s="8">
        <v>2011</v>
      </c>
      <c r="Y26" s="8">
        <v>2012</v>
      </c>
      <c r="Z26" s="8">
        <v>2013</v>
      </c>
      <c r="AA26" s="8">
        <v>2014</v>
      </c>
      <c r="AB26" s="8">
        <v>2015</v>
      </c>
      <c r="AC26" s="8">
        <v>2016</v>
      </c>
      <c r="AD26" s="8">
        <v>2017</v>
      </c>
      <c r="AE26" s="8">
        <v>2018</v>
      </c>
      <c r="AF26" s="8">
        <v>2019</v>
      </c>
      <c r="AG26" s="8">
        <v>2020</v>
      </c>
    </row>
    <row r="27" spans="2:33" ht="15.75" thickBot="1" x14ac:dyDescent="0.3">
      <c r="B27" s="90" t="s">
        <v>1032</v>
      </c>
      <c r="C27" s="91">
        <v>0</v>
      </c>
      <c r="D27" s="91">
        <v>0</v>
      </c>
      <c r="E27" s="91">
        <v>0</v>
      </c>
      <c r="F27" s="91">
        <v>0</v>
      </c>
      <c r="G27" s="91">
        <v>0</v>
      </c>
      <c r="H27" s="91">
        <v>0</v>
      </c>
      <c r="I27" s="91">
        <v>0</v>
      </c>
      <c r="J27" s="91">
        <v>0</v>
      </c>
      <c r="K27" s="91">
        <v>0</v>
      </c>
      <c r="L27" s="91">
        <v>0</v>
      </c>
      <c r="M27" s="91">
        <v>0</v>
      </c>
      <c r="N27" s="91">
        <v>0</v>
      </c>
      <c r="O27" s="91">
        <v>0</v>
      </c>
      <c r="P27" s="91">
        <v>0</v>
      </c>
      <c r="Q27" s="91">
        <v>0</v>
      </c>
      <c r="R27" s="195">
        <v>0</v>
      </c>
      <c r="S27" s="91">
        <v>0</v>
      </c>
      <c r="T27" s="91">
        <v>0</v>
      </c>
      <c r="U27" s="91">
        <v>0</v>
      </c>
      <c r="V27" s="91">
        <v>0</v>
      </c>
      <c r="W27" s="91">
        <v>0</v>
      </c>
      <c r="X27" s="91">
        <v>0</v>
      </c>
      <c r="Y27" s="91">
        <v>0</v>
      </c>
      <c r="Z27" s="91">
        <v>0</v>
      </c>
      <c r="AA27" s="91">
        <v>0</v>
      </c>
      <c r="AB27" s="91">
        <v>0</v>
      </c>
      <c r="AC27" s="91">
        <v>0</v>
      </c>
      <c r="AD27" s="91">
        <v>0</v>
      </c>
      <c r="AE27" s="91">
        <v>0</v>
      </c>
      <c r="AF27" s="91">
        <v>0</v>
      </c>
      <c r="AG27" s="91">
        <v>0</v>
      </c>
    </row>
  </sheetData>
  <mergeCells count="2">
    <mergeCell ref="A4:A7"/>
    <mergeCell ref="A11:A1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sheetPr>
  <dimension ref="A1:AJ25"/>
  <sheetViews>
    <sheetView showGridLines="0" zoomScale="90" zoomScaleNormal="90" workbookViewId="0">
      <selection activeCell="AE24" sqref="AE24"/>
    </sheetView>
  </sheetViews>
  <sheetFormatPr defaultColWidth="8.85546875" defaultRowHeight="15" x14ac:dyDescent="0.25"/>
  <cols>
    <col min="1" max="1" width="9" style="3" customWidth="1"/>
    <col min="2" max="2" width="29.42578125" style="3" bestFit="1" customWidth="1"/>
    <col min="3" max="8" width="8.85546875" style="3" bestFit="1" customWidth="1"/>
    <col min="9" max="30" width="10.140625" style="3" bestFit="1" customWidth="1"/>
    <col min="31" max="31" width="15.42578125" style="3" customWidth="1"/>
    <col min="32" max="33" width="5" style="3" bestFit="1" customWidth="1"/>
    <col min="34" max="16384" width="8.85546875" style="3"/>
  </cols>
  <sheetData>
    <row r="1" spans="1:33" ht="15.75" thickBot="1" x14ac:dyDescent="0.3">
      <c r="A1" s="4" t="s">
        <v>1033</v>
      </c>
      <c r="B1" s="4"/>
      <c r="C1" s="4"/>
      <c r="D1" s="4"/>
      <c r="E1" s="4"/>
    </row>
    <row r="2" spans="1:33" x14ac:dyDescent="0.25">
      <c r="R2" s="170" t="s">
        <v>968</v>
      </c>
    </row>
    <row r="3" spans="1:33" ht="15.75" thickBot="1" x14ac:dyDescent="0.3">
      <c r="B3" s="8" t="s">
        <v>1034</v>
      </c>
      <c r="C3" s="9">
        <v>1990</v>
      </c>
      <c r="D3" s="9">
        <v>1991</v>
      </c>
      <c r="E3" s="9">
        <v>1992</v>
      </c>
      <c r="F3" s="9">
        <v>1993</v>
      </c>
      <c r="G3" s="9">
        <v>1994</v>
      </c>
      <c r="H3" s="9">
        <v>1995</v>
      </c>
      <c r="I3" s="9">
        <v>1996</v>
      </c>
      <c r="J3" s="9">
        <v>1997</v>
      </c>
      <c r="K3" s="9">
        <v>1998</v>
      </c>
      <c r="L3" s="9">
        <v>1999</v>
      </c>
      <c r="M3" s="9">
        <v>2000</v>
      </c>
      <c r="N3" s="9">
        <v>2001</v>
      </c>
      <c r="O3" s="9">
        <v>2002</v>
      </c>
      <c r="P3" s="9">
        <v>2003</v>
      </c>
      <c r="Q3" s="9">
        <v>2004</v>
      </c>
      <c r="R3" s="163">
        <v>2005</v>
      </c>
      <c r="S3" s="9">
        <v>2006</v>
      </c>
      <c r="T3" s="9">
        <v>2007</v>
      </c>
      <c r="U3" s="9">
        <v>2008</v>
      </c>
      <c r="V3" s="9">
        <v>2009</v>
      </c>
      <c r="W3" s="9">
        <v>2010</v>
      </c>
      <c r="X3" s="9">
        <v>2011</v>
      </c>
      <c r="Y3" s="9">
        <v>2012</v>
      </c>
      <c r="Z3" s="9">
        <v>2013</v>
      </c>
      <c r="AA3" s="9">
        <v>2014</v>
      </c>
      <c r="AB3" s="9">
        <v>2015</v>
      </c>
      <c r="AC3" s="9">
        <v>2016</v>
      </c>
      <c r="AD3" s="9">
        <v>2017</v>
      </c>
      <c r="AE3" s="9">
        <v>2018</v>
      </c>
      <c r="AF3" s="9">
        <v>2019</v>
      </c>
      <c r="AG3" s="9">
        <v>2020</v>
      </c>
    </row>
    <row r="4" spans="1:33" x14ac:dyDescent="0.25">
      <c r="B4" s="44" t="s">
        <v>1035</v>
      </c>
      <c r="C4" s="92">
        <v>305987.03141631273</v>
      </c>
      <c r="D4" s="92">
        <v>510541.16580524889</v>
      </c>
      <c r="E4" s="92">
        <v>299185.47449553024</v>
      </c>
      <c r="F4" s="92">
        <v>689704.94943913678</v>
      </c>
      <c r="G4" s="92">
        <v>762850.09792556602</v>
      </c>
      <c r="H4" s="92">
        <v>540177.04794250848</v>
      </c>
      <c r="I4" s="92">
        <v>573685.52792760672</v>
      </c>
      <c r="J4" s="92">
        <v>587009.00034732395</v>
      </c>
      <c r="K4" s="92">
        <v>597564.09837307257</v>
      </c>
      <c r="L4" s="92">
        <v>606442.08846775407</v>
      </c>
      <c r="M4" s="92">
        <v>593770.01351812866</v>
      </c>
      <c r="N4" s="92">
        <v>854369.31983686076</v>
      </c>
      <c r="O4" s="92">
        <v>806904.31396951899</v>
      </c>
      <c r="P4" s="92">
        <v>936145.9936261985</v>
      </c>
      <c r="Q4" s="92">
        <v>945177.05536859157</v>
      </c>
      <c r="R4" s="185">
        <v>997735.17249411636</v>
      </c>
      <c r="S4" s="92">
        <v>1020746.7010110195</v>
      </c>
      <c r="T4" s="92">
        <v>1006793.5349419983</v>
      </c>
      <c r="U4" s="92">
        <v>866359.27435001661</v>
      </c>
      <c r="V4" s="92">
        <v>337988.90314975503</v>
      </c>
      <c r="W4" s="92">
        <v>636289.71889993956</v>
      </c>
      <c r="X4" s="92">
        <v>368241.35077218892</v>
      </c>
      <c r="Y4" s="92">
        <v>442915.98107252497</v>
      </c>
      <c r="Z4" s="92">
        <v>505791.19712288905</v>
      </c>
      <c r="AA4" s="92">
        <v>567692.10762279679</v>
      </c>
      <c r="AB4" s="92">
        <v>610041.44202619046</v>
      </c>
      <c r="AC4" s="92">
        <v>540786.37596031441</v>
      </c>
      <c r="AD4" s="92">
        <v>628315.00514117011</v>
      </c>
      <c r="AE4" s="93">
        <f>AD4</f>
        <v>628315.00514117011</v>
      </c>
      <c r="AF4" s="92">
        <v>0</v>
      </c>
      <c r="AG4" s="92">
        <v>0</v>
      </c>
    </row>
    <row r="5" spans="1:33" x14ac:dyDescent="0.25">
      <c r="B5" s="11" t="s">
        <v>1036</v>
      </c>
      <c r="C5" s="94">
        <v>288212.22897577798</v>
      </c>
      <c r="D5" s="94">
        <v>493072.79325047624</v>
      </c>
      <c r="E5" s="94">
        <v>282113.32668057701</v>
      </c>
      <c r="F5" s="94">
        <v>407764.89</v>
      </c>
      <c r="G5" s="94">
        <v>486111.6</v>
      </c>
      <c r="H5" s="94">
        <v>510417.18000000005</v>
      </c>
      <c r="I5" s="94">
        <v>545582.69999999995</v>
      </c>
      <c r="J5" s="94">
        <v>561096.9</v>
      </c>
      <c r="K5" s="94">
        <v>564716.88</v>
      </c>
      <c r="L5" s="94">
        <v>575576.81999999995</v>
      </c>
      <c r="M5" s="94">
        <v>565840.62522000005</v>
      </c>
      <c r="N5" s="94">
        <v>569112.56999999995</v>
      </c>
      <c r="O5" s="94">
        <v>555149.79</v>
      </c>
      <c r="P5" s="94">
        <v>660387.78</v>
      </c>
      <c r="Q5" s="94">
        <v>663434.05774216889</v>
      </c>
      <c r="R5" s="185">
        <v>673316.28</v>
      </c>
      <c r="S5" s="94">
        <v>679326.25876539259</v>
      </c>
      <c r="T5" s="94">
        <v>646338.56358235911</v>
      </c>
      <c r="U5" s="94">
        <v>512201.58275703102</v>
      </c>
      <c r="V5" s="94">
        <v>290931.86139334785</v>
      </c>
      <c r="W5" s="94">
        <v>311580.19287440955</v>
      </c>
      <c r="X5" s="94">
        <v>311365.56056912278</v>
      </c>
      <c r="Y5" s="94">
        <v>398141.51888196851</v>
      </c>
      <c r="Z5" s="94">
        <v>461412.07305977162</v>
      </c>
      <c r="AA5" s="94">
        <v>524895.85211790877</v>
      </c>
      <c r="AB5" s="94">
        <v>566455.23440453608</v>
      </c>
      <c r="AC5" s="94">
        <v>500758.04503745271</v>
      </c>
      <c r="AD5" s="94">
        <v>590759.11762941058</v>
      </c>
      <c r="AE5" s="93">
        <f t="shared" ref="AE5:AE23" si="0">AD5</f>
        <v>590759.11762941058</v>
      </c>
      <c r="AF5" s="94">
        <v>0</v>
      </c>
      <c r="AG5" s="94">
        <v>0</v>
      </c>
    </row>
    <row r="6" spans="1:33" x14ac:dyDescent="0.25">
      <c r="B6" s="11" t="s">
        <v>1037</v>
      </c>
      <c r="C6" s="94">
        <v>0</v>
      </c>
      <c r="D6" s="94">
        <v>0</v>
      </c>
      <c r="E6" s="94">
        <v>0</v>
      </c>
      <c r="F6" s="94">
        <v>264698.14784510981</v>
      </c>
      <c r="G6" s="94">
        <v>249213.4212604792</v>
      </c>
      <c r="H6" s="94">
        <v>0</v>
      </c>
      <c r="I6" s="94">
        <v>0</v>
      </c>
      <c r="J6" s="94">
        <v>0</v>
      </c>
      <c r="K6" s="94">
        <v>0</v>
      </c>
      <c r="L6" s="94">
        <v>0</v>
      </c>
      <c r="M6" s="94">
        <v>0</v>
      </c>
      <c r="N6" s="94">
        <v>257128.01626427801</v>
      </c>
      <c r="O6" s="94">
        <v>221412.47122015076</v>
      </c>
      <c r="P6" s="94">
        <v>250060.35940803384</v>
      </c>
      <c r="Q6" s="94">
        <v>254720.15054287773</v>
      </c>
      <c r="R6" s="185">
        <v>295275.75146551366</v>
      </c>
      <c r="S6" s="94">
        <v>313957.42770152335</v>
      </c>
      <c r="T6" s="94">
        <v>323169.17892188288</v>
      </c>
      <c r="U6" s="94">
        <v>313199.55985437159</v>
      </c>
      <c r="V6" s="94">
        <v>0</v>
      </c>
      <c r="W6" s="94">
        <v>276096.82744941709</v>
      </c>
      <c r="X6" s="94">
        <v>0</v>
      </c>
      <c r="Y6" s="94">
        <v>0</v>
      </c>
      <c r="Z6" s="94">
        <v>0</v>
      </c>
      <c r="AA6" s="94">
        <v>0</v>
      </c>
      <c r="AB6" s="94">
        <v>0</v>
      </c>
      <c r="AC6" s="94">
        <v>0</v>
      </c>
      <c r="AD6" s="94">
        <v>0</v>
      </c>
      <c r="AE6" s="93">
        <f t="shared" si="0"/>
        <v>0</v>
      </c>
      <c r="AF6" s="94">
        <v>0</v>
      </c>
      <c r="AG6" s="94">
        <v>0</v>
      </c>
    </row>
    <row r="7" spans="1:33" x14ac:dyDescent="0.25">
      <c r="B7" s="11" t="s">
        <v>1038</v>
      </c>
      <c r="C7" s="94">
        <v>0</v>
      </c>
      <c r="D7" s="94">
        <v>0</v>
      </c>
      <c r="E7" s="94">
        <v>0</v>
      </c>
      <c r="F7" s="94">
        <v>0</v>
      </c>
      <c r="G7" s="94">
        <v>9985.3463712507855</v>
      </c>
      <c r="H7" s="94">
        <v>11566.029534321566</v>
      </c>
      <c r="I7" s="94">
        <v>10052.2414707715</v>
      </c>
      <c r="J7" s="94">
        <v>7946.3285818992799</v>
      </c>
      <c r="K7" s="94">
        <v>14596.45335608331</v>
      </c>
      <c r="L7" s="94">
        <v>12734.027777777779</v>
      </c>
      <c r="M7" s="94">
        <v>10008.36551321466</v>
      </c>
      <c r="N7" s="94">
        <v>10216.780202437512</v>
      </c>
      <c r="O7" s="94">
        <v>11927.043142553528</v>
      </c>
      <c r="P7" s="94">
        <v>7980.1837229857929</v>
      </c>
      <c r="Q7" s="94">
        <v>9172.4689090032807</v>
      </c>
      <c r="R7" s="185">
        <v>10943.696396481604</v>
      </c>
      <c r="S7" s="94">
        <v>9877.7263136033234</v>
      </c>
      <c r="T7" s="94">
        <v>19864.505312755231</v>
      </c>
      <c r="U7" s="94">
        <v>24033.041767311173</v>
      </c>
      <c r="V7" s="94">
        <v>32279.886925215647</v>
      </c>
      <c r="W7" s="94">
        <v>33222.605894488654</v>
      </c>
      <c r="X7" s="94">
        <v>42095.366700920516</v>
      </c>
      <c r="Y7" s="94">
        <v>30394.723982418116</v>
      </c>
      <c r="Z7" s="94">
        <v>29762.108380670761</v>
      </c>
      <c r="AA7" s="94">
        <v>27837.202644438061</v>
      </c>
      <c r="AB7" s="94">
        <v>29066.636590163936</v>
      </c>
      <c r="AC7" s="94">
        <v>25227.950139448589</v>
      </c>
      <c r="AD7" s="94">
        <v>23265.924717691149</v>
      </c>
      <c r="AE7" s="93">
        <f t="shared" si="0"/>
        <v>23265.924717691149</v>
      </c>
      <c r="AF7" s="94">
        <v>0</v>
      </c>
      <c r="AG7" s="94">
        <v>0</v>
      </c>
    </row>
    <row r="8" spans="1:33" x14ac:dyDescent="0.25">
      <c r="B8" s="11" t="s">
        <v>1039</v>
      </c>
      <c r="C8" s="94">
        <v>16505.813380932083</v>
      </c>
      <c r="D8" s="94">
        <v>15987.996435567306</v>
      </c>
      <c r="E8" s="94">
        <v>16097.047775218134</v>
      </c>
      <c r="F8" s="94">
        <v>16358.323117205793</v>
      </c>
      <c r="G8" s="94">
        <v>16496.548307081037</v>
      </c>
      <c r="H8" s="94">
        <v>17255.602408186875</v>
      </c>
      <c r="I8" s="94">
        <v>17073.389887298792</v>
      </c>
      <c r="J8" s="94">
        <v>17316.124056815399</v>
      </c>
      <c r="K8" s="94">
        <v>17449.818487187858</v>
      </c>
      <c r="L8" s="94">
        <v>17020.95941845316</v>
      </c>
      <c r="M8" s="94">
        <v>17118.729765046512</v>
      </c>
      <c r="N8" s="94">
        <v>16977.810734383645</v>
      </c>
      <c r="O8" s="94">
        <v>17141.831964430457</v>
      </c>
      <c r="P8" s="94">
        <v>16745.122932265047</v>
      </c>
      <c r="Q8" s="94">
        <v>16749.415750700595</v>
      </c>
      <c r="R8" s="185">
        <v>16636.48097649189</v>
      </c>
      <c r="S8" s="94">
        <v>16483.104323215488</v>
      </c>
      <c r="T8" s="94">
        <v>16095.024542219568</v>
      </c>
      <c r="U8" s="94">
        <v>15432.334236203607</v>
      </c>
      <c r="V8" s="94">
        <v>13629.173559668348</v>
      </c>
      <c r="W8" s="94">
        <v>14619.561158445464</v>
      </c>
      <c r="X8" s="94">
        <v>14250.852230622408</v>
      </c>
      <c r="Y8" s="94">
        <v>13980.045373701258</v>
      </c>
      <c r="Z8" s="94">
        <v>14052.981497016206</v>
      </c>
      <c r="AA8" s="94">
        <v>14070.098569059261</v>
      </c>
      <c r="AB8" s="94">
        <v>13473.648231490546</v>
      </c>
      <c r="AC8" s="94">
        <v>13758.636172471157</v>
      </c>
      <c r="AD8" s="94">
        <v>13119.003817813291</v>
      </c>
      <c r="AE8" s="93">
        <f t="shared" si="0"/>
        <v>13119.003817813291</v>
      </c>
      <c r="AF8" s="94">
        <v>0</v>
      </c>
      <c r="AG8" s="94">
        <v>0</v>
      </c>
    </row>
    <row r="9" spans="1:33" x14ac:dyDescent="0.25">
      <c r="B9" s="11" t="s">
        <v>1040</v>
      </c>
      <c r="C9" s="94">
        <v>0</v>
      </c>
      <c r="D9" s="94">
        <v>0</v>
      </c>
      <c r="E9" s="94">
        <v>0</v>
      </c>
      <c r="F9" s="94">
        <v>0</v>
      </c>
      <c r="G9" s="94">
        <v>0</v>
      </c>
      <c r="H9" s="94">
        <v>0</v>
      </c>
      <c r="I9" s="94">
        <v>0</v>
      </c>
      <c r="J9" s="94">
        <v>0</v>
      </c>
      <c r="K9" s="94">
        <v>0</v>
      </c>
      <c r="L9" s="94">
        <v>0</v>
      </c>
      <c r="M9" s="94">
        <v>0</v>
      </c>
      <c r="N9" s="94">
        <v>0</v>
      </c>
      <c r="O9" s="94">
        <v>0</v>
      </c>
      <c r="P9" s="94">
        <v>0</v>
      </c>
      <c r="Q9" s="94">
        <v>0</v>
      </c>
      <c r="R9" s="185">
        <v>0</v>
      </c>
      <c r="S9" s="94">
        <v>0</v>
      </c>
      <c r="T9" s="94">
        <v>0</v>
      </c>
      <c r="U9" s="94">
        <v>0</v>
      </c>
      <c r="V9" s="94">
        <v>0</v>
      </c>
      <c r="W9" s="94">
        <v>0</v>
      </c>
      <c r="X9" s="94">
        <v>0</v>
      </c>
      <c r="Y9" s="94">
        <v>0</v>
      </c>
      <c r="Z9" s="94">
        <v>0</v>
      </c>
      <c r="AA9" s="94">
        <v>0</v>
      </c>
      <c r="AB9" s="94">
        <v>0</v>
      </c>
      <c r="AC9" s="94">
        <v>0</v>
      </c>
      <c r="AD9" s="94">
        <v>0</v>
      </c>
      <c r="AE9" s="93">
        <f t="shared" si="0"/>
        <v>0</v>
      </c>
      <c r="AF9" s="94">
        <v>0</v>
      </c>
      <c r="AG9" s="94">
        <v>0</v>
      </c>
    </row>
    <row r="10" spans="1:33" x14ac:dyDescent="0.25">
      <c r="B10" s="11" t="s">
        <v>1041</v>
      </c>
      <c r="C10" s="94">
        <v>0</v>
      </c>
      <c r="D10" s="94">
        <v>0</v>
      </c>
      <c r="E10" s="94">
        <v>0</v>
      </c>
      <c r="F10" s="94">
        <v>0</v>
      </c>
      <c r="G10" s="94">
        <v>0</v>
      </c>
      <c r="H10" s="94">
        <v>0</v>
      </c>
      <c r="I10" s="94">
        <v>0</v>
      </c>
      <c r="J10" s="94">
        <v>0</v>
      </c>
      <c r="K10" s="94">
        <v>0</v>
      </c>
      <c r="L10" s="94">
        <v>0</v>
      </c>
      <c r="M10" s="94">
        <v>0</v>
      </c>
      <c r="N10" s="94">
        <v>0</v>
      </c>
      <c r="O10" s="94">
        <v>0</v>
      </c>
      <c r="P10" s="94">
        <v>0</v>
      </c>
      <c r="Q10" s="94">
        <v>0</v>
      </c>
      <c r="R10" s="185">
        <v>0</v>
      </c>
      <c r="S10" s="94">
        <v>0</v>
      </c>
      <c r="T10" s="94">
        <v>0</v>
      </c>
      <c r="U10" s="94">
        <v>0</v>
      </c>
      <c r="V10" s="94">
        <v>0</v>
      </c>
      <c r="W10" s="94">
        <v>0</v>
      </c>
      <c r="X10" s="94">
        <v>0</v>
      </c>
      <c r="Y10" s="94">
        <v>0</v>
      </c>
      <c r="Z10" s="94">
        <v>0</v>
      </c>
      <c r="AA10" s="94">
        <v>0</v>
      </c>
      <c r="AB10" s="94">
        <v>0</v>
      </c>
      <c r="AC10" s="94">
        <v>0</v>
      </c>
      <c r="AD10" s="94">
        <v>0</v>
      </c>
      <c r="AE10" s="93">
        <f t="shared" si="0"/>
        <v>0</v>
      </c>
      <c r="AF10" s="94">
        <v>0</v>
      </c>
      <c r="AG10" s="94">
        <v>0</v>
      </c>
    </row>
    <row r="11" spans="1:33" x14ac:dyDescent="0.25">
      <c r="B11" s="11" t="s">
        <v>1042</v>
      </c>
      <c r="C11" s="94">
        <v>0</v>
      </c>
      <c r="D11" s="94">
        <v>0</v>
      </c>
      <c r="E11" s="94">
        <v>0</v>
      </c>
      <c r="F11" s="94">
        <v>0</v>
      </c>
      <c r="G11" s="94">
        <v>0</v>
      </c>
      <c r="H11" s="94">
        <v>0</v>
      </c>
      <c r="I11" s="94">
        <v>0</v>
      </c>
      <c r="J11" s="94">
        <v>0</v>
      </c>
      <c r="K11" s="94">
        <v>0</v>
      </c>
      <c r="L11" s="94">
        <v>0</v>
      </c>
      <c r="M11" s="94">
        <v>0</v>
      </c>
      <c r="N11" s="94">
        <v>0</v>
      </c>
      <c r="O11" s="94">
        <v>0</v>
      </c>
      <c r="P11" s="94">
        <v>0</v>
      </c>
      <c r="Q11" s="94">
        <v>0</v>
      </c>
      <c r="R11" s="185">
        <v>0</v>
      </c>
      <c r="S11" s="94">
        <v>0</v>
      </c>
      <c r="T11" s="94">
        <v>0</v>
      </c>
      <c r="U11" s="94">
        <v>0</v>
      </c>
      <c r="V11" s="94">
        <v>0</v>
      </c>
      <c r="W11" s="94">
        <v>0</v>
      </c>
      <c r="X11" s="94">
        <v>0</v>
      </c>
      <c r="Y11" s="94">
        <v>0</v>
      </c>
      <c r="Z11" s="94">
        <v>0</v>
      </c>
      <c r="AA11" s="94">
        <v>0</v>
      </c>
      <c r="AB11" s="94">
        <v>0</v>
      </c>
      <c r="AC11" s="94">
        <v>0</v>
      </c>
      <c r="AD11" s="94">
        <v>0</v>
      </c>
      <c r="AE11" s="93">
        <f t="shared" si="0"/>
        <v>0</v>
      </c>
      <c r="AF11" s="94">
        <v>0</v>
      </c>
      <c r="AG11" s="94">
        <v>0</v>
      </c>
    </row>
    <row r="12" spans="1:33" ht="15.75" thickBot="1" x14ac:dyDescent="0.3">
      <c r="B12" s="11" t="s">
        <v>1043</v>
      </c>
      <c r="C12" s="94">
        <v>1268.9890596026489</v>
      </c>
      <c r="D12" s="94">
        <v>1480.3761192052978</v>
      </c>
      <c r="E12" s="94">
        <v>975.10003973509913</v>
      </c>
      <c r="F12" s="94">
        <v>883.58847682119199</v>
      </c>
      <c r="G12" s="94">
        <v>1043.1819867549668</v>
      </c>
      <c r="H12" s="94">
        <v>938.23599999999988</v>
      </c>
      <c r="I12" s="94">
        <v>977.19656953642391</v>
      </c>
      <c r="J12" s="94">
        <v>649.64770860927149</v>
      </c>
      <c r="K12" s="94">
        <v>800.94652980132446</v>
      </c>
      <c r="L12" s="94">
        <v>1110.2812715231787</v>
      </c>
      <c r="M12" s="94">
        <v>802.29301986754967</v>
      </c>
      <c r="N12" s="94">
        <v>934.14263576158942</v>
      </c>
      <c r="O12" s="94">
        <v>1273.1776423841059</v>
      </c>
      <c r="P12" s="94">
        <v>972.54756291390731</v>
      </c>
      <c r="Q12" s="94">
        <v>1100.9624238410597</v>
      </c>
      <c r="R12" s="185">
        <v>1562.9636556291391</v>
      </c>
      <c r="S12" s="94">
        <v>1102.1839072847681</v>
      </c>
      <c r="T12" s="94">
        <v>1326.262582781457</v>
      </c>
      <c r="U12" s="94">
        <v>1492.7557350993375</v>
      </c>
      <c r="V12" s="94">
        <v>1147.9812715231787</v>
      </c>
      <c r="W12" s="94">
        <v>770.5315231788079</v>
      </c>
      <c r="X12" s="94">
        <v>529.57127152317878</v>
      </c>
      <c r="Y12" s="94">
        <v>399.69283443708611</v>
      </c>
      <c r="Z12" s="94">
        <v>564.03418543046359</v>
      </c>
      <c r="AA12" s="94">
        <v>888.95429139072849</v>
      </c>
      <c r="AB12" s="94">
        <v>1045.9227999999971</v>
      </c>
      <c r="AC12" s="94">
        <v>1041.7446109419586</v>
      </c>
      <c r="AD12" s="94">
        <v>1170.9589762551261</v>
      </c>
      <c r="AE12" s="93">
        <f t="shared" si="0"/>
        <v>1170.9589762551261</v>
      </c>
      <c r="AF12" s="94">
        <v>0</v>
      </c>
      <c r="AG12" s="94">
        <v>0</v>
      </c>
    </row>
    <row r="13" spans="1:33" x14ac:dyDescent="0.25">
      <c r="B13" s="95" t="s">
        <v>1044</v>
      </c>
      <c r="C13" s="96">
        <v>0</v>
      </c>
      <c r="D13" s="96">
        <v>0</v>
      </c>
      <c r="E13" s="96">
        <v>0</v>
      </c>
      <c r="F13" s="96">
        <v>0</v>
      </c>
      <c r="G13" s="96">
        <v>0</v>
      </c>
      <c r="H13" s="96">
        <v>0</v>
      </c>
      <c r="I13" s="96">
        <v>0</v>
      </c>
      <c r="J13" s="96">
        <v>0</v>
      </c>
      <c r="K13" s="96">
        <v>0</v>
      </c>
      <c r="L13" s="96">
        <v>0</v>
      </c>
      <c r="M13" s="96">
        <v>0</v>
      </c>
      <c r="N13" s="96">
        <v>0</v>
      </c>
      <c r="O13" s="96">
        <v>0</v>
      </c>
      <c r="P13" s="96">
        <v>0</v>
      </c>
      <c r="Q13" s="96">
        <v>0</v>
      </c>
      <c r="R13" s="197">
        <v>0</v>
      </c>
      <c r="S13" s="96">
        <v>0</v>
      </c>
      <c r="T13" s="96">
        <v>0</v>
      </c>
      <c r="U13" s="96">
        <v>0</v>
      </c>
      <c r="V13" s="96">
        <v>0</v>
      </c>
      <c r="W13" s="96">
        <v>0</v>
      </c>
      <c r="X13" s="96">
        <v>0</v>
      </c>
      <c r="Y13" s="96">
        <v>0</v>
      </c>
      <c r="Z13" s="96">
        <v>0</v>
      </c>
      <c r="AA13" s="96">
        <v>0</v>
      </c>
      <c r="AB13" s="96">
        <v>0</v>
      </c>
      <c r="AC13" s="96">
        <v>0</v>
      </c>
      <c r="AD13" s="96">
        <v>0</v>
      </c>
      <c r="AE13" s="97">
        <f t="shared" si="0"/>
        <v>0</v>
      </c>
      <c r="AF13" s="96">
        <v>0</v>
      </c>
      <c r="AG13" s="96">
        <v>0</v>
      </c>
    </row>
    <row r="14" spans="1:33" x14ac:dyDescent="0.25">
      <c r="B14" s="11" t="s">
        <v>1045</v>
      </c>
      <c r="C14" s="94">
        <v>0</v>
      </c>
      <c r="D14" s="94">
        <v>0</v>
      </c>
      <c r="E14" s="94">
        <v>0</v>
      </c>
      <c r="F14" s="94">
        <v>0</v>
      </c>
      <c r="G14" s="94">
        <v>0</v>
      </c>
      <c r="H14" s="94">
        <v>0</v>
      </c>
      <c r="I14" s="94">
        <v>0</v>
      </c>
      <c r="J14" s="94">
        <v>0</v>
      </c>
      <c r="K14" s="94">
        <v>0</v>
      </c>
      <c r="L14" s="94">
        <v>0</v>
      </c>
      <c r="M14" s="94">
        <v>0</v>
      </c>
      <c r="N14" s="94">
        <v>0</v>
      </c>
      <c r="O14" s="94">
        <v>0</v>
      </c>
      <c r="P14" s="94">
        <v>0</v>
      </c>
      <c r="Q14" s="94">
        <v>0</v>
      </c>
      <c r="R14" s="185">
        <v>0</v>
      </c>
      <c r="S14" s="94">
        <v>0</v>
      </c>
      <c r="T14" s="94">
        <v>0</v>
      </c>
      <c r="U14" s="94">
        <v>0</v>
      </c>
      <c r="V14" s="94">
        <v>0</v>
      </c>
      <c r="W14" s="94">
        <v>0</v>
      </c>
      <c r="X14" s="94">
        <v>0</v>
      </c>
      <c r="Y14" s="94">
        <v>0</v>
      </c>
      <c r="Z14" s="94">
        <v>0</v>
      </c>
      <c r="AA14" s="94">
        <v>0</v>
      </c>
      <c r="AB14" s="94">
        <v>0</v>
      </c>
      <c r="AC14" s="94">
        <v>0</v>
      </c>
      <c r="AD14" s="94">
        <v>0</v>
      </c>
      <c r="AE14" s="93">
        <f t="shared" si="0"/>
        <v>0</v>
      </c>
      <c r="AF14" s="94">
        <v>0</v>
      </c>
      <c r="AG14" s="94">
        <v>0</v>
      </c>
    </row>
    <row r="15" spans="1:33" ht="15.75" thickBot="1" x14ac:dyDescent="0.3">
      <c r="B15" s="11" t="s">
        <v>1046</v>
      </c>
      <c r="C15" s="94">
        <v>0</v>
      </c>
      <c r="D15" s="94">
        <v>0</v>
      </c>
      <c r="E15" s="94">
        <v>0</v>
      </c>
      <c r="F15" s="94">
        <v>0</v>
      </c>
      <c r="G15" s="94">
        <v>0</v>
      </c>
      <c r="H15" s="94">
        <v>0</v>
      </c>
      <c r="I15" s="94">
        <v>0</v>
      </c>
      <c r="J15" s="94">
        <v>0</v>
      </c>
      <c r="K15" s="94">
        <v>0</v>
      </c>
      <c r="L15" s="94">
        <v>0</v>
      </c>
      <c r="M15" s="94">
        <v>0</v>
      </c>
      <c r="N15" s="94">
        <v>0</v>
      </c>
      <c r="O15" s="94">
        <v>0</v>
      </c>
      <c r="P15" s="94">
        <v>0</v>
      </c>
      <c r="Q15" s="94">
        <v>0</v>
      </c>
      <c r="R15" s="185">
        <v>0</v>
      </c>
      <c r="S15" s="94">
        <v>0</v>
      </c>
      <c r="T15" s="94">
        <v>0</v>
      </c>
      <c r="U15" s="94">
        <v>0</v>
      </c>
      <c r="V15" s="94">
        <v>0</v>
      </c>
      <c r="W15" s="94">
        <v>0</v>
      </c>
      <c r="X15" s="94">
        <v>0</v>
      </c>
      <c r="Y15" s="94">
        <v>0</v>
      </c>
      <c r="Z15" s="94">
        <v>0</v>
      </c>
      <c r="AA15" s="94">
        <v>0</v>
      </c>
      <c r="AB15" s="94">
        <v>0</v>
      </c>
      <c r="AC15" s="94">
        <v>0</v>
      </c>
      <c r="AD15" s="94">
        <v>0</v>
      </c>
      <c r="AE15" s="93">
        <f t="shared" si="0"/>
        <v>0</v>
      </c>
      <c r="AF15" s="94">
        <v>0</v>
      </c>
      <c r="AG15" s="94">
        <v>0</v>
      </c>
    </row>
    <row r="16" spans="1:33" x14ac:dyDescent="0.25">
      <c r="B16" s="98" t="s">
        <v>1047</v>
      </c>
      <c r="C16" s="99">
        <v>83318.07054705995</v>
      </c>
      <c r="D16" s="99">
        <v>84990.570667802574</v>
      </c>
      <c r="E16" s="99">
        <v>92504.288220955015</v>
      </c>
      <c r="F16" s="99">
        <v>139707.87507330094</v>
      </c>
      <c r="G16" s="99">
        <v>200309.56579637164</v>
      </c>
      <c r="H16" s="99">
        <v>342641.70705196972</v>
      </c>
      <c r="I16" s="99">
        <v>437703.95830816578</v>
      </c>
      <c r="J16" s="99">
        <v>523411.21989801398</v>
      </c>
      <c r="K16" s="99">
        <v>574894.94489755365</v>
      </c>
      <c r="L16" s="99">
        <v>593535.42517166771</v>
      </c>
      <c r="M16" s="99">
        <v>590678.33303057554</v>
      </c>
      <c r="N16" s="99">
        <v>580313.25937339419</v>
      </c>
      <c r="O16" s="99">
        <v>583537.06529231952</v>
      </c>
      <c r="P16" s="99">
        <v>607347.97134464665</v>
      </c>
      <c r="Q16" s="99">
        <v>631866.28442550648</v>
      </c>
      <c r="R16" s="197">
        <v>660826.63561416871</v>
      </c>
      <c r="S16" s="99">
        <v>704325.03942959697</v>
      </c>
      <c r="T16" s="99">
        <v>751799.17689355137</v>
      </c>
      <c r="U16" s="99">
        <v>1005145.9715741051</v>
      </c>
      <c r="V16" s="99">
        <v>1150609.8422735841</v>
      </c>
      <c r="W16" s="99">
        <v>1470567.3882238902</v>
      </c>
      <c r="X16" s="99">
        <v>1925802.6690154292</v>
      </c>
      <c r="Y16" s="99">
        <v>2083031.321660355</v>
      </c>
      <c r="Z16" s="99">
        <v>1997906.9974992084</v>
      </c>
      <c r="AA16" s="99">
        <v>2072517.8989631603</v>
      </c>
      <c r="AB16" s="99">
        <v>2110358.3345580818</v>
      </c>
      <c r="AC16" s="99">
        <v>2126913.0354503491</v>
      </c>
      <c r="AD16" s="99">
        <v>2117517.7098383354</v>
      </c>
      <c r="AE16" s="97">
        <f t="shared" si="0"/>
        <v>2117517.7098383354</v>
      </c>
      <c r="AF16" s="99">
        <v>0</v>
      </c>
      <c r="AG16" s="99">
        <v>0</v>
      </c>
    </row>
    <row r="17" spans="2:36" x14ac:dyDescent="0.25">
      <c r="B17" s="11" t="s">
        <v>1048</v>
      </c>
      <c r="C17" s="94">
        <v>1744.7673783031066</v>
      </c>
      <c r="D17" s="94">
        <v>3417.2674990457294</v>
      </c>
      <c r="E17" s="94">
        <v>10930.985052198175</v>
      </c>
      <c r="F17" s="94">
        <v>37741.246112354893</v>
      </c>
      <c r="G17" s="94">
        <v>88146.273939330975</v>
      </c>
      <c r="H17" s="94">
        <v>200953.38383680055</v>
      </c>
      <c r="I17" s="94">
        <v>280364.33793533227</v>
      </c>
      <c r="J17" s="94">
        <v>357134.70039050741</v>
      </c>
      <c r="K17" s="94">
        <v>404376.15081621421</v>
      </c>
      <c r="L17" s="94">
        <v>457581.18662103964</v>
      </c>
      <c r="M17" s="94">
        <v>511147.96610421664</v>
      </c>
      <c r="N17" s="94">
        <v>550670.54600675055</v>
      </c>
      <c r="O17" s="94">
        <v>583537.06529231952</v>
      </c>
      <c r="P17" s="94">
        <v>607347.97134464665</v>
      </c>
      <c r="Q17" s="94">
        <v>631866.28442550648</v>
      </c>
      <c r="R17" s="185">
        <v>660826.63561416871</v>
      </c>
      <c r="S17" s="94">
        <v>704325.03942959697</v>
      </c>
      <c r="T17" s="94">
        <v>751799.17689355137</v>
      </c>
      <c r="U17" s="94">
        <v>802919.11424496525</v>
      </c>
      <c r="V17" s="94">
        <v>859878.51929581491</v>
      </c>
      <c r="W17" s="94">
        <v>917069.54050176148</v>
      </c>
      <c r="X17" s="94">
        <v>929737.74947627017</v>
      </c>
      <c r="Y17" s="94">
        <v>935532.90117833437</v>
      </c>
      <c r="Z17" s="94">
        <v>938368.10033043299</v>
      </c>
      <c r="AA17" s="94">
        <v>953787.05056984525</v>
      </c>
      <c r="AB17" s="94">
        <v>972301.63850514055</v>
      </c>
      <c r="AC17" s="94">
        <v>983035.06959961168</v>
      </c>
      <c r="AD17" s="94">
        <v>983187.50315604685</v>
      </c>
      <c r="AE17" s="93">
        <f t="shared" si="0"/>
        <v>983187.50315604685</v>
      </c>
      <c r="AF17" s="94">
        <v>0</v>
      </c>
      <c r="AG17" s="94">
        <v>0</v>
      </c>
    </row>
    <row r="18" spans="2:36" x14ac:dyDescent="0.25">
      <c r="B18" s="11" t="s">
        <v>1049</v>
      </c>
      <c r="C18" s="94">
        <v>81573.303168756844</v>
      </c>
      <c r="D18" s="94">
        <v>81573.303168756844</v>
      </c>
      <c r="E18" s="94">
        <v>81573.303168756844</v>
      </c>
      <c r="F18" s="94">
        <v>101966.62896094604</v>
      </c>
      <c r="G18" s="94">
        <v>112163.29185704066</v>
      </c>
      <c r="H18" s="94">
        <v>141688.32321516913</v>
      </c>
      <c r="I18" s="94">
        <v>157339.62037283348</v>
      </c>
      <c r="J18" s="94">
        <v>166276.5195075066</v>
      </c>
      <c r="K18" s="94">
        <v>170518.79408133944</v>
      </c>
      <c r="L18" s="94">
        <v>135954.23855062807</v>
      </c>
      <c r="M18" s="94">
        <v>79530.366926358911</v>
      </c>
      <c r="N18" s="94">
        <v>29642.71336664362</v>
      </c>
      <c r="O18" s="94">
        <v>0</v>
      </c>
      <c r="P18" s="94">
        <v>0</v>
      </c>
      <c r="Q18" s="94">
        <v>0</v>
      </c>
      <c r="R18" s="185">
        <v>0</v>
      </c>
      <c r="S18" s="94">
        <v>0</v>
      </c>
      <c r="T18" s="94">
        <v>0</v>
      </c>
      <c r="U18" s="94">
        <v>202226.85732913981</v>
      </c>
      <c r="V18" s="94">
        <v>290731.32297776913</v>
      </c>
      <c r="W18" s="94">
        <v>553497.84772212873</v>
      </c>
      <c r="X18" s="94">
        <v>996064.91953915905</v>
      </c>
      <c r="Y18" s="94">
        <v>1147498.4204820206</v>
      </c>
      <c r="Z18" s="94">
        <v>1059538.8971687756</v>
      </c>
      <c r="AA18" s="94">
        <v>1118730.8483933152</v>
      </c>
      <c r="AB18" s="94">
        <v>1138056.6960529415</v>
      </c>
      <c r="AC18" s="94">
        <v>1143877.9658507374</v>
      </c>
      <c r="AD18" s="94">
        <v>1134330.2066822886</v>
      </c>
      <c r="AE18" s="93">
        <f t="shared" si="0"/>
        <v>1134330.2066822886</v>
      </c>
      <c r="AF18" s="94">
        <v>0</v>
      </c>
      <c r="AG18" s="94">
        <v>0</v>
      </c>
    </row>
    <row r="19" spans="2:36" x14ac:dyDescent="0.25">
      <c r="B19" s="11" t="s">
        <v>1050</v>
      </c>
      <c r="C19" s="94">
        <v>0</v>
      </c>
      <c r="D19" s="94">
        <v>0</v>
      </c>
      <c r="E19" s="94">
        <v>0</v>
      </c>
      <c r="F19" s="94">
        <v>0</v>
      </c>
      <c r="G19" s="94">
        <v>0</v>
      </c>
      <c r="H19" s="94">
        <v>0</v>
      </c>
      <c r="I19" s="94">
        <v>0</v>
      </c>
      <c r="J19" s="94">
        <v>0</v>
      </c>
      <c r="K19" s="94">
        <v>0</v>
      </c>
      <c r="L19" s="94">
        <v>0</v>
      </c>
      <c r="M19" s="94">
        <v>0</v>
      </c>
      <c r="N19" s="94">
        <v>0</v>
      </c>
      <c r="O19" s="94">
        <v>0</v>
      </c>
      <c r="P19" s="94">
        <v>0</v>
      </c>
      <c r="Q19" s="94">
        <v>0</v>
      </c>
      <c r="R19" s="185">
        <v>0</v>
      </c>
      <c r="S19" s="94">
        <v>0</v>
      </c>
      <c r="T19" s="94">
        <v>0</v>
      </c>
      <c r="U19" s="94">
        <v>0</v>
      </c>
      <c r="V19" s="94">
        <v>0</v>
      </c>
      <c r="W19" s="94">
        <v>0</v>
      </c>
      <c r="X19" s="94">
        <v>0</v>
      </c>
      <c r="Y19" s="94">
        <v>0</v>
      </c>
      <c r="Z19" s="94">
        <v>0</v>
      </c>
      <c r="AA19" s="94">
        <v>0</v>
      </c>
      <c r="AB19" s="94">
        <v>0</v>
      </c>
      <c r="AC19" s="94">
        <v>0</v>
      </c>
      <c r="AD19" s="94">
        <v>0</v>
      </c>
      <c r="AE19" s="93">
        <f t="shared" si="0"/>
        <v>0</v>
      </c>
      <c r="AF19" s="94">
        <v>0</v>
      </c>
      <c r="AG19" s="94">
        <v>0</v>
      </c>
    </row>
    <row r="20" spans="2:36" ht="30" x14ac:dyDescent="0.25">
      <c r="B20" s="100" t="s">
        <v>1051</v>
      </c>
      <c r="C20" s="94">
        <v>0</v>
      </c>
      <c r="D20" s="94">
        <v>0</v>
      </c>
      <c r="E20" s="94">
        <v>0</v>
      </c>
      <c r="F20" s="94">
        <v>0</v>
      </c>
      <c r="G20" s="94">
        <v>0</v>
      </c>
      <c r="H20" s="94">
        <v>0</v>
      </c>
      <c r="I20" s="94">
        <v>0</v>
      </c>
      <c r="J20" s="94">
        <v>0</v>
      </c>
      <c r="K20" s="94">
        <v>0</v>
      </c>
      <c r="L20" s="94">
        <v>0</v>
      </c>
      <c r="M20" s="94">
        <v>0</v>
      </c>
      <c r="N20" s="94">
        <v>0</v>
      </c>
      <c r="O20" s="94">
        <v>0</v>
      </c>
      <c r="P20" s="94">
        <v>0</v>
      </c>
      <c r="Q20" s="94">
        <v>0</v>
      </c>
      <c r="R20" s="185">
        <v>0</v>
      </c>
      <c r="S20" s="94">
        <v>0</v>
      </c>
      <c r="T20" s="94">
        <v>0</v>
      </c>
      <c r="U20" s="94">
        <v>0</v>
      </c>
      <c r="V20" s="94">
        <v>0</v>
      </c>
      <c r="W20" s="94">
        <v>0</v>
      </c>
      <c r="X20" s="94">
        <v>0</v>
      </c>
      <c r="Y20" s="94">
        <v>0</v>
      </c>
      <c r="Z20" s="94">
        <v>0</v>
      </c>
      <c r="AA20" s="94">
        <v>0</v>
      </c>
      <c r="AB20" s="94">
        <v>0</v>
      </c>
      <c r="AC20" s="94">
        <v>0</v>
      </c>
      <c r="AD20" s="94">
        <v>0</v>
      </c>
      <c r="AE20" s="93">
        <f t="shared" si="0"/>
        <v>0</v>
      </c>
      <c r="AF20" s="94">
        <v>0</v>
      </c>
      <c r="AG20" s="94">
        <v>0</v>
      </c>
    </row>
    <row r="21" spans="2:36" x14ac:dyDescent="0.25">
      <c r="B21" s="11" t="s">
        <v>1052</v>
      </c>
      <c r="C21" s="94">
        <v>0</v>
      </c>
      <c r="D21" s="94">
        <v>0</v>
      </c>
      <c r="E21" s="94">
        <v>0</v>
      </c>
      <c r="F21" s="94">
        <v>0</v>
      </c>
      <c r="G21" s="94">
        <v>0</v>
      </c>
      <c r="H21" s="94">
        <v>0</v>
      </c>
      <c r="I21" s="94">
        <v>0</v>
      </c>
      <c r="J21" s="94">
        <v>0</v>
      </c>
      <c r="K21" s="94">
        <v>0</v>
      </c>
      <c r="L21" s="94">
        <v>0</v>
      </c>
      <c r="M21" s="94">
        <v>0</v>
      </c>
      <c r="N21" s="94">
        <v>0</v>
      </c>
      <c r="O21" s="94">
        <v>0</v>
      </c>
      <c r="P21" s="94">
        <v>0</v>
      </c>
      <c r="Q21" s="94">
        <v>0</v>
      </c>
      <c r="R21" s="185">
        <v>0</v>
      </c>
      <c r="S21" s="94">
        <v>0</v>
      </c>
      <c r="T21" s="94">
        <v>0</v>
      </c>
      <c r="U21" s="94">
        <v>0</v>
      </c>
      <c r="V21" s="94">
        <v>0</v>
      </c>
      <c r="W21" s="94">
        <v>0</v>
      </c>
      <c r="X21" s="94">
        <v>0</v>
      </c>
      <c r="Y21" s="94">
        <v>0</v>
      </c>
      <c r="Z21" s="94">
        <v>0</v>
      </c>
      <c r="AA21" s="94">
        <v>0</v>
      </c>
      <c r="AB21" s="94">
        <v>0</v>
      </c>
      <c r="AC21" s="94">
        <v>0</v>
      </c>
      <c r="AD21" s="94">
        <v>0</v>
      </c>
      <c r="AE21" s="93">
        <f t="shared" si="0"/>
        <v>0</v>
      </c>
      <c r="AF21" s="94">
        <v>0</v>
      </c>
      <c r="AG21" s="94">
        <v>0</v>
      </c>
    </row>
    <row r="22" spans="2:36" ht="15.75" thickBot="1" x14ac:dyDescent="0.3">
      <c r="B22" s="11" t="s">
        <v>1053</v>
      </c>
      <c r="C22" s="94">
        <v>0</v>
      </c>
      <c r="D22" s="94">
        <v>0</v>
      </c>
      <c r="E22" s="94">
        <v>0</v>
      </c>
      <c r="F22" s="94">
        <v>0</v>
      </c>
      <c r="G22" s="94">
        <v>0</v>
      </c>
      <c r="H22" s="94">
        <v>0</v>
      </c>
      <c r="I22" s="94">
        <v>0</v>
      </c>
      <c r="J22" s="94">
        <v>0</v>
      </c>
      <c r="K22" s="94">
        <v>0</v>
      </c>
      <c r="L22" s="94">
        <v>0</v>
      </c>
      <c r="M22" s="94">
        <v>0</v>
      </c>
      <c r="N22" s="94">
        <v>0</v>
      </c>
      <c r="O22" s="94">
        <v>0</v>
      </c>
      <c r="P22" s="94">
        <v>0</v>
      </c>
      <c r="Q22" s="94">
        <v>0</v>
      </c>
      <c r="R22" s="185">
        <v>0</v>
      </c>
      <c r="S22" s="94">
        <v>0</v>
      </c>
      <c r="T22" s="94">
        <v>0</v>
      </c>
      <c r="U22" s="94">
        <v>0</v>
      </c>
      <c r="V22" s="94">
        <v>0</v>
      </c>
      <c r="W22" s="94">
        <v>0</v>
      </c>
      <c r="X22" s="94">
        <v>0</v>
      </c>
      <c r="Y22" s="94">
        <v>0</v>
      </c>
      <c r="Z22" s="94">
        <v>0</v>
      </c>
      <c r="AA22" s="94">
        <v>0</v>
      </c>
      <c r="AB22" s="94">
        <v>0</v>
      </c>
      <c r="AC22" s="94">
        <v>0</v>
      </c>
      <c r="AD22" s="94">
        <v>0</v>
      </c>
      <c r="AE22" s="93">
        <f t="shared" si="0"/>
        <v>0</v>
      </c>
      <c r="AF22" s="94">
        <v>0</v>
      </c>
      <c r="AG22" s="94">
        <v>0</v>
      </c>
    </row>
    <row r="23" spans="2:36" ht="15.75" thickBot="1" x14ac:dyDescent="0.3">
      <c r="B23" s="101" t="s">
        <v>1054</v>
      </c>
      <c r="C23" s="102">
        <v>389305.10196337267</v>
      </c>
      <c r="D23" s="102">
        <v>595531.73647305148</v>
      </c>
      <c r="E23" s="102">
        <v>391689.76271648525</v>
      </c>
      <c r="F23" s="102">
        <v>829412.82451243768</v>
      </c>
      <c r="G23" s="102">
        <v>963159.66372193769</v>
      </c>
      <c r="H23" s="102">
        <v>882818.75499447819</v>
      </c>
      <c r="I23" s="102">
        <v>1011389.4862357725</v>
      </c>
      <c r="J23" s="102">
        <v>1110420.220245338</v>
      </c>
      <c r="K23" s="102">
        <v>1172459.0432706261</v>
      </c>
      <c r="L23" s="102">
        <v>1199977.5136394217</v>
      </c>
      <c r="M23" s="102">
        <v>1184448.3465487042</v>
      </c>
      <c r="N23" s="102">
        <v>1434682.5792102548</v>
      </c>
      <c r="O23" s="102">
        <v>1390441.3792618385</v>
      </c>
      <c r="P23" s="102">
        <v>1543493.9649708453</v>
      </c>
      <c r="Q23" s="102">
        <v>1577043.3397940979</v>
      </c>
      <c r="R23" s="198">
        <v>1658561.8081082851</v>
      </c>
      <c r="S23" s="102">
        <v>1725071.7404406164</v>
      </c>
      <c r="T23" s="102">
        <v>1758592.7118355497</v>
      </c>
      <c r="U23" s="102">
        <v>1871505.2459241217</v>
      </c>
      <c r="V23" s="102">
        <v>1488598.7454233391</v>
      </c>
      <c r="W23" s="102">
        <v>2106857.1071238299</v>
      </c>
      <c r="X23" s="102">
        <v>2294044.019787618</v>
      </c>
      <c r="Y23" s="102">
        <v>2525947.3027328798</v>
      </c>
      <c r="Z23" s="102">
        <v>2503698.1946220975</v>
      </c>
      <c r="AA23" s="102">
        <v>2640210.006585957</v>
      </c>
      <c r="AB23" s="102">
        <v>2720399.7765842723</v>
      </c>
      <c r="AC23" s="102">
        <v>2667699.4114106633</v>
      </c>
      <c r="AD23" s="102">
        <v>2745832.7149795056</v>
      </c>
      <c r="AE23" s="103">
        <f t="shared" si="0"/>
        <v>2745832.7149795056</v>
      </c>
      <c r="AF23" s="102">
        <v>0</v>
      </c>
      <c r="AG23" s="102">
        <v>0</v>
      </c>
    </row>
    <row r="24" spans="2:36" x14ac:dyDescent="0.25">
      <c r="AE24" s="127">
        <f>AE16/AE23</f>
        <v>0.7711750604057247</v>
      </c>
    </row>
    <row r="25" spans="2:36" x14ac:dyDescent="0.25">
      <c r="AE25" s="522" t="s">
        <v>1025</v>
      </c>
      <c r="AF25" s="523"/>
      <c r="AG25" s="523"/>
      <c r="AH25" s="523"/>
      <c r="AI25" s="523"/>
      <c r="AJ25" s="52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sheetPr>
  <dimension ref="A1:AG36"/>
  <sheetViews>
    <sheetView showGridLines="0" topLeftCell="B1" zoomScale="80" zoomScaleNormal="80" workbookViewId="0">
      <selection activeCell="R28" sqref="R28"/>
    </sheetView>
  </sheetViews>
  <sheetFormatPr defaultColWidth="8.85546875" defaultRowHeight="15" x14ac:dyDescent="0.25"/>
  <cols>
    <col min="1" max="1" width="9" style="3" customWidth="1"/>
    <col min="2" max="2" width="22.85546875" style="3" bestFit="1" customWidth="1"/>
    <col min="3" max="17" width="6.85546875" style="3" bestFit="1" customWidth="1"/>
    <col min="18" max="18" width="9.42578125" style="3" bestFit="1" customWidth="1"/>
    <col min="19" max="30" width="6.85546875" style="3" bestFit="1" customWidth="1"/>
    <col min="31" max="33" width="5" style="3" bestFit="1" customWidth="1"/>
    <col min="34" max="16384" width="8.85546875" style="3"/>
  </cols>
  <sheetData>
    <row r="1" spans="1:33" ht="21" customHeight="1" thickBot="1" x14ac:dyDescent="0.3">
      <c r="A1" s="38" t="s">
        <v>1055</v>
      </c>
      <c r="B1" s="38"/>
      <c r="C1" s="38"/>
      <c r="D1" s="38"/>
      <c r="E1" s="38"/>
      <c r="F1" s="38"/>
      <c r="G1" s="38"/>
      <c r="H1" s="38"/>
    </row>
    <row r="2" spans="1:33" x14ac:dyDescent="0.25">
      <c r="R2" s="170" t="s">
        <v>968</v>
      </c>
    </row>
    <row r="3" spans="1:33" ht="15.6" customHeight="1" thickBot="1" x14ac:dyDescent="0.3">
      <c r="B3" s="8" t="s">
        <v>969</v>
      </c>
      <c r="C3" s="39">
        <v>1990</v>
      </c>
      <c r="D3" s="39">
        <v>1991</v>
      </c>
      <c r="E3" s="39">
        <v>1992</v>
      </c>
      <c r="F3" s="39">
        <v>1993</v>
      </c>
      <c r="G3" s="39">
        <v>1994</v>
      </c>
      <c r="H3" s="39">
        <v>1995</v>
      </c>
      <c r="I3" s="39">
        <v>1996</v>
      </c>
      <c r="J3" s="39">
        <v>1997</v>
      </c>
      <c r="K3" s="39">
        <v>1998</v>
      </c>
      <c r="L3" s="39">
        <v>1999</v>
      </c>
      <c r="M3" s="39">
        <v>2000</v>
      </c>
      <c r="N3" s="39">
        <v>2001</v>
      </c>
      <c r="O3" s="39">
        <v>2002</v>
      </c>
      <c r="P3" s="39">
        <v>2003</v>
      </c>
      <c r="Q3" s="39">
        <v>2004</v>
      </c>
      <c r="R3" s="163">
        <v>2005</v>
      </c>
      <c r="S3" s="39">
        <v>2006</v>
      </c>
      <c r="T3" s="39">
        <v>2007</v>
      </c>
      <c r="U3" s="39">
        <v>2008</v>
      </c>
      <c r="V3" s="39">
        <v>2009</v>
      </c>
      <c r="W3" s="39">
        <v>2010</v>
      </c>
      <c r="X3" s="39">
        <v>2011</v>
      </c>
      <c r="Y3" s="39">
        <v>2012</v>
      </c>
      <c r="Z3" s="39">
        <v>2013</v>
      </c>
      <c r="AA3" s="39">
        <v>2014</v>
      </c>
      <c r="AB3" s="39">
        <v>2015</v>
      </c>
      <c r="AC3" s="39">
        <v>2016</v>
      </c>
      <c r="AD3" s="39">
        <v>2017</v>
      </c>
      <c r="AE3" s="39">
        <v>2018</v>
      </c>
      <c r="AF3" s="39">
        <v>2019</v>
      </c>
      <c r="AG3" s="39">
        <v>2020</v>
      </c>
    </row>
    <row r="4" spans="1:33" ht="14.45" customHeight="1" x14ac:dyDescent="0.25">
      <c r="A4" s="574" t="s">
        <v>1015</v>
      </c>
      <c r="B4" s="40" t="s">
        <v>78</v>
      </c>
      <c r="C4" s="41">
        <v>3.3030463010000004E-2</v>
      </c>
      <c r="D4" s="41">
        <v>3.3970540099999995E-2</v>
      </c>
      <c r="E4" s="41">
        <v>3.5204382989999991E-2</v>
      </c>
      <c r="F4" s="41">
        <v>3.3376259220000003E-2</v>
      </c>
      <c r="G4" s="41">
        <v>3.1541260329999994E-2</v>
      </c>
      <c r="H4" s="41">
        <v>3.1407613139999992E-2</v>
      </c>
      <c r="I4" s="41">
        <v>3.3172806819999998E-2</v>
      </c>
      <c r="J4" s="41">
        <v>3.728839833E-2</v>
      </c>
      <c r="K4" s="41">
        <v>3.447447838E-2</v>
      </c>
      <c r="L4" s="41">
        <v>3.5850885239999998E-2</v>
      </c>
      <c r="M4" s="41">
        <v>3.786959074E-2</v>
      </c>
      <c r="N4" s="41">
        <v>2.6942922050000002E-2</v>
      </c>
      <c r="O4" s="41">
        <v>2.5915953849999996E-2</v>
      </c>
      <c r="P4" s="41">
        <v>2.5781336189999993E-2</v>
      </c>
      <c r="Q4" s="41">
        <v>2.6264213790000004E-2</v>
      </c>
      <c r="R4" s="171">
        <v>8.2563472029999987E-2</v>
      </c>
      <c r="S4" s="41">
        <v>7.386214616999999E-2</v>
      </c>
      <c r="T4" s="41">
        <v>8.0762328469999992E-2</v>
      </c>
      <c r="U4" s="41">
        <v>8.9602690240000005E-2</v>
      </c>
      <c r="V4" s="41">
        <v>6.4849491429999989E-2</v>
      </c>
      <c r="W4" s="41">
        <v>6.9074109989999993E-2</v>
      </c>
      <c r="X4" s="41">
        <v>6.6843356199999995E-2</v>
      </c>
      <c r="Y4" s="41">
        <v>5.6485270840000004E-2</v>
      </c>
      <c r="Z4" s="41">
        <v>7.2529657289999994E-2</v>
      </c>
      <c r="AA4" s="41">
        <v>7.2409770830000011E-2</v>
      </c>
      <c r="AB4" s="41">
        <v>7.957170224E-2</v>
      </c>
      <c r="AC4" s="41">
        <v>8.2147651099999996E-2</v>
      </c>
      <c r="AD4" s="41">
        <v>7.1793786870000001E-2</v>
      </c>
      <c r="AE4" s="41">
        <v>0</v>
      </c>
      <c r="AF4" s="41">
        <v>0</v>
      </c>
      <c r="AG4" s="41">
        <v>0</v>
      </c>
    </row>
    <row r="5" spans="1:33" ht="14.45" customHeight="1" x14ac:dyDescent="0.25">
      <c r="A5" s="574"/>
      <c r="B5" s="42" t="s">
        <v>1056</v>
      </c>
      <c r="C5" s="43">
        <v>5.4789892599999982E-3</v>
      </c>
      <c r="D5" s="43">
        <v>5.4557691000000005E-3</v>
      </c>
      <c r="E5" s="43">
        <v>5.5247352399999984E-3</v>
      </c>
      <c r="F5" s="43">
        <v>5.1443412199999993E-3</v>
      </c>
      <c r="G5" s="43">
        <v>4.86744558E-3</v>
      </c>
      <c r="H5" s="43">
        <v>4.8799526399999999E-3</v>
      </c>
      <c r="I5" s="43">
        <v>5.1575873199999995E-3</v>
      </c>
      <c r="J5" s="43">
        <v>5.8424270799999995E-3</v>
      </c>
      <c r="K5" s="43">
        <v>5.6574733800000008E-3</v>
      </c>
      <c r="L5" s="43">
        <v>6.07014974E-3</v>
      </c>
      <c r="M5" s="43">
        <v>6.3250142400000002E-3</v>
      </c>
      <c r="N5" s="43">
        <v>5.4384552999999988E-3</v>
      </c>
      <c r="O5" s="43">
        <v>4.9811295999999993E-3</v>
      </c>
      <c r="P5" s="43">
        <v>4.6889644399999994E-3</v>
      </c>
      <c r="Q5" s="43">
        <v>4.6764335399999994E-3</v>
      </c>
      <c r="R5" s="171">
        <v>1.246060478E-2</v>
      </c>
      <c r="S5" s="43">
        <v>1.1281099920000001E-2</v>
      </c>
      <c r="T5" s="43">
        <v>1.2108228720000001E-2</v>
      </c>
      <c r="U5" s="43">
        <v>1.3366977740000001E-2</v>
      </c>
      <c r="V5" s="43">
        <v>9.9618151799999981E-3</v>
      </c>
      <c r="W5" s="43">
        <v>1.0476303239999998E-2</v>
      </c>
      <c r="X5" s="43">
        <v>1.0092485199999999E-2</v>
      </c>
      <c r="Y5" s="43">
        <v>8.5623833399999984E-3</v>
      </c>
      <c r="Z5" s="43">
        <v>1.0894874039999997E-2</v>
      </c>
      <c r="AA5" s="43">
        <v>1.0751232079999999E-2</v>
      </c>
      <c r="AB5" s="43">
        <v>1.1676647239999999E-2</v>
      </c>
      <c r="AC5" s="43">
        <v>1.2082842099999998E-2</v>
      </c>
      <c r="AD5" s="43">
        <v>1.0545829620000001E-2</v>
      </c>
      <c r="AE5" s="43">
        <v>0</v>
      </c>
      <c r="AF5" s="43">
        <v>0</v>
      </c>
      <c r="AG5" s="43">
        <v>0</v>
      </c>
    </row>
    <row r="6" spans="1:33" ht="14.45" customHeight="1" x14ac:dyDescent="0.25">
      <c r="A6" s="574"/>
      <c r="B6" s="42" t="s">
        <v>1057</v>
      </c>
      <c r="C6" s="43">
        <v>2.7551473750000003E-2</v>
      </c>
      <c r="D6" s="43">
        <v>2.8514770999999994E-2</v>
      </c>
      <c r="E6" s="43">
        <v>2.9679647749999996E-2</v>
      </c>
      <c r="F6" s="43">
        <v>2.8231918000000005E-2</v>
      </c>
      <c r="G6" s="43">
        <v>2.6673814749999997E-2</v>
      </c>
      <c r="H6" s="43">
        <v>2.6527660499999994E-2</v>
      </c>
      <c r="I6" s="43">
        <v>2.8015219499999997E-2</v>
      </c>
      <c r="J6" s="43">
        <v>3.1445971250000003E-2</v>
      </c>
      <c r="K6" s="43">
        <v>2.8817004999999996E-2</v>
      </c>
      <c r="L6" s="43">
        <v>2.9780735499999999E-2</v>
      </c>
      <c r="M6" s="43">
        <v>3.1544576499999998E-2</v>
      </c>
      <c r="N6" s="43">
        <v>2.1504466750000003E-2</v>
      </c>
      <c r="O6" s="43">
        <v>2.0934824249999998E-2</v>
      </c>
      <c r="P6" s="43">
        <v>2.1092371749999995E-2</v>
      </c>
      <c r="Q6" s="43">
        <v>2.1587780250000004E-2</v>
      </c>
      <c r="R6" s="171">
        <v>7.0102867249999992E-2</v>
      </c>
      <c r="S6" s="43">
        <v>6.2581046249999994E-2</v>
      </c>
      <c r="T6" s="43">
        <v>6.8654099749999989E-2</v>
      </c>
      <c r="U6" s="43">
        <v>7.6235712500000011E-2</v>
      </c>
      <c r="V6" s="43">
        <v>5.4887676249999989E-2</v>
      </c>
      <c r="W6" s="43">
        <v>5.8597806750000002E-2</v>
      </c>
      <c r="X6" s="43">
        <v>5.6750871000000001E-2</v>
      </c>
      <c r="Y6" s="43">
        <v>4.7922887500000004E-2</v>
      </c>
      <c r="Z6" s="43">
        <v>6.1634783249999998E-2</v>
      </c>
      <c r="AA6" s="43">
        <v>6.1658538750000012E-2</v>
      </c>
      <c r="AB6" s="43">
        <v>6.7895054999999996E-2</v>
      </c>
      <c r="AC6" s="43">
        <v>7.0064808999999992E-2</v>
      </c>
      <c r="AD6" s="43">
        <v>6.1247957250000006E-2</v>
      </c>
      <c r="AE6" s="43">
        <v>0</v>
      </c>
      <c r="AF6" s="43">
        <v>0</v>
      </c>
      <c r="AG6" s="43">
        <v>0</v>
      </c>
    </row>
    <row r="7" spans="1:33" ht="14.45" customHeight="1" x14ac:dyDescent="0.25">
      <c r="A7" s="574"/>
      <c r="B7" s="44" t="s">
        <v>79</v>
      </c>
      <c r="C7" s="45">
        <v>8.5339830999999998E-3</v>
      </c>
      <c r="D7" s="45">
        <v>8.4946150800000002E-3</v>
      </c>
      <c r="E7" s="45">
        <v>8.5514140499999974E-3</v>
      </c>
      <c r="F7" s="45">
        <v>9.0384215999999989E-3</v>
      </c>
      <c r="G7" s="45">
        <v>8.0105357699999987E-3</v>
      </c>
      <c r="H7" s="45">
        <v>8.1288008099999996E-3</v>
      </c>
      <c r="I7" s="45">
        <v>8.5265477100000004E-3</v>
      </c>
      <c r="J7" s="45">
        <v>1.005434524E-2</v>
      </c>
      <c r="K7" s="45">
        <v>9.3712882699999982E-3</v>
      </c>
      <c r="L7" s="45">
        <v>1.013960802E-2</v>
      </c>
      <c r="M7" s="45">
        <v>1.029862539E-2</v>
      </c>
      <c r="N7" s="45">
        <v>9.0848486699999995E-3</v>
      </c>
      <c r="O7" s="45">
        <v>9.2425780300000003E-3</v>
      </c>
      <c r="P7" s="45">
        <v>9.6249485099999983E-3</v>
      </c>
      <c r="Q7" s="45">
        <v>8.8545848800000004E-3</v>
      </c>
      <c r="R7" s="171">
        <v>1.786475765E-2</v>
      </c>
      <c r="S7" s="45">
        <v>1.6321682429999998E-2</v>
      </c>
      <c r="T7" s="45">
        <v>1.6699651189999998E-2</v>
      </c>
      <c r="U7" s="45">
        <v>1.8390882060000002E-2</v>
      </c>
      <c r="V7" s="45">
        <v>1.3016999009999995E-2</v>
      </c>
      <c r="W7" s="45">
        <v>1.2946680999999998E-2</v>
      </c>
      <c r="X7" s="45">
        <v>1.255487812E-2</v>
      </c>
      <c r="Y7" s="45">
        <v>1.166828636E-2</v>
      </c>
      <c r="Z7" s="45">
        <v>1.2983653140000001E-2</v>
      </c>
      <c r="AA7" s="45">
        <v>1.3360064729999999E-2</v>
      </c>
      <c r="AB7" s="45">
        <v>1.6421377379999998E-2</v>
      </c>
      <c r="AC7" s="45">
        <v>1.8895953359999995E-2</v>
      </c>
      <c r="AD7" s="45">
        <v>1.7223202569999999E-2</v>
      </c>
      <c r="AE7" s="45">
        <v>0</v>
      </c>
      <c r="AF7" s="45">
        <v>0</v>
      </c>
      <c r="AG7" s="45">
        <v>0</v>
      </c>
    </row>
    <row r="8" spans="1:33" ht="14.45" customHeight="1" x14ac:dyDescent="0.25">
      <c r="A8" s="574"/>
      <c r="B8" s="42" t="s">
        <v>1056</v>
      </c>
      <c r="C8" s="43">
        <v>1.9313975999999998E-3</v>
      </c>
      <c r="D8" s="43">
        <v>1.8533245799999996E-3</v>
      </c>
      <c r="E8" s="43">
        <v>1.7321547999999999E-3</v>
      </c>
      <c r="F8" s="43">
        <v>1.7917845999999998E-3</v>
      </c>
      <c r="G8" s="43">
        <v>1.54549952E-3</v>
      </c>
      <c r="H8" s="43">
        <v>1.6012195599999998E-3</v>
      </c>
      <c r="I8" s="43">
        <v>1.6277564599999998E-3</v>
      </c>
      <c r="J8" s="43">
        <v>1.8620917399999996E-3</v>
      </c>
      <c r="K8" s="43">
        <v>1.8118370199999994E-3</v>
      </c>
      <c r="L8" s="43">
        <v>2.0661800199999998E-3</v>
      </c>
      <c r="M8" s="43">
        <v>2.0527521400000004E-3</v>
      </c>
      <c r="N8" s="43">
        <v>2.09249342E-3</v>
      </c>
      <c r="O8" s="43">
        <v>2.1951007800000001E-3</v>
      </c>
      <c r="P8" s="43">
        <v>2.3333757599999995E-3</v>
      </c>
      <c r="Q8" s="43">
        <v>1.9698723799999999E-3</v>
      </c>
      <c r="R8" s="171">
        <v>3.2822614E-3</v>
      </c>
      <c r="S8" s="43">
        <v>2.9092726799999995E-3</v>
      </c>
      <c r="T8" s="43">
        <v>2.8195359399999999E-3</v>
      </c>
      <c r="U8" s="43">
        <v>3.32172256E-3</v>
      </c>
      <c r="V8" s="43">
        <v>2.3150487599999997E-3</v>
      </c>
      <c r="W8" s="43">
        <v>2.3040614999999998E-3</v>
      </c>
      <c r="X8" s="43">
        <v>2.2267126200000002E-3</v>
      </c>
      <c r="Y8" s="43">
        <v>2.1270703599999999E-3</v>
      </c>
      <c r="Z8" s="43">
        <v>2.3048601399999996E-3</v>
      </c>
      <c r="AA8" s="43">
        <v>2.4043414799999998E-3</v>
      </c>
      <c r="AB8" s="43">
        <v>2.9887343799999996E-3</v>
      </c>
      <c r="AC8" s="43">
        <v>3.3007433599999999E-3</v>
      </c>
      <c r="AD8" s="43">
        <v>3.0129558199999996E-3</v>
      </c>
      <c r="AE8" s="43">
        <v>0</v>
      </c>
      <c r="AF8" s="43">
        <v>0</v>
      </c>
      <c r="AG8" s="43">
        <v>0</v>
      </c>
    </row>
    <row r="9" spans="1:33" ht="14.45" customHeight="1" x14ac:dyDescent="0.25">
      <c r="A9" s="574"/>
      <c r="B9" s="42" t="s">
        <v>1057</v>
      </c>
      <c r="C9" s="43">
        <v>6.6025855E-3</v>
      </c>
      <c r="D9" s="43">
        <v>6.6412905E-3</v>
      </c>
      <c r="E9" s="43">
        <v>6.8192592499999984E-3</v>
      </c>
      <c r="F9" s="43">
        <v>7.2466369999999993E-3</v>
      </c>
      <c r="G9" s="43">
        <v>6.4650362499999994E-3</v>
      </c>
      <c r="H9" s="43">
        <v>6.5275812500000001E-3</v>
      </c>
      <c r="I9" s="43">
        <v>6.8987912500000003E-3</v>
      </c>
      <c r="J9" s="43">
        <v>8.1922534999999998E-3</v>
      </c>
      <c r="K9" s="43">
        <v>7.559451249999999E-3</v>
      </c>
      <c r="L9" s="43">
        <v>8.0734280000000005E-3</v>
      </c>
      <c r="M9" s="43">
        <v>8.2458732499999989E-3</v>
      </c>
      <c r="N9" s="43">
        <v>6.9923552499999986E-3</v>
      </c>
      <c r="O9" s="43">
        <v>7.0474772499999998E-3</v>
      </c>
      <c r="P9" s="43">
        <v>7.2915727499999984E-3</v>
      </c>
      <c r="Q9" s="43">
        <v>6.8847125E-3</v>
      </c>
      <c r="R9" s="171">
        <v>1.458249625E-2</v>
      </c>
      <c r="S9" s="43">
        <v>1.341240975E-2</v>
      </c>
      <c r="T9" s="43">
        <v>1.3880115249999998E-2</v>
      </c>
      <c r="U9" s="43">
        <v>1.5069159500000004E-2</v>
      </c>
      <c r="V9" s="43">
        <v>1.0701950249999996E-2</v>
      </c>
      <c r="W9" s="43">
        <v>1.0642619499999999E-2</v>
      </c>
      <c r="X9" s="43">
        <v>1.03281655E-2</v>
      </c>
      <c r="Y9" s="43">
        <v>9.5412159999999999E-3</v>
      </c>
      <c r="Z9" s="43">
        <v>1.0678793000000001E-2</v>
      </c>
      <c r="AA9" s="43">
        <v>1.0955723249999999E-2</v>
      </c>
      <c r="AB9" s="43">
        <v>1.3432642999999999E-2</v>
      </c>
      <c r="AC9" s="43">
        <v>1.5595209999999997E-2</v>
      </c>
      <c r="AD9" s="43">
        <v>1.4210246750000001E-2</v>
      </c>
      <c r="AE9" s="43">
        <v>0</v>
      </c>
      <c r="AF9" s="43">
        <v>0</v>
      </c>
      <c r="AG9" s="43">
        <v>0</v>
      </c>
    </row>
    <row r="10" spans="1:33" ht="14.45" customHeight="1" x14ac:dyDescent="0.25">
      <c r="A10" s="574"/>
      <c r="B10" s="46" t="s">
        <v>80</v>
      </c>
      <c r="C10" s="47">
        <v>1.1600033430030918E-2</v>
      </c>
      <c r="D10" s="47">
        <v>1.1602779209671815E-2</v>
      </c>
      <c r="E10" s="47">
        <v>1.1922752648092685E-2</v>
      </c>
      <c r="F10" s="47">
        <v>1.1799859054033961E-2</v>
      </c>
      <c r="G10" s="47">
        <v>1.1710542313305677E-2</v>
      </c>
      <c r="H10" s="47">
        <v>1.2948546215221663E-2</v>
      </c>
      <c r="I10" s="47">
        <v>1.3888727293658348E-2</v>
      </c>
      <c r="J10" s="47">
        <v>1.3311535983868344E-2</v>
      </c>
      <c r="K10" s="47">
        <v>1.155833619677955E-2</v>
      </c>
      <c r="L10" s="47">
        <v>1.1797123262176704E-2</v>
      </c>
      <c r="M10" s="47">
        <v>1.3210878715774064E-2</v>
      </c>
      <c r="N10" s="47">
        <v>1.3914932795039494E-2</v>
      </c>
      <c r="O10" s="47">
        <v>1.2912555723399159E-2</v>
      </c>
      <c r="P10" s="47">
        <v>1.424612593142182E-2</v>
      </c>
      <c r="Q10" s="47">
        <v>1.481794928193915E-2</v>
      </c>
      <c r="R10" s="171">
        <v>1.4162454482341102E-2</v>
      </c>
      <c r="S10" s="47">
        <v>1.501388985558379E-2</v>
      </c>
      <c r="T10" s="47">
        <v>1.5742916833974989E-2</v>
      </c>
      <c r="U10" s="47">
        <v>1.4716203985777779E-2</v>
      </c>
      <c r="V10" s="47">
        <v>1.2582196191084461E-2</v>
      </c>
      <c r="W10" s="47">
        <v>1.3151556523601293E-2</v>
      </c>
      <c r="X10" s="47">
        <v>1.2093394605448681E-2</v>
      </c>
      <c r="Y10" s="47">
        <v>1.2671691234517996E-2</v>
      </c>
      <c r="Z10" s="47">
        <v>1.2644368191740835E-2</v>
      </c>
      <c r="AA10" s="47">
        <v>1.3346870141069358E-2</v>
      </c>
      <c r="AB10" s="47">
        <v>1.2482837666996382E-2</v>
      </c>
      <c r="AC10" s="47">
        <v>1.3191542966041848E-2</v>
      </c>
      <c r="AD10" s="47">
        <v>1.4013644498905277E-2</v>
      </c>
      <c r="AE10" s="47">
        <v>0</v>
      </c>
      <c r="AF10" s="47">
        <v>0</v>
      </c>
      <c r="AG10" s="47">
        <v>0</v>
      </c>
    </row>
    <row r="11" spans="1:33" ht="14.45" customHeight="1" x14ac:dyDescent="0.25">
      <c r="A11" s="574"/>
      <c r="B11" s="42" t="s">
        <v>1056</v>
      </c>
      <c r="C11" s="43">
        <v>7.3271469544365113E-3</v>
      </c>
      <c r="D11" s="43">
        <v>7.5214325378096898E-3</v>
      </c>
      <c r="E11" s="43">
        <v>7.6881392031649233E-3</v>
      </c>
      <c r="F11" s="43">
        <v>7.6229515644614587E-3</v>
      </c>
      <c r="G11" s="43">
        <v>7.519339566293276E-3</v>
      </c>
      <c r="H11" s="43">
        <v>8.3612861261506133E-3</v>
      </c>
      <c r="I11" s="43">
        <v>8.7618060218141013E-3</v>
      </c>
      <c r="J11" s="43">
        <v>8.4861319252259575E-3</v>
      </c>
      <c r="K11" s="43">
        <v>7.3428993991182375E-3</v>
      </c>
      <c r="L11" s="43">
        <v>7.5341096644277392E-3</v>
      </c>
      <c r="M11" s="43">
        <v>8.2874607040189004E-3</v>
      </c>
      <c r="N11" s="43">
        <v>8.765194635498923E-3</v>
      </c>
      <c r="O11" s="43">
        <v>8.179633533094725E-3</v>
      </c>
      <c r="P11" s="43">
        <v>9.0539160084348973E-3</v>
      </c>
      <c r="Q11" s="43">
        <v>9.3853335022402191E-3</v>
      </c>
      <c r="R11" s="171">
        <v>8.9553741906309957E-3</v>
      </c>
      <c r="S11" s="43">
        <v>9.584288963198866E-3</v>
      </c>
      <c r="T11" s="43">
        <v>1.0052866504511105E-2</v>
      </c>
      <c r="U11" s="43">
        <v>9.3109353457448921E-3</v>
      </c>
      <c r="V11" s="43">
        <v>7.8475529807479263E-3</v>
      </c>
      <c r="W11" s="43">
        <v>8.2490446559133485E-3</v>
      </c>
      <c r="X11" s="43">
        <v>7.5629841756992416E-3</v>
      </c>
      <c r="Y11" s="43">
        <v>7.9657475425770775E-3</v>
      </c>
      <c r="Z11" s="43">
        <v>7.9768551775854513E-3</v>
      </c>
      <c r="AA11" s="43">
        <v>8.4163444001757685E-3</v>
      </c>
      <c r="AB11" s="43">
        <v>7.783028012961663E-3</v>
      </c>
      <c r="AC11" s="43">
        <v>8.3134778605287035E-3</v>
      </c>
      <c r="AD11" s="43">
        <v>8.8824617721950001E-3</v>
      </c>
      <c r="AE11" s="43">
        <v>0</v>
      </c>
      <c r="AF11" s="43">
        <v>0</v>
      </c>
      <c r="AG11" s="43">
        <v>0</v>
      </c>
    </row>
    <row r="12" spans="1:33" ht="14.45" customHeight="1" x14ac:dyDescent="0.25">
      <c r="A12" s="574"/>
      <c r="B12" s="42" t="s">
        <v>1057</v>
      </c>
      <c r="C12" s="43">
        <v>4.2728864755944068E-3</v>
      </c>
      <c r="D12" s="43">
        <v>4.0813466718621254E-3</v>
      </c>
      <c r="E12" s="43">
        <v>4.2346134449277621E-3</v>
      </c>
      <c r="F12" s="43">
        <v>4.176907489572502E-3</v>
      </c>
      <c r="G12" s="43">
        <v>4.1912027470124022E-3</v>
      </c>
      <c r="H12" s="43">
        <v>4.5872600890710501E-3</v>
      </c>
      <c r="I12" s="43">
        <v>5.1269212718442463E-3</v>
      </c>
      <c r="J12" s="43">
        <v>4.8254040586423862E-3</v>
      </c>
      <c r="K12" s="43">
        <v>4.2154367976613124E-3</v>
      </c>
      <c r="L12" s="43">
        <v>4.2630135977489636E-3</v>
      </c>
      <c r="M12" s="43">
        <v>4.9234180117551625E-3</v>
      </c>
      <c r="N12" s="43">
        <v>5.14973815954057E-3</v>
      </c>
      <c r="O12" s="43">
        <v>4.7329221903044333E-3</v>
      </c>
      <c r="P12" s="43">
        <v>5.1922099229869236E-3</v>
      </c>
      <c r="Q12" s="43">
        <v>5.4326157796989296E-3</v>
      </c>
      <c r="R12" s="171">
        <v>5.2070802917101068E-3</v>
      </c>
      <c r="S12" s="43">
        <v>5.4296008923849235E-3</v>
      </c>
      <c r="T12" s="43">
        <v>5.6900503294638818E-3</v>
      </c>
      <c r="U12" s="43">
        <v>5.4052686400328865E-3</v>
      </c>
      <c r="V12" s="43">
        <v>4.7346432103365357E-3</v>
      </c>
      <c r="W12" s="43">
        <v>4.902511867687945E-3</v>
      </c>
      <c r="X12" s="43">
        <v>4.5304104297494386E-3</v>
      </c>
      <c r="Y12" s="43">
        <v>4.7059436919409184E-3</v>
      </c>
      <c r="Z12" s="43">
        <v>4.6675130141553833E-3</v>
      </c>
      <c r="AA12" s="43">
        <v>4.9305257408935885E-3</v>
      </c>
      <c r="AB12" s="43">
        <v>4.6998096540347188E-3</v>
      </c>
      <c r="AC12" s="43">
        <v>4.8780651055131442E-3</v>
      </c>
      <c r="AD12" s="43">
        <v>5.1311827267102759E-3</v>
      </c>
      <c r="AE12" s="43">
        <v>0</v>
      </c>
      <c r="AF12" s="43">
        <v>0</v>
      </c>
      <c r="AG12" s="43">
        <v>0</v>
      </c>
    </row>
    <row r="13" spans="1:33" ht="14.45" customHeight="1" x14ac:dyDescent="0.25">
      <c r="A13" s="574"/>
      <c r="B13" s="48" t="s">
        <v>972</v>
      </c>
      <c r="C13" s="49">
        <v>0.13109185179999996</v>
      </c>
      <c r="D13" s="49">
        <v>0.11165179666</v>
      </c>
      <c r="E13" s="49">
        <v>0.12696592878999996</v>
      </c>
      <c r="F13" s="49">
        <v>0.12839718661000002</v>
      </c>
      <c r="G13" s="49">
        <v>0.13234992013999999</v>
      </c>
      <c r="H13" s="49">
        <v>0.13075552171999999</v>
      </c>
      <c r="I13" s="49">
        <v>0.13275517276000001</v>
      </c>
      <c r="J13" s="49">
        <v>0.13741627141000001</v>
      </c>
      <c r="K13" s="49">
        <v>0.13856439433000001</v>
      </c>
      <c r="L13" s="49">
        <v>0.14214898927000003</v>
      </c>
      <c r="M13" s="49">
        <v>0.14568277972999999</v>
      </c>
      <c r="N13" s="49">
        <v>0.14188330483</v>
      </c>
      <c r="O13" s="49">
        <v>0.13518499946000001</v>
      </c>
      <c r="P13" s="49">
        <v>0.14532546026999998</v>
      </c>
      <c r="Q13" s="49">
        <v>0.14674517180999999</v>
      </c>
      <c r="R13" s="171">
        <v>0.15130216150999998</v>
      </c>
      <c r="S13" s="49">
        <v>0.15124245991000002</v>
      </c>
      <c r="T13" s="49">
        <v>0.14208421160000001</v>
      </c>
      <c r="U13" s="49">
        <v>0.13715837349999996</v>
      </c>
      <c r="V13" s="49">
        <v>0.14758625431999997</v>
      </c>
      <c r="W13" s="49">
        <v>0.12952073894000002</v>
      </c>
      <c r="X13" s="49">
        <v>0.13802250994999998</v>
      </c>
      <c r="Y13" s="49">
        <v>0.12785602301999996</v>
      </c>
      <c r="Z13" s="49">
        <v>0.12447901725999999</v>
      </c>
      <c r="AA13" s="49">
        <v>0.10516282334999996</v>
      </c>
      <c r="AB13" s="49">
        <v>0.10530733942999999</v>
      </c>
      <c r="AC13" s="49">
        <v>9.6634258129999984E-2</v>
      </c>
      <c r="AD13" s="49">
        <v>9.7245859199999979E-2</v>
      </c>
      <c r="AE13" s="49">
        <v>0</v>
      </c>
      <c r="AF13" s="49">
        <v>0</v>
      </c>
      <c r="AG13" s="49">
        <v>0</v>
      </c>
    </row>
    <row r="14" spans="1:33" ht="14.45" customHeight="1" x14ac:dyDescent="0.25">
      <c r="A14" s="574"/>
      <c r="B14" s="42" t="s">
        <v>1056</v>
      </c>
      <c r="C14" s="43">
        <v>0.12356774129999996</v>
      </c>
      <c r="D14" s="43">
        <v>0.10511016365999999</v>
      </c>
      <c r="E14" s="43">
        <v>0.11973177503999997</v>
      </c>
      <c r="F14" s="43">
        <v>0.12097557936000002</v>
      </c>
      <c r="G14" s="43">
        <v>0.12462722964</v>
      </c>
      <c r="H14" s="43">
        <v>0.12312648972</v>
      </c>
      <c r="I14" s="43">
        <v>0.12496871976000001</v>
      </c>
      <c r="J14" s="43">
        <v>0.12927408966000001</v>
      </c>
      <c r="K14" s="43">
        <v>0.13025362758</v>
      </c>
      <c r="L14" s="43">
        <v>0.13369106652000001</v>
      </c>
      <c r="M14" s="43">
        <v>0.13696229297999998</v>
      </c>
      <c r="N14" s="43">
        <v>0.13332898758</v>
      </c>
      <c r="O14" s="43">
        <v>0.12721717446</v>
      </c>
      <c r="P14" s="43">
        <v>0.13679883401999998</v>
      </c>
      <c r="Q14" s="43">
        <v>0.13829039256</v>
      </c>
      <c r="R14" s="171">
        <v>0.14239210925999998</v>
      </c>
      <c r="S14" s="43">
        <v>0.14202677616000001</v>
      </c>
      <c r="T14" s="43">
        <v>0.13321976760000001</v>
      </c>
      <c r="U14" s="43">
        <v>0.12838376399999996</v>
      </c>
      <c r="V14" s="43">
        <v>0.13822091981999998</v>
      </c>
      <c r="W14" s="43">
        <v>0.12110549544000003</v>
      </c>
      <c r="X14" s="43">
        <v>0.12910683119999999</v>
      </c>
      <c r="Y14" s="43">
        <v>0.11944294151999997</v>
      </c>
      <c r="Z14" s="43">
        <v>0.11622450575999999</v>
      </c>
      <c r="AA14" s="43">
        <v>9.7872795599999965E-2</v>
      </c>
      <c r="AB14" s="43">
        <v>9.7972762679999992E-2</v>
      </c>
      <c r="AC14" s="43">
        <v>8.9681180879999989E-2</v>
      </c>
      <c r="AD14" s="43">
        <v>9.040601819999998E-2</v>
      </c>
      <c r="AE14" s="43">
        <v>0</v>
      </c>
      <c r="AF14" s="43">
        <v>0</v>
      </c>
      <c r="AG14" s="43">
        <v>0</v>
      </c>
    </row>
    <row r="15" spans="1:33" ht="15" customHeight="1" thickBot="1" x14ac:dyDescent="0.3">
      <c r="A15" s="574"/>
      <c r="B15" s="50" t="s">
        <v>1057</v>
      </c>
      <c r="C15" s="51">
        <v>7.5241105000000003E-3</v>
      </c>
      <c r="D15" s="51">
        <v>6.541632999999999E-3</v>
      </c>
      <c r="E15" s="51">
        <v>7.2341537499999988E-3</v>
      </c>
      <c r="F15" s="51">
        <v>7.4216072499999992E-3</v>
      </c>
      <c r="G15" s="51">
        <v>7.7226905000000005E-3</v>
      </c>
      <c r="H15" s="51">
        <v>7.6290319999999983E-3</v>
      </c>
      <c r="I15" s="51">
        <v>7.7864529999999979E-3</v>
      </c>
      <c r="J15" s="51">
        <v>8.1421817499999997E-3</v>
      </c>
      <c r="K15" s="51">
        <v>8.3107667499999986E-3</v>
      </c>
      <c r="L15" s="51">
        <v>8.4579227499999993E-3</v>
      </c>
      <c r="M15" s="51">
        <v>8.7204867499999991E-3</v>
      </c>
      <c r="N15" s="51">
        <v>8.5543172500000004E-3</v>
      </c>
      <c r="O15" s="51">
        <v>7.9678249999999996E-3</v>
      </c>
      <c r="P15" s="51">
        <v>8.5266262499999988E-3</v>
      </c>
      <c r="Q15" s="51">
        <v>8.4547792500000007E-3</v>
      </c>
      <c r="R15" s="172">
        <v>8.9100522499999998E-3</v>
      </c>
      <c r="S15" s="51">
        <v>9.2156837500000002E-3</v>
      </c>
      <c r="T15" s="51">
        <v>8.8644439999999991E-3</v>
      </c>
      <c r="U15" s="51">
        <v>8.7746095000000007E-3</v>
      </c>
      <c r="V15" s="51">
        <v>9.3653345000000009E-3</v>
      </c>
      <c r="W15" s="51">
        <v>8.4152434999999991E-3</v>
      </c>
      <c r="X15" s="51">
        <v>8.9156787499999977E-3</v>
      </c>
      <c r="Y15" s="51">
        <v>8.4130814999999973E-3</v>
      </c>
      <c r="Z15" s="51">
        <v>8.2545115000000006E-3</v>
      </c>
      <c r="AA15" s="51">
        <v>7.290027749999998E-3</v>
      </c>
      <c r="AB15" s="51">
        <v>7.3345767499999994E-3</v>
      </c>
      <c r="AC15" s="51">
        <v>6.9530772499999992E-3</v>
      </c>
      <c r="AD15" s="51">
        <v>6.8398410000000001E-3</v>
      </c>
      <c r="AE15" s="51">
        <v>0</v>
      </c>
      <c r="AF15" s="51">
        <v>0</v>
      </c>
      <c r="AG15" s="51">
        <v>0</v>
      </c>
    </row>
    <row r="16" spans="1:33" ht="14.45" customHeight="1" x14ac:dyDescent="0.25">
      <c r="A16" s="574"/>
      <c r="B16" s="42" t="s">
        <v>1056</v>
      </c>
      <c r="C16" s="52">
        <v>0.13830527511443647</v>
      </c>
      <c r="D16" s="52">
        <v>0.11994068987780968</v>
      </c>
      <c r="E16" s="52">
        <v>0.13467680428316489</v>
      </c>
      <c r="F16" s="52">
        <v>0.13553465674446147</v>
      </c>
      <c r="G16" s="52">
        <v>0.13855951430629329</v>
      </c>
      <c r="H16" s="52">
        <v>0.13796894804615062</v>
      </c>
      <c r="I16" s="52">
        <v>0.14051586956181411</v>
      </c>
      <c r="J16" s="52">
        <v>0.14546474040522597</v>
      </c>
      <c r="K16" s="52">
        <v>0.14506583737911824</v>
      </c>
      <c r="L16" s="52">
        <v>0.14936150594442776</v>
      </c>
      <c r="M16" s="52">
        <v>0.15362752006401889</v>
      </c>
      <c r="N16" s="52">
        <v>0.14962513093549892</v>
      </c>
      <c r="O16" s="52">
        <v>0.14257303837309473</v>
      </c>
      <c r="P16" s="52">
        <v>0.15287509022843487</v>
      </c>
      <c r="Q16" s="52">
        <v>0.15432203198224023</v>
      </c>
      <c r="R16" s="173">
        <v>0.16709034963063099</v>
      </c>
      <c r="S16" s="52">
        <v>0.16580143772319889</v>
      </c>
      <c r="T16" s="52">
        <v>0.15820039876451111</v>
      </c>
      <c r="U16" s="52">
        <v>0.15438339964574485</v>
      </c>
      <c r="V16" s="52">
        <v>0.15834533674074791</v>
      </c>
      <c r="W16" s="52">
        <v>0.14213490483591337</v>
      </c>
      <c r="X16" s="52">
        <v>0.14898901319569924</v>
      </c>
      <c r="Y16" s="52">
        <v>0.13809814276257704</v>
      </c>
      <c r="Z16" s="52">
        <v>0.13740109511758544</v>
      </c>
      <c r="AA16" s="52">
        <v>0.11944471356017573</v>
      </c>
      <c r="AB16" s="52">
        <v>0.12042117231296165</v>
      </c>
      <c r="AC16" s="52">
        <v>0.11337824420052869</v>
      </c>
      <c r="AD16" s="52">
        <v>0.11284726541219497</v>
      </c>
      <c r="AE16" s="52">
        <v>0</v>
      </c>
      <c r="AF16" s="52">
        <v>0</v>
      </c>
      <c r="AG16" s="52">
        <v>0</v>
      </c>
    </row>
    <row r="17" spans="1:33" ht="15" customHeight="1" thickBot="1" x14ac:dyDescent="0.3">
      <c r="A17" s="574"/>
      <c r="B17" s="50" t="s">
        <v>1057</v>
      </c>
      <c r="C17" s="51">
        <v>4.5951056225594408E-2</v>
      </c>
      <c r="D17" s="51">
        <v>4.5779041171862121E-2</v>
      </c>
      <c r="E17" s="51">
        <v>4.7967674194927756E-2</v>
      </c>
      <c r="F17" s="51">
        <v>4.70770697395725E-2</v>
      </c>
      <c r="G17" s="51">
        <v>4.5052744247012402E-2</v>
      </c>
      <c r="H17" s="51">
        <v>4.5271533839071045E-2</v>
      </c>
      <c r="I17" s="51">
        <v>4.7827385021844242E-2</v>
      </c>
      <c r="J17" s="51">
        <v>5.2605810558642392E-2</v>
      </c>
      <c r="K17" s="51">
        <v>4.8902659797661306E-2</v>
      </c>
      <c r="L17" s="51">
        <v>5.057509984774896E-2</v>
      </c>
      <c r="M17" s="51">
        <v>5.3434354511755162E-2</v>
      </c>
      <c r="N17" s="51">
        <v>4.2200877409540573E-2</v>
      </c>
      <c r="O17" s="51">
        <v>4.0683048690304431E-2</v>
      </c>
      <c r="P17" s="51">
        <v>4.2102780672986923E-2</v>
      </c>
      <c r="Q17" s="51">
        <v>4.2359887779698936E-2</v>
      </c>
      <c r="R17" s="172">
        <v>9.8802496041710097E-2</v>
      </c>
      <c r="S17" s="51">
        <v>9.0638740642384905E-2</v>
      </c>
      <c r="T17" s="51">
        <v>9.7088709329463868E-2</v>
      </c>
      <c r="U17" s="51">
        <v>0.1054847501400329</v>
      </c>
      <c r="V17" s="51">
        <v>7.9689604210336523E-2</v>
      </c>
      <c r="W17" s="51">
        <v>8.2558181617687951E-2</v>
      </c>
      <c r="X17" s="51">
        <v>8.052512567974944E-2</v>
      </c>
      <c r="Y17" s="51">
        <v>7.0583128691940916E-2</v>
      </c>
      <c r="Z17" s="51">
        <v>8.5235600764155386E-2</v>
      </c>
      <c r="AA17" s="51">
        <v>8.4834815490893598E-2</v>
      </c>
      <c r="AB17" s="51">
        <v>9.3362084404034706E-2</v>
      </c>
      <c r="AC17" s="51">
        <v>9.7491161355513126E-2</v>
      </c>
      <c r="AD17" s="51">
        <v>8.7429227726710274E-2</v>
      </c>
      <c r="AE17" s="51">
        <v>0</v>
      </c>
      <c r="AF17" s="51">
        <v>0</v>
      </c>
      <c r="AG17" s="51">
        <v>0</v>
      </c>
    </row>
    <row r="18" spans="1:33" ht="15" customHeight="1" thickBot="1" x14ac:dyDescent="0.3">
      <c r="A18" s="574"/>
      <c r="B18" s="53" t="s">
        <v>974</v>
      </c>
      <c r="C18" s="51">
        <v>0.18425633134003089</v>
      </c>
      <c r="D18" s="51">
        <v>0.1657197310496718</v>
      </c>
      <c r="E18" s="51">
        <v>0.18264447847809262</v>
      </c>
      <c r="F18" s="51">
        <v>0.18261172648403398</v>
      </c>
      <c r="G18" s="51">
        <v>0.18361225855330565</v>
      </c>
      <c r="H18" s="51">
        <v>0.18324048188522163</v>
      </c>
      <c r="I18" s="51">
        <v>0.18834325458365836</v>
      </c>
      <c r="J18" s="51">
        <v>0.19807055096386836</v>
      </c>
      <c r="K18" s="51">
        <v>0.19396849717677955</v>
      </c>
      <c r="L18" s="51">
        <v>0.19993660579217673</v>
      </c>
      <c r="M18" s="51">
        <v>0.20706187457577405</v>
      </c>
      <c r="N18" s="51">
        <v>0.19182600834503949</v>
      </c>
      <c r="O18" s="51">
        <v>0.18325608706339916</v>
      </c>
      <c r="P18" s="51">
        <v>0.1949778709014218</v>
      </c>
      <c r="Q18" s="51">
        <v>0.19668191976193916</v>
      </c>
      <c r="R18" s="172">
        <v>0.26589284567234106</v>
      </c>
      <c r="S18" s="51">
        <v>0.2564401783655838</v>
      </c>
      <c r="T18" s="51">
        <v>0.25528910809397498</v>
      </c>
      <c r="U18" s="51">
        <v>0.25986814978577777</v>
      </c>
      <c r="V18" s="51">
        <v>0.23803494095108441</v>
      </c>
      <c r="W18" s="51">
        <v>0.22469308645360131</v>
      </c>
      <c r="X18" s="51">
        <v>0.22951413887544866</v>
      </c>
      <c r="Y18" s="51">
        <v>0.20868127145451798</v>
      </c>
      <c r="Z18" s="51">
        <v>0.22263669588174081</v>
      </c>
      <c r="AA18" s="51">
        <v>0.20427952905106933</v>
      </c>
      <c r="AB18" s="51">
        <v>0.21378325671699638</v>
      </c>
      <c r="AC18" s="51">
        <v>0.21086940555604183</v>
      </c>
      <c r="AD18" s="51">
        <v>0.20027649313890525</v>
      </c>
      <c r="AE18" s="51">
        <v>0</v>
      </c>
      <c r="AF18" s="51">
        <v>0</v>
      </c>
      <c r="AG18" s="51">
        <v>0</v>
      </c>
    </row>
    <row r="19" spans="1:33" x14ac:dyDescent="0.25">
      <c r="R19" s="174"/>
    </row>
    <row r="20" spans="1:33" x14ac:dyDescent="0.25">
      <c r="R20" s="174"/>
    </row>
    <row r="21" spans="1:33" ht="15.6" customHeight="1" thickBot="1" x14ac:dyDescent="0.3">
      <c r="B21" s="8" t="s">
        <v>969</v>
      </c>
      <c r="C21" s="39">
        <v>1990</v>
      </c>
      <c r="D21" s="39">
        <v>1991</v>
      </c>
      <c r="E21" s="39">
        <v>1992</v>
      </c>
      <c r="F21" s="39">
        <v>1993</v>
      </c>
      <c r="G21" s="39">
        <v>1994</v>
      </c>
      <c r="H21" s="39">
        <v>1995</v>
      </c>
      <c r="I21" s="39">
        <v>1996</v>
      </c>
      <c r="J21" s="39">
        <v>1997</v>
      </c>
      <c r="K21" s="39">
        <v>1998</v>
      </c>
      <c r="L21" s="39">
        <v>1999</v>
      </c>
      <c r="M21" s="39">
        <v>2000</v>
      </c>
      <c r="N21" s="39">
        <v>2001</v>
      </c>
      <c r="O21" s="39">
        <v>2002</v>
      </c>
      <c r="P21" s="39">
        <v>2003</v>
      </c>
      <c r="Q21" s="39">
        <v>2004</v>
      </c>
      <c r="R21" s="163">
        <v>2005</v>
      </c>
      <c r="S21" s="39">
        <v>2006</v>
      </c>
      <c r="T21" s="39">
        <v>2007</v>
      </c>
      <c r="U21" s="39">
        <v>2008</v>
      </c>
      <c r="V21" s="39">
        <v>2009</v>
      </c>
      <c r="W21" s="39">
        <v>2010</v>
      </c>
      <c r="X21" s="39">
        <v>2011</v>
      </c>
      <c r="Y21" s="39">
        <v>2012</v>
      </c>
      <c r="Z21" s="39">
        <v>2013</v>
      </c>
      <c r="AA21" s="39">
        <v>2014</v>
      </c>
      <c r="AB21" s="39">
        <v>2015</v>
      </c>
      <c r="AC21" s="39">
        <v>2016</v>
      </c>
      <c r="AD21" s="39">
        <v>2017</v>
      </c>
      <c r="AE21" s="39">
        <v>2018</v>
      </c>
      <c r="AF21" s="39">
        <v>2019</v>
      </c>
      <c r="AG21" s="39">
        <v>2020</v>
      </c>
    </row>
    <row r="22" spans="1:33" ht="14.45" customHeight="1" x14ac:dyDescent="0.25">
      <c r="A22" s="576" t="s">
        <v>1023</v>
      </c>
      <c r="B22" s="40" t="s">
        <v>78</v>
      </c>
      <c r="C22" s="41">
        <f>SUM(C23:C24)</f>
        <v>3.5729906150000004E-2</v>
      </c>
      <c r="D22" s="41">
        <f t="shared" ref="D22:AG22" si="0">SUM(D23:D24)</f>
        <v>3.678815027E-2</v>
      </c>
      <c r="E22" s="41">
        <f t="shared" si="0"/>
        <v>3.8154141179999997E-2</v>
      </c>
      <c r="F22" s="41">
        <f t="shared" si="0"/>
        <v>3.6194414010000009E-2</v>
      </c>
      <c r="G22" s="41">
        <f t="shared" si="0"/>
        <v>3.4203105669999997E-2</v>
      </c>
      <c r="H22" s="41">
        <f t="shared" si="0"/>
        <v>3.4050534959999997E-2</v>
      </c>
      <c r="I22" s="41">
        <f t="shared" si="0"/>
        <v>3.5963490939999995E-2</v>
      </c>
      <c r="J22" s="41">
        <f t="shared" si="0"/>
        <v>4.0414934700000002E-2</v>
      </c>
      <c r="K22" s="41">
        <f t="shared" si="0"/>
        <v>3.7306020249999995E-2</v>
      </c>
      <c r="L22" s="41">
        <f t="shared" si="0"/>
        <v>3.8752375710000002E-2</v>
      </c>
      <c r="M22" s="41">
        <f t="shared" si="0"/>
        <v>4.0954518879999999E-2</v>
      </c>
      <c r="N22" s="41">
        <f t="shared" si="0"/>
        <v>2.8921213010000002E-2</v>
      </c>
      <c r="O22" s="41">
        <f t="shared" si="0"/>
        <v>2.7876531159999999E-2</v>
      </c>
      <c r="P22" s="41">
        <f t="shared" si="0"/>
        <v>2.7793173059999995E-2</v>
      </c>
      <c r="Q22" s="41">
        <f t="shared" si="0"/>
        <v>2.8336887330000005E-2</v>
      </c>
      <c r="R22" s="171">
        <f t="shared" si="0"/>
        <v>8.9595950470000005E-2</v>
      </c>
      <c r="S22" s="41">
        <f t="shared" si="0"/>
        <v>8.012262240000001E-2</v>
      </c>
      <c r="T22" s="41">
        <f t="shared" si="0"/>
        <v>8.7659976319999999E-2</v>
      </c>
      <c r="U22" s="41">
        <f t="shared" si="0"/>
        <v>9.7270739950000018E-2</v>
      </c>
      <c r="V22" s="41">
        <f t="shared" si="0"/>
        <v>7.0332858549999988E-2</v>
      </c>
      <c r="W22" s="41">
        <f t="shared" si="0"/>
        <v>7.4945719260000002E-2</v>
      </c>
      <c r="X22" s="41">
        <f t="shared" si="0"/>
        <v>7.2535836520000008E-2</v>
      </c>
      <c r="Y22" s="41">
        <f t="shared" si="0"/>
        <v>6.1287833950000009E-2</v>
      </c>
      <c r="Z22" s="41">
        <f t="shared" si="0"/>
        <v>7.8719351940000001E-2</v>
      </c>
      <c r="AA22" s="41">
        <f t="shared" si="0"/>
        <v>7.8618222800000026E-2</v>
      </c>
      <c r="AB22" s="41">
        <f t="shared" si="0"/>
        <v>8.6426057299999998E-2</v>
      </c>
      <c r="AC22" s="41">
        <f t="shared" si="0"/>
        <v>8.9217395330000004E-2</v>
      </c>
      <c r="AD22" s="41">
        <f t="shared" si="0"/>
        <v>7.7975714970000012E-2</v>
      </c>
      <c r="AE22" s="41">
        <f t="shared" si="0"/>
        <v>0</v>
      </c>
      <c r="AF22" s="41">
        <f t="shared" si="0"/>
        <v>0</v>
      </c>
      <c r="AG22" s="41">
        <f t="shared" si="0"/>
        <v>0</v>
      </c>
    </row>
    <row r="23" spans="1:33" ht="14.45" customHeight="1" x14ac:dyDescent="0.25">
      <c r="A23" s="576"/>
      <c r="B23" s="42" t="s">
        <v>1056</v>
      </c>
      <c r="C23" s="43">
        <f>C5*INDEX(Constants!$E$5:$E$6,MATCH(Stationary!$B5,Constants!$B$5:$B$6))</f>
        <v>4.8722555499999985E-3</v>
      </c>
      <c r="D23" s="43">
        <f>D5*INDEX(Constants!$E$5:$E$6,MATCH(Stationary!$B5,Constants!$B$5:$B$6))</f>
        <v>4.8516067500000001E-3</v>
      </c>
      <c r="E23" s="43">
        <f>E5*INDEX(Constants!$E$5:$E$6,MATCH(Stationary!$B5,Constants!$B$5:$B$6))</f>
        <v>4.9129356999999983E-3</v>
      </c>
      <c r="F23" s="43">
        <f>F5*INDEX(Constants!$E$5:$E$6,MATCH(Stationary!$B5,Constants!$B$5:$B$6))</f>
        <v>4.5746658499999995E-3</v>
      </c>
      <c r="G23" s="43">
        <f>G5*INDEX(Constants!$E$5:$E$6,MATCH(Stationary!$B5,Constants!$B$5:$B$6))</f>
        <v>4.3284331499999999E-3</v>
      </c>
      <c r="H23" s="43">
        <f>H5*INDEX(Constants!$E$5:$E$6,MATCH(Stationary!$B5,Constants!$B$5:$B$6))</f>
        <v>4.3395552000000002E-3</v>
      </c>
      <c r="I23" s="43">
        <f>I5*INDEX(Constants!$E$5:$E$6,MATCH(Stationary!$B5,Constants!$B$5:$B$6))</f>
        <v>4.5864450999999994E-3</v>
      </c>
      <c r="J23" s="43">
        <f>J5*INDEX(Constants!$E$5:$E$6,MATCH(Stationary!$B5,Constants!$B$5:$B$6))</f>
        <v>5.1954468999999993E-3</v>
      </c>
      <c r="K23" s="43">
        <f>K5*INDEX(Constants!$E$5:$E$6,MATCH(Stationary!$B5,Constants!$B$5:$B$6))</f>
        <v>5.0309746500000006E-3</v>
      </c>
      <c r="L23" s="43">
        <f>L5*INDEX(Constants!$E$5:$E$6,MATCH(Stationary!$B5,Constants!$B$5:$B$6))</f>
        <v>5.3979519500000003E-3</v>
      </c>
      <c r="M23" s="43">
        <f>M5*INDEX(Constants!$E$5:$E$6,MATCH(Stationary!$B5,Constants!$B$5:$B$6))</f>
        <v>5.6245931999999998E-3</v>
      </c>
      <c r="N23" s="43">
        <f>N5*INDEX(Constants!$E$5:$E$6,MATCH(Stationary!$B5,Constants!$B$5:$B$6))</f>
        <v>4.8362102499999986E-3</v>
      </c>
      <c r="O23" s="43">
        <f>O5*INDEX(Constants!$E$5:$E$6,MATCH(Stationary!$B5,Constants!$B$5:$B$6))</f>
        <v>4.4295279999999994E-3</v>
      </c>
      <c r="P23" s="43">
        <f>P5*INDEX(Constants!$E$5:$E$6,MATCH(Stationary!$B5,Constants!$B$5:$B$6))</f>
        <v>4.1697166999999993E-3</v>
      </c>
      <c r="Q23" s="43">
        <f>Q5*INDEX(Constants!$E$5:$E$6,MATCH(Stationary!$B5,Constants!$B$5:$B$6))</f>
        <v>4.1585734499999995E-3</v>
      </c>
      <c r="R23" s="171">
        <f>R5*INDEX(Constants!$E$5:$E$6,MATCH(Stationary!$B5,Constants!$B$5:$B$6))</f>
        <v>1.1080739150000001E-2</v>
      </c>
      <c r="S23" s="43">
        <f>S5*INDEX(Constants!$E$5:$E$6,MATCH(Stationary!$B5,Constants!$B$5:$B$6))</f>
        <v>1.0031850600000001E-2</v>
      </c>
      <c r="T23" s="43">
        <f>T5*INDEX(Constants!$E$5:$E$6,MATCH(Stationary!$B5,Constants!$B$5:$B$6))</f>
        <v>1.0767384600000001E-2</v>
      </c>
      <c r="U23" s="43">
        <f>U5*INDEX(Constants!$E$5:$E$6,MATCH(Stationary!$B5,Constants!$B$5:$B$6))</f>
        <v>1.1886741950000002E-2</v>
      </c>
      <c r="V23" s="43">
        <f>V5*INDEX(Constants!$E$5:$E$6,MATCH(Stationary!$B5,Constants!$B$5:$B$6))</f>
        <v>8.8586611499999988E-3</v>
      </c>
      <c r="W23" s="43">
        <f>W5*INDEX(Constants!$E$5:$E$6,MATCH(Stationary!$B5,Constants!$B$5:$B$6))</f>
        <v>9.3161756999999984E-3</v>
      </c>
      <c r="X23" s="43">
        <f>X5*INDEX(Constants!$E$5:$E$6,MATCH(Stationary!$B5,Constants!$B$5:$B$6))</f>
        <v>8.9748609999999989E-3</v>
      </c>
      <c r="Y23" s="43">
        <f>Y5*INDEX(Constants!$E$5:$E$6,MATCH(Stationary!$B5,Constants!$B$5:$B$6))</f>
        <v>7.6141999499999983E-3</v>
      </c>
      <c r="Z23" s="43">
        <f>Z5*INDEX(Constants!$E$5:$E$6,MATCH(Stationary!$B5,Constants!$B$5:$B$6))</f>
        <v>9.6883946999999967E-3</v>
      </c>
      <c r="AA23" s="43">
        <f>AA5*INDEX(Constants!$E$5:$E$6,MATCH(Stationary!$B5,Constants!$B$5:$B$6))</f>
        <v>9.5606593999999993E-3</v>
      </c>
      <c r="AB23" s="43">
        <f>AB5*INDEX(Constants!$E$5:$E$6,MATCH(Stationary!$B5,Constants!$B$5:$B$6))</f>
        <v>1.03835957E-2</v>
      </c>
      <c r="AC23" s="43">
        <f>AC5*INDEX(Constants!$E$5:$E$6,MATCH(Stationary!$B5,Constants!$B$5:$B$6))</f>
        <v>1.0744809249999997E-2</v>
      </c>
      <c r="AD23" s="43">
        <f>AD5*INDEX(Constants!$E$5:$E$6,MATCH(Stationary!$B5,Constants!$B$5:$B$6))</f>
        <v>9.3780028500000008E-3</v>
      </c>
      <c r="AE23" s="43">
        <f>AE5*INDEX(Constants!$E$5:$E$6,MATCH(Stationary!$B5,Constants!$B$5:$B$6))</f>
        <v>0</v>
      </c>
      <c r="AF23" s="43">
        <f>AF5*INDEX(Constants!$E$5:$E$6,MATCH(Stationary!$B5,Constants!$B$5:$B$6))</f>
        <v>0</v>
      </c>
      <c r="AG23" s="43">
        <f>AG5*INDEX(Constants!$E$5:$E$6,MATCH(Stationary!$B5,Constants!$B$5:$B$6))</f>
        <v>0</v>
      </c>
    </row>
    <row r="24" spans="1:33" ht="14.45" customHeight="1" x14ac:dyDescent="0.25">
      <c r="A24" s="576"/>
      <c r="B24" s="42" t="s">
        <v>1057</v>
      </c>
      <c r="C24" s="43">
        <f>C6*INDEX(Constants!$E$5:$E$6,MATCH(Stationary!$B6,Constants!$B$5:$B$6))</f>
        <v>3.0857650600000005E-2</v>
      </c>
      <c r="D24" s="43">
        <f>D6*INDEX(Constants!$E$5:$E$6,MATCH(Stationary!$B6,Constants!$B$5:$B$6))</f>
        <v>3.1936543519999999E-2</v>
      </c>
      <c r="E24" s="43">
        <f>E6*INDEX(Constants!$E$5:$E$6,MATCH(Stationary!$B6,Constants!$B$5:$B$6))</f>
        <v>3.3241205480000001E-2</v>
      </c>
      <c r="F24" s="43">
        <f>F6*INDEX(Constants!$E$5:$E$6,MATCH(Stationary!$B6,Constants!$B$5:$B$6))</f>
        <v>3.1619748160000009E-2</v>
      </c>
      <c r="G24" s="43">
        <f>G6*INDEX(Constants!$E$5:$E$6,MATCH(Stationary!$B6,Constants!$B$5:$B$6))</f>
        <v>2.9874672519999999E-2</v>
      </c>
      <c r="H24" s="43">
        <f>H6*INDEX(Constants!$E$5:$E$6,MATCH(Stationary!$B6,Constants!$B$5:$B$6))</f>
        <v>2.9710979759999995E-2</v>
      </c>
      <c r="I24" s="43">
        <f>I6*INDEX(Constants!$E$5:$E$6,MATCH(Stationary!$B6,Constants!$B$5:$B$6))</f>
        <v>3.1377045839999999E-2</v>
      </c>
      <c r="J24" s="43">
        <f>J6*INDEX(Constants!$E$5:$E$6,MATCH(Stationary!$B6,Constants!$B$5:$B$6))</f>
        <v>3.5219487800000004E-2</v>
      </c>
      <c r="K24" s="43">
        <f>K6*INDEX(Constants!$E$5:$E$6,MATCH(Stationary!$B6,Constants!$B$5:$B$6))</f>
        <v>3.2275045599999996E-2</v>
      </c>
      <c r="L24" s="43">
        <f>L6*INDEX(Constants!$E$5:$E$6,MATCH(Stationary!$B6,Constants!$B$5:$B$6))</f>
        <v>3.3354423760000002E-2</v>
      </c>
      <c r="M24" s="43">
        <f>M6*INDEX(Constants!$E$5:$E$6,MATCH(Stationary!$B6,Constants!$B$5:$B$6))</f>
        <v>3.5329925679999999E-2</v>
      </c>
      <c r="N24" s="43">
        <f>N6*INDEX(Constants!$E$5:$E$6,MATCH(Stationary!$B6,Constants!$B$5:$B$6))</f>
        <v>2.4085002760000005E-2</v>
      </c>
      <c r="O24" s="43">
        <f>O6*INDEX(Constants!$E$5:$E$6,MATCH(Stationary!$B6,Constants!$B$5:$B$6))</f>
        <v>2.344700316E-2</v>
      </c>
      <c r="P24" s="43">
        <f>P6*INDEX(Constants!$E$5:$E$6,MATCH(Stationary!$B6,Constants!$B$5:$B$6))</f>
        <v>2.3623456359999996E-2</v>
      </c>
      <c r="Q24" s="43">
        <f>Q6*INDEX(Constants!$E$5:$E$6,MATCH(Stationary!$B6,Constants!$B$5:$B$6))</f>
        <v>2.4178313880000007E-2</v>
      </c>
      <c r="R24" s="171">
        <f>R6*INDEX(Constants!$E$5:$E$6,MATCH(Stationary!$B6,Constants!$B$5:$B$6))</f>
        <v>7.851521132E-2</v>
      </c>
      <c r="S24" s="43">
        <f>S6*INDEX(Constants!$E$5:$E$6,MATCH(Stationary!$B6,Constants!$B$5:$B$6))</f>
        <v>7.0090771800000007E-2</v>
      </c>
      <c r="T24" s="43">
        <f>T6*INDEX(Constants!$E$5:$E$6,MATCH(Stationary!$B6,Constants!$B$5:$B$6))</f>
        <v>7.689259172E-2</v>
      </c>
      <c r="U24" s="43">
        <f>U6*INDEX(Constants!$E$5:$E$6,MATCH(Stationary!$B6,Constants!$B$5:$B$6))</f>
        <v>8.5383998000000016E-2</v>
      </c>
      <c r="V24" s="43">
        <f>V6*INDEX(Constants!$E$5:$E$6,MATCH(Stationary!$B6,Constants!$B$5:$B$6))</f>
        <v>6.1474197399999993E-2</v>
      </c>
      <c r="W24" s="43">
        <f>W6*INDEX(Constants!$E$5:$E$6,MATCH(Stationary!$B6,Constants!$B$5:$B$6))</f>
        <v>6.5629543560000003E-2</v>
      </c>
      <c r="X24" s="43">
        <f>X6*INDEX(Constants!$E$5:$E$6,MATCH(Stationary!$B6,Constants!$B$5:$B$6))</f>
        <v>6.3560975520000007E-2</v>
      </c>
      <c r="Y24" s="43">
        <f>Y6*INDEX(Constants!$E$5:$E$6,MATCH(Stationary!$B6,Constants!$B$5:$B$6))</f>
        <v>5.3673634000000012E-2</v>
      </c>
      <c r="Z24" s="43">
        <f>Z6*INDEX(Constants!$E$5:$E$6,MATCH(Stationary!$B6,Constants!$B$5:$B$6))</f>
        <v>6.903095724000001E-2</v>
      </c>
      <c r="AA24" s="43">
        <f>AA6*INDEX(Constants!$E$5:$E$6,MATCH(Stationary!$B6,Constants!$B$5:$B$6))</f>
        <v>6.9057563400000022E-2</v>
      </c>
      <c r="AB24" s="43">
        <f>AB6*INDEX(Constants!$E$5:$E$6,MATCH(Stationary!$B6,Constants!$B$5:$B$6))</f>
        <v>7.60424616E-2</v>
      </c>
      <c r="AC24" s="43">
        <f>AC6*INDEX(Constants!$E$5:$E$6,MATCH(Stationary!$B6,Constants!$B$5:$B$6))</f>
        <v>7.8472586080000004E-2</v>
      </c>
      <c r="AD24" s="43">
        <f>AD6*INDEX(Constants!$E$5:$E$6,MATCH(Stationary!$B6,Constants!$B$5:$B$6))</f>
        <v>6.8597712120000015E-2</v>
      </c>
      <c r="AE24" s="43">
        <f>AE6*INDEX(Constants!$E$5:$E$6,MATCH(Stationary!$B6,Constants!$B$5:$B$6))</f>
        <v>0</v>
      </c>
      <c r="AF24" s="43">
        <f>AF6*INDEX(Constants!$E$5:$E$6,MATCH(Stationary!$B6,Constants!$B$5:$B$6))</f>
        <v>0</v>
      </c>
      <c r="AG24" s="43">
        <f>AG6*INDEX(Constants!$E$5:$E$6,MATCH(Stationary!$B6,Constants!$B$5:$B$6))</f>
        <v>0</v>
      </c>
    </row>
    <row r="25" spans="1:33" ht="14.45" customHeight="1" x14ac:dyDescent="0.25">
      <c r="A25" s="576"/>
      <c r="B25" s="44" t="s">
        <v>79</v>
      </c>
      <c r="C25" s="45">
        <f t="shared" ref="C25:AG25" si="1">SUM(C26:C27)</f>
        <v>9.1124137600000002E-3</v>
      </c>
      <c r="D25" s="45">
        <f t="shared" si="1"/>
        <v>9.0863360100000012E-3</v>
      </c>
      <c r="E25" s="45">
        <f t="shared" si="1"/>
        <v>9.17790936E-3</v>
      </c>
      <c r="F25" s="45">
        <f t="shared" si="1"/>
        <v>9.7095989399999996E-3</v>
      </c>
      <c r="G25" s="45">
        <f t="shared" si="1"/>
        <v>8.6151942000000006E-3</v>
      </c>
      <c r="H25" s="45">
        <f t="shared" si="1"/>
        <v>8.7347943000000011E-3</v>
      </c>
      <c r="I25" s="45">
        <f t="shared" si="1"/>
        <v>9.1741477500000002E-3</v>
      </c>
      <c r="J25" s="45">
        <f t="shared" si="1"/>
        <v>1.083121087E-2</v>
      </c>
      <c r="K25" s="45">
        <f t="shared" si="1"/>
        <v>1.007778275E-2</v>
      </c>
      <c r="L25" s="45">
        <f t="shared" si="1"/>
        <v>1.0879614210000001E-2</v>
      </c>
      <c r="M25" s="45">
        <f t="shared" si="1"/>
        <v>1.1060811990000001E-2</v>
      </c>
      <c r="N25" s="45">
        <f t="shared" si="1"/>
        <v>9.6922122299999986E-3</v>
      </c>
      <c r="O25" s="45">
        <f t="shared" si="1"/>
        <v>9.8451936700000003E-3</v>
      </c>
      <c r="P25" s="45">
        <f t="shared" si="1"/>
        <v>1.0241543279999998E-2</v>
      </c>
      <c r="Q25" s="45">
        <f t="shared" si="1"/>
        <v>9.46261015E-3</v>
      </c>
      <c r="R25" s="171">
        <f t="shared" si="1"/>
        <v>1.9251185300000005E-2</v>
      </c>
      <c r="S25" s="45">
        <f t="shared" si="1"/>
        <v>1.760900382E-2</v>
      </c>
      <c r="T25" s="45">
        <f t="shared" si="1"/>
        <v>1.8053034529999998E-2</v>
      </c>
      <c r="U25" s="45">
        <f t="shared" si="1"/>
        <v>1.9831339440000005E-2</v>
      </c>
      <c r="V25" s="45">
        <f t="shared" si="1"/>
        <v>1.4044868579999998E-2</v>
      </c>
      <c r="W25" s="45">
        <f t="shared" si="1"/>
        <v>1.3968647590000001E-2</v>
      </c>
      <c r="X25" s="45">
        <f t="shared" si="1"/>
        <v>1.354767571E-2</v>
      </c>
      <c r="Y25" s="45">
        <f t="shared" si="1"/>
        <v>1.2577684220000001E-2</v>
      </c>
      <c r="Z25" s="45">
        <f t="shared" si="1"/>
        <v>1.4009872110000002E-2</v>
      </c>
      <c r="AA25" s="45">
        <f t="shared" si="1"/>
        <v>1.440849894E-2</v>
      </c>
      <c r="AB25" s="45">
        <f t="shared" si="1"/>
        <v>1.7702327310000002E-2</v>
      </c>
      <c r="AC25" s="45">
        <f t="shared" si="1"/>
        <v>2.0401859999999997E-2</v>
      </c>
      <c r="AD25" s="45">
        <f t="shared" si="1"/>
        <v>1.8594782710000004E-2</v>
      </c>
      <c r="AE25" s="45">
        <f t="shared" si="1"/>
        <v>0</v>
      </c>
      <c r="AF25" s="45">
        <f t="shared" si="1"/>
        <v>0</v>
      </c>
      <c r="AG25" s="45">
        <f t="shared" si="1"/>
        <v>0</v>
      </c>
    </row>
    <row r="26" spans="1:33" ht="14.45" customHeight="1" x14ac:dyDescent="0.25">
      <c r="A26" s="576"/>
      <c r="B26" s="42" t="s">
        <v>1056</v>
      </c>
      <c r="C26" s="43">
        <f>C8*INDEX(Constants!$E$5:$E$6,MATCH(Stationary!$B8,Constants!$B$5:$B$6))</f>
        <v>1.7175179999999999E-3</v>
      </c>
      <c r="D26" s="43">
        <f>D8*INDEX(Constants!$E$5:$E$6,MATCH(Stationary!$B8,Constants!$B$5:$B$6))</f>
        <v>1.6480906499999996E-3</v>
      </c>
      <c r="E26" s="43">
        <f>E8*INDEX(Constants!$E$5:$E$6,MATCH(Stationary!$B8,Constants!$B$5:$B$6))</f>
        <v>1.5403389999999999E-3</v>
      </c>
      <c r="F26" s="43">
        <f>F8*INDEX(Constants!$E$5:$E$6,MATCH(Stationary!$B8,Constants!$B$5:$B$6))</f>
        <v>1.5933654999999998E-3</v>
      </c>
      <c r="G26" s="43">
        <f>G8*INDEX(Constants!$E$5:$E$6,MATCH(Stationary!$B8,Constants!$B$5:$B$6))</f>
        <v>1.3743536E-3</v>
      </c>
      <c r="H26" s="43">
        <f>H8*INDEX(Constants!$E$5:$E$6,MATCH(Stationary!$B8,Constants!$B$5:$B$6))</f>
        <v>1.4239032999999999E-3</v>
      </c>
      <c r="I26" s="43">
        <f>I8*INDEX(Constants!$E$5:$E$6,MATCH(Stationary!$B8,Constants!$B$5:$B$6))</f>
        <v>1.4475015499999999E-3</v>
      </c>
      <c r="J26" s="43">
        <f>J8*INDEX(Constants!$E$5:$E$6,MATCH(Stationary!$B8,Constants!$B$5:$B$6))</f>
        <v>1.6558869499999995E-3</v>
      </c>
      <c r="K26" s="43">
        <f>K8*INDEX(Constants!$E$5:$E$6,MATCH(Stationary!$B8,Constants!$B$5:$B$6))</f>
        <v>1.6111973499999994E-3</v>
      </c>
      <c r="L26" s="43">
        <f>L8*INDEX(Constants!$E$5:$E$6,MATCH(Stationary!$B8,Constants!$B$5:$B$6))</f>
        <v>1.8373748499999998E-3</v>
      </c>
      <c r="M26" s="43">
        <f>M8*INDEX(Constants!$E$5:$E$6,MATCH(Stationary!$B8,Constants!$B$5:$B$6))</f>
        <v>1.8254339500000003E-3</v>
      </c>
      <c r="N26" s="43">
        <f>N8*INDEX(Constants!$E$5:$E$6,MATCH(Stationary!$B8,Constants!$B$5:$B$6))</f>
        <v>1.8607743500000001E-3</v>
      </c>
      <c r="O26" s="43">
        <f>O8*INDEX(Constants!$E$5:$E$6,MATCH(Stationary!$B8,Constants!$B$5:$B$6))</f>
        <v>1.95201915E-3</v>
      </c>
      <c r="P26" s="43">
        <f>P8*INDEX(Constants!$E$5:$E$6,MATCH(Stationary!$B8,Constants!$B$5:$B$6))</f>
        <v>2.0749817999999995E-3</v>
      </c>
      <c r="Q26" s="43">
        <f>Q8*INDEX(Constants!$E$5:$E$6,MATCH(Stationary!$B8,Constants!$B$5:$B$6))</f>
        <v>1.7517321499999998E-3</v>
      </c>
      <c r="R26" s="171">
        <f>R8*INDEX(Constants!$E$5:$E$6,MATCH(Stationary!$B8,Constants!$B$5:$B$6))</f>
        <v>2.9187894999999999E-3</v>
      </c>
      <c r="S26" s="43">
        <f>S8*INDEX(Constants!$E$5:$E$6,MATCH(Stationary!$B8,Constants!$B$5:$B$6))</f>
        <v>2.5871048999999997E-3</v>
      </c>
      <c r="T26" s="43">
        <f>T8*INDEX(Constants!$E$5:$E$6,MATCH(Stationary!$B8,Constants!$B$5:$B$6))</f>
        <v>2.50730545E-3</v>
      </c>
      <c r="U26" s="43">
        <f>U8*INDEX(Constants!$E$5:$E$6,MATCH(Stationary!$B8,Constants!$B$5:$B$6))</f>
        <v>2.9538808000000001E-3</v>
      </c>
      <c r="V26" s="43">
        <f>V8*INDEX(Constants!$E$5:$E$6,MATCH(Stationary!$B8,Constants!$B$5:$B$6))</f>
        <v>2.0586842999999995E-3</v>
      </c>
      <c r="W26" s="43">
        <f>W8*INDEX(Constants!$E$5:$E$6,MATCH(Stationary!$B8,Constants!$B$5:$B$6))</f>
        <v>2.0489137499999999E-3</v>
      </c>
      <c r="X26" s="43">
        <f>X8*INDEX(Constants!$E$5:$E$6,MATCH(Stationary!$B8,Constants!$B$5:$B$6))</f>
        <v>1.98013035E-3</v>
      </c>
      <c r="Y26" s="43">
        <f>Y8*INDEX(Constants!$E$5:$E$6,MATCH(Stationary!$B8,Constants!$B$5:$B$6))</f>
        <v>1.8915223E-3</v>
      </c>
      <c r="Z26" s="43">
        <f>Z8*INDEX(Constants!$E$5:$E$6,MATCH(Stationary!$B8,Constants!$B$5:$B$6))</f>
        <v>2.0496239499999997E-3</v>
      </c>
      <c r="AA26" s="43">
        <f>AA8*INDEX(Constants!$E$5:$E$6,MATCH(Stationary!$B8,Constants!$B$5:$B$6))</f>
        <v>2.1380888999999997E-3</v>
      </c>
      <c r="AB26" s="43">
        <f>AB8*INDEX(Constants!$E$5:$E$6,MATCH(Stationary!$B8,Constants!$B$5:$B$6))</f>
        <v>2.6577671499999995E-3</v>
      </c>
      <c r="AC26" s="43">
        <f>AC8*INDEX(Constants!$E$5:$E$6,MATCH(Stationary!$B8,Constants!$B$5:$B$6))</f>
        <v>2.9352248E-3</v>
      </c>
      <c r="AD26" s="43">
        <f>AD8*INDEX(Constants!$E$5:$E$6,MATCH(Stationary!$B8,Constants!$B$5:$B$6))</f>
        <v>2.6793063499999997E-3</v>
      </c>
      <c r="AE26" s="43">
        <f>AE8*INDEX(Constants!$E$5:$E$6,MATCH(Stationary!$B8,Constants!$B$5:$B$6))</f>
        <v>0</v>
      </c>
      <c r="AF26" s="43">
        <f>AF8*INDEX(Constants!$E$5:$E$6,MATCH(Stationary!$B8,Constants!$B$5:$B$6))</f>
        <v>0</v>
      </c>
      <c r="AG26" s="43">
        <f>AG8*INDEX(Constants!$E$5:$E$6,MATCH(Stationary!$B8,Constants!$B$5:$B$6))</f>
        <v>0</v>
      </c>
    </row>
    <row r="27" spans="1:33" ht="14.45" customHeight="1" x14ac:dyDescent="0.25">
      <c r="A27" s="576"/>
      <c r="B27" s="42" t="s">
        <v>1057</v>
      </c>
      <c r="C27" s="43">
        <f>C9*INDEX(Constants!$E$5:$E$6,MATCH(Stationary!$B9,Constants!$B$5:$B$6))</f>
        <v>7.3948957600000007E-3</v>
      </c>
      <c r="D27" s="43">
        <f>D9*INDEX(Constants!$E$5:$E$6,MATCH(Stationary!$B9,Constants!$B$5:$B$6))</f>
        <v>7.4382453600000007E-3</v>
      </c>
      <c r="E27" s="43">
        <f>E9*INDEX(Constants!$E$5:$E$6,MATCH(Stationary!$B9,Constants!$B$5:$B$6))</f>
        <v>7.6375703599999992E-3</v>
      </c>
      <c r="F27" s="43">
        <f>F9*INDEX(Constants!$E$5:$E$6,MATCH(Stationary!$B9,Constants!$B$5:$B$6))</f>
        <v>8.1162334400000005E-3</v>
      </c>
      <c r="G27" s="43">
        <f>G9*INDEX(Constants!$E$5:$E$6,MATCH(Stationary!$B9,Constants!$B$5:$B$6))</f>
        <v>7.2408406000000003E-3</v>
      </c>
      <c r="H27" s="43">
        <f>H9*INDEX(Constants!$E$5:$E$6,MATCH(Stationary!$B9,Constants!$B$5:$B$6))</f>
        <v>7.3108910000000008E-3</v>
      </c>
      <c r="I27" s="43">
        <f>I9*INDEX(Constants!$E$5:$E$6,MATCH(Stationary!$B9,Constants!$B$5:$B$6))</f>
        <v>7.7266462000000011E-3</v>
      </c>
      <c r="J27" s="43">
        <f>J9*INDEX(Constants!$E$5:$E$6,MATCH(Stationary!$B9,Constants!$B$5:$B$6))</f>
        <v>9.1753239200000006E-3</v>
      </c>
      <c r="K27" s="43">
        <f>K9*INDEX(Constants!$E$5:$E$6,MATCH(Stationary!$B9,Constants!$B$5:$B$6))</f>
        <v>8.4665854000000006E-3</v>
      </c>
      <c r="L27" s="43">
        <f>L9*INDEX(Constants!$E$5:$E$6,MATCH(Stationary!$B9,Constants!$B$5:$B$6))</f>
        <v>9.0422393600000008E-3</v>
      </c>
      <c r="M27" s="43">
        <f>M9*INDEX(Constants!$E$5:$E$6,MATCH(Stationary!$B9,Constants!$B$5:$B$6))</f>
        <v>9.2353780400000005E-3</v>
      </c>
      <c r="N27" s="43">
        <f>N9*INDEX(Constants!$E$5:$E$6,MATCH(Stationary!$B9,Constants!$B$5:$B$6))</f>
        <v>7.8314378799999983E-3</v>
      </c>
      <c r="O27" s="43">
        <f>O9*INDEX(Constants!$E$5:$E$6,MATCH(Stationary!$B9,Constants!$B$5:$B$6))</f>
        <v>7.8931745200000007E-3</v>
      </c>
      <c r="P27" s="43">
        <f>P9*INDEX(Constants!$E$5:$E$6,MATCH(Stationary!$B9,Constants!$B$5:$B$6))</f>
        <v>8.1665614799999991E-3</v>
      </c>
      <c r="Q27" s="43">
        <f>Q9*INDEX(Constants!$E$5:$E$6,MATCH(Stationary!$B9,Constants!$B$5:$B$6))</f>
        <v>7.7108780000000009E-3</v>
      </c>
      <c r="R27" s="171">
        <f>R9*INDEX(Constants!$E$5:$E$6,MATCH(Stationary!$B9,Constants!$B$5:$B$6))</f>
        <v>1.6332395800000003E-2</v>
      </c>
      <c r="S27" s="43">
        <f>S9*INDEX(Constants!$E$5:$E$6,MATCH(Stationary!$B9,Constants!$B$5:$B$6))</f>
        <v>1.502189892E-2</v>
      </c>
      <c r="T27" s="43">
        <f>T9*INDEX(Constants!$E$5:$E$6,MATCH(Stationary!$B9,Constants!$B$5:$B$6))</f>
        <v>1.5545729079999999E-2</v>
      </c>
      <c r="U27" s="43">
        <f>U9*INDEX(Constants!$E$5:$E$6,MATCH(Stationary!$B9,Constants!$B$5:$B$6))</f>
        <v>1.6877458640000006E-2</v>
      </c>
      <c r="V27" s="43">
        <f>V9*INDEX(Constants!$E$5:$E$6,MATCH(Stationary!$B9,Constants!$B$5:$B$6))</f>
        <v>1.1986184279999998E-2</v>
      </c>
      <c r="W27" s="43">
        <f>W9*INDEX(Constants!$E$5:$E$6,MATCH(Stationary!$B9,Constants!$B$5:$B$6))</f>
        <v>1.191973384E-2</v>
      </c>
      <c r="X27" s="43">
        <f>X9*INDEX(Constants!$E$5:$E$6,MATCH(Stationary!$B9,Constants!$B$5:$B$6))</f>
        <v>1.1567545360000001E-2</v>
      </c>
      <c r="Y27" s="43">
        <f>Y9*INDEX(Constants!$E$5:$E$6,MATCH(Stationary!$B9,Constants!$B$5:$B$6))</f>
        <v>1.0686161920000001E-2</v>
      </c>
      <c r="Z27" s="43">
        <f>Z9*INDEX(Constants!$E$5:$E$6,MATCH(Stationary!$B9,Constants!$B$5:$B$6))</f>
        <v>1.1960248160000003E-2</v>
      </c>
      <c r="AA27" s="43">
        <f>AA9*INDEX(Constants!$E$5:$E$6,MATCH(Stationary!$B9,Constants!$B$5:$B$6))</f>
        <v>1.2270410040000001E-2</v>
      </c>
      <c r="AB27" s="43">
        <f>AB9*INDEX(Constants!$E$5:$E$6,MATCH(Stationary!$B9,Constants!$B$5:$B$6))</f>
        <v>1.5044560160000001E-2</v>
      </c>
      <c r="AC27" s="43">
        <f>AC9*INDEX(Constants!$E$5:$E$6,MATCH(Stationary!$B9,Constants!$B$5:$B$6))</f>
        <v>1.7466635199999997E-2</v>
      </c>
      <c r="AD27" s="43">
        <f>AD9*INDEX(Constants!$E$5:$E$6,MATCH(Stationary!$B9,Constants!$B$5:$B$6))</f>
        <v>1.5915476360000003E-2</v>
      </c>
      <c r="AE27" s="43">
        <f>AE9*INDEX(Constants!$E$5:$E$6,MATCH(Stationary!$B9,Constants!$B$5:$B$6))</f>
        <v>0</v>
      </c>
      <c r="AF27" s="43">
        <f>AF9*INDEX(Constants!$E$5:$E$6,MATCH(Stationary!$B9,Constants!$B$5:$B$6))</f>
        <v>0</v>
      </c>
      <c r="AG27" s="43">
        <f>AG9*INDEX(Constants!$E$5:$E$6,MATCH(Stationary!$B9,Constants!$B$5:$B$6))</f>
        <v>0</v>
      </c>
    </row>
    <row r="28" spans="1:33" ht="14.45" customHeight="1" x14ac:dyDescent="0.25">
      <c r="A28" s="576"/>
      <c r="B28" s="46" t="s">
        <v>80</v>
      </c>
      <c r="C28" s="47">
        <f t="shared" ref="C28:AG28" si="2">SUM(C29:C30)</f>
        <v>1.1301384338993506E-2</v>
      </c>
      <c r="D28" s="47">
        <f t="shared" si="2"/>
        <v>1.1259630495705608E-2</v>
      </c>
      <c r="E28" s="47">
        <f t="shared" si="2"/>
        <v>1.1579535141670452E-2</v>
      </c>
      <c r="F28" s="47">
        <f t="shared" si="2"/>
        <v>1.1456935598328876E-2</v>
      </c>
      <c r="G28" s="47">
        <f t="shared" si="2"/>
        <v>1.1380808100371065E-2</v>
      </c>
      <c r="H28" s="47">
        <f t="shared" si="2"/>
        <v>1.257310319046398E-2</v>
      </c>
      <c r="I28" s="47">
        <f t="shared" si="2"/>
        <v>1.3533690736481453E-2</v>
      </c>
      <c r="J28" s="47">
        <f t="shared" si="2"/>
        <v>1.295084502952135E-2</v>
      </c>
      <c r="K28" s="47">
        <f t="shared" si="2"/>
        <v>1.12510487461536E-2</v>
      </c>
      <c r="L28" s="47">
        <f t="shared" si="2"/>
        <v>1.1474370736436392E-2</v>
      </c>
      <c r="M28" s="47">
        <f t="shared" si="2"/>
        <v>1.2883949940162455E-2</v>
      </c>
      <c r="N28" s="47">
        <f t="shared" si="2"/>
        <v>1.3562259015219716E-2</v>
      </c>
      <c r="O28" s="47">
        <f t="shared" si="2"/>
        <v>1.2574708041966812E-2</v>
      </c>
      <c r="P28" s="47">
        <f t="shared" si="2"/>
        <v>1.3866576262185784E-2</v>
      </c>
      <c r="Q28" s="47">
        <f t="shared" si="2"/>
        <v>1.4430547720556956E-2</v>
      </c>
      <c r="R28" s="171">
        <f t="shared" si="2"/>
        <v>1.3795601606303286E-2</v>
      </c>
      <c r="S28" s="47">
        <f t="shared" si="2"/>
        <v>1.4604094527147959E-2</v>
      </c>
      <c r="T28" s="47">
        <f t="shared" si="2"/>
        <v>1.53124859787158E-2</v>
      </c>
      <c r="U28" s="47">
        <f t="shared" si="2"/>
        <v>1.4333759489663667E-2</v>
      </c>
      <c r="V28" s="47">
        <f t="shared" si="2"/>
        <v>1.2281329052953432E-2</v>
      </c>
      <c r="W28" s="47">
        <f t="shared" si="2"/>
        <v>1.2826373136834116E-2</v>
      </c>
      <c r="X28" s="47">
        <f t="shared" si="2"/>
        <v>1.1799532186555276E-2</v>
      </c>
      <c r="Y28" s="47">
        <f t="shared" si="2"/>
        <v>1.2354291494648076E-2</v>
      </c>
      <c r="Z28" s="47">
        <f t="shared" si="2"/>
        <v>1.2321126730418273E-2</v>
      </c>
      <c r="AA28" s="47">
        <f t="shared" si="2"/>
        <v>1.3006521937339675E-2</v>
      </c>
      <c r="AB28" s="47">
        <f t="shared" si="2"/>
        <v>1.218493588444788E-2</v>
      </c>
      <c r="AC28" s="47">
        <f t="shared" si="2"/>
        <v>1.2856290747168368E-2</v>
      </c>
      <c r="AD28" s="47">
        <f t="shared" si="2"/>
        <v>1.3645758109055359E-2</v>
      </c>
      <c r="AE28" s="47">
        <f t="shared" si="2"/>
        <v>0</v>
      </c>
      <c r="AF28" s="47">
        <f t="shared" si="2"/>
        <v>0</v>
      </c>
      <c r="AG28" s="47">
        <f t="shared" si="2"/>
        <v>0</v>
      </c>
    </row>
    <row r="29" spans="1:33" ht="14.45" customHeight="1" x14ac:dyDescent="0.25">
      <c r="A29" s="576"/>
      <c r="B29" s="42" t="s">
        <v>1056</v>
      </c>
      <c r="C29" s="43">
        <f>C11*INDEX(Constants!$E$5:$E$6,MATCH(Stationary!$B11,Constants!$B$5:$B$6))</f>
        <v>6.5157514863277699E-3</v>
      </c>
      <c r="D29" s="43">
        <f>D11*INDEX(Constants!$E$5:$E$6,MATCH(Stationary!$B11,Constants!$B$5:$B$6))</f>
        <v>6.6885222232200264E-3</v>
      </c>
      <c r="E29" s="43">
        <f>E11*INDEX(Constants!$E$5:$E$6,MATCH(Stationary!$B11,Constants!$B$5:$B$6))</f>
        <v>6.8367680833513579E-3</v>
      </c>
      <c r="F29" s="43">
        <f>F11*INDEX(Constants!$E$5:$E$6,MATCH(Stationary!$B11,Constants!$B$5:$B$6))</f>
        <v>6.778799210007673E-3</v>
      </c>
      <c r="G29" s="43">
        <f>G11*INDEX(Constants!$E$5:$E$6,MATCH(Stationary!$B11,Constants!$B$5:$B$6))</f>
        <v>6.6866610237171749E-3</v>
      </c>
      <c r="H29" s="43">
        <f>H11*INDEX(Constants!$E$5:$E$6,MATCH(Stationary!$B11,Constants!$B$5:$B$6))</f>
        <v>7.435371890704404E-3</v>
      </c>
      <c r="I29" s="43">
        <f>I11*INDEX(Constants!$E$5:$E$6,MATCH(Stationary!$B11,Constants!$B$5:$B$6))</f>
        <v>7.7915389120158957E-3</v>
      </c>
      <c r="J29" s="43">
        <f>J11*INDEX(Constants!$E$5:$E$6,MATCH(Stationary!$B11,Constants!$B$5:$B$6))</f>
        <v>7.5463924838418753E-3</v>
      </c>
      <c r="K29" s="43">
        <f>K11*INDEX(Constants!$E$5:$E$6,MATCH(Stationary!$B11,Constants!$B$5:$B$6))</f>
        <v>6.5297595327729295E-3</v>
      </c>
      <c r="L29" s="43">
        <f>L11*INDEX(Constants!$E$5:$E$6,MATCH(Stationary!$B11,Constants!$B$5:$B$6))</f>
        <v>6.6997955069575529E-3</v>
      </c>
      <c r="M29" s="43">
        <f>M11*INDEX(Constants!$E$5:$E$6,MATCH(Stationary!$B11,Constants!$B$5:$B$6))</f>
        <v>7.3697217669966729E-3</v>
      </c>
      <c r="N29" s="43">
        <f>N11*INDEX(Constants!$E$5:$E$6,MATCH(Stationary!$B11,Constants!$B$5:$B$6))</f>
        <v>7.794552276534277E-3</v>
      </c>
      <c r="O29" s="43">
        <f>O11*INDEX(Constants!$E$5:$E$6,MATCH(Stationary!$B11,Constants!$B$5:$B$6))</f>
        <v>7.2738351888258458E-3</v>
      </c>
      <c r="P29" s="43">
        <f>P11*INDEX(Constants!$E$5:$E$6,MATCH(Stationary!$B11,Constants!$B$5:$B$6))</f>
        <v>8.0513011484404286E-3</v>
      </c>
      <c r="Q29" s="43">
        <f>Q11*INDEX(Constants!$E$5:$E$6,MATCH(Stationary!$B11,Constants!$B$5:$B$6))</f>
        <v>8.3460180472941549E-3</v>
      </c>
      <c r="R29" s="171">
        <f>R11*INDEX(Constants!$E$5:$E$6,MATCH(Stationary!$B11,Constants!$B$5:$B$6))</f>
        <v>7.9636716795879661E-3</v>
      </c>
      <c r="S29" s="43">
        <f>S11*INDEX(Constants!$E$5:$E$6,MATCH(Stationary!$B11,Constants!$B$5:$B$6))</f>
        <v>8.5229415276768441E-3</v>
      </c>
      <c r="T29" s="43">
        <f>T11*INDEX(Constants!$E$5:$E$6,MATCH(Stationary!$B11,Constants!$B$5:$B$6))</f>
        <v>8.9396296097162507E-3</v>
      </c>
      <c r="U29" s="43">
        <f>U11*INDEX(Constants!$E$5:$E$6,MATCH(Stationary!$B11,Constants!$B$5:$B$6))</f>
        <v>8.2798586128268337E-3</v>
      </c>
      <c r="V29" s="43">
        <f>V11*INDEX(Constants!$E$5:$E$6,MATCH(Stationary!$B11,Constants!$B$5:$B$6))</f>
        <v>6.9785286573765112E-3</v>
      </c>
      <c r="W29" s="43">
        <f>W11*INDEX(Constants!$E$5:$E$6,MATCH(Stationary!$B11,Constants!$B$5:$B$6))</f>
        <v>7.3355598450236155E-3</v>
      </c>
      <c r="X29" s="43">
        <f>X11*INDEX(Constants!$E$5:$E$6,MATCH(Stationary!$B11,Constants!$B$5:$B$6))</f>
        <v>6.7254725052359032E-3</v>
      </c>
      <c r="Y29" s="43">
        <f>Y11*INDEX(Constants!$E$5:$E$6,MATCH(Stationary!$B11,Constants!$B$5:$B$6))</f>
        <v>7.0836345596742463E-3</v>
      </c>
      <c r="Z29" s="43">
        <f>Z11*INDEX(Constants!$E$5:$E$6,MATCH(Stationary!$B11,Constants!$B$5:$B$6))</f>
        <v>7.093512154564244E-3</v>
      </c>
      <c r="AA29" s="43">
        <f>AA11*INDEX(Constants!$E$5:$E$6,MATCH(Stationary!$B11,Constants!$B$5:$B$6))</f>
        <v>7.4843331075388547E-3</v>
      </c>
      <c r="AB29" s="43">
        <f>AB11*INDEX(Constants!$E$5:$E$6,MATCH(Stationary!$B11,Constants!$B$5:$B$6))</f>
        <v>6.9211490719289954E-3</v>
      </c>
      <c r="AC29" s="43">
        <f>AC11*INDEX(Constants!$E$5:$E$6,MATCH(Stationary!$B11,Constants!$B$5:$B$6))</f>
        <v>7.3928578289936455E-3</v>
      </c>
      <c r="AD29" s="43">
        <f>AD11*INDEX(Constants!$E$5:$E$6,MATCH(Stationary!$B11,Constants!$B$5:$B$6))</f>
        <v>7.8988334551398486E-3</v>
      </c>
      <c r="AE29" s="43">
        <f>AE11*INDEX(Constants!$E$5:$E$6,MATCH(Stationary!$B11,Constants!$B$5:$B$6))</f>
        <v>0</v>
      </c>
      <c r="AF29" s="43">
        <f>AF11*INDEX(Constants!$E$5:$E$6,MATCH(Stationary!$B11,Constants!$B$5:$B$6))</f>
        <v>0</v>
      </c>
      <c r="AG29" s="43">
        <f>AG11*INDEX(Constants!$E$5:$E$6,MATCH(Stationary!$B11,Constants!$B$5:$B$6))</f>
        <v>0</v>
      </c>
    </row>
    <row r="30" spans="1:33" ht="14.45" customHeight="1" x14ac:dyDescent="0.25">
      <c r="A30" s="576"/>
      <c r="B30" s="42" t="s">
        <v>1057</v>
      </c>
      <c r="C30" s="43">
        <f>C12*INDEX(Constants!$E$5:$E$6,MATCH(Stationary!$B12,Constants!$B$5:$B$6))</f>
        <v>4.7856328526657364E-3</v>
      </c>
      <c r="D30" s="43">
        <f>D12*INDEX(Constants!$E$5:$E$6,MATCH(Stationary!$B12,Constants!$B$5:$B$6))</f>
        <v>4.5711082724855809E-3</v>
      </c>
      <c r="E30" s="43">
        <f>E12*INDEX(Constants!$E$5:$E$6,MATCH(Stationary!$B12,Constants!$B$5:$B$6))</f>
        <v>4.7427670583190936E-3</v>
      </c>
      <c r="F30" s="43">
        <f>F12*INDEX(Constants!$E$5:$E$6,MATCH(Stationary!$B12,Constants!$B$5:$B$6))</f>
        <v>4.6781363883212027E-3</v>
      </c>
      <c r="G30" s="43">
        <f>G12*INDEX(Constants!$E$5:$E$6,MATCH(Stationary!$B12,Constants!$B$5:$B$6))</f>
        <v>4.6941470766538908E-3</v>
      </c>
      <c r="H30" s="43">
        <f>H12*INDEX(Constants!$E$5:$E$6,MATCH(Stationary!$B12,Constants!$B$5:$B$6))</f>
        <v>5.137731299759577E-3</v>
      </c>
      <c r="I30" s="43">
        <f>I12*INDEX(Constants!$E$5:$E$6,MATCH(Stationary!$B12,Constants!$B$5:$B$6))</f>
        <v>5.7421518244655566E-3</v>
      </c>
      <c r="J30" s="43">
        <f>J12*INDEX(Constants!$E$5:$E$6,MATCH(Stationary!$B12,Constants!$B$5:$B$6))</f>
        <v>5.4044525456794735E-3</v>
      </c>
      <c r="K30" s="43">
        <f>K12*INDEX(Constants!$E$5:$E$6,MATCH(Stationary!$B12,Constants!$B$5:$B$6))</f>
        <v>4.7212892133806699E-3</v>
      </c>
      <c r="L30" s="43">
        <f>L12*INDEX(Constants!$E$5:$E$6,MATCH(Stationary!$B12,Constants!$B$5:$B$6))</f>
        <v>4.7745752294788392E-3</v>
      </c>
      <c r="M30" s="43">
        <f>M12*INDEX(Constants!$E$5:$E$6,MATCH(Stationary!$B12,Constants!$B$5:$B$6))</f>
        <v>5.5142281731657824E-3</v>
      </c>
      <c r="N30" s="43">
        <f>N12*INDEX(Constants!$E$5:$E$6,MATCH(Stationary!$B12,Constants!$B$5:$B$6))</f>
        <v>5.7677067386854393E-3</v>
      </c>
      <c r="O30" s="43">
        <f>O12*INDEX(Constants!$E$5:$E$6,MATCH(Stationary!$B12,Constants!$B$5:$B$6))</f>
        <v>5.3008728531409657E-3</v>
      </c>
      <c r="P30" s="43">
        <f>P12*INDEX(Constants!$E$5:$E$6,MATCH(Stationary!$B12,Constants!$B$5:$B$6))</f>
        <v>5.8152751137453551E-3</v>
      </c>
      <c r="Q30" s="43">
        <f>Q12*INDEX(Constants!$E$5:$E$6,MATCH(Stationary!$B12,Constants!$B$5:$B$6))</f>
        <v>6.0845296732628014E-3</v>
      </c>
      <c r="R30" s="171">
        <f>R12*INDEX(Constants!$E$5:$E$6,MATCH(Stationary!$B12,Constants!$B$5:$B$6))</f>
        <v>5.8319299267153204E-3</v>
      </c>
      <c r="S30" s="43">
        <f>S12*INDEX(Constants!$E$5:$E$6,MATCH(Stationary!$B12,Constants!$B$5:$B$6))</f>
        <v>6.0811529994711146E-3</v>
      </c>
      <c r="T30" s="43">
        <f>T12*INDEX(Constants!$E$5:$E$6,MATCH(Stationary!$B12,Constants!$B$5:$B$6))</f>
        <v>6.3728563689995485E-3</v>
      </c>
      <c r="U30" s="43">
        <f>U12*INDEX(Constants!$E$5:$E$6,MATCH(Stationary!$B12,Constants!$B$5:$B$6))</f>
        <v>6.0539008768368333E-3</v>
      </c>
      <c r="V30" s="43">
        <f>V12*INDEX(Constants!$E$5:$E$6,MATCH(Stationary!$B12,Constants!$B$5:$B$6))</f>
        <v>5.3028003955769209E-3</v>
      </c>
      <c r="W30" s="43">
        <f>W12*INDEX(Constants!$E$5:$E$6,MATCH(Stationary!$B12,Constants!$B$5:$B$6))</f>
        <v>5.4908132918104991E-3</v>
      </c>
      <c r="X30" s="43">
        <f>X12*INDEX(Constants!$E$5:$E$6,MATCH(Stationary!$B12,Constants!$B$5:$B$6))</f>
        <v>5.0740596813193721E-3</v>
      </c>
      <c r="Y30" s="43">
        <f>Y12*INDEX(Constants!$E$5:$E$6,MATCH(Stationary!$B12,Constants!$B$5:$B$6))</f>
        <v>5.2706569349738287E-3</v>
      </c>
      <c r="Z30" s="43">
        <f>Z12*INDEX(Constants!$E$5:$E$6,MATCH(Stationary!$B12,Constants!$B$5:$B$6))</f>
        <v>5.2276145758540296E-3</v>
      </c>
      <c r="AA30" s="43">
        <f>AA12*INDEX(Constants!$E$5:$E$6,MATCH(Stationary!$B12,Constants!$B$5:$B$6))</f>
        <v>5.52218882980082E-3</v>
      </c>
      <c r="AB30" s="43">
        <f>AB12*INDEX(Constants!$E$5:$E$6,MATCH(Stationary!$B12,Constants!$B$5:$B$6))</f>
        <v>5.2637868125188858E-3</v>
      </c>
      <c r="AC30" s="43">
        <f>AC12*INDEX(Constants!$E$5:$E$6,MATCH(Stationary!$B12,Constants!$B$5:$B$6))</f>
        <v>5.4634329181747219E-3</v>
      </c>
      <c r="AD30" s="43">
        <f>AD12*INDEX(Constants!$E$5:$E$6,MATCH(Stationary!$B12,Constants!$B$5:$B$6))</f>
        <v>5.7469246539155099E-3</v>
      </c>
      <c r="AE30" s="43">
        <f>AE12*INDEX(Constants!$E$5:$E$6,MATCH(Stationary!$B12,Constants!$B$5:$B$6))</f>
        <v>0</v>
      </c>
      <c r="AF30" s="43">
        <f>AF12*INDEX(Constants!$E$5:$E$6,MATCH(Stationary!$B12,Constants!$B$5:$B$6))</f>
        <v>0</v>
      </c>
      <c r="AG30" s="43">
        <f>AG12*INDEX(Constants!$E$5:$E$6,MATCH(Stationary!$B12,Constants!$B$5:$B$6))</f>
        <v>0</v>
      </c>
    </row>
    <row r="31" spans="1:33" ht="14.45" customHeight="1" x14ac:dyDescent="0.25">
      <c r="A31" s="576"/>
      <c r="B31" s="48" t="s">
        <v>972</v>
      </c>
      <c r="C31" s="49">
        <f t="shared" ref="C31:AG31" si="3">SUM(C32:C33)</f>
        <v>0.11831106900999996</v>
      </c>
      <c r="D31" s="49">
        <f t="shared" si="3"/>
        <v>0.10079707650999999</v>
      </c>
      <c r="E31" s="49">
        <f t="shared" si="3"/>
        <v>0.11457513939999997</v>
      </c>
      <c r="F31" s="49">
        <f t="shared" si="3"/>
        <v>0.11589115492000002</v>
      </c>
      <c r="G31" s="49">
        <f t="shared" si="3"/>
        <v>0.11947564106</v>
      </c>
      <c r="H31" s="49">
        <f t="shared" si="3"/>
        <v>0.11803619293999999</v>
      </c>
      <c r="I31" s="49">
        <f t="shared" si="3"/>
        <v>0.11985072916000002</v>
      </c>
      <c r="J31" s="49">
        <f t="shared" si="3"/>
        <v>0.12407774611000001</v>
      </c>
      <c r="K31" s="49">
        <f t="shared" si="3"/>
        <v>0.12513762690999999</v>
      </c>
      <c r="L31" s="49">
        <f t="shared" si="3"/>
        <v>0.12835922458000001</v>
      </c>
      <c r="M31" s="49">
        <f t="shared" si="3"/>
        <v>0.13156227280999999</v>
      </c>
      <c r="N31" s="49">
        <f t="shared" si="3"/>
        <v>0.12814520347</v>
      </c>
      <c r="O31" s="49">
        <f t="shared" si="3"/>
        <v>0.12205333055000001</v>
      </c>
      <c r="P31" s="49">
        <f t="shared" si="3"/>
        <v>0.13119979124999998</v>
      </c>
      <c r="Q31" s="49">
        <f t="shared" si="3"/>
        <v>0.13244570856000001</v>
      </c>
      <c r="R31" s="171">
        <f t="shared" si="3"/>
        <v>0.13660311407</v>
      </c>
      <c r="S31" s="49">
        <f t="shared" si="3"/>
        <v>0.1366205446</v>
      </c>
      <c r="T31" s="49">
        <f t="shared" si="3"/>
        <v>0.12839542028000001</v>
      </c>
      <c r="U31" s="49">
        <f t="shared" si="3"/>
        <v>0.12399433263999995</v>
      </c>
      <c r="V31" s="49">
        <f t="shared" si="3"/>
        <v>0.13340375098999999</v>
      </c>
      <c r="W31" s="49">
        <f t="shared" si="3"/>
        <v>0.11711955692000002</v>
      </c>
      <c r="X31" s="49">
        <f t="shared" si="3"/>
        <v>0.12479532619999999</v>
      </c>
      <c r="Y31" s="49">
        <f t="shared" si="3"/>
        <v>0.11563868987999998</v>
      </c>
      <c r="Z31" s="49">
        <f t="shared" si="3"/>
        <v>0.11259905967999999</v>
      </c>
      <c r="AA31" s="49">
        <f t="shared" si="3"/>
        <v>9.5199364079999974E-2</v>
      </c>
      <c r="AB31" s="49">
        <f t="shared" si="3"/>
        <v>9.5338155859999996E-2</v>
      </c>
      <c r="AC31" s="49">
        <f t="shared" si="3"/>
        <v>8.7537489919999989E-2</v>
      </c>
      <c r="AD31" s="49">
        <f t="shared" si="3"/>
        <v>8.8055235419999975E-2</v>
      </c>
      <c r="AE31" s="49">
        <f t="shared" si="3"/>
        <v>0</v>
      </c>
      <c r="AF31" s="49">
        <f t="shared" si="3"/>
        <v>0</v>
      </c>
      <c r="AG31" s="49">
        <f t="shared" si="3"/>
        <v>0</v>
      </c>
    </row>
    <row r="32" spans="1:33" ht="14.45" customHeight="1" x14ac:dyDescent="0.25">
      <c r="A32" s="576"/>
      <c r="B32" s="42" t="s">
        <v>1056</v>
      </c>
      <c r="C32" s="43">
        <f>C14*INDEX(Constants!$E$5:$E$6,MATCH(Stationary!$B14,Constants!$B$5:$B$6))</f>
        <v>0.10988406524999997</v>
      </c>
      <c r="D32" s="43">
        <f>D14*INDEX(Constants!$E$5:$E$6,MATCH(Stationary!$B14,Constants!$B$5:$B$6))</f>
        <v>9.3470447549999988E-2</v>
      </c>
      <c r="E32" s="43">
        <f>E14*INDEX(Constants!$E$5:$E$6,MATCH(Stationary!$B14,Constants!$B$5:$B$6))</f>
        <v>0.10647288719999998</v>
      </c>
      <c r="F32" s="43">
        <f>F14*INDEX(Constants!$E$5:$E$6,MATCH(Stationary!$B14,Constants!$B$5:$B$6))</f>
        <v>0.10757895480000002</v>
      </c>
      <c r="G32" s="43">
        <f>G14*INDEX(Constants!$E$5:$E$6,MATCH(Stationary!$B14,Constants!$B$5:$B$6))</f>
        <v>0.1108262277</v>
      </c>
      <c r="H32" s="43">
        <f>H14*INDEX(Constants!$E$5:$E$6,MATCH(Stationary!$B14,Constants!$B$5:$B$6))</f>
        <v>0.10949167709999999</v>
      </c>
      <c r="I32" s="43">
        <f>I14*INDEX(Constants!$E$5:$E$6,MATCH(Stationary!$B14,Constants!$B$5:$B$6))</f>
        <v>0.11112990180000001</v>
      </c>
      <c r="J32" s="43">
        <f>J14*INDEX(Constants!$E$5:$E$6,MATCH(Stationary!$B14,Constants!$B$5:$B$6))</f>
        <v>0.11495850255000001</v>
      </c>
      <c r="K32" s="43">
        <f>K14*INDEX(Constants!$E$5:$E$6,MATCH(Stationary!$B14,Constants!$B$5:$B$6))</f>
        <v>0.11582956815000001</v>
      </c>
      <c r="L32" s="43">
        <f>L14*INDEX(Constants!$E$5:$E$6,MATCH(Stationary!$B14,Constants!$B$5:$B$6))</f>
        <v>0.11888635110000001</v>
      </c>
      <c r="M32" s="43">
        <f>M14*INDEX(Constants!$E$5:$E$6,MATCH(Stationary!$B14,Constants!$B$5:$B$6))</f>
        <v>0.12179532764999998</v>
      </c>
      <c r="N32" s="43">
        <f>N14*INDEX(Constants!$E$5:$E$6,MATCH(Stationary!$B14,Constants!$B$5:$B$6))</f>
        <v>0.11856436815</v>
      </c>
      <c r="O32" s="43">
        <f>O14*INDEX(Constants!$E$5:$E$6,MATCH(Stationary!$B14,Constants!$B$5:$B$6))</f>
        <v>0.11312936655</v>
      </c>
      <c r="P32" s="43">
        <f>P14*INDEX(Constants!$E$5:$E$6,MATCH(Stationary!$B14,Constants!$B$5:$B$6))</f>
        <v>0.12164996984999998</v>
      </c>
      <c r="Q32" s="43">
        <f>Q14*INDEX(Constants!$E$5:$E$6,MATCH(Stationary!$B14,Constants!$B$5:$B$6))</f>
        <v>0.12297635580000001</v>
      </c>
      <c r="R32" s="171">
        <f>R14*INDEX(Constants!$E$5:$E$6,MATCH(Stationary!$B14,Constants!$B$5:$B$6))</f>
        <v>0.12662385555</v>
      </c>
      <c r="S32" s="43">
        <f>S14*INDEX(Constants!$E$5:$E$6,MATCH(Stationary!$B14,Constants!$B$5:$B$6))</f>
        <v>0.12629897880000002</v>
      </c>
      <c r="T32" s="43">
        <f>T14*INDEX(Constants!$E$5:$E$6,MATCH(Stationary!$B14,Constants!$B$5:$B$6))</f>
        <v>0.11846724300000001</v>
      </c>
      <c r="U32" s="43">
        <f>U14*INDEX(Constants!$E$5:$E$6,MATCH(Stationary!$B14,Constants!$B$5:$B$6))</f>
        <v>0.11416676999999996</v>
      </c>
      <c r="V32" s="43">
        <f>V14*INDEX(Constants!$E$5:$E$6,MATCH(Stationary!$B14,Constants!$B$5:$B$6))</f>
        <v>0.12291457634999998</v>
      </c>
      <c r="W32" s="43">
        <f>W14*INDEX(Constants!$E$5:$E$6,MATCH(Stationary!$B14,Constants!$B$5:$B$6))</f>
        <v>0.10769448420000002</v>
      </c>
      <c r="X32" s="43">
        <f>X14*INDEX(Constants!$E$5:$E$6,MATCH(Stationary!$B14,Constants!$B$5:$B$6))</f>
        <v>0.11480976599999999</v>
      </c>
      <c r="Y32" s="43">
        <f>Y14*INDEX(Constants!$E$5:$E$6,MATCH(Stationary!$B14,Constants!$B$5:$B$6))</f>
        <v>0.10621603859999998</v>
      </c>
      <c r="Z32" s="43">
        <f>Z14*INDEX(Constants!$E$5:$E$6,MATCH(Stationary!$B14,Constants!$B$5:$B$6))</f>
        <v>0.10335400679999998</v>
      </c>
      <c r="AA32" s="43">
        <f>AA14*INDEX(Constants!$E$5:$E$6,MATCH(Stationary!$B14,Constants!$B$5:$B$6))</f>
        <v>8.703453299999997E-2</v>
      </c>
      <c r="AB32" s="43">
        <f>AB14*INDEX(Constants!$E$5:$E$6,MATCH(Stationary!$B14,Constants!$B$5:$B$6))</f>
        <v>8.7123429899999993E-2</v>
      </c>
      <c r="AC32" s="43">
        <f>AC14*INDEX(Constants!$E$5:$E$6,MATCH(Stationary!$B14,Constants!$B$5:$B$6))</f>
        <v>7.9750043399999984E-2</v>
      </c>
      <c r="AD32" s="43">
        <f>AD14*INDEX(Constants!$E$5:$E$6,MATCH(Stationary!$B14,Constants!$B$5:$B$6))</f>
        <v>8.0394613499999976E-2</v>
      </c>
      <c r="AE32" s="43">
        <f>AE14*INDEX(Constants!$E$5:$E$6,MATCH(Stationary!$B14,Constants!$B$5:$B$6))</f>
        <v>0</v>
      </c>
      <c r="AF32" s="43">
        <f>AF14*INDEX(Constants!$E$5:$E$6,MATCH(Stationary!$B14,Constants!$B$5:$B$6))</f>
        <v>0</v>
      </c>
      <c r="AG32" s="43">
        <f>AG14*INDEX(Constants!$E$5:$E$6,MATCH(Stationary!$B14,Constants!$B$5:$B$6))</f>
        <v>0</v>
      </c>
    </row>
    <row r="33" spans="1:33" ht="15" customHeight="1" thickBot="1" x14ac:dyDescent="0.3">
      <c r="A33" s="576"/>
      <c r="B33" s="50" t="s">
        <v>1057</v>
      </c>
      <c r="C33" s="51">
        <f>C15*INDEX(Constants!$E$5:$E$6,MATCH(Stationary!$B15,Constants!$B$5:$B$6))</f>
        <v>8.4270037600000011E-3</v>
      </c>
      <c r="D33" s="51">
        <f>D15*INDEX(Constants!$E$5:$E$6,MATCH(Stationary!$B15,Constants!$B$5:$B$6))</f>
        <v>7.3266289599999996E-3</v>
      </c>
      <c r="E33" s="51">
        <f>E15*INDEX(Constants!$E$5:$E$6,MATCH(Stationary!$B15,Constants!$B$5:$B$6))</f>
        <v>8.1022522E-3</v>
      </c>
      <c r="F33" s="51">
        <f>F15*INDEX(Constants!$E$5:$E$6,MATCH(Stationary!$B15,Constants!$B$5:$B$6))</f>
        <v>8.31220012E-3</v>
      </c>
      <c r="G33" s="51">
        <f>G15*INDEX(Constants!$E$5:$E$6,MATCH(Stationary!$B15,Constants!$B$5:$B$6))</f>
        <v>8.6494133600000019E-3</v>
      </c>
      <c r="H33" s="51">
        <f>H15*INDEX(Constants!$E$5:$E$6,MATCH(Stationary!$B15,Constants!$B$5:$B$6))</f>
        <v>8.5445158399999992E-3</v>
      </c>
      <c r="I33" s="51">
        <f>I15*INDEX(Constants!$E$5:$E$6,MATCH(Stationary!$B15,Constants!$B$5:$B$6))</f>
        <v>8.720827359999999E-3</v>
      </c>
      <c r="J33" s="51">
        <f>J15*INDEX(Constants!$E$5:$E$6,MATCH(Stationary!$B15,Constants!$B$5:$B$6))</f>
        <v>9.1192435600000003E-3</v>
      </c>
      <c r="K33" s="51">
        <f>K15*INDEX(Constants!$E$5:$E$6,MATCH(Stationary!$B15,Constants!$B$5:$B$6))</f>
        <v>9.3080587599999997E-3</v>
      </c>
      <c r="L33" s="51">
        <f>L15*INDEX(Constants!$E$5:$E$6,MATCH(Stationary!$B15,Constants!$B$5:$B$6))</f>
        <v>9.4728734799999995E-3</v>
      </c>
      <c r="M33" s="51">
        <f>M15*INDEX(Constants!$E$5:$E$6,MATCH(Stationary!$B15,Constants!$B$5:$B$6))</f>
        <v>9.7669451600000002E-3</v>
      </c>
      <c r="N33" s="51">
        <f>N15*INDEX(Constants!$E$5:$E$6,MATCH(Stationary!$B15,Constants!$B$5:$B$6))</f>
        <v>9.5808353200000015E-3</v>
      </c>
      <c r="O33" s="51">
        <f>O15*INDEX(Constants!$E$5:$E$6,MATCH(Stationary!$B15,Constants!$B$5:$B$6))</f>
        <v>8.9239639999999995E-3</v>
      </c>
      <c r="P33" s="51">
        <f>P15*INDEX(Constants!$E$5:$E$6,MATCH(Stationary!$B15,Constants!$B$5:$B$6))</f>
        <v>9.5498214000000001E-3</v>
      </c>
      <c r="Q33" s="51">
        <f>Q15*INDEX(Constants!$E$5:$E$6,MATCH(Stationary!$B15,Constants!$B$5:$B$6))</f>
        <v>9.4693527600000025E-3</v>
      </c>
      <c r="R33" s="172">
        <f>R15*INDEX(Constants!$E$5:$E$6,MATCH(Stationary!$B15,Constants!$B$5:$B$6))</f>
        <v>9.9792585200000009E-3</v>
      </c>
      <c r="S33" s="51">
        <f>S15*INDEX(Constants!$E$5:$E$6,MATCH(Stationary!$B15,Constants!$B$5:$B$6))</f>
        <v>1.0321565800000002E-2</v>
      </c>
      <c r="T33" s="51">
        <f>T15*INDEX(Constants!$E$5:$E$6,MATCH(Stationary!$B15,Constants!$B$5:$B$6))</f>
        <v>9.9281772800000005E-3</v>
      </c>
      <c r="U33" s="51">
        <f>U15*INDEX(Constants!$E$5:$E$6,MATCH(Stationary!$B15,Constants!$B$5:$B$6))</f>
        <v>9.8275626400000024E-3</v>
      </c>
      <c r="V33" s="51">
        <f>V15*INDEX(Constants!$E$5:$E$6,MATCH(Stationary!$B15,Constants!$B$5:$B$6))</f>
        <v>1.0489174640000001E-2</v>
      </c>
      <c r="W33" s="51">
        <f>W15*INDEX(Constants!$E$5:$E$6,MATCH(Stationary!$B15,Constants!$B$5:$B$6))</f>
        <v>9.4250727200000002E-3</v>
      </c>
      <c r="X33" s="51">
        <f>X15*INDEX(Constants!$E$5:$E$6,MATCH(Stationary!$B15,Constants!$B$5:$B$6))</f>
        <v>9.9855601999999984E-3</v>
      </c>
      <c r="Y33" s="51">
        <f>Y15*INDEX(Constants!$E$5:$E$6,MATCH(Stationary!$B15,Constants!$B$5:$B$6))</f>
        <v>9.4226512799999978E-3</v>
      </c>
      <c r="Z33" s="51">
        <f>Z15*INDEX(Constants!$E$5:$E$6,MATCH(Stationary!$B15,Constants!$B$5:$B$6))</f>
        <v>9.2450528800000018E-3</v>
      </c>
      <c r="AA33" s="51">
        <f>AA15*INDEX(Constants!$E$5:$E$6,MATCH(Stationary!$B15,Constants!$B$5:$B$6))</f>
        <v>8.1648310799999988E-3</v>
      </c>
      <c r="AB33" s="51">
        <f>AB15*INDEX(Constants!$E$5:$E$6,MATCH(Stationary!$B15,Constants!$B$5:$B$6))</f>
        <v>8.2147259600000005E-3</v>
      </c>
      <c r="AC33" s="51">
        <f>AC15*INDEX(Constants!$E$5:$E$6,MATCH(Stationary!$B15,Constants!$B$5:$B$6))</f>
        <v>7.7874465199999996E-3</v>
      </c>
      <c r="AD33" s="51">
        <f>AD15*INDEX(Constants!$E$5:$E$6,MATCH(Stationary!$B15,Constants!$B$5:$B$6))</f>
        <v>7.6606219200000009E-3</v>
      </c>
      <c r="AE33" s="51">
        <f>AE15*INDEX(Constants!$E$5:$E$6,MATCH(Stationary!$B15,Constants!$B$5:$B$6))</f>
        <v>0</v>
      </c>
      <c r="AF33" s="51">
        <f>AF15*INDEX(Constants!$E$5:$E$6,MATCH(Stationary!$B15,Constants!$B$5:$B$6))</f>
        <v>0</v>
      </c>
      <c r="AG33" s="51">
        <f>AG15*INDEX(Constants!$E$5:$E$6,MATCH(Stationary!$B15,Constants!$B$5:$B$6))</f>
        <v>0</v>
      </c>
    </row>
    <row r="34" spans="1:33" ht="14.45" customHeight="1" x14ac:dyDescent="0.25">
      <c r="A34" s="576"/>
      <c r="B34" s="42" t="s">
        <v>1056</v>
      </c>
      <c r="C34" s="52">
        <f>SUM(C23,C26,C29,C32)</f>
        <v>0.12298959028632774</v>
      </c>
      <c r="D34" s="52">
        <f t="shared" ref="D34:AG34" si="4">SUM(D23,D26,D29,D32)</f>
        <v>0.10665866717322001</v>
      </c>
      <c r="E34" s="52">
        <f t="shared" si="4"/>
        <v>0.11976292998335133</v>
      </c>
      <c r="F34" s="52">
        <f t="shared" si="4"/>
        <v>0.12052578536000769</v>
      </c>
      <c r="G34" s="52">
        <f t="shared" si="4"/>
        <v>0.12321567547371717</v>
      </c>
      <c r="H34" s="52">
        <f t="shared" si="4"/>
        <v>0.1226905074907044</v>
      </c>
      <c r="I34" s="52">
        <f t="shared" si="4"/>
        <v>0.1249553873620159</v>
      </c>
      <c r="J34" s="52">
        <f t="shared" si="4"/>
        <v>0.12935622888384188</v>
      </c>
      <c r="K34" s="52">
        <f t="shared" si="4"/>
        <v>0.12900149968277294</v>
      </c>
      <c r="L34" s="52">
        <f t="shared" si="4"/>
        <v>0.13282147340695757</v>
      </c>
      <c r="M34" s="52">
        <f t="shared" si="4"/>
        <v>0.13661507656699665</v>
      </c>
      <c r="N34" s="52">
        <f t="shared" si="4"/>
        <v>0.13305590502653428</v>
      </c>
      <c r="O34" s="52">
        <f t="shared" si="4"/>
        <v>0.12678474888882585</v>
      </c>
      <c r="P34" s="52">
        <f t="shared" si="4"/>
        <v>0.1359459694984404</v>
      </c>
      <c r="Q34" s="52">
        <f t="shared" si="4"/>
        <v>0.13723267944729417</v>
      </c>
      <c r="R34" s="173">
        <f t="shared" si="4"/>
        <v>0.14858705587958795</v>
      </c>
      <c r="S34" s="52">
        <f t="shared" si="4"/>
        <v>0.14744087582767687</v>
      </c>
      <c r="T34" s="52">
        <f t="shared" si="4"/>
        <v>0.14068156265971626</v>
      </c>
      <c r="U34" s="52">
        <f t="shared" si="4"/>
        <v>0.1372872513628268</v>
      </c>
      <c r="V34" s="52">
        <f t="shared" si="4"/>
        <v>0.1408104504573765</v>
      </c>
      <c r="W34" s="52">
        <f t="shared" si="4"/>
        <v>0.12639513349502363</v>
      </c>
      <c r="X34" s="52">
        <f t="shared" si="4"/>
        <v>0.1324902298552359</v>
      </c>
      <c r="Y34" s="52">
        <f t="shared" si="4"/>
        <v>0.12280539540967422</v>
      </c>
      <c r="Z34" s="52">
        <f t="shared" si="4"/>
        <v>0.12218553760456421</v>
      </c>
      <c r="AA34" s="52">
        <f t="shared" si="4"/>
        <v>0.10621761440753882</v>
      </c>
      <c r="AB34" s="52">
        <f t="shared" si="4"/>
        <v>0.10708594182192899</v>
      </c>
      <c r="AC34" s="52">
        <f t="shared" si="4"/>
        <v>0.10082293527899364</v>
      </c>
      <c r="AD34" s="52">
        <f t="shared" si="4"/>
        <v>0.10035075615513983</v>
      </c>
      <c r="AE34" s="52">
        <f t="shared" si="4"/>
        <v>0</v>
      </c>
      <c r="AF34" s="52">
        <f t="shared" si="4"/>
        <v>0</v>
      </c>
      <c r="AG34" s="52">
        <f t="shared" si="4"/>
        <v>0</v>
      </c>
    </row>
    <row r="35" spans="1:33" ht="15" customHeight="1" thickBot="1" x14ac:dyDescent="0.3">
      <c r="A35" s="576"/>
      <c r="B35" s="50" t="s">
        <v>1057</v>
      </c>
      <c r="C35" s="51">
        <f>SUM(C24,C27,C30,C33)</f>
        <v>5.1465182972665745E-2</v>
      </c>
      <c r="D35" s="51">
        <f t="shared" ref="D35:AG35" si="5">SUM(D24,D27,D30,D33)</f>
        <v>5.1272526112485575E-2</v>
      </c>
      <c r="E35" s="51">
        <f t="shared" si="5"/>
        <v>5.3723795098319094E-2</v>
      </c>
      <c r="F35" s="51">
        <f t="shared" si="5"/>
        <v>5.2726318108321214E-2</v>
      </c>
      <c r="G35" s="51">
        <f t="shared" si="5"/>
        <v>5.045907355665389E-2</v>
      </c>
      <c r="H35" s="51">
        <f t="shared" si="5"/>
        <v>5.0704117899759579E-2</v>
      </c>
      <c r="I35" s="51">
        <f t="shared" si="5"/>
        <v>5.3566671224465554E-2</v>
      </c>
      <c r="J35" s="51">
        <f t="shared" si="5"/>
        <v>5.8918507825679478E-2</v>
      </c>
      <c r="K35" s="51">
        <f t="shared" si="5"/>
        <v>5.4770978973380673E-2</v>
      </c>
      <c r="L35" s="51">
        <f t="shared" si="5"/>
        <v>5.6644111829478844E-2</v>
      </c>
      <c r="M35" s="51">
        <f t="shared" si="5"/>
        <v>5.9846477053165779E-2</v>
      </c>
      <c r="N35" s="51">
        <f t="shared" si="5"/>
        <v>4.726498269868544E-2</v>
      </c>
      <c r="O35" s="51">
        <f t="shared" si="5"/>
        <v>4.5565014533140963E-2</v>
      </c>
      <c r="P35" s="51">
        <f t="shared" si="5"/>
        <v>4.715511435374535E-2</v>
      </c>
      <c r="Q35" s="51">
        <f t="shared" si="5"/>
        <v>4.7443074313262813E-2</v>
      </c>
      <c r="R35" s="172">
        <f t="shared" si="5"/>
        <v>0.11065879556671533</v>
      </c>
      <c r="S35" s="51">
        <f t="shared" si="5"/>
        <v>0.10151538951947112</v>
      </c>
      <c r="T35" s="51">
        <f t="shared" si="5"/>
        <v>0.10873935444899956</v>
      </c>
      <c r="U35" s="51">
        <f t="shared" si="5"/>
        <v>0.11814292015683686</v>
      </c>
      <c r="V35" s="51">
        <f t="shared" si="5"/>
        <v>8.9252356715576908E-2</v>
      </c>
      <c r="W35" s="51">
        <f t="shared" si="5"/>
        <v>9.2465163411810505E-2</v>
      </c>
      <c r="X35" s="51">
        <f t="shared" si="5"/>
        <v>9.0188140761319369E-2</v>
      </c>
      <c r="Y35" s="51">
        <f t="shared" si="5"/>
        <v>7.9053104134973851E-2</v>
      </c>
      <c r="Z35" s="51">
        <f t="shared" si="5"/>
        <v>9.5463872855854046E-2</v>
      </c>
      <c r="AA35" s="51">
        <f t="shared" si="5"/>
        <v>9.5014993349800847E-2</v>
      </c>
      <c r="AB35" s="51">
        <f t="shared" si="5"/>
        <v>0.10456553453251889</v>
      </c>
      <c r="AC35" s="51">
        <f t="shared" si="5"/>
        <v>0.10919010071817473</v>
      </c>
      <c r="AD35" s="51">
        <f t="shared" si="5"/>
        <v>9.792073505391552E-2</v>
      </c>
      <c r="AE35" s="51">
        <f t="shared" si="5"/>
        <v>0</v>
      </c>
      <c r="AF35" s="51">
        <f t="shared" si="5"/>
        <v>0</v>
      </c>
      <c r="AG35" s="51">
        <f t="shared" si="5"/>
        <v>0</v>
      </c>
    </row>
    <row r="36" spans="1:33" ht="15" customHeight="1" thickBot="1" x14ac:dyDescent="0.3">
      <c r="A36" s="576"/>
      <c r="B36" s="53" t="s">
        <v>974</v>
      </c>
      <c r="C36" s="51">
        <f>SUM(C34,C35)</f>
        <v>0.17445477325899347</v>
      </c>
      <c r="D36" s="51">
        <f t="shared" ref="D36:AG36" si="6">SUM(D34,D35)</f>
        <v>0.1579311932857056</v>
      </c>
      <c r="E36" s="51">
        <f t="shared" si="6"/>
        <v>0.17348672508167043</v>
      </c>
      <c r="F36" s="51">
        <f t="shared" si="6"/>
        <v>0.17325210346832889</v>
      </c>
      <c r="G36" s="51">
        <f t="shared" si="6"/>
        <v>0.17367474903037106</v>
      </c>
      <c r="H36" s="51">
        <f t="shared" si="6"/>
        <v>0.17339462539046396</v>
      </c>
      <c r="I36" s="51">
        <f t="shared" si="6"/>
        <v>0.17852205858648146</v>
      </c>
      <c r="J36" s="51">
        <f t="shared" si="6"/>
        <v>0.18827473670952136</v>
      </c>
      <c r="K36" s="51">
        <f t="shared" si="6"/>
        <v>0.18377247865615362</v>
      </c>
      <c r="L36" s="51">
        <f t="shared" si="6"/>
        <v>0.18946558523643642</v>
      </c>
      <c r="M36" s="51">
        <f t="shared" si="6"/>
        <v>0.19646155362016243</v>
      </c>
      <c r="N36" s="51">
        <f t="shared" si="6"/>
        <v>0.1803208877252197</v>
      </c>
      <c r="O36" s="51">
        <f t="shared" si="6"/>
        <v>0.17234976342196681</v>
      </c>
      <c r="P36" s="51">
        <f t="shared" si="6"/>
        <v>0.18310108385218576</v>
      </c>
      <c r="Q36" s="51">
        <f t="shared" si="6"/>
        <v>0.18467575376055698</v>
      </c>
      <c r="R36" s="172">
        <f t="shared" si="6"/>
        <v>0.2592458514463033</v>
      </c>
      <c r="S36" s="51">
        <f t="shared" si="6"/>
        <v>0.24895626534714799</v>
      </c>
      <c r="T36" s="51">
        <f t="shared" si="6"/>
        <v>0.24942091710871583</v>
      </c>
      <c r="U36" s="51">
        <f t="shared" si="6"/>
        <v>0.25543017151966363</v>
      </c>
      <c r="V36" s="51">
        <f t="shared" si="6"/>
        <v>0.23006280717295341</v>
      </c>
      <c r="W36" s="51">
        <f t="shared" si="6"/>
        <v>0.21886029690683412</v>
      </c>
      <c r="X36" s="51">
        <f t="shared" si="6"/>
        <v>0.22267837061655527</v>
      </c>
      <c r="Y36" s="51">
        <f t="shared" si="6"/>
        <v>0.20185849954464807</v>
      </c>
      <c r="Z36" s="51">
        <f t="shared" si="6"/>
        <v>0.21764941046041825</v>
      </c>
      <c r="AA36" s="51">
        <f t="shared" si="6"/>
        <v>0.20123260775733967</v>
      </c>
      <c r="AB36" s="51">
        <f t="shared" si="6"/>
        <v>0.21165147635444787</v>
      </c>
      <c r="AC36" s="51">
        <f t="shared" si="6"/>
        <v>0.21001303599716836</v>
      </c>
      <c r="AD36" s="51">
        <f t="shared" si="6"/>
        <v>0.19827149120905535</v>
      </c>
      <c r="AE36" s="51">
        <f t="shared" si="6"/>
        <v>0</v>
      </c>
      <c r="AF36" s="51">
        <f t="shared" si="6"/>
        <v>0</v>
      </c>
      <c r="AG36" s="51">
        <f t="shared" si="6"/>
        <v>0</v>
      </c>
    </row>
  </sheetData>
  <mergeCells count="2">
    <mergeCell ref="A4:A18"/>
    <mergeCell ref="A22:A3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sheetPr>
  <dimension ref="A1:AN152"/>
  <sheetViews>
    <sheetView showGridLines="0" tabSelected="1" view="pageBreakPreview" zoomScale="80" zoomScaleNormal="100" zoomScaleSheetLayoutView="80" workbookViewId="0">
      <selection activeCell="L14" sqref="L14"/>
    </sheetView>
  </sheetViews>
  <sheetFormatPr defaultColWidth="8.85546875" defaultRowHeight="15" x14ac:dyDescent="0.25"/>
  <cols>
    <col min="1" max="1" width="9" style="3" customWidth="1"/>
    <col min="2" max="2" width="23" style="3" customWidth="1"/>
    <col min="3" max="3" width="12.5703125" style="3" bestFit="1" customWidth="1"/>
    <col min="4" max="4" width="12.42578125" style="3" customWidth="1"/>
    <col min="5" max="12" width="10.42578125" style="3" bestFit="1" customWidth="1"/>
    <col min="13" max="17" width="10.42578125" style="3" hidden="1" customWidth="1"/>
    <col min="18" max="18" width="14.140625" style="3" hidden="1" customWidth="1"/>
    <col min="19" max="20" width="10.42578125" style="3" hidden="1" customWidth="1"/>
    <col min="21" max="24" width="8.85546875" style="3" hidden="1" customWidth="1"/>
    <col min="25" max="29" width="8.85546875" style="3" bestFit="1" customWidth="1"/>
    <col min="30" max="30" width="11.42578125" style="3" customWidth="1"/>
    <col min="31" max="31" width="6" style="3" customWidth="1"/>
    <col min="32" max="32" width="5.140625" style="3" bestFit="1" customWidth="1"/>
    <col min="33" max="33" width="5.7109375" style="3" bestFit="1" customWidth="1"/>
    <col min="34" max="34" width="8.85546875" style="3"/>
    <col min="35" max="35" width="13" style="3" customWidth="1"/>
    <col min="36" max="36" width="13.140625" style="3" customWidth="1"/>
    <col min="37" max="16384" width="8.85546875" style="3"/>
  </cols>
  <sheetData>
    <row r="1" spans="1:40" x14ac:dyDescent="0.25">
      <c r="A1" s="4" t="s">
        <v>1058</v>
      </c>
      <c r="B1" s="4"/>
      <c r="C1" s="4"/>
      <c r="D1" s="4"/>
      <c r="E1" s="4"/>
      <c r="F1" s="4"/>
      <c r="G1" s="4"/>
    </row>
    <row r="2" spans="1:40" ht="15.75" thickBot="1" x14ac:dyDescent="0.3">
      <c r="R2" s="548">
        <f>R6+R7+R11+R12+R22</f>
        <v>1201128.6545271757</v>
      </c>
      <c r="S2" s="549">
        <f>R2/R25</f>
        <v>0.90532926238257205</v>
      </c>
    </row>
    <row r="3" spans="1:40" x14ac:dyDescent="0.25">
      <c r="B3" s="54" t="s">
        <v>1059</v>
      </c>
      <c r="C3" s="5"/>
      <c r="D3" s="5"/>
      <c r="E3" s="5"/>
      <c r="F3" s="5"/>
      <c r="G3" s="5"/>
      <c r="H3" s="5"/>
      <c r="I3" s="5"/>
      <c r="J3" s="5"/>
      <c r="K3" s="55"/>
      <c r="L3" s="5"/>
      <c r="M3" s="5"/>
      <c r="N3" s="5"/>
      <c r="O3" s="5"/>
      <c r="P3" s="5"/>
      <c r="Q3" s="5"/>
      <c r="R3" s="167" t="s">
        <v>968</v>
      </c>
      <c r="S3" s="5"/>
      <c r="T3" s="5"/>
      <c r="U3" s="5"/>
      <c r="V3" s="5"/>
      <c r="W3" s="5"/>
      <c r="X3" s="5"/>
      <c r="Y3" s="5"/>
      <c r="Z3" s="5"/>
      <c r="AA3" s="5"/>
      <c r="AB3" s="5"/>
      <c r="AC3" s="5"/>
      <c r="AD3" s="5"/>
      <c r="AE3" s="5"/>
      <c r="AF3" s="5"/>
      <c r="AG3" s="5"/>
    </row>
    <row r="4" spans="1:40" ht="15" customHeight="1" x14ac:dyDescent="0.25">
      <c r="A4" s="574" t="s">
        <v>1015</v>
      </c>
      <c r="B4" s="56" t="s">
        <v>1060</v>
      </c>
      <c r="C4" s="56">
        <v>1990</v>
      </c>
      <c r="D4" s="56">
        <v>1991</v>
      </c>
      <c r="E4" s="56">
        <v>1992</v>
      </c>
      <c r="F4" s="56">
        <v>1993</v>
      </c>
      <c r="G4" s="56">
        <v>1994</v>
      </c>
      <c r="H4" s="56">
        <v>1995</v>
      </c>
      <c r="I4" s="56">
        <v>1996</v>
      </c>
      <c r="J4" s="56">
        <v>1997</v>
      </c>
      <c r="K4" s="56">
        <v>1998</v>
      </c>
      <c r="L4" s="56">
        <v>1999</v>
      </c>
      <c r="M4" s="56">
        <v>2000</v>
      </c>
      <c r="N4" s="56">
        <v>2001</v>
      </c>
      <c r="O4" s="56">
        <v>2002</v>
      </c>
      <c r="P4" s="56">
        <v>2003</v>
      </c>
      <c r="Q4" s="56">
        <v>2004</v>
      </c>
      <c r="R4" s="176">
        <v>2005</v>
      </c>
      <c r="S4" s="56">
        <v>2006</v>
      </c>
      <c r="T4" s="56">
        <v>2007</v>
      </c>
      <c r="U4" s="56">
        <v>2008</v>
      </c>
      <c r="V4" s="56">
        <v>2009</v>
      </c>
      <c r="W4" s="56">
        <v>2010</v>
      </c>
      <c r="X4" s="56">
        <v>2011</v>
      </c>
      <c r="Y4" s="56">
        <v>2012</v>
      </c>
      <c r="Z4" s="56">
        <v>2013</v>
      </c>
      <c r="AA4" s="56">
        <v>2014</v>
      </c>
      <c r="AB4" s="56">
        <v>2015</v>
      </c>
      <c r="AC4" s="56">
        <v>2016</v>
      </c>
      <c r="AD4" s="56">
        <v>2017</v>
      </c>
      <c r="AE4" s="56">
        <v>2018</v>
      </c>
      <c r="AF4" s="56">
        <v>2019</v>
      </c>
      <c r="AG4" s="56">
        <v>2020</v>
      </c>
    </row>
    <row r="5" spans="1:40" ht="15" customHeight="1" x14ac:dyDescent="0.25">
      <c r="A5" s="574"/>
      <c r="B5" s="7" t="s">
        <v>1061</v>
      </c>
      <c r="C5" s="57">
        <f>SUM(C30,C55)</f>
        <v>1665810.8856354319</v>
      </c>
      <c r="D5" s="57">
        <f t="shared" ref="D5:AG5" si="0">SUM(D30,D55)</f>
        <v>1726212.2796526486</v>
      </c>
      <c r="E5" s="57">
        <f t="shared" si="0"/>
        <v>1846734.361132208</v>
      </c>
      <c r="F5" s="57">
        <f t="shared" si="0"/>
        <v>1930905.8722064402</v>
      </c>
      <c r="G5" s="57">
        <f t="shared" si="0"/>
        <v>2021498.9191586326</v>
      </c>
      <c r="H5" s="57">
        <f t="shared" si="0"/>
        <v>2073947.2128396395</v>
      </c>
      <c r="I5" s="57">
        <f t="shared" si="0"/>
        <v>2102327.0318871071</v>
      </c>
      <c r="J5" s="57">
        <f t="shared" si="0"/>
        <v>2119446.606357764</v>
      </c>
      <c r="K5" s="57">
        <f t="shared" si="0"/>
        <v>2110573.8217042149</v>
      </c>
      <c r="L5" s="57">
        <f t="shared" si="0"/>
        <v>2065107.0648670471</v>
      </c>
      <c r="M5" s="57">
        <f t="shared" si="0"/>
        <v>1968783.0954795703</v>
      </c>
      <c r="N5" s="57">
        <f t="shared" si="0"/>
        <v>1859169.0012949933</v>
      </c>
      <c r="O5" s="57">
        <f t="shared" si="0"/>
        <v>1671376.5388445258</v>
      </c>
      <c r="P5" s="57">
        <f t="shared" si="0"/>
        <v>1519990.7676451686</v>
      </c>
      <c r="Q5" s="57">
        <f t="shared" si="0"/>
        <v>1383714.3223320548</v>
      </c>
      <c r="R5" s="177">
        <f t="shared" si="0"/>
        <v>1238860.4763368363</v>
      </c>
      <c r="S5" s="57">
        <f t="shared" si="0"/>
        <v>1086572.1069430476</v>
      </c>
      <c r="T5" s="57">
        <f t="shared" si="0"/>
        <v>954103.7948608303</v>
      </c>
      <c r="U5" s="57">
        <f t="shared" si="0"/>
        <v>822655.29956818861</v>
      </c>
      <c r="V5" s="57">
        <f t="shared" si="0"/>
        <v>696527.8115763067</v>
      </c>
      <c r="W5" s="57">
        <f t="shared" si="0"/>
        <v>627049.64453940873</v>
      </c>
      <c r="X5" s="57">
        <f t="shared" si="0"/>
        <v>534314.33100509166</v>
      </c>
      <c r="Y5" s="57">
        <f t="shared" si="0"/>
        <v>465492.28686141898</v>
      </c>
      <c r="Z5" s="57">
        <f t="shared" si="0"/>
        <v>413095.4507460962</v>
      </c>
      <c r="AA5" s="57">
        <f t="shared" si="0"/>
        <v>373314.70513388782</v>
      </c>
      <c r="AB5" s="57">
        <f t="shared" si="0"/>
        <v>337483.74809093249</v>
      </c>
      <c r="AC5" s="57">
        <f t="shared" si="0"/>
        <v>326160.57309144788</v>
      </c>
      <c r="AD5" s="57">
        <f t="shared" si="0"/>
        <v>295965.41668283992</v>
      </c>
      <c r="AE5" s="57">
        <f t="shared" si="0"/>
        <v>0</v>
      </c>
      <c r="AF5" s="57">
        <f t="shared" si="0"/>
        <v>0</v>
      </c>
      <c r="AG5" s="57">
        <f t="shared" si="0"/>
        <v>0</v>
      </c>
      <c r="AH5" s="3" t="s">
        <v>1062</v>
      </c>
      <c r="AK5" s="554">
        <f>Summary!D5</f>
        <v>15.848591000000001</v>
      </c>
      <c r="AL5" s="3" t="s">
        <v>1063</v>
      </c>
    </row>
    <row r="6" spans="1:40" ht="14.45" customHeight="1" x14ac:dyDescent="0.25">
      <c r="A6" s="574"/>
      <c r="B6" s="11" t="s">
        <v>1064</v>
      </c>
      <c r="C6" s="58">
        <f t="shared" ref="C6:AG6" si="1">SUM(C31,C56)</f>
        <v>1047128.6110463936</v>
      </c>
      <c r="D6" s="58">
        <f t="shared" si="1"/>
        <v>1013210.9862075937</v>
      </c>
      <c r="E6" s="58">
        <f t="shared" si="1"/>
        <v>1045612.4865847817</v>
      </c>
      <c r="F6" s="58">
        <f t="shared" si="1"/>
        <v>1064430.7606053608</v>
      </c>
      <c r="G6" s="58">
        <f t="shared" si="1"/>
        <v>1104800.349628388</v>
      </c>
      <c r="H6" s="58">
        <f t="shared" si="1"/>
        <v>1117291.0671501504</v>
      </c>
      <c r="I6" s="58">
        <f t="shared" si="1"/>
        <v>1114162.231491162</v>
      </c>
      <c r="J6" s="58">
        <f t="shared" si="1"/>
        <v>1099487.9365830224</v>
      </c>
      <c r="K6" s="58">
        <f t="shared" si="1"/>
        <v>1092089.7994278714</v>
      </c>
      <c r="L6" s="58">
        <f t="shared" si="1"/>
        <v>1073908.452426034</v>
      </c>
      <c r="M6" s="58">
        <f t="shared" si="1"/>
        <v>1016541.7143533968</v>
      </c>
      <c r="N6" s="58">
        <f t="shared" si="1"/>
        <v>958975.74147312425</v>
      </c>
      <c r="O6" s="58">
        <f t="shared" si="1"/>
        <v>893388.06163312891</v>
      </c>
      <c r="P6" s="58">
        <f t="shared" si="1"/>
        <v>817106.16378662724</v>
      </c>
      <c r="Q6" s="58">
        <f t="shared" si="1"/>
        <v>756800.88133240654</v>
      </c>
      <c r="R6" s="178">
        <f t="shared" si="1"/>
        <v>682012.62607401761</v>
      </c>
      <c r="S6" s="58">
        <f t="shared" si="1"/>
        <v>595231.82006888348</v>
      </c>
      <c r="T6" s="58">
        <f t="shared" si="1"/>
        <v>523886.52496399498</v>
      </c>
      <c r="U6" s="58">
        <f t="shared" si="1"/>
        <v>450558.66539536184</v>
      </c>
      <c r="V6" s="58">
        <f t="shared" si="1"/>
        <v>505514.96124952659</v>
      </c>
      <c r="W6" s="58">
        <f t="shared" si="1"/>
        <v>455927.59531400341</v>
      </c>
      <c r="X6" s="58">
        <f t="shared" si="1"/>
        <v>393184.09273597947</v>
      </c>
      <c r="Y6" s="58">
        <f t="shared" si="1"/>
        <v>342768.62963382754</v>
      </c>
      <c r="Z6" s="58">
        <f t="shared" si="1"/>
        <v>302830.04762691644</v>
      </c>
      <c r="AA6" s="58">
        <f t="shared" si="1"/>
        <v>267639.51879982516</v>
      </c>
      <c r="AB6" s="58">
        <f t="shared" si="1"/>
        <v>243083.56132318691</v>
      </c>
      <c r="AC6" s="58">
        <f t="shared" si="1"/>
        <v>221037.63965328701</v>
      </c>
      <c r="AD6" s="553">
        <f t="shared" si="1"/>
        <v>198243.11801959985</v>
      </c>
      <c r="AE6" s="58">
        <f t="shared" si="1"/>
        <v>0</v>
      </c>
      <c r="AF6" s="58">
        <f t="shared" si="1"/>
        <v>0</v>
      </c>
      <c r="AG6" s="58">
        <f t="shared" si="1"/>
        <v>0</v>
      </c>
      <c r="AH6" s="552" t="s">
        <v>1065</v>
      </c>
      <c r="AI6" s="548">
        <f>AD6+AD7+AD11+AD12+AD22</f>
        <v>276347.41264417005</v>
      </c>
      <c r="AJ6" s="561">
        <f>AG152</f>
        <v>0.77731829248700124</v>
      </c>
      <c r="AL6" s="555">
        <v>0.25</v>
      </c>
      <c r="AM6" s="3">
        <f>$AK$5*AJ6*AL6</f>
        <v>3.079849923611214</v>
      </c>
    </row>
    <row r="7" spans="1:40" ht="14.45" customHeight="1" x14ac:dyDescent="0.25">
      <c r="A7" s="574"/>
      <c r="B7" s="11" t="s">
        <v>1066</v>
      </c>
      <c r="C7" s="58">
        <f t="shared" ref="C7:AG7" si="2">SUM(C32,C57)</f>
        <v>579217.34284942271</v>
      </c>
      <c r="D7" s="58">
        <f t="shared" si="2"/>
        <v>669778.23795277218</v>
      </c>
      <c r="E7" s="58">
        <f t="shared" si="2"/>
        <v>757145.78599946876</v>
      </c>
      <c r="F7" s="58">
        <f t="shared" si="2"/>
        <v>821951.49431255658</v>
      </c>
      <c r="G7" s="58">
        <f t="shared" si="2"/>
        <v>869930.69827513082</v>
      </c>
      <c r="H7" s="58">
        <f t="shared" si="2"/>
        <v>908478.23079753411</v>
      </c>
      <c r="I7" s="58">
        <f t="shared" si="2"/>
        <v>937591.95177199412</v>
      </c>
      <c r="J7" s="58">
        <f t="shared" si="2"/>
        <v>966960.47905592143</v>
      </c>
      <c r="K7" s="58">
        <f t="shared" si="2"/>
        <v>962783.58204520482</v>
      </c>
      <c r="L7" s="58">
        <f t="shared" si="2"/>
        <v>935516.19623463182</v>
      </c>
      <c r="M7" s="58">
        <f t="shared" si="2"/>
        <v>899990.91704402212</v>
      </c>
      <c r="N7" s="58">
        <f t="shared" si="2"/>
        <v>855391.94950549444</v>
      </c>
      <c r="O7" s="58">
        <f t="shared" si="2"/>
        <v>731871.21872846014</v>
      </c>
      <c r="P7" s="58">
        <f t="shared" si="2"/>
        <v>656574.0220631198</v>
      </c>
      <c r="Q7" s="58">
        <f t="shared" si="2"/>
        <v>582776.58554784185</v>
      </c>
      <c r="R7" s="178">
        <f t="shared" si="2"/>
        <v>518237.15487741405</v>
      </c>
      <c r="S7" s="58">
        <f t="shared" si="2"/>
        <v>479349.29353108752</v>
      </c>
      <c r="T7" s="58">
        <f t="shared" si="2"/>
        <v>418682.62744988367</v>
      </c>
      <c r="U7" s="58">
        <f t="shared" si="2"/>
        <v>360835.02803456708</v>
      </c>
      <c r="V7" s="58">
        <f t="shared" si="2"/>
        <v>175311.20543806831</v>
      </c>
      <c r="W7" s="58">
        <f t="shared" si="2"/>
        <v>157884.13492528087</v>
      </c>
      <c r="X7" s="58">
        <f t="shared" si="2"/>
        <v>130059.63385405422</v>
      </c>
      <c r="Y7" s="58">
        <f t="shared" si="2"/>
        <v>111978.32698136859</v>
      </c>
      <c r="Z7" s="58">
        <f t="shared" si="2"/>
        <v>100127.73944264303</v>
      </c>
      <c r="AA7" s="58">
        <f t="shared" si="2"/>
        <v>95927.501747301852</v>
      </c>
      <c r="AB7" s="58">
        <f t="shared" si="2"/>
        <v>85461.465226473112</v>
      </c>
      <c r="AC7" s="58">
        <f t="shared" si="2"/>
        <v>83008.01785999829</v>
      </c>
      <c r="AD7" s="553">
        <f t="shared" si="2"/>
        <v>76999.366730765425</v>
      </c>
      <c r="AE7" s="58">
        <f t="shared" si="2"/>
        <v>0</v>
      </c>
      <c r="AF7" s="58">
        <f t="shared" si="2"/>
        <v>0</v>
      </c>
      <c r="AG7" s="58">
        <f t="shared" si="2"/>
        <v>0</v>
      </c>
      <c r="AH7" s="3" t="s">
        <v>1067</v>
      </c>
      <c r="AI7" s="560">
        <f>AD8+AD13+AD23+AD24</f>
        <v>25491.85002029391</v>
      </c>
      <c r="AJ7" s="549">
        <f>AI7/AD25</f>
        <v>7.1136727191627641E-2</v>
      </c>
      <c r="AL7" s="555">
        <v>0.25</v>
      </c>
      <c r="AM7" s="3">
        <f t="shared" ref="AM7:AM8" si="3">$AK$5*AJ7*AL7</f>
        <v>0.28185422358467127</v>
      </c>
      <c r="AN7" s="3">
        <f>AM7/AK5</f>
        <v>1.778418179790691E-2</v>
      </c>
    </row>
    <row r="8" spans="1:40" ht="14.45" customHeight="1" x14ac:dyDescent="0.25">
      <c r="A8" s="574"/>
      <c r="B8" s="11" t="s">
        <v>1068</v>
      </c>
      <c r="C8" s="58">
        <f t="shared" ref="C8:AG8" si="4">SUM(C33,C58)</f>
        <v>37859.043421699658</v>
      </c>
      <c r="D8" s="58">
        <f t="shared" si="4"/>
        <v>41614.042693823852</v>
      </c>
      <c r="E8" s="58">
        <f t="shared" si="4"/>
        <v>42295.370499055418</v>
      </c>
      <c r="F8" s="58">
        <f t="shared" si="4"/>
        <v>42793.668440220485</v>
      </c>
      <c r="G8" s="58">
        <f t="shared" si="4"/>
        <v>44961.779153326992</v>
      </c>
      <c r="H8" s="58">
        <f t="shared" si="4"/>
        <v>46280.488237981226</v>
      </c>
      <c r="I8" s="58">
        <f t="shared" si="4"/>
        <v>48729.657710858577</v>
      </c>
      <c r="J8" s="58">
        <f t="shared" si="4"/>
        <v>51229.123471668412</v>
      </c>
      <c r="K8" s="58">
        <f t="shared" si="4"/>
        <v>53969.382934165529</v>
      </c>
      <c r="L8" s="58">
        <f t="shared" si="4"/>
        <v>53856.443407899525</v>
      </c>
      <c r="M8" s="58">
        <f t="shared" si="4"/>
        <v>50502.332209297107</v>
      </c>
      <c r="N8" s="58">
        <f t="shared" si="4"/>
        <v>43278.236733704252</v>
      </c>
      <c r="O8" s="58">
        <f t="shared" si="4"/>
        <v>44642.301876648635</v>
      </c>
      <c r="P8" s="58">
        <f t="shared" si="4"/>
        <v>44875.375944191495</v>
      </c>
      <c r="Q8" s="58">
        <f t="shared" si="4"/>
        <v>42660.384789167976</v>
      </c>
      <c r="R8" s="178">
        <f t="shared" si="4"/>
        <v>37143.118254382949</v>
      </c>
      <c r="S8" s="58">
        <f t="shared" si="4"/>
        <v>10233.200718100827</v>
      </c>
      <c r="T8" s="58">
        <f t="shared" si="4"/>
        <v>9615.5119375352315</v>
      </c>
      <c r="U8" s="58">
        <f t="shared" si="4"/>
        <v>9215.8366914742564</v>
      </c>
      <c r="V8" s="58">
        <f t="shared" si="4"/>
        <v>12715.648193562374</v>
      </c>
      <c r="W8" s="58">
        <f t="shared" si="4"/>
        <v>10534.09569148323</v>
      </c>
      <c r="X8" s="58">
        <f t="shared" si="4"/>
        <v>8434.9867193343762</v>
      </c>
      <c r="Y8" s="58">
        <f t="shared" si="4"/>
        <v>7747.4268220297117</v>
      </c>
      <c r="Z8" s="58">
        <f t="shared" si="4"/>
        <v>7255.2709340312967</v>
      </c>
      <c r="AA8" s="58">
        <f t="shared" si="4"/>
        <v>6903.3830304653184</v>
      </c>
      <c r="AB8" s="58">
        <f t="shared" si="4"/>
        <v>6176.6206295902657</v>
      </c>
      <c r="AC8" s="58">
        <f t="shared" si="4"/>
        <v>19236.902689351558</v>
      </c>
      <c r="AD8" s="551">
        <f t="shared" si="4"/>
        <v>17849.706740251742</v>
      </c>
      <c r="AE8" s="58">
        <f t="shared" si="4"/>
        <v>0</v>
      </c>
      <c r="AF8" s="58">
        <f t="shared" si="4"/>
        <v>0</v>
      </c>
      <c r="AG8" s="58">
        <f t="shared" si="4"/>
        <v>0</v>
      </c>
      <c r="AH8" s="3" t="s">
        <v>1069</v>
      </c>
      <c r="AI8" s="548">
        <f>AD10+AD5+AD15+AD17+AD18</f>
        <v>331976.27483014716</v>
      </c>
      <c r="AJ8" s="549">
        <f>AI8/AD25</f>
        <v>0.92640219042104266</v>
      </c>
      <c r="AL8" s="555">
        <v>0.1</v>
      </c>
      <c r="AM8" s="3">
        <f t="shared" si="3"/>
        <v>1.4682169417487225</v>
      </c>
    </row>
    <row r="9" spans="1:40" ht="14.45" customHeight="1" x14ac:dyDescent="0.25">
      <c r="A9" s="574"/>
      <c r="B9" s="11" t="s">
        <v>1070</v>
      </c>
      <c r="C9" s="58">
        <f t="shared" ref="C9:AG9" si="5">SUM(C34,C59)</f>
        <v>1605.8883179158611</v>
      </c>
      <c r="D9" s="58">
        <f t="shared" si="5"/>
        <v>1609.0127984589446</v>
      </c>
      <c r="E9" s="58">
        <f t="shared" si="5"/>
        <v>1680.7180489022128</v>
      </c>
      <c r="F9" s="58">
        <f t="shared" si="5"/>
        <v>1729.9488483025327</v>
      </c>
      <c r="G9" s="58">
        <f t="shared" si="5"/>
        <v>1806.0921017866972</v>
      </c>
      <c r="H9" s="58">
        <f t="shared" si="5"/>
        <v>1897.4266539737205</v>
      </c>
      <c r="I9" s="58">
        <f t="shared" si="5"/>
        <v>1843.1909130924282</v>
      </c>
      <c r="J9" s="58">
        <f t="shared" si="5"/>
        <v>1769.0672471520884</v>
      </c>
      <c r="K9" s="58">
        <f t="shared" si="5"/>
        <v>1731.057296973378</v>
      </c>
      <c r="L9" s="58">
        <f t="shared" si="5"/>
        <v>1825.9727984815227</v>
      </c>
      <c r="M9" s="58">
        <f t="shared" si="5"/>
        <v>1748.131872854246</v>
      </c>
      <c r="N9" s="58">
        <f t="shared" si="5"/>
        <v>1523.0735826704858</v>
      </c>
      <c r="O9" s="58">
        <f t="shared" si="5"/>
        <v>1474.9566062881231</v>
      </c>
      <c r="P9" s="58">
        <f t="shared" si="5"/>
        <v>1435.2058512301519</v>
      </c>
      <c r="Q9" s="58">
        <f t="shared" si="5"/>
        <v>1476.4706626384345</v>
      </c>
      <c r="R9" s="178">
        <f t="shared" si="5"/>
        <v>1467.5771310217051</v>
      </c>
      <c r="S9" s="58">
        <f t="shared" si="5"/>
        <v>1757.792624975757</v>
      </c>
      <c r="T9" s="58">
        <f t="shared" si="5"/>
        <v>1919.1305094164513</v>
      </c>
      <c r="U9" s="58">
        <f t="shared" si="5"/>
        <v>2045.7694467854294</v>
      </c>
      <c r="V9" s="58">
        <f t="shared" si="5"/>
        <v>2985.9966951493989</v>
      </c>
      <c r="W9" s="58">
        <f t="shared" si="5"/>
        <v>2703.8186086411688</v>
      </c>
      <c r="X9" s="58">
        <f t="shared" si="5"/>
        <v>2635.617695723593</v>
      </c>
      <c r="Y9" s="58">
        <f t="shared" si="5"/>
        <v>2997.9034241931131</v>
      </c>
      <c r="Z9" s="58">
        <f t="shared" si="5"/>
        <v>2882.3927425054071</v>
      </c>
      <c r="AA9" s="58">
        <f t="shared" si="5"/>
        <v>2844.3015562954979</v>
      </c>
      <c r="AB9" s="58">
        <f t="shared" si="5"/>
        <v>2762.1009116822297</v>
      </c>
      <c r="AC9" s="58">
        <f t="shared" si="5"/>
        <v>2878.0128888110185</v>
      </c>
      <c r="AD9" s="58">
        <f t="shared" si="5"/>
        <v>2873.2251922229389</v>
      </c>
      <c r="AE9" s="58">
        <f t="shared" si="5"/>
        <v>0</v>
      </c>
      <c r="AF9" s="58">
        <f t="shared" si="5"/>
        <v>0</v>
      </c>
      <c r="AG9" s="58">
        <f t="shared" si="5"/>
        <v>0</v>
      </c>
      <c r="AI9" s="62"/>
      <c r="AJ9" s="549"/>
      <c r="AL9" s="555">
        <v>0.15</v>
      </c>
      <c r="AM9" s="3">
        <f>$AK$5*AJ8*AL9</f>
        <v>2.2023254126230833</v>
      </c>
    </row>
    <row r="10" spans="1:40" ht="15" customHeight="1" x14ac:dyDescent="0.25">
      <c r="A10" s="574"/>
      <c r="B10" s="7" t="s">
        <v>1071</v>
      </c>
      <c r="C10" s="57">
        <f t="shared" ref="C10:AG10" si="6">SUM(C35,C60)</f>
        <v>8593.8898204436719</v>
      </c>
      <c r="D10" s="57">
        <f t="shared" si="6"/>
        <v>8574.327585235822</v>
      </c>
      <c r="E10" s="57">
        <f t="shared" si="6"/>
        <v>8913.3209171948329</v>
      </c>
      <c r="F10" s="57">
        <f t="shared" si="6"/>
        <v>9590.7978641825193</v>
      </c>
      <c r="G10" s="57">
        <f t="shared" si="6"/>
        <v>10178.309664379358</v>
      </c>
      <c r="H10" s="57">
        <f t="shared" si="6"/>
        <v>10765.255790422072</v>
      </c>
      <c r="I10" s="57">
        <f t="shared" si="6"/>
        <v>11165.981681897665</v>
      </c>
      <c r="J10" s="57">
        <f t="shared" si="6"/>
        <v>11717.373631323777</v>
      </c>
      <c r="K10" s="57">
        <f t="shared" si="6"/>
        <v>11955.189857307749</v>
      </c>
      <c r="L10" s="57">
        <f t="shared" si="6"/>
        <v>12479.346468810953</v>
      </c>
      <c r="M10" s="57">
        <f t="shared" si="6"/>
        <v>12918.108146807412</v>
      </c>
      <c r="N10" s="57">
        <f t="shared" si="6"/>
        <v>12140.827195241898</v>
      </c>
      <c r="O10" s="57">
        <f t="shared" si="6"/>
        <v>12257.392350904516</v>
      </c>
      <c r="P10" s="57">
        <f t="shared" si="6"/>
        <v>12150.459592939267</v>
      </c>
      <c r="Q10" s="57">
        <f t="shared" si="6"/>
        <v>12558.162292663794</v>
      </c>
      <c r="R10" s="177">
        <f t="shared" si="6"/>
        <v>12245.272919554443</v>
      </c>
      <c r="S10" s="57">
        <f t="shared" si="6"/>
        <v>13443.586917682747</v>
      </c>
      <c r="T10" s="57">
        <f t="shared" si="6"/>
        <v>13820.86967439929</v>
      </c>
      <c r="U10" s="57">
        <f t="shared" si="6"/>
        <v>13917.040752512812</v>
      </c>
      <c r="V10" s="57">
        <f t="shared" si="6"/>
        <v>17490.808580110763</v>
      </c>
      <c r="W10" s="57">
        <f t="shared" si="6"/>
        <v>15651.427958775444</v>
      </c>
      <c r="X10" s="57">
        <f t="shared" si="6"/>
        <v>12504.511295132676</v>
      </c>
      <c r="Y10" s="57">
        <f t="shared" si="6"/>
        <v>10906.996252452038</v>
      </c>
      <c r="Z10" s="57">
        <f t="shared" si="6"/>
        <v>10071.781534581709</v>
      </c>
      <c r="AA10" s="57">
        <f t="shared" si="6"/>
        <v>9292.9029468926747</v>
      </c>
      <c r="AB10" s="57">
        <f t="shared" si="6"/>
        <v>8181.9569431937052</v>
      </c>
      <c r="AC10" s="57">
        <f t="shared" si="6"/>
        <v>6516.4425559671608</v>
      </c>
      <c r="AD10" s="57">
        <f t="shared" si="6"/>
        <v>5423.767530247942</v>
      </c>
      <c r="AE10" s="57">
        <f t="shared" si="6"/>
        <v>0</v>
      </c>
      <c r="AF10" s="57">
        <f t="shared" si="6"/>
        <v>0</v>
      </c>
      <c r="AG10" s="57">
        <f t="shared" si="6"/>
        <v>0</v>
      </c>
      <c r="AH10" s="3" t="s">
        <v>1072</v>
      </c>
      <c r="AI10" s="548">
        <f>AD16</f>
        <v>6702.5805989999999</v>
      </c>
      <c r="AJ10" s="549">
        <f>AI10/AD25</f>
        <v>1.8704003325430745E-2</v>
      </c>
    </row>
    <row r="11" spans="1:40" ht="14.45" customHeight="1" x14ac:dyDescent="0.25">
      <c r="A11" s="574"/>
      <c r="B11" s="11" t="s">
        <v>1064</v>
      </c>
      <c r="C11" s="58">
        <f t="shared" ref="C11:AG11" si="7">SUM(C36,C61)</f>
        <v>178.10958373611456</v>
      </c>
      <c r="D11" s="58">
        <f t="shared" si="7"/>
        <v>157.95400952480728</v>
      </c>
      <c r="E11" s="58">
        <f t="shared" si="7"/>
        <v>156.65691749021704</v>
      </c>
      <c r="F11" s="58">
        <f t="shared" si="7"/>
        <v>153.96151102595437</v>
      </c>
      <c r="G11" s="58">
        <f t="shared" si="7"/>
        <v>151.03385966421195</v>
      </c>
      <c r="H11" s="58">
        <f t="shared" si="7"/>
        <v>144.26838189228837</v>
      </c>
      <c r="I11" s="58">
        <f t="shared" si="7"/>
        <v>139.19193273189484</v>
      </c>
      <c r="J11" s="58">
        <f t="shared" si="7"/>
        <v>137.53941958935431</v>
      </c>
      <c r="K11" s="58">
        <f t="shared" si="7"/>
        <v>130.59568996914433</v>
      </c>
      <c r="L11" s="58">
        <f t="shared" si="7"/>
        <v>126.54763104651676</v>
      </c>
      <c r="M11" s="58">
        <f t="shared" si="7"/>
        <v>119.47657566528665</v>
      </c>
      <c r="N11" s="58">
        <f t="shared" si="7"/>
        <v>107.91092598316219</v>
      </c>
      <c r="O11" s="58">
        <f t="shared" si="7"/>
        <v>108.24427235581848</v>
      </c>
      <c r="P11" s="58">
        <f t="shared" si="7"/>
        <v>106.86314714008503</v>
      </c>
      <c r="Q11" s="58">
        <f t="shared" si="7"/>
        <v>108.17503051238072</v>
      </c>
      <c r="R11" s="178">
        <f t="shared" si="7"/>
        <v>107.2336482647067</v>
      </c>
      <c r="S11" s="58">
        <f t="shared" si="7"/>
        <v>98.481712048265763</v>
      </c>
      <c r="T11" s="58">
        <f t="shared" si="7"/>
        <v>97.624639571780321</v>
      </c>
      <c r="U11" s="58">
        <f t="shared" si="7"/>
        <v>94.867522544332743</v>
      </c>
      <c r="V11" s="58">
        <f t="shared" si="7"/>
        <v>120.47374625998067</v>
      </c>
      <c r="W11" s="58">
        <f t="shared" si="7"/>
        <v>123.57766330555765</v>
      </c>
      <c r="X11" s="58">
        <f t="shared" si="7"/>
        <v>121.81013199894706</v>
      </c>
      <c r="Y11" s="58">
        <f t="shared" si="7"/>
        <v>121.72517211890337</v>
      </c>
      <c r="Z11" s="58">
        <f t="shared" si="7"/>
        <v>123.22991416656328</v>
      </c>
      <c r="AA11" s="58">
        <f t="shared" si="7"/>
        <v>124.08982047737129</v>
      </c>
      <c r="AB11" s="58">
        <f t="shared" si="7"/>
        <v>127.48788988358093</v>
      </c>
      <c r="AC11" s="58">
        <f t="shared" si="7"/>
        <v>121.32997047283702</v>
      </c>
      <c r="AD11" s="553">
        <f t="shared" si="7"/>
        <v>122.34155095396761</v>
      </c>
      <c r="AE11" s="58">
        <f t="shared" si="7"/>
        <v>0</v>
      </c>
      <c r="AF11" s="58">
        <f t="shared" si="7"/>
        <v>0</v>
      </c>
      <c r="AG11" s="58">
        <f t="shared" si="7"/>
        <v>0</v>
      </c>
    </row>
    <row r="12" spans="1:40" ht="14.45" customHeight="1" x14ac:dyDescent="0.25">
      <c r="A12" s="574"/>
      <c r="B12" s="11" t="s">
        <v>1066</v>
      </c>
      <c r="C12" s="58">
        <f t="shared" ref="C12:AG12" si="8">SUM(C37,C62)</f>
        <v>289.3990667695773</v>
      </c>
      <c r="D12" s="58">
        <f t="shared" si="8"/>
        <v>312.46555241637157</v>
      </c>
      <c r="E12" s="58">
        <f t="shared" si="8"/>
        <v>348.30201250356868</v>
      </c>
      <c r="F12" s="58">
        <f t="shared" si="8"/>
        <v>377.03078536969463</v>
      </c>
      <c r="G12" s="58">
        <f t="shared" si="8"/>
        <v>395.44801090081847</v>
      </c>
      <c r="H12" s="58">
        <f t="shared" si="8"/>
        <v>412.39240667899793</v>
      </c>
      <c r="I12" s="58">
        <f t="shared" si="8"/>
        <v>431.06286219984275</v>
      </c>
      <c r="J12" s="58">
        <f t="shared" si="8"/>
        <v>458.38262505326151</v>
      </c>
      <c r="K12" s="58">
        <f t="shared" si="8"/>
        <v>465.6766518720363</v>
      </c>
      <c r="L12" s="58">
        <f t="shared" si="8"/>
        <v>490.10231971788761</v>
      </c>
      <c r="M12" s="58">
        <f t="shared" si="8"/>
        <v>497.36966412431644</v>
      </c>
      <c r="N12" s="58">
        <f t="shared" si="8"/>
        <v>496.08843982771168</v>
      </c>
      <c r="O12" s="58">
        <f t="shared" si="8"/>
        <v>501.63936201317824</v>
      </c>
      <c r="P12" s="58">
        <f t="shared" si="8"/>
        <v>512.18276948054051</v>
      </c>
      <c r="Q12" s="58">
        <f t="shared" si="8"/>
        <v>514.47560844062764</v>
      </c>
      <c r="R12" s="178">
        <f t="shared" si="8"/>
        <v>519.02253342035726</v>
      </c>
      <c r="S12" s="58">
        <f t="shared" si="8"/>
        <v>594.09852742001272</v>
      </c>
      <c r="T12" s="58">
        <f t="shared" si="8"/>
        <v>763.76601373158303</v>
      </c>
      <c r="U12" s="58">
        <f t="shared" si="8"/>
        <v>766.77055175870976</v>
      </c>
      <c r="V12" s="58">
        <f t="shared" si="8"/>
        <v>431.85473513852696</v>
      </c>
      <c r="W12" s="58">
        <f t="shared" si="8"/>
        <v>448.39939120238478</v>
      </c>
      <c r="X12" s="58">
        <f t="shared" si="8"/>
        <v>424.73118934885508</v>
      </c>
      <c r="Y12" s="58">
        <f t="shared" si="8"/>
        <v>415.72940576740893</v>
      </c>
      <c r="Z12" s="58">
        <f t="shared" si="8"/>
        <v>420.36070507278083</v>
      </c>
      <c r="AA12" s="58">
        <f t="shared" si="8"/>
        <v>448.6531204832163</v>
      </c>
      <c r="AB12" s="58">
        <f t="shared" si="8"/>
        <v>440.17767878100005</v>
      </c>
      <c r="AC12" s="58">
        <f t="shared" si="8"/>
        <v>432.44253015689657</v>
      </c>
      <c r="AD12" s="553">
        <f t="shared" si="8"/>
        <v>435.60972317903475</v>
      </c>
      <c r="AE12" s="58">
        <f t="shared" si="8"/>
        <v>0</v>
      </c>
      <c r="AF12" s="58">
        <f t="shared" si="8"/>
        <v>0</v>
      </c>
      <c r="AG12" s="58">
        <f t="shared" si="8"/>
        <v>0</v>
      </c>
    </row>
    <row r="13" spans="1:40" ht="14.45" customHeight="1" x14ac:dyDescent="0.25">
      <c r="A13" s="574"/>
      <c r="B13" s="11" t="s">
        <v>1068</v>
      </c>
      <c r="C13" s="58">
        <f t="shared" ref="C13:AG13" si="9">SUM(C38,C63)</f>
        <v>8126.3811699379803</v>
      </c>
      <c r="D13" s="58">
        <f t="shared" si="9"/>
        <v>8103.9080232946426</v>
      </c>
      <c r="E13" s="58">
        <f t="shared" si="9"/>
        <v>8408.3619872010458</v>
      </c>
      <c r="F13" s="58">
        <f t="shared" si="9"/>
        <v>9059.8055677868706</v>
      </c>
      <c r="G13" s="58">
        <f t="shared" si="9"/>
        <v>9631.8277938143292</v>
      </c>
      <c r="H13" s="58">
        <f t="shared" si="9"/>
        <v>10208.595001850787</v>
      </c>
      <c r="I13" s="58">
        <f t="shared" si="9"/>
        <v>10595.726886965927</v>
      </c>
      <c r="J13" s="58">
        <f t="shared" si="9"/>
        <v>11121.451586681158</v>
      </c>
      <c r="K13" s="58">
        <f t="shared" si="9"/>
        <v>11358.91751546657</v>
      </c>
      <c r="L13" s="58">
        <f t="shared" si="9"/>
        <v>11862.696518046549</v>
      </c>
      <c r="M13" s="58">
        <f t="shared" si="9"/>
        <v>12301.261907017806</v>
      </c>
      <c r="N13" s="58">
        <f t="shared" si="9"/>
        <v>11536.827829431024</v>
      </c>
      <c r="O13" s="58">
        <f t="shared" si="9"/>
        <v>11647.508716535518</v>
      </c>
      <c r="P13" s="58">
        <f t="shared" si="9"/>
        <v>11531.413676318642</v>
      </c>
      <c r="Q13" s="58">
        <f t="shared" si="9"/>
        <v>11935.511653710786</v>
      </c>
      <c r="R13" s="178">
        <f t="shared" si="9"/>
        <v>11619.016737869377</v>
      </c>
      <c r="S13" s="58">
        <f t="shared" si="9"/>
        <v>12751.00667821447</v>
      </c>
      <c r="T13" s="58">
        <f t="shared" si="9"/>
        <v>12959.479021095927</v>
      </c>
      <c r="U13" s="58">
        <f t="shared" si="9"/>
        <v>13055.402678209768</v>
      </c>
      <c r="V13" s="58">
        <f t="shared" si="9"/>
        <v>16938.480098712258</v>
      </c>
      <c r="W13" s="58">
        <f t="shared" si="9"/>
        <v>15079.450904267502</v>
      </c>
      <c r="X13" s="58">
        <f t="shared" si="9"/>
        <v>11957.969973784873</v>
      </c>
      <c r="Y13" s="58">
        <f t="shared" si="9"/>
        <v>10369.541674565726</v>
      </c>
      <c r="Z13" s="58">
        <f t="shared" si="9"/>
        <v>9528.1909153423658</v>
      </c>
      <c r="AA13" s="58">
        <f t="shared" si="9"/>
        <v>8720.1600059320863</v>
      </c>
      <c r="AB13" s="58">
        <f t="shared" si="9"/>
        <v>7614.2913745291225</v>
      </c>
      <c r="AC13" s="58">
        <f t="shared" si="9"/>
        <v>5962.6700553374276</v>
      </c>
      <c r="AD13" s="551">
        <f t="shared" si="9"/>
        <v>4865.8162561149393</v>
      </c>
      <c r="AE13" s="58">
        <f t="shared" si="9"/>
        <v>0</v>
      </c>
      <c r="AF13" s="58">
        <f t="shared" si="9"/>
        <v>0</v>
      </c>
      <c r="AG13" s="58">
        <f t="shared" si="9"/>
        <v>0</v>
      </c>
    </row>
    <row r="14" spans="1:40" ht="15" customHeight="1" x14ac:dyDescent="0.25">
      <c r="A14" s="574"/>
      <c r="B14" s="7" t="s">
        <v>1073</v>
      </c>
      <c r="C14" s="57">
        <f t="shared" ref="C14:AG14" si="10">SUM(C39,C64)</f>
        <v>49622.55918168783</v>
      </c>
      <c r="D14" s="57">
        <f t="shared" si="10"/>
        <v>52835.044785448808</v>
      </c>
      <c r="E14" s="57">
        <f t="shared" si="10"/>
        <v>52434.771453447371</v>
      </c>
      <c r="F14" s="57">
        <f t="shared" si="10"/>
        <v>65459.4021328167</v>
      </c>
      <c r="G14" s="57">
        <f t="shared" si="10"/>
        <v>76702.221981454015</v>
      </c>
      <c r="H14" s="57">
        <f t="shared" si="10"/>
        <v>79235.718058873448</v>
      </c>
      <c r="I14" s="57">
        <f t="shared" si="10"/>
        <v>83461.560178451895</v>
      </c>
      <c r="J14" s="57">
        <f t="shared" si="10"/>
        <v>83392.43482932364</v>
      </c>
      <c r="K14" s="57">
        <f t="shared" si="10"/>
        <v>77083.620164745429</v>
      </c>
      <c r="L14" s="57">
        <f t="shared" si="10"/>
        <v>77797.641772555915</v>
      </c>
      <c r="M14" s="57">
        <f t="shared" si="10"/>
        <v>47777.297408039965</v>
      </c>
      <c r="N14" s="57">
        <f t="shared" si="10"/>
        <v>61531.300323682386</v>
      </c>
      <c r="O14" s="57">
        <f t="shared" si="10"/>
        <v>70256.308663971271</v>
      </c>
      <c r="P14" s="57">
        <f t="shared" si="10"/>
        <v>69463.353657439176</v>
      </c>
      <c r="Q14" s="57">
        <f t="shared" si="10"/>
        <v>61118.554099048895</v>
      </c>
      <c r="R14" s="177">
        <f t="shared" si="10"/>
        <v>74099.828126148903</v>
      </c>
      <c r="S14" s="57">
        <f t="shared" si="10"/>
        <v>74824.974150637194</v>
      </c>
      <c r="T14" s="57">
        <f t="shared" si="10"/>
        <v>66787.174578642342</v>
      </c>
      <c r="U14" s="57">
        <f t="shared" si="10"/>
        <v>56682.355716368475</v>
      </c>
      <c r="V14" s="57">
        <f t="shared" si="10"/>
        <v>50999.199679167803</v>
      </c>
      <c r="W14" s="57">
        <f t="shared" si="10"/>
        <v>50886.09910315388</v>
      </c>
      <c r="X14" s="57">
        <f t="shared" si="10"/>
        <v>51318.873127426021</v>
      </c>
      <c r="Y14" s="57">
        <f t="shared" si="10"/>
        <v>50286.248624647953</v>
      </c>
      <c r="Z14" s="57">
        <f t="shared" si="10"/>
        <v>48745.138737021043</v>
      </c>
      <c r="AA14" s="57">
        <f t="shared" si="10"/>
        <v>51087.73253153429</v>
      </c>
      <c r="AB14" s="57">
        <f t="shared" si="10"/>
        <v>55655.576319103893</v>
      </c>
      <c r="AC14" s="57">
        <f t="shared" si="10"/>
        <v>57069.787890141663</v>
      </c>
      <c r="AD14" s="58">
        <f t="shared" si="10"/>
        <v>53637.565999799037</v>
      </c>
      <c r="AE14" s="57">
        <f t="shared" si="10"/>
        <v>0</v>
      </c>
      <c r="AF14" s="57">
        <f t="shared" si="10"/>
        <v>0</v>
      </c>
      <c r="AG14" s="57">
        <f t="shared" si="10"/>
        <v>0</v>
      </c>
    </row>
    <row r="15" spans="1:40" ht="14.45" customHeight="1" x14ac:dyDescent="0.25">
      <c r="A15" s="574"/>
      <c r="B15" s="11" t="s">
        <v>1074</v>
      </c>
      <c r="C15" s="58">
        <f t="shared" ref="C15:AG15" si="11">SUM(C40,C65)</f>
        <v>1802.4795559569816</v>
      </c>
      <c r="D15" s="58">
        <f t="shared" si="11"/>
        <v>2354.7476639720003</v>
      </c>
      <c r="E15" s="58">
        <f t="shared" si="11"/>
        <v>1868.9733908638032</v>
      </c>
      <c r="F15" s="58">
        <f t="shared" si="11"/>
        <v>1864.241144969691</v>
      </c>
      <c r="G15" s="58">
        <f t="shared" si="11"/>
        <v>1851.7567771969098</v>
      </c>
      <c r="H15" s="58">
        <f t="shared" si="11"/>
        <v>2281.2465610750714</v>
      </c>
      <c r="I15" s="58">
        <f t="shared" si="11"/>
        <v>2133.7001321719736</v>
      </c>
      <c r="J15" s="58">
        <f t="shared" si="11"/>
        <v>2120.1262748105655</v>
      </c>
      <c r="K15" s="58">
        <f t="shared" si="11"/>
        <v>2127.9787955572401</v>
      </c>
      <c r="L15" s="58">
        <f t="shared" si="11"/>
        <v>2319.6119644551559</v>
      </c>
      <c r="M15" s="58">
        <f t="shared" si="11"/>
        <v>2372.2111604213405</v>
      </c>
      <c r="N15" s="58">
        <f t="shared" si="11"/>
        <v>2538.1166074233333</v>
      </c>
      <c r="O15" s="58">
        <f t="shared" si="11"/>
        <v>2321.5719673222047</v>
      </c>
      <c r="P15" s="58">
        <f t="shared" si="11"/>
        <v>2358.8410881912869</v>
      </c>
      <c r="Q15" s="58">
        <f t="shared" si="11"/>
        <v>2021.0519690895903</v>
      </c>
      <c r="R15" s="178">
        <f t="shared" si="11"/>
        <v>2583.8497437456695</v>
      </c>
      <c r="S15" s="58">
        <f t="shared" si="11"/>
        <v>2488.4117968161763</v>
      </c>
      <c r="T15" s="58">
        <f t="shared" si="11"/>
        <v>2329.8598858630694</v>
      </c>
      <c r="U15" s="58">
        <f t="shared" si="11"/>
        <v>2126.085521043</v>
      </c>
      <c r="V15" s="58">
        <f t="shared" si="11"/>
        <v>2108.4743771905355</v>
      </c>
      <c r="W15" s="58">
        <f t="shared" si="11"/>
        <v>2340.7411753330002</v>
      </c>
      <c r="X15" s="58">
        <f t="shared" si="11"/>
        <v>2095.586184835</v>
      </c>
      <c r="Y15" s="58">
        <f t="shared" si="11"/>
        <v>1991.9050174539998</v>
      </c>
      <c r="Z15" s="58">
        <f t="shared" si="11"/>
        <v>2031.769638965</v>
      </c>
      <c r="AA15" s="58">
        <f t="shared" si="11"/>
        <v>2174.7352774400001</v>
      </c>
      <c r="AB15" s="58">
        <f t="shared" si="11"/>
        <v>4840.2778076619998</v>
      </c>
      <c r="AC15" s="58">
        <f t="shared" si="11"/>
        <v>5377.7457296969988</v>
      </c>
      <c r="AD15" s="58">
        <f t="shared" si="11"/>
        <v>5377.7457296969988</v>
      </c>
      <c r="AE15" s="58">
        <f t="shared" si="11"/>
        <v>0</v>
      </c>
      <c r="AF15" s="58">
        <f t="shared" si="11"/>
        <v>0</v>
      </c>
      <c r="AG15" s="58">
        <f t="shared" si="11"/>
        <v>0</v>
      </c>
    </row>
    <row r="16" spans="1:40" ht="14.45" customHeight="1" x14ac:dyDescent="0.25">
      <c r="A16" s="574"/>
      <c r="B16" s="11" t="s">
        <v>1075</v>
      </c>
      <c r="C16" s="58">
        <f t="shared" ref="C16:AG16" si="12">SUM(C41,C66)</f>
        <v>2876.7913102499997</v>
      </c>
      <c r="D16" s="58">
        <f t="shared" si="12"/>
        <v>2606.1407872499999</v>
      </c>
      <c r="E16" s="58">
        <f t="shared" si="12"/>
        <v>1712.0044012499998</v>
      </c>
      <c r="F16" s="58">
        <f t="shared" si="12"/>
        <v>1673.0634277499998</v>
      </c>
      <c r="G16" s="58">
        <f t="shared" si="12"/>
        <v>1724.3751525000002</v>
      </c>
      <c r="H16" s="58">
        <f t="shared" si="12"/>
        <v>2294.0751405000001</v>
      </c>
      <c r="I16" s="58">
        <f t="shared" si="12"/>
        <v>2450.6996084999996</v>
      </c>
      <c r="J16" s="58">
        <f t="shared" si="12"/>
        <v>2930.0393264999993</v>
      </c>
      <c r="K16" s="58">
        <f t="shared" si="12"/>
        <v>3049.1212537500001</v>
      </c>
      <c r="L16" s="58">
        <f t="shared" si="12"/>
        <v>2843.2289242500001</v>
      </c>
      <c r="M16" s="58">
        <f t="shared" si="12"/>
        <v>3193.4825422500003</v>
      </c>
      <c r="N16" s="58">
        <f t="shared" si="12"/>
        <v>2547.9444704999996</v>
      </c>
      <c r="O16" s="58">
        <f t="shared" si="12"/>
        <v>2151.4349999999999</v>
      </c>
      <c r="P16" s="58">
        <f t="shared" si="12"/>
        <v>5279.5139182500006</v>
      </c>
      <c r="Q16" s="58">
        <f t="shared" si="12"/>
        <v>5838.0264442500011</v>
      </c>
      <c r="R16" s="178">
        <f t="shared" si="12"/>
        <v>5427.8553615000001</v>
      </c>
      <c r="S16" s="58">
        <f t="shared" si="12"/>
        <v>4376.7717922499996</v>
      </c>
      <c r="T16" s="58">
        <f t="shared" si="12"/>
        <v>3249.957711</v>
      </c>
      <c r="U16" s="58">
        <f t="shared" si="12"/>
        <v>1516.9768184999998</v>
      </c>
      <c r="V16" s="58">
        <f t="shared" si="12"/>
        <v>2419.7189444999999</v>
      </c>
      <c r="W16" s="58">
        <f t="shared" si="12"/>
        <v>4828.4655704999986</v>
      </c>
      <c r="X16" s="58">
        <f t="shared" si="12"/>
        <v>6228.9421837499995</v>
      </c>
      <c r="Y16" s="58">
        <f t="shared" si="12"/>
        <v>5667.3100770000001</v>
      </c>
      <c r="Z16" s="58">
        <f t="shared" si="12"/>
        <v>6637.8224054999991</v>
      </c>
      <c r="AA16" s="58">
        <f t="shared" si="12"/>
        <v>8198.2582110000003</v>
      </c>
      <c r="AB16" s="58">
        <f t="shared" si="12"/>
        <v>6572.0960662499992</v>
      </c>
      <c r="AC16" s="58">
        <f t="shared" si="12"/>
        <v>6164.6142772499988</v>
      </c>
      <c r="AD16" s="58">
        <f t="shared" si="12"/>
        <v>6702.5805989999999</v>
      </c>
      <c r="AE16" s="58">
        <f t="shared" si="12"/>
        <v>0</v>
      </c>
      <c r="AF16" s="58">
        <f t="shared" si="12"/>
        <v>0</v>
      </c>
      <c r="AG16" s="58">
        <f t="shared" si="12"/>
        <v>0</v>
      </c>
    </row>
    <row r="17" spans="1:34" ht="14.45" customHeight="1" x14ac:dyDescent="0.25">
      <c r="A17" s="574"/>
      <c r="B17" s="11" t="s">
        <v>1076</v>
      </c>
      <c r="C17" s="58">
        <f t="shared" ref="C17:AG17" si="13">SUM(C42,C67)</f>
        <v>10063.427813626</v>
      </c>
      <c r="D17" s="58">
        <f t="shared" si="13"/>
        <v>9723.1778110939995</v>
      </c>
      <c r="E17" s="58">
        <f t="shared" si="13"/>
        <v>10306.224345252002</v>
      </c>
      <c r="F17" s="58">
        <f t="shared" si="13"/>
        <v>10182.507237496</v>
      </c>
      <c r="G17" s="58">
        <f t="shared" si="13"/>
        <v>11516.801192545001</v>
      </c>
      <c r="H17" s="58">
        <f t="shared" si="13"/>
        <v>11330.240842349001</v>
      </c>
      <c r="I17" s="58">
        <f t="shared" si="13"/>
        <v>10747.314937084</v>
      </c>
      <c r="J17" s="58">
        <f t="shared" si="13"/>
        <v>11273.816778532002</v>
      </c>
      <c r="K17" s="58">
        <f t="shared" si="13"/>
        <v>9989.0016955409992</v>
      </c>
      <c r="L17" s="58">
        <f t="shared" si="13"/>
        <v>10424.984425559</v>
      </c>
      <c r="M17" s="58">
        <f t="shared" si="13"/>
        <v>9724.2891429750016</v>
      </c>
      <c r="N17" s="58">
        <f t="shared" si="13"/>
        <v>9998.2345447599982</v>
      </c>
      <c r="O17" s="58">
        <f t="shared" si="13"/>
        <v>10042.352626284001</v>
      </c>
      <c r="P17" s="58">
        <f t="shared" si="13"/>
        <v>12430.618235915001</v>
      </c>
      <c r="Q17" s="58">
        <f t="shared" si="13"/>
        <v>18841.340716319002</v>
      </c>
      <c r="R17" s="178">
        <f t="shared" si="13"/>
        <v>20341.113268883004</v>
      </c>
      <c r="S17" s="58">
        <f t="shared" si="13"/>
        <v>23547.08018003</v>
      </c>
      <c r="T17" s="58">
        <f t="shared" si="13"/>
        <v>20604.602773535004</v>
      </c>
      <c r="U17" s="58">
        <f t="shared" si="13"/>
        <v>17221.704373115001</v>
      </c>
      <c r="V17" s="58">
        <f t="shared" si="13"/>
        <v>14293.338553989004</v>
      </c>
      <c r="W17" s="58">
        <f t="shared" si="13"/>
        <v>14836.257718634002</v>
      </c>
      <c r="X17" s="58">
        <f t="shared" si="13"/>
        <v>13667.252973352002</v>
      </c>
      <c r="Y17" s="58">
        <f t="shared" si="13"/>
        <v>15408.642987925003</v>
      </c>
      <c r="Z17" s="58">
        <f t="shared" si="13"/>
        <v>12845.103509040002</v>
      </c>
      <c r="AA17" s="58">
        <f t="shared" si="13"/>
        <v>14422.708723906999</v>
      </c>
      <c r="AB17" s="58">
        <f t="shared" si="13"/>
        <v>15475.831400502</v>
      </c>
      <c r="AC17" s="58">
        <f t="shared" si="13"/>
        <v>16828.230655126001</v>
      </c>
      <c r="AD17" s="58">
        <f t="shared" si="13"/>
        <v>15761.125298837389</v>
      </c>
      <c r="AE17" s="58">
        <f t="shared" si="13"/>
        <v>0</v>
      </c>
      <c r="AF17" s="58">
        <f t="shared" si="13"/>
        <v>0</v>
      </c>
      <c r="AG17" s="58">
        <f t="shared" si="13"/>
        <v>0</v>
      </c>
    </row>
    <row r="18" spans="1:34" ht="14.45" customHeight="1" x14ac:dyDescent="0.25">
      <c r="A18" s="574"/>
      <c r="B18" s="11" t="s">
        <v>1077</v>
      </c>
      <c r="C18" s="58">
        <f t="shared" ref="C18:AG18" si="14">SUM(C43,C68)</f>
        <v>6184.4663493761855</v>
      </c>
      <c r="D18" s="58">
        <f t="shared" si="14"/>
        <v>6098.5460548174669</v>
      </c>
      <c r="E18" s="58">
        <f t="shared" si="14"/>
        <v>6475.5303848522344</v>
      </c>
      <c r="F18" s="58">
        <f t="shared" si="14"/>
        <v>6492.050863630172</v>
      </c>
      <c r="G18" s="58">
        <f t="shared" si="14"/>
        <v>9034.1580972264128</v>
      </c>
      <c r="H18" s="58">
        <f t="shared" si="14"/>
        <v>8385.7261477761094</v>
      </c>
      <c r="I18" s="58">
        <f t="shared" si="14"/>
        <v>10619.52928125974</v>
      </c>
      <c r="J18" s="58">
        <f t="shared" si="14"/>
        <v>8361.6876620356361</v>
      </c>
      <c r="K18" s="58">
        <f t="shared" si="14"/>
        <v>7528.0149203596193</v>
      </c>
      <c r="L18" s="58">
        <f t="shared" si="14"/>
        <v>6870.2207221431127</v>
      </c>
      <c r="M18" s="58">
        <f t="shared" si="14"/>
        <v>8572.6838297028808</v>
      </c>
      <c r="N18" s="58">
        <f t="shared" si="14"/>
        <v>8208.4408999307871</v>
      </c>
      <c r="O18" s="58">
        <f t="shared" si="14"/>
        <v>9489.5566732691805</v>
      </c>
      <c r="P18" s="58">
        <f t="shared" si="14"/>
        <v>9386.2745557010276</v>
      </c>
      <c r="Q18" s="58">
        <f t="shared" si="14"/>
        <v>9328.0244235675382</v>
      </c>
      <c r="R18" s="178">
        <f t="shared" si="14"/>
        <v>9858.2620424271809</v>
      </c>
      <c r="S18" s="58">
        <f t="shared" si="14"/>
        <v>10031.951102723157</v>
      </c>
      <c r="T18" s="58">
        <f t="shared" si="14"/>
        <v>13057.949563964597</v>
      </c>
      <c r="U18" s="58">
        <f t="shared" si="14"/>
        <v>11581.0103154974</v>
      </c>
      <c r="V18" s="58">
        <f t="shared" si="14"/>
        <v>15964.46683337562</v>
      </c>
      <c r="W18" s="58">
        <f t="shared" si="14"/>
        <v>12591.901603234435</v>
      </c>
      <c r="X18" s="58">
        <f t="shared" si="14"/>
        <v>11468.453769682728</v>
      </c>
      <c r="Y18" s="58">
        <f t="shared" si="14"/>
        <v>10142.087135553149</v>
      </c>
      <c r="Z18" s="58">
        <f t="shared" si="14"/>
        <v>11203.495795193568</v>
      </c>
      <c r="AA18" s="58">
        <f t="shared" si="14"/>
        <v>9738.9094160416207</v>
      </c>
      <c r="AB18" s="58">
        <f t="shared" si="14"/>
        <v>10891.775721657552</v>
      </c>
      <c r="AC18" s="58">
        <f t="shared" si="14"/>
        <v>12068.34438837595</v>
      </c>
      <c r="AD18" s="58">
        <f t="shared" si="14"/>
        <v>9448.2195885249457</v>
      </c>
      <c r="AE18" s="58">
        <f t="shared" si="14"/>
        <v>0</v>
      </c>
      <c r="AF18" s="58">
        <f t="shared" si="14"/>
        <v>0</v>
      </c>
      <c r="AG18" s="58">
        <f t="shared" si="14"/>
        <v>0</v>
      </c>
    </row>
    <row r="19" spans="1:34" x14ac:dyDescent="0.25">
      <c r="A19" s="574"/>
      <c r="B19" s="11" t="s">
        <v>1078</v>
      </c>
      <c r="C19" s="58">
        <f t="shared" ref="C19:AG19" si="15">SUM(C44,C69)</f>
        <v>27905.659054441279</v>
      </c>
      <c r="D19" s="58">
        <f t="shared" si="15"/>
        <v>31288.510481409765</v>
      </c>
      <c r="E19" s="58">
        <f t="shared" si="15"/>
        <v>31337.6642690972</v>
      </c>
      <c r="F19" s="58">
        <f t="shared" si="15"/>
        <v>37241.888477659042</v>
      </c>
      <c r="G19" s="58">
        <f t="shared" si="15"/>
        <v>43823.321961534646</v>
      </c>
      <c r="H19" s="58">
        <f t="shared" si="15"/>
        <v>47022.418591409514</v>
      </c>
      <c r="I19" s="58">
        <f t="shared" si="15"/>
        <v>49865.38981312824</v>
      </c>
      <c r="J19" s="58">
        <f t="shared" si="15"/>
        <v>51096.148234504799</v>
      </c>
      <c r="K19" s="58">
        <f t="shared" si="15"/>
        <v>52632.674314254087</v>
      </c>
      <c r="L19" s="58">
        <f t="shared" si="15"/>
        <v>52105.732672095997</v>
      </c>
      <c r="M19" s="58">
        <f t="shared" si="15"/>
        <v>20637.900657565442</v>
      </c>
      <c r="N19" s="58">
        <f t="shared" si="15"/>
        <v>31488.905823066882</v>
      </c>
      <c r="O19" s="58">
        <f t="shared" si="15"/>
        <v>39486.626556472314</v>
      </c>
      <c r="P19" s="58">
        <f t="shared" si="15"/>
        <v>33362.660129253127</v>
      </c>
      <c r="Q19" s="58">
        <f t="shared" si="15"/>
        <v>17210.352394878722</v>
      </c>
      <c r="R19" s="178">
        <f t="shared" si="15"/>
        <v>28255.482428880641</v>
      </c>
      <c r="S19" s="58">
        <f t="shared" si="15"/>
        <v>27627.071532003843</v>
      </c>
      <c r="T19" s="58">
        <f t="shared" si="15"/>
        <v>26660.922185441283</v>
      </c>
      <c r="U19" s="58">
        <f t="shared" si="15"/>
        <v>23371.239836284163</v>
      </c>
      <c r="V19" s="58">
        <f t="shared" si="15"/>
        <v>15399.015440908801</v>
      </c>
      <c r="W19" s="58">
        <f t="shared" si="15"/>
        <v>13503.368350690558</v>
      </c>
      <c r="X19" s="58">
        <f t="shared" si="15"/>
        <v>15065.09003900288</v>
      </c>
      <c r="Y19" s="58">
        <f t="shared" si="15"/>
        <v>14615.088623471358</v>
      </c>
      <c r="Z19" s="58">
        <f t="shared" si="15"/>
        <v>13939.171253221119</v>
      </c>
      <c r="AA19" s="58">
        <f t="shared" si="15"/>
        <v>14463.677887127044</v>
      </c>
      <c r="AB19" s="58">
        <f t="shared" si="15"/>
        <v>13678.993253533439</v>
      </c>
      <c r="AC19" s="58">
        <f t="shared" si="15"/>
        <v>12400.97533256448</v>
      </c>
      <c r="AD19" s="58">
        <f t="shared" si="15"/>
        <v>12079.7220696896</v>
      </c>
      <c r="AE19" s="58">
        <f t="shared" si="15"/>
        <v>0</v>
      </c>
      <c r="AF19" s="58">
        <f t="shared" si="15"/>
        <v>0</v>
      </c>
      <c r="AG19" s="58">
        <f t="shared" si="15"/>
        <v>0</v>
      </c>
    </row>
    <row r="20" spans="1:34" x14ac:dyDescent="0.25">
      <c r="A20" s="574"/>
      <c r="B20" s="11" t="s">
        <v>1079</v>
      </c>
      <c r="C20" s="58">
        <f t="shared" ref="C20:AG20" si="16">SUM(C45,C70)</f>
        <v>789.73509803738102</v>
      </c>
      <c r="D20" s="58">
        <f t="shared" si="16"/>
        <v>763.92198690557564</v>
      </c>
      <c r="E20" s="58">
        <f t="shared" si="16"/>
        <v>734.37466213213088</v>
      </c>
      <c r="F20" s="58">
        <f t="shared" si="16"/>
        <v>8005.6509813117991</v>
      </c>
      <c r="G20" s="58">
        <f t="shared" si="16"/>
        <v>8751.808800451041</v>
      </c>
      <c r="H20" s="58">
        <f t="shared" si="16"/>
        <v>7922.0107757637616</v>
      </c>
      <c r="I20" s="58">
        <f t="shared" si="16"/>
        <v>7644.9264063079381</v>
      </c>
      <c r="J20" s="58">
        <f t="shared" si="16"/>
        <v>7610.616552940658</v>
      </c>
      <c r="K20" s="58">
        <f t="shared" si="16"/>
        <v>1756.8291852834834</v>
      </c>
      <c r="L20" s="58">
        <f t="shared" si="16"/>
        <v>3233.8630640526494</v>
      </c>
      <c r="M20" s="58">
        <f t="shared" si="16"/>
        <v>3276.7300751253001</v>
      </c>
      <c r="N20" s="58">
        <f t="shared" si="16"/>
        <v>6749.657978001379</v>
      </c>
      <c r="O20" s="58">
        <f t="shared" si="16"/>
        <v>6764.7658406235623</v>
      </c>
      <c r="P20" s="58">
        <f t="shared" si="16"/>
        <v>6645.4457301287348</v>
      </c>
      <c r="Q20" s="58">
        <f t="shared" si="16"/>
        <v>7879.7581509440397</v>
      </c>
      <c r="R20" s="178">
        <f t="shared" si="16"/>
        <v>7633.2652807124105</v>
      </c>
      <c r="S20" s="58">
        <f t="shared" si="16"/>
        <v>6753.6877468140192</v>
      </c>
      <c r="T20" s="58">
        <f t="shared" si="16"/>
        <v>883.8824588383975</v>
      </c>
      <c r="U20" s="58">
        <f t="shared" si="16"/>
        <v>865.33885192891159</v>
      </c>
      <c r="V20" s="58">
        <f t="shared" si="16"/>
        <v>814.18552920384468</v>
      </c>
      <c r="W20" s="58">
        <f t="shared" si="16"/>
        <v>2785.3646847618779</v>
      </c>
      <c r="X20" s="58">
        <f t="shared" si="16"/>
        <v>2793.5479768034147</v>
      </c>
      <c r="Y20" s="58">
        <f t="shared" si="16"/>
        <v>2461.2147832444493</v>
      </c>
      <c r="Z20" s="58">
        <f t="shared" si="16"/>
        <v>2087.7761351013532</v>
      </c>
      <c r="AA20" s="58">
        <f t="shared" si="16"/>
        <v>2089.4430160186175</v>
      </c>
      <c r="AB20" s="58">
        <f t="shared" si="16"/>
        <v>4196.6020694989029</v>
      </c>
      <c r="AC20" s="58">
        <f t="shared" si="16"/>
        <v>4229.8775071282316</v>
      </c>
      <c r="AD20" s="58">
        <f t="shared" si="16"/>
        <v>4268.1727140501052</v>
      </c>
      <c r="AE20" s="58">
        <f t="shared" si="16"/>
        <v>0</v>
      </c>
      <c r="AF20" s="58">
        <f t="shared" si="16"/>
        <v>0</v>
      </c>
      <c r="AG20" s="58">
        <f t="shared" si="16"/>
        <v>0</v>
      </c>
    </row>
    <row r="21" spans="1:34" x14ac:dyDescent="0.25">
      <c r="A21" s="574"/>
      <c r="B21" s="7" t="s">
        <v>1080</v>
      </c>
      <c r="C21" s="57">
        <f t="shared" ref="C21:AG21" si="17">SUM(C46,C71)</f>
        <v>187.71792677916153</v>
      </c>
      <c r="D21" s="57">
        <f t="shared" si="17"/>
        <v>198.38391233855972</v>
      </c>
      <c r="E21" s="57">
        <f t="shared" si="17"/>
        <v>188.58855478694622</v>
      </c>
      <c r="F21" s="57">
        <f t="shared" si="17"/>
        <v>244.00424716765741</v>
      </c>
      <c r="G21" s="57">
        <f t="shared" si="17"/>
        <v>243.22375885961031</v>
      </c>
      <c r="H21" s="57">
        <f t="shared" si="17"/>
        <v>231.35093264241675</v>
      </c>
      <c r="I21" s="57">
        <f t="shared" si="17"/>
        <v>246.63282750826593</v>
      </c>
      <c r="J21" s="57">
        <f t="shared" si="17"/>
        <v>263.44896679233369</v>
      </c>
      <c r="K21" s="57">
        <f t="shared" si="17"/>
        <v>306.52345016759739</v>
      </c>
      <c r="L21" s="57">
        <f t="shared" si="17"/>
        <v>371.45957599508108</v>
      </c>
      <c r="M21" s="57">
        <f t="shared" si="17"/>
        <v>517.73990886803892</v>
      </c>
      <c r="N21" s="57">
        <f t="shared" si="17"/>
        <v>722.18002119286484</v>
      </c>
      <c r="O21" s="57">
        <f t="shared" si="17"/>
        <v>933.39506606355235</v>
      </c>
      <c r="P21" s="57">
        <f t="shared" si="17"/>
        <v>1454.6561193493337</v>
      </c>
      <c r="Q21" s="57">
        <f t="shared" si="17"/>
        <v>1633.779350814191</v>
      </c>
      <c r="R21" s="177">
        <f t="shared" si="17"/>
        <v>1525.7064004930282</v>
      </c>
      <c r="S21" s="57">
        <f t="shared" si="17"/>
        <v>1687.0743304452703</v>
      </c>
      <c r="T21" s="57">
        <f t="shared" si="17"/>
        <v>1607.6201509442544</v>
      </c>
      <c r="U21" s="57">
        <f t="shared" si="17"/>
        <v>2010.6753498139187</v>
      </c>
      <c r="V21" s="57">
        <f t="shared" si="17"/>
        <v>1966.0575008528697</v>
      </c>
      <c r="W21" s="57">
        <f t="shared" si="17"/>
        <v>2564.6530310708577</v>
      </c>
      <c r="X21" s="57">
        <f t="shared" si="17"/>
        <v>3059.8468892088094</v>
      </c>
      <c r="Y21" s="57">
        <f t="shared" si="17"/>
        <v>3053.1120195946969</v>
      </c>
      <c r="Z21" s="57">
        <f t="shared" si="17"/>
        <v>3210.330619915223</v>
      </c>
      <c r="AA21" s="57">
        <f t="shared" si="17"/>
        <v>3190.2882315712072</v>
      </c>
      <c r="AB21" s="57">
        <f t="shared" si="17"/>
        <v>3536.172363375435</v>
      </c>
      <c r="AC21" s="57">
        <f t="shared" si="17"/>
        <v>3271.5051907331645</v>
      </c>
      <c r="AD21" s="58">
        <f t="shared" si="17"/>
        <v>3323.303643599018</v>
      </c>
      <c r="AE21" s="57">
        <f t="shared" si="17"/>
        <v>0</v>
      </c>
      <c r="AF21" s="57">
        <f t="shared" si="17"/>
        <v>0</v>
      </c>
      <c r="AG21" s="57">
        <f t="shared" si="17"/>
        <v>0</v>
      </c>
    </row>
    <row r="22" spans="1:34" x14ac:dyDescent="0.25">
      <c r="A22" s="574"/>
      <c r="B22" s="11" t="s">
        <v>1081</v>
      </c>
      <c r="C22" s="58">
        <f t="shared" ref="C22:AG22" si="18">SUM(C47,C72)</f>
        <v>40.499152278309111</v>
      </c>
      <c r="D22" s="58">
        <f t="shared" si="18"/>
        <v>47.104002577227661</v>
      </c>
      <c r="E22" s="58">
        <f t="shared" si="18"/>
        <v>50.321149403159531</v>
      </c>
      <c r="F22" s="58">
        <f t="shared" si="18"/>
        <v>68.805708764212611</v>
      </c>
      <c r="G22" s="58">
        <f t="shared" si="18"/>
        <v>76.542946347731416</v>
      </c>
      <c r="H22" s="58">
        <f t="shared" si="18"/>
        <v>72.448581047732674</v>
      </c>
      <c r="I22" s="58">
        <f t="shared" si="18"/>
        <v>75.59787363319046</v>
      </c>
      <c r="J22" s="58">
        <f t="shared" si="18"/>
        <v>80.948772342505677</v>
      </c>
      <c r="K22" s="58">
        <f t="shared" si="18"/>
        <v>89.576167986363913</v>
      </c>
      <c r="L22" s="58">
        <f t="shared" si="18"/>
        <v>103.59799485840554</v>
      </c>
      <c r="M22" s="58">
        <f t="shared" si="18"/>
        <v>139.96731347288261</v>
      </c>
      <c r="N22" s="58">
        <f t="shared" si="18"/>
        <v>181.36405839153383</v>
      </c>
      <c r="O22" s="58">
        <f t="shared" si="18"/>
        <v>226.36732478038851</v>
      </c>
      <c r="P22" s="58">
        <f t="shared" si="18"/>
        <v>343.73328366929297</v>
      </c>
      <c r="Q22" s="58">
        <f t="shared" si="18"/>
        <v>289.64416233995343</v>
      </c>
      <c r="R22" s="178">
        <f t="shared" si="18"/>
        <v>252.61739405868343</v>
      </c>
      <c r="S22" s="58">
        <f t="shared" si="18"/>
        <v>234.50376713724592</v>
      </c>
      <c r="T22" s="58">
        <f t="shared" si="18"/>
        <v>203.00206110205838</v>
      </c>
      <c r="U22" s="58">
        <f t="shared" si="18"/>
        <v>203.3093557384048</v>
      </c>
      <c r="V22" s="58">
        <f t="shared" si="18"/>
        <v>198.34895039916134</v>
      </c>
      <c r="W22" s="58">
        <f t="shared" si="18"/>
        <v>276.62627082980623</v>
      </c>
      <c r="X22" s="58">
        <f t="shared" si="18"/>
        <v>312.2069351387413</v>
      </c>
      <c r="Y22" s="58">
        <f t="shared" si="18"/>
        <v>362.18321548010209</v>
      </c>
      <c r="Z22" s="58">
        <f t="shared" si="18"/>
        <v>417.41694609982875</v>
      </c>
      <c r="AA22" s="58">
        <f t="shared" si="18"/>
        <v>398.99714995555348</v>
      </c>
      <c r="AB22" s="58">
        <f t="shared" si="18"/>
        <v>391.30615023241421</v>
      </c>
      <c r="AC22" s="58">
        <f t="shared" si="18"/>
        <v>431.3251395751941</v>
      </c>
      <c r="AD22" s="553">
        <f t="shared" si="18"/>
        <v>546.97661967179056</v>
      </c>
      <c r="AE22" s="58">
        <f t="shared" si="18"/>
        <v>0</v>
      </c>
      <c r="AF22" s="58">
        <f t="shared" si="18"/>
        <v>0</v>
      </c>
      <c r="AG22" s="58">
        <f t="shared" si="18"/>
        <v>0</v>
      </c>
    </row>
    <row r="23" spans="1:34" x14ac:dyDescent="0.25">
      <c r="A23" s="574"/>
      <c r="B23" s="11" t="s">
        <v>1082</v>
      </c>
      <c r="C23" s="58">
        <f t="shared" ref="C23:AG23" si="19">SUM(C48,C73)</f>
        <v>138.84383005469678</v>
      </c>
      <c r="D23" s="58">
        <f t="shared" si="19"/>
        <v>138.97064485424764</v>
      </c>
      <c r="E23" s="58">
        <f t="shared" si="19"/>
        <v>121.45903334398645</v>
      </c>
      <c r="F23" s="58">
        <f t="shared" si="19"/>
        <v>154.46240703366666</v>
      </c>
      <c r="G23" s="58">
        <f t="shared" si="19"/>
        <v>145.03652131393622</v>
      </c>
      <c r="H23" s="58">
        <f t="shared" si="19"/>
        <v>135.87141174384618</v>
      </c>
      <c r="I23" s="58">
        <f t="shared" si="19"/>
        <v>139.73026748467424</v>
      </c>
      <c r="J23" s="58">
        <f t="shared" si="19"/>
        <v>139.47482254355378</v>
      </c>
      <c r="K23" s="58">
        <f t="shared" si="19"/>
        <v>141.61580073826343</v>
      </c>
      <c r="L23" s="58">
        <f t="shared" si="19"/>
        <v>123.80956074451592</v>
      </c>
      <c r="M23" s="58">
        <f t="shared" si="19"/>
        <v>126.32864663761971</v>
      </c>
      <c r="N23" s="58">
        <f t="shared" si="19"/>
        <v>129.62951229027135</v>
      </c>
      <c r="O23" s="58">
        <f t="shared" si="19"/>
        <v>137.52151417529601</v>
      </c>
      <c r="P23" s="58">
        <f t="shared" si="19"/>
        <v>197.63918389464285</v>
      </c>
      <c r="Q23" s="58">
        <f t="shared" si="19"/>
        <v>159.60779925873749</v>
      </c>
      <c r="R23" s="178">
        <f t="shared" si="19"/>
        <v>123.56718589276666</v>
      </c>
      <c r="S23" s="58">
        <f t="shared" si="19"/>
        <v>112.81973818984542</v>
      </c>
      <c r="T23" s="58">
        <f t="shared" si="19"/>
        <v>92.950348938209302</v>
      </c>
      <c r="U23" s="58">
        <f t="shared" si="19"/>
        <v>100.59104328243887</v>
      </c>
      <c r="V23" s="58">
        <f t="shared" si="19"/>
        <v>88.426025790009362</v>
      </c>
      <c r="W23" s="58">
        <f t="shared" si="19"/>
        <v>100.25807012128632</v>
      </c>
      <c r="X23" s="58">
        <f t="shared" si="19"/>
        <v>121.58018278180049</v>
      </c>
      <c r="Y23" s="58">
        <f t="shared" si="19"/>
        <v>100.86080315328029</v>
      </c>
      <c r="Z23" s="58">
        <f t="shared" si="19"/>
        <v>113.19082511151278</v>
      </c>
      <c r="AA23" s="58">
        <f t="shared" si="19"/>
        <v>104.55841246079979</v>
      </c>
      <c r="AB23" s="58">
        <f t="shared" si="19"/>
        <v>123.33251331643832</v>
      </c>
      <c r="AC23" s="58">
        <f t="shared" si="19"/>
        <v>139.23282780129256</v>
      </c>
      <c r="AD23" s="551">
        <f t="shared" si="19"/>
        <v>167.70126062895977</v>
      </c>
      <c r="AE23" s="58">
        <f t="shared" si="19"/>
        <v>0</v>
      </c>
      <c r="AF23" s="58">
        <f t="shared" si="19"/>
        <v>0</v>
      </c>
      <c r="AG23" s="58">
        <f t="shared" si="19"/>
        <v>0</v>
      </c>
    </row>
    <row r="24" spans="1:34" x14ac:dyDescent="0.25">
      <c r="A24" s="574"/>
      <c r="B24" s="11" t="s">
        <v>1083</v>
      </c>
      <c r="C24" s="58">
        <f t="shared" ref="C24:AG24" si="20">SUM(C49,C74)</f>
        <v>8.3749444461556308</v>
      </c>
      <c r="D24" s="58">
        <f t="shared" si="20"/>
        <v>12.309264907084419</v>
      </c>
      <c r="E24" s="58">
        <f t="shared" si="20"/>
        <v>16.808372039800251</v>
      </c>
      <c r="F24" s="58">
        <f t="shared" si="20"/>
        <v>20.736131369778143</v>
      </c>
      <c r="G24" s="58">
        <f t="shared" si="20"/>
        <v>21.644291197942717</v>
      </c>
      <c r="H24" s="58">
        <f t="shared" si="20"/>
        <v>23.030939850837907</v>
      </c>
      <c r="I24" s="58">
        <f t="shared" si="20"/>
        <v>31.304686390401223</v>
      </c>
      <c r="J24" s="58">
        <f t="shared" si="20"/>
        <v>43.025371906274231</v>
      </c>
      <c r="K24" s="58">
        <f t="shared" si="20"/>
        <v>75.331481442970045</v>
      </c>
      <c r="L24" s="58">
        <f t="shared" si="20"/>
        <v>144.05202039215959</v>
      </c>
      <c r="M24" s="58">
        <f t="shared" si="20"/>
        <v>251.44394875753662</v>
      </c>
      <c r="N24" s="58">
        <f t="shared" si="20"/>
        <v>411.18645051105966</v>
      </c>
      <c r="O24" s="58">
        <f t="shared" si="20"/>
        <v>569.50622710786797</v>
      </c>
      <c r="P24" s="58">
        <f t="shared" si="20"/>
        <v>913.28365178539798</v>
      </c>
      <c r="Q24" s="58">
        <f t="shared" si="20"/>
        <v>1184.5273892155001</v>
      </c>
      <c r="R24" s="178">
        <f t="shared" si="20"/>
        <v>1149.5218205415781</v>
      </c>
      <c r="S24" s="58">
        <f t="shared" si="20"/>
        <v>1339.7508251181789</v>
      </c>
      <c r="T24" s="58">
        <f t="shared" si="20"/>
        <v>1311.6677409039867</v>
      </c>
      <c r="U24" s="58">
        <f t="shared" si="20"/>
        <v>1706.774950793075</v>
      </c>
      <c r="V24" s="58">
        <f t="shared" si="20"/>
        <v>1679.282524663699</v>
      </c>
      <c r="W24" s="58">
        <f t="shared" si="20"/>
        <v>2187.7686901197653</v>
      </c>
      <c r="X24" s="58">
        <f t="shared" si="20"/>
        <v>2626.0597712882677</v>
      </c>
      <c r="Y24" s="58">
        <f t="shared" si="20"/>
        <v>2590.0680009613143</v>
      </c>
      <c r="Z24" s="58">
        <f t="shared" si="20"/>
        <v>2679.7228487038815</v>
      </c>
      <c r="AA24" s="58">
        <f t="shared" si="20"/>
        <v>2686.7326691548542</v>
      </c>
      <c r="AB24" s="58">
        <f t="shared" si="20"/>
        <v>3021.5336998265821</v>
      </c>
      <c r="AC24" s="58">
        <f t="shared" si="20"/>
        <v>2700.9472233566776</v>
      </c>
      <c r="AD24" s="551">
        <f t="shared" si="20"/>
        <v>2608.6257632982679</v>
      </c>
      <c r="AE24" s="58">
        <f t="shared" si="20"/>
        <v>0</v>
      </c>
      <c r="AF24" s="58">
        <f t="shared" si="20"/>
        <v>0</v>
      </c>
      <c r="AG24" s="58">
        <f t="shared" si="20"/>
        <v>0</v>
      </c>
    </row>
    <row r="25" spans="1:34" x14ac:dyDescent="0.25">
      <c r="A25" s="574"/>
      <c r="B25" s="56" t="s">
        <v>91</v>
      </c>
      <c r="C25" s="59">
        <f t="shared" ref="C25:AG25" si="21">SUM(C50,C75)</f>
        <v>1724215.0525643425</v>
      </c>
      <c r="D25" s="59">
        <f t="shared" si="21"/>
        <v>1787820.035935672</v>
      </c>
      <c r="E25" s="59">
        <f t="shared" si="21"/>
        <v>1908271.0420576371</v>
      </c>
      <c r="F25" s="59">
        <f t="shared" si="21"/>
        <v>2006200.076450607</v>
      </c>
      <c r="G25" s="59">
        <f t="shared" si="21"/>
        <v>2108622.6745633255</v>
      </c>
      <c r="H25" s="59">
        <f t="shared" si="21"/>
        <v>2164179.5376215773</v>
      </c>
      <c r="I25" s="59">
        <f t="shared" si="21"/>
        <v>2197201.2065749653</v>
      </c>
      <c r="J25" s="59">
        <f t="shared" si="21"/>
        <v>2214819.863785204</v>
      </c>
      <c r="K25" s="59">
        <f t="shared" si="21"/>
        <v>2199919.1551764356</v>
      </c>
      <c r="L25" s="59">
        <f t="shared" si="21"/>
        <v>2155755.512684409</v>
      </c>
      <c r="M25" s="59">
        <f t="shared" si="21"/>
        <v>2029996.2409432856</v>
      </c>
      <c r="N25" s="59">
        <f t="shared" si="21"/>
        <v>1933563.3088351106</v>
      </c>
      <c r="O25" s="59">
        <f t="shared" si="21"/>
        <v>1754823.6349254653</v>
      </c>
      <c r="P25" s="59">
        <f t="shared" si="21"/>
        <v>1603059.2370148962</v>
      </c>
      <c r="Q25" s="59">
        <f t="shared" si="21"/>
        <v>1459024.8180745817</v>
      </c>
      <c r="R25" s="179">
        <f t="shared" si="21"/>
        <v>1326731.2837830326</v>
      </c>
      <c r="S25" s="59">
        <f t="shared" si="21"/>
        <v>1176527.7423418127</v>
      </c>
      <c r="T25" s="59">
        <f t="shared" si="21"/>
        <v>1036319.4592648164</v>
      </c>
      <c r="U25" s="59">
        <f t="shared" si="21"/>
        <v>895265.37138688378</v>
      </c>
      <c r="V25" s="59">
        <f t="shared" si="21"/>
        <v>766983.87733643805</v>
      </c>
      <c r="W25" s="59">
        <f t="shared" si="21"/>
        <v>696151.82463240891</v>
      </c>
      <c r="X25" s="59">
        <f t="shared" si="21"/>
        <v>601197.56231685914</v>
      </c>
      <c r="Y25" s="59">
        <f t="shared" si="21"/>
        <v>529738.64375811361</v>
      </c>
      <c r="Z25" s="59">
        <f t="shared" si="21"/>
        <v>475122.70163761423</v>
      </c>
      <c r="AA25" s="59">
        <f t="shared" si="21"/>
        <v>436885.62884388602</v>
      </c>
      <c r="AB25" s="59">
        <f t="shared" si="21"/>
        <v>404857.45371660555</v>
      </c>
      <c r="AC25" s="59">
        <f t="shared" si="21"/>
        <v>393018.30872828991</v>
      </c>
      <c r="AD25" s="558">
        <f t="shared" si="21"/>
        <v>358350.05385648593</v>
      </c>
      <c r="AE25" s="59">
        <f t="shared" si="21"/>
        <v>0</v>
      </c>
      <c r="AF25" s="59">
        <f t="shared" si="21"/>
        <v>0</v>
      </c>
      <c r="AG25" s="59">
        <f t="shared" si="21"/>
        <v>0</v>
      </c>
      <c r="AH25" s="3" t="s">
        <v>1084</v>
      </c>
    </row>
    <row r="26" spans="1:34" x14ac:dyDescent="0.25">
      <c r="B26" s="5" t="s">
        <v>1085</v>
      </c>
      <c r="C26" s="5"/>
      <c r="D26" s="5"/>
      <c r="E26" s="5"/>
      <c r="F26" s="5"/>
      <c r="G26" s="5"/>
      <c r="H26" s="5"/>
      <c r="I26" s="60"/>
      <c r="J26" s="60"/>
      <c r="K26" s="60"/>
      <c r="L26" s="5"/>
      <c r="M26" s="61"/>
      <c r="N26" s="62"/>
      <c r="O26" s="62"/>
      <c r="P26" s="62"/>
      <c r="Q26" s="62"/>
      <c r="R26" s="180"/>
      <c r="S26" s="62"/>
      <c r="T26" s="62"/>
      <c r="U26" s="62"/>
      <c r="V26" s="62"/>
      <c r="W26" s="62"/>
      <c r="X26" s="62"/>
      <c r="Y26" s="62"/>
      <c r="Z26" s="62"/>
      <c r="AA26" s="62"/>
      <c r="AB26" s="62"/>
      <c r="AC26" s="62"/>
      <c r="AD26" s="62"/>
      <c r="AE26" s="62"/>
      <c r="AF26" s="62"/>
      <c r="AG26" s="62"/>
    </row>
    <row r="27" spans="1:34" x14ac:dyDescent="0.25">
      <c r="C27" s="283">
        <f>(CC2511+C12+C6+C7+C22)/C25</f>
        <v>0.94342979415217798</v>
      </c>
      <c r="R27" s="174"/>
      <c r="AD27" s="283"/>
      <c r="AH27" s="3" t="s">
        <v>1086</v>
      </c>
    </row>
    <row r="28" spans="1:34" x14ac:dyDescent="0.25">
      <c r="B28" s="54" t="s">
        <v>1087</v>
      </c>
      <c r="C28" s="5"/>
      <c r="D28" s="5"/>
      <c r="E28" s="5"/>
      <c r="F28" s="5"/>
      <c r="G28" s="5"/>
      <c r="H28" s="5"/>
      <c r="I28" s="5"/>
      <c r="J28" s="5"/>
      <c r="K28" s="55"/>
      <c r="L28" s="5"/>
      <c r="M28" s="5"/>
      <c r="N28" s="5"/>
      <c r="O28" s="5"/>
      <c r="P28" s="5"/>
      <c r="Q28" s="5"/>
      <c r="R28" s="181"/>
      <c r="S28" s="5"/>
      <c r="T28" s="5"/>
      <c r="U28" s="5"/>
      <c r="V28" s="5"/>
      <c r="W28" s="5"/>
      <c r="X28" s="5"/>
      <c r="Y28" s="5"/>
      <c r="Z28" s="5"/>
      <c r="AA28" s="5"/>
      <c r="AB28" s="5"/>
      <c r="AC28" s="5"/>
      <c r="AD28" s="5"/>
      <c r="AE28" s="5"/>
      <c r="AF28" s="5"/>
      <c r="AG28" s="5"/>
    </row>
    <row r="29" spans="1:34" x14ac:dyDescent="0.25">
      <c r="A29" s="574" t="s">
        <v>1015</v>
      </c>
      <c r="B29" s="56" t="s">
        <v>1060</v>
      </c>
      <c r="C29" s="56">
        <v>1990</v>
      </c>
      <c r="D29" s="56">
        <v>1991</v>
      </c>
      <c r="E29" s="56">
        <v>1992</v>
      </c>
      <c r="F29" s="56">
        <v>1993</v>
      </c>
      <c r="G29" s="56">
        <v>1994</v>
      </c>
      <c r="H29" s="56">
        <v>1995</v>
      </c>
      <c r="I29" s="56">
        <v>1996</v>
      </c>
      <c r="J29" s="56">
        <v>1997</v>
      </c>
      <c r="K29" s="56">
        <v>1998</v>
      </c>
      <c r="L29" s="56">
        <v>1999</v>
      </c>
      <c r="M29" s="56">
        <v>2000</v>
      </c>
      <c r="N29" s="56">
        <v>2001</v>
      </c>
      <c r="O29" s="56">
        <v>2002</v>
      </c>
      <c r="P29" s="56">
        <v>2003</v>
      </c>
      <c r="Q29" s="56">
        <v>2004</v>
      </c>
      <c r="R29" s="176">
        <v>2005</v>
      </c>
      <c r="S29" s="56">
        <v>2006</v>
      </c>
      <c r="T29" s="56">
        <v>2007</v>
      </c>
      <c r="U29" s="56">
        <v>2008</v>
      </c>
      <c r="V29" s="56">
        <v>2009</v>
      </c>
      <c r="W29" s="56">
        <v>2010</v>
      </c>
      <c r="X29" s="56">
        <v>2011</v>
      </c>
      <c r="Y29" s="56">
        <v>2012</v>
      </c>
      <c r="Z29" s="56">
        <v>2013</v>
      </c>
      <c r="AA29" s="56">
        <v>2014</v>
      </c>
      <c r="AB29" s="56">
        <v>2015</v>
      </c>
      <c r="AC29" s="56">
        <v>2016</v>
      </c>
      <c r="AD29" s="56">
        <v>2017</v>
      </c>
      <c r="AE29" s="56">
        <v>2018</v>
      </c>
      <c r="AF29" s="56">
        <v>2019</v>
      </c>
      <c r="AG29" s="56">
        <v>2020</v>
      </c>
    </row>
    <row r="30" spans="1:34" x14ac:dyDescent="0.25">
      <c r="A30" s="574"/>
      <c r="B30" s="7" t="s">
        <v>1061</v>
      </c>
      <c r="C30" s="57">
        <v>193814.79276112968</v>
      </c>
      <c r="D30" s="57">
        <v>187483.90408138445</v>
      </c>
      <c r="E30" s="57">
        <v>187934.01018886213</v>
      </c>
      <c r="F30" s="57">
        <v>185883.14472274767</v>
      </c>
      <c r="G30" s="57">
        <v>184847.43194807044</v>
      </c>
      <c r="H30" s="57">
        <v>179792.2427762225</v>
      </c>
      <c r="I30" s="57">
        <v>172152.87462689664</v>
      </c>
      <c r="J30" s="57">
        <v>163510.74957855479</v>
      </c>
      <c r="K30" s="57">
        <v>154908.61120255545</v>
      </c>
      <c r="L30" s="57">
        <v>144161.48673304473</v>
      </c>
      <c r="M30" s="57">
        <v>132598.95562722234</v>
      </c>
      <c r="N30" s="57">
        <v>127167.15574128514</v>
      </c>
      <c r="O30" s="57">
        <v>109485.70104683477</v>
      </c>
      <c r="P30" s="57">
        <v>99207.09640224684</v>
      </c>
      <c r="Q30" s="57">
        <v>91135.890195719112</v>
      </c>
      <c r="R30" s="177">
        <v>82940.253367661266</v>
      </c>
      <c r="S30" s="57">
        <v>73613.001216413104</v>
      </c>
      <c r="T30" s="57">
        <v>67367.112589148252</v>
      </c>
      <c r="U30" s="57">
        <v>61326.775132835748</v>
      </c>
      <c r="V30" s="57">
        <v>57028.941821431166</v>
      </c>
      <c r="W30" s="57">
        <v>55058.575083466138</v>
      </c>
      <c r="X30" s="57">
        <v>50963.750439728559</v>
      </c>
      <c r="Y30" s="57">
        <v>48665.045111775376</v>
      </c>
      <c r="Z30" s="57">
        <v>47436.104797064123</v>
      </c>
      <c r="AA30" s="57">
        <v>47077.250318621183</v>
      </c>
      <c r="AB30" s="57">
        <v>46883.309296710293</v>
      </c>
      <c r="AC30" s="57">
        <v>49057.402299219997</v>
      </c>
      <c r="AD30" s="57">
        <v>48551.223946219965</v>
      </c>
      <c r="AE30" s="57">
        <v>0</v>
      </c>
      <c r="AF30" s="57">
        <v>0</v>
      </c>
      <c r="AG30" s="57">
        <v>0</v>
      </c>
    </row>
    <row r="31" spans="1:34" x14ac:dyDescent="0.25">
      <c r="A31" s="574"/>
      <c r="B31" s="11" t="s">
        <v>1064</v>
      </c>
      <c r="C31" s="58">
        <v>118539.16379190746</v>
      </c>
      <c r="D31" s="58">
        <v>108127.43556893418</v>
      </c>
      <c r="E31" s="58">
        <v>105928.78392375119</v>
      </c>
      <c r="F31" s="58">
        <v>103254.09776744619</v>
      </c>
      <c r="G31" s="58">
        <v>102926.22535035566</v>
      </c>
      <c r="H31" s="58">
        <v>99737.249546804567</v>
      </c>
      <c r="I31" s="58">
        <v>95148.29770081531</v>
      </c>
      <c r="J31" s="58">
        <v>89902.802036942434</v>
      </c>
      <c r="K31" s="58">
        <v>85776.894099550162</v>
      </c>
      <c r="L31" s="58">
        <v>81873.354351801638</v>
      </c>
      <c r="M31" s="58">
        <v>75315.484178383776</v>
      </c>
      <c r="N31" s="58">
        <v>69609.402173218303</v>
      </c>
      <c r="O31" s="58">
        <v>63544.881923095381</v>
      </c>
      <c r="P31" s="58">
        <v>57217.015410001943</v>
      </c>
      <c r="Q31" s="58">
        <v>53095.985561906404</v>
      </c>
      <c r="R31" s="178">
        <v>48145.390670404144</v>
      </c>
      <c r="S31" s="58">
        <v>42934.393097821572</v>
      </c>
      <c r="T31" s="58">
        <v>39043.371996112655</v>
      </c>
      <c r="U31" s="58">
        <v>35104.664422280919</v>
      </c>
      <c r="V31" s="58">
        <v>41716.852303048297</v>
      </c>
      <c r="W31" s="58">
        <v>40360.264620799971</v>
      </c>
      <c r="X31" s="58">
        <v>37752.10001927548</v>
      </c>
      <c r="Y31" s="58">
        <v>36070.191283426459</v>
      </c>
      <c r="Z31" s="58">
        <v>35245.483824048104</v>
      </c>
      <c r="AA31" s="58">
        <v>34601.116178147058</v>
      </c>
      <c r="AB31" s="58">
        <v>34967.064463517352</v>
      </c>
      <c r="AC31" s="58">
        <v>35379.43220931806</v>
      </c>
      <c r="AD31" s="58">
        <v>35166.000035915735</v>
      </c>
      <c r="AE31" s="58">
        <v>0</v>
      </c>
      <c r="AF31" s="58">
        <v>0</v>
      </c>
      <c r="AG31" s="58">
        <v>0</v>
      </c>
    </row>
    <row r="32" spans="1:34" x14ac:dyDescent="0.25">
      <c r="A32" s="574"/>
      <c r="B32" s="11" t="s">
        <v>1066</v>
      </c>
      <c r="C32" s="58">
        <v>62185.18943539758</v>
      </c>
      <c r="D32" s="58">
        <v>66091.78433868385</v>
      </c>
      <c r="E32" s="58">
        <v>69323.356318715043</v>
      </c>
      <c r="F32" s="58">
        <v>70451.847770004155</v>
      </c>
      <c r="G32" s="58">
        <v>69695.570713745299</v>
      </c>
      <c r="H32" s="58">
        <v>67923.471555407028</v>
      </c>
      <c r="I32" s="58">
        <v>65459.870216224881</v>
      </c>
      <c r="J32" s="58">
        <v>63213.477099098804</v>
      </c>
      <c r="K32" s="58">
        <v>59692.09181609816</v>
      </c>
      <c r="L32" s="58">
        <v>53406.161950105699</v>
      </c>
      <c r="M32" s="58">
        <v>49594.454284543885</v>
      </c>
      <c r="N32" s="58">
        <v>51430.706714321968</v>
      </c>
      <c r="O32" s="58">
        <v>40102.008277937406</v>
      </c>
      <c r="P32" s="58">
        <v>36554.794765219653</v>
      </c>
      <c r="Q32" s="58">
        <v>32937.587446760343</v>
      </c>
      <c r="R32" s="178">
        <v>30136.403332541402</v>
      </c>
      <c r="S32" s="58">
        <v>28850.37319333473</v>
      </c>
      <c r="T32" s="58">
        <v>26519.217396213357</v>
      </c>
      <c r="U32" s="58">
        <v>24434.951100572704</v>
      </c>
      <c r="V32" s="58">
        <v>12792.351619102317</v>
      </c>
      <c r="W32" s="58">
        <v>12479.474653961499</v>
      </c>
      <c r="X32" s="58">
        <v>11181.975974628662</v>
      </c>
      <c r="Y32" s="58">
        <v>10451.637611189808</v>
      </c>
      <c r="Z32" s="58">
        <v>10152.396975302032</v>
      </c>
      <c r="AA32" s="58">
        <v>10494.140141907843</v>
      </c>
      <c r="AB32" s="58">
        <v>10033.819637831144</v>
      </c>
      <c r="AC32" s="58">
        <v>10366.352746183529</v>
      </c>
      <c r="AD32" s="58">
        <v>10191.233325893618</v>
      </c>
      <c r="AE32" s="58">
        <v>0</v>
      </c>
      <c r="AF32" s="58">
        <v>0</v>
      </c>
      <c r="AG32" s="58">
        <v>0</v>
      </c>
    </row>
    <row r="33" spans="1:33" x14ac:dyDescent="0.25">
      <c r="A33" s="574"/>
      <c r="B33" s="11" t="s">
        <v>1068</v>
      </c>
      <c r="C33" s="58">
        <v>12346.253713754188</v>
      </c>
      <c r="D33" s="58">
        <v>12519.050435998732</v>
      </c>
      <c r="E33" s="58">
        <v>11903.007228748922</v>
      </c>
      <c r="F33" s="58">
        <v>11375.522388728576</v>
      </c>
      <c r="G33" s="58">
        <v>11388.673489451761</v>
      </c>
      <c r="H33" s="58">
        <v>11252.233871267856</v>
      </c>
      <c r="I33" s="58">
        <v>10693.990332715628</v>
      </c>
      <c r="J33" s="58">
        <v>9581.9398183435314</v>
      </c>
      <c r="K33" s="58">
        <v>8647.7481829900862</v>
      </c>
      <c r="L33" s="58">
        <v>8045.6428681706848</v>
      </c>
      <c r="M33" s="58">
        <v>6890.2643258735307</v>
      </c>
      <c r="N33" s="58">
        <v>5432.5033397112584</v>
      </c>
      <c r="O33" s="58">
        <v>5167.3302955895861</v>
      </c>
      <c r="P33" s="58">
        <v>4782.8405104530348</v>
      </c>
      <c r="Q33" s="58">
        <v>4431.9209471941267</v>
      </c>
      <c r="R33" s="178">
        <v>3992.7617715020883</v>
      </c>
      <c r="S33" s="58">
        <v>1031.5274069292418</v>
      </c>
      <c r="T33" s="58">
        <v>935.1416219270742</v>
      </c>
      <c r="U33" s="58">
        <v>860.83746958519021</v>
      </c>
      <c r="V33" s="58">
        <v>1168.2200090234739</v>
      </c>
      <c r="W33" s="58">
        <v>995.41946598606978</v>
      </c>
      <c r="X33" s="58">
        <v>837.42108943706512</v>
      </c>
      <c r="Y33" s="58">
        <v>787.39329306561353</v>
      </c>
      <c r="Z33" s="58">
        <v>734.91333788010286</v>
      </c>
      <c r="AA33" s="58">
        <v>696.19722023758982</v>
      </c>
      <c r="AB33" s="58">
        <v>634.10302130690195</v>
      </c>
      <c r="AC33" s="58">
        <v>2011.1937866785847</v>
      </c>
      <c r="AD33" s="58">
        <v>1895.9747760927094</v>
      </c>
      <c r="AE33" s="58">
        <v>0</v>
      </c>
      <c r="AF33" s="58">
        <v>0</v>
      </c>
      <c r="AG33" s="58">
        <v>0</v>
      </c>
    </row>
    <row r="34" spans="1:33" x14ac:dyDescent="0.25">
      <c r="A34" s="574"/>
      <c r="B34" s="11" t="s">
        <v>1070</v>
      </c>
      <c r="C34" s="58">
        <v>744.18582007045029</v>
      </c>
      <c r="D34" s="58">
        <v>745.63373776765752</v>
      </c>
      <c r="E34" s="58">
        <v>778.86271764698961</v>
      </c>
      <c r="F34" s="58">
        <v>801.67679656874088</v>
      </c>
      <c r="G34" s="58">
        <v>836.96239451772215</v>
      </c>
      <c r="H34" s="58">
        <v>879.28780274304597</v>
      </c>
      <c r="I34" s="58">
        <v>850.71637714079839</v>
      </c>
      <c r="J34" s="58">
        <v>812.53062417002479</v>
      </c>
      <c r="K34" s="58">
        <v>791.87710391706889</v>
      </c>
      <c r="L34" s="58">
        <v>836.32756296670323</v>
      </c>
      <c r="M34" s="58">
        <v>798.75283842113231</v>
      </c>
      <c r="N34" s="58">
        <v>694.54351403358976</v>
      </c>
      <c r="O34" s="58">
        <v>671.48055021238758</v>
      </c>
      <c r="P34" s="58">
        <v>652.44571657218455</v>
      </c>
      <c r="Q34" s="58">
        <v>670.39623985823198</v>
      </c>
      <c r="R34" s="178">
        <v>665.69759321364131</v>
      </c>
      <c r="S34" s="58">
        <v>796.70751832756014</v>
      </c>
      <c r="T34" s="58">
        <v>869.38157489514617</v>
      </c>
      <c r="U34" s="58">
        <v>926.32214039692292</v>
      </c>
      <c r="V34" s="58">
        <v>1351.5178902570735</v>
      </c>
      <c r="W34" s="58">
        <v>1223.4163427185945</v>
      </c>
      <c r="X34" s="58">
        <v>1192.253356387349</v>
      </c>
      <c r="Y34" s="58">
        <v>1355.8229240935</v>
      </c>
      <c r="Z34" s="58">
        <v>1303.3106598338825</v>
      </c>
      <c r="AA34" s="58">
        <v>1285.7967783286854</v>
      </c>
      <c r="AB34" s="58">
        <v>1248.3221740548988</v>
      </c>
      <c r="AC34" s="58">
        <v>1300.423557039823</v>
      </c>
      <c r="AD34" s="58">
        <v>1298.0158083179035</v>
      </c>
      <c r="AE34" s="58">
        <v>0</v>
      </c>
      <c r="AF34" s="58">
        <v>0</v>
      </c>
      <c r="AG34" s="58">
        <v>0</v>
      </c>
    </row>
    <row r="35" spans="1:33" x14ac:dyDescent="0.25">
      <c r="A35" s="574"/>
      <c r="B35" s="7" t="s">
        <v>1071</v>
      </c>
      <c r="C35" s="57">
        <v>686.12640173239629</v>
      </c>
      <c r="D35" s="57">
        <v>684.7268297422828</v>
      </c>
      <c r="E35" s="57">
        <v>711.4179080187148</v>
      </c>
      <c r="F35" s="57">
        <v>766.0793876993539</v>
      </c>
      <c r="G35" s="57">
        <v>813.70786312211294</v>
      </c>
      <c r="H35" s="57">
        <v>861.50807132515899</v>
      </c>
      <c r="I35" s="57">
        <v>893.94561132945284</v>
      </c>
      <c r="J35" s="57">
        <v>938.28897316300129</v>
      </c>
      <c r="K35" s="57">
        <v>957.83259520345996</v>
      </c>
      <c r="L35" s="57">
        <v>1000.1445954584017</v>
      </c>
      <c r="M35" s="57">
        <v>1036.1330422886597</v>
      </c>
      <c r="N35" s="57">
        <v>973.10804644053189</v>
      </c>
      <c r="O35" s="57">
        <v>982.45843929993612</v>
      </c>
      <c r="P35" s="57">
        <v>973.44983902007971</v>
      </c>
      <c r="Q35" s="57">
        <v>1006.6724396310021</v>
      </c>
      <c r="R35" s="177">
        <v>980.97964799054137</v>
      </c>
      <c r="S35" s="57">
        <v>1077.1000255126912</v>
      </c>
      <c r="T35" s="57">
        <v>1102.8009217268677</v>
      </c>
      <c r="U35" s="57">
        <v>1110.7002402082894</v>
      </c>
      <c r="V35" s="57">
        <v>1412.1646526324755</v>
      </c>
      <c r="W35" s="57">
        <v>1261.0477862381815</v>
      </c>
      <c r="X35" s="57">
        <v>1004.4205393970717</v>
      </c>
      <c r="Y35" s="57">
        <v>874.0161613427174</v>
      </c>
      <c r="Z35" s="57">
        <v>805.4819674012241</v>
      </c>
      <c r="AA35" s="57">
        <v>740.86003836400562</v>
      </c>
      <c r="AB35" s="57">
        <v>650.08625684866865</v>
      </c>
      <c r="AC35" s="57">
        <v>514.35391660518496</v>
      </c>
      <c r="AD35" s="57">
        <v>424.8253674584783</v>
      </c>
      <c r="AE35" s="57">
        <v>0</v>
      </c>
      <c r="AF35" s="57">
        <v>0</v>
      </c>
      <c r="AG35" s="57">
        <v>0</v>
      </c>
    </row>
    <row r="36" spans="1:33" x14ac:dyDescent="0.25">
      <c r="A36" s="574"/>
      <c r="B36" s="11" t="s">
        <v>1064</v>
      </c>
      <c r="C36" s="58">
        <v>6.5480447740926921</v>
      </c>
      <c r="D36" s="58">
        <v>5.8070425235976959</v>
      </c>
      <c r="E36" s="58">
        <v>5.7593560569828517</v>
      </c>
      <c r="F36" s="58">
        <v>5.6602617699594173</v>
      </c>
      <c r="G36" s="58">
        <v>5.5526292001813342</v>
      </c>
      <c r="H36" s="58">
        <v>5.3039022623074024</v>
      </c>
      <c r="I36" s="58">
        <v>5.117271000258576</v>
      </c>
      <c r="J36" s="58">
        <v>5.0565177840635185</v>
      </c>
      <c r="K36" s="58">
        <v>4.8012375711823676</v>
      </c>
      <c r="L36" s="58">
        <v>4.6524141866260189</v>
      </c>
      <c r="M36" s="58">
        <v>4.392452952282877</v>
      </c>
      <c r="N36" s="58">
        <v>3.9672518464724988</v>
      </c>
      <c r="O36" s="58">
        <v>3.979507037505166</v>
      </c>
      <c r="P36" s="58">
        <v>3.9287311636776794</v>
      </c>
      <c r="Q36" s="58">
        <v>3.9769614210281601</v>
      </c>
      <c r="R36" s="178">
        <v>3.9423523170259962</v>
      </c>
      <c r="S36" s="58">
        <v>3.6205949528059684</v>
      </c>
      <c r="T36" s="58">
        <v>3.5890854246102024</v>
      </c>
      <c r="U36" s="58">
        <v>3.4877224021133997</v>
      </c>
      <c r="V36" s="58">
        <v>4.4291130666040655</v>
      </c>
      <c r="W36" s="58">
        <v>4.5432258917714092</v>
      </c>
      <c r="X36" s="58">
        <v>4.4782441322696593</v>
      </c>
      <c r="Y36" s="58">
        <v>4.4751206557735728</v>
      </c>
      <c r="Z36" s="58">
        <v>4.5304411954932959</v>
      </c>
      <c r="AA36" s="58">
        <v>4.5620549071565506</v>
      </c>
      <c r="AB36" s="58">
        <v>4.6869819894089106</v>
      </c>
      <c r="AC36" s="58">
        <v>4.4605914091212888</v>
      </c>
      <c r="AD36" s="58">
        <v>4.4977812904521866</v>
      </c>
      <c r="AE36" s="58">
        <v>0</v>
      </c>
      <c r="AF36" s="58">
        <v>0</v>
      </c>
      <c r="AG36" s="58">
        <v>0</v>
      </c>
    </row>
    <row r="37" spans="1:33" x14ac:dyDescent="0.25">
      <c r="A37" s="574"/>
      <c r="B37" s="11" t="s">
        <v>1066</v>
      </c>
      <c r="C37" s="58">
        <v>14.802603875553196</v>
      </c>
      <c r="D37" s="58">
        <v>15.982441991971482</v>
      </c>
      <c r="E37" s="58">
        <v>17.815457311938708</v>
      </c>
      <c r="F37" s="58">
        <v>19.284918320624683</v>
      </c>
      <c r="G37" s="58">
        <v>20.226949326692218</v>
      </c>
      <c r="H37" s="58">
        <v>21.093645896984519</v>
      </c>
      <c r="I37" s="58">
        <v>22.048629478432112</v>
      </c>
      <c r="J37" s="58">
        <v>23.446020396127093</v>
      </c>
      <c r="K37" s="58">
        <v>23.819105875846187</v>
      </c>
      <c r="L37" s="58">
        <v>25.068465417858288</v>
      </c>
      <c r="M37" s="58">
        <v>25.440186106789319</v>
      </c>
      <c r="N37" s="58">
        <v>25.374652185239135</v>
      </c>
      <c r="O37" s="58">
        <v>25.658578816975325</v>
      </c>
      <c r="P37" s="58">
        <v>26.197868338465646</v>
      </c>
      <c r="Q37" s="58">
        <v>26.315145796390652</v>
      </c>
      <c r="R37" s="178">
        <v>26.54771852054661</v>
      </c>
      <c r="S37" s="58">
        <v>30.387814524122039</v>
      </c>
      <c r="T37" s="58">
        <v>39.066213589004704</v>
      </c>
      <c r="U37" s="58">
        <v>39.21989406469195</v>
      </c>
      <c r="V37" s="58">
        <v>22.089133345849362</v>
      </c>
      <c r="W37" s="58">
        <v>22.935383448533873</v>
      </c>
      <c r="X37" s="58">
        <v>21.724767877463673</v>
      </c>
      <c r="Y37" s="58">
        <v>21.264331573998675</v>
      </c>
      <c r="Z37" s="58">
        <v>21.501219998732704</v>
      </c>
      <c r="AA37" s="58">
        <v>22.948361562380963</v>
      </c>
      <c r="AB37" s="58">
        <v>22.514847357968751</v>
      </c>
      <c r="AC37" s="58">
        <v>22.119198739335495</v>
      </c>
      <c r="AD37" s="58">
        <v>22.28119892899559</v>
      </c>
      <c r="AE37" s="58">
        <v>0</v>
      </c>
      <c r="AF37" s="58">
        <v>0</v>
      </c>
      <c r="AG37" s="58">
        <v>0</v>
      </c>
    </row>
    <row r="38" spans="1:33" x14ac:dyDescent="0.25">
      <c r="A38" s="574"/>
      <c r="B38" s="11" t="s">
        <v>1068</v>
      </c>
      <c r="C38" s="58">
        <v>664.77575308275038</v>
      </c>
      <c r="D38" s="58">
        <v>662.93734522671366</v>
      </c>
      <c r="E38" s="58">
        <v>687.84309464979322</v>
      </c>
      <c r="F38" s="58">
        <v>741.13420760876977</v>
      </c>
      <c r="G38" s="58">
        <v>787.92828459523935</v>
      </c>
      <c r="H38" s="58">
        <v>835.11052316586711</v>
      </c>
      <c r="I38" s="58">
        <v>866.77971085076217</v>
      </c>
      <c r="J38" s="58">
        <v>909.78643498281065</v>
      </c>
      <c r="K38" s="58">
        <v>929.21225175643144</v>
      </c>
      <c r="L38" s="58">
        <v>970.42371585391732</v>
      </c>
      <c r="M38" s="58">
        <v>1006.3004032295873</v>
      </c>
      <c r="N38" s="58">
        <v>943.76614240882031</v>
      </c>
      <c r="O38" s="58">
        <v>952.82035344545557</v>
      </c>
      <c r="P38" s="58">
        <v>943.32323951793649</v>
      </c>
      <c r="Q38" s="58">
        <v>976.38033241358335</v>
      </c>
      <c r="R38" s="178">
        <v>950.48957715296888</v>
      </c>
      <c r="S38" s="58">
        <v>1043.0916160357631</v>
      </c>
      <c r="T38" s="58">
        <v>1060.1456227132528</v>
      </c>
      <c r="U38" s="58">
        <v>1067.9926237414841</v>
      </c>
      <c r="V38" s="58">
        <v>1385.6464062200223</v>
      </c>
      <c r="W38" s="58">
        <v>1233.5691768978763</v>
      </c>
      <c r="X38" s="58">
        <v>978.21752738733835</v>
      </c>
      <c r="Y38" s="58">
        <v>848.27670911294524</v>
      </c>
      <c r="Z38" s="58">
        <v>779.45030620699811</v>
      </c>
      <c r="AA38" s="58">
        <v>713.34962189446821</v>
      </c>
      <c r="AB38" s="58">
        <v>622.88442750129104</v>
      </c>
      <c r="AC38" s="58">
        <v>487.77412645672825</v>
      </c>
      <c r="AD38" s="58">
        <v>398.04638723903048</v>
      </c>
      <c r="AE38" s="58">
        <v>0</v>
      </c>
      <c r="AF38" s="58">
        <v>0</v>
      </c>
      <c r="AG38" s="58">
        <v>0</v>
      </c>
    </row>
    <row r="39" spans="1:33" x14ac:dyDescent="0.25">
      <c r="A39" s="574"/>
      <c r="B39" s="7" t="s">
        <v>1073</v>
      </c>
      <c r="C39" s="57">
        <v>8039.1159797361152</v>
      </c>
      <c r="D39" s="57">
        <v>8132.1167249444607</v>
      </c>
      <c r="E39" s="57">
        <v>8083.7972703002324</v>
      </c>
      <c r="F39" s="57">
        <v>9443.9001314956149</v>
      </c>
      <c r="G39" s="57">
        <v>10986.127347577129</v>
      </c>
      <c r="H39" s="57">
        <v>11083.712947992888</v>
      </c>
      <c r="I39" s="57">
        <v>11397.949432246864</v>
      </c>
      <c r="J39" s="57">
        <v>11738.077176542973</v>
      </c>
      <c r="K39" s="57">
        <v>10231.378837238757</v>
      </c>
      <c r="L39" s="57">
        <v>10043.842191012363</v>
      </c>
      <c r="M39" s="57">
        <v>8195.6644806133136</v>
      </c>
      <c r="N39" s="57">
        <v>9740.7348489419765</v>
      </c>
      <c r="O39" s="57">
        <v>10196.139883109827</v>
      </c>
      <c r="P39" s="57">
        <v>11064.592107046159</v>
      </c>
      <c r="Q39" s="57">
        <v>12394.699534110574</v>
      </c>
      <c r="R39" s="177">
        <v>14132.553676975607</v>
      </c>
      <c r="S39" s="57">
        <v>14359.495028737932</v>
      </c>
      <c r="T39" s="57">
        <v>12620.346816141038</v>
      </c>
      <c r="U39" s="57">
        <v>10477.203769411735</v>
      </c>
      <c r="V39" s="57">
        <v>9786.2265604853765</v>
      </c>
      <c r="W39" s="57">
        <v>10270.22047894181</v>
      </c>
      <c r="X39" s="57">
        <v>10026.908804419207</v>
      </c>
      <c r="Y39" s="57">
        <v>10093.031742337833</v>
      </c>
      <c r="Z39" s="57">
        <v>9489.1841719332206</v>
      </c>
      <c r="AA39" s="57">
        <v>10075.236020239867</v>
      </c>
      <c r="AB39" s="57">
        <v>11091.447522659742</v>
      </c>
      <c r="AC39" s="57">
        <v>11602.268729285699</v>
      </c>
      <c r="AD39" s="57">
        <v>10967.360819860594</v>
      </c>
      <c r="AE39" s="57">
        <v>0</v>
      </c>
      <c r="AF39" s="57">
        <v>0</v>
      </c>
      <c r="AG39" s="57">
        <v>0</v>
      </c>
    </row>
    <row r="40" spans="1:33" x14ac:dyDescent="0.25">
      <c r="A40" s="574"/>
      <c r="B40" s="11" t="s">
        <v>1074</v>
      </c>
      <c r="C40" s="58">
        <v>350.26216447288419</v>
      </c>
      <c r="D40" s="58">
        <v>457.58023210000005</v>
      </c>
      <c r="E40" s="58">
        <v>363.18340647066123</v>
      </c>
      <c r="F40" s="58">
        <v>362.26382506170069</v>
      </c>
      <c r="G40" s="58">
        <v>359.83783267597943</v>
      </c>
      <c r="H40" s="58">
        <v>443.29732092536869</v>
      </c>
      <c r="I40" s="58">
        <v>414.62574383199888</v>
      </c>
      <c r="J40" s="58">
        <v>411.98803920786582</v>
      </c>
      <c r="K40" s="58">
        <v>413.5139599342391</v>
      </c>
      <c r="L40" s="58">
        <v>450.75257842572302</v>
      </c>
      <c r="M40" s="58">
        <v>460.97378075102085</v>
      </c>
      <c r="N40" s="58">
        <v>493.21292641717366</v>
      </c>
      <c r="O40" s="58">
        <v>451.13345089904283</v>
      </c>
      <c r="P40" s="58">
        <v>458.3756761439642</v>
      </c>
      <c r="Q40" s="58">
        <v>392.73568172575688</v>
      </c>
      <c r="R40" s="178">
        <v>502.09989951124038</v>
      </c>
      <c r="S40" s="58">
        <v>483.55416801936508</v>
      </c>
      <c r="T40" s="58">
        <v>452.74397917244505</v>
      </c>
      <c r="U40" s="58">
        <v>413.14605427500004</v>
      </c>
      <c r="V40" s="58">
        <v>409.72381442533225</v>
      </c>
      <c r="W40" s="58">
        <v>454.85845752500006</v>
      </c>
      <c r="X40" s="58">
        <v>407.21934987499998</v>
      </c>
      <c r="Y40" s="58">
        <v>387.07177594999996</v>
      </c>
      <c r="Z40" s="58">
        <v>394.81836512500001</v>
      </c>
      <c r="AA40" s="58">
        <v>422.59979200000004</v>
      </c>
      <c r="AB40" s="58">
        <v>940.57443034999994</v>
      </c>
      <c r="AC40" s="58">
        <v>1045.0164902249999</v>
      </c>
      <c r="AD40" s="58">
        <v>1045.0164902249999</v>
      </c>
      <c r="AE40" s="58">
        <v>0</v>
      </c>
      <c r="AF40" s="58">
        <v>0</v>
      </c>
      <c r="AG40" s="58">
        <v>0</v>
      </c>
    </row>
    <row r="41" spans="1:33" x14ac:dyDescent="0.25">
      <c r="A41" s="574"/>
      <c r="B41" s="11" t="s">
        <v>1075</v>
      </c>
      <c r="C41" s="58">
        <v>597.53890625000008</v>
      </c>
      <c r="D41" s="58">
        <v>541.32203125000012</v>
      </c>
      <c r="E41" s="58">
        <v>355.60078125000001</v>
      </c>
      <c r="F41" s="58">
        <v>347.51234375000001</v>
      </c>
      <c r="G41" s="58">
        <v>358.17031250000008</v>
      </c>
      <c r="H41" s="58">
        <v>476.50281249999989</v>
      </c>
      <c r="I41" s="58">
        <v>509.03531250000003</v>
      </c>
      <c r="J41" s="58">
        <v>608.59906250000006</v>
      </c>
      <c r="K41" s="58">
        <v>633.33359374999998</v>
      </c>
      <c r="L41" s="58">
        <v>590.56765624999991</v>
      </c>
      <c r="M41" s="58">
        <v>663.31890624999994</v>
      </c>
      <c r="N41" s="58">
        <v>529.23406249999994</v>
      </c>
      <c r="O41" s="58">
        <v>446.87500000000006</v>
      </c>
      <c r="P41" s="58">
        <v>1096.60890625</v>
      </c>
      <c r="Q41" s="58">
        <v>1212.61765625</v>
      </c>
      <c r="R41" s="178">
        <v>1127.4209375</v>
      </c>
      <c r="S41" s="58">
        <v>909.10015625000005</v>
      </c>
      <c r="T41" s="58">
        <v>675.04937500000005</v>
      </c>
      <c r="U41" s="58">
        <v>315.09156250000001</v>
      </c>
      <c r="V41" s="58">
        <v>502.60031250000003</v>
      </c>
      <c r="W41" s="58">
        <v>1002.9215625000002</v>
      </c>
      <c r="X41" s="58">
        <v>1293.8148437499999</v>
      </c>
      <c r="Y41" s="58">
        <v>1177.1581249999999</v>
      </c>
      <c r="Z41" s="58">
        <v>1378.7434374999998</v>
      </c>
      <c r="AA41" s="58">
        <v>1702.8618750000001</v>
      </c>
      <c r="AB41" s="58">
        <v>1365.0914062499999</v>
      </c>
      <c r="AC41" s="58">
        <v>1280.4532812499999</v>
      </c>
      <c r="AD41" s="58">
        <v>1392.1943749999998</v>
      </c>
      <c r="AE41" s="58">
        <v>0</v>
      </c>
      <c r="AF41" s="58">
        <v>0</v>
      </c>
      <c r="AG41" s="58">
        <v>0</v>
      </c>
    </row>
    <row r="42" spans="1:33" x14ac:dyDescent="0.25">
      <c r="A42" s="574"/>
      <c r="B42" s="11" t="s">
        <v>1076</v>
      </c>
      <c r="C42" s="58">
        <v>3226.3768282499996</v>
      </c>
      <c r="D42" s="58">
        <v>3117.2912617500001</v>
      </c>
      <c r="E42" s="58">
        <v>3304.2184065000001</v>
      </c>
      <c r="F42" s="58">
        <v>3264.5541869999997</v>
      </c>
      <c r="G42" s="58">
        <v>3692.334380625</v>
      </c>
      <c r="H42" s="58">
        <v>3632.522356125</v>
      </c>
      <c r="I42" s="58">
        <v>3445.6338854999999</v>
      </c>
      <c r="J42" s="58">
        <v>3614.4325665000006</v>
      </c>
      <c r="K42" s="58">
        <v>3202.5155051250003</v>
      </c>
      <c r="L42" s="58">
        <v>3342.293382375</v>
      </c>
      <c r="M42" s="58">
        <v>3117.6475593750001</v>
      </c>
      <c r="N42" s="58">
        <v>3205.4755949999999</v>
      </c>
      <c r="O42" s="58">
        <v>3219.6200355000001</v>
      </c>
      <c r="P42" s="58">
        <v>3985.3079268749998</v>
      </c>
      <c r="Q42" s="58">
        <v>6040.6122273750007</v>
      </c>
      <c r="R42" s="178">
        <v>6521.4455478750006</v>
      </c>
      <c r="S42" s="58">
        <v>7549.2918787500012</v>
      </c>
      <c r="T42" s="58">
        <v>6605.9213793750014</v>
      </c>
      <c r="U42" s="58">
        <v>5521.350076875</v>
      </c>
      <c r="V42" s="58">
        <v>4582.5038111250005</v>
      </c>
      <c r="W42" s="58">
        <v>4756.5659542500016</v>
      </c>
      <c r="X42" s="58">
        <v>4381.778169000002</v>
      </c>
      <c r="Y42" s="58">
        <v>4940.0750531250005</v>
      </c>
      <c r="Z42" s="58">
        <v>4118.1936299999998</v>
      </c>
      <c r="AA42" s="58">
        <v>4623.980425875</v>
      </c>
      <c r="AB42" s="58">
        <v>4961.6159377499998</v>
      </c>
      <c r="AC42" s="58">
        <v>5395.2007657499998</v>
      </c>
      <c r="AD42" s="58">
        <v>5053.0823485870797</v>
      </c>
      <c r="AE42" s="58">
        <v>0</v>
      </c>
      <c r="AF42" s="58">
        <v>0</v>
      </c>
      <c r="AG42" s="58">
        <v>0</v>
      </c>
    </row>
    <row r="43" spans="1:33" x14ac:dyDescent="0.25">
      <c r="A43" s="574"/>
      <c r="B43" s="11" t="s">
        <v>1077</v>
      </c>
      <c r="C43" s="58">
        <v>982.00771249798299</v>
      </c>
      <c r="D43" s="58">
        <v>968.36475817496819</v>
      </c>
      <c r="E43" s="58">
        <v>1028.2246553223381</v>
      </c>
      <c r="F43" s="58">
        <v>1030.8478788403588</v>
      </c>
      <c r="G43" s="58">
        <v>1434.4993450077222</v>
      </c>
      <c r="H43" s="58">
        <v>1331.5373205713652</v>
      </c>
      <c r="I43" s="58">
        <v>1686.2343601153432</v>
      </c>
      <c r="J43" s="58">
        <v>1327.720341537063</v>
      </c>
      <c r="K43" s="58">
        <v>1195.3446415532208</v>
      </c>
      <c r="L43" s="58">
        <v>1090.8960215117859</v>
      </c>
      <c r="M43" s="58">
        <v>1361.2236144552917</v>
      </c>
      <c r="N43" s="58">
        <v>1303.3868754300825</v>
      </c>
      <c r="O43" s="58">
        <v>1506.8103397922132</v>
      </c>
      <c r="P43" s="58">
        <v>1490.4105681247217</v>
      </c>
      <c r="Q43" s="58">
        <v>1481.1612528600538</v>
      </c>
      <c r="R43" s="178">
        <v>1565.3556524672656</v>
      </c>
      <c r="S43" s="58">
        <v>1592.9350727683207</v>
      </c>
      <c r="T43" s="58">
        <v>2073.4217726831571</v>
      </c>
      <c r="U43" s="58">
        <v>1838.9042491086207</v>
      </c>
      <c r="V43" s="58">
        <v>2534.9365120038919</v>
      </c>
      <c r="W43" s="58">
        <v>1999.4198029130187</v>
      </c>
      <c r="X43" s="58">
        <v>1821.0318265198405</v>
      </c>
      <c r="Y43" s="58">
        <v>1610.4231513757645</v>
      </c>
      <c r="Z43" s="58">
        <v>1778.9601650801362</v>
      </c>
      <c r="AA43" s="58">
        <v>1546.4041062874835</v>
      </c>
      <c r="AB43" s="58">
        <v>1729.4633291269927</v>
      </c>
      <c r="AC43" s="58">
        <v>1916.2861590575783</v>
      </c>
      <c r="AD43" s="58">
        <v>1500.2465825110178</v>
      </c>
      <c r="AE43" s="58">
        <v>0</v>
      </c>
      <c r="AF43" s="58">
        <v>0</v>
      </c>
      <c r="AG43" s="58">
        <v>0</v>
      </c>
    </row>
    <row r="44" spans="1:33" x14ac:dyDescent="0.25">
      <c r="A44" s="574"/>
      <c r="B44" s="11" t="s">
        <v>1078</v>
      </c>
      <c r="C44" s="58">
        <v>2757.5313583439997</v>
      </c>
      <c r="D44" s="58">
        <v>2926.258196748</v>
      </c>
      <c r="E44" s="58">
        <v>2915.9614823100001</v>
      </c>
      <c r="F44" s="58">
        <v>3167.5352554920005</v>
      </c>
      <c r="G44" s="58">
        <v>3751.6192946220003</v>
      </c>
      <c r="H44" s="58">
        <v>3941.9474042459992</v>
      </c>
      <c r="I44" s="58">
        <v>4128.5115619019998</v>
      </c>
      <c r="J44" s="58">
        <v>4566.8765285400004</v>
      </c>
      <c r="K44" s="58">
        <v>4507.7109627840018</v>
      </c>
      <c r="L44" s="58">
        <v>4055.8398287999999</v>
      </c>
      <c r="M44" s="58">
        <v>2072.2012077119994</v>
      </c>
      <c r="N44" s="58">
        <v>3137.673064224</v>
      </c>
      <c r="O44" s="58">
        <v>3497.549811936</v>
      </c>
      <c r="P44" s="58">
        <v>2978.6841677760003</v>
      </c>
      <c r="Q44" s="58">
        <v>2016.3761146560003</v>
      </c>
      <c r="R44" s="178">
        <v>3204.1746966720007</v>
      </c>
      <c r="S44" s="58">
        <v>2752.2215560319996</v>
      </c>
      <c r="T44" s="58">
        <v>2672.862001344</v>
      </c>
      <c r="U44" s="58">
        <v>2251.3079863680005</v>
      </c>
      <c r="V44" s="58">
        <v>1627.1807102399998</v>
      </c>
      <c r="W44" s="58">
        <v>1614.1773170880003</v>
      </c>
      <c r="X44" s="58">
        <v>1679.4878370239999</v>
      </c>
      <c r="Y44" s="58">
        <v>1587.4967729280002</v>
      </c>
      <c r="Z44" s="58">
        <v>1486.9586021760001</v>
      </c>
      <c r="AA44" s="58">
        <v>1447.6151713919999</v>
      </c>
      <c r="AB44" s="58">
        <v>1428.340058112</v>
      </c>
      <c r="AC44" s="58">
        <v>1293.6659927039998</v>
      </c>
      <c r="AD44" s="58">
        <v>1299.0942340800002</v>
      </c>
      <c r="AE44" s="58">
        <v>0</v>
      </c>
      <c r="AF44" s="58">
        <v>0</v>
      </c>
      <c r="AG44" s="58">
        <v>0</v>
      </c>
    </row>
    <row r="45" spans="1:33" x14ac:dyDescent="0.25">
      <c r="A45" s="574"/>
      <c r="B45" s="11" t="s">
        <v>1079</v>
      </c>
      <c r="C45" s="58">
        <v>125.39900992124964</v>
      </c>
      <c r="D45" s="58">
        <v>121.30024492149221</v>
      </c>
      <c r="E45" s="58">
        <v>116.60853844723323</v>
      </c>
      <c r="F45" s="58">
        <v>1271.1866413515561</v>
      </c>
      <c r="G45" s="58">
        <v>1389.6661821464252</v>
      </c>
      <c r="H45" s="58">
        <v>1257.905733625156</v>
      </c>
      <c r="I45" s="58">
        <v>1213.9085683975202</v>
      </c>
      <c r="J45" s="58">
        <v>1208.4606382580439</v>
      </c>
      <c r="K45" s="58">
        <v>278.9601740922962</v>
      </c>
      <c r="L45" s="58">
        <v>513.49272364985598</v>
      </c>
      <c r="M45" s="58">
        <v>520.29941207000184</v>
      </c>
      <c r="N45" s="58">
        <v>1071.7523253707197</v>
      </c>
      <c r="O45" s="58">
        <v>1074.1512449825696</v>
      </c>
      <c r="P45" s="58">
        <v>1055.2048618764752</v>
      </c>
      <c r="Q45" s="58">
        <v>1251.1966012437604</v>
      </c>
      <c r="R45" s="178">
        <v>1212.0569429501004</v>
      </c>
      <c r="S45" s="58">
        <v>1072.3921969182459</v>
      </c>
      <c r="T45" s="58">
        <v>140.34830856643572</v>
      </c>
      <c r="U45" s="58">
        <v>137.40384028511298</v>
      </c>
      <c r="V45" s="58">
        <v>129.28140019115386</v>
      </c>
      <c r="W45" s="58">
        <v>442.2773846657887</v>
      </c>
      <c r="X45" s="58">
        <v>443.57677825036569</v>
      </c>
      <c r="Y45" s="58">
        <v>390.80686395906912</v>
      </c>
      <c r="Z45" s="58">
        <v>331.50997205208506</v>
      </c>
      <c r="AA45" s="58">
        <v>331.77464968538379</v>
      </c>
      <c r="AB45" s="58">
        <v>666.36236107075024</v>
      </c>
      <c r="AC45" s="58">
        <v>671.64604029911936</v>
      </c>
      <c r="AD45" s="58">
        <v>677.72678945749738</v>
      </c>
      <c r="AE45" s="58">
        <v>0</v>
      </c>
      <c r="AF45" s="58">
        <v>0</v>
      </c>
      <c r="AG45" s="58">
        <v>0</v>
      </c>
    </row>
    <row r="46" spans="1:33" x14ac:dyDescent="0.25">
      <c r="A46" s="574"/>
      <c r="B46" s="7" t="s">
        <v>1080</v>
      </c>
      <c r="C46" s="57">
        <v>6.3088246152303098</v>
      </c>
      <c r="D46" s="57">
        <v>6.6175479974130775</v>
      </c>
      <c r="E46" s="57">
        <v>6.2427255598352689</v>
      </c>
      <c r="F46" s="57">
        <v>8.0968413671475812</v>
      </c>
      <c r="G46" s="57">
        <v>8.2286533145342222</v>
      </c>
      <c r="H46" s="57">
        <v>9.4984929844060595</v>
      </c>
      <c r="I46" s="57">
        <v>15.461885444492822</v>
      </c>
      <c r="J46" s="57">
        <v>28.337349477947033</v>
      </c>
      <c r="K46" s="57">
        <v>52.057874056010562</v>
      </c>
      <c r="L46" s="57">
        <v>94.54848407256074</v>
      </c>
      <c r="M46" s="57">
        <v>164.16416674343677</v>
      </c>
      <c r="N46" s="57">
        <v>263.79494526681435</v>
      </c>
      <c r="O46" s="57">
        <v>362.6490755309066</v>
      </c>
      <c r="P46" s="57">
        <v>580.48712729679653</v>
      </c>
      <c r="Q46" s="57">
        <v>683.3143433815485</v>
      </c>
      <c r="R46" s="177">
        <v>644.37973367994255</v>
      </c>
      <c r="S46" s="57">
        <v>727.40318842937643</v>
      </c>
      <c r="T46" s="57">
        <v>700.69307909071074</v>
      </c>
      <c r="U46" s="57">
        <v>880.5115142421015</v>
      </c>
      <c r="V46" s="57">
        <v>860.71993306362765</v>
      </c>
      <c r="W46" s="57">
        <v>1118.2195940041395</v>
      </c>
      <c r="X46" s="57">
        <v>1336.3203602296453</v>
      </c>
      <c r="Y46" s="57">
        <v>1319.1711907398501</v>
      </c>
      <c r="Z46" s="57">
        <v>1369.5599719441416</v>
      </c>
      <c r="AA46" s="57">
        <v>1370.4378302363614</v>
      </c>
      <c r="AB46" s="57">
        <v>1536.574243253451</v>
      </c>
      <c r="AC46" s="57">
        <v>1395.8261877572077</v>
      </c>
      <c r="AD46" s="57">
        <v>1370.0368125497819</v>
      </c>
      <c r="AE46" s="57">
        <v>0</v>
      </c>
      <c r="AF46" s="57">
        <v>0</v>
      </c>
      <c r="AG46" s="57">
        <v>0</v>
      </c>
    </row>
    <row r="47" spans="1:33" x14ac:dyDescent="0.25">
      <c r="A47" s="574"/>
      <c r="B47" s="11" t="s">
        <v>1081</v>
      </c>
      <c r="C47" s="58">
        <v>1.7932005397932431</v>
      </c>
      <c r="D47" s="58">
        <v>1.9765701257912378</v>
      </c>
      <c r="E47" s="58">
        <v>1.9636876540704755</v>
      </c>
      <c r="F47" s="58">
        <v>2.6522491508415023</v>
      </c>
      <c r="G47" s="58">
        <v>2.8388807840223302</v>
      </c>
      <c r="H47" s="58">
        <v>2.9835232365566444</v>
      </c>
      <c r="I47" s="58">
        <v>4.1382381497917304</v>
      </c>
      <c r="J47" s="58">
        <v>7.0577483714757454</v>
      </c>
      <c r="K47" s="58">
        <v>12.291446838854107</v>
      </c>
      <c r="L47" s="58">
        <v>21.705699673196186</v>
      </c>
      <c r="M47" s="58">
        <v>37.286591927182123</v>
      </c>
      <c r="N47" s="58">
        <v>58.631142369248856</v>
      </c>
      <c r="O47" s="58">
        <v>79.800732445175299</v>
      </c>
      <c r="P47" s="58">
        <v>127.27586833536766</v>
      </c>
      <c r="Q47" s="58">
        <v>100.29043909789287</v>
      </c>
      <c r="R47" s="178">
        <v>79.309047515985625</v>
      </c>
      <c r="S47" s="58">
        <v>69.197343459403172</v>
      </c>
      <c r="T47" s="58">
        <v>56.835658834459622</v>
      </c>
      <c r="U47" s="58">
        <v>43.526972220838488</v>
      </c>
      <c r="V47" s="58">
        <v>36.770322068640233</v>
      </c>
      <c r="W47" s="58">
        <v>44.827832816632622</v>
      </c>
      <c r="X47" s="58">
        <v>50.905948282528428</v>
      </c>
      <c r="Y47" s="58">
        <v>50.586653170252852</v>
      </c>
      <c r="Z47" s="58">
        <v>54.893312197523834</v>
      </c>
      <c r="AA47" s="58">
        <v>53.949816476424218</v>
      </c>
      <c r="AB47" s="58">
        <v>53.094092312815611</v>
      </c>
      <c r="AC47" s="58">
        <v>58.641482905914074</v>
      </c>
      <c r="AD47" s="58">
        <v>71.412212418766529</v>
      </c>
      <c r="AE47" s="58">
        <v>0</v>
      </c>
      <c r="AF47" s="58">
        <v>0</v>
      </c>
      <c r="AG47" s="58">
        <v>0</v>
      </c>
    </row>
    <row r="48" spans="1:33" x14ac:dyDescent="0.25">
      <c r="A48" s="574"/>
      <c r="B48" s="11" t="s">
        <v>1082</v>
      </c>
      <c r="C48" s="58">
        <v>4.2587630414328022</v>
      </c>
      <c r="D48" s="58">
        <v>4.2632050426722081</v>
      </c>
      <c r="E48" s="58">
        <v>3.7277182235284849</v>
      </c>
      <c r="F48" s="58">
        <v>4.7460927429758231</v>
      </c>
      <c r="G48" s="58">
        <v>4.4605907513675565</v>
      </c>
      <c r="H48" s="58">
        <v>4.1904300329044162</v>
      </c>
      <c r="I48" s="58">
        <v>4.3440698718573323</v>
      </c>
      <c r="J48" s="58">
        <v>4.4272634792608594</v>
      </c>
      <c r="K48" s="58">
        <v>4.6563560868686915</v>
      </c>
      <c r="L48" s="58">
        <v>4.3891293442434822</v>
      </c>
      <c r="M48" s="58">
        <v>4.9134647233283095</v>
      </c>
      <c r="N48" s="58">
        <v>5.6592220227522176</v>
      </c>
      <c r="O48" s="58">
        <v>6.52819439519123</v>
      </c>
      <c r="P48" s="58">
        <v>10.092882996450403</v>
      </c>
      <c r="Q48" s="58">
        <v>8.3001019150295434</v>
      </c>
      <c r="R48" s="178">
        <v>7.331323087761823</v>
      </c>
      <c r="S48" s="58">
        <v>8.1687960602150937</v>
      </c>
      <c r="T48" s="58">
        <v>7.4460731147806518</v>
      </c>
      <c r="U48" s="58">
        <v>8.8701409207729487</v>
      </c>
      <c r="V48" s="58">
        <v>9.1743287914257952</v>
      </c>
      <c r="W48" s="58">
        <v>11.902806405804274</v>
      </c>
      <c r="X48" s="58">
        <v>11.304340150497749</v>
      </c>
      <c r="Y48" s="58">
        <v>11.976685745401294</v>
      </c>
      <c r="Z48" s="58">
        <v>14.553988084614177</v>
      </c>
      <c r="AA48" s="58">
        <v>15.446815081151794</v>
      </c>
      <c r="AB48" s="58">
        <v>20.872240873653833</v>
      </c>
      <c r="AC48" s="58">
        <v>28.002300230882028</v>
      </c>
      <c r="AD48" s="58">
        <v>35.718074586276821</v>
      </c>
      <c r="AE48" s="58">
        <v>0</v>
      </c>
      <c r="AF48" s="58">
        <v>0</v>
      </c>
      <c r="AG48" s="58">
        <v>0</v>
      </c>
    </row>
    <row r="49" spans="1:33" x14ac:dyDescent="0.25">
      <c r="A49" s="574"/>
      <c r="B49" s="11" t="s">
        <v>1083</v>
      </c>
      <c r="C49" s="58">
        <v>0.25686103400426408</v>
      </c>
      <c r="D49" s="58">
        <v>0.37777282894963221</v>
      </c>
      <c r="E49" s="58">
        <v>0.55131968223630834</v>
      </c>
      <c r="F49" s="58">
        <v>0.69849947333025564</v>
      </c>
      <c r="G49" s="58">
        <v>0.92918177914433597</v>
      </c>
      <c r="H49" s="58">
        <v>2.3245397149449993</v>
      </c>
      <c r="I49" s="58">
        <v>6.9795774228437608</v>
      </c>
      <c r="J49" s="58">
        <v>16.852337627210424</v>
      </c>
      <c r="K49" s="58">
        <v>35.110071130287764</v>
      </c>
      <c r="L49" s="58">
        <v>68.453655055121075</v>
      </c>
      <c r="M49" s="58">
        <v>121.96411009292632</v>
      </c>
      <c r="N49" s="58">
        <v>199.50458087481326</v>
      </c>
      <c r="O49" s="58">
        <v>276.32014869054007</v>
      </c>
      <c r="P49" s="58">
        <v>443.11837596497844</v>
      </c>
      <c r="Q49" s="58">
        <v>574.72380236862614</v>
      </c>
      <c r="R49" s="178">
        <v>557.7393630761951</v>
      </c>
      <c r="S49" s="58">
        <v>650.03704890975825</v>
      </c>
      <c r="T49" s="58">
        <v>636.41134714147051</v>
      </c>
      <c r="U49" s="58">
        <v>828.11440110049</v>
      </c>
      <c r="V49" s="58">
        <v>814.77528220356169</v>
      </c>
      <c r="W49" s="58">
        <v>1061.4889547817027</v>
      </c>
      <c r="X49" s="58">
        <v>1274.110071796619</v>
      </c>
      <c r="Y49" s="58">
        <v>1256.6078518241961</v>
      </c>
      <c r="Z49" s="58">
        <v>1300.1126716620035</v>
      </c>
      <c r="AA49" s="58">
        <v>1301.0411986787853</v>
      </c>
      <c r="AB49" s="58">
        <v>1462.6079100669815</v>
      </c>
      <c r="AC49" s="58">
        <v>1309.1824046204115</v>
      </c>
      <c r="AD49" s="58">
        <v>1262.9065255447385</v>
      </c>
      <c r="AE49" s="58">
        <v>0</v>
      </c>
      <c r="AF49" s="58">
        <v>0</v>
      </c>
      <c r="AG49" s="58">
        <v>0</v>
      </c>
    </row>
    <row r="50" spans="1:33" x14ac:dyDescent="0.25">
      <c r="A50" s="574"/>
      <c r="B50" s="56" t="s">
        <v>91</v>
      </c>
      <c r="C50" s="59">
        <v>202546.34396721341</v>
      </c>
      <c r="D50" s="59">
        <v>196307.36518406856</v>
      </c>
      <c r="E50" s="59">
        <v>196735.46809274092</v>
      </c>
      <c r="F50" s="59">
        <v>196101.22108330976</v>
      </c>
      <c r="G50" s="59">
        <v>196655.49581208421</v>
      </c>
      <c r="H50" s="59">
        <v>191746.96228852496</v>
      </c>
      <c r="I50" s="59">
        <v>184460.23155591742</v>
      </c>
      <c r="J50" s="59">
        <v>176215.45307773873</v>
      </c>
      <c r="K50" s="59">
        <v>166149.88050905368</v>
      </c>
      <c r="L50" s="59">
        <v>155300.02200358806</v>
      </c>
      <c r="M50" s="59">
        <v>141994.91731686774</v>
      </c>
      <c r="N50" s="59">
        <v>138144.7935819345</v>
      </c>
      <c r="O50" s="59">
        <v>121026.94844477544</v>
      </c>
      <c r="P50" s="59">
        <v>111825.62547560988</v>
      </c>
      <c r="Q50" s="59">
        <v>105220.57651284224</v>
      </c>
      <c r="R50" s="179">
        <v>98698.166426307347</v>
      </c>
      <c r="S50" s="59">
        <v>89776.999459093116</v>
      </c>
      <c r="T50" s="59">
        <v>81790.95340610687</v>
      </c>
      <c r="U50" s="59">
        <v>73795.190656697872</v>
      </c>
      <c r="V50" s="59">
        <v>69088.052967612646</v>
      </c>
      <c r="W50" s="59">
        <v>67708.062942650271</v>
      </c>
      <c r="X50" s="59">
        <v>63331.400143774496</v>
      </c>
      <c r="Y50" s="59">
        <v>60951.264206195774</v>
      </c>
      <c r="Z50" s="59">
        <v>59100.330908342708</v>
      </c>
      <c r="AA50" s="59">
        <v>59263.784207461416</v>
      </c>
      <c r="AB50" s="59">
        <v>60161.417319472159</v>
      </c>
      <c r="AC50" s="59">
        <v>62569.851132868083</v>
      </c>
      <c r="AD50" s="59">
        <v>61313.446946088821</v>
      </c>
      <c r="AE50" s="59">
        <v>0</v>
      </c>
      <c r="AF50" s="59">
        <v>0</v>
      </c>
      <c r="AG50" s="59">
        <v>0</v>
      </c>
    </row>
    <row r="51" spans="1:33" x14ac:dyDescent="0.25">
      <c r="B51" s="5" t="s">
        <v>1085</v>
      </c>
      <c r="C51" s="5"/>
      <c r="D51" s="5"/>
      <c r="E51" s="5"/>
      <c r="F51" s="5"/>
      <c r="G51" s="5"/>
      <c r="H51" s="5"/>
      <c r="I51" s="60"/>
      <c r="J51" s="60"/>
      <c r="K51" s="60"/>
      <c r="L51" s="5"/>
      <c r="M51" s="63"/>
      <c r="N51" s="63"/>
      <c r="O51" s="63"/>
      <c r="P51" s="63"/>
      <c r="Q51" s="63"/>
      <c r="R51" s="181"/>
      <c r="S51" s="5"/>
      <c r="T51" s="5"/>
      <c r="U51" s="5"/>
      <c r="V51" s="5"/>
      <c r="W51" s="5"/>
      <c r="X51" s="5"/>
      <c r="Y51" s="5"/>
      <c r="Z51" s="5"/>
      <c r="AA51" s="5"/>
      <c r="AB51" s="5"/>
      <c r="AC51" s="5"/>
      <c r="AD51" s="5"/>
      <c r="AE51" s="5"/>
      <c r="AF51" s="5"/>
      <c r="AG51" s="5"/>
    </row>
    <row r="52" spans="1:33" x14ac:dyDescent="0.25">
      <c r="B52" s="64"/>
      <c r="C52" s="65">
        <v>1</v>
      </c>
      <c r="D52" s="65">
        <v>2</v>
      </c>
      <c r="E52" s="65">
        <v>3</v>
      </c>
      <c r="F52" s="65">
        <v>4</v>
      </c>
      <c r="G52" s="65">
        <v>5</v>
      </c>
      <c r="H52" s="65">
        <v>6</v>
      </c>
      <c r="I52" s="65">
        <v>7</v>
      </c>
      <c r="J52" s="65">
        <v>8</v>
      </c>
      <c r="K52" s="65">
        <v>9</v>
      </c>
      <c r="L52" s="65">
        <v>10</v>
      </c>
      <c r="M52" s="65">
        <v>11</v>
      </c>
      <c r="N52" s="65">
        <v>12</v>
      </c>
      <c r="O52" s="65">
        <v>13</v>
      </c>
      <c r="P52" s="65">
        <v>14</v>
      </c>
      <c r="Q52" s="65">
        <v>15</v>
      </c>
      <c r="R52" s="182">
        <v>16</v>
      </c>
      <c r="S52" s="65">
        <v>17</v>
      </c>
      <c r="T52" s="65">
        <v>18</v>
      </c>
      <c r="U52" s="65">
        <v>19</v>
      </c>
      <c r="V52" s="65">
        <v>20</v>
      </c>
      <c r="W52" s="65">
        <v>21</v>
      </c>
      <c r="X52" s="65">
        <v>22</v>
      </c>
      <c r="Y52" s="65">
        <v>23</v>
      </c>
      <c r="Z52" s="65">
        <v>24</v>
      </c>
      <c r="AA52" s="65">
        <v>25</v>
      </c>
      <c r="AB52" s="65">
        <v>26</v>
      </c>
      <c r="AC52" s="65">
        <v>27</v>
      </c>
      <c r="AD52" s="65">
        <v>28</v>
      </c>
      <c r="AE52" s="65">
        <v>0</v>
      </c>
      <c r="AF52" s="65">
        <v>0</v>
      </c>
      <c r="AG52" s="65">
        <v>0</v>
      </c>
    </row>
    <row r="53" spans="1:33" x14ac:dyDescent="0.25">
      <c r="B53" s="54" t="s">
        <v>1088</v>
      </c>
      <c r="C53" s="5"/>
      <c r="D53" s="5"/>
      <c r="E53" s="5"/>
      <c r="F53" s="5"/>
      <c r="G53" s="5"/>
      <c r="H53" s="5"/>
      <c r="I53" s="5"/>
      <c r="J53" s="5"/>
      <c r="K53" s="55"/>
      <c r="L53" s="5"/>
      <c r="M53" s="63"/>
      <c r="N53" s="63"/>
      <c r="O53" s="63"/>
      <c r="P53" s="63"/>
      <c r="Q53" s="63"/>
      <c r="R53" s="181"/>
      <c r="S53" s="5"/>
      <c r="T53" s="5"/>
      <c r="U53" s="5"/>
      <c r="V53" s="5"/>
      <c r="W53" s="5"/>
      <c r="X53" s="5"/>
      <c r="Y53" s="5"/>
      <c r="Z53" s="5"/>
      <c r="AA53" s="5"/>
      <c r="AB53" s="5"/>
      <c r="AC53" s="5"/>
      <c r="AD53" s="5"/>
      <c r="AE53" s="5"/>
      <c r="AF53" s="5"/>
      <c r="AG53" s="5"/>
    </row>
    <row r="54" spans="1:33" x14ac:dyDescent="0.25">
      <c r="A54" s="574" t="s">
        <v>1015</v>
      </c>
      <c r="B54" s="56" t="s">
        <v>1060</v>
      </c>
      <c r="C54" s="56">
        <v>1990</v>
      </c>
      <c r="D54" s="56">
        <v>1991</v>
      </c>
      <c r="E54" s="56">
        <v>1992</v>
      </c>
      <c r="F54" s="56">
        <v>1993</v>
      </c>
      <c r="G54" s="56">
        <v>1994</v>
      </c>
      <c r="H54" s="56">
        <v>1995</v>
      </c>
      <c r="I54" s="56">
        <v>1996</v>
      </c>
      <c r="J54" s="56">
        <v>1997</v>
      </c>
      <c r="K54" s="56">
        <v>1998</v>
      </c>
      <c r="L54" s="56">
        <v>1999</v>
      </c>
      <c r="M54" s="56">
        <v>2000</v>
      </c>
      <c r="N54" s="56">
        <v>2001</v>
      </c>
      <c r="O54" s="56">
        <v>2002</v>
      </c>
      <c r="P54" s="56">
        <v>2003</v>
      </c>
      <c r="Q54" s="56">
        <v>2004</v>
      </c>
      <c r="R54" s="176">
        <v>2005</v>
      </c>
      <c r="S54" s="56">
        <v>2006</v>
      </c>
      <c r="T54" s="56">
        <v>2007</v>
      </c>
      <c r="U54" s="56">
        <v>2008</v>
      </c>
      <c r="V54" s="56">
        <v>2009</v>
      </c>
      <c r="W54" s="56">
        <v>2010</v>
      </c>
      <c r="X54" s="56">
        <v>2011</v>
      </c>
      <c r="Y54" s="56">
        <v>2012</v>
      </c>
      <c r="Z54" s="56">
        <v>2013</v>
      </c>
      <c r="AA54" s="56">
        <v>2014</v>
      </c>
      <c r="AB54" s="56">
        <v>2015</v>
      </c>
      <c r="AC54" s="56">
        <v>2016</v>
      </c>
      <c r="AD54" s="56">
        <v>2017</v>
      </c>
      <c r="AE54" s="56">
        <v>2018</v>
      </c>
      <c r="AF54" s="56">
        <v>2019</v>
      </c>
      <c r="AG54" s="56">
        <v>2020</v>
      </c>
    </row>
    <row r="55" spans="1:33" x14ac:dyDescent="0.25">
      <c r="A55" s="574"/>
      <c r="B55" s="7" t="s">
        <v>1061</v>
      </c>
      <c r="C55" s="57">
        <v>1471996.0928743021</v>
      </c>
      <c r="D55" s="57">
        <v>1538728.3755712642</v>
      </c>
      <c r="E55" s="57">
        <v>1658800.3509433458</v>
      </c>
      <c r="F55" s="57">
        <v>1745022.7274836926</v>
      </c>
      <c r="G55" s="57">
        <v>1836651.4872105622</v>
      </c>
      <c r="H55" s="57">
        <v>1894154.970063417</v>
      </c>
      <c r="I55" s="57">
        <v>1930174.1572602105</v>
      </c>
      <c r="J55" s="57">
        <v>1955935.8567792093</v>
      </c>
      <c r="K55" s="57">
        <v>1955665.2105016597</v>
      </c>
      <c r="L55" s="57">
        <v>1920945.5781340024</v>
      </c>
      <c r="M55" s="57">
        <v>1836184.139852348</v>
      </c>
      <c r="N55" s="57">
        <v>1732001.8455537083</v>
      </c>
      <c r="O55" s="57">
        <v>1561890.8377976911</v>
      </c>
      <c r="P55" s="57">
        <v>1420783.6712429218</v>
      </c>
      <c r="Q55" s="57">
        <v>1292578.4321363356</v>
      </c>
      <c r="R55" s="177">
        <v>1155920.2229691751</v>
      </c>
      <c r="S55" s="57">
        <v>1012959.1057266344</v>
      </c>
      <c r="T55" s="57">
        <v>886736.68227168208</v>
      </c>
      <c r="U55" s="57">
        <v>761328.52443535288</v>
      </c>
      <c r="V55" s="57">
        <v>639498.86975487554</v>
      </c>
      <c r="W55" s="57">
        <v>571991.0694559426</v>
      </c>
      <c r="X55" s="57">
        <v>483350.58056536311</v>
      </c>
      <c r="Y55" s="57">
        <v>416827.24174964358</v>
      </c>
      <c r="Z55" s="57">
        <v>365659.34594903211</v>
      </c>
      <c r="AA55" s="57">
        <v>326237.45481526665</v>
      </c>
      <c r="AB55" s="57">
        <v>290600.43879422219</v>
      </c>
      <c r="AC55" s="57">
        <v>277103.1707922279</v>
      </c>
      <c r="AD55" s="57">
        <v>247414.19273661997</v>
      </c>
      <c r="AE55" s="57">
        <v>0</v>
      </c>
      <c r="AF55" s="57">
        <v>0</v>
      </c>
      <c r="AG55" s="57">
        <v>0</v>
      </c>
    </row>
    <row r="56" spans="1:33" x14ac:dyDescent="0.25">
      <c r="A56" s="574"/>
      <c r="B56" s="11" t="s">
        <v>1064</v>
      </c>
      <c r="C56" s="58">
        <v>928589.44725448615</v>
      </c>
      <c r="D56" s="58">
        <v>905083.55063865951</v>
      </c>
      <c r="E56" s="58">
        <v>939683.70266103046</v>
      </c>
      <c r="F56" s="58">
        <v>961176.66283791454</v>
      </c>
      <c r="G56" s="58">
        <v>1001874.1242780323</v>
      </c>
      <c r="H56" s="58">
        <v>1017553.817603346</v>
      </c>
      <c r="I56" s="58">
        <v>1019013.9337903466</v>
      </c>
      <c r="J56" s="58">
        <v>1009585.1345460799</v>
      </c>
      <c r="K56" s="58">
        <v>1006312.9053283213</v>
      </c>
      <c r="L56" s="58">
        <v>992035.09807423246</v>
      </c>
      <c r="M56" s="58">
        <v>941226.23017501296</v>
      </c>
      <c r="N56" s="58">
        <v>889366.33929990593</v>
      </c>
      <c r="O56" s="58">
        <v>829843.17971003358</v>
      </c>
      <c r="P56" s="58">
        <v>759889.14837662526</v>
      </c>
      <c r="Q56" s="58">
        <v>703704.89577050018</v>
      </c>
      <c r="R56" s="178">
        <v>633867.23540361342</v>
      </c>
      <c r="S56" s="58">
        <v>552297.42697106185</v>
      </c>
      <c r="T56" s="58">
        <v>484843.15296788234</v>
      </c>
      <c r="U56" s="58">
        <v>415454.00097308093</v>
      </c>
      <c r="V56" s="58">
        <v>463798.10894647829</v>
      </c>
      <c r="W56" s="58">
        <v>415567.33069320343</v>
      </c>
      <c r="X56" s="58">
        <v>355431.99271670397</v>
      </c>
      <c r="Y56" s="58">
        <v>306698.43835040106</v>
      </c>
      <c r="Z56" s="58">
        <v>267584.56380286836</v>
      </c>
      <c r="AA56" s="58">
        <v>233038.40262167811</v>
      </c>
      <c r="AB56" s="58">
        <v>208116.49685966954</v>
      </c>
      <c r="AC56" s="58">
        <v>185658.20744396895</v>
      </c>
      <c r="AD56" s="58">
        <v>163077.11798368412</v>
      </c>
      <c r="AE56" s="58">
        <v>0</v>
      </c>
      <c r="AF56" s="58">
        <v>0</v>
      </c>
      <c r="AG56" s="58">
        <v>0</v>
      </c>
    </row>
    <row r="57" spans="1:33" x14ac:dyDescent="0.25">
      <c r="A57" s="574"/>
      <c r="B57" s="11" t="s">
        <v>1066</v>
      </c>
      <c r="C57" s="58">
        <v>517032.15341402515</v>
      </c>
      <c r="D57" s="58">
        <v>603686.45361408836</v>
      </c>
      <c r="E57" s="58">
        <v>687822.42968075373</v>
      </c>
      <c r="F57" s="58">
        <v>751499.64654255239</v>
      </c>
      <c r="G57" s="58">
        <v>800235.12756138551</v>
      </c>
      <c r="H57" s="58">
        <v>840554.75924212707</v>
      </c>
      <c r="I57" s="58">
        <v>872132.0815557692</v>
      </c>
      <c r="J57" s="58">
        <v>903747.00195682258</v>
      </c>
      <c r="K57" s="58">
        <v>903091.49022910662</v>
      </c>
      <c r="L57" s="58">
        <v>882110.03428452613</v>
      </c>
      <c r="M57" s="58">
        <v>850396.46275947825</v>
      </c>
      <c r="N57" s="58">
        <v>803961.24279117247</v>
      </c>
      <c r="O57" s="58">
        <v>691769.21045052272</v>
      </c>
      <c r="P57" s="58">
        <v>620019.22729790013</v>
      </c>
      <c r="Q57" s="58">
        <v>549838.99810108147</v>
      </c>
      <c r="R57" s="178">
        <v>488100.75154487265</v>
      </c>
      <c r="S57" s="58">
        <v>450498.92033775279</v>
      </c>
      <c r="T57" s="58">
        <v>392163.41005367029</v>
      </c>
      <c r="U57" s="58">
        <v>336400.07693399437</v>
      </c>
      <c r="V57" s="58">
        <v>162518.85381896599</v>
      </c>
      <c r="W57" s="58">
        <v>145404.66027131939</v>
      </c>
      <c r="X57" s="58">
        <v>118877.65787942556</v>
      </c>
      <c r="Y57" s="58">
        <v>101526.68937017878</v>
      </c>
      <c r="Z57" s="58">
        <v>89975.34246734099</v>
      </c>
      <c r="AA57" s="58">
        <v>85433.361605394006</v>
      </c>
      <c r="AB57" s="58">
        <v>75427.645588641972</v>
      </c>
      <c r="AC57" s="58">
        <v>72641.665113814757</v>
      </c>
      <c r="AD57" s="58">
        <v>66808.133404871813</v>
      </c>
      <c r="AE57" s="58">
        <v>0</v>
      </c>
      <c r="AF57" s="58">
        <v>0</v>
      </c>
      <c r="AG57" s="58">
        <v>0</v>
      </c>
    </row>
    <row r="58" spans="1:33" x14ac:dyDescent="0.25">
      <c r="A58" s="574"/>
      <c r="B58" s="11" t="s">
        <v>1068</v>
      </c>
      <c r="C58" s="58">
        <v>25512.789707945471</v>
      </c>
      <c r="D58" s="58">
        <v>29094.992257825124</v>
      </c>
      <c r="E58" s="58">
        <v>30392.363270306498</v>
      </c>
      <c r="F58" s="58">
        <v>31418.146051491909</v>
      </c>
      <c r="G58" s="58">
        <v>33573.105663875234</v>
      </c>
      <c r="H58" s="58">
        <v>35028.254366713372</v>
      </c>
      <c r="I58" s="58">
        <v>38035.667378142949</v>
      </c>
      <c r="J58" s="58">
        <v>41647.183653324879</v>
      </c>
      <c r="K58" s="58">
        <v>45321.634751175443</v>
      </c>
      <c r="L58" s="58">
        <v>45810.800539728843</v>
      </c>
      <c r="M58" s="58">
        <v>43612.067883423573</v>
      </c>
      <c r="N58" s="58">
        <v>37845.733393992996</v>
      </c>
      <c r="O58" s="58">
        <v>39474.97158105905</v>
      </c>
      <c r="P58" s="58">
        <v>40092.535433738463</v>
      </c>
      <c r="Q58" s="58">
        <v>38228.463841973848</v>
      </c>
      <c r="R58" s="178">
        <v>33150.356482880859</v>
      </c>
      <c r="S58" s="58">
        <v>9201.6733111715857</v>
      </c>
      <c r="T58" s="58">
        <v>8680.3703156081574</v>
      </c>
      <c r="U58" s="58">
        <v>8354.9992218890657</v>
      </c>
      <c r="V58" s="58">
        <v>11547.4281845389</v>
      </c>
      <c r="W58" s="58">
        <v>9538.67622549716</v>
      </c>
      <c r="X58" s="58">
        <v>7597.5656298973108</v>
      </c>
      <c r="Y58" s="58">
        <v>6960.033528964098</v>
      </c>
      <c r="Z58" s="58">
        <v>6520.3575961511942</v>
      </c>
      <c r="AA58" s="58">
        <v>6207.1858102277283</v>
      </c>
      <c r="AB58" s="58">
        <v>5542.5176082833641</v>
      </c>
      <c r="AC58" s="58">
        <v>17225.708902672974</v>
      </c>
      <c r="AD58" s="58">
        <v>15953.731964159033</v>
      </c>
      <c r="AE58" s="58">
        <v>0</v>
      </c>
      <c r="AF58" s="58">
        <v>0</v>
      </c>
      <c r="AG58" s="58">
        <v>0</v>
      </c>
    </row>
    <row r="59" spans="1:33" x14ac:dyDescent="0.25">
      <c r="A59" s="574"/>
      <c r="B59" s="11" t="s">
        <v>1070</v>
      </c>
      <c r="C59" s="58">
        <v>861.70249784541079</v>
      </c>
      <c r="D59" s="58">
        <v>863.37906069128712</v>
      </c>
      <c r="E59" s="58">
        <v>901.85533125522318</v>
      </c>
      <c r="F59" s="58">
        <v>928.27205173379184</v>
      </c>
      <c r="G59" s="58">
        <v>969.12970726897493</v>
      </c>
      <c r="H59" s="58">
        <v>1018.1388512306745</v>
      </c>
      <c r="I59" s="58">
        <v>992.47453595162972</v>
      </c>
      <c r="J59" s="58">
        <v>956.5366229820637</v>
      </c>
      <c r="K59" s="58">
        <v>939.18019305630901</v>
      </c>
      <c r="L59" s="58">
        <v>989.64523551481932</v>
      </c>
      <c r="M59" s="58">
        <v>949.37903443311359</v>
      </c>
      <c r="N59" s="58">
        <v>828.53006863689598</v>
      </c>
      <c r="O59" s="58">
        <v>803.47605607573553</v>
      </c>
      <c r="P59" s="58">
        <v>782.76013465796746</v>
      </c>
      <c r="Q59" s="58">
        <v>806.07442278020244</v>
      </c>
      <c r="R59" s="178">
        <v>801.87953780806367</v>
      </c>
      <c r="S59" s="58">
        <v>961.08510664819687</v>
      </c>
      <c r="T59" s="58">
        <v>1049.748934521305</v>
      </c>
      <c r="U59" s="58">
        <v>1119.4473063885066</v>
      </c>
      <c r="V59" s="58">
        <v>1634.4788048923256</v>
      </c>
      <c r="W59" s="58">
        <v>1480.4022659225745</v>
      </c>
      <c r="X59" s="58">
        <v>1443.3643393362443</v>
      </c>
      <c r="Y59" s="58">
        <v>1642.0805000996131</v>
      </c>
      <c r="Z59" s="58">
        <v>1579.0820826715244</v>
      </c>
      <c r="AA59" s="58">
        <v>1558.5047779668128</v>
      </c>
      <c r="AB59" s="58">
        <v>1513.7787376273307</v>
      </c>
      <c r="AC59" s="58">
        <v>1577.5893317711952</v>
      </c>
      <c r="AD59" s="58">
        <v>1575.2093839050353</v>
      </c>
      <c r="AE59" s="58">
        <v>0</v>
      </c>
      <c r="AF59" s="58">
        <v>0</v>
      </c>
      <c r="AG59" s="58">
        <v>0</v>
      </c>
    </row>
    <row r="60" spans="1:33" x14ac:dyDescent="0.25">
      <c r="A60" s="574"/>
      <c r="B60" s="7" t="s">
        <v>1071</v>
      </c>
      <c r="C60" s="57">
        <v>7907.7634187112762</v>
      </c>
      <c r="D60" s="57">
        <v>7889.6007554935386</v>
      </c>
      <c r="E60" s="57">
        <v>8201.9030091761178</v>
      </c>
      <c r="F60" s="57">
        <v>8824.7184764831654</v>
      </c>
      <c r="G60" s="57">
        <v>9364.6018012572458</v>
      </c>
      <c r="H60" s="57">
        <v>9903.747719096913</v>
      </c>
      <c r="I60" s="57">
        <v>10272.036070568212</v>
      </c>
      <c r="J60" s="57">
        <v>10779.084658160775</v>
      </c>
      <c r="K60" s="57">
        <v>10997.357262104289</v>
      </c>
      <c r="L60" s="57">
        <v>11479.201873352551</v>
      </c>
      <c r="M60" s="57">
        <v>11881.975104518751</v>
      </c>
      <c r="N60" s="57">
        <v>11167.719148801367</v>
      </c>
      <c r="O60" s="57">
        <v>11274.933911604579</v>
      </c>
      <c r="P60" s="57">
        <v>11177.009753919187</v>
      </c>
      <c r="Q60" s="57">
        <v>11551.489853032792</v>
      </c>
      <c r="R60" s="177">
        <v>11264.293271563902</v>
      </c>
      <c r="S60" s="57">
        <v>12366.486892170056</v>
      </c>
      <c r="T60" s="57">
        <v>12718.068752672421</v>
      </c>
      <c r="U60" s="57">
        <v>12806.340512304523</v>
      </c>
      <c r="V60" s="57">
        <v>16078.643927478288</v>
      </c>
      <c r="W60" s="57">
        <v>14390.380172537263</v>
      </c>
      <c r="X60" s="57">
        <v>11500.090755735604</v>
      </c>
      <c r="Y60" s="57">
        <v>10032.980091109321</v>
      </c>
      <c r="Z60" s="57">
        <v>9266.2995671804856</v>
      </c>
      <c r="AA60" s="57">
        <v>8552.0429085286687</v>
      </c>
      <c r="AB60" s="57">
        <v>7531.8706863450361</v>
      </c>
      <c r="AC60" s="57">
        <v>6002.0886393619758</v>
      </c>
      <c r="AD60" s="57">
        <v>4998.9421627894635</v>
      </c>
      <c r="AE60" s="57">
        <v>0</v>
      </c>
      <c r="AF60" s="57">
        <v>0</v>
      </c>
      <c r="AG60" s="57">
        <v>0</v>
      </c>
    </row>
    <row r="61" spans="1:33" x14ac:dyDescent="0.25">
      <c r="A61" s="574"/>
      <c r="B61" s="11" t="s">
        <v>1064</v>
      </c>
      <c r="C61" s="58">
        <v>171.56153896202187</v>
      </c>
      <c r="D61" s="58">
        <v>152.14696700120959</v>
      </c>
      <c r="E61" s="58">
        <v>150.89756143323419</v>
      </c>
      <c r="F61" s="58">
        <v>148.30124925599495</v>
      </c>
      <c r="G61" s="58">
        <v>145.4812304640306</v>
      </c>
      <c r="H61" s="58">
        <v>138.96447962998099</v>
      </c>
      <c r="I61" s="58">
        <v>134.07466173163627</v>
      </c>
      <c r="J61" s="58">
        <v>132.48290180529079</v>
      </c>
      <c r="K61" s="58">
        <v>125.79445239796196</v>
      </c>
      <c r="L61" s="58">
        <v>121.89521685989074</v>
      </c>
      <c r="M61" s="58">
        <v>115.08412271300377</v>
      </c>
      <c r="N61" s="58">
        <v>103.94367413668969</v>
      </c>
      <c r="O61" s="58">
        <v>104.26476531831331</v>
      </c>
      <c r="P61" s="58">
        <v>102.93441597640735</v>
      </c>
      <c r="Q61" s="58">
        <v>104.19806909135255</v>
      </c>
      <c r="R61" s="178">
        <v>103.29129594768071</v>
      </c>
      <c r="S61" s="58">
        <v>94.86111709545979</v>
      </c>
      <c r="T61" s="58">
        <v>94.035554147170117</v>
      </c>
      <c r="U61" s="58">
        <v>91.379800142219338</v>
      </c>
      <c r="V61" s="58">
        <v>116.04463319337661</v>
      </c>
      <c r="W61" s="58">
        <v>119.03443741378624</v>
      </c>
      <c r="X61" s="58">
        <v>117.33188786667739</v>
      </c>
      <c r="Y61" s="58">
        <v>117.25005146312979</v>
      </c>
      <c r="Z61" s="58">
        <v>118.69947297106998</v>
      </c>
      <c r="AA61" s="58">
        <v>119.52776557021474</v>
      </c>
      <c r="AB61" s="58">
        <v>122.80090789417203</v>
      </c>
      <c r="AC61" s="58">
        <v>116.86937906371573</v>
      </c>
      <c r="AD61" s="58">
        <v>117.84376966351543</v>
      </c>
      <c r="AE61" s="58">
        <v>0</v>
      </c>
      <c r="AF61" s="58">
        <v>0</v>
      </c>
      <c r="AG61" s="58">
        <v>0</v>
      </c>
    </row>
    <row r="62" spans="1:33" x14ac:dyDescent="0.25">
      <c r="A62" s="574"/>
      <c r="B62" s="11" t="s">
        <v>1066</v>
      </c>
      <c r="C62" s="58">
        <v>274.59646289402411</v>
      </c>
      <c r="D62" s="58">
        <v>296.48311042440008</v>
      </c>
      <c r="E62" s="58">
        <v>330.48655519162998</v>
      </c>
      <c r="F62" s="58">
        <v>357.74586704906994</v>
      </c>
      <c r="G62" s="58">
        <v>375.22106157412628</v>
      </c>
      <c r="H62" s="58">
        <v>391.2987607820134</v>
      </c>
      <c r="I62" s="58">
        <v>409.01423272141062</v>
      </c>
      <c r="J62" s="58">
        <v>434.93660465713441</v>
      </c>
      <c r="K62" s="58">
        <v>441.85754599619014</v>
      </c>
      <c r="L62" s="58">
        <v>465.0338543000293</v>
      </c>
      <c r="M62" s="58">
        <v>471.92947801752712</v>
      </c>
      <c r="N62" s="58">
        <v>470.71378764247254</v>
      </c>
      <c r="O62" s="58">
        <v>475.98078319620294</v>
      </c>
      <c r="P62" s="58">
        <v>485.98490114207488</v>
      </c>
      <c r="Q62" s="58">
        <v>488.16046264423693</v>
      </c>
      <c r="R62" s="178">
        <v>492.47481489981067</v>
      </c>
      <c r="S62" s="58">
        <v>563.71071289589065</v>
      </c>
      <c r="T62" s="58">
        <v>724.69980014257828</v>
      </c>
      <c r="U62" s="58">
        <v>727.55065769401779</v>
      </c>
      <c r="V62" s="58">
        <v>409.76560179267761</v>
      </c>
      <c r="W62" s="58">
        <v>425.46400775385092</v>
      </c>
      <c r="X62" s="58">
        <v>403.00642147139143</v>
      </c>
      <c r="Y62" s="58">
        <v>394.46507419341026</v>
      </c>
      <c r="Z62" s="58">
        <v>398.85948507404811</v>
      </c>
      <c r="AA62" s="58">
        <v>425.70475892083533</v>
      </c>
      <c r="AB62" s="58">
        <v>417.66283142303132</v>
      </c>
      <c r="AC62" s="58">
        <v>410.32333141756106</v>
      </c>
      <c r="AD62" s="58">
        <v>413.32852425003915</v>
      </c>
      <c r="AE62" s="58">
        <v>0</v>
      </c>
      <c r="AF62" s="58">
        <v>0</v>
      </c>
      <c r="AG62" s="58">
        <v>0</v>
      </c>
    </row>
    <row r="63" spans="1:33" x14ac:dyDescent="0.25">
      <c r="A63" s="574"/>
      <c r="B63" s="11" t="s">
        <v>1068</v>
      </c>
      <c r="C63" s="58">
        <v>7461.60541685523</v>
      </c>
      <c r="D63" s="58">
        <v>7440.9706780679289</v>
      </c>
      <c r="E63" s="58">
        <v>7720.518892551253</v>
      </c>
      <c r="F63" s="58">
        <v>8318.6713601781012</v>
      </c>
      <c r="G63" s="58">
        <v>8843.8995092190889</v>
      </c>
      <c r="H63" s="58">
        <v>9373.4844786849189</v>
      </c>
      <c r="I63" s="58">
        <v>9728.9471761151653</v>
      </c>
      <c r="J63" s="58">
        <v>10211.665151698347</v>
      </c>
      <c r="K63" s="58">
        <v>10429.705263710139</v>
      </c>
      <c r="L63" s="58">
        <v>10892.27280219263</v>
      </c>
      <c r="M63" s="58">
        <v>11294.961503788219</v>
      </c>
      <c r="N63" s="58">
        <v>10593.061687022204</v>
      </c>
      <c r="O63" s="58">
        <v>10694.688363090063</v>
      </c>
      <c r="P63" s="58">
        <v>10588.090436800705</v>
      </c>
      <c r="Q63" s="58">
        <v>10959.131321297204</v>
      </c>
      <c r="R63" s="178">
        <v>10668.527160716409</v>
      </c>
      <c r="S63" s="58">
        <v>11707.915062178707</v>
      </c>
      <c r="T63" s="58">
        <v>11899.333398382674</v>
      </c>
      <c r="U63" s="58">
        <v>11987.410054468284</v>
      </c>
      <c r="V63" s="58">
        <v>15552.833692492235</v>
      </c>
      <c r="W63" s="58">
        <v>13845.881727369626</v>
      </c>
      <c r="X63" s="58">
        <v>10979.752446397535</v>
      </c>
      <c r="Y63" s="58">
        <v>9521.2649654527813</v>
      </c>
      <c r="Z63" s="58">
        <v>8748.7406091353678</v>
      </c>
      <c r="AA63" s="58">
        <v>8006.8103840376189</v>
      </c>
      <c r="AB63" s="58">
        <v>6991.4069470278318</v>
      </c>
      <c r="AC63" s="58">
        <v>5474.8959288806991</v>
      </c>
      <c r="AD63" s="58">
        <v>4467.7698688759092</v>
      </c>
      <c r="AE63" s="58">
        <v>0</v>
      </c>
      <c r="AF63" s="58">
        <v>0</v>
      </c>
      <c r="AG63" s="58">
        <v>0</v>
      </c>
    </row>
    <row r="64" spans="1:33" x14ac:dyDescent="0.25">
      <c r="A64" s="574"/>
      <c r="B64" s="7" t="s">
        <v>1073</v>
      </c>
      <c r="C64" s="57">
        <v>41583.443201951712</v>
      </c>
      <c r="D64" s="57">
        <v>44702.928060504346</v>
      </c>
      <c r="E64" s="57">
        <v>44350.97418314714</v>
      </c>
      <c r="F64" s="57">
        <v>56015.502001321089</v>
      </c>
      <c r="G64" s="57">
        <v>65716.094633876884</v>
      </c>
      <c r="H64" s="57">
        <v>68152.005110880564</v>
      </c>
      <c r="I64" s="57">
        <v>72063.610746205028</v>
      </c>
      <c r="J64" s="57">
        <v>71654.357652780673</v>
      </c>
      <c r="K64" s="57">
        <v>66852.241327506665</v>
      </c>
      <c r="L64" s="57">
        <v>67753.799581543557</v>
      </c>
      <c r="M64" s="57">
        <v>39581.632927426654</v>
      </c>
      <c r="N64" s="57">
        <v>51790.565474740411</v>
      </c>
      <c r="O64" s="57">
        <v>60060.168780861444</v>
      </c>
      <c r="P64" s="57">
        <v>58398.761550393014</v>
      </c>
      <c r="Q64" s="57">
        <v>48723.854564938323</v>
      </c>
      <c r="R64" s="177">
        <v>59967.274449173296</v>
      </c>
      <c r="S64" s="57">
        <v>60465.479121899261</v>
      </c>
      <c r="T64" s="57">
        <v>54166.827762501307</v>
      </c>
      <c r="U64" s="57">
        <v>46205.151946956743</v>
      </c>
      <c r="V64" s="57">
        <v>41212.973118682428</v>
      </c>
      <c r="W64" s="57">
        <v>40615.87862421207</v>
      </c>
      <c r="X64" s="57">
        <v>41291.964323006818</v>
      </c>
      <c r="Y64" s="57">
        <v>40193.216882310124</v>
      </c>
      <c r="Z64" s="57">
        <v>39255.954565087821</v>
      </c>
      <c r="AA64" s="57">
        <v>41012.496511294419</v>
      </c>
      <c r="AB64" s="57">
        <v>44564.128796444151</v>
      </c>
      <c r="AC64" s="57">
        <v>45467.519160855962</v>
      </c>
      <c r="AD64" s="57">
        <v>42670.205179938443</v>
      </c>
      <c r="AE64" s="57">
        <v>0</v>
      </c>
      <c r="AF64" s="57">
        <v>0</v>
      </c>
      <c r="AG64" s="57">
        <v>0</v>
      </c>
    </row>
    <row r="65" spans="1:33" x14ac:dyDescent="0.25">
      <c r="A65" s="574"/>
      <c r="B65" s="11" t="s">
        <v>1074</v>
      </c>
      <c r="C65" s="58">
        <v>1452.2173914840973</v>
      </c>
      <c r="D65" s="58">
        <v>1897.1674318720002</v>
      </c>
      <c r="E65" s="58">
        <v>1505.7899843931418</v>
      </c>
      <c r="F65" s="58">
        <v>1501.9773199079902</v>
      </c>
      <c r="G65" s="58">
        <v>1491.9189445209304</v>
      </c>
      <c r="H65" s="58">
        <v>1837.9492401497025</v>
      </c>
      <c r="I65" s="58">
        <v>1719.0743883399746</v>
      </c>
      <c r="J65" s="58">
        <v>1708.1382356026998</v>
      </c>
      <c r="K65" s="58">
        <v>1714.4648356230011</v>
      </c>
      <c r="L65" s="58">
        <v>1868.8593860294329</v>
      </c>
      <c r="M65" s="58">
        <v>1911.2373796703196</v>
      </c>
      <c r="N65" s="58">
        <v>2044.9036810061596</v>
      </c>
      <c r="O65" s="58">
        <v>1870.4385164231619</v>
      </c>
      <c r="P65" s="58">
        <v>1900.4654120473226</v>
      </c>
      <c r="Q65" s="58">
        <v>1628.3162873638335</v>
      </c>
      <c r="R65" s="178">
        <v>2081.749844234429</v>
      </c>
      <c r="S65" s="58">
        <v>2004.857628796811</v>
      </c>
      <c r="T65" s="58">
        <v>1877.1159066906241</v>
      </c>
      <c r="U65" s="58">
        <v>1712.9394667680001</v>
      </c>
      <c r="V65" s="58">
        <v>1698.7505627652033</v>
      </c>
      <c r="W65" s="58">
        <v>1885.8827178080001</v>
      </c>
      <c r="X65" s="58">
        <v>1688.3668349600002</v>
      </c>
      <c r="Y65" s="58">
        <v>1604.8332415039999</v>
      </c>
      <c r="Z65" s="58">
        <v>1636.9512738399999</v>
      </c>
      <c r="AA65" s="58">
        <v>1752.1354854400001</v>
      </c>
      <c r="AB65" s="58">
        <v>3899.7033773119997</v>
      </c>
      <c r="AC65" s="58">
        <v>4332.7292394719989</v>
      </c>
      <c r="AD65" s="58">
        <v>4332.7292394719989</v>
      </c>
      <c r="AE65" s="58">
        <v>0</v>
      </c>
      <c r="AF65" s="58">
        <v>0</v>
      </c>
      <c r="AG65" s="58">
        <v>0</v>
      </c>
    </row>
    <row r="66" spans="1:33" x14ac:dyDescent="0.25">
      <c r="A66" s="574"/>
      <c r="B66" s="11" t="s">
        <v>1075</v>
      </c>
      <c r="C66" s="58">
        <v>2279.2524039999998</v>
      </c>
      <c r="D66" s="58">
        <v>2064.8187559999997</v>
      </c>
      <c r="E66" s="58">
        <v>1356.4036199999998</v>
      </c>
      <c r="F66" s="58">
        <v>1325.5510839999999</v>
      </c>
      <c r="G66" s="58">
        <v>1366.2048400000001</v>
      </c>
      <c r="H66" s="58">
        <v>1817.5723280000002</v>
      </c>
      <c r="I66" s="58">
        <v>1941.6642959999997</v>
      </c>
      <c r="J66" s="58">
        <v>2321.4402639999994</v>
      </c>
      <c r="K66" s="58">
        <v>2415.78766</v>
      </c>
      <c r="L66" s="58">
        <v>2252.6612680000003</v>
      </c>
      <c r="M66" s="58">
        <v>2530.1636360000002</v>
      </c>
      <c r="N66" s="58">
        <v>2018.7104079999999</v>
      </c>
      <c r="O66" s="58">
        <v>1704.56</v>
      </c>
      <c r="P66" s="58">
        <v>4182.9050120000002</v>
      </c>
      <c r="Q66" s="58">
        <v>4625.4087880000006</v>
      </c>
      <c r="R66" s="178">
        <v>4300.434424</v>
      </c>
      <c r="S66" s="58">
        <v>3467.671636</v>
      </c>
      <c r="T66" s="58">
        <v>2574.908336</v>
      </c>
      <c r="U66" s="58">
        <v>1201.8852559999998</v>
      </c>
      <c r="V66" s="58">
        <v>1917.1186319999999</v>
      </c>
      <c r="W66" s="58">
        <v>3825.5440079999989</v>
      </c>
      <c r="X66" s="58">
        <v>4935.12734</v>
      </c>
      <c r="Y66" s="58">
        <v>4490.1519520000002</v>
      </c>
      <c r="Z66" s="58">
        <v>5259.0789679999998</v>
      </c>
      <c r="AA66" s="58">
        <v>6495.3963360000007</v>
      </c>
      <c r="AB66" s="58">
        <v>5207.0046599999996</v>
      </c>
      <c r="AC66" s="58">
        <v>4884.1609959999987</v>
      </c>
      <c r="AD66" s="58">
        <v>5310.3862239999999</v>
      </c>
      <c r="AE66" s="58">
        <v>0</v>
      </c>
      <c r="AF66" s="58">
        <v>0</v>
      </c>
      <c r="AG66" s="58">
        <v>0</v>
      </c>
    </row>
    <row r="67" spans="1:33" x14ac:dyDescent="0.25">
      <c r="A67" s="574"/>
      <c r="B67" s="11" t="s">
        <v>1076</v>
      </c>
      <c r="C67" s="58">
        <v>6837.0509853760013</v>
      </c>
      <c r="D67" s="58">
        <v>6605.8865493439989</v>
      </c>
      <c r="E67" s="58">
        <v>7002.0059387520005</v>
      </c>
      <c r="F67" s="58">
        <v>6917.9530504960003</v>
      </c>
      <c r="G67" s="58">
        <v>7824.4668119200014</v>
      </c>
      <c r="H67" s="58">
        <v>7697.718486224001</v>
      </c>
      <c r="I67" s="58">
        <v>7301.6810515840007</v>
      </c>
      <c r="J67" s="58">
        <v>7659.3842120320014</v>
      </c>
      <c r="K67" s="58">
        <v>6786.4861904159998</v>
      </c>
      <c r="L67" s="58">
        <v>7082.6910431839997</v>
      </c>
      <c r="M67" s="58">
        <v>6606.6415836000006</v>
      </c>
      <c r="N67" s="58">
        <v>6792.7589497599993</v>
      </c>
      <c r="O67" s="58">
        <v>6822.7325907840004</v>
      </c>
      <c r="P67" s="58">
        <v>8445.31030904</v>
      </c>
      <c r="Q67" s="58">
        <v>12800.728488944002</v>
      </c>
      <c r="R67" s="178">
        <v>13819.667721008002</v>
      </c>
      <c r="S67" s="58">
        <v>15997.788301279998</v>
      </c>
      <c r="T67" s="58">
        <v>13998.681394160001</v>
      </c>
      <c r="U67" s="58">
        <v>11700.354296240001</v>
      </c>
      <c r="V67" s="58">
        <v>9710.8347428640027</v>
      </c>
      <c r="W67" s="58">
        <v>10079.691764384001</v>
      </c>
      <c r="X67" s="58">
        <v>9285.4748043520012</v>
      </c>
      <c r="Y67" s="58">
        <v>10468.567934800001</v>
      </c>
      <c r="Z67" s="58">
        <v>8726.9098790400021</v>
      </c>
      <c r="AA67" s="58">
        <v>9798.7282980319997</v>
      </c>
      <c r="AB67" s="58">
        <v>10514.215462751999</v>
      </c>
      <c r="AC67" s="58">
        <v>11433.029889376001</v>
      </c>
      <c r="AD67" s="58">
        <v>10708.04295025031</v>
      </c>
      <c r="AE67" s="58">
        <v>0</v>
      </c>
      <c r="AF67" s="58">
        <v>0</v>
      </c>
      <c r="AG67" s="58">
        <v>0</v>
      </c>
    </row>
    <row r="68" spans="1:33" x14ac:dyDescent="0.25">
      <c r="A68" s="574"/>
      <c r="B68" s="11" t="s">
        <v>1077</v>
      </c>
      <c r="C68" s="58">
        <v>5202.458636878202</v>
      </c>
      <c r="D68" s="58">
        <v>5130.1812966424986</v>
      </c>
      <c r="E68" s="58">
        <v>5447.3057295298968</v>
      </c>
      <c r="F68" s="58">
        <v>5461.2029847898129</v>
      </c>
      <c r="G68" s="58">
        <v>7599.6587522186901</v>
      </c>
      <c r="H68" s="58">
        <v>7054.1888272047445</v>
      </c>
      <c r="I68" s="58">
        <v>8933.2949211443974</v>
      </c>
      <c r="J68" s="58">
        <v>7033.9673204985729</v>
      </c>
      <c r="K68" s="58">
        <v>6332.6702788063985</v>
      </c>
      <c r="L68" s="58">
        <v>5779.3247006313268</v>
      </c>
      <c r="M68" s="58">
        <v>7211.46021524759</v>
      </c>
      <c r="N68" s="58">
        <v>6905.0540245007041</v>
      </c>
      <c r="O68" s="58">
        <v>7982.7463334769673</v>
      </c>
      <c r="P68" s="58">
        <v>7895.8639875763056</v>
      </c>
      <c r="Q68" s="58">
        <v>7846.8631707074846</v>
      </c>
      <c r="R68" s="178">
        <v>8292.906389959915</v>
      </c>
      <c r="S68" s="58">
        <v>8439.0160299548352</v>
      </c>
      <c r="T68" s="58">
        <v>10984.52779128144</v>
      </c>
      <c r="U68" s="58">
        <v>9742.1060663887802</v>
      </c>
      <c r="V68" s="58">
        <v>13429.530321371729</v>
      </c>
      <c r="W68" s="58">
        <v>10592.481800321417</v>
      </c>
      <c r="X68" s="58">
        <v>9647.4219431628881</v>
      </c>
      <c r="Y68" s="58">
        <v>8531.6639841773849</v>
      </c>
      <c r="Z68" s="58">
        <v>9424.5356301134325</v>
      </c>
      <c r="AA68" s="58">
        <v>8192.5053097541368</v>
      </c>
      <c r="AB68" s="58">
        <v>9162.312392530559</v>
      </c>
      <c r="AC68" s="58">
        <v>10152.058229318372</v>
      </c>
      <c r="AD68" s="58">
        <v>7947.9730060139273</v>
      </c>
      <c r="AE68" s="58">
        <v>0</v>
      </c>
      <c r="AF68" s="58">
        <v>0</v>
      </c>
      <c r="AG68" s="58">
        <v>0</v>
      </c>
    </row>
    <row r="69" spans="1:33" x14ac:dyDescent="0.25">
      <c r="A69" s="574"/>
      <c r="B69" s="11" t="s">
        <v>1078</v>
      </c>
      <c r="C69" s="58">
        <v>25148.127696097279</v>
      </c>
      <c r="D69" s="58">
        <v>28362.252284661765</v>
      </c>
      <c r="E69" s="58">
        <v>28421.702786787202</v>
      </c>
      <c r="F69" s="58">
        <v>34074.353222167039</v>
      </c>
      <c r="G69" s="58">
        <v>40071.702666912643</v>
      </c>
      <c r="H69" s="58">
        <v>43080.471187163515</v>
      </c>
      <c r="I69" s="58">
        <v>45736.878251226241</v>
      </c>
      <c r="J69" s="58">
        <v>46529.271705964798</v>
      </c>
      <c r="K69" s="58">
        <v>48124.963351470084</v>
      </c>
      <c r="L69" s="58">
        <v>48049.892843295995</v>
      </c>
      <c r="M69" s="58">
        <v>18565.699449853444</v>
      </c>
      <c r="N69" s="58">
        <v>28351.232758842882</v>
      </c>
      <c r="O69" s="58">
        <v>35989.076744536316</v>
      </c>
      <c r="P69" s="58">
        <v>30383.975961477125</v>
      </c>
      <c r="Q69" s="58">
        <v>15193.976280222723</v>
      </c>
      <c r="R69" s="178">
        <v>25051.307732208639</v>
      </c>
      <c r="S69" s="58">
        <v>24874.849975971843</v>
      </c>
      <c r="T69" s="58">
        <v>23988.060184097281</v>
      </c>
      <c r="U69" s="58">
        <v>21119.931849916164</v>
      </c>
      <c r="V69" s="58">
        <v>13771.834730668801</v>
      </c>
      <c r="W69" s="58">
        <v>11889.191033602558</v>
      </c>
      <c r="X69" s="58">
        <v>13385.60220197888</v>
      </c>
      <c r="Y69" s="58">
        <v>13027.591850543358</v>
      </c>
      <c r="Z69" s="58">
        <v>12452.212651045118</v>
      </c>
      <c r="AA69" s="58">
        <v>13016.062715735043</v>
      </c>
      <c r="AB69" s="58">
        <v>12250.653195421439</v>
      </c>
      <c r="AC69" s="58">
        <v>11107.30933986048</v>
      </c>
      <c r="AD69" s="58">
        <v>10780.627835609599</v>
      </c>
      <c r="AE69" s="58">
        <v>0</v>
      </c>
      <c r="AF69" s="58">
        <v>0</v>
      </c>
      <c r="AG69" s="58">
        <v>0</v>
      </c>
    </row>
    <row r="70" spans="1:33" x14ac:dyDescent="0.25">
      <c r="A70" s="574"/>
      <c r="B70" s="11" t="s">
        <v>1079</v>
      </c>
      <c r="C70" s="58">
        <v>664.33608811613135</v>
      </c>
      <c r="D70" s="58">
        <v>642.62174198408343</v>
      </c>
      <c r="E70" s="58">
        <v>617.76612368489759</v>
      </c>
      <c r="F70" s="58">
        <v>6734.4643399602428</v>
      </c>
      <c r="G70" s="58">
        <v>7362.142618304616</v>
      </c>
      <c r="H70" s="58">
        <v>6664.1050421386053</v>
      </c>
      <c r="I70" s="58">
        <v>6431.0178379104182</v>
      </c>
      <c r="J70" s="58">
        <v>6402.1559146826139</v>
      </c>
      <c r="K70" s="58">
        <v>1477.8690111911872</v>
      </c>
      <c r="L70" s="58">
        <v>2720.3703404027933</v>
      </c>
      <c r="M70" s="58">
        <v>2756.4306630552983</v>
      </c>
      <c r="N70" s="58">
        <v>5677.9056526306595</v>
      </c>
      <c r="O70" s="58">
        <v>5690.6145956409928</v>
      </c>
      <c r="P70" s="58">
        <v>5590.24086825226</v>
      </c>
      <c r="Q70" s="58">
        <v>6628.5615497002791</v>
      </c>
      <c r="R70" s="178">
        <v>6421.2083377623103</v>
      </c>
      <c r="S70" s="58">
        <v>5681.2955498957735</v>
      </c>
      <c r="T70" s="58">
        <v>743.53415027196172</v>
      </c>
      <c r="U70" s="58">
        <v>727.93501164379859</v>
      </c>
      <c r="V70" s="58">
        <v>684.90412901269087</v>
      </c>
      <c r="W70" s="58">
        <v>2343.0873000960892</v>
      </c>
      <c r="X70" s="58">
        <v>2349.9711985530489</v>
      </c>
      <c r="Y70" s="58">
        <v>2070.4079192853801</v>
      </c>
      <c r="Z70" s="58">
        <v>1756.266163049268</v>
      </c>
      <c r="AA70" s="58">
        <v>1757.6683663332335</v>
      </c>
      <c r="AB70" s="58">
        <v>3530.2397084281524</v>
      </c>
      <c r="AC70" s="58">
        <v>3558.2314668291124</v>
      </c>
      <c r="AD70" s="58">
        <v>3590.4459245926082</v>
      </c>
      <c r="AE70" s="58">
        <v>0</v>
      </c>
      <c r="AF70" s="58">
        <v>0</v>
      </c>
      <c r="AG70" s="58">
        <v>0</v>
      </c>
    </row>
    <row r="71" spans="1:33" x14ac:dyDescent="0.25">
      <c r="A71" s="574"/>
      <c r="B71" s="7" t="s">
        <v>1080</v>
      </c>
      <c r="C71" s="57">
        <v>181.40910216393121</v>
      </c>
      <c r="D71" s="57">
        <v>191.76636434114664</v>
      </c>
      <c r="E71" s="57">
        <v>182.34582922711095</v>
      </c>
      <c r="F71" s="57">
        <v>235.90740580050982</v>
      </c>
      <c r="G71" s="57">
        <v>234.99510554507609</v>
      </c>
      <c r="H71" s="57">
        <v>221.8524396580107</v>
      </c>
      <c r="I71" s="57">
        <v>231.17094206377311</v>
      </c>
      <c r="J71" s="57">
        <v>235.11161731438668</v>
      </c>
      <c r="K71" s="57">
        <v>254.46557611158684</v>
      </c>
      <c r="L71" s="57">
        <v>276.91109192252031</v>
      </c>
      <c r="M71" s="57">
        <v>353.57574212460219</v>
      </c>
      <c r="N71" s="57">
        <v>458.38507592605049</v>
      </c>
      <c r="O71" s="57">
        <v>570.74599053264581</v>
      </c>
      <c r="P71" s="57">
        <v>874.16899205253719</v>
      </c>
      <c r="Q71" s="57">
        <v>950.46500743264255</v>
      </c>
      <c r="R71" s="177">
        <v>881.32666681308569</v>
      </c>
      <c r="S71" s="57">
        <v>959.67114201589391</v>
      </c>
      <c r="T71" s="57">
        <v>906.92707185354368</v>
      </c>
      <c r="U71" s="57">
        <v>1130.1638355718171</v>
      </c>
      <c r="V71" s="57">
        <v>1105.337567789242</v>
      </c>
      <c r="W71" s="57">
        <v>1446.4334370667184</v>
      </c>
      <c r="X71" s="57">
        <v>1723.5265289791644</v>
      </c>
      <c r="Y71" s="57">
        <v>1733.9408288548468</v>
      </c>
      <c r="Z71" s="57">
        <v>1840.7706479710816</v>
      </c>
      <c r="AA71" s="57">
        <v>1819.8504013348459</v>
      </c>
      <c r="AB71" s="57">
        <v>1999.598120121984</v>
      </c>
      <c r="AC71" s="57">
        <v>1875.6790029759566</v>
      </c>
      <c r="AD71" s="57">
        <v>1953.2668310492361</v>
      </c>
      <c r="AE71" s="57">
        <v>0</v>
      </c>
      <c r="AF71" s="57">
        <v>0</v>
      </c>
      <c r="AG71" s="57">
        <v>0</v>
      </c>
    </row>
    <row r="72" spans="1:33" x14ac:dyDescent="0.25">
      <c r="A72" s="574"/>
      <c r="B72" s="11" t="s">
        <v>1081</v>
      </c>
      <c r="C72" s="58">
        <v>38.705951738515871</v>
      </c>
      <c r="D72" s="58">
        <v>45.12743245143642</v>
      </c>
      <c r="E72" s="58">
        <v>48.357461749089055</v>
      </c>
      <c r="F72" s="58">
        <v>66.153459613371112</v>
      </c>
      <c r="G72" s="58">
        <v>73.704065563709079</v>
      </c>
      <c r="H72" s="58">
        <v>69.465057811176024</v>
      </c>
      <c r="I72" s="58">
        <v>71.459635483398728</v>
      </c>
      <c r="J72" s="58">
        <v>73.891023971029938</v>
      </c>
      <c r="K72" s="58">
        <v>77.284721147509799</v>
      </c>
      <c r="L72" s="58">
        <v>81.892295185209349</v>
      </c>
      <c r="M72" s="58">
        <v>102.68072154570049</v>
      </c>
      <c r="N72" s="58">
        <v>122.73291602228497</v>
      </c>
      <c r="O72" s="58">
        <v>146.56659233521322</v>
      </c>
      <c r="P72" s="58">
        <v>216.4574153339253</v>
      </c>
      <c r="Q72" s="58">
        <v>189.35372324206057</v>
      </c>
      <c r="R72" s="178">
        <v>173.30834654269782</v>
      </c>
      <c r="S72" s="58">
        <v>165.30642367784273</v>
      </c>
      <c r="T72" s="58">
        <v>146.16640226759876</v>
      </c>
      <c r="U72" s="58">
        <v>159.78238351756633</v>
      </c>
      <c r="V72" s="58">
        <v>161.5786283305211</v>
      </c>
      <c r="W72" s="58">
        <v>231.79843801317358</v>
      </c>
      <c r="X72" s="58">
        <v>261.30098685621289</v>
      </c>
      <c r="Y72" s="58">
        <v>311.59656230984922</v>
      </c>
      <c r="Z72" s="58">
        <v>362.52363390230494</v>
      </c>
      <c r="AA72" s="58">
        <v>345.04733347912924</v>
      </c>
      <c r="AB72" s="58">
        <v>338.21205791959858</v>
      </c>
      <c r="AC72" s="58">
        <v>372.68365666928003</v>
      </c>
      <c r="AD72" s="58">
        <v>475.56440725302406</v>
      </c>
      <c r="AE72" s="58">
        <v>0</v>
      </c>
      <c r="AF72" s="58">
        <v>0</v>
      </c>
      <c r="AG72" s="58">
        <v>0</v>
      </c>
    </row>
    <row r="73" spans="1:33" x14ac:dyDescent="0.25">
      <c r="A73" s="574"/>
      <c r="B73" s="11" t="s">
        <v>1082</v>
      </c>
      <c r="C73" s="58">
        <v>134.58506701326397</v>
      </c>
      <c r="D73" s="58">
        <v>134.70743981157543</v>
      </c>
      <c r="E73" s="58">
        <v>117.73131512045796</v>
      </c>
      <c r="F73" s="58">
        <v>149.71631429069083</v>
      </c>
      <c r="G73" s="58">
        <v>140.57593056256866</v>
      </c>
      <c r="H73" s="58">
        <v>131.68098171094178</v>
      </c>
      <c r="I73" s="58">
        <v>135.38619761281691</v>
      </c>
      <c r="J73" s="58">
        <v>135.04755906429293</v>
      </c>
      <c r="K73" s="58">
        <v>136.95944465139473</v>
      </c>
      <c r="L73" s="58">
        <v>119.42043140027243</v>
      </c>
      <c r="M73" s="58">
        <v>121.41518191429141</v>
      </c>
      <c r="N73" s="58">
        <v>123.97029026751915</v>
      </c>
      <c r="O73" s="58">
        <v>130.99331978010477</v>
      </c>
      <c r="P73" s="58">
        <v>187.54630089819244</v>
      </c>
      <c r="Q73" s="58">
        <v>151.30769734370796</v>
      </c>
      <c r="R73" s="178">
        <v>116.23586280500484</v>
      </c>
      <c r="S73" s="58">
        <v>104.65094212963034</v>
      </c>
      <c r="T73" s="58">
        <v>85.504275823428657</v>
      </c>
      <c r="U73" s="58">
        <v>91.720902361665921</v>
      </c>
      <c r="V73" s="58">
        <v>79.251696998583569</v>
      </c>
      <c r="W73" s="58">
        <v>88.355263715482053</v>
      </c>
      <c r="X73" s="58">
        <v>110.27584263130274</v>
      </c>
      <c r="Y73" s="58">
        <v>88.884117407878989</v>
      </c>
      <c r="Z73" s="58">
        <v>98.636837026898604</v>
      </c>
      <c r="AA73" s="58">
        <v>89.111597379647989</v>
      </c>
      <c r="AB73" s="58">
        <v>102.46027244278449</v>
      </c>
      <c r="AC73" s="58">
        <v>111.23052757041052</v>
      </c>
      <c r="AD73" s="58">
        <v>131.98318604268295</v>
      </c>
      <c r="AE73" s="58">
        <v>0</v>
      </c>
      <c r="AF73" s="58">
        <v>0</v>
      </c>
      <c r="AG73" s="58">
        <v>0</v>
      </c>
    </row>
    <row r="74" spans="1:33" x14ac:dyDescent="0.25">
      <c r="A74" s="574"/>
      <c r="B74" s="11" t="s">
        <v>1083</v>
      </c>
      <c r="C74" s="58">
        <v>8.1180834121513676</v>
      </c>
      <c r="D74" s="58">
        <v>11.931492078134786</v>
      </c>
      <c r="E74" s="58">
        <v>16.257052357563943</v>
      </c>
      <c r="F74" s="58">
        <v>20.037631896447888</v>
      </c>
      <c r="G74" s="58">
        <v>20.715109418798381</v>
      </c>
      <c r="H74" s="58">
        <v>20.706400135892906</v>
      </c>
      <c r="I74" s="58">
        <v>24.325108967557462</v>
      </c>
      <c r="J74" s="58">
        <v>26.173034279063806</v>
      </c>
      <c r="K74" s="58">
        <v>40.221410312682288</v>
      </c>
      <c r="L74" s="58">
        <v>75.59836533703853</v>
      </c>
      <c r="M74" s="58">
        <v>129.4798386646103</v>
      </c>
      <c r="N74" s="58">
        <v>211.68186963624638</v>
      </c>
      <c r="O74" s="58">
        <v>293.18607841732785</v>
      </c>
      <c r="P74" s="58">
        <v>470.16527582041948</v>
      </c>
      <c r="Q74" s="58">
        <v>609.80358684687394</v>
      </c>
      <c r="R74" s="178">
        <v>591.78245746538312</v>
      </c>
      <c r="S74" s="58">
        <v>689.71377620842077</v>
      </c>
      <c r="T74" s="58">
        <v>675.25639376251627</v>
      </c>
      <c r="U74" s="58">
        <v>878.66054969258505</v>
      </c>
      <c r="V74" s="58">
        <v>864.50724246013726</v>
      </c>
      <c r="W74" s="58">
        <v>1126.2797353380627</v>
      </c>
      <c r="X74" s="58">
        <v>1351.9496994916487</v>
      </c>
      <c r="Y74" s="58">
        <v>1333.4601491371184</v>
      </c>
      <c r="Z74" s="58">
        <v>1379.6101770418779</v>
      </c>
      <c r="AA74" s="58">
        <v>1385.6914704760686</v>
      </c>
      <c r="AB74" s="58">
        <v>1558.9257897596008</v>
      </c>
      <c r="AC74" s="58">
        <v>1391.7648187362659</v>
      </c>
      <c r="AD74" s="58">
        <v>1345.7192377535291</v>
      </c>
      <c r="AE74" s="58">
        <v>0</v>
      </c>
      <c r="AF74" s="58">
        <v>0</v>
      </c>
      <c r="AG74" s="58">
        <v>0</v>
      </c>
    </row>
    <row r="75" spans="1:33" x14ac:dyDescent="0.25">
      <c r="A75" s="574"/>
      <c r="B75" s="56" t="s">
        <v>91</v>
      </c>
      <c r="C75" s="59">
        <v>1521668.708597129</v>
      </c>
      <c r="D75" s="59">
        <v>1591512.6707516033</v>
      </c>
      <c r="E75" s="59">
        <v>1711535.5739648961</v>
      </c>
      <c r="F75" s="59">
        <v>1810098.8553672973</v>
      </c>
      <c r="G75" s="59">
        <v>1911967.1787512414</v>
      </c>
      <c r="H75" s="59">
        <v>1972432.5753330523</v>
      </c>
      <c r="I75" s="59">
        <v>2012740.9750190477</v>
      </c>
      <c r="J75" s="59">
        <v>2038604.4107074651</v>
      </c>
      <c r="K75" s="59">
        <v>2033769.274667382</v>
      </c>
      <c r="L75" s="59">
        <v>2000455.4906808208</v>
      </c>
      <c r="M75" s="59">
        <v>1888001.3236264179</v>
      </c>
      <c r="N75" s="59">
        <v>1795418.5152531762</v>
      </c>
      <c r="O75" s="59">
        <v>1633796.6864806898</v>
      </c>
      <c r="P75" s="59">
        <v>1491233.6115392863</v>
      </c>
      <c r="Q75" s="59">
        <v>1353804.2415617395</v>
      </c>
      <c r="R75" s="179">
        <v>1228033.1173567253</v>
      </c>
      <c r="S75" s="59">
        <v>1086750.7428827195</v>
      </c>
      <c r="T75" s="59">
        <v>954528.50585870945</v>
      </c>
      <c r="U75" s="59">
        <v>821470.18073018594</v>
      </c>
      <c r="V75" s="59">
        <v>697895.82436882542</v>
      </c>
      <c r="W75" s="59">
        <v>628443.76168975863</v>
      </c>
      <c r="X75" s="59">
        <v>537866.16217308468</v>
      </c>
      <c r="Y75" s="59">
        <v>468787.37955191784</v>
      </c>
      <c r="Z75" s="59">
        <v>416022.3707292715</v>
      </c>
      <c r="AA75" s="59">
        <v>377621.84463642462</v>
      </c>
      <c r="AB75" s="59">
        <v>344696.03639713337</v>
      </c>
      <c r="AC75" s="59">
        <v>330448.45759542182</v>
      </c>
      <c r="AD75" s="59">
        <v>297036.60691039712</v>
      </c>
      <c r="AE75" s="59">
        <v>0</v>
      </c>
      <c r="AF75" s="59">
        <v>0</v>
      </c>
      <c r="AG75" s="59">
        <v>0</v>
      </c>
    </row>
    <row r="76" spans="1:33" x14ac:dyDescent="0.25">
      <c r="R76" s="174"/>
    </row>
    <row r="77" spans="1:33" x14ac:dyDescent="0.25">
      <c r="R77" s="174"/>
    </row>
    <row r="78" spans="1:33" x14ac:dyDescent="0.25">
      <c r="B78" s="54" t="s">
        <v>1059</v>
      </c>
      <c r="C78" s="5"/>
      <c r="D78" s="5"/>
      <c r="E78" s="5"/>
      <c r="F78" s="5"/>
      <c r="G78" s="5"/>
      <c r="H78" s="5"/>
      <c r="I78" s="5"/>
      <c r="J78" s="5"/>
      <c r="K78" s="55"/>
      <c r="L78" s="5"/>
      <c r="M78" s="5"/>
      <c r="N78" s="5"/>
      <c r="O78" s="5"/>
      <c r="P78" s="5"/>
      <c r="Q78" s="5"/>
      <c r="R78" s="550">
        <f>R81+R82+R86+R87+R97</f>
        <v>1086205.702660141</v>
      </c>
      <c r="S78" s="62">
        <f>R78/R100</f>
        <v>0.90322585592711602</v>
      </c>
      <c r="T78" s="5"/>
      <c r="U78" s="5"/>
      <c r="V78" s="5"/>
      <c r="W78" s="5"/>
      <c r="X78" s="5"/>
      <c r="Y78" s="5"/>
      <c r="Z78" s="5"/>
      <c r="AA78" s="5"/>
      <c r="AB78" s="5"/>
      <c r="AC78" s="5"/>
      <c r="AE78" s="549"/>
      <c r="AF78" s="5"/>
      <c r="AG78" s="5"/>
    </row>
    <row r="79" spans="1:33" x14ac:dyDescent="0.25">
      <c r="A79" s="575" t="s">
        <v>1023</v>
      </c>
      <c r="B79" s="56" t="s">
        <v>1060</v>
      </c>
      <c r="C79" s="56">
        <v>1990</v>
      </c>
      <c r="D79" s="56">
        <v>1991</v>
      </c>
      <c r="E79" s="56">
        <v>1992</v>
      </c>
      <c r="F79" s="56">
        <v>1993</v>
      </c>
      <c r="G79" s="56">
        <v>1994</v>
      </c>
      <c r="H79" s="56">
        <v>1995</v>
      </c>
      <c r="I79" s="56">
        <v>1996</v>
      </c>
      <c r="J79" s="56">
        <v>1997</v>
      </c>
      <c r="K79" s="56">
        <v>1998</v>
      </c>
      <c r="L79" s="56">
        <v>1999</v>
      </c>
      <c r="M79" s="56">
        <v>2000</v>
      </c>
      <c r="N79" s="56">
        <v>2001</v>
      </c>
      <c r="O79" s="56">
        <v>2002</v>
      </c>
      <c r="P79" s="56">
        <v>2003</v>
      </c>
      <c r="Q79" s="56">
        <v>2004</v>
      </c>
      <c r="R79" s="176">
        <v>2005</v>
      </c>
      <c r="S79" s="56">
        <v>2006</v>
      </c>
      <c r="T79" s="56">
        <v>2007</v>
      </c>
      <c r="U79" s="56">
        <v>2008</v>
      </c>
      <c r="V79" s="56">
        <v>2009</v>
      </c>
      <c r="W79" s="56">
        <v>2010</v>
      </c>
      <c r="X79" s="56">
        <v>2011</v>
      </c>
      <c r="Y79" s="56">
        <v>2012</v>
      </c>
      <c r="Z79" s="56">
        <v>2013</v>
      </c>
      <c r="AA79" s="56">
        <v>2014</v>
      </c>
      <c r="AB79" s="56">
        <v>2015</v>
      </c>
      <c r="AC79" s="56">
        <v>2016</v>
      </c>
      <c r="AD79" s="56">
        <v>2017</v>
      </c>
      <c r="AE79" s="56">
        <v>2018</v>
      </c>
      <c r="AF79" s="56">
        <v>2019</v>
      </c>
      <c r="AG79" s="56">
        <v>2020</v>
      </c>
    </row>
    <row r="80" spans="1:33" x14ac:dyDescent="0.25">
      <c r="A80" s="575"/>
      <c r="B80" s="7" t="s">
        <v>1061</v>
      </c>
      <c r="C80" s="57">
        <f>SUM(C105,C130)</f>
        <v>1526062.3820256533</v>
      </c>
      <c r="D80" s="57">
        <f t="shared" ref="D80:AG80" si="22">SUM(D105,D130)</f>
        <v>1578314.2528610332</v>
      </c>
      <c r="E80" s="57">
        <f>SUM(E105,E130)</f>
        <v>1685593.7860423531</v>
      </c>
      <c r="F80" s="57">
        <f t="shared" si="22"/>
        <v>1759971.0777377277</v>
      </c>
      <c r="G80" s="57">
        <f t="shared" si="22"/>
        <v>1840293.0301939161</v>
      </c>
      <c r="H80" s="57">
        <f t="shared" si="22"/>
        <v>1885766.865824824</v>
      </c>
      <c r="I80" s="57">
        <f t="shared" si="22"/>
        <v>1909241.2587564727</v>
      </c>
      <c r="J80" s="57">
        <f t="shared" si="22"/>
        <v>1922470.9725698957</v>
      </c>
      <c r="K80" s="57">
        <f t="shared" si="22"/>
        <v>1912595.9022077341</v>
      </c>
      <c r="L80" s="57">
        <f t="shared" si="22"/>
        <v>1869684.2819380257</v>
      </c>
      <c r="M80" s="57">
        <f t="shared" si="22"/>
        <v>1781359.142587295</v>
      </c>
      <c r="N80" s="57">
        <f t="shared" si="22"/>
        <v>1682630.1978924295</v>
      </c>
      <c r="O80" s="57">
        <f t="shared" si="22"/>
        <v>1511553.7570395293</v>
      </c>
      <c r="P80" s="57">
        <f t="shared" si="22"/>
        <v>1374560.5146798261</v>
      </c>
      <c r="Q80" s="57">
        <f t="shared" si="22"/>
        <v>1251512.7490867523</v>
      </c>
      <c r="R80" s="177">
        <f t="shared" si="22"/>
        <v>1120808.718291349</v>
      </c>
      <c r="S80" s="57">
        <f t="shared" si="22"/>
        <v>983232.34330049716</v>
      </c>
      <c r="T80" s="57">
        <f t="shared" si="22"/>
        <v>863992.17550251633</v>
      </c>
      <c r="U80" s="57">
        <f t="shared" si="22"/>
        <v>745706.32028088509</v>
      </c>
      <c r="V80" s="57">
        <f t="shared" si="22"/>
        <v>632554.29566229158</v>
      </c>
      <c r="W80" s="57">
        <f t="shared" si="22"/>
        <v>570315.38062309544</v>
      </c>
      <c r="X80" s="57">
        <f t="shared" si="22"/>
        <v>486904.58119659405</v>
      </c>
      <c r="Y80" s="57">
        <f t="shared" si="22"/>
        <v>425173.37087302585</v>
      </c>
      <c r="Z80" s="57">
        <f t="shared" si="22"/>
        <v>378295.30541463639</v>
      </c>
      <c r="AA80" s="57">
        <f t="shared" si="22"/>
        <v>342837.0086992908</v>
      </c>
      <c r="AB80" s="57">
        <f t="shared" si="22"/>
        <v>310929.15970247955</v>
      </c>
      <c r="AC80" s="57">
        <f t="shared" si="22"/>
        <v>301361.53976955725</v>
      </c>
      <c r="AD80" s="57">
        <f t="shared" si="22"/>
        <v>274393.34758219688</v>
      </c>
      <c r="AE80" s="57">
        <f t="shared" si="22"/>
        <v>0</v>
      </c>
      <c r="AF80" s="57">
        <f t="shared" si="22"/>
        <v>0</v>
      </c>
      <c r="AG80" s="57">
        <f t="shared" si="22"/>
        <v>0</v>
      </c>
    </row>
    <row r="81" spans="1:33" x14ac:dyDescent="0.25">
      <c r="A81" s="575"/>
      <c r="B81" s="11" t="s">
        <v>1064</v>
      </c>
      <c r="C81" s="58">
        <f t="shared" ref="C81:AG81" si="23">SUM(C106,C131)</f>
        <v>958522.93566988548</v>
      </c>
      <c r="D81" s="58">
        <f t="shared" si="23"/>
        <v>925958.90541856457</v>
      </c>
      <c r="E81" s="58">
        <f t="shared" si="23"/>
        <v>954265.00713947741</v>
      </c>
      <c r="F81" s="58">
        <f t="shared" si="23"/>
        <v>970382.22591580602</v>
      </c>
      <c r="G81" s="58">
        <f t="shared" si="23"/>
        <v>1006205.7043846083</v>
      </c>
      <c r="H81" s="58">
        <f t="shared" si="23"/>
        <v>1016577.4029316382</v>
      </c>
      <c r="I81" s="58">
        <f t="shared" si="23"/>
        <v>1012736.2023324361</v>
      </c>
      <c r="J81" s="58">
        <f t="shared" si="23"/>
        <v>998476.57672000362</v>
      </c>
      <c r="K81" s="58">
        <f t="shared" si="23"/>
        <v>990945.69156601001</v>
      </c>
      <c r="L81" s="58">
        <f t="shared" si="23"/>
        <v>973877.01925546606</v>
      </c>
      <c r="M81" s="58">
        <f t="shared" si="23"/>
        <v>921349.82213340874</v>
      </c>
      <c r="N81" s="58">
        <f t="shared" si="23"/>
        <v>868841.9932342564</v>
      </c>
      <c r="O81" s="58">
        <f t="shared" si="23"/>
        <v>809118.06179131276</v>
      </c>
      <c r="P81" s="58">
        <f t="shared" si="23"/>
        <v>739823.4073256643</v>
      </c>
      <c r="Q81" s="58">
        <f t="shared" si="23"/>
        <v>685245.34738363908</v>
      </c>
      <c r="R81" s="178">
        <f t="shared" si="23"/>
        <v>617596.72138292505</v>
      </c>
      <c r="S81" s="58">
        <f t="shared" si="23"/>
        <v>539223.49391832319</v>
      </c>
      <c r="T81" s="58">
        <f t="shared" si="23"/>
        <v>474881.04487889726</v>
      </c>
      <c r="U81" s="58">
        <f t="shared" si="23"/>
        <v>408764.57401156687</v>
      </c>
      <c r="V81" s="58">
        <f t="shared" si="23"/>
        <v>459160.7902532958</v>
      </c>
      <c r="W81" s="58">
        <f t="shared" si="23"/>
        <v>414751.62601858092</v>
      </c>
      <c r="X81" s="58">
        <f t="shared" si="23"/>
        <v>358354.42608174472</v>
      </c>
      <c r="Y81" s="58">
        <f t="shared" si="23"/>
        <v>313133.80270339828</v>
      </c>
      <c r="Z81" s="58">
        <f t="shared" si="23"/>
        <v>277427.65801635711</v>
      </c>
      <c r="AA81" s="58">
        <f t="shared" si="23"/>
        <v>245985.38667907068</v>
      </c>
      <c r="AB81" s="58">
        <f t="shared" si="23"/>
        <v>224233.1513528724</v>
      </c>
      <c r="AC81" s="58">
        <f t="shared" si="23"/>
        <v>204723.70559340189</v>
      </c>
      <c r="AD81" s="58">
        <f t="shared" si="23"/>
        <v>184404.16254249506</v>
      </c>
      <c r="AE81" s="58">
        <f t="shared" si="23"/>
        <v>0</v>
      </c>
      <c r="AF81" s="58">
        <f t="shared" si="23"/>
        <v>0</v>
      </c>
      <c r="AG81" s="58">
        <f t="shared" si="23"/>
        <v>0</v>
      </c>
    </row>
    <row r="82" spans="1:33" x14ac:dyDescent="0.25">
      <c r="A82" s="575"/>
      <c r="B82" s="11" t="s">
        <v>1066</v>
      </c>
      <c r="C82" s="58">
        <f t="shared" ref="C82:AG82" si="24">SUM(C107,C132)</f>
        <v>529424.32711635891</v>
      </c>
      <c r="D82" s="58">
        <f t="shared" si="24"/>
        <v>610858.06761279376</v>
      </c>
      <c r="E82" s="58">
        <f t="shared" si="24"/>
        <v>689296.33312192641</v>
      </c>
      <c r="F82" s="58">
        <f t="shared" si="24"/>
        <v>747185.95652849996</v>
      </c>
      <c r="G82" s="58">
        <f t="shared" si="24"/>
        <v>789677.52511807648</v>
      </c>
      <c r="H82" s="58">
        <f t="shared" si="24"/>
        <v>823547.48008555814</v>
      </c>
      <c r="I82" s="58">
        <f t="shared" si="24"/>
        <v>848868.75132767123</v>
      </c>
      <c r="J82" s="58">
        <f t="shared" si="24"/>
        <v>874466.73031930602</v>
      </c>
      <c r="K82" s="58">
        <f t="shared" si="24"/>
        <v>869939.85729951074</v>
      </c>
      <c r="L82" s="58">
        <f t="shared" si="24"/>
        <v>844241.60972438485</v>
      </c>
      <c r="M82" s="58">
        <f t="shared" si="24"/>
        <v>811770.83118547348</v>
      </c>
      <c r="N82" s="58">
        <f t="shared" si="24"/>
        <v>772534.36916990869</v>
      </c>
      <c r="O82" s="58">
        <f t="shared" si="24"/>
        <v>660078.14447058027</v>
      </c>
      <c r="P82" s="58">
        <f t="shared" si="24"/>
        <v>592300.75011672231</v>
      </c>
      <c r="Q82" s="58">
        <f t="shared" si="24"/>
        <v>525840.88484234002</v>
      </c>
      <c r="R82" s="178">
        <f t="shared" si="24"/>
        <v>467802.09777067206</v>
      </c>
      <c r="S82" s="58">
        <f t="shared" si="24"/>
        <v>432923.87398158351</v>
      </c>
      <c r="T82" s="58">
        <f t="shared" si="24"/>
        <v>378437.44182007649</v>
      </c>
      <c r="U82" s="58">
        <f t="shared" si="24"/>
        <v>326514.86465381092</v>
      </c>
      <c r="V82" s="58">
        <f t="shared" si="24"/>
        <v>158849.23335039456</v>
      </c>
      <c r="W82" s="58">
        <f t="shared" si="24"/>
        <v>143279.81353156318</v>
      </c>
      <c r="X82" s="58">
        <f t="shared" si="24"/>
        <v>118237.1665749659</v>
      </c>
      <c r="Y82" s="58">
        <f t="shared" si="24"/>
        <v>101989.63507452379</v>
      </c>
      <c r="Z82" s="58">
        <f t="shared" si="24"/>
        <v>91382.314658799223</v>
      </c>
      <c r="AA82" s="58">
        <f t="shared" si="24"/>
        <v>87726.057178498566</v>
      </c>
      <c r="AB82" s="58">
        <f t="shared" si="24"/>
        <v>78312.797729237063</v>
      </c>
      <c r="AC82" s="58">
        <f t="shared" si="24"/>
        <v>76207.768952104452</v>
      </c>
      <c r="AD82" s="58">
        <f t="shared" si="24"/>
        <v>70824.098614568065</v>
      </c>
      <c r="AE82" s="58">
        <f t="shared" si="24"/>
        <v>0</v>
      </c>
      <c r="AF82" s="58">
        <f t="shared" si="24"/>
        <v>0</v>
      </c>
      <c r="AG82" s="58">
        <f t="shared" si="24"/>
        <v>0</v>
      </c>
    </row>
    <row r="83" spans="1:33" x14ac:dyDescent="0.25">
      <c r="A83" s="575"/>
      <c r="B83" s="11" t="s">
        <v>1068</v>
      </c>
      <c r="C83" s="58">
        <f t="shared" ref="C83:AG83" si="25">SUM(C108,C133)</f>
        <v>36515.352054054187</v>
      </c>
      <c r="D83" s="58">
        <f t="shared" si="25"/>
        <v>39894.4000732973</v>
      </c>
      <c r="E83" s="58">
        <f t="shared" si="25"/>
        <v>40358.134091605578</v>
      </c>
      <c r="F83" s="58">
        <f t="shared" si="25"/>
        <v>40679.540456736257</v>
      </c>
      <c r="G83" s="58">
        <f t="shared" si="25"/>
        <v>42610.592834786439</v>
      </c>
      <c r="H83" s="58">
        <f t="shared" si="25"/>
        <v>43751.788537091954</v>
      </c>
      <c r="I83" s="58">
        <f t="shared" si="25"/>
        <v>45800.933116292115</v>
      </c>
      <c r="J83" s="58">
        <f t="shared" si="25"/>
        <v>47767.019805038362</v>
      </c>
      <c r="K83" s="58">
        <f t="shared" si="25"/>
        <v>49988.273968510955</v>
      </c>
      <c r="L83" s="58">
        <f t="shared" si="25"/>
        <v>49748.912438620107</v>
      </c>
      <c r="M83" s="58">
        <f t="shared" si="25"/>
        <v>46499.639632586564</v>
      </c>
      <c r="N83" s="58">
        <f t="shared" si="25"/>
        <v>39739.166657953596</v>
      </c>
      <c r="O83" s="58">
        <f t="shared" si="25"/>
        <v>40890.992041733647</v>
      </c>
      <c r="P83" s="58">
        <f t="shared" si="25"/>
        <v>41009.539391642611</v>
      </c>
      <c r="Q83" s="58">
        <f t="shared" si="25"/>
        <v>38958.861924357654</v>
      </c>
      <c r="R83" s="178">
        <f t="shared" si="25"/>
        <v>33951.237036308608</v>
      </c>
      <c r="S83" s="58">
        <f t="shared" si="25"/>
        <v>9338.0067610643418</v>
      </c>
      <c r="T83" s="58">
        <f t="shared" si="25"/>
        <v>8766.4798703709457</v>
      </c>
      <c r="U83" s="58">
        <f t="shared" si="25"/>
        <v>8393.9191531857559</v>
      </c>
      <c r="V83" s="58">
        <f t="shared" si="25"/>
        <v>11577.092547364036</v>
      </c>
      <c r="W83" s="58">
        <f t="shared" si="25"/>
        <v>9597.2496668599269</v>
      </c>
      <c r="X83" s="58">
        <f t="shared" si="25"/>
        <v>7694.1360897090681</v>
      </c>
      <c r="Y83" s="58">
        <f t="shared" si="25"/>
        <v>7071.1720492250506</v>
      </c>
      <c r="Z83" s="58">
        <f t="shared" si="25"/>
        <v>6621.407512184328</v>
      </c>
      <c r="AA83" s="58">
        <f t="shared" si="25"/>
        <v>6299.5537716001545</v>
      </c>
      <c r="AB83" s="58">
        <f t="shared" si="25"/>
        <v>5638.9442637130305</v>
      </c>
      <c r="AC83" s="58">
        <f t="shared" si="25"/>
        <v>17570.700998154975</v>
      </c>
      <c r="AD83" s="58">
        <f t="shared" si="25"/>
        <v>16310.535274398813</v>
      </c>
      <c r="AE83" s="58">
        <f t="shared" si="25"/>
        <v>0</v>
      </c>
      <c r="AF83" s="58">
        <f t="shared" si="25"/>
        <v>0</v>
      </c>
      <c r="AG83" s="58">
        <f t="shared" si="25"/>
        <v>0</v>
      </c>
    </row>
    <row r="84" spans="1:33" x14ac:dyDescent="0.25">
      <c r="A84" s="575"/>
      <c r="B84" s="11" t="s">
        <v>1070</v>
      </c>
      <c r="C84" s="58">
        <f t="shared" ref="C84:AG84" si="26">SUM(C109,C134)</f>
        <v>1599.767185354857</v>
      </c>
      <c r="D84" s="58">
        <f t="shared" si="26"/>
        <v>1602.8797563775988</v>
      </c>
      <c r="E84" s="58">
        <f t="shared" si="26"/>
        <v>1674.3116893439376</v>
      </c>
      <c r="F84" s="58">
        <f t="shared" si="26"/>
        <v>1723.3548366853618</v>
      </c>
      <c r="G84" s="58">
        <f t="shared" si="26"/>
        <v>1799.2078564446756</v>
      </c>
      <c r="H84" s="58">
        <f t="shared" si="26"/>
        <v>1890.194270535731</v>
      </c>
      <c r="I84" s="58">
        <f t="shared" si="26"/>
        <v>1835.3719800728013</v>
      </c>
      <c r="J84" s="58">
        <f t="shared" si="26"/>
        <v>1760.6457255477665</v>
      </c>
      <c r="K84" s="58">
        <f t="shared" si="26"/>
        <v>1722.0793737022914</v>
      </c>
      <c r="L84" s="58">
        <f t="shared" si="26"/>
        <v>1816.7405195543424</v>
      </c>
      <c r="M84" s="58">
        <f t="shared" si="26"/>
        <v>1738.8496358262155</v>
      </c>
      <c r="N84" s="58">
        <f t="shared" si="26"/>
        <v>1514.6688303108335</v>
      </c>
      <c r="O84" s="58">
        <f t="shared" si="26"/>
        <v>1466.5587359025383</v>
      </c>
      <c r="P84" s="58">
        <f t="shared" si="26"/>
        <v>1426.8178457969589</v>
      </c>
      <c r="Q84" s="58">
        <f t="shared" si="26"/>
        <v>1467.654936415561</v>
      </c>
      <c r="R84" s="178">
        <f t="shared" si="26"/>
        <v>1458.6621014433617</v>
      </c>
      <c r="S84" s="58">
        <f t="shared" si="26"/>
        <v>1746.9686395261028</v>
      </c>
      <c r="T84" s="58">
        <f t="shared" si="26"/>
        <v>1907.2089331716438</v>
      </c>
      <c r="U84" s="58">
        <f t="shared" si="26"/>
        <v>2032.9624623215814</v>
      </c>
      <c r="V84" s="58">
        <f t="shared" si="26"/>
        <v>2967.1795112371383</v>
      </c>
      <c r="W84" s="58">
        <f t="shared" si="26"/>
        <v>2686.6914060914105</v>
      </c>
      <c r="X84" s="58">
        <f t="shared" si="26"/>
        <v>2618.8524501743168</v>
      </c>
      <c r="Y84" s="58">
        <f t="shared" si="26"/>
        <v>2978.7610458786712</v>
      </c>
      <c r="Z84" s="58">
        <f t="shared" si="26"/>
        <v>2863.9252272956733</v>
      </c>
      <c r="AA84" s="58">
        <f t="shared" si="26"/>
        <v>2826.0110701214344</v>
      </c>
      <c r="AB84" s="58">
        <f t="shared" si="26"/>
        <v>2744.2663566570664</v>
      </c>
      <c r="AC84" s="58">
        <f t="shared" si="26"/>
        <v>2859.3642258958998</v>
      </c>
      <c r="AD84" s="58">
        <f t="shared" si="26"/>
        <v>2854.5511507349593</v>
      </c>
      <c r="AE84" s="58">
        <f t="shared" si="26"/>
        <v>0</v>
      </c>
      <c r="AF84" s="58">
        <f t="shared" si="26"/>
        <v>0</v>
      </c>
      <c r="AG84" s="58">
        <f t="shared" si="26"/>
        <v>0</v>
      </c>
    </row>
    <row r="85" spans="1:33" x14ac:dyDescent="0.25">
      <c r="A85" s="575"/>
      <c r="B85" s="7" t="s">
        <v>1071</v>
      </c>
      <c r="C85" s="57">
        <f t="shared" ref="C85:AG85" si="27">SUM(C110,C135)</f>
        <v>7800.5330664452777</v>
      </c>
      <c r="D85" s="57">
        <f t="shared" si="27"/>
        <v>7782.8141842301075</v>
      </c>
      <c r="E85" s="57">
        <f t="shared" si="27"/>
        <v>8090.4266389664344</v>
      </c>
      <c r="F85" s="57">
        <f t="shared" si="27"/>
        <v>8705.4934654583049</v>
      </c>
      <c r="G85" s="57">
        <f t="shared" si="27"/>
        <v>9238.9349453986797</v>
      </c>
      <c r="H85" s="57">
        <f t="shared" si="27"/>
        <v>9771.9130182757272</v>
      </c>
      <c r="I85" s="57">
        <f t="shared" si="27"/>
        <v>10135.747805160721</v>
      </c>
      <c r="J85" s="57">
        <f t="shared" si="27"/>
        <v>10636.311282199626</v>
      </c>
      <c r="K85" s="57">
        <f t="shared" si="27"/>
        <v>10852.301615546119</v>
      </c>
      <c r="L85" s="57">
        <f t="shared" si="27"/>
        <v>11328.17703563296</v>
      </c>
      <c r="M85" s="57">
        <f t="shared" si="27"/>
        <v>11726.654922455476</v>
      </c>
      <c r="N85" s="57">
        <f t="shared" si="27"/>
        <v>11020.90642957166</v>
      </c>
      <c r="O85" s="57">
        <f t="shared" si="27"/>
        <v>11126.720856630738</v>
      </c>
      <c r="P85" s="57">
        <f t="shared" si="27"/>
        <v>11029.551016979618</v>
      </c>
      <c r="Q85" s="57">
        <f t="shared" si="27"/>
        <v>11399.771156056822</v>
      </c>
      <c r="R85" s="177">
        <f t="shared" si="27"/>
        <v>11115.602296234083</v>
      </c>
      <c r="S85" s="57">
        <f t="shared" si="27"/>
        <v>12203.395741410002</v>
      </c>
      <c r="T85" s="57">
        <f t="shared" si="27"/>
        <v>12544.829043938762</v>
      </c>
      <c r="U85" s="57">
        <f t="shared" si="27"/>
        <v>12632.172979639656</v>
      </c>
      <c r="V85" s="57">
        <f t="shared" si="27"/>
        <v>15879.747366591817</v>
      </c>
      <c r="W85" s="57">
        <f t="shared" si="27"/>
        <v>14209.188103547753</v>
      </c>
      <c r="X85" s="57">
        <f t="shared" si="27"/>
        <v>11351.541776842623</v>
      </c>
      <c r="Y85" s="57">
        <f t="shared" si="27"/>
        <v>9900.8434837373006</v>
      </c>
      <c r="Z85" s="57">
        <f t="shared" si="27"/>
        <v>9142.3055259820849</v>
      </c>
      <c r="AA85" s="57">
        <f t="shared" si="27"/>
        <v>8434.767842833784</v>
      </c>
      <c r="AB85" s="57">
        <f t="shared" si="27"/>
        <v>7425.9010770712957</v>
      </c>
      <c r="AC85" s="57">
        <f t="shared" si="27"/>
        <v>5913.5042034801008</v>
      </c>
      <c r="AD85" s="57">
        <f t="shared" si="27"/>
        <v>4921.1724422219786</v>
      </c>
      <c r="AE85" s="57">
        <f t="shared" si="27"/>
        <v>0</v>
      </c>
      <c r="AF85" s="57">
        <f t="shared" si="27"/>
        <v>0</v>
      </c>
      <c r="AG85" s="57">
        <f t="shared" si="27"/>
        <v>0</v>
      </c>
    </row>
    <row r="86" spans="1:33" x14ac:dyDescent="0.25">
      <c r="A86" s="575"/>
      <c r="B86" s="11" t="s">
        <v>1064</v>
      </c>
      <c r="C86" s="58">
        <f t="shared" ref="C86:AG86" si="28">SUM(C111,C136)</f>
        <v>159.89692365347977</v>
      </c>
      <c r="D86" s="58">
        <f t="shared" si="28"/>
        <v>141.80236499327688</v>
      </c>
      <c r="E86" s="58">
        <f t="shared" si="28"/>
        <v>140.63790757511964</v>
      </c>
      <c r="F86" s="58">
        <f t="shared" si="28"/>
        <v>138.218120876444</v>
      </c>
      <c r="G86" s="58">
        <f t="shared" si="28"/>
        <v>135.58983756651219</v>
      </c>
      <c r="H86" s="58">
        <f t="shared" si="28"/>
        <v>129.51616617789492</v>
      </c>
      <c r="I86" s="58">
        <f t="shared" si="28"/>
        <v>124.95881116755004</v>
      </c>
      <c r="J86" s="58">
        <f t="shared" si="28"/>
        <v>123.47527635574194</v>
      </c>
      <c r="K86" s="58">
        <f t="shared" si="28"/>
        <v>117.24158032623404</v>
      </c>
      <c r="L86" s="58">
        <f t="shared" si="28"/>
        <v>113.60745713691055</v>
      </c>
      <c r="M86" s="58">
        <f t="shared" si="28"/>
        <v>107.2594550882548</v>
      </c>
      <c r="N86" s="58">
        <f t="shared" si="28"/>
        <v>96.876455109065205</v>
      </c>
      <c r="O86" s="58">
        <f t="shared" si="28"/>
        <v>97.175715027485737</v>
      </c>
      <c r="P86" s="58">
        <f t="shared" si="28"/>
        <v>95.935817271600712</v>
      </c>
      <c r="Q86" s="58">
        <f t="shared" si="28"/>
        <v>97.11355353386169</v>
      </c>
      <c r="R86" s="178">
        <f t="shared" si="28"/>
        <v>96.26843266934894</v>
      </c>
      <c r="S86" s="58">
        <f t="shared" si="28"/>
        <v>88.411428864917326</v>
      </c>
      <c r="T86" s="58">
        <f t="shared" si="28"/>
        <v>87.641996645362354</v>
      </c>
      <c r="U86" s="58">
        <f t="shared" si="28"/>
        <v>85.166809619521786</v>
      </c>
      <c r="V86" s="58">
        <f t="shared" si="28"/>
        <v>108.15465964212945</v>
      </c>
      <c r="W86" s="58">
        <f t="shared" si="28"/>
        <v>110.94118452446637</v>
      </c>
      <c r="X86" s="58">
        <f t="shared" si="28"/>
        <v>109.35439277267058</v>
      </c>
      <c r="Y86" s="58">
        <f t="shared" si="28"/>
        <v>109.27812049597445</v>
      </c>
      <c r="Z86" s="58">
        <f t="shared" si="28"/>
        <v>110.62899459980331</v>
      </c>
      <c r="AA86" s="58">
        <f t="shared" si="28"/>
        <v>111.40097087892443</v>
      </c>
      <c r="AB86" s="58">
        <f t="shared" si="28"/>
        <v>114.45156946557283</v>
      </c>
      <c r="AC86" s="58">
        <f t="shared" si="28"/>
        <v>108.92333033756037</v>
      </c>
      <c r="AD86" s="58">
        <f t="shared" si="28"/>
        <v>109.83147128970775</v>
      </c>
      <c r="AE86" s="58">
        <f t="shared" si="28"/>
        <v>0</v>
      </c>
      <c r="AF86" s="58">
        <f t="shared" si="28"/>
        <v>0</v>
      </c>
      <c r="AG86" s="58">
        <f t="shared" si="28"/>
        <v>0</v>
      </c>
    </row>
    <row r="87" spans="1:33" x14ac:dyDescent="0.25">
      <c r="A87" s="575"/>
      <c r="B87" s="11" t="s">
        <v>1066</v>
      </c>
      <c r="C87" s="58">
        <f t="shared" ref="C87:AG87" si="29">SUM(C112,C137)</f>
        <v>260.76704609537256</v>
      </c>
      <c r="D87" s="58">
        <f t="shared" si="29"/>
        <v>281.55142316008869</v>
      </c>
      <c r="E87" s="58">
        <f t="shared" si="29"/>
        <v>313.84236294702885</v>
      </c>
      <c r="F87" s="58">
        <f t="shared" si="29"/>
        <v>339.7288225056887</v>
      </c>
      <c r="G87" s="58">
        <f t="shared" si="29"/>
        <v>356.32391920946395</v>
      </c>
      <c r="H87" s="58">
        <f t="shared" si="29"/>
        <v>371.59190222084266</v>
      </c>
      <c r="I87" s="58">
        <f t="shared" si="29"/>
        <v>388.41517532179637</v>
      </c>
      <c r="J87" s="58">
        <f t="shared" si="29"/>
        <v>413.03202685084563</v>
      </c>
      <c r="K87" s="58">
        <f t="shared" si="29"/>
        <v>419.6044109601101</v>
      </c>
      <c r="L87" s="58">
        <f t="shared" si="29"/>
        <v>441.61349801131593</v>
      </c>
      <c r="M87" s="58">
        <f t="shared" si="29"/>
        <v>448.16183956257282</v>
      </c>
      <c r="N87" s="58">
        <f t="shared" si="29"/>
        <v>447.00737462617667</v>
      </c>
      <c r="O87" s="58">
        <f t="shared" si="29"/>
        <v>452.00911011056195</v>
      </c>
      <c r="P87" s="58">
        <f t="shared" si="29"/>
        <v>461.50939375602735</v>
      </c>
      <c r="Q87" s="58">
        <f t="shared" si="29"/>
        <v>463.57538812659772</v>
      </c>
      <c r="R87" s="178">
        <f t="shared" si="29"/>
        <v>467.67245799284387</v>
      </c>
      <c r="S87" s="58">
        <f t="shared" si="29"/>
        <v>535.32072447309395</v>
      </c>
      <c r="T87" s="58">
        <f t="shared" si="29"/>
        <v>688.20196807130685</v>
      </c>
      <c r="U87" s="58">
        <f t="shared" si="29"/>
        <v>690.90924876492045</v>
      </c>
      <c r="V87" s="58">
        <f t="shared" si="29"/>
        <v>389.12870342473241</v>
      </c>
      <c r="W87" s="58">
        <f t="shared" si="29"/>
        <v>404.03649541796364</v>
      </c>
      <c r="X87" s="58">
        <f t="shared" si="29"/>
        <v>382.70993361309064</v>
      </c>
      <c r="Y87" s="58">
        <f t="shared" si="29"/>
        <v>374.59875156842793</v>
      </c>
      <c r="Z87" s="58">
        <f t="shared" si="29"/>
        <v>378.77184809194557</v>
      </c>
      <c r="AA87" s="58">
        <f t="shared" si="29"/>
        <v>404.26512170832763</v>
      </c>
      <c r="AB87" s="58">
        <f t="shared" si="29"/>
        <v>396.62820731979514</v>
      </c>
      <c r="AC87" s="58">
        <f t="shared" si="29"/>
        <v>389.65834428488017</v>
      </c>
      <c r="AD87" s="58">
        <f t="shared" si="29"/>
        <v>392.51218751946959</v>
      </c>
      <c r="AE87" s="58">
        <f t="shared" si="29"/>
        <v>0</v>
      </c>
      <c r="AF87" s="58">
        <f t="shared" si="29"/>
        <v>0</v>
      </c>
      <c r="AG87" s="58">
        <f t="shared" si="29"/>
        <v>0</v>
      </c>
    </row>
    <row r="88" spans="1:33" x14ac:dyDescent="0.25">
      <c r="A88" s="575"/>
      <c r="B88" s="11" t="s">
        <v>1068</v>
      </c>
      <c r="C88" s="58">
        <f t="shared" ref="C88:AG88" si="30">SUM(C113,C138)</f>
        <v>7379.869096696425</v>
      </c>
      <c r="D88" s="58">
        <f t="shared" si="30"/>
        <v>7359.4603960767417</v>
      </c>
      <c r="E88" s="58">
        <f t="shared" si="30"/>
        <v>7635.9463684442853</v>
      </c>
      <c r="F88" s="58">
        <f t="shared" si="30"/>
        <v>8227.5465220761744</v>
      </c>
      <c r="G88" s="58">
        <f t="shared" si="30"/>
        <v>8747.0211886227025</v>
      </c>
      <c r="H88" s="58">
        <f t="shared" si="30"/>
        <v>9270.8049498769906</v>
      </c>
      <c r="I88" s="58">
        <f t="shared" si="30"/>
        <v>9622.3738186713726</v>
      </c>
      <c r="J88" s="58">
        <f t="shared" si="30"/>
        <v>10099.803978993037</v>
      </c>
      <c r="K88" s="58">
        <f t="shared" si="30"/>
        <v>10315.455624259776</v>
      </c>
      <c r="L88" s="58">
        <f t="shared" si="30"/>
        <v>10772.956080484733</v>
      </c>
      <c r="M88" s="58">
        <f t="shared" si="30"/>
        <v>11171.233627804648</v>
      </c>
      <c r="N88" s="58">
        <f t="shared" si="30"/>
        <v>10477.022599836415</v>
      </c>
      <c r="O88" s="58">
        <f t="shared" si="30"/>
        <v>10577.536031492691</v>
      </c>
      <c r="P88" s="58">
        <f t="shared" si="30"/>
        <v>10472.105805951991</v>
      </c>
      <c r="Q88" s="58">
        <f t="shared" si="30"/>
        <v>10839.082214396363</v>
      </c>
      <c r="R88" s="178">
        <f t="shared" si="30"/>
        <v>10551.661405571889</v>
      </c>
      <c r="S88" s="58">
        <f t="shared" si="30"/>
        <v>11579.663588071991</v>
      </c>
      <c r="T88" s="58">
        <f t="shared" si="30"/>
        <v>11768.985079222093</v>
      </c>
      <c r="U88" s="58">
        <f t="shared" si="30"/>
        <v>11856.096921255212</v>
      </c>
      <c r="V88" s="58">
        <f t="shared" si="30"/>
        <v>15382.464003524956</v>
      </c>
      <c r="W88" s="58">
        <f t="shared" si="30"/>
        <v>13694.210423605322</v>
      </c>
      <c r="X88" s="58">
        <f t="shared" si="30"/>
        <v>10859.477450456861</v>
      </c>
      <c r="Y88" s="58">
        <f t="shared" si="30"/>
        <v>9416.9666116728986</v>
      </c>
      <c r="Z88" s="58">
        <f t="shared" si="30"/>
        <v>8652.9046832903368</v>
      </c>
      <c r="AA88" s="58">
        <f t="shared" si="30"/>
        <v>7919.1017502465329</v>
      </c>
      <c r="AB88" s="58">
        <f t="shared" si="30"/>
        <v>6914.8213002859266</v>
      </c>
      <c r="AC88" s="58">
        <f t="shared" si="30"/>
        <v>5414.9225288576608</v>
      </c>
      <c r="AD88" s="58">
        <f t="shared" si="30"/>
        <v>4418.8287834128014</v>
      </c>
      <c r="AE88" s="58">
        <f t="shared" si="30"/>
        <v>0</v>
      </c>
      <c r="AF88" s="58">
        <f t="shared" si="30"/>
        <v>0</v>
      </c>
      <c r="AG88" s="58">
        <f t="shared" si="30"/>
        <v>0</v>
      </c>
    </row>
    <row r="89" spans="1:33" x14ac:dyDescent="0.25">
      <c r="A89" s="575"/>
      <c r="B89" s="7" t="s">
        <v>1073</v>
      </c>
      <c r="C89" s="57">
        <f t="shared" ref="C89:AG89" si="31">SUM(C114,C139)</f>
        <v>45982.375160784999</v>
      </c>
      <c r="D89" s="57">
        <f t="shared" si="31"/>
        <v>48860.574544131261</v>
      </c>
      <c r="E89" s="57">
        <f t="shared" si="31"/>
        <v>48493.477635803349</v>
      </c>
      <c r="F89" s="57">
        <f t="shared" si="31"/>
        <v>60389.611202141154</v>
      </c>
      <c r="G89" s="57">
        <f t="shared" si="31"/>
        <v>70743.271615787642</v>
      </c>
      <c r="H89" s="57">
        <f t="shared" si="31"/>
        <v>73018.729489615624</v>
      </c>
      <c r="I89" s="57">
        <f t="shared" si="31"/>
        <v>76849.115604869279</v>
      </c>
      <c r="J89" s="57">
        <f t="shared" si="31"/>
        <v>76866.125558489468</v>
      </c>
      <c r="K89" s="57">
        <f t="shared" si="31"/>
        <v>70908.28507552373</v>
      </c>
      <c r="L89" s="57">
        <f t="shared" si="31"/>
        <v>71499.965297923918</v>
      </c>
      <c r="M89" s="57">
        <f t="shared" si="31"/>
        <v>44377.576183951554</v>
      </c>
      <c r="N89" s="57">
        <f t="shared" si="31"/>
        <v>56964.991657681487</v>
      </c>
      <c r="O89" s="57">
        <f t="shared" si="31"/>
        <v>64828.88716213093</v>
      </c>
      <c r="P89" s="57">
        <f t="shared" si="31"/>
        <v>64324.12776007341</v>
      </c>
      <c r="Q89" s="57">
        <f t="shared" si="31"/>
        <v>57210.323410112076</v>
      </c>
      <c r="R89" s="177">
        <f t="shared" si="31"/>
        <v>69155.063235766123</v>
      </c>
      <c r="S89" s="57">
        <f t="shared" si="31"/>
        <v>69852.271906358641</v>
      </c>
      <c r="T89" s="57">
        <f t="shared" si="31"/>
        <v>62303.276209456642</v>
      </c>
      <c r="U89" s="57">
        <f t="shared" si="31"/>
        <v>52822.942268531537</v>
      </c>
      <c r="V89" s="57">
        <f t="shared" si="31"/>
        <v>47609.694138518273</v>
      </c>
      <c r="W89" s="57">
        <f t="shared" si="31"/>
        <v>47620.794035126906</v>
      </c>
      <c r="X89" s="57">
        <f t="shared" si="31"/>
        <v>47949.502107918663</v>
      </c>
      <c r="Y89" s="57">
        <f t="shared" si="31"/>
        <v>47046.485731996167</v>
      </c>
      <c r="Z89" s="57">
        <f t="shared" si="31"/>
        <v>45536.704929438602</v>
      </c>
      <c r="AA89" s="57">
        <f t="shared" si="31"/>
        <v>47755.108555732484</v>
      </c>
      <c r="AB89" s="57">
        <f t="shared" si="31"/>
        <v>52051.596161814145</v>
      </c>
      <c r="AC89" s="57">
        <f t="shared" si="31"/>
        <v>53427.066405077931</v>
      </c>
      <c r="AD89" s="58">
        <f t="shared" si="31"/>
        <v>50228.425234632079</v>
      </c>
      <c r="AE89" s="57">
        <f t="shared" si="31"/>
        <v>0</v>
      </c>
      <c r="AF89" s="57">
        <f t="shared" si="31"/>
        <v>0</v>
      </c>
      <c r="AG89" s="57">
        <f t="shared" si="31"/>
        <v>0</v>
      </c>
    </row>
    <row r="90" spans="1:33" x14ac:dyDescent="0.25">
      <c r="A90" s="575"/>
      <c r="B90" s="11" t="s">
        <v>1074</v>
      </c>
      <c r="C90" s="58">
        <f t="shared" ref="C90:AG90" si="32">SUM(C115,C140)</f>
        <v>1683.6949958313946</v>
      </c>
      <c r="D90" s="58">
        <f t="shared" si="32"/>
        <v>2199.5682809120003</v>
      </c>
      <c r="E90" s="58">
        <f t="shared" si="32"/>
        <v>1745.8068443215789</v>
      </c>
      <c r="F90" s="58">
        <f t="shared" si="32"/>
        <v>1741.3864564705054</v>
      </c>
      <c r="G90" s="58">
        <f t="shared" si="32"/>
        <v>1729.7248165502733</v>
      </c>
      <c r="H90" s="58">
        <f t="shared" si="32"/>
        <v>2130.9109478916853</v>
      </c>
      <c r="I90" s="58">
        <f t="shared" si="32"/>
        <v>1993.087923394165</v>
      </c>
      <c r="J90" s="58">
        <f t="shared" si="32"/>
        <v>1980.4085919487675</v>
      </c>
      <c r="K90" s="58">
        <f t="shared" si="32"/>
        <v>1987.7436265360636</v>
      </c>
      <c r="L90" s="58">
        <f t="shared" si="32"/>
        <v>2166.7480465542585</v>
      </c>
      <c r="M90" s="58">
        <f t="shared" si="32"/>
        <v>2215.880921731864</v>
      </c>
      <c r="N90" s="58">
        <f t="shared" si="32"/>
        <v>2370.8530932470744</v>
      </c>
      <c r="O90" s="58">
        <f t="shared" si="32"/>
        <v>2168.5788839738339</v>
      </c>
      <c r="P90" s="58">
        <f t="shared" si="32"/>
        <v>2203.3919458468122</v>
      </c>
      <c r="Q90" s="58">
        <f t="shared" si="32"/>
        <v>1887.8633465912901</v>
      </c>
      <c r="R90" s="178">
        <f t="shared" si="32"/>
        <v>2413.5723865201185</v>
      </c>
      <c r="S90" s="58">
        <f t="shared" si="32"/>
        <v>2324.4238615748263</v>
      </c>
      <c r="T90" s="58">
        <f t="shared" si="32"/>
        <v>2176.3206233611099</v>
      </c>
      <c r="U90" s="58">
        <f t="shared" si="32"/>
        <v>1985.9751200280002</v>
      </c>
      <c r="V90" s="58">
        <f t="shared" si="32"/>
        <v>1969.5245618636839</v>
      </c>
      <c r="W90" s="58">
        <f t="shared" si="32"/>
        <v>2186.484828868</v>
      </c>
      <c r="X90" s="58">
        <f t="shared" si="32"/>
        <v>1957.4857096600003</v>
      </c>
      <c r="Y90" s="58">
        <f t="shared" si="32"/>
        <v>1860.6371977839999</v>
      </c>
      <c r="Z90" s="58">
        <f t="shared" si="32"/>
        <v>1897.87471514</v>
      </c>
      <c r="AA90" s="58">
        <f t="shared" si="32"/>
        <v>2031.4188262400003</v>
      </c>
      <c r="AB90" s="58">
        <f t="shared" si="32"/>
        <v>4521.3003921519994</v>
      </c>
      <c r="AC90" s="58">
        <f t="shared" si="32"/>
        <v>5023.348833011999</v>
      </c>
      <c r="AD90" s="58">
        <f t="shared" si="32"/>
        <v>5023.348833011999</v>
      </c>
      <c r="AE90" s="58">
        <f t="shared" si="32"/>
        <v>0</v>
      </c>
      <c r="AF90" s="58">
        <f t="shared" si="32"/>
        <v>0</v>
      </c>
      <c r="AG90" s="58">
        <f t="shared" si="32"/>
        <v>0</v>
      </c>
    </row>
    <row r="91" spans="1:33" x14ac:dyDescent="0.25">
      <c r="A91" s="575"/>
      <c r="B91" s="11" t="s">
        <v>1075</v>
      </c>
      <c r="C91" s="58">
        <f t="shared" ref="C91:AG91" si="33">SUM(C116,C141)</f>
        <v>2696.0955450000001</v>
      </c>
      <c r="D91" s="58">
        <f t="shared" si="33"/>
        <v>2442.4450049999996</v>
      </c>
      <c r="E91" s="58">
        <f t="shared" si="33"/>
        <v>1604.4707249999999</v>
      </c>
      <c r="F91" s="58">
        <f t="shared" si="33"/>
        <v>1567.9756950000001</v>
      </c>
      <c r="G91" s="58">
        <f t="shared" si="33"/>
        <v>1616.0644500000003</v>
      </c>
      <c r="H91" s="58">
        <f t="shared" si="33"/>
        <v>2149.9806900000003</v>
      </c>
      <c r="I91" s="58">
        <f t="shared" si="33"/>
        <v>2296.7673299999997</v>
      </c>
      <c r="J91" s="58">
        <f t="shared" si="33"/>
        <v>2745.9989699999996</v>
      </c>
      <c r="K91" s="58">
        <f t="shared" si="33"/>
        <v>2857.6011750000002</v>
      </c>
      <c r="L91" s="58">
        <f t="shared" si="33"/>
        <v>2664.6412650000002</v>
      </c>
      <c r="M91" s="58">
        <f t="shared" si="33"/>
        <v>2992.8949050000001</v>
      </c>
      <c r="N91" s="58">
        <f t="shared" si="33"/>
        <v>2387.90409</v>
      </c>
      <c r="O91" s="58">
        <f t="shared" si="33"/>
        <v>2016.3000000000002</v>
      </c>
      <c r="P91" s="58">
        <f t="shared" si="33"/>
        <v>4947.8993850000006</v>
      </c>
      <c r="Q91" s="58">
        <f t="shared" si="33"/>
        <v>5471.3308650000008</v>
      </c>
      <c r="R91" s="178">
        <f t="shared" si="33"/>
        <v>5086.9232700000002</v>
      </c>
      <c r="S91" s="58">
        <f t="shared" si="33"/>
        <v>4101.8599050000003</v>
      </c>
      <c r="T91" s="58">
        <f t="shared" si="33"/>
        <v>3045.82278</v>
      </c>
      <c r="U91" s="58">
        <f t="shared" si="33"/>
        <v>1421.6931299999999</v>
      </c>
      <c r="V91" s="58">
        <f t="shared" si="33"/>
        <v>2267.73261</v>
      </c>
      <c r="W91" s="58">
        <f t="shared" si="33"/>
        <v>4525.1820899999993</v>
      </c>
      <c r="X91" s="58">
        <f t="shared" si="33"/>
        <v>5837.692575</v>
      </c>
      <c r="Y91" s="58">
        <f t="shared" si="33"/>
        <v>5311.3374600000006</v>
      </c>
      <c r="Z91" s="58">
        <f t="shared" si="33"/>
        <v>6220.8903899999996</v>
      </c>
      <c r="AA91" s="58">
        <f t="shared" si="33"/>
        <v>7683.3127800000011</v>
      </c>
      <c r="AB91" s="58">
        <f t="shared" si="33"/>
        <v>6159.2924249999996</v>
      </c>
      <c r="AC91" s="58">
        <f t="shared" si="33"/>
        <v>5777.4052049999991</v>
      </c>
      <c r="AD91" s="58">
        <f t="shared" si="33"/>
        <v>6281.5810199999996</v>
      </c>
      <c r="AE91" s="58">
        <f t="shared" si="33"/>
        <v>0</v>
      </c>
      <c r="AF91" s="58">
        <f t="shared" si="33"/>
        <v>0</v>
      </c>
      <c r="AG91" s="58">
        <f t="shared" si="33"/>
        <v>0</v>
      </c>
    </row>
    <row r="92" spans="1:33" x14ac:dyDescent="0.25">
      <c r="A92" s="575"/>
      <c r="B92" s="11" t="s">
        <v>1076</v>
      </c>
      <c r="C92" s="58">
        <f t="shared" ref="C92:AG92" si="34">SUM(C117,C142)</f>
        <v>9693.4699373200019</v>
      </c>
      <c r="D92" s="58">
        <f t="shared" si="34"/>
        <v>9365.7284130799999</v>
      </c>
      <c r="E92" s="58">
        <f t="shared" si="34"/>
        <v>9927.3406346400006</v>
      </c>
      <c r="F92" s="58">
        <f t="shared" si="34"/>
        <v>9808.1716907200007</v>
      </c>
      <c r="G92" s="58">
        <f t="shared" si="34"/>
        <v>11093.413516900002</v>
      </c>
      <c r="H92" s="58">
        <f t="shared" si="34"/>
        <v>10913.711612180001</v>
      </c>
      <c r="I92" s="58">
        <f t="shared" si="34"/>
        <v>10352.215584880001</v>
      </c>
      <c r="J92" s="58">
        <f t="shared" si="34"/>
        <v>10859.361844240002</v>
      </c>
      <c r="K92" s="58">
        <f t="shared" si="34"/>
        <v>9621.7799176200006</v>
      </c>
      <c r="L92" s="58">
        <f t="shared" si="34"/>
        <v>10041.73478438</v>
      </c>
      <c r="M92" s="58">
        <f t="shared" si="34"/>
        <v>9366.7988895000017</v>
      </c>
      <c r="N92" s="58">
        <f t="shared" si="34"/>
        <v>9630.6733432000001</v>
      </c>
      <c r="O92" s="58">
        <f t="shared" si="34"/>
        <v>9673.1695288800001</v>
      </c>
      <c r="P92" s="58">
        <f t="shared" si="34"/>
        <v>11973.636260300002</v>
      </c>
      <c r="Q92" s="58">
        <f t="shared" si="34"/>
        <v>18148.683847580003</v>
      </c>
      <c r="R92" s="178">
        <f t="shared" si="34"/>
        <v>19593.320846060004</v>
      </c>
      <c r="S92" s="58">
        <f t="shared" si="34"/>
        <v>22681.428044599998</v>
      </c>
      <c r="T92" s="58">
        <f t="shared" si="34"/>
        <v>19847.123788700002</v>
      </c>
      <c r="U92" s="58">
        <f t="shared" si="34"/>
        <v>16588.589564300004</v>
      </c>
      <c r="V92" s="58">
        <f t="shared" si="34"/>
        <v>13767.878116980004</v>
      </c>
      <c r="W92" s="58">
        <f t="shared" si="34"/>
        <v>14290.838155880003</v>
      </c>
      <c r="X92" s="58">
        <f t="shared" si="34"/>
        <v>13164.809076640002</v>
      </c>
      <c r="Y92" s="58">
        <f t="shared" si="34"/>
        <v>14842.181048500002</v>
      </c>
      <c r="Z92" s="58">
        <f t="shared" si="34"/>
        <v>12372.883972800002</v>
      </c>
      <c r="AA92" s="58">
        <f t="shared" si="34"/>
        <v>13892.492301740001</v>
      </c>
      <c r="AB92" s="58">
        <f t="shared" si="34"/>
        <v>14906.899439640001</v>
      </c>
      <c r="AC92" s="58">
        <f t="shared" si="34"/>
        <v>16209.580967320002</v>
      </c>
      <c r="AD92" s="58">
        <f t="shared" si="34"/>
        <v>15181.705189532739</v>
      </c>
      <c r="AE92" s="58">
        <f t="shared" si="34"/>
        <v>0</v>
      </c>
      <c r="AF92" s="58">
        <f t="shared" si="34"/>
        <v>0</v>
      </c>
      <c r="AG92" s="58">
        <f t="shared" si="34"/>
        <v>0</v>
      </c>
    </row>
    <row r="93" spans="1:33" x14ac:dyDescent="0.25">
      <c r="A93" s="575"/>
      <c r="B93" s="11" t="s">
        <v>1077</v>
      </c>
      <c r="C93" s="58">
        <f t="shared" ref="C93:AG93" si="35">SUM(C118,C143)</f>
        <v>5726.1960835437931</v>
      </c>
      <c r="D93" s="58">
        <f t="shared" si="35"/>
        <v>5646.6425010024814</v>
      </c>
      <c r="E93" s="58">
        <f t="shared" si="35"/>
        <v>5995.6922123684772</v>
      </c>
      <c r="F93" s="58">
        <f t="shared" si="35"/>
        <v>6010.9885201713378</v>
      </c>
      <c r="G93" s="58">
        <f t="shared" si="35"/>
        <v>8364.7250695561415</v>
      </c>
      <c r="H93" s="58">
        <f t="shared" si="35"/>
        <v>7764.3420648428055</v>
      </c>
      <c r="I93" s="58">
        <f t="shared" si="35"/>
        <v>9832.6199132059137</v>
      </c>
      <c r="J93" s="58">
        <f t="shared" si="35"/>
        <v>7742.084835985007</v>
      </c>
      <c r="K93" s="58">
        <f t="shared" si="35"/>
        <v>6970.1874209681155</v>
      </c>
      <c r="L93" s="58">
        <f t="shared" si="35"/>
        <v>6361.1359121042788</v>
      </c>
      <c r="M93" s="58">
        <f t="shared" si="35"/>
        <v>7937.4461429570783</v>
      </c>
      <c r="N93" s="58">
        <f t="shared" si="35"/>
        <v>7600.1936913967484</v>
      </c>
      <c r="O93" s="58">
        <f t="shared" si="35"/>
        <v>8786.3785146994815</v>
      </c>
      <c r="P93" s="58">
        <f t="shared" si="35"/>
        <v>8690.7496239094908</v>
      </c>
      <c r="Q93" s="58">
        <f t="shared" si="35"/>
        <v>8636.8158388995143</v>
      </c>
      <c r="R93" s="178">
        <f t="shared" si="35"/>
        <v>9127.7627379424575</v>
      </c>
      <c r="S93" s="58">
        <f t="shared" si="35"/>
        <v>9288.5814020979396</v>
      </c>
      <c r="T93" s="58">
        <f t="shared" si="35"/>
        <v>12090.352736712457</v>
      </c>
      <c r="U93" s="58">
        <f t="shared" si="35"/>
        <v>10722.854999246712</v>
      </c>
      <c r="V93" s="58">
        <f t="shared" si="35"/>
        <v>14781.496461107137</v>
      </c>
      <c r="W93" s="58">
        <f t="shared" si="35"/>
        <v>11658.839028541694</v>
      </c>
      <c r="X93" s="58">
        <f t="shared" si="35"/>
        <v>10618.638917306804</v>
      </c>
      <c r="Y93" s="58">
        <f t="shared" si="35"/>
        <v>9390.5563315777927</v>
      </c>
      <c r="Z93" s="58">
        <f t="shared" si="35"/>
        <v>10373.314384822839</v>
      </c>
      <c r="AA93" s="58">
        <f t="shared" si="35"/>
        <v>9017.2541664407945</v>
      </c>
      <c r="AB93" s="58">
        <f t="shared" si="35"/>
        <v>10084.692834731622</v>
      </c>
      <c r="AC93" s="58">
        <f t="shared" si="35"/>
        <v>11174.077514149081</v>
      </c>
      <c r="AD93" s="58">
        <f t="shared" si="35"/>
        <v>8748.1045166864697</v>
      </c>
      <c r="AE93" s="58">
        <f t="shared" si="35"/>
        <v>0</v>
      </c>
      <c r="AF93" s="58">
        <f t="shared" si="35"/>
        <v>0</v>
      </c>
      <c r="AG93" s="58">
        <f t="shared" si="35"/>
        <v>0</v>
      </c>
    </row>
    <row r="94" spans="1:33" x14ac:dyDescent="0.25">
      <c r="A94" s="575"/>
      <c r="B94" s="11" t="s">
        <v>1078</v>
      </c>
      <c r="C94" s="58">
        <f t="shared" ref="C94:AG94" si="36">SUM(C119,C144)</f>
        <v>25451.70303901568</v>
      </c>
      <c r="D94" s="58">
        <f t="shared" si="36"/>
        <v>28498.875138194566</v>
      </c>
      <c r="E94" s="58">
        <f t="shared" si="36"/>
        <v>28540.209875283203</v>
      </c>
      <c r="F94" s="58">
        <f t="shared" si="36"/>
        <v>33848.65829109824</v>
      </c>
      <c r="G94" s="58">
        <f t="shared" si="36"/>
        <v>39836.045847331843</v>
      </c>
      <c r="H94" s="58">
        <f t="shared" si="36"/>
        <v>42724.796074629121</v>
      </c>
      <c r="I94" s="58">
        <f t="shared" si="36"/>
        <v>45295.989112333446</v>
      </c>
      <c r="J94" s="58">
        <f t="shared" si="36"/>
        <v>46491.603061228794</v>
      </c>
      <c r="K94" s="58">
        <f t="shared" si="36"/>
        <v>47844.325164692484</v>
      </c>
      <c r="L94" s="58">
        <f t="shared" si="36"/>
        <v>47271.472163535997</v>
      </c>
      <c r="M94" s="58">
        <f t="shared" si="36"/>
        <v>18830.631641936645</v>
      </c>
      <c r="N94" s="58">
        <f t="shared" si="36"/>
        <v>28725.860547009281</v>
      </c>
      <c r="O94" s="58">
        <f t="shared" si="36"/>
        <v>35920.96497494592</v>
      </c>
      <c r="P94" s="58">
        <f t="shared" si="36"/>
        <v>30355.433750430722</v>
      </c>
      <c r="Q94" s="58">
        <f t="shared" si="36"/>
        <v>15769.763108344325</v>
      </c>
      <c r="R94" s="178">
        <f t="shared" si="36"/>
        <v>25865.84528790784</v>
      </c>
      <c r="S94" s="58">
        <f t="shared" si="36"/>
        <v>25202.740638167041</v>
      </c>
      <c r="T94" s="58">
        <f t="shared" si="36"/>
        <v>24325.269699175682</v>
      </c>
      <c r="U94" s="58">
        <f t="shared" si="36"/>
        <v>21302.612395160962</v>
      </c>
      <c r="V94" s="58">
        <f t="shared" si="36"/>
        <v>14069.208179452802</v>
      </c>
      <c r="W94" s="58">
        <f t="shared" si="36"/>
        <v>12380.481359919357</v>
      </c>
      <c r="X94" s="58">
        <f t="shared" si="36"/>
        <v>13784.33034902528</v>
      </c>
      <c r="Y94" s="58">
        <f t="shared" si="36"/>
        <v>13362.935447404159</v>
      </c>
      <c r="Z94" s="58">
        <f t="shared" si="36"/>
        <v>12738.669985198718</v>
      </c>
      <c r="AA94" s="58">
        <f t="shared" si="36"/>
        <v>13196.015635146243</v>
      </c>
      <c r="AB94" s="58">
        <f t="shared" si="36"/>
        <v>12493.778102624638</v>
      </c>
      <c r="AC94" s="58">
        <f t="shared" si="36"/>
        <v>11326.211197274881</v>
      </c>
      <c r="AD94" s="58">
        <f t="shared" si="36"/>
        <v>11041.7854630976</v>
      </c>
      <c r="AE94" s="58">
        <f t="shared" si="36"/>
        <v>0</v>
      </c>
      <c r="AF94" s="58">
        <f t="shared" si="36"/>
        <v>0</v>
      </c>
      <c r="AG94" s="58">
        <f t="shared" si="36"/>
        <v>0</v>
      </c>
    </row>
    <row r="95" spans="1:33" x14ac:dyDescent="0.25">
      <c r="A95" s="575"/>
      <c r="B95" s="11" t="s">
        <v>1079</v>
      </c>
      <c r="C95" s="58">
        <f t="shared" ref="C95:AG95" si="37">SUM(C120,C145)</f>
        <v>731.21556007413119</v>
      </c>
      <c r="D95" s="58">
        <f t="shared" si="37"/>
        <v>707.31520594221251</v>
      </c>
      <c r="E95" s="58">
        <f t="shared" si="37"/>
        <v>679.95734419008863</v>
      </c>
      <c r="F95" s="58">
        <f t="shared" si="37"/>
        <v>7412.4305486810736</v>
      </c>
      <c r="G95" s="58">
        <f t="shared" si="37"/>
        <v>8103.2979154493769</v>
      </c>
      <c r="H95" s="58">
        <f t="shared" si="37"/>
        <v>7334.9881000720216</v>
      </c>
      <c r="I95" s="58">
        <f t="shared" si="37"/>
        <v>7078.4357410557623</v>
      </c>
      <c r="J95" s="58">
        <f t="shared" si="37"/>
        <v>7046.6682550869045</v>
      </c>
      <c r="K95" s="58">
        <f t="shared" si="37"/>
        <v>1626.6477707070785</v>
      </c>
      <c r="L95" s="58">
        <f t="shared" si="37"/>
        <v>2994.2331263493829</v>
      </c>
      <c r="M95" s="58">
        <f t="shared" si="37"/>
        <v>3033.9236828259659</v>
      </c>
      <c r="N95" s="58">
        <f t="shared" si="37"/>
        <v>6249.5068928283763</v>
      </c>
      <c r="O95" s="58">
        <f t="shared" si="37"/>
        <v>6263.4952596316962</v>
      </c>
      <c r="P95" s="58">
        <f t="shared" si="37"/>
        <v>6153.0167945863805</v>
      </c>
      <c r="Q95" s="58">
        <f t="shared" si="37"/>
        <v>7295.8664036969512</v>
      </c>
      <c r="R95" s="178">
        <f t="shared" si="37"/>
        <v>7067.6387073356964</v>
      </c>
      <c r="S95" s="58">
        <f t="shared" si="37"/>
        <v>6253.2380549188383</v>
      </c>
      <c r="T95" s="58">
        <f t="shared" si="37"/>
        <v>818.38658150739411</v>
      </c>
      <c r="U95" s="58">
        <f t="shared" si="37"/>
        <v>801.21705979585886</v>
      </c>
      <c r="V95" s="58">
        <f t="shared" si="37"/>
        <v>753.85420911463962</v>
      </c>
      <c r="W95" s="58">
        <f t="shared" si="37"/>
        <v>2578.9685719178428</v>
      </c>
      <c r="X95" s="58">
        <f t="shared" si="37"/>
        <v>2586.545480286577</v>
      </c>
      <c r="Y95" s="58">
        <f t="shared" si="37"/>
        <v>2278.8382467302172</v>
      </c>
      <c r="Z95" s="58">
        <f t="shared" si="37"/>
        <v>1933.0714814770467</v>
      </c>
      <c r="AA95" s="58">
        <f t="shared" si="37"/>
        <v>1934.6148461654382</v>
      </c>
      <c r="AB95" s="58">
        <f t="shared" si="37"/>
        <v>3885.6329676658861</v>
      </c>
      <c r="AC95" s="58">
        <f t="shared" si="37"/>
        <v>3916.4426883219762</v>
      </c>
      <c r="AD95" s="58">
        <f t="shared" si="37"/>
        <v>3951.9002123032733</v>
      </c>
      <c r="AE95" s="58">
        <f t="shared" si="37"/>
        <v>0</v>
      </c>
      <c r="AF95" s="58">
        <f t="shared" si="37"/>
        <v>0</v>
      </c>
      <c r="AG95" s="58">
        <f t="shared" si="37"/>
        <v>0</v>
      </c>
    </row>
    <row r="96" spans="1:33" x14ac:dyDescent="0.25">
      <c r="A96" s="575"/>
      <c r="B96" s="7" t="s">
        <v>1080</v>
      </c>
      <c r="C96" s="57">
        <f t="shared" ref="C96:AG96" si="38">SUM(C121,C146)</f>
        <v>168.38605831215114</v>
      </c>
      <c r="D96" s="57">
        <f t="shared" si="38"/>
        <v>177.94214553698137</v>
      </c>
      <c r="E96" s="57">
        <f t="shared" si="38"/>
        <v>169.14502291286919</v>
      </c>
      <c r="F96" s="57">
        <f t="shared" si="38"/>
        <v>218.85189366387343</v>
      </c>
      <c r="G96" s="57">
        <f t="shared" si="38"/>
        <v>218.18824932786615</v>
      </c>
      <c r="H96" s="57">
        <f t="shared" si="38"/>
        <v>207.92319975787987</v>
      </c>
      <c r="I96" s="57">
        <f t="shared" si="38"/>
        <v>222.88878702299934</v>
      </c>
      <c r="J96" s="57">
        <f t="shared" si="38"/>
        <v>240.81359849017474</v>
      </c>
      <c r="K96" s="57">
        <f t="shared" si="38"/>
        <v>284.59132118961276</v>
      </c>
      <c r="L96" s="57">
        <f t="shared" si="38"/>
        <v>352.14074296485154</v>
      </c>
      <c r="M96" s="57">
        <f t="shared" si="38"/>
        <v>498.285248172178</v>
      </c>
      <c r="N96" s="57">
        <f t="shared" si="38"/>
        <v>703.07465118340724</v>
      </c>
      <c r="O96" s="57">
        <f t="shared" si="38"/>
        <v>913.70954006827697</v>
      </c>
      <c r="P96" s="57">
        <f t="shared" si="38"/>
        <v>1427.5106258406081</v>
      </c>
      <c r="Q96" s="57">
        <f t="shared" si="38"/>
        <v>1610.5242356264293</v>
      </c>
      <c r="R96" s="177">
        <f t="shared" si="38"/>
        <v>1505.4353913371992</v>
      </c>
      <c r="S96" s="57">
        <f t="shared" si="38"/>
        <v>1668.0904053838944</v>
      </c>
      <c r="T96" s="57">
        <f t="shared" si="38"/>
        <v>1591.2717990553849</v>
      </c>
      <c r="U96" s="57">
        <f t="shared" si="38"/>
        <v>1991.184360469716</v>
      </c>
      <c r="V96" s="57">
        <f t="shared" si="38"/>
        <v>1946.9407393404883</v>
      </c>
      <c r="W96" s="57">
        <f t="shared" si="38"/>
        <v>2538.6638675083959</v>
      </c>
      <c r="X96" s="57">
        <f t="shared" si="38"/>
        <v>3029.3450121131709</v>
      </c>
      <c r="Y96" s="57">
        <f t="shared" si="38"/>
        <v>3019.3989807646535</v>
      </c>
      <c r="Z96" s="57">
        <f t="shared" si="38"/>
        <v>3170.8340870752127</v>
      </c>
      <c r="AA96" s="57">
        <f t="shared" si="38"/>
        <v>3153.2137133336314</v>
      </c>
      <c r="AB96" s="57">
        <f t="shared" si="38"/>
        <v>3499.1292659751598</v>
      </c>
      <c r="AC96" s="57">
        <f t="shared" si="38"/>
        <v>3231.2949134713899</v>
      </c>
      <c r="AD96" s="58">
        <f t="shared" si="38"/>
        <v>3271.4067006196738</v>
      </c>
      <c r="AE96" s="57">
        <f t="shared" si="38"/>
        <v>0</v>
      </c>
      <c r="AF96" s="57">
        <f t="shared" si="38"/>
        <v>0</v>
      </c>
      <c r="AG96" s="57">
        <f t="shared" si="38"/>
        <v>0</v>
      </c>
    </row>
    <row r="97" spans="1:33" x14ac:dyDescent="0.25">
      <c r="A97" s="575"/>
      <c r="B97" s="11" t="s">
        <v>1081</v>
      </c>
      <c r="C97" s="58">
        <f t="shared" ref="C97:AG97" si="39">SUM(C122,C147)</f>
        <v>36.428106788147986</v>
      </c>
      <c r="D97" s="58">
        <f t="shared" si="39"/>
        <v>42.343857868505822</v>
      </c>
      <c r="E97" s="58">
        <f t="shared" si="39"/>
        <v>45.201770989701885</v>
      </c>
      <c r="F97" s="58">
        <f t="shared" si="39"/>
        <v>61.798259980295988</v>
      </c>
      <c r="G97" s="58">
        <f t="shared" si="39"/>
        <v>68.721752432410057</v>
      </c>
      <c r="H97" s="58">
        <f t="shared" si="39"/>
        <v>65.114164548304672</v>
      </c>
      <c r="I97" s="58">
        <f t="shared" si="39"/>
        <v>68.181146872399836</v>
      </c>
      <c r="J97" s="58">
        <f t="shared" si="39"/>
        <v>73.613139089888193</v>
      </c>
      <c r="K97" s="58">
        <f t="shared" si="39"/>
        <v>82.492766446396118</v>
      </c>
      <c r="L97" s="58">
        <f t="shared" si="39"/>
        <v>97.134068949686025</v>
      </c>
      <c r="M97" s="58">
        <f t="shared" si="39"/>
        <v>133.07102057458704</v>
      </c>
      <c r="N97" s="58">
        <f t="shared" si="39"/>
        <v>174.80856652035575</v>
      </c>
      <c r="O97" s="58">
        <f t="shared" si="39"/>
        <v>219.71288399239336</v>
      </c>
      <c r="P97" s="58">
        <f t="shared" si="39"/>
        <v>335.03627140638429</v>
      </c>
      <c r="Q97" s="58">
        <f t="shared" si="39"/>
        <v>280.7103141357677</v>
      </c>
      <c r="R97" s="178">
        <f t="shared" si="39"/>
        <v>242.94261588171236</v>
      </c>
      <c r="S97" s="58">
        <f t="shared" si="39"/>
        <v>224.50170344845213</v>
      </c>
      <c r="T97" s="58">
        <f t="shared" si="39"/>
        <v>193.63612783054668</v>
      </c>
      <c r="U97" s="58">
        <f t="shared" si="39"/>
        <v>190.83857006906757</v>
      </c>
      <c r="V97" s="58">
        <f t="shared" si="39"/>
        <v>184.86845369536059</v>
      </c>
      <c r="W97" s="58">
        <f t="shared" si="39"/>
        <v>256.33665622271917</v>
      </c>
      <c r="X97" s="58">
        <f t="shared" si="39"/>
        <v>289.3796336096413</v>
      </c>
      <c r="Y97" s="58">
        <f t="shared" si="39"/>
        <v>333.74795427588469</v>
      </c>
      <c r="Z97" s="58">
        <f t="shared" si="39"/>
        <v>383.85890893676628</v>
      </c>
      <c r="AA97" s="58">
        <f t="shared" si="39"/>
        <v>367.26118831926374</v>
      </c>
      <c r="AB97" s="58">
        <f t="shared" si="39"/>
        <v>360.22442818462741</v>
      </c>
      <c r="AC97" s="58">
        <f t="shared" si="39"/>
        <v>397.09177970482244</v>
      </c>
      <c r="AD97" s="58">
        <f t="shared" si="39"/>
        <v>502.88291254677483</v>
      </c>
      <c r="AE97" s="58">
        <f t="shared" si="39"/>
        <v>0</v>
      </c>
      <c r="AF97" s="58">
        <f t="shared" si="39"/>
        <v>0</v>
      </c>
      <c r="AG97" s="58">
        <f t="shared" si="39"/>
        <v>0</v>
      </c>
    </row>
    <row r="98" spans="1:33" x14ac:dyDescent="0.25">
      <c r="A98" s="575"/>
      <c r="B98" s="11" t="s">
        <v>1082</v>
      </c>
      <c r="C98" s="58">
        <f t="shared" ref="C98:AG98" si="40">SUM(C123,C148)</f>
        <v>124.45116614504551</v>
      </c>
      <c r="D98" s="58">
        <f t="shared" si="40"/>
        <v>124.56496263459653</v>
      </c>
      <c r="E98" s="58">
        <f t="shared" si="40"/>
        <v>108.86899913156452</v>
      </c>
      <c r="F98" s="58">
        <f t="shared" si="40"/>
        <v>138.45261476821705</v>
      </c>
      <c r="G98" s="58">
        <f t="shared" si="40"/>
        <v>130.00465895388299</v>
      </c>
      <c r="H98" s="58">
        <f t="shared" si="40"/>
        <v>121.79214121201929</v>
      </c>
      <c r="I98" s="58">
        <f t="shared" si="40"/>
        <v>125.25912459002545</v>
      </c>
      <c r="J98" s="58">
        <f t="shared" si="40"/>
        <v>125.05116312374406</v>
      </c>
      <c r="K98" s="58">
        <f t="shared" si="40"/>
        <v>127.00791355762718</v>
      </c>
      <c r="L98" s="58">
        <f t="shared" si="40"/>
        <v>111.11184607720435</v>
      </c>
      <c r="M98" s="58">
        <f t="shared" si="40"/>
        <v>113.47295702464858</v>
      </c>
      <c r="N98" s="58">
        <f t="shared" si="40"/>
        <v>116.580365312773</v>
      </c>
      <c r="O98" s="58">
        <f t="shared" si="40"/>
        <v>123.79892584921741</v>
      </c>
      <c r="P98" s="58">
        <f t="shared" si="40"/>
        <v>178.0817797547526</v>
      </c>
      <c r="Q98" s="58">
        <f t="shared" si="40"/>
        <v>143.84826111155326</v>
      </c>
      <c r="R98" s="178">
        <f t="shared" si="40"/>
        <v>111.57518804395191</v>
      </c>
      <c r="S98" s="58">
        <f t="shared" si="40"/>
        <v>102.21113099801822</v>
      </c>
      <c r="T98" s="58">
        <f t="shared" si="40"/>
        <v>84.37528340938853</v>
      </c>
      <c r="U98" s="58">
        <f t="shared" si="40"/>
        <v>91.498447515297485</v>
      </c>
      <c r="V98" s="58">
        <f t="shared" si="40"/>
        <v>80.750750610909137</v>
      </c>
      <c r="W98" s="58">
        <f t="shared" si="40"/>
        <v>91.902099163100587</v>
      </c>
      <c r="X98" s="58">
        <f t="shared" si="40"/>
        <v>110.72494921451462</v>
      </c>
      <c r="Y98" s="58">
        <f t="shared" si="40"/>
        <v>92.455133380782101</v>
      </c>
      <c r="Z98" s="58">
        <f t="shared" si="40"/>
        <v>104.0144324672784</v>
      </c>
      <c r="AA98" s="58">
        <f t="shared" si="40"/>
        <v>96.543967473462885</v>
      </c>
      <c r="AB98" s="58">
        <f t="shared" si="40"/>
        <v>114.49091044069998</v>
      </c>
      <c r="AC98" s="58">
        <f t="shared" si="40"/>
        <v>130.27562929938918</v>
      </c>
      <c r="AD98" s="58">
        <f t="shared" si="40"/>
        <v>157.37184186317694</v>
      </c>
      <c r="AE98" s="58">
        <f t="shared" si="40"/>
        <v>0</v>
      </c>
      <c r="AF98" s="58">
        <f t="shared" si="40"/>
        <v>0</v>
      </c>
      <c r="AG98" s="58">
        <f t="shared" si="40"/>
        <v>0</v>
      </c>
    </row>
    <row r="99" spans="1:33" x14ac:dyDescent="0.25">
      <c r="A99" s="575"/>
      <c r="B99" s="11" t="s">
        <v>1083</v>
      </c>
      <c r="C99" s="58">
        <f t="shared" ref="C99:AG99" si="41">SUM(C124,C149)</f>
        <v>7.5067853789576358</v>
      </c>
      <c r="D99" s="58">
        <f t="shared" si="41"/>
        <v>11.03332503387902</v>
      </c>
      <c r="E99" s="58">
        <f t="shared" si="41"/>
        <v>15.074252791602802</v>
      </c>
      <c r="F99" s="58">
        <f t="shared" si="41"/>
        <v>18.601018915360392</v>
      </c>
      <c r="G99" s="58">
        <f t="shared" si="41"/>
        <v>19.461837941573101</v>
      </c>
      <c r="H99" s="58">
        <f t="shared" si="41"/>
        <v>21.016893997555915</v>
      </c>
      <c r="I99" s="58">
        <f t="shared" si="41"/>
        <v>29.44851556057403</v>
      </c>
      <c r="J99" s="58">
        <f t="shared" si="41"/>
        <v>42.149296276542486</v>
      </c>
      <c r="K99" s="58">
        <f t="shared" si="41"/>
        <v>75.090641185589433</v>
      </c>
      <c r="L99" s="58">
        <f t="shared" si="41"/>
        <v>143.89482793796117</v>
      </c>
      <c r="M99" s="58">
        <f t="shared" si="41"/>
        <v>251.74127057294234</v>
      </c>
      <c r="N99" s="58">
        <f t="shared" si="41"/>
        <v>411.68571935027842</v>
      </c>
      <c r="O99" s="58">
        <f t="shared" si="41"/>
        <v>570.19773022666618</v>
      </c>
      <c r="P99" s="58">
        <f t="shared" si="41"/>
        <v>914.39257467947107</v>
      </c>
      <c r="Q99" s="58">
        <f t="shared" si="41"/>
        <v>1185.9656603791082</v>
      </c>
      <c r="R99" s="178">
        <f t="shared" si="41"/>
        <v>1150.9175874115349</v>
      </c>
      <c r="S99" s="58">
        <f t="shared" si="41"/>
        <v>1341.3775709374243</v>
      </c>
      <c r="T99" s="58">
        <f t="shared" si="41"/>
        <v>1313.2603878154496</v>
      </c>
      <c r="U99" s="58">
        <f t="shared" si="41"/>
        <v>1708.8473428853511</v>
      </c>
      <c r="V99" s="58">
        <f t="shared" si="41"/>
        <v>1681.3215350342186</v>
      </c>
      <c r="W99" s="58">
        <f t="shared" si="41"/>
        <v>2190.4251121225761</v>
      </c>
      <c r="X99" s="58">
        <f t="shared" si="41"/>
        <v>2629.2404292890151</v>
      </c>
      <c r="Y99" s="58">
        <f t="shared" si="41"/>
        <v>2593.1958931079871</v>
      </c>
      <c r="Z99" s="58">
        <f t="shared" si="41"/>
        <v>2682.9607456711678</v>
      </c>
      <c r="AA99" s="58">
        <f t="shared" si="41"/>
        <v>2689.4085575409044</v>
      </c>
      <c r="AB99" s="58">
        <f t="shared" si="41"/>
        <v>3024.4139273498322</v>
      </c>
      <c r="AC99" s="58">
        <f t="shared" si="41"/>
        <v>2703.9275044671776</v>
      </c>
      <c r="AD99" s="58">
        <f t="shared" si="41"/>
        <v>2611.1519462097222</v>
      </c>
      <c r="AE99" s="58">
        <f t="shared" si="41"/>
        <v>0</v>
      </c>
      <c r="AF99" s="58">
        <f t="shared" si="41"/>
        <v>0</v>
      </c>
      <c r="AG99" s="58">
        <f t="shared" si="41"/>
        <v>0</v>
      </c>
    </row>
    <row r="100" spans="1:33" x14ac:dyDescent="0.25">
      <c r="A100" s="575"/>
      <c r="B100" s="56" t="s">
        <v>91</v>
      </c>
      <c r="C100" s="59">
        <f t="shared" ref="C100:AG100" si="42">SUM(C125,C150)</f>
        <v>1580013.6763111956</v>
      </c>
      <c r="D100" s="59">
        <f t="shared" si="42"/>
        <v>1635135.5837349317</v>
      </c>
      <c r="E100" s="59">
        <f t="shared" si="42"/>
        <v>1742346.8353400358</v>
      </c>
      <c r="F100" s="59">
        <f t="shared" si="42"/>
        <v>1829285.0342989909</v>
      </c>
      <c r="G100" s="59">
        <f t="shared" si="42"/>
        <v>1920493.4250044303</v>
      </c>
      <c r="H100" s="59">
        <f t="shared" si="42"/>
        <v>1968765.4315324728</v>
      </c>
      <c r="I100" s="59">
        <f t="shared" si="42"/>
        <v>1996449.0109535258</v>
      </c>
      <c r="J100" s="59">
        <f t="shared" si="42"/>
        <v>2010214.223009075</v>
      </c>
      <c r="K100" s="59">
        <f t="shared" si="42"/>
        <v>1994641.0802199934</v>
      </c>
      <c r="L100" s="59">
        <f t="shared" si="42"/>
        <v>1952864.5650145472</v>
      </c>
      <c r="M100" s="59">
        <f t="shared" si="42"/>
        <v>1837961.6589418743</v>
      </c>
      <c r="N100" s="59">
        <f t="shared" si="42"/>
        <v>1751319.1706308662</v>
      </c>
      <c r="O100" s="59">
        <f t="shared" si="42"/>
        <v>1588423.0745983592</v>
      </c>
      <c r="P100" s="59">
        <f t="shared" si="42"/>
        <v>1451341.7040827197</v>
      </c>
      <c r="Q100" s="59">
        <f t="shared" si="42"/>
        <v>1321733.3678885477</v>
      </c>
      <c r="R100" s="179">
        <f>SUM(R125,R150)</f>
        <v>1202584.8192146863</v>
      </c>
      <c r="S100" s="59">
        <f t="shared" si="42"/>
        <v>1066956.1013536495</v>
      </c>
      <c r="T100" s="59">
        <f t="shared" si="42"/>
        <v>940431.55255496723</v>
      </c>
      <c r="U100" s="59">
        <f t="shared" si="42"/>
        <v>813152.61988952605</v>
      </c>
      <c r="V100" s="59">
        <f t="shared" si="42"/>
        <v>697990.67790674209</v>
      </c>
      <c r="W100" s="59">
        <f t="shared" si="42"/>
        <v>634684.02662927844</v>
      </c>
      <c r="X100" s="59">
        <f t="shared" si="42"/>
        <v>549234.97009346855</v>
      </c>
      <c r="Y100" s="59">
        <f t="shared" si="42"/>
        <v>485140.09906952392</v>
      </c>
      <c r="Z100" s="59">
        <f t="shared" si="42"/>
        <v>436145.14995713229</v>
      </c>
      <c r="AA100" s="59">
        <f t="shared" si="42"/>
        <v>402180.09881119081</v>
      </c>
      <c r="AB100" s="59">
        <f t="shared" si="42"/>
        <v>373905.78620734013</v>
      </c>
      <c r="AC100" s="59">
        <f t="shared" si="42"/>
        <v>363933.40529158665</v>
      </c>
      <c r="AD100" s="59">
        <f t="shared" si="42"/>
        <v>332814.3519596706</v>
      </c>
      <c r="AE100" s="59">
        <f t="shared" si="42"/>
        <v>0</v>
      </c>
      <c r="AF100" s="59">
        <f t="shared" si="42"/>
        <v>0</v>
      </c>
      <c r="AG100" s="59">
        <f t="shared" si="42"/>
        <v>0</v>
      </c>
    </row>
    <row r="101" spans="1:33" x14ac:dyDescent="0.25">
      <c r="B101" s="5" t="s">
        <v>1085</v>
      </c>
      <c r="C101" s="5"/>
      <c r="D101" s="5"/>
      <c r="E101" s="5"/>
      <c r="F101" s="5"/>
      <c r="G101" s="5"/>
      <c r="H101" s="5"/>
      <c r="I101" s="60"/>
      <c r="J101" s="60"/>
      <c r="K101" s="60"/>
      <c r="L101" s="5"/>
      <c r="M101" s="61"/>
      <c r="N101" s="62"/>
      <c r="O101" s="62"/>
      <c r="P101" s="62"/>
      <c r="Q101" s="62"/>
      <c r="R101" s="180"/>
      <c r="S101" s="62"/>
      <c r="T101" s="62"/>
      <c r="U101" s="62"/>
      <c r="V101" s="62"/>
      <c r="W101" s="62"/>
      <c r="X101" s="62"/>
      <c r="Y101" s="62"/>
      <c r="Z101" s="62"/>
      <c r="AA101" s="62"/>
      <c r="AB101" s="62"/>
      <c r="AC101" s="62"/>
      <c r="AD101" s="62"/>
      <c r="AE101" s="62"/>
      <c r="AF101" s="62"/>
      <c r="AG101" s="62"/>
    </row>
    <row r="102" spans="1:33" x14ac:dyDescent="0.25">
      <c r="R102" s="174"/>
    </row>
    <row r="103" spans="1:33" x14ac:dyDescent="0.25">
      <c r="B103" s="54" t="s">
        <v>1087</v>
      </c>
      <c r="C103" s="5"/>
      <c r="D103" s="5"/>
      <c r="E103" s="5"/>
      <c r="F103" s="5"/>
      <c r="G103" s="5"/>
      <c r="H103" s="5"/>
      <c r="I103" s="5"/>
      <c r="J103" s="5"/>
      <c r="K103" s="55"/>
      <c r="L103" s="5"/>
      <c r="M103" s="5"/>
      <c r="N103" s="5"/>
      <c r="O103" s="5"/>
      <c r="P103" s="5"/>
      <c r="Q103" s="5"/>
      <c r="R103" s="181"/>
      <c r="S103" s="5"/>
      <c r="T103" s="5"/>
      <c r="U103" s="5"/>
      <c r="V103" s="5"/>
      <c r="W103" s="5"/>
      <c r="X103" s="5"/>
      <c r="Y103" s="5"/>
      <c r="Z103" s="5"/>
      <c r="AA103" s="5"/>
      <c r="AB103" s="5"/>
      <c r="AC103" s="5"/>
      <c r="AD103" s="5"/>
      <c r="AE103" s="5"/>
      <c r="AF103" s="5"/>
      <c r="AG103" s="5"/>
    </row>
    <row r="104" spans="1:33" ht="15" customHeight="1" x14ac:dyDescent="0.25">
      <c r="A104" s="575" t="s">
        <v>1023</v>
      </c>
      <c r="B104" s="56" t="s">
        <v>1060</v>
      </c>
      <c r="C104" s="56">
        <v>1990</v>
      </c>
      <c r="D104" s="56">
        <v>1991</v>
      </c>
      <c r="E104" s="56">
        <v>1992</v>
      </c>
      <c r="F104" s="56">
        <v>1993</v>
      </c>
      <c r="G104" s="56">
        <v>1994</v>
      </c>
      <c r="H104" s="56">
        <v>1995</v>
      </c>
      <c r="I104" s="56">
        <v>1996</v>
      </c>
      <c r="J104" s="56">
        <v>1997</v>
      </c>
      <c r="K104" s="56">
        <v>1998</v>
      </c>
      <c r="L104" s="56">
        <v>1999</v>
      </c>
      <c r="M104" s="56">
        <v>2000</v>
      </c>
      <c r="N104" s="56">
        <v>2001</v>
      </c>
      <c r="O104" s="56">
        <v>2002</v>
      </c>
      <c r="P104" s="56">
        <v>2003</v>
      </c>
      <c r="Q104" s="56">
        <v>2004</v>
      </c>
      <c r="R104" s="176">
        <v>2005</v>
      </c>
      <c r="S104" s="56">
        <v>2006</v>
      </c>
      <c r="T104" s="56">
        <v>2007</v>
      </c>
      <c r="U104" s="56">
        <v>2008</v>
      </c>
      <c r="V104" s="56">
        <v>2009</v>
      </c>
      <c r="W104" s="56">
        <v>2010</v>
      </c>
      <c r="X104" s="56">
        <v>2011</v>
      </c>
      <c r="Y104" s="56">
        <v>2012</v>
      </c>
      <c r="Z104" s="56">
        <v>2013</v>
      </c>
      <c r="AA104" s="56">
        <v>2014</v>
      </c>
      <c r="AB104" s="56">
        <v>2015</v>
      </c>
      <c r="AC104" s="56">
        <v>2016</v>
      </c>
      <c r="AD104" s="56">
        <v>2017</v>
      </c>
      <c r="AE104" s="56">
        <v>2018</v>
      </c>
      <c r="AF104" s="56">
        <v>2019</v>
      </c>
      <c r="AG104" s="56">
        <v>2020</v>
      </c>
    </row>
    <row r="105" spans="1:33" ht="15" customHeight="1" x14ac:dyDescent="0.25">
      <c r="A105" s="575"/>
      <c r="B105" s="7" t="s">
        <v>1061</v>
      </c>
      <c r="C105" s="57">
        <f>C30*Constants!$E$5</f>
        <v>217072.56789246525</v>
      </c>
      <c r="D105" s="57">
        <f>D30*Constants!$E$5</f>
        <v>209981.9725711506</v>
      </c>
      <c r="E105" s="57">
        <f>E30*Constants!$E$5</f>
        <v>210486.09141152562</v>
      </c>
      <c r="F105" s="57">
        <f>F30*Constants!$E$5</f>
        <v>208189.1220894774</v>
      </c>
      <c r="G105" s="57">
        <f>G30*Constants!$E$5</f>
        <v>207029.12378183892</v>
      </c>
      <c r="H105" s="57">
        <f>H30*Constants!$E$5</f>
        <v>201367.31190936922</v>
      </c>
      <c r="I105" s="57">
        <f>I30*Constants!$E$5</f>
        <v>192811.21958212426</v>
      </c>
      <c r="J105" s="57">
        <f>J30*Constants!$E$5</f>
        <v>183132.0395279814</v>
      </c>
      <c r="K105" s="57">
        <f>K30*Constants!$E$5</f>
        <v>173497.64454686211</v>
      </c>
      <c r="L105" s="57">
        <f>L30*Constants!$E$5</f>
        <v>161460.86514101012</v>
      </c>
      <c r="M105" s="57">
        <f>M30*Constants!$E$5</f>
        <v>148510.83030248905</v>
      </c>
      <c r="N105" s="57">
        <f>N30*Constants!$E$5</f>
        <v>142427.21443023937</v>
      </c>
      <c r="O105" s="57">
        <f>O30*Constants!$E$5</f>
        <v>122623.98517245495</v>
      </c>
      <c r="P105" s="57">
        <f>P30*Constants!$E$5</f>
        <v>111111.94797051647</v>
      </c>
      <c r="Q105" s="57">
        <f>Q30*Constants!$E$5</f>
        <v>102072.19701920541</v>
      </c>
      <c r="R105" s="177">
        <f>R30*Constants!$E$5</f>
        <v>92893.083771780628</v>
      </c>
      <c r="S105" s="57">
        <f>S30*Constants!$E$5</f>
        <v>82446.561362382679</v>
      </c>
      <c r="T105" s="57">
        <f>T30*Constants!$E$5</f>
        <v>75451.166099846043</v>
      </c>
      <c r="U105" s="57">
        <f>U30*Constants!$E$5</f>
        <v>68685.988148776043</v>
      </c>
      <c r="V105" s="57">
        <f>V30*Constants!$E$5</f>
        <v>63872.414840002915</v>
      </c>
      <c r="W105" s="57">
        <f>W30*Constants!$E$5</f>
        <v>61665.604093482078</v>
      </c>
      <c r="X105" s="57">
        <f>X30*Constants!$E$5</f>
        <v>57079.400492495995</v>
      </c>
      <c r="Y105" s="57">
        <f>Y30*Constants!$E$5</f>
        <v>54504.850525188427</v>
      </c>
      <c r="Z105" s="57">
        <f>Z30*Constants!$E$5</f>
        <v>53128.437372711822</v>
      </c>
      <c r="AA105" s="57">
        <f>AA30*Constants!$E$5</f>
        <v>52726.520356855734</v>
      </c>
      <c r="AB105" s="57">
        <f>AB30*Constants!$E$5</f>
        <v>52509.306412315535</v>
      </c>
      <c r="AC105" s="57">
        <f>AC30*Constants!$E$5</f>
        <v>54944.290575126404</v>
      </c>
      <c r="AD105" s="57">
        <f>AD30*Constants!$E$5</f>
        <v>54377.370819766365</v>
      </c>
      <c r="AE105" s="57">
        <f>AE30*Constants!$E$5</f>
        <v>0</v>
      </c>
      <c r="AF105" s="57">
        <f>AF30*Constants!$E$5</f>
        <v>0</v>
      </c>
      <c r="AG105" s="57">
        <f>AG30*Constants!$E$5</f>
        <v>0</v>
      </c>
    </row>
    <row r="106" spans="1:33" ht="14.45" customHeight="1" x14ac:dyDescent="0.25">
      <c r="A106" s="575"/>
      <c r="B106" s="11" t="s">
        <v>1064</v>
      </c>
      <c r="C106" s="58">
        <f>C31*Constants!$E$5</f>
        <v>132763.86344693636</v>
      </c>
      <c r="D106" s="58">
        <f>D31*Constants!$E$5</f>
        <v>121102.72783720629</v>
      </c>
      <c r="E106" s="58">
        <f>E31*Constants!$E$5</f>
        <v>118640.23799460135</v>
      </c>
      <c r="F106" s="58">
        <f>F31*Constants!$E$5</f>
        <v>115644.58949953974</v>
      </c>
      <c r="G106" s="58">
        <f>G31*Constants!$E$5</f>
        <v>115277.37239239835</v>
      </c>
      <c r="H106" s="58">
        <f>H31*Constants!$E$5</f>
        <v>111705.71949242112</v>
      </c>
      <c r="I106" s="58">
        <f>I31*Constants!$E$5</f>
        <v>106566.09342491315</v>
      </c>
      <c r="J106" s="58">
        <f>J31*Constants!$E$5</f>
        <v>100691.13828137553</v>
      </c>
      <c r="K106" s="58">
        <f>K31*Constants!$E$5</f>
        <v>96070.121391496185</v>
      </c>
      <c r="L106" s="58">
        <f>L31*Constants!$E$5</f>
        <v>91698.156874017848</v>
      </c>
      <c r="M106" s="58">
        <f>M31*Constants!$E$5</f>
        <v>84353.342279789838</v>
      </c>
      <c r="N106" s="58">
        <f>N31*Constants!$E$5</f>
        <v>77962.530434004511</v>
      </c>
      <c r="O106" s="58">
        <f>O31*Constants!$E$5</f>
        <v>71170.267753866836</v>
      </c>
      <c r="P106" s="58">
        <f>P31*Constants!$E$5</f>
        <v>64083.057259202185</v>
      </c>
      <c r="Q106" s="58">
        <f>Q31*Constants!$E$5</f>
        <v>59467.503829335175</v>
      </c>
      <c r="R106" s="178">
        <f>R31*Constants!$E$5</f>
        <v>53922.837550852644</v>
      </c>
      <c r="S106" s="58">
        <f>S31*Constants!$E$5</f>
        <v>48086.520269560162</v>
      </c>
      <c r="T106" s="58">
        <f>T31*Constants!$E$5</f>
        <v>43728.576635646175</v>
      </c>
      <c r="U106" s="58">
        <f>U31*Constants!$E$5</f>
        <v>39317.22415295463</v>
      </c>
      <c r="V106" s="58">
        <f>V31*Constants!$E$5</f>
        <v>46722.8745794141</v>
      </c>
      <c r="W106" s="58">
        <f>W31*Constants!$E$5</f>
        <v>45203.496375295974</v>
      </c>
      <c r="X106" s="58">
        <f>X31*Constants!$E$5</f>
        <v>42282.352021588544</v>
      </c>
      <c r="Y106" s="58">
        <f>Y31*Constants!$E$5</f>
        <v>40398.614237437636</v>
      </c>
      <c r="Z106" s="58">
        <f>Z31*Constants!$E$5</f>
        <v>39474.941882933883</v>
      </c>
      <c r="AA106" s="58">
        <f>AA31*Constants!$E$5</f>
        <v>38753.25011952471</v>
      </c>
      <c r="AB106" s="58">
        <f>AB31*Constants!$E$5</f>
        <v>39163.112199139439</v>
      </c>
      <c r="AC106" s="58">
        <f>AC31*Constants!$E$5</f>
        <v>39624.964074436233</v>
      </c>
      <c r="AD106" s="58">
        <f>AD31*Constants!$E$5</f>
        <v>39385.920040225625</v>
      </c>
      <c r="AE106" s="58">
        <f>AE31*Constants!$E$5</f>
        <v>0</v>
      </c>
      <c r="AF106" s="58">
        <f>AF31*Constants!$E$5</f>
        <v>0</v>
      </c>
      <c r="AG106" s="58">
        <f>AG31*Constants!$E$5</f>
        <v>0</v>
      </c>
    </row>
    <row r="107" spans="1:33" ht="14.45" customHeight="1" x14ac:dyDescent="0.25">
      <c r="A107" s="575"/>
      <c r="B107" s="11" t="s">
        <v>1066</v>
      </c>
      <c r="C107" s="58">
        <f>C32*Constants!$E$5</f>
        <v>69647.412167645292</v>
      </c>
      <c r="D107" s="58">
        <f>D32*Constants!$E$5</f>
        <v>74022.798459325917</v>
      </c>
      <c r="E107" s="58">
        <f>E32*Constants!$E$5</f>
        <v>77642.159076960859</v>
      </c>
      <c r="F107" s="58">
        <f>F32*Constants!$E$5</f>
        <v>78906.069502404658</v>
      </c>
      <c r="G107" s="58">
        <f>G32*Constants!$E$5</f>
        <v>78059.039199394741</v>
      </c>
      <c r="H107" s="58">
        <f>H32*Constants!$E$5</f>
        <v>76074.288142055884</v>
      </c>
      <c r="I107" s="58">
        <f>I32*Constants!$E$5</f>
        <v>73315.054642171875</v>
      </c>
      <c r="J107" s="58">
        <f>J32*Constants!$E$5</f>
        <v>70799.094350990665</v>
      </c>
      <c r="K107" s="58">
        <f>K32*Constants!$E$5</f>
        <v>66855.142834029946</v>
      </c>
      <c r="L107" s="58">
        <f>L32*Constants!$E$5</f>
        <v>59814.901384118391</v>
      </c>
      <c r="M107" s="58">
        <f>M32*Constants!$E$5</f>
        <v>55545.788798689158</v>
      </c>
      <c r="N107" s="58">
        <f>N32*Constants!$E$5</f>
        <v>57602.391520040612</v>
      </c>
      <c r="O107" s="58">
        <f>O32*Constants!$E$5</f>
        <v>44914.249271289897</v>
      </c>
      <c r="P107" s="58">
        <f>P32*Constants!$E$5</f>
        <v>40941.370137046011</v>
      </c>
      <c r="Q107" s="58">
        <f>Q32*Constants!$E$5</f>
        <v>36890.09794037159</v>
      </c>
      <c r="R107" s="178">
        <f>R32*Constants!$E$5</f>
        <v>33752.771732446374</v>
      </c>
      <c r="S107" s="58">
        <f>S32*Constants!$E$5</f>
        <v>32312.4179765349</v>
      </c>
      <c r="T107" s="58">
        <f>T32*Constants!$E$5</f>
        <v>29701.523483758963</v>
      </c>
      <c r="U107" s="58">
        <f>U32*Constants!$E$5</f>
        <v>27367.145232641429</v>
      </c>
      <c r="V107" s="58">
        <f>V32*Constants!$E$5</f>
        <v>14327.433813394597</v>
      </c>
      <c r="W107" s="58">
        <f>W32*Constants!$E$5</f>
        <v>13977.01161243688</v>
      </c>
      <c r="X107" s="58">
        <f>X32*Constants!$E$5</f>
        <v>12523.813091584103</v>
      </c>
      <c r="Y107" s="58">
        <f>Y32*Constants!$E$5</f>
        <v>11705.834124532586</v>
      </c>
      <c r="Z107" s="58">
        <f>Z32*Constants!$E$5</f>
        <v>11370.684612338277</v>
      </c>
      <c r="AA107" s="58">
        <f>AA32*Constants!$E$5</f>
        <v>11753.436958936785</v>
      </c>
      <c r="AB107" s="58">
        <f>AB32*Constants!$E$5</f>
        <v>11237.877994370883</v>
      </c>
      <c r="AC107" s="58">
        <f>AC32*Constants!$E$5</f>
        <v>11610.315075725553</v>
      </c>
      <c r="AD107" s="58">
        <f>AD32*Constants!$E$5</f>
        <v>11414.181325000853</v>
      </c>
      <c r="AE107" s="58">
        <f>AE32*Constants!$E$5</f>
        <v>0</v>
      </c>
      <c r="AF107" s="58">
        <f>AF32*Constants!$E$5</f>
        <v>0</v>
      </c>
      <c r="AG107" s="58">
        <f>AG32*Constants!$E$5</f>
        <v>0</v>
      </c>
    </row>
    <row r="108" spans="1:33" ht="14.45" customHeight="1" x14ac:dyDescent="0.25">
      <c r="A108" s="575"/>
      <c r="B108" s="11" t="s">
        <v>1068</v>
      </c>
      <c r="C108" s="58">
        <f>C33*Constants!$E$5</f>
        <v>13827.804159404692</v>
      </c>
      <c r="D108" s="58">
        <f>D33*Constants!$E$5</f>
        <v>14021.33648831858</v>
      </c>
      <c r="E108" s="58">
        <f>E33*Constants!$E$5</f>
        <v>13331.368096198794</v>
      </c>
      <c r="F108" s="58">
        <f>F33*Constants!$E$5</f>
        <v>12740.585075376006</v>
      </c>
      <c r="G108" s="58">
        <f>G33*Constants!$E$5</f>
        <v>12755.314308185974</v>
      </c>
      <c r="H108" s="58">
        <f>H33*Constants!$E$5</f>
        <v>12602.501935819999</v>
      </c>
      <c r="I108" s="58">
        <f>I33*Constants!$E$5</f>
        <v>11977.269172641505</v>
      </c>
      <c r="J108" s="58">
        <f>J33*Constants!$E$5</f>
        <v>10731.772596544757</v>
      </c>
      <c r="K108" s="58">
        <f>K33*Constants!$E$5</f>
        <v>9685.4779649488974</v>
      </c>
      <c r="L108" s="58">
        <f>L33*Constants!$E$5</f>
        <v>9011.120012351168</v>
      </c>
      <c r="M108" s="58">
        <f>M33*Constants!$E$5</f>
        <v>7717.0960449783552</v>
      </c>
      <c r="N108" s="58">
        <f>N33*Constants!$E$5</f>
        <v>6084.4037404766095</v>
      </c>
      <c r="O108" s="58">
        <f>O33*Constants!$E$5</f>
        <v>5787.4099310603369</v>
      </c>
      <c r="P108" s="58">
        <f>P33*Constants!$E$5</f>
        <v>5356.7813717073996</v>
      </c>
      <c r="Q108" s="58">
        <f>Q33*Constants!$E$5</f>
        <v>4963.751460857422</v>
      </c>
      <c r="R108" s="178">
        <f>R33*Constants!$E$5</f>
        <v>4471.8931840823398</v>
      </c>
      <c r="S108" s="58">
        <f>S33*Constants!$E$5</f>
        <v>1155.3106957607508</v>
      </c>
      <c r="T108" s="58">
        <f>T33*Constants!$E$5</f>
        <v>1047.3586165583231</v>
      </c>
      <c r="U108" s="58">
        <f>U33*Constants!$E$5</f>
        <v>964.13796593541315</v>
      </c>
      <c r="V108" s="58">
        <f>V33*Constants!$E$5</f>
        <v>1308.4064101062909</v>
      </c>
      <c r="W108" s="58">
        <f>W33*Constants!$E$5</f>
        <v>1114.8698019043982</v>
      </c>
      <c r="X108" s="58">
        <f>X33*Constants!$E$5</f>
        <v>937.91162016951307</v>
      </c>
      <c r="Y108" s="58">
        <f>Y33*Constants!$E$5</f>
        <v>881.8804882334872</v>
      </c>
      <c r="Z108" s="58">
        <f>Z33*Constants!$E$5</f>
        <v>823.10293842571525</v>
      </c>
      <c r="AA108" s="58">
        <f>AA33*Constants!$E$5</f>
        <v>779.74088666610066</v>
      </c>
      <c r="AB108" s="58">
        <f>AB33*Constants!$E$5</f>
        <v>710.19538386373029</v>
      </c>
      <c r="AC108" s="58">
        <f>AC33*Constants!$E$5</f>
        <v>2252.5370410800151</v>
      </c>
      <c r="AD108" s="58">
        <f>AD33*Constants!$E$5</f>
        <v>2123.4917492238346</v>
      </c>
      <c r="AE108" s="58">
        <f>AE33*Constants!$E$5</f>
        <v>0</v>
      </c>
      <c r="AF108" s="58">
        <f>AF33*Constants!$E$5</f>
        <v>0</v>
      </c>
      <c r="AG108" s="58">
        <f>AG33*Constants!$E$5</f>
        <v>0</v>
      </c>
    </row>
    <row r="109" spans="1:33" ht="14.45" customHeight="1" x14ac:dyDescent="0.25">
      <c r="A109" s="575"/>
      <c r="B109" s="11" t="s">
        <v>1070</v>
      </c>
      <c r="C109" s="58">
        <f>C34*Constants!$E$5</f>
        <v>833.48811847890443</v>
      </c>
      <c r="D109" s="58">
        <f>D34*Constants!$E$5</f>
        <v>835.10978629977649</v>
      </c>
      <c r="E109" s="58">
        <f>E34*Constants!$E$5</f>
        <v>872.32624376462843</v>
      </c>
      <c r="F109" s="58">
        <f>F34*Constants!$E$5</f>
        <v>897.87801215698983</v>
      </c>
      <c r="G109" s="58">
        <f>G34*Constants!$E$5</f>
        <v>937.39788185984889</v>
      </c>
      <c r="H109" s="58">
        <f>H34*Constants!$E$5</f>
        <v>984.80233907221157</v>
      </c>
      <c r="I109" s="58">
        <f>I34*Constants!$E$5</f>
        <v>952.80234239769425</v>
      </c>
      <c r="J109" s="58">
        <f>J34*Constants!$E$5</f>
        <v>910.03429907042789</v>
      </c>
      <c r="K109" s="58">
        <f>K34*Constants!$E$5</f>
        <v>886.90235638711727</v>
      </c>
      <c r="L109" s="58">
        <f>L34*Constants!$E$5</f>
        <v>936.68687052270775</v>
      </c>
      <c r="M109" s="58">
        <f>M34*Constants!$E$5</f>
        <v>894.60317903166822</v>
      </c>
      <c r="N109" s="58">
        <f>N34*Constants!$E$5</f>
        <v>777.88873571762065</v>
      </c>
      <c r="O109" s="58">
        <f>O34*Constants!$E$5</f>
        <v>752.05821623787415</v>
      </c>
      <c r="P109" s="58">
        <f>P34*Constants!$E$5</f>
        <v>730.73920256084682</v>
      </c>
      <c r="Q109" s="58">
        <f>Q34*Constants!$E$5</f>
        <v>750.84378864121993</v>
      </c>
      <c r="R109" s="178">
        <f>R34*Constants!$E$5</f>
        <v>745.58130439927834</v>
      </c>
      <c r="S109" s="58">
        <f>S34*Constants!$E$5</f>
        <v>892.31242052686741</v>
      </c>
      <c r="T109" s="58">
        <f>T34*Constants!$E$5</f>
        <v>973.70736388256375</v>
      </c>
      <c r="U109" s="58">
        <f>U34*Constants!$E$5</f>
        <v>1037.4807972445537</v>
      </c>
      <c r="V109" s="58">
        <f>V34*Constants!$E$5</f>
        <v>1513.7000370879225</v>
      </c>
      <c r="W109" s="58">
        <f>W34*Constants!$E$5</f>
        <v>1370.2263038448259</v>
      </c>
      <c r="X109" s="58">
        <f>X34*Constants!$E$5</f>
        <v>1335.3237591538309</v>
      </c>
      <c r="Y109" s="58">
        <f>Y34*Constants!$E$5</f>
        <v>1518.5216749847202</v>
      </c>
      <c r="Z109" s="58">
        <f>Z34*Constants!$E$5</f>
        <v>1459.7079390139486</v>
      </c>
      <c r="AA109" s="58">
        <f>AA34*Constants!$E$5</f>
        <v>1440.0923917281277</v>
      </c>
      <c r="AB109" s="58">
        <f>AB34*Constants!$E$5</f>
        <v>1398.1208349414869</v>
      </c>
      <c r="AC109" s="58">
        <f>AC34*Constants!$E$5</f>
        <v>1456.4743838846018</v>
      </c>
      <c r="AD109" s="58">
        <f>AD34*Constants!$E$5</f>
        <v>1453.7777053160521</v>
      </c>
      <c r="AE109" s="58">
        <f>AE34*Constants!$E$5</f>
        <v>0</v>
      </c>
      <c r="AF109" s="58">
        <f>AF34*Constants!$E$5</f>
        <v>0</v>
      </c>
      <c r="AG109" s="58">
        <f>AG34*Constants!$E$5</f>
        <v>0</v>
      </c>
    </row>
    <row r="110" spans="1:33" ht="15" customHeight="1" x14ac:dyDescent="0.25">
      <c r="A110" s="575"/>
      <c r="B110" s="7" t="s">
        <v>1071</v>
      </c>
      <c r="C110" s="57">
        <f>C35*Constants!$E$5</f>
        <v>768.46156994028388</v>
      </c>
      <c r="D110" s="57">
        <f>D35*Constants!$E$5</f>
        <v>766.89404931135687</v>
      </c>
      <c r="E110" s="57">
        <f>E35*Constants!$E$5</f>
        <v>796.78805698096062</v>
      </c>
      <c r="F110" s="57">
        <f>F35*Constants!$E$5</f>
        <v>858.00891422327641</v>
      </c>
      <c r="G110" s="57">
        <f>G35*Constants!$E$5</f>
        <v>911.35280669676661</v>
      </c>
      <c r="H110" s="57">
        <f>H35*Constants!$E$5</f>
        <v>964.88903988417815</v>
      </c>
      <c r="I110" s="57">
        <f>I35*Constants!$E$5</f>
        <v>1001.2190846889873</v>
      </c>
      <c r="J110" s="57">
        <f>J35*Constants!$E$5</f>
        <v>1050.8836499425615</v>
      </c>
      <c r="K110" s="57">
        <f>K35*Constants!$E$5</f>
        <v>1072.7725066278751</v>
      </c>
      <c r="L110" s="57">
        <f>L35*Constants!$E$5</f>
        <v>1120.16194691341</v>
      </c>
      <c r="M110" s="57">
        <f>M35*Constants!$E$5</f>
        <v>1160.4690073632989</v>
      </c>
      <c r="N110" s="57">
        <f>N35*Constants!$E$5</f>
        <v>1089.8810120133958</v>
      </c>
      <c r="O110" s="57">
        <f>O35*Constants!$E$5</f>
        <v>1100.3534520159285</v>
      </c>
      <c r="P110" s="57">
        <f>P35*Constants!$E$5</f>
        <v>1090.2638197024894</v>
      </c>
      <c r="Q110" s="57">
        <f>Q35*Constants!$E$5</f>
        <v>1127.4731323867225</v>
      </c>
      <c r="R110" s="177">
        <f>R35*Constants!$E$5</f>
        <v>1098.6972057494065</v>
      </c>
      <c r="S110" s="57">
        <f>S35*Constants!$E$5</f>
        <v>1206.3520285742143</v>
      </c>
      <c r="T110" s="57">
        <f>T35*Constants!$E$5</f>
        <v>1235.1370323340921</v>
      </c>
      <c r="U110" s="57">
        <f>U35*Constants!$E$5</f>
        <v>1243.9842690332844</v>
      </c>
      <c r="V110" s="57">
        <f>V35*Constants!$E$5</f>
        <v>1581.6244109483728</v>
      </c>
      <c r="W110" s="57">
        <f>W35*Constants!$E$5</f>
        <v>1412.3735205867633</v>
      </c>
      <c r="X110" s="57">
        <f>X35*Constants!$E$5</f>
        <v>1124.9510041247204</v>
      </c>
      <c r="Y110" s="57">
        <f>Y35*Constants!$E$5</f>
        <v>978.89810070384362</v>
      </c>
      <c r="Z110" s="57">
        <f>Z35*Constants!$E$5</f>
        <v>902.13980348937105</v>
      </c>
      <c r="AA110" s="57">
        <f>AA35*Constants!$E$5</f>
        <v>829.76324296768632</v>
      </c>
      <c r="AB110" s="57">
        <f>AB35*Constants!$E$5</f>
        <v>728.096607670509</v>
      </c>
      <c r="AC110" s="57">
        <f>AC35*Constants!$E$5</f>
        <v>576.07638659780719</v>
      </c>
      <c r="AD110" s="57">
        <f>AD35*Constants!$E$5</f>
        <v>475.80441155349575</v>
      </c>
      <c r="AE110" s="57">
        <f>AE35*Constants!$E$5</f>
        <v>0</v>
      </c>
      <c r="AF110" s="57">
        <f>AF35*Constants!$E$5</f>
        <v>0</v>
      </c>
      <c r="AG110" s="57">
        <f>AG35*Constants!$E$5</f>
        <v>0</v>
      </c>
    </row>
    <row r="111" spans="1:33" ht="14.45" customHeight="1" x14ac:dyDescent="0.25">
      <c r="A111" s="575"/>
      <c r="B111" s="11" t="s">
        <v>1064</v>
      </c>
      <c r="C111" s="58">
        <f>C36*Constants!$E$5</f>
        <v>7.3338101469838159</v>
      </c>
      <c r="D111" s="58">
        <f>D36*Constants!$E$5</f>
        <v>6.5038876264294201</v>
      </c>
      <c r="E111" s="58">
        <f>E36*Constants!$E$5</f>
        <v>6.4504787838207944</v>
      </c>
      <c r="F111" s="58">
        <f>F36*Constants!$E$5</f>
        <v>6.3394931823545484</v>
      </c>
      <c r="G111" s="58">
        <f>G36*Constants!$E$5</f>
        <v>6.2189447042030945</v>
      </c>
      <c r="H111" s="58">
        <f>H36*Constants!$E$5</f>
        <v>5.9403705337842911</v>
      </c>
      <c r="I111" s="58">
        <f>I36*Constants!$E$5</f>
        <v>5.7313435202896059</v>
      </c>
      <c r="J111" s="58">
        <f>J36*Constants!$E$5</f>
        <v>5.6632999181511412</v>
      </c>
      <c r="K111" s="58">
        <f>K36*Constants!$E$5</f>
        <v>5.3773860797242525</v>
      </c>
      <c r="L111" s="58">
        <f>L36*Constants!$E$5</f>
        <v>5.2107038890211417</v>
      </c>
      <c r="M111" s="58">
        <f>M36*Constants!$E$5</f>
        <v>4.9195473065568232</v>
      </c>
      <c r="N111" s="58">
        <f>N36*Constants!$E$5</f>
        <v>4.4433220680491994</v>
      </c>
      <c r="O111" s="58">
        <f>O36*Constants!$E$5</f>
        <v>4.4570478820057859</v>
      </c>
      <c r="P111" s="58">
        <f>P36*Constants!$E$5</f>
        <v>4.4001789033190013</v>
      </c>
      <c r="Q111" s="58">
        <f>Q36*Constants!$E$5</f>
        <v>4.4541967915515395</v>
      </c>
      <c r="R111" s="178">
        <f>R36*Constants!$E$5</f>
        <v>4.4154345950691161</v>
      </c>
      <c r="S111" s="58">
        <f>S36*Constants!$E$5</f>
        <v>4.0550663471426853</v>
      </c>
      <c r="T111" s="58">
        <f>T36*Constants!$E$5</f>
        <v>4.0197756755634275</v>
      </c>
      <c r="U111" s="58">
        <f>U36*Constants!$E$5</f>
        <v>3.906249090367008</v>
      </c>
      <c r="V111" s="58">
        <f>V36*Constants!$E$5</f>
        <v>4.9606066345965534</v>
      </c>
      <c r="W111" s="58">
        <f>W36*Constants!$E$5</f>
        <v>5.088412998783979</v>
      </c>
      <c r="X111" s="58">
        <f>X36*Constants!$E$5</f>
        <v>5.015633428142019</v>
      </c>
      <c r="Y111" s="58">
        <f>Y36*Constants!$E$5</f>
        <v>5.0121351344664022</v>
      </c>
      <c r="Z111" s="58">
        <f>Z36*Constants!$E$5</f>
        <v>5.0740941389524918</v>
      </c>
      <c r="AA111" s="58">
        <f>AA36*Constants!$E$5</f>
        <v>5.1095014960153371</v>
      </c>
      <c r="AB111" s="58">
        <f>AB36*Constants!$E$5</f>
        <v>5.24941982813798</v>
      </c>
      <c r="AC111" s="58">
        <f>AC36*Constants!$E$5</f>
        <v>4.9958623782158442</v>
      </c>
      <c r="AD111" s="58">
        <f>AD36*Constants!$E$5</f>
        <v>5.0375150453064492</v>
      </c>
      <c r="AE111" s="58">
        <f>AE36*Constants!$E$5</f>
        <v>0</v>
      </c>
      <c r="AF111" s="58">
        <f>AF36*Constants!$E$5</f>
        <v>0</v>
      </c>
      <c r="AG111" s="58">
        <f>AG36*Constants!$E$5</f>
        <v>0</v>
      </c>
    </row>
    <row r="112" spans="1:33" ht="14.45" customHeight="1" x14ac:dyDescent="0.25">
      <c r="A112" s="575"/>
      <c r="B112" s="11" t="s">
        <v>1066</v>
      </c>
      <c r="C112" s="58">
        <f>C37*Constants!$E$5</f>
        <v>16.578916340619582</v>
      </c>
      <c r="D112" s="58">
        <f>D37*Constants!$E$5</f>
        <v>17.900335031008062</v>
      </c>
      <c r="E112" s="58">
        <f>E37*Constants!$E$5</f>
        <v>19.953312189371356</v>
      </c>
      <c r="F112" s="58">
        <f>F37*Constants!$E$5</f>
        <v>21.599108519099648</v>
      </c>
      <c r="G112" s="58">
        <f>G37*Constants!$E$5</f>
        <v>22.654183245895286</v>
      </c>
      <c r="H112" s="58">
        <f>H37*Constants!$E$5</f>
        <v>23.624883404622665</v>
      </c>
      <c r="I112" s="58">
        <f>I37*Constants!$E$5</f>
        <v>24.694465015843967</v>
      </c>
      <c r="J112" s="58">
        <f>J37*Constants!$E$5</f>
        <v>26.259542843662345</v>
      </c>
      <c r="K112" s="58">
        <f>K37*Constants!$E$5</f>
        <v>26.677398580947731</v>
      </c>
      <c r="L112" s="58">
        <f>L37*Constants!$E$5</f>
        <v>28.076681268001284</v>
      </c>
      <c r="M112" s="58">
        <f>M37*Constants!$E$5</f>
        <v>28.49300843960404</v>
      </c>
      <c r="N112" s="58">
        <f>N37*Constants!$E$5</f>
        <v>28.419610447467836</v>
      </c>
      <c r="O112" s="58">
        <f>O37*Constants!$E$5</f>
        <v>28.737608275012366</v>
      </c>
      <c r="P112" s="58">
        <f>P37*Constants!$E$5</f>
        <v>29.341612539081527</v>
      </c>
      <c r="Q112" s="58">
        <f>Q37*Constants!$E$5</f>
        <v>29.472963291957534</v>
      </c>
      <c r="R112" s="178">
        <f>R37*Constants!$E$5</f>
        <v>29.733444743012207</v>
      </c>
      <c r="S112" s="58">
        <f>S37*Constants!$E$5</f>
        <v>34.034352267016686</v>
      </c>
      <c r="T112" s="58">
        <f>T37*Constants!$E$5</f>
        <v>43.75415921968527</v>
      </c>
      <c r="U112" s="58">
        <f>U37*Constants!$E$5</f>
        <v>43.926281352454986</v>
      </c>
      <c r="V112" s="58">
        <f>V37*Constants!$E$5</f>
        <v>24.739829347351289</v>
      </c>
      <c r="W112" s="58">
        <f>W37*Constants!$E$5</f>
        <v>25.68762946235794</v>
      </c>
      <c r="X112" s="58">
        <f>X37*Constants!$E$5</f>
        <v>24.331740022759316</v>
      </c>
      <c r="Y112" s="58">
        <f>Y37*Constants!$E$5</f>
        <v>23.816051362878518</v>
      </c>
      <c r="Z112" s="58">
        <f>Z37*Constants!$E$5</f>
        <v>24.081366398580631</v>
      </c>
      <c r="AA112" s="58">
        <f>AA37*Constants!$E$5</f>
        <v>25.702164949866681</v>
      </c>
      <c r="AB112" s="58">
        <f>AB37*Constants!$E$5</f>
        <v>25.216629040925003</v>
      </c>
      <c r="AC112" s="58">
        <f>AC37*Constants!$E$5</f>
        <v>24.773502588055756</v>
      </c>
      <c r="AD112" s="58">
        <f>AD37*Constants!$E$5</f>
        <v>24.954942800475063</v>
      </c>
      <c r="AE112" s="58">
        <f>AE37*Constants!$E$5</f>
        <v>0</v>
      </c>
      <c r="AF112" s="58">
        <f>AF37*Constants!$E$5</f>
        <v>0</v>
      </c>
      <c r="AG112" s="58">
        <f>AG37*Constants!$E$5</f>
        <v>0</v>
      </c>
    </row>
    <row r="113" spans="1:33" ht="14.45" customHeight="1" x14ac:dyDescent="0.25">
      <c r="A113" s="575"/>
      <c r="B113" s="11" t="s">
        <v>1068</v>
      </c>
      <c r="C113" s="58">
        <f>C38*Constants!$E$5</f>
        <v>744.54884345268056</v>
      </c>
      <c r="D113" s="58">
        <f>D38*Constants!$E$5</f>
        <v>742.48982665391941</v>
      </c>
      <c r="E113" s="58">
        <f>E38*Constants!$E$5</f>
        <v>770.38426600776847</v>
      </c>
      <c r="F113" s="58">
        <f>F38*Constants!$E$5</f>
        <v>830.07031252182219</v>
      </c>
      <c r="G113" s="58">
        <f>G38*Constants!$E$5</f>
        <v>882.47967874666813</v>
      </c>
      <c r="H113" s="58">
        <f>H38*Constants!$E$5</f>
        <v>935.32378594577131</v>
      </c>
      <c r="I113" s="58">
        <f>I38*Constants!$E$5</f>
        <v>970.79327615285376</v>
      </c>
      <c r="J113" s="58">
        <f>J38*Constants!$E$5</f>
        <v>1018.960807180748</v>
      </c>
      <c r="K113" s="58">
        <f>K38*Constants!$E$5</f>
        <v>1040.7177219672033</v>
      </c>
      <c r="L113" s="58">
        <f>L38*Constants!$E$5</f>
        <v>1086.8745617563875</v>
      </c>
      <c r="M113" s="58">
        <f>M38*Constants!$E$5</f>
        <v>1127.056451617138</v>
      </c>
      <c r="N113" s="58">
        <f>N38*Constants!$E$5</f>
        <v>1057.0180794978789</v>
      </c>
      <c r="O113" s="58">
        <f>O38*Constants!$E$5</f>
        <v>1067.1587958589103</v>
      </c>
      <c r="P113" s="58">
        <f>P38*Constants!$E$5</f>
        <v>1056.522028260089</v>
      </c>
      <c r="Q113" s="58">
        <f>Q38*Constants!$E$5</f>
        <v>1093.5459723032134</v>
      </c>
      <c r="R113" s="178">
        <f>R38*Constants!$E$5</f>
        <v>1064.5483264113252</v>
      </c>
      <c r="S113" s="58">
        <f>S38*Constants!$E$5</f>
        <v>1168.2626099600548</v>
      </c>
      <c r="T113" s="58">
        <f>T38*Constants!$E$5</f>
        <v>1187.3630974388432</v>
      </c>
      <c r="U113" s="58">
        <f>U38*Constants!$E$5</f>
        <v>1196.1517385904622</v>
      </c>
      <c r="V113" s="58">
        <f>V38*Constants!$E$5</f>
        <v>1551.923974966425</v>
      </c>
      <c r="W113" s="58">
        <f>W38*Constants!$E$5</f>
        <v>1381.5974781256216</v>
      </c>
      <c r="X113" s="58">
        <f>X38*Constants!$E$5</f>
        <v>1095.603630673819</v>
      </c>
      <c r="Y113" s="58">
        <f>Y38*Constants!$E$5</f>
        <v>950.06991420649877</v>
      </c>
      <c r="Z113" s="58">
        <f>Z38*Constants!$E$5</f>
        <v>872.98434295183802</v>
      </c>
      <c r="AA113" s="58">
        <f>AA38*Constants!$E$5</f>
        <v>798.95157652180444</v>
      </c>
      <c r="AB113" s="58">
        <f>AB38*Constants!$E$5</f>
        <v>697.630558801446</v>
      </c>
      <c r="AC113" s="58">
        <f>AC38*Constants!$E$5</f>
        <v>546.30702163153569</v>
      </c>
      <c r="AD113" s="58">
        <f>AD38*Constants!$E$5</f>
        <v>445.81195370771417</v>
      </c>
      <c r="AE113" s="58">
        <f>AE38*Constants!$E$5</f>
        <v>0</v>
      </c>
      <c r="AF113" s="58">
        <f>AF38*Constants!$E$5</f>
        <v>0</v>
      </c>
      <c r="AG113" s="58">
        <f>AG38*Constants!$E$5</f>
        <v>0</v>
      </c>
    </row>
    <row r="114" spans="1:33" ht="15" customHeight="1" x14ac:dyDescent="0.25">
      <c r="A114" s="575"/>
      <c r="B114" s="7" t="s">
        <v>1073</v>
      </c>
      <c r="C114" s="57">
        <f>C39*Constants!$E$5</f>
        <v>9003.8098973044507</v>
      </c>
      <c r="D114" s="57">
        <f>D39*Constants!$E$5</f>
        <v>9107.9707319377976</v>
      </c>
      <c r="E114" s="57">
        <f>E39*Constants!$E$5</f>
        <v>9053.852942736261</v>
      </c>
      <c r="F114" s="57">
        <f>F39*Constants!$E$5</f>
        <v>10577.16814727509</v>
      </c>
      <c r="G114" s="57">
        <f>G39*Constants!$E$5</f>
        <v>12304.462629286385</v>
      </c>
      <c r="H114" s="57">
        <f>H39*Constants!$E$5</f>
        <v>12413.758501752036</v>
      </c>
      <c r="I114" s="57">
        <f>I39*Constants!$E$5</f>
        <v>12765.703364116489</v>
      </c>
      <c r="J114" s="57">
        <f>J39*Constants!$E$5</f>
        <v>13146.64643772813</v>
      </c>
      <c r="K114" s="57">
        <f>K39*Constants!$E$5</f>
        <v>11459.144297707409</v>
      </c>
      <c r="L114" s="57">
        <f>L39*Constants!$E$5</f>
        <v>11249.103253933848</v>
      </c>
      <c r="M114" s="57">
        <f>M39*Constants!$E$5</f>
        <v>9179.1442182869123</v>
      </c>
      <c r="N114" s="57">
        <f>N39*Constants!$E$5</f>
        <v>10909.623030815015</v>
      </c>
      <c r="O114" s="57">
        <f>O39*Constants!$E$5</f>
        <v>11419.676669083006</v>
      </c>
      <c r="P114" s="57">
        <f>P39*Constants!$E$5</f>
        <v>12392.3431598917</v>
      </c>
      <c r="Q114" s="57">
        <f>Q39*Constants!$E$5</f>
        <v>13882.063478203843</v>
      </c>
      <c r="R114" s="177">
        <f>R39*Constants!$E$5</f>
        <v>15828.460118212681</v>
      </c>
      <c r="S114" s="57">
        <f>S39*Constants!$E$5</f>
        <v>16082.634432186485</v>
      </c>
      <c r="T114" s="57">
        <f>T39*Constants!$E$5</f>
        <v>14134.788434077964</v>
      </c>
      <c r="U114" s="57">
        <f>U39*Constants!$E$5</f>
        <v>11734.468221741145</v>
      </c>
      <c r="V114" s="57">
        <f>V39*Constants!$E$5</f>
        <v>10960.573747743623</v>
      </c>
      <c r="W114" s="57">
        <f>W39*Constants!$E$5</f>
        <v>11502.646936414829</v>
      </c>
      <c r="X114" s="57">
        <f>X39*Constants!$E$5</f>
        <v>11230.137860949513</v>
      </c>
      <c r="Y114" s="57">
        <f>Y39*Constants!$E$5</f>
        <v>11304.195551418374</v>
      </c>
      <c r="Z114" s="57">
        <f>Z39*Constants!$E$5</f>
        <v>10627.886272565209</v>
      </c>
      <c r="AA114" s="57">
        <f>AA39*Constants!$E$5</f>
        <v>11284.264342668652</v>
      </c>
      <c r="AB114" s="57">
        <f>AB39*Constants!$E$5</f>
        <v>12422.421225378912</v>
      </c>
      <c r="AC114" s="57">
        <f>AC39*Constants!$E$5</f>
        <v>12994.540976799984</v>
      </c>
      <c r="AD114" s="57">
        <f>AD39*Constants!$E$5</f>
        <v>12283.444118243868</v>
      </c>
      <c r="AE114" s="57">
        <f>AE39*Constants!$E$5</f>
        <v>0</v>
      </c>
      <c r="AF114" s="57">
        <f>AF39*Constants!$E$5</f>
        <v>0</v>
      </c>
      <c r="AG114" s="57">
        <f>AG39*Constants!$E$5</f>
        <v>0</v>
      </c>
    </row>
    <row r="115" spans="1:33" ht="14.45" customHeight="1" x14ac:dyDescent="0.25">
      <c r="A115" s="575"/>
      <c r="B115" s="11" t="s">
        <v>1074</v>
      </c>
      <c r="C115" s="58">
        <f>C40*Constants!$E$5</f>
        <v>392.29362420963031</v>
      </c>
      <c r="D115" s="58">
        <f>D40*Constants!$E$5</f>
        <v>512.48985995200007</v>
      </c>
      <c r="E115" s="58">
        <f>E40*Constants!$E$5</f>
        <v>406.7654152471406</v>
      </c>
      <c r="F115" s="58">
        <f>F40*Constants!$E$5</f>
        <v>405.73548406910481</v>
      </c>
      <c r="G115" s="58">
        <f>G40*Constants!$E$5</f>
        <v>403.01837259709697</v>
      </c>
      <c r="H115" s="58">
        <f>H40*Constants!$E$5</f>
        <v>496.49299943641296</v>
      </c>
      <c r="I115" s="58">
        <f>I40*Constants!$E$5</f>
        <v>464.38083309183878</v>
      </c>
      <c r="J115" s="58">
        <f>J40*Constants!$E$5</f>
        <v>461.42660391280975</v>
      </c>
      <c r="K115" s="58">
        <f>K40*Constants!$E$5</f>
        <v>463.13563512634784</v>
      </c>
      <c r="L115" s="58">
        <f>L40*Constants!$E$5</f>
        <v>504.84288783680984</v>
      </c>
      <c r="M115" s="58">
        <f>M40*Constants!$E$5</f>
        <v>516.29063444114342</v>
      </c>
      <c r="N115" s="58">
        <f>N40*Constants!$E$5</f>
        <v>552.39847758723454</v>
      </c>
      <c r="O115" s="58">
        <f>O40*Constants!$E$5</f>
        <v>505.26946500692799</v>
      </c>
      <c r="P115" s="58">
        <f>P40*Constants!$E$5</f>
        <v>513.38075728123999</v>
      </c>
      <c r="Q115" s="58">
        <f>Q40*Constants!$E$5</f>
        <v>439.86396353284772</v>
      </c>
      <c r="R115" s="178">
        <f>R40*Constants!$E$5</f>
        <v>562.35188745258927</v>
      </c>
      <c r="S115" s="58">
        <f>S40*Constants!$E$5</f>
        <v>541.58066818168891</v>
      </c>
      <c r="T115" s="58">
        <f>T40*Constants!$E$5</f>
        <v>507.07325667313853</v>
      </c>
      <c r="U115" s="58">
        <f>U40*Constants!$E$5</f>
        <v>462.72358078800011</v>
      </c>
      <c r="V115" s="58">
        <f>V40*Constants!$E$5</f>
        <v>458.89067215637215</v>
      </c>
      <c r="W115" s="58">
        <f>W40*Constants!$E$5</f>
        <v>509.44147242800011</v>
      </c>
      <c r="X115" s="58">
        <f>X40*Constants!$E$5</f>
        <v>456.08567185999999</v>
      </c>
      <c r="Y115" s="58">
        <f>Y40*Constants!$E$5</f>
        <v>433.52038906399997</v>
      </c>
      <c r="Z115" s="58">
        <f>Z40*Constants!$E$5</f>
        <v>442.19656894000008</v>
      </c>
      <c r="AA115" s="58">
        <f>AA40*Constants!$E$5</f>
        <v>473.31176704000006</v>
      </c>
      <c r="AB115" s="58">
        <f>AB40*Constants!$E$5</f>
        <v>1053.4433619920001</v>
      </c>
      <c r="AC115" s="58">
        <f>AC40*Constants!$E$5</f>
        <v>1170.4184690519999</v>
      </c>
      <c r="AD115" s="58">
        <f>AD40*Constants!$E$5</f>
        <v>1170.4184690519999</v>
      </c>
      <c r="AE115" s="58">
        <f>AE40*Constants!$E$5</f>
        <v>0</v>
      </c>
      <c r="AF115" s="58">
        <f>AF40*Constants!$E$5</f>
        <v>0</v>
      </c>
      <c r="AG115" s="58">
        <f>AG40*Constants!$E$5</f>
        <v>0</v>
      </c>
    </row>
    <row r="116" spans="1:33" ht="14.45" customHeight="1" x14ac:dyDescent="0.25">
      <c r="A116" s="575"/>
      <c r="B116" s="11" t="s">
        <v>1075</v>
      </c>
      <c r="C116" s="58">
        <f>C41*Constants!$E$5</f>
        <v>669.24357500000019</v>
      </c>
      <c r="D116" s="58">
        <f>D41*Constants!$E$5</f>
        <v>606.2806750000002</v>
      </c>
      <c r="E116" s="58">
        <f>E41*Constants!$E$5</f>
        <v>398.27287500000006</v>
      </c>
      <c r="F116" s="58">
        <f>F41*Constants!$E$5</f>
        <v>389.21382500000004</v>
      </c>
      <c r="G116" s="58">
        <f>G41*Constants!$E$5</f>
        <v>401.15075000000013</v>
      </c>
      <c r="H116" s="58">
        <f>H41*Constants!$E$5</f>
        <v>533.68314999999996</v>
      </c>
      <c r="I116" s="58">
        <f>I41*Constants!$E$5</f>
        <v>570.11955000000012</v>
      </c>
      <c r="J116" s="58">
        <f>J41*Constants!$E$5</f>
        <v>681.6309500000001</v>
      </c>
      <c r="K116" s="58">
        <f>K41*Constants!$E$5</f>
        <v>709.3336250000001</v>
      </c>
      <c r="L116" s="58">
        <f>L41*Constants!$E$5</f>
        <v>661.43577499999992</v>
      </c>
      <c r="M116" s="58">
        <f>M41*Constants!$E$5</f>
        <v>742.91717500000004</v>
      </c>
      <c r="N116" s="58">
        <f>N41*Constants!$E$5</f>
        <v>592.74215000000004</v>
      </c>
      <c r="O116" s="58">
        <f>O41*Constants!$E$5</f>
        <v>500.50000000000011</v>
      </c>
      <c r="P116" s="58">
        <f>P41*Constants!$E$5</f>
        <v>1228.2019750000002</v>
      </c>
      <c r="Q116" s="58">
        <f>Q41*Constants!$E$5</f>
        <v>1358.1317750000001</v>
      </c>
      <c r="R116" s="178">
        <f>R41*Constants!$E$5</f>
        <v>1262.7114500000002</v>
      </c>
      <c r="S116" s="58">
        <f>S41*Constants!$E$5</f>
        <v>1018.1921750000001</v>
      </c>
      <c r="T116" s="58">
        <f>T41*Constants!$E$5</f>
        <v>756.0553000000001</v>
      </c>
      <c r="U116" s="58">
        <f>U41*Constants!$E$5</f>
        <v>352.90255000000002</v>
      </c>
      <c r="V116" s="58">
        <f>V41*Constants!$E$5</f>
        <v>562.91235000000006</v>
      </c>
      <c r="W116" s="58">
        <f>W41*Constants!$E$5</f>
        <v>1123.2721500000002</v>
      </c>
      <c r="X116" s="58">
        <f>X41*Constants!$E$5</f>
        <v>1449.072625</v>
      </c>
      <c r="Y116" s="58">
        <f>Y41*Constants!$E$5</f>
        <v>1318.4171000000001</v>
      </c>
      <c r="Z116" s="58">
        <f>Z41*Constants!$E$5</f>
        <v>1544.19265</v>
      </c>
      <c r="AA116" s="58">
        <f>AA41*Constants!$E$5</f>
        <v>1907.2053000000003</v>
      </c>
      <c r="AB116" s="58">
        <f>AB41*Constants!$E$5</f>
        <v>1528.9023749999999</v>
      </c>
      <c r="AC116" s="58">
        <f>AC41*Constants!$E$5</f>
        <v>1434.107675</v>
      </c>
      <c r="AD116" s="58">
        <f>AD41*Constants!$E$5</f>
        <v>1559.2576999999999</v>
      </c>
      <c r="AE116" s="58">
        <f>AE41*Constants!$E$5</f>
        <v>0</v>
      </c>
      <c r="AF116" s="58">
        <f>AF41*Constants!$E$5</f>
        <v>0</v>
      </c>
      <c r="AG116" s="58">
        <f>AG41*Constants!$E$5</f>
        <v>0</v>
      </c>
    </row>
    <row r="117" spans="1:33" ht="14.45" customHeight="1" x14ac:dyDescent="0.25">
      <c r="A117" s="575"/>
      <c r="B117" s="11" t="s">
        <v>1076</v>
      </c>
      <c r="C117" s="58">
        <f>C42*Constants!$E$5</f>
        <v>3613.54204764</v>
      </c>
      <c r="D117" s="58">
        <f>D42*Constants!$E$5</f>
        <v>3491.3662131600004</v>
      </c>
      <c r="E117" s="58">
        <f>E42*Constants!$E$5</f>
        <v>3700.7246152800003</v>
      </c>
      <c r="F117" s="58">
        <f>F42*Constants!$E$5</f>
        <v>3656.30068944</v>
      </c>
      <c r="G117" s="58">
        <f>G42*Constants!$E$5</f>
        <v>4135.4145063000005</v>
      </c>
      <c r="H117" s="58">
        <f>H42*Constants!$E$5</f>
        <v>4068.4250388600003</v>
      </c>
      <c r="I117" s="58">
        <f>I42*Constants!$E$5</f>
        <v>3859.1099517600001</v>
      </c>
      <c r="J117" s="58">
        <f>J42*Constants!$E$5</f>
        <v>4048.164474480001</v>
      </c>
      <c r="K117" s="58">
        <f>K42*Constants!$E$5</f>
        <v>3586.8173657400007</v>
      </c>
      <c r="L117" s="58">
        <f>L42*Constants!$E$5</f>
        <v>3743.3685882600003</v>
      </c>
      <c r="M117" s="58">
        <f>M42*Constants!$E$5</f>
        <v>3491.7652665000005</v>
      </c>
      <c r="N117" s="58">
        <f>N42*Constants!$E$5</f>
        <v>3590.1326664000003</v>
      </c>
      <c r="O117" s="58">
        <f>O42*Constants!$E$5</f>
        <v>3605.9744397600002</v>
      </c>
      <c r="P117" s="58">
        <f>P42*Constants!$E$5</f>
        <v>4463.5448781000005</v>
      </c>
      <c r="Q117" s="58">
        <f>Q42*Constants!$E$5</f>
        <v>6765.4856946600012</v>
      </c>
      <c r="R117" s="178">
        <f>R42*Constants!$E$5</f>
        <v>7304.0190136200017</v>
      </c>
      <c r="S117" s="58">
        <f>S42*Constants!$E$5</f>
        <v>8455.2069042000021</v>
      </c>
      <c r="T117" s="58">
        <f>T42*Constants!$E$5</f>
        <v>7398.6319449000021</v>
      </c>
      <c r="U117" s="58">
        <f>U42*Constants!$E$5</f>
        <v>6183.912086100001</v>
      </c>
      <c r="V117" s="58">
        <f>V42*Constants!$E$5</f>
        <v>5132.4042684600008</v>
      </c>
      <c r="W117" s="58">
        <f>W42*Constants!$E$5</f>
        <v>5327.3538687600021</v>
      </c>
      <c r="X117" s="58">
        <f>X42*Constants!$E$5</f>
        <v>4907.5915492800023</v>
      </c>
      <c r="Y117" s="58">
        <f>Y42*Constants!$E$5</f>
        <v>5532.8840595000011</v>
      </c>
      <c r="Z117" s="58">
        <f>Z42*Constants!$E$5</f>
        <v>4612.3768656000002</v>
      </c>
      <c r="AA117" s="58">
        <f>AA42*Constants!$E$5</f>
        <v>5178.858076980001</v>
      </c>
      <c r="AB117" s="58">
        <f>AB42*Constants!$E$5</f>
        <v>5557.0098502800001</v>
      </c>
      <c r="AC117" s="58">
        <f>AC42*Constants!$E$5</f>
        <v>6042.6248576400003</v>
      </c>
      <c r="AD117" s="58">
        <f>AD42*Constants!$E$5</f>
        <v>5659.4522304175298</v>
      </c>
      <c r="AE117" s="58">
        <f>AE42*Constants!$E$5</f>
        <v>0</v>
      </c>
      <c r="AF117" s="58">
        <f>AF42*Constants!$E$5</f>
        <v>0</v>
      </c>
      <c r="AG117" s="58">
        <f>AG42*Constants!$E$5</f>
        <v>0</v>
      </c>
    </row>
    <row r="118" spans="1:33" ht="14.45" customHeight="1" x14ac:dyDescent="0.25">
      <c r="A118" s="575"/>
      <c r="B118" s="11" t="s">
        <v>1077</v>
      </c>
      <c r="C118" s="58">
        <f>C43*Constants!$E$5</f>
        <v>1099.848637997741</v>
      </c>
      <c r="D118" s="58">
        <f>D43*Constants!$E$5</f>
        <v>1084.5685291559644</v>
      </c>
      <c r="E118" s="58">
        <f>E43*Constants!$E$5</f>
        <v>1151.6116139610187</v>
      </c>
      <c r="F118" s="58">
        <f>F43*Constants!$E$5</f>
        <v>1154.5496243012019</v>
      </c>
      <c r="G118" s="58">
        <f>G43*Constants!$E$5</f>
        <v>1606.6392664086491</v>
      </c>
      <c r="H118" s="58">
        <f>H43*Constants!$E$5</f>
        <v>1491.3217990399291</v>
      </c>
      <c r="I118" s="58">
        <f>I43*Constants!$E$5</f>
        <v>1888.5824833291845</v>
      </c>
      <c r="J118" s="58">
        <f>J43*Constants!$E$5</f>
        <v>1487.0467825215107</v>
      </c>
      <c r="K118" s="58">
        <f>K43*Constants!$E$5</f>
        <v>1338.7859985396074</v>
      </c>
      <c r="L118" s="58">
        <f>L43*Constants!$E$5</f>
        <v>1221.8035440932003</v>
      </c>
      <c r="M118" s="58">
        <f>M43*Constants!$E$5</f>
        <v>1524.5704481899268</v>
      </c>
      <c r="N118" s="58">
        <f>N43*Constants!$E$5</f>
        <v>1459.7933004816925</v>
      </c>
      <c r="O118" s="58">
        <f>O43*Constants!$E$5</f>
        <v>1687.627580567279</v>
      </c>
      <c r="P118" s="58">
        <f>P43*Constants!$E$5</f>
        <v>1669.2598362996885</v>
      </c>
      <c r="Q118" s="58">
        <f>Q43*Constants!$E$5</f>
        <v>1658.9006032032603</v>
      </c>
      <c r="R118" s="178">
        <f>R43*Constants!$E$5</f>
        <v>1753.1983307633377</v>
      </c>
      <c r="S118" s="58">
        <f>S43*Constants!$E$5</f>
        <v>1784.0872815005193</v>
      </c>
      <c r="T118" s="58">
        <f>T43*Constants!$E$5</f>
        <v>2322.232385405136</v>
      </c>
      <c r="U118" s="58">
        <f>U43*Constants!$E$5</f>
        <v>2059.5727590016554</v>
      </c>
      <c r="V118" s="58">
        <f>V43*Constants!$E$5</f>
        <v>2839.1288934443592</v>
      </c>
      <c r="W118" s="58">
        <f>W43*Constants!$E$5</f>
        <v>2239.3501792625812</v>
      </c>
      <c r="X118" s="58">
        <f>X43*Constants!$E$5</f>
        <v>2039.5556457022215</v>
      </c>
      <c r="Y118" s="58">
        <f>Y43*Constants!$E$5</f>
        <v>1803.6739295408565</v>
      </c>
      <c r="Z118" s="58">
        <f>Z43*Constants!$E$5</f>
        <v>1992.4353848897529</v>
      </c>
      <c r="AA118" s="58">
        <f>AA43*Constants!$E$5</f>
        <v>1731.9725990419818</v>
      </c>
      <c r="AB118" s="58">
        <f>AB43*Constants!$E$5</f>
        <v>1936.9989286222319</v>
      </c>
      <c r="AC118" s="58">
        <f>AC43*Constants!$E$5</f>
        <v>2146.2404981444879</v>
      </c>
      <c r="AD118" s="58">
        <f>AD43*Constants!$E$5</f>
        <v>1680.27617241234</v>
      </c>
      <c r="AE118" s="58">
        <f>AE43*Constants!$E$5</f>
        <v>0</v>
      </c>
      <c r="AF118" s="58">
        <f>AF43*Constants!$E$5</f>
        <v>0</v>
      </c>
      <c r="AG118" s="58">
        <f>AG43*Constants!$E$5</f>
        <v>0</v>
      </c>
    </row>
    <row r="119" spans="1:33" ht="14.45" customHeight="1" x14ac:dyDescent="0.25">
      <c r="A119" s="575"/>
      <c r="B119" s="11" t="s">
        <v>1078</v>
      </c>
      <c r="C119" s="58">
        <f>C44*Constants!$E$5</f>
        <v>3088.4351213452801</v>
      </c>
      <c r="D119" s="58">
        <f>D44*Constants!$E$5</f>
        <v>3277.4091803577603</v>
      </c>
      <c r="E119" s="58">
        <f>E44*Constants!$E$5</f>
        <v>3265.8768601872002</v>
      </c>
      <c r="F119" s="58">
        <f>F44*Constants!$E$5</f>
        <v>3547.6394861510407</v>
      </c>
      <c r="G119" s="58">
        <f>G44*Constants!$E$5</f>
        <v>4201.8136099766407</v>
      </c>
      <c r="H119" s="58">
        <f>H44*Constants!$E$5</f>
        <v>4414.98109275552</v>
      </c>
      <c r="I119" s="58">
        <f>I44*Constants!$E$5</f>
        <v>4623.9329493302403</v>
      </c>
      <c r="J119" s="58">
        <f>J44*Constants!$E$5</f>
        <v>5114.9017119648006</v>
      </c>
      <c r="K119" s="58">
        <f>K44*Constants!$E$5</f>
        <v>5048.6362783180821</v>
      </c>
      <c r="L119" s="58">
        <f>L44*Constants!$E$5</f>
        <v>4542.5406082560003</v>
      </c>
      <c r="M119" s="58">
        <f>M44*Constants!$E$5</f>
        <v>2320.8653526374396</v>
      </c>
      <c r="N119" s="58">
        <f>N44*Constants!$E$5</f>
        <v>3514.1938319308802</v>
      </c>
      <c r="O119" s="58">
        <f>O44*Constants!$E$5</f>
        <v>3917.2557893683202</v>
      </c>
      <c r="P119" s="58">
        <f>P44*Constants!$E$5</f>
        <v>3336.1262679091205</v>
      </c>
      <c r="Q119" s="58">
        <f>Q44*Constants!$E$5</f>
        <v>2258.3412484147207</v>
      </c>
      <c r="R119" s="178">
        <f>R44*Constants!$E$5</f>
        <v>3588.6756602726409</v>
      </c>
      <c r="S119" s="58">
        <f>S44*Constants!$E$5</f>
        <v>3082.4881427558398</v>
      </c>
      <c r="T119" s="58">
        <f>T44*Constants!$E$5</f>
        <v>2993.6054415052804</v>
      </c>
      <c r="U119" s="58">
        <f>U44*Constants!$E$5</f>
        <v>2521.4649447321608</v>
      </c>
      <c r="V119" s="58">
        <f>V44*Constants!$E$5</f>
        <v>1822.4423954688</v>
      </c>
      <c r="W119" s="58">
        <f>W44*Constants!$E$5</f>
        <v>1807.8785951385605</v>
      </c>
      <c r="X119" s="58">
        <f>X44*Constants!$E$5</f>
        <v>1881.0263774668801</v>
      </c>
      <c r="Y119" s="58">
        <f>Y44*Constants!$E$5</f>
        <v>1777.9963856793604</v>
      </c>
      <c r="Z119" s="58">
        <f>Z44*Constants!$E$5</f>
        <v>1665.3936344371202</v>
      </c>
      <c r="AA119" s="58">
        <f>AA44*Constants!$E$5</f>
        <v>1621.32899195904</v>
      </c>
      <c r="AB119" s="58">
        <f>AB44*Constants!$E$5</f>
        <v>1599.7408650854402</v>
      </c>
      <c r="AC119" s="58">
        <f>AC44*Constants!$E$5</f>
        <v>1448.9059118284799</v>
      </c>
      <c r="AD119" s="58">
        <f>AD44*Constants!$E$5</f>
        <v>1454.9855421696004</v>
      </c>
      <c r="AE119" s="58">
        <f>AE44*Constants!$E$5</f>
        <v>0</v>
      </c>
      <c r="AF119" s="58">
        <f>AF44*Constants!$E$5</f>
        <v>0</v>
      </c>
      <c r="AG119" s="58">
        <f>AG44*Constants!$E$5</f>
        <v>0</v>
      </c>
    </row>
    <row r="120" spans="1:33" ht="14.45" customHeight="1" x14ac:dyDescent="0.25">
      <c r="A120" s="575"/>
      <c r="B120" s="11" t="s">
        <v>1079</v>
      </c>
      <c r="C120" s="58">
        <f>C45*Constants!$E$5</f>
        <v>140.4468911117996</v>
      </c>
      <c r="D120" s="58">
        <f>D45*Constants!$E$5</f>
        <v>135.85627431207129</v>
      </c>
      <c r="E120" s="58">
        <f>E45*Constants!$E$5</f>
        <v>130.60156306090124</v>
      </c>
      <c r="F120" s="58">
        <f>F45*Constants!$E$5</f>
        <v>1423.7290383137429</v>
      </c>
      <c r="G120" s="58">
        <f>G45*Constants!$E$5</f>
        <v>1556.4261240039964</v>
      </c>
      <c r="H120" s="58">
        <f>H45*Constants!$E$5</f>
        <v>1408.8544216601749</v>
      </c>
      <c r="I120" s="58">
        <f>I45*Constants!$E$5</f>
        <v>1359.5775966052227</v>
      </c>
      <c r="J120" s="58">
        <f>J45*Constants!$E$5</f>
        <v>1353.4759148490093</v>
      </c>
      <c r="K120" s="58">
        <f>K45*Constants!$E$5</f>
        <v>312.43539498337179</v>
      </c>
      <c r="L120" s="58">
        <f>L45*Constants!$E$5</f>
        <v>575.11185048783875</v>
      </c>
      <c r="M120" s="58">
        <f>M45*Constants!$E$5</f>
        <v>582.73534151840215</v>
      </c>
      <c r="N120" s="58">
        <f>N45*Constants!$E$5</f>
        <v>1200.3626044152063</v>
      </c>
      <c r="O120" s="58">
        <f>O45*Constants!$E$5</f>
        <v>1203.0493943804779</v>
      </c>
      <c r="P120" s="58">
        <f>P45*Constants!$E$5</f>
        <v>1181.8294453016524</v>
      </c>
      <c r="Q120" s="58">
        <f>Q45*Constants!$E$5</f>
        <v>1401.3401933930118</v>
      </c>
      <c r="R120" s="178">
        <f>R45*Constants!$E$5</f>
        <v>1357.5037761041126</v>
      </c>
      <c r="S120" s="58">
        <f>S45*Constants!$E$5</f>
        <v>1201.0792605484355</v>
      </c>
      <c r="T120" s="58">
        <f>T45*Constants!$E$5</f>
        <v>157.19010559440801</v>
      </c>
      <c r="U120" s="58">
        <f>U45*Constants!$E$5</f>
        <v>153.89230111932656</v>
      </c>
      <c r="V120" s="58">
        <f>V45*Constants!$E$5</f>
        <v>144.79516821409234</v>
      </c>
      <c r="W120" s="58">
        <f>W45*Constants!$E$5</f>
        <v>495.35067082568338</v>
      </c>
      <c r="X120" s="58">
        <f>X45*Constants!$E$5</f>
        <v>496.80599164040962</v>
      </c>
      <c r="Y120" s="58">
        <f>Y45*Constants!$E$5</f>
        <v>437.70368763415746</v>
      </c>
      <c r="Z120" s="58">
        <f>Z45*Constants!$E$5</f>
        <v>371.2911686983353</v>
      </c>
      <c r="AA120" s="58">
        <f>AA45*Constants!$E$5</f>
        <v>371.58760764762991</v>
      </c>
      <c r="AB120" s="58">
        <f>AB45*Constants!$E$5</f>
        <v>746.3258443992404</v>
      </c>
      <c r="AC120" s="58">
        <f>AC45*Constants!$E$5</f>
        <v>752.2435651350138</v>
      </c>
      <c r="AD120" s="58">
        <f>AD45*Constants!$E$5</f>
        <v>759.05400419239709</v>
      </c>
      <c r="AE120" s="58">
        <f>AE45*Constants!$E$5</f>
        <v>0</v>
      </c>
      <c r="AF120" s="58">
        <f>AF45*Constants!$E$5</f>
        <v>0</v>
      </c>
      <c r="AG120" s="58">
        <f>AG45*Constants!$E$5</f>
        <v>0</v>
      </c>
    </row>
    <row r="121" spans="1:33" ht="15" customHeight="1" x14ac:dyDescent="0.25">
      <c r="A121" s="575"/>
      <c r="B121" s="7" t="s">
        <v>1080</v>
      </c>
      <c r="C121" s="57">
        <f>C46*Constants!$E$5</f>
        <v>7.0658835690579478</v>
      </c>
      <c r="D121" s="57">
        <f>D46*Constants!$E$5</f>
        <v>7.4116537571026475</v>
      </c>
      <c r="E121" s="57">
        <f>E46*Constants!$E$5</f>
        <v>6.9918526270155015</v>
      </c>
      <c r="F121" s="57">
        <f>F46*Constants!$E$5</f>
        <v>9.068462331205291</v>
      </c>
      <c r="G121" s="57">
        <f>G46*Constants!$E$5</f>
        <v>9.2160917122783292</v>
      </c>
      <c r="H121" s="57">
        <f>H46*Constants!$E$5</f>
        <v>10.638312142534788</v>
      </c>
      <c r="I121" s="57">
        <f>I46*Constants!$E$5</f>
        <v>17.317311697831961</v>
      </c>
      <c r="J121" s="57">
        <f>J46*Constants!$E$5</f>
        <v>31.737831415300679</v>
      </c>
      <c r="K121" s="57">
        <f>K46*Constants!$E$5</f>
        <v>58.304818942731835</v>
      </c>
      <c r="L121" s="57">
        <f>L46*Constants!$E$5</f>
        <v>105.89430216126804</v>
      </c>
      <c r="M121" s="57">
        <f>M46*Constants!$E$5</f>
        <v>183.86386675264919</v>
      </c>
      <c r="N121" s="57">
        <f>N46*Constants!$E$5</f>
        <v>295.45033869883213</v>
      </c>
      <c r="O121" s="57">
        <f>O46*Constants!$E$5</f>
        <v>406.16696459461542</v>
      </c>
      <c r="P121" s="57">
        <f>P46*Constants!$E$5</f>
        <v>650.1455825724122</v>
      </c>
      <c r="Q121" s="57">
        <f>Q46*Constants!$E$5</f>
        <v>765.31206458733436</v>
      </c>
      <c r="R121" s="177">
        <f>R46*Constants!$E$5</f>
        <v>721.70530172153576</v>
      </c>
      <c r="S121" s="57">
        <f>S46*Constants!$E$5</f>
        <v>814.69157104090164</v>
      </c>
      <c r="T121" s="57">
        <f>T46*Constants!$E$5</f>
        <v>784.77624858159606</v>
      </c>
      <c r="U121" s="57">
        <f>U46*Constants!$E$5</f>
        <v>986.17289595115381</v>
      </c>
      <c r="V121" s="57">
        <f>V46*Constants!$E$5</f>
        <v>964.00632503126303</v>
      </c>
      <c r="W121" s="57">
        <f>W46*Constants!$E$5</f>
        <v>1252.4059452846363</v>
      </c>
      <c r="X121" s="57">
        <f>X46*Constants!$E$5</f>
        <v>1496.6788034572028</v>
      </c>
      <c r="Y121" s="57">
        <f>Y46*Constants!$E$5</f>
        <v>1477.4717336286321</v>
      </c>
      <c r="Z121" s="57">
        <f>Z46*Constants!$E$5</f>
        <v>1533.9071685774388</v>
      </c>
      <c r="AA121" s="57">
        <f>AA46*Constants!$E$5</f>
        <v>1534.8903698647248</v>
      </c>
      <c r="AB121" s="57">
        <f>AB46*Constants!$E$5</f>
        <v>1720.9631524438653</v>
      </c>
      <c r="AC121" s="57">
        <f>AC46*Constants!$E$5</f>
        <v>1563.3253302880728</v>
      </c>
      <c r="AD121" s="57">
        <f>AD46*Constants!$E$5</f>
        <v>1534.4412300557558</v>
      </c>
      <c r="AE121" s="57">
        <f>AE46*Constants!$E$5</f>
        <v>0</v>
      </c>
      <c r="AF121" s="57">
        <f>AF46*Constants!$E$5</f>
        <v>0</v>
      </c>
      <c r="AG121" s="57">
        <f>AG46*Constants!$E$5</f>
        <v>0</v>
      </c>
    </row>
    <row r="122" spans="1:33" ht="14.45" customHeight="1" x14ac:dyDescent="0.25">
      <c r="A122" s="575"/>
      <c r="B122" s="11" t="s">
        <v>1081</v>
      </c>
      <c r="C122" s="58">
        <f>C47*Constants!$E$5</f>
        <v>2.0083846045684326</v>
      </c>
      <c r="D122" s="58">
        <f>D47*Constants!$E$5</f>
        <v>2.2137585408861864</v>
      </c>
      <c r="E122" s="58">
        <f>E47*Constants!$E$5</f>
        <v>2.1993301725589327</v>
      </c>
      <c r="F122" s="58">
        <f>F47*Constants!$E$5</f>
        <v>2.9705190489424829</v>
      </c>
      <c r="G122" s="58">
        <f>G47*Constants!$E$5</f>
        <v>3.17954647810501</v>
      </c>
      <c r="H122" s="58">
        <f>H47*Constants!$E$5</f>
        <v>3.3415460249434421</v>
      </c>
      <c r="I122" s="58">
        <f>I47*Constants!$E$5</f>
        <v>4.6348267277667388</v>
      </c>
      <c r="J122" s="58">
        <f>J47*Constants!$E$5</f>
        <v>7.904678176052836</v>
      </c>
      <c r="K122" s="58">
        <f>K47*Constants!$E$5</f>
        <v>13.766420459516601</v>
      </c>
      <c r="L122" s="58">
        <f>L47*Constants!$E$5</f>
        <v>24.310383633979729</v>
      </c>
      <c r="M122" s="58">
        <f>M47*Constants!$E$5</f>
        <v>41.760982958443982</v>
      </c>
      <c r="N122" s="58">
        <f>N47*Constants!$E$5</f>
        <v>65.666879453558721</v>
      </c>
      <c r="O122" s="58">
        <f>O47*Constants!$E$5</f>
        <v>89.376820338596346</v>
      </c>
      <c r="P122" s="58">
        <f>P47*Constants!$E$5</f>
        <v>142.5489725356118</v>
      </c>
      <c r="Q122" s="58">
        <f>Q47*Constants!$E$5</f>
        <v>112.32529178964003</v>
      </c>
      <c r="R122" s="178">
        <f>R47*Constants!$E$5</f>
        <v>88.826133217903916</v>
      </c>
      <c r="S122" s="58">
        <f>S47*Constants!$E$5</f>
        <v>77.501024674531564</v>
      </c>
      <c r="T122" s="58">
        <f>T47*Constants!$E$5</f>
        <v>63.655937894594786</v>
      </c>
      <c r="U122" s="58">
        <f>U47*Constants!$E$5</f>
        <v>48.750208887339113</v>
      </c>
      <c r="V122" s="58">
        <f>V47*Constants!$E$5</f>
        <v>41.182760716877063</v>
      </c>
      <c r="W122" s="58">
        <f>W47*Constants!$E$5</f>
        <v>50.207172754628544</v>
      </c>
      <c r="X122" s="58">
        <f>X47*Constants!$E$5</f>
        <v>57.014662076431847</v>
      </c>
      <c r="Y122" s="58">
        <f>Y47*Constants!$E$5</f>
        <v>56.6570515506832</v>
      </c>
      <c r="Z122" s="58">
        <f>Z47*Constants!$E$5</f>
        <v>61.480509661226698</v>
      </c>
      <c r="AA122" s="58">
        <f>AA47*Constants!$E$5</f>
        <v>60.423794453595129</v>
      </c>
      <c r="AB122" s="58">
        <f>AB47*Constants!$E$5</f>
        <v>59.465383390353487</v>
      </c>
      <c r="AC122" s="58">
        <f>AC47*Constants!$E$5</f>
        <v>65.678460854623765</v>
      </c>
      <c r="AD122" s="58">
        <f>AD47*Constants!$E$5</f>
        <v>79.981677909018515</v>
      </c>
      <c r="AE122" s="58">
        <f>AE47*Constants!$E$5</f>
        <v>0</v>
      </c>
      <c r="AF122" s="58">
        <f>AF47*Constants!$E$5</f>
        <v>0</v>
      </c>
      <c r="AG122" s="58">
        <f>AG47*Constants!$E$5</f>
        <v>0</v>
      </c>
    </row>
    <row r="123" spans="1:33" ht="14.45" customHeight="1" x14ac:dyDescent="0.25">
      <c r="A123" s="575"/>
      <c r="B123" s="11" t="s">
        <v>1082</v>
      </c>
      <c r="C123" s="58">
        <f>C48*Constants!$E$5</f>
        <v>4.7698146064047391</v>
      </c>
      <c r="D123" s="58">
        <f>D48*Constants!$E$5</f>
        <v>4.7747896477928737</v>
      </c>
      <c r="E123" s="58">
        <f>E48*Constants!$E$5</f>
        <v>4.1750444103519033</v>
      </c>
      <c r="F123" s="58">
        <f>F48*Constants!$E$5</f>
        <v>5.3156238721329228</v>
      </c>
      <c r="G123" s="58">
        <f>G48*Constants!$E$5</f>
        <v>4.9958616415316639</v>
      </c>
      <c r="H123" s="58">
        <f>H48*Constants!$E$5</f>
        <v>4.6932816368529462</v>
      </c>
      <c r="I123" s="58">
        <f>I48*Constants!$E$5</f>
        <v>4.8653582564802127</v>
      </c>
      <c r="J123" s="58">
        <f>J48*Constants!$E$5</f>
        <v>4.9585350967721631</v>
      </c>
      <c r="K123" s="58">
        <f>K48*Constants!$E$5</f>
        <v>5.215118817292935</v>
      </c>
      <c r="L123" s="58">
        <f>L48*Constants!$E$5</f>
        <v>4.9158248655527004</v>
      </c>
      <c r="M123" s="58">
        <f>M48*Constants!$E$5</f>
        <v>5.5030804901277071</v>
      </c>
      <c r="N123" s="58">
        <f>N48*Constants!$E$5</f>
        <v>6.338328665482484</v>
      </c>
      <c r="O123" s="58">
        <f>O48*Constants!$E$5</f>
        <v>7.311577722614178</v>
      </c>
      <c r="P123" s="58">
        <f>P48*Constants!$E$5</f>
        <v>11.304028956024451</v>
      </c>
      <c r="Q123" s="58">
        <f>Q48*Constants!$E$5</f>
        <v>9.2961141448330888</v>
      </c>
      <c r="R123" s="178">
        <f>R48*Constants!$E$5</f>
        <v>8.2110818582932428</v>
      </c>
      <c r="S123" s="58">
        <f>S48*Constants!$E$5</f>
        <v>9.1490515874409066</v>
      </c>
      <c r="T123" s="58">
        <f>T48*Constants!$E$5</f>
        <v>8.3396018885543306</v>
      </c>
      <c r="U123" s="58">
        <f>U48*Constants!$E$5</f>
        <v>9.9345578312657032</v>
      </c>
      <c r="V123" s="58">
        <f>V48*Constants!$E$5</f>
        <v>10.275248246396892</v>
      </c>
      <c r="W123" s="58">
        <f>W48*Constants!$E$5</f>
        <v>13.331143174500788</v>
      </c>
      <c r="X123" s="58">
        <f>X48*Constants!$E$5</f>
        <v>12.660860968557481</v>
      </c>
      <c r="Y123" s="58">
        <f>Y48*Constants!$E$5</f>
        <v>13.413888034849451</v>
      </c>
      <c r="Z123" s="58">
        <f>Z48*Constants!$E$5</f>
        <v>16.300466654767881</v>
      </c>
      <c r="AA123" s="58">
        <f>AA48*Constants!$E$5</f>
        <v>17.300432890890011</v>
      </c>
      <c r="AB123" s="58">
        <f>AB48*Constants!$E$5</f>
        <v>23.376909778492294</v>
      </c>
      <c r="AC123" s="58">
        <f>AC48*Constants!$E$5</f>
        <v>31.362576258587875</v>
      </c>
      <c r="AD123" s="58">
        <f>AD48*Constants!$E$5</f>
        <v>40.004243536630042</v>
      </c>
      <c r="AE123" s="58">
        <f>AE48*Constants!$E$5</f>
        <v>0</v>
      </c>
      <c r="AF123" s="58">
        <f>AF48*Constants!$E$5</f>
        <v>0</v>
      </c>
      <c r="AG123" s="58">
        <f>AG48*Constants!$E$5</f>
        <v>0</v>
      </c>
    </row>
    <row r="124" spans="1:33" ht="14.45" customHeight="1" x14ac:dyDescent="0.25">
      <c r="A124" s="575"/>
      <c r="B124" s="11" t="s">
        <v>1083</v>
      </c>
      <c r="C124" s="58">
        <f>C49*Constants!$E$5</f>
        <v>0.28768435808477577</v>
      </c>
      <c r="D124" s="58">
        <f>D49*Constants!$E$5</f>
        <v>0.4231055684235881</v>
      </c>
      <c r="E124" s="58">
        <f>E49*Constants!$E$5</f>
        <v>0.61747804410466545</v>
      </c>
      <c r="F124" s="58">
        <f>F49*Constants!$E$5</f>
        <v>0.78231941012988637</v>
      </c>
      <c r="G124" s="58">
        <f>G49*Constants!$E$5</f>
        <v>1.0406835926416564</v>
      </c>
      <c r="H124" s="58">
        <f>H49*Constants!$E$5</f>
        <v>2.6034844807383997</v>
      </c>
      <c r="I124" s="58">
        <f>I49*Constants!$E$5</f>
        <v>7.8171267135850124</v>
      </c>
      <c r="J124" s="58">
        <f>J49*Constants!$E$5</f>
        <v>18.874618142475676</v>
      </c>
      <c r="K124" s="58">
        <f>K49*Constants!$E$5</f>
        <v>39.3232796659223</v>
      </c>
      <c r="L124" s="58">
        <f>L49*Constants!$E$5</f>
        <v>76.668093661735611</v>
      </c>
      <c r="M124" s="58">
        <f>M49*Constants!$E$5</f>
        <v>136.59980330407748</v>
      </c>
      <c r="N124" s="58">
        <f>N49*Constants!$E$5</f>
        <v>223.44513057979086</v>
      </c>
      <c r="O124" s="58">
        <f>O49*Constants!$E$5</f>
        <v>309.47856653340489</v>
      </c>
      <c r="P124" s="58">
        <f>P49*Constants!$E$5</f>
        <v>496.2925810807759</v>
      </c>
      <c r="Q124" s="58">
        <f>Q49*Constants!$E$5</f>
        <v>643.69065865286132</v>
      </c>
      <c r="R124" s="178">
        <f>R49*Constants!$E$5</f>
        <v>624.66808664533858</v>
      </c>
      <c r="S124" s="58">
        <f>S49*Constants!$E$5</f>
        <v>728.04149477892929</v>
      </c>
      <c r="T124" s="58">
        <f>T49*Constants!$E$5</f>
        <v>712.78070879844699</v>
      </c>
      <c r="U124" s="58">
        <f>U49*Constants!$E$5</f>
        <v>927.48812923254889</v>
      </c>
      <c r="V124" s="58">
        <f>V49*Constants!$E$5</f>
        <v>912.54831606798916</v>
      </c>
      <c r="W124" s="58">
        <f>W49*Constants!$E$5</f>
        <v>1188.867629355507</v>
      </c>
      <c r="X124" s="58">
        <f>X49*Constants!$E$5</f>
        <v>1427.0032804122134</v>
      </c>
      <c r="Y124" s="58">
        <f>Y49*Constants!$E$5</f>
        <v>1407.4007940430997</v>
      </c>
      <c r="Z124" s="58">
        <f>Z49*Constants!$E$5</f>
        <v>1456.1261922614442</v>
      </c>
      <c r="AA124" s="58">
        <f>AA49*Constants!$E$5</f>
        <v>1457.1661425202396</v>
      </c>
      <c r="AB124" s="58">
        <f>AB49*Constants!$E$5</f>
        <v>1638.1208592750195</v>
      </c>
      <c r="AC124" s="58">
        <f>AC49*Constants!$E$5</f>
        <v>1466.284293174861</v>
      </c>
      <c r="AD124" s="58">
        <f>AD49*Constants!$E$5</f>
        <v>1414.4553086101073</v>
      </c>
      <c r="AE124" s="58">
        <f>AE49*Constants!$E$5</f>
        <v>0</v>
      </c>
      <c r="AF124" s="58">
        <f>AF49*Constants!$E$5</f>
        <v>0</v>
      </c>
      <c r="AG124" s="58">
        <f>AG49*Constants!$E$5</f>
        <v>0</v>
      </c>
    </row>
    <row r="125" spans="1:33" ht="15" customHeight="1" x14ac:dyDescent="0.25">
      <c r="A125" s="575"/>
      <c r="B125" s="56" t="s">
        <v>91</v>
      </c>
      <c r="C125" s="59">
        <f>C50*Constants!$E$5</f>
        <v>226851.90524327903</v>
      </c>
      <c r="D125" s="59">
        <f>D50*Constants!$E$5</f>
        <v>219864.24900615681</v>
      </c>
      <c r="E125" s="59">
        <f>E50*Constants!$E$5</f>
        <v>220343.72426386987</v>
      </c>
      <c r="F125" s="59">
        <f>F50*Constants!$E$5</f>
        <v>219633.36761330697</v>
      </c>
      <c r="G125" s="59">
        <f>G50*Constants!$E$5</f>
        <v>220254.15530953434</v>
      </c>
      <c r="H125" s="59">
        <f>H50*Constants!$E$5</f>
        <v>214756.59776314796</v>
      </c>
      <c r="I125" s="59">
        <f>I50*Constants!$E$5</f>
        <v>206595.45934262752</v>
      </c>
      <c r="J125" s="59">
        <f>J50*Constants!$E$5</f>
        <v>197361.3074470674</v>
      </c>
      <c r="K125" s="59">
        <f>K50*Constants!$E$5</f>
        <v>186087.86617014013</v>
      </c>
      <c r="L125" s="59">
        <f>L50*Constants!$E$5</f>
        <v>173936.02464401865</v>
      </c>
      <c r="M125" s="59">
        <f>M50*Constants!$E$5</f>
        <v>159034.30739489189</v>
      </c>
      <c r="N125" s="59">
        <f>N50*Constants!$E$5</f>
        <v>154722.16881176666</v>
      </c>
      <c r="O125" s="59">
        <f>O50*Constants!$E$5</f>
        <v>135550.1822581485</v>
      </c>
      <c r="P125" s="59">
        <f>P50*Constants!$E$5</f>
        <v>125244.70053268307</v>
      </c>
      <c r="Q125" s="59">
        <f>Q50*Constants!$E$5</f>
        <v>117847.04569438331</v>
      </c>
      <c r="R125" s="179">
        <f>R50*Constants!$E$5</f>
        <v>110541.94639746424</v>
      </c>
      <c r="S125" s="59">
        <f>S50*Constants!$E$5</f>
        <v>100550.2393941843</v>
      </c>
      <c r="T125" s="59">
        <f>T50*Constants!$E$5</f>
        <v>91605.867814839701</v>
      </c>
      <c r="U125" s="59">
        <f>U50*Constants!$E$5</f>
        <v>82650.61353550163</v>
      </c>
      <c r="V125" s="59">
        <f>V50*Constants!$E$5</f>
        <v>77378.619323726176</v>
      </c>
      <c r="W125" s="59">
        <f>W50*Constants!$E$5</f>
        <v>75833.030495768311</v>
      </c>
      <c r="X125" s="59">
        <f>X50*Constants!$E$5</f>
        <v>70931.168161027439</v>
      </c>
      <c r="Y125" s="59">
        <f>Y50*Constants!$E$5</f>
        <v>68265.415910939279</v>
      </c>
      <c r="Z125" s="59">
        <f>Z50*Constants!$E$5</f>
        <v>66192.37061734384</v>
      </c>
      <c r="AA125" s="59">
        <f>AA50*Constants!$E$5</f>
        <v>66375.438312356797</v>
      </c>
      <c r="AB125" s="59">
        <f>AB50*Constants!$E$5</f>
        <v>67380.787397808817</v>
      </c>
      <c r="AC125" s="59">
        <f>AC50*Constants!$E$5</f>
        <v>70078.233268812255</v>
      </c>
      <c r="AD125" s="59">
        <f>AD50*Constants!$E$5</f>
        <v>68671.060579619487</v>
      </c>
      <c r="AE125" s="59">
        <f>AE50*Constants!$E$5</f>
        <v>0</v>
      </c>
      <c r="AF125" s="59">
        <f>AF50*Constants!$E$5</f>
        <v>0</v>
      </c>
      <c r="AG125" s="59">
        <f>AG50*Constants!$E$5</f>
        <v>0</v>
      </c>
    </row>
    <row r="126" spans="1:33" x14ac:dyDescent="0.25">
      <c r="B126" s="5" t="s">
        <v>1085</v>
      </c>
      <c r="C126" s="5"/>
      <c r="D126" s="5"/>
      <c r="E126" s="5"/>
      <c r="F126" s="5"/>
      <c r="G126" s="5"/>
      <c r="H126" s="5"/>
      <c r="I126" s="60"/>
      <c r="J126" s="60"/>
      <c r="K126" s="60"/>
      <c r="L126" s="5"/>
      <c r="M126" s="63"/>
      <c r="N126" s="63"/>
      <c r="O126" s="63"/>
      <c r="P126" s="63"/>
      <c r="Q126" s="63"/>
      <c r="R126" s="181"/>
      <c r="S126" s="5"/>
      <c r="T126" s="5"/>
      <c r="U126" s="5"/>
      <c r="V126" s="5"/>
      <c r="W126" s="5"/>
      <c r="X126" s="5"/>
      <c r="Y126" s="5"/>
      <c r="Z126" s="5"/>
      <c r="AA126" s="5"/>
      <c r="AB126" s="5"/>
      <c r="AC126" s="5"/>
      <c r="AD126" s="5"/>
      <c r="AE126" s="5"/>
      <c r="AF126" s="5"/>
      <c r="AG126" s="5"/>
    </row>
    <row r="127" spans="1:33" x14ac:dyDescent="0.25">
      <c r="B127" s="64"/>
      <c r="C127" s="65">
        <v>1</v>
      </c>
      <c r="D127" s="65">
        <v>2</v>
      </c>
      <c r="E127" s="65">
        <v>3</v>
      </c>
      <c r="F127" s="65">
        <v>4</v>
      </c>
      <c r="G127" s="65">
        <v>5</v>
      </c>
      <c r="H127" s="65">
        <v>6</v>
      </c>
      <c r="I127" s="65">
        <v>7</v>
      </c>
      <c r="J127" s="65">
        <v>8</v>
      </c>
      <c r="K127" s="65">
        <v>9</v>
      </c>
      <c r="L127" s="65">
        <v>10</v>
      </c>
      <c r="M127" s="65">
        <v>11</v>
      </c>
      <c r="N127" s="65">
        <v>12</v>
      </c>
      <c r="O127" s="65">
        <v>13</v>
      </c>
      <c r="P127" s="65">
        <v>14</v>
      </c>
      <c r="Q127" s="65">
        <v>15</v>
      </c>
      <c r="R127" s="182">
        <v>16</v>
      </c>
      <c r="S127" s="65">
        <v>17</v>
      </c>
      <c r="T127" s="65">
        <v>18</v>
      </c>
      <c r="U127" s="65">
        <v>19</v>
      </c>
      <c r="V127" s="65">
        <v>20</v>
      </c>
      <c r="W127" s="65">
        <v>21</v>
      </c>
      <c r="X127" s="65">
        <v>22</v>
      </c>
      <c r="Y127" s="65">
        <v>23</v>
      </c>
      <c r="Z127" s="65">
        <v>24</v>
      </c>
      <c r="AA127" s="65">
        <v>25</v>
      </c>
      <c r="AB127" s="65">
        <v>26</v>
      </c>
      <c r="AC127" s="65">
        <v>27</v>
      </c>
      <c r="AD127" s="65">
        <v>28</v>
      </c>
      <c r="AE127" s="65">
        <v>0</v>
      </c>
      <c r="AF127" s="65">
        <v>0</v>
      </c>
      <c r="AG127" s="65">
        <v>0</v>
      </c>
    </row>
    <row r="128" spans="1:33" x14ac:dyDescent="0.25">
      <c r="B128" s="54" t="s">
        <v>1088</v>
      </c>
      <c r="C128" s="5"/>
      <c r="D128" s="5"/>
      <c r="E128" s="5"/>
      <c r="F128" s="5"/>
      <c r="G128" s="5"/>
      <c r="H128" s="5"/>
      <c r="I128" s="5"/>
      <c r="J128" s="5"/>
      <c r="K128" s="55"/>
      <c r="L128" s="5"/>
      <c r="M128" s="63"/>
      <c r="N128" s="63"/>
      <c r="O128" s="63"/>
      <c r="P128" s="63"/>
      <c r="Q128" s="63"/>
      <c r="R128" s="181"/>
      <c r="S128" s="5"/>
      <c r="T128" s="5"/>
      <c r="U128" s="5"/>
      <c r="V128" s="5"/>
      <c r="W128" s="5"/>
      <c r="X128" s="5"/>
      <c r="Y128" s="5"/>
      <c r="Z128" s="5"/>
      <c r="AA128" s="5"/>
      <c r="AB128" s="5"/>
      <c r="AC128" s="5"/>
      <c r="AD128" s="5"/>
      <c r="AE128" s="5"/>
      <c r="AF128" s="5"/>
      <c r="AG128" s="5"/>
    </row>
    <row r="129" spans="1:33" ht="15" customHeight="1" x14ac:dyDescent="0.25">
      <c r="A129" s="575" t="s">
        <v>1023</v>
      </c>
      <c r="B129" s="56" t="s">
        <v>1060</v>
      </c>
      <c r="C129" s="56">
        <v>1990</v>
      </c>
      <c r="D129" s="56">
        <v>1991</v>
      </c>
      <c r="E129" s="56">
        <v>1992</v>
      </c>
      <c r="F129" s="56">
        <v>1993</v>
      </c>
      <c r="G129" s="56">
        <v>1994</v>
      </c>
      <c r="H129" s="56">
        <v>1995</v>
      </c>
      <c r="I129" s="56">
        <v>1996</v>
      </c>
      <c r="J129" s="56">
        <v>1997</v>
      </c>
      <c r="K129" s="56">
        <v>1998</v>
      </c>
      <c r="L129" s="56">
        <v>1999</v>
      </c>
      <c r="M129" s="56">
        <v>2000</v>
      </c>
      <c r="N129" s="56">
        <v>2001</v>
      </c>
      <c r="O129" s="56">
        <v>2002</v>
      </c>
      <c r="P129" s="56">
        <v>2003</v>
      </c>
      <c r="Q129" s="56">
        <v>2004</v>
      </c>
      <c r="R129" s="176">
        <v>2005</v>
      </c>
      <c r="S129" s="56">
        <v>2006</v>
      </c>
      <c r="T129" s="56">
        <v>2007</v>
      </c>
      <c r="U129" s="56">
        <v>2008</v>
      </c>
      <c r="V129" s="56">
        <v>2009</v>
      </c>
      <c r="W129" s="56">
        <v>2010</v>
      </c>
      <c r="X129" s="56">
        <v>2011</v>
      </c>
      <c r="Y129" s="56">
        <v>2012</v>
      </c>
      <c r="Z129" s="56">
        <v>2013</v>
      </c>
      <c r="AA129" s="56">
        <v>2014</v>
      </c>
      <c r="AB129" s="56">
        <v>2015</v>
      </c>
      <c r="AC129" s="56">
        <v>2016</v>
      </c>
      <c r="AD129" s="56">
        <v>2017</v>
      </c>
      <c r="AE129" s="56">
        <v>2018</v>
      </c>
      <c r="AF129" s="56">
        <v>2019</v>
      </c>
      <c r="AG129" s="56">
        <v>2020</v>
      </c>
    </row>
    <row r="130" spans="1:33" ht="15" customHeight="1" x14ac:dyDescent="0.25">
      <c r="A130" s="575"/>
      <c r="B130" s="7" t="s">
        <v>1061</v>
      </c>
      <c r="C130" s="57">
        <f>C55*Constants!$E$6</f>
        <v>1308989.814133188</v>
      </c>
      <c r="D130" s="57">
        <f>D55*Constants!$E$6</f>
        <v>1368332.2802898826</v>
      </c>
      <c r="E130" s="57">
        <f>E55*Constants!$E$6</f>
        <v>1475107.6946308275</v>
      </c>
      <c r="F130" s="57">
        <f>F55*Constants!$E$6</f>
        <v>1551781.9556482502</v>
      </c>
      <c r="G130" s="57">
        <f>G55*Constants!$E$6</f>
        <v>1633263.9064120771</v>
      </c>
      <c r="H130" s="57">
        <f>H55*Constants!$E$6</f>
        <v>1684399.5539154548</v>
      </c>
      <c r="I130" s="57">
        <f>I55*Constants!$E$6</f>
        <v>1716430.0391743483</v>
      </c>
      <c r="J130" s="57">
        <f>J55*Constants!$E$6</f>
        <v>1739338.9330419144</v>
      </c>
      <c r="K130" s="57">
        <f>K55*Constants!$E$6</f>
        <v>1739098.2576608718</v>
      </c>
      <c r="L130" s="57">
        <f>L55*Constants!$E$6</f>
        <v>1708223.4167970156</v>
      </c>
      <c r="M130" s="57">
        <f>M55*Constants!$E$6</f>
        <v>1632848.312284806</v>
      </c>
      <c r="N130" s="57">
        <f>N55*Constants!$E$6</f>
        <v>1540202.9834621903</v>
      </c>
      <c r="O130" s="57">
        <f>O55*Constants!$E$6</f>
        <v>1388929.7718670743</v>
      </c>
      <c r="P130" s="57">
        <f>P55*Constants!$E$6</f>
        <v>1263448.5667093096</v>
      </c>
      <c r="Q130" s="57">
        <f>Q55*Constants!$E$6</f>
        <v>1149440.5520675469</v>
      </c>
      <c r="R130" s="177">
        <f>R55*Constants!$E$6</f>
        <v>1027915.6345195684</v>
      </c>
      <c r="S130" s="57">
        <f>S55*Constants!$E$6</f>
        <v>900785.78193811444</v>
      </c>
      <c r="T130" s="57">
        <f>T55*Constants!$E$6</f>
        <v>788541.00940267032</v>
      </c>
      <c r="U130" s="57">
        <f>U55*Constants!$E$6</f>
        <v>677020.33213210909</v>
      </c>
      <c r="V130" s="57">
        <f>V55*Constants!$E$6</f>
        <v>568681.88082228869</v>
      </c>
      <c r="W130" s="57">
        <f>W55*Constants!$E$6</f>
        <v>508649.77652961336</v>
      </c>
      <c r="X130" s="57">
        <f>X55*Constants!$E$6</f>
        <v>429825.18070409808</v>
      </c>
      <c r="Y130" s="57">
        <f>Y55*Constants!$E$6</f>
        <v>370668.52034783742</v>
      </c>
      <c r="Z130" s="57">
        <f>Z55*Constants!$E$6</f>
        <v>325166.86804192455</v>
      </c>
      <c r="AA130" s="57">
        <f>AA55*Constants!$E$6</f>
        <v>290110.4883424351</v>
      </c>
      <c r="AB130" s="57">
        <f>AB55*Constants!$E$6</f>
        <v>258419.85329016403</v>
      </c>
      <c r="AC130" s="57">
        <f>AC55*Constants!$E$6</f>
        <v>246417.24919443086</v>
      </c>
      <c r="AD130" s="57">
        <f>AD55*Constants!$E$6</f>
        <v>220015.97676243051</v>
      </c>
      <c r="AE130" s="57">
        <f>AE55*Constants!$E$6</f>
        <v>0</v>
      </c>
      <c r="AF130" s="57">
        <f>AF55*Constants!$E$6</f>
        <v>0</v>
      </c>
      <c r="AG130" s="57">
        <f>AG55*Constants!$E$6</f>
        <v>0</v>
      </c>
    </row>
    <row r="131" spans="1:33" ht="14.45" customHeight="1" x14ac:dyDescent="0.25">
      <c r="A131" s="575"/>
      <c r="B131" s="11" t="s">
        <v>1064</v>
      </c>
      <c r="C131" s="58">
        <f>C56*Constants!$E$6</f>
        <v>825759.07222294912</v>
      </c>
      <c r="D131" s="58">
        <f>D56*Constants!$E$6</f>
        <v>804856.17758135824</v>
      </c>
      <c r="E131" s="58">
        <f>E56*Constants!$E$6</f>
        <v>835624.76914487605</v>
      </c>
      <c r="F131" s="58">
        <f>F56*Constants!$E$6</f>
        <v>854737.63641626632</v>
      </c>
      <c r="G131" s="58">
        <f>G56*Constants!$E$6</f>
        <v>890928.33199221001</v>
      </c>
      <c r="H131" s="58">
        <f>H56*Constants!$E$6</f>
        <v>904871.68343921704</v>
      </c>
      <c r="I131" s="58">
        <f>I56*Constants!$E$6</f>
        <v>906170.10890752298</v>
      </c>
      <c r="J131" s="58">
        <f>J56*Constants!$E$6</f>
        <v>897785.4384386281</v>
      </c>
      <c r="K131" s="58">
        <f>K56*Constants!$E$6</f>
        <v>894875.57017451385</v>
      </c>
      <c r="L131" s="58">
        <f>L56*Constants!$E$6</f>
        <v>882178.86238144827</v>
      </c>
      <c r="M131" s="58">
        <f>M56*Constants!$E$6</f>
        <v>836996.47985361889</v>
      </c>
      <c r="N131" s="58">
        <f>N56*Constants!$E$6</f>
        <v>790879.4628002519</v>
      </c>
      <c r="O131" s="58">
        <f>O56*Constants!$E$6</f>
        <v>737947.79403744591</v>
      </c>
      <c r="P131" s="58">
        <f>P56*Constants!$E$6</f>
        <v>675740.35006646207</v>
      </c>
      <c r="Q131" s="58">
        <f>Q56*Constants!$E$6</f>
        <v>625777.84355430386</v>
      </c>
      <c r="R131" s="178">
        <f>R56*Constants!$E$6</f>
        <v>563673.88383207237</v>
      </c>
      <c r="S131" s="58">
        <f>S56*Constants!$E$6</f>
        <v>491136.97364876303</v>
      </c>
      <c r="T131" s="58">
        <f>T56*Constants!$E$6</f>
        <v>431152.46824325109</v>
      </c>
      <c r="U131" s="58">
        <f>U56*Constants!$E$6</f>
        <v>369447.34985861223</v>
      </c>
      <c r="V131" s="58">
        <f>V56*Constants!$E$6</f>
        <v>412437.91567388171</v>
      </c>
      <c r="W131" s="58">
        <f>W56*Constants!$E$6</f>
        <v>369548.12964328495</v>
      </c>
      <c r="X131" s="58">
        <f>X56*Constants!$E$6</f>
        <v>316072.07406015618</v>
      </c>
      <c r="Y131" s="58">
        <f>Y56*Constants!$E$6</f>
        <v>272735.18846596067</v>
      </c>
      <c r="Z131" s="58">
        <f>Z56*Constants!$E$6</f>
        <v>237952.71613342321</v>
      </c>
      <c r="AA131" s="58">
        <f>AA56*Constants!$E$6</f>
        <v>207232.13655954596</v>
      </c>
      <c r="AB131" s="58">
        <f>AB56*Constants!$E$6</f>
        <v>185070.03915373297</v>
      </c>
      <c r="AC131" s="58">
        <f>AC56*Constants!$E$6</f>
        <v>165098.74151896566</v>
      </c>
      <c r="AD131" s="58">
        <f>AD56*Constants!$E$6</f>
        <v>145018.24250226942</v>
      </c>
      <c r="AE131" s="58">
        <f>AE56*Constants!$E$6</f>
        <v>0</v>
      </c>
      <c r="AF131" s="58">
        <f>AF56*Constants!$E$6</f>
        <v>0</v>
      </c>
      <c r="AG131" s="58">
        <f>AG56*Constants!$E$6</f>
        <v>0</v>
      </c>
    </row>
    <row r="132" spans="1:33" ht="14.45" customHeight="1" x14ac:dyDescent="0.25">
      <c r="A132" s="575"/>
      <c r="B132" s="11" t="s">
        <v>1066</v>
      </c>
      <c r="C132" s="58">
        <f>C57*Constants!$E$6</f>
        <v>459776.91494871362</v>
      </c>
      <c r="D132" s="58">
        <f>D57*Constants!$E$6</f>
        <v>536835.26915346785</v>
      </c>
      <c r="E132" s="58">
        <f>E57*Constants!$E$6</f>
        <v>611654.17404496553</v>
      </c>
      <c r="F132" s="58">
        <f>F57*Constants!$E$6</f>
        <v>668279.8870260953</v>
      </c>
      <c r="G132" s="58">
        <f>G57*Constants!$E$6</f>
        <v>711618.48591868172</v>
      </c>
      <c r="H132" s="58">
        <f>H57*Constants!$E$6</f>
        <v>747473.19194350229</v>
      </c>
      <c r="I132" s="58">
        <f>I57*Constants!$E$6</f>
        <v>775553.6966854994</v>
      </c>
      <c r="J132" s="58">
        <f>J57*Constants!$E$6</f>
        <v>803667.63596831542</v>
      </c>
      <c r="K132" s="58">
        <f>K57*Constants!$E$6</f>
        <v>803084.71446548076</v>
      </c>
      <c r="L132" s="58">
        <f>L57*Constants!$E$6</f>
        <v>784426.70834026649</v>
      </c>
      <c r="M132" s="58">
        <f>M57*Constants!$E$6</f>
        <v>756225.04238678433</v>
      </c>
      <c r="N132" s="58">
        <f>N57*Constants!$E$6</f>
        <v>714931.97764986812</v>
      </c>
      <c r="O132" s="58">
        <f>O57*Constants!$E$6</f>
        <v>615163.89519929036</v>
      </c>
      <c r="P132" s="58">
        <f>P57*Constants!$E$6</f>
        <v>551359.37997967633</v>
      </c>
      <c r="Q132" s="58">
        <f>Q57*Constants!$E$6</f>
        <v>488950.78690196841</v>
      </c>
      <c r="R132" s="178">
        <f>R57*Constants!$E$6</f>
        <v>434049.32603822567</v>
      </c>
      <c r="S132" s="58">
        <f>S57*Constants!$E$6</f>
        <v>400611.45600504859</v>
      </c>
      <c r="T132" s="58">
        <f>T57*Constants!$E$6</f>
        <v>348735.91833631753</v>
      </c>
      <c r="U132" s="58">
        <f>U57*Constants!$E$6</f>
        <v>299147.71942116949</v>
      </c>
      <c r="V132" s="58">
        <f>V57*Constants!$E$6</f>
        <v>144521.79953699996</v>
      </c>
      <c r="W132" s="58">
        <f>W57*Constants!$E$6</f>
        <v>129302.8019191263</v>
      </c>
      <c r="X132" s="58">
        <f>X57*Constants!$E$6</f>
        <v>105713.3534833818</v>
      </c>
      <c r="Y132" s="58">
        <f>Y57*Constants!$E$6</f>
        <v>90283.8009499912</v>
      </c>
      <c r="Z132" s="58">
        <f>Z57*Constants!$E$6</f>
        <v>80011.630046460952</v>
      </c>
      <c r="AA132" s="58">
        <f>AA57*Constants!$E$6</f>
        <v>75972.620219561781</v>
      </c>
      <c r="AB132" s="58">
        <f>AB57*Constants!$E$6</f>
        <v>67074.919734866184</v>
      </c>
      <c r="AC132" s="58">
        <f>AC57*Constants!$E$6</f>
        <v>64597.453876378895</v>
      </c>
      <c r="AD132" s="58">
        <f>AD57*Constants!$E$6</f>
        <v>59409.917289567216</v>
      </c>
      <c r="AE132" s="58">
        <f>AE57*Constants!$E$6</f>
        <v>0</v>
      </c>
      <c r="AF132" s="58">
        <f>AF57*Constants!$E$6</f>
        <v>0</v>
      </c>
      <c r="AG132" s="58">
        <f>AG57*Constants!$E$6</f>
        <v>0</v>
      </c>
    </row>
    <row r="133" spans="1:33" ht="14.45" customHeight="1" x14ac:dyDescent="0.25">
      <c r="A133" s="575"/>
      <c r="B133" s="11" t="s">
        <v>1068</v>
      </c>
      <c r="C133" s="58">
        <f>C58*Constants!$E$6</f>
        <v>22687.547894649495</v>
      </c>
      <c r="D133" s="58">
        <f>D58*Constants!$E$6</f>
        <v>25873.063584978718</v>
      </c>
      <c r="E133" s="58">
        <f>E58*Constants!$E$6</f>
        <v>27026.765995406786</v>
      </c>
      <c r="F133" s="58">
        <f>F58*Constants!$E$6</f>
        <v>27938.955381360254</v>
      </c>
      <c r="G133" s="58">
        <f>G58*Constants!$E$6</f>
        <v>29855.278526600461</v>
      </c>
      <c r="H133" s="58">
        <f>H58*Constants!$E$6</f>
        <v>31149.286601271957</v>
      </c>
      <c r="I133" s="58">
        <f>I58*Constants!$E$6</f>
        <v>33823.663943650608</v>
      </c>
      <c r="J133" s="58">
        <f>J58*Constants!$E$6</f>
        <v>37035.247208493602</v>
      </c>
      <c r="K133" s="58">
        <f>K58*Constants!$E$6</f>
        <v>40302.796003562056</v>
      </c>
      <c r="L133" s="58">
        <f>L58*Constants!$E$6</f>
        <v>40737.792426268941</v>
      </c>
      <c r="M133" s="58">
        <f>M58*Constants!$E$6</f>
        <v>38782.543587608212</v>
      </c>
      <c r="N133" s="58">
        <f>N58*Constants!$E$6</f>
        <v>33654.76291747699</v>
      </c>
      <c r="O133" s="58">
        <f>O58*Constants!$E$6</f>
        <v>35103.582110673313</v>
      </c>
      <c r="P133" s="58">
        <f>P58*Constants!$E$6</f>
        <v>35652.758019935209</v>
      </c>
      <c r="Q133" s="58">
        <f>Q58*Constants!$E$6</f>
        <v>33995.110463500234</v>
      </c>
      <c r="R133" s="178">
        <f>R58*Constants!$E$6</f>
        <v>29479.343852226266</v>
      </c>
      <c r="S133" s="58">
        <f>S58*Constants!$E$6</f>
        <v>8182.6960653035912</v>
      </c>
      <c r="T133" s="58">
        <f>T58*Constants!$E$6</f>
        <v>7719.1212538126229</v>
      </c>
      <c r="U133" s="58">
        <f>U58*Constants!$E$6</f>
        <v>7429.7811872503435</v>
      </c>
      <c r="V133" s="58">
        <f>V58*Constants!$E$6</f>
        <v>10268.686137257746</v>
      </c>
      <c r="W133" s="58">
        <f>W58*Constants!$E$6</f>
        <v>8482.3798649555283</v>
      </c>
      <c r="X133" s="58">
        <f>X58*Constants!$E$6</f>
        <v>6756.2244695395548</v>
      </c>
      <c r="Y133" s="58">
        <f>Y58*Constants!$E$6</f>
        <v>6189.2915609915635</v>
      </c>
      <c r="Z133" s="58">
        <f>Z58*Constants!$E$6</f>
        <v>5798.3045737586126</v>
      </c>
      <c r="AA133" s="58">
        <f>AA58*Constants!$E$6</f>
        <v>5519.8128849340537</v>
      </c>
      <c r="AB133" s="58">
        <f>AB58*Constants!$E$6</f>
        <v>4928.7488798493005</v>
      </c>
      <c r="AC133" s="58">
        <f>AC58*Constants!$E$6</f>
        <v>15318.163957074959</v>
      </c>
      <c r="AD133" s="58">
        <f>AD58*Constants!$E$6</f>
        <v>14187.043525174979</v>
      </c>
      <c r="AE133" s="58">
        <f>AE58*Constants!$E$6</f>
        <v>0</v>
      </c>
      <c r="AF133" s="58">
        <f>AF58*Constants!$E$6</f>
        <v>0</v>
      </c>
      <c r="AG133" s="58">
        <f>AG58*Constants!$E$6</f>
        <v>0</v>
      </c>
    </row>
    <row r="134" spans="1:33" ht="14.45" customHeight="1" x14ac:dyDescent="0.25">
      <c r="A134" s="575"/>
      <c r="B134" s="11" t="s">
        <v>1070</v>
      </c>
      <c r="C134" s="58">
        <f>C59*Constants!$E$6</f>
        <v>766.27906687595259</v>
      </c>
      <c r="D134" s="58">
        <f>D59*Constants!$E$6</f>
        <v>767.76997007782245</v>
      </c>
      <c r="E134" s="58">
        <f>E59*Constants!$E$6</f>
        <v>801.98544557930916</v>
      </c>
      <c r="F134" s="58">
        <f>F59*Constants!$E$6</f>
        <v>825.47682452837194</v>
      </c>
      <c r="G134" s="58">
        <f>G59*Constants!$E$6</f>
        <v>861.8099745848267</v>
      </c>
      <c r="H134" s="58">
        <f>H59*Constants!$E$6</f>
        <v>905.39193146351931</v>
      </c>
      <c r="I134" s="58">
        <f>I59*Constants!$E$6</f>
        <v>882.56963767510695</v>
      </c>
      <c r="J134" s="58">
        <f>J59*Constants!$E$6</f>
        <v>850.61142647733857</v>
      </c>
      <c r="K134" s="58">
        <f>K59*Constants!$E$6</f>
        <v>835.17701731517411</v>
      </c>
      <c r="L134" s="58">
        <f>L59*Constants!$E$6</f>
        <v>880.05364903163468</v>
      </c>
      <c r="M134" s="58">
        <f>M59*Constants!$E$6</f>
        <v>844.24645679454727</v>
      </c>
      <c r="N134" s="58">
        <f>N59*Constants!$E$6</f>
        <v>736.78009459321288</v>
      </c>
      <c r="O134" s="58">
        <f>O59*Constants!$E$6</f>
        <v>714.50051966466413</v>
      </c>
      <c r="P134" s="58">
        <f>P59*Constants!$E$6</f>
        <v>696.07864323611204</v>
      </c>
      <c r="Q134" s="58">
        <f>Q59*Constants!$E$6</f>
        <v>716.81114777434107</v>
      </c>
      <c r="R134" s="178">
        <f>R59*Constants!$E$6</f>
        <v>713.08079704408351</v>
      </c>
      <c r="S134" s="58">
        <f>S59*Constants!$E$6</f>
        <v>854.65621899923542</v>
      </c>
      <c r="T134" s="58">
        <f>T59*Constants!$E$6</f>
        <v>933.50156928907995</v>
      </c>
      <c r="U134" s="58">
        <f>U59*Constants!$E$6</f>
        <v>995.48166507702763</v>
      </c>
      <c r="V134" s="58">
        <f>V59*Constants!$E$6</f>
        <v>1453.4794741492158</v>
      </c>
      <c r="W134" s="58">
        <f>W59*Constants!$E$6</f>
        <v>1316.4651022465848</v>
      </c>
      <c r="X134" s="58">
        <f>X59*Constants!$E$6</f>
        <v>1283.5286910204857</v>
      </c>
      <c r="Y134" s="58">
        <f>Y59*Constants!$E$6</f>
        <v>1460.2393708939512</v>
      </c>
      <c r="Z134" s="58">
        <f>Z59*Constants!$E$6</f>
        <v>1404.2172882817247</v>
      </c>
      <c r="AA134" s="58">
        <f>AA59*Constants!$E$6</f>
        <v>1385.9186783933067</v>
      </c>
      <c r="AB134" s="58">
        <f>AB59*Constants!$E$6</f>
        <v>1346.1455217155792</v>
      </c>
      <c r="AC134" s="58">
        <f>AC59*Constants!$E$6</f>
        <v>1402.8898420112978</v>
      </c>
      <c r="AD134" s="58">
        <f>AD59*Constants!$E$6</f>
        <v>1400.7734454189072</v>
      </c>
      <c r="AE134" s="58">
        <f>AE59*Constants!$E$6</f>
        <v>0</v>
      </c>
      <c r="AF134" s="58">
        <f>AF59*Constants!$E$6</f>
        <v>0</v>
      </c>
      <c r="AG134" s="58">
        <f>AG59*Constants!$E$6</f>
        <v>0</v>
      </c>
    </row>
    <row r="135" spans="1:33" ht="15" customHeight="1" x14ac:dyDescent="0.25">
      <c r="A135" s="575"/>
      <c r="B135" s="7" t="s">
        <v>1071</v>
      </c>
      <c r="C135" s="57">
        <f>C60*Constants!$E$6</f>
        <v>7032.0714965049938</v>
      </c>
      <c r="D135" s="57">
        <f>D60*Constants!$E$6</f>
        <v>7015.9201349187506</v>
      </c>
      <c r="E135" s="57">
        <f>E60*Constants!$E$6</f>
        <v>7293.638581985474</v>
      </c>
      <c r="F135" s="57">
        <f>F60*Constants!$E$6</f>
        <v>7847.4845512350294</v>
      </c>
      <c r="G135" s="57">
        <f>G60*Constants!$E$6</f>
        <v>8327.5821387019132</v>
      </c>
      <c r="H135" s="57">
        <f>H60*Constants!$E$6</f>
        <v>8807.0239783915495</v>
      </c>
      <c r="I135" s="57">
        <f>I60*Constants!$E$6</f>
        <v>9134.5287204717333</v>
      </c>
      <c r="J135" s="57">
        <f>J60*Constants!$E$6</f>
        <v>9585.427632257064</v>
      </c>
      <c r="K135" s="57">
        <f>K60*Constants!$E$6</f>
        <v>9779.5291089182447</v>
      </c>
      <c r="L135" s="57">
        <f>L60*Constants!$E$6</f>
        <v>10208.01508871955</v>
      </c>
      <c r="M135" s="57">
        <f>M60*Constants!$E$6</f>
        <v>10566.185915092177</v>
      </c>
      <c r="N135" s="57">
        <f>N60*Constants!$E$6</f>
        <v>9931.0254175582631</v>
      </c>
      <c r="O135" s="57">
        <f>O60*Constants!$E$6</f>
        <v>10026.36740461481</v>
      </c>
      <c r="P135" s="57">
        <f>P60*Constants!$E$6</f>
        <v>9939.2871972771281</v>
      </c>
      <c r="Q135" s="57">
        <f>Q60*Constants!$E$6</f>
        <v>10272.298023670101</v>
      </c>
      <c r="R135" s="177">
        <f>R60*Constants!$E$6</f>
        <v>10016.905090484677</v>
      </c>
      <c r="S135" s="57">
        <f>S60*Constants!$E$6</f>
        <v>10997.043712835788</v>
      </c>
      <c r="T135" s="57">
        <f>T60*Constants!$E$6</f>
        <v>11309.692011604669</v>
      </c>
      <c r="U135" s="57">
        <f>U60*Constants!$E$6</f>
        <v>11388.188710606371</v>
      </c>
      <c r="V135" s="57">
        <f>V60*Constants!$E$6</f>
        <v>14298.122955643445</v>
      </c>
      <c r="W135" s="57">
        <f>W60*Constants!$E$6</f>
        <v>12796.814582960989</v>
      </c>
      <c r="X135" s="57">
        <f>X60*Constants!$E$6</f>
        <v>10226.590772717904</v>
      </c>
      <c r="Y135" s="57">
        <f>Y60*Constants!$E$6</f>
        <v>8921.9453830334569</v>
      </c>
      <c r="Z135" s="57">
        <f>Z60*Constants!$E$6</f>
        <v>8240.165722492713</v>
      </c>
      <c r="AA135" s="57">
        <f>AA60*Constants!$E$6</f>
        <v>7605.004599866098</v>
      </c>
      <c r="AB135" s="57">
        <f>AB60*Constants!$E$6</f>
        <v>6697.8044694007867</v>
      </c>
      <c r="AC135" s="57">
        <f>AC60*Constants!$E$6</f>
        <v>5337.4278168822939</v>
      </c>
      <c r="AD135" s="57">
        <f>AD60*Constants!$E$6</f>
        <v>4445.3680306684828</v>
      </c>
      <c r="AE135" s="57">
        <f>AE60*Constants!$E$6</f>
        <v>0</v>
      </c>
      <c r="AF135" s="57">
        <f>AF60*Constants!$E$6</f>
        <v>0</v>
      </c>
      <c r="AG135" s="57">
        <f>AG60*Constants!$E$6</f>
        <v>0</v>
      </c>
    </row>
    <row r="136" spans="1:33" ht="14.45" customHeight="1" x14ac:dyDescent="0.25">
      <c r="A136" s="575"/>
      <c r="B136" s="11" t="s">
        <v>1064</v>
      </c>
      <c r="C136" s="58">
        <f>C61*Constants!$E$6</f>
        <v>152.56311350649597</v>
      </c>
      <c r="D136" s="58">
        <f>D61*Constants!$E$6</f>
        <v>135.29847736684746</v>
      </c>
      <c r="E136" s="58">
        <f>E61*Constants!$E$6</f>
        <v>134.18742879129886</v>
      </c>
      <c r="F136" s="58">
        <f>F61*Constants!$E$6</f>
        <v>131.87862769408946</v>
      </c>
      <c r="G136" s="58">
        <f>G61*Constants!$E$6</f>
        <v>129.37089286230909</v>
      </c>
      <c r="H136" s="58">
        <f>H61*Constants!$E$6</f>
        <v>123.57579564411061</v>
      </c>
      <c r="I136" s="58">
        <f>I61*Constants!$E$6</f>
        <v>119.22746764726044</v>
      </c>
      <c r="J136" s="58">
        <f>J61*Constants!$E$6</f>
        <v>117.8119764375908</v>
      </c>
      <c r="K136" s="58">
        <f>K61*Constants!$E$6</f>
        <v>111.8641942465098</v>
      </c>
      <c r="L136" s="58">
        <f>L61*Constants!$E$6</f>
        <v>108.39675324788941</v>
      </c>
      <c r="M136" s="58">
        <f>M61*Constants!$E$6</f>
        <v>102.33990778169797</v>
      </c>
      <c r="N136" s="58">
        <f>N61*Constants!$E$6</f>
        <v>92.433133041016006</v>
      </c>
      <c r="O136" s="58">
        <f>O61*Constants!$E$6</f>
        <v>92.718667145479955</v>
      </c>
      <c r="P136" s="58">
        <f>P61*Constants!$E$6</f>
        <v>91.53563836828171</v>
      </c>
      <c r="Q136" s="58">
        <f>Q61*Constants!$E$6</f>
        <v>92.659356742310152</v>
      </c>
      <c r="R136" s="178">
        <f>R61*Constants!$E$6</f>
        <v>91.852998074279824</v>
      </c>
      <c r="S136" s="58">
        <f>S61*Constants!$E$6</f>
        <v>84.356362517774642</v>
      </c>
      <c r="T136" s="58">
        <f>T61*Constants!$E$6</f>
        <v>83.622220969798931</v>
      </c>
      <c r="U136" s="58">
        <f>U61*Constants!$E$6</f>
        <v>81.260560529154773</v>
      </c>
      <c r="V136" s="58">
        <f>V61*Constants!$E$6</f>
        <v>103.19405300753289</v>
      </c>
      <c r="W136" s="58">
        <f>W61*Constants!$E$6</f>
        <v>105.85277152568239</v>
      </c>
      <c r="X136" s="58">
        <f>X61*Constants!$E$6</f>
        <v>104.33875934452855</v>
      </c>
      <c r="Y136" s="58">
        <f>Y61*Constants!$E$6</f>
        <v>104.26598536150804</v>
      </c>
      <c r="Z136" s="58">
        <f>Z61*Constants!$E$6</f>
        <v>105.55490046085082</v>
      </c>
      <c r="AA136" s="58">
        <f>AA61*Constants!$E$6</f>
        <v>106.29146938290909</v>
      </c>
      <c r="AB136" s="58">
        <f>AB61*Constants!$E$6</f>
        <v>109.20214963743486</v>
      </c>
      <c r="AC136" s="58">
        <f>AC61*Constants!$E$6</f>
        <v>103.92746795934453</v>
      </c>
      <c r="AD136" s="58">
        <f>AD61*Constants!$E$6</f>
        <v>104.7939562444013</v>
      </c>
      <c r="AE136" s="58">
        <f>AE61*Constants!$E$6</f>
        <v>0</v>
      </c>
      <c r="AF136" s="58">
        <f>AF61*Constants!$E$6</f>
        <v>0</v>
      </c>
      <c r="AG136" s="58">
        <f>AG61*Constants!$E$6</f>
        <v>0</v>
      </c>
    </row>
    <row r="137" spans="1:33" ht="14.45" customHeight="1" x14ac:dyDescent="0.25">
      <c r="A137" s="575"/>
      <c r="B137" s="11" t="s">
        <v>1066</v>
      </c>
      <c r="C137" s="58">
        <f>C62*Constants!$E$6</f>
        <v>244.18812975475299</v>
      </c>
      <c r="D137" s="58">
        <f>D62*Constants!$E$6</f>
        <v>263.65108812908062</v>
      </c>
      <c r="E137" s="58">
        <f>E62*Constants!$E$6</f>
        <v>293.88905075765751</v>
      </c>
      <c r="F137" s="58">
        <f>F62*Constants!$E$6</f>
        <v>318.12971398658902</v>
      </c>
      <c r="G137" s="58">
        <f>G62*Constants!$E$6</f>
        <v>333.66973596356866</v>
      </c>
      <c r="H137" s="58">
        <f>H62*Constants!$E$6</f>
        <v>347.96701881621999</v>
      </c>
      <c r="I137" s="58">
        <f>I62*Constants!$E$6</f>
        <v>363.72071030595242</v>
      </c>
      <c r="J137" s="58">
        <f>J62*Constants!$E$6</f>
        <v>386.77248400718327</v>
      </c>
      <c r="K137" s="58">
        <f>K62*Constants!$E$6</f>
        <v>392.92701237916236</v>
      </c>
      <c r="L137" s="58">
        <f>L62*Constants!$E$6</f>
        <v>413.53681674331466</v>
      </c>
      <c r="M137" s="58">
        <f>M62*Constants!$E$6</f>
        <v>419.66883112296875</v>
      </c>
      <c r="N137" s="58">
        <f>N62*Constants!$E$6</f>
        <v>418.58776417870882</v>
      </c>
      <c r="O137" s="58">
        <f>O62*Constants!$E$6</f>
        <v>423.2715018355496</v>
      </c>
      <c r="P137" s="58">
        <f>P62*Constants!$E$6</f>
        <v>432.1677812169458</v>
      </c>
      <c r="Q137" s="58">
        <f>Q62*Constants!$E$6</f>
        <v>434.1024248346402</v>
      </c>
      <c r="R137" s="178">
        <f>R62*Constants!$E$6</f>
        <v>437.93901324983165</v>
      </c>
      <c r="S137" s="58">
        <f>S62*Constants!$E$6</f>
        <v>501.28637220607726</v>
      </c>
      <c r="T137" s="58">
        <f>T62*Constants!$E$6</f>
        <v>644.44780885162163</v>
      </c>
      <c r="U137" s="58">
        <f>U62*Constants!$E$6</f>
        <v>646.98296741246543</v>
      </c>
      <c r="V137" s="58">
        <f>V62*Constants!$E$6</f>
        <v>364.3888740773811</v>
      </c>
      <c r="W137" s="58">
        <f>W62*Constants!$E$6</f>
        <v>378.34886595560567</v>
      </c>
      <c r="X137" s="58">
        <f>X62*Constants!$E$6</f>
        <v>358.37819359033131</v>
      </c>
      <c r="Y137" s="58">
        <f>Y62*Constants!$E$6</f>
        <v>350.78270020554942</v>
      </c>
      <c r="Z137" s="58">
        <f>Z62*Constants!$E$6</f>
        <v>354.69048169336492</v>
      </c>
      <c r="AA137" s="58">
        <f>AA62*Constants!$E$6</f>
        <v>378.56295675846093</v>
      </c>
      <c r="AB137" s="58">
        <f>AB62*Constants!$E$6</f>
        <v>371.41157827887014</v>
      </c>
      <c r="AC137" s="58">
        <f>AC62*Constants!$E$6</f>
        <v>364.88484169682442</v>
      </c>
      <c r="AD137" s="58">
        <f>AD62*Constants!$E$6</f>
        <v>367.55724471899453</v>
      </c>
      <c r="AE137" s="58">
        <f>AE62*Constants!$E$6</f>
        <v>0</v>
      </c>
      <c r="AF137" s="58">
        <f>AF62*Constants!$E$6</f>
        <v>0</v>
      </c>
      <c r="AG137" s="58">
        <f>AG62*Constants!$E$6</f>
        <v>0</v>
      </c>
    </row>
    <row r="138" spans="1:33" ht="14.45" customHeight="1" x14ac:dyDescent="0.25">
      <c r="A138" s="575"/>
      <c r="B138" s="11" t="s">
        <v>1068</v>
      </c>
      <c r="C138" s="58">
        <f>C63*Constants!$E$6</f>
        <v>6635.3202532437444</v>
      </c>
      <c r="D138" s="58">
        <f>D63*Constants!$E$6</f>
        <v>6616.9705694228223</v>
      </c>
      <c r="E138" s="58">
        <f>E63*Constants!$E$6</f>
        <v>6865.5621024365173</v>
      </c>
      <c r="F138" s="58">
        <f>F63*Constants!$E$6</f>
        <v>7397.476209554352</v>
      </c>
      <c r="G138" s="58">
        <f>G63*Constants!$E$6</f>
        <v>7864.541509876035</v>
      </c>
      <c r="H138" s="58">
        <f>H63*Constants!$E$6</f>
        <v>8335.4811639312193</v>
      </c>
      <c r="I138" s="58">
        <f>I63*Constants!$E$6</f>
        <v>8651.580542518519</v>
      </c>
      <c r="J138" s="58">
        <f>J63*Constants!$E$6</f>
        <v>9080.8431718122883</v>
      </c>
      <c r="K138" s="58">
        <f>K63*Constants!$E$6</f>
        <v>9274.7379022925725</v>
      </c>
      <c r="L138" s="58">
        <f>L63*Constants!$E$6</f>
        <v>9686.0815187283461</v>
      </c>
      <c r="M138" s="58">
        <f>M63*Constants!$E$6</f>
        <v>10044.17717618751</v>
      </c>
      <c r="N138" s="58">
        <f>N63*Constants!$E$6</f>
        <v>9420.0045203385362</v>
      </c>
      <c r="O138" s="58">
        <f>O63*Constants!$E$6</f>
        <v>9510.3772356337813</v>
      </c>
      <c r="P138" s="58">
        <f>P63*Constants!$E$6</f>
        <v>9415.5837776919016</v>
      </c>
      <c r="Q138" s="58">
        <f>Q63*Constants!$E$6</f>
        <v>9745.5362420931506</v>
      </c>
      <c r="R138" s="178">
        <f>R63*Constants!$E$6</f>
        <v>9487.1130791605647</v>
      </c>
      <c r="S138" s="58">
        <f>S63*Constants!$E$6</f>
        <v>10411.400978111937</v>
      </c>
      <c r="T138" s="58">
        <f>T63*Constants!$E$6</f>
        <v>10581.62198178325</v>
      </c>
      <c r="U138" s="58">
        <f>U63*Constants!$E$6</f>
        <v>10659.945182664749</v>
      </c>
      <c r="V138" s="58">
        <f>V63*Constants!$E$6</f>
        <v>13830.540028558531</v>
      </c>
      <c r="W138" s="58">
        <f>W63*Constants!$E$6</f>
        <v>12312.612945479701</v>
      </c>
      <c r="X138" s="58">
        <f>X63*Constants!$E$6</f>
        <v>9763.8738197830426</v>
      </c>
      <c r="Y138" s="58">
        <f>Y63*Constants!$E$6</f>
        <v>8466.8966974663999</v>
      </c>
      <c r="Z138" s="58">
        <f>Z63*Constants!$E$6</f>
        <v>7779.9203403384981</v>
      </c>
      <c r="AA138" s="58">
        <f>AA63*Constants!$E$6</f>
        <v>7120.1501737247281</v>
      </c>
      <c r="AB138" s="58">
        <f>AB63*Constants!$E$6</f>
        <v>6217.1907414844809</v>
      </c>
      <c r="AC138" s="58">
        <f>AC63*Constants!$E$6</f>
        <v>4868.6155072261254</v>
      </c>
      <c r="AD138" s="58">
        <f>AD63*Constants!$E$6</f>
        <v>3973.0168297050868</v>
      </c>
      <c r="AE138" s="58">
        <f>AE63*Constants!$E$6</f>
        <v>0</v>
      </c>
      <c r="AF138" s="58">
        <f>AF63*Constants!$E$6</f>
        <v>0</v>
      </c>
      <c r="AG138" s="58">
        <f>AG63*Constants!$E$6</f>
        <v>0</v>
      </c>
    </row>
    <row r="139" spans="1:33" ht="15" customHeight="1" x14ac:dyDescent="0.25">
      <c r="A139" s="575"/>
      <c r="B139" s="7" t="s">
        <v>1073</v>
      </c>
      <c r="C139" s="57">
        <f>C64*Constants!$E$6</f>
        <v>36978.565263480552</v>
      </c>
      <c r="D139" s="57">
        <f>D64*Constants!$E$6</f>
        <v>39752.603812193462</v>
      </c>
      <c r="E139" s="57">
        <f>E64*Constants!$E$6</f>
        <v>39439.62469306709</v>
      </c>
      <c r="F139" s="57">
        <f>F64*Constants!$E$6</f>
        <v>49812.443054866068</v>
      </c>
      <c r="G139" s="57">
        <f>G64*Constants!$E$6</f>
        <v>58438.808986501259</v>
      </c>
      <c r="H139" s="57">
        <f>H64*Constants!$E$6</f>
        <v>60604.970987863591</v>
      </c>
      <c r="I139" s="57">
        <f>I64*Constants!$E$6</f>
        <v>64083.41224075279</v>
      </c>
      <c r="J139" s="57">
        <f>J64*Constants!$E$6</f>
        <v>63719.479120761338</v>
      </c>
      <c r="K139" s="57">
        <f>K64*Constants!$E$6</f>
        <v>59449.140777816327</v>
      </c>
      <c r="L139" s="57">
        <f>L64*Constants!$E$6</f>
        <v>60250.862043990077</v>
      </c>
      <c r="M139" s="57">
        <f>M64*Constants!$E$6</f>
        <v>35198.43196566464</v>
      </c>
      <c r="N139" s="57">
        <f>N64*Constants!$E$6</f>
        <v>46055.368626866475</v>
      </c>
      <c r="O139" s="57">
        <f>O64*Constants!$E$6</f>
        <v>53409.210493047925</v>
      </c>
      <c r="P139" s="57">
        <f>P64*Constants!$E$6</f>
        <v>51931.784600181709</v>
      </c>
      <c r="Q139" s="57">
        <f>Q64*Constants!$E$6</f>
        <v>43328.259931908236</v>
      </c>
      <c r="R139" s="177">
        <f>R64*Constants!$E$6</f>
        <v>53326.603117553437</v>
      </c>
      <c r="S139" s="57">
        <f>S64*Constants!$E$6</f>
        <v>53769.637474172159</v>
      </c>
      <c r="T139" s="57">
        <f>T64*Constants!$E$6</f>
        <v>48168.487775378679</v>
      </c>
      <c r="U139" s="57">
        <f>U64*Constants!$E$6</f>
        <v>41088.47404679039</v>
      </c>
      <c r="V139" s="57">
        <f>V64*Constants!$E$6</f>
        <v>36649.120390774646</v>
      </c>
      <c r="W139" s="57">
        <f>W64*Constants!$E$6</f>
        <v>36118.147098712077</v>
      </c>
      <c r="X139" s="57">
        <f>X64*Constants!$E$6</f>
        <v>36719.364246969148</v>
      </c>
      <c r="Y139" s="57">
        <f>Y64*Constants!$E$6</f>
        <v>35742.290180577795</v>
      </c>
      <c r="Z139" s="57">
        <f>Z64*Constants!$E$6</f>
        <v>34908.818656873395</v>
      </c>
      <c r="AA139" s="57">
        <f>AA64*Constants!$E$6</f>
        <v>36470.844213063829</v>
      </c>
      <c r="AB139" s="57">
        <f>AB64*Constants!$E$6</f>
        <v>39629.174936435236</v>
      </c>
      <c r="AC139" s="57">
        <f>AC64*Constants!$E$6</f>
        <v>40432.52542827795</v>
      </c>
      <c r="AD139" s="57">
        <f>AD64*Constants!$E$6</f>
        <v>37944.981116388211</v>
      </c>
      <c r="AE139" s="57">
        <f>AE64*Constants!$E$6</f>
        <v>0</v>
      </c>
      <c r="AF139" s="57">
        <f>AF64*Constants!$E$6</f>
        <v>0</v>
      </c>
      <c r="AG139" s="57">
        <f>AG64*Constants!$E$6</f>
        <v>0</v>
      </c>
    </row>
    <row r="140" spans="1:33" ht="14.45" customHeight="1" x14ac:dyDescent="0.25">
      <c r="A140" s="575"/>
      <c r="B140" s="11" t="s">
        <v>1074</v>
      </c>
      <c r="C140" s="58">
        <f>C65*Constants!$E$6</f>
        <v>1291.4013716217644</v>
      </c>
      <c r="D140" s="58">
        <f>D65*Constants!$E$6</f>
        <v>1687.0784209600001</v>
      </c>
      <c r="E140" s="58">
        <f>E65*Constants!$E$6</f>
        <v>1339.0414290744382</v>
      </c>
      <c r="F140" s="58">
        <f>F65*Constants!$E$6</f>
        <v>1335.6509724014006</v>
      </c>
      <c r="G140" s="58">
        <f>G65*Constants!$E$6</f>
        <v>1326.7064439531764</v>
      </c>
      <c r="H140" s="58">
        <f>H65*Constants!$E$6</f>
        <v>1634.4179484552724</v>
      </c>
      <c r="I140" s="58">
        <f>I65*Constants!$E$6</f>
        <v>1528.7070903023264</v>
      </c>
      <c r="J140" s="58">
        <f>J65*Constants!$E$6</f>
        <v>1518.9819880359578</v>
      </c>
      <c r="K140" s="58">
        <f>K65*Constants!$E$6</f>
        <v>1524.6079914097159</v>
      </c>
      <c r="L140" s="58">
        <f>L65*Constants!$E$6</f>
        <v>1661.9051587174488</v>
      </c>
      <c r="M140" s="58">
        <f>M65*Constants!$E$6</f>
        <v>1699.5902872907204</v>
      </c>
      <c r="N140" s="58">
        <f>N65*Constants!$E$6</f>
        <v>1818.4546156598399</v>
      </c>
      <c r="O140" s="58">
        <f>O65*Constants!$E$6</f>
        <v>1663.3094189669057</v>
      </c>
      <c r="P140" s="58">
        <f>P65*Constants!$E$6</f>
        <v>1690.0111885655722</v>
      </c>
      <c r="Q140" s="58">
        <f>Q65*Constants!$E$6</f>
        <v>1447.9993830584424</v>
      </c>
      <c r="R140" s="178">
        <f>R65*Constants!$E$6</f>
        <v>1851.2204990675291</v>
      </c>
      <c r="S140" s="58">
        <f>S65*Constants!$E$6</f>
        <v>1782.8431933931372</v>
      </c>
      <c r="T140" s="58">
        <f>T65*Constants!$E$6</f>
        <v>1669.2473666879712</v>
      </c>
      <c r="U140" s="58">
        <f>U65*Constants!$E$6</f>
        <v>1523.2515392400001</v>
      </c>
      <c r="V140" s="58">
        <f>V65*Constants!$E$6</f>
        <v>1510.6338897073117</v>
      </c>
      <c r="W140" s="58">
        <f>W65*Constants!$E$6</f>
        <v>1677.04335644</v>
      </c>
      <c r="X140" s="58">
        <f>X65*Constants!$E$6</f>
        <v>1501.4000378000003</v>
      </c>
      <c r="Y140" s="58">
        <f>Y65*Constants!$E$6</f>
        <v>1427.1168087199999</v>
      </c>
      <c r="Z140" s="58">
        <f>Z65*Constants!$E$6</f>
        <v>1455.6781461999999</v>
      </c>
      <c r="AA140" s="58">
        <f>AA65*Constants!$E$6</f>
        <v>1558.1070592000001</v>
      </c>
      <c r="AB140" s="58">
        <f>AB65*Constants!$E$6</f>
        <v>3467.8570301599998</v>
      </c>
      <c r="AC140" s="58">
        <f>AC65*Constants!$E$6</f>
        <v>3852.9303639599989</v>
      </c>
      <c r="AD140" s="58">
        <f>AD65*Constants!$E$6</f>
        <v>3852.9303639599989</v>
      </c>
      <c r="AE140" s="58">
        <f>AE65*Constants!$E$6</f>
        <v>0</v>
      </c>
      <c r="AF140" s="58">
        <f>AF65*Constants!$E$6</f>
        <v>0</v>
      </c>
      <c r="AG140" s="58">
        <f>AG65*Constants!$E$6</f>
        <v>0</v>
      </c>
    </row>
    <row r="141" spans="1:33" ht="14.45" customHeight="1" x14ac:dyDescent="0.25">
      <c r="A141" s="575"/>
      <c r="B141" s="11" t="s">
        <v>1075</v>
      </c>
      <c r="C141" s="58">
        <f>C66*Constants!$E$6</f>
        <v>2026.8519699999999</v>
      </c>
      <c r="D141" s="58">
        <f>D66*Constants!$E$6</f>
        <v>1836.1643299999996</v>
      </c>
      <c r="E141" s="58">
        <f>E66*Constants!$E$6</f>
        <v>1206.1978499999998</v>
      </c>
      <c r="F141" s="58">
        <f>F66*Constants!$E$6</f>
        <v>1178.76187</v>
      </c>
      <c r="G141" s="58">
        <f>G66*Constants!$E$6</f>
        <v>1214.9137000000001</v>
      </c>
      <c r="H141" s="58">
        <f>H66*Constants!$E$6</f>
        <v>1616.2975400000003</v>
      </c>
      <c r="I141" s="58">
        <f>I66*Constants!$E$6</f>
        <v>1726.6477799999998</v>
      </c>
      <c r="J141" s="58">
        <f>J66*Constants!$E$6</f>
        <v>2064.3680199999994</v>
      </c>
      <c r="K141" s="58">
        <f>K66*Constants!$E$6</f>
        <v>2148.26755</v>
      </c>
      <c r="L141" s="58">
        <f>L66*Constants!$E$6</f>
        <v>2003.2054900000003</v>
      </c>
      <c r="M141" s="58">
        <f>M66*Constants!$E$6</f>
        <v>2249.9777300000001</v>
      </c>
      <c r="N141" s="58">
        <f>N66*Constants!$E$6</f>
        <v>1795.16194</v>
      </c>
      <c r="O141" s="58">
        <f>O66*Constants!$E$6</f>
        <v>1515.8</v>
      </c>
      <c r="P141" s="58">
        <f>P66*Constants!$E$6</f>
        <v>3719.6974100000002</v>
      </c>
      <c r="Q141" s="58">
        <f>Q66*Constants!$E$6</f>
        <v>4113.199090000001</v>
      </c>
      <c r="R141" s="178">
        <f>R66*Constants!$E$6</f>
        <v>3824.21182</v>
      </c>
      <c r="S141" s="58">
        <f>S66*Constants!$E$6</f>
        <v>3083.6677300000001</v>
      </c>
      <c r="T141" s="58">
        <f>T66*Constants!$E$6</f>
        <v>2289.76748</v>
      </c>
      <c r="U141" s="58">
        <f>U66*Constants!$E$6</f>
        <v>1068.7905799999999</v>
      </c>
      <c r="V141" s="58">
        <f>V66*Constants!$E$6</f>
        <v>1704.82026</v>
      </c>
      <c r="W141" s="58">
        <f>W66*Constants!$E$6</f>
        <v>3401.9099399999991</v>
      </c>
      <c r="X141" s="58">
        <f>X66*Constants!$E$6</f>
        <v>4388.6199500000002</v>
      </c>
      <c r="Y141" s="58">
        <f>Y66*Constants!$E$6</f>
        <v>3992.9203600000001</v>
      </c>
      <c r="Z141" s="58">
        <f>Z66*Constants!$E$6</f>
        <v>4676.6977399999996</v>
      </c>
      <c r="AA141" s="58">
        <f>AA66*Constants!$E$6</f>
        <v>5776.1074800000006</v>
      </c>
      <c r="AB141" s="58">
        <f>AB66*Constants!$E$6</f>
        <v>4630.39005</v>
      </c>
      <c r="AC141" s="58">
        <f>AC66*Constants!$E$6</f>
        <v>4343.2975299999989</v>
      </c>
      <c r="AD141" s="58">
        <f>AD66*Constants!$E$6</f>
        <v>4722.3233199999995</v>
      </c>
      <c r="AE141" s="58">
        <f>AE66*Constants!$E$6</f>
        <v>0</v>
      </c>
      <c r="AF141" s="58">
        <f>AF66*Constants!$E$6</f>
        <v>0</v>
      </c>
      <c r="AG141" s="58">
        <f>AG66*Constants!$E$6</f>
        <v>0</v>
      </c>
    </row>
    <row r="142" spans="1:33" ht="14.45" customHeight="1" x14ac:dyDescent="0.25">
      <c r="A142" s="575"/>
      <c r="B142" s="11" t="s">
        <v>1076</v>
      </c>
      <c r="C142" s="58">
        <f>C67*Constants!$E$6</f>
        <v>6079.9278896800015</v>
      </c>
      <c r="D142" s="58">
        <f>D67*Constants!$E$6</f>
        <v>5874.3621999199986</v>
      </c>
      <c r="E142" s="58">
        <f>E67*Constants!$E$6</f>
        <v>6226.6160193600008</v>
      </c>
      <c r="F142" s="58">
        <f>F67*Constants!$E$6</f>
        <v>6151.8710012800002</v>
      </c>
      <c r="G142" s="58">
        <f>G67*Constants!$E$6</f>
        <v>6957.9990106000014</v>
      </c>
      <c r="H142" s="58">
        <f>H67*Constants!$E$6</f>
        <v>6845.2865733200006</v>
      </c>
      <c r="I142" s="58">
        <f>I67*Constants!$E$6</f>
        <v>6493.1056331200007</v>
      </c>
      <c r="J142" s="58">
        <f>J67*Constants!$E$6</f>
        <v>6811.1973697600015</v>
      </c>
      <c r="K142" s="58">
        <f>K67*Constants!$E$6</f>
        <v>6034.9625518799994</v>
      </c>
      <c r="L142" s="58">
        <f>L67*Constants!$E$6</f>
        <v>6298.3661961199996</v>
      </c>
      <c r="M142" s="58">
        <f>M67*Constants!$E$6</f>
        <v>5875.0336230000003</v>
      </c>
      <c r="N142" s="58">
        <f>N67*Constants!$E$6</f>
        <v>6040.5406767999993</v>
      </c>
      <c r="O142" s="58">
        <f>O67*Constants!$E$6</f>
        <v>6067.1950891200004</v>
      </c>
      <c r="P142" s="58">
        <f>P67*Constants!$E$6</f>
        <v>7510.0913822000002</v>
      </c>
      <c r="Q142" s="58">
        <f>Q67*Constants!$E$6</f>
        <v>11383.198152920002</v>
      </c>
      <c r="R142" s="178">
        <f>R67*Constants!$E$6</f>
        <v>12289.301832440002</v>
      </c>
      <c r="S142" s="58">
        <f>S67*Constants!$E$6</f>
        <v>14226.221140399997</v>
      </c>
      <c r="T142" s="58">
        <f>T67*Constants!$E$6</f>
        <v>12448.4918438</v>
      </c>
      <c r="U142" s="58">
        <f>U67*Constants!$E$6</f>
        <v>10404.677478200001</v>
      </c>
      <c r="V142" s="58">
        <f>V67*Constants!$E$6</f>
        <v>8635.4738485200032</v>
      </c>
      <c r="W142" s="58">
        <f>W67*Constants!$E$6</f>
        <v>8963.4842871199999</v>
      </c>
      <c r="X142" s="58">
        <f>X67*Constants!$E$6</f>
        <v>8257.2175273600005</v>
      </c>
      <c r="Y142" s="58">
        <f>Y67*Constants!$E$6</f>
        <v>9309.2969890000004</v>
      </c>
      <c r="Z142" s="58">
        <f>Z67*Constants!$E$6</f>
        <v>7760.5071072000019</v>
      </c>
      <c r="AA142" s="58">
        <f>AA67*Constants!$E$6</f>
        <v>8713.6342247600005</v>
      </c>
      <c r="AB142" s="58">
        <f>AB67*Constants!$E$6</f>
        <v>9349.8895893600002</v>
      </c>
      <c r="AC142" s="58">
        <f>AC67*Constants!$E$6</f>
        <v>10166.956109680001</v>
      </c>
      <c r="AD142" s="58">
        <f>AD67*Constants!$E$6</f>
        <v>9522.2529591152088</v>
      </c>
      <c r="AE142" s="58">
        <f>AE67*Constants!$E$6</f>
        <v>0</v>
      </c>
      <c r="AF142" s="58">
        <f>AF67*Constants!$E$6</f>
        <v>0</v>
      </c>
      <c r="AG142" s="58">
        <f>AG67*Constants!$E$6</f>
        <v>0</v>
      </c>
    </row>
    <row r="143" spans="1:33" ht="14.45" customHeight="1" x14ac:dyDescent="0.25">
      <c r="A143" s="575"/>
      <c r="B143" s="11" t="s">
        <v>1077</v>
      </c>
      <c r="C143" s="58">
        <f>C68*Constants!$E$6</f>
        <v>4626.3474455460519</v>
      </c>
      <c r="D143" s="58">
        <f>D68*Constants!$E$6</f>
        <v>4562.0739718465175</v>
      </c>
      <c r="E143" s="58">
        <f>E68*Constants!$E$6</f>
        <v>4844.0805984074586</v>
      </c>
      <c r="F143" s="58">
        <f>F68*Constants!$E$6</f>
        <v>4856.4388958701356</v>
      </c>
      <c r="G143" s="58">
        <f>G68*Constants!$E$6</f>
        <v>6758.0858031474927</v>
      </c>
      <c r="H143" s="58">
        <f>H68*Constants!$E$6</f>
        <v>6273.0202658028766</v>
      </c>
      <c r="I143" s="58">
        <f>I68*Constants!$E$6</f>
        <v>7944.0374298767292</v>
      </c>
      <c r="J143" s="58">
        <f>J68*Constants!$E$6</f>
        <v>6255.038053463496</v>
      </c>
      <c r="K143" s="58">
        <f>K68*Constants!$E$6</f>
        <v>5631.4014224285083</v>
      </c>
      <c r="L143" s="58">
        <f>L68*Constants!$E$6</f>
        <v>5139.3323680110789</v>
      </c>
      <c r="M143" s="58">
        <f>M68*Constants!$E$6</f>
        <v>6412.8756947671518</v>
      </c>
      <c r="N143" s="58">
        <f>N68*Constants!$E$6</f>
        <v>6140.4003909150561</v>
      </c>
      <c r="O143" s="58">
        <f>O68*Constants!$E$6</f>
        <v>7098.750934132202</v>
      </c>
      <c r="P143" s="58">
        <f>P68*Constants!$E$6</f>
        <v>7021.4897876098021</v>
      </c>
      <c r="Q143" s="58">
        <f>Q68*Constants!$E$6</f>
        <v>6977.9152356962531</v>
      </c>
      <c r="R143" s="178">
        <f>R68*Constants!$E$6</f>
        <v>7374.5644071791194</v>
      </c>
      <c r="S143" s="58">
        <f>S68*Constants!$E$6</f>
        <v>7504.4941205974201</v>
      </c>
      <c r="T143" s="58">
        <f>T68*Constants!$E$6</f>
        <v>9768.1203513073215</v>
      </c>
      <c r="U143" s="58">
        <f>U68*Constants!$E$6</f>
        <v>8663.2822402450565</v>
      </c>
      <c r="V143" s="58">
        <f>V68*Constants!$E$6</f>
        <v>11942.367567662779</v>
      </c>
      <c r="W143" s="58">
        <f>W68*Constants!$E$6</f>
        <v>9419.4888492791124</v>
      </c>
      <c r="X143" s="58">
        <f>X68*Constants!$E$6</f>
        <v>8579.0832716045825</v>
      </c>
      <c r="Y143" s="58">
        <f>Y68*Constants!$E$6</f>
        <v>7586.8824020369366</v>
      </c>
      <c r="Z143" s="58">
        <f>Z68*Constants!$E$6</f>
        <v>8380.8789999330857</v>
      </c>
      <c r="AA143" s="58">
        <f>AA68*Constants!$E$6</f>
        <v>7285.2815673988125</v>
      </c>
      <c r="AB143" s="58">
        <f>AB68*Constants!$E$6</f>
        <v>8147.6939061093899</v>
      </c>
      <c r="AC143" s="58">
        <f>AC68*Constants!$E$6</f>
        <v>9027.8370160045924</v>
      </c>
      <c r="AD143" s="58">
        <f>AD68*Constants!$E$6</f>
        <v>7067.8283442741294</v>
      </c>
      <c r="AE143" s="58">
        <f>AE68*Constants!$E$6</f>
        <v>0</v>
      </c>
      <c r="AF143" s="58">
        <f>AF68*Constants!$E$6</f>
        <v>0</v>
      </c>
      <c r="AG143" s="58">
        <f>AG68*Constants!$E$6</f>
        <v>0</v>
      </c>
    </row>
    <row r="144" spans="1:33" ht="14.45" customHeight="1" x14ac:dyDescent="0.25">
      <c r="A144" s="575"/>
      <c r="B144" s="11" t="s">
        <v>1078</v>
      </c>
      <c r="C144" s="58">
        <f>C69*Constants!$E$6</f>
        <v>22363.2679176704</v>
      </c>
      <c r="D144" s="58">
        <f>D69*Constants!$E$6</f>
        <v>25221.465957836805</v>
      </c>
      <c r="E144" s="58">
        <f>E69*Constants!$E$6</f>
        <v>25274.333015096003</v>
      </c>
      <c r="F144" s="58">
        <f>F69*Constants!$E$6</f>
        <v>30301.018804947198</v>
      </c>
      <c r="G144" s="58">
        <f>G69*Constants!$E$6</f>
        <v>35634.232237355202</v>
      </c>
      <c r="H144" s="58">
        <f>H69*Constants!$E$6</f>
        <v>38309.814981873598</v>
      </c>
      <c r="I144" s="58">
        <f>I69*Constants!$E$6</f>
        <v>40672.056163003203</v>
      </c>
      <c r="J144" s="58">
        <f>J69*Constants!$E$6</f>
        <v>41376.701349263996</v>
      </c>
      <c r="K144" s="58">
        <f>K69*Constants!$E$6</f>
        <v>42795.688886374403</v>
      </c>
      <c r="L144" s="58">
        <f>L69*Constants!$E$6</f>
        <v>42728.931555279996</v>
      </c>
      <c r="M144" s="58">
        <f>M69*Constants!$E$6</f>
        <v>16509.766289299205</v>
      </c>
      <c r="N144" s="58">
        <f>N69*Constants!$E$6</f>
        <v>25211.666715078401</v>
      </c>
      <c r="O144" s="58">
        <f>O69*Constants!$E$6</f>
        <v>32003.709185577598</v>
      </c>
      <c r="P144" s="58">
        <f>P69*Constants!$E$6</f>
        <v>27019.307482521603</v>
      </c>
      <c r="Q144" s="58">
        <f>Q69*Constants!$E$6</f>
        <v>13511.421859929604</v>
      </c>
      <c r="R144" s="178">
        <f>R69*Constants!$E$6</f>
        <v>22277.169627635198</v>
      </c>
      <c r="S144" s="58">
        <f>S69*Constants!$E$6</f>
        <v>22120.252495411201</v>
      </c>
      <c r="T144" s="58">
        <f>T69*Constants!$E$6</f>
        <v>21331.6642576704</v>
      </c>
      <c r="U144" s="58">
        <f>U69*Constants!$E$6</f>
        <v>18781.147450428802</v>
      </c>
      <c r="V144" s="58">
        <f>V69*Constants!$E$6</f>
        <v>12246.765783984001</v>
      </c>
      <c r="W144" s="58">
        <f>W69*Constants!$E$6</f>
        <v>10572.602764780797</v>
      </c>
      <c r="X144" s="58">
        <f>X69*Constants!$E$6</f>
        <v>11903.3039715584</v>
      </c>
      <c r="Y144" s="58">
        <f>Y69*Constants!$E$6</f>
        <v>11584.939061724799</v>
      </c>
      <c r="Z144" s="58">
        <f>Z69*Constants!$E$6</f>
        <v>11073.276350761598</v>
      </c>
      <c r="AA144" s="58">
        <f>AA69*Constants!$E$6</f>
        <v>11574.686643187202</v>
      </c>
      <c r="AB144" s="58">
        <f>AB69*Constants!$E$6</f>
        <v>10894.037237539198</v>
      </c>
      <c r="AC144" s="58">
        <f>AC69*Constants!$E$6</f>
        <v>9877.3052854464004</v>
      </c>
      <c r="AD144" s="58">
        <f>AD69*Constants!$E$6</f>
        <v>9586.7999209279988</v>
      </c>
      <c r="AE144" s="58">
        <f>AE69*Constants!$E$6</f>
        <v>0</v>
      </c>
      <c r="AF144" s="58">
        <f>AF69*Constants!$E$6</f>
        <v>0</v>
      </c>
      <c r="AG144" s="58">
        <f>AG69*Constants!$E$6</f>
        <v>0</v>
      </c>
    </row>
    <row r="145" spans="1:34" ht="14.45" customHeight="1" x14ac:dyDescent="0.25">
      <c r="A145" s="575"/>
      <c r="B145" s="11" t="s">
        <v>1079</v>
      </c>
      <c r="C145" s="58">
        <f>C70*Constants!$E$6</f>
        <v>590.76866896233162</v>
      </c>
      <c r="D145" s="58">
        <f>D70*Constants!$E$6</f>
        <v>571.45893163014125</v>
      </c>
      <c r="E145" s="58">
        <f>E70*Constants!$E$6</f>
        <v>549.35578112918745</v>
      </c>
      <c r="F145" s="58">
        <f>F70*Constants!$E$6</f>
        <v>5988.7015103673302</v>
      </c>
      <c r="G145" s="58">
        <f>G70*Constants!$E$6</f>
        <v>6546.87179144538</v>
      </c>
      <c r="H145" s="58">
        <f>H70*Constants!$E$6</f>
        <v>5926.1336784118466</v>
      </c>
      <c r="I145" s="58">
        <f>I70*Constants!$E$6</f>
        <v>5718.8581444505398</v>
      </c>
      <c r="J145" s="58">
        <f>J70*Constants!$E$6</f>
        <v>5693.1923402378952</v>
      </c>
      <c r="K145" s="58">
        <f>K70*Constants!$E$6</f>
        <v>1314.2123757237066</v>
      </c>
      <c r="L145" s="58">
        <f>L70*Constants!$E$6</f>
        <v>2419.1212758615443</v>
      </c>
      <c r="M145" s="58">
        <f>M70*Constants!$E$6</f>
        <v>2451.1883413075639</v>
      </c>
      <c r="N145" s="58">
        <f>N70*Constants!$E$6</f>
        <v>5049.1442884131702</v>
      </c>
      <c r="O145" s="58">
        <f>O70*Constants!$E$6</f>
        <v>5060.4458652512185</v>
      </c>
      <c r="P145" s="58">
        <f>P70*Constants!$E$6</f>
        <v>4971.187349284728</v>
      </c>
      <c r="Q145" s="58">
        <f>Q70*Constants!$E$6</f>
        <v>5894.5262103039395</v>
      </c>
      <c r="R145" s="178">
        <f>R70*Constants!$E$6</f>
        <v>5710.1349312315842</v>
      </c>
      <c r="S145" s="58">
        <f>S70*Constants!$E$6</f>
        <v>5052.1587943704026</v>
      </c>
      <c r="T145" s="58">
        <f>T70*Constants!$E$6</f>
        <v>661.1964759129861</v>
      </c>
      <c r="U145" s="58">
        <f>U70*Constants!$E$6</f>
        <v>647.32475867653227</v>
      </c>
      <c r="V145" s="58">
        <f>V70*Constants!$E$6</f>
        <v>609.0590409005473</v>
      </c>
      <c r="W145" s="58">
        <f>W70*Constants!$E$6</f>
        <v>2083.6179010921596</v>
      </c>
      <c r="X145" s="58">
        <f>X70*Constants!$E$6</f>
        <v>2089.7394886461675</v>
      </c>
      <c r="Y145" s="58">
        <f>Y70*Constants!$E$6</f>
        <v>1841.1345590960595</v>
      </c>
      <c r="Z145" s="58">
        <f>Z70*Constants!$E$6</f>
        <v>1561.7803127787115</v>
      </c>
      <c r="AA145" s="58">
        <f>AA70*Constants!$E$6</f>
        <v>1563.0272385178082</v>
      </c>
      <c r="AB145" s="58">
        <f>AB70*Constants!$E$6</f>
        <v>3139.3071232666457</v>
      </c>
      <c r="AC145" s="58">
        <f>AC70*Constants!$E$6</f>
        <v>3164.1991231869624</v>
      </c>
      <c r="AD145" s="58">
        <f>AD70*Constants!$E$6</f>
        <v>3192.8462081108764</v>
      </c>
      <c r="AE145" s="58">
        <f>AE70*Constants!$E$6</f>
        <v>0</v>
      </c>
      <c r="AF145" s="58">
        <f>AF70*Constants!$E$6</f>
        <v>0</v>
      </c>
      <c r="AG145" s="58">
        <f>AG70*Constants!$E$6</f>
        <v>0</v>
      </c>
    </row>
    <row r="146" spans="1:34" ht="15" customHeight="1" x14ac:dyDescent="0.25">
      <c r="A146" s="575"/>
      <c r="B146" s="7" t="s">
        <v>1080</v>
      </c>
      <c r="C146" s="57">
        <f>C71*Constants!$E$6</f>
        <v>161.32017474309319</v>
      </c>
      <c r="D146" s="57">
        <f>D71*Constants!$E$6</f>
        <v>170.53049177987873</v>
      </c>
      <c r="E146" s="57">
        <f>E71*Constants!$E$6</f>
        <v>162.15317028585369</v>
      </c>
      <c r="F146" s="57">
        <f>F71*Constants!$E$6</f>
        <v>209.78343133266813</v>
      </c>
      <c r="G146" s="57">
        <f>G71*Constants!$E$6</f>
        <v>208.9721576155878</v>
      </c>
      <c r="H146" s="57">
        <f>H71*Constants!$E$6</f>
        <v>197.28488761534507</v>
      </c>
      <c r="I146" s="57">
        <f>I71*Constants!$E$6</f>
        <v>205.57147532516737</v>
      </c>
      <c r="J146" s="57">
        <f>J71*Constants!$E$6</f>
        <v>209.07576707487405</v>
      </c>
      <c r="K146" s="57">
        <f>K71*Constants!$E$6</f>
        <v>226.28650224688093</v>
      </c>
      <c r="L146" s="57">
        <f>L71*Constants!$E$6</f>
        <v>246.24644080358351</v>
      </c>
      <c r="M146" s="57">
        <f>M71*Constants!$E$6</f>
        <v>314.42138141952881</v>
      </c>
      <c r="N146" s="57">
        <f>N71*Constants!$E$6</f>
        <v>407.62431248457511</v>
      </c>
      <c r="O146" s="57">
        <f>O71*Constants!$E$6</f>
        <v>507.54257547366154</v>
      </c>
      <c r="P146" s="57">
        <f>P71*Constants!$E$6</f>
        <v>777.36504326819579</v>
      </c>
      <c r="Q146" s="57">
        <f>Q71*Constants!$E$6</f>
        <v>845.21217103909487</v>
      </c>
      <c r="R146" s="177">
        <f>R71*Constants!$E$6</f>
        <v>783.73008961566347</v>
      </c>
      <c r="S146" s="57">
        <f>S71*Constants!$E$6</f>
        <v>853.39883434299293</v>
      </c>
      <c r="T146" s="57">
        <f>T71*Constants!$E$6</f>
        <v>806.49555047378885</v>
      </c>
      <c r="U146" s="57">
        <f>U71*Constants!$E$6</f>
        <v>1005.0114645185622</v>
      </c>
      <c r="V146" s="57">
        <f>V71*Constants!$E$6</f>
        <v>982.9344143092253</v>
      </c>
      <c r="W146" s="57">
        <f>W71*Constants!$E$6</f>
        <v>1286.2579222237596</v>
      </c>
      <c r="X146" s="57">
        <f>X71*Constants!$E$6</f>
        <v>1532.6662086559684</v>
      </c>
      <c r="Y146" s="57">
        <f>Y71*Constants!$E$6</f>
        <v>1541.9272471360214</v>
      </c>
      <c r="Z146" s="57">
        <f>Z71*Constants!$E$6</f>
        <v>1636.9269184977738</v>
      </c>
      <c r="AA146" s="57">
        <f>AA71*Constants!$E$6</f>
        <v>1618.3233434689066</v>
      </c>
      <c r="AB146" s="57">
        <f>AB71*Constants!$E$6</f>
        <v>1778.1661135312945</v>
      </c>
      <c r="AC146" s="57">
        <f>AC71*Constants!$E$6</f>
        <v>1667.9695831833171</v>
      </c>
      <c r="AD146" s="57">
        <f>AD71*Constants!$E$6</f>
        <v>1736.965470563918</v>
      </c>
      <c r="AE146" s="57">
        <f>AE71*Constants!$E$6</f>
        <v>0</v>
      </c>
      <c r="AF146" s="57">
        <f>AF71*Constants!$E$6</f>
        <v>0</v>
      </c>
      <c r="AG146" s="57">
        <f>AG71*Constants!$E$6</f>
        <v>0</v>
      </c>
    </row>
    <row r="147" spans="1:34" ht="14.45" customHeight="1" x14ac:dyDescent="0.25">
      <c r="A147" s="575"/>
      <c r="B147" s="11" t="s">
        <v>1081</v>
      </c>
      <c r="C147" s="58">
        <f>C72*Constants!$E$6</f>
        <v>34.419722183579552</v>
      </c>
      <c r="D147" s="58">
        <f>D72*Constants!$E$6</f>
        <v>40.130099327619632</v>
      </c>
      <c r="E147" s="58">
        <f>E72*Constants!$E$6</f>
        <v>43.002440817142954</v>
      </c>
      <c r="F147" s="58">
        <f>F72*Constants!$E$6</f>
        <v>58.827740931353503</v>
      </c>
      <c r="G147" s="58">
        <f>G72*Constants!$E$6</f>
        <v>65.542205954305047</v>
      </c>
      <c r="H147" s="58">
        <f>H72*Constants!$E$6</f>
        <v>61.772618523361231</v>
      </c>
      <c r="I147" s="58">
        <f>I72*Constants!$E$6</f>
        <v>63.5463201446331</v>
      </c>
      <c r="J147" s="58">
        <f>J72*Constants!$E$6</f>
        <v>65.708460913835353</v>
      </c>
      <c r="K147" s="58">
        <f>K72*Constants!$E$6</f>
        <v>68.726345986879522</v>
      </c>
      <c r="L147" s="58">
        <f>L72*Constants!$E$6</f>
        <v>72.8236853157063</v>
      </c>
      <c r="M147" s="58">
        <f>M72*Constants!$E$6</f>
        <v>91.310037616143049</v>
      </c>
      <c r="N147" s="58">
        <f>N72*Constants!$E$6</f>
        <v>109.14168706679703</v>
      </c>
      <c r="O147" s="58">
        <f>O72*Constants!$E$6</f>
        <v>130.336063653797</v>
      </c>
      <c r="P147" s="58">
        <f>P72*Constants!$E$6</f>
        <v>192.48729887077249</v>
      </c>
      <c r="Q147" s="58">
        <f>Q72*Constants!$E$6</f>
        <v>168.3850223461277</v>
      </c>
      <c r="R147" s="178">
        <f>R72*Constants!$E$6</f>
        <v>154.11648266380845</v>
      </c>
      <c r="S147" s="58">
        <f>S72*Constants!$E$6</f>
        <v>147.00067877392055</v>
      </c>
      <c r="T147" s="58">
        <f>T72*Constants!$E$6</f>
        <v>129.9801899359519</v>
      </c>
      <c r="U147" s="58">
        <f>U72*Constants!$E$6</f>
        <v>142.08836118172846</v>
      </c>
      <c r="V147" s="58">
        <f>V72*Constants!$E$6</f>
        <v>143.68569297848353</v>
      </c>
      <c r="W147" s="58">
        <f>W72*Constants!$E$6</f>
        <v>206.1294834680906</v>
      </c>
      <c r="X147" s="58">
        <f>X72*Constants!$E$6</f>
        <v>232.36497153320946</v>
      </c>
      <c r="Y147" s="58">
        <f>Y72*Constants!$E$6</f>
        <v>277.09090272520149</v>
      </c>
      <c r="Z147" s="58">
        <f>Z72*Constants!$E$6</f>
        <v>322.37839927553961</v>
      </c>
      <c r="AA147" s="58">
        <f>AA72*Constants!$E$6</f>
        <v>306.83739386566862</v>
      </c>
      <c r="AB147" s="58">
        <f>AB72*Constants!$E$6</f>
        <v>300.7590447942739</v>
      </c>
      <c r="AC147" s="58">
        <f>AC72*Constants!$E$6</f>
        <v>331.41331885019866</v>
      </c>
      <c r="AD147" s="58">
        <f>AD72*Constants!$E$6</f>
        <v>422.90123463775632</v>
      </c>
      <c r="AE147" s="58">
        <f>AE72*Constants!$E$6</f>
        <v>0</v>
      </c>
      <c r="AF147" s="58">
        <f>AF72*Constants!$E$6</f>
        <v>0</v>
      </c>
      <c r="AG147" s="58">
        <f>AG72*Constants!$E$6</f>
        <v>0</v>
      </c>
    </row>
    <row r="148" spans="1:34" ht="14.45" customHeight="1" x14ac:dyDescent="0.25">
      <c r="A148" s="575"/>
      <c r="B148" s="11" t="s">
        <v>1082</v>
      </c>
      <c r="C148" s="58">
        <f>C73*Constants!$E$6</f>
        <v>119.68135153864077</v>
      </c>
      <c r="D148" s="58">
        <f>D73*Constants!$E$6</f>
        <v>119.79017298680365</v>
      </c>
      <c r="E148" s="58">
        <f>E73*Constants!$E$6</f>
        <v>104.69395472121262</v>
      </c>
      <c r="F148" s="58">
        <f>F73*Constants!$E$6</f>
        <v>133.13699089608411</v>
      </c>
      <c r="G148" s="58">
        <f>G73*Constants!$E$6</f>
        <v>125.00879731235132</v>
      </c>
      <c r="H148" s="58">
        <f>H73*Constants!$E$6</f>
        <v>117.09885957516634</v>
      </c>
      <c r="I148" s="58">
        <f>I73*Constants!$E$6</f>
        <v>120.39376633354524</v>
      </c>
      <c r="J148" s="58">
        <f>J73*Constants!$E$6</f>
        <v>120.09262802697189</v>
      </c>
      <c r="K148" s="58">
        <f>K73*Constants!$E$6</f>
        <v>121.79279474033424</v>
      </c>
      <c r="L148" s="58">
        <f>L73*Constants!$E$6</f>
        <v>106.19602121165165</v>
      </c>
      <c r="M148" s="58">
        <f>M73*Constants!$E$6</f>
        <v>107.96987653452088</v>
      </c>
      <c r="N148" s="58">
        <f>N73*Constants!$E$6</f>
        <v>110.24203664729052</v>
      </c>
      <c r="O148" s="58">
        <f>O73*Constants!$E$6</f>
        <v>116.48734812660324</v>
      </c>
      <c r="P148" s="58">
        <f>P73*Constants!$E$6</f>
        <v>166.77775079872816</v>
      </c>
      <c r="Q148" s="58">
        <f>Q73*Constants!$E$6</f>
        <v>134.55214696672016</v>
      </c>
      <c r="R148" s="178">
        <f>R73*Constants!$E$6</f>
        <v>103.36410618565867</v>
      </c>
      <c r="S148" s="58">
        <f>S73*Constants!$E$6</f>
        <v>93.062079410577311</v>
      </c>
      <c r="T148" s="58">
        <f>T73*Constants!$E$6</f>
        <v>76.035681520834203</v>
      </c>
      <c r="U148" s="58">
        <f>U73*Constants!$E$6</f>
        <v>81.563889684031778</v>
      </c>
      <c r="V148" s="58">
        <f>V73*Constants!$E$6</f>
        <v>70.475502364512238</v>
      </c>
      <c r="W148" s="58">
        <f>W73*Constants!$E$6</f>
        <v>78.570955988599806</v>
      </c>
      <c r="X148" s="58">
        <f>X73*Constants!$E$6</f>
        <v>98.064088245957137</v>
      </c>
      <c r="Y148" s="58">
        <f>Y73*Constants!$E$6</f>
        <v>79.041245345932651</v>
      </c>
      <c r="Z148" s="58">
        <f>Z73*Constants!$E$6</f>
        <v>87.713965812510509</v>
      </c>
      <c r="AA148" s="58">
        <f>AA73*Constants!$E$6</f>
        <v>79.243534582572877</v>
      </c>
      <c r="AB148" s="58">
        <f>AB73*Constants!$E$6</f>
        <v>91.114000662207687</v>
      </c>
      <c r="AC148" s="58">
        <f>AC73*Constants!$E$6</f>
        <v>98.913053040801302</v>
      </c>
      <c r="AD148" s="58">
        <f>AD73*Constants!$E$6</f>
        <v>117.36759832654691</v>
      </c>
      <c r="AE148" s="58">
        <f>AE73*Constants!$E$6</f>
        <v>0</v>
      </c>
      <c r="AF148" s="58">
        <f>AF73*Constants!$E$6</f>
        <v>0</v>
      </c>
      <c r="AG148" s="58">
        <f>AG73*Constants!$E$6</f>
        <v>0</v>
      </c>
    </row>
    <row r="149" spans="1:34" ht="14.45" customHeight="1" x14ac:dyDescent="0.25">
      <c r="A149" s="575"/>
      <c r="B149" s="11" t="s">
        <v>1083</v>
      </c>
      <c r="C149" s="58">
        <f>C74*Constants!$E$6</f>
        <v>7.2191010208728601</v>
      </c>
      <c r="D149" s="58">
        <f>D74*Constants!$E$6</f>
        <v>10.610219465455431</v>
      </c>
      <c r="E149" s="58">
        <f>E74*Constants!$E$6</f>
        <v>14.456774747498137</v>
      </c>
      <c r="F149" s="58">
        <f>F74*Constants!$E$6</f>
        <v>17.818699505230505</v>
      </c>
      <c r="G149" s="58">
        <f>G74*Constants!$E$6</f>
        <v>18.421154348931445</v>
      </c>
      <c r="H149" s="58">
        <f>H74*Constants!$E$6</f>
        <v>18.413409516817516</v>
      </c>
      <c r="I149" s="58">
        <f>I74*Constants!$E$6</f>
        <v>21.631388846989019</v>
      </c>
      <c r="J149" s="58">
        <f>J74*Constants!$E$6</f>
        <v>23.274678134066807</v>
      </c>
      <c r="K149" s="58">
        <f>K74*Constants!$E$6</f>
        <v>35.767361519667134</v>
      </c>
      <c r="L149" s="58">
        <f>L74*Constants!$E$6</f>
        <v>67.226734276225542</v>
      </c>
      <c r="M149" s="58">
        <f>M74*Constants!$E$6</f>
        <v>115.14146726886486</v>
      </c>
      <c r="N149" s="58">
        <f>N74*Constants!$E$6</f>
        <v>188.24058877048753</v>
      </c>
      <c r="O149" s="58">
        <f>O74*Constants!$E$6</f>
        <v>260.71916369326135</v>
      </c>
      <c r="P149" s="58">
        <f>P74*Constants!$E$6</f>
        <v>418.09999359869516</v>
      </c>
      <c r="Q149" s="58">
        <f>Q74*Constants!$E$6</f>
        <v>542.27500172624696</v>
      </c>
      <c r="R149" s="178">
        <f>R74*Constants!$E$6</f>
        <v>526.24950076619643</v>
      </c>
      <c r="S149" s="58">
        <f>S74*Constants!$E$6</f>
        <v>613.33607615849496</v>
      </c>
      <c r="T149" s="58">
        <f>T74*Constants!$E$6</f>
        <v>600.4796790170027</v>
      </c>
      <c r="U149" s="58">
        <f>U74*Constants!$E$6</f>
        <v>781.35921365280217</v>
      </c>
      <c r="V149" s="58">
        <f>V74*Constants!$E$6</f>
        <v>768.77321896622948</v>
      </c>
      <c r="W149" s="58">
        <f>W74*Constants!$E$6</f>
        <v>1001.5574827670691</v>
      </c>
      <c r="X149" s="58">
        <f>X74*Constants!$E$6</f>
        <v>1202.2371488768017</v>
      </c>
      <c r="Y149" s="58">
        <f>Y74*Constants!$E$6</f>
        <v>1185.7950990648872</v>
      </c>
      <c r="Z149" s="58">
        <f>Z74*Constants!$E$6</f>
        <v>1226.8345534097236</v>
      </c>
      <c r="AA149" s="58">
        <f>AA74*Constants!$E$6</f>
        <v>1232.242415020665</v>
      </c>
      <c r="AB149" s="58">
        <f>AB74*Constants!$E$6</f>
        <v>1386.2930680748127</v>
      </c>
      <c r="AC149" s="58">
        <f>AC74*Constants!$E$6</f>
        <v>1237.6432112923169</v>
      </c>
      <c r="AD149" s="58">
        <f>AD74*Constants!$E$6</f>
        <v>1196.6966375996149</v>
      </c>
      <c r="AE149" s="58">
        <f>AE74*Constants!$E$6</f>
        <v>0</v>
      </c>
      <c r="AF149" s="58">
        <f>AF74*Constants!$E$6</f>
        <v>0</v>
      </c>
      <c r="AG149" s="58">
        <f>AG74*Constants!$E$6</f>
        <v>0</v>
      </c>
    </row>
    <row r="150" spans="1:34" ht="15" customHeight="1" thickBot="1" x14ac:dyDescent="0.3">
      <c r="A150" s="575"/>
      <c r="B150" s="56" t="s">
        <v>91</v>
      </c>
      <c r="C150" s="59">
        <f>C75*Constants!$E$6</f>
        <v>1353161.7710679166</v>
      </c>
      <c r="D150" s="59">
        <f>D75*Constants!$E$6</f>
        <v>1415271.3347287748</v>
      </c>
      <c r="E150" s="59">
        <f>E75*Constants!$E$6</f>
        <v>1522003.1110761659</v>
      </c>
      <c r="F150" s="59">
        <f>F75*Constants!$E$6</f>
        <v>1609651.6666856839</v>
      </c>
      <c r="G150" s="59">
        <f>G75*Constants!$E$6</f>
        <v>1700239.2696948959</v>
      </c>
      <c r="H150" s="59">
        <f>H75*Constants!$E$6</f>
        <v>1754008.8337693249</v>
      </c>
      <c r="I150" s="59">
        <f>I75*Constants!$E$6</f>
        <v>1789853.5516108982</v>
      </c>
      <c r="J150" s="59">
        <f>J75*Constants!$E$6</f>
        <v>1812852.9155620076</v>
      </c>
      <c r="K150" s="59">
        <f>K75*Constants!$E$6</f>
        <v>1808553.2140498532</v>
      </c>
      <c r="L150" s="59">
        <f>L75*Constants!$E$6</f>
        <v>1778928.5403705286</v>
      </c>
      <c r="M150" s="59">
        <f>M75*Constants!$E$6</f>
        <v>1678927.3515469823</v>
      </c>
      <c r="N150" s="59">
        <f>N75*Constants!$E$6</f>
        <v>1596597.0018190995</v>
      </c>
      <c r="O150" s="59">
        <f>O75*Constants!$E$6</f>
        <v>1452872.8923402107</v>
      </c>
      <c r="P150" s="59">
        <f>P75*Constants!$E$6</f>
        <v>1326097.0035500366</v>
      </c>
      <c r="Q150" s="59">
        <f>Q75*Constants!$E$6</f>
        <v>1203886.3221941644</v>
      </c>
      <c r="R150" s="183">
        <f>R75*Constants!$E$6</f>
        <v>1092042.872817222</v>
      </c>
      <c r="S150" s="59">
        <f>S75*Constants!$E$6</f>
        <v>966405.86195946531</v>
      </c>
      <c r="T150" s="59">
        <f>T75*Constants!$E$6</f>
        <v>848825.68474012753</v>
      </c>
      <c r="U150" s="59">
        <f>U75*Constants!$E$6</f>
        <v>730502.0063540244</v>
      </c>
      <c r="V150" s="59">
        <f>V75*Constants!$E$6</f>
        <v>620612.05858301593</v>
      </c>
      <c r="W150" s="59">
        <f>W75*Constants!$E$6</f>
        <v>558850.99613351014</v>
      </c>
      <c r="X150" s="59">
        <f>X75*Constants!$E$6</f>
        <v>478303.80193244107</v>
      </c>
      <c r="Y150" s="59">
        <f>Y75*Constants!$E$6</f>
        <v>416874.68315858464</v>
      </c>
      <c r="Z150" s="59">
        <f>Z75*Constants!$E$6</f>
        <v>369952.77933978842</v>
      </c>
      <c r="AA150" s="59">
        <f>AA75*Constants!$E$6</f>
        <v>335804.66049883398</v>
      </c>
      <c r="AB150" s="59">
        <f>AB75*Constants!$E$6</f>
        <v>306524.99880953133</v>
      </c>
      <c r="AC150" s="59">
        <f>AC75*Constants!$E$6</f>
        <v>293855.17202277441</v>
      </c>
      <c r="AD150" s="59">
        <f>AD75*Constants!$E$6</f>
        <v>264143.29138005112</v>
      </c>
      <c r="AE150" s="59">
        <f>AE75*Constants!$E$6</f>
        <v>0</v>
      </c>
      <c r="AF150" s="59">
        <f>AF75*Constants!$E$6</f>
        <v>0</v>
      </c>
      <c r="AG150" s="59">
        <f>AG75*Constants!$E$6</f>
        <v>0</v>
      </c>
    </row>
    <row r="152" spans="1:34" x14ac:dyDescent="0.25">
      <c r="R152" s="546">
        <f>R150+R125+R100+R75+R50+R25</f>
        <v>5058632.2059954377</v>
      </c>
      <c r="S152" s="546">
        <f t="shared" ref="S152:AE152" si="43">S150+S125+S100+S75+S50+S25</f>
        <v>4486967.6873909235</v>
      </c>
      <c r="T152" s="546">
        <f t="shared" si="43"/>
        <v>3953502.0236395667</v>
      </c>
      <c r="U152" s="546">
        <f t="shared" si="43"/>
        <v>3416835.9825528194</v>
      </c>
      <c r="V152" s="546">
        <f t="shared" si="43"/>
        <v>2929949.1104863603</v>
      </c>
      <c r="W152" s="546">
        <f t="shared" si="43"/>
        <v>2661671.7025233745</v>
      </c>
      <c r="X152" s="546">
        <f t="shared" si="43"/>
        <v>2300865.0648206556</v>
      </c>
      <c r="Y152" s="546">
        <f t="shared" si="43"/>
        <v>2029757.4856552752</v>
      </c>
      <c r="Z152" s="546">
        <f t="shared" si="43"/>
        <v>1822535.7031894932</v>
      </c>
      <c r="AA152" s="546">
        <f t="shared" si="43"/>
        <v>1678131.4553101538</v>
      </c>
      <c r="AB152" s="546">
        <f t="shared" si="43"/>
        <v>1557526.4798478913</v>
      </c>
      <c r="AC152" s="546">
        <f t="shared" si="43"/>
        <v>1513903.4280397533</v>
      </c>
      <c r="AD152" s="546">
        <f t="shared" si="43"/>
        <v>1382328.8116323131</v>
      </c>
      <c r="AE152" s="546">
        <f t="shared" si="43"/>
        <v>0</v>
      </c>
      <c r="AG152" s="559">
        <f>(AD131+AD132+AD136+AD137+AD147)/AD150</f>
        <v>0.77731829248700124</v>
      </c>
      <c r="AH152" s="3" t="s">
        <v>1089</v>
      </c>
    </row>
  </sheetData>
  <mergeCells count="6">
    <mergeCell ref="A104:A125"/>
    <mergeCell ref="A129:A150"/>
    <mergeCell ref="A4:A25"/>
    <mergeCell ref="A29:A50"/>
    <mergeCell ref="A54:A75"/>
    <mergeCell ref="A79:A100"/>
  </mergeCells>
  <pageMargins left="0.7" right="0.7" top="0.75" bottom="0.75" header="0.3" footer="0.3"/>
  <pageSetup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AJ56"/>
  <sheetViews>
    <sheetView showGridLines="0" zoomScaleNormal="100" workbookViewId="0">
      <selection activeCell="B3" sqref="B3"/>
    </sheetView>
  </sheetViews>
  <sheetFormatPr defaultColWidth="8.85546875" defaultRowHeight="15" x14ac:dyDescent="0.25"/>
  <cols>
    <col min="1" max="1" width="8.85546875" style="3"/>
    <col min="2" max="2" width="35.140625" style="3" customWidth="1"/>
    <col min="3" max="31" width="10.28515625" style="3" customWidth="1"/>
    <col min="32" max="32" width="6.85546875" style="3" bestFit="1" customWidth="1"/>
    <col min="33" max="33" width="6.5703125" style="3" bestFit="1" customWidth="1"/>
    <col min="34" max="16384" width="8.85546875" style="3"/>
  </cols>
  <sheetData>
    <row r="1" spans="1:33" x14ac:dyDescent="0.25">
      <c r="A1" s="577" t="s">
        <v>1090</v>
      </c>
      <c r="B1" s="577"/>
      <c r="C1" s="577"/>
      <c r="D1" s="577"/>
      <c r="E1" s="577"/>
      <c r="F1" s="577"/>
    </row>
    <row r="2" spans="1:33" ht="15.75" thickBot="1" x14ac:dyDescent="0.3"/>
    <row r="3" spans="1:33" ht="15.75" thickBot="1" x14ac:dyDescent="0.3">
      <c r="B3" s="104" t="s">
        <v>969</v>
      </c>
      <c r="C3" s="105"/>
      <c r="D3" s="105"/>
      <c r="E3" s="105"/>
      <c r="F3" s="105"/>
      <c r="G3" s="105"/>
      <c r="H3" s="105"/>
      <c r="I3" s="105"/>
      <c r="J3" s="105"/>
      <c r="K3" s="105"/>
      <c r="L3" s="105"/>
      <c r="M3" s="105"/>
      <c r="N3" s="105"/>
      <c r="O3" s="105"/>
      <c r="P3" s="105"/>
      <c r="Q3" s="105"/>
      <c r="R3" s="207" t="s">
        <v>968</v>
      </c>
      <c r="S3" s="105"/>
      <c r="T3" s="105"/>
      <c r="U3" s="105"/>
      <c r="V3" s="105"/>
      <c r="W3" s="105"/>
      <c r="X3" s="105"/>
      <c r="Y3" s="105"/>
      <c r="Z3" s="105"/>
      <c r="AA3" s="105"/>
      <c r="AB3" s="105"/>
      <c r="AC3" s="105"/>
      <c r="AD3" s="105"/>
      <c r="AE3" s="105"/>
      <c r="AF3" s="105"/>
      <c r="AG3" s="105"/>
    </row>
    <row r="4" spans="1:33" ht="15.6" customHeight="1" thickBot="1" x14ac:dyDescent="0.3">
      <c r="A4" s="574" t="s">
        <v>1015</v>
      </c>
      <c r="B4" s="106"/>
      <c r="C4" s="104">
        <v>1990</v>
      </c>
      <c r="D4" s="104">
        <v>1991</v>
      </c>
      <c r="E4" s="104">
        <v>1992</v>
      </c>
      <c r="F4" s="104">
        <v>1993</v>
      </c>
      <c r="G4" s="104">
        <v>1994</v>
      </c>
      <c r="H4" s="104">
        <v>1995</v>
      </c>
      <c r="I4" s="104">
        <v>1996</v>
      </c>
      <c r="J4" s="104">
        <v>1997</v>
      </c>
      <c r="K4" s="104">
        <v>1998</v>
      </c>
      <c r="L4" s="104">
        <v>1999</v>
      </c>
      <c r="M4" s="104">
        <v>2000</v>
      </c>
      <c r="N4" s="104">
        <v>2001</v>
      </c>
      <c r="O4" s="104">
        <v>2002</v>
      </c>
      <c r="P4" s="104">
        <v>2003</v>
      </c>
      <c r="Q4" s="104">
        <v>2004</v>
      </c>
      <c r="R4" s="199">
        <v>2005</v>
      </c>
      <c r="S4" s="104">
        <v>2006</v>
      </c>
      <c r="T4" s="104">
        <v>2007</v>
      </c>
      <c r="U4" s="104">
        <v>2008</v>
      </c>
      <c r="V4" s="104">
        <v>2009</v>
      </c>
      <c r="W4" s="104">
        <v>2010</v>
      </c>
      <c r="X4" s="104">
        <v>2011</v>
      </c>
      <c r="Y4" s="104">
        <v>2012</v>
      </c>
      <c r="Z4" s="104">
        <v>2013</v>
      </c>
      <c r="AA4" s="104">
        <v>2014</v>
      </c>
      <c r="AB4" s="104">
        <v>2015</v>
      </c>
      <c r="AC4" s="104">
        <v>2016</v>
      </c>
      <c r="AD4" s="104">
        <v>2017</v>
      </c>
      <c r="AE4" s="104">
        <v>2018</v>
      </c>
      <c r="AF4" s="104">
        <v>2019</v>
      </c>
      <c r="AG4" s="104">
        <v>2020</v>
      </c>
    </row>
    <row r="5" spans="1:33" ht="14.45" customHeight="1" x14ac:dyDescent="0.25">
      <c r="A5" s="574"/>
      <c r="B5" s="107" t="s">
        <v>1091</v>
      </c>
      <c r="C5" s="79">
        <v>2.5584020009302102</v>
      </c>
      <c r="D5" s="79">
        <v>2.5371081105133331</v>
      </c>
      <c r="E5" s="79">
        <v>2.6166957941605675</v>
      </c>
      <c r="F5" s="79">
        <v>2.7519362946153523</v>
      </c>
      <c r="G5" s="79">
        <v>2.8908943566032517</v>
      </c>
      <c r="H5" s="79">
        <v>2.9998645944140931</v>
      </c>
      <c r="I5" s="79">
        <v>3.1354794388724136</v>
      </c>
      <c r="J5" s="79">
        <v>3.1761923505117591</v>
      </c>
      <c r="K5" s="79">
        <v>3.2233724702574342</v>
      </c>
      <c r="L5" s="79">
        <v>3.2821538851675673</v>
      </c>
      <c r="M5" s="79">
        <v>3.2923090170032467</v>
      </c>
      <c r="N5" s="79">
        <v>3.244869930271804</v>
      </c>
      <c r="O5" s="79">
        <v>3.268069051718824</v>
      </c>
      <c r="P5" s="79">
        <v>3.3018705652390277</v>
      </c>
      <c r="Q5" s="79">
        <v>3.2392461001635535</v>
      </c>
      <c r="R5" s="171">
        <v>3.2695478534476208</v>
      </c>
      <c r="S5" s="79">
        <v>3.4732987775950588</v>
      </c>
      <c r="T5" s="79">
        <v>3.4901168655664851</v>
      </c>
      <c r="U5" s="79">
        <v>3.5836927148743212</v>
      </c>
      <c r="V5" s="79">
        <v>3.6463405326393472</v>
      </c>
      <c r="W5" s="79">
        <v>3.5620046029713035</v>
      </c>
      <c r="X5" s="79">
        <v>3.5461891467628548</v>
      </c>
      <c r="Y5" s="79">
        <v>3.3858159597787547</v>
      </c>
      <c r="Z5" s="79">
        <v>3.2747737856228682</v>
      </c>
      <c r="AA5" s="79">
        <v>3.1155103126650556</v>
      </c>
      <c r="AB5" s="79">
        <v>3.1315119116587158</v>
      </c>
      <c r="AC5" s="79">
        <v>3.2232497996441909</v>
      </c>
      <c r="AD5" s="79">
        <v>3.3529126580481199</v>
      </c>
      <c r="AE5" s="128">
        <v>3.3529126580481199</v>
      </c>
      <c r="AF5" s="79">
        <v>0</v>
      </c>
      <c r="AG5" s="79">
        <v>0</v>
      </c>
    </row>
    <row r="6" spans="1:33" ht="14.45" customHeight="1" x14ac:dyDescent="0.25">
      <c r="A6" s="574"/>
      <c r="B6" s="107" t="s">
        <v>1092</v>
      </c>
      <c r="C6" s="79">
        <v>0.5026347491297769</v>
      </c>
      <c r="D6" s="79">
        <v>0.57629346529775827</v>
      </c>
      <c r="E6" s="79">
        <v>0.65328261099128515</v>
      </c>
      <c r="F6" s="79">
        <v>0.78056887400702157</v>
      </c>
      <c r="G6" s="79">
        <v>0.95785827813352897</v>
      </c>
      <c r="H6" s="79">
        <v>1.0243214941440952</v>
      </c>
      <c r="I6" s="79">
        <v>1.1318305404592321</v>
      </c>
      <c r="J6" s="79">
        <v>1.1777180833416463</v>
      </c>
      <c r="K6" s="79">
        <v>1.284520788328039</v>
      </c>
      <c r="L6" s="79">
        <v>1.3276599351331271</v>
      </c>
      <c r="M6" s="79">
        <v>1.4717145703141667</v>
      </c>
      <c r="N6" s="79">
        <v>1.6003360643050426</v>
      </c>
      <c r="O6" s="79">
        <v>1.7462961214023298</v>
      </c>
      <c r="P6" s="79">
        <v>1.9274262001608744</v>
      </c>
      <c r="Q6" s="79">
        <v>1.8171533807605016</v>
      </c>
      <c r="R6" s="171">
        <v>1.8828121633798254</v>
      </c>
      <c r="S6" s="79">
        <v>2.0181898680874895</v>
      </c>
      <c r="T6" s="79">
        <v>2.1936847439967857</v>
      </c>
      <c r="U6" s="79">
        <v>2.1498657306712343</v>
      </c>
      <c r="V6" s="79">
        <v>2.2890121947294797</v>
      </c>
      <c r="W6" s="79">
        <v>2.2356452083600558</v>
      </c>
      <c r="X6" s="79">
        <v>2.3052447117872479</v>
      </c>
      <c r="Y6" s="79">
        <v>2.3431992973475779</v>
      </c>
      <c r="Z6" s="79">
        <v>2.208476672680995</v>
      </c>
      <c r="AA6" s="79">
        <v>2.242786752355844</v>
      </c>
      <c r="AB6" s="79">
        <v>2.2378111907937908</v>
      </c>
      <c r="AC6" s="79">
        <v>2.2066028790931549</v>
      </c>
      <c r="AD6" s="79">
        <v>2.2579771406655249</v>
      </c>
      <c r="AE6" s="128">
        <v>2.2579771406655249</v>
      </c>
      <c r="AF6" s="79">
        <v>0</v>
      </c>
      <c r="AG6" s="79">
        <v>0</v>
      </c>
    </row>
    <row r="7" spans="1:33" ht="14.45" customHeight="1" x14ac:dyDescent="0.25">
      <c r="A7" s="574"/>
      <c r="B7" s="19" t="s">
        <v>1093</v>
      </c>
      <c r="C7" s="79">
        <v>1.6922707529698438</v>
      </c>
      <c r="D7" s="79">
        <v>1.6499124816610329</v>
      </c>
      <c r="E7" s="79">
        <v>1.6882802821110277</v>
      </c>
      <c r="F7" s="79">
        <v>1.7423393013119441</v>
      </c>
      <c r="G7" s="79">
        <v>1.8001754820178368</v>
      </c>
      <c r="H7" s="79">
        <v>1.8048886146346399</v>
      </c>
      <c r="I7" s="79">
        <v>1.8719412363896992</v>
      </c>
      <c r="J7" s="79">
        <v>1.9061725469327164</v>
      </c>
      <c r="K7" s="79">
        <v>1.8869443766980794</v>
      </c>
      <c r="L7" s="79">
        <v>1.927502018376311</v>
      </c>
      <c r="M7" s="79">
        <v>1.9143526321716868</v>
      </c>
      <c r="N7" s="79">
        <v>1.8744635520321278</v>
      </c>
      <c r="O7" s="79">
        <v>1.8530476951634263</v>
      </c>
      <c r="P7" s="79">
        <v>1.8096992082271652</v>
      </c>
      <c r="Q7" s="79">
        <v>1.7723297777268499</v>
      </c>
      <c r="R7" s="171">
        <v>1.8055935484372316</v>
      </c>
      <c r="S7" s="79">
        <v>1.7925883437973091</v>
      </c>
      <c r="T7" s="79">
        <v>1.8553019363809846</v>
      </c>
      <c r="U7" s="79">
        <v>1.8665612972493835</v>
      </c>
      <c r="V7" s="79">
        <v>1.837133936793053</v>
      </c>
      <c r="W7" s="79">
        <v>1.8231256725331555</v>
      </c>
      <c r="X7" s="79">
        <v>1.7775923309543569</v>
      </c>
      <c r="Y7" s="79">
        <v>1.6551033427268771</v>
      </c>
      <c r="Z7" s="79">
        <v>1.6036264744894708</v>
      </c>
      <c r="AA7" s="79">
        <v>1.5422246385649647</v>
      </c>
      <c r="AB7" s="79">
        <v>1.5657337594051333</v>
      </c>
      <c r="AC7" s="79">
        <v>1.5906560110264749</v>
      </c>
      <c r="AD7" s="79">
        <v>1.6456070968350296</v>
      </c>
      <c r="AE7" s="128">
        <v>1.6456049253880822</v>
      </c>
      <c r="AF7" s="79">
        <v>0</v>
      </c>
      <c r="AG7" s="79">
        <v>0</v>
      </c>
    </row>
    <row r="8" spans="1:33" x14ac:dyDescent="0.25">
      <c r="A8" s="574"/>
      <c r="B8" s="107" t="s">
        <v>1094</v>
      </c>
      <c r="C8" s="79">
        <v>0</v>
      </c>
      <c r="D8" s="79">
        <v>0</v>
      </c>
      <c r="E8" s="79">
        <v>0</v>
      </c>
      <c r="F8" s="79">
        <v>0</v>
      </c>
      <c r="G8" s="79">
        <v>0</v>
      </c>
      <c r="H8" s="79">
        <v>0</v>
      </c>
      <c r="I8" s="79">
        <v>0</v>
      </c>
      <c r="J8" s="79">
        <v>0</v>
      </c>
      <c r="K8" s="79">
        <v>0</v>
      </c>
      <c r="L8" s="79">
        <v>0</v>
      </c>
      <c r="M8" s="79">
        <v>0</v>
      </c>
      <c r="N8" s="79">
        <v>0</v>
      </c>
      <c r="O8" s="79">
        <v>0</v>
      </c>
      <c r="P8" s="79">
        <v>0</v>
      </c>
      <c r="Q8" s="79">
        <v>0</v>
      </c>
      <c r="R8" s="171">
        <v>0</v>
      </c>
      <c r="S8" s="79">
        <v>0</v>
      </c>
      <c r="T8" s="79">
        <v>0</v>
      </c>
      <c r="U8" s="79">
        <v>0</v>
      </c>
      <c r="V8" s="79">
        <v>0</v>
      </c>
      <c r="W8" s="79">
        <v>0</v>
      </c>
      <c r="X8" s="79">
        <v>0</v>
      </c>
      <c r="Y8" s="79">
        <v>0</v>
      </c>
      <c r="Z8" s="79">
        <v>0</v>
      </c>
      <c r="AA8" s="79">
        <v>0</v>
      </c>
      <c r="AB8" s="79">
        <v>0</v>
      </c>
      <c r="AC8" s="79">
        <v>0</v>
      </c>
      <c r="AD8" s="79">
        <v>0</v>
      </c>
      <c r="AE8" s="128">
        <v>0</v>
      </c>
      <c r="AF8" s="79">
        <v>0</v>
      </c>
      <c r="AG8" s="79">
        <v>0</v>
      </c>
    </row>
    <row r="9" spans="1:33" x14ac:dyDescent="0.25">
      <c r="A9" s="574"/>
      <c r="B9" s="107" t="s">
        <v>1095</v>
      </c>
      <c r="C9" s="79">
        <v>0</v>
      </c>
      <c r="D9" s="79">
        <v>0</v>
      </c>
      <c r="E9" s="79">
        <v>0</v>
      </c>
      <c r="F9" s="79">
        <v>0</v>
      </c>
      <c r="G9" s="79">
        <v>0</v>
      </c>
      <c r="H9" s="79">
        <v>0</v>
      </c>
      <c r="I9" s="79">
        <v>0</v>
      </c>
      <c r="J9" s="79">
        <v>0</v>
      </c>
      <c r="K9" s="79">
        <v>0</v>
      </c>
      <c r="L9" s="79">
        <v>0</v>
      </c>
      <c r="M9" s="79">
        <v>0</v>
      </c>
      <c r="N9" s="79">
        <v>0</v>
      </c>
      <c r="O9" s="79">
        <v>0</v>
      </c>
      <c r="P9" s="79">
        <v>0</v>
      </c>
      <c r="Q9" s="79">
        <v>0</v>
      </c>
      <c r="R9" s="171">
        <v>0</v>
      </c>
      <c r="S9" s="79">
        <v>0</v>
      </c>
      <c r="T9" s="79">
        <v>0</v>
      </c>
      <c r="U9" s="79">
        <v>0</v>
      </c>
      <c r="V9" s="79">
        <v>0</v>
      </c>
      <c r="W9" s="79">
        <v>0</v>
      </c>
      <c r="X9" s="79">
        <v>0</v>
      </c>
      <c r="Y9" s="79">
        <v>0</v>
      </c>
      <c r="Z9" s="79">
        <v>0</v>
      </c>
      <c r="AA9" s="79">
        <v>0</v>
      </c>
      <c r="AB9" s="79">
        <v>0</v>
      </c>
      <c r="AC9" s="79">
        <v>0</v>
      </c>
      <c r="AD9" s="79">
        <v>0</v>
      </c>
      <c r="AE9" s="128">
        <v>0</v>
      </c>
      <c r="AF9" s="79">
        <v>0</v>
      </c>
      <c r="AG9" s="79">
        <v>0</v>
      </c>
    </row>
    <row r="10" spans="1:33" x14ac:dyDescent="0.25">
      <c r="A10" s="574"/>
      <c r="B10" s="107" t="s">
        <v>1096</v>
      </c>
      <c r="C10" s="79">
        <v>9.8060271553418628E-3</v>
      </c>
      <c r="D10" s="79">
        <v>1.1439506365478242E-2</v>
      </c>
      <c r="E10" s="79">
        <v>7.5350196256312573E-3</v>
      </c>
      <c r="F10" s="79">
        <v>6.8278702107714166E-3</v>
      </c>
      <c r="G10" s="79">
        <v>8.0611182678641622E-3</v>
      </c>
      <c r="H10" s="79">
        <v>7.2501552511415523E-3</v>
      </c>
      <c r="I10" s="79">
        <v>7.5512204179140584E-3</v>
      </c>
      <c r="J10" s="79">
        <v>5.0201087423266504E-3</v>
      </c>
      <c r="K10" s="79">
        <v>6.1892601530133965E-3</v>
      </c>
      <c r="L10" s="79">
        <v>8.5796234539901404E-3</v>
      </c>
      <c r="M10" s="79">
        <v>6.1996650639571816E-3</v>
      </c>
      <c r="N10" s="79">
        <v>7.2185240557621948E-3</v>
      </c>
      <c r="O10" s="79">
        <v>9.8383941455744053E-3</v>
      </c>
      <c r="P10" s="79">
        <v>7.5152955335813006E-3</v>
      </c>
      <c r="Q10" s="79">
        <v>8.5076126886207658E-3</v>
      </c>
      <c r="R10" s="171">
        <v>1.2077695969034444E-2</v>
      </c>
      <c r="S10" s="79">
        <v>8.5170516193413762E-3</v>
      </c>
      <c r="T10" s="79">
        <v>1.024860443315492E-2</v>
      </c>
      <c r="U10" s="79">
        <v>1.1535169010251291E-2</v>
      </c>
      <c r="V10" s="79">
        <v>8.8709476549033821E-3</v>
      </c>
      <c r="W10" s="79">
        <v>5.9542302458495877E-3</v>
      </c>
      <c r="X10" s="79">
        <v>4.0922261937161699E-3</v>
      </c>
      <c r="Y10" s="79">
        <v>3.0885993528682455E-3</v>
      </c>
      <c r="Z10" s="79">
        <v>4.3585360307236386E-3</v>
      </c>
      <c r="AA10" s="79">
        <v>6.198373098672473E-3</v>
      </c>
      <c r="AB10" s="79">
        <v>6.198373098672473E-3</v>
      </c>
      <c r="AC10" s="79">
        <v>6.198373098672473E-3</v>
      </c>
      <c r="AD10" s="79">
        <v>6.198373098672473E-3</v>
      </c>
      <c r="AE10" s="128">
        <v>6.198373098672473E-3</v>
      </c>
      <c r="AF10" s="79">
        <v>0</v>
      </c>
      <c r="AG10" s="79">
        <v>0</v>
      </c>
    </row>
    <row r="11" spans="1:33" x14ac:dyDescent="0.25">
      <c r="A11" s="574"/>
      <c r="B11" s="107" t="s">
        <v>1097</v>
      </c>
      <c r="C11" s="79">
        <v>6.0964936975781917E-4</v>
      </c>
      <c r="D11" s="79">
        <v>6.2483280774968211E-4</v>
      </c>
      <c r="E11" s="79">
        <v>7.626673993217075E-4</v>
      </c>
      <c r="F11" s="79">
        <v>6.4487609952655102E-4</v>
      </c>
      <c r="G11" s="79">
        <v>5.8427252448350659E-4</v>
      </c>
      <c r="H11" s="79">
        <v>4.607848814733341E-4</v>
      </c>
      <c r="I11" s="79">
        <v>4.5570363762571461E-4</v>
      </c>
      <c r="J11" s="79">
        <v>6.6315253665703833E-4</v>
      </c>
      <c r="K11" s="79">
        <v>7.2676079711530054E-4</v>
      </c>
      <c r="L11" s="79">
        <v>7.9185761882609473E-4</v>
      </c>
      <c r="M11" s="79">
        <v>5.6734303402367558E-4</v>
      </c>
      <c r="N11" s="79">
        <v>7.4143579130023902E-4</v>
      </c>
      <c r="O11" s="79">
        <v>5.4300044831426448E-4</v>
      </c>
      <c r="P11" s="79">
        <v>1.1879455384775532E-4</v>
      </c>
      <c r="Q11" s="79">
        <v>1.8273590558558287E-4</v>
      </c>
      <c r="R11" s="171">
        <v>1.3751028848210929E-3</v>
      </c>
      <c r="S11" s="79">
        <v>2.4222443983335228E-4</v>
      </c>
      <c r="T11" s="79">
        <v>2.0560807103439009E-4</v>
      </c>
      <c r="U11" s="79">
        <v>3.4657326643904799E-4</v>
      </c>
      <c r="V11" s="79">
        <v>2.8192757938462503E-4</v>
      </c>
      <c r="W11" s="79">
        <v>5.082870939430357E-4</v>
      </c>
      <c r="X11" s="79">
        <v>2.3431789653112592E-4</v>
      </c>
      <c r="Y11" s="79">
        <v>2.9978583881161067E-4</v>
      </c>
      <c r="Z11" s="79">
        <v>3.0403284158076675E-4</v>
      </c>
      <c r="AA11" s="79">
        <v>2.3482882999035788E-4</v>
      </c>
      <c r="AB11" s="79">
        <v>2.641450050972389E-4</v>
      </c>
      <c r="AC11" s="79">
        <v>3.0931163978811392E-4</v>
      </c>
      <c r="AD11" s="79">
        <v>3.2561702408877958E-4</v>
      </c>
      <c r="AE11" s="128">
        <v>3.2561702408877958E-4</v>
      </c>
      <c r="AF11" s="79">
        <v>0</v>
      </c>
      <c r="AG11" s="79">
        <v>0</v>
      </c>
    </row>
    <row r="12" spans="1:33" ht="15.75" thickBot="1" x14ac:dyDescent="0.3">
      <c r="A12" s="574"/>
      <c r="B12" s="104" t="s">
        <v>974</v>
      </c>
      <c r="C12" s="108">
        <v>4.7637231795549351</v>
      </c>
      <c r="D12" s="108">
        <v>4.7753783966453529</v>
      </c>
      <c r="E12" s="108">
        <v>4.9665563742878334</v>
      </c>
      <c r="F12" s="108">
        <v>5.2823172162446159</v>
      </c>
      <c r="G12" s="108">
        <v>5.6575735075469655</v>
      </c>
      <c r="H12" s="108">
        <v>5.8367856433254435</v>
      </c>
      <c r="I12" s="108">
        <v>6.147258139776886</v>
      </c>
      <c r="J12" s="108">
        <v>6.2657662420651059</v>
      </c>
      <c r="K12" s="108">
        <v>6.4017536562336819</v>
      </c>
      <c r="L12" s="108">
        <v>6.5466873197498208</v>
      </c>
      <c r="M12" s="108">
        <v>6.6851432275870808</v>
      </c>
      <c r="N12" s="108">
        <v>6.7276295064560374</v>
      </c>
      <c r="O12" s="108">
        <v>6.877794262878469</v>
      </c>
      <c r="P12" s="108">
        <v>7.0466300637144972</v>
      </c>
      <c r="Q12" s="108">
        <v>6.8374196072451117</v>
      </c>
      <c r="R12" s="200">
        <v>6.9714063641185327</v>
      </c>
      <c r="S12" s="108">
        <v>7.2928362655390311</v>
      </c>
      <c r="T12" s="108">
        <v>7.5495577584484455</v>
      </c>
      <c r="U12" s="108">
        <v>7.6120014850716293</v>
      </c>
      <c r="V12" s="108">
        <v>7.7816395393961688</v>
      </c>
      <c r="W12" s="108">
        <v>7.6272380012043079</v>
      </c>
      <c r="X12" s="108">
        <v>7.6333527335947062</v>
      </c>
      <c r="Y12" s="108">
        <v>7.3875069850448902</v>
      </c>
      <c r="Z12" s="108">
        <v>7.0915395016656388</v>
      </c>
      <c r="AA12" s="108">
        <v>6.9069549055145263</v>
      </c>
      <c r="AB12" s="108">
        <v>6.9415193799614094</v>
      </c>
      <c r="AC12" s="108">
        <v>7.0270163745022813</v>
      </c>
      <c r="AD12" s="108">
        <v>7.2630208856714358</v>
      </c>
      <c r="AE12" s="129">
        <v>7.2630187142244882</v>
      </c>
      <c r="AF12" s="108">
        <v>0</v>
      </c>
      <c r="AG12" s="108">
        <v>0</v>
      </c>
    </row>
    <row r="13" spans="1:33" x14ac:dyDescent="0.25">
      <c r="B13" s="107"/>
      <c r="C13" s="107"/>
      <c r="D13" s="5"/>
      <c r="E13" s="5"/>
      <c r="F13" s="5"/>
      <c r="G13" s="5"/>
      <c r="H13" s="5"/>
      <c r="I13" s="5"/>
      <c r="J13" s="5"/>
      <c r="K13" s="5"/>
      <c r="L13" s="5"/>
      <c r="M13" s="5"/>
      <c r="N13" s="5"/>
      <c r="O13" s="5"/>
      <c r="P13" s="5"/>
      <c r="Q13" s="5"/>
      <c r="R13" s="181"/>
      <c r="S13" s="5"/>
      <c r="T13" s="5"/>
      <c r="U13" s="5"/>
      <c r="V13" s="5"/>
      <c r="W13" s="5"/>
      <c r="X13" s="5"/>
      <c r="Y13" s="5"/>
      <c r="Z13" s="5"/>
      <c r="AA13" s="5"/>
      <c r="AB13" s="5"/>
      <c r="AC13" s="5"/>
      <c r="AD13" s="5"/>
      <c r="AE13" s="5"/>
      <c r="AF13" s="5"/>
      <c r="AG13" s="5"/>
    </row>
    <row r="14" spans="1:33" ht="15.75" thickBot="1" x14ac:dyDescent="0.3">
      <c r="B14" s="104" t="s">
        <v>969</v>
      </c>
      <c r="C14" s="105"/>
      <c r="D14" s="105"/>
      <c r="E14" s="105"/>
      <c r="F14" s="105"/>
      <c r="G14" s="105"/>
      <c r="H14" s="105"/>
      <c r="I14" s="105"/>
      <c r="J14" s="105"/>
      <c r="K14" s="105"/>
      <c r="L14" s="105"/>
      <c r="M14" s="105"/>
      <c r="N14" s="105"/>
      <c r="O14" s="105"/>
      <c r="P14" s="105"/>
      <c r="Q14" s="105"/>
      <c r="R14" s="201"/>
      <c r="S14" s="105"/>
      <c r="T14" s="105"/>
      <c r="U14" s="105"/>
      <c r="V14" s="105"/>
      <c r="W14" s="105"/>
      <c r="X14" s="105"/>
      <c r="Y14" s="105"/>
      <c r="Z14" s="105"/>
      <c r="AA14" s="105"/>
      <c r="AB14" s="105"/>
      <c r="AC14" s="105"/>
      <c r="AD14" s="105"/>
      <c r="AE14" s="105"/>
      <c r="AF14" s="105"/>
      <c r="AG14" s="105"/>
    </row>
    <row r="15" spans="1:33" ht="15.6" customHeight="1" thickBot="1" x14ac:dyDescent="0.3">
      <c r="A15" s="575" t="s">
        <v>1023</v>
      </c>
      <c r="B15" s="106"/>
      <c r="C15" s="104">
        <v>1990</v>
      </c>
      <c r="D15" s="104">
        <v>1991</v>
      </c>
      <c r="E15" s="104">
        <v>1992</v>
      </c>
      <c r="F15" s="104">
        <v>1993</v>
      </c>
      <c r="G15" s="104">
        <v>1994</v>
      </c>
      <c r="H15" s="104">
        <v>1995</v>
      </c>
      <c r="I15" s="104">
        <v>1996</v>
      </c>
      <c r="J15" s="104">
        <v>1997</v>
      </c>
      <c r="K15" s="104">
        <v>1998</v>
      </c>
      <c r="L15" s="104">
        <v>1999</v>
      </c>
      <c r="M15" s="104">
        <v>2000</v>
      </c>
      <c r="N15" s="104">
        <v>2001</v>
      </c>
      <c r="O15" s="104">
        <v>2002</v>
      </c>
      <c r="P15" s="104">
        <v>2003</v>
      </c>
      <c r="Q15" s="104">
        <v>2004</v>
      </c>
      <c r="R15" s="199">
        <v>2005</v>
      </c>
      <c r="S15" s="104">
        <v>2006</v>
      </c>
      <c r="T15" s="104">
        <v>2007</v>
      </c>
      <c r="U15" s="104">
        <v>2008</v>
      </c>
      <c r="V15" s="104">
        <v>2009</v>
      </c>
      <c r="W15" s="104">
        <v>2010</v>
      </c>
      <c r="X15" s="104">
        <v>2011</v>
      </c>
      <c r="Y15" s="104">
        <v>2012</v>
      </c>
      <c r="Z15" s="104">
        <v>2013</v>
      </c>
      <c r="AA15" s="104">
        <v>2014</v>
      </c>
      <c r="AB15" s="104">
        <v>2015</v>
      </c>
      <c r="AC15" s="104">
        <v>2016</v>
      </c>
      <c r="AD15" s="104">
        <v>2017</v>
      </c>
      <c r="AE15" s="104">
        <v>2018</v>
      </c>
      <c r="AF15" s="104">
        <v>2019</v>
      </c>
      <c r="AG15" s="104">
        <v>2020</v>
      </c>
    </row>
    <row r="16" spans="1:33" ht="14.45" customHeight="1" x14ac:dyDescent="0.25">
      <c r="A16" s="575"/>
      <c r="B16" s="107" t="s">
        <v>1091</v>
      </c>
      <c r="C16" s="79">
        <f>C31*Constants!$D$5</f>
        <v>2.8654102410418396</v>
      </c>
      <c r="D16" s="79">
        <f>D31*Constants!$D$5</f>
        <v>2.8415610837749328</v>
      </c>
      <c r="E16" s="79">
        <f>E31*Constants!$D$5</f>
        <v>2.9306992894598354</v>
      </c>
      <c r="F16" s="79">
        <f>F31*Constants!$D$5</f>
        <v>3.0821686499691943</v>
      </c>
      <c r="G16" s="79">
        <f>G31*Constants!$D$5</f>
        <v>3.2378016793956417</v>
      </c>
      <c r="H16" s="79">
        <f>H31*Constants!$D$5</f>
        <v>3.3598483457437842</v>
      </c>
      <c r="I16" s="79">
        <f>I31*Constants!$D$5</f>
        <v>3.5117369715371032</v>
      </c>
      <c r="J16" s="79">
        <f>J31*Constants!$D$5</f>
        <v>3.5573354325731703</v>
      </c>
      <c r="K16" s="79">
        <f>K31*Constants!$D$5</f>
        <v>3.6101771666883264</v>
      </c>
      <c r="L16" s="79">
        <f>L31*Constants!$D$5</f>
        <v>3.6760123513876755</v>
      </c>
      <c r="M16" s="79">
        <f>M31*Constants!$D$5</f>
        <v>3.6873860990436365</v>
      </c>
      <c r="N16" s="79">
        <f>N31*Constants!$D$5</f>
        <v>3.6342543219044208</v>
      </c>
      <c r="O16" s="79">
        <f>O31*Constants!$D$5</f>
        <v>3.660237337925083</v>
      </c>
      <c r="P16" s="79">
        <f>P31*Constants!$D$5</f>
        <v>3.6980950330677107</v>
      </c>
      <c r="Q16" s="79">
        <f>Q31*Constants!$D$5</f>
        <v>3.6279556321831801</v>
      </c>
      <c r="R16" s="171">
        <f>R31*Constants!$D$5</f>
        <v>3.661893595861335</v>
      </c>
      <c r="S16" s="79">
        <f>S31*Constants!$D$5</f>
        <v>3.8900946309064661</v>
      </c>
      <c r="T16" s="79">
        <f>T31*Constants!$D$5</f>
        <v>3.9089308894344637</v>
      </c>
      <c r="U16" s="79">
        <f>U31*Constants!$D$5</f>
        <v>4.0137358406592396</v>
      </c>
      <c r="V16" s="79">
        <f>V31*Constants!$D$5</f>
        <v>4.0839013965560689</v>
      </c>
      <c r="W16" s="79">
        <f>W31*Constants!$D$5</f>
        <v>3.9894451553278598</v>
      </c>
      <c r="X16" s="79">
        <f>X31*Constants!$D$5</f>
        <v>3.9717318443743976</v>
      </c>
      <c r="Y16" s="79">
        <f>Y31*Constants!$D$5</f>
        <v>3.7921138749522054</v>
      </c>
      <c r="Z16" s="79">
        <f>Z31*Constants!$D$5</f>
        <v>3.6677466398976124</v>
      </c>
      <c r="AA16" s="79">
        <f>AA31*Constants!$D$5</f>
        <v>3.4893715501848623</v>
      </c>
      <c r="AB16" s="79">
        <f>AB31*Constants!$D$5</f>
        <v>3.5072933410577618</v>
      </c>
      <c r="AC16" s="79">
        <f>AC31*Constants!$D$5</f>
        <v>3.6100397756014937</v>
      </c>
      <c r="AD16" s="79">
        <f>AD31*Constants!$D$5</f>
        <v>3.7552621770138943</v>
      </c>
      <c r="AE16" s="128">
        <f>AE31*Constants!$D$5</f>
        <v>3.7552621770138943</v>
      </c>
      <c r="AF16" s="79">
        <f>AF31*Constants!$D$5</f>
        <v>0</v>
      </c>
      <c r="AG16" s="79">
        <f>AG31*Constants!$D$5</f>
        <v>0</v>
      </c>
    </row>
    <row r="17" spans="1:33" ht="14.45" customHeight="1" x14ac:dyDescent="0.25">
      <c r="A17" s="575"/>
      <c r="B17" s="107" t="s">
        <v>1092</v>
      </c>
      <c r="C17" s="79">
        <f>SUM(C32*Constants!$D$5,Agriculture!C36*Constants!$D$6)</f>
        <v>0.54070495096482551</v>
      </c>
      <c r="D17" s="79">
        <f>SUM(D32*Constants!$D$5,Agriculture!D36*Constants!$D$6)</f>
        <v>0.62367270403974717</v>
      </c>
      <c r="E17" s="79">
        <f>SUM(E32*Constants!$D$5,Agriculture!E36*Constants!$D$6)</f>
        <v>0.70767788192635517</v>
      </c>
      <c r="F17" s="79">
        <f>SUM(F32*Constants!$D$5,Agriculture!F36*Constants!$D$6)</f>
        <v>0.84900225172756427</v>
      </c>
      <c r="G17" s="79">
        <f>SUM(G32*Constants!$D$5,Agriculture!G36*Constants!$D$6)</f>
        <v>1.0403559155262356</v>
      </c>
      <c r="H17" s="79">
        <f>SUM(H32*Constants!$D$5,Agriculture!H36*Constants!$D$6)</f>
        <v>1.1135014031846535</v>
      </c>
      <c r="I17" s="79">
        <f>SUM(I32*Constants!$D$5,Agriculture!I36*Constants!$D$6)</f>
        <v>1.2358262256447365</v>
      </c>
      <c r="J17" s="79">
        <f>SUM(J32*Constants!$D$5,Agriculture!J36*Constants!$D$6)</f>
        <v>1.2865302958463283</v>
      </c>
      <c r="K17" s="79">
        <f>SUM(K32*Constants!$D$5,Agriculture!K36*Constants!$D$6)</f>
        <v>1.4063183309811307</v>
      </c>
      <c r="L17" s="79">
        <f>SUM(L32*Constants!$D$5,Agriculture!L36*Constants!$D$6)</f>
        <v>1.4536598241632688</v>
      </c>
      <c r="M17" s="79">
        <f>SUM(M32*Constants!$D$5,Agriculture!M36*Constants!$D$6)</f>
        <v>1.6145582677057999</v>
      </c>
      <c r="N17" s="79">
        <f>SUM(N32*Constants!$D$5,Agriculture!N36*Constants!$D$6)</f>
        <v>1.7585503057554188</v>
      </c>
      <c r="O17" s="79">
        <f>SUM(O32*Constants!$D$5,Agriculture!O36*Constants!$D$6)</f>
        <v>1.9201954812696094</v>
      </c>
      <c r="P17" s="79">
        <f>SUM(P32*Constants!$D$5,Agriculture!P36*Constants!$D$6)</f>
        <v>2.118338816560827</v>
      </c>
      <c r="Q17" s="79">
        <f>SUM(Q32*Constants!$D$5,Agriculture!Q36*Constants!$D$6)</f>
        <v>1.9966658856682176</v>
      </c>
      <c r="R17" s="171">
        <f>SUM(R32*Constants!$D$5,Agriculture!R36*Constants!$D$6)</f>
        <v>2.0656642114030515</v>
      </c>
      <c r="S17" s="79">
        <f>SUM(S32*Constants!$D$5,Agriculture!S36*Constants!$D$6)</f>
        <v>2.2128999355433874</v>
      </c>
      <c r="T17" s="79">
        <f>SUM(T32*Constants!$D$5,Agriculture!T36*Constants!$D$6)</f>
        <v>2.4089990784617465</v>
      </c>
      <c r="U17" s="79">
        <f>SUM(U32*Constants!$D$5,Agriculture!U36*Constants!$D$6)</f>
        <v>2.3580054338917078</v>
      </c>
      <c r="V17" s="79">
        <f>SUM(V32*Constants!$D$5,Agriculture!V36*Constants!$D$6)</f>
        <v>2.5083646685367711</v>
      </c>
      <c r="W17" s="79">
        <f>SUM(W32*Constants!$D$5,Agriculture!W36*Constants!$D$6)</f>
        <v>2.4493755181543388</v>
      </c>
      <c r="X17" s="79">
        <f>SUM(X32*Constants!$D$5,Agriculture!X36*Constants!$D$6)</f>
        <v>2.5279218142006492</v>
      </c>
      <c r="Y17" s="79">
        <f>SUM(Y32*Constants!$D$5,Agriculture!Y36*Constants!$D$6)</f>
        <v>2.5728181838976107</v>
      </c>
      <c r="Z17" s="79">
        <f>SUM(Z32*Constants!$D$5,Agriculture!Z36*Constants!$D$6)</f>
        <v>2.4224581087557904</v>
      </c>
      <c r="AA17" s="79">
        <f>SUM(AA32*Constants!$D$5,Agriculture!AA36*Constants!$D$6)</f>
        <v>2.460071624273203</v>
      </c>
      <c r="AB17" s="79">
        <f>SUM(AB32*Constants!$D$5,Agriculture!AB36*Constants!$D$6)</f>
        <v>2.4557831805272765</v>
      </c>
      <c r="AC17" s="79">
        <f>SUM(AC32*Constants!$D$5,Agriculture!AC36*Constants!$D$6)</f>
        <v>2.4196121818165017</v>
      </c>
      <c r="AD17" s="79">
        <f>SUM(AD32*Constants!$D$5,Agriculture!AD36*Constants!$D$6)</f>
        <v>2.4780728159074066</v>
      </c>
      <c r="AE17" s="128">
        <f>SUM(AE32*Constants!$D$5,Agriculture!AE36*Constants!$D$6)</f>
        <v>2.4780728159074066</v>
      </c>
      <c r="AF17" s="79">
        <f>SUM(AF32*Constants!$D$5,Agriculture!AF36*Constants!$D$6)</f>
        <v>0</v>
      </c>
      <c r="AG17" s="79">
        <f>SUM(AG32*Constants!$D$5,Agriculture!AG36*Constants!$D$6)</f>
        <v>0</v>
      </c>
    </row>
    <row r="18" spans="1:33" ht="14.45" customHeight="1" x14ac:dyDescent="0.25">
      <c r="A18" s="575"/>
      <c r="B18" s="19" t="s">
        <v>1093</v>
      </c>
      <c r="C18" s="79">
        <f>C37*Constants!$D$6</f>
        <v>1.5048716427416395</v>
      </c>
      <c r="D18" s="79">
        <f>D37*Constants!$D$6</f>
        <v>1.4672040524838044</v>
      </c>
      <c r="E18" s="79">
        <f>E37*Constants!$D$6</f>
        <v>1.5013230696624911</v>
      </c>
      <c r="F18" s="79">
        <f>F37*Constants!$D$6</f>
        <v>1.5493956874082726</v>
      </c>
      <c r="G18" s="79">
        <f>G37*Constants!$D$6</f>
        <v>1.6008271903849893</v>
      </c>
      <c r="H18" s="79">
        <f>H37*Constants!$D$6</f>
        <v>1.6050183989200657</v>
      </c>
      <c r="I18" s="79">
        <f>I37*Constants!$D$6</f>
        <v>1.6646457303465445</v>
      </c>
      <c r="J18" s="79">
        <f>J37*Constants!$D$6</f>
        <v>1.6950863252925163</v>
      </c>
      <c r="K18" s="79">
        <f>K37*Constants!$D$6</f>
        <v>1.6779874490771511</v>
      </c>
      <c r="L18" s="79">
        <f>L37*Constants!$D$6</f>
        <v>1.7140538082876591</v>
      </c>
      <c r="M18" s="79">
        <f>M37*Constants!$D$6</f>
        <v>1.7023605621660973</v>
      </c>
      <c r="N18" s="79">
        <f>N37*Constants!$D$6</f>
        <v>1.6668887291560868</v>
      </c>
      <c r="O18" s="79">
        <f>O37*Constants!$D$6</f>
        <v>1.6478444269070736</v>
      </c>
      <c r="P18" s="79">
        <f>P37*Constants!$D$6</f>
        <v>1.6092962757724791</v>
      </c>
      <c r="Q18" s="79">
        <f>Q37*Constants!$D$6</f>
        <v>1.5760650707973665</v>
      </c>
      <c r="R18" s="171">
        <f>R37*Constants!$D$6</f>
        <v>1.6056452695834442</v>
      </c>
      <c r="S18" s="79">
        <f>S37*Constants!$D$6</f>
        <v>1.594080238611701</v>
      </c>
      <c r="T18" s="79">
        <f>T37*Constants!$D$6</f>
        <v>1.649849037385775</v>
      </c>
      <c r="U18" s="79">
        <f>U37*Constants!$D$6</f>
        <v>1.6598615562788142</v>
      </c>
      <c r="V18" s="79">
        <f>V37*Constants!$D$6</f>
        <v>1.6336929303696612</v>
      </c>
      <c r="W18" s="79">
        <f>W37*Constants!$D$6</f>
        <v>1.6212359168499537</v>
      </c>
      <c r="X18" s="79">
        <f>X37*Constants!$D$6</f>
        <v>1.5807448580634382</v>
      </c>
      <c r="Y18" s="79">
        <f>Y37*Constants!$D$6</f>
        <v>1.4718200866530955</v>
      </c>
      <c r="Z18" s="79">
        <f>Z37*Constants!$D$6</f>
        <v>1.4260436769788918</v>
      </c>
      <c r="AA18" s="79">
        <f>AA37*Constants!$D$6</f>
        <v>1.3714413732205224</v>
      </c>
      <c r="AB18" s="79">
        <f>AB37*Constants!$D$6</f>
        <v>1.3923471350414776</v>
      </c>
      <c r="AC18" s="79">
        <f>AC37*Constants!$D$6</f>
        <v>1.4145095400067647</v>
      </c>
      <c r="AD18" s="79">
        <f>AD37*Constants!$D$6</f>
        <v>1.4633754384606807</v>
      </c>
      <c r="AE18" s="128">
        <f>AE37*Constants!$D$6</f>
        <v>1.4633735074759793</v>
      </c>
      <c r="AF18" s="79">
        <f>AF37*Constants!$D$6</f>
        <v>0</v>
      </c>
      <c r="AG18" s="79">
        <f>AG37*Constants!$D$6</f>
        <v>0</v>
      </c>
    </row>
    <row r="19" spans="1:33" x14ac:dyDescent="0.25">
      <c r="A19" s="575"/>
      <c r="B19" s="107" t="s">
        <v>1094</v>
      </c>
      <c r="C19" s="79">
        <v>0</v>
      </c>
      <c r="D19" s="79">
        <v>0</v>
      </c>
      <c r="E19" s="79">
        <v>0</v>
      </c>
      <c r="F19" s="79">
        <v>0</v>
      </c>
      <c r="G19" s="79">
        <v>0</v>
      </c>
      <c r="H19" s="79">
        <v>0</v>
      </c>
      <c r="I19" s="79">
        <v>0</v>
      </c>
      <c r="J19" s="79">
        <v>0</v>
      </c>
      <c r="K19" s="79">
        <v>0</v>
      </c>
      <c r="L19" s="79">
        <v>0</v>
      </c>
      <c r="M19" s="79">
        <v>0</v>
      </c>
      <c r="N19" s="79">
        <v>0</v>
      </c>
      <c r="O19" s="79">
        <v>0</v>
      </c>
      <c r="P19" s="79">
        <v>0</v>
      </c>
      <c r="Q19" s="79">
        <v>0</v>
      </c>
      <c r="R19" s="171">
        <v>0</v>
      </c>
      <c r="S19" s="79">
        <v>0</v>
      </c>
      <c r="T19" s="79">
        <v>0</v>
      </c>
      <c r="U19" s="79">
        <v>0</v>
      </c>
      <c r="V19" s="79">
        <v>0</v>
      </c>
      <c r="W19" s="79">
        <v>0</v>
      </c>
      <c r="X19" s="79">
        <v>0</v>
      </c>
      <c r="Y19" s="79">
        <v>0</v>
      </c>
      <c r="Z19" s="79">
        <v>0</v>
      </c>
      <c r="AA19" s="79">
        <v>0</v>
      </c>
      <c r="AB19" s="79">
        <v>0</v>
      </c>
      <c r="AC19" s="79">
        <v>0</v>
      </c>
      <c r="AD19" s="79">
        <v>0</v>
      </c>
      <c r="AE19" s="128">
        <v>0</v>
      </c>
      <c r="AF19" s="79">
        <v>0</v>
      </c>
      <c r="AG19" s="79">
        <v>0</v>
      </c>
    </row>
    <row r="20" spans="1:33" x14ac:dyDescent="0.25">
      <c r="A20" s="575"/>
      <c r="B20" s="107" t="s">
        <v>1095</v>
      </c>
      <c r="C20" s="79">
        <v>0</v>
      </c>
      <c r="D20" s="79">
        <v>0</v>
      </c>
      <c r="E20" s="79">
        <v>0</v>
      </c>
      <c r="F20" s="79">
        <v>0</v>
      </c>
      <c r="G20" s="79">
        <v>0</v>
      </c>
      <c r="H20" s="79">
        <v>0</v>
      </c>
      <c r="I20" s="79">
        <v>0</v>
      </c>
      <c r="J20" s="79">
        <v>0</v>
      </c>
      <c r="K20" s="79">
        <v>0</v>
      </c>
      <c r="L20" s="79">
        <v>0</v>
      </c>
      <c r="M20" s="79">
        <v>0</v>
      </c>
      <c r="N20" s="79">
        <v>0</v>
      </c>
      <c r="O20" s="79">
        <v>0</v>
      </c>
      <c r="P20" s="79">
        <v>0</v>
      </c>
      <c r="Q20" s="79">
        <v>0</v>
      </c>
      <c r="R20" s="171">
        <v>0</v>
      </c>
      <c r="S20" s="79">
        <v>0</v>
      </c>
      <c r="T20" s="79">
        <v>0</v>
      </c>
      <c r="U20" s="79">
        <v>0</v>
      </c>
      <c r="V20" s="79">
        <v>0</v>
      </c>
      <c r="W20" s="79">
        <v>0</v>
      </c>
      <c r="X20" s="79">
        <v>0</v>
      </c>
      <c r="Y20" s="79">
        <v>0</v>
      </c>
      <c r="Z20" s="79">
        <v>0</v>
      </c>
      <c r="AA20" s="79">
        <v>0</v>
      </c>
      <c r="AB20" s="79">
        <v>0</v>
      </c>
      <c r="AC20" s="79">
        <v>0</v>
      </c>
      <c r="AD20" s="79">
        <v>0</v>
      </c>
      <c r="AE20" s="128">
        <v>0</v>
      </c>
      <c r="AF20" s="79">
        <v>0</v>
      </c>
      <c r="AG20" s="79">
        <v>0</v>
      </c>
    </row>
    <row r="21" spans="1:33" x14ac:dyDescent="0.25">
      <c r="A21" s="575"/>
      <c r="B21" s="107" t="s">
        <v>1096</v>
      </c>
      <c r="C21" s="79">
        <f>C29</f>
        <v>9.8060271553418628E-3</v>
      </c>
      <c r="D21" s="79">
        <f t="shared" ref="D21:AG21" si="0">D29</f>
        <v>1.1439506365478242E-2</v>
      </c>
      <c r="E21" s="79">
        <f t="shared" si="0"/>
        <v>7.5350196256312573E-3</v>
      </c>
      <c r="F21" s="79">
        <f t="shared" si="0"/>
        <v>6.8278702107714166E-3</v>
      </c>
      <c r="G21" s="79">
        <f t="shared" si="0"/>
        <v>8.0611182678641622E-3</v>
      </c>
      <c r="H21" s="79">
        <f t="shared" si="0"/>
        <v>7.2501552511415523E-3</v>
      </c>
      <c r="I21" s="79">
        <f t="shared" si="0"/>
        <v>7.5512204179140584E-3</v>
      </c>
      <c r="J21" s="79">
        <f t="shared" si="0"/>
        <v>5.0201087423266504E-3</v>
      </c>
      <c r="K21" s="79">
        <f t="shared" si="0"/>
        <v>6.1892601530133965E-3</v>
      </c>
      <c r="L21" s="79">
        <f t="shared" si="0"/>
        <v>8.5796234539901404E-3</v>
      </c>
      <c r="M21" s="79">
        <f t="shared" si="0"/>
        <v>6.1996650639571816E-3</v>
      </c>
      <c r="N21" s="79">
        <f t="shared" si="0"/>
        <v>7.2185240557621948E-3</v>
      </c>
      <c r="O21" s="79">
        <f t="shared" si="0"/>
        <v>9.8383941455744053E-3</v>
      </c>
      <c r="P21" s="79">
        <f t="shared" si="0"/>
        <v>7.5152955335813006E-3</v>
      </c>
      <c r="Q21" s="79">
        <f t="shared" si="0"/>
        <v>8.5076126886207658E-3</v>
      </c>
      <c r="R21" s="171">
        <f t="shared" si="0"/>
        <v>1.2077695969034444E-2</v>
      </c>
      <c r="S21" s="79">
        <f t="shared" si="0"/>
        <v>8.5170516193413762E-3</v>
      </c>
      <c r="T21" s="79">
        <f t="shared" si="0"/>
        <v>1.024860443315492E-2</v>
      </c>
      <c r="U21" s="79">
        <f t="shared" si="0"/>
        <v>1.1535169010251291E-2</v>
      </c>
      <c r="V21" s="79">
        <f t="shared" si="0"/>
        <v>8.8709476549033821E-3</v>
      </c>
      <c r="W21" s="79">
        <f t="shared" si="0"/>
        <v>5.9542302458495877E-3</v>
      </c>
      <c r="X21" s="79">
        <f t="shared" si="0"/>
        <v>4.0922261937161699E-3</v>
      </c>
      <c r="Y21" s="79">
        <f t="shared" si="0"/>
        <v>3.0885993528682455E-3</v>
      </c>
      <c r="Z21" s="79">
        <f t="shared" si="0"/>
        <v>4.3585360307236386E-3</v>
      </c>
      <c r="AA21" s="79">
        <f t="shared" si="0"/>
        <v>6.198373098672473E-3</v>
      </c>
      <c r="AB21" s="79">
        <f t="shared" si="0"/>
        <v>6.198373098672473E-3</v>
      </c>
      <c r="AC21" s="79">
        <f t="shared" si="0"/>
        <v>6.198373098672473E-3</v>
      </c>
      <c r="AD21" s="79">
        <f t="shared" si="0"/>
        <v>6.198373098672473E-3</v>
      </c>
      <c r="AE21" s="128">
        <f t="shared" si="0"/>
        <v>6.198373098672473E-3</v>
      </c>
      <c r="AF21" s="79">
        <f t="shared" si="0"/>
        <v>0</v>
      </c>
      <c r="AG21" s="79">
        <f t="shared" si="0"/>
        <v>0</v>
      </c>
    </row>
    <row r="22" spans="1:33" x14ac:dyDescent="0.25">
      <c r="A22" s="575"/>
      <c r="B22" s="107" t="s">
        <v>1097</v>
      </c>
      <c r="C22" s="79">
        <f>SUM(C34*Constants!$D$5,Agriculture!C38*Constants!$D$6)</f>
        <v>6.4376714637514373E-4</v>
      </c>
      <c r="D22" s="79">
        <f>SUM(D34*Constants!$D$5,Agriculture!D38*Constants!$D$6)</f>
        <v>6.5985537949401704E-4</v>
      </c>
      <c r="E22" s="79">
        <f>SUM(E34*Constants!$D$5,Agriculture!E38*Constants!$D$6)</f>
        <v>8.0612638648135278E-4</v>
      </c>
      <c r="F22" s="79">
        <f>SUM(F34*Constants!$D$5,Agriculture!F38*Constants!$D$6)</f>
        <v>6.8038091568222846E-4</v>
      </c>
      <c r="G22" s="79">
        <f>SUM(G34*Constants!$D$5,Agriculture!G38*Constants!$D$6)</f>
        <v>6.1638747130836433E-4</v>
      </c>
      <c r="H22" s="79">
        <f>SUM(H34*Constants!$D$5,Agriculture!H38*Constants!$D$6)</f>
        <v>4.8573923876684842E-4</v>
      </c>
      <c r="I22" s="79">
        <f>SUM(I34*Constants!$D$5,Agriculture!I38*Constants!$D$6)</f>
        <v>4.8123247986383823E-4</v>
      </c>
      <c r="J22" s="79">
        <f>SUM(J34*Constants!$D$5,Agriculture!J38*Constants!$D$6)</f>
        <v>7.017035776621884E-4</v>
      </c>
      <c r="K22" s="79">
        <f>SUM(K34*Constants!$D$5,Agriculture!K38*Constants!$D$6)</f>
        <v>7.6707063129359543E-4</v>
      </c>
      <c r="L22" s="79">
        <f>SUM(L34*Constants!$D$5,Agriculture!L38*Constants!$D$6)</f>
        <v>8.3682644455656575E-4</v>
      </c>
      <c r="M22" s="79">
        <f>SUM(M34*Constants!$D$5,Agriculture!M38*Constants!$D$6)</f>
        <v>5.9765305052522861E-4</v>
      </c>
      <c r="N22" s="79">
        <f>SUM(N34*Constants!$D$5,Agriculture!N38*Constants!$D$6)</f>
        <v>7.8181274613829449E-4</v>
      </c>
      <c r="O22" s="79">
        <f>SUM(O34*Constants!$D$5,Agriculture!O38*Constants!$D$6)</f>
        <v>5.7174709430639272E-4</v>
      </c>
      <c r="P22" s="79">
        <f>SUM(P34*Constants!$D$5,Agriculture!P38*Constants!$D$6)</f>
        <v>1.2729368260176548E-4</v>
      </c>
      <c r="Q22" s="79">
        <f>SUM(Q34*Constants!$D$5,Agriculture!Q38*Constants!$D$6)</f>
        <v>1.9555993431753755E-4</v>
      </c>
      <c r="R22" s="171">
        <f>SUM(R34*Constants!$D$5,Agriculture!R38*Constants!$D$6)</f>
        <v>1.4482433902491404E-3</v>
      </c>
      <c r="S22" s="79">
        <f>SUM(S34*Constants!$D$5,Agriculture!S38*Constants!$D$6)</f>
        <v>2.5967389554773252E-4</v>
      </c>
      <c r="T22" s="79">
        <f>SUM(T34*Constants!$D$5,Agriculture!T38*Constants!$D$6)</f>
        <v>2.2003722113500844E-4</v>
      </c>
      <c r="U22" s="79">
        <f>SUM(U34*Constants!$D$5,Agriculture!U38*Constants!$D$6)</f>
        <v>3.6654683847981031E-4</v>
      </c>
      <c r="V22" s="79">
        <f>SUM(V34*Constants!$D$5,Agriculture!V38*Constants!$D$6)</f>
        <v>2.9803963857282125E-4</v>
      </c>
      <c r="W22" s="79">
        <f>SUM(W34*Constants!$D$5,Agriculture!W38*Constants!$D$6)</f>
        <v>5.3815882052662197E-4</v>
      </c>
      <c r="X22" s="79">
        <f>SUM(X34*Constants!$D$5,Agriculture!X38*Constants!$D$6)</f>
        <v>2.4740212152172983E-4</v>
      </c>
      <c r="Y22" s="79">
        <f>SUM(Y34*Constants!$D$5,Agriculture!Y38*Constants!$D$6)</f>
        <v>3.1636392020146771E-4</v>
      </c>
      <c r="Z22" s="79">
        <f>SUM(Z34*Constants!$D$5,Agriculture!Z38*Constants!$D$6)</f>
        <v>3.2166294886344318E-4</v>
      </c>
      <c r="AA22" s="79">
        <f>SUM(AA34*Constants!$D$5,Agriculture!AA38*Constants!$D$6)</f>
        <v>2.4867866850052057E-4</v>
      </c>
      <c r="AB22" s="79">
        <f>SUM(AB34*Constants!$D$5,Agriculture!AB38*Constants!$D$6)</f>
        <v>2.8009323210096679E-4</v>
      </c>
      <c r="AC22" s="79">
        <f>SUM(AC34*Constants!$D$5,Agriculture!AC38*Constants!$D$6)</f>
        <v>3.271736417683817E-4</v>
      </c>
      <c r="AD22" s="79">
        <f>SUM(AD34*Constants!$D$5,Agriculture!AD38*Constants!$D$6)</f>
        <v>3.4387991764567267E-4</v>
      </c>
      <c r="AE22" s="128">
        <f>SUM(AE34*Constants!$D$5,Agriculture!AE38*Constants!$D$6)</f>
        <v>3.4387991764567267E-4</v>
      </c>
      <c r="AF22" s="79">
        <f>SUM(AF34*Constants!$D$5,Agriculture!AF38*Constants!$D$6)</f>
        <v>0</v>
      </c>
      <c r="AG22" s="79">
        <f>SUM(AG34*Constants!$D$5,Agriculture!AG38*Constants!$D$6)</f>
        <v>0</v>
      </c>
    </row>
    <row r="23" spans="1:33" ht="15.75" thickBot="1" x14ac:dyDescent="0.3">
      <c r="A23" s="575"/>
      <c r="B23" s="104" t="s">
        <v>974</v>
      </c>
      <c r="C23" s="108">
        <f>SUM(C16:C22)</f>
        <v>4.9214366290500218</v>
      </c>
      <c r="D23" s="108">
        <f t="shared" ref="D23:AG23" si="1">SUM(D16:D22)</f>
        <v>4.944537202043457</v>
      </c>
      <c r="E23" s="108">
        <f t="shared" si="1"/>
        <v>5.1480413870607951</v>
      </c>
      <c r="F23" s="108">
        <f t="shared" si="1"/>
        <v>5.4880748402314845</v>
      </c>
      <c r="G23" s="108">
        <f t="shared" si="1"/>
        <v>5.8876622910460394</v>
      </c>
      <c r="H23" s="108">
        <f t="shared" si="1"/>
        <v>6.0861040423384125</v>
      </c>
      <c r="I23" s="108">
        <f t="shared" si="1"/>
        <v>6.4202413804261624</v>
      </c>
      <c r="J23" s="108">
        <f t="shared" si="1"/>
        <v>6.544673866032003</v>
      </c>
      <c r="K23" s="108">
        <f t="shared" si="1"/>
        <v>6.7014392775309153</v>
      </c>
      <c r="L23" s="108">
        <f t="shared" si="1"/>
        <v>6.8531424337371494</v>
      </c>
      <c r="M23" s="108">
        <f t="shared" si="1"/>
        <v>7.0111022470300171</v>
      </c>
      <c r="N23" s="108">
        <f t="shared" si="1"/>
        <v>7.0676936936178265</v>
      </c>
      <c r="O23" s="108">
        <f t="shared" si="1"/>
        <v>7.2386873873416464</v>
      </c>
      <c r="P23" s="108">
        <f t="shared" si="1"/>
        <v>7.4333727146172004</v>
      </c>
      <c r="Q23" s="108">
        <f t="shared" si="1"/>
        <v>7.2093897612717024</v>
      </c>
      <c r="R23" s="200">
        <f>SUM(R16:R22)</f>
        <v>7.3467290162071137</v>
      </c>
      <c r="S23" s="108">
        <f t="shared" si="1"/>
        <v>7.7058515305764432</v>
      </c>
      <c r="T23" s="108">
        <f t="shared" si="1"/>
        <v>7.9782476469362757</v>
      </c>
      <c r="U23" s="108">
        <f t="shared" si="1"/>
        <v>8.0435045466784931</v>
      </c>
      <c r="V23" s="108">
        <f t="shared" si="1"/>
        <v>8.2351279827559782</v>
      </c>
      <c r="W23" s="108">
        <f t="shared" si="1"/>
        <v>8.0665489793985294</v>
      </c>
      <c r="X23" s="108">
        <f t="shared" si="1"/>
        <v>8.0847381449537234</v>
      </c>
      <c r="Y23" s="108">
        <f t="shared" si="1"/>
        <v>7.8401571087759816</v>
      </c>
      <c r="Z23" s="108">
        <f t="shared" si="1"/>
        <v>7.5209286246118809</v>
      </c>
      <c r="AA23" s="108">
        <f t="shared" si="1"/>
        <v>7.3273315994457606</v>
      </c>
      <c r="AB23" s="108">
        <f t="shared" si="1"/>
        <v>7.3619021229572894</v>
      </c>
      <c r="AC23" s="108">
        <f t="shared" si="1"/>
        <v>7.4506870441651998</v>
      </c>
      <c r="AD23" s="108">
        <f t="shared" si="1"/>
        <v>7.7032526843982998</v>
      </c>
      <c r="AE23" s="129">
        <f t="shared" si="1"/>
        <v>7.7032507534135979</v>
      </c>
      <c r="AF23" s="108">
        <f t="shared" si="1"/>
        <v>0</v>
      </c>
      <c r="AG23" s="108">
        <f t="shared" si="1"/>
        <v>0</v>
      </c>
    </row>
    <row r="24" spans="1:33" x14ac:dyDescent="0.25">
      <c r="B24" s="107"/>
      <c r="C24" s="107"/>
      <c r="D24" s="5"/>
      <c r="E24" s="5"/>
      <c r="F24" s="5"/>
      <c r="G24" s="5"/>
      <c r="H24" s="5"/>
      <c r="I24" s="5"/>
      <c r="J24" s="5"/>
      <c r="K24" s="5"/>
      <c r="L24" s="5"/>
      <c r="M24" s="5"/>
      <c r="N24" s="5"/>
      <c r="O24" s="5"/>
      <c r="P24" s="5"/>
      <c r="Q24" s="5"/>
      <c r="R24" s="181"/>
      <c r="S24" s="5"/>
      <c r="T24" s="5"/>
      <c r="U24" s="5"/>
      <c r="V24" s="5"/>
      <c r="W24" s="5"/>
      <c r="X24" s="5"/>
      <c r="Y24" s="5"/>
      <c r="Z24" s="5"/>
      <c r="AA24" s="5"/>
      <c r="AB24" s="5"/>
      <c r="AC24" s="5"/>
      <c r="AD24" s="5"/>
      <c r="AE24" s="5"/>
      <c r="AF24" s="5"/>
      <c r="AG24" s="5"/>
    </row>
    <row r="25" spans="1:33" ht="15.75" thickBot="1" x14ac:dyDescent="0.3">
      <c r="B25" s="104" t="s">
        <v>1098</v>
      </c>
      <c r="C25" s="105"/>
      <c r="D25" s="105"/>
      <c r="E25" s="105"/>
      <c r="F25" s="105"/>
      <c r="G25" s="105"/>
      <c r="H25" s="105"/>
      <c r="I25" s="105"/>
      <c r="J25" s="105"/>
      <c r="K25" s="105"/>
      <c r="L25" s="105"/>
      <c r="M25" s="105"/>
      <c r="N25" s="105"/>
      <c r="O25" s="105"/>
      <c r="P25" s="105"/>
      <c r="Q25" s="105"/>
      <c r="R25" s="201"/>
      <c r="S25" s="105"/>
      <c r="T25" s="105"/>
      <c r="U25" s="105"/>
      <c r="V25" s="105"/>
      <c r="W25" s="105"/>
      <c r="X25" s="105"/>
      <c r="Y25" s="105"/>
      <c r="Z25" s="105"/>
      <c r="AA25" s="105"/>
      <c r="AB25" s="105"/>
      <c r="AC25" s="105"/>
      <c r="AD25" s="105"/>
      <c r="AE25" s="105"/>
      <c r="AF25" s="105"/>
      <c r="AG25" s="105"/>
    </row>
    <row r="26" spans="1:33" ht="15.75" thickBot="1" x14ac:dyDescent="0.3">
      <c r="B26" s="106"/>
      <c r="C26" s="104">
        <v>1990</v>
      </c>
      <c r="D26" s="104">
        <v>1991</v>
      </c>
      <c r="E26" s="104">
        <v>1992</v>
      </c>
      <c r="F26" s="104">
        <v>1993</v>
      </c>
      <c r="G26" s="104">
        <v>1994</v>
      </c>
      <c r="H26" s="104">
        <v>1995</v>
      </c>
      <c r="I26" s="104">
        <v>1996</v>
      </c>
      <c r="J26" s="104">
        <v>1997</v>
      </c>
      <c r="K26" s="104">
        <v>1998</v>
      </c>
      <c r="L26" s="104">
        <v>1999</v>
      </c>
      <c r="M26" s="104">
        <v>2000</v>
      </c>
      <c r="N26" s="104">
        <v>2001</v>
      </c>
      <c r="O26" s="104">
        <v>2002</v>
      </c>
      <c r="P26" s="104">
        <v>2003</v>
      </c>
      <c r="Q26" s="104">
        <v>2004</v>
      </c>
      <c r="R26" s="199">
        <v>2005</v>
      </c>
      <c r="S26" s="104">
        <v>2006</v>
      </c>
      <c r="T26" s="104">
        <v>2007</v>
      </c>
      <c r="U26" s="104">
        <v>2008</v>
      </c>
      <c r="V26" s="104">
        <v>2009</v>
      </c>
      <c r="W26" s="104">
        <v>2010</v>
      </c>
      <c r="X26" s="104">
        <v>2011</v>
      </c>
      <c r="Y26" s="104">
        <v>2012</v>
      </c>
      <c r="Z26" s="104">
        <v>2013</v>
      </c>
      <c r="AA26" s="104">
        <v>2014</v>
      </c>
      <c r="AB26" s="104">
        <v>2015</v>
      </c>
      <c r="AC26" s="104">
        <v>2016</v>
      </c>
      <c r="AD26" s="104">
        <v>2017</v>
      </c>
      <c r="AE26" s="104">
        <v>2018</v>
      </c>
      <c r="AF26" s="104">
        <v>2019</v>
      </c>
      <c r="AG26" s="104">
        <v>2020</v>
      </c>
    </row>
    <row r="27" spans="1:33" x14ac:dyDescent="0.25">
      <c r="B27" s="109" t="s">
        <v>1099</v>
      </c>
      <c r="C27" s="110">
        <v>9.8060271553418628E-3</v>
      </c>
      <c r="D27" s="110">
        <v>1.1439506365478242E-2</v>
      </c>
      <c r="E27" s="110">
        <v>7.5350196256312573E-3</v>
      </c>
      <c r="F27" s="110">
        <v>6.8278702107714166E-3</v>
      </c>
      <c r="G27" s="110">
        <v>8.0611182678641622E-3</v>
      </c>
      <c r="H27" s="110">
        <v>7.2501552511415523E-3</v>
      </c>
      <c r="I27" s="110">
        <v>7.5512204179140584E-3</v>
      </c>
      <c r="J27" s="110">
        <v>5.0201087423266504E-3</v>
      </c>
      <c r="K27" s="110">
        <v>6.1892601530133965E-3</v>
      </c>
      <c r="L27" s="110">
        <v>8.5796234539901404E-3</v>
      </c>
      <c r="M27" s="110">
        <v>6.1996650639571816E-3</v>
      </c>
      <c r="N27" s="110">
        <v>7.2185240557621948E-3</v>
      </c>
      <c r="O27" s="110">
        <v>9.8383941455744053E-3</v>
      </c>
      <c r="P27" s="110">
        <v>7.5152955335813006E-3</v>
      </c>
      <c r="Q27" s="110">
        <v>8.5076126886207658E-3</v>
      </c>
      <c r="R27" s="202">
        <v>1.2077695969034444E-2</v>
      </c>
      <c r="S27" s="110">
        <v>8.5170516193413762E-3</v>
      </c>
      <c r="T27" s="110">
        <v>1.024860443315492E-2</v>
      </c>
      <c r="U27" s="110">
        <v>1.1535169010251291E-2</v>
      </c>
      <c r="V27" s="110">
        <v>8.8709476549033821E-3</v>
      </c>
      <c r="W27" s="110">
        <v>5.9542302458495877E-3</v>
      </c>
      <c r="X27" s="110">
        <v>4.0922261937161699E-3</v>
      </c>
      <c r="Y27" s="110">
        <v>3.0885993528682455E-3</v>
      </c>
      <c r="Z27" s="110">
        <v>4.3585360307236386E-3</v>
      </c>
      <c r="AA27" s="110">
        <v>6.198373098672473E-3</v>
      </c>
      <c r="AB27" s="110">
        <v>6.198373098672473E-3</v>
      </c>
      <c r="AC27" s="110">
        <v>6.198373098672473E-3</v>
      </c>
      <c r="AD27" s="110">
        <v>6.198373098672473E-3</v>
      </c>
      <c r="AE27" s="130">
        <v>6.198373098672473E-3</v>
      </c>
      <c r="AF27" s="110">
        <v>0</v>
      </c>
      <c r="AG27" s="110">
        <v>0</v>
      </c>
    </row>
    <row r="28" spans="1:33" x14ac:dyDescent="0.25">
      <c r="B28" s="107" t="s">
        <v>1100</v>
      </c>
      <c r="C28" s="79">
        <v>0</v>
      </c>
      <c r="D28" s="79">
        <v>0</v>
      </c>
      <c r="E28" s="79">
        <v>0</v>
      </c>
      <c r="F28" s="79">
        <v>0</v>
      </c>
      <c r="G28" s="79">
        <v>0</v>
      </c>
      <c r="H28" s="79">
        <v>0</v>
      </c>
      <c r="I28" s="79">
        <v>0</v>
      </c>
      <c r="J28" s="79">
        <v>0</v>
      </c>
      <c r="K28" s="79">
        <v>0</v>
      </c>
      <c r="L28" s="79">
        <v>0</v>
      </c>
      <c r="M28" s="79">
        <v>0</v>
      </c>
      <c r="N28" s="79">
        <v>0</v>
      </c>
      <c r="O28" s="79">
        <v>0</v>
      </c>
      <c r="P28" s="79">
        <v>0</v>
      </c>
      <c r="Q28" s="79">
        <v>0</v>
      </c>
      <c r="R28" s="171">
        <v>0</v>
      </c>
      <c r="S28" s="79">
        <v>0</v>
      </c>
      <c r="T28" s="79">
        <v>0</v>
      </c>
      <c r="U28" s="79">
        <v>0</v>
      </c>
      <c r="V28" s="79">
        <v>0</v>
      </c>
      <c r="W28" s="79">
        <v>0</v>
      </c>
      <c r="X28" s="79">
        <v>0</v>
      </c>
      <c r="Y28" s="79">
        <v>0</v>
      </c>
      <c r="Z28" s="79">
        <v>0</v>
      </c>
      <c r="AA28" s="79">
        <v>0</v>
      </c>
      <c r="AB28" s="79">
        <v>0</v>
      </c>
      <c r="AC28" s="79">
        <v>0</v>
      </c>
      <c r="AD28" s="79">
        <v>0</v>
      </c>
      <c r="AE28" s="128">
        <v>0</v>
      </c>
      <c r="AF28" s="79">
        <v>0</v>
      </c>
      <c r="AG28" s="79">
        <v>0</v>
      </c>
    </row>
    <row r="29" spans="1:33" x14ac:dyDescent="0.25">
      <c r="B29" s="107" t="s">
        <v>1096</v>
      </c>
      <c r="C29" s="79">
        <v>9.8060271553418628E-3</v>
      </c>
      <c r="D29" s="79">
        <v>1.1439506365478242E-2</v>
      </c>
      <c r="E29" s="79">
        <v>7.5350196256312573E-3</v>
      </c>
      <c r="F29" s="79">
        <v>6.8278702107714166E-3</v>
      </c>
      <c r="G29" s="79">
        <v>8.0611182678641622E-3</v>
      </c>
      <c r="H29" s="79">
        <v>7.2501552511415523E-3</v>
      </c>
      <c r="I29" s="79">
        <v>7.5512204179140584E-3</v>
      </c>
      <c r="J29" s="79">
        <v>5.0201087423266504E-3</v>
      </c>
      <c r="K29" s="79">
        <v>6.1892601530133965E-3</v>
      </c>
      <c r="L29" s="79">
        <v>8.5796234539901404E-3</v>
      </c>
      <c r="M29" s="79">
        <v>6.1996650639571816E-3</v>
      </c>
      <c r="N29" s="79">
        <v>7.2185240557621948E-3</v>
      </c>
      <c r="O29" s="79">
        <v>9.8383941455744053E-3</v>
      </c>
      <c r="P29" s="79">
        <v>7.5152955335813006E-3</v>
      </c>
      <c r="Q29" s="79">
        <v>8.5076126886207658E-3</v>
      </c>
      <c r="R29" s="171">
        <v>1.2077695969034444E-2</v>
      </c>
      <c r="S29" s="79">
        <v>8.5170516193413762E-3</v>
      </c>
      <c r="T29" s="79">
        <v>1.024860443315492E-2</v>
      </c>
      <c r="U29" s="79">
        <v>1.1535169010251291E-2</v>
      </c>
      <c r="V29" s="79">
        <v>8.8709476549033821E-3</v>
      </c>
      <c r="W29" s="79">
        <v>5.9542302458495877E-3</v>
      </c>
      <c r="X29" s="79">
        <v>4.0922261937161699E-3</v>
      </c>
      <c r="Y29" s="79">
        <v>3.0885993528682455E-3</v>
      </c>
      <c r="Z29" s="79">
        <v>4.3585360307236386E-3</v>
      </c>
      <c r="AA29" s="79">
        <v>6.198373098672473E-3</v>
      </c>
      <c r="AB29" s="79">
        <v>6.198373098672473E-3</v>
      </c>
      <c r="AC29" s="79">
        <v>6.198373098672473E-3</v>
      </c>
      <c r="AD29" s="79">
        <v>6.198373098672473E-3</v>
      </c>
      <c r="AE29" s="128">
        <v>6.198373098672473E-3</v>
      </c>
      <c r="AF29" s="79">
        <v>0</v>
      </c>
      <c r="AG29" s="79">
        <v>0</v>
      </c>
    </row>
    <row r="30" spans="1:33" x14ac:dyDescent="0.25">
      <c r="B30" s="109" t="s">
        <v>1101</v>
      </c>
      <c r="C30" s="110">
        <v>0.11860260266359662</v>
      </c>
      <c r="D30" s="110">
        <v>0.12077912006275221</v>
      </c>
      <c r="E30" s="110">
        <v>0.12666098808039269</v>
      </c>
      <c r="F30" s="110">
        <v>0.13694410725259093</v>
      </c>
      <c r="G30" s="110">
        <v>0.1483422724426611</v>
      </c>
      <c r="H30" s="110">
        <v>0.1551317940734826</v>
      </c>
      <c r="I30" s="110">
        <v>0.16518867600484627</v>
      </c>
      <c r="J30" s="110">
        <v>0.16853932189749116</v>
      </c>
      <c r="K30" s="110">
        <v>0.17472945911415808</v>
      </c>
      <c r="L30" s="110">
        <v>0.17863942870621652</v>
      </c>
      <c r="M30" s="110">
        <v>0.18472421486751464</v>
      </c>
      <c r="N30" s="110">
        <v>0.18796549749471925</v>
      </c>
      <c r="O30" s="110">
        <v>0.19440878112752327</v>
      </c>
      <c r="P30" s="110">
        <v>0.20217574015065495</v>
      </c>
      <c r="Q30" s="110">
        <v>0.19557952397922532</v>
      </c>
      <c r="R30" s="202">
        <v>0.19866433762148381</v>
      </c>
      <c r="S30" s="110">
        <v>0.21143751194909735</v>
      </c>
      <c r="T30" s="110">
        <v>0.21904990625472831</v>
      </c>
      <c r="U30" s="110">
        <v>0.22071163513023312</v>
      </c>
      <c r="V30" s="110">
        <v>0.22783066878922911</v>
      </c>
      <c r="W30" s="110">
        <v>0.22246482602879988</v>
      </c>
      <c r="X30" s="110">
        <v>0.22471113980757379</v>
      </c>
      <c r="Y30" s="110">
        <v>0.2202301009887738</v>
      </c>
      <c r="Z30" s="110">
        <v>0.21049152443509753</v>
      </c>
      <c r="AA30" s="110">
        <v>0.20535033179827272</v>
      </c>
      <c r="AB30" s="110">
        <v>0.20601492183783734</v>
      </c>
      <c r="AC30" s="110">
        <v>0.20822620919480461</v>
      </c>
      <c r="AD30" s="110">
        <v>0.21562781787987587</v>
      </c>
      <c r="AE30" s="130">
        <v>0.21562781787987587</v>
      </c>
      <c r="AF30" s="110">
        <v>0</v>
      </c>
      <c r="AG30" s="110">
        <v>0</v>
      </c>
    </row>
    <row r="31" spans="1:33" x14ac:dyDescent="0.25">
      <c r="B31" s="107" t="s">
        <v>1091</v>
      </c>
      <c r="C31" s="79">
        <v>0.10233608003720857</v>
      </c>
      <c r="D31" s="79">
        <v>0.10148432442053332</v>
      </c>
      <c r="E31" s="79">
        <v>0.10466783176642269</v>
      </c>
      <c r="F31" s="79">
        <v>0.11007745178461409</v>
      </c>
      <c r="G31" s="79">
        <v>0.11563577426413006</v>
      </c>
      <c r="H31" s="79">
        <v>0.11999458377656372</v>
      </c>
      <c r="I31" s="79">
        <v>0.12541917755489654</v>
      </c>
      <c r="J31" s="79">
        <v>0.12704769402047036</v>
      </c>
      <c r="K31" s="79">
        <v>0.12893489881029738</v>
      </c>
      <c r="L31" s="79">
        <v>0.13128615540670269</v>
      </c>
      <c r="M31" s="79">
        <v>0.13169236068012988</v>
      </c>
      <c r="N31" s="79">
        <v>0.12979479721087217</v>
      </c>
      <c r="O31" s="79">
        <v>0.13072276206875297</v>
      </c>
      <c r="P31" s="79">
        <v>0.1320748226095611</v>
      </c>
      <c r="Q31" s="79">
        <v>0.12956984400654215</v>
      </c>
      <c r="R31" s="171">
        <v>0.13078191413790483</v>
      </c>
      <c r="S31" s="79">
        <v>0.13893195110380235</v>
      </c>
      <c r="T31" s="79">
        <v>0.13960467462265941</v>
      </c>
      <c r="U31" s="79">
        <v>0.14334770859497284</v>
      </c>
      <c r="V31" s="79">
        <v>0.14585362130557389</v>
      </c>
      <c r="W31" s="79">
        <v>0.14248018411885213</v>
      </c>
      <c r="X31" s="79">
        <v>0.1418475658705142</v>
      </c>
      <c r="Y31" s="79">
        <v>0.13543263839115019</v>
      </c>
      <c r="Z31" s="79">
        <v>0.13099095142491474</v>
      </c>
      <c r="AA31" s="79">
        <v>0.12462041250660223</v>
      </c>
      <c r="AB31" s="79">
        <v>0.12526047646634864</v>
      </c>
      <c r="AC31" s="79">
        <v>0.12892999198576763</v>
      </c>
      <c r="AD31" s="79">
        <v>0.13411650632192479</v>
      </c>
      <c r="AE31" s="128">
        <v>0.13411650632192479</v>
      </c>
      <c r="AF31" s="79">
        <v>0</v>
      </c>
      <c r="AG31" s="79">
        <v>0</v>
      </c>
    </row>
    <row r="32" spans="1:33" x14ac:dyDescent="0.25">
      <c r="B32" s="107" t="s">
        <v>1092</v>
      </c>
      <c r="C32" s="79">
        <v>1.6248904518980287E-2</v>
      </c>
      <c r="D32" s="79">
        <v>1.9276729202989368E-2</v>
      </c>
      <c r="E32" s="79">
        <v>2.1970981327145582E-2</v>
      </c>
      <c r="F32" s="79">
        <v>2.6848120653259692E-2</v>
      </c>
      <c r="G32" s="79">
        <v>3.2689714439460782E-2</v>
      </c>
      <c r="H32" s="79">
        <v>3.5124038511251593E-2</v>
      </c>
      <c r="I32" s="79">
        <v>3.9756324619217562E-2</v>
      </c>
      <c r="J32" s="79">
        <v>4.1472214122553537E-2</v>
      </c>
      <c r="K32" s="79">
        <v>4.5773620549998027E-2</v>
      </c>
      <c r="L32" s="79">
        <v>4.733027620149817E-2</v>
      </c>
      <c r="M32" s="79">
        <v>5.3015708343847681E-2</v>
      </c>
      <c r="N32" s="79">
        <v>5.81494671752638E-2</v>
      </c>
      <c r="O32" s="79">
        <v>6.3670611545506753E-2</v>
      </c>
      <c r="P32" s="79">
        <v>7.0097163637286033E-2</v>
      </c>
      <c r="Q32" s="79">
        <v>6.6003948823499664E-2</v>
      </c>
      <c r="R32" s="171">
        <v>6.784334595838025E-2</v>
      </c>
      <c r="S32" s="79">
        <v>7.2497885834057404E-2</v>
      </c>
      <c r="T32" s="79">
        <v>7.943878314278785E-2</v>
      </c>
      <c r="U32" s="79">
        <v>7.7353810745696222E-2</v>
      </c>
      <c r="V32" s="79">
        <v>8.1968842129520395E-2</v>
      </c>
      <c r="W32" s="79">
        <v>7.9969705756008244E-2</v>
      </c>
      <c r="X32" s="79">
        <v>8.2856807450943981E-2</v>
      </c>
      <c r="Y32" s="79">
        <v>8.478883362674812E-2</v>
      </c>
      <c r="Z32" s="79">
        <v>7.9491680133078418E-2</v>
      </c>
      <c r="AA32" s="79">
        <v>8.0723010272900464E-2</v>
      </c>
      <c r="AB32" s="79">
        <v>8.074660979451645E-2</v>
      </c>
      <c r="AC32" s="79">
        <v>7.9287182793270183E-2</v>
      </c>
      <c r="AD32" s="79">
        <v>8.1501894627133822E-2</v>
      </c>
      <c r="AE32" s="128">
        <v>8.1501894627133822E-2</v>
      </c>
      <c r="AF32" s="79">
        <v>0</v>
      </c>
      <c r="AG32" s="79">
        <v>0</v>
      </c>
    </row>
    <row r="33" spans="2:33" x14ac:dyDescent="0.25">
      <c r="B33" s="107" t="s">
        <v>1094</v>
      </c>
      <c r="C33" s="79">
        <v>0</v>
      </c>
      <c r="D33" s="79">
        <v>0</v>
      </c>
      <c r="E33" s="79">
        <v>0</v>
      </c>
      <c r="F33" s="79">
        <v>0</v>
      </c>
      <c r="G33" s="79">
        <v>0</v>
      </c>
      <c r="H33" s="79">
        <v>0</v>
      </c>
      <c r="I33" s="79">
        <v>0</v>
      </c>
      <c r="J33" s="79">
        <v>0</v>
      </c>
      <c r="K33" s="79">
        <v>0</v>
      </c>
      <c r="L33" s="79">
        <v>0</v>
      </c>
      <c r="M33" s="79">
        <v>0</v>
      </c>
      <c r="N33" s="79">
        <v>0</v>
      </c>
      <c r="O33" s="79">
        <v>0</v>
      </c>
      <c r="P33" s="79">
        <v>0</v>
      </c>
      <c r="Q33" s="79">
        <v>0</v>
      </c>
      <c r="R33" s="171">
        <v>0</v>
      </c>
      <c r="S33" s="79">
        <v>0</v>
      </c>
      <c r="T33" s="79">
        <v>0</v>
      </c>
      <c r="U33" s="79">
        <v>0</v>
      </c>
      <c r="V33" s="79">
        <v>0</v>
      </c>
      <c r="W33" s="79">
        <v>0</v>
      </c>
      <c r="X33" s="79">
        <v>0</v>
      </c>
      <c r="Y33" s="79">
        <v>0</v>
      </c>
      <c r="Z33" s="79">
        <v>0</v>
      </c>
      <c r="AA33" s="79">
        <v>0</v>
      </c>
      <c r="AB33" s="79">
        <v>0</v>
      </c>
      <c r="AC33" s="79">
        <v>0</v>
      </c>
      <c r="AD33" s="79">
        <v>0</v>
      </c>
      <c r="AE33" s="128">
        <v>0</v>
      </c>
      <c r="AF33" s="79">
        <v>0</v>
      </c>
      <c r="AG33" s="79">
        <v>0</v>
      </c>
    </row>
    <row r="34" spans="2:33" x14ac:dyDescent="0.25">
      <c r="B34" s="107" t="s">
        <v>1097</v>
      </c>
      <c r="C34" s="79">
        <v>1.7618107407778224E-5</v>
      </c>
      <c r="D34" s="79">
        <v>1.806643922952375E-5</v>
      </c>
      <c r="E34" s="79">
        <v>2.2174986824427368E-5</v>
      </c>
      <c r="F34" s="79">
        <v>1.8534814717142538E-5</v>
      </c>
      <c r="G34" s="79">
        <v>1.6783739070252076E-5</v>
      </c>
      <c r="H34" s="79">
        <v>1.3171785667299184E-5</v>
      </c>
      <c r="I34" s="79">
        <v>1.3173830732175347E-5</v>
      </c>
      <c r="J34" s="79">
        <v>1.9413754467258276E-5</v>
      </c>
      <c r="K34" s="79">
        <v>2.0939753862674102E-5</v>
      </c>
      <c r="L34" s="79">
        <v>2.2997098015672791E-5</v>
      </c>
      <c r="M34" s="79">
        <v>1.6145843537082069E-5</v>
      </c>
      <c r="N34" s="79">
        <v>2.1233108583274243E-5</v>
      </c>
      <c r="O34" s="79">
        <v>1.5407513263539827E-5</v>
      </c>
      <c r="P34" s="79">
        <v>3.7539038078365015E-6</v>
      </c>
      <c r="Q34" s="79">
        <v>5.73114918350595E-6</v>
      </c>
      <c r="R34" s="171">
        <v>3.9077525198751715E-5</v>
      </c>
      <c r="S34" s="79">
        <v>7.6750112375718101E-6</v>
      </c>
      <c r="T34" s="79">
        <v>6.4484892810466196E-6</v>
      </c>
      <c r="U34" s="79">
        <v>1.0115789564069664E-5</v>
      </c>
      <c r="V34" s="79">
        <v>8.2053541348313502E-6</v>
      </c>
      <c r="W34" s="79">
        <v>1.4936153939516508E-5</v>
      </c>
      <c r="X34" s="79">
        <v>6.7664861156062402E-6</v>
      </c>
      <c r="Y34" s="79">
        <v>8.6289708754860641E-6</v>
      </c>
      <c r="Z34" s="79">
        <v>8.8928771043646807E-6</v>
      </c>
      <c r="AA34" s="79">
        <v>6.9090187700467083E-6</v>
      </c>
      <c r="AB34" s="79">
        <v>7.835576972262819E-6</v>
      </c>
      <c r="AC34" s="79">
        <v>9.0344157667990393E-6</v>
      </c>
      <c r="AD34" s="79">
        <v>9.4169308172680977E-6</v>
      </c>
      <c r="AE34" s="128">
        <v>9.4169308172680977E-6</v>
      </c>
      <c r="AF34" s="79">
        <v>0</v>
      </c>
      <c r="AG34" s="79">
        <v>0</v>
      </c>
    </row>
    <row r="35" spans="2:33" x14ac:dyDescent="0.25">
      <c r="B35" s="109" t="s">
        <v>1102</v>
      </c>
      <c r="C35" s="110">
        <v>6.0028593483546205E-3</v>
      </c>
      <c r="D35" s="110">
        <v>5.8538955997015727E-3</v>
      </c>
      <c r="E35" s="110">
        <v>6.0150894384308198E-3</v>
      </c>
      <c r="F35" s="110">
        <v>6.2143847809364812E-3</v>
      </c>
      <c r="G35" s="110">
        <v>6.5132737523911867E-3</v>
      </c>
      <c r="H35" s="110">
        <v>6.5477873699236119E-3</v>
      </c>
      <c r="I35" s="110">
        <v>6.7449329504624617E-3</v>
      </c>
      <c r="J35" s="110">
        <v>6.8700103553204694E-3</v>
      </c>
      <c r="K35" s="110">
        <v>6.8031138195527394E-3</v>
      </c>
      <c r="L35" s="110">
        <v>6.9534294585248931E-3</v>
      </c>
      <c r="M35" s="110">
        <v>6.9155643987760338E-3</v>
      </c>
      <c r="N35" s="110">
        <v>6.7827971309808522E-3</v>
      </c>
      <c r="O35" s="110">
        <v>6.7373702702846075E-3</v>
      </c>
      <c r="P35" s="110">
        <v>6.6601384711897334E-3</v>
      </c>
      <c r="Q35" s="110">
        <v>6.5081338760934826E-3</v>
      </c>
      <c r="R35" s="202">
        <v>6.686980629571823E-3</v>
      </c>
      <c r="S35" s="110">
        <v>6.7059779033297236E-3</v>
      </c>
      <c r="T35" s="110">
        <v>6.9230251598895376E-3</v>
      </c>
      <c r="U35" s="110">
        <v>6.9888437510253346E-3</v>
      </c>
      <c r="V35" s="110">
        <v>6.9698049396326751E-3</v>
      </c>
      <c r="W35" s="110">
        <v>6.9116212088538931E-3</v>
      </c>
      <c r="X35" s="110">
        <v>6.7499396382941163E-3</v>
      </c>
      <c r="Y35" s="110">
        <v>6.3042478556130073E-3</v>
      </c>
      <c r="Z35" s="110">
        <v>6.1238015260318013E-3</v>
      </c>
      <c r="AA35" s="110">
        <v>5.9295242867752895E-3</v>
      </c>
      <c r="AB35" s="110">
        <v>5.9897582581100789E-3</v>
      </c>
      <c r="AC35" s="110">
        <v>6.0911502400452797E-3</v>
      </c>
      <c r="AD35" s="110">
        <v>6.2621713609928393E-3</v>
      </c>
      <c r="AE35" s="130">
        <v>6.2621640742581168E-3</v>
      </c>
      <c r="AF35" s="110">
        <v>0</v>
      </c>
      <c r="AG35" s="110">
        <v>0</v>
      </c>
    </row>
    <row r="36" spans="2:33" x14ac:dyDescent="0.25">
      <c r="B36" s="107" t="s">
        <v>1092</v>
      </c>
      <c r="C36" s="79">
        <v>3.2353065823916021E-4</v>
      </c>
      <c r="D36" s="79">
        <v>3.1669542021149009E-4</v>
      </c>
      <c r="E36" s="79">
        <v>3.4902039534444849E-4</v>
      </c>
      <c r="F36" s="79">
        <v>3.6699952240110524E-4</v>
      </c>
      <c r="G36" s="79">
        <v>4.7186381592956165E-4</v>
      </c>
      <c r="H36" s="79">
        <v>4.9067292403625967E-4</v>
      </c>
      <c r="I36" s="79">
        <v>4.628269294590373E-4</v>
      </c>
      <c r="J36" s="79">
        <v>4.7286151099935566E-4</v>
      </c>
      <c r="K36" s="79">
        <v>4.7040360596673934E-4</v>
      </c>
      <c r="L36" s="79">
        <v>4.845739264955467E-4</v>
      </c>
      <c r="M36" s="79">
        <v>4.9101295878514989E-4</v>
      </c>
      <c r="N36" s="79">
        <v>4.9194424470955613E-4</v>
      </c>
      <c r="O36" s="79">
        <v>5.1855984149215149E-4</v>
      </c>
      <c r="P36" s="79">
        <v>5.8723862157289777E-4</v>
      </c>
      <c r="Q36" s="79">
        <v>5.6058610796312126E-4</v>
      </c>
      <c r="R36" s="171">
        <v>6.2660575308831981E-4</v>
      </c>
      <c r="S36" s="79">
        <v>6.9041181958407556E-4</v>
      </c>
      <c r="T36" s="79">
        <v>6.9703075646674261E-4</v>
      </c>
      <c r="U36" s="79">
        <v>7.2490087929137214E-4</v>
      </c>
      <c r="V36" s="79">
        <v>8.0466826003849044E-4</v>
      </c>
      <c r="W36" s="79">
        <v>7.9329719617399219E-4</v>
      </c>
      <c r="X36" s="79">
        <v>7.8464605877063285E-4</v>
      </c>
      <c r="Y36" s="79">
        <v>7.4992770697608917E-4</v>
      </c>
      <c r="Z36" s="79">
        <v>7.4223043407394115E-4</v>
      </c>
      <c r="AA36" s="79">
        <v>7.5406542125279257E-4</v>
      </c>
      <c r="AB36" s="79">
        <v>7.3538908030496464E-4</v>
      </c>
      <c r="AC36" s="79">
        <v>7.5309835322617542E-4</v>
      </c>
      <c r="AD36" s="79">
        <v>7.3969723150060188E-4</v>
      </c>
      <c r="AE36" s="128">
        <v>7.3969723150060188E-4</v>
      </c>
      <c r="AF36" s="79">
        <v>0</v>
      </c>
      <c r="AG36" s="79">
        <v>0</v>
      </c>
    </row>
    <row r="37" spans="2:33" x14ac:dyDescent="0.25">
      <c r="B37" s="19" t="s">
        <v>1093</v>
      </c>
      <c r="C37" s="79">
        <v>5.6787609160061873E-3</v>
      </c>
      <c r="D37" s="79">
        <v>5.5366190659766204E-3</v>
      </c>
      <c r="E37" s="79">
        <v>5.6653700741980794E-3</v>
      </c>
      <c r="F37" s="79">
        <v>5.8467761788991417E-3</v>
      </c>
      <c r="G37" s="79">
        <v>6.0408573222075065E-3</v>
      </c>
      <c r="H37" s="79">
        <v>6.0566732034719462E-3</v>
      </c>
      <c r="I37" s="79">
        <v>6.2816820013077155E-3</v>
      </c>
      <c r="J37" s="79">
        <v>6.396552170915156E-3</v>
      </c>
      <c r="K37" s="79">
        <v>6.3320281097250988E-3</v>
      </c>
      <c r="L37" s="79">
        <v>6.4681275784439964E-3</v>
      </c>
      <c r="M37" s="79">
        <v>6.4240021213814993E-3</v>
      </c>
      <c r="N37" s="79">
        <v>6.2901461477588181E-3</v>
      </c>
      <c r="O37" s="79">
        <v>6.218280856253108E-3</v>
      </c>
      <c r="P37" s="79">
        <v>6.0728161349904875E-3</v>
      </c>
      <c r="Q37" s="79">
        <v>5.9474153614994963E-3</v>
      </c>
      <c r="R37" s="171">
        <v>6.0590387531450724E-3</v>
      </c>
      <c r="S37" s="79">
        <v>6.0153971268366076E-3</v>
      </c>
      <c r="T37" s="79">
        <v>6.2258454240972641E-3</v>
      </c>
      <c r="U37" s="79">
        <v>6.2636285142596759E-3</v>
      </c>
      <c r="V37" s="79">
        <v>6.1648789825270237E-3</v>
      </c>
      <c r="W37" s="79">
        <v>6.1178713843394478E-3</v>
      </c>
      <c r="X37" s="79">
        <v>5.9650749360884462E-3</v>
      </c>
      <c r="Y37" s="79">
        <v>5.5540380628418696E-3</v>
      </c>
      <c r="Z37" s="79">
        <v>5.3812968942599688E-3</v>
      </c>
      <c r="AA37" s="79">
        <v>5.1752504649831034E-3</v>
      </c>
      <c r="AB37" s="79">
        <v>5.254140132231991E-3</v>
      </c>
      <c r="AC37" s="79">
        <v>5.3377718490821308E-3</v>
      </c>
      <c r="AD37" s="79">
        <v>5.5221714658893611E-3</v>
      </c>
      <c r="AE37" s="128">
        <v>5.5221641791546386E-3</v>
      </c>
      <c r="AF37" s="79">
        <v>0</v>
      </c>
      <c r="AG37" s="79">
        <v>0</v>
      </c>
    </row>
    <row r="38" spans="2:33" x14ac:dyDescent="0.25">
      <c r="B38" s="107" t="s">
        <v>1097</v>
      </c>
      <c r="C38" s="79">
        <v>5.6777410927303195E-7</v>
      </c>
      <c r="D38" s="79">
        <v>5.8111351346170583E-7</v>
      </c>
      <c r="E38" s="79">
        <v>6.9896888829202446E-7</v>
      </c>
      <c r="F38" s="79">
        <v>6.0907963623485783E-7</v>
      </c>
      <c r="G38" s="79">
        <v>5.5261425411813669E-7</v>
      </c>
      <c r="H38" s="79">
        <v>4.4124241540555199E-7</v>
      </c>
      <c r="I38" s="79">
        <v>4.2401969570916416E-7</v>
      </c>
      <c r="J38" s="79">
        <v>5.9667340595832696E-7</v>
      </c>
      <c r="K38" s="79">
        <v>6.8210386090083206E-7</v>
      </c>
      <c r="L38" s="79">
        <v>7.279535853499157E-7</v>
      </c>
      <c r="M38" s="79">
        <v>5.4931860938464384E-7</v>
      </c>
      <c r="N38" s="79">
        <v>7.0673851247779497E-7</v>
      </c>
      <c r="O38" s="79">
        <v>5.2957253934821715E-7</v>
      </c>
      <c r="P38" s="79">
        <v>8.3714626348465753E-8</v>
      </c>
      <c r="Q38" s="79">
        <v>1.3240663086555074E-7</v>
      </c>
      <c r="R38" s="171">
        <v>1.3361233384305375E-6</v>
      </c>
      <c r="S38" s="79">
        <v>1.6895690904045984E-7</v>
      </c>
      <c r="T38" s="79">
        <v>1.4897932553095507E-7</v>
      </c>
      <c r="U38" s="79">
        <v>3.1435747428626316E-7</v>
      </c>
      <c r="V38" s="79">
        <v>2.5769706716054121E-7</v>
      </c>
      <c r="W38" s="79">
        <v>4.5262834045343305E-7</v>
      </c>
      <c r="X38" s="79">
        <v>2.1864343503681181E-7</v>
      </c>
      <c r="Y38" s="79">
        <v>2.8208579504852038E-7</v>
      </c>
      <c r="Z38" s="79">
        <v>2.74197697891442E-7</v>
      </c>
      <c r="AA38" s="79">
        <v>2.0840053939325552E-7</v>
      </c>
      <c r="AB38" s="79">
        <v>2.2904557312304851E-7</v>
      </c>
      <c r="AC38" s="79">
        <v>2.8003773697361726E-7</v>
      </c>
      <c r="AD38" s="79">
        <v>3.026636028760978E-7</v>
      </c>
      <c r="AE38" s="128">
        <v>3.026636028760978E-7</v>
      </c>
      <c r="AF38" s="79">
        <v>0</v>
      </c>
      <c r="AG38" s="79">
        <v>0</v>
      </c>
    </row>
    <row r="39" spans="2:33" x14ac:dyDescent="0.25">
      <c r="B39" s="107"/>
      <c r="C39" s="107"/>
      <c r="D39" s="107"/>
      <c r="E39" s="107"/>
      <c r="F39" s="107"/>
      <c r="G39" s="107"/>
      <c r="H39" s="107"/>
      <c r="I39" s="107"/>
      <c r="J39" s="107"/>
      <c r="K39" s="107"/>
      <c r="L39" s="107"/>
      <c r="M39" s="107"/>
      <c r="N39" s="107"/>
      <c r="O39" s="107"/>
      <c r="P39" s="107"/>
      <c r="Q39" s="107"/>
      <c r="R39" s="203"/>
      <c r="S39" s="107"/>
      <c r="T39" s="107"/>
      <c r="U39" s="79"/>
      <c r="V39" s="79"/>
      <c r="W39" s="79"/>
      <c r="X39" s="79"/>
      <c r="Y39" s="79"/>
      <c r="Z39" s="79"/>
      <c r="AA39" s="79"/>
      <c r="AB39" s="79"/>
      <c r="AC39" s="79"/>
      <c r="AD39" s="79"/>
      <c r="AE39" s="79"/>
      <c r="AF39" s="79"/>
      <c r="AG39" s="79"/>
    </row>
    <row r="40" spans="2:33" ht="15.75" thickBot="1" x14ac:dyDescent="0.3">
      <c r="B40" s="104" t="s">
        <v>1103</v>
      </c>
      <c r="C40" s="105"/>
      <c r="D40" s="105"/>
      <c r="E40" s="105"/>
      <c r="F40" s="105"/>
      <c r="G40" s="105"/>
      <c r="H40" s="105"/>
      <c r="I40" s="105"/>
      <c r="J40" s="105"/>
      <c r="K40" s="105"/>
      <c r="L40" s="105"/>
      <c r="M40" s="105"/>
      <c r="N40" s="105"/>
      <c r="O40" s="105"/>
      <c r="P40" s="105"/>
      <c r="Q40" s="105"/>
      <c r="R40" s="201"/>
      <c r="S40" s="105"/>
      <c r="T40" s="105"/>
      <c r="U40" s="105"/>
      <c r="V40" s="105"/>
      <c r="W40" s="105"/>
      <c r="X40" s="105"/>
      <c r="Y40" s="105"/>
      <c r="Z40" s="105"/>
      <c r="AA40" s="105"/>
      <c r="AB40" s="105"/>
      <c r="AC40" s="105"/>
      <c r="AD40" s="105"/>
      <c r="AE40" s="105"/>
      <c r="AF40" s="105"/>
      <c r="AG40" s="105"/>
    </row>
    <row r="41" spans="2:33" ht="15.75" thickBot="1" x14ac:dyDescent="0.3">
      <c r="B41" s="106"/>
      <c r="C41" s="104">
        <v>1990</v>
      </c>
      <c r="D41" s="104">
        <v>1991</v>
      </c>
      <c r="E41" s="104">
        <v>1992</v>
      </c>
      <c r="F41" s="104">
        <v>1993</v>
      </c>
      <c r="G41" s="104">
        <v>1994</v>
      </c>
      <c r="H41" s="104">
        <v>1995</v>
      </c>
      <c r="I41" s="104">
        <v>1996</v>
      </c>
      <c r="J41" s="104">
        <v>1997</v>
      </c>
      <c r="K41" s="104">
        <v>1998</v>
      </c>
      <c r="L41" s="104">
        <v>1999</v>
      </c>
      <c r="M41" s="104">
        <v>2000</v>
      </c>
      <c r="N41" s="104">
        <v>2001</v>
      </c>
      <c r="O41" s="104">
        <v>2002</v>
      </c>
      <c r="P41" s="104">
        <v>2003</v>
      </c>
      <c r="Q41" s="104">
        <v>2004</v>
      </c>
      <c r="R41" s="199">
        <v>2005</v>
      </c>
      <c r="S41" s="104">
        <v>2006</v>
      </c>
      <c r="T41" s="104">
        <v>2007</v>
      </c>
      <c r="U41" s="104">
        <v>2008</v>
      </c>
      <c r="V41" s="104">
        <v>2009</v>
      </c>
      <c r="W41" s="104">
        <v>2010</v>
      </c>
      <c r="X41" s="104">
        <v>2011</v>
      </c>
      <c r="Y41" s="104">
        <v>2012</v>
      </c>
      <c r="Z41" s="104">
        <v>2013</v>
      </c>
      <c r="AA41" s="104">
        <v>2014</v>
      </c>
      <c r="AB41" s="104">
        <v>2015</v>
      </c>
      <c r="AC41" s="104">
        <v>2016</v>
      </c>
      <c r="AD41" s="104">
        <v>2017</v>
      </c>
      <c r="AE41" s="104">
        <v>2018</v>
      </c>
      <c r="AF41" s="104">
        <v>2019</v>
      </c>
      <c r="AG41" s="104">
        <v>2020</v>
      </c>
    </row>
    <row r="42" spans="2:33" x14ac:dyDescent="0.25">
      <c r="B42" s="109" t="s">
        <v>1104</v>
      </c>
      <c r="C42" s="111">
        <v>4981.6490636186963</v>
      </c>
      <c r="D42" s="111">
        <v>4863.7119427424705</v>
      </c>
      <c r="E42" s="111">
        <v>4971.7876296957711</v>
      </c>
      <c r="F42" s="111">
        <v>5102.6278170304213</v>
      </c>
      <c r="G42" s="111">
        <v>5239.5570117408333</v>
      </c>
      <c r="H42" s="111">
        <v>5244.5067756661956</v>
      </c>
      <c r="I42" s="111">
        <v>5433.4951760078065</v>
      </c>
      <c r="J42" s="111">
        <v>5537.3302531899626</v>
      </c>
      <c r="K42" s="111">
        <v>5475.6415912757147</v>
      </c>
      <c r="L42" s="111">
        <v>5598.8260070325359</v>
      </c>
      <c r="M42" s="111">
        <v>5535.2957938535274</v>
      </c>
      <c r="N42" s="111">
        <v>5392.9784967092055</v>
      </c>
      <c r="O42" s="111">
        <v>5295.664911599878</v>
      </c>
      <c r="P42" s="111">
        <v>5145.3170769024618</v>
      </c>
      <c r="Q42" s="111">
        <v>5047.6370853976468</v>
      </c>
      <c r="R42" s="193">
        <v>5135.774014730252</v>
      </c>
      <c r="S42" s="111">
        <v>5062.8224370427879</v>
      </c>
      <c r="T42" s="111">
        <v>5242.3415508879434</v>
      </c>
      <c r="U42" s="111">
        <v>5299.8669253979642</v>
      </c>
      <c r="V42" s="111">
        <v>5196.388664246213</v>
      </c>
      <c r="W42" s="111">
        <v>5188.9196984826185</v>
      </c>
      <c r="X42" s="111">
        <v>5043.9692144314922</v>
      </c>
      <c r="Y42" s="111">
        <v>4687.3067454344982</v>
      </c>
      <c r="Z42" s="111">
        <v>4529.5562205183196</v>
      </c>
      <c r="AA42" s="111">
        <v>4344.669657721659</v>
      </c>
      <c r="AB42" s="111">
        <v>4419.4680494774866</v>
      </c>
      <c r="AC42" s="111">
        <v>4492.5902112079766</v>
      </c>
      <c r="AD42" s="111">
        <v>4654.9078674196926</v>
      </c>
      <c r="AE42" s="131">
        <v>4654.9029272605585</v>
      </c>
      <c r="AF42" s="111">
        <v>0</v>
      </c>
      <c r="AG42" s="111">
        <v>0</v>
      </c>
    </row>
    <row r="43" spans="2:33" x14ac:dyDescent="0.25">
      <c r="B43" s="112" t="s">
        <v>1105</v>
      </c>
      <c r="C43" s="113">
        <v>527.57529560146725</v>
      </c>
      <c r="D43" s="113">
        <v>443.01367339494965</v>
      </c>
      <c r="E43" s="113">
        <v>433.88462384785834</v>
      </c>
      <c r="F43" s="113">
        <v>488.4970896268361</v>
      </c>
      <c r="G43" s="113">
        <v>515.49538166173454</v>
      </c>
      <c r="H43" s="113">
        <v>472.17656503413247</v>
      </c>
      <c r="I43" s="113">
        <v>494.32540276871026</v>
      </c>
      <c r="J43" s="113">
        <v>491.77727020372151</v>
      </c>
      <c r="K43" s="113">
        <v>441.83191845341054</v>
      </c>
      <c r="L43" s="113">
        <v>482.27098723907312</v>
      </c>
      <c r="M43" s="113">
        <v>501.98144367536077</v>
      </c>
      <c r="N43" s="113">
        <v>519.55343270952869</v>
      </c>
      <c r="O43" s="113">
        <v>532.73974075201056</v>
      </c>
      <c r="P43" s="113">
        <v>469.93239522529518</v>
      </c>
      <c r="Q43" s="113">
        <v>449.02454435029779</v>
      </c>
      <c r="R43" s="185">
        <v>482.15474235426001</v>
      </c>
      <c r="S43" s="113">
        <v>483.68596398061476</v>
      </c>
      <c r="T43" s="113">
        <v>569.39031168747977</v>
      </c>
      <c r="U43" s="113">
        <v>481.31669288627717</v>
      </c>
      <c r="V43" s="113">
        <v>436.15498192021482</v>
      </c>
      <c r="W43" s="113">
        <v>331.89130530116972</v>
      </c>
      <c r="X43" s="94">
        <v>320.39591149184423</v>
      </c>
      <c r="Y43" s="94">
        <v>231.99788955920872</v>
      </c>
      <c r="Z43" s="94">
        <v>244.08640392725903</v>
      </c>
      <c r="AA43" s="94">
        <v>250.31481031283221</v>
      </c>
      <c r="AB43" s="94">
        <v>250.31481031283221</v>
      </c>
      <c r="AC43" s="94">
        <v>250.31481031283221</v>
      </c>
      <c r="AD43" s="94">
        <v>250.31481031283221</v>
      </c>
      <c r="AE43" s="93">
        <v>250.3098701536974</v>
      </c>
      <c r="AF43" s="94">
        <v>0</v>
      </c>
      <c r="AG43" s="94">
        <v>0</v>
      </c>
    </row>
    <row r="44" spans="2:33" x14ac:dyDescent="0.25">
      <c r="B44" s="112" t="s">
        <v>1106</v>
      </c>
      <c r="C44" s="113">
        <v>65.320204589791828</v>
      </c>
      <c r="D44" s="113">
        <v>103.40334010635576</v>
      </c>
      <c r="E44" s="113">
        <v>126.7359717407721</v>
      </c>
      <c r="F44" s="113">
        <v>90.940439350433834</v>
      </c>
      <c r="G44" s="113">
        <v>89.354931387776787</v>
      </c>
      <c r="H44" s="113">
        <v>59.408486273478779</v>
      </c>
      <c r="I44" s="113">
        <v>87.496309366561945</v>
      </c>
      <c r="J44" s="113">
        <v>116.00954664825669</v>
      </c>
      <c r="K44" s="113">
        <v>73.419973587110675</v>
      </c>
      <c r="L44" s="113">
        <v>100.55133212857585</v>
      </c>
      <c r="M44" s="113">
        <v>47.054238359475079</v>
      </c>
      <c r="N44" s="113">
        <v>84.486253025902528</v>
      </c>
      <c r="O44" s="113">
        <v>47.972323637891684</v>
      </c>
      <c r="P44" s="113">
        <v>46.579626085360999</v>
      </c>
      <c r="Q44" s="113">
        <v>73.723540890901276</v>
      </c>
      <c r="R44" s="185">
        <v>78.034401516349376</v>
      </c>
      <c r="S44" s="113">
        <v>47.149433974151378</v>
      </c>
      <c r="T44" s="113">
        <v>65.508978217785128</v>
      </c>
      <c r="U44" s="113">
        <v>55.665697703950201</v>
      </c>
      <c r="V44" s="113">
        <v>47.730543968892782</v>
      </c>
      <c r="W44" s="113">
        <v>81.054470555688823</v>
      </c>
      <c r="X44" s="113">
        <v>38.014310601830232</v>
      </c>
      <c r="Y44" s="113">
        <v>34.836194621900113</v>
      </c>
      <c r="Z44" s="113">
        <v>45.666237851325377</v>
      </c>
      <c r="AA44" s="113">
        <v>46.395354451365939</v>
      </c>
      <c r="AB44" s="113">
        <v>58.122439407336842</v>
      </c>
      <c r="AC44" s="113">
        <v>43.526505744541275</v>
      </c>
      <c r="AD44" s="113">
        <v>32.469917413624373</v>
      </c>
      <c r="AE44" s="72">
        <v>32.469917413624373</v>
      </c>
      <c r="AF44" s="113">
        <v>0</v>
      </c>
      <c r="AG44" s="113">
        <v>0</v>
      </c>
    </row>
    <row r="45" spans="2:33" x14ac:dyDescent="0.25">
      <c r="B45" s="112" t="s">
        <v>1107</v>
      </c>
      <c r="C45" s="113">
        <v>486.13436982000002</v>
      </c>
      <c r="D45" s="113">
        <v>495.77394353142859</v>
      </c>
      <c r="E45" s="113">
        <v>499.57945078422853</v>
      </c>
      <c r="F45" s="113">
        <v>504.706846644</v>
      </c>
      <c r="G45" s="113">
        <v>507.92294808514288</v>
      </c>
      <c r="H45" s="113">
        <v>484.71420633428573</v>
      </c>
      <c r="I45" s="113">
        <v>492.69539766857145</v>
      </c>
      <c r="J45" s="113">
        <v>510.99388537371425</v>
      </c>
      <c r="K45" s="113">
        <v>533.26738526914289</v>
      </c>
      <c r="L45" s="113">
        <v>572.9350458857142</v>
      </c>
      <c r="M45" s="113">
        <v>574.65994856914278</v>
      </c>
      <c r="N45" s="113">
        <v>514.56255672548571</v>
      </c>
      <c r="O45" s="113">
        <v>491.10077157428572</v>
      </c>
      <c r="P45" s="113">
        <v>437.31486838285713</v>
      </c>
      <c r="Q45" s="113">
        <v>458.39818049142855</v>
      </c>
      <c r="R45" s="185">
        <v>477.44085849428564</v>
      </c>
      <c r="S45" s="113">
        <v>435.13911398571423</v>
      </c>
      <c r="T45" s="113">
        <v>475.90065213428568</v>
      </c>
      <c r="U45" s="113">
        <v>494.35503310285713</v>
      </c>
      <c r="V45" s="113">
        <v>468.8136002314285</v>
      </c>
      <c r="W45" s="113">
        <v>446.96836403999998</v>
      </c>
      <c r="X45" s="113">
        <v>420.24452212285712</v>
      </c>
      <c r="Y45" s="113">
        <v>407.37088203428578</v>
      </c>
      <c r="Z45" s="113">
        <v>303.82214826857148</v>
      </c>
      <c r="AA45" s="113">
        <v>383.77385074285712</v>
      </c>
      <c r="AB45" s="113">
        <v>345.51053172617151</v>
      </c>
      <c r="AC45" s="113">
        <v>325.96229951999993</v>
      </c>
      <c r="AD45" s="113">
        <v>355.13520768000001</v>
      </c>
      <c r="AE45" s="72">
        <v>355.13520768000001</v>
      </c>
      <c r="AF45" s="113">
        <v>0</v>
      </c>
      <c r="AG45" s="113">
        <v>0</v>
      </c>
    </row>
    <row r="46" spans="2:33" x14ac:dyDescent="0.25">
      <c r="B46" s="112" t="s">
        <v>1108</v>
      </c>
      <c r="C46" s="113">
        <v>0</v>
      </c>
      <c r="D46" s="113">
        <v>0</v>
      </c>
      <c r="E46" s="113">
        <v>0</v>
      </c>
      <c r="F46" s="113">
        <v>0</v>
      </c>
      <c r="G46" s="113">
        <v>0</v>
      </c>
      <c r="H46" s="113">
        <v>0</v>
      </c>
      <c r="I46" s="113">
        <v>0</v>
      </c>
      <c r="J46" s="113">
        <v>0</v>
      </c>
      <c r="K46" s="113">
        <v>0</v>
      </c>
      <c r="L46" s="113">
        <v>0</v>
      </c>
      <c r="M46" s="113">
        <v>0</v>
      </c>
      <c r="N46" s="113">
        <v>0</v>
      </c>
      <c r="O46" s="113">
        <v>0</v>
      </c>
      <c r="P46" s="113">
        <v>0</v>
      </c>
      <c r="Q46" s="113">
        <v>0</v>
      </c>
      <c r="R46" s="185">
        <v>0</v>
      </c>
      <c r="S46" s="113">
        <v>0</v>
      </c>
      <c r="T46" s="113">
        <v>0</v>
      </c>
      <c r="U46" s="113">
        <v>0</v>
      </c>
      <c r="V46" s="113">
        <v>0</v>
      </c>
      <c r="W46" s="113">
        <v>0</v>
      </c>
      <c r="X46" s="113">
        <v>0</v>
      </c>
      <c r="Y46" s="113">
        <v>0</v>
      </c>
      <c r="Z46" s="113">
        <v>0</v>
      </c>
      <c r="AA46" s="113">
        <v>0</v>
      </c>
      <c r="AB46" s="113">
        <v>0</v>
      </c>
      <c r="AC46" s="113">
        <v>0</v>
      </c>
      <c r="AD46" s="113">
        <v>0</v>
      </c>
      <c r="AE46" s="72">
        <v>0</v>
      </c>
      <c r="AF46" s="113">
        <v>0</v>
      </c>
      <c r="AG46" s="113">
        <v>0</v>
      </c>
    </row>
    <row r="47" spans="2:33" x14ac:dyDescent="0.25">
      <c r="B47" s="112" t="s">
        <v>1109</v>
      </c>
      <c r="C47" s="113">
        <v>3902.6191936074374</v>
      </c>
      <c r="D47" s="113">
        <v>3821.5209857097366</v>
      </c>
      <c r="E47" s="113">
        <v>3911.587583322912</v>
      </c>
      <c r="F47" s="113">
        <v>4018.4834414091511</v>
      </c>
      <c r="G47" s="113">
        <v>4126.7837506061787</v>
      </c>
      <c r="H47" s="113">
        <v>4228.2075180242982</v>
      </c>
      <c r="I47" s="113">
        <v>4358.978066203963</v>
      </c>
      <c r="J47" s="113">
        <v>4418.5495509642706</v>
      </c>
      <c r="K47" s="113">
        <v>4427.1223139660506</v>
      </c>
      <c r="L47" s="113">
        <v>4443.068641779173</v>
      </c>
      <c r="M47" s="113">
        <v>4411.600163249549</v>
      </c>
      <c r="N47" s="113">
        <v>4274.3762542482891</v>
      </c>
      <c r="O47" s="113">
        <v>4223.8520756356902</v>
      </c>
      <c r="P47" s="113">
        <v>4191.4901872089486</v>
      </c>
      <c r="Q47" s="113">
        <v>4066.4908196650194</v>
      </c>
      <c r="R47" s="185">
        <v>4098.1440123653565</v>
      </c>
      <c r="S47" s="113">
        <v>4096.8479251023073</v>
      </c>
      <c r="T47" s="113">
        <v>4131.5416088483926</v>
      </c>
      <c r="U47" s="113">
        <v>4268.5295017048802</v>
      </c>
      <c r="V47" s="113">
        <v>4243.6895381256772</v>
      </c>
      <c r="W47" s="113">
        <v>4329.0055585857599</v>
      </c>
      <c r="X47" s="113">
        <v>4265.3144702149611</v>
      </c>
      <c r="Y47" s="113">
        <v>4013.1017792191033</v>
      </c>
      <c r="Z47" s="113">
        <v>3935.981430471164</v>
      </c>
      <c r="AA47" s="113">
        <v>3664.1856422146038</v>
      </c>
      <c r="AB47" s="113">
        <v>3765.5202680311459</v>
      </c>
      <c r="AC47" s="113">
        <v>3872.7865956306027</v>
      </c>
      <c r="AD47" s="113">
        <v>4016.9879320132363</v>
      </c>
      <c r="AE47" s="72">
        <v>4016.9879320132363</v>
      </c>
      <c r="AF47" s="113">
        <v>0</v>
      </c>
      <c r="AG47" s="113">
        <v>0</v>
      </c>
    </row>
    <row r="48" spans="2:33" x14ac:dyDescent="0.25">
      <c r="B48" s="109" t="s">
        <v>1110</v>
      </c>
      <c r="C48" s="111">
        <v>697.1118523874909</v>
      </c>
      <c r="D48" s="111">
        <v>672.90712323415005</v>
      </c>
      <c r="E48" s="111">
        <v>693.58244450230859</v>
      </c>
      <c r="F48" s="111">
        <v>744.14836186872083</v>
      </c>
      <c r="G48" s="111">
        <v>801.30031046667352</v>
      </c>
      <c r="H48" s="111">
        <v>812.16642780575035</v>
      </c>
      <c r="I48" s="111">
        <v>848.18682529990974</v>
      </c>
      <c r="J48" s="111">
        <v>859.22191772519341</v>
      </c>
      <c r="K48" s="111">
        <v>856.38651844938465</v>
      </c>
      <c r="L48" s="111">
        <v>869.30157141146128</v>
      </c>
      <c r="M48" s="111">
        <v>888.70632752797178</v>
      </c>
      <c r="N48" s="111">
        <v>897.16765104961223</v>
      </c>
      <c r="O48" s="111">
        <v>922.61594465323037</v>
      </c>
      <c r="P48" s="111">
        <v>927.49905808802623</v>
      </c>
      <c r="Q48" s="111">
        <v>899.77827610184988</v>
      </c>
      <c r="R48" s="193">
        <v>923.26473841482039</v>
      </c>
      <c r="S48" s="111">
        <v>952.57468979381974</v>
      </c>
      <c r="T48" s="111">
        <v>983.50387320932089</v>
      </c>
      <c r="U48" s="111">
        <v>963.76158886171197</v>
      </c>
      <c r="V48" s="111">
        <v>968.49031828080979</v>
      </c>
      <c r="W48" s="111">
        <v>928.95168585682973</v>
      </c>
      <c r="X48" s="111">
        <v>921.10572165695453</v>
      </c>
      <c r="Y48" s="111">
        <v>866.73131740737188</v>
      </c>
      <c r="Z48" s="111">
        <v>851.74067374164974</v>
      </c>
      <c r="AA48" s="111">
        <v>830.58080726144431</v>
      </c>
      <c r="AB48" s="111">
        <v>834.67208275450389</v>
      </c>
      <c r="AC48" s="111">
        <v>845.18163787415392</v>
      </c>
      <c r="AD48" s="111">
        <v>867.26359846966943</v>
      </c>
      <c r="AE48" s="131">
        <v>867.26125189408049</v>
      </c>
      <c r="AF48" s="111">
        <v>0</v>
      </c>
      <c r="AG48" s="111">
        <v>0</v>
      </c>
    </row>
    <row r="49" spans="2:36" x14ac:dyDescent="0.25">
      <c r="B49" s="112" t="s">
        <v>1105</v>
      </c>
      <c r="C49" s="113">
        <v>58.621727422655191</v>
      </c>
      <c r="D49" s="113">
        <v>49.226316325652853</v>
      </c>
      <c r="E49" s="113">
        <v>48.211746612913103</v>
      </c>
      <c r="F49" s="113">
        <v>54.279941030050487</v>
      </c>
      <c r="G49" s="113">
        <v>57.280339767584501</v>
      </c>
      <c r="H49" s="113">
        <v>52.467513686322732</v>
      </c>
      <c r="I49" s="113">
        <v>54.928936404711258</v>
      </c>
      <c r="J49" s="113">
        <v>54.645844211520156</v>
      </c>
      <c r="K49" s="113">
        <v>49.095941359711063</v>
      </c>
      <c r="L49" s="113">
        <v>53.589678122233479</v>
      </c>
      <c r="M49" s="113">
        <v>55.780025503348</v>
      </c>
      <c r="N49" s="113">
        <v>57.732132077663337</v>
      </c>
      <c r="O49" s="113">
        <v>59.196703158341272</v>
      </c>
      <c r="P49" s="113">
        <v>52.217528733312129</v>
      </c>
      <c r="Q49" s="113">
        <v>49.894468596638788</v>
      </c>
      <c r="R49" s="185">
        <v>53.576245350501935</v>
      </c>
      <c r="S49" s="113">
        <v>53.746832806577679</v>
      </c>
      <c r="T49" s="113">
        <v>63.270371002405312</v>
      </c>
      <c r="U49" s="113">
        <v>53.483402051844735</v>
      </c>
      <c r="V49" s="113">
        <v>48.46508047553943</v>
      </c>
      <c r="W49" s="113">
        <v>36.879410960151425</v>
      </c>
      <c r="X49" s="94">
        <v>35.602054953316014</v>
      </c>
      <c r="Y49" s="94">
        <v>25.779360213061079</v>
      </c>
      <c r="Z49" s="94">
        <v>27.122623149318098</v>
      </c>
      <c r="AA49" s="94">
        <v>27.814717082034846</v>
      </c>
      <c r="AB49" s="94">
        <v>27.814717082034846</v>
      </c>
      <c r="AC49" s="94">
        <v>27.814717082034846</v>
      </c>
      <c r="AD49" s="94">
        <v>27.814717082034846</v>
      </c>
      <c r="AE49" s="93">
        <v>27.813482042251149</v>
      </c>
      <c r="AF49" s="94">
        <v>0</v>
      </c>
      <c r="AG49" s="94">
        <v>0</v>
      </c>
    </row>
    <row r="50" spans="2:36" x14ac:dyDescent="0.25">
      <c r="B50" s="112" t="s">
        <v>1109</v>
      </c>
      <c r="C50" s="113">
        <v>244.60502750800268</v>
      </c>
      <c r="D50" s="94">
        <v>246.58952018570994</v>
      </c>
      <c r="E50" s="94">
        <v>257.76313295229528</v>
      </c>
      <c r="F50" s="94">
        <v>272.92074149300345</v>
      </c>
      <c r="G50" s="94">
        <v>295.54518109421116</v>
      </c>
      <c r="H50" s="94">
        <v>307.51020564082256</v>
      </c>
      <c r="I50" s="94">
        <v>320.95749330458301</v>
      </c>
      <c r="J50" s="94">
        <v>326.55350010251101</v>
      </c>
      <c r="K50" s="94">
        <v>333.11924491183834</v>
      </c>
      <c r="L50" s="94">
        <v>332.80043348726429</v>
      </c>
      <c r="M50" s="94">
        <v>338.81434221066712</v>
      </c>
      <c r="N50" s="94">
        <v>340.01693958226116</v>
      </c>
      <c r="O50" s="94">
        <v>349.90719991797016</v>
      </c>
      <c r="P50" s="94">
        <v>362.13964255483427</v>
      </c>
      <c r="Q50" s="94">
        <v>352.40154589477373</v>
      </c>
      <c r="R50" s="185">
        <v>358.21349460452234</v>
      </c>
      <c r="S50" s="94">
        <v>371.76400710193127</v>
      </c>
      <c r="T50" s="94">
        <v>372.76267391869777</v>
      </c>
      <c r="U50" s="94">
        <v>377.40326160491986</v>
      </c>
      <c r="V50" s="94">
        <v>386.77193735210449</v>
      </c>
      <c r="W50" s="94">
        <v>384.65728527243061</v>
      </c>
      <c r="X50" s="94">
        <v>382.78333487904644</v>
      </c>
      <c r="Y50" s="94">
        <v>371.1776150792889</v>
      </c>
      <c r="Z50" s="94">
        <v>362.21111045115225</v>
      </c>
      <c r="AA50" s="94">
        <v>351.26835663953989</v>
      </c>
      <c r="AB50" s="94">
        <v>353.19366275392093</v>
      </c>
      <c r="AC50" s="94">
        <v>358.13933575140328</v>
      </c>
      <c r="AD50" s="94">
        <v>368.53084661988112</v>
      </c>
      <c r="AE50" s="93">
        <v>368.53084661988112</v>
      </c>
      <c r="AF50" s="94">
        <v>0</v>
      </c>
      <c r="AG50" s="94">
        <v>0</v>
      </c>
    </row>
    <row r="51" spans="2:36" x14ac:dyDescent="0.25">
      <c r="B51" s="112" t="s">
        <v>1111</v>
      </c>
      <c r="C51" s="113">
        <v>393.88509745683302</v>
      </c>
      <c r="D51" s="113">
        <v>377.09128672278729</v>
      </c>
      <c r="E51" s="113">
        <v>387.60756493710022</v>
      </c>
      <c r="F51" s="113">
        <v>416.94767934566687</v>
      </c>
      <c r="G51" s="113">
        <v>448.47478960487786</v>
      </c>
      <c r="H51" s="113">
        <v>452.18870847860501</v>
      </c>
      <c r="I51" s="113">
        <v>472.30039559061555</v>
      </c>
      <c r="J51" s="113">
        <v>478.02257341116223</v>
      </c>
      <c r="K51" s="113">
        <v>474.17133217783527</v>
      </c>
      <c r="L51" s="113">
        <v>482.91145980196359</v>
      </c>
      <c r="M51" s="113">
        <v>494.11195981395673</v>
      </c>
      <c r="N51" s="113">
        <v>499.41857938968769</v>
      </c>
      <c r="O51" s="113">
        <v>513.51204157691893</v>
      </c>
      <c r="P51" s="113">
        <v>513.14188679987979</v>
      </c>
      <c r="Q51" s="113">
        <v>497.48226161043738</v>
      </c>
      <c r="R51" s="185">
        <v>511.4749984597961</v>
      </c>
      <c r="S51" s="113">
        <v>527.06384988531079</v>
      </c>
      <c r="T51" s="113">
        <v>547.47082828821783</v>
      </c>
      <c r="U51" s="113">
        <v>532.87492520494743</v>
      </c>
      <c r="V51" s="113">
        <v>533.25330045316593</v>
      </c>
      <c r="W51" s="113">
        <v>507.41498962424765</v>
      </c>
      <c r="X51" s="113">
        <v>502.72033182459211</v>
      </c>
      <c r="Y51" s="113">
        <v>469.77434211502191</v>
      </c>
      <c r="Z51" s="113">
        <v>462.40694014117946</v>
      </c>
      <c r="AA51" s="113">
        <v>451.49773353986961</v>
      </c>
      <c r="AB51" s="113">
        <v>453.66370291854815</v>
      </c>
      <c r="AC51" s="113">
        <v>459.22758504071584</v>
      </c>
      <c r="AD51" s="113">
        <v>470.91803476775351</v>
      </c>
      <c r="AE51" s="72">
        <v>470.9169232319482</v>
      </c>
      <c r="AF51" s="113">
        <v>0</v>
      </c>
      <c r="AG51" s="113">
        <v>0</v>
      </c>
    </row>
    <row r="52" spans="2:36" x14ac:dyDescent="0.25">
      <c r="B52" s="114" t="s">
        <v>1112</v>
      </c>
      <c r="C52" s="115">
        <v>118.70444151033013</v>
      </c>
      <c r="D52" s="115">
        <v>99.678076513863644</v>
      </c>
      <c r="E52" s="115">
        <v>97.62404036576811</v>
      </c>
      <c r="F52" s="115">
        <v>109.91184516603812</v>
      </c>
      <c r="G52" s="115">
        <v>115.98646087389025</v>
      </c>
      <c r="H52" s="115">
        <v>106.23972713267979</v>
      </c>
      <c r="I52" s="115">
        <v>111.2232156229598</v>
      </c>
      <c r="J52" s="115">
        <v>110.64988579583733</v>
      </c>
      <c r="K52" s="115">
        <v>99.412181652017352</v>
      </c>
      <c r="L52" s="115">
        <v>108.51097212879145</v>
      </c>
      <c r="M52" s="115">
        <v>112.94582482695616</v>
      </c>
      <c r="N52" s="115">
        <v>116.89952235964395</v>
      </c>
      <c r="O52" s="115">
        <v>119.86644166920236</v>
      </c>
      <c r="P52" s="115">
        <v>105.7347889256914</v>
      </c>
      <c r="Q52" s="115">
        <v>101.03052247881698</v>
      </c>
      <c r="R52" s="204">
        <v>108.48481702970851</v>
      </c>
      <c r="S52" s="115">
        <v>108.82934189563829</v>
      </c>
      <c r="T52" s="115">
        <v>128.11282012968297</v>
      </c>
      <c r="U52" s="115">
        <v>108.29625589941237</v>
      </c>
      <c r="V52" s="115">
        <v>98.134870932048315</v>
      </c>
      <c r="W52" s="115">
        <v>74.675543692763185</v>
      </c>
      <c r="X52" s="115">
        <v>72.089080085664946</v>
      </c>
      <c r="Y52" s="115">
        <v>52.199525150821948</v>
      </c>
      <c r="Z52" s="115">
        <v>54.919440883633285</v>
      </c>
      <c r="AA52" s="115">
        <v>56.32083232038724</v>
      </c>
      <c r="AB52" s="115">
        <v>56.32083232038724</v>
      </c>
      <c r="AC52" s="115">
        <v>56.32083232038724</v>
      </c>
      <c r="AD52" s="115">
        <v>56.32083232038724</v>
      </c>
      <c r="AE52" s="132">
        <v>56.319720784581904</v>
      </c>
      <c r="AF52" s="115">
        <v>0</v>
      </c>
      <c r="AG52" s="115">
        <v>0</v>
      </c>
    </row>
    <row r="53" spans="2:36" x14ac:dyDescent="0.25">
      <c r="B53" s="116" t="s">
        <v>1113</v>
      </c>
      <c r="C53" s="117">
        <v>275.1806559465029</v>
      </c>
      <c r="D53" s="117">
        <v>277.41321020892366</v>
      </c>
      <c r="E53" s="117">
        <v>289.98352457133211</v>
      </c>
      <c r="F53" s="117">
        <v>307.03583417962875</v>
      </c>
      <c r="G53" s="117">
        <v>332.48832873098763</v>
      </c>
      <c r="H53" s="117">
        <v>345.94898134592523</v>
      </c>
      <c r="I53" s="117">
        <v>361.07717996765575</v>
      </c>
      <c r="J53" s="117">
        <v>367.37268761532488</v>
      </c>
      <c r="K53" s="117">
        <v>374.75915052581792</v>
      </c>
      <c r="L53" s="117">
        <v>374.40048767317211</v>
      </c>
      <c r="M53" s="117">
        <v>381.16613498700059</v>
      </c>
      <c r="N53" s="117">
        <v>382.51905703004371</v>
      </c>
      <c r="O53" s="117">
        <v>393.64559990771653</v>
      </c>
      <c r="P53" s="117">
        <v>407.40709787418842</v>
      </c>
      <c r="Q53" s="117">
        <v>396.4517391316204</v>
      </c>
      <c r="R53" s="205">
        <v>402.9901814300876</v>
      </c>
      <c r="S53" s="117">
        <v>418.23450798967247</v>
      </c>
      <c r="T53" s="117">
        <v>419.35800815853486</v>
      </c>
      <c r="U53" s="117">
        <v>424.57866930553507</v>
      </c>
      <c r="V53" s="117">
        <v>435.1184295211176</v>
      </c>
      <c r="W53" s="117">
        <v>432.73944593148445</v>
      </c>
      <c r="X53" s="117">
        <v>430.63125173892718</v>
      </c>
      <c r="Y53" s="117">
        <v>417.57481696419995</v>
      </c>
      <c r="Z53" s="117">
        <v>407.48749925754618</v>
      </c>
      <c r="AA53" s="117">
        <v>395.17690121948237</v>
      </c>
      <c r="AB53" s="117">
        <v>397.34287059816091</v>
      </c>
      <c r="AC53" s="117">
        <v>402.9067527203286</v>
      </c>
      <c r="AD53" s="117">
        <v>414.59720244736627</v>
      </c>
      <c r="AE53" s="133">
        <v>414.59720244736627</v>
      </c>
      <c r="AF53" s="117">
        <v>0</v>
      </c>
      <c r="AG53" s="117">
        <v>0</v>
      </c>
    </row>
    <row r="54" spans="2:36" ht="15.75" thickBot="1" x14ac:dyDescent="0.3">
      <c r="B54" s="104" t="s">
        <v>974</v>
      </c>
      <c r="C54" s="118">
        <v>5678.7609160061875</v>
      </c>
      <c r="D54" s="118">
        <v>5536.6190659766207</v>
      </c>
      <c r="E54" s="118">
        <v>5665.3700741980792</v>
      </c>
      <c r="F54" s="118">
        <v>5846.776178899142</v>
      </c>
      <c r="G54" s="118">
        <v>6040.8573222075065</v>
      </c>
      <c r="H54" s="118">
        <v>6056.6732034719462</v>
      </c>
      <c r="I54" s="118">
        <v>6281.6820013077158</v>
      </c>
      <c r="J54" s="118">
        <v>6396.5521709151562</v>
      </c>
      <c r="K54" s="118">
        <v>6332.0281097250991</v>
      </c>
      <c r="L54" s="118">
        <v>6468.1275784439968</v>
      </c>
      <c r="M54" s="118">
        <v>6424.0021213814989</v>
      </c>
      <c r="N54" s="118">
        <v>6290.1461477588182</v>
      </c>
      <c r="O54" s="118">
        <v>6218.2808562531081</v>
      </c>
      <c r="P54" s="118">
        <v>6072.8161349904876</v>
      </c>
      <c r="Q54" s="118">
        <v>5947.4153614994966</v>
      </c>
      <c r="R54" s="206">
        <v>6059.0387531450724</v>
      </c>
      <c r="S54" s="118">
        <v>6015.3971268366076</v>
      </c>
      <c r="T54" s="118">
        <v>6225.8454240972642</v>
      </c>
      <c r="U54" s="118">
        <v>6263.6285142596762</v>
      </c>
      <c r="V54" s="118">
        <v>6164.8789825270233</v>
      </c>
      <c r="W54" s="118">
        <v>6117.871384339448</v>
      </c>
      <c r="X54" s="118">
        <v>5965.0749360884465</v>
      </c>
      <c r="Y54" s="118">
        <v>5554.0380628418698</v>
      </c>
      <c r="Z54" s="118">
        <v>5381.2968942599691</v>
      </c>
      <c r="AA54" s="118">
        <v>5175.2504649831035</v>
      </c>
      <c r="AB54" s="118">
        <v>5254.1401322319907</v>
      </c>
      <c r="AC54" s="118">
        <v>5337.7718490821308</v>
      </c>
      <c r="AD54" s="118">
        <v>5522.1714658893616</v>
      </c>
      <c r="AE54" s="134">
        <v>5522.164179154639</v>
      </c>
      <c r="AF54" s="118">
        <v>0</v>
      </c>
      <c r="AG54" s="118">
        <v>0</v>
      </c>
    </row>
    <row r="56" spans="2:36" x14ac:dyDescent="0.25">
      <c r="AE56" s="522" t="s">
        <v>1025</v>
      </c>
      <c r="AF56" s="523"/>
      <c r="AG56" s="523"/>
      <c r="AH56" s="523"/>
      <c r="AI56" s="523"/>
      <c r="AJ56" s="523"/>
    </row>
  </sheetData>
  <mergeCells count="3">
    <mergeCell ref="A1:F1"/>
    <mergeCell ref="A4:A12"/>
    <mergeCell ref="A15:A2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sheetPr>
  <dimension ref="A1:AJ25"/>
  <sheetViews>
    <sheetView showGridLines="0" zoomScale="70" zoomScaleNormal="70" workbookViewId="0">
      <selection activeCell="S27" sqref="S27"/>
    </sheetView>
  </sheetViews>
  <sheetFormatPr defaultColWidth="8.85546875" defaultRowHeight="15" x14ac:dyDescent="0.25"/>
  <cols>
    <col min="1" max="1" width="8.85546875" style="3"/>
    <col min="2" max="2" width="32.42578125" style="3" bestFit="1" customWidth="1"/>
    <col min="3" max="17" width="6.5703125" style="3" bestFit="1" customWidth="1"/>
    <col min="18" max="18" width="9.42578125" style="3" bestFit="1" customWidth="1"/>
    <col min="19" max="31" width="6.5703125" style="3" bestFit="1" customWidth="1"/>
    <col min="32" max="33" width="5.85546875" style="3" bestFit="1" customWidth="1"/>
    <col min="34" max="16384" width="8.85546875" style="3"/>
  </cols>
  <sheetData>
    <row r="1" spans="1:33" ht="21" customHeight="1" x14ac:dyDescent="0.25">
      <c r="A1" s="4" t="s">
        <v>1114</v>
      </c>
      <c r="B1" s="4"/>
      <c r="C1" s="4"/>
      <c r="D1" s="4"/>
      <c r="E1" s="4"/>
      <c r="F1" s="4"/>
      <c r="G1" s="4"/>
    </row>
    <row r="2" spans="1:33" ht="15.75" thickBot="1" x14ac:dyDescent="0.3"/>
    <row r="3" spans="1:33" ht="15.75" thickBot="1" x14ac:dyDescent="0.3">
      <c r="B3" s="9" t="s">
        <v>1115</v>
      </c>
      <c r="C3" s="119"/>
      <c r="D3" s="119"/>
      <c r="E3" s="119"/>
      <c r="F3" s="119"/>
      <c r="G3" s="119"/>
      <c r="H3" s="119"/>
      <c r="I3" s="119"/>
      <c r="J3" s="119"/>
      <c r="K3" s="119"/>
      <c r="L3" s="119"/>
      <c r="M3" s="119"/>
      <c r="N3" s="119"/>
      <c r="O3" s="119"/>
      <c r="P3" s="119"/>
      <c r="Q3" s="119"/>
      <c r="R3" s="209" t="s">
        <v>968</v>
      </c>
      <c r="S3" s="119"/>
      <c r="T3" s="119"/>
      <c r="U3" s="119"/>
      <c r="V3" s="119"/>
      <c r="W3" s="119"/>
      <c r="X3" s="119"/>
      <c r="Y3" s="119"/>
      <c r="Z3" s="119"/>
      <c r="AA3" s="119"/>
      <c r="AB3" s="119"/>
      <c r="AC3" s="119"/>
      <c r="AD3" s="119"/>
      <c r="AE3" s="119"/>
      <c r="AF3" s="119"/>
      <c r="AG3" s="120"/>
    </row>
    <row r="4" spans="1:33" ht="15.75" thickBot="1" x14ac:dyDescent="0.3">
      <c r="B4" s="121"/>
      <c r="C4" s="9">
        <v>1990</v>
      </c>
      <c r="D4" s="122">
        <v>1991</v>
      </c>
      <c r="E4" s="122">
        <v>1992</v>
      </c>
      <c r="F4" s="9">
        <v>1993</v>
      </c>
      <c r="G4" s="9">
        <v>1994</v>
      </c>
      <c r="H4" s="9">
        <v>1995</v>
      </c>
      <c r="I4" s="9">
        <v>1996</v>
      </c>
      <c r="J4" s="9">
        <v>1997</v>
      </c>
      <c r="K4" s="9">
        <v>1998</v>
      </c>
      <c r="L4" s="9">
        <v>1999</v>
      </c>
      <c r="M4" s="9">
        <v>2000</v>
      </c>
      <c r="N4" s="9">
        <v>2001</v>
      </c>
      <c r="O4" s="9">
        <v>2002</v>
      </c>
      <c r="P4" s="9">
        <v>2003</v>
      </c>
      <c r="Q4" s="9">
        <v>2004</v>
      </c>
      <c r="R4" s="163">
        <v>2005</v>
      </c>
      <c r="S4" s="9">
        <v>2006</v>
      </c>
      <c r="T4" s="9">
        <v>2007</v>
      </c>
      <c r="U4" s="9">
        <v>2008</v>
      </c>
      <c r="V4" s="9">
        <v>2009</v>
      </c>
      <c r="W4" s="9">
        <v>2010</v>
      </c>
      <c r="X4" s="9">
        <v>2011</v>
      </c>
      <c r="Y4" s="9">
        <v>2012</v>
      </c>
      <c r="Z4" s="9">
        <v>2013</v>
      </c>
      <c r="AA4" s="9">
        <v>2014</v>
      </c>
      <c r="AB4" s="9">
        <v>2015</v>
      </c>
      <c r="AC4" s="9">
        <v>2016</v>
      </c>
      <c r="AD4" s="9">
        <v>2017</v>
      </c>
      <c r="AE4" s="9">
        <v>2018</v>
      </c>
      <c r="AF4" s="9">
        <v>2019</v>
      </c>
      <c r="AG4" s="9">
        <v>2020</v>
      </c>
    </row>
    <row r="5" spans="1:33" x14ac:dyDescent="0.25">
      <c r="B5" s="5" t="s">
        <v>1116</v>
      </c>
      <c r="C5" s="24">
        <v>-0.30004430048714736</v>
      </c>
      <c r="D5" s="24">
        <v>-0.30004430048712116</v>
      </c>
      <c r="E5" s="24">
        <v>-0.30004430048719932</v>
      </c>
      <c r="F5" s="24">
        <v>2.669898847480213</v>
      </c>
      <c r="G5" s="24">
        <v>2.6698988474803169</v>
      </c>
      <c r="H5" s="24">
        <v>2.6698988474799519</v>
      </c>
      <c r="I5" s="24">
        <v>7.620262779716473</v>
      </c>
      <c r="J5" s="24">
        <v>7.3528267159054508</v>
      </c>
      <c r="K5" s="24">
        <v>5.7336713170938109</v>
      </c>
      <c r="L5" s="24">
        <v>3.3806161399866457</v>
      </c>
      <c r="M5" s="24">
        <v>2.8290235240977024</v>
      </c>
      <c r="N5" s="24">
        <v>2.8290235240974422</v>
      </c>
      <c r="O5" s="24">
        <v>2.8290235240973383</v>
      </c>
      <c r="P5" s="24">
        <v>2.8290235240974679</v>
      </c>
      <c r="Q5" s="24">
        <v>2.8290235240974941</v>
      </c>
      <c r="R5" s="164">
        <v>2.8290235240970252</v>
      </c>
      <c r="S5" s="24">
        <v>2.8290235240973116</v>
      </c>
      <c r="T5" s="24">
        <v>3.8103813652878151</v>
      </c>
      <c r="U5" s="24">
        <v>3.8103813652881544</v>
      </c>
      <c r="V5" s="24">
        <v>3.8103813652880762</v>
      </c>
      <c r="W5" s="24">
        <v>3.8103813652875549</v>
      </c>
      <c r="X5" s="24">
        <v>3.810381365288154</v>
      </c>
      <c r="Y5" s="24">
        <v>3.8103813652873724</v>
      </c>
      <c r="Z5" s="24">
        <v>3.8103813652878675</v>
      </c>
      <c r="AA5" s="24">
        <v>3.8103813652878675</v>
      </c>
      <c r="AB5" s="24">
        <v>3.8103813652878675</v>
      </c>
      <c r="AC5" s="24">
        <v>3.8103813652878675</v>
      </c>
      <c r="AD5" s="24">
        <v>3.8103813652878675</v>
      </c>
      <c r="AE5" s="127">
        <f>AD5</f>
        <v>3.8103813652878675</v>
      </c>
      <c r="AF5" s="24">
        <v>0</v>
      </c>
      <c r="AG5" s="24">
        <v>0</v>
      </c>
    </row>
    <row r="6" spans="1:33" x14ac:dyDescent="0.25">
      <c r="B6" s="123" t="s">
        <v>1117</v>
      </c>
      <c r="C6" s="24">
        <v>2.0098310083260742</v>
      </c>
      <c r="D6" s="24">
        <v>2.0098310083256572</v>
      </c>
      <c r="E6" s="24">
        <v>2.0098310083256572</v>
      </c>
      <c r="F6" s="24">
        <v>2.0098310083257616</v>
      </c>
      <c r="G6" s="24">
        <v>2.0098310083260742</v>
      </c>
      <c r="H6" s="24">
        <v>2.0098310083258655</v>
      </c>
      <c r="I6" s="24">
        <v>3.4668461489115998</v>
      </c>
      <c r="J6" s="24">
        <v>1.7695066636613888</v>
      </c>
      <c r="K6" s="24">
        <v>0.87812513513133195</v>
      </c>
      <c r="L6" s="24">
        <v>0.45927618130319081</v>
      </c>
      <c r="M6" s="24">
        <v>0.36109149258388129</v>
      </c>
      <c r="N6" s="24">
        <v>0.36109149258367285</v>
      </c>
      <c r="O6" s="24">
        <v>0.36109149258377704</v>
      </c>
      <c r="P6" s="24">
        <v>0.36109149258356865</v>
      </c>
      <c r="Q6" s="24">
        <v>0.36109149258377704</v>
      </c>
      <c r="R6" s="164">
        <v>0.36109149258356865</v>
      </c>
      <c r="S6" s="24">
        <v>0.36109149258367285</v>
      </c>
      <c r="T6" s="24">
        <v>0.86069659258519471</v>
      </c>
      <c r="U6" s="24">
        <v>0.86069659258519471</v>
      </c>
      <c r="V6" s="24">
        <v>0.86069659258529896</v>
      </c>
      <c r="W6" s="24">
        <v>0.86069659258509046</v>
      </c>
      <c r="X6" s="24">
        <v>0.86069659258550735</v>
      </c>
      <c r="Y6" s="24">
        <v>0.86069659258509046</v>
      </c>
      <c r="Z6" s="24">
        <v>0.86069659258509046</v>
      </c>
      <c r="AA6" s="24">
        <v>0.86069659258509046</v>
      </c>
      <c r="AB6" s="24">
        <v>0.86069659258509046</v>
      </c>
      <c r="AC6" s="24">
        <v>0.86069659258509046</v>
      </c>
      <c r="AD6" s="24">
        <v>0.86069659258509046</v>
      </c>
      <c r="AE6" s="127">
        <f t="shared" ref="AE6:AE21" si="0">AD6</f>
        <v>0.86069659258509046</v>
      </c>
      <c r="AF6" s="24">
        <v>0</v>
      </c>
      <c r="AG6" s="24">
        <v>0</v>
      </c>
    </row>
    <row r="7" spans="1:33" x14ac:dyDescent="0.25">
      <c r="B7" s="123" t="s">
        <v>1118</v>
      </c>
      <c r="C7" s="24">
        <v>0.52987701971343881</v>
      </c>
      <c r="D7" s="24">
        <v>0.52987701971328249</v>
      </c>
      <c r="E7" s="24">
        <v>0.52987701971330847</v>
      </c>
      <c r="F7" s="24">
        <v>0.52987701971336065</v>
      </c>
      <c r="G7" s="24">
        <v>0.52987701971333456</v>
      </c>
      <c r="H7" s="24">
        <v>0.52987701971328249</v>
      </c>
      <c r="I7" s="24">
        <v>0.80992970288510924</v>
      </c>
      <c r="J7" s="24">
        <v>0.40376697027249497</v>
      </c>
      <c r="K7" s="24">
        <v>0.21195331894443586</v>
      </c>
      <c r="L7" s="24">
        <v>0.14446773954641162</v>
      </c>
      <c r="M7" s="24">
        <v>0.128648073421535</v>
      </c>
      <c r="N7" s="24">
        <v>0.12864807342169132</v>
      </c>
      <c r="O7" s="24">
        <v>0.12864807342145684</v>
      </c>
      <c r="P7" s="24">
        <v>0.12864807342166529</v>
      </c>
      <c r="Q7" s="24">
        <v>0.12864807342158713</v>
      </c>
      <c r="R7" s="164">
        <v>0.12864807342158713</v>
      </c>
      <c r="S7" s="24">
        <v>0.12864807342156107</v>
      </c>
      <c r="T7" s="24">
        <v>0.18415975119956585</v>
      </c>
      <c r="U7" s="24">
        <v>0.18415975119953978</v>
      </c>
      <c r="V7" s="24">
        <v>0.18415975119956585</v>
      </c>
      <c r="W7" s="24">
        <v>0.18415975119948769</v>
      </c>
      <c r="X7" s="24">
        <v>0.18415975119956585</v>
      </c>
      <c r="Y7" s="24">
        <v>0.18415975119948769</v>
      </c>
      <c r="Z7" s="24">
        <v>0.18415975119953978</v>
      </c>
      <c r="AA7" s="24">
        <v>0.18415975119953978</v>
      </c>
      <c r="AB7" s="24">
        <v>0.18415975119953978</v>
      </c>
      <c r="AC7" s="24">
        <v>0.18415975119953978</v>
      </c>
      <c r="AD7" s="24">
        <v>0.18415975119953978</v>
      </c>
      <c r="AE7" s="127">
        <f t="shared" si="0"/>
        <v>0.18415975119953978</v>
      </c>
      <c r="AF7" s="24">
        <v>0</v>
      </c>
      <c r="AG7" s="24">
        <v>0</v>
      </c>
    </row>
    <row r="8" spans="1:33" x14ac:dyDescent="0.25">
      <c r="B8" s="123" t="s">
        <v>1119</v>
      </c>
      <c r="C8" s="24">
        <v>-1.0144949732298916</v>
      </c>
      <c r="D8" s="24">
        <v>-1.0144949732298916</v>
      </c>
      <c r="E8" s="24">
        <v>-1.0144949732297874</v>
      </c>
      <c r="F8" s="24">
        <v>-1.0144949732298394</v>
      </c>
      <c r="G8" s="24">
        <v>-1.0144949732299438</v>
      </c>
      <c r="H8" s="24">
        <v>-1.0144949732298394</v>
      </c>
      <c r="I8" s="24">
        <v>-0.78134498320849843</v>
      </c>
      <c r="J8" s="24">
        <v>-1.2637423910123715</v>
      </c>
      <c r="K8" s="24">
        <v>-1.4604021088146244</v>
      </c>
      <c r="L8" s="24">
        <v>-1.675130194895369</v>
      </c>
      <c r="M8" s="24">
        <v>-1.7254657874724799</v>
      </c>
      <c r="N8" s="24">
        <v>-1.7254657874724277</v>
      </c>
      <c r="O8" s="24">
        <v>-1.7254657874724537</v>
      </c>
      <c r="P8" s="24">
        <v>-1.7254657874724799</v>
      </c>
      <c r="Q8" s="24">
        <v>-1.7254657874724537</v>
      </c>
      <c r="R8" s="164">
        <v>-1.7254657874724018</v>
      </c>
      <c r="S8" s="24">
        <v>-1.7254657874724277</v>
      </c>
      <c r="T8" s="24">
        <v>-1.2992247240615029</v>
      </c>
      <c r="U8" s="24">
        <v>-1.2992247240613986</v>
      </c>
      <c r="V8" s="24">
        <v>-1.2992247240614507</v>
      </c>
      <c r="W8" s="24">
        <v>-1.2992247240614507</v>
      </c>
      <c r="X8" s="24">
        <v>-1.2992247240613466</v>
      </c>
      <c r="Y8" s="24">
        <v>-1.2992247240614507</v>
      </c>
      <c r="Z8" s="24">
        <v>-1.2992247240614507</v>
      </c>
      <c r="AA8" s="24">
        <v>-1.2992247240614507</v>
      </c>
      <c r="AB8" s="24">
        <v>-1.2992247240614507</v>
      </c>
      <c r="AC8" s="24">
        <v>-1.2992247240614507</v>
      </c>
      <c r="AD8" s="24">
        <v>-1.2992247240614507</v>
      </c>
      <c r="AE8" s="127">
        <f t="shared" si="0"/>
        <v>-1.2992247240614507</v>
      </c>
      <c r="AF8" s="24">
        <v>0</v>
      </c>
      <c r="AG8" s="24">
        <v>0</v>
      </c>
    </row>
    <row r="9" spans="1:33" x14ac:dyDescent="0.25">
      <c r="B9" s="123" t="s">
        <v>1120</v>
      </c>
      <c r="C9" s="24">
        <v>0.22758194199226028</v>
      </c>
      <c r="D9" s="24">
        <v>0.22758194199244267</v>
      </c>
      <c r="E9" s="24">
        <v>0.22758194199223425</v>
      </c>
      <c r="F9" s="24">
        <v>0.2275819419924166</v>
      </c>
      <c r="G9" s="24">
        <v>0.22758194199233844</v>
      </c>
      <c r="H9" s="24">
        <v>0.22758194199233844</v>
      </c>
      <c r="I9" s="24">
        <v>0.8736082567636837</v>
      </c>
      <c r="J9" s="24">
        <v>0.91107274697781071</v>
      </c>
      <c r="K9" s="24">
        <v>0.71831754788327129</v>
      </c>
      <c r="L9" s="24">
        <v>0.40425730479684552</v>
      </c>
      <c r="M9" s="24">
        <v>0.33063671454628718</v>
      </c>
      <c r="N9" s="24">
        <v>0.33063671454623506</v>
      </c>
      <c r="O9" s="24">
        <v>0.33063671454628718</v>
      </c>
      <c r="P9" s="24">
        <v>0.33063671454613086</v>
      </c>
      <c r="Q9" s="24">
        <v>0.33063671454641741</v>
      </c>
      <c r="R9" s="164">
        <v>0.33063671454620902</v>
      </c>
      <c r="S9" s="24">
        <v>0.33063671454623506</v>
      </c>
      <c r="T9" s="24">
        <v>0.33063671454618293</v>
      </c>
      <c r="U9" s="24">
        <v>0.33063671454633925</v>
      </c>
      <c r="V9" s="24">
        <v>0.33063671454618293</v>
      </c>
      <c r="W9" s="24">
        <v>0.33063671454626109</v>
      </c>
      <c r="X9" s="24">
        <v>0.3306367145461569</v>
      </c>
      <c r="Y9" s="24">
        <v>0.33063671454628718</v>
      </c>
      <c r="Z9" s="24">
        <v>0.33063671454631322</v>
      </c>
      <c r="AA9" s="24">
        <v>0.33063671454631322</v>
      </c>
      <c r="AB9" s="24">
        <v>0.33063671454631322</v>
      </c>
      <c r="AC9" s="24">
        <v>0.33063671454631322</v>
      </c>
      <c r="AD9" s="24">
        <v>0.33063671454631322</v>
      </c>
      <c r="AE9" s="127">
        <f t="shared" si="0"/>
        <v>0.33063671454631322</v>
      </c>
      <c r="AF9" s="24">
        <v>0</v>
      </c>
      <c r="AG9" s="24">
        <v>0</v>
      </c>
    </row>
    <row r="10" spans="1:33" x14ac:dyDescent="0.25">
      <c r="B10" s="123" t="s">
        <v>1121</v>
      </c>
      <c r="C10" s="24">
        <v>-1.3284738119767212</v>
      </c>
      <c r="D10" s="24">
        <v>-1.3284738119763042</v>
      </c>
      <c r="E10" s="24">
        <v>-1.3284738119763042</v>
      </c>
      <c r="F10" s="24">
        <v>-1.3284738119764086</v>
      </c>
      <c r="G10" s="24">
        <v>-1.3284738119764086</v>
      </c>
      <c r="H10" s="24">
        <v>-1.3284738119766168</v>
      </c>
      <c r="I10" s="24">
        <v>1.0056459917096561</v>
      </c>
      <c r="J10" s="24">
        <v>3.2866450633512061</v>
      </c>
      <c r="K10" s="24">
        <v>3.1400997612944743</v>
      </c>
      <c r="L10" s="24">
        <v>1.8021674465806445</v>
      </c>
      <c r="M10" s="24">
        <v>1.4885353683635572</v>
      </c>
      <c r="N10" s="24">
        <v>1.4885353683633487</v>
      </c>
      <c r="O10" s="24">
        <v>1.4885353683633487</v>
      </c>
      <c r="P10" s="24">
        <v>1.4885353683636613</v>
      </c>
      <c r="Q10" s="24">
        <v>1.4885353683632445</v>
      </c>
      <c r="R10" s="164">
        <v>1.4885353683631402</v>
      </c>
      <c r="S10" s="24">
        <v>1.4885353683633487</v>
      </c>
      <c r="T10" s="24">
        <v>1.4885353683634528</v>
      </c>
      <c r="U10" s="24">
        <v>1.4885353683635572</v>
      </c>
      <c r="V10" s="24">
        <v>1.4885353683635572</v>
      </c>
      <c r="W10" s="24">
        <v>1.4885353683632445</v>
      </c>
      <c r="X10" s="24">
        <v>1.4885353683633487</v>
      </c>
      <c r="Y10" s="24">
        <v>1.488535368363036</v>
      </c>
      <c r="Z10" s="24">
        <v>1.4885353683634528</v>
      </c>
      <c r="AA10" s="24">
        <v>1.4885353683634528</v>
      </c>
      <c r="AB10" s="24">
        <v>1.4885353683634528</v>
      </c>
      <c r="AC10" s="24">
        <v>1.4885353683634528</v>
      </c>
      <c r="AD10" s="24">
        <v>1.4885353683634528</v>
      </c>
      <c r="AE10" s="127">
        <f t="shared" si="0"/>
        <v>1.4885353683634528</v>
      </c>
      <c r="AF10" s="24">
        <v>0</v>
      </c>
      <c r="AG10" s="24">
        <v>0</v>
      </c>
    </row>
    <row r="11" spans="1:33" x14ac:dyDescent="0.25">
      <c r="B11" s="124" t="s">
        <v>1122</v>
      </c>
      <c r="C11" s="24">
        <v>-0.72436548531230782</v>
      </c>
      <c r="D11" s="24">
        <v>-0.72436548531230782</v>
      </c>
      <c r="E11" s="24">
        <v>-0.72436548531230782</v>
      </c>
      <c r="F11" s="24">
        <v>2.245577662654922</v>
      </c>
      <c r="G11" s="24">
        <v>2.245577662654922</v>
      </c>
      <c r="H11" s="24">
        <v>2.245577662654922</v>
      </c>
      <c r="I11" s="24">
        <v>2.245577662654922</v>
      </c>
      <c r="J11" s="24">
        <v>2.245577662654922</v>
      </c>
      <c r="K11" s="24">
        <v>2.245577662654922</v>
      </c>
      <c r="L11" s="24">
        <v>2.245577662654922</v>
      </c>
      <c r="M11" s="24">
        <v>2.245577662654922</v>
      </c>
      <c r="N11" s="24">
        <v>2.245577662654922</v>
      </c>
      <c r="O11" s="24">
        <v>2.245577662654922</v>
      </c>
      <c r="P11" s="24">
        <v>2.245577662654922</v>
      </c>
      <c r="Q11" s="24">
        <v>2.245577662654922</v>
      </c>
      <c r="R11" s="164">
        <v>2.245577662654922</v>
      </c>
      <c r="S11" s="24">
        <v>2.245577662654922</v>
      </c>
      <c r="T11" s="24">
        <v>2.245577662654922</v>
      </c>
      <c r="U11" s="24">
        <v>2.245577662654922</v>
      </c>
      <c r="V11" s="24">
        <v>2.245577662654922</v>
      </c>
      <c r="W11" s="24">
        <v>2.245577662654922</v>
      </c>
      <c r="X11" s="24">
        <v>2.245577662654922</v>
      </c>
      <c r="Y11" s="24">
        <v>2.245577662654922</v>
      </c>
      <c r="Z11" s="24">
        <v>2.245577662654922</v>
      </c>
      <c r="AA11" s="24">
        <v>2.245577662654922</v>
      </c>
      <c r="AB11" s="24">
        <v>2.245577662654922</v>
      </c>
      <c r="AC11" s="24">
        <v>2.245577662654922</v>
      </c>
      <c r="AD11" s="24">
        <v>2.245577662654922</v>
      </c>
      <c r="AE11" s="127">
        <f t="shared" si="0"/>
        <v>2.245577662654922</v>
      </c>
      <c r="AF11" s="24">
        <v>0</v>
      </c>
      <c r="AG11" s="24">
        <v>0</v>
      </c>
    </row>
    <row r="12" spans="1:33" x14ac:dyDescent="0.25">
      <c r="B12" s="5" t="s">
        <v>1123</v>
      </c>
      <c r="C12" s="24">
        <v>-0.12202673999999999</v>
      </c>
      <c r="D12" s="24">
        <v>-0.12651389872000002</v>
      </c>
      <c r="E12" s="24">
        <v>-0.13100105744000001</v>
      </c>
      <c r="F12" s="24">
        <v>-0.13548821616000001</v>
      </c>
      <c r="G12" s="24">
        <v>-0.13997537488000003</v>
      </c>
      <c r="H12" s="24">
        <v>-0.14446253360000005</v>
      </c>
      <c r="I12" s="24">
        <v>-0.14894969232000005</v>
      </c>
      <c r="J12" s="24">
        <v>-0.15343685104000004</v>
      </c>
      <c r="K12" s="24">
        <v>-0.15792400976000007</v>
      </c>
      <c r="L12" s="24">
        <v>-0.16241116848000006</v>
      </c>
      <c r="M12" s="24">
        <v>-0.1668983272</v>
      </c>
      <c r="N12" s="24">
        <v>-0.16854403520293501</v>
      </c>
      <c r="O12" s="24">
        <v>-0.17018974320587008</v>
      </c>
      <c r="P12" s="24">
        <v>-0.17183545120880511</v>
      </c>
      <c r="Q12" s="24">
        <v>-0.17348115921174015</v>
      </c>
      <c r="R12" s="164">
        <v>-0.17512686721467516</v>
      </c>
      <c r="S12" s="24">
        <v>-0.17677257521761025</v>
      </c>
      <c r="T12" s="24">
        <v>-0.17841828322054526</v>
      </c>
      <c r="U12" s="24">
        <v>-0.18006399122348032</v>
      </c>
      <c r="V12" s="24">
        <v>-0.18170969922641533</v>
      </c>
      <c r="W12" s="24">
        <v>-0.18335540722935037</v>
      </c>
      <c r="X12" s="24">
        <v>-0.18500111523228521</v>
      </c>
      <c r="Y12" s="24">
        <v>-0.1866468232352203</v>
      </c>
      <c r="Z12" s="24">
        <v>-0.1882925312381554</v>
      </c>
      <c r="AA12" s="24">
        <v>-0.18993823924109046</v>
      </c>
      <c r="AB12" s="24">
        <v>-0.19158394724402555</v>
      </c>
      <c r="AC12" s="24">
        <v>-0.19322965524696059</v>
      </c>
      <c r="AD12" s="24">
        <v>-0.19487536324989571</v>
      </c>
      <c r="AE12" s="127">
        <f t="shared" si="0"/>
        <v>-0.19487536324989571</v>
      </c>
      <c r="AF12" s="24">
        <v>0</v>
      </c>
      <c r="AG12" s="24">
        <v>0</v>
      </c>
    </row>
    <row r="13" spans="1:33" x14ac:dyDescent="0.25">
      <c r="B13" s="5" t="s">
        <v>1124</v>
      </c>
      <c r="C13" s="24">
        <v>-0.14619924294350931</v>
      </c>
      <c r="D13" s="24">
        <v>-0.13974356474089797</v>
      </c>
      <c r="E13" s="24">
        <v>-0.13989883030555383</v>
      </c>
      <c r="F13" s="24">
        <v>-0.12447377244370508</v>
      </c>
      <c r="G13" s="24">
        <v>-0.112167564352997</v>
      </c>
      <c r="H13" s="24">
        <v>-9.4092240646913711E-2</v>
      </c>
      <c r="I13" s="24">
        <v>-7.8273676991771166E-2</v>
      </c>
      <c r="J13" s="24">
        <v>-8.2500086860145122E-2</v>
      </c>
      <c r="K13" s="24">
        <v>-8.0926336837560842E-2</v>
      </c>
      <c r="L13" s="24">
        <v>-7.4376781340346781E-2</v>
      </c>
      <c r="M13" s="24">
        <v>-7.6930472953090231E-2</v>
      </c>
      <c r="N13" s="24">
        <v>-7.7466335232748776E-2</v>
      </c>
      <c r="O13" s="24">
        <v>-7.880445452230915E-2</v>
      </c>
      <c r="P13" s="24">
        <v>-6.8252950505119744E-2</v>
      </c>
      <c r="Q13" s="24">
        <v>-6.7054930972214419E-2</v>
      </c>
      <c r="R13" s="164">
        <v>-6.7235341621035255E-2</v>
      </c>
      <c r="S13" s="24">
        <v>-6.6884685054157178E-2</v>
      </c>
      <c r="T13" s="24">
        <v>-6.3852642658233497E-2</v>
      </c>
      <c r="U13" s="24">
        <v>-6.2479207701114578E-2</v>
      </c>
      <c r="V13" s="24">
        <v>-7.0651499189018876E-2</v>
      </c>
      <c r="W13" s="24">
        <v>-7.6047202720561355E-2</v>
      </c>
      <c r="X13" s="24">
        <v>-7.4972537886005386E-2</v>
      </c>
      <c r="Y13" s="24">
        <v>-7.387723728693367E-2</v>
      </c>
      <c r="Z13" s="24">
        <v>-7.0219144554732507E-2</v>
      </c>
      <c r="AA13" s="24">
        <v>-6.9265704443874088E-2</v>
      </c>
      <c r="AB13" s="24">
        <v>-6.8945972856082421E-2</v>
      </c>
      <c r="AC13" s="24">
        <v>-6.8348287539648028E-2</v>
      </c>
      <c r="AD13" s="24">
        <v>-6.77814426061977E-2</v>
      </c>
      <c r="AE13" s="127">
        <f t="shared" si="0"/>
        <v>-6.77814426061977E-2</v>
      </c>
      <c r="AF13" s="24">
        <v>0</v>
      </c>
      <c r="AG13" s="24">
        <v>0</v>
      </c>
    </row>
    <row r="14" spans="1:33" x14ac:dyDescent="0.25">
      <c r="B14" s="73" t="s">
        <v>1125</v>
      </c>
      <c r="C14" s="24">
        <v>-1.1599083839144252E-2</v>
      </c>
      <c r="D14" s="24">
        <v>-1.0932486975651485E-2</v>
      </c>
      <c r="E14" s="24">
        <v>-1.0894289062125327E-2</v>
      </c>
      <c r="F14" s="24">
        <v>-8.8222250852440596E-3</v>
      </c>
      <c r="G14" s="24">
        <v>-7.3787209093814895E-3</v>
      </c>
      <c r="H14" s="24">
        <v>-5.3753792640317353E-3</v>
      </c>
      <c r="I14" s="24">
        <v>-3.5782979272724539E-3</v>
      </c>
      <c r="J14" s="24">
        <v>-3.5455316947051231E-3</v>
      </c>
      <c r="K14" s="24">
        <v>-3.5579705596014721E-3</v>
      </c>
      <c r="L14" s="24">
        <v>-3.0034919997124895E-3</v>
      </c>
      <c r="M14" s="24">
        <v>-3.124690946789921E-3</v>
      </c>
      <c r="N14" s="24">
        <v>-3.5614126536511891E-3</v>
      </c>
      <c r="O14" s="24">
        <v>-3.9550095270750917E-3</v>
      </c>
      <c r="P14" s="24">
        <v>-2.7945197510801591E-3</v>
      </c>
      <c r="Q14" s="24">
        <v>-2.3950090663799415E-3</v>
      </c>
      <c r="R14" s="164">
        <v>-2.7907208405079159E-3</v>
      </c>
      <c r="S14" s="24">
        <v>-3.0793025907044054E-3</v>
      </c>
      <c r="T14" s="24">
        <v>-3.0797128094623739E-3</v>
      </c>
      <c r="U14" s="24">
        <v>-3.2103030156948572E-3</v>
      </c>
      <c r="V14" s="24">
        <v>-4.0945644793177584E-3</v>
      </c>
      <c r="W14" s="24">
        <v>-4.7141311043860743E-3</v>
      </c>
      <c r="X14" s="24">
        <v>-4.8004054927778357E-3</v>
      </c>
      <c r="Y14" s="24">
        <v>-4.863163517517634E-3</v>
      </c>
      <c r="Z14" s="24">
        <v>-4.6285163299671457E-3</v>
      </c>
      <c r="AA14" s="24">
        <v>-4.5970208217122393E-3</v>
      </c>
      <c r="AB14" s="24">
        <v>-4.6335974857783244E-3</v>
      </c>
      <c r="AC14" s="24">
        <v>-4.6643862416668796E-3</v>
      </c>
      <c r="AD14" s="24">
        <v>-4.6868426620815399E-3</v>
      </c>
      <c r="AE14" s="127">
        <f t="shared" si="0"/>
        <v>-4.6868426620815399E-3</v>
      </c>
      <c r="AF14" s="24">
        <v>0</v>
      </c>
      <c r="AG14" s="24">
        <v>0</v>
      </c>
    </row>
    <row r="15" spans="1:33" x14ac:dyDescent="0.25">
      <c r="B15" s="73" t="s">
        <v>1126</v>
      </c>
      <c r="C15" s="24">
        <v>-5.9601120276024246E-2</v>
      </c>
      <c r="D15" s="24">
        <v>-5.7559393079103245E-2</v>
      </c>
      <c r="E15" s="24">
        <v>-5.7360891036284216E-2</v>
      </c>
      <c r="F15" s="24">
        <v>-5.0787106996441213E-2</v>
      </c>
      <c r="G15" s="24">
        <v>-4.5825812331706857E-2</v>
      </c>
      <c r="H15" s="24">
        <v>-3.8891912319726524E-2</v>
      </c>
      <c r="I15" s="24">
        <v>-3.2305537996059376E-2</v>
      </c>
      <c r="J15" s="24">
        <v>-3.1004800385936959E-2</v>
      </c>
      <c r="K15" s="24">
        <v>-2.9929356634879504E-2</v>
      </c>
      <c r="L15" s="24">
        <v>-2.716423894769688E-2</v>
      </c>
      <c r="M15" s="24">
        <v>-2.6496764830523184E-2</v>
      </c>
      <c r="N15" s="24">
        <v>-2.6917338237059368E-2</v>
      </c>
      <c r="O15" s="24">
        <v>-2.7349847355239716E-2</v>
      </c>
      <c r="P15" s="24">
        <v>-2.3044421269029194E-2</v>
      </c>
      <c r="Q15" s="24">
        <v>-2.0973281002158877E-2</v>
      </c>
      <c r="R15" s="164">
        <v>-2.1593740884607009E-2</v>
      </c>
      <c r="S15" s="24">
        <v>-2.1862480203567885E-2</v>
      </c>
      <c r="T15" s="24">
        <v>-2.0859719925411656E-2</v>
      </c>
      <c r="U15" s="24">
        <v>-2.0636694445580625E-2</v>
      </c>
      <c r="V15" s="24">
        <v>-2.4263053249519884E-2</v>
      </c>
      <c r="W15" s="24">
        <v>-2.6680826018442075E-2</v>
      </c>
      <c r="X15" s="24">
        <v>-2.6546634436668229E-2</v>
      </c>
      <c r="Y15" s="24">
        <v>-2.6373073670430586E-2</v>
      </c>
      <c r="Z15" s="24">
        <v>-2.4793813025700006E-2</v>
      </c>
      <c r="AA15" s="24">
        <v>-2.4278626553499442E-2</v>
      </c>
      <c r="AB15" s="24">
        <v>-2.4150981279966153E-2</v>
      </c>
      <c r="AC15" s="24">
        <v>-2.4038478848707884E-2</v>
      </c>
      <c r="AD15" s="24">
        <v>-2.3922719323136561E-2</v>
      </c>
      <c r="AE15" s="127">
        <f t="shared" si="0"/>
        <v>-2.3922719323136561E-2</v>
      </c>
      <c r="AF15" s="24">
        <v>0</v>
      </c>
      <c r="AG15" s="24">
        <v>0</v>
      </c>
    </row>
    <row r="16" spans="1:33" x14ac:dyDescent="0.25">
      <c r="B16" s="73" t="s">
        <v>1127</v>
      </c>
      <c r="C16" s="24">
        <v>-5.9415585628314123E-2</v>
      </c>
      <c r="D16" s="24">
        <v>-5.7240228490113468E-2</v>
      </c>
      <c r="E16" s="24">
        <v>-5.6968581338727176E-2</v>
      </c>
      <c r="F16" s="24">
        <v>-5.012922630416989E-2</v>
      </c>
      <c r="G16" s="24">
        <v>-4.4963170180293291E-2</v>
      </c>
      <c r="H16" s="24">
        <v>-3.7773584385111518E-2</v>
      </c>
      <c r="I16" s="24">
        <v>-3.0954268262943663E-2</v>
      </c>
      <c r="J16" s="24">
        <v>-2.9592784072516622E-2</v>
      </c>
      <c r="K16" s="24">
        <v>-2.8466207302656848E-2</v>
      </c>
      <c r="L16" s="24">
        <v>-2.5600941814610922E-2</v>
      </c>
      <c r="M16" s="24">
        <v>-2.4902170209740896E-2</v>
      </c>
      <c r="N16" s="24">
        <v>-2.532612165514312E-2</v>
      </c>
      <c r="O16" s="24">
        <v>-2.5762163454505334E-2</v>
      </c>
      <c r="P16" s="24">
        <v>-2.1315978726139898E-2</v>
      </c>
      <c r="Q16" s="24">
        <v>-1.917947648055315E-2</v>
      </c>
      <c r="R16" s="164">
        <v>-1.9767292638304297E-2</v>
      </c>
      <c r="S16" s="24">
        <v>-2.0025722950225106E-2</v>
      </c>
      <c r="T16" s="24">
        <v>-1.9093274720719706E-2</v>
      </c>
      <c r="U16" s="24">
        <v>-1.8891165830926485E-2</v>
      </c>
      <c r="V16" s="24">
        <v>-2.2294482436703029E-2</v>
      </c>
      <c r="W16" s="24">
        <v>-2.4565821522394116E-2</v>
      </c>
      <c r="X16" s="24">
        <v>-2.4446940993602007E-2</v>
      </c>
      <c r="Y16" s="24">
        <v>-2.4291180347540752E-2</v>
      </c>
      <c r="Z16" s="24">
        <v>-2.2818800735725779E-2</v>
      </c>
      <c r="AA16" s="24">
        <v>-2.2343035406039574E-2</v>
      </c>
      <c r="AB16" s="24">
        <v>-2.2230224530628222E-2</v>
      </c>
      <c r="AC16" s="24">
        <v>-2.2131567165768577E-2</v>
      </c>
      <c r="AD16" s="24">
        <v>-2.2029824658338533E-2</v>
      </c>
      <c r="AE16" s="127">
        <f t="shared" si="0"/>
        <v>-2.2029824658338533E-2</v>
      </c>
      <c r="AF16" s="24">
        <v>0</v>
      </c>
      <c r="AG16" s="24">
        <v>0</v>
      </c>
    </row>
    <row r="17" spans="2:36" x14ac:dyDescent="0.25">
      <c r="B17" s="73" t="s">
        <v>1128</v>
      </c>
      <c r="C17" s="24">
        <v>-1.558345320002669E-2</v>
      </c>
      <c r="D17" s="24">
        <v>-1.4011456196029759E-2</v>
      </c>
      <c r="E17" s="24">
        <v>-1.4675068868417131E-2</v>
      </c>
      <c r="F17" s="24">
        <v>-1.4735214057849916E-2</v>
      </c>
      <c r="G17" s="24">
        <v>-1.3999860931615359E-2</v>
      </c>
      <c r="H17" s="24">
        <v>-1.2051364678043928E-2</v>
      </c>
      <c r="I17" s="24">
        <v>-1.1435572805495677E-2</v>
      </c>
      <c r="J17" s="24">
        <v>-1.8356970706986411E-2</v>
      </c>
      <c r="K17" s="24">
        <v>-1.8972802340423017E-2</v>
      </c>
      <c r="L17" s="24">
        <v>-1.8608108578326493E-2</v>
      </c>
      <c r="M17" s="24">
        <v>-2.2406846966036228E-2</v>
      </c>
      <c r="N17" s="24">
        <v>-2.1661462686895106E-2</v>
      </c>
      <c r="O17" s="24">
        <v>-2.1737434185489006E-2</v>
      </c>
      <c r="P17" s="24">
        <v>-2.1098030758870501E-2</v>
      </c>
      <c r="Q17" s="24">
        <v>-2.4507164423122455E-2</v>
      </c>
      <c r="R17" s="164">
        <v>-2.3083587257616025E-2</v>
      </c>
      <c r="S17" s="24">
        <v>-2.1917179309659786E-2</v>
      </c>
      <c r="T17" s="24">
        <v>-2.081993520263976E-2</v>
      </c>
      <c r="U17" s="24">
        <v>-1.9741044408912615E-2</v>
      </c>
      <c r="V17" s="24">
        <v>-1.9999399023478207E-2</v>
      </c>
      <c r="W17" s="24">
        <v>-2.0086424075339084E-2</v>
      </c>
      <c r="X17" s="24">
        <v>-1.9178556962957324E-2</v>
      </c>
      <c r="Y17" s="24">
        <v>-1.8349819751444698E-2</v>
      </c>
      <c r="Z17" s="24">
        <v>-1.7978014463339576E-2</v>
      </c>
      <c r="AA17" s="24">
        <v>-1.8047021662622832E-2</v>
      </c>
      <c r="AB17" s="24">
        <v>-1.793116955970972E-2</v>
      </c>
      <c r="AC17" s="24">
        <v>-1.751385528350469E-2</v>
      </c>
      <c r="AD17" s="24">
        <v>-1.714205596264106E-2</v>
      </c>
      <c r="AE17" s="127">
        <f t="shared" si="0"/>
        <v>-1.714205596264106E-2</v>
      </c>
      <c r="AF17" s="24">
        <v>0</v>
      </c>
      <c r="AG17" s="24">
        <v>0</v>
      </c>
    </row>
    <row r="18" spans="2:36" x14ac:dyDescent="0.25">
      <c r="B18" s="5" t="s">
        <v>1129</v>
      </c>
      <c r="C18" s="24">
        <v>0</v>
      </c>
      <c r="D18" s="24">
        <v>0</v>
      </c>
      <c r="E18" s="24">
        <v>0</v>
      </c>
      <c r="F18" s="24">
        <v>0</v>
      </c>
      <c r="G18" s="24">
        <v>0</v>
      </c>
      <c r="H18" s="24">
        <v>0</v>
      </c>
      <c r="I18" s="24">
        <v>0</v>
      </c>
      <c r="J18" s="24">
        <v>0</v>
      </c>
      <c r="K18" s="24">
        <v>0</v>
      </c>
      <c r="L18" s="24">
        <v>0</v>
      </c>
      <c r="M18" s="24">
        <v>0</v>
      </c>
      <c r="N18" s="24">
        <v>0</v>
      </c>
      <c r="O18" s="24">
        <v>0</v>
      </c>
      <c r="P18" s="24">
        <v>0</v>
      </c>
      <c r="Q18" s="24">
        <v>0</v>
      </c>
      <c r="R18" s="164">
        <v>0</v>
      </c>
      <c r="S18" s="24">
        <v>0</v>
      </c>
      <c r="T18" s="24">
        <v>0</v>
      </c>
      <c r="U18" s="24">
        <v>0</v>
      </c>
      <c r="V18" s="24">
        <v>0</v>
      </c>
      <c r="W18" s="24">
        <v>0</v>
      </c>
      <c r="X18" s="24">
        <v>0</v>
      </c>
      <c r="Y18" s="24">
        <v>0</v>
      </c>
      <c r="Z18" s="24">
        <v>0</v>
      </c>
      <c r="AA18" s="24">
        <v>0</v>
      </c>
      <c r="AB18" s="24">
        <v>0</v>
      </c>
      <c r="AC18" s="24">
        <v>0</v>
      </c>
      <c r="AD18" s="24">
        <v>0</v>
      </c>
      <c r="AE18" s="127">
        <f t="shared" si="0"/>
        <v>0</v>
      </c>
      <c r="AF18" s="24">
        <v>0</v>
      </c>
      <c r="AG18" s="24">
        <v>0</v>
      </c>
    </row>
    <row r="19" spans="2:36" x14ac:dyDescent="0.25">
      <c r="B19" s="73" t="s">
        <v>1057</v>
      </c>
      <c r="C19" s="24">
        <v>0</v>
      </c>
      <c r="D19" s="24">
        <v>0</v>
      </c>
      <c r="E19" s="24">
        <v>0</v>
      </c>
      <c r="F19" s="24">
        <v>0</v>
      </c>
      <c r="G19" s="24">
        <v>0</v>
      </c>
      <c r="H19" s="24">
        <v>0</v>
      </c>
      <c r="I19" s="24">
        <v>0</v>
      </c>
      <c r="J19" s="24">
        <v>0</v>
      </c>
      <c r="K19" s="24">
        <v>0</v>
      </c>
      <c r="L19" s="24">
        <v>0</v>
      </c>
      <c r="M19" s="24">
        <v>0</v>
      </c>
      <c r="N19" s="24">
        <v>0</v>
      </c>
      <c r="O19" s="24">
        <v>0</v>
      </c>
      <c r="P19" s="24">
        <v>0</v>
      </c>
      <c r="Q19" s="24">
        <v>0</v>
      </c>
      <c r="R19" s="164">
        <v>0</v>
      </c>
      <c r="S19" s="24">
        <v>0</v>
      </c>
      <c r="T19" s="24">
        <v>0</v>
      </c>
      <c r="U19" s="24">
        <v>0</v>
      </c>
      <c r="V19" s="24">
        <v>0</v>
      </c>
      <c r="W19" s="24">
        <v>0</v>
      </c>
      <c r="X19" s="24">
        <v>0</v>
      </c>
      <c r="Y19" s="24">
        <v>0</v>
      </c>
      <c r="Z19" s="24">
        <v>0</v>
      </c>
      <c r="AA19" s="24">
        <v>0</v>
      </c>
      <c r="AB19" s="24">
        <v>0</v>
      </c>
      <c r="AC19" s="24">
        <v>0</v>
      </c>
      <c r="AD19" s="24">
        <v>0</v>
      </c>
      <c r="AE19" s="127">
        <f t="shared" si="0"/>
        <v>0</v>
      </c>
      <c r="AF19" s="24">
        <v>0</v>
      </c>
      <c r="AG19" s="24">
        <v>0</v>
      </c>
    </row>
    <row r="20" spans="2:36" x14ac:dyDescent="0.25">
      <c r="B20" s="73" t="s">
        <v>1056</v>
      </c>
      <c r="C20" s="24">
        <v>0</v>
      </c>
      <c r="D20" s="24">
        <v>0</v>
      </c>
      <c r="E20" s="24">
        <v>0</v>
      </c>
      <c r="F20" s="24">
        <v>0</v>
      </c>
      <c r="G20" s="24">
        <v>0</v>
      </c>
      <c r="H20" s="24">
        <v>0</v>
      </c>
      <c r="I20" s="24">
        <v>0</v>
      </c>
      <c r="J20" s="24">
        <v>0</v>
      </c>
      <c r="K20" s="24">
        <v>0</v>
      </c>
      <c r="L20" s="24">
        <v>0</v>
      </c>
      <c r="M20" s="24">
        <v>0</v>
      </c>
      <c r="N20" s="24">
        <v>0</v>
      </c>
      <c r="O20" s="24">
        <v>0</v>
      </c>
      <c r="P20" s="24">
        <v>0</v>
      </c>
      <c r="Q20" s="24">
        <v>0</v>
      </c>
      <c r="R20" s="164">
        <v>0</v>
      </c>
      <c r="S20" s="24">
        <v>0</v>
      </c>
      <c r="T20" s="24">
        <v>0</v>
      </c>
      <c r="U20" s="24">
        <v>0</v>
      </c>
      <c r="V20" s="24">
        <v>0</v>
      </c>
      <c r="W20" s="24">
        <v>0</v>
      </c>
      <c r="X20" s="24">
        <v>0</v>
      </c>
      <c r="Y20" s="24">
        <v>0</v>
      </c>
      <c r="Z20" s="24">
        <v>0</v>
      </c>
      <c r="AA20" s="24">
        <v>0</v>
      </c>
      <c r="AB20" s="24">
        <v>0</v>
      </c>
      <c r="AC20" s="24">
        <v>0</v>
      </c>
      <c r="AD20" s="24">
        <v>0</v>
      </c>
      <c r="AE20" s="127">
        <f t="shared" si="0"/>
        <v>0</v>
      </c>
      <c r="AF20" s="24">
        <v>0</v>
      </c>
      <c r="AG20" s="24">
        <v>0</v>
      </c>
    </row>
    <row r="21" spans="2:36" x14ac:dyDescent="0.25">
      <c r="B21" s="5" t="s">
        <v>1130</v>
      </c>
      <c r="C21" s="24">
        <v>1.747704555065574E-2</v>
      </c>
      <c r="D21" s="24">
        <v>1.4672307207578703E-2</v>
      </c>
      <c r="E21" s="24">
        <v>1.4374792793268537E-2</v>
      </c>
      <c r="F21" s="24">
        <v>1.6185214644240834E-2</v>
      </c>
      <c r="G21" s="24">
        <v>1.7076356782874409E-2</v>
      </c>
      <c r="H21" s="24">
        <v>1.5639446605255746E-2</v>
      </c>
      <c r="I21" s="24">
        <v>1.6380610726747256E-2</v>
      </c>
      <c r="J21" s="24">
        <v>1.6284327199286477E-2</v>
      </c>
      <c r="K21" s="24">
        <v>1.4554135751224958E-2</v>
      </c>
      <c r="L21" s="24">
        <v>1.5598116449979868E-2</v>
      </c>
      <c r="M21" s="24">
        <v>1.6130675615483796E-2</v>
      </c>
      <c r="N21" s="24">
        <v>1.6900740226647705E-2</v>
      </c>
      <c r="O21" s="24">
        <v>1.742920353789822E-2</v>
      </c>
      <c r="P21" s="24">
        <v>1.5467815895715156E-2</v>
      </c>
      <c r="Q21" s="24">
        <v>1.4537215238566551E-2</v>
      </c>
      <c r="R21" s="164">
        <v>1.5483849535819993E-2</v>
      </c>
      <c r="S21" s="24">
        <v>1.5520785378389475E-2</v>
      </c>
      <c r="T21" s="24">
        <v>1.8528171785740101E-2</v>
      </c>
      <c r="U21" s="24">
        <v>1.5165268024520203E-2</v>
      </c>
      <c r="V21" s="24">
        <v>1.3662120461777238E-2</v>
      </c>
      <c r="W21" s="24">
        <v>1.0915307443343122E-2</v>
      </c>
      <c r="X21" s="24">
        <v>1.0566170953198501E-2</v>
      </c>
      <c r="Y21" s="24">
        <v>7.6356735055429937E-3</v>
      </c>
      <c r="Z21" s="24">
        <v>7.8028995154877474E-3</v>
      </c>
      <c r="AA21" s="24">
        <v>7.6067821920183147E-3</v>
      </c>
      <c r="AB21" s="24">
        <v>7.6067821920183147E-3</v>
      </c>
      <c r="AC21" s="24">
        <v>7.6067821920183147E-3</v>
      </c>
      <c r="AD21" s="24">
        <v>7.6067821920183147E-3</v>
      </c>
      <c r="AE21" s="127">
        <f t="shared" si="0"/>
        <v>7.6067821920183147E-3</v>
      </c>
      <c r="AF21" s="24">
        <v>0</v>
      </c>
      <c r="AG21" s="24">
        <v>0</v>
      </c>
    </row>
    <row r="22" spans="2:36" ht="15.75" thickBot="1" x14ac:dyDescent="0.3">
      <c r="B22" s="120" t="s">
        <v>1131</v>
      </c>
      <c r="C22" s="26">
        <v>0.63648091008921648</v>
      </c>
      <c r="D22" s="26">
        <v>0.7625647152544569</v>
      </c>
      <c r="E22" s="26">
        <v>-0.43992060677409911</v>
      </c>
      <c r="F22" s="26">
        <v>-0.72365121552148848</v>
      </c>
      <c r="G22" s="26">
        <v>-1.35687606381239</v>
      </c>
      <c r="H22" s="26">
        <v>0.24646545332513775</v>
      </c>
      <c r="I22" s="26">
        <v>0.34432944609511251</v>
      </c>
      <c r="J22" s="26">
        <v>0.70919596021302667</v>
      </c>
      <c r="K22" s="26">
        <v>-0.62411572620965816</v>
      </c>
      <c r="L22" s="26">
        <v>-0.30807400648775191</v>
      </c>
      <c r="M22" s="26">
        <v>-2.1325188468503127</v>
      </c>
      <c r="N22" s="26">
        <v>1.3424027000282479</v>
      </c>
      <c r="O22" s="26">
        <v>0.84749352915133758</v>
      </c>
      <c r="P22" s="26">
        <v>0.99978628333200859</v>
      </c>
      <c r="Q22" s="26">
        <v>2.6170159352895155</v>
      </c>
      <c r="R22" s="165">
        <v>2.1775676517356768</v>
      </c>
      <c r="S22" s="26">
        <v>1.74412715977287</v>
      </c>
      <c r="T22" s="26">
        <v>2.2720742580534576</v>
      </c>
      <c r="U22" s="26">
        <v>1.2742371032527766</v>
      </c>
      <c r="V22" s="26">
        <v>2.0437127819223737</v>
      </c>
      <c r="W22" s="26">
        <v>3.4933263139686059</v>
      </c>
      <c r="X22" s="26">
        <v>0.85583169762707256</v>
      </c>
      <c r="Y22" s="26">
        <v>2.6166418551581874</v>
      </c>
      <c r="Z22" s="26">
        <v>2.2843608650663541</v>
      </c>
      <c r="AA22" s="26">
        <v>2.3391390165147166</v>
      </c>
      <c r="AB22" s="26">
        <v>2.3939171679630924</v>
      </c>
      <c r="AC22" s="26">
        <v>2.4486953194114549</v>
      </c>
      <c r="AD22" s="26">
        <v>2.5034734708598174</v>
      </c>
      <c r="AE22" s="26">
        <v>2.5034734708598174</v>
      </c>
      <c r="AF22" s="26">
        <v>2.5034734708598174</v>
      </c>
      <c r="AG22" s="26">
        <v>2.5034734708598174</v>
      </c>
    </row>
    <row r="23" spans="2:36" ht="15.75" thickBot="1" x14ac:dyDescent="0.3">
      <c r="B23" s="125" t="s">
        <v>91</v>
      </c>
      <c r="C23" s="126">
        <v>8.5687672209215582E-2</v>
      </c>
      <c r="D23" s="126">
        <v>0.2109352585140164</v>
      </c>
      <c r="E23" s="126">
        <v>-0.99649000221358364</v>
      </c>
      <c r="F23" s="126">
        <v>1.7024708579992605</v>
      </c>
      <c r="G23" s="126">
        <v>1.0779562012178043</v>
      </c>
      <c r="H23" s="126">
        <v>2.6934489731634312</v>
      </c>
      <c r="I23" s="126">
        <v>7.7537494672265623</v>
      </c>
      <c r="J23" s="126">
        <v>7.8423700654176187</v>
      </c>
      <c r="K23" s="126">
        <v>4.8852593800378168</v>
      </c>
      <c r="L23" s="126">
        <v>2.8513523001285268</v>
      </c>
      <c r="M23" s="126">
        <v>0.46880655270978311</v>
      </c>
      <c r="N23" s="126">
        <v>3.9423165939166536</v>
      </c>
      <c r="O23" s="126">
        <v>3.4449520590583949</v>
      </c>
      <c r="P23" s="126">
        <v>3.604189221611267</v>
      </c>
      <c r="Q23" s="126">
        <v>5.2200405844416213</v>
      </c>
      <c r="R23" s="208">
        <v>4.7797128165328111</v>
      </c>
      <c r="S23" s="126">
        <v>4.3450142089768038</v>
      </c>
      <c r="T23" s="126">
        <v>5.858712869248234</v>
      </c>
      <c r="U23" s="126">
        <v>4.8572405376408563</v>
      </c>
      <c r="V23" s="126">
        <v>5.6153950692567935</v>
      </c>
      <c r="W23" s="126">
        <v>7.0552203767495918</v>
      </c>
      <c r="X23" s="126">
        <v>4.4168055807501343</v>
      </c>
      <c r="Y23" s="126">
        <v>6.1741348334289485</v>
      </c>
      <c r="Z23" s="126">
        <v>5.844033454076822</v>
      </c>
      <c r="AA23" s="126">
        <v>5.8979232203096377</v>
      </c>
      <c r="AB23" s="126">
        <v>5.9513753953428701</v>
      </c>
      <c r="AC23" s="126">
        <v>6.0051055241047315</v>
      </c>
      <c r="AD23" s="126">
        <v>6.0588048124836096</v>
      </c>
      <c r="AE23" s="126">
        <v>6.0588048124836096</v>
      </c>
      <c r="AF23" s="126">
        <v>2.5034734708598174</v>
      </c>
      <c r="AG23" s="126">
        <v>2.5034734708598174</v>
      </c>
    </row>
    <row r="25" spans="2:36" x14ac:dyDescent="0.25">
      <c r="AE25" s="522" t="s">
        <v>1025</v>
      </c>
      <c r="AF25" s="523"/>
      <c r="AG25" s="523"/>
      <c r="AH25" s="523"/>
      <c r="AI25" s="523"/>
      <c r="AJ25" s="523"/>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sheetPr>
  <dimension ref="A1:AG37"/>
  <sheetViews>
    <sheetView showGridLines="0" zoomScale="110" zoomScaleNormal="110" workbookViewId="0">
      <selection activeCell="AE14" sqref="AE14"/>
    </sheetView>
  </sheetViews>
  <sheetFormatPr defaultColWidth="8.85546875" defaultRowHeight="15" x14ac:dyDescent="0.25"/>
  <cols>
    <col min="1" max="1" width="8.85546875" style="3"/>
    <col min="2" max="2" width="28.42578125" style="3" customWidth="1"/>
    <col min="3" max="13" width="8.85546875" style="3" bestFit="1" customWidth="1"/>
    <col min="14" max="27" width="10.42578125" style="3" hidden="1" customWidth="1"/>
    <col min="28" max="33" width="10.42578125" style="3" bestFit="1" customWidth="1"/>
    <col min="34" max="16384" width="8.85546875" style="3"/>
  </cols>
  <sheetData>
    <row r="1" spans="1:33" ht="21" customHeight="1" x14ac:dyDescent="0.25">
      <c r="A1" s="4" t="s">
        <v>1132</v>
      </c>
      <c r="B1" s="4"/>
      <c r="C1" s="4"/>
      <c r="D1" s="4"/>
      <c r="E1" s="4"/>
    </row>
    <row r="2" spans="1:33" ht="15.75" thickBot="1" x14ac:dyDescent="0.3"/>
    <row r="3" spans="1:33" x14ac:dyDescent="0.25">
      <c r="B3" s="135" t="s">
        <v>1133</v>
      </c>
      <c r="C3" s="136"/>
      <c r="D3" s="136"/>
      <c r="E3" s="136"/>
      <c r="F3" s="136"/>
      <c r="G3" s="136"/>
      <c r="H3" s="136"/>
      <c r="I3" s="136"/>
      <c r="J3" s="136"/>
      <c r="K3" s="136"/>
      <c r="L3" s="136"/>
      <c r="M3" s="136"/>
      <c r="N3" s="136"/>
      <c r="O3" s="136"/>
      <c r="P3" s="136"/>
      <c r="Q3" s="136"/>
      <c r="R3" s="224" t="s">
        <v>968</v>
      </c>
      <c r="S3" s="136"/>
      <c r="T3" s="136"/>
      <c r="U3" s="136"/>
      <c r="V3" s="136"/>
      <c r="W3" s="136"/>
      <c r="X3" s="136"/>
      <c r="Y3" s="136"/>
      <c r="Z3" s="136"/>
      <c r="AA3" s="136"/>
      <c r="AB3" s="136"/>
      <c r="AC3" s="136"/>
      <c r="AD3" s="136"/>
      <c r="AE3" s="136"/>
      <c r="AF3" s="136"/>
      <c r="AG3" s="136"/>
    </row>
    <row r="4" spans="1:33" x14ac:dyDescent="0.25">
      <c r="B4" s="137"/>
      <c r="C4" s="137">
        <v>1990</v>
      </c>
      <c r="D4" s="137">
        <v>1991</v>
      </c>
      <c r="E4" s="137">
        <v>1992</v>
      </c>
      <c r="F4" s="137">
        <v>1993</v>
      </c>
      <c r="G4" s="137">
        <v>1994</v>
      </c>
      <c r="H4" s="137">
        <v>1995</v>
      </c>
      <c r="I4" s="137">
        <v>1996</v>
      </c>
      <c r="J4" s="137">
        <v>1997</v>
      </c>
      <c r="K4" s="137">
        <v>1998</v>
      </c>
      <c r="L4" s="137">
        <v>1999</v>
      </c>
      <c r="M4" s="137">
        <v>2000</v>
      </c>
      <c r="N4" s="137">
        <v>2001</v>
      </c>
      <c r="O4" s="137">
        <v>2002</v>
      </c>
      <c r="P4" s="137">
        <v>2003</v>
      </c>
      <c r="Q4" s="137">
        <v>2004</v>
      </c>
      <c r="R4" s="210">
        <v>2005</v>
      </c>
      <c r="S4" s="137">
        <v>2006</v>
      </c>
      <c r="T4" s="137">
        <v>2007</v>
      </c>
      <c r="U4" s="137">
        <v>2008</v>
      </c>
      <c r="V4" s="137">
        <v>2009</v>
      </c>
      <c r="W4" s="137">
        <v>2010</v>
      </c>
      <c r="X4" s="137">
        <v>2011</v>
      </c>
      <c r="Y4" s="137">
        <v>2012</v>
      </c>
      <c r="Z4" s="137">
        <v>2013</v>
      </c>
      <c r="AA4" s="137">
        <v>2014</v>
      </c>
      <c r="AB4" s="137">
        <v>2015</v>
      </c>
      <c r="AC4" s="137">
        <v>2016</v>
      </c>
      <c r="AD4" s="137">
        <v>2017</v>
      </c>
      <c r="AE4" s="137">
        <v>2018</v>
      </c>
      <c r="AF4" s="137">
        <v>2019</v>
      </c>
      <c r="AG4" s="137">
        <v>2020</v>
      </c>
    </row>
    <row r="5" spans="1:33" x14ac:dyDescent="0.25">
      <c r="A5" s="574" t="s">
        <v>1015</v>
      </c>
      <c r="B5" s="138" t="s">
        <v>1057</v>
      </c>
      <c r="C5" s="139">
        <v>0.54581592555186276</v>
      </c>
      <c r="D5" s="139">
        <v>0.56925702568431302</v>
      </c>
      <c r="E5" s="139">
        <v>0.59906645938828806</v>
      </c>
      <c r="F5" s="139">
        <v>0.62750089845358015</v>
      </c>
      <c r="G5" s="139">
        <v>0.65597367308192078</v>
      </c>
      <c r="H5" s="139">
        <v>0.69230536101534668</v>
      </c>
      <c r="I5" s="139">
        <v>0.72847345851731649</v>
      </c>
      <c r="J5" s="139">
        <v>0.74946469943400162</v>
      </c>
      <c r="K5" s="139">
        <v>0.77014176438963944</v>
      </c>
      <c r="L5" s="139">
        <v>0.82032989489020491</v>
      </c>
      <c r="M5" s="139">
        <v>0.88404210187346066</v>
      </c>
      <c r="N5" s="139">
        <v>0.8852973828218913</v>
      </c>
      <c r="O5" s="139">
        <v>0.98674477874072153</v>
      </c>
      <c r="P5" s="139">
        <v>1.0819811024941879</v>
      </c>
      <c r="Q5" s="139">
        <v>1.1455341823281933</v>
      </c>
      <c r="R5" s="211">
        <v>1.2126581978554718</v>
      </c>
      <c r="S5" s="139">
        <v>1.2074854469352518</v>
      </c>
      <c r="T5" s="139">
        <v>1.2382442053065301</v>
      </c>
      <c r="U5" s="139">
        <v>1.206152102747204</v>
      </c>
      <c r="V5" s="139">
        <v>1.2332853927326928</v>
      </c>
      <c r="W5" s="139">
        <v>1.2171618675062734</v>
      </c>
      <c r="X5" s="139">
        <v>1.2246061223686695</v>
      </c>
      <c r="Y5" s="139">
        <v>1.2374181149035484</v>
      </c>
      <c r="Z5" s="139">
        <v>1.2446258365977034</v>
      </c>
      <c r="AA5" s="139">
        <v>1.2198262107419666</v>
      </c>
      <c r="AB5" s="139">
        <v>1.2277762311043878</v>
      </c>
      <c r="AC5" s="139">
        <v>1.2361120703495427</v>
      </c>
      <c r="AD5" s="139">
        <v>1.2442828489185418</v>
      </c>
      <c r="AE5" s="139">
        <v>1.4170532367867588</v>
      </c>
      <c r="AF5" s="139">
        <v>1.3889937027034238</v>
      </c>
      <c r="AG5" s="139">
        <v>1.3614897846213341</v>
      </c>
    </row>
    <row r="6" spans="1:33" x14ac:dyDescent="0.25">
      <c r="A6" s="574"/>
      <c r="B6" s="140" t="s">
        <v>1134</v>
      </c>
      <c r="C6" s="141">
        <v>0</v>
      </c>
      <c r="D6" s="141">
        <v>0</v>
      </c>
      <c r="E6" s="141">
        <v>0</v>
      </c>
      <c r="F6" s="141">
        <v>0</v>
      </c>
      <c r="G6" s="141">
        <v>0</v>
      </c>
      <c r="H6" s="141">
        <v>0</v>
      </c>
      <c r="I6" s="141">
        <v>0</v>
      </c>
      <c r="J6" s="141">
        <v>0</v>
      </c>
      <c r="K6" s="141">
        <v>0</v>
      </c>
      <c r="L6" s="141">
        <v>0</v>
      </c>
      <c r="M6" s="141">
        <v>0</v>
      </c>
      <c r="N6" s="141">
        <v>0</v>
      </c>
      <c r="O6" s="141">
        <v>0</v>
      </c>
      <c r="P6" s="141">
        <v>0</v>
      </c>
      <c r="Q6" s="141">
        <v>0</v>
      </c>
      <c r="R6" s="212">
        <v>0</v>
      </c>
      <c r="S6" s="141">
        <v>0</v>
      </c>
      <c r="T6" s="141">
        <v>0</v>
      </c>
      <c r="U6" s="141">
        <v>0</v>
      </c>
      <c r="V6" s="141">
        <v>0</v>
      </c>
      <c r="W6" s="141">
        <v>0</v>
      </c>
      <c r="X6" s="141">
        <v>0</v>
      </c>
      <c r="Y6" s="141">
        <v>0</v>
      </c>
      <c r="Z6" s="141">
        <v>0</v>
      </c>
      <c r="AA6" s="141">
        <v>0</v>
      </c>
      <c r="AB6" s="141">
        <v>0</v>
      </c>
      <c r="AC6" s="141">
        <v>0</v>
      </c>
      <c r="AD6" s="141">
        <v>0</v>
      </c>
      <c r="AE6" s="141">
        <v>0</v>
      </c>
      <c r="AF6" s="141">
        <v>0</v>
      </c>
      <c r="AG6" s="141">
        <v>0</v>
      </c>
    </row>
    <row r="7" spans="1:33" x14ac:dyDescent="0.25">
      <c r="A7" s="574"/>
      <c r="B7" s="142" t="s">
        <v>1056</v>
      </c>
      <c r="C7" s="143">
        <v>0</v>
      </c>
      <c r="D7" s="143">
        <v>0</v>
      </c>
      <c r="E7" s="143">
        <v>0</v>
      </c>
      <c r="F7" s="143">
        <v>0</v>
      </c>
      <c r="G7" s="143">
        <v>0</v>
      </c>
      <c r="H7" s="143">
        <v>0</v>
      </c>
      <c r="I7" s="143">
        <v>0</v>
      </c>
      <c r="J7" s="143">
        <v>0</v>
      </c>
      <c r="K7" s="143">
        <v>0</v>
      </c>
      <c r="L7" s="143">
        <v>0</v>
      </c>
      <c r="M7" s="143">
        <v>0</v>
      </c>
      <c r="N7" s="143">
        <v>0</v>
      </c>
      <c r="O7" s="143">
        <v>0</v>
      </c>
      <c r="P7" s="143">
        <v>0</v>
      </c>
      <c r="Q7" s="143">
        <v>0</v>
      </c>
      <c r="R7" s="213">
        <v>0</v>
      </c>
      <c r="S7" s="143">
        <v>0</v>
      </c>
      <c r="T7" s="143">
        <v>0</v>
      </c>
      <c r="U7" s="143">
        <v>0</v>
      </c>
      <c r="V7" s="143">
        <v>0</v>
      </c>
      <c r="W7" s="143">
        <v>0</v>
      </c>
      <c r="X7" s="143">
        <v>0</v>
      </c>
      <c r="Y7" s="143">
        <v>0</v>
      </c>
      <c r="Z7" s="143">
        <v>0</v>
      </c>
      <c r="AA7" s="143">
        <v>0</v>
      </c>
      <c r="AB7" s="143">
        <v>0</v>
      </c>
      <c r="AC7" s="143">
        <v>0</v>
      </c>
      <c r="AD7" s="143">
        <v>0</v>
      </c>
      <c r="AE7" s="143">
        <v>0</v>
      </c>
      <c r="AF7" s="143">
        <v>0</v>
      </c>
      <c r="AG7" s="143">
        <v>0</v>
      </c>
    </row>
    <row r="8" spans="1:33" x14ac:dyDescent="0.25">
      <c r="A8" s="574"/>
      <c r="B8" s="140" t="s">
        <v>1135</v>
      </c>
      <c r="C8" s="144">
        <v>0.54581592555186276</v>
      </c>
      <c r="D8" s="144">
        <v>0.56925702568431302</v>
      </c>
      <c r="E8" s="144">
        <v>0.59906645938828806</v>
      </c>
      <c r="F8" s="144">
        <v>0.62750089845358015</v>
      </c>
      <c r="G8" s="144">
        <v>0.65597367308192078</v>
      </c>
      <c r="H8" s="144">
        <v>0.69230536101534668</v>
      </c>
      <c r="I8" s="144">
        <v>0.72847345851731649</v>
      </c>
      <c r="J8" s="144">
        <v>0.74946469943400162</v>
      </c>
      <c r="K8" s="144">
        <v>0.77014176438963944</v>
      </c>
      <c r="L8" s="144">
        <v>0.82032989489020491</v>
      </c>
      <c r="M8" s="144">
        <v>0.88404210187346066</v>
      </c>
      <c r="N8" s="144">
        <v>0.8852973828218913</v>
      </c>
      <c r="O8" s="144">
        <v>0.98674477874072153</v>
      </c>
      <c r="P8" s="144">
        <v>1.0819811024941879</v>
      </c>
      <c r="Q8" s="144">
        <v>1.1455341823281933</v>
      </c>
      <c r="R8" s="214">
        <v>1.2126581978554718</v>
      </c>
      <c r="S8" s="144">
        <v>1.2074854469352518</v>
      </c>
      <c r="T8" s="144">
        <v>1.2382442053065301</v>
      </c>
      <c r="U8" s="144">
        <v>1.206152102747204</v>
      </c>
      <c r="V8" s="144">
        <v>1.2332853927326928</v>
      </c>
      <c r="W8" s="144">
        <v>1.2171618675062734</v>
      </c>
      <c r="X8" s="144">
        <v>1.2246061223686695</v>
      </c>
      <c r="Y8" s="144">
        <v>1.2374181149035484</v>
      </c>
      <c r="Z8" s="144">
        <v>1.2446258365977034</v>
      </c>
      <c r="AA8" s="144">
        <v>1.2198262107419666</v>
      </c>
      <c r="AB8" s="144">
        <v>1.2277762311043878</v>
      </c>
      <c r="AC8" s="144">
        <v>1.2361120703495427</v>
      </c>
      <c r="AD8" s="144">
        <v>1.2442828489185418</v>
      </c>
      <c r="AE8" s="144">
        <v>1.4170532367867588</v>
      </c>
      <c r="AF8" s="144">
        <v>1.3889937027034238</v>
      </c>
      <c r="AG8" s="144">
        <v>1.3614897846213341</v>
      </c>
    </row>
    <row r="9" spans="1:33" x14ac:dyDescent="0.25">
      <c r="B9" s="145"/>
      <c r="C9" s="136"/>
      <c r="D9" s="136"/>
      <c r="E9" s="136"/>
      <c r="F9" s="136"/>
      <c r="G9" s="136"/>
      <c r="H9" s="136"/>
      <c r="I9" s="136"/>
      <c r="J9" s="136"/>
      <c r="K9" s="136"/>
      <c r="L9" s="136"/>
      <c r="M9" s="136"/>
      <c r="N9" s="136"/>
      <c r="O9" s="136"/>
      <c r="P9" s="136"/>
      <c r="Q9" s="136"/>
      <c r="R9" s="215"/>
      <c r="S9" s="136"/>
      <c r="T9" s="136"/>
      <c r="U9" s="136"/>
      <c r="V9" s="136"/>
      <c r="W9" s="136"/>
      <c r="X9" s="136"/>
      <c r="Y9" s="136"/>
      <c r="Z9" s="136"/>
      <c r="AA9" s="136"/>
      <c r="AB9" s="136"/>
      <c r="AC9" s="136"/>
      <c r="AD9" s="136"/>
      <c r="AE9" s="136"/>
      <c r="AF9" s="136"/>
      <c r="AG9" s="136"/>
    </row>
    <row r="10" spans="1:33" x14ac:dyDescent="0.25">
      <c r="B10" s="137"/>
      <c r="C10" s="137">
        <v>1990</v>
      </c>
      <c r="D10" s="137">
        <v>1991</v>
      </c>
      <c r="E10" s="137">
        <v>1992</v>
      </c>
      <c r="F10" s="137">
        <v>1993</v>
      </c>
      <c r="G10" s="137">
        <v>1994</v>
      </c>
      <c r="H10" s="137">
        <v>1995</v>
      </c>
      <c r="I10" s="137">
        <v>1996</v>
      </c>
      <c r="J10" s="137">
        <v>1997</v>
      </c>
      <c r="K10" s="137">
        <v>1998</v>
      </c>
      <c r="L10" s="137">
        <v>1999</v>
      </c>
      <c r="M10" s="137">
        <v>2000</v>
      </c>
      <c r="N10" s="137">
        <v>2001</v>
      </c>
      <c r="O10" s="137">
        <v>2002</v>
      </c>
      <c r="P10" s="137">
        <v>2003</v>
      </c>
      <c r="Q10" s="137">
        <v>2004</v>
      </c>
      <c r="R10" s="210">
        <v>2005</v>
      </c>
      <c r="S10" s="137">
        <v>2006</v>
      </c>
      <c r="T10" s="137">
        <v>2007</v>
      </c>
      <c r="U10" s="137">
        <v>2008</v>
      </c>
      <c r="V10" s="137">
        <v>2009</v>
      </c>
      <c r="W10" s="137">
        <v>2010</v>
      </c>
      <c r="X10" s="137">
        <v>2011</v>
      </c>
      <c r="Y10" s="137">
        <v>2012</v>
      </c>
      <c r="Z10" s="137">
        <v>2013</v>
      </c>
      <c r="AA10" s="137">
        <v>2014</v>
      </c>
      <c r="AB10" s="137">
        <v>2015</v>
      </c>
      <c r="AC10" s="137">
        <v>2016</v>
      </c>
      <c r="AD10" s="137">
        <v>2017</v>
      </c>
      <c r="AE10" s="137">
        <v>2018</v>
      </c>
      <c r="AF10" s="137">
        <v>2019</v>
      </c>
      <c r="AG10" s="137">
        <v>2020</v>
      </c>
    </row>
    <row r="11" spans="1:33" x14ac:dyDescent="0.25">
      <c r="A11" s="575" t="s">
        <v>1023</v>
      </c>
      <c r="B11" s="138" t="s">
        <v>1057</v>
      </c>
      <c r="C11" s="139">
        <f>C27*Constants!$E$5/10^6</f>
        <v>0.61131383661808647</v>
      </c>
      <c r="D11" s="139">
        <f>D27*Constants!$E$5/10^6</f>
        <v>0.63756786876643068</v>
      </c>
      <c r="E11" s="139">
        <f>E27*Constants!$E$5/10^6</f>
        <v>0.67095443451488279</v>
      </c>
      <c r="F11" s="139">
        <f>F27*Constants!$E$5/10^6</f>
        <v>0.70280100626800979</v>
      </c>
      <c r="G11" s="139">
        <f>G27*Constants!$E$5/10^6</f>
        <v>0.73469051385175144</v>
      </c>
      <c r="H11" s="139">
        <f>H27*Constants!$E$5/10^6</f>
        <v>0.7753820043371884</v>
      </c>
      <c r="I11" s="139">
        <f>I27*Constants!$E$5/10^6</f>
        <v>0.81589027353939458</v>
      </c>
      <c r="J11" s="139">
        <f>J27*Constants!$E$5/10^6</f>
        <v>0.83940046336608187</v>
      </c>
      <c r="K11" s="139">
        <f>K27*Constants!$E$5/10^6</f>
        <v>0.86255877611639631</v>
      </c>
      <c r="L11" s="139">
        <f>L27*Constants!$E$5/10^6</f>
        <v>0.91876948227702959</v>
      </c>
      <c r="M11" s="139">
        <f>M27*Constants!$E$5/10^6</f>
        <v>0.99012715409827601</v>
      </c>
      <c r="N11" s="139">
        <f>N27*Constants!$E$5/10^6</f>
        <v>0.9915330687605185</v>
      </c>
      <c r="O11" s="139">
        <f>O27*Constants!$E$5/10^6</f>
        <v>1.1051541521896082</v>
      </c>
      <c r="P11" s="139">
        <f>P27*Constants!$E$5/10^6</f>
        <v>1.2118188347934906</v>
      </c>
      <c r="Q11" s="139">
        <f>Q27*Constants!$E$5/10^6</f>
        <v>1.2829982842075764</v>
      </c>
      <c r="R11" s="211">
        <f>R27*Constants!$E$5/10^6</f>
        <v>1.3581771815981285</v>
      </c>
      <c r="S11" s="139">
        <f>S27*Constants!$E$5/10^6</f>
        <v>1.3523837005674824</v>
      </c>
      <c r="T11" s="139">
        <f>T27*Constants!$E$5/10^6</f>
        <v>1.386833509943314</v>
      </c>
      <c r="U11" s="139">
        <f>U27*Constants!$E$5/10^6</f>
        <v>1.3508903550768685</v>
      </c>
      <c r="V11" s="139">
        <f>V27*Constants!$E$5/10^6</f>
        <v>1.381279639860616</v>
      </c>
      <c r="W11" s="139">
        <f>W27*Constants!$E$5/10^6</f>
        <v>1.3632212916070263</v>
      </c>
      <c r="X11" s="139">
        <f>X27*Constants!$E$5/10^6</f>
        <v>1.3715588570529103</v>
      </c>
      <c r="Y11" s="139">
        <f>Y27*Constants!$E$5/10^6</f>
        <v>1.3859082886919742</v>
      </c>
      <c r="Z11" s="139">
        <f>Z27*Constants!$E$5/10^6</f>
        <v>1.393980936989428</v>
      </c>
      <c r="AA11" s="139">
        <f>AA27*Constants!$E$5/10^6</f>
        <v>1.366205356031003</v>
      </c>
      <c r="AB11" s="139">
        <f>AB27*Constants!$E$5/10^6</f>
        <v>1.3751093788369146</v>
      </c>
      <c r="AC11" s="139">
        <f>AC27*Constants!$E$5/10^6</f>
        <v>1.3844455187914879</v>
      </c>
      <c r="AD11" s="139">
        <f>AD27*Constants!$E$5/10^6</f>
        <v>1.393596790788767</v>
      </c>
      <c r="AE11" s="139">
        <f>AE27*Constants!$E$5/10^6</f>
        <v>1.5870996252011698</v>
      </c>
      <c r="AF11" s="139">
        <f>AF27*Constants!$E$5/10^6</f>
        <v>1.5556729470278348</v>
      </c>
      <c r="AG11" s="139">
        <f>AG27*Constants!$E$5/10^6</f>
        <v>1.5248685587758943</v>
      </c>
    </row>
    <row r="12" spans="1:33" x14ac:dyDescent="0.25">
      <c r="A12" s="575"/>
      <c r="B12" s="140" t="s">
        <v>1134</v>
      </c>
      <c r="C12" s="141">
        <v>0</v>
      </c>
      <c r="D12" s="141">
        <v>0</v>
      </c>
      <c r="E12" s="141">
        <v>0</v>
      </c>
      <c r="F12" s="141">
        <v>0</v>
      </c>
      <c r="G12" s="141">
        <v>0</v>
      </c>
      <c r="H12" s="141">
        <v>0</v>
      </c>
      <c r="I12" s="141">
        <v>0</v>
      </c>
      <c r="J12" s="141">
        <v>0</v>
      </c>
      <c r="K12" s="141">
        <v>0</v>
      </c>
      <c r="L12" s="141">
        <v>0</v>
      </c>
      <c r="M12" s="141">
        <v>0</v>
      </c>
      <c r="N12" s="141">
        <v>0</v>
      </c>
      <c r="O12" s="141">
        <v>0</v>
      </c>
      <c r="P12" s="141">
        <v>0</v>
      </c>
      <c r="Q12" s="141">
        <v>0</v>
      </c>
      <c r="R12" s="212">
        <v>0</v>
      </c>
      <c r="S12" s="141">
        <v>0</v>
      </c>
      <c r="T12" s="141">
        <v>0</v>
      </c>
      <c r="U12" s="141">
        <v>0</v>
      </c>
      <c r="V12" s="141">
        <v>0</v>
      </c>
      <c r="W12" s="141">
        <v>0</v>
      </c>
      <c r="X12" s="141">
        <v>0</v>
      </c>
      <c r="Y12" s="141">
        <v>0</v>
      </c>
      <c r="Z12" s="141">
        <v>0</v>
      </c>
      <c r="AA12" s="141">
        <v>0</v>
      </c>
      <c r="AB12" s="141">
        <v>0</v>
      </c>
      <c r="AC12" s="141">
        <v>0</v>
      </c>
      <c r="AD12" s="141">
        <v>0</v>
      </c>
      <c r="AE12" s="141">
        <v>0</v>
      </c>
      <c r="AF12" s="141">
        <v>0</v>
      </c>
      <c r="AG12" s="141">
        <v>0</v>
      </c>
    </row>
    <row r="13" spans="1:33" x14ac:dyDescent="0.25">
      <c r="A13" s="575"/>
      <c r="B13" s="142" t="s">
        <v>1056</v>
      </c>
      <c r="C13" s="143">
        <v>0</v>
      </c>
      <c r="D13" s="143">
        <v>0</v>
      </c>
      <c r="E13" s="143">
        <v>0</v>
      </c>
      <c r="F13" s="143">
        <v>0</v>
      </c>
      <c r="G13" s="143">
        <v>0</v>
      </c>
      <c r="H13" s="143">
        <v>0</v>
      </c>
      <c r="I13" s="143">
        <v>0</v>
      </c>
      <c r="J13" s="143">
        <v>0</v>
      </c>
      <c r="K13" s="143">
        <v>0</v>
      </c>
      <c r="L13" s="143">
        <v>0</v>
      </c>
      <c r="M13" s="143">
        <v>0</v>
      </c>
      <c r="N13" s="143">
        <v>0</v>
      </c>
      <c r="O13" s="143">
        <v>0</v>
      </c>
      <c r="P13" s="143">
        <v>0</v>
      </c>
      <c r="Q13" s="143">
        <v>0</v>
      </c>
      <c r="R13" s="213">
        <v>0</v>
      </c>
      <c r="S13" s="143">
        <v>0</v>
      </c>
      <c r="T13" s="143">
        <v>0</v>
      </c>
      <c r="U13" s="143">
        <v>0</v>
      </c>
      <c r="V13" s="143">
        <v>0</v>
      </c>
      <c r="W13" s="143">
        <v>0</v>
      </c>
      <c r="X13" s="143">
        <v>0</v>
      </c>
      <c r="Y13" s="143">
        <v>0</v>
      </c>
      <c r="Z13" s="143">
        <v>0</v>
      </c>
      <c r="AA13" s="143">
        <v>0</v>
      </c>
      <c r="AB13" s="143">
        <v>0</v>
      </c>
      <c r="AC13" s="143">
        <v>0</v>
      </c>
      <c r="AD13" s="143">
        <v>0</v>
      </c>
      <c r="AE13" s="143">
        <v>0</v>
      </c>
      <c r="AF13" s="143">
        <v>0</v>
      </c>
      <c r="AG13" s="143">
        <v>0</v>
      </c>
    </row>
    <row r="14" spans="1:33" x14ac:dyDescent="0.25">
      <c r="A14" s="575"/>
      <c r="B14" s="140" t="s">
        <v>1135</v>
      </c>
      <c r="C14" s="144">
        <f>SUM(C11:C13)</f>
        <v>0.61131383661808647</v>
      </c>
      <c r="D14" s="144">
        <f t="shared" ref="D14:AG14" si="0">SUM(D11:D13)</f>
        <v>0.63756786876643068</v>
      </c>
      <c r="E14" s="144">
        <f t="shared" si="0"/>
        <v>0.67095443451488279</v>
      </c>
      <c r="F14" s="144">
        <f t="shared" si="0"/>
        <v>0.70280100626800979</v>
      </c>
      <c r="G14" s="144">
        <f t="shared" si="0"/>
        <v>0.73469051385175144</v>
      </c>
      <c r="H14" s="144">
        <f t="shared" si="0"/>
        <v>0.7753820043371884</v>
      </c>
      <c r="I14" s="144">
        <f t="shared" si="0"/>
        <v>0.81589027353939458</v>
      </c>
      <c r="J14" s="144">
        <f t="shared" si="0"/>
        <v>0.83940046336608187</v>
      </c>
      <c r="K14" s="144">
        <f t="shared" si="0"/>
        <v>0.86255877611639631</v>
      </c>
      <c r="L14" s="144">
        <f t="shared" si="0"/>
        <v>0.91876948227702959</v>
      </c>
      <c r="M14" s="144">
        <f t="shared" si="0"/>
        <v>0.99012715409827601</v>
      </c>
      <c r="N14" s="144">
        <f t="shared" si="0"/>
        <v>0.9915330687605185</v>
      </c>
      <c r="O14" s="144">
        <f t="shared" si="0"/>
        <v>1.1051541521896082</v>
      </c>
      <c r="P14" s="144">
        <f t="shared" si="0"/>
        <v>1.2118188347934906</v>
      </c>
      <c r="Q14" s="144">
        <f t="shared" si="0"/>
        <v>1.2829982842075764</v>
      </c>
      <c r="R14" s="214">
        <f t="shared" si="0"/>
        <v>1.3581771815981285</v>
      </c>
      <c r="S14" s="144">
        <f t="shared" si="0"/>
        <v>1.3523837005674824</v>
      </c>
      <c r="T14" s="144">
        <f t="shared" si="0"/>
        <v>1.386833509943314</v>
      </c>
      <c r="U14" s="144">
        <f t="shared" si="0"/>
        <v>1.3508903550768685</v>
      </c>
      <c r="V14" s="144">
        <f t="shared" si="0"/>
        <v>1.381279639860616</v>
      </c>
      <c r="W14" s="144">
        <f t="shared" si="0"/>
        <v>1.3632212916070263</v>
      </c>
      <c r="X14" s="144">
        <f t="shared" si="0"/>
        <v>1.3715588570529103</v>
      </c>
      <c r="Y14" s="144">
        <f t="shared" si="0"/>
        <v>1.3859082886919742</v>
      </c>
      <c r="Z14" s="144">
        <f t="shared" si="0"/>
        <v>1.393980936989428</v>
      </c>
      <c r="AA14" s="144">
        <f t="shared" si="0"/>
        <v>1.366205356031003</v>
      </c>
      <c r="AB14" s="144">
        <f t="shared" si="0"/>
        <v>1.3751093788369146</v>
      </c>
      <c r="AC14" s="144">
        <f t="shared" si="0"/>
        <v>1.3844455187914879</v>
      </c>
      <c r="AD14" s="144">
        <f t="shared" si="0"/>
        <v>1.393596790788767</v>
      </c>
      <c r="AE14" s="144">
        <f t="shared" si="0"/>
        <v>1.5870996252011698</v>
      </c>
      <c r="AF14" s="144">
        <f t="shared" si="0"/>
        <v>1.5556729470278348</v>
      </c>
      <c r="AG14" s="144">
        <f t="shared" si="0"/>
        <v>1.5248685587758943</v>
      </c>
    </row>
    <row r="15" spans="1:33" x14ac:dyDescent="0.25">
      <c r="B15" s="145"/>
      <c r="C15" s="136"/>
      <c r="D15" s="136"/>
      <c r="E15" s="136"/>
      <c r="F15" s="136"/>
      <c r="G15" s="136"/>
      <c r="H15" s="136"/>
      <c r="I15" s="136"/>
      <c r="J15" s="136"/>
      <c r="K15" s="136"/>
      <c r="L15" s="136"/>
      <c r="M15" s="136"/>
      <c r="N15" s="136"/>
      <c r="O15" s="136"/>
      <c r="P15" s="136"/>
      <c r="Q15" s="136"/>
      <c r="R15" s="215"/>
      <c r="S15" s="136"/>
      <c r="T15" s="136"/>
      <c r="U15" s="136"/>
      <c r="V15" s="136"/>
      <c r="W15" s="136"/>
      <c r="X15" s="136"/>
      <c r="Y15" s="136"/>
      <c r="Z15" s="136"/>
      <c r="AA15" s="136"/>
      <c r="AB15" s="136"/>
      <c r="AC15" s="136"/>
      <c r="AD15" s="136"/>
      <c r="AE15" s="136"/>
      <c r="AF15" s="136"/>
      <c r="AG15" s="136"/>
    </row>
    <row r="16" spans="1:33" x14ac:dyDescent="0.25">
      <c r="B16" s="146"/>
      <c r="C16" s="147"/>
      <c r="D16" s="147"/>
      <c r="E16" s="147"/>
      <c r="F16" s="147"/>
      <c r="G16" s="147"/>
      <c r="H16" s="147"/>
      <c r="I16" s="147"/>
      <c r="J16" s="147"/>
      <c r="K16" s="147"/>
      <c r="L16" s="147"/>
      <c r="M16" s="147"/>
      <c r="N16" s="147"/>
      <c r="O16" s="147"/>
      <c r="P16" s="147"/>
      <c r="Q16" s="147"/>
      <c r="R16" s="177"/>
      <c r="S16" s="147"/>
      <c r="T16" s="147"/>
      <c r="U16" s="147"/>
      <c r="V16" s="147"/>
      <c r="W16" s="147"/>
      <c r="X16" s="147"/>
      <c r="Y16" s="147"/>
      <c r="Z16" s="147"/>
      <c r="AA16" s="147"/>
      <c r="AB16" s="147"/>
      <c r="AC16" s="147"/>
      <c r="AD16" s="147"/>
      <c r="AE16" s="147"/>
      <c r="AF16" s="147"/>
      <c r="AG16" s="147"/>
    </row>
    <row r="17" spans="2:33" x14ac:dyDescent="0.25">
      <c r="B17" s="135" t="s">
        <v>1136</v>
      </c>
      <c r="C17" s="136"/>
      <c r="D17" s="136"/>
      <c r="E17" s="136"/>
      <c r="F17" s="136"/>
      <c r="G17" s="136"/>
      <c r="H17" s="136"/>
      <c r="I17" s="136"/>
      <c r="J17" s="136"/>
      <c r="K17" s="136"/>
      <c r="L17" s="136"/>
      <c r="M17" s="136"/>
      <c r="N17" s="136"/>
      <c r="O17" s="136"/>
      <c r="P17" s="136"/>
      <c r="Q17" s="136"/>
      <c r="R17" s="215"/>
      <c r="S17" s="136"/>
      <c r="T17" s="136"/>
      <c r="U17" s="136"/>
      <c r="V17" s="136"/>
      <c r="W17" s="136"/>
      <c r="X17" s="136"/>
      <c r="Y17" s="136"/>
      <c r="Z17" s="136"/>
      <c r="AA17" s="136"/>
      <c r="AB17" s="136"/>
      <c r="AC17" s="136"/>
      <c r="AD17" s="136"/>
      <c r="AE17" s="136"/>
      <c r="AF17" s="136"/>
      <c r="AG17" s="136"/>
    </row>
    <row r="18" spans="2:33" x14ac:dyDescent="0.25">
      <c r="B18" s="148"/>
      <c r="C18" s="148">
        <v>1990</v>
      </c>
      <c r="D18" s="148">
        <v>1991</v>
      </c>
      <c r="E18" s="148">
        <v>1992</v>
      </c>
      <c r="F18" s="148">
        <v>1993</v>
      </c>
      <c r="G18" s="148">
        <v>1994</v>
      </c>
      <c r="H18" s="148">
        <v>1995</v>
      </c>
      <c r="I18" s="148">
        <v>1996</v>
      </c>
      <c r="J18" s="148">
        <v>1997</v>
      </c>
      <c r="K18" s="148">
        <v>1998</v>
      </c>
      <c r="L18" s="148">
        <v>1999</v>
      </c>
      <c r="M18" s="148">
        <v>2000</v>
      </c>
      <c r="N18" s="148">
        <v>2001</v>
      </c>
      <c r="O18" s="148">
        <v>2002</v>
      </c>
      <c r="P18" s="148">
        <v>2003</v>
      </c>
      <c r="Q18" s="148">
        <v>2004</v>
      </c>
      <c r="R18" s="216">
        <v>2005</v>
      </c>
      <c r="S18" s="148">
        <v>2006</v>
      </c>
      <c r="T18" s="148">
        <v>2007</v>
      </c>
      <c r="U18" s="148">
        <v>2008</v>
      </c>
      <c r="V18" s="148">
        <v>2009</v>
      </c>
      <c r="W18" s="148">
        <v>2010</v>
      </c>
      <c r="X18" s="148">
        <v>2011</v>
      </c>
      <c r="Y18" s="148">
        <v>2012</v>
      </c>
      <c r="Z18" s="148">
        <v>2013</v>
      </c>
      <c r="AA18" s="148">
        <v>2014</v>
      </c>
      <c r="AB18" s="148">
        <v>2015</v>
      </c>
      <c r="AC18" s="148">
        <v>2016</v>
      </c>
      <c r="AD18" s="148">
        <v>2017</v>
      </c>
      <c r="AE18" s="148">
        <v>2018</v>
      </c>
      <c r="AF18" s="148">
        <v>2019</v>
      </c>
      <c r="AG18" s="148">
        <v>2020</v>
      </c>
    </row>
    <row r="19" spans="2:33" x14ac:dyDescent="0.25">
      <c r="B19" s="138" t="s">
        <v>1137</v>
      </c>
      <c r="C19" s="149">
        <v>606462.13950206968</v>
      </c>
      <c r="D19" s="149">
        <v>632507.80631590332</v>
      </c>
      <c r="E19" s="149">
        <v>665629.39932032011</v>
      </c>
      <c r="F19" s="149">
        <v>697223.22050397785</v>
      </c>
      <c r="G19" s="149">
        <v>728859.63675768988</v>
      </c>
      <c r="H19" s="149">
        <v>769228.17890594085</v>
      </c>
      <c r="I19" s="149">
        <v>809414.95390812948</v>
      </c>
      <c r="J19" s="149">
        <v>832738.55492666841</v>
      </c>
      <c r="K19" s="149">
        <v>855713.07154404372</v>
      </c>
      <c r="L19" s="149">
        <v>914877.66098911653</v>
      </c>
      <c r="M19" s="149">
        <v>982269.00208162307</v>
      </c>
      <c r="N19" s="149">
        <v>1062451.5271909903</v>
      </c>
      <c r="O19" s="149">
        <v>1135776.9717396905</v>
      </c>
      <c r="P19" s="149">
        <v>1202201.2249935421</v>
      </c>
      <c r="Q19" s="149">
        <v>1272815.7581424369</v>
      </c>
      <c r="R19" s="217">
        <v>1347397.9976171907</v>
      </c>
      <c r="S19" s="149">
        <v>1401752.7738447243</v>
      </c>
      <c r="T19" s="149">
        <v>1435929.1720350336</v>
      </c>
      <c r="U19" s="149">
        <v>1468071.2803024489</v>
      </c>
      <c r="V19" s="149">
        <v>1498219.3802863252</v>
      </c>
      <c r="W19" s="149">
        <v>1505691.5221069702</v>
      </c>
      <c r="X19" s="149">
        <v>1513962.9163985217</v>
      </c>
      <c r="Y19" s="149">
        <v>1522070.5261094982</v>
      </c>
      <c r="Z19" s="149">
        <v>1530093.6145196701</v>
      </c>
      <c r="AA19" s="149">
        <v>1538430.6803299631</v>
      </c>
      <c r="AB19" s="149">
        <v>1547264.0362882088</v>
      </c>
      <c r="AC19" s="149">
        <v>1556526.0798939362</v>
      </c>
      <c r="AD19" s="149">
        <v>1565604.7227483799</v>
      </c>
      <c r="AE19" s="149">
        <v>1574503.5964297319</v>
      </c>
      <c r="AF19" s="149">
        <v>1543326.3363371375</v>
      </c>
      <c r="AG19" s="149">
        <v>1512766.4273570378</v>
      </c>
    </row>
    <row r="20" spans="2:33" x14ac:dyDescent="0.25">
      <c r="B20" s="145" t="s">
        <v>1138</v>
      </c>
      <c r="C20" s="150">
        <v>566787.04626361653</v>
      </c>
      <c r="D20" s="150">
        <v>591128.79094944231</v>
      </c>
      <c r="E20" s="150">
        <v>622083.55076665431</v>
      </c>
      <c r="F20" s="150">
        <v>651610.4864523157</v>
      </c>
      <c r="G20" s="150">
        <v>681177.23061466345</v>
      </c>
      <c r="H20" s="150">
        <v>718904.84009901015</v>
      </c>
      <c r="I20" s="150">
        <v>756462.57374591543</v>
      </c>
      <c r="J20" s="150">
        <v>778260.33170716674</v>
      </c>
      <c r="K20" s="150">
        <v>799731.84256452683</v>
      </c>
      <c r="L20" s="150">
        <v>855025.85139169765</v>
      </c>
      <c r="M20" s="150">
        <v>918008.41316039534</v>
      </c>
      <c r="N20" s="150">
        <v>992945.35251494427</v>
      </c>
      <c r="O20" s="150">
        <v>1061473.8053641967</v>
      </c>
      <c r="P20" s="150">
        <v>1123552.5467229364</v>
      </c>
      <c r="Q20" s="150">
        <v>1189547.437516296</v>
      </c>
      <c r="R20" s="178">
        <v>1259250.465062795</v>
      </c>
      <c r="S20" s="150">
        <v>1310049.3213502096</v>
      </c>
      <c r="T20" s="150">
        <v>1341989.8804065734</v>
      </c>
      <c r="U20" s="150">
        <v>1372029.2339275223</v>
      </c>
      <c r="V20" s="150">
        <v>1400205.0283049769</v>
      </c>
      <c r="W20" s="150">
        <v>1407188.3384177291</v>
      </c>
      <c r="X20" s="150">
        <v>1414918.6134565624</v>
      </c>
      <c r="Y20" s="150">
        <v>1422495.8187939236</v>
      </c>
      <c r="Z20" s="150">
        <v>1429994.0322613739</v>
      </c>
      <c r="AA20" s="150">
        <v>1437785.6825513674</v>
      </c>
      <c r="AB20" s="150">
        <v>1446041.155409541</v>
      </c>
      <c r="AC20" s="150">
        <v>1454697.2709289123</v>
      </c>
      <c r="AD20" s="150">
        <v>1463181.9838769906</v>
      </c>
      <c r="AE20" s="150">
        <v>1471498.6882520858</v>
      </c>
      <c r="AF20" s="150">
        <v>1442361.0619973247</v>
      </c>
      <c r="AG20" s="150">
        <v>1413800.3993991008</v>
      </c>
    </row>
    <row r="21" spans="2:33" x14ac:dyDescent="0.25">
      <c r="B21" s="145" t="s">
        <v>1139</v>
      </c>
      <c r="C21" s="150">
        <v>39675.093238453162</v>
      </c>
      <c r="D21" s="150">
        <v>41379.015366460968</v>
      </c>
      <c r="E21" s="150">
        <v>43545.848553665805</v>
      </c>
      <c r="F21" s="150">
        <v>45612.734051662104</v>
      </c>
      <c r="G21" s="150">
        <v>47682.406143026441</v>
      </c>
      <c r="H21" s="150">
        <v>50323.338806930718</v>
      </c>
      <c r="I21" s="150">
        <v>52952.380162214082</v>
      </c>
      <c r="J21" s="150">
        <v>54478.223219501677</v>
      </c>
      <c r="K21" s="150">
        <v>55981.228979516884</v>
      </c>
      <c r="L21" s="150">
        <v>59851.80959741884</v>
      </c>
      <c r="M21" s="150">
        <v>64260.588921227689</v>
      </c>
      <c r="N21" s="150">
        <v>69506.17467604611</v>
      </c>
      <c r="O21" s="150">
        <v>74303.166375493776</v>
      </c>
      <c r="P21" s="150">
        <v>78648.678270605553</v>
      </c>
      <c r="Q21" s="150">
        <v>83268.320626140732</v>
      </c>
      <c r="R21" s="178">
        <v>88147.532554395657</v>
      </c>
      <c r="S21" s="150">
        <v>91703.452494514699</v>
      </c>
      <c r="T21" s="150">
        <v>93939.291628460138</v>
      </c>
      <c r="U21" s="150">
        <v>96042.046374926576</v>
      </c>
      <c r="V21" s="150">
        <v>98014.351981348387</v>
      </c>
      <c r="W21" s="150">
        <v>98503.18368924105</v>
      </c>
      <c r="X21" s="150">
        <v>99044.302941959395</v>
      </c>
      <c r="Y21" s="150">
        <v>99574.707315574648</v>
      </c>
      <c r="Z21" s="150">
        <v>100099.5822582962</v>
      </c>
      <c r="AA21" s="150">
        <v>100644.99777859573</v>
      </c>
      <c r="AB21" s="150">
        <v>101222.88087866789</v>
      </c>
      <c r="AC21" s="150">
        <v>101828.80896502387</v>
      </c>
      <c r="AD21" s="150">
        <v>102422.73887138935</v>
      </c>
      <c r="AE21" s="150">
        <v>103004.90817764602</v>
      </c>
      <c r="AF21" s="150">
        <v>100965.27433981273</v>
      </c>
      <c r="AG21" s="150">
        <v>98966.027957937084</v>
      </c>
    </row>
    <row r="22" spans="2:33" x14ac:dyDescent="0.25">
      <c r="B22" s="138" t="s">
        <v>1140</v>
      </c>
      <c r="C22" s="151">
        <v>0</v>
      </c>
      <c r="D22" s="151">
        <v>0</v>
      </c>
      <c r="E22" s="151">
        <v>0</v>
      </c>
      <c r="F22" s="151">
        <v>0</v>
      </c>
      <c r="G22" s="151">
        <v>0</v>
      </c>
      <c r="H22" s="151">
        <v>0</v>
      </c>
      <c r="I22" s="151">
        <v>0</v>
      </c>
      <c r="J22" s="151">
        <v>0</v>
      </c>
      <c r="K22" s="151">
        <v>0</v>
      </c>
      <c r="L22" s="151">
        <v>-3400</v>
      </c>
      <c r="M22" s="151">
        <v>0</v>
      </c>
      <c r="N22" s="151">
        <v>-78787.768500000006</v>
      </c>
      <c r="O22" s="151">
        <v>-39393.884250000003</v>
      </c>
      <c r="P22" s="151">
        <v>0</v>
      </c>
      <c r="Q22" s="151">
        <v>0</v>
      </c>
      <c r="R22" s="218">
        <v>0</v>
      </c>
      <c r="S22" s="151">
        <v>-60102.277249999999</v>
      </c>
      <c r="T22" s="151">
        <v>-60102.277249999999</v>
      </c>
      <c r="U22" s="151">
        <v>-127902.27725</v>
      </c>
      <c r="V22" s="151">
        <v>-127902.27725</v>
      </c>
      <c r="W22" s="151">
        <v>-153289.44710000002</v>
      </c>
      <c r="X22" s="151">
        <v>-153289.44710000002</v>
      </c>
      <c r="Y22" s="151">
        <v>-147161.50955000002</v>
      </c>
      <c r="Z22" s="151">
        <v>-147176.01829999997</v>
      </c>
      <c r="AA22" s="151">
        <v>-183068.22394999996</v>
      </c>
      <c r="AB22" s="151">
        <v>-183068.22394999996</v>
      </c>
      <c r="AC22" s="151">
        <v>-183068.22394999996</v>
      </c>
      <c r="AD22" s="151">
        <v>-183068.22394999996</v>
      </c>
      <c r="AE22" s="151">
        <v>0</v>
      </c>
      <c r="AF22" s="151">
        <v>0</v>
      </c>
      <c r="AG22" s="151">
        <v>0</v>
      </c>
    </row>
    <row r="23" spans="2:33" x14ac:dyDescent="0.25">
      <c r="B23" s="145" t="s">
        <v>1141</v>
      </c>
      <c r="C23" s="150">
        <v>0</v>
      </c>
      <c r="D23" s="150">
        <v>0</v>
      </c>
      <c r="E23" s="150">
        <v>0</v>
      </c>
      <c r="F23" s="150">
        <v>0</v>
      </c>
      <c r="G23" s="150">
        <v>0</v>
      </c>
      <c r="H23" s="150">
        <v>0</v>
      </c>
      <c r="I23" s="150">
        <v>0</v>
      </c>
      <c r="J23" s="150">
        <v>0</v>
      </c>
      <c r="K23" s="150">
        <v>0</v>
      </c>
      <c r="L23" s="150">
        <v>0</v>
      </c>
      <c r="M23" s="150">
        <v>0</v>
      </c>
      <c r="N23" s="150">
        <v>-78787.768500000006</v>
      </c>
      <c r="O23" s="150">
        <v>-39393.884250000003</v>
      </c>
      <c r="P23" s="150">
        <v>0</v>
      </c>
      <c r="Q23" s="150">
        <v>0</v>
      </c>
      <c r="R23" s="178">
        <v>0</v>
      </c>
      <c r="S23" s="150">
        <v>-56902.277249999999</v>
      </c>
      <c r="T23" s="150">
        <v>-56902.277249999999</v>
      </c>
      <c r="U23" s="150">
        <v>-56902.277249999999</v>
      </c>
      <c r="V23" s="150">
        <v>-56902.277249999999</v>
      </c>
      <c r="W23" s="150">
        <v>-82289.44709999999</v>
      </c>
      <c r="X23" s="150">
        <v>-82289.44709999999</v>
      </c>
      <c r="Y23" s="150">
        <v>-76161.509550000017</v>
      </c>
      <c r="Z23" s="150">
        <v>-54276.018299999996</v>
      </c>
      <c r="AA23" s="150">
        <v>-90168.22395</v>
      </c>
      <c r="AB23" s="150">
        <v>-90168.22395</v>
      </c>
      <c r="AC23" s="150">
        <v>-90168.22395</v>
      </c>
      <c r="AD23" s="150">
        <v>-90168.22395</v>
      </c>
      <c r="AE23" s="150">
        <v>0</v>
      </c>
      <c r="AF23" s="150">
        <v>0</v>
      </c>
      <c r="AG23" s="150">
        <v>0</v>
      </c>
    </row>
    <row r="24" spans="2:33" x14ac:dyDescent="0.25">
      <c r="B24" s="152" t="s">
        <v>1142</v>
      </c>
      <c r="C24" s="153">
        <v>0</v>
      </c>
      <c r="D24" s="153">
        <v>0</v>
      </c>
      <c r="E24" s="153">
        <v>0</v>
      </c>
      <c r="F24" s="153">
        <v>0</v>
      </c>
      <c r="G24" s="153">
        <v>0</v>
      </c>
      <c r="H24" s="153">
        <v>0</v>
      </c>
      <c r="I24" s="153">
        <v>0</v>
      </c>
      <c r="J24" s="153">
        <v>0</v>
      </c>
      <c r="K24" s="153">
        <v>0</v>
      </c>
      <c r="L24" s="153">
        <v>-3400</v>
      </c>
      <c r="M24" s="153">
        <v>0</v>
      </c>
      <c r="N24" s="153">
        <v>0</v>
      </c>
      <c r="O24" s="153">
        <v>0</v>
      </c>
      <c r="P24" s="153">
        <v>0</v>
      </c>
      <c r="Q24" s="153">
        <v>0</v>
      </c>
      <c r="R24" s="219">
        <v>0</v>
      </c>
      <c r="S24" s="153">
        <v>-3199.9999999999995</v>
      </c>
      <c r="T24" s="153">
        <v>-3199.9999999999995</v>
      </c>
      <c r="U24" s="153">
        <v>-71000</v>
      </c>
      <c r="V24" s="153">
        <v>-71000</v>
      </c>
      <c r="W24" s="153">
        <v>-71000</v>
      </c>
      <c r="X24" s="153">
        <v>-71000</v>
      </c>
      <c r="Y24" s="153">
        <v>-71000</v>
      </c>
      <c r="Z24" s="153">
        <v>-92899.999999999985</v>
      </c>
      <c r="AA24" s="153">
        <v>-92899.999999999985</v>
      </c>
      <c r="AB24" s="153">
        <v>-92899.999999999985</v>
      </c>
      <c r="AC24" s="153">
        <v>-92899.999999999985</v>
      </c>
      <c r="AD24" s="153">
        <v>-92899.999999999985</v>
      </c>
      <c r="AE24" s="153">
        <v>0</v>
      </c>
      <c r="AF24" s="153">
        <v>0</v>
      </c>
      <c r="AG24" s="153">
        <v>0</v>
      </c>
    </row>
    <row r="25" spans="2:33" x14ac:dyDescent="0.25">
      <c r="B25" s="154" t="s">
        <v>1143</v>
      </c>
      <c r="C25" s="155">
        <v>56678.704626361643</v>
      </c>
      <c r="D25" s="155">
        <v>59112.879094944219</v>
      </c>
      <c r="E25" s="155">
        <v>62208.355076665415</v>
      </c>
      <c r="F25" s="155">
        <v>65161.048645231553</v>
      </c>
      <c r="G25" s="155">
        <v>68117.723061466328</v>
      </c>
      <c r="H25" s="155">
        <v>71890.484009901003</v>
      </c>
      <c r="I25" s="155">
        <v>75646.257374591529</v>
      </c>
      <c r="J25" s="155">
        <v>77826.033170716662</v>
      </c>
      <c r="K25" s="155">
        <v>79973.18425645266</v>
      </c>
      <c r="L25" s="155">
        <v>85162.585139169751</v>
      </c>
      <c r="M25" s="155">
        <v>91800.841316039514</v>
      </c>
      <c r="N25" s="155">
        <v>91415.7584014944</v>
      </c>
      <c r="O25" s="155">
        <v>102207.99211141965</v>
      </c>
      <c r="P25" s="155">
        <v>112355.25467229362</v>
      </c>
      <c r="Q25" s="155">
        <v>118954.74375162958</v>
      </c>
      <c r="R25" s="179">
        <v>125925.04650627947</v>
      </c>
      <c r="S25" s="155">
        <v>124994.70441002093</v>
      </c>
      <c r="T25" s="155">
        <v>128188.7603156573</v>
      </c>
      <c r="U25" s="155">
        <v>124412.6956677522</v>
      </c>
      <c r="V25" s="155">
        <v>127230.27510549765</v>
      </c>
      <c r="W25" s="155">
        <v>125389.88913177288</v>
      </c>
      <c r="X25" s="155">
        <v>126162.91663565621</v>
      </c>
      <c r="Y25" s="155">
        <v>127533.43092439232</v>
      </c>
      <c r="Z25" s="155">
        <v>128281.80139613738</v>
      </c>
      <c r="AA25" s="155">
        <v>125471.74586013671</v>
      </c>
      <c r="AB25" s="155">
        <v>126297.29314595407</v>
      </c>
      <c r="AC25" s="155">
        <v>127162.90469789121</v>
      </c>
      <c r="AD25" s="155">
        <v>128011.37599269903</v>
      </c>
      <c r="AE25" s="155">
        <v>147149.86882520854</v>
      </c>
      <c r="AF25" s="155">
        <v>144236.10619973243</v>
      </c>
      <c r="AG25" s="155">
        <v>141380.03993991006</v>
      </c>
    </row>
    <row r="26" spans="2:33" x14ac:dyDescent="0.25">
      <c r="B26" s="154" t="s">
        <v>1144</v>
      </c>
      <c r="C26" s="156">
        <v>3967.5093238453155</v>
      </c>
      <c r="D26" s="156">
        <v>4137.9015366460962</v>
      </c>
      <c r="E26" s="156">
        <v>4354.5848553665792</v>
      </c>
      <c r="F26" s="156">
        <v>4561.2734051662092</v>
      </c>
      <c r="G26" s="156">
        <v>4768.2406143026428</v>
      </c>
      <c r="H26" s="156">
        <v>5032.3338806930706</v>
      </c>
      <c r="I26" s="156">
        <v>5295.2380162214067</v>
      </c>
      <c r="J26" s="156">
        <v>5447.822321950166</v>
      </c>
      <c r="K26" s="156">
        <v>5598.1228979516873</v>
      </c>
      <c r="L26" s="156">
        <v>5985.1809597418824</v>
      </c>
      <c r="M26" s="156">
        <v>6426.0588921227672</v>
      </c>
      <c r="N26" s="156">
        <v>6950.6174676046094</v>
      </c>
      <c r="O26" s="156">
        <v>7430.3166375493756</v>
      </c>
      <c r="P26" s="156">
        <v>7864.8678270605533</v>
      </c>
      <c r="Q26" s="156">
        <v>8326.8320626140721</v>
      </c>
      <c r="R26" s="220">
        <v>8814.7532554395639</v>
      </c>
      <c r="S26" s="156">
        <v>9170.3452494514677</v>
      </c>
      <c r="T26" s="156">
        <v>9393.9291628460123</v>
      </c>
      <c r="U26" s="156">
        <v>9604.2046374926558</v>
      </c>
      <c r="V26" s="156">
        <v>9801.4351981348373</v>
      </c>
      <c r="W26" s="156">
        <v>9850.3183689241032</v>
      </c>
      <c r="X26" s="156">
        <v>9904.4302941959377</v>
      </c>
      <c r="Y26" s="156">
        <v>9957.4707315574633</v>
      </c>
      <c r="Z26" s="156">
        <v>10009.958225829618</v>
      </c>
      <c r="AA26" s="156">
        <v>10064.499777859572</v>
      </c>
      <c r="AB26" s="156">
        <v>10122.288087866786</v>
      </c>
      <c r="AC26" s="156">
        <v>10182.880896502385</v>
      </c>
      <c r="AD26" s="156">
        <v>10242.273887138932</v>
      </c>
      <c r="AE26" s="156">
        <v>10300.490817764599</v>
      </c>
      <c r="AF26" s="156">
        <v>10096.527433981271</v>
      </c>
      <c r="AG26" s="156">
        <v>9896.6027957937058</v>
      </c>
    </row>
    <row r="27" spans="2:33" x14ac:dyDescent="0.25">
      <c r="B27" s="148" t="s">
        <v>1145</v>
      </c>
      <c r="C27" s="156">
        <v>545815.92555186281</v>
      </c>
      <c r="D27" s="156">
        <v>569257.02568431303</v>
      </c>
      <c r="E27" s="156">
        <v>599066.45938828809</v>
      </c>
      <c r="F27" s="156">
        <v>627500.8984535801</v>
      </c>
      <c r="G27" s="156">
        <v>655973.67308192083</v>
      </c>
      <c r="H27" s="156">
        <v>692305.36101534672</v>
      </c>
      <c r="I27" s="156">
        <v>728473.4585173165</v>
      </c>
      <c r="J27" s="156">
        <v>749464.69943400158</v>
      </c>
      <c r="K27" s="156">
        <v>770141.76438963949</v>
      </c>
      <c r="L27" s="156">
        <v>820329.89489020489</v>
      </c>
      <c r="M27" s="156">
        <v>884042.10187346069</v>
      </c>
      <c r="N27" s="156">
        <v>885297.38282189134</v>
      </c>
      <c r="O27" s="156">
        <v>986744.77874072152</v>
      </c>
      <c r="P27" s="156">
        <v>1081981.1024941879</v>
      </c>
      <c r="Q27" s="156">
        <v>1145534.1823281932</v>
      </c>
      <c r="R27" s="220">
        <v>1212658.1978554719</v>
      </c>
      <c r="S27" s="156">
        <v>1207485.4469352518</v>
      </c>
      <c r="T27" s="156">
        <v>1238244.2053065302</v>
      </c>
      <c r="U27" s="156">
        <v>1206152.102747204</v>
      </c>
      <c r="V27" s="156">
        <v>1233285.3927326929</v>
      </c>
      <c r="W27" s="156">
        <v>1217161.8675062733</v>
      </c>
      <c r="X27" s="156">
        <v>1224606.1223686696</v>
      </c>
      <c r="Y27" s="156">
        <v>1237418.1149035483</v>
      </c>
      <c r="Z27" s="156">
        <v>1244625.8365977034</v>
      </c>
      <c r="AA27" s="156">
        <v>1219826.2107419667</v>
      </c>
      <c r="AB27" s="156">
        <v>1227776.2311043879</v>
      </c>
      <c r="AC27" s="156">
        <v>1236112.0703495427</v>
      </c>
      <c r="AD27" s="156">
        <v>1244282.8489185418</v>
      </c>
      <c r="AE27" s="156">
        <v>1417053.2367867588</v>
      </c>
      <c r="AF27" s="156">
        <v>1388993.7027034238</v>
      </c>
      <c r="AG27" s="156">
        <v>1361489.7846213342</v>
      </c>
    </row>
    <row r="28" spans="2:33" x14ac:dyDescent="0.25">
      <c r="B28" s="136"/>
      <c r="C28" s="136"/>
      <c r="D28" s="136"/>
      <c r="E28" s="136"/>
      <c r="F28" s="136"/>
      <c r="G28" s="136"/>
      <c r="H28" s="136"/>
      <c r="I28" s="136"/>
      <c r="J28" s="136"/>
      <c r="K28" s="136"/>
      <c r="L28" s="136"/>
      <c r="M28" s="136"/>
      <c r="N28" s="136"/>
      <c r="O28" s="136"/>
      <c r="P28" s="136"/>
      <c r="Q28" s="136"/>
      <c r="R28" s="215"/>
      <c r="S28" s="136"/>
      <c r="T28" s="136"/>
      <c r="U28" s="136"/>
      <c r="V28" s="136"/>
      <c r="W28" s="136"/>
      <c r="X28" s="136"/>
      <c r="Y28" s="136"/>
      <c r="Z28" s="136"/>
      <c r="AA28" s="136"/>
      <c r="AB28" s="136"/>
      <c r="AC28" s="136"/>
      <c r="AD28" s="136"/>
      <c r="AE28" s="136"/>
      <c r="AF28" s="136"/>
      <c r="AG28" s="136"/>
    </row>
    <row r="29" spans="2:33" x14ac:dyDescent="0.25">
      <c r="B29" s="157" t="s">
        <v>1146</v>
      </c>
      <c r="C29" s="158"/>
      <c r="D29" s="158"/>
      <c r="E29" s="158"/>
      <c r="F29" s="158"/>
      <c r="G29" s="158"/>
      <c r="H29" s="158"/>
      <c r="I29" s="158"/>
      <c r="J29" s="158"/>
      <c r="K29" s="158"/>
      <c r="L29" s="158"/>
      <c r="M29" s="136"/>
      <c r="N29" s="158"/>
      <c r="O29" s="136"/>
      <c r="P29" s="158"/>
      <c r="Q29" s="136"/>
      <c r="R29" s="221"/>
      <c r="S29" s="136"/>
      <c r="T29" s="158"/>
      <c r="U29" s="136"/>
      <c r="V29" s="158"/>
      <c r="W29" s="136"/>
      <c r="X29" s="158"/>
      <c r="Y29" s="136"/>
      <c r="Z29" s="158"/>
      <c r="AA29" s="136"/>
      <c r="AB29" s="158"/>
      <c r="AC29" s="136"/>
      <c r="AD29" s="158"/>
      <c r="AE29" s="136"/>
      <c r="AF29" s="158"/>
      <c r="AG29" s="136"/>
    </row>
    <row r="30" spans="2:33" x14ac:dyDescent="0.25">
      <c r="B30" s="142" t="s">
        <v>1147</v>
      </c>
      <c r="C30" s="142">
        <v>1990</v>
      </c>
      <c r="D30" s="142">
        <v>1991</v>
      </c>
      <c r="E30" s="142">
        <v>1992</v>
      </c>
      <c r="F30" s="142">
        <v>1993</v>
      </c>
      <c r="G30" s="142">
        <v>1994</v>
      </c>
      <c r="H30" s="142">
        <v>1995</v>
      </c>
      <c r="I30" s="142">
        <v>1996</v>
      </c>
      <c r="J30" s="142">
        <v>1997</v>
      </c>
      <c r="K30" s="142">
        <v>1998</v>
      </c>
      <c r="L30" s="142">
        <v>1999</v>
      </c>
      <c r="M30" s="142">
        <v>2000</v>
      </c>
      <c r="N30" s="142">
        <v>2001</v>
      </c>
      <c r="O30" s="142">
        <v>2002</v>
      </c>
      <c r="P30" s="142">
        <v>2003</v>
      </c>
      <c r="Q30" s="142">
        <v>2004</v>
      </c>
      <c r="R30" s="222">
        <v>2005</v>
      </c>
      <c r="S30" s="142">
        <v>2006</v>
      </c>
      <c r="T30" s="142">
        <v>2007</v>
      </c>
      <c r="U30" s="142">
        <v>2008</v>
      </c>
      <c r="V30" s="142">
        <v>2009</v>
      </c>
      <c r="W30" s="142">
        <v>2010</v>
      </c>
      <c r="X30" s="142">
        <v>2011</v>
      </c>
      <c r="Y30" s="142">
        <v>2012</v>
      </c>
      <c r="Z30" s="142">
        <v>2013</v>
      </c>
      <c r="AA30" s="142">
        <v>2014</v>
      </c>
      <c r="AB30" s="142">
        <v>2015</v>
      </c>
      <c r="AC30" s="142">
        <v>2016</v>
      </c>
      <c r="AD30" s="142">
        <v>2017</v>
      </c>
      <c r="AE30" s="142">
        <v>2018</v>
      </c>
      <c r="AF30" s="142">
        <v>2019</v>
      </c>
      <c r="AG30" s="142">
        <v>2020</v>
      </c>
    </row>
    <row r="31" spans="2:33" x14ac:dyDescent="0.25">
      <c r="B31" s="140" t="s">
        <v>1134</v>
      </c>
      <c r="C31" s="111">
        <v>0</v>
      </c>
      <c r="D31" s="111">
        <v>0</v>
      </c>
      <c r="E31" s="111">
        <v>0</v>
      </c>
      <c r="F31" s="111">
        <v>0</v>
      </c>
      <c r="G31" s="111">
        <v>0</v>
      </c>
      <c r="H31" s="111">
        <v>0</v>
      </c>
      <c r="I31" s="111">
        <v>0</v>
      </c>
      <c r="J31" s="111">
        <v>0</v>
      </c>
      <c r="K31" s="111">
        <v>0</v>
      </c>
      <c r="L31" s="111">
        <v>0</v>
      </c>
      <c r="M31" s="111">
        <v>0</v>
      </c>
      <c r="N31" s="111">
        <v>0</v>
      </c>
      <c r="O31" s="111">
        <v>0</v>
      </c>
      <c r="P31" s="111">
        <v>0</v>
      </c>
      <c r="Q31" s="111">
        <v>0</v>
      </c>
      <c r="R31" s="193">
        <v>0</v>
      </c>
      <c r="S31" s="111">
        <v>0</v>
      </c>
      <c r="T31" s="111">
        <v>0</v>
      </c>
      <c r="U31" s="111">
        <v>0</v>
      </c>
      <c r="V31" s="111">
        <v>0</v>
      </c>
      <c r="W31" s="111">
        <v>0</v>
      </c>
      <c r="X31" s="111">
        <v>0</v>
      </c>
      <c r="Y31" s="111">
        <v>0</v>
      </c>
      <c r="Z31" s="111">
        <v>0</v>
      </c>
      <c r="AA31" s="111">
        <v>0</v>
      </c>
      <c r="AB31" s="111">
        <v>0</v>
      </c>
      <c r="AC31" s="111">
        <v>0</v>
      </c>
      <c r="AD31" s="111">
        <v>0</v>
      </c>
      <c r="AE31" s="111">
        <v>0</v>
      </c>
      <c r="AF31" s="111">
        <v>0</v>
      </c>
      <c r="AG31" s="111">
        <v>0</v>
      </c>
    </row>
    <row r="32" spans="2:33" x14ac:dyDescent="0.25">
      <c r="B32" s="159" t="s">
        <v>1148</v>
      </c>
      <c r="C32" s="113">
        <v>0</v>
      </c>
      <c r="D32" s="113">
        <v>0</v>
      </c>
      <c r="E32" s="113">
        <v>0</v>
      </c>
      <c r="F32" s="113">
        <v>0</v>
      </c>
      <c r="G32" s="113">
        <v>0</v>
      </c>
      <c r="H32" s="113">
        <v>0</v>
      </c>
      <c r="I32" s="113">
        <v>0</v>
      </c>
      <c r="J32" s="113">
        <v>0</v>
      </c>
      <c r="K32" s="113">
        <v>0</v>
      </c>
      <c r="L32" s="113">
        <v>0</v>
      </c>
      <c r="M32" s="113">
        <v>0</v>
      </c>
      <c r="N32" s="113">
        <v>0</v>
      </c>
      <c r="O32" s="113">
        <v>0</v>
      </c>
      <c r="P32" s="113">
        <v>0</v>
      </c>
      <c r="Q32" s="113">
        <v>0</v>
      </c>
      <c r="R32" s="185">
        <v>0</v>
      </c>
      <c r="S32" s="113">
        <v>0</v>
      </c>
      <c r="T32" s="113">
        <v>0</v>
      </c>
      <c r="U32" s="113">
        <v>0</v>
      </c>
      <c r="V32" s="113">
        <v>0</v>
      </c>
      <c r="W32" s="113">
        <v>0</v>
      </c>
      <c r="X32" s="113">
        <v>0</v>
      </c>
      <c r="Y32" s="113">
        <v>0</v>
      </c>
      <c r="Z32" s="113">
        <v>0</v>
      </c>
      <c r="AA32" s="113">
        <v>0</v>
      </c>
      <c r="AB32" s="113">
        <v>0</v>
      </c>
      <c r="AC32" s="113">
        <v>0</v>
      </c>
      <c r="AD32" s="113">
        <v>0</v>
      </c>
      <c r="AE32" s="113">
        <v>0</v>
      </c>
      <c r="AF32" s="113">
        <v>0</v>
      </c>
      <c r="AG32" s="113">
        <v>0</v>
      </c>
    </row>
    <row r="33" spans="2:33" x14ac:dyDescent="0.25">
      <c r="B33" s="159" t="s">
        <v>1149</v>
      </c>
      <c r="C33" s="113">
        <v>0</v>
      </c>
      <c r="D33" s="113">
        <v>0</v>
      </c>
      <c r="E33" s="113">
        <v>0</v>
      </c>
      <c r="F33" s="113">
        <v>0</v>
      </c>
      <c r="G33" s="113">
        <v>0</v>
      </c>
      <c r="H33" s="113">
        <v>0</v>
      </c>
      <c r="I33" s="113">
        <v>0</v>
      </c>
      <c r="J33" s="113">
        <v>0</v>
      </c>
      <c r="K33" s="113">
        <v>0</v>
      </c>
      <c r="L33" s="113">
        <v>0</v>
      </c>
      <c r="M33" s="113">
        <v>0</v>
      </c>
      <c r="N33" s="113">
        <v>0</v>
      </c>
      <c r="O33" s="113">
        <v>0</v>
      </c>
      <c r="P33" s="113">
        <v>0</v>
      </c>
      <c r="Q33" s="113">
        <v>0</v>
      </c>
      <c r="R33" s="185">
        <v>0</v>
      </c>
      <c r="S33" s="113">
        <v>0</v>
      </c>
      <c r="T33" s="113">
        <v>0</v>
      </c>
      <c r="U33" s="113">
        <v>0</v>
      </c>
      <c r="V33" s="113">
        <v>0</v>
      </c>
      <c r="W33" s="113">
        <v>0</v>
      </c>
      <c r="X33" s="113">
        <v>0</v>
      </c>
      <c r="Y33" s="71">
        <v>0</v>
      </c>
      <c r="Z33" s="113">
        <v>0</v>
      </c>
      <c r="AA33" s="71">
        <v>0</v>
      </c>
      <c r="AB33" s="113">
        <v>0</v>
      </c>
      <c r="AC33" s="71">
        <v>0</v>
      </c>
      <c r="AD33" s="113">
        <v>0</v>
      </c>
      <c r="AE33" s="71">
        <v>0</v>
      </c>
      <c r="AF33" s="113">
        <v>0</v>
      </c>
      <c r="AG33" s="71">
        <v>0</v>
      </c>
    </row>
    <row r="34" spans="2:33" x14ac:dyDescent="0.25">
      <c r="B34" s="159" t="s">
        <v>1150</v>
      </c>
      <c r="C34" s="113">
        <v>0</v>
      </c>
      <c r="D34" s="113">
        <v>0</v>
      </c>
      <c r="E34" s="113">
        <v>0</v>
      </c>
      <c r="F34" s="113">
        <v>0</v>
      </c>
      <c r="G34" s="113">
        <v>0</v>
      </c>
      <c r="H34" s="113">
        <v>0</v>
      </c>
      <c r="I34" s="113">
        <v>0</v>
      </c>
      <c r="J34" s="113">
        <v>0</v>
      </c>
      <c r="K34" s="113">
        <v>0</v>
      </c>
      <c r="L34" s="113">
        <v>0</v>
      </c>
      <c r="M34" s="113">
        <v>0</v>
      </c>
      <c r="N34" s="113">
        <v>0</v>
      </c>
      <c r="O34" s="113">
        <v>0</v>
      </c>
      <c r="P34" s="113">
        <v>0</v>
      </c>
      <c r="Q34" s="113">
        <v>0</v>
      </c>
      <c r="R34" s="185">
        <v>0</v>
      </c>
      <c r="S34" s="113">
        <v>0</v>
      </c>
      <c r="T34" s="113">
        <v>0</v>
      </c>
      <c r="U34" s="113">
        <v>0</v>
      </c>
      <c r="V34" s="113">
        <v>0</v>
      </c>
      <c r="W34" s="113">
        <v>0</v>
      </c>
      <c r="X34" s="113">
        <v>0</v>
      </c>
      <c r="Y34" s="113">
        <v>0</v>
      </c>
      <c r="Z34" s="113">
        <v>0</v>
      </c>
      <c r="AA34" s="113">
        <v>0</v>
      </c>
      <c r="AB34" s="113">
        <v>0</v>
      </c>
      <c r="AC34" s="113">
        <v>0</v>
      </c>
      <c r="AD34" s="113">
        <v>0</v>
      </c>
      <c r="AE34" s="113">
        <v>0</v>
      </c>
      <c r="AF34" s="113">
        <v>0</v>
      </c>
      <c r="AG34" s="113">
        <v>0</v>
      </c>
    </row>
    <row r="35" spans="2:33" x14ac:dyDescent="0.25">
      <c r="B35" s="140" t="s">
        <v>1056</v>
      </c>
      <c r="C35" s="111">
        <v>0</v>
      </c>
      <c r="D35" s="111">
        <v>0</v>
      </c>
      <c r="E35" s="111">
        <v>0</v>
      </c>
      <c r="F35" s="111">
        <v>0</v>
      </c>
      <c r="G35" s="111">
        <v>0</v>
      </c>
      <c r="H35" s="111">
        <v>0</v>
      </c>
      <c r="I35" s="111">
        <v>0</v>
      </c>
      <c r="J35" s="111">
        <v>0</v>
      </c>
      <c r="K35" s="111">
        <v>0</v>
      </c>
      <c r="L35" s="111">
        <v>0</v>
      </c>
      <c r="M35" s="111">
        <v>0</v>
      </c>
      <c r="N35" s="111">
        <v>0</v>
      </c>
      <c r="O35" s="111">
        <v>0</v>
      </c>
      <c r="P35" s="111">
        <v>0</v>
      </c>
      <c r="Q35" s="111">
        <v>0</v>
      </c>
      <c r="R35" s="193">
        <v>0</v>
      </c>
      <c r="S35" s="111">
        <v>0</v>
      </c>
      <c r="T35" s="111">
        <v>0</v>
      </c>
      <c r="U35" s="111">
        <v>0</v>
      </c>
      <c r="V35" s="111">
        <v>0</v>
      </c>
      <c r="W35" s="111">
        <v>0</v>
      </c>
      <c r="X35" s="111">
        <v>0</v>
      </c>
      <c r="Y35" s="111">
        <v>0</v>
      </c>
      <c r="Z35" s="111">
        <v>0</v>
      </c>
      <c r="AA35" s="111">
        <v>0</v>
      </c>
      <c r="AB35" s="111">
        <v>0</v>
      </c>
      <c r="AC35" s="111">
        <v>0</v>
      </c>
      <c r="AD35" s="111">
        <v>0</v>
      </c>
      <c r="AE35" s="111">
        <v>0</v>
      </c>
      <c r="AF35" s="111">
        <v>0</v>
      </c>
      <c r="AG35" s="111">
        <v>0</v>
      </c>
    </row>
    <row r="36" spans="2:33" x14ac:dyDescent="0.25">
      <c r="B36" s="140" t="s">
        <v>1057</v>
      </c>
      <c r="C36" s="111">
        <v>0</v>
      </c>
      <c r="D36" s="111">
        <v>0</v>
      </c>
      <c r="E36" s="111">
        <v>0</v>
      </c>
      <c r="F36" s="111">
        <v>0</v>
      </c>
      <c r="G36" s="111">
        <v>0</v>
      </c>
      <c r="H36" s="111">
        <v>0</v>
      </c>
      <c r="I36" s="111">
        <v>0</v>
      </c>
      <c r="J36" s="111">
        <v>0</v>
      </c>
      <c r="K36" s="111">
        <v>0</v>
      </c>
      <c r="L36" s="111">
        <v>0</v>
      </c>
      <c r="M36" s="111">
        <v>0</v>
      </c>
      <c r="N36" s="111">
        <v>0</v>
      </c>
      <c r="O36" s="111">
        <v>0</v>
      </c>
      <c r="P36" s="111">
        <v>0</v>
      </c>
      <c r="Q36" s="111">
        <v>0</v>
      </c>
      <c r="R36" s="193">
        <v>0</v>
      </c>
      <c r="S36" s="111">
        <v>0</v>
      </c>
      <c r="T36" s="111">
        <v>0</v>
      </c>
      <c r="U36" s="111">
        <v>0</v>
      </c>
      <c r="V36" s="111">
        <v>0</v>
      </c>
      <c r="W36" s="111">
        <v>0</v>
      </c>
      <c r="X36" s="111">
        <v>0</v>
      </c>
      <c r="Y36" s="111">
        <v>0</v>
      </c>
      <c r="Z36" s="111">
        <v>0</v>
      </c>
      <c r="AA36" s="111">
        <v>0</v>
      </c>
      <c r="AB36" s="111">
        <v>0</v>
      </c>
      <c r="AC36" s="111">
        <v>0</v>
      </c>
      <c r="AD36" s="111">
        <v>0</v>
      </c>
      <c r="AE36" s="111">
        <v>0</v>
      </c>
      <c r="AF36" s="111">
        <v>0</v>
      </c>
      <c r="AG36" s="111">
        <v>0</v>
      </c>
    </row>
    <row r="37" spans="2:33" ht="15.75" thickBot="1" x14ac:dyDescent="0.3">
      <c r="B37" s="160" t="s">
        <v>1151</v>
      </c>
      <c r="C37" s="161">
        <v>0</v>
      </c>
      <c r="D37" s="161">
        <v>0</v>
      </c>
      <c r="E37" s="161">
        <v>0</v>
      </c>
      <c r="F37" s="161">
        <v>0</v>
      </c>
      <c r="G37" s="161">
        <v>0</v>
      </c>
      <c r="H37" s="161">
        <v>0</v>
      </c>
      <c r="I37" s="161">
        <v>0</v>
      </c>
      <c r="J37" s="161">
        <v>0</v>
      </c>
      <c r="K37" s="161">
        <v>0</v>
      </c>
      <c r="L37" s="161">
        <v>0</v>
      </c>
      <c r="M37" s="161">
        <v>0</v>
      </c>
      <c r="N37" s="161">
        <v>0</v>
      </c>
      <c r="O37" s="161">
        <v>0</v>
      </c>
      <c r="P37" s="161">
        <v>0</v>
      </c>
      <c r="Q37" s="161">
        <v>0</v>
      </c>
      <c r="R37" s="223">
        <v>0</v>
      </c>
      <c r="S37" s="161">
        <v>0</v>
      </c>
      <c r="T37" s="161">
        <v>0</v>
      </c>
      <c r="U37" s="161">
        <v>0</v>
      </c>
      <c r="V37" s="161">
        <v>0</v>
      </c>
      <c r="W37" s="161">
        <v>0</v>
      </c>
      <c r="X37" s="161">
        <v>0</v>
      </c>
      <c r="Y37" s="161">
        <v>0</v>
      </c>
      <c r="Z37" s="161">
        <v>0</v>
      </c>
      <c r="AA37" s="161">
        <v>0</v>
      </c>
      <c r="AB37" s="161">
        <v>0</v>
      </c>
      <c r="AC37" s="161">
        <v>0</v>
      </c>
      <c r="AD37" s="161">
        <v>0</v>
      </c>
      <c r="AE37" s="161">
        <v>0</v>
      </c>
      <c r="AF37" s="161">
        <v>0</v>
      </c>
      <c r="AG37" s="161">
        <v>0</v>
      </c>
    </row>
  </sheetData>
  <mergeCells count="2">
    <mergeCell ref="A5:A8"/>
    <mergeCell ref="A11:A1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sheetPr>
  <dimension ref="A1:AG21"/>
  <sheetViews>
    <sheetView showGridLines="0" zoomScale="85" zoomScaleNormal="85" workbookViewId="0">
      <selection activeCell="AE14" sqref="AE14"/>
    </sheetView>
  </sheetViews>
  <sheetFormatPr defaultColWidth="8.85546875" defaultRowHeight="15" x14ac:dyDescent="0.25"/>
  <cols>
    <col min="1" max="1" width="8.85546875" style="3"/>
    <col min="2" max="2" width="20.5703125" style="3" bestFit="1" customWidth="1"/>
    <col min="3" max="17" width="5.85546875" style="3" bestFit="1" customWidth="1"/>
    <col min="18" max="18" width="9.42578125" style="3" bestFit="1" customWidth="1"/>
    <col min="19" max="31" width="5.85546875" style="3" bestFit="1" customWidth="1"/>
    <col min="32" max="33" width="5" style="3" bestFit="1" customWidth="1"/>
    <col min="34" max="16384" width="8.85546875" style="3"/>
  </cols>
  <sheetData>
    <row r="1" spans="1:33" ht="21" customHeight="1" thickBot="1" x14ac:dyDescent="0.3">
      <c r="A1" s="4" t="s">
        <v>1152</v>
      </c>
      <c r="B1" s="4"/>
      <c r="C1" s="4"/>
      <c r="D1" s="4"/>
      <c r="E1" s="4"/>
      <c r="F1" s="4"/>
      <c r="G1" s="4"/>
      <c r="H1" s="4"/>
    </row>
    <row r="2" spans="1:33" x14ac:dyDescent="0.25">
      <c r="R2" s="170" t="s">
        <v>968</v>
      </c>
    </row>
    <row r="3" spans="1:33" ht="15.75" thickBot="1" x14ac:dyDescent="0.3">
      <c r="B3" s="9" t="s">
        <v>1115</v>
      </c>
      <c r="C3" s="9">
        <v>1990</v>
      </c>
      <c r="D3" s="9">
        <v>1991</v>
      </c>
      <c r="E3" s="9">
        <v>1992</v>
      </c>
      <c r="F3" s="9">
        <v>1993</v>
      </c>
      <c r="G3" s="9">
        <v>1994</v>
      </c>
      <c r="H3" s="9">
        <v>1995</v>
      </c>
      <c r="I3" s="9">
        <v>1996</v>
      </c>
      <c r="J3" s="9">
        <v>1997</v>
      </c>
      <c r="K3" s="9">
        <v>1998</v>
      </c>
      <c r="L3" s="9">
        <v>1999</v>
      </c>
      <c r="M3" s="9">
        <v>2000</v>
      </c>
      <c r="N3" s="9">
        <v>2001</v>
      </c>
      <c r="O3" s="9">
        <v>2002</v>
      </c>
      <c r="P3" s="9">
        <v>2003</v>
      </c>
      <c r="Q3" s="9">
        <v>2004</v>
      </c>
      <c r="R3" s="163">
        <v>2005</v>
      </c>
      <c r="S3" s="9">
        <v>2006</v>
      </c>
      <c r="T3" s="9">
        <v>2007</v>
      </c>
      <c r="U3" s="9">
        <v>2008</v>
      </c>
      <c r="V3" s="9">
        <v>2009</v>
      </c>
      <c r="W3" s="9">
        <v>2010</v>
      </c>
      <c r="X3" s="9">
        <v>2011</v>
      </c>
      <c r="Y3" s="9">
        <v>2012</v>
      </c>
      <c r="Z3" s="9">
        <v>2013</v>
      </c>
      <c r="AA3" s="9">
        <v>2014</v>
      </c>
      <c r="AB3" s="9">
        <v>2015</v>
      </c>
      <c r="AC3" s="9">
        <v>2016</v>
      </c>
      <c r="AD3" s="9">
        <v>2017</v>
      </c>
      <c r="AE3" s="9">
        <v>2018</v>
      </c>
      <c r="AF3" s="9">
        <v>2019</v>
      </c>
      <c r="AG3" s="9">
        <v>2020</v>
      </c>
    </row>
    <row r="4" spans="1:33" x14ac:dyDescent="0.25">
      <c r="A4" s="574" t="s">
        <v>1015</v>
      </c>
      <c r="B4" s="5" t="s">
        <v>1153</v>
      </c>
      <c r="C4" s="10">
        <v>0.12170388518437497</v>
      </c>
      <c r="D4" s="10">
        <v>0.12388039889062501</v>
      </c>
      <c r="E4" s="10">
        <v>0.12657361640624998</v>
      </c>
      <c r="F4" s="10">
        <v>0.12931103359687496</v>
      </c>
      <c r="G4" s="10">
        <v>0.13238515302187498</v>
      </c>
      <c r="H4" s="10">
        <v>0.13471428372187502</v>
      </c>
      <c r="I4" s="10">
        <v>0.136614709603125</v>
      </c>
      <c r="J4" s="10">
        <v>0.13795895624062496</v>
      </c>
      <c r="K4" s="10">
        <v>0.13880739782812498</v>
      </c>
      <c r="L4" s="10">
        <v>0.13931257128749996</v>
      </c>
      <c r="M4" s="10">
        <v>0.14578718309999997</v>
      </c>
      <c r="N4" s="10">
        <v>0.14639781121874995</v>
      </c>
      <c r="O4" s="10">
        <v>0.14805177586874996</v>
      </c>
      <c r="P4" s="10">
        <v>0.14956697595937493</v>
      </c>
      <c r="Q4" s="10">
        <v>0.15127707099374998</v>
      </c>
      <c r="R4" s="164">
        <v>0.15316820853749996</v>
      </c>
      <c r="S4" s="10">
        <v>0.15554826495000001</v>
      </c>
      <c r="T4" s="10">
        <v>0.15763998254062497</v>
      </c>
      <c r="U4" s="10">
        <v>0.15908383859062494</v>
      </c>
      <c r="V4" s="10">
        <v>0.16091812510312498</v>
      </c>
      <c r="W4" s="10">
        <v>0.16531543226249998</v>
      </c>
      <c r="X4" s="10">
        <v>0.16658112839062497</v>
      </c>
      <c r="Y4" s="10">
        <v>0.16715396258437501</v>
      </c>
      <c r="Z4" s="10">
        <v>0.16757377942500001</v>
      </c>
      <c r="AA4" s="10">
        <v>0.16737760333125001</v>
      </c>
      <c r="AB4" s="10">
        <v>0.16736711391562498</v>
      </c>
      <c r="AC4" s="10">
        <v>0.16757353920937496</v>
      </c>
      <c r="AD4" s="10">
        <v>0.16762206276562497</v>
      </c>
      <c r="AE4" s="10">
        <v>0.16778484888749998</v>
      </c>
      <c r="AF4" s="10">
        <v>0</v>
      </c>
      <c r="AG4" s="10">
        <v>0</v>
      </c>
    </row>
    <row r="5" spans="1:33" x14ac:dyDescent="0.25">
      <c r="A5" s="574"/>
      <c r="B5" s="5" t="s">
        <v>1154</v>
      </c>
      <c r="C5" s="10">
        <v>4.4414674676793081E-2</v>
      </c>
      <c r="D5" s="10">
        <v>4.557944154958591E-2</v>
      </c>
      <c r="E5" s="10">
        <v>4.6948882893219995E-2</v>
      </c>
      <c r="F5" s="10">
        <v>4.7964249940172704E-2</v>
      </c>
      <c r="G5" s="10">
        <v>4.9896312484898432E-2</v>
      </c>
      <c r="H5" s="10">
        <v>5.0371299932025819E-2</v>
      </c>
      <c r="I5" s="10">
        <v>5.1490443488514365E-2</v>
      </c>
      <c r="J5" s="10">
        <v>5.158452222818994E-2</v>
      </c>
      <c r="K5" s="10">
        <v>5.2316873449572594E-2</v>
      </c>
      <c r="L5" s="10">
        <v>5.3340513436679046E-2</v>
      </c>
      <c r="M5" s="10">
        <v>5.5819536795376642E-2</v>
      </c>
      <c r="N5" s="10">
        <v>5.5177720227198801E-2</v>
      </c>
      <c r="O5" s="10">
        <v>5.6243858160124359E-2</v>
      </c>
      <c r="P5" s="10">
        <v>5.726675788920943E-2</v>
      </c>
      <c r="Q5" s="10">
        <v>5.8373925080639953E-2</v>
      </c>
      <c r="R5" s="164">
        <v>5.8187555975421829E-2</v>
      </c>
      <c r="S5" s="10">
        <v>5.9556895978145279E-2</v>
      </c>
      <c r="T5" s="10">
        <v>5.9886352367968049E-2</v>
      </c>
      <c r="U5" s="10">
        <v>5.9483371225356962E-2</v>
      </c>
      <c r="V5" s="10">
        <v>5.9688001539079744E-2</v>
      </c>
      <c r="W5" s="10">
        <v>6.1319057557961264E-2</v>
      </c>
      <c r="X5" s="10">
        <v>6.0546518416117599E-2</v>
      </c>
      <c r="Y5" s="10">
        <v>6.1327948859411299E-2</v>
      </c>
      <c r="Z5" s="10">
        <v>6.1438606637015836E-2</v>
      </c>
      <c r="AA5" s="10">
        <v>6.2710479819597334E-2</v>
      </c>
      <c r="AB5" s="10">
        <v>6.2702066013982052E-2</v>
      </c>
      <c r="AC5" s="10">
        <v>6.2774911432910738E-2</v>
      </c>
      <c r="AD5" s="10">
        <v>6.2788598274769805E-2</v>
      </c>
      <c r="AE5" s="10">
        <v>6.2849575405360361E-2</v>
      </c>
      <c r="AF5" s="10">
        <v>0</v>
      </c>
      <c r="AG5" s="10">
        <v>0</v>
      </c>
    </row>
    <row r="6" spans="1:33" x14ac:dyDescent="0.25">
      <c r="A6" s="574"/>
      <c r="B6" s="5" t="s">
        <v>1155</v>
      </c>
      <c r="C6" s="10">
        <v>2.7060100798499999E-3</v>
      </c>
      <c r="D6" s="10">
        <v>2.5423767715499999E-3</v>
      </c>
      <c r="E6" s="10">
        <v>1.7454219551999994E-3</v>
      </c>
      <c r="F6" s="10">
        <v>9.0604368854999993E-4</v>
      </c>
      <c r="G6" s="10">
        <v>8.4846900599999989E-4</v>
      </c>
      <c r="H6" s="10">
        <v>6.0907953645000009E-4</v>
      </c>
      <c r="I6" s="10">
        <v>6.1210978290000004E-4</v>
      </c>
      <c r="J6" s="10">
        <v>4.1514376364999993E-4</v>
      </c>
      <c r="K6" s="10">
        <v>3.6059932754999995E-4</v>
      </c>
      <c r="L6" s="10">
        <v>4.0605302429999997E-4</v>
      </c>
      <c r="M6" s="10">
        <v>2.9999439854999996E-4</v>
      </c>
      <c r="N6" s="10">
        <v>2.9999439854999996E-4</v>
      </c>
      <c r="O6" s="10">
        <v>3.2423637014999994E-4</v>
      </c>
      <c r="P6" s="10">
        <v>3.7575055980000003E-4</v>
      </c>
      <c r="Q6" s="10">
        <v>2.3938946954999999E-4</v>
      </c>
      <c r="R6" s="164">
        <v>2.0302651214999998E-4</v>
      </c>
      <c r="S6" s="10">
        <v>1.8484503344999995E-4</v>
      </c>
      <c r="T6" s="10">
        <v>1.4848207605000003E-4</v>
      </c>
      <c r="U6" s="10">
        <v>1.7272404765000002E-4</v>
      </c>
      <c r="V6" s="10">
        <v>1.5757281539999999E-4</v>
      </c>
      <c r="W6" s="10">
        <v>1.4545182959999997E-4</v>
      </c>
      <c r="X6" s="10">
        <v>1.3939133669999996E-4</v>
      </c>
      <c r="Y6" s="10">
        <v>1.0908887219999996E-4</v>
      </c>
      <c r="Z6" s="10">
        <v>1.1211911865000001E-4</v>
      </c>
      <c r="AA6" s="10">
        <v>1.0605862574999999E-4</v>
      </c>
      <c r="AB6" s="10">
        <v>1.0605862574999999E-4</v>
      </c>
      <c r="AC6" s="10">
        <v>9.6967886400000012E-5</v>
      </c>
      <c r="AD6" s="10">
        <v>9.6967886400000012E-5</v>
      </c>
      <c r="AE6" s="10">
        <v>1.1514936510000002E-4</v>
      </c>
      <c r="AF6" s="10">
        <v>0</v>
      </c>
      <c r="AG6" s="10">
        <v>0</v>
      </c>
    </row>
    <row r="7" spans="1:33" x14ac:dyDescent="0.25">
      <c r="A7" s="574"/>
      <c r="B7" s="11" t="s">
        <v>1156</v>
      </c>
      <c r="C7" s="10">
        <v>0</v>
      </c>
      <c r="D7" s="10">
        <v>0</v>
      </c>
      <c r="E7" s="10">
        <v>0</v>
      </c>
      <c r="F7" s="10">
        <v>0</v>
      </c>
      <c r="G7" s="10">
        <v>0</v>
      </c>
      <c r="H7" s="10">
        <v>0</v>
      </c>
      <c r="I7" s="10">
        <v>0</v>
      </c>
      <c r="J7" s="10">
        <v>0</v>
      </c>
      <c r="K7" s="10">
        <v>0</v>
      </c>
      <c r="L7" s="10">
        <v>0</v>
      </c>
      <c r="M7" s="10">
        <v>0</v>
      </c>
      <c r="N7" s="10">
        <v>0</v>
      </c>
      <c r="O7" s="10">
        <v>0</v>
      </c>
      <c r="P7" s="10">
        <v>0</v>
      </c>
      <c r="Q7" s="10">
        <v>0</v>
      </c>
      <c r="R7" s="164">
        <v>0</v>
      </c>
      <c r="S7" s="10">
        <v>0</v>
      </c>
      <c r="T7" s="10">
        <v>0</v>
      </c>
      <c r="U7" s="10">
        <v>0</v>
      </c>
      <c r="V7" s="10">
        <v>0</v>
      </c>
      <c r="W7" s="10">
        <v>0</v>
      </c>
      <c r="X7" s="10">
        <v>0</v>
      </c>
      <c r="Y7" s="10">
        <v>0</v>
      </c>
      <c r="Z7" s="10">
        <v>0</v>
      </c>
      <c r="AA7" s="10">
        <v>0</v>
      </c>
      <c r="AB7" s="10">
        <v>0</v>
      </c>
      <c r="AC7" s="10">
        <v>0</v>
      </c>
      <c r="AD7" s="10">
        <v>0</v>
      </c>
      <c r="AE7" s="10">
        <v>0</v>
      </c>
      <c r="AF7" s="10">
        <v>0</v>
      </c>
      <c r="AG7" s="10">
        <v>0</v>
      </c>
    </row>
    <row r="8" spans="1:33" x14ac:dyDescent="0.25">
      <c r="A8" s="574"/>
      <c r="B8" s="11" t="s">
        <v>1157</v>
      </c>
      <c r="C8" s="10">
        <v>2.7060100798499999E-3</v>
      </c>
      <c r="D8" s="10">
        <v>2.5423767715499999E-3</v>
      </c>
      <c r="E8" s="10">
        <v>1.7454219551999994E-3</v>
      </c>
      <c r="F8" s="10">
        <v>9.0604368854999993E-4</v>
      </c>
      <c r="G8" s="10">
        <v>8.4846900599999989E-4</v>
      </c>
      <c r="H8" s="10">
        <v>6.0907953645000009E-4</v>
      </c>
      <c r="I8" s="10">
        <v>6.1210978290000004E-4</v>
      </c>
      <c r="J8" s="10">
        <v>4.1514376364999993E-4</v>
      </c>
      <c r="K8" s="10">
        <v>3.6059932754999995E-4</v>
      </c>
      <c r="L8" s="10">
        <v>4.0605302429999997E-4</v>
      </c>
      <c r="M8" s="10">
        <v>2.9999439854999996E-4</v>
      </c>
      <c r="N8" s="10">
        <v>2.9999439854999996E-4</v>
      </c>
      <c r="O8" s="10">
        <v>3.2423637014999994E-4</v>
      </c>
      <c r="P8" s="10">
        <v>3.7575055980000003E-4</v>
      </c>
      <c r="Q8" s="10">
        <v>2.3938946954999999E-4</v>
      </c>
      <c r="R8" s="164">
        <v>2.0302651214999998E-4</v>
      </c>
      <c r="S8" s="10">
        <v>1.8484503344999995E-4</v>
      </c>
      <c r="T8" s="10">
        <v>1.4848207605000003E-4</v>
      </c>
      <c r="U8" s="10">
        <v>1.7272404765000002E-4</v>
      </c>
      <c r="V8" s="10">
        <v>1.5757281539999999E-4</v>
      </c>
      <c r="W8" s="10">
        <v>1.4545182959999997E-4</v>
      </c>
      <c r="X8" s="10">
        <v>1.3939133669999996E-4</v>
      </c>
      <c r="Y8" s="10">
        <v>1.0908887219999996E-4</v>
      </c>
      <c r="Z8" s="10">
        <v>1.1211911865000001E-4</v>
      </c>
      <c r="AA8" s="10">
        <v>1.0605862574999999E-4</v>
      </c>
      <c r="AB8" s="10">
        <v>1.0605862574999999E-4</v>
      </c>
      <c r="AC8" s="10">
        <v>9.6967886400000012E-5</v>
      </c>
      <c r="AD8" s="10">
        <v>9.6967886400000012E-5</v>
      </c>
      <c r="AE8" s="10">
        <v>1.1514936510000002E-4</v>
      </c>
      <c r="AF8" s="10">
        <v>0</v>
      </c>
      <c r="AG8" s="10">
        <v>0</v>
      </c>
    </row>
    <row r="9" spans="1:33" x14ac:dyDescent="0.25">
      <c r="A9" s="574"/>
      <c r="B9" s="11" t="s">
        <v>1158</v>
      </c>
      <c r="C9" s="10">
        <v>0</v>
      </c>
      <c r="D9" s="10">
        <v>0</v>
      </c>
      <c r="E9" s="10">
        <v>0</v>
      </c>
      <c r="F9" s="10">
        <v>0</v>
      </c>
      <c r="G9" s="10">
        <v>0</v>
      </c>
      <c r="H9" s="10">
        <v>0</v>
      </c>
      <c r="I9" s="10">
        <v>0</v>
      </c>
      <c r="J9" s="10">
        <v>0</v>
      </c>
      <c r="K9" s="10">
        <v>0</v>
      </c>
      <c r="L9" s="10">
        <v>0</v>
      </c>
      <c r="M9" s="10">
        <v>0</v>
      </c>
      <c r="N9" s="10">
        <v>0</v>
      </c>
      <c r="O9" s="10">
        <v>0</v>
      </c>
      <c r="P9" s="10">
        <v>0</v>
      </c>
      <c r="Q9" s="10">
        <v>0</v>
      </c>
      <c r="R9" s="164">
        <v>0</v>
      </c>
      <c r="S9" s="10">
        <v>0</v>
      </c>
      <c r="T9" s="10">
        <v>0</v>
      </c>
      <c r="U9" s="10">
        <v>0</v>
      </c>
      <c r="V9" s="10">
        <v>0</v>
      </c>
      <c r="W9" s="10">
        <v>0</v>
      </c>
      <c r="X9" s="10">
        <v>0</v>
      </c>
      <c r="Y9" s="10">
        <v>0</v>
      </c>
      <c r="Z9" s="10">
        <v>0</v>
      </c>
      <c r="AA9" s="10">
        <v>0</v>
      </c>
      <c r="AB9" s="10">
        <v>0</v>
      </c>
      <c r="AC9" s="10">
        <v>0</v>
      </c>
      <c r="AD9" s="10">
        <v>0</v>
      </c>
      <c r="AE9" s="10">
        <v>0</v>
      </c>
      <c r="AF9" s="10">
        <v>0</v>
      </c>
      <c r="AG9" s="10">
        <v>0</v>
      </c>
    </row>
    <row r="10" spans="1:33" ht="15.75" thickBot="1" x14ac:dyDescent="0.3">
      <c r="A10" s="574"/>
      <c r="B10" s="11" t="s">
        <v>1159</v>
      </c>
      <c r="C10" s="10">
        <v>0</v>
      </c>
      <c r="D10" s="10">
        <v>0</v>
      </c>
      <c r="E10" s="10">
        <v>0</v>
      </c>
      <c r="F10" s="10">
        <v>0</v>
      </c>
      <c r="G10" s="10">
        <v>0</v>
      </c>
      <c r="H10" s="10">
        <v>0</v>
      </c>
      <c r="I10" s="10">
        <v>0</v>
      </c>
      <c r="J10" s="10">
        <v>0</v>
      </c>
      <c r="K10" s="10">
        <v>0</v>
      </c>
      <c r="L10" s="10">
        <v>0</v>
      </c>
      <c r="M10" s="10">
        <v>0</v>
      </c>
      <c r="N10" s="10">
        <v>0</v>
      </c>
      <c r="O10" s="10">
        <v>0</v>
      </c>
      <c r="P10" s="10">
        <v>0</v>
      </c>
      <c r="Q10" s="10">
        <v>0</v>
      </c>
      <c r="R10" s="164">
        <v>0</v>
      </c>
      <c r="S10" s="10">
        <v>0</v>
      </c>
      <c r="T10" s="10">
        <v>0</v>
      </c>
      <c r="U10" s="10">
        <v>0</v>
      </c>
      <c r="V10" s="10">
        <v>0</v>
      </c>
      <c r="W10" s="10">
        <v>0</v>
      </c>
      <c r="X10" s="10">
        <v>0</v>
      </c>
      <c r="Y10" s="10">
        <v>0</v>
      </c>
      <c r="Z10" s="10">
        <v>0</v>
      </c>
      <c r="AA10" s="10">
        <v>0</v>
      </c>
      <c r="AB10" s="10">
        <v>0</v>
      </c>
      <c r="AC10" s="10">
        <v>0</v>
      </c>
      <c r="AD10" s="10">
        <v>0</v>
      </c>
      <c r="AE10" s="10">
        <v>0</v>
      </c>
      <c r="AF10" s="10">
        <v>0</v>
      </c>
      <c r="AG10" s="10">
        <v>0</v>
      </c>
    </row>
    <row r="11" spans="1:33" ht="15.75" thickBot="1" x14ac:dyDescent="0.3">
      <c r="A11" s="574"/>
      <c r="B11" s="121" t="s">
        <v>1054</v>
      </c>
      <c r="C11" s="162">
        <v>0.16882456994101805</v>
      </c>
      <c r="D11" s="162">
        <v>0.17200221721176093</v>
      </c>
      <c r="E11" s="162">
        <v>0.17526792125466997</v>
      </c>
      <c r="F11" s="162">
        <v>0.17818132722559765</v>
      </c>
      <c r="G11" s="162">
        <v>0.1831299345127734</v>
      </c>
      <c r="H11" s="162">
        <v>0.18569466319035086</v>
      </c>
      <c r="I11" s="162">
        <v>0.18871726287453935</v>
      </c>
      <c r="J11" s="162">
        <v>0.1899586222324649</v>
      </c>
      <c r="K11" s="162">
        <v>0.19148487060524758</v>
      </c>
      <c r="L11" s="162">
        <v>0.19305913774847902</v>
      </c>
      <c r="M11" s="162">
        <v>0.20190671429392659</v>
      </c>
      <c r="N11" s="162">
        <v>0.20187552584449875</v>
      </c>
      <c r="O11" s="162">
        <v>0.20461987039902432</v>
      </c>
      <c r="P11" s="162">
        <v>0.20720948440838435</v>
      </c>
      <c r="Q11" s="162">
        <v>0.20989038554393993</v>
      </c>
      <c r="R11" s="225">
        <v>0.2115587910250718</v>
      </c>
      <c r="S11" s="162">
        <v>0.21529000596159531</v>
      </c>
      <c r="T11" s="162">
        <v>0.21767481698464303</v>
      </c>
      <c r="U11" s="162">
        <v>0.21873993386363191</v>
      </c>
      <c r="V11" s="162">
        <v>0.22076369945760471</v>
      </c>
      <c r="W11" s="162">
        <v>0.22677994165006124</v>
      </c>
      <c r="X11" s="162">
        <v>0.22726703814344257</v>
      </c>
      <c r="Y11" s="162">
        <v>0.22859100031598634</v>
      </c>
      <c r="Z11" s="162">
        <v>0.22912450518066585</v>
      </c>
      <c r="AA11" s="162">
        <v>0.23019414177659733</v>
      </c>
      <c r="AB11" s="162">
        <v>0.23017523855535701</v>
      </c>
      <c r="AC11" s="162">
        <v>0.23044541852868572</v>
      </c>
      <c r="AD11" s="162">
        <v>0.23050762892679477</v>
      </c>
      <c r="AE11" s="162">
        <v>0.23074957365796034</v>
      </c>
      <c r="AF11" s="162">
        <v>0</v>
      </c>
      <c r="AG11" s="162">
        <v>0</v>
      </c>
    </row>
    <row r="12" spans="1:33" x14ac:dyDescent="0.25">
      <c r="B12" s="5"/>
      <c r="C12" s="5"/>
      <c r="D12" s="5"/>
      <c r="E12" s="5"/>
      <c r="F12" s="5"/>
      <c r="G12" s="5"/>
      <c r="H12" s="5"/>
      <c r="I12" s="5"/>
      <c r="J12" s="5"/>
      <c r="K12" s="5"/>
      <c r="L12" s="5"/>
      <c r="M12" s="5"/>
      <c r="N12" s="5"/>
      <c r="O12" s="5"/>
      <c r="P12" s="5"/>
      <c r="Q12" s="5"/>
      <c r="R12" s="181"/>
      <c r="S12" s="5"/>
      <c r="T12" s="5"/>
      <c r="U12" s="5"/>
      <c r="V12" s="5"/>
      <c r="W12" s="5"/>
      <c r="X12" s="5"/>
      <c r="Y12" s="5"/>
      <c r="Z12" s="5"/>
      <c r="AA12" s="5"/>
      <c r="AB12" s="5"/>
      <c r="AC12" s="5"/>
      <c r="AD12" s="5"/>
      <c r="AE12" s="5"/>
      <c r="AF12" s="5"/>
      <c r="AG12" s="5"/>
    </row>
    <row r="13" spans="1:33" ht="15.75" thickBot="1" x14ac:dyDescent="0.3">
      <c r="B13" s="9" t="s">
        <v>1115</v>
      </c>
      <c r="C13" s="9">
        <v>1990</v>
      </c>
      <c r="D13" s="9">
        <v>1991</v>
      </c>
      <c r="E13" s="9">
        <v>1992</v>
      </c>
      <c r="F13" s="9">
        <v>1993</v>
      </c>
      <c r="G13" s="9">
        <v>1994</v>
      </c>
      <c r="H13" s="9">
        <v>1995</v>
      </c>
      <c r="I13" s="9">
        <v>1996</v>
      </c>
      <c r="J13" s="9">
        <v>1997</v>
      </c>
      <c r="K13" s="9">
        <v>1998</v>
      </c>
      <c r="L13" s="9">
        <v>1999</v>
      </c>
      <c r="M13" s="9">
        <v>2000</v>
      </c>
      <c r="N13" s="9">
        <v>2001</v>
      </c>
      <c r="O13" s="9">
        <v>2002</v>
      </c>
      <c r="P13" s="9">
        <v>2003</v>
      </c>
      <c r="Q13" s="9">
        <v>2004</v>
      </c>
      <c r="R13" s="163">
        <v>2005</v>
      </c>
      <c r="S13" s="9">
        <v>2006</v>
      </c>
      <c r="T13" s="9">
        <v>2007</v>
      </c>
      <c r="U13" s="9">
        <v>2008</v>
      </c>
      <c r="V13" s="9">
        <v>2009</v>
      </c>
      <c r="W13" s="9">
        <v>2010</v>
      </c>
      <c r="X13" s="9">
        <v>2011</v>
      </c>
      <c r="Y13" s="9">
        <v>2012</v>
      </c>
      <c r="Z13" s="9">
        <v>2013</v>
      </c>
      <c r="AA13" s="9">
        <v>2014</v>
      </c>
      <c r="AB13" s="9">
        <v>2015</v>
      </c>
      <c r="AC13" s="9">
        <v>2016</v>
      </c>
      <c r="AD13" s="9">
        <v>2017</v>
      </c>
      <c r="AE13" s="9">
        <v>2018</v>
      </c>
      <c r="AF13" s="9">
        <v>2019</v>
      </c>
      <c r="AG13" s="9">
        <v>2020</v>
      </c>
    </row>
    <row r="14" spans="1:33" x14ac:dyDescent="0.25">
      <c r="A14" s="575" t="s">
        <v>1023</v>
      </c>
      <c r="B14" s="5" t="s">
        <v>1153</v>
      </c>
      <c r="C14" s="10">
        <f>C4*Constants!$E$5</f>
        <v>0.13630835140649999</v>
      </c>
      <c r="D14" s="10">
        <f>D4*Constants!$E$5</f>
        <v>0.13874604675750002</v>
      </c>
      <c r="E14" s="10">
        <f>E4*Constants!$E$5</f>
        <v>0.14176245037499999</v>
      </c>
      <c r="F14" s="10">
        <f>F4*Constants!$E$5</f>
        <v>0.14482835762849997</v>
      </c>
      <c r="G14" s="10">
        <f>G4*Constants!$E$5</f>
        <v>0.1482713713845</v>
      </c>
      <c r="H14" s="10">
        <f>H4*Constants!$E$5</f>
        <v>0.15087999776850003</v>
      </c>
      <c r="I14" s="10">
        <f>I4*Constants!$E$5</f>
        <v>0.1530084747555</v>
      </c>
      <c r="J14" s="10">
        <f>J4*Constants!$E$5</f>
        <v>0.15451403098949998</v>
      </c>
      <c r="K14" s="10">
        <f>K4*Constants!$E$5</f>
        <v>0.1554642855675</v>
      </c>
      <c r="L14" s="10">
        <f>L4*Constants!$E$5</f>
        <v>0.15603007984199999</v>
      </c>
      <c r="M14" s="10">
        <f>M4*Constants!$E$5</f>
        <v>0.16328164507199999</v>
      </c>
      <c r="N14" s="10">
        <f>N4*Constants!$E$5</f>
        <v>0.16396554856499995</v>
      </c>
      <c r="O14" s="10">
        <f>O4*Constants!$E$5</f>
        <v>0.16581798897299996</v>
      </c>
      <c r="P14" s="10">
        <f>P4*Constants!$E$5</f>
        <v>0.16751501307449995</v>
      </c>
      <c r="Q14" s="10">
        <f>Q4*Constants!$E$5</f>
        <v>0.169430319513</v>
      </c>
      <c r="R14" s="164">
        <f>R4*Constants!$E$5</f>
        <v>0.17154839356199997</v>
      </c>
      <c r="S14" s="10">
        <f>S4*Constants!$E$5</f>
        <v>0.17421405674400003</v>
      </c>
      <c r="T14" s="10">
        <f>T4*Constants!$E$5</f>
        <v>0.17655678044549999</v>
      </c>
      <c r="U14" s="10">
        <f>U4*Constants!$E$5</f>
        <v>0.17817389922149995</v>
      </c>
      <c r="V14" s="10">
        <f>V4*Constants!$E$5</f>
        <v>0.18022830011549998</v>
      </c>
      <c r="W14" s="10">
        <f>W4*Constants!$E$5</f>
        <v>0.18515328413400001</v>
      </c>
      <c r="X14" s="10">
        <f>X4*Constants!$E$5</f>
        <v>0.18657086379749999</v>
      </c>
      <c r="Y14" s="10">
        <f>Y4*Constants!$E$5</f>
        <v>0.18721243809450003</v>
      </c>
      <c r="Z14" s="10">
        <f>Z4*Constants!$E$5</f>
        <v>0.18768263295600005</v>
      </c>
      <c r="AA14" s="10">
        <f>AA4*Constants!$E$5</f>
        <v>0.18746291573100005</v>
      </c>
      <c r="AB14" s="10">
        <f>AB4*Constants!$E$5</f>
        <v>0.18745116758549998</v>
      </c>
      <c r="AC14" s="10">
        <f>AC4*Constants!$E$5</f>
        <v>0.18768236391449997</v>
      </c>
      <c r="AD14" s="10">
        <f>AD4*Constants!$E$5</f>
        <v>0.18773671029749997</v>
      </c>
      <c r="AE14" s="10">
        <f>AE4*Constants!$E$5</f>
        <v>0.18791903075399999</v>
      </c>
      <c r="AF14" s="10">
        <f>AF4*Constants!$E$5</f>
        <v>0</v>
      </c>
      <c r="AG14" s="10">
        <f>AG4*Constants!$E$5</f>
        <v>0</v>
      </c>
    </row>
    <row r="15" spans="1:33" x14ac:dyDescent="0.25">
      <c r="A15" s="575"/>
      <c r="B15" s="5" t="s">
        <v>1154</v>
      </c>
      <c r="C15" s="10">
        <f>C5*Constants!$E$6</f>
        <v>3.9496271105201902E-2</v>
      </c>
      <c r="D15" s="10">
        <f>D5*Constants!$E$6</f>
        <v>4.0532053726980759E-2</v>
      </c>
      <c r="E15" s="10">
        <f>E5*Constants!$E$6</f>
        <v>4.1749845525849996E-2</v>
      </c>
      <c r="F15" s="10">
        <f>F5*Constants!$E$6</f>
        <v>4.2652772597804582E-2</v>
      </c>
      <c r="G15" s="10">
        <f>G5*Constants!$E$6</f>
        <v>4.4370881907711691E-2</v>
      </c>
      <c r="H15" s="10">
        <f>H5*Constants!$E$6</f>
        <v>4.4793270073781352E-2</v>
      </c>
      <c r="I15" s="10">
        <f>I5*Constants!$E$6</f>
        <v>4.5788481625692302E-2</v>
      </c>
      <c r="J15" s="10">
        <f>J5*Constants!$E$6</f>
        <v>4.5872142249900452E-2</v>
      </c>
      <c r="K15" s="10">
        <f>K5*Constants!$E$6</f>
        <v>4.6523394174955497E-2</v>
      </c>
      <c r="L15" s="10">
        <f>L5*Constants!$E$6</f>
        <v>4.7433678056107202E-2</v>
      </c>
      <c r="M15" s="10">
        <f>M5*Constants!$E$6</f>
        <v>4.9638178693875198E-2</v>
      </c>
      <c r="N15" s="10">
        <f>N5*Constants!$E$6</f>
        <v>4.9067435772509001E-2</v>
      </c>
      <c r="O15" s="10">
        <f>O5*Constants!$E$6</f>
        <v>5.0015511451117302E-2</v>
      </c>
      <c r="P15" s="10">
        <f>P5*Constants!$E$6</f>
        <v>5.0925137049129189E-2</v>
      </c>
      <c r="Q15" s="10">
        <f>Q5*Constants!$E$6</f>
        <v>5.1909698477750295E-2</v>
      </c>
      <c r="R15" s="164">
        <f>R5*Constants!$E$6</f>
        <v>5.174396756203619E-2</v>
      </c>
      <c r="S15" s="10">
        <f>S5*Constants!$E$6</f>
        <v>5.2961669242310397E-2</v>
      </c>
      <c r="T15" s="10">
        <f>T5*Constants!$E$6</f>
        <v>5.3254642206414536E-2</v>
      </c>
      <c r="U15" s="10">
        <f>U5*Constants!$E$6</f>
        <v>5.2896286492347636E-2</v>
      </c>
      <c r="V15" s="10">
        <f>V5*Constants!$E$6</f>
        <v>5.3078256402201783E-2</v>
      </c>
      <c r="W15" s="10">
        <f>W5*Constants!$E$6</f>
        <v>5.4528692123690388E-2</v>
      </c>
      <c r="X15" s="10">
        <f>X5*Constants!$E$6</f>
        <v>5.3841702618359612E-2</v>
      </c>
      <c r="Y15" s="10">
        <f>Y5*Constants!$E$6</f>
        <v>5.4536598817932866E-2</v>
      </c>
      <c r="Z15" s="10">
        <f>Z5*Constants!$E$6</f>
        <v>5.4635002546339587E-2</v>
      </c>
      <c r="AA15" s="10">
        <f>AA5*Constants!$E$6</f>
        <v>5.5766030712058032E-2</v>
      </c>
      <c r="AB15" s="10">
        <f>AB5*Constants!$E$6</f>
        <v>5.5758548636594775E-2</v>
      </c>
      <c r="AC15" s="10">
        <f>AC5*Constants!$E$6</f>
        <v>5.5823327280944114E-2</v>
      </c>
      <c r="AD15" s="10">
        <f>AD5*Constants!$E$6</f>
        <v>5.5835498465818784E-2</v>
      </c>
      <c r="AE15" s="10">
        <f>AE5*Constants!$E$6</f>
        <v>5.588972309537079E-2</v>
      </c>
      <c r="AF15" s="10">
        <f>AF5*Constants!$E$6</f>
        <v>0</v>
      </c>
      <c r="AG15" s="10">
        <f>AG5*Constants!$E$6</f>
        <v>0</v>
      </c>
    </row>
    <row r="16" spans="1:33" x14ac:dyDescent="0.25">
      <c r="A16" s="575"/>
      <c r="B16" s="5" t="s">
        <v>1155</v>
      </c>
      <c r="C16" s="10">
        <f>SUM(C17:C20)</f>
        <v>3.0307312894320001E-3</v>
      </c>
      <c r="D16" s="10">
        <f t="shared" ref="D16:AG16" si="0">SUM(D17:D20)</f>
        <v>2.847461984136E-3</v>
      </c>
      <c r="E16" s="10">
        <f t="shared" si="0"/>
        <v>1.9548725898239994E-3</v>
      </c>
      <c r="F16" s="10">
        <f t="shared" si="0"/>
        <v>1.0147689311760001E-3</v>
      </c>
      <c r="G16" s="10">
        <f t="shared" si="0"/>
        <v>9.5028528672E-4</v>
      </c>
      <c r="H16" s="10">
        <f t="shared" si="0"/>
        <v>6.8216908082400021E-4</v>
      </c>
      <c r="I16" s="10">
        <f t="shared" si="0"/>
        <v>6.8556295684800016E-4</v>
      </c>
      <c r="J16" s="10">
        <f t="shared" si="0"/>
        <v>4.6496101528799999E-4</v>
      </c>
      <c r="K16" s="10">
        <f t="shared" si="0"/>
        <v>4.0387124685599998E-4</v>
      </c>
      <c r="L16" s="10">
        <f t="shared" si="0"/>
        <v>4.5477938721600003E-4</v>
      </c>
      <c r="M16" s="10">
        <f t="shared" si="0"/>
        <v>3.3599372637599996E-4</v>
      </c>
      <c r="N16" s="10">
        <f t="shared" si="0"/>
        <v>3.3599372637599996E-4</v>
      </c>
      <c r="O16" s="10">
        <f t="shared" si="0"/>
        <v>3.6314473456799999E-4</v>
      </c>
      <c r="P16" s="10">
        <f t="shared" si="0"/>
        <v>4.2084062697600005E-4</v>
      </c>
      <c r="Q16" s="10">
        <f t="shared" si="0"/>
        <v>2.68116205896E-4</v>
      </c>
      <c r="R16" s="164">
        <f t="shared" si="0"/>
        <v>2.2738969360800002E-4</v>
      </c>
      <c r="S16" s="10">
        <f t="shared" si="0"/>
        <v>2.0702643746399997E-4</v>
      </c>
      <c r="T16" s="10">
        <f t="shared" si="0"/>
        <v>1.6629992517600006E-4</v>
      </c>
      <c r="U16" s="10">
        <f t="shared" si="0"/>
        <v>1.9345093336800004E-4</v>
      </c>
      <c r="V16" s="10">
        <f t="shared" si="0"/>
        <v>1.7648155324800002E-4</v>
      </c>
      <c r="W16" s="10">
        <f t="shared" si="0"/>
        <v>1.6290604915199998E-4</v>
      </c>
      <c r="X16" s="10">
        <f t="shared" si="0"/>
        <v>1.5611829710399997E-4</v>
      </c>
      <c r="Y16" s="10">
        <f t="shared" si="0"/>
        <v>1.2217953686399996E-4</v>
      </c>
      <c r="Z16" s="10">
        <f t="shared" si="0"/>
        <v>1.2557341288800002E-4</v>
      </c>
      <c r="AA16" s="10">
        <f t="shared" si="0"/>
        <v>1.1878566084E-4</v>
      </c>
      <c r="AB16" s="10">
        <f t="shared" si="0"/>
        <v>1.1878566084E-4</v>
      </c>
      <c r="AC16" s="10">
        <f t="shared" si="0"/>
        <v>1.0860403276800003E-4</v>
      </c>
      <c r="AD16" s="10">
        <f t="shared" si="0"/>
        <v>1.0860403276800003E-4</v>
      </c>
      <c r="AE16" s="10">
        <f t="shared" si="0"/>
        <v>1.2896728891200002E-4</v>
      </c>
      <c r="AF16" s="10">
        <f t="shared" si="0"/>
        <v>0</v>
      </c>
      <c r="AG16" s="10">
        <f t="shared" si="0"/>
        <v>0</v>
      </c>
    </row>
    <row r="17" spans="1:33" x14ac:dyDescent="0.25">
      <c r="A17" s="575"/>
      <c r="B17" s="11" t="s">
        <v>1156</v>
      </c>
      <c r="C17" s="10">
        <f>C7*Constants!$E$5</f>
        <v>0</v>
      </c>
      <c r="D17" s="10">
        <f>D7*Constants!$E$5</f>
        <v>0</v>
      </c>
      <c r="E17" s="10">
        <f>E7*Constants!$E$5</f>
        <v>0</v>
      </c>
      <c r="F17" s="10">
        <f>F7*Constants!$E$5</f>
        <v>0</v>
      </c>
      <c r="G17" s="10">
        <f>G7*Constants!$E$5</f>
        <v>0</v>
      </c>
      <c r="H17" s="10">
        <f>H7*Constants!$E$5</f>
        <v>0</v>
      </c>
      <c r="I17" s="10">
        <f>I7*Constants!$E$5</f>
        <v>0</v>
      </c>
      <c r="J17" s="10">
        <f>J7*Constants!$E$5</f>
        <v>0</v>
      </c>
      <c r="K17" s="10">
        <f>K7*Constants!$E$5</f>
        <v>0</v>
      </c>
      <c r="L17" s="10">
        <f>L7*Constants!$E$5</f>
        <v>0</v>
      </c>
      <c r="M17" s="10">
        <f>M7*Constants!$E$5</f>
        <v>0</v>
      </c>
      <c r="N17" s="10">
        <f>N7*Constants!$E$5</f>
        <v>0</v>
      </c>
      <c r="O17" s="10">
        <f>O7*Constants!$E$5</f>
        <v>0</v>
      </c>
      <c r="P17" s="10">
        <f>P7*Constants!$E$5</f>
        <v>0</v>
      </c>
      <c r="Q17" s="10">
        <f>Q7*Constants!$E$5</f>
        <v>0</v>
      </c>
      <c r="R17" s="164">
        <f>R7*Constants!$E$5</f>
        <v>0</v>
      </c>
      <c r="S17" s="10">
        <f>S7*Constants!$E$5</f>
        <v>0</v>
      </c>
      <c r="T17" s="10">
        <f>T7*Constants!$E$5</f>
        <v>0</v>
      </c>
      <c r="U17" s="10">
        <f>U7*Constants!$E$5</f>
        <v>0</v>
      </c>
      <c r="V17" s="10">
        <f>V7*Constants!$E$5</f>
        <v>0</v>
      </c>
      <c r="W17" s="10">
        <f>W7*Constants!$E$5</f>
        <v>0</v>
      </c>
      <c r="X17" s="10">
        <f>X7*Constants!$E$5</f>
        <v>0</v>
      </c>
      <c r="Y17" s="10">
        <f>Y7*Constants!$E$5</f>
        <v>0</v>
      </c>
      <c r="Z17" s="10">
        <f>Z7*Constants!$E$5</f>
        <v>0</v>
      </c>
      <c r="AA17" s="10">
        <f>AA7*Constants!$E$5</f>
        <v>0</v>
      </c>
      <c r="AB17" s="10">
        <f>AB7*Constants!$E$5</f>
        <v>0</v>
      </c>
      <c r="AC17" s="10">
        <f>AC7*Constants!$E$5</f>
        <v>0</v>
      </c>
      <c r="AD17" s="10">
        <f>AD7*Constants!$E$5</f>
        <v>0</v>
      </c>
      <c r="AE17" s="10">
        <f>AE7*Constants!$E$5</f>
        <v>0</v>
      </c>
      <c r="AF17" s="10">
        <f>AF7*Constants!$E$5</f>
        <v>0</v>
      </c>
      <c r="AG17" s="10">
        <f>AG7*Constants!$E$5</f>
        <v>0</v>
      </c>
    </row>
    <row r="18" spans="1:33" x14ac:dyDescent="0.25">
      <c r="A18" s="575"/>
      <c r="B18" s="11" t="s">
        <v>1157</v>
      </c>
      <c r="C18" s="10">
        <f>C8*Constants!$E$5</f>
        <v>3.0307312894320001E-3</v>
      </c>
      <c r="D18" s="10">
        <f>D8*Constants!$E$5</f>
        <v>2.847461984136E-3</v>
      </c>
      <c r="E18" s="10">
        <f>E8*Constants!$E$5</f>
        <v>1.9548725898239994E-3</v>
      </c>
      <c r="F18" s="10">
        <f>F8*Constants!$E$5</f>
        <v>1.0147689311760001E-3</v>
      </c>
      <c r="G18" s="10">
        <f>G8*Constants!$E$5</f>
        <v>9.5028528672E-4</v>
      </c>
      <c r="H18" s="10">
        <f>H8*Constants!$E$5</f>
        <v>6.8216908082400021E-4</v>
      </c>
      <c r="I18" s="10">
        <f>I8*Constants!$E$5</f>
        <v>6.8556295684800016E-4</v>
      </c>
      <c r="J18" s="10">
        <f>J8*Constants!$E$5</f>
        <v>4.6496101528799999E-4</v>
      </c>
      <c r="K18" s="10">
        <f>K8*Constants!$E$5</f>
        <v>4.0387124685599998E-4</v>
      </c>
      <c r="L18" s="10">
        <f>L8*Constants!$E$5</f>
        <v>4.5477938721600003E-4</v>
      </c>
      <c r="M18" s="10">
        <f>M8*Constants!$E$5</f>
        <v>3.3599372637599996E-4</v>
      </c>
      <c r="N18" s="10">
        <f>N8*Constants!$E$5</f>
        <v>3.3599372637599996E-4</v>
      </c>
      <c r="O18" s="10">
        <f>O8*Constants!$E$5</f>
        <v>3.6314473456799999E-4</v>
      </c>
      <c r="P18" s="10">
        <f>P8*Constants!$E$5</f>
        <v>4.2084062697600005E-4</v>
      </c>
      <c r="Q18" s="10">
        <f>Q8*Constants!$E$5</f>
        <v>2.68116205896E-4</v>
      </c>
      <c r="R18" s="164">
        <f>R8*Constants!$E$5</f>
        <v>2.2738969360800002E-4</v>
      </c>
      <c r="S18" s="10">
        <f>S8*Constants!$E$5</f>
        <v>2.0702643746399997E-4</v>
      </c>
      <c r="T18" s="10">
        <f>T8*Constants!$E$5</f>
        <v>1.6629992517600006E-4</v>
      </c>
      <c r="U18" s="10">
        <f>U8*Constants!$E$5</f>
        <v>1.9345093336800004E-4</v>
      </c>
      <c r="V18" s="10">
        <f>V8*Constants!$E$5</f>
        <v>1.7648155324800002E-4</v>
      </c>
      <c r="W18" s="10">
        <f>W8*Constants!$E$5</f>
        <v>1.6290604915199998E-4</v>
      </c>
      <c r="X18" s="10">
        <f>X8*Constants!$E$5</f>
        <v>1.5611829710399997E-4</v>
      </c>
      <c r="Y18" s="10">
        <f>Y8*Constants!$E$5</f>
        <v>1.2217953686399996E-4</v>
      </c>
      <c r="Z18" s="10">
        <f>Z8*Constants!$E$5</f>
        <v>1.2557341288800002E-4</v>
      </c>
      <c r="AA18" s="10">
        <f>AA8*Constants!$E$5</f>
        <v>1.1878566084E-4</v>
      </c>
      <c r="AB18" s="10">
        <f>AB8*Constants!$E$5</f>
        <v>1.1878566084E-4</v>
      </c>
      <c r="AC18" s="10">
        <f>AC8*Constants!$E$5</f>
        <v>1.0860403276800003E-4</v>
      </c>
      <c r="AD18" s="10">
        <f>AD8*Constants!$E$5</f>
        <v>1.0860403276800003E-4</v>
      </c>
      <c r="AE18" s="10">
        <f>AE8*Constants!$E$5</f>
        <v>1.2896728891200002E-4</v>
      </c>
      <c r="AF18" s="10">
        <f>AF8*Constants!$E$5</f>
        <v>0</v>
      </c>
      <c r="AG18" s="10">
        <f>AG8*Constants!$E$5</f>
        <v>0</v>
      </c>
    </row>
    <row r="19" spans="1:33" x14ac:dyDescent="0.25">
      <c r="A19" s="575"/>
      <c r="B19" s="11" t="s">
        <v>1158</v>
      </c>
      <c r="C19" s="10">
        <f>C9*Constants!$E$5</f>
        <v>0</v>
      </c>
      <c r="D19" s="10">
        <f>D9*Constants!$E$5</f>
        <v>0</v>
      </c>
      <c r="E19" s="10">
        <f>E9*Constants!$E$5</f>
        <v>0</v>
      </c>
      <c r="F19" s="10">
        <f>F9*Constants!$E$5</f>
        <v>0</v>
      </c>
      <c r="G19" s="10">
        <f>G9*Constants!$E$5</f>
        <v>0</v>
      </c>
      <c r="H19" s="10">
        <f>H9*Constants!$E$5</f>
        <v>0</v>
      </c>
      <c r="I19" s="10">
        <f>I9*Constants!$E$5</f>
        <v>0</v>
      </c>
      <c r="J19" s="10">
        <f>J9*Constants!$E$5</f>
        <v>0</v>
      </c>
      <c r="K19" s="10">
        <f>K9*Constants!$E$5</f>
        <v>0</v>
      </c>
      <c r="L19" s="10">
        <f>L9*Constants!$E$5</f>
        <v>0</v>
      </c>
      <c r="M19" s="10">
        <f>M9*Constants!$E$5</f>
        <v>0</v>
      </c>
      <c r="N19" s="10">
        <f>N9*Constants!$E$5</f>
        <v>0</v>
      </c>
      <c r="O19" s="10">
        <f>O9*Constants!$E$5</f>
        <v>0</v>
      </c>
      <c r="P19" s="10">
        <f>P9*Constants!$E$5</f>
        <v>0</v>
      </c>
      <c r="Q19" s="10">
        <f>Q9*Constants!$E$5</f>
        <v>0</v>
      </c>
      <c r="R19" s="164">
        <f>R9*Constants!$E$5</f>
        <v>0</v>
      </c>
      <c r="S19" s="10">
        <f>S9*Constants!$E$5</f>
        <v>0</v>
      </c>
      <c r="T19" s="10">
        <f>T9*Constants!$E$5</f>
        <v>0</v>
      </c>
      <c r="U19" s="10">
        <f>U9*Constants!$E$5</f>
        <v>0</v>
      </c>
      <c r="V19" s="10">
        <f>V9*Constants!$E$5</f>
        <v>0</v>
      </c>
      <c r="W19" s="10">
        <f>W9*Constants!$E$5</f>
        <v>0</v>
      </c>
      <c r="X19" s="10">
        <f>X9*Constants!$E$5</f>
        <v>0</v>
      </c>
      <c r="Y19" s="10">
        <f>Y9*Constants!$E$5</f>
        <v>0</v>
      </c>
      <c r="Z19" s="10">
        <f>Z9*Constants!$E$5</f>
        <v>0</v>
      </c>
      <c r="AA19" s="10">
        <f>AA9*Constants!$E$5</f>
        <v>0</v>
      </c>
      <c r="AB19" s="10">
        <f>AB9*Constants!$E$5</f>
        <v>0</v>
      </c>
      <c r="AC19" s="10">
        <f>AC9*Constants!$E$5</f>
        <v>0</v>
      </c>
      <c r="AD19" s="10">
        <f>AD9*Constants!$E$5</f>
        <v>0</v>
      </c>
      <c r="AE19" s="10">
        <f>AE9*Constants!$E$5</f>
        <v>0</v>
      </c>
      <c r="AF19" s="10">
        <f>AF9*Constants!$E$5</f>
        <v>0</v>
      </c>
      <c r="AG19" s="10">
        <f>AG9*Constants!$E$5</f>
        <v>0</v>
      </c>
    </row>
    <row r="20" spans="1:33" ht="15.75" thickBot="1" x14ac:dyDescent="0.3">
      <c r="A20" s="575"/>
      <c r="B20" s="11" t="s">
        <v>1159</v>
      </c>
      <c r="C20" s="10">
        <f>C10*Constants!$E$5</f>
        <v>0</v>
      </c>
      <c r="D20" s="10">
        <f>D10*Constants!$E$5</f>
        <v>0</v>
      </c>
      <c r="E20" s="10">
        <f>E10*Constants!$E$5</f>
        <v>0</v>
      </c>
      <c r="F20" s="10">
        <f>F10*Constants!$E$5</f>
        <v>0</v>
      </c>
      <c r="G20" s="10">
        <f>G10*Constants!$E$5</f>
        <v>0</v>
      </c>
      <c r="H20" s="10">
        <f>H10*Constants!$E$5</f>
        <v>0</v>
      </c>
      <c r="I20" s="10">
        <f>I10*Constants!$E$5</f>
        <v>0</v>
      </c>
      <c r="J20" s="10">
        <f>J10*Constants!$E$5</f>
        <v>0</v>
      </c>
      <c r="K20" s="10">
        <f>K10*Constants!$E$5</f>
        <v>0</v>
      </c>
      <c r="L20" s="10">
        <f>L10*Constants!$E$5</f>
        <v>0</v>
      </c>
      <c r="M20" s="10">
        <f>M10*Constants!$E$5</f>
        <v>0</v>
      </c>
      <c r="N20" s="10">
        <f>N10*Constants!$E$5</f>
        <v>0</v>
      </c>
      <c r="O20" s="10">
        <f>O10*Constants!$E$5</f>
        <v>0</v>
      </c>
      <c r="P20" s="10">
        <f>P10*Constants!$E$5</f>
        <v>0</v>
      </c>
      <c r="Q20" s="10">
        <f>Q10*Constants!$E$5</f>
        <v>0</v>
      </c>
      <c r="R20" s="164">
        <f>R10*Constants!$E$5</f>
        <v>0</v>
      </c>
      <c r="S20" s="10">
        <f>S10*Constants!$E$5</f>
        <v>0</v>
      </c>
      <c r="T20" s="10">
        <f>T10*Constants!$E$5</f>
        <v>0</v>
      </c>
      <c r="U20" s="10">
        <f>U10*Constants!$E$5</f>
        <v>0</v>
      </c>
      <c r="V20" s="10">
        <f>V10*Constants!$E$5</f>
        <v>0</v>
      </c>
      <c r="W20" s="10">
        <f>W10*Constants!$E$5</f>
        <v>0</v>
      </c>
      <c r="X20" s="10">
        <f>X10*Constants!$E$5</f>
        <v>0</v>
      </c>
      <c r="Y20" s="10">
        <f>Y10*Constants!$E$5</f>
        <v>0</v>
      </c>
      <c r="Z20" s="10">
        <f>Z10*Constants!$E$5</f>
        <v>0</v>
      </c>
      <c r="AA20" s="10">
        <f>AA10*Constants!$E$5</f>
        <v>0</v>
      </c>
      <c r="AB20" s="10">
        <f>AB10*Constants!$E$5</f>
        <v>0</v>
      </c>
      <c r="AC20" s="10">
        <f>AC10*Constants!$E$5</f>
        <v>0</v>
      </c>
      <c r="AD20" s="10">
        <f>AD10*Constants!$E$5</f>
        <v>0</v>
      </c>
      <c r="AE20" s="10">
        <f>AE10*Constants!$E$5</f>
        <v>0</v>
      </c>
      <c r="AF20" s="10">
        <f>AF10*Constants!$E$5</f>
        <v>0</v>
      </c>
      <c r="AG20" s="10">
        <f>AG10*Constants!$E$5</f>
        <v>0</v>
      </c>
    </row>
    <row r="21" spans="1:33" ht="15.75" thickBot="1" x14ac:dyDescent="0.3">
      <c r="A21" s="575"/>
      <c r="B21" s="121" t="s">
        <v>1054</v>
      </c>
      <c r="C21" s="162">
        <f>SUM(C14:C20)</f>
        <v>0.18186608509056587</v>
      </c>
      <c r="D21" s="162">
        <f t="shared" ref="D21:AG21" si="1">SUM(D14:D20)</f>
        <v>0.18497302445275277</v>
      </c>
      <c r="E21" s="162">
        <f t="shared" si="1"/>
        <v>0.18742204108049798</v>
      </c>
      <c r="F21" s="162">
        <f t="shared" si="1"/>
        <v>0.18951066808865655</v>
      </c>
      <c r="G21" s="162">
        <f t="shared" si="1"/>
        <v>0.19454282386565169</v>
      </c>
      <c r="H21" s="162">
        <f t="shared" si="1"/>
        <v>0.19703760600392939</v>
      </c>
      <c r="I21" s="162">
        <f t="shared" si="1"/>
        <v>0.20016808229488828</v>
      </c>
      <c r="J21" s="162">
        <f t="shared" si="1"/>
        <v>0.20131609526997646</v>
      </c>
      <c r="K21" s="162">
        <f t="shared" si="1"/>
        <v>0.20279542223616751</v>
      </c>
      <c r="L21" s="162">
        <f t="shared" si="1"/>
        <v>0.20437331667253919</v>
      </c>
      <c r="M21" s="162">
        <f t="shared" si="1"/>
        <v>0.21359181121862719</v>
      </c>
      <c r="N21" s="162">
        <f t="shared" si="1"/>
        <v>0.21370497179026093</v>
      </c>
      <c r="O21" s="162">
        <f t="shared" si="1"/>
        <v>0.21655978989325325</v>
      </c>
      <c r="P21" s="162">
        <f t="shared" si="1"/>
        <v>0.21928183137758114</v>
      </c>
      <c r="Q21" s="162">
        <f t="shared" si="1"/>
        <v>0.2218762504025423</v>
      </c>
      <c r="R21" s="225">
        <f t="shared" si="1"/>
        <v>0.22374714051125216</v>
      </c>
      <c r="S21" s="162">
        <f t="shared" si="1"/>
        <v>0.22758977886123843</v>
      </c>
      <c r="T21" s="162">
        <f t="shared" si="1"/>
        <v>0.23014402250226654</v>
      </c>
      <c r="U21" s="162">
        <f t="shared" si="1"/>
        <v>0.23145708758058359</v>
      </c>
      <c r="V21" s="162">
        <f t="shared" si="1"/>
        <v>0.23365951962419779</v>
      </c>
      <c r="W21" s="162">
        <f t="shared" si="1"/>
        <v>0.2400077883559944</v>
      </c>
      <c r="X21" s="162">
        <f t="shared" si="1"/>
        <v>0.24072480301006757</v>
      </c>
      <c r="Y21" s="162">
        <f t="shared" si="1"/>
        <v>0.24199339598616088</v>
      </c>
      <c r="Z21" s="162">
        <f t="shared" si="1"/>
        <v>0.24256878232811563</v>
      </c>
      <c r="AA21" s="162">
        <f t="shared" si="1"/>
        <v>0.2434665177647381</v>
      </c>
      <c r="AB21" s="162">
        <f t="shared" si="1"/>
        <v>0.24344728754377476</v>
      </c>
      <c r="AC21" s="162">
        <f t="shared" si="1"/>
        <v>0.24372289926098006</v>
      </c>
      <c r="AD21" s="162">
        <f t="shared" si="1"/>
        <v>0.24378941682885474</v>
      </c>
      <c r="AE21" s="162">
        <f t="shared" si="1"/>
        <v>0.24406668842719481</v>
      </c>
      <c r="AF21" s="162">
        <f t="shared" si="1"/>
        <v>0</v>
      </c>
      <c r="AG21" s="162">
        <f t="shared" si="1"/>
        <v>0</v>
      </c>
    </row>
  </sheetData>
  <mergeCells count="2">
    <mergeCell ref="A4:A11"/>
    <mergeCell ref="A14:A2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sheetPr>
  <dimension ref="B2:M117"/>
  <sheetViews>
    <sheetView showGridLines="0" topLeftCell="A43" zoomScale="90" zoomScaleNormal="90" workbookViewId="0">
      <selection activeCell="L55" sqref="L55"/>
    </sheetView>
  </sheetViews>
  <sheetFormatPr defaultRowHeight="15" x14ac:dyDescent="0.25"/>
  <cols>
    <col min="2" max="2" width="36.85546875" bestFit="1" customWidth="1"/>
    <col min="3" max="3" width="17.85546875" bestFit="1" customWidth="1"/>
    <col min="4" max="4" width="8.140625" bestFit="1" customWidth="1"/>
    <col min="5" max="5" width="9" customWidth="1"/>
    <col min="7" max="7" width="17" customWidth="1"/>
    <col min="8" max="8" width="21.85546875" bestFit="1" customWidth="1"/>
    <col min="9" max="9" width="6.5703125" bestFit="1" customWidth="1"/>
    <col min="10" max="10" width="6.140625" bestFit="1" customWidth="1"/>
    <col min="11" max="11" width="7.85546875" bestFit="1" customWidth="1"/>
    <col min="12" max="12" width="10.42578125" style="234" bestFit="1" customWidth="1"/>
    <col min="15" max="15" width="18.42578125" bestFit="1" customWidth="1"/>
  </cols>
  <sheetData>
    <row r="2" spans="2:12" x14ac:dyDescent="0.25">
      <c r="B2" s="2" t="s">
        <v>1160</v>
      </c>
      <c r="G2" s="2" t="s">
        <v>1161</v>
      </c>
    </row>
    <row r="3" spans="2:12" x14ac:dyDescent="0.25">
      <c r="B3" s="228" t="s">
        <v>1162</v>
      </c>
    </row>
    <row r="5" spans="2:12" x14ac:dyDescent="0.25">
      <c r="B5" s="2" t="s">
        <v>78</v>
      </c>
      <c r="G5" s="2" t="s">
        <v>78</v>
      </c>
    </row>
    <row r="6" spans="2:12" x14ac:dyDescent="0.25">
      <c r="B6" s="245" t="s">
        <v>1163</v>
      </c>
      <c r="C6" s="246" t="s">
        <v>1164</v>
      </c>
      <c r="D6" s="247" t="s">
        <v>1165</v>
      </c>
      <c r="G6" s="238" t="s">
        <v>1166</v>
      </c>
      <c r="H6" s="239" t="s">
        <v>1167</v>
      </c>
      <c r="I6" s="239" t="s">
        <v>1165</v>
      </c>
      <c r="J6" s="239" t="s">
        <v>1168</v>
      </c>
      <c r="K6" s="239" t="s">
        <v>1169</v>
      </c>
      <c r="L6" s="441" t="s">
        <v>71</v>
      </c>
    </row>
    <row r="7" spans="2:12" x14ac:dyDescent="0.25">
      <c r="B7" s="241" t="s">
        <v>30</v>
      </c>
      <c r="C7" t="s">
        <v>1170</v>
      </c>
      <c r="D7" s="249">
        <v>0</v>
      </c>
      <c r="G7" s="241" t="s">
        <v>1171</v>
      </c>
      <c r="H7" t="s">
        <v>1172</v>
      </c>
      <c r="I7" s="281">
        <v>25.09</v>
      </c>
      <c r="J7" s="281">
        <f t="shared" ref="J7:J17" si="0">I7-SUMIFS($D$7:$D$13,$C$7:$C$13,H7)</f>
        <v>1.9999999999988916E-3</v>
      </c>
      <c r="K7" s="433">
        <f t="shared" ref="K7:K17" si="1">IFERROR(J7/SUMIFS($D$7:$D$13,$C$7:$C$13,H7),0)</f>
        <v>7.9719387755057853E-5</v>
      </c>
      <c r="L7" s="527">
        <v>0</v>
      </c>
    </row>
    <row r="8" spans="2:12" x14ac:dyDescent="0.25">
      <c r="B8" s="241" t="s">
        <v>1173</v>
      </c>
      <c r="C8" t="s">
        <v>1174</v>
      </c>
      <c r="D8" s="249">
        <v>4.0000000000000001E-3</v>
      </c>
      <c r="G8" s="241" t="s">
        <v>1171</v>
      </c>
      <c r="H8" t="s">
        <v>1175</v>
      </c>
      <c r="I8" s="281">
        <v>35.804000000000002</v>
      </c>
      <c r="J8" s="281">
        <f t="shared" si="0"/>
        <v>0.16700000000000159</v>
      </c>
      <c r="K8" s="433">
        <f t="shared" si="1"/>
        <v>4.6861408087100929E-3</v>
      </c>
      <c r="L8" s="527">
        <v>1.894409</v>
      </c>
    </row>
    <row r="9" spans="2:12" x14ac:dyDescent="0.25">
      <c r="B9" s="241" t="s">
        <v>1176</v>
      </c>
      <c r="C9" t="s">
        <v>1177</v>
      </c>
      <c r="D9" s="249">
        <v>0</v>
      </c>
      <c r="G9" s="241" t="s">
        <v>1171</v>
      </c>
      <c r="H9" t="s">
        <v>1178</v>
      </c>
      <c r="I9" s="281">
        <v>0</v>
      </c>
      <c r="J9" s="281">
        <f t="shared" si="0"/>
        <v>0</v>
      </c>
      <c r="K9" s="433">
        <f t="shared" si="1"/>
        <v>0</v>
      </c>
      <c r="L9" s="527">
        <v>0</v>
      </c>
    </row>
    <row r="10" spans="2:12" x14ac:dyDescent="0.25">
      <c r="B10" s="241" t="s">
        <v>1179</v>
      </c>
      <c r="C10" t="s">
        <v>1180</v>
      </c>
      <c r="D10" s="249">
        <v>4.4379999999999997</v>
      </c>
      <c r="G10" s="241" t="s">
        <v>1171</v>
      </c>
      <c r="H10" t="s">
        <v>1174</v>
      </c>
      <c r="I10" s="281">
        <v>4.0000000000000001E-3</v>
      </c>
      <c r="J10" s="281">
        <f t="shared" si="0"/>
        <v>0</v>
      </c>
      <c r="K10" s="433">
        <f t="shared" si="1"/>
        <v>0</v>
      </c>
      <c r="L10" s="527">
        <v>4.1322999999999999E-2</v>
      </c>
    </row>
    <row r="11" spans="2:12" x14ac:dyDescent="0.25">
      <c r="B11" s="241" t="s">
        <v>971</v>
      </c>
      <c r="C11" t="s">
        <v>1175</v>
      </c>
      <c r="D11" s="249">
        <v>35.637</v>
      </c>
      <c r="G11" s="241" t="s">
        <v>1171</v>
      </c>
      <c r="H11" t="s">
        <v>1180</v>
      </c>
      <c r="I11" s="281">
        <v>4.4290000000000003</v>
      </c>
      <c r="J11" s="281">
        <f t="shared" si="0"/>
        <v>-8.9999999999994529E-3</v>
      </c>
      <c r="K11" s="433">
        <f t="shared" si="1"/>
        <v>-2.0279405137448069E-3</v>
      </c>
      <c r="L11" s="527">
        <v>0.247229</v>
      </c>
    </row>
    <row r="12" spans="2:12" x14ac:dyDescent="0.25">
      <c r="B12" s="241" t="s">
        <v>1181</v>
      </c>
      <c r="C12" t="s">
        <v>1172</v>
      </c>
      <c r="D12" s="249">
        <v>25.088000000000001</v>
      </c>
      <c r="G12" s="241" t="s">
        <v>1171</v>
      </c>
      <c r="H12" t="s">
        <v>1170</v>
      </c>
      <c r="I12" s="281">
        <v>0</v>
      </c>
      <c r="J12" s="281">
        <f t="shared" si="0"/>
        <v>0</v>
      </c>
      <c r="K12" s="433">
        <f t="shared" si="1"/>
        <v>0</v>
      </c>
      <c r="L12" s="527">
        <v>0</v>
      </c>
    </row>
    <row r="13" spans="2:12" x14ac:dyDescent="0.25">
      <c r="B13" s="241" t="s">
        <v>1182</v>
      </c>
      <c r="C13" t="s">
        <v>1183</v>
      </c>
      <c r="D13" s="249">
        <v>10.872</v>
      </c>
      <c r="G13" s="241" t="s">
        <v>1171</v>
      </c>
      <c r="H13" t="s">
        <v>1183</v>
      </c>
      <c r="I13" s="281">
        <v>10.85</v>
      </c>
      <c r="J13" s="281">
        <f t="shared" si="0"/>
        <v>-2.2000000000000242E-2</v>
      </c>
      <c r="K13" s="433">
        <f t="shared" si="1"/>
        <v>-2.0235467255335028E-3</v>
      </c>
      <c r="L13" s="527">
        <v>0</v>
      </c>
    </row>
    <row r="14" spans="2:12" x14ac:dyDescent="0.25">
      <c r="B14" s="241"/>
      <c r="D14" s="249"/>
      <c r="G14" s="241" t="s">
        <v>1171</v>
      </c>
      <c r="H14" t="s">
        <v>1184</v>
      </c>
      <c r="I14" s="281">
        <v>0</v>
      </c>
      <c r="J14" s="281">
        <f t="shared" si="0"/>
        <v>0</v>
      </c>
      <c r="K14" s="433">
        <f t="shared" si="1"/>
        <v>0</v>
      </c>
      <c r="L14" s="527">
        <v>0</v>
      </c>
    </row>
    <row r="15" spans="2:12" x14ac:dyDescent="0.25">
      <c r="B15" s="241"/>
      <c r="D15" s="244"/>
      <c r="G15" s="241" t="s">
        <v>1171</v>
      </c>
      <c r="H15" t="s">
        <v>1185</v>
      </c>
      <c r="I15" s="281">
        <v>0</v>
      </c>
      <c r="J15" s="281">
        <f t="shared" si="0"/>
        <v>0</v>
      </c>
      <c r="K15" s="433">
        <f t="shared" si="1"/>
        <v>0</v>
      </c>
      <c r="L15" s="527">
        <v>0</v>
      </c>
    </row>
    <row r="16" spans="2:12" x14ac:dyDescent="0.25">
      <c r="B16" s="241"/>
      <c r="D16" s="244"/>
      <c r="G16" s="241" t="s">
        <v>1171</v>
      </c>
      <c r="H16" t="s">
        <v>1186</v>
      </c>
      <c r="I16" s="281">
        <v>0</v>
      </c>
      <c r="J16" s="281">
        <f t="shared" si="0"/>
        <v>0</v>
      </c>
      <c r="K16" s="433">
        <f t="shared" si="1"/>
        <v>0</v>
      </c>
      <c r="L16" s="527">
        <v>0</v>
      </c>
    </row>
    <row r="17" spans="2:12" x14ac:dyDescent="0.25">
      <c r="B17" s="241"/>
      <c r="D17" s="244"/>
      <c r="G17" s="241" t="s">
        <v>1171</v>
      </c>
      <c r="H17" t="s">
        <v>1187</v>
      </c>
      <c r="I17" s="281">
        <v>0</v>
      </c>
      <c r="J17" s="281">
        <f t="shared" si="0"/>
        <v>0</v>
      </c>
      <c r="K17" s="433">
        <f t="shared" si="1"/>
        <v>0</v>
      </c>
      <c r="L17" s="527">
        <v>0</v>
      </c>
    </row>
    <row r="18" spans="2:12" x14ac:dyDescent="0.25">
      <c r="B18" s="241"/>
      <c r="D18" s="244"/>
      <c r="G18" s="241"/>
      <c r="I18" s="281"/>
      <c r="J18" s="281"/>
      <c r="K18" s="433"/>
      <c r="L18" s="435"/>
    </row>
    <row r="19" spans="2:12" x14ac:dyDescent="0.25">
      <c r="B19" s="252"/>
      <c r="C19" s="243" t="s">
        <v>91</v>
      </c>
      <c r="D19" s="253">
        <f>SUM(D7:D17)</f>
        <v>76.039000000000001</v>
      </c>
      <c r="G19" s="242"/>
      <c r="H19" s="243" t="s">
        <v>91</v>
      </c>
      <c r="I19" s="254">
        <f>SUM(I7:I17)</f>
        <v>76.176999999999992</v>
      </c>
      <c r="J19" s="254">
        <f>I19-D19</f>
        <v>0.13799999999999102</v>
      </c>
      <c r="K19" s="437">
        <f>J19/D19</f>
        <v>1.814858164888952E-3</v>
      </c>
      <c r="L19" s="438">
        <f>SUM(L7:L17)</f>
        <v>2.1829610000000002</v>
      </c>
    </row>
    <row r="22" spans="2:12" x14ac:dyDescent="0.25">
      <c r="B22" s="2" t="s">
        <v>79</v>
      </c>
      <c r="G22" s="2" t="s">
        <v>79</v>
      </c>
    </row>
    <row r="23" spans="2:12" x14ac:dyDescent="0.25">
      <c r="B23" s="245" t="s">
        <v>1163</v>
      </c>
      <c r="C23" s="246" t="s">
        <v>1164</v>
      </c>
      <c r="D23" s="247" t="s">
        <v>1165</v>
      </c>
      <c r="G23" s="238" t="s">
        <v>1166</v>
      </c>
      <c r="H23" s="239" t="s">
        <v>1167</v>
      </c>
      <c r="I23" s="239" t="s">
        <v>1165</v>
      </c>
      <c r="J23" s="239" t="s">
        <v>1168</v>
      </c>
      <c r="K23" s="239" t="s">
        <v>1169</v>
      </c>
      <c r="L23" s="441" t="s">
        <v>71</v>
      </c>
    </row>
    <row r="24" spans="2:12" x14ac:dyDescent="0.25">
      <c r="B24" s="241" t="s">
        <v>30</v>
      </c>
      <c r="C24" t="s">
        <v>1170</v>
      </c>
      <c r="D24" s="250">
        <v>0</v>
      </c>
      <c r="G24" s="241" t="s">
        <v>1171</v>
      </c>
      <c r="H24" t="s">
        <v>1172</v>
      </c>
      <c r="I24" s="234">
        <v>31.67</v>
      </c>
      <c r="J24" s="234">
        <f t="shared" ref="J24:J33" si="2">I24-SUMIFS($D$24:$D$33,$C$24:$C$33,H24)</f>
        <v>4.0000000000013358E-3</v>
      </c>
      <c r="K24" s="433">
        <f t="shared" ref="K24:K33" si="3">IFERROR(J24/SUMIFS($D$24:$D$33,$C$24:$C$33,H24),0)</f>
        <v>1.2631844880949081E-4</v>
      </c>
      <c r="L24" s="527">
        <v>0</v>
      </c>
    </row>
    <row r="25" spans="2:12" x14ac:dyDescent="0.25">
      <c r="B25" s="241" t="s">
        <v>1173</v>
      </c>
      <c r="C25" t="s">
        <v>1174</v>
      </c>
      <c r="D25" s="250">
        <v>0.73</v>
      </c>
      <c r="G25" s="241" t="s">
        <v>1171</v>
      </c>
      <c r="H25" t="s">
        <v>1175</v>
      </c>
      <c r="I25" s="234">
        <v>26.85</v>
      </c>
      <c r="J25" s="234">
        <f t="shared" si="2"/>
        <v>-1.9999999999988916E-3</v>
      </c>
      <c r="K25" s="433">
        <f t="shared" si="3"/>
        <v>-7.4482347683557708E-5</v>
      </c>
      <c r="L25" s="527">
        <v>1.4227209999999999</v>
      </c>
    </row>
    <row r="26" spans="2:12" x14ac:dyDescent="0.25">
      <c r="B26" s="241" t="s">
        <v>1176</v>
      </c>
      <c r="C26" t="s">
        <v>1177</v>
      </c>
      <c r="D26" s="250">
        <v>0</v>
      </c>
      <c r="G26" s="241" t="s">
        <v>1171</v>
      </c>
      <c r="H26" t="s">
        <v>1188</v>
      </c>
      <c r="I26" s="234">
        <v>1.85</v>
      </c>
      <c r="J26" s="234">
        <f t="shared" si="2"/>
        <v>1.0000000000001119E-3</v>
      </c>
      <c r="K26" s="433">
        <f t="shared" si="3"/>
        <v>5.4083288263932501E-4</v>
      </c>
      <c r="L26" s="527">
        <v>0.13267899999999999</v>
      </c>
    </row>
    <row r="27" spans="2:12" x14ac:dyDescent="0.25">
      <c r="B27" s="241" t="s">
        <v>1179</v>
      </c>
      <c r="C27" t="s">
        <v>1180</v>
      </c>
      <c r="D27" s="250">
        <v>1.601</v>
      </c>
      <c r="G27" s="241" t="s">
        <v>1171</v>
      </c>
      <c r="H27" t="s">
        <v>1174</v>
      </c>
      <c r="I27" s="234">
        <v>0.73</v>
      </c>
      <c r="J27" s="234">
        <f t="shared" si="2"/>
        <v>0</v>
      </c>
      <c r="K27" s="433">
        <f t="shared" si="3"/>
        <v>0</v>
      </c>
      <c r="L27" s="527">
        <v>5.4260000000000003E-2</v>
      </c>
    </row>
    <row r="28" spans="2:12" x14ac:dyDescent="0.25">
      <c r="B28" s="241" t="s">
        <v>1189</v>
      </c>
      <c r="C28" t="s">
        <v>1188</v>
      </c>
      <c r="D28" s="250">
        <v>1.849</v>
      </c>
      <c r="G28" s="241" t="s">
        <v>1171</v>
      </c>
      <c r="H28" t="s">
        <v>1180</v>
      </c>
      <c r="I28" s="234">
        <v>1.6</v>
      </c>
      <c r="J28" s="234">
        <f t="shared" si="2"/>
        <v>-9.9999999999988987E-4</v>
      </c>
      <c r="K28" s="433">
        <f t="shared" si="3"/>
        <v>-6.2460961898806364E-4</v>
      </c>
      <c r="L28" s="527">
        <v>9.9356E-2</v>
      </c>
    </row>
    <row r="29" spans="2:12" x14ac:dyDescent="0.25">
      <c r="B29" s="241" t="s">
        <v>1190</v>
      </c>
      <c r="C29" t="s">
        <v>1191</v>
      </c>
      <c r="D29" s="250">
        <v>0</v>
      </c>
      <c r="G29" s="241" t="s">
        <v>1171</v>
      </c>
      <c r="H29" t="s">
        <v>1183</v>
      </c>
      <c r="I29" s="234">
        <v>1.66</v>
      </c>
      <c r="J29" s="234">
        <f t="shared" si="2"/>
        <v>4.9999999999998934E-3</v>
      </c>
      <c r="K29" s="433">
        <f t="shared" si="3"/>
        <v>3.0211480362537118E-3</v>
      </c>
      <c r="L29" s="527">
        <v>0</v>
      </c>
    </row>
    <row r="30" spans="2:12" x14ac:dyDescent="0.25">
      <c r="B30" s="241" t="s">
        <v>971</v>
      </c>
      <c r="C30" t="s">
        <v>1175</v>
      </c>
      <c r="D30" s="250">
        <v>26.852</v>
      </c>
      <c r="G30" s="241" t="s">
        <v>1171</v>
      </c>
      <c r="H30" t="s">
        <v>1184</v>
      </c>
      <c r="I30" s="234">
        <v>0</v>
      </c>
      <c r="J30" s="234">
        <f t="shared" si="2"/>
        <v>0</v>
      </c>
      <c r="K30" s="433">
        <f t="shared" si="3"/>
        <v>0</v>
      </c>
      <c r="L30" s="527">
        <v>0</v>
      </c>
    </row>
    <row r="31" spans="2:12" x14ac:dyDescent="0.25">
      <c r="B31" s="241" t="s">
        <v>1181</v>
      </c>
      <c r="C31" t="s">
        <v>1172</v>
      </c>
      <c r="D31" s="250">
        <v>31.666</v>
      </c>
      <c r="G31" s="241" t="s">
        <v>1171</v>
      </c>
      <c r="H31" t="s">
        <v>1185</v>
      </c>
      <c r="I31" s="234">
        <v>0</v>
      </c>
      <c r="J31" s="234">
        <f t="shared" si="2"/>
        <v>0</v>
      </c>
      <c r="K31" s="433">
        <f t="shared" si="3"/>
        <v>0</v>
      </c>
      <c r="L31" s="527">
        <v>0</v>
      </c>
    </row>
    <row r="32" spans="2:12" x14ac:dyDescent="0.25">
      <c r="B32" s="241" t="s">
        <v>1182</v>
      </c>
      <c r="C32" t="s">
        <v>1183</v>
      </c>
      <c r="D32" s="250">
        <v>1.655</v>
      </c>
      <c r="G32" s="241" t="s">
        <v>1171</v>
      </c>
      <c r="H32" t="s">
        <v>1186</v>
      </c>
      <c r="I32" s="234">
        <v>0</v>
      </c>
      <c r="J32" s="234">
        <f t="shared" si="2"/>
        <v>0</v>
      </c>
      <c r="K32" s="433">
        <f t="shared" si="3"/>
        <v>0</v>
      </c>
      <c r="L32" s="527">
        <v>0</v>
      </c>
    </row>
    <row r="33" spans="2:12" x14ac:dyDescent="0.25">
      <c r="B33" s="241" t="s">
        <v>1192</v>
      </c>
      <c r="C33" t="s">
        <v>1193</v>
      </c>
      <c r="D33" s="250">
        <v>0.129</v>
      </c>
      <c r="G33" s="241" t="s">
        <v>1171</v>
      </c>
      <c r="H33" t="s">
        <v>1187</v>
      </c>
      <c r="I33" s="234">
        <v>0</v>
      </c>
      <c r="J33" s="234">
        <f t="shared" si="2"/>
        <v>0</v>
      </c>
      <c r="K33" s="433">
        <f t="shared" si="3"/>
        <v>0</v>
      </c>
      <c r="L33" s="527">
        <v>0</v>
      </c>
    </row>
    <row r="34" spans="2:12" x14ac:dyDescent="0.25">
      <c r="B34" s="241"/>
      <c r="C34" s="234"/>
      <c r="D34" s="249"/>
      <c r="G34" s="241"/>
      <c r="I34" s="231"/>
      <c r="J34" s="231"/>
      <c r="K34" s="433"/>
      <c r="L34" s="527"/>
    </row>
    <row r="35" spans="2:12" x14ac:dyDescent="0.25">
      <c r="B35" s="242"/>
      <c r="C35" s="243" t="s">
        <v>91</v>
      </c>
      <c r="D35" s="253">
        <f>SUM(D24:D33)</f>
        <v>64.481999999999999</v>
      </c>
      <c r="G35" s="242"/>
      <c r="H35" s="243" t="s">
        <v>91</v>
      </c>
      <c r="I35" s="254">
        <f>SUM(I24:I33)</f>
        <v>64.36</v>
      </c>
      <c r="J35" s="254">
        <f>I35-D35</f>
        <v>-0.12199999999999989</v>
      </c>
      <c r="K35" s="437">
        <f>J35/D35</f>
        <v>-1.8920008684594133E-3</v>
      </c>
      <c r="L35" s="438">
        <f>SUM(L24:L33)</f>
        <v>1.7090159999999999</v>
      </c>
    </row>
    <row r="36" spans="2:12" x14ac:dyDescent="0.25">
      <c r="I36" s="231"/>
      <c r="J36" s="231"/>
      <c r="K36" s="232"/>
      <c r="L36" s="434"/>
    </row>
    <row r="37" spans="2:12" x14ac:dyDescent="0.25">
      <c r="I37" s="231"/>
      <c r="J37" s="231"/>
      <c r="K37" s="232"/>
      <c r="L37" s="440"/>
    </row>
    <row r="38" spans="2:12" x14ac:dyDescent="0.25">
      <c r="B38" s="2" t="s">
        <v>75</v>
      </c>
      <c r="G38" s="2" t="s">
        <v>75</v>
      </c>
    </row>
    <row r="39" spans="2:12" x14ac:dyDescent="0.25">
      <c r="B39" s="245" t="s">
        <v>1163</v>
      </c>
      <c r="C39" s="246" t="s">
        <v>1164</v>
      </c>
      <c r="D39" s="247" t="s">
        <v>1165</v>
      </c>
      <c r="G39" s="238" t="s">
        <v>1166</v>
      </c>
      <c r="H39" s="239" t="s">
        <v>1167</v>
      </c>
      <c r="I39" s="239" t="s">
        <v>1165</v>
      </c>
      <c r="J39" s="239" t="s">
        <v>1168</v>
      </c>
      <c r="K39" s="240" t="s">
        <v>1169</v>
      </c>
      <c r="L39" s="439" t="s">
        <v>71</v>
      </c>
    </row>
    <row r="40" spans="2:12" x14ac:dyDescent="0.25">
      <c r="B40" s="241" t="s">
        <v>1194</v>
      </c>
      <c r="C40" t="s">
        <v>1195</v>
      </c>
      <c r="D40" s="250">
        <v>0.19500000000000001</v>
      </c>
      <c r="G40" s="442" t="s">
        <v>1171</v>
      </c>
      <c r="H40" s="443" t="s">
        <v>1172</v>
      </c>
      <c r="I40" s="444">
        <v>0.31</v>
      </c>
      <c r="J40" s="444">
        <f t="shared" ref="J40:J53" si="4">I40-SUMIFS($D$40:$D$50,$C$40:$C$50,H40)</f>
        <v>0.31</v>
      </c>
      <c r="K40" s="445">
        <f t="shared" ref="K40:K53" si="5">IFERROR(J40/SUMIFS($D$40:$D$50,$C$40:$C$50,H40),0)</f>
        <v>0</v>
      </c>
      <c r="L40" s="528">
        <v>0</v>
      </c>
    </row>
    <row r="41" spans="2:12" x14ac:dyDescent="0.25">
      <c r="B41" s="241" t="s">
        <v>1173</v>
      </c>
      <c r="C41" t="s">
        <v>1174</v>
      </c>
      <c r="D41" s="250">
        <v>92.248999999999995</v>
      </c>
      <c r="G41" s="241" t="s">
        <v>1171</v>
      </c>
      <c r="H41" t="s">
        <v>1175</v>
      </c>
      <c r="I41" s="234">
        <v>10.27</v>
      </c>
      <c r="J41" s="234">
        <f t="shared" si="4"/>
        <v>-0.20500000000000007</v>
      </c>
      <c r="K41" s="433">
        <f t="shared" si="5"/>
        <v>-1.9570405727923634E-2</v>
      </c>
      <c r="L41" s="527">
        <v>0.54593599999999998</v>
      </c>
    </row>
    <row r="42" spans="2:12" x14ac:dyDescent="0.25">
      <c r="B42" s="241" t="s">
        <v>1196</v>
      </c>
      <c r="C42" t="s">
        <v>1195</v>
      </c>
      <c r="D42" s="250">
        <v>7.45</v>
      </c>
      <c r="G42" s="241" t="s">
        <v>1171</v>
      </c>
      <c r="H42" t="s">
        <v>1188</v>
      </c>
      <c r="I42" s="234">
        <v>109.36</v>
      </c>
      <c r="J42" s="234">
        <f t="shared" si="4"/>
        <v>0.29999999999999716</v>
      </c>
      <c r="K42" s="433">
        <f t="shared" si="5"/>
        <v>2.7507793874930971E-3</v>
      </c>
      <c r="L42" s="527">
        <v>7.8433000000000002</v>
      </c>
    </row>
    <row r="43" spans="2:12" x14ac:dyDescent="0.25">
      <c r="B43" s="241" t="s">
        <v>1197</v>
      </c>
      <c r="C43" t="s">
        <v>1195</v>
      </c>
      <c r="D43" s="250">
        <v>0</v>
      </c>
      <c r="G43" s="241" t="s">
        <v>1171</v>
      </c>
      <c r="H43" t="s">
        <v>1195</v>
      </c>
      <c r="I43" s="234">
        <v>7.65</v>
      </c>
      <c r="J43" s="234">
        <f t="shared" si="4"/>
        <v>4.9999999999998934E-3</v>
      </c>
      <c r="K43" s="433">
        <f t="shared" si="5"/>
        <v>6.5402223675603576E-4</v>
      </c>
      <c r="L43" s="527">
        <v>0.589364</v>
      </c>
    </row>
    <row r="44" spans="2:12" x14ac:dyDescent="0.25">
      <c r="B44" s="241" t="s">
        <v>1179</v>
      </c>
      <c r="C44" t="s">
        <v>1180</v>
      </c>
      <c r="D44" s="250">
        <v>7.9000000000000001E-2</v>
      </c>
      <c r="G44" s="241" t="s">
        <v>1171</v>
      </c>
      <c r="H44" t="s">
        <v>1174</v>
      </c>
      <c r="I44" s="234">
        <v>92.25</v>
      </c>
      <c r="J44" s="234">
        <f t="shared" si="4"/>
        <v>1.0000000000047748E-3</v>
      </c>
      <c r="K44" s="433">
        <f t="shared" si="5"/>
        <v>1.0840225910359733E-5</v>
      </c>
      <c r="L44" s="527">
        <v>6.8564930000000004</v>
      </c>
    </row>
    <row r="45" spans="2:12" x14ac:dyDescent="0.25">
      <c r="B45" s="241" t="s">
        <v>1189</v>
      </c>
      <c r="C45" t="s">
        <v>1188</v>
      </c>
      <c r="D45" s="250">
        <v>109.06</v>
      </c>
      <c r="G45" s="241" t="s">
        <v>1171</v>
      </c>
      <c r="H45" t="s">
        <v>1193</v>
      </c>
      <c r="I45" s="234">
        <v>7.9</v>
      </c>
      <c r="J45" s="234">
        <f t="shared" si="4"/>
        <v>0.29100000000000037</v>
      </c>
      <c r="K45" s="433">
        <f t="shared" si="5"/>
        <v>3.8244184518333599E-2</v>
      </c>
      <c r="L45" s="527">
        <v>0</v>
      </c>
    </row>
    <row r="46" spans="2:12" x14ac:dyDescent="0.25">
      <c r="B46" s="241" t="s">
        <v>1190</v>
      </c>
      <c r="C46" t="s">
        <v>1191</v>
      </c>
      <c r="D46" s="250">
        <v>0</v>
      </c>
      <c r="G46" s="241" t="s">
        <v>1171</v>
      </c>
      <c r="H46" t="s">
        <v>1185</v>
      </c>
      <c r="I46" s="234">
        <v>2.0460000000000001E-5</v>
      </c>
      <c r="J46" s="234">
        <f t="shared" si="4"/>
        <v>2.0460000000000001E-5</v>
      </c>
      <c r="K46" s="433">
        <f t="shared" si="5"/>
        <v>0</v>
      </c>
      <c r="L46" s="527">
        <v>0</v>
      </c>
    </row>
    <row r="47" spans="2:12" x14ac:dyDescent="0.25">
      <c r="B47" s="241" t="s">
        <v>971</v>
      </c>
      <c r="C47" t="s">
        <v>1175</v>
      </c>
      <c r="D47" s="250">
        <v>10.475</v>
      </c>
      <c r="G47" s="241" t="s">
        <v>1171</v>
      </c>
      <c r="H47" t="s">
        <v>1186</v>
      </c>
      <c r="I47" s="234">
        <v>0</v>
      </c>
      <c r="J47" s="234">
        <f t="shared" si="4"/>
        <v>0</v>
      </c>
      <c r="K47" s="433">
        <f t="shared" si="5"/>
        <v>0</v>
      </c>
      <c r="L47" s="527">
        <v>0</v>
      </c>
    </row>
    <row r="48" spans="2:12" x14ac:dyDescent="0.25">
      <c r="B48" s="241" t="s">
        <v>1198</v>
      </c>
      <c r="C48" t="s">
        <v>1191</v>
      </c>
      <c r="D48" s="250">
        <v>1.357</v>
      </c>
      <c r="G48" s="241" t="s">
        <v>1171</v>
      </c>
      <c r="H48" t="s">
        <v>1199</v>
      </c>
      <c r="I48" s="234">
        <v>0.25</v>
      </c>
      <c r="J48" s="234">
        <f t="shared" si="4"/>
        <v>0.25</v>
      </c>
      <c r="K48" s="433">
        <f t="shared" si="5"/>
        <v>0</v>
      </c>
      <c r="L48" s="527">
        <v>1.3498E-2</v>
      </c>
    </row>
    <row r="49" spans="2:12" x14ac:dyDescent="0.25">
      <c r="B49" s="241" t="s">
        <v>1181</v>
      </c>
      <c r="C49" t="s">
        <v>1172</v>
      </c>
      <c r="D49" s="250">
        <v>0</v>
      </c>
      <c r="G49" s="241" t="s">
        <v>1171</v>
      </c>
      <c r="H49" t="s">
        <v>1187</v>
      </c>
      <c r="I49" s="234">
        <v>0</v>
      </c>
      <c r="J49" s="234">
        <f t="shared" si="4"/>
        <v>0</v>
      </c>
      <c r="K49" s="433">
        <f t="shared" si="5"/>
        <v>0</v>
      </c>
      <c r="L49" s="527">
        <v>0</v>
      </c>
    </row>
    <row r="50" spans="2:12" x14ac:dyDescent="0.25">
      <c r="B50" s="241" t="s">
        <v>1192</v>
      </c>
      <c r="C50" t="s">
        <v>1193</v>
      </c>
      <c r="D50" s="250">
        <v>7.609</v>
      </c>
      <c r="G50" s="241" t="s">
        <v>1171</v>
      </c>
      <c r="H50" t="s">
        <v>1200</v>
      </c>
      <c r="I50" s="234">
        <v>0</v>
      </c>
      <c r="J50" s="234">
        <f t="shared" si="4"/>
        <v>0</v>
      </c>
      <c r="K50" s="433">
        <f t="shared" si="5"/>
        <v>0</v>
      </c>
      <c r="L50" s="527">
        <v>0</v>
      </c>
    </row>
    <row r="51" spans="2:12" x14ac:dyDescent="0.25">
      <c r="B51" s="241"/>
      <c r="D51" s="244"/>
      <c r="G51" s="241" t="s">
        <v>1171</v>
      </c>
      <c r="H51" t="s">
        <v>1201</v>
      </c>
      <c r="I51" s="234">
        <v>0</v>
      </c>
      <c r="J51" s="234">
        <f t="shared" si="4"/>
        <v>0</v>
      </c>
      <c r="K51" s="433">
        <f t="shared" si="5"/>
        <v>0</v>
      </c>
      <c r="L51" s="527">
        <v>0</v>
      </c>
    </row>
    <row r="52" spans="2:12" x14ac:dyDescent="0.25">
      <c r="B52" s="241"/>
      <c r="D52" s="244"/>
      <c r="G52" s="241" t="s">
        <v>1171</v>
      </c>
      <c r="H52" t="s">
        <v>1202</v>
      </c>
      <c r="I52" s="234">
        <v>0</v>
      </c>
      <c r="J52" s="234">
        <f t="shared" si="4"/>
        <v>0</v>
      </c>
      <c r="K52" s="433">
        <f t="shared" si="5"/>
        <v>0</v>
      </c>
      <c r="L52" s="529">
        <v>0</v>
      </c>
    </row>
    <row r="53" spans="2:12" x14ac:dyDescent="0.25">
      <c r="B53" s="241"/>
      <c r="D53" s="244"/>
      <c r="G53" s="241" t="s">
        <v>1171</v>
      </c>
      <c r="H53" t="s">
        <v>1203</v>
      </c>
      <c r="I53" s="234">
        <v>0</v>
      </c>
      <c r="J53" s="234">
        <f t="shared" si="4"/>
        <v>0</v>
      </c>
      <c r="K53" s="433">
        <f t="shared" si="5"/>
        <v>0</v>
      </c>
      <c r="L53" s="435">
        <v>0</v>
      </c>
    </row>
    <row r="54" spans="2:12" x14ac:dyDescent="0.25">
      <c r="B54" s="241"/>
      <c r="D54" s="244"/>
      <c r="G54" s="241"/>
      <c r="I54" s="231"/>
      <c r="J54" s="231"/>
      <c r="K54" s="433"/>
      <c r="L54" s="435"/>
    </row>
    <row r="55" spans="2:12" x14ac:dyDescent="0.25">
      <c r="B55" s="242"/>
      <c r="C55" s="243" t="s">
        <v>91</v>
      </c>
      <c r="D55" s="253">
        <f>SUM(D40:D53)</f>
        <v>228.47399999999999</v>
      </c>
      <c r="G55" s="242"/>
      <c r="H55" s="243" t="s">
        <v>91</v>
      </c>
      <c r="I55" s="254">
        <f>SUM(I40:I53)</f>
        <v>227.99002046000001</v>
      </c>
      <c r="J55" s="254">
        <f>I55-D55</f>
        <v>-0.48397953999997867</v>
      </c>
      <c r="K55" s="437">
        <f>J55/D55</f>
        <v>-2.1183134185945827E-3</v>
      </c>
      <c r="L55" s="438">
        <f>SUM(L40:L53)</f>
        <v>15.848591000000001</v>
      </c>
    </row>
    <row r="58" spans="2:12" x14ac:dyDescent="0.25">
      <c r="B58" s="2" t="s">
        <v>1204</v>
      </c>
      <c r="G58" s="2" t="s">
        <v>1204</v>
      </c>
    </row>
    <row r="59" spans="2:12" x14ac:dyDescent="0.25">
      <c r="B59" s="245" t="s">
        <v>1163</v>
      </c>
      <c r="C59" s="246" t="s">
        <v>1164</v>
      </c>
      <c r="D59" s="247" t="s">
        <v>1165</v>
      </c>
      <c r="G59" s="238" t="s">
        <v>1166</v>
      </c>
      <c r="H59" s="239" t="s">
        <v>1167</v>
      </c>
      <c r="I59" s="239" t="s">
        <v>1165</v>
      </c>
      <c r="J59" s="239" t="s">
        <v>1168</v>
      </c>
      <c r="K59" s="239" t="s">
        <v>1169</v>
      </c>
      <c r="L59" s="441" t="s">
        <v>71</v>
      </c>
    </row>
    <row r="60" spans="2:12" x14ac:dyDescent="0.25">
      <c r="B60" s="241" t="s">
        <v>1205</v>
      </c>
      <c r="C60" t="s">
        <v>1206</v>
      </c>
      <c r="D60" s="248">
        <v>0</v>
      </c>
      <c r="G60" s="241" t="s">
        <v>1171</v>
      </c>
      <c r="H60" t="s">
        <v>1172</v>
      </c>
      <c r="I60" s="234">
        <v>27.93</v>
      </c>
      <c r="J60" s="234">
        <f t="shared" ref="J60:J76" si="6">I60-SUMIFS($D$60:$D$84,$C$60:$C$84,H60)</f>
        <v>-4.0000000000013358E-3</v>
      </c>
      <c r="K60" s="433">
        <f t="shared" ref="K60:K76" si="7">IFERROR(J60/SUMIFS($D$60:$D$84,$C$60:$C$84,H60),0)</f>
        <v>-1.4319467315820634E-4</v>
      </c>
      <c r="L60" s="530">
        <v>0</v>
      </c>
    </row>
    <row r="61" spans="2:12" x14ac:dyDescent="0.25">
      <c r="B61" s="241" t="s">
        <v>1207</v>
      </c>
      <c r="C61" t="s">
        <v>1208</v>
      </c>
      <c r="D61" s="249">
        <v>1.7929999999999999</v>
      </c>
      <c r="G61" s="241" t="s">
        <v>1171</v>
      </c>
      <c r="H61" t="s">
        <v>1175</v>
      </c>
      <c r="I61" s="234">
        <v>17.12</v>
      </c>
      <c r="J61" s="234">
        <f t="shared" si="6"/>
        <v>0</v>
      </c>
      <c r="K61" s="433">
        <f t="shared" si="7"/>
        <v>0</v>
      </c>
      <c r="L61" s="530">
        <v>0.90825</v>
      </c>
    </row>
    <row r="62" spans="2:12" x14ac:dyDescent="0.25">
      <c r="B62" s="241" t="s">
        <v>1209</v>
      </c>
      <c r="C62" t="s">
        <v>1191</v>
      </c>
      <c r="D62" s="249">
        <v>0.32151999999999997</v>
      </c>
      <c r="G62" s="241" t="s">
        <v>1171</v>
      </c>
      <c r="H62" t="s">
        <v>1188</v>
      </c>
      <c r="I62" s="234">
        <v>2.95</v>
      </c>
      <c r="J62" s="234">
        <f t="shared" si="6"/>
        <v>-4.0000000000000036E-3</v>
      </c>
      <c r="K62" s="433">
        <f t="shared" si="7"/>
        <v>-1.3540961408259997E-3</v>
      </c>
      <c r="L62" s="530">
        <v>0.21099100000000001</v>
      </c>
    </row>
    <row r="63" spans="2:12" x14ac:dyDescent="0.25">
      <c r="B63" s="241" t="s">
        <v>1210</v>
      </c>
      <c r="C63" t="s">
        <v>1211</v>
      </c>
      <c r="D63" s="249">
        <v>0</v>
      </c>
      <c r="G63" s="241" t="s">
        <v>1171</v>
      </c>
      <c r="H63" t="s">
        <v>1174</v>
      </c>
      <c r="I63" s="234">
        <v>8.9700000000000006</v>
      </c>
      <c r="J63" s="234">
        <f t="shared" si="6"/>
        <v>3.0000000000001137E-3</v>
      </c>
      <c r="K63" s="433">
        <f t="shared" si="7"/>
        <v>3.3456005352962124E-4</v>
      </c>
      <c r="L63" s="530">
        <v>0.66494299999999995</v>
      </c>
    </row>
    <row r="64" spans="2:12" x14ac:dyDescent="0.25">
      <c r="B64" s="241" t="s">
        <v>1212</v>
      </c>
      <c r="C64" t="s">
        <v>1191</v>
      </c>
      <c r="D64" s="248">
        <v>0</v>
      </c>
      <c r="G64" s="241" t="s">
        <v>1171</v>
      </c>
      <c r="H64" t="s">
        <v>1191</v>
      </c>
      <c r="I64" s="234">
        <v>1.9</v>
      </c>
      <c r="J64" s="234">
        <f t="shared" si="6"/>
        <v>-2.7800000000000047E-3</v>
      </c>
      <c r="K64" s="433">
        <f t="shared" si="7"/>
        <v>-1.461020191509268E-3</v>
      </c>
      <c r="L64" s="530">
        <v>0.14299300000000001</v>
      </c>
    </row>
    <row r="65" spans="2:12" x14ac:dyDescent="0.25">
      <c r="B65" s="241" t="s">
        <v>1173</v>
      </c>
      <c r="C65" t="s">
        <v>1174</v>
      </c>
      <c r="D65" s="249">
        <v>8.8030000000000008</v>
      </c>
      <c r="G65" s="241" t="s">
        <v>1171</v>
      </c>
      <c r="H65" t="s">
        <v>1180</v>
      </c>
      <c r="I65" s="234">
        <v>0.54</v>
      </c>
      <c r="J65" s="234">
        <f t="shared" si="6"/>
        <v>-2.0799999999999708E-3</v>
      </c>
      <c r="K65" s="433">
        <f t="shared" si="7"/>
        <v>-3.8370720188901468E-3</v>
      </c>
      <c r="L65" s="530">
        <v>3.3556999999999997E-2</v>
      </c>
    </row>
    <row r="66" spans="2:12" x14ac:dyDescent="0.25">
      <c r="B66" s="241" t="s">
        <v>1213</v>
      </c>
      <c r="C66" t="s">
        <v>1211</v>
      </c>
      <c r="D66" s="248">
        <v>0</v>
      </c>
      <c r="G66" s="241" t="s">
        <v>1171</v>
      </c>
      <c r="H66" t="s">
        <v>1183</v>
      </c>
      <c r="I66" s="234">
        <v>0.04</v>
      </c>
      <c r="J66" s="234">
        <f t="shared" si="6"/>
        <v>4.0000000000000036E-3</v>
      </c>
      <c r="K66" s="433">
        <f t="shared" si="7"/>
        <v>0.11111111111111122</v>
      </c>
      <c r="L66" s="530">
        <v>0</v>
      </c>
    </row>
    <row r="67" spans="2:12" x14ac:dyDescent="0.25">
      <c r="B67" s="241" t="s">
        <v>1214</v>
      </c>
      <c r="C67" t="s">
        <v>1211</v>
      </c>
      <c r="D67" s="248">
        <v>0</v>
      </c>
      <c r="G67" s="241" t="s">
        <v>1171</v>
      </c>
      <c r="H67" t="s">
        <v>1185</v>
      </c>
      <c r="I67" s="234">
        <v>0</v>
      </c>
      <c r="J67" s="234">
        <f t="shared" si="6"/>
        <v>0</v>
      </c>
      <c r="K67" s="433">
        <f t="shared" si="7"/>
        <v>0</v>
      </c>
      <c r="L67" s="530">
        <v>0</v>
      </c>
    </row>
    <row r="68" spans="2:12" x14ac:dyDescent="0.25">
      <c r="B68" s="241" t="s">
        <v>1176</v>
      </c>
      <c r="C68" t="s">
        <v>1195</v>
      </c>
      <c r="D68" s="249">
        <v>0</v>
      </c>
      <c r="G68" s="241" t="s">
        <v>1171</v>
      </c>
      <c r="H68" t="s">
        <v>1186</v>
      </c>
      <c r="I68" s="234">
        <v>0</v>
      </c>
      <c r="J68" s="234">
        <f t="shared" si="6"/>
        <v>0</v>
      </c>
      <c r="K68" s="433">
        <f t="shared" si="7"/>
        <v>0</v>
      </c>
      <c r="L68" s="530">
        <v>0</v>
      </c>
    </row>
    <row r="69" spans="2:12" x14ac:dyDescent="0.25">
      <c r="B69" s="241" t="s">
        <v>1215</v>
      </c>
      <c r="C69" t="s">
        <v>1180</v>
      </c>
      <c r="D69" s="249">
        <v>0.54208000000000001</v>
      </c>
      <c r="G69" s="241" t="s">
        <v>1171</v>
      </c>
      <c r="H69" t="s">
        <v>1206</v>
      </c>
      <c r="I69" s="234">
        <v>0</v>
      </c>
      <c r="J69" s="234">
        <f t="shared" si="6"/>
        <v>0</v>
      </c>
      <c r="K69" s="433">
        <f t="shared" si="7"/>
        <v>0</v>
      </c>
      <c r="L69" s="530">
        <v>0</v>
      </c>
    </row>
    <row r="70" spans="2:12" x14ac:dyDescent="0.25">
      <c r="B70" s="241" t="s">
        <v>1198</v>
      </c>
      <c r="C70" t="s">
        <v>1191</v>
      </c>
      <c r="D70" s="249">
        <v>1.26126</v>
      </c>
      <c r="G70" s="241" t="s">
        <v>1171</v>
      </c>
      <c r="H70" t="s">
        <v>1211</v>
      </c>
      <c r="I70" s="234">
        <v>0</v>
      </c>
      <c r="J70" s="234">
        <f t="shared" si="6"/>
        <v>0</v>
      </c>
      <c r="K70" s="433">
        <f t="shared" si="7"/>
        <v>0</v>
      </c>
      <c r="L70" s="530">
        <v>0</v>
      </c>
    </row>
    <row r="71" spans="2:12" x14ac:dyDescent="0.25">
      <c r="B71" s="241" t="s">
        <v>1189</v>
      </c>
      <c r="C71" t="s">
        <v>1188</v>
      </c>
      <c r="D71" s="249">
        <v>2.9540000000000002</v>
      </c>
      <c r="G71" s="241" t="s">
        <v>1171</v>
      </c>
      <c r="H71" t="s">
        <v>1208</v>
      </c>
      <c r="I71" s="234">
        <v>1.7929999999999999</v>
      </c>
      <c r="J71" s="234">
        <f t="shared" si="6"/>
        <v>0</v>
      </c>
      <c r="K71" s="433">
        <f t="shared" si="7"/>
        <v>0</v>
      </c>
      <c r="L71" s="530">
        <v>0.16878599999999999</v>
      </c>
    </row>
    <row r="72" spans="2:12" x14ac:dyDescent="0.25">
      <c r="B72" s="241" t="s">
        <v>1216</v>
      </c>
      <c r="C72" t="s">
        <v>1211</v>
      </c>
      <c r="D72" s="248">
        <v>0</v>
      </c>
      <c r="G72" s="241" t="s">
        <v>1171</v>
      </c>
      <c r="H72" t="s">
        <v>1217</v>
      </c>
      <c r="I72" s="234">
        <v>0</v>
      </c>
      <c r="J72" s="234">
        <f t="shared" si="6"/>
        <v>0</v>
      </c>
      <c r="K72" s="433">
        <f t="shared" si="7"/>
        <v>0</v>
      </c>
      <c r="L72" s="531">
        <v>0</v>
      </c>
    </row>
    <row r="73" spans="2:12" x14ac:dyDescent="0.25">
      <c r="B73" s="241" t="s">
        <v>1218</v>
      </c>
      <c r="C73" t="s">
        <v>1191</v>
      </c>
      <c r="D73" s="249">
        <v>8.3000000000000004E-2</v>
      </c>
      <c r="G73" s="241" t="s">
        <v>1171</v>
      </c>
      <c r="H73" t="s">
        <v>1187</v>
      </c>
      <c r="I73" s="234">
        <v>0</v>
      </c>
      <c r="J73" s="234">
        <f t="shared" si="6"/>
        <v>0</v>
      </c>
      <c r="K73" s="433">
        <f t="shared" si="7"/>
        <v>0</v>
      </c>
      <c r="L73" s="530">
        <v>0</v>
      </c>
    </row>
    <row r="74" spans="2:12" x14ac:dyDescent="0.25">
      <c r="B74" s="241" t="s">
        <v>1219</v>
      </c>
      <c r="C74" t="s">
        <v>1206</v>
      </c>
      <c r="D74" s="248">
        <v>0</v>
      </c>
      <c r="G74" s="241" t="s">
        <v>1171</v>
      </c>
      <c r="H74" t="s">
        <v>1220</v>
      </c>
      <c r="I74" s="234">
        <v>0</v>
      </c>
      <c r="J74" s="234">
        <f t="shared" si="6"/>
        <v>0</v>
      </c>
      <c r="K74" s="433">
        <f t="shared" si="7"/>
        <v>0</v>
      </c>
      <c r="L74" s="530">
        <v>0</v>
      </c>
    </row>
    <row r="75" spans="2:12" x14ac:dyDescent="0.25">
      <c r="B75" s="241" t="s">
        <v>1221</v>
      </c>
      <c r="C75" t="s">
        <v>1180</v>
      </c>
      <c r="D75" s="248">
        <v>0</v>
      </c>
      <c r="G75" s="241" t="s">
        <v>1171</v>
      </c>
      <c r="H75" t="s">
        <v>1222</v>
      </c>
      <c r="I75" s="234">
        <v>0</v>
      </c>
      <c r="J75" s="234">
        <f t="shared" si="6"/>
        <v>0</v>
      </c>
      <c r="K75" s="433">
        <f t="shared" si="7"/>
        <v>0</v>
      </c>
      <c r="L75" s="530">
        <v>0</v>
      </c>
    </row>
    <row r="76" spans="2:12" x14ac:dyDescent="0.25">
      <c r="B76" s="241" t="s">
        <v>1190</v>
      </c>
      <c r="C76" t="s">
        <v>1191</v>
      </c>
      <c r="D76" s="248">
        <v>0</v>
      </c>
      <c r="G76" s="241" t="s">
        <v>1171</v>
      </c>
      <c r="H76" t="s">
        <v>1203</v>
      </c>
      <c r="I76" s="234">
        <v>0</v>
      </c>
      <c r="J76" s="234">
        <f t="shared" si="6"/>
        <v>0</v>
      </c>
      <c r="K76" s="433">
        <f t="shared" si="7"/>
        <v>0</v>
      </c>
      <c r="L76" s="530">
        <v>0</v>
      </c>
    </row>
    <row r="77" spans="2:12" x14ac:dyDescent="0.25">
      <c r="B77" s="241" t="s">
        <v>1223</v>
      </c>
      <c r="C77" t="s">
        <v>1211</v>
      </c>
      <c r="D77" s="248">
        <v>0</v>
      </c>
      <c r="G77" s="241"/>
      <c r="L77" s="249"/>
    </row>
    <row r="78" spans="2:12" x14ac:dyDescent="0.25">
      <c r="B78" s="241" t="s">
        <v>1224</v>
      </c>
      <c r="C78" t="s">
        <v>1174</v>
      </c>
      <c r="D78" s="249">
        <v>0.16400000000000001</v>
      </c>
      <c r="G78" s="241"/>
      <c r="L78" s="249"/>
    </row>
    <row r="79" spans="2:12" x14ac:dyDescent="0.25">
      <c r="B79" s="241" t="s">
        <v>1225</v>
      </c>
      <c r="C79" t="s">
        <v>1191</v>
      </c>
      <c r="D79" s="249">
        <v>0.224</v>
      </c>
      <c r="G79" s="241"/>
      <c r="L79" s="249"/>
    </row>
    <row r="80" spans="2:12" x14ac:dyDescent="0.25">
      <c r="B80" s="241" t="s">
        <v>1226</v>
      </c>
      <c r="C80" t="s">
        <v>1191</v>
      </c>
      <c r="D80" s="249">
        <v>1.2999999999999999E-2</v>
      </c>
      <c r="G80" s="241"/>
      <c r="L80" s="249"/>
    </row>
    <row r="81" spans="2:13" x14ac:dyDescent="0.25">
      <c r="B81" s="241" t="s">
        <v>971</v>
      </c>
      <c r="C81" t="s">
        <v>1175</v>
      </c>
      <c r="D81" s="250">
        <v>17.12</v>
      </c>
      <c r="E81" s="231"/>
      <c r="G81" s="241"/>
      <c r="L81" s="249"/>
    </row>
    <row r="82" spans="2:13" x14ac:dyDescent="0.25">
      <c r="B82" s="241" t="s">
        <v>1181</v>
      </c>
      <c r="C82" t="s">
        <v>1172</v>
      </c>
      <c r="D82" s="249">
        <v>27.934000000000001</v>
      </c>
      <c r="G82" s="241"/>
      <c r="L82" s="249"/>
    </row>
    <row r="83" spans="2:13" x14ac:dyDescent="0.25">
      <c r="B83" s="241" t="s">
        <v>1182</v>
      </c>
      <c r="C83" t="s">
        <v>1183</v>
      </c>
      <c r="D83" s="249">
        <v>3.5999999999999997E-2</v>
      </c>
      <c r="G83" s="241"/>
      <c r="L83" s="249"/>
    </row>
    <row r="84" spans="2:13" x14ac:dyDescent="0.25">
      <c r="B84" s="241" t="s">
        <v>1192</v>
      </c>
      <c r="C84" t="s">
        <v>1193</v>
      </c>
      <c r="D84" s="249">
        <v>0.20599999999999999</v>
      </c>
      <c r="G84" s="241"/>
      <c r="L84" s="249"/>
    </row>
    <row r="85" spans="2:13" x14ac:dyDescent="0.25">
      <c r="B85" s="241"/>
      <c r="D85" s="249"/>
      <c r="G85" s="241"/>
      <c r="L85" s="249"/>
    </row>
    <row r="86" spans="2:13" x14ac:dyDescent="0.25">
      <c r="B86" s="242"/>
      <c r="C86" s="243" t="s">
        <v>91</v>
      </c>
      <c r="D86" s="253">
        <f>SUM(D60:D84)</f>
        <v>61.454860000000011</v>
      </c>
      <c r="G86" s="242"/>
      <c r="H86" s="243" t="s">
        <v>91</v>
      </c>
      <c r="I86" s="254">
        <f>SUM(I60:I84)</f>
        <v>61.242999999999995</v>
      </c>
      <c r="J86" s="254">
        <f>I86-D86</f>
        <v>-0.2118600000000157</v>
      </c>
      <c r="K86" s="437">
        <f>J86/D86</f>
        <v>-3.4474083904839367E-3</v>
      </c>
      <c r="L86" s="540">
        <f>SUM(L60:L76)</f>
        <v>2.1295199999999999</v>
      </c>
    </row>
    <row r="89" spans="2:13" x14ac:dyDescent="0.25">
      <c r="B89" s="2" t="s">
        <v>1227</v>
      </c>
      <c r="G89" s="2" t="s">
        <v>1227</v>
      </c>
    </row>
    <row r="90" spans="2:13" x14ac:dyDescent="0.25">
      <c r="B90" s="245" t="s">
        <v>1163</v>
      </c>
      <c r="C90" s="246" t="s">
        <v>1164</v>
      </c>
      <c r="D90" s="247" t="s">
        <v>1165</v>
      </c>
      <c r="G90" s="238" t="s">
        <v>1166</v>
      </c>
      <c r="H90" s="239" t="s">
        <v>1167</v>
      </c>
      <c r="I90" s="239" t="s">
        <v>1165</v>
      </c>
      <c r="J90" s="239" t="s">
        <v>1168</v>
      </c>
      <c r="K90" s="239" t="s">
        <v>1169</v>
      </c>
      <c r="L90" s="441" t="s">
        <v>71</v>
      </c>
    </row>
    <row r="91" spans="2:13" x14ac:dyDescent="0.25">
      <c r="B91" s="241" t="s">
        <v>1205</v>
      </c>
      <c r="C91" t="s">
        <v>1206</v>
      </c>
      <c r="D91" s="248">
        <v>0</v>
      </c>
      <c r="G91" s="241" t="s">
        <v>1171</v>
      </c>
      <c r="H91" t="s">
        <v>1172</v>
      </c>
      <c r="I91" s="234">
        <v>0</v>
      </c>
      <c r="J91" s="234">
        <f>I91-SUMIFS($D$91:$D$115,$C$91:$C$115,H91)</f>
        <v>0</v>
      </c>
      <c r="K91" s="433">
        <f>IFERROR(J91/SUMIFS($D$91:$D$115,$C$91:$C$115,H91),0)</f>
        <v>0</v>
      </c>
      <c r="L91" s="435">
        <v>0</v>
      </c>
    </row>
    <row r="92" spans="2:13" x14ac:dyDescent="0.25">
      <c r="B92" s="241" t="s">
        <v>1207</v>
      </c>
      <c r="C92" t="s">
        <v>1208</v>
      </c>
      <c r="D92" s="248">
        <v>0</v>
      </c>
      <c r="G92" s="241" t="s">
        <v>1171</v>
      </c>
      <c r="H92" t="s">
        <v>1175</v>
      </c>
      <c r="I92" s="234">
        <v>86.6</v>
      </c>
      <c r="J92" s="234">
        <f t="shared" ref="J92:J107" si="8">I92-SUMIFS($D$91:$D$115,$C$91:$C$115,H92)</f>
        <v>-0.24045399999999972</v>
      </c>
      <c r="K92" s="433">
        <f t="shared" ref="K92:K107" si="9">IFERROR(J92/SUMIFS($D$91:$D$115,$C$91:$C$115,H92),0)</f>
        <v>-2.7689168921203444E-3</v>
      </c>
      <c r="L92" s="435">
        <v>4.6070359999999999</v>
      </c>
      <c r="M92" s="228"/>
    </row>
    <row r="93" spans="2:13" x14ac:dyDescent="0.25">
      <c r="B93" s="241" t="s">
        <v>1209</v>
      </c>
      <c r="C93" t="s">
        <v>1191</v>
      </c>
      <c r="D93" s="248">
        <v>0</v>
      </c>
      <c r="G93" s="241" t="s">
        <v>1171</v>
      </c>
      <c r="H93" t="s">
        <v>1188</v>
      </c>
      <c r="I93" s="234">
        <v>0</v>
      </c>
      <c r="J93" s="234">
        <f t="shared" si="8"/>
        <v>0</v>
      </c>
      <c r="K93" s="433">
        <f t="shared" si="9"/>
        <v>0</v>
      </c>
      <c r="L93" s="435">
        <v>0</v>
      </c>
    </row>
    <row r="94" spans="2:13" x14ac:dyDescent="0.25">
      <c r="B94" s="241" t="s">
        <v>1210</v>
      </c>
      <c r="C94" t="s">
        <v>1211</v>
      </c>
      <c r="D94" s="248">
        <v>0</v>
      </c>
      <c r="G94" s="241" t="s">
        <v>1171</v>
      </c>
      <c r="H94" t="s">
        <v>1174</v>
      </c>
      <c r="I94" s="234">
        <v>0</v>
      </c>
      <c r="J94" s="234">
        <f t="shared" si="8"/>
        <v>0</v>
      </c>
      <c r="K94" s="433">
        <f t="shared" si="9"/>
        <v>0</v>
      </c>
      <c r="L94" s="435">
        <v>0</v>
      </c>
    </row>
    <row r="95" spans="2:13" x14ac:dyDescent="0.25">
      <c r="B95" s="241" t="s">
        <v>1212</v>
      </c>
      <c r="C95" t="s">
        <v>1191</v>
      </c>
      <c r="D95" s="248">
        <v>0</v>
      </c>
      <c r="G95" s="241" t="s">
        <v>1171</v>
      </c>
      <c r="H95" t="s">
        <v>1191</v>
      </c>
      <c r="I95" s="234">
        <v>0</v>
      </c>
      <c r="J95" s="234">
        <f t="shared" si="8"/>
        <v>0</v>
      </c>
      <c r="K95" s="433">
        <f t="shared" si="9"/>
        <v>0</v>
      </c>
      <c r="L95" s="435">
        <v>0</v>
      </c>
    </row>
    <row r="96" spans="2:13" x14ac:dyDescent="0.25">
      <c r="B96" s="241" t="s">
        <v>1173</v>
      </c>
      <c r="C96" t="s">
        <v>1174</v>
      </c>
      <c r="D96" s="248">
        <v>0</v>
      </c>
      <c r="G96" s="241" t="s">
        <v>1171</v>
      </c>
      <c r="H96" t="s">
        <v>1180</v>
      </c>
      <c r="I96" s="234">
        <v>0</v>
      </c>
      <c r="J96" s="234">
        <f t="shared" si="8"/>
        <v>0</v>
      </c>
      <c r="K96" s="433">
        <f t="shared" si="9"/>
        <v>0</v>
      </c>
      <c r="L96" s="435">
        <v>0</v>
      </c>
    </row>
    <row r="97" spans="2:12" x14ac:dyDescent="0.25">
      <c r="B97" s="241" t="s">
        <v>1213</v>
      </c>
      <c r="C97" t="s">
        <v>1211</v>
      </c>
      <c r="D97" s="248">
        <v>0</v>
      </c>
      <c r="G97" s="241" t="s">
        <v>1171</v>
      </c>
      <c r="H97" t="s">
        <v>1183</v>
      </c>
      <c r="I97" s="234">
        <v>0</v>
      </c>
      <c r="J97" s="234">
        <f t="shared" si="8"/>
        <v>0</v>
      </c>
      <c r="K97" s="433">
        <f t="shared" si="9"/>
        <v>0</v>
      </c>
      <c r="L97" s="435">
        <v>0</v>
      </c>
    </row>
    <row r="98" spans="2:12" x14ac:dyDescent="0.25">
      <c r="B98" s="241" t="s">
        <v>1214</v>
      </c>
      <c r="C98" t="s">
        <v>1211</v>
      </c>
      <c r="D98" s="248">
        <v>0</v>
      </c>
      <c r="G98" s="241" t="s">
        <v>1171</v>
      </c>
      <c r="H98" t="s">
        <v>1185</v>
      </c>
      <c r="I98" s="234">
        <v>0</v>
      </c>
      <c r="J98" s="234">
        <f t="shared" si="8"/>
        <v>0</v>
      </c>
      <c r="K98" s="433">
        <f t="shared" si="9"/>
        <v>0</v>
      </c>
      <c r="L98" s="435">
        <v>0</v>
      </c>
    </row>
    <row r="99" spans="2:12" x14ac:dyDescent="0.25">
      <c r="B99" s="241" t="s">
        <v>1176</v>
      </c>
      <c r="C99" t="s">
        <v>1195</v>
      </c>
      <c r="D99" s="248">
        <v>0</v>
      </c>
      <c r="G99" s="241" t="s">
        <v>1171</v>
      </c>
      <c r="H99" t="s">
        <v>1186</v>
      </c>
      <c r="I99" s="234">
        <v>0</v>
      </c>
      <c r="J99" s="234">
        <f t="shared" si="8"/>
        <v>0</v>
      </c>
      <c r="K99" s="433">
        <f t="shared" si="9"/>
        <v>0</v>
      </c>
      <c r="L99" s="435">
        <v>0</v>
      </c>
    </row>
    <row r="100" spans="2:12" x14ac:dyDescent="0.25">
      <c r="B100" s="241" t="s">
        <v>1215</v>
      </c>
      <c r="C100" t="s">
        <v>1180</v>
      </c>
      <c r="D100" s="248">
        <v>0</v>
      </c>
      <c r="G100" s="241" t="s">
        <v>1171</v>
      </c>
      <c r="H100" t="s">
        <v>1206</v>
      </c>
      <c r="I100" s="234">
        <v>2.6160000000000001</v>
      </c>
      <c r="J100" s="234">
        <f t="shared" si="8"/>
        <v>-9.0000000000145519E-5</v>
      </c>
      <c r="K100" s="433">
        <f t="shared" si="9"/>
        <v>-3.4402486153054947E-5</v>
      </c>
      <c r="L100" s="435">
        <v>0.24626100000000001</v>
      </c>
    </row>
    <row r="101" spans="2:12" x14ac:dyDescent="0.25">
      <c r="B101" s="241" t="s">
        <v>1198</v>
      </c>
      <c r="C101" t="s">
        <v>1191</v>
      </c>
      <c r="D101" s="248">
        <v>0</v>
      </c>
      <c r="G101" s="241" t="s">
        <v>1171</v>
      </c>
      <c r="H101" t="s">
        <v>1211</v>
      </c>
      <c r="I101" s="234">
        <v>10.9</v>
      </c>
      <c r="J101" s="234">
        <f t="shared" si="8"/>
        <v>-5.2999999999947534E-4</v>
      </c>
      <c r="K101" s="433">
        <f t="shared" si="9"/>
        <v>-4.862148904681473E-5</v>
      </c>
      <c r="L101" s="435">
        <v>0.728383</v>
      </c>
    </row>
    <row r="102" spans="2:12" x14ac:dyDescent="0.25">
      <c r="B102" s="241" t="s">
        <v>1189</v>
      </c>
      <c r="C102" t="s">
        <v>1188</v>
      </c>
      <c r="D102" s="248">
        <v>0</v>
      </c>
      <c r="G102" s="241" t="s">
        <v>1171</v>
      </c>
      <c r="H102" t="s">
        <v>1208</v>
      </c>
      <c r="I102" s="234">
        <v>0</v>
      </c>
      <c r="J102" s="234">
        <f t="shared" si="8"/>
        <v>0</v>
      </c>
      <c r="K102" s="433">
        <f t="shared" si="9"/>
        <v>0</v>
      </c>
      <c r="L102" s="435">
        <v>0</v>
      </c>
    </row>
    <row r="103" spans="2:12" x14ac:dyDescent="0.25">
      <c r="B103" s="241" t="s">
        <v>1216</v>
      </c>
      <c r="C103" t="s">
        <v>1211</v>
      </c>
      <c r="D103" s="248">
        <v>0</v>
      </c>
      <c r="G103" s="241" t="s">
        <v>1171</v>
      </c>
      <c r="H103" t="s">
        <v>1217</v>
      </c>
      <c r="I103" s="234">
        <v>0</v>
      </c>
      <c r="J103" s="234">
        <f t="shared" si="8"/>
        <v>0</v>
      </c>
      <c r="K103" s="433">
        <f t="shared" si="9"/>
        <v>0</v>
      </c>
      <c r="L103" s="436">
        <v>0</v>
      </c>
    </row>
    <row r="104" spans="2:12" x14ac:dyDescent="0.25">
      <c r="B104" s="241" t="s">
        <v>1218</v>
      </c>
      <c r="C104" t="s">
        <v>1191</v>
      </c>
      <c r="D104" s="248">
        <v>0</v>
      </c>
      <c r="G104" s="241" t="s">
        <v>1171</v>
      </c>
      <c r="H104" t="s">
        <v>1187</v>
      </c>
      <c r="I104" s="234">
        <v>0</v>
      </c>
      <c r="J104" s="234">
        <f t="shared" si="8"/>
        <v>0</v>
      </c>
      <c r="K104" s="433">
        <f t="shared" si="9"/>
        <v>0</v>
      </c>
      <c r="L104" s="435">
        <v>0</v>
      </c>
    </row>
    <row r="105" spans="2:12" x14ac:dyDescent="0.25">
      <c r="B105" s="241" t="s">
        <v>1219</v>
      </c>
      <c r="C105" t="s">
        <v>1206</v>
      </c>
      <c r="D105" s="249">
        <v>2.6160900000000002</v>
      </c>
      <c r="G105" s="241" t="s">
        <v>1171</v>
      </c>
      <c r="H105" t="s">
        <v>1220</v>
      </c>
      <c r="I105" s="234">
        <v>0</v>
      </c>
      <c r="J105" s="234">
        <f t="shared" si="8"/>
        <v>0</v>
      </c>
      <c r="K105" s="433">
        <f t="shared" si="9"/>
        <v>0</v>
      </c>
      <c r="L105" s="435">
        <v>0</v>
      </c>
    </row>
    <row r="106" spans="2:12" x14ac:dyDescent="0.25">
      <c r="B106" s="241" t="s">
        <v>1221</v>
      </c>
      <c r="C106" t="s">
        <v>1180</v>
      </c>
      <c r="D106" s="248">
        <v>0</v>
      </c>
      <c r="G106" s="241" t="s">
        <v>1171</v>
      </c>
      <c r="H106" t="s">
        <v>1222</v>
      </c>
      <c r="I106" s="234">
        <v>0</v>
      </c>
      <c r="J106" s="234">
        <f t="shared" si="8"/>
        <v>0</v>
      </c>
      <c r="K106" s="433">
        <f t="shared" si="9"/>
        <v>0</v>
      </c>
      <c r="L106" s="435">
        <v>0</v>
      </c>
    </row>
    <row r="107" spans="2:12" x14ac:dyDescent="0.25">
      <c r="B107" s="241" t="s">
        <v>1190</v>
      </c>
      <c r="C107" t="s">
        <v>1191</v>
      </c>
      <c r="D107" s="248">
        <v>0</v>
      </c>
      <c r="G107" s="241" t="s">
        <v>1171</v>
      </c>
      <c r="H107" t="s">
        <v>1203</v>
      </c>
      <c r="I107" s="234">
        <v>0</v>
      </c>
      <c r="J107" s="234">
        <f t="shared" si="8"/>
        <v>0</v>
      </c>
      <c r="K107" s="433">
        <f t="shared" si="9"/>
        <v>0</v>
      </c>
      <c r="L107" s="435">
        <v>0</v>
      </c>
    </row>
    <row r="108" spans="2:12" x14ac:dyDescent="0.25">
      <c r="B108" s="241" t="s">
        <v>1223</v>
      </c>
      <c r="C108" t="s">
        <v>1211</v>
      </c>
      <c r="D108" s="249">
        <v>10.90053</v>
      </c>
      <c r="G108" s="241"/>
      <c r="L108" s="249"/>
    </row>
    <row r="109" spans="2:12" x14ac:dyDescent="0.25">
      <c r="B109" s="241" t="s">
        <v>1224</v>
      </c>
      <c r="C109" t="s">
        <v>1174</v>
      </c>
      <c r="D109" s="248">
        <v>0</v>
      </c>
      <c r="G109" s="241"/>
      <c r="L109" s="249"/>
    </row>
    <row r="110" spans="2:12" x14ac:dyDescent="0.25">
      <c r="B110" s="241" t="s">
        <v>1225</v>
      </c>
      <c r="C110" t="s">
        <v>1191</v>
      </c>
      <c r="D110" s="248">
        <v>0</v>
      </c>
      <c r="G110" s="241"/>
      <c r="L110" s="249"/>
    </row>
    <row r="111" spans="2:12" x14ac:dyDescent="0.25">
      <c r="B111" s="241" t="s">
        <v>1226</v>
      </c>
      <c r="C111" t="s">
        <v>1191</v>
      </c>
      <c r="D111" s="248">
        <v>0</v>
      </c>
      <c r="G111" s="241"/>
      <c r="L111" s="249"/>
    </row>
    <row r="112" spans="2:12" x14ac:dyDescent="0.25">
      <c r="B112" s="241" t="s">
        <v>971</v>
      </c>
      <c r="C112" t="s">
        <v>1175</v>
      </c>
      <c r="D112" s="250">
        <v>86.840453999999994</v>
      </c>
      <c r="G112" s="241"/>
      <c r="L112" s="249"/>
    </row>
    <row r="113" spans="2:12" x14ac:dyDescent="0.25">
      <c r="B113" s="241" t="s">
        <v>1181</v>
      </c>
      <c r="C113" t="s">
        <v>1172</v>
      </c>
      <c r="D113" s="248">
        <v>0</v>
      </c>
      <c r="G113" s="241"/>
      <c r="L113" s="249"/>
    </row>
    <row r="114" spans="2:12" x14ac:dyDescent="0.25">
      <c r="B114" s="241" t="s">
        <v>1182</v>
      </c>
      <c r="C114" t="s">
        <v>1183</v>
      </c>
      <c r="D114" s="248">
        <v>0</v>
      </c>
      <c r="G114" s="241"/>
      <c r="L114" s="249"/>
    </row>
    <row r="115" spans="2:12" x14ac:dyDescent="0.25">
      <c r="B115" s="241" t="s">
        <v>1192</v>
      </c>
      <c r="C115" t="s">
        <v>1193</v>
      </c>
      <c r="D115" s="248">
        <v>0</v>
      </c>
      <c r="G115" s="241"/>
      <c r="L115" s="249"/>
    </row>
    <row r="116" spans="2:12" x14ac:dyDescent="0.25">
      <c r="B116" s="241"/>
      <c r="D116" s="249"/>
      <c r="G116" s="241"/>
      <c r="L116" s="249"/>
    </row>
    <row r="117" spans="2:12" x14ac:dyDescent="0.25">
      <c r="B117" s="242"/>
      <c r="C117" s="243" t="s">
        <v>91</v>
      </c>
      <c r="D117" s="253">
        <f>SUM(D91:D115)</f>
        <v>100.357074</v>
      </c>
      <c r="G117" s="242"/>
      <c r="H117" s="243" t="s">
        <v>91</v>
      </c>
      <c r="I117" s="254">
        <f>SUM(I91:I115)</f>
        <v>100.116</v>
      </c>
      <c r="J117" s="254">
        <f>I117-D117</f>
        <v>-0.24107399999999757</v>
      </c>
      <c r="K117" s="437">
        <f>J117/D117</f>
        <v>-2.4021625022666322E-3</v>
      </c>
      <c r="L117" s="540">
        <f>SUM(L91:L107)</f>
        <v>5.5816799999999995</v>
      </c>
    </row>
  </sheetData>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499984740745262"/>
  </sheetPr>
  <dimension ref="B2:E19"/>
  <sheetViews>
    <sheetView showGridLines="0" zoomScale="70" zoomScaleNormal="70" workbookViewId="0">
      <selection activeCell="F27" sqref="F27"/>
    </sheetView>
  </sheetViews>
  <sheetFormatPr defaultRowHeight="15" x14ac:dyDescent="0.25"/>
  <cols>
    <col min="2" max="2" width="53.85546875" bestFit="1" customWidth="1"/>
  </cols>
  <sheetData>
    <row r="2" spans="2:5" x14ac:dyDescent="0.25">
      <c r="B2" s="2" t="s">
        <v>1228</v>
      </c>
    </row>
    <row r="3" spans="2:5" x14ac:dyDescent="0.25">
      <c r="B3" s="284" t="s">
        <v>99</v>
      </c>
      <c r="C3" s="284">
        <v>2005</v>
      </c>
      <c r="D3" s="284">
        <v>2018</v>
      </c>
    </row>
    <row r="4" spans="2:5" x14ac:dyDescent="0.25">
      <c r="B4" s="290" t="s">
        <v>1229</v>
      </c>
      <c r="C4" s="542">
        <f>'WRAP Data Analysis'!C31/10^6</f>
        <v>8.2996803100615839</v>
      </c>
      <c r="D4" s="542">
        <f>'WRAP Data Analysis'!$B$63/10^6</f>
        <v>26.682135770744253</v>
      </c>
    </row>
    <row r="5" spans="2:5" ht="15.75" thickBot="1" x14ac:dyDescent="0.3">
      <c r="B5" s="286" t="s">
        <v>1230</v>
      </c>
      <c r="C5" s="543">
        <f>(CO2FFC!$R$16*CO2FFC!$R$40)</f>
        <v>0.97464400000000007</v>
      </c>
      <c r="D5" s="543">
        <f>'2018 SEDS Benchmarking'!$L$117-'2018 SEDS Benchmarking'!$L$92</f>
        <v>0.97464399999999962</v>
      </c>
    </row>
    <row r="6" spans="2:5" ht="16.5" thickTop="1" thickBot="1" x14ac:dyDescent="0.3">
      <c r="B6" s="457" t="s">
        <v>1231</v>
      </c>
      <c r="C6" s="544">
        <f>SUM(C4:C5)</f>
        <v>9.2743243100615835</v>
      </c>
      <c r="D6" s="544">
        <f>SUM(D4:D5)</f>
        <v>27.656779770744251</v>
      </c>
    </row>
    <row r="7" spans="2:5" ht="15.75" thickTop="1" x14ac:dyDescent="0.25">
      <c r="B7" s="288" t="s">
        <v>1232</v>
      </c>
      <c r="C7" s="545">
        <f>'WRAP Data Analysis'!C33/10^6</f>
        <v>8.6083544386378144</v>
      </c>
      <c r="D7" s="545">
        <f>'WRAP Data Analysis'!B65/10^6</f>
        <v>30.215987779280827</v>
      </c>
    </row>
    <row r="8" spans="2:5" x14ac:dyDescent="0.25">
      <c r="B8" s="290" t="s">
        <v>1233</v>
      </c>
      <c r="C8" s="545">
        <f>'WRAP Data Analysis'!C32/10^6</f>
        <v>0.51020587662684047</v>
      </c>
      <c r="D8" s="545">
        <f>'WRAP Data Analysis'!B64/10^6</f>
        <v>1.9344920810122443</v>
      </c>
    </row>
    <row r="9" spans="2:5" x14ac:dyDescent="0.25">
      <c r="B9" s="458" t="s">
        <v>1234</v>
      </c>
      <c r="C9" s="545">
        <f>'WRAP Data Analysis'!C34/10^6</f>
        <v>3.8233669815669141E-2</v>
      </c>
      <c r="D9" s="545">
        <f>'WRAP Data Analysis'!B66/10^6</f>
        <v>0.12569896311986717</v>
      </c>
    </row>
    <row r="10" spans="2:5" ht="15.75" thickBot="1" x14ac:dyDescent="0.3">
      <c r="B10" s="286" t="s">
        <v>1235</v>
      </c>
      <c r="C10" s="543">
        <f>'Gas and Oil'!R14</f>
        <v>0.39919628000000001</v>
      </c>
      <c r="D10" s="543">
        <f>'Gas and Oil'!AE14</f>
        <v>0.46530595999999996</v>
      </c>
    </row>
    <row r="11" spans="2:5" ht="16.5" thickTop="1" thickBot="1" x14ac:dyDescent="0.3">
      <c r="B11" s="457" t="s">
        <v>1236</v>
      </c>
      <c r="C11" s="544">
        <f>SUM(C7:C10)</f>
        <v>9.5559902650803252</v>
      </c>
      <c r="D11" s="544">
        <f>SUM(D7:D10)</f>
        <v>32.741484783412936</v>
      </c>
    </row>
    <row r="12" spans="2:5" ht="16.5" thickTop="1" thickBot="1" x14ac:dyDescent="0.3">
      <c r="B12" s="457" t="s">
        <v>1237</v>
      </c>
      <c r="C12" s="544">
        <f>SUM(C6,C11)</f>
        <v>18.830314575141909</v>
      </c>
      <c r="D12" s="544">
        <f>SUM(D6,D11)</f>
        <v>60.398264554157187</v>
      </c>
    </row>
    <row r="13" spans="2:5" ht="15.75" thickTop="1" x14ac:dyDescent="0.25"/>
    <row r="16" spans="2:5" x14ac:dyDescent="0.25">
      <c r="C16" s="300"/>
      <c r="D16" s="300"/>
      <c r="E16" s="300"/>
    </row>
    <row r="17" spans="3:5" x14ac:dyDescent="0.25">
      <c r="C17" s="300"/>
      <c r="D17" s="300"/>
      <c r="E17" s="300"/>
    </row>
    <row r="18" spans="3:5" x14ac:dyDescent="0.25">
      <c r="C18" s="300"/>
      <c r="D18" s="300"/>
      <c r="E18" s="300"/>
    </row>
    <row r="19" spans="3:5" x14ac:dyDescent="0.25">
      <c r="C19" s="300"/>
      <c r="D19" s="300"/>
      <c r="E19" s="300"/>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tint="-0.499984740745262"/>
  </sheetPr>
  <dimension ref="A2:U89"/>
  <sheetViews>
    <sheetView showGridLines="0" topLeftCell="A90" zoomScale="60" zoomScaleNormal="60" workbookViewId="0">
      <selection activeCell="J108" sqref="J108"/>
    </sheetView>
  </sheetViews>
  <sheetFormatPr defaultRowHeight="15" x14ac:dyDescent="0.25"/>
  <cols>
    <col min="1" max="1" width="43.85546875" customWidth="1"/>
    <col min="2" max="2" width="20.140625" customWidth="1"/>
    <col min="3" max="3" width="15.85546875" bestFit="1" customWidth="1"/>
    <col min="4" max="4" width="19.85546875" customWidth="1"/>
    <col min="5" max="5" width="13.85546875" customWidth="1"/>
    <col min="6" max="7" width="18.42578125" bestFit="1" customWidth="1"/>
    <col min="8" max="9" width="13.5703125" customWidth="1"/>
    <col min="10" max="10" width="18.42578125" bestFit="1" customWidth="1"/>
    <col min="11" max="11" width="16.42578125" bestFit="1" customWidth="1"/>
    <col min="12" max="15" width="10.5703125" bestFit="1" customWidth="1"/>
  </cols>
  <sheetData>
    <row r="2" spans="1:4" x14ac:dyDescent="0.25">
      <c r="B2" s="454" t="s">
        <v>1238</v>
      </c>
    </row>
    <row r="3" spans="1:4" x14ac:dyDescent="0.25">
      <c r="B3" s="426" t="s">
        <v>1239</v>
      </c>
    </row>
    <row r="5" spans="1:4" x14ac:dyDescent="0.25">
      <c r="A5" s="228" t="s">
        <v>1240</v>
      </c>
    </row>
    <row r="6" spans="1:4" x14ac:dyDescent="0.25">
      <c r="A6" s="2" t="s">
        <v>1241</v>
      </c>
    </row>
    <row r="7" spans="1:4" x14ac:dyDescent="0.25">
      <c r="A7" s="229" t="s">
        <v>1242</v>
      </c>
      <c r="B7" s="229" t="s">
        <v>1243</v>
      </c>
      <c r="C7" s="229" t="s">
        <v>1244</v>
      </c>
      <c r="D7" s="229" t="s">
        <v>1245</v>
      </c>
    </row>
    <row r="8" spans="1:4" x14ac:dyDescent="0.25">
      <c r="A8" t="s">
        <v>186</v>
      </c>
      <c r="B8" s="230">
        <v>10697190.026276678</v>
      </c>
      <c r="C8" s="230">
        <v>408462.31230174639</v>
      </c>
      <c r="D8" s="230">
        <v>153.9201961371754</v>
      </c>
    </row>
    <row r="9" spans="1:4" x14ac:dyDescent="0.25">
      <c r="A9" t="s">
        <v>1246</v>
      </c>
      <c r="B9" s="230">
        <v>8638737.0854650345</v>
      </c>
      <c r="C9" s="230">
        <v>294141.18629428692</v>
      </c>
      <c r="D9" s="230">
        <v>154.09317363821881</v>
      </c>
    </row>
    <row r="10" spans="1:4" x14ac:dyDescent="0.25">
      <c r="A10" t="s">
        <v>1247</v>
      </c>
      <c r="B10" s="230">
        <v>291546.45085610199</v>
      </c>
      <c r="C10" s="230">
        <v>20.638201944262295</v>
      </c>
      <c r="D10" s="230">
        <v>7.9512424242424249</v>
      </c>
    </row>
    <row r="11" spans="1:4" x14ac:dyDescent="0.25">
      <c r="A11" t="s">
        <v>1248</v>
      </c>
      <c r="B11" s="230">
        <v>289521.367431694</v>
      </c>
      <c r="C11" s="230">
        <v>30.315966767213116</v>
      </c>
      <c r="D11" s="230">
        <v>7.8959999999999999</v>
      </c>
    </row>
    <row r="12" spans="1:4" x14ac:dyDescent="0.25">
      <c r="A12" t="s">
        <v>1249</v>
      </c>
      <c r="B12" s="230">
        <v>265543.17990459211</v>
      </c>
      <c r="C12" s="230">
        <v>40.511348449044732</v>
      </c>
      <c r="D12" s="230">
        <v>6.6922857833945466</v>
      </c>
    </row>
    <row r="13" spans="1:4" x14ac:dyDescent="0.25">
      <c r="A13" t="s">
        <v>192</v>
      </c>
      <c r="B13" s="230">
        <v>7976.2369375404623</v>
      </c>
      <c r="C13" s="230">
        <v>2317.9352937986464</v>
      </c>
      <c r="D13" s="230">
        <v>0.14709780236366715</v>
      </c>
    </row>
    <row r="14" spans="1:4" x14ac:dyDescent="0.25">
      <c r="A14" t="s">
        <v>1250</v>
      </c>
      <c r="B14" s="230">
        <v>7591.5155610085449</v>
      </c>
      <c r="C14" s="230">
        <v>0.66356083583978198</v>
      </c>
      <c r="D14" s="230">
        <v>1.4318170000000002E-2</v>
      </c>
    </row>
    <row r="15" spans="1:4" x14ac:dyDescent="0.25">
      <c r="A15" s="251" t="s">
        <v>1251</v>
      </c>
      <c r="B15" s="424">
        <v>5830.4266038456117</v>
      </c>
      <c r="C15" s="424">
        <v>49.237042643616029</v>
      </c>
      <c r="D15" s="424">
        <v>0.16209512472289977</v>
      </c>
    </row>
    <row r="16" spans="1:4" x14ac:dyDescent="0.25">
      <c r="A16" s="2" t="s">
        <v>1252</v>
      </c>
      <c r="B16" s="425">
        <v>20203936.289036505</v>
      </c>
      <c r="C16" s="425">
        <v>705062.80001047207</v>
      </c>
      <c r="D16" s="425">
        <v>330.8764090801177</v>
      </c>
    </row>
    <row r="17" spans="1:9" x14ac:dyDescent="0.25">
      <c r="A17" s="337"/>
      <c r="B17" s="337"/>
      <c r="C17" s="337"/>
      <c r="D17" s="337"/>
    </row>
    <row r="19" spans="1:9" x14ac:dyDescent="0.25">
      <c r="A19" s="228" t="s">
        <v>1253</v>
      </c>
    </row>
    <row r="20" spans="1:9" x14ac:dyDescent="0.25">
      <c r="A20" s="2" t="s">
        <v>1254</v>
      </c>
    </row>
    <row r="21" spans="1:9" x14ac:dyDescent="0.25">
      <c r="A21" s="229" t="s">
        <v>99</v>
      </c>
      <c r="B21" s="229">
        <v>2023</v>
      </c>
    </row>
    <row r="22" spans="1:9" x14ac:dyDescent="0.25">
      <c r="A22" t="s">
        <v>1255</v>
      </c>
      <c r="B22" s="230">
        <v>10258737.946620958</v>
      </c>
    </row>
    <row r="23" spans="1:9" x14ac:dyDescent="0.25">
      <c r="A23" t="s">
        <v>1256</v>
      </c>
      <c r="B23" s="230">
        <v>1925406.7359372019</v>
      </c>
    </row>
    <row r="24" spans="1:9" x14ac:dyDescent="0.25">
      <c r="A24" t="s">
        <v>1057</v>
      </c>
      <c r="B24" s="230">
        <v>779395.92689967109</v>
      </c>
    </row>
    <row r="25" spans="1:9" s="228" customFormat="1" x14ac:dyDescent="0.25">
      <c r="A25" t="s">
        <v>1056</v>
      </c>
      <c r="B25" s="230">
        <v>224.55678728124548</v>
      </c>
      <c r="C25"/>
      <c r="D25"/>
      <c r="E25"/>
      <c r="H25"/>
      <c r="I25"/>
    </row>
    <row r="28" spans="1:9" x14ac:dyDescent="0.25">
      <c r="A28" s="228" t="s">
        <v>1257</v>
      </c>
    </row>
    <row r="29" spans="1:9" x14ac:dyDescent="0.25">
      <c r="A29" s="2" t="s">
        <v>1258</v>
      </c>
    </row>
    <row r="30" spans="1:9" x14ac:dyDescent="0.25">
      <c r="A30" s="229" t="s">
        <v>99</v>
      </c>
      <c r="B30" s="229" t="s">
        <v>1259</v>
      </c>
      <c r="C30" s="229">
        <v>2005</v>
      </c>
      <c r="D30" s="229">
        <v>2018</v>
      </c>
      <c r="E30" s="229">
        <v>2023</v>
      </c>
      <c r="F30" s="229" t="s">
        <v>1260</v>
      </c>
      <c r="G30" s="229" t="s">
        <v>1261</v>
      </c>
    </row>
    <row r="31" spans="1:9" x14ac:dyDescent="0.25">
      <c r="A31" t="s">
        <v>1255</v>
      </c>
      <c r="B31" s="230">
        <f>SUMIFS('2014 WRAP Emissions Inventory'!$W$4:$W$5016,'2014 WRAP Emissions Inventory'!$AA$4:$AA$5016,"Fuel Combustion",'2014 WRAP Emissions Inventory'!$A$4:$A$5016,"NM")</f>
        <v>19033868.162477076</v>
      </c>
      <c r="C31" s="429">
        <f>B31*'NM Oil Production'!$C$29</f>
        <v>8299680.3100615842</v>
      </c>
      <c r="D31" s="429">
        <f>B31*'NM Oil Production'!$C$42</f>
        <v>33893866.946054354</v>
      </c>
      <c r="E31" s="230">
        <v>10258737.946620958</v>
      </c>
      <c r="F31" s="431">
        <f>(E31-B31)/B31</f>
        <v>-0.46102716173873715</v>
      </c>
      <c r="G31" s="431">
        <f>(E31-D31)/D31</f>
        <v>-0.69732760316346276</v>
      </c>
    </row>
    <row r="32" spans="1:9" x14ac:dyDescent="0.25">
      <c r="A32" t="s">
        <v>1256</v>
      </c>
      <c r="B32" s="230">
        <f>SUMIFS('2014 WRAP Emissions Inventory'!$W$4:$W$5016,'2014 WRAP Emissions Inventory'!$AA$4:$AA$5016,"Non-Fuel Combustion",'2014 WRAP Emissions Inventory'!$A$4:$A$5016,"NM")</f>
        <v>1170068.1265594757</v>
      </c>
      <c r="C32" s="429">
        <f>B32*'NM Oil Production'!$C$29</f>
        <v>510205.8766268405</v>
      </c>
      <c r="D32" s="429">
        <f>B32*'NM Oil Production'!$C$42</f>
        <v>2083556.1674009636</v>
      </c>
      <c r="E32" s="230">
        <v>1925406.7359372019</v>
      </c>
      <c r="F32" s="431">
        <f t="shared" ref="F32:F35" si="0">(E32-B32)/B32</f>
        <v>0.64555096599268968</v>
      </c>
      <c r="G32" s="431">
        <f>(E32-D32)/D32</f>
        <v>-7.5903608425895219E-2</v>
      </c>
    </row>
    <row r="33" spans="1:7" x14ac:dyDescent="0.25">
      <c r="A33" t="s">
        <v>1057</v>
      </c>
      <c r="B33" s="230">
        <v>19741758.400293216</v>
      </c>
      <c r="C33" s="429">
        <f>B33*'NM Oil Production'!$C$29</f>
        <v>8608354.4386378136</v>
      </c>
      <c r="D33" s="429">
        <f>B33*'NM Oil Production'!$C$42</f>
        <v>35154416.684454381</v>
      </c>
      <c r="E33" s="230">
        <v>21823085.953190789</v>
      </c>
      <c r="F33" s="431">
        <f t="shared" si="0"/>
        <v>0.10542766812842058</v>
      </c>
      <c r="G33" s="431">
        <f>(E33-D33)/D33</f>
        <v>-0.3792220718928565</v>
      </c>
    </row>
    <row r="34" spans="1:7" x14ac:dyDescent="0.25">
      <c r="A34" s="251" t="s">
        <v>1056</v>
      </c>
      <c r="B34" s="424">
        <v>87682.248406231185</v>
      </c>
      <c r="C34" s="430">
        <f>B34*'NM Oil Production'!$C$29</f>
        <v>38233.669815669142</v>
      </c>
      <c r="D34" s="430">
        <f>B34*'NM Oil Production'!$C$42</f>
        <v>156136.96783244523</v>
      </c>
      <c r="E34" s="424">
        <v>59507.548629530051</v>
      </c>
      <c r="F34" s="432">
        <f t="shared" si="0"/>
        <v>-0.3213272958759904</v>
      </c>
      <c r="G34" s="432">
        <f>(E34-D34)/D34</f>
        <v>-0.61887598141787148</v>
      </c>
    </row>
    <row r="35" spans="1:7" x14ac:dyDescent="0.25">
      <c r="A35" s="2" t="s">
        <v>91</v>
      </c>
      <c r="B35" s="419">
        <f>SUM(B31:B34)</f>
        <v>40033376.937736005</v>
      </c>
      <c r="C35" s="419">
        <f>SUM(C31:C34)</f>
        <v>17456474.295141909</v>
      </c>
      <c r="D35" s="419">
        <f>SUM(D31:D34)</f>
        <v>71287976.765742153</v>
      </c>
      <c r="E35" s="419">
        <f>SUM(E31:E34)</f>
        <v>34066738.184378482</v>
      </c>
      <c r="F35" s="509">
        <f t="shared" si="0"/>
        <v>-0.14904160502466349</v>
      </c>
      <c r="G35" s="509">
        <f>(E35-D35)/D35</f>
        <v>-0.52212505207821458</v>
      </c>
    </row>
    <row r="38" spans="1:7" x14ac:dyDescent="0.25">
      <c r="A38" s="228" t="s">
        <v>1262</v>
      </c>
    </row>
    <row r="39" spans="1:7" x14ac:dyDescent="0.25">
      <c r="A39" s="229" t="s">
        <v>99</v>
      </c>
      <c r="B39" s="229" t="s">
        <v>1259</v>
      </c>
      <c r="C39" s="229">
        <v>2023</v>
      </c>
    </row>
    <row r="40" spans="1:7" x14ac:dyDescent="0.25">
      <c r="A40" t="s">
        <v>1263</v>
      </c>
      <c r="B40" s="230">
        <v>130000000</v>
      </c>
      <c r="C40" s="230">
        <v>302900000</v>
      </c>
      <c r="D40" s="228" t="s">
        <v>1264</v>
      </c>
    </row>
    <row r="41" spans="1:7" x14ac:dyDescent="0.25">
      <c r="A41" t="s">
        <v>1265</v>
      </c>
      <c r="B41" s="230">
        <v>9000000</v>
      </c>
      <c r="C41" s="230">
        <v>10080000.000000002</v>
      </c>
      <c r="D41" s="228" t="s">
        <v>1264</v>
      </c>
    </row>
    <row r="42" spans="1:7" x14ac:dyDescent="0.25">
      <c r="A42" s="2" t="s">
        <v>1266</v>
      </c>
      <c r="B42" s="425">
        <f>SUM(B40:B41)</f>
        <v>139000000</v>
      </c>
      <c r="C42" s="425">
        <f>SUM(C40:C41)</f>
        <v>312980000</v>
      </c>
      <c r="D42" s="228"/>
    </row>
    <row r="43" spans="1:7" x14ac:dyDescent="0.25">
      <c r="A43" t="s">
        <v>1267</v>
      </c>
      <c r="B43" s="533">
        <f>B31/B$42</f>
        <v>0.13693430332717321</v>
      </c>
      <c r="C43" s="533">
        <f>E31/C$42</f>
        <v>3.2777615012527822E-2</v>
      </c>
      <c r="D43" s="520">
        <f>(C43-B43)/B43</f>
        <v>-0.76063254994467522</v>
      </c>
    </row>
    <row r="44" spans="1:7" x14ac:dyDescent="0.25">
      <c r="A44" t="s">
        <v>1268</v>
      </c>
      <c r="B44" s="533">
        <f t="shared" ref="B44:B46" si="1">B32/B$42</f>
        <v>8.4177563061832786E-3</v>
      </c>
      <c r="C44" s="533">
        <f t="shared" ref="C44:C46" si="2">E32/C$42</f>
        <v>6.1518523098511146E-3</v>
      </c>
      <c r="D44" s="520">
        <f>(C44-B44)/B44</f>
        <v>-0.26918146759222999</v>
      </c>
    </row>
    <row r="45" spans="1:7" x14ac:dyDescent="0.25">
      <c r="A45" t="s">
        <v>1269</v>
      </c>
      <c r="B45" s="533">
        <f t="shared" si="1"/>
        <v>0.14202703885103032</v>
      </c>
      <c r="C45" s="533">
        <f t="shared" si="2"/>
        <v>6.9726774724234095E-2</v>
      </c>
      <c r="D45" s="520">
        <f>(C45-B45)/B45</f>
        <v>-0.50905985727570302</v>
      </c>
    </row>
    <row r="46" spans="1:7" x14ac:dyDescent="0.25">
      <c r="A46" t="s">
        <v>1270</v>
      </c>
      <c r="B46" s="533">
        <f t="shared" si="1"/>
        <v>6.3080754249087182E-4</v>
      </c>
      <c r="C46" s="533">
        <f t="shared" si="2"/>
        <v>1.9013211268940523E-4</v>
      </c>
      <c r="D46" s="520">
        <f>(C46-B46)/B46</f>
        <v>-0.69858934796716299</v>
      </c>
    </row>
    <row r="47" spans="1:7" x14ac:dyDescent="0.25">
      <c r="A47" t="s">
        <v>1271</v>
      </c>
      <c r="B47" s="516">
        <f>B35/SUM(B40:B41)</f>
        <v>0.2880099060268777</v>
      </c>
      <c r="C47" s="516">
        <f>E35/SUM(C40:C41)</f>
        <v>0.10884637415930246</v>
      </c>
      <c r="D47" s="520">
        <f>(C47-B47)/B47</f>
        <v>-0.62207419994385649</v>
      </c>
    </row>
    <row r="49" spans="1:21" x14ac:dyDescent="0.25">
      <c r="A49" s="229" t="s">
        <v>99</v>
      </c>
      <c r="B49" s="229">
        <v>2016</v>
      </c>
      <c r="C49" s="229">
        <v>2017</v>
      </c>
      <c r="D49" s="229">
        <v>2018</v>
      </c>
      <c r="E49" s="229">
        <v>2019</v>
      </c>
      <c r="F49" s="229">
        <v>2020</v>
      </c>
      <c r="G49" s="229">
        <v>2021</v>
      </c>
      <c r="H49" s="229">
        <v>2022</v>
      </c>
      <c r="I49" s="229">
        <v>2023</v>
      </c>
      <c r="J49" s="229" t="s">
        <v>1261</v>
      </c>
    </row>
    <row r="50" spans="1:21" x14ac:dyDescent="0.25">
      <c r="A50" t="s">
        <v>1267</v>
      </c>
      <c r="B50" s="534">
        <f>B43</f>
        <v>0.13693430332717321</v>
      </c>
      <c r="C50" s="535">
        <f>$B50+(C$49-$B$49)*($I50-$B50)/($I$49-$B$49)</f>
        <v>0.12205477642508102</v>
      </c>
      <c r="D50" s="535">
        <f t="shared" ref="D50:H54" si="3">$B50+(D$49-$B$49)*($I50-$B50)/($I$49-$B$49)</f>
        <v>0.10717524952298882</v>
      </c>
      <c r="E50" s="535">
        <f t="shared" si="3"/>
        <v>9.2295722620896622E-2</v>
      </c>
      <c r="F50" s="535">
        <f t="shared" si="3"/>
        <v>7.7416195718804426E-2</v>
      </c>
      <c r="G50" s="535">
        <f t="shared" si="3"/>
        <v>6.2536668816712215E-2</v>
      </c>
      <c r="H50" s="535">
        <f t="shared" si="3"/>
        <v>4.7657141914620033E-2</v>
      </c>
      <c r="I50" s="534">
        <f>C43</f>
        <v>3.2777615012527822E-2</v>
      </c>
      <c r="J50" s="431">
        <f>(I50-D50)/D50</f>
        <v>-0.69416805504616896</v>
      </c>
    </row>
    <row r="51" spans="1:21" x14ac:dyDescent="0.25">
      <c r="A51" t="s">
        <v>1268</v>
      </c>
      <c r="B51" s="534">
        <f t="shared" ref="B51:B54" si="4">B44</f>
        <v>8.4177563061832786E-3</v>
      </c>
      <c r="C51" s="535">
        <f t="shared" ref="C51:C54" si="5">$B51+(C$49-$B$49)*($I51-$B51)/($I$49-$B$49)</f>
        <v>8.0940557352786845E-3</v>
      </c>
      <c r="D51" s="535">
        <f t="shared" si="3"/>
        <v>7.7703551643740886E-3</v>
      </c>
      <c r="E51" s="535">
        <f t="shared" si="3"/>
        <v>7.4466545934694936E-3</v>
      </c>
      <c r="F51" s="535">
        <f t="shared" si="3"/>
        <v>7.1229540225648987E-3</v>
      </c>
      <c r="G51" s="535">
        <f t="shared" si="3"/>
        <v>6.7992534516603045E-3</v>
      </c>
      <c r="H51" s="535">
        <f t="shared" si="3"/>
        <v>6.4755528807557096E-3</v>
      </c>
      <c r="I51" s="534">
        <f t="shared" ref="I51:I54" si="6">C44</f>
        <v>6.1518523098511146E-3</v>
      </c>
      <c r="J51" s="431">
        <f>(I51-D51)/D51</f>
        <v>-0.20829200471344816</v>
      </c>
    </row>
    <row r="52" spans="1:21" x14ac:dyDescent="0.25">
      <c r="A52" t="s">
        <v>1269</v>
      </c>
      <c r="B52" s="534">
        <f t="shared" si="4"/>
        <v>0.14202703885103032</v>
      </c>
      <c r="C52" s="535">
        <f t="shared" si="5"/>
        <v>0.13169842969005943</v>
      </c>
      <c r="D52" s="535">
        <f t="shared" si="3"/>
        <v>0.12136982052908854</v>
      </c>
      <c r="E52" s="535">
        <f t="shared" si="3"/>
        <v>0.11104121136811765</v>
      </c>
      <c r="F52" s="535">
        <f t="shared" si="3"/>
        <v>0.10071260220714676</v>
      </c>
      <c r="G52" s="535">
        <f t="shared" si="3"/>
        <v>9.0383993046175864E-2</v>
      </c>
      <c r="H52" s="535">
        <f t="shared" si="3"/>
        <v>8.0055383885204986E-2</v>
      </c>
      <c r="I52" s="534">
        <f t="shared" si="6"/>
        <v>6.9726774724234095E-2</v>
      </c>
      <c r="J52" s="431">
        <f t="shared" ref="J52:J54" si="7">(I52-D52)/D52</f>
        <v>-0.42550154214389091</v>
      </c>
    </row>
    <row r="53" spans="1:21" x14ac:dyDescent="0.25">
      <c r="A53" t="s">
        <v>1270</v>
      </c>
      <c r="B53" s="534">
        <f t="shared" si="4"/>
        <v>6.3080754249087182E-4</v>
      </c>
      <c r="C53" s="535">
        <f t="shared" si="5"/>
        <v>5.6785390966209088E-4</v>
      </c>
      <c r="D53" s="535">
        <f t="shared" si="3"/>
        <v>5.0490027683330993E-4</v>
      </c>
      <c r="E53" s="535">
        <f t="shared" si="3"/>
        <v>4.4194664400452899E-4</v>
      </c>
      <c r="F53" s="535">
        <f t="shared" si="3"/>
        <v>3.7899301117574804E-4</v>
      </c>
      <c r="G53" s="535">
        <f t="shared" si="3"/>
        <v>3.1603937834696709E-4</v>
      </c>
      <c r="H53" s="535">
        <f t="shared" si="3"/>
        <v>2.530857455181862E-4</v>
      </c>
      <c r="I53" s="534">
        <f t="shared" si="6"/>
        <v>1.9013211268940523E-4</v>
      </c>
      <c r="J53" s="431">
        <f t="shared" si="7"/>
        <v>-0.62342640435474295</v>
      </c>
    </row>
    <row r="54" spans="1:21" x14ac:dyDescent="0.25">
      <c r="A54" t="s">
        <v>1271</v>
      </c>
      <c r="B54" s="534">
        <f t="shared" si="4"/>
        <v>0.2880099060268777</v>
      </c>
      <c r="C54" s="535">
        <f t="shared" si="5"/>
        <v>0.26241511576008125</v>
      </c>
      <c r="D54" s="535">
        <f>$B54+(D$49-$B$49)*($I54-$B54)/($I$49-$B$49)</f>
        <v>0.23682032549328477</v>
      </c>
      <c r="E54" s="535">
        <f t="shared" si="3"/>
        <v>0.21122553522648832</v>
      </c>
      <c r="F54" s="535">
        <f t="shared" si="3"/>
        <v>0.18563074495969184</v>
      </c>
      <c r="G54" s="535">
        <f t="shared" si="3"/>
        <v>0.16003595469289539</v>
      </c>
      <c r="H54" s="535">
        <f t="shared" si="3"/>
        <v>0.13444116442609894</v>
      </c>
      <c r="I54" s="534">
        <f t="shared" si="6"/>
        <v>0.10884637415930246</v>
      </c>
      <c r="J54" s="431">
        <f t="shared" si="7"/>
        <v>-0.54038415438970044</v>
      </c>
    </row>
    <row r="56" spans="1:21" x14ac:dyDescent="0.25">
      <c r="A56" s="229" t="s">
        <v>99</v>
      </c>
      <c r="B56" s="229">
        <v>2018</v>
      </c>
    </row>
    <row r="57" spans="1:21" x14ac:dyDescent="0.25">
      <c r="A57" t="s">
        <v>1272</v>
      </c>
      <c r="B57" s="517">
        <f>D35</f>
        <v>71287976.765742153</v>
      </c>
    </row>
    <row r="58" spans="1:21" x14ac:dyDescent="0.25">
      <c r="A58" t="s">
        <v>1273</v>
      </c>
      <c r="B58" s="517">
        <f>D54*'NM Oil Production'!B42*1000</f>
        <v>58958314.594157197</v>
      </c>
    </row>
    <row r="59" spans="1:21" x14ac:dyDescent="0.25">
      <c r="A59" t="s">
        <v>1274</v>
      </c>
      <c r="B59" s="518">
        <f>(B58-B57)/B57</f>
        <v>-0.17295570348561282</v>
      </c>
    </row>
    <row r="60" spans="1:21" x14ac:dyDescent="0.25">
      <c r="B60" s="300"/>
      <c r="C60" s="300"/>
      <c r="D60" s="300"/>
      <c r="E60" s="300"/>
      <c r="H60" s="300"/>
      <c r="I60" s="300"/>
      <c r="J60" s="300"/>
      <c r="K60" s="300"/>
      <c r="L60" s="300"/>
      <c r="M60" s="300"/>
      <c r="N60" s="231"/>
      <c r="O60" s="231"/>
      <c r="P60" s="231"/>
      <c r="Q60" s="231"/>
      <c r="R60" s="231"/>
      <c r="S60" s="231"/>
      <c r="T60" s="300"/>
    </row>
    <row r="61" spans="1:21" x14ac:dyDescent="0.25">
      <c r="A61" s="2" t="s">
        <v>1275</v>
      </c>
      <c r="B61" s="300"/>
      <c r="C61" s="300"/>
      <c r="D61" s="300"/>
      <c r="E61" s="300"/>
      <c r="H61" s="300"/>
      <c r="I61" s="300"/>
      <c r="J61" s="300"/>
      <c r="K61" s="300"/>
      <c r="L61" s="300"/>
      <c r="M61" s="300"/>
      <c r="N61" s="231"/>
      <c r="O61" s="231"/>
      <c r="P61" s="231"/>
      <c r="Q61" s="231"/>
      <c r="R61" s="231"/>
      <c r="S61" s="231"/>
      <c r="T61" s="300"/>
    </row>
    <row r="62" spans="1:21" x14ac:dyDescent="0.25">
      <c r="A62" s="229" t="s">
        <v>99</v>
      </c>
      <c r="B62" s="229">
        <v>2018</v>
      </c>
      <c r="C62" s="229">
        <v>2023</v>
      </c>
      <c r="D62" s="229" t="s">
        <v>1261</v>
      </c>
      <c r="E62" s="300"/>
      <c r="H62" s="300"/>
      <c r="I62" s="300"/>
      <c r="J62" s="300"/>
      <c r="K62" s="300"/>
      <c r="L62" s="300"/>
      <c r="M62" s="300"/>
      <c r="N62" s="300"/>
      <c r="O62" s="231"/>
      <c r="P62" s="231"/>
      <c r="Q62" s="231"/>
      <c r="R62" s="231"/>
      <c r="S62" s="231"/>
      <c r="T62" s="231"/>
      <c r="U62" s="300"/>
    </row>
    <row r="63" spans="1:21" x14ac:dyDescent="0.25">
      <c r="A63" t="s">
        <v>1255</v>
      </c>
      <c r="B63" s="429">
        <f>D50*'NM Oil Production'!$B$42*1000</f>
        <v>26682135.770744253</v>
      </c>
      <c r="C63" s="230">
        <f>E31</f>
        <v>10258737.946620958</v>
      </c>
      <c r="D63" s="431">
        <f>(C63-B63)/B63</f>
        <v>-0.61552036033527735</v>
      </c>
      <c r="E63" s="300"/>
    </row>
    <row r="64" spans="1:21" x14ac:dyDescent="0.25">
      <c r="A64" t="s">
        <v>1256</v>
      </c>
      <c r="B64" s="429">
        <f>D51*'NM Oil Production'!$B$42*1000</f>
        <v>1934492.0810122443</v>
      </c>
      <c r="C64" s="230">
        <f>E32</f>
        <v>1925406.7359372019</v>
      </c>
      <c r="D64" s="431">
        <f t="shared" ref="D64:D67" si="8">(C64-B64)/B64</f>
        <v>-4.6965015593594187E-3</v>
      </c>
      <c r="E64" s="300"/>
    </row>
    <row r="65" spans="1:7" x14ac:dyDescent="0.25">
      <c r="A65" t="s">
        <v>1057</v>
      </c>
      <c r="B65" s="429">
        <f>D52*'NM Oil Production'!$B$42*1000</f>
        <v>30215987.779280826</v>
      </c>
      <c r="C65" s="230">
        <f>E33</f>
        <v>21823085.953190789</v>
      </c>
      <c r="D65" s="431">
        <f>(C65-B65)/B65</f>
        <v>-0.27776360936461159</v>
      </c>
      <c r="E65" s="300"/>
    </row>
    <row r="66" spans="1:7" x14ac:dyDescent="0.25">
      <c r="A66" s="251" t="s">
        <v>1056</v>
      </c>
      <c r="B66" s="430">
        <f>D53*'NM Oil Production'!$B$42*1000</f>
        <v>125698.96311986717</v>
      </c>
      <c r="C66" s="424">
        <f>E34</f>
        <v>59507.548629530051</v>
      </c>
      <c r="D66" s="432">
        <f t="shared" si="8"/>
        <v>-0.52658679791349317</v>
      </c>
      <c r="E66" s="300"/>
    </row>
    <row r="67" spans="1:7" x14ac:dyDescent="0.25">
      <c r="A67" s="2" t="s">
        <v>91</v>
      </c>
      <c r="B67" s="419">
        <f>SUM(B63:B66)</f>
        <v>58958314.594157189</v>
      </c>
      <c r="C67" s="419">
        <f>E35</f>
        <v>34066738.184378482</v>
      </c>
      <c r="D67" s="509">
        <f t="shared" si="8"/>
        <v>-0.42218941604964871</v>
      </c>
      <c r="E67" s="300"/>
    </row>
    <row r="68" spans="1:7" x14ac:dyDescent="0.25">
      <c r="B68" s="337"/>
      <c r="E68" s="300"/>
    </row>
    <row r="69" spans="1:7" x14ac:dyDescent="0.25">
      <c r="A69" s="2" t="s">
        <v>1276</v>
      </c>
      <c r="B69" s="300"/>
      <c r="C69" s="300"/>
      <c r="D69" s="300"/>
    </row>
    <row r="70" spans="1:7" x14ac:dyDescent="0.25">
      <c r="A70" s="229" t="s">
        <v>99</v>
      </c>
      <c r="B70" s="229">
        <v>2018</v>
      </c>
      <c r="C70" s="229">
        <v>2023</v>
      </c>
      <c r="D70" s="229" t="s">
        <v>1261</v>
      </c>
    </row>
    <row r="71" spans="1:7" x14ac:dyDescent="0.25">
      <c r="A71" t="s">
        <v>1255</v>
      </c>
      <c r="B71" s="429">
        <f>B63</f>
        <v>26682135.770744253</v>
      </c>
      <c r="C71" s="429">
        <f>I50*$C$42</f>
        <v>10258737.946620958</v>
      </c>
      <c r="D71" s="431">
        <f>(C71-B71)/B71</f>
        <v>-0.61552036033527735</v>
      </c>
    </row>
    <row r="72" spans="1:7" x14ac:dyDescent="0.25">
      <c r="A72" t="s">
        <v>1256</v>
      </c>
      <c r="B72" s="429">
        <f t="shared" ref="B72:B75" si="9">B64</f>
        <v>1934492.0810122443</v>
      </c>
      <c r="C72" s="429">
        <f>D51*$C$42</f>
        <v>2431965.7593458025</v>
      </c>
      <c r="D72" s="431">
        <f t="shared" ref="D72:D75" si="10">(C72-B72)/B72</f>
        <v>0.25715984222238303</v>
      </c>
    </row>
    <row r="73" spans="1:7" x14ac:dyDescent="0.25">
      <c r="A73" t="s">
        <v>1057</v>
      </c>
      <c r="B73" s="429">
        <f t="shared" si="9"/>
        <v>30215987.779280826</v>
      </c>
      <c r="C73" s="429">
        <f>D52*$C$42</f>
        <v>37986326.42919413</v>
      </c>
      <c r="D73" s="431">
        <f t="shared" si="10"/>
        <v>0.25715984222238281</v>
      </c>
    </row>
    <row r="74" spans="1:7" x14ac:dyDescent="0.25">
      <c r="A74" s="251" t="s">
        <v>1056</v>
      </c>
      <c r="B74" s="430">
        <f t="shared" si="9"/>
        <v>125698.96311986717</v>
      </c>
      <c r="C74" s="430">
        <f>D53*$C$42</f>
        <v>158023.68864328935</v>
      </c>
      <c r="D74" s="432">
        <f t="shared" si="10"/>
        <v>0.25715984222238297</v>
      </c>
    </row>
    <row r="75" spans="1:7" x14ac:dyDescent="0.25">
      <c r="A75" s="2" t="s">
        <v>91</v>
      </c>
      <c r="B75" s="419">
        <f t="shared" si="9"/>
        <v>58958314.594157189</v>
      </c>
      <c r="C75" s="419">
        <f>SUM(C71:C74)</f>
        <v>50835053.823804185</v>
      </c>
      <c r="D75" s="509">
        <f t="shared" si="10"/>
        <v>-0.13777973176930036</v>
      </c>
    </row>
    <row r="77" spans="1:7" x14ac:dyDescent="0.25">
      <c r="A77" s="2" t="s">
        <v>1277</v>
      </c>
    </row>
    <row r="78" spans="1:7" x14ac:dyDescent="0.25">
      <c r="A78" s="229" t="s">
        <v>99</v>
      </c>
      <c r="B78" s="229">
        <v>2018</v>
      </c>
      <c r="C78" s="229">
        <v>2019</v>
      </c>
      <c r="D78" s="229">
        <v>2020</v>
      </c>
      <c r="E78" s="229">
        <v>2021</v>
      </c>
      <c r="F78" s="229">
        <v>2022</v>
      </c>
      <c r="G78" s="229">
        <v>2023</v>
      </c>
    </row>
    <row r="79" spans="1:7" x14ac:dyDescent="0.25">
      <c r="A79" t="s">
        <v>1278</v>
      </c>
      <c r="B79" s="429">
        <f>'NM Oil Production'!B42*1000</f>
        <v>248958000</v>
      </c>
      <c r="C79" s="429">
        <f>(B79*0.2)+(G79*0.8)</f>
        <v>300175600</v>
      </c>
      <c r="D79" s="429">
        <f>(B79*0.4)+(G79*0.6)</f>
        <v>287371200</v>
      </c>
      <c r="E79" s="429">
        <f>(B79*0.6)+(G79*0.4)</f>
        <v>274566800</v>
      </c>
      <c r="F79" s="429">
        <f>(B79*0.8)+(G79*0.2)</f>
        <v>261762400</v>
      </c>
      <c r="G79" s="429">
        <f>C42</f>
        <v>312980000</v>
      </c>
    </row>
    <row r="80" spans="1:7" x14ac:dyDescent="0.25">
      <c r="A80" t="s">
        <v>1255</v>
      </c>
      <c r="B80" s="429">
        <f>D50*B$79</f>
        <v>26682135.770744249</v>
      </c>
      <c r="C80" s="429">
        <f t="shared" ref="C80:G83" si="11">E50*C$79</f>
        <v>27704923.915161215</v>
      </c>
      <c r="D80" s="429">
        <f t="shared" si="11"/>
        <v>22247185.06314769</v>
      </c>
      <c r="E80" s="429">
        <f t="shared" si="11"/>
        <v>17170493.039664458</v>
      </c>
      <c r="F80" s="429">
        <f t="shared" si="11"/>
        <v>12474847.844711535</v>
      </c>
      <c r="G80" s="429">
        <f t="shared" si="11"/>
        <v>10258737.946620958</v>
      </c>
    </row>
    <row r="81" spans="1:7" x14ac:dyDescent="0.25">
      <c r="A81" t="s">
        <v>1256</v>
      </c>
      <c r="B81" s="429">
        <f t="shared" ref="B81:B83" si="12">D51*B$79</f>
        <v>1934492.0810122443</v>
      </c>
      <c r="C81" s="429">
        <f t="shared" si="11"/>
        <v>2235304.0105874613</v>
      </c>
      <c r="D81" s="429">
        <f t="shared" si="11"/>
        <v>2046931.845009302</v>
      </c>
      <c r="E81" s="429">
        <f t="shared" si="11"/>
        <v>1866849.2626113244</v>
      </c>
      <c r="F81" s="429">
        <f t="shared" si="11"/>
        <v>1695056.2633935283</v>
      </c>
      <c r="G81" s="429">
        <f t="shared" si="11"/>
        <v>1925406.7359372019</v>
      </c>
    </row>
    <row r="82" spans="1:7" x14ac:dyDescent="0.25">
      <c r="A82" t="s">
        <v>1057</v>
      </c>
      <c r="B82" s="429">
        <f t="shared" si="12"/>
        <v>30215987.779280826</v>
      </c>
      <c r="C82" s="429">
        <f t="shared" si="11"/>
        <v>33331862.247151535</v>
      </c>
      <c r="D82" s="429">
        <f t="shared" si="11"/>
        <v>28941901.35139041</v>
      </c>
      <c r="E82" s="429">
        <f t="shared" si="11"/>
        <v>24816443.741910759</v>
      </c>
      <c r="F82" s="429">
        <f t="shared" si="11"/>
        <v>20955489.418712582</v>
      </c>
      <c r="G82" s="429">
        <f t="shared" si="11"/>
        <v>21823085.953190789</v>
      </c>
    </row>
    <row r="83" spans="1:7" x14ac:dyDescent="0.25">
      <c r="A83" t="s">
        <v>1056</v>
      </c>
      <c r="B83" s="429">
        <f t="shared" si="12"/>
        <v>125698.96311986717</v>
      </c>
      <c r="C83" s="429">
        <f t="shared" si="11"/>
        <v>132661.5990320459</v>
      </c>
      <c r="D83" s="429">
        <f t="shared" si="11"/>
        <v>108911.67641318812</v>
      </c>
      <c r="E83" s="429">
        <f t="shared" si="11"/>
        <v>86773.920786716044</v>
      </c>
      <c r="F83" s="429">
        <f t="shared" si="11"/>
        <v>66248.332152629664</v>
      </c>
      <c r="G83" s="429">
        <f t="shared" si="11"/>
        <v>59507.548629530051</v>
      </c>
    </row>
    <row r="85" spans="1:7" x14ac:dyDescent="0.25">
      <c r="B85" s="337"/>
    </row>
    <row r="86" spans="1:7" x14ac:dyDescent="0.25">
      <c r="A86" s="2" t="s">
        <v>1279</v>
      </c>
    </row>
    <row r="87" spans="1:7" x14ac:dyDescent="0.25">
      <c r="A87" s="229" t="s">
        <v>99</v>
      </c>
      <c r="B87" s="229">
        <v>2005</v>
      </c>
      <c r="C87" s="539" t="s">
        <v>1280</v>
      </c>
      <c r="D87" s="229">
        <v>2018</v>
      </c>
    </row>
    <row r="88" spans="1:7" x14ac:dyDescent="0.25">
      <c r="A88" t="s">
        <v>1281</v>
      </c>
      <c r="B88" s="429">
        <f>SUM(C32:C34)/10^6</f>
        <v>9.1567939850803217</v>
      </c>
      <c r="C88" s="429">
        <f>SUM(B32:B34)/10^6</f>
        <v>20.999508775258924</v>
      </c>
      <c r="D88" s="429">
        <f>SUM(B64:B66)/10^6</f>
        <v>32.276178823412941</v>
      </c>
    </row>
    <row r="89" spans="1:7" x14ac:dyDescent="0.25">
      <c r="A89" t="s">
        <v>1282</v>
      </c>
      <c r="B89" s="429">
        <f>C31/10^6</f>
        <v>8.2996803100615839</v>
      </c>
      <c r="C89" s="429">
        <f>B31/10^6</f>
        <v>19.033868162477077</v>
      </c>
      <c r="D89" s="429">
        <f>B63/10^6</f>
        <v>26.682135770744253</v>
      </c>
    </row>
  </sheetData>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tint="-0.499984740745262"/>
  </sheetPr>
  <dimension ref="A1:G54"/>
  <sheetViews>
    <sheetView showGridLines="0" zoomScale="70" zoomScaleNormal="70" workbookViewId="0">
      <selection activeCell="A67" sqref="A67"/>
    </sheetView>
  </sheetViews>
  <sheetFormatPr defaultColWidth="9.140625" defaultRowHeight="12.75" x14ac:dyDescent="0.2"/>
  <cols>
    <col min="1" max="1" width="15.140625" style="226" customWidth="1"/>
    <col min="2" max="2" width="19" style="226" customWidth="1"/>
    <col min="3" max="3" width="15.42578125" style="226" customWidth="1"/>
    <col min="4" max="4" width="12" style="226" bestFit="1" customWidth="1"/>
    <col min="5" max="256" width="9.140625" style="226"/>
    <col min="257" max="257" width="15.140625" style="226" customWidth="1"/>
    <col min="258" max="258" width="19" style="226" customWidth="1"/>
    <col min="259" max="512" width="9.140625" style="226"/>
    <col min="513" max="513" width="15.140625" style="226" customWidth="1"/>
    <col min="514" max="514" width="19" style="226" customWidth="1"/>
    <col min="515" max="768" width="9.140625" style="226"/>
    <col min="769" max="769" width="15.140625" style="226" customWidth="1"/>
    <col min="770" max="770" width="19" style="226" customWidth="1"/>
    <col min="771" max="1024" width="9.140625" style="226"/>
    <col min="1025" max="1025" width="15.140625" style="226" customWidth="1"/>
    <col min="1026" max="1026" width="19" style="226" customWidth="1"/>
    <col min="1027" max="1280" width="9.140625" style="226"/>
    <col min="1281" max="1281" width="15.140625" style="226" customWidth="1"/>
    <col min="1282" max="1282" width="19" style="226" customWidth="1"/>
    <col min="1283" max="1536" width="9.140625" style="226"/>
    <col min="1537" max="1537" width="15.140625" style="226" customWidth="1"/>
    <col min="1538" max="1538" width="19" style="226" customWidth="1"/>
    <col min="1539" max="1792" width="9.140625" style="226"/>
    <col min="1793" max="1793" width="15.140625" style="226" customWidth="1"/>
    <col min="1794" max="1794" width="19" style="226" customWidth="1"/>
    <col min="1795" max="2048" width="9.140625" style="226"/>
    <col min="2049" max="2049" width="15.140625" style="226" customWidth="1"/>
    <col min="2050" max="2050" width="19" style="226" customWidth="1"/>
    <col min="2051" max="2304" width="9.140625" style="226"/>
    <col min="2305" max="2305" width="15.140625" style="226" customWidth="1"/>
    <col min="2306" max="2306" width="19" style="226" customWidth="1"/>
    <col min="2307" max="2560" width="9.140625" style="226"/>
    <col min="2561" max="2561" width="15.140625" style="226" customWidth="1"/>
    <col min="2562" max="2562" width="19" style="226" customWidth="1"/>
    <col min="2563" max="2816" width="9.140625" style="226"/>
    <col min="2817" max="2817" width="15.140625" style="226" customWidth="1"/>
    <col min="2818" max="2818" width="19" style="226" customWidth="1"/>
    <col min="2819" max="3072" width="9.140625" style="226"/>
    <col min="3073" max="3073" width="15.140625" style="226" customWidth="1"/>
    <col min="3074" max="3074" width="19" style="226" customWidth="1"/>
    <col min="3075" max="3328" width="9.140625" style="226"/>
    <col min="3329" max="3329" width="15.140625" style="226" customWidth="1"/>
    <col min="3330" max="3330" width="19" style="226" customWidth="1"/>
    <col min="3331" max="3584" width="9.140625" style="226"/>
    <col min="3585" max="3585" width="15.140625" style="226" customWidth="1"/>
    <col min="3586" max="3586" width="19" style="226" customWidth="1"/>
    <col min="3587" max="3840" width="9.140625" style="226"/>
    <col min="3841" max="3841" width="15.140625" style="226" customWidth="1"/>
    <col min="3842" max="3842" width="19" style="226" customWidth="1"/>
    <col min="3843" max="4096" width="9.140625" style="226"/>
    <col min="4097" max="4097" width="15.140625" style="226" customWidth="1"/>
    <col min="4098" max="4098" width="19" style="226" customWidth="1"/>
    <col min="4099" max="4352" width="9.140625" style="226"/>
    <col min="4353" max="4353" width="15.140625" style="226" customWidth="1"/>
    <col min="4354" max="4354" width="19" style="226" customWidth="1"/>
    <col min="4355" max="4608" width="9.140625" style="226"/>
    <col min="4609" max="4609" width="15.140625" style="226" customWidth="1"/>
    <col min="4610" max="4610" width="19" style="226" customWidth="1"/>
    <col min="4611" max="4864" width="9.140625" style="226"/>
    <col min="4865" max="4865" width="15.140625" style="226" customWidth="1"/>
    <col min="4866" max="4866" width="19" style="226" customWidth="1"/>
    <col min="4867" max="5120" width="9.140625" style="226"/>
    <col min="5121" max="5121" width="15.140625" style="226" customWidth="1"/>
    <col min="5122" max="5122" width="19" style="226" customWidth="1"/>
    <col min="5123" max="5376" width="9.140625" style="226"/>
    <col min="5377" max="5377" width="15.140625" style="226" customWidth="1"/>
    <col min="5378" max="5378" width="19" style="226" customWidth="1"/>
    <col min="5379" max="5632" width="9.140625" style="226"/>
    <col min="5633" max="5633" width="15.140625" style="226" customWidth="1"/>
    <col min="5634" max="5634" width="19" style="226" customWidth="1"/>
    <col min="5635" max="5888" width="9.140625" style="226"/>
    <col min="5889" max="5889" width="15.140625" style="226" customWidth="1"/>
    <col min="5890" max="5890" width="19" style="226" customWidth="1"/>
    <col min="5891" max="6144" width="9.140625" style="226"/>
    <col min="6145" max="6145" width="15.140625" style="226" customWidth="1"/>
    <col min="6146" max="6146" width="19" style="226" customWidth="1"/>
    <col min="6147" max="6400" width="9.140625" style="226"/>
    <col min="6401" max="6401" width="15.140625" style="226" customWidth="1"/>
    <col min="6402" max="6402" width="19" style="226" customWidth="1"/>
    <col min="6403" max="6656" width="9.140625" style="226"/>
    <col min="6657" max="6657" width="15.140625" style="226" customWidth="1"/>
    <col min="6658" max="6658" width="19" style="226" customWidth="1"/>
    <col min="6659" max="6912" width="9.140625" style="226"/>
    <col min="6913" max="6913" width="15.140625" style="226" customWidth="1"/>
    <col min="6914" max="6914" width="19" style="226" customWidth="1"/>
    <col min="6915" max="7168" width="9.140625" style="226"/>
    <col min="7169" max="7169" width="15.140625" style="226" customWidth="1"/>
    <col min="7170" max="7170" width="19" style="226" customWidth="1"/>
    <col min="7171" max="7424" width="9.140625" style="226"/>
    <col min="7425" max="7425" width="15.140625" style="226" customWidth="1"/>
    <col min="7426" max="7426" width="19" style="226" customWidth="1"/>
    <col min="7427" max="7680" width="9.140625" style="226"/>
    <col min="7681" max="7681" width="15.140625" style="226" customWidth="1"/>
    <col min="7682" max="7682" width="19" style="226" customWidth="1"/>
    <col min="7683" max="7936" width="9.140625" style="226"/>
    <col min="7937" max="7937" width="15.140625" style="226" customWidth="1"/>
    <col min="7938" max="7938" width="19" style="226" customWidth="1"/>
    <col min="7939" max="8192" width="9.140625" style="226"/>
    <col min="8193" max="8193" width="15.140625" style="226" customWidth="1"/>
    <col min="8194" max="8194" width="19" style="226" customWidth="1"/>
    <col min="8195" max="8448" width="9.140625" style="226"/>
    <col min="8449" max="8449" width="15.140625" style="226" customWidth="1"/>
    <col min="8450" max="8450" width="19" style="226" customWidth="1"/>
    <col min="8451" max="8704" width="9.140625" style="226"/>
    <col min="8705" max="8705" width="15.140625" style="226" customWidth="1"/>
    <col min="8706" max="8706" width="19" style="226" customWidth="1"/>
    <col min="8707" max="8960" width="9.140625" style="226"/>
    <col min="8961" max="8961" width="15.140625" style="226" customWidth="1"/>
    <col min="8962" max="8962" width="19" style="226" customWidth="1"/>
    <col min="8963" max="9216" width="9.140625" style="226"/>
    <col min="9217" max="9217" width="15.140625" style="226" customWidth="1"/>
    <col min="9218" max="9218" width="19" style="226" customWidth="1"/>
    <col min="9219" max="9472" width="9.140625" style="226"/>
    <col min="9473" max="9473" width="15.140625" style="226" customWidth="1"/>
    <col min="9474" max="9474" width="19" style="226" customWidth="1"/>
    <col min="9475" max="9728" width="9.140625" style="226"/>
    <col min="9729" max="9729" width="15.140625" style="226" customWidth="1"/>
    <col min="9730" max="9730" width="19" style="226" customWidth="1"/>
    <col min="9731" max="9984" width="9.140625" style="226"/>
    <col min="9985" max="9985" width="15.140625" style="226" customWidth="1"/>
    <col min="9986" max="9986" width="19" style="226" customWidth="1"/>
    <col min="9987" max="10240" width="9.140625" style="226"/>
    <col min="10241" max="10241" width="15.140625" style="226" customWidth="1"/>
    <col min="10242" max="10242" width="19" style="226" customWidth="1"/>
    <col min="10243" max="10496" width="9.140625" style="226"/>
    <col min="10497" max="10497" width="15.140625" style="226" customWidth="1"/>
    <col min="10498" max="10498" width="19" style="226" customWidth="1"/>
    <col min="10499" max="10752" width="9.140625" style="226"/>
    <col min="10753" max="10753" width="15.140625" style="226" customWidth="1"/>
    <col min="10754" max="10754" width="19" style="226" customWidth="1"/>
    <col min="10755" max="11008" width="9.140625" style="226"/>
    <col min="11009" max="11009" width="15.140625" style="226" customWidth="1"/>
    <col min="11010" max="11010" width="19" style="226" customWidth="1"/>
    <col min="11011" max="11264" width="9.140625" style="226"/>
    <col min="11265" max="11265" width="15.140625" style="226" customWidth="1"/>
    <col min="11266" max="11266" width="19" style="226" customWidth="1"/>
    <col min="11267" max="11520" width="9.140625" style="226"/>
    <col min="11521" max="11521" width="15.140625" style="226" customWidth="1"/>
    <col min="11522" max="11522" width="19" style="226" customWidth="1"/>
    <col min="11523" max="11776" width="9.140625" style="226"/>
    <col min="11777" max="11777" width="15.140625" style="226" customWidth="1"/>
    <col min="11778" max="11778" width="19" style="226" customWidth="1"/>
    <col min="11779" max="12032" width="9.140625" style="226"/>
    <col min="12033" max="12033" width="15.140625" style="226" customWidth="1"/>
    <col min="12034" max="12034" width="19" style="226" customWidth="1"/>
    <col min="12035" max="12288" width="9.140625" style="226"/>
    <col min="12289" max="12289" width="15.140625" style="226" customWidth="1"/>
    <col min="12290" max="12290" width="19" style="226" customWidth="1"/>
    <col min="12291" max="12544" width="9.140625" style="226"/>
    <col min="12545" max="12545" width="15.140625" style="226" customWidth="1"/>
    <col min="12546" max="12546" width="19" style="226" customWidth="1"/>
    <col min="12547" max="12800" width="9.140625" style="226"/>
    <col min="12801" max="12801" width="15.140625" style="226" customWidth="1"/>
    <col min="12802" max="12802" width="19" style="226" customWidth="1"/>
    <col min="12803" max="13056" width="9.140625" style="226"/>
    <col min="13057" max="13057" width="15.140625" style="226" customWidth="1"/>
    <col min="13058" max="13058" width="19" style="226" customWidth="1"/>
    <col min="13059" max="13312" width="9.140625" style="226"/>
    <col min="13313" max="13313" width="15.140625" style="226" customWidth="1"/>
    <col min="13314" max="13314" width="19" style="226" customWidth="1"/>
    <col min="13315" max="13568" width="9.140625" style="226"/>
    <col min="13569" max="13569" width="15.140625" style="226" customWidth="1"/>
    <col min="13570" max="13570" width="19" style="226" customWidth="1"/>
    <col min="13571" max="13824" width="9.140625" style="226"/>
    <col min="13825" max="13825" width="15.140625" style="226" customWidth="1"/>
    <col min="13826" max="13826" width="19" style="226" customWidth="1"/>
    <col min="13827" max="14080" width="9.140625" style="226"/>
    <col min="14081" max="14081" width="15.140625" style="226" customWidth="1"/>
    <col min="14082" max="14082" width="19" style="226" customWidth="1"/>
    <col min="14083" max="14336" width="9.140625" style="226"/>
    <col min="14337" max="14337" width="15.140625" style="226" customWidth="1"/>
    <col min="14338" max="14338" width="19" style="226" customWidth="1"/>
    <col min="14339" max="14592" width="9.140625" style="226"/>
    <col min="14593" max="14593" width="15.140625" style="226" customWidth="1"/>
    <col min="14594" max="14594" width="19" style="226" customWidth="1"/>
    <col min="14595" max="14848" width="9.140625" style="226"/>
    <col min="14849" max="14849" width="15.140625" style="226" customWidth="1"/>
    <col min="14850" max="14850" width="19" style="226" customWidth="1"/>
    <col min="14851" max="15104" width="9.140625" style="226"/>
    <col min="15105" max="15105" width="15.140625" style="226" customWidth="1"/>
    <col min="15106" max="15106" width="19" style="226" customWidth="1"/>
    <col min="15107" max="15360" width="9.140625" style="226"/>
    <col min="15361" max="15361" width="15.140625" style="226" customWidth="1"/>
    <col min="15362" max="15362" width="19" style="226" customWidth="1"/>
    <col min="15363" max="15616" width="9.140625" style="226"/>
    <col min="15617" max="15617" width="15.140625" style="226" customWidth="1"/>
    <col min="15618" max="15618" width="19" style="226" customWidth="1"/>
    <col min="15619" max="15872" width="9.140625" style="226"/>
    <col min="15873" max="15873" width="15.140625" style="226" customWidth="1"/>
    <col min="15874" max="15874" width="19" style="226" customWidth="1"/>
    <col min="15875" max="16128" width="9.140625" style="226"/>
    <col min="16129" max="16129" width="15.140625" style="226" customWidth="1"/>
    <col min="16130" max="16130" width="19" style="226" customWidth="1"/>
    <col min="16131" max="16384" width="9.140625" style="226"/>
  </cols>
  <sheetData>
    <row r="1" spans="1:3" x14ac:dyDescent="0.2">
      <c r="A1" s="226" t="s">
        <v>1283</v>
      </c>
    </row>
    <row r="2" spans="1:3" ht="15.75" x14ac:dyDescent="0.25">
      <c r="A2" s="421" t="s">
        <v>1284</v>
      </c>
    </row>
    <row r="3" spans="1:3" x14ac:dyDescent="0.2">
      <c r="A3" s="422" t="s">
        <v>1285</v>
      </c>
      <c r="B3" s="422" t="s">
        <v>1286</v>
      </c>
    </row>
    <row r="4" spans="1:3" ht="51" x14ac:dyDescent="0.2">
      <c r="A4" s="423" t="s">
        <v>1287</v>
      </c>
      <c r="B4" s="423" t="s">
        <v>1288</v>
      </c>
      <c r="C4" s="507" t="s">
        <v>1289</v>
      </c>
    </row>
    <row r="5" spans="1:3" x14ac:dyDescent="0.2">
      <c r="A5" s="226">
        <v>1981</v>
      </c>
      <c r="B5" s="227">
        <v>71568</v>
      </c>
      <c r="C5" s="508">
        <f>B5/AVERAGE($B$38:$B$40)</f>
        <v>0.51190203707942317</v>
      </c>
    </row>
    <row r="6" spans="1:3" x14ac:dyDescent="0.2">
      <c r="A6" s="226">
        <v>1982</v>
      </c>
      <c r="B6" s="227">
        <v>71024</v>
      </c>
      <c r="C6" s="508">
        <f t="shared" ref="C6:C42" si="0">B6/AVERAGE($B$38:$B$40)</f>
        <v>0.50801098649576559</v>
      </c>
    </row>
    <row r="7" spans="1:3" x14ac:dyDescent="0.2">
      <c r="A7" s="226">
        <v>1983</v>
      </c>
      <c r="B7" s="227">
        <v>75169</v>
      </c>
      <c r="C7" s="508">
        <f t="shared" si="0"/>
        <v>0.53765878919661247</v>
      </c>
    </row>
    <row r="8" spans="1:3" x14ac:dyDescent="0.2">
      <c r="A8" s="226">
        <v>1984</v>
      </c>
      <c r="B8" s="227">
        <v>79336</v>
      </c>
      <c r="C8" s="508">
        <f t="shared" si="0"/>
        <v>0.56746395056076904</v>
      </c>
    </row>
    <row r="9" spans="1:3" x14ac:dyDescent="0.2">
      <c r="A9" s="226">
        <v>1985</v>
      </c>
      <c r="B9" s="227">
        <v>78530</v>
      </c>
      <c r="C9" s="508">
        <f t="shared" si="0"/>
        <v>0.56169890135042344</v>
      </c>
    </row>
    <row r="10" spans="1:3" x14ac:dyDescent="0.2">
      <c r="A10" s="226">
        <v>1986</v>
      </c>
      <c r="B10" s="227">
        <v>75712</v>
      </c>
      <c r="C10" s="508">
        <f t="shared" si="0"/>
        <v>0.54154268711375597</v>
      </c>
    </row>
    <row r="11" spans="1:3" x14ac:dyDescent="0.2">
      <c r="A11" s="226">
        <v>1987</v>
      </c>
      <c r="B11" s="227">
        <v>72328</v>
      </c>
      <c r="C11" s="508">
        <f t="shared" si="0"/>
        <v>0.51733806363012136</v>
      </c>
    </row>
    <row r="12" spans="1:3" x14ac:dyDescent="0.2">
      <c r="A12" s="226">
        <v>1988</v>
      </c>
      <c r="B12" s="227">
        <v>71235</v>
      </c>
      <c r="C12" s="508">
        <f t="shared" si="0"/>
        <v>0.50952019913023572</v>
      </c>
    </row>
    <row r="13" spans="1:3" x14ac:dyDescent="0.2">
      <c r="A13" s="226">
        <v>1989</v>
      </c>
      <c r="B13" s="227">
        <v>68714</v>
      </c>
      <c r="C13" s="508">
        <f t="shared" si="0"/>
        <v>0.491488326848249</v>
      </c>
    </row>
    <row r="14" spans="1:3" x14ac:dyDescent="0.2">
      <c r="A14" s="226">
        <v>1990</v>
      </c>
      <c r="B14" s="227">
        <v>67250</v>
      </c>
      <c r="C14" s="508">
        <f t="shared" si="0"/>
        <v>0.48101682307164112</v>
      </c>
    </row>
    <row r="15" spans="1:3" x14ac:dyDescent="0.2">
      <c r="A15" s="226">
        <v>1991</v>
      </c>
      <c r="B15" s="227">
        <v>70417</v>
      </c>
      <c r="C15" s="508">
        <f t="shared" si="0"/>
        <v>0.5036693179217212</v>
      </c>
    </row>
    <row r="16" spans="1:3" x14ac:dyDescent="0.2">
      <c r="A16" s="226">
        <v>1992</v>
      </c>
      <c r="B16" s="227">
        <v>69972</v>
      </c>
      <c r="C16" s="508">
        <f t="shared" si="0"/>
        <v>0.5004863813229572</v>
      </c>
    </row>
    <row r="17" spans="1:5" x14ac:dyDescent="0.2">
      <c r="A17" s="226">
        <v>1993</v>
      </c>
      <c r="B17" s="227">
        <v>68422</v>
      </c>
      <c r="C17" s="508">
        <f t="shared" si="0"/>
        <v>0.48939974822613869</v>
      </c>
    </row>
    <row r="18" spans="1:5" x14ac:dyDescent="0.2">
      <c r="A18" s="226">
        <v>1994</v>
      </c>
      <c r="B18" s="227">
        <v>65846</v>
      </c>
      <c r="C18" s="508">
        <f t="shared" si="0"/>
        <v>0.47097447928587777</v>
      </c>
    </row>
    <row r="19" spans="1:5" x14ac:dyDescent="0.2">
      <c r="A19" s="226">
        <v>1995</v>
      </c>
      <c r="B19" s="227">
        <v>64508</v>
      </c>
      <c r="C19" s="508">
        <f t="shared" si="0"/>
        <v>0.46140421149004351</v>
      </c>
    </row>
    <row r="20" spans="1:5" x14ac:dyDescent="0.2">
      <c r="A20" s="226">
        <v>1996</v>
      </c>
      <c r="B20" s="227">
        <v>64479</v>
      </c>
      <c r="C20" s="508">
        <f t="shared" si="0"/>
        <v>0.4611967841611353</v>
      </c>
    </row>
    <row r="21" spans="1:5" x14ac:dyDescent="0.2">
      <c r="A21" s="226">
        <v>1997</v>
      </c>
      <c r="B21" s="227">
        <v>69834</v>
      </c>
      <c r="C21" s="508">
        <f t="shared" si="0"/>
        <v>0.49949931334401465</v>
      </c>
    </row>
    <row r="22" spans="1:5" x14ac:dyDescent="0.2">
      <c r="A22" s="226">
        <v>1998</v>
      </c>
      <c r="B22" s="227">
        <v>72328</v>
      </c>
      <c r="C22" s="508">
        <f t="shared" si="0"/>
        <v>0.51733806363012136</v>
      </c>
    </row>
    <row r="23" spans="1:5" x14ac:dyDescent="0.2">
      <c r="A23" s="226">
        <v>1999</v>
      </c>
      <c r="B23" s="227">
        <v>64376</v>
      </c>
      <c r="C23" s="508">
        <f t="shared" si="0"/>
        <v>0.46046005951018537</v>
      </c>
    </row>
    <row r="24" spans="1:5" x14ac:dyDescent="0.2">
      <c r="A24" s="226">
        <v>2000</v>
      </c>
      <c r="B24" s="227">
        <v>67198</v>
      </c>
      <c r="C24" s="508">
        <f t="shared" si="0"/>
        <v>0.48064488441290915</v>
      </c>
    </row>
    <row r="25" spans="1:5" x14ac:dyDescent="0.2">
      <c r="A25" s="226">
        <v>2001</v>
      </c>
      <c r="B25" s="227">
        <v>68001</v>
      </c>
      <c r="C25" s="508">
        <f t="shared" si="0"/>
        <v>0.48638847562371251</v>
      </c>
    </row>
    <row r="26" spans="1:5" x14ac:dyDescent="0.2">
      <c r="A26" s="226">
        <v>2002</v>
      </c>
      <c r="B26" s="227">
        <v>67562</v>
      </c>
      <c r="C26" s="508">
        <f t="shared" si="0"/>
        <v>0.48324845502403296</v>
      </c>
    </row>
    <row r="27" spans="1:5" x14ac:dyDescent="0.2">
      <c r="A27" s="226">
        <v>2003</v>
      </c>
      <c r="B27" s="227">
        <v>66589</v>
      </c>
      <c r="C27" s="508">
        <f t="shared" si="0"/>
        <v>0.47628891050583655</v>
      </c>
    </row>
    <row r="28" spans="1:5" x14ac:dyDescent="0.2">
      <c r="A28" s="226">
        <v>2004</v>
      </c>
      <c r="B28" s="227">
        <v>64517</v>
      </c>
      <c r="C28" s="508">
        <f t="shared" si="0"/>
        <v>0.4614685854886702</v>
      </c>
    </row>
    <row r="29" spans="1:5" x14ac:dyDescent="0.2">
      <c r="A29" s="226">
        <v>2005</v>
      </c>
      <c r="B29" s="227">
        <v>60963</v>
      </c>
      <c r="C29" s="508">
        <f t="shared" si="0"/>
        <v>0.43604800869764249</v>
      </c>
      <c r="D29" s="227">
        <f>'WRAP Data Analysis'!$B$35*'NM Oil Production'!C29</f>
        <v>17456474.295141909</v>
      </c>
      <c r="E29" s="226">
        <f>D29/10^6</f>
        <v>17.456474295141909</v>
      </c>
    </row>
    <row r="30" spans="1:5" x14ac:dyDescent="0.2">
      <c r="A30" s="226">
        <v>2006</v>
      </c>
      <c r="B30" s="227">
        <v>59452</v>
      </c>
      <c r="C30" s="508">
        <f t="shared" si="0"/>
        <v>0.42524032959487296</v>
      </c>
      <c r="D30" s="227">
        <f>'WRAP Data Analysis'!$B$35*'NM Oil Production'!C30</f>
        <v>17023806.403798643</v>
      </c>
      <c r="E30" s="226">
        <f t="shared" ref="E30:E42" si="1">D30/10^6</f>
        <v>17.023806403798645</v>
      </c>
    </row>
    <row r="31" spans="1:5" x14ac:dyDescent="0.2">
      <c r="A31" s="226">
        <v>2007</v>
      </c>
      <c r="B31" s="227">
        <v>59179</v>
      </c>
      <c r="C31" s="508">
        <f t="shared" si="0"/>
        <v>0.42328765163653009</v>
      </c>
      <c r="D31" s="227">
        <f>'WRAP Data Analysis'!$B$35*'NM Oil Production'!C31</f>
        <v>16945634.111054298</v>
      </c>
      <c r="E31" s="226">
        <f t="shared" si="1"/>
        <v>16.945634111054297</v>
      </c>
    </row>
    <row r="32" spans="1:5" x14ac:dyDescent="0.2">
      <c r="A32" s="226">
        <v>2008</v>
      </c>
      <c r="B32" s="227">
        <v>60155</v>
      </c>
      <c r="C32" s="508">
        <f t="shared" si="0"/>
        <v>0.43026865415426874</v>
      </c>
      <c r="D32" s="227">
        <f>'WRAP Data Analysis'!$B$35*'NM Oil Production'!C32</f>
        <v>17225107.216250211</v>
      </c>
      <c r="E32" s="226">
        <f t="shared" si="1"/>
        <v>17.225107216250212</v>
      </c>
    </row>
    <row r="33" spans="1:7" x14ac:dyDescent="0.2">
      <c r="A33" s="226">
        <v>2009</v>
      </c>
      <c r="B33" s="227">
        <v>61178</v>
      </c>
      <c r="C33" s="508">
        <f t="shared" si="0"/>
        <v>0.43758583199816892</v>
      </c>
      <c r="D33" s="227">
        <f>'WRAP Data Analysis'!$B$35*'NM Oil Production'!C33</f>
        <v>17518038.554995518</v>
      </c>
      <c r="E33" s="226">
        <f t="shared" si="1"/>
        <v>17.518038554995517</v>
      </c>
    </row>
    <row r="34" spans="1:7" x14ac:dyDescent="0.2">
      <c r="A34" s="226">
        <v>2010</v>
      </c>
      <c r="B34" s="227">
        <v>65569</v>
      </c>
      <c r="C34" s="508">
        <f t="shared" si="0"/>
        <v>0.4689931906614786</v>
      </c>
      <c r="D34" s="227">
        <f>'WRAP Data Analysis'!$B$35*'NM Oil Production'!C34</f>
        <v>18775381.182982463</v>
      </c>
      <c r="E34" s="226">
        <f t="shared" si="1"/>
        <v>18.775381182982464</v>
      </c>
    </row>
    <row r="35" spans="1:7" x14ac:dyDescent="0.2">
      <c r="A35" s="226">
        <v>2011</v>
      </c>
      <c r="B35" s="227">
        <v>71515</v>
      </c>
      <c r="C35" s="508">
        <f t="shared" si="0"/>
        <v>0.51152294575417712</v>
      </c>
      <c r="D35" s="227">
        <f>'WRAP Data Analysis'!$B$35*'NM Oil Production'!C35</f>
        <v>20477990.899678059</v>
      </c>
      <c r="E35" s="226">
        <f t="shared" si="1"/>
        <v>20.477990899678058</v>
      </c>
    </row>
    <row r="36" spans="1:7" x14ac:dyDescent="0.2">
      <c r="A36" s="226">
        <v>2012</v>
      </c>
      <c r="B36" s="227">
        <v>85551</v>
      </c>
      <c r="C36" s="508">
        <f t="shared" si="0"/>
        <v>0.61191777294575422</v>
      </c>
      <c r="D36" s="227">
        <f>'WRAP Data Analysis'!$B$35*'NM Oil Production'!C36</f>
        <v>24497134.859237336</v>
      </c>
      <c r="E36" s="226">
        <f t="shared" si="1"/>
        <v>24.497134859237335</v>
      </c>
    </row>
    <row r="37" spans="1:7" x14ac:dyDescent="0.2">
      <c r="A37" s="226">
        <v>2013</v>
      </c>
      <c r="B37" s="227">
        <v>102789</v>
      </c>
      <c r="C37" s="508">
        <f>B37/AVERAGE($B$38:$B$40)</f>
        <v>0.73521543831540404</v>
      </c>
      <c r="D37" s="227">
        <f>'WRAP Data Analysis'!$B$35*'NM Oil Production'!C37</f>
        <v>29433156.772523362</v>
      </c>
      <c r="E37" s="226">
        <f t="shared" si="1"/>
        <v>29.433156772523361</v>
      </c>
    </row>
    <row r="38" spans="1:7" x14ac:dyDescent="0.2">
      <c r="A38" s="536">
        <v>2014</v>
      </c>
      <c r="B38" s="537">
        <v>125061</v>
      </c>
      <c r="C38" s="508">
        <f>B38/AVERAGE($B$38:$B$40)</f>
        <v>0.89451962691691467</v>
      </c>
      <c r="D38" s="227">
        <f>'WRAP Data Analysis'!$B$35*'NM Oil Production'!C38</f>
        <v>35810641.402567826</v>
      </c>
      <c r="E38" s="226">
        <f t="shared" si="1"/>
        <v>35.810641402567825</v>
      </c>
    </row>
    <row r="39" spans="1:7" x14ac:dyDescent="0.2">
      <c r="A39" s="536">
        <v>2015</v>
      </c>
      <c r="B39" s="537">
        <v>147971</v>
      </c>
      <c r="C39" s="508">
        <f>B39/AVERAGE($B$38:$B$40)</f>
        <v>1.0583872167544059</v>
      </c>
      <c r="D39" s="227">
        <f>'WRAP Data Analysis'!$B$35*'NM Oil Production'!C39</f>
        <v>42370814.394410431</v>
      </c>
      <c r="E39" s="226">
        <f t="shared" si="1"/>
        <v>42.370814394410431</v>
      </c>
      <c r="G39" s="227"/>
    </row>
    <row r="40" spans="1:7" x14ac:dyDescent="0.2">
      <c r="A40" s="536">
        <v>2016</v>
      </c>
      <c r="B40" s="537">
        <v>146392</v>
      </c>
      <c r="C40" s="508">
        <f>B40/AVERAGE($B$38:$B$40)</f>
        <v>1.0470931563286794</v>
      </c>
      <c r="D40" s="227">
        <f>'WRAP Data Analysis'!$B$35*'NM Oil Production'!C40</f>
        <v>41918675.016229756</v>
      </c>
      <c r="E40" s="226">
        <f t="shared" si="1"/>
        <v>41.918675016229756</v>
      </c>
    </row>
    <row r="41" spans="1:7" x14ac:dyDescent="0.2">
      <c r="A41" s="226">
        <v>2017</v>
      </c>
      <c r="B41" s="227">
        <v>172598</v>
      </c>
      <c r="C41" s="508">
        <f>B41/AVERAGE($B$38:$B$40)</f>
        <v>1.2345359349965668</v>
      </c>
      <c r="D41" s="227">
        <f>(D40+D42)/2</f>
        <v>50438494.805193469</v>
      </c>
      <c r="E41" s="226">
        <f t="shared" si="1"/>
        <v>50.438494805193471</v>
      </c>
    </row>
    <row r="42" spans="1:7" x14ac:dyDescent="0.2">
      <c r="A42" s="226">
        <v>2018</v>
      </c>
      <c r="B42" s="227">
        <v>248958</v>
      </c>
      <c r="C42" s="508">
        <f t="shared" si="0"/>
        <v>1.7807135500114442</v>
      </c>
      <c r="D42" s="227">
        <f>'WRAP Data Analysis'!B75</f>
        <v>58958314.594157189</v>
      </c>
      <c r="E42" s="226">
        <f t="shared" si="1"/>
        <v>58.958314594157187</v>
      </c>
    </row>
    <row r="43" spans="1:7" x14ac:dyDescent="0.2">
      <c r="A43" s="226">
        <v>2019</v>
      </c>
      <c r="B43" s="519">
        <f>$B$42+(A43-$A$42)*($B$47-$B$42)/($A$47-$A$42)</f>
        <v>261762.4</v>
      </c>
    </row>
    <row r="44" spans="1:7" x14ac:dyDescent="0.2">
      <c r="A44" s="226">
        <v>2020</v>
      </c>
      <c r="B44" s="519">
        <f>$B$42+(A44-$A$42)*($B$47-$B$42)/($A$47-$A$42)</f>
        <v>274566.8</v>
      </c>
    </row>
    <row r="45" spans="1:7" x14ac:dyDescent="0.2">
      <c r="A45" s="226">
        <v>2021</v>
      </c>
      <c r="B45" s="519">
        <f>$B$42+(A45-$A$42)*($B$47-$B$42)/($A$47-$A$42)</f>
        <v>287371.2</v>
      </c>
    </row>
    <row r="46" spans="1:7" x14ac:dyDescent="0.2">
      <c r="A46" s="226">
        <v>2022</v>
      </c>
      <c r="B46" s="519">
        <f>$B$42+(A46-$A$42)*($B$47-$B$42)/($A$47-$A$42)</f>
        <v>300175.59999999998</v>
      </c>
    </row>
    <row r="47" spans="1:7" x14ac:dyDescent="0.2">
      <c r="A47" s="226">
        <v>2023</v>
      </c>
      <c r="B47" s="519">
        <f>SUM('WRAP Data Analysis'!C40:C41)/1000</f>
        <v>312980</v>
      </c>
    </row>
    <row r="48" spans="1:7" x14ac:dyDescent="0.2">
      <c r="A48" s="226">
        <v>2024</v>
      </c>
      <c r="B48" s="519">
        <f t="shared" ref="B48:B52" si="2">$B$47</f>
        <v>312980</v>
      </c>
    </row>
    <row r="49" spans="1:2" x14ac:dyDescent="0.2">
      <c r="A49" s="226">
        <v>2025</v>
      </c>
      <c r="B49" s="519">
        <f t="shared" si="2"/>
        <v>312980</v>
      </c>
    </row>
    <row r="50" spans="1:2" x14ac:dyDescent="0.2">
      <c r="A50" s="226">
        <v>2026</v>
      </c>
      <c r="B50" s="519">
        <f t="shared" si="2"/>
        <v>312980</v>
      </c>
    </row>
    <row r="51" spans="1:2" x14ac:dyDescent="0.2">
      <c r="A51" s="226">
        <v>2027</v>
      </c>
      <c r="B51" s="519">
        <f t="shared" si="2"/>
        <v>312980</v>
      </c>
    </row>
    <row r="52" spans="1:2" x14ac:dyDescent="0.2">
      <c r="A52" s="226">
        <v>2028</v>
      </c>
      <c r="B52" s="519">
        <f t="shared" si="2"/>
        <v>312980</v>
      </c>
    </row>
    <row r="53" spans="1:2" x14ac:dyDescent="0.2">
      <c r="A53" s="226">
        <v>2029</v>
      </c>
      <c r="B53" s="519">
        <f t="shared" ref="B53:B54" si="3">$B$47</f>
        <v>312980</v>
      </c>
    </row>
    <row r="54" spans="1:2" x14ac:dyDescent="0.2">
      <c r="A54" s="226">
        <v>2030</v>
      </c>
      <c r="B54" s="519">
        <f t="shared" si="3"/>
        <v>312980</v>
      </c>
    </row>
  </sheetData>
  <pageMargins left="0.75" right="0.75" top="1" bottom="1" header="0.5" footer="0.5"/>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499984740745262"/>
  </sheetPr>
  <dimension ref="B3:F20"/>
  <sheetViews>
    <sheetView showGridLines="0" zoomScale="80" zoomScaleNormal="80" workbookViewId="0">
      <selection activeCell="C4" sqref="C4"/>
    </sheetView>
  </sheetViews>
  <sheetFormatPr defaultRowHeight="15" x14ac:dyDescent="0.25"/>
  <cols>
    <col min="2" max="2" width="13.42578125" bestFit="1" customWidth="1"/>
    <col min="3" max="3" width="16" bestFit="1" customWidth="1"/>
    <col min="4" max="4" width="15.85546875" bestFit="1" customWidth="1"/>
    <col min="5" max="5" width="16.140625" bestFit="1" customWidth="1"/>
    <col min="6" max="6" width="17.140625" bestFit="1" customWidth="1"/>
    <col min="7" max="8" width="12" bestFit="1" customWidth="1"/>
    <col min="9" max="9" width="11" bestFit="1" customWidth="1"/>
    <col min="10" max="14" width="12" bestFit="1" customWidth="1"/>
    <col min="15" max="15" width="11" bestFit="1" customWidth="1"/>
    <col min="16" max="86" width="12" bestFit="1" customWidth="1"/>
    <col min="87" max="87" width="11" bestFit="1" customWidth="1"/>
    <col min="88" max="123" width="12" bestFit="1" customWidth="1"/>
    <col min="124" max="124" width="11" bestFit="1" customWidth="1"/>
    <col min="125" max="221" width="12" bestFit="1" customWidth="1"/>
    <col min="222" max="222" width="11" bestFit="1" customWidth="1"/>
    <col min="223" max="228" width="12" bestFit="1" customWidth="1"/>
    <col min="229" max="229" width="11" bestFit="1" customWidth="1"/>
    <col min="230" max="324" width="12" bestFit="1" customWidth="1"/>
    <col min="325" max="325" width="11" bestFit="1" customWidth="1"/>
    <col min="326" max="399" width="12" bestFit="1" customWidth="1"/>
    <col min="400" max="400" width="11" bestFit="1" customWidth="1"/>
    <col min="401" max="408" width="12" bestFit="1" customWidth="1"/>
    <col min="409" max="409" width="11" bestFit="1" customWidth="1"/>
    <col min="410" max="428" width="12" bestFit="1" customWidth="1"/>
    <col min="429" max="429" width="9" bestFit="1" customWidth="1"/>
    <col min="430" max="452" width="12" bestFit="1" customWidth="1"/>
    <col min="453" max="453" width="11" bestFit="1" customWidth="1"/>
    <col min="454" max="468" width="12" bestFit="1" customWidth="1"/>
    <col min="469" max="469" width="11" bestFit="1" customWidth="1"/>
    <col min="470" max="497" width="12" bestFit="1" customWidth="1"/>
    <col min="498" max="498" width="10" bestFit="1" customWidth="1"/>
    <col min="499" max="503" width="12" bestFit="1" customWidth="1"/>
    <col min="504" max="504" width="11" bestFit="1" customWidth="1"/>
    <col min="505" max="525" width="12" bestFit="1" customWidth="1"/>
    <col min="526" max="526" width="11" bestFit="1" customWidth="1"/>
    <col min="527" max="531" width="12" bestFit="1" customWidth="1"/>
    <col min="532" max="532" width="11" bestFit="1" customWidth="1"/>
    <col min="533" max="537" width="12" bestFit="1" customWidth="1"/>
    <col min="538" max="538" width="11" bestFit="1" customWidth="1"/>
    <col min="539" max="542" width="12" bestFit="1" customWidth="1"/>
    <col min="543" max="543" width="11" bestFit="1" customWidth="1"/>
    <col min="544" max="608" width="12" bestFit="1" customWidth="1"/>
    <col min="609" max="609" width="11" bestFit="1" customWidth="1"/>
    <col min="610" max="621" width="12" bestFit="1" customWidth="1"/>
    <col min="622" max="622" width="11" bestFit="1" customWidth="1"/>
    <col min="623" max="623" width="12" bestFit="1" customWidth="1"/>
    <col min="624" max="624" width="9" bestFit="1" customWidth="1"/>
    <col min="625" max="640" width="12" bestFit="1" customWidth="1"/>
    <col min="641" max="641" width="11" bestFit="1" customWidth="1"/>
    <col min="642" max="646" width="12" bestFit="1" customWidth="1"/>
    <col min="647" max="647" width="10" bestFit="1" customWidth="1"/>
    <col min="648" max="652" width="12" bestFit="1" customWidth="1"/>
    <col min="653" max="653" width="10" bestFit="1" customWidth="1"/>
    <col min="654" max="659" width="12" bestFit="1" customWidth="1"/>
    <col min="660" max="660" width="11" bestFit="1" customWidth="1"/>
    <col min="661" max="669" width="12" bestFit="1" customWidth="1"/>
    <col min="670" max="670" width="9" bestFit="1" customWidth="1"/>
    <col min="671" max="697" width="12" bestFit="1" customWidth="1"/>
    <col min="698" max="698" width="10" bestFit="1" customWidth="1"/>
    <col min="699" max="710" width="12" bestFit="1" customWidth="1"/>
    <col min="711" max="711" width="10" bestFit="1" customWidth="1"/>
    <col min="712" max="742" width="12" bestFit="1" customWidth="1"/>
    <col min="743" max="743" width="11" bestFit="1" customWidth="1"/>
    <col min="744" max="747" width="12" bestFit="1" customWidth="1"/>
    <col min="748" max="748" width="9" bestFit="1" customWidth="1"/>
    <col min="749" max="771" width="12" bestFit="1" customWidth="1"/>
    <col min="772" max="772" width="11" bestFit="1" customWidth="1"/>
    <col min="773" max="776" width="12" bestFit="1" customWidth="1"/>
    <col min="777" max="777" width="10" bestFit="1" customWidth="1"/>
    <col min="778" max="778" width="11" bestFit="1" customWidth="1"/>
    <col min="779" max="781" width="12" bestFit="1" customWidth="1"/>
    <col min="782" max="782" width="10" bestFit="1" customWidth="1"/>
    <col min="783" max="799" width="12" bestFit="1" customWidth="1"/>
    <col min="800" max="800" width="10" bestFit="1" customWidth="1"/>
    <col min="801" max="820" width="12" bestFit="1" customWidth="1"/>
    <col min="821" max="821" width="10" bestFit="1" customWidth="1"/>
    <col min="822" max="840" width="12" bestFit="1" customWidth="1"/>
    <col min="841" max="841" width="9" bestFit="1" customWidth="1"/>
    <col min="842" max="849" width="12" bestFit="1" customWidth="1"/>
    <col min="850" max="850" width="11" bestFit="1" customWidth="1"/>
    <col min="851" max="865" width="12" bestFit="1" customWidth="1"/>
    <col min="866" max="866" width="11" bestFit="1" customWidth="1"/>
    <col min="867" max="872" width="12" bestFit="1" customWidth="1"/>
    <col min="873" max="873" width="11" bestFit="1" customWidth="1"/>
    <col min="874" max="887" width="12" bestFit="1" customWidth="1"/>
    <col min="888" max="888" width="10" bestFit="1" customWidth="1"/>
    <col min="889" max="906" width="12" bestFit="1" customWidth="1"/>
    <col min="907" max="907" width="10" bestFit="1" customWidth="1"/>
    <col min="908" max="929" width="12" bestFit="1" customWidth="1"/>
    <col min="930" max="930" width="11" bestFit="1" customWidth="1"/>
    <col min="931" max="933" width="12" bestFit="1" customWidth="1"/>
    <col min="934" max="934" width="11" bestFit="1" customWidth="1"/>
    <col min="935" max="938" width="12" bestFit="1" customWidth="1"/>
    <col min="939" max="939" width="10" bestFit="1" customWidth="1"/>
    <col min="940" max="961" width="12" bestFit="1" customWidth="1"/>
    <col min="962" max="962" width="10" bestFit="1" customWidth="1"/>
    <col min="963" max="978" width="12" bestFit="1" customWidth="1"/>
    <col min="979" max="979" width="11" bestFit="1" customWidth="1"/>
    <col min="980" max="981" width="12" bestFit="1" customWidth="1"/>
    <col min="982" max="982" width="11" bestFit="1" customWidth="1"/>
    <col min="983" max="983" width="12" bestFit="1" customWidth="1"/>
    <col min="984" max="984" width="10" bestFit="1" customWidth="1"/>
    <col min="985" max="1005" width="12" bestFit="1" customWidth="1"/>
    <col min="1006" max="1006" width="11" bestFit="1" customWidth="1"/>
    <col min="1007" max="1020" width="12" bestFit="1" customWidth="1"/>
    <col min="1021" max="1021" width="10" bestFit="1" customWidth="1"/>
    <col min="1022" max="1022" width="11" bestFit="1" customWidth="1"/>
    <col min="1023" max="1023" width="10" bestFit="1" customWidth="1"/>
    <col min="1024" max="1042" width="12" bestFit="1" customWidth="1"/>
    <col min="1043" max="1043" width="10" bestFit="1" customWidth="1"/>
    <col min="1044" max="1058" width="12" bestFit="1" customWidth="1"/>
    <col min="1059" max="1059" width="11" bestFit="1" customWidth="1"/>
    <col min="1060" max="1068" width="12" bestFit="1" customWidth="1"/>
    <col min="1069" max="1069" width="10" bestFit="1" customWidth="1"/>
    <col min="1070" max="1086" width="12" bestFit="1" customWidth="1"/>
    <col min="1087" max="1087" width="10" bestFit="1" customWidth="1"/>
    <col min="1088" max="1089" width="12" bestFit="1" customWidth="1"/>
    <col min="1090" max="1090" width="10" bestFit="1" customWidth="1"/>
    <col min="1091" max="1098" width="12" bestFit="1" customWidth="1"/>
    <col min="1099" max="1099" width="11" bestFit="1" customWidth="1"/>
    <col min="1100" max="1114" width="12" bestFit="1" customWidth="1"/>
    <col min="1115" max="1115" width="11" bestFit="1" customWidth="1"/>
    <col min="1116" max="1118" width="12" bestFit="1" customWidth="1"/>
    <col min="1119" max="1119" width="11" bestFit="1" customWidth="1"/>
    <col min="1120" max="1125" width="12" bestFit="1" customWidth="1"/>
    <col min="1126" max="1126" width="10" bestFit="1" customWidth="1"/>
    <col min="1127" max="1131" width="12" bestFit="1" customWidth="1"/>
    <col min="1132" max="1132" width="11" bestFit="1" customWidth="1"/>
    <col min="1133" max="1134" width="12" bestFit="1" customWidth="1"/>
    <col min="1135" max="1135" width="11" bestFit="1" customWidth="1"/>
    <col min="1136" max="1138" width="12" bestFit="1" customWidth="1"/>
    <col min="1139" max="1139" width="11" bestFit="1" customWidth="1"/>
    <col min="1140" max="1140" width="10" bestFit="1" customWidth="1"/>
    <col min="1141" max="1142" width="12" bestFit="1" customWidth="1"/>
    <col min="1143" max="1144" width="11" bestFit="1" customWidth="1"/>
    <col min="1145" max="1150" width="12" bestFit="1" customWidth="1"/>
    <col min="1151" max="1151" width="10" bestFit="1" customWidth="1"/>
    <col min="1152" max="1155" width="12" bestFit="1" customWidth="1"/>
    <col min="1156" max="1156" width="11" bestFit="1" customWidth="1"/>
    <col min="1157" max="1162" width="12" bestFit="1" customWidth="1"/>
    <col min="1163" max="1163" width="11" bestFit="1" customWidth="1"/>
    <col min="1164" max="1168" width="12" bestFit="1" customWidth="1"/>
    <col min="1169" max="1169" width="11" bestFit="1" customWidth="1"/>
    <col min="1170" max="1195" width="12" bestFit="1" customWidth="1"/>
    <col min="1196" max="1196" width="11" bestFit="1" customWidth="1"/>
    <col min="1197" max="1200" width="12" bestFit="1" customWidth="1"/>
    <col min="1201" max="1201" width="11" bestFit="1" customWidth="1"/>
    <col min="1202" max="1256" width="12" bestFit="1" customWidth="1"/>
  </cols>
  <sheetData>
    <row r="3" spans="2:6" x14ac:dyDescent="0.25">
      <c r="B3" s="506" t="s">
        <v>122</v>
      </c>
      <c r="C3" t="s" vm="7">
        <v>149</v>
      </c>
    </row>
    <row r="4" spans="2:6" x14ac:dyDescent="0.25">
      <c r="B4" s="506" t="s">
        <v>1290</v>
      </c>
      <c r="C4" t="s" vm="8">
        <v>1291</v>
      </c>
    </row>
    <row r="6" spans="2:6" x14ac:dyDescent="0.25">
      <c r="B6" s="506" t="s">
        <v>1242</v>
      </c>
      <c r="C6" t="s">
        <v>1243</v>
      </c>
      <c r="D6" t="s">
        <v>1244</v>
      </c>
      <c r="E6" t="s">
        <v>1245</v>
      </c>
    </row>
    <row r="7" spans="2:6" x14ac:dyDescent="0.25">
      <c r="B7" s="455" t="s">
        <v>1292</v>
      </c>
      <c r="C7" s="337">
        <v>11292238.609477794</v>
      </c>
      <c r="D7" s="337">
        <v>696580.67554780911</v>
      </c>
      <c r="E7" s="337">
        <v>119.13057802928607</v>
      </c>
    </row>
    <row r="8" spans="2:6" x14ac:dyDescent="0.25">
      <c r="B8" s="455" t="s">
        <v>1293</v>
      </c>
      <c r="C8" s="337">
        <v>8911697.6795586925</v>
      </c>
      <c r="D8" s="337">
        <v>8482.1244626629959</v>
      </c>
      <c r="E8" s="337">
        <v>211.74583105083158</v>
      </c>
    </row>
    <row r="9" spans="2:6" x14ac:dyDescent="0.25">
      <c r="B9" s="455" t="s">
        <v>1252</v>
      </c>
      <c r="C9" s="337">
        <v>20203936.28903649</v>
      </c>
      <c r="D9" s="337">
        <v>705062.80001047219</v>
      </c>
      <c r="E9" s="337">
        <v>330.8764090801177</v>
      </c>
    </row>
    <row r="10" spans="2:6" x14ac:dyDescent="0.25">
      <c r="B10" s="455"/>
      <c r="C10" s="231"/>
      <c r="D10" s="231"/>
      <c r="E10" s="231"/>
      <c r="F10" s="231"/>
    </row>
    <row r="13" spans="2:6" x14ac:dyDescent="0.25">
      <c r="B13" s="506" t="s">
        <v>122</v>
      </c>
      <c r="C13" t="s" vm="3">
        <v>149</v>
      </c>
    </row>
    <row r="14" spans="2:6" x14ac:dyDescent="0.25">
      <c r="B14" s="506" t="s">
        <v>1290</v>
      </c>
      <c r="C14" t="s" vm="4">
        <v>1291</v>
      </c>
    </row>
    <row r="16" spans="2:6" x14ac:dyDescent="0.25">
      <c r="B16" s="506" t="s">
        <v>1243</v>
      </c>
      <c r="C16" s="506" t="s">
        <v>1294</v>
      </c>
    </row>
    <row r="17" spans="2:4" x14ac:dyDescent="0.25">
      <c r="B17" s="506" t="s">
        <v>1242</v>
      </c>
      <c r="C17" t="s">
        <v>1295</v>
      </c>
      <c r="D17" t="s">
        <v>1296</v>
      </c>
    </row>
    <row r="18" spans="2:4" x14ac:dyDescent="0.25">
      <c r="B18" s="455" t="s">
        <v>1292</v>
      </c>
      <c r="C18" s="337">
        <v>10391346.035115562</v>
      </c>
      <c r="D18" s="337">
        <v>900892.57436222292</v>
      </c>
    </row>
    <row r="19" spans="2:4" x14ac:dyDescent="0.25">
      <c r="B19" s="455" t="s">
        <v>1293</v>
      </c>
      <c r="C19" s="337">
        <v>8642522.127361428</v>
      </c>
      <c r="D19" s="337">
        <v>269175.55219725583</v>
      </c>
    </row>
    <row r="20" spans="2:4" x14ac:dyDescent="0.25">
      <c r="B20" s="455" t="s">
        <v>1252</v>
      </c>
      <c r="C20" s="337">
        <v>19033868.162477061</v>
      </c>
      <c r="D20" s="337">
        <v>1170068.1265594757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499984740745262"/>
  </sheetPr>
  <dimension ref="B3:E20"/>
  <sheetViews>
    <sheetView showGridLines="0" zoomScale="80" zoomScaleNormal="80" workbookViewId="0">
      <selection activeCell="H23" sqref="H23"/>
    </sheetView>
  </sheetViews>
  <sheetFormatPr defaultRowHeight="15" x14ac:dyDescent="0.25"/>
  <cols>
    <col min="2" max="2" width="13.42578125" bestFit="1" customWidth="1"/>
    <col min="3" max="3" width="16" bestFit="1" customWidth="1"/>
    <col min="4" max="4" width="15.85546875" bestFit="1" customWidth="1"/>
    <col min="5" max="5" width="16.140625" bestFit="1" customWidth="1"/>
    <col min="6" max="6" width="17.140625" bestFit="1" customWidth="1"/>
  </cols>
  <sheetData>
    <row r="3" spans="2:5" x14ac:dyDescent="0.25">
      <c r="B3" s="506" t="s">
        <v>122</v>
      </c>
      <c r="C3" t="s" vm="5">
        <v>149</v>
      </c>
    </row>
    <row r="4" spans="2:5" x14ac:dyDescent="0.25">
      <c r="B4" s="506" t="s">
        <v>1290</v>
      </c>
      <c r="C4" t="s" vm="6">
        <v>1291</v>
      </c>
    </row>
    <row r="6" spans="2:5" x14ac:dyDescent="0.25">
      <c r="B6" s="506" t="s">
        <v>1242</v>
      </c>
      <c r="C6" t="s">
        <v>1243</v>
      </c>
      <c r="D6" t="s">
        <v>1244</v>
      </c>
      <c r="E6" t="s">
        <v>1245</v>
      </c>
    </row>
    <row r="7" spans="2:5" x14ac:dyDescent="0.25">
      <c r="B7" s="455" t="s">
        <v>1292</v>
      </c>
      <c r="C7" s="337">
        <v>11454982.88941909</v>
      </c>
      <c r="D7" s="337">
        <v>760903.06017449067</v>
      </c>
      <c r="E7" s="337">
        <v>122.03885667448181</v>
      </c>
    </row>
    <row r="8" spans="2:5" x14ac:dyDescent="0.25">
      <c r="B8" s="455" t="s">
        <v>1293</v>
      </c>
      <c r="C8" s="337">
        <v>729161.79313907924</v>
      </c>
      <c r="D8" s="337">
        <v>18492.866725180298</v>
      </c>
      <c r="E8" s="337">
        <v>102.5179306067637</v>
      </c>
    </row>
    <row r="9" spans="2:5" x14ac:dyDescent="0.25">
      <c r="B9" s="455" t="s">
        <v>1252</v>
      </c>
      <c r="C9" s="337">
        <v>12184144.68255817</v>
      </c>
      <c r="D9" s="337">
        <v>779395.92689967097</v>
      </c>
      <c r="E9" s="337">
        <v>224.55678728124553</v>
      </c>
    </row>
    <row r="13" spans="2:5" x14ac:dyDescent="0.25">
      <c r="B13" s="506" t="s">
        <v>122</v>
      </c>
      <c r="C13" t="s" vm="1">
        <v>149</v>
      </c>
    </row>
    <row r="14" spans="2:5" x14ac:dyDescent="0.25">
      <c r="B14" s="506" t="s">
        <v>1290</v>
      </c>
      <c r="C14" t="s" vm="2">
        <v>1291</v>
      </c>
    </row>
    <row r="16" spans="2:5" x14ac:dyDescent="0.25">
      <c r="B16" s="506" t="s">
        <v>1243</v>
      </c>
      <c r="C16" s="506" t="s">
        <v>1294</v>
      </c>
    </row>
    <row r="17" spans="2:4" x14ac:dyDescent="0.25">
      <c r="B17" s="506" t="s">
        <v>1242</v>
      </c>
      <c r="C17" t="s">
        <v>1295</v>
      </c>
      <c r="D17" t="s">
        <v>1296</v>
      </c>
    </row>
    <row r="18" spans="2:4" x14ac:dyDescent="0.25">
      <c r="B18" s="455" t="s">
        <v>1292</v>
      </c>
      <c r="C18" s="337">
        <v>9531344.4662314337</v>
      </c>
      <c r="D18" s="337">
        <v>1923638.4231876479</v>
      </c>
    </row>
    <row r="19" spans="2:4" x14ac:dyDescent="0.25">
      <c r="B19" s="455" t="s">
        <v>1293</v>
      </c>
      <c r="C19" s="337">
        <v>727393.48038952518</v>
      </c>
      <c r="D19" s="337">
        <v>1768.31274955401</v>
      </c>
    </row>
    <row r="20" spans="2:4" x14ac:dyDescent="0.25">
      <c r="B20" s="455" t="s">
        <v>1252</v>
      </c>
      <c r="C20" s="337">
        <v>10258737.946620958</v>
      </c>
      <c r="D20" s="337">
        <v>1925406.7359372019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499984740745262"/>
  </sheetPr>
  <dimension ref="A1:AA5019"/>
  <sheetViews>
    <sheetView showGridLines="0" zoomScale="85" zoomScaleNormal="85" workbookViewId="0">
      <selection activeCell="K4" sqref="K4:K5016"/>
    </sheetView>
  </sheetViews>
  <sheetFormatPr defaultColWidth="9.140625" defaultRowHeight="15" x14ac:dyDescent="0.25"/>
  <cols>
    <col min="2" max="2" width="16" customWidth="1"/>
    <col min="3" max="3" width="35" customWidth="1"/>
    <col min="4" max="4" width="29.42578125" bestFit="1" customWidth="1"/>
    <col min="5" max="6" width="19" customWidth="1"/>
    <col min="7" max="7" width="9.140625" style="532"/>
    <col min="9" max="9" width="18.85546875" customWidth="1"/>
    <col min="10" max="10" width="13.42578125" customWidth="1"/>
    <col min="11" max="11" width="38.42578125" customWidth="1"/>
    <col min="12" max="12" width="12.42578125" customWidth="1"/>
    <col min="13" max="13" width="11.42578125" customWidth="1"/>
    <col min="14" max="14" width="10.5703125" customWidth="1"/>
    <col min="15" max="17" width="11" customWidth="1"/>
    <col min="18" max="18" width="15.42578125" customWidth="1"/>
    <col min="19" max="20" width="11" customWidth="1"/>
    <col min="21" max="21" width="13.42578125" customWidth="1"/>
    <col min="22" max="22" width="59.42578125" bestFit="1" customWidth="1"/>
    <col min="27" max="27" width="19.42578125" bestFit="1" customWidth="1"/>
  </cols>
  <sheetData>
    <row r="1" spans="1:27" x14ac:dyDescent="0.25">
      <c r="A1" t="s">
        <v>1297</v>
      </c>
    </row>
    <row r="2" spans="1:27" x14ac:dyDescent="0.25">
      <c r="A2" s="446" t="s">
        <v>1298</v>
      </c>
      <c r="R2" s="578"/>
      <c r="S2" s="578"/>
      <c r="T2" s="578"/>
      <c r="U2" s="563"/>
      <c r="W2" s="2" t="s">
        <v>1299</v>
      </c>
    </row>
    <row r="3" spans="1:27" s="450" customFormat="1" ht="45" x14ac:dyDescent="0.25">
      <c r="A3" s="447" t="s">
        <v>122</v>
      </c>
      <c r="B3" s="447" t="s">
        <v>1290</v>
      </c>
      <c r="C3" s="447" t="s">
        <v>1300</v>
      </c>
      <c r="D3" s="448" t="s">
        <v>1301</v>
      </c>
      <c r="E3" s="448" t="s">
        <v>1302</v>
      </c>
      <c r="F3" s="448" t="s">
        <v>1303</v>
      </c>
      <c r="G3" s="449" t="s">
        <v>1304</v>
      </c>
      <c r="H3" s="448" t="s">
        <v>1305</v>
      </c>
      <c r="I3" s="448" t="s">
        <v>1306</v>
      </c>
      <c r="J3" s="448" t="s">
        <v>1307</v>
      </c>
      <c r="K3" s="448" t="s">
        <v>1308</v>
      </c>
      <c r="L3" s="448" t="s">
        <v>1309</v>
      </c>
      <c r="M3" s="448" t="s">
        <v>1310</v>
      </c>
      <c r="N3" s="448" t="s">
        <v>1311</v>
      </c>
      <c r="O3" s="448" t="s">
        <v>1312</v>
      </c>
      <c r="P3" s="448" t="s">
        <v>1313</v>
      </c>
      <c r="Q3" s="448" t="s">
        <v>1314</v>
      </c>
      <c r="R3" s="448" t="s">
        <v>1315</v>
      </c>
      <c r="S3" s="448" t="s">
        <v>1316</v>
      </c>
      <c r="T3" s="448" t="s">
        <v>1317</v>
      </c>
      <c r="U3" s="448" t="s">
        <v>1318</v>
      </c>
      <c r="V3" s="450" t="s">
        <v>818</v>
      </c>
      <c r="W3" s="451" t="s">
        <v>1319</v>
      </c>
      <c r="X3" s="451" t="s">
        <v>1320</v>
      </c>
      <c r="Y3" s="451" t="s">
        <v>1321</v>
      </c>
      <c r="Z3" s="451" t="s">
        <v>1322</v>
      </c>
      <c r="AA3" s="451" t="s">
        <v>1323</v>
      </c>
    </row>
    <row r="4" spans="1:27" x14ac:dyDescent="0.25">
      <c r="A4" t="s">
        <v>149</v>
      </c>
      <c r="B4" t="s">
        <v>1246</v>
      </c>
      <c r="C4" t="s">
        <v>1324</v>
      </c>
      <c r="D4" t="s">
        <v>1325</v>
      </c>
      <c r="E4" t="s">
        <v>1326</v>
      </c>
      <c r="F4" t="s">
        <v>1292</v>
      </c>
      <c r="G4" s="532" t="s">
        <v>524</v>
      </c>
      <c r="H4">
        <v>35005</v>
      </c>
      <c r="I4" t="s">
        <v>1327</v>
      </c>
      <c r="J4" t="s">
        <v>1328</v>
      </c>
      <c r="K4" t="s">
        <v>1329</v>
      </c>
      <c r="L4">
        <v>185.60519219723085</v>
      </c>
      <c r="M4">
        <v>56.114018356331691</v>
      </c>
      <c r="N4">
        <v>318.50278670804846</v>
      </c>
      <c r="O4">
        <v>256.68448508982942</v>
      </c>
      <c r="P4">
        <v>5.7127181496861406</v>
      </c>
      <c r="Q4">
        <v>5.7127181496861406</v>
      </c>
      <c r="R4">
        <v>43653.858250253536</v>
      </c>
      <c r="S4">
        <v>194.77872058987094</v>
      </c>
      <c r="T4">
        <v>2.3250538204543019E-2</v>
      </c>
      <c r="U4">
        <v>48530.254925385263</v>
      </c>
      <c r="W4" s="429">
        <f t="shared" ref="W4:Z32" si="0">IFERROR(R4*1,0)</f>
        <v>43653.858250253536</v>
      </c>
      <c r="X4" s="429">
        <f t="shared" si="0"/>
        <v>194.77872058987094</v>
      </c>
      <c r="Y4" s="429">
        <f t="shared" si="0"/>
        <v>2.3250538204543019E-2</v>
      </c>
      <c r="Z4" s="429">
        <f t="shared" si="0"/>
        <v>48530.254925385263</v>
      </c>
      <c r="AA4" s="429" t="s">
        <v>1295</v>
      </c>
    </row>
    <row r="5" spans="1:27" x14ac:dyDescent="0.25">
      <c r="A5" t="s">
        <v>149</v>
      </c>
      <c r="B5" t="s">
        <v>1246</v>
      </c>
      <c r="C5" t="s">
        <v>1324</v>
      </c>
      <c r="D5" t="s">
        <v>1325</v>
      </c>
      <c r="E5" t="s">
        <v>1326</v>
      </c>
      <c r="F5" t="s">
        <v>1292</v>
      </c>
      <c r="G5" s="532" t="s">
        <v>524</v>
      </c>
      <c r="H5">
        <v>35015</v>
      </c>
      <c r="I5" t="s">
        <v>552</v>
      </c>
      <c r="J5" t="s">
        <v>1328</v>
      </c>
      <c r="K5" t="s">
        <v>1329</v>
      </c>
      <c r="L5">
        <v>3524.0513918958786</v>
      </c>
      <c r="M5">
        <v>1378.138053408753</v>
      </c>
      <c r="N5">
        <v>6249.9758396504412</v>
      </c>
      <c r="O5">
        <v>6367.9412591021519</v>
      </c>
      <c r="P5">
        <v>132.53365964139229</v>
      </c>
      <c r="Q5">
        <v>132.53365964139229</v>
      </c>
      <c r="R5">
        <v>1037732.5233300437</v>
      </c>
      <c r="S5">
        <v>4630.2485349631243</v>
      </c>
      <c r="T5">
        <v>0.5527080685850233</v>
      </c>
      <c r="U5">
        <v>1153653.4437085602</v>
      </c>
      <c r="W5" s="429">
        <f t="shared" si="0"/>
        <v>1037732.5233300437</v>
      </c>
      <c r="X5" s="429">
        <f t="shared" si="0"/>
        <v>4630.2485349631243</v>
      </c>
      <c r="Y5" s="429">
        <f t="shared" si="0"/>
        <v>0.5527080685850233</v>
      </c>
      <c r="Z5" s="429">
        <f t="shared" si="0"/>
        <v>1153653.4437085602</v>
      </c>
      <c r="AA5" s="429" t="s">
        <v>1295</v>
      </c>
    </row>
    <row r="6" spans="1:27" x14ac:dyDescent="0.25">
      <c r="A6" t="s">
        <v>149</v>
      </c>
      <c r="B6" t="s">
        <v>1246</v>
      </c>
      <c r="C6" t="s">
        <v>1324</v>
      </c>
      <c r="D6" t="s">
        <v>1325</v>
      </c>
      <c r="E6" t="s">
        <v>1326</v>
      </c>
      <c r="F6" t="s">
        <v>1292</v>
      </c>
      <c r="G6" s="532" t="s">
        <v>524</v>
      </c>
      <c r="H6">
        <v>35025</v>
      </c>
      <c r="I6" t="s">
        <v>563</v>
      </c>
      <c r="J6" t="s">
        <v>1328</v>
      </c>
      <c r="K6" t="s">
        <v>1329</v>
      </c>
      <c r="L6">
        <v>2889.7512415442779</v>
      </c>
      <c r="M6">
        <v>838.60608546357969</v>
      </c>
      <c r="N6">
        <v>4936.1673962578989</v>
      </c>
      <c r="O6">
        <v>3828.908129725216</v>
      </c>
      <c r="P6">
        <v>86.245526587555347</v>
      </c>
      <c r="Q6">
        <v>86.245526587555347</v>
      </c>
      <c r="R6">
        <v>656247.6906350113</v>
      </c>
      <c r="S6">
        <v>2928.1051136230903</v>
      </c>
      <c r="T6">
        <v>0.3495249358093987</v>
      </c>
      <c r="U6">
        <v>729554.47690645966</v>
      </c>
      <c r="W6" s="429">
        <f t="shared" si="0"/>
        <v>656247.6906350113</v>
      </c>
      <c r="X6" s="429">
        <f t="shared" si="0"/>
        <v>2928.1051136230903</v>
      </c>
      <c r="Y6" s="429">
        <f t="shared" si="0"/>
        <v>0.3495249358093987</v>
      </c>
      <c r="Z6" s="429">
        <f t="shared" si="0"/>
        <v>729554.47690645966</v>
      </c>
      <c r="AA6" s="429" t="s">
        <v>1295</v>
      </c>
    </row>
    <row r="7" spans="1:27" x14ac:dyDescent="0.25">
      <c r="A7" t="s">
        <v>149</v>
      </c>
      <c r="B7" t="s">
        <v>1246</v>
      </c>
      <c r="C7" t="s">
        <v>1324</v>
      </c>
      <c r="D7" t="s">
        <v>1325</v>
      </c>
      <c r="E7" t="s">
        <v>1326</v>
      </c>
      <c r="F7" t="s">
        <v>1292</v>
      </c>
      <c r="G7" s="532" t="s">
        <v>524</v>
      </c>
      <c r="H7">
        <v>35041</v>
      </c>
      <c r="I7" t="s">
        <v>584</v>
      </c>
      <c r="J7" t="s">
        <v>1328</v>
      </c>
      <c r="K7" t="s">
        <v>1329</v>
      </c>
      <c r="L7">
        <v>25.204600923846701</v>
      </c>
      <c r="M7">
        <v>0.327067329650649</v>
      </c>
      <c r="N7">
        <v>38.526128126136101</v>
      </c>
      <c r="O7">
        <v>6.4971479856149499E-3</v>
      </c>
      <c r="P7">
        <v>0.21447219764324599</v>
      </c>
      <c r="Q7">
        <v>0.21447219764324599</v>
      </c>
      <c r="R7">
        <v>1056.4583603245633</v>
      </c>
      <c r="S7">
        <v>4.7138011627940397</v>
      </c>
      <c r="T7">
        <v>5.6268166097534975E-4</v>
      </c>
      <c r="U7">
        <v>1174.4710685293851</v>
      </c>
      <c r="W7" s="429">
        <f t="shared" si="0"/>
        <v>1056.4583603245633</v>
      </c>
      <c r="X7" s="429">
        <f t="shared" si="0"/>
        <v>4.7138011627940397</v>
      </c>
      <c r="Y7" s="429">
        <f t="shared" si="0"/>
        <v>5.6268166097534975E-4</v>
      </c>
      <c r="Z7" s="429">
        <f t="shared" si="0"/>
        <v>1174.4710685293851</v>
      </c>
      <c r="AA7" s="429" t="s">
        <v>1295</v>
      </c>
    </row>
    <row r="8" spans="1:27" x14ac:dyDescent="0.25">
      <c r="A8" t="s">
        <v>149</v>
      </c>
      <c r="B8" t="s">
        <v>1246</v>
      </c>
      <c r="C8" t="s">
        <v>1324</v>
      </c>
      <c r="D8" t="s">
        <v>1325</v>
      </c>
      <c r="E8" t="s">
        <v>1326</v>
      </c>
      <c r="F8" t="s">
        <v>1292</v>
      </c>
      <c r="G8" s="532" t="s">
        <v>524</v>
      </c>
      <c r="H8">
        <v>35005</v>
      </c>
      <c r="I8" t="s">
        <v>1327</v>
      </c>
      <c r="J8" t="s">
        <v>1330</v>
      </c>
      <c r="K8" t="s">
        <v>1331</v>
      </c>
      <c r="L8">
        <v>0</v>
      </c>
      <c r="M8">
        <v>0</v>
      </c>
      <c r="N8">
        <v>0</v>
      </c>
      <c r="O8">
        <v>0</v>
      </c>
      <c r="P8">
        <v>0</v>
      </c>
      <c r="Q8">
        <v>0</v>
      </c>
      <c r="R8">
        <v>0</v>
      </c>
      <c r="S8">
        <v>0</v>
      </c>
      <c r="T8">
        <v>0</v>
      </c>
      <c r="U8">
        <v>0</v>
      </c>
      <c r="W8" s="429">
        <f t="shared" si="0"/>
        <v>0</v>
      </c>
      <c r="X8" s="429">
        <f t="shared" si="0"/>
        <v>0</v>
      </c>
      <c r="Y8" s="429">
        <f t="shared" si="0"/>
        <v>0</v>
      </c>
      <c r="Z8" s="429">
        <f t="shared" si="0"/>
        <v>0</v>
      </c>
      <c r="AA8" s="429" t="s">
        <v>1296</v>
      </c>
    </row>
    <row r="9" spans="1:27" x14ac:dyDescent="0.25">
      <c r="A9" t="s">
        <v>149</v>
      </c>
      <c r="B9" t="s">
        <v>1246</v>
      </c>
      <c r="C9" t="s">
        <v>1324</v>
      </c>
      <c r="D9" t="s">
        <v>1325</v>
      </c>
      <c r="E9" t="s">
        <v>1326</v>
      </c>
      <c r="F9" t="s">
        <v>1292</v>
      </c>
      <c r="G9" s="532" t="s">
        <v>524</v>
      </c>
      <c r="H9">
        <v>35015</v>
      </c>
      <c r="I9" t="s">
        <v>552</v>
      </c>
      <c r="J9" t="s">
        <v>1330</v>
      </c>
      <c r="K9" t="s">
        <v>1331</v>
      </c>
      <c r="L9">
        <v>0</v>
      </c>
      <c r="M9">
        <v>0</v>
      </c>
      <c r="N9">
        <v>0</v>
      </c>
      <c r="O9">
        <v>0</v>
      </c>
      <c r="P9">
        <v>0</v>
      </c>
      <c r="Q9">
        <v>0</v>
      </c>
      <c r="R9">
        <v>0</v>
      </c>
      <c r="S9">
        <v>0</v>
      </c>
      <c r="T9">
        <v>0</v>
      </c>
      <c r="U9">
        <v>0</v>
      </c>
      <c r="W9" s="429">
        <f t="shared" si="0"/>
        <v>0</v>
      </c>
      <c r="X9" s="429">
        <f t="shared" si="0"/>
        <v>0</v>
      </c>
      <c r="Y9" s="429">
        <f t="shared" si="0"/>
        <v>0</v>
      </c>
      <c r="Z9" s="429">
        <f t="shared" si="0"/>
        <v>0</v>
      </c>
      <c r="AA9" s="429" t="s">
        <v>1296</v>
      </c>
    </row>
    <row r="10" spans="1:27" x14ac:dyDescent="0.25">
      <c r="A10" t="s">
        <v>149</v>
      </c>
      <c r="B10" t="s">
        <v>1246</v>
      </c>
      <c r="C10" t="s">
        <v>1324</v>
      </c>
      <c r="D10" t="s">
        <v>1325</v>
      </c>
      <c r="E10" t="s">
        <v>1326</v>
      </c>
      <c r="F10" t="s">
        <v>1292</v>
      </c>
      <c r="G10" s="532" t="s">
        <v>524</v>
      </c>
      <c r="H10">
        <v>35025</v>
      </c>
      <c r="I10" t="s">
        <v>563</v>
      </c>
      <c r="J10" t="s">
        <v>1330</v>
      </c>
      <c r="K10" t="s">
        <v>1331</v>
      </c>
      <c r="L10">
        <v>0</v>
      </c>
      <c r="M10">
        <v>0</v>
      </c>
      <c r="N10">
        <v>0</v>
      </c>
      <c r="O10">
        <v>0</v>
      </c>
      <c r="P10">
        <v>0</v>
      </c>
      <c r="Q10">
        <v>0</v>
      </c>
      <c r="R10">
        <v>0</v>
      </c>
      <c r="S10">
        <v>0</v>
      </c>
      <c r="T10">
        <v>0</v>
      </c>
      <c r="U10">
        <v>0</v>
      </c>
      <c r="W10" s="429">
        <f t="shared" si="0"/>
        <v>0</v>
      </c>
      <c r="X10" s="429">
        <f t="shared" si="0"/>
        <v>0</v>
      </c>
      <c r="Y10" s="429">
        <f t="shared" si="0"/>
        <v>0</v>
      </c>
      <c r="Z10" s="429">
        <f t="shared" si="0"/>
        <v>0</v>
      </c>
      <c r="AA10" s="429" t="s">
        <v>1296</v>
      </c>
    </row>
    <row r="11" spans="1:27" x14ac:dyDescent="0.25">
      <c r="A11" t="s">
        <v>149</v>
      </c>
      <c r="B11" t="s">
        <v>1246</v>
      </c>
      <c r="C11" t="s">
        <v>1324</v>
      </c>
      <c r="D11" t="s">
        <v>1325</v>
      </c>
      <c r="E11" t="s">
        <v>1326</v>
      </c>
      <c r="F11" t="s">
        <v>1292</v>
      </c>
      <c r="G11" s="532" t="s">
        <v>524</v>
      </c>
      <c r="H11">
        <v>35041</v>
      </c>
      <c r="I11" t="s">
        <v>584</v>
      </c>
      <c r="J11" t="s">
        <v>1330</v>
      </c>
      <c r="K11" t="s">
        <v>1331</v>
      </c>
      <c r="L11">
        <v>0</v>
      </c>
      <c r="M11">
        <v>0</v>
      </c>
      <c r="N11">
        <v>0</v>
      </c>
      <c r="O11">
        <v>0</v>
      </c>
      <c r="P11">
        <v>0</v>
      </c>
      <c r="Q11">
        <v>0</v>
      </c>
      <c r="R11">
        <v>0</v>
      </c>
      <c r="S11">
        <v>0</v>
      </c>
      <c r="T11">
        <v>0</v>
      </c>
      <c r="U11">
        <v>0</v>
      </c>
      <c r="W11" s="429">
        <f t="shared" si="0"/>
        <v>0</v>
      </c>
      <c r="X11" s="429">
        <f t="shared" si="0"/>
        <v>0</v>
      </c>
      <c r="Y11" s="429">
        <f t="shared" si="0"/>
        <v>0</v>
      </c>
      <c r="Z11" s="429">
        <f t="shared" si="0"/>
        <v>0</v>
      </c>
      <c r="AA11" s="429" t="s">
        <v>1296</v>
      </c>
    </row>
    <row r="12" spans="1:27" x14ac:dyDescent="0.25">
      <c r="A12" t="s">
        <v>149</v>
      </c>
      <c r="B12" t="s">
        <v>1246</v>
      </c>
      <c r="C12" t="s">
        <v>1324</v>
      </c>
      <c r="D12" t="s">
        <v>1325</v>
      </c>
      <c r="E12" t="s">
        <v>1326</v>
      </c>
      <c r="F12" t="s">
        <v>1292</v>
      </c>
      <c r="G12" s="532" t="s">
        <v>524</v>
      </c>
      <c r="H12">
        <v>35005</v>
      </c>
      <c r="I12" t="s">
        <v>1327</v>
      </c>
      <c r="J12" t="s">
        <v>1332</v>
      </c>
      <c r="K12" t="s">
        <v>1331</v>
      </c>
      <c r="L12">
        <v>0</v>
      </c>
      <c r="M12">
        <v>0</v>
      </c>
      <c r="N12">
        <v>0</v>
      </c>
      <c r="O12">
        <v>0</v>
      </c>
      <c r="P12">
        <v>0</v>
      </c>
      <c r="Q12">
        <v>0</v>
      </c>
      <c r="R12">
        <v>0</v>
      </c>
      <c r="S12">
        <v>0</v>
      </c>
      <c r="T12">
        <v>0</v>
      </c>
      <c r="U12">
        <v>0</v>
      </c>
      <c r="W12" s="429">
        <f t="shared" si="0"/>
        <v>0</v>
      </c>
      <c r="X12" s="429">
        <f t="shared" si="0"/>
        <v>0</v>
      </c>
      <c r="Y12" s="429">
        <f t="shared" si="0"/>
        <v>0</v>
      </c>
      <c r="Z12" s="429">
        <f t="shared" si="0"/>
        <v>0</v>
      </c>
      <c r="AA12" s="429" t="s">
        <v>1296</v>
      </c>
    </row>
    <row r="13" spans="1:27" x14ac:dyDescent="0.25">
      <c r="A13" t="s">
        <v>149</v>
      </c>
      <c r="B13" t="s">
        <v>1246</v>
      </c>
      <c r="C13" t="s">
        <v>1324</v>
      </c>
      <c r="D13" t="s">
        <v>1325</v>
      </c>
      <c r="E13" t="s">
        <v>1326</v>
      </c>
      <c r="F13" t="s">
        <v>1292</v>
      </c>
      <c r="G13" s="532" t="s">
        <v>524</v>
      </c>
      <c r="H13">
        <v>35015</v>
      </c>
      <c r="I13" t="s">
        <v>552</v>
      </c>
      <c r="J13" t="s">
        <v>1332</v>
      </c>
      <c r="K13" t="s">
        <v>1331</v>
      </c>
      <c r="L13">
        <v>0</v>
      </c>
      <c r="M13">
        <v>0</v>
      </c>
      <c r="N13">
        <v>0</v>
      </c>
      <c r="O13">
        <v>0</v>
      </c>
      <c r="P13">
        <v>0</v>
      </c>
      <c r="Q13">
        <v>0</v>
      </c>
      <c r="R13">
        <v>0</v>
      </c>
      <c r="S13">
        <v>0</v>
      </c>
      <c r="T13">
        <v>0</v>
      </c>
      <c r="U13">
        <v>0</v>
      </c>
      <c r="W13" s="429">
        <f t="shared" si="0"/>
        <v>0</v>
      </c>
      <c r="X13" s="429">
        <f t="shared" si="0"/>
        <v>0</v>
      </c>
      <c r="Y13" s="429">
        <f t="shared" si="0"/>
        <v>0</v>
      </c>
      <c r="Z13" s="429">
        <f t="shared" si="0"/>
        <v>0</v>
      </c>
      <c r="AA13" s="429" t="s">
        <v>1296</v>
      </c>
    </row>
    <row r="14" spans="1:27" x14ac:dyDescent="0.25">
      <c r="A14" t="s">
        <v>149</v>
      </c>
      <c r="B14" t="s">
        <v>1246</v>
      </c>
      <c r="C14" t="s">
        <v>1324</v>
      </c>
      <c r="D14" t="s">
        <v>1325</v>
      </c>
      <c r="E14" t="s">
        <v>1326</v>
      </c>
      <c r="F14" t="s">
        <v>1292</v>
      </c>
      <c r="G14" s="532" t="s">
        <v>524</v>
      </c>
      <c r="H14">
        <v>35025</v>
      </c>
      <c r="I14" t="s">
        <v>563</v>
      </c>
      <c r="J14" t="s">
        <v>1332</v>
      </c>
      <c r="K14" t="s">
        <v>1331</v>
      </c>
      <c r="L14">
        <v>0</v>
      </c>
      <c r="M14">
        <v>0</v>
      </c>
      <c r="N14">
        <v>0</v>
      </c>
      <c r="O14">
        <v>0</v>
      </c>
      <c r="P14">
        <v>0</v>
      </c>
      <c r="Q14">
        <v>0</v>
      </c>
      <c r="R14">
        <v>0</v>
      </c>
      <c r="S14">
        <v>0</v>
      </c>
      <c r="T14">
        <v>0</v>
      </c>
      <c r="U14">
        <v>0</v>
      </c>
      <c r="W14" s="429">
        <f t="shared" si="0"/>
        <v>0</v>
      </c>
      <c r="X14" s="429">
        <f t="shared" si="0"/>
        <v>0</v>
      </c>
      <c r="Y14" s="429">
        <f t="shared" si="0"/>
        <v>0</v>
      </c>
      <c r="Z14" s="429">
        <f t="shared" si="0"/>
        <v>0</v>
      </c>
      <c r="AA14" s="429" t="s">
        <v>1296</v>
      </c>
    </row>
    <row r="15" spans="1:27" x14ac:dyDescent="0.25">
      <c r="A15" t="s">
        <v>149</v>
      </c>
      <c r="B15" t="s">
        <v>1246</v>
      </c>
      <c r="C15" t="s">
        <v>1324</v>
      </c>
      <c r="D15" t="s">
        <v>1325</v>
      </c>
      <c r="E15" t="s">
        <v>1326</v>
      </c>
      <c r="F15" t="s">
        <v>1292</v>
      </c>
      <c r="G15" s="532" t="s">
        <v>524</v>
      </c>
      <c r="H15">
        <v>35041</v>
      </c>
      <c r="I15" t="s">
        <v>584</v>
      </c>
      <c r="J15" t="s">
        <v>1332</v>
      </c>
      <c r="K15" t="s">
        <v>1331</v>
      </c>
      <c r="L15">
        <v>0</v>
      </c>
      <c r="M15">
        <v>0</v>
      </c>
      <c r="N15">
        <v>0</v>
      </c>
      <c r="O15">
        <v>0</v>
      </c>
      <c r="P15">
        <v>0</v>
      </c>
      <c r="Q15">
        <v>0</v>
      </c>
      <c r="R15">
        <v>0</v>
      </c>
      <c r="S15">
        <v>0</v>
      </c>
      <c r="T15">
        <v>0</v>
      </c>
      <c r="U15">
        <v>0</v>
      </c>
      <c r="W15" s="429">
        <f t="shared" si="0"/>
        <v>0</v>
      </c>
      <c r="X15" s="429">
        <f t="shared" si="0"/>
        <v>0</v>
      </c>
      <c r="Y15" s="429">
        <f t="shared" si="0"/>
        <v>0</v>
      </c>
      <c r="Z15" s="429">
        <f t="shared" si="0"/>
        <v>0</v>
      </c>
      <c r="AA15" s="429" t="s">
        <v>1296</v>
      </c>
    </row>
    <row r="16" spans="1:27" x14ac:dyDescent="0.25">
      <c r="A16" t="s">
        <v>149</v>
      </c>
      <c r="B16" t="s">
        <v>1246</v>
      </c>
      <c r="C16" t="s">
        <v>1324</v>
      </c>
      <c r="D16" t="s">
        <v>1325</v>
      </c>
      <c r="E16" t="s">
        <v>1326</v>
      </c>
      <c r="F16" t="s">
        <v>1292</v>
      </c>
      <c r="G16" s="532" t="s">
        <v>524</v>
      </c>
      <c r="H16">
        <v>35005</v>
      </c>
      <c r="I16" t="s">
        <v>1327</v>
      </c>
      <c r="J16" t="s">
        <v>1330</v>
      </c>
      <c r="K16" t="s">
        <v>1333</v>
      </c>
      <c r="L16">
        <v>0</v>
      </c>
      <c r="M16">
        <v>0</v>
      </c>
      <c r="N16">
        <v>0</v>
      </c>
      <c r="O16">
        <v>0</v>
      </c>
      <c r="P16">
        <v>0</v>
      </c>
      <c r="Q16">
        <v>0</v>
      </c>
      <c r="R16">
        <v>0</v>
      </c>
      <c r="S16">
        <v>0</v>
      </c>
      <c r="T16">
        <v>0</v>
      </c>
      <c r="U16">
        <v>0</v>
      </c>
      <c r="W16" s="429">
        <f t="shared" si="0"/>
        <v>0</v>
      </c>
      <c r="X16" s="429">
        <f t="shared" si="0"/>
        <v>0</v>
      </c>
      <c r="Y16" s="429">
        <f t="shared" si="0"/>
        <v>0</v>
      </c>
      <c r="Z16" s="429">
        <f t="shared" si="0"/>
        <v>0</v>
      </c>
      <c r="AA16" s="429" t="s">
        <v>1296</v>
      </c>
    </row>
    <row r="17" spans="1:27" x14ac:dyDescent="0.25">
      <c r="A17" t="s">
        <v>149</v>
      </c>
      <c r="B17" t="s">
        <v>1246</v>
      </c>
      <c r="C17" t="s">
        <v>1324</v>
      </c>
      <c r="D17" t="s">
        <v>1325</v>
      </c>
      <c r="E17" t="s">
        <v>1326</v>
      </c>
      <c r="F17" t="s">
        <v>1292</v>
      </c>
      <c r="G17" s="532" t="s">
        <v>524</v>
      </c>
      <c r="H17">
        <v>35015</v>
      </c>
      <c r="I17" t="s">
        <v>552</v>
      </c>
      <c r="J17" t="s">
        <v>1330</v>
      </c>
      <c r="K17" t="s">
        <v>1333</v>
      </c>
      <c r="L17">
        <v>0</v>
      </c>
      <c r="M17">
        <v>0</v>
      </c>
      <c r="N17">
        <v>0</v>
      </c>
      <c r="O17">
        <v>0</v>
      </c>
      <c r="P17">
        <v>0</v>
      </c>
      <c r="Q17">
        <v>0</v>
      </c>
      <c r="R17">
        <v>0</v>
      </c>
      <c r="S17">
        <v>0</v>
      </c>
      <c r="T17">
        <v>0</v>
      </c>
      <c r="U17">
        <v>0</v>
      </c>
      <c r="W17" s="429">
        <f t="shared" si="0"/>
        <v>0</v>
      </c>
      <c r="X17" s="429">
        <f t="shared" si="0"/>
        <v>0</v>
      </c>
      <c r="Y17" s="429">
        <f t="shared" si="0"/>
        <v>0</v>
      </c>
      <c r="Z17" s="429">
        <f t="shared" si="0"/>
        <v>0</v>
      </c>
      <c r="AA17" s="429" t="s">
        <v>1296</v>
      </c>
    </row>
    <row r="18" spans="1:27" x14ac:dyDescent="0.25">
      <c r="A18" t="s">
        <v>149</v>
      </c>
      <c r="B18" t="s">
        <v>1246</v>
      </c>
      <c r="C18" t="s">
        <v>1324</v>
      </c>
      <c r="D18" t="s">
        <v>1325</v>
      </c>
      <c r="E18" t="s">
        <v>1326</v>
      </c>
      <c r="F18" t="s">
        <v>1292</v>
      </c>
      <c r="G18" s="532" t="s">
        <v>524</v>
      </c>
      <c r="H18">
        <v>35025</v>
      </c>
      <c r="I18" t="s">
        <v>563</v>
      </c>
      <c r="J18" t="s">
        <v>1330</v>
      </c>
      <c r="K18" t="s">
        <v>1333</v>
      </c>
      <c r="L18">
        <v>0</v>
      </c>
      <c r="M18">
        <v>0</v>
      </c>
      <c r="N18">
        <v>0</v>
      </c>
      <c r="O18">
        <v>0</v>
      </c>
      <c r="P18">
        <v>0</v>
      </c>
      <c r="Q18">
        <v>0</v>
      </c>
      <c r="R18">
        <v>0</v>
      </c>
      <c r="S18">
        <v>0</v>
      </c>
      <c r="T18">
        <v>0</v>
      </c>
      <c r="U18">
        <v>0</v>
      </c>
      <c r="W18" s="429">
        <f t="shared" si="0"/>
        <v>0</v>
      </c>
      <c r="X18" s="429">
        <f t="shared" si="0"/>
        <v>0</v>
      </c>
      <c r="Y18" s="429">
        <f t="shared" si="0"/>
        <v>0</v>
      </c>
      <c r="Z18" s="429">
        <f t="shared" si="0"/>
        <v>0</v>
      </c>
      <c r="AA18" s="429" t="s">
        <v>1296</v>
      </c>
    </row>
    <row r="19" spans="1:27" x14ac:dyDescent="0.25">
      <c r="A19" t="s">
        <v>149</v>
      </c>
      <c r="B19" t="s">
        <v>1246</v>
      </c>
      <c r="C19" t="s">
        <v>1324</v>
      </c>
      <c r="D19" t="s">
        <v>1325</v>
      </c>
      <c r="E19" t="s">
        <v>1326</v>
      </c>
      <c r="F19" t="s">
        <v>1292</v>
      </c>
      <c r="G19" s="532" t="s">
        <v>524</v>
      </c>
      <c r="H19">
        <v>35041</v>
      </c>
      <c r="I19" t="s">
        <v>584</v>
      </c>
      <c r="J19" t="s">
        <v>1330</v>
      </c>
      <c r="K19" t="s">
        <v>1333</v>
      </c>
      <c r="L19">
        <v>0</v>
      </c>
      <c r="M19">
        <v>0</v>
      </c>
      <c r="N19">
        <v>0</v>
      </c>
      <c r="O19">
        <v>0</v>
      </c>
      <c r="P19">
        <v>0</v>
      </c>
      <c r="Q19">
        <v>0</v>
      </c>
      <c r="R19">
        <v>0</v>
      </c>
      <c r="S19">
        <v>0</v>
      </c>
      <c r="T19">
        <v>0</v>
      </c>
      <c r="U19">
        <v>0</v>
      </c>
      <c r="W19" s="429">
        <f t="shared" si="0"/>
        <v>0</v>
      </c>
      <c r="X19" s="429">
        <f t="shared" si="0"/>
        <v>0</v>
      </c>
      <c r="Y19" s="429">
        <f t="shared" si="0"/>
        <v>0</v>
      </c>
      <c r="Z19" s="429">
        <f t="shared" si="0"/>
        <v>0</v>
      </c>
      <c r="AA19" s="429" t="s">
        <v>1296</v>
      </c>
    </row>
    <row r="20" spans="1:27" x14ac:dyDescent="0.25">
      <c r="A20" t="s">
        <v>149</v>
      </c>
      <c r="B20" t="s">
        <v>1246</v>
      </c>
      <c r="C20" t="s">
        <v>1324</v>
      </c>
      <c r="D20" t="s">
        <v>1325</v>
      </c>
      <c r="E20" t="s">
        <v>1326</v>
      </c>
      <c r="F20" t="s">
        <v>1292</v>
      </c>
      <c r="G20" s="532" t="s">
        <v>524</v>
      </c>
      <c r="H20">
        <v>35005</v>
      </c>
      <c r="I20" t="s">
        <v>1327</v>
      </c>
      <c r="J20" t="s">
        <v>1332</v>
      </c>
      <c r="K20" t="s">
        <v>1333</v>
      </c>
      <c r="L20">
        <v>0</v>
      </c>
      <c r="M20">
        <v>1607.0146658180099</v>
      </c>
      <c r="N20">
        <v>0</v>
      </c>
      <c r="O20">
        <v>0</v>
      </c>
      <c r="P20">
        <v>0</v>
      </c>
      <c r="Q20">
        <v>0</v>
      </c>
      <c r="R20">
        <v>369.80179675334909</v>
      </c>
      <c r="S20">
        <v>5618.4564948393854</v>
      </c>
      <c r="T20">
        <v>0</v>
      </c>
      <c r="U20">
        <v>140831.21416773798</v>
      </c>
      <c r="W20" s="429">
        <f t="shared" si="0"/>
        <v>369.80179675334909</v>
      </c>
      <c r="X20" s="429">
        <f t="shared" si="0"/>
        <v>5618.4564948393854</v>
      </c>
      <c r="Y20" s="429">
        <f t="shared" si="0"/>
        <v>0</v>
      </c>
      <c r="Z20" s="429">
        <f t="shared" si="0"/>
        <v>140831.21416773798</v>
      </c>
      <c r="AA20" s="429" t="s">
        <v>1296</v>
      </c>
    </row>
    <row r="21" spans="1:27" x14ac:dyDescent="0.25">
      <c r="A21" t="s">
        <v>149</v>
      </c>
      <c r="B21" t="s">
        <v>1246</v>
      </c>
      <c r="C21" t="s">
        <v>1324</v>
      </c>
      <c r="D21" t="s">
        <v>1325</v>
      </c>
      <c r="E21" t="s">
        <v>1326</v>
      </c>
      <c r="F21" t="s">
        <v>1292</v>
      </c>
      <c r="G21" s="532" t="s">
        <v>524</v>
      </c>
      <c r="H21">
        <v>35015</v>
      </c>
      <c r="I21" t="s">
        <v>552</v>
      </c>
      <c r="J21" t="s">
        <v>1332</v>
      </c>
      <c r="K21" t="s">
        <v>1333</v>
      </c>
      <c r="L21">
        <v>0</v>
      </c>
      <c r="M21">
        <v>3509.1139104710901</v>
      </c>
      <c r="N21">
        <v>0</v>
      </c>
      <c r="O21">
        <v>0</v>
      </c>
      <c r="P21">
        <v>0</v>
      </c>
      <c r="Q21">
        <v>0</v>
      </c>
      <c r="R21">
        <v>807.50764551599809</v>
      </c>
      <c r="S21">
        <v>12268.589864661686</v>
      </c>
      <c r="T21">
        <v>0</v>
      </c>
      <c r="U21">
        <v>307522.25426205818</v>
      </c>
      <c r="W21" s="429">
        <f t="shared" si="0"/>
        <v>807.50764551599809</v>
      </c>
      <c r="X21" s="429">
        <f t="shared" si="0"/>
        <v>12268.589864661686</v>
      </c>
      <c r="Y21" s="429">
        <f t="shared" si="0"/>
        <v>0</v>
      </c>
      <c r="Z21" s="429">
        <f t="shared" si="0"/>
        <v>307522.25426205818</v>
      </c>
      <c r="AA21" s="429" t="s">
        <v>1296</v>
      </c>
    </row>
    <row r="22" spans="1:27" x14ac:dyDescent="0.25">
      <c r="A22" t="s">
        <v>149</v>
      </c>
      <c r="B22" t="s">
        <v>1246</v>
      </c>
      <c r="C22" t="s">
        <v>1324</v>
      </c>
      <c r="D22" t="s">
        <v>1325</v>
      </c>
      <c r="E22" t="s">
        <v>1326</v>
      </c>
      <c r="F22" t="s">
        <v>1292</v>
      </c>
      <c r="G22" s="532" t="s">
        <v>524</v>
      </c>
      <c r="H22">
        <v>35025</v>
      </c>
      <c r="I22" t="s">
        <v>563</v>
      </c>
      <c r="J22" t="s">
        <v>1332</v>
      </c>
      <c r="K22" t="s">
        <v>1333</v>
      </c>
      <c r="L22">
        <v>0</v>
      </c>
      <c r="M22">
        <v>2755.45194560855</v>
      </c>
      <c r="N22">
        <v>0</v>
      </c>
      <c r="O22">
        <v>0</v>
      </c>
      <c r="P22">
        <v>0</v>
      </c>
      <c r="Q22">
        <v>0</v>
      </c>
      <c r="R22">
        <v>634.07702619494842</v>
      </c>
      <c r="S22">
        <v>9633.6313596377568</v>
      </c>
      <c r="T22">
        <v>0</v>
      </c>
      <c r="U22">
        <v>241474.86101713887</v>
      </c>
      <c r="W22" s="429">
        <f t="shared" si="0"/>
        <v>634.07702619494842</v>
      </c>
      <c r="X22" s="429">
        <f t="shared" si="0"/>
        <v>9633.6313596377568</v>
      </c>
      <c r="Y22" s="429">
        <f t="shared" si="0"/>
        <v>0</v>
      </c>
      <c r="Z22" s="429">
        <f t="shared" si="0"/>
        <v>241474.86101713887</v>
      </c>
      <c r="AA22" s="429" t="s">
        <v>1296</v>
      </c>
    </row>
    <row r="23" spans="1:27" x14ac:dyDescent="0.25">
      <c r="A23" t="s">
        <v>149</v>
      </c>
      <c r="B23" t="s">
        <v>1246</v>
      </c>
      <c r="C23" t="s">
        <v>1324</v>
      </c>
      <c r="D23" t="s">
        <v>1325</v>
      </c>
      <c r="E23" t="s">
        <v>1326</v>
      </c>
      <c r="F23" t="s">
        <v>1292</v>
      </c>
      <c r="G23" s="532" t="s">
        <v>524</v>
      </c>
      <c r="H23">
        <v>35041</v>
      </c>
      <c r="I23" t="s">
        <v>584</v>
      </c>
      <c r="J23" t="s">
        <v>1332</v>
      </c>
      <c r="K23" t="s">
        <v>1333</v>
      </c>
      <c r="L23">
        <v>0</v>
      </c>
      <c r="M23">
        <v>46.522343510033402</v>
      </c>
      <c r="N23">
        <v>0</v>
      </c>
      <c r="O23">
        <v>0</v>
      </c>
      <c r="P23">
        <v>0</v>
      </c>
      <c r="Q23">
        <v>0</v>
      </c>
      <c r="R23">
        <v>10.705593785249974</v>
      </c>
      <c r="S23">
        <v>162.65175956937841</v>
      </c>
      <c r="T23">
        <v>0</v>
      </c>
      <c r="U23">
        <v>4076.9995830197104</v>
      </c>
      <c r="W23" s="429">
        <f t="shared" si="0"/>
        <v>10.705593785249974</v>
      </c>
      <c r="X23" s="429">
        <f t="shared" si="0"/>
        <v>162.65175956937841</v>
      </c>
      <c r="Y23" s="429">
        <f t="shared" si="0"/>
        <v>0</v>
      </c>
      <c r="Z23" s="429">
        <f t="shared" si="0"/>
        <v>4076.9995830197104</v>
      </c>
      <c r="AA23" s="429" t="s">
        <v>1296</v>
      </c>
    </row>
    <row r="24" spans="1:27" x14ac:dyDescent="0.25">
      <c r="A24" t="s">
        <v>149</v>
      </c>
      <c r="B24" t="s">
        <v>1246</v>
      </c>
      <c r="C24" t="s">
        <v>1324</v>
      </c>
      <c r="D24" t="s">
        <v>1325</v>
      </c>
      <c r="E24" t="s">
        <v>1326</v>
      </c>
      <c r="F24" t="s">
        <v>1292</v>
      </c>
      <c r="G24" s="532" t="s">
        <v>524</v>
      </c>
      <c r="H24">
        <v>35005</v>
      </c>
      <c r="I24" t="s">
        <v>1327</v>
      </c>
      <c r="J24" s="452" t="s">
        <v>1334</v>
      </c>
      <c r="K24" t="s">
        <v>1335</v>
      </c>
      <c r="L24">
        <v>5.4634052970507199</v>
      </c>
      <c r="M24">
        <v>0</v>
      </c>
      <c r="N24">
        <v>29.7273523515995</v>
      </c>
      <c r="O24">
        <v>68.019508818197707</v>
      </c>
      <c r="P24">
        <v>0</v>
      </c>
      <c r="Q24">
        <v>0</v>
      </c>
      <c r="R24">
        <v>8815.6387554228622</v>
      </c>
      <c r="S24">
        <v>1.7073141480595035</v>
      </c>
      <c r="T24">
        <v>0.10567753635528522</v>
      </c>
      <c r="U24">
        <v>8889.8135149582249</v>
      </c>
      <c r="W24" s="429">
        <f t="shared" si="0"/>
        <v>8815.6387554228622</v>
      </c>
      <c r="X24" s="429">
        <f t="shared" si="0"/>
        <v>1.7073141480595035</v>
      </c>
      <c r="Y24" s="429">
        <f t="shared" si="0"/>
        <v>0.10567753635528522</v>
      </c>
      <c r="Z24" s="429">
        <f t="shared" si="0"/>
        <v>8889.8135149582249</v>
      </c>
      <c r="AA24" s="429" t="s">
        <v>1296</v>
      </c>
    </row>
    <row r="25" spans="1:27" x14ac:dyDescent="0.25">
      <c r="A25" t="s">
        <v>149</v>
      </c>
      <c r="B25" t="s">
        <v>1246</v>
      </c>
      <c r="C25" t="s">
        <v>1324</v>
      </c>
      <c r="D25" t="s">
        <v>1325</v>
      </c>
      <c r="E25" t="s">
        <v>1326</v>
      </c>
      <c r="F25" t="s">
        <v>1292</v>
      </c>
      <c r="G25" s="532" t="s">
        <v>524</v>
      </c>
      <c r="H25">
        <v>35015</v>
      </c>
      <c r="I25" t="s">
        <v>552</v>
      </c>
      <c r="J25" s="452" t="s">
        <v>1334</v>
      </c>
      <c r="K25" t="s">
        <v>1335</v>
      </c>
      <c r="L25">
        <v>181.22656492106799</v>
      </c>
      <c r="M25">
        <v>0</v>
      </c>
      <c r="N25">
        <v>986.08572089404595</v>
      </c>
      <c r="O25">
        <v>2256.2744772742099</v>
      </c>
      <c r="P25">
        <v>0</v>
      </c>
      <c r="Q25">
        <v>0</v>
      </c>
      <c r="R25">
        <v>292423.46894761088</v>
      </c>
      <c r="S25">
        <v>56.633301296718898</v>
      </c>
      <c r="T25">
        <v>3.5054285489908845</v>
      </c>
      <c r="U25">
        <v>294883.91918762814</v>
      </c>
      <c r="W25" s="429">
        <f t="shared" si="0"/>
        <v>292423.46894761088</v>
      </c>
      <c r="X25" s="429">
        <f t="shared" si="0"/>
        <v>56.633301296718898</v>
      </c>
      <c r="Y25" s="429">
        <f t="shared" si="0"/>
        <v>3.5054285489908845</v>
      </c>
      <c r="Z25" s="429">
        <f t="shared" si="0"/>
        <v>294883.91918762814</v>
      </c>
      <c r="AA25" s="429" t="s">
        <v>1296</v>
      </c>
    </row>
    <row r="26" spans="1:27" x14ac:dyDescent="0.25">
      <c r="A26" t="s">
        <v>149</v>
      </c>
      <c r="B26" t="s">
        <v>1246</v>
      </c>
      <c r="C26" t="s">
        <v>1324</v>
      </c>
      <c r="D26" t="s">
        <v>1325</v>
      </c>
      <c r="E26" t="s">
        <v>1326</v>
      </c>
      <c r="F26" t="s">
        <v>1292</v>
      </c>
      <c r="G26" s="532" t="s">
        <v>524</v>
      </c>
      <c r="H26">
        <v>35025</v>
      </c>
      <c r="I26" t="s">
        <v>563</v>
      </c>
      <c r="J26" s="452" t="s">
        <v>1334</v>
      </c>
      <c r="K26" t="s">
        <v>1335</v>
      </c>
      <c r="L26">
        <v>131.72544460226899</v>
      </c>
      <c r="M26">
        <v>0</v>
      </c>
      <c r="N26">
        <v>716.74138974764105</v>
      </c>
      <c r="O26">
        <v>1639.9845066486</v>
      </c>
      <c r="P26">
        <v>0</v>
      </c>
      <c r="Q26">
        <v>0</v>
      </c>
      <c r="R26">
        <v>212549.47626491112</v>
      </c>
      <c r="S26">
        <v>41.16420126295359</v>
      </c>
      <c r="T26">
        <v>2.5479384566960457</v>
      </c>
      <c r="U26">
        <v>214337.8669565804</v>
      </c>
      <c r="W26" s="429">
        <f t="shared" si="0"/>
        <v>212549.47626491112</v>
      </c>
      <c r="X26" s="429">
        <f t="shared" si="0"/>
        <v>41.16420126295359</v>
      </c>
      <c r="Y26" s="429">
        <f t="shared" si="0"/>
        <v>2.5479384566960457</v>
      </c>
      <c r="Z26" s="429">
        <f t="shared" si="0"/>
        <v>214337.8669565804</v>
      </c>
      <c r="AA26" s="429" t="s">
        <v>1296</v>
      </c>
    </row>
    <row r="27" spans="1:27" x14ac:dyDescent="0.25">
      <c r="A27" t="s">
        <v>149</v>
      </c>
      <c r="B27" t="s">
        <v>1246</v>
      </c>
      <c r="C27" t="s">
        <v>1324</v>
      </c>
      <c r="D27" t="s">
        <v>1325</v>
      </c>
      <c r="E27" t="s">
        <v>1326</v>
      </c>
      <c r="F27" t="s">
        <v>1292</v>
      </c>
      <c r="G27" s="532" t="s">
        <v>524</v>
      </c>
      <c r="H27">
        <v>35041</v>
      </c>
      <c r="I27" t="s">
        <v>584</v>
      </c>
      <c r="J27" s="452" t="s">
        <v>1334</v>
      </c>
      <c r="K27" t="s">
        <v>1335</v>
      </c>
      <c r="L27">
        <v>1.2435533920363</v>
      </c>
      <c r="M27">
        <v>0</v>
      </c>
      <c r="N27">
        <v>6.7663934566681299</v>
      </c>
      <c r="O27">
        <v>15.482265421746099</v>
      </c>
      <c r="P27">
        <v>0</v>
      </c>
      <c r="Q27">
        <v>0</v>
      </c>
      <c r="R27">
        <v>2006.5722532411696</v>
      </c>
      <c r="S27">
        <v>0.38861043335684609</v>
      </c>
      <c r="T27">
        <v>2.4053800084646148E-2</v>
      </c>
      <c r="U27">
        <v>2023.4555465003152</v>
      </c>
      <c r="W27" s="429">
        <f t="shared" si="0"/>
        <v>2006.5722532411696</v>
      </c>
      <c r="X27" s="429">
        <f t="shared" si="0"/>
        <v>0.38861043335684609</v>
      </c>
      <c r="Y27" s="429">
        <f t="shared" si="0"/>
        <v>2.4053800084646148E-2</v>
      </c>
      <c r="Z27" s="429">
        <f t="shared" si="0"/>
        <v>2023.4555465003152</v>
      </c>
      <c r="AA27" s="429" t="s">
        <v>1296</v>
      </c>
    </row>
    <row r="28" spans="1:27" x14ac:dyDescent="0.25">
      <c r="A28" t="s">
        <v>149</v>
      </c>
      <c r="B28" t="s">
        <v>1246</v>
      </c>
      <c r="C28" t="s">
        <v>1324</v>
      </c>
      <c r="D28" t="s">
        <v>1325</v>
      </c>
      <c r="E28" t="s">
        <v>1326</v>
      </c>
      <c r="F28" t="s">
        <v>1292</v>
      </c>
      <c r="G28" s="532" t="s">
        <v>524</v>
      </c>
      <c r="H28">
        <v>35005</v>
      </c>
      <c r="I28" t="s">
        <v>1327</v>
      </c>
      <c r="J28" s="452" t="s">
        <v>1334</v>
      </c>
      <c r="K28" t="s">
        <v>1336</v>
      </c>
      <c r="L28">
        <v>0</v>
      </c>
      <c r="M28">
        <v>34.285532645971301</v>
      </c>
      <c r="N28">
        <v>0</v>
      </c>
      <c r="O28">
        <v>0</v>
      </c>
      <c r="P28">
        <v>0</v>
      </c>
      <c r="Q28">
        <v>0</v>
      </c>
      <c r="R28">
        <v>8.3367787796327395</v>
      </c>
      <c r="S28">
        <v>117.97151918545406</v>
      </c>
      <c r="T28">
        <v>0</v>
      </c>
      <c r="U28">
        <v>2957.6247584159842</v>
      </c>
      <c r="W28" s="429">
        <f t="shared" si="0"/>
        <v>8.3367787796327395</v>
      </c>
      <c r="X28" s="429">
        <f t="shared" si="0"/>
        <v>117.97151918545406</v>
      </c>
      <c r="Y28" s="429">
        <f t="shared" si="0"/>
        <v>0</v>
      </c>
      <c r="Z28" s="429">
        <f t="shared" si="0"/>
        <v>2957.6247584159842</v>
      </c>
      <c r="AA28" s="429" t="s">
        <v>1296</v>
      </c>
    </row>
    <row r="29" spans="1:27" x14ac:dyDescent="0.25">
      <c r="A29" t="s">
        <v>149</v>
      </c>
      <c r="B29" t="s">
        <v>1246</v>
      </c>
      <c r="C29" t="s">
        <v>1324</v>
      </c>
      <c r="D29" t="s">
        <v>1325</v>
      </c>
      <c r="E29" t="s">
        <v>1326</v>
      </c>
      <c r="F29" t="s">
        <v>1292</v>
      </c>
      <c r="G29" s="532" t="s">
        <v>524</v>
      </c>
      <c r="H29">
        <v>35015</v>
      </c>
      <c r="I29" t="s">
        <v>552</v>
      </c>
      <c r="J29" s="452" t="s">
        <v>1334</v>
      </c>
      <c r="K29" t="s">
        <v>1336</v>
      </c>
      <c r="L29">
        <v>0</v>
      </c>
      <c r="M29">
        <v>1137.2850758981201</v>
      </c>
      <c r="N29">
        <v>0</v>
      </c>
      <c r="O29">
        <v>0</v>
      </c>
      <c r="P29">
        <v>0</v>
      </c>
      <c r="Q29">
        <v>0</v>
      </c>
      <c r="R29">
        <v>276.53920926483079</v>
      </c>
      <c r="S29">
        <v>3913.2321360161436</v>
      </c>
      <c r="T29">
        <v>0</v>
      </c>
      <c r="U29">
        <v>98107.342609668412</v>
      </c>
      <c r="W29" s="429">
        <f t="shared" si="0"/>
        <v>276.53920926483079</v>
      </c>
      <c r="X29" s="429">
        <f t="shared" si="0"/>
        <v>3913.2321360161436</v>
      </c>
      <c r="Y29" s="429">
        <f t="shared" si="0"/>
        <v>0</v>
      </c>
      <c r="Z29" s="429">
        <f t="shared" si="0"/>
        <v>98107.342609668412</v>
      </c>
      <c r="AA29" s="429" t="s">
        <v>1296</v>
      </c>
    </row>
    <row r="30" spans="1:27" x14ac:dyDescent="0.25">
      <c r="A30" t="s">
        <v>149</v>
      </c>
      <c r="B30" t="s">
        <v>1246</v>
      </c>
      <c r="C30" t="s">
        <v>1324</v>
      </c>
      <c r="D30" t="s">
        <v>1325</v>
      </c>
      <c r="E30" t="s">
        <v>1326</v>
      </c>
      <c r="F30" t="s">
        <v>1292</v>
      </c>
      <c r="G30" s="532" t="s">
        <v>524</v>
      </c>
      <c r="H30">
        <v>35025</v>
      </c>
      <c r="I30" t="s">
        <v>563</v>
      </c>
      <c r="J30" s="452" t="s">
        <v>1334</v>
      </c>
      <c r="K30" t="s">
        <v>1336</v>
      </c>
      <c r="L30">
        <v>0</v>
      </c>
      <c r="M30">
        <v>826.64140506913895</v>
      </c>
      <c r="N30">
        <v>0</v>
      </c>
      <c r="O30">
        <v>0</v>
      </c>
      <c r="P30">
        <v>0</v>
      </c>
      <c r="Q30">
        <v>0</v>
      </c>
      <c r="R30">
        <v>201.00392183803436</v>
      </c>
      <c r="S30">
        <v>2844.3525548979242</v>
      </c>
      <c r="T30">
        <v>0</v>
      </c>
      <c r="U30">
        <v>71309.817794286151</v>
      </c>
      <c r="W30" s="429">
        <f t="shared" si="0"/>
        <v>201.00392183803436</v>
      </c>
      <c r="X30" s="429">
        <f t="shared" si="0"/>
        <v>2844.3525548979242</v>
      </c>
      <c r="Y30" s="429">
        <f t="shared" si="0"/>
        <v>0</v>
      </c>
      <c r="Z30" s="429">
        <f t="shared" si="0"/>
        <v>71309.817794286151</v>
      </c>
      <c r="AA30" s="429" t="s">
        <v>1296</v>
      </c>
    </row>
    <row r="31" spans="1:27" x14ac:dyDescent="0.25">
      <c r="A31" t="s">
        <v>149</v>
      </c>
      <c r="B31" t="s">
        <v>1246</v>
      </c>
      <c r="C31" t="s">
        <v>1324</v>
      </c>
      <c r="D31" t="s">
        <v>1325</v>
      </c>
      <c r="E31" t="s">
        <v>1326</v>
      </c>
      <c r="F31" t="s">
        <v>1292</v>
      </c>
      <c r="G31" s="532" t="s">
        <v>524</v>
      </c>
      <c r="H31">
        <v>35041</v>
      </c>
      <c r="I31" t="s">
        <v>584</v>
      </c>
      <c r="J31" s="452" t="s">
        <v>1334</v>
      </c>
      <c r="K31" t="s">
        <v>1336</v>
      </c>
      <c r="L31">
        <v>0</v>
      </c>
      <c r="M31">
        <v>7.8039039942149104</v>
      </c>
      <c r="N31">
        <v>0</v>
      </c>
      <c r="O31">
        <v>0</v>
      </c>
      <c r="P31">
        <v>0</v>
      </c>
      <c r="Q31">
        <v>0</v>
      </c>
      <c r="R31">
        <v>1.897576505199982</v>
      </c>
      <c r="S31">
        <v>26.852095876163848</v>
      </c>
      <c r="T31">
        <v>0</v>
      </c>
      <c r="U31">
        <v>673.19997340929615</v>
      </c>
      <c r="W31" s="429">
        <f t="shared" si="0"/>
        <v>1.897576505199982</v>
      </c>
      <c r="X31" s="429">
        <f t="shared" si="0"/>
        <v>26.852095876163848</v>
      </c>
      <c r="Y31" s="429">
        <f t="shared" si="0"/>
        <v>0</v>
      </c>
      <c r="Z31" s="429">
        <f t="shared" si="0"/>
        <v>673.19997340929615</v>
      </c>
      <c r="AA31" s="429" t="s">
        <v>1296</v>
      </c>
    </row>
    <row r="32" spans="1:27" x14ac:dyDescent="0.25">
      <c r="A32" t="s">
        <v>149</v>
      </c>
      <c r="B32" t="s">
        <v>1246</v>
      </c>
      <c r="C32" t="s">
        <v>1324</v>
      </c>
      <c r="D32" t="s">
        <v>1325</v>
      </c>
      <c r="E32" t="s">
        <v>1326</v>
      </c>
      <c r="F32" t="s">
        <v>1292</v>
      </c>
      <c r="G32" s="532" t="s">
        <v>524</v>
      </c>
      <c r="H32">
        <v>35005</v>
      </c>
      <c r="I32" t="s">
        <v>1327</v>
      </c>
      <c r="J32" t="s">
        <v>1337</v>
      </c>
      <c r="K32" t="s">
        <v>1338</v>
      </c>
      <c r="L32">
        <v>0</v>
      </c>
      <c r="M32">
        <v>94.5499783347083</v>
      </c>
      <c r="N32">
        <v>0</v>
      </c>
      <c r="O32">
        <v>0</v>
      </c>
      <c r="P32">
        <v>0</v>
      </c>
      <c r="Q32">
        <v>0</v>
      </c>
      <c r="R32">
        <v>22.990520845478358</v>
      </c>
      <c r="S32">
        <v>325.33269056293869</v>
      </c>
      <c r="T32">
        <v>0</v>
      </c>
      <c r="U32">
        <v>8156.3077849189458</v>
      </c>
      <c r="W32" s="429">
        <f t="shared" si="0"/>
        <v>22.990520845478358</v>
      </c>
      <c r="X32" s="429">
        <f t="shared" si="0"/>
        <v>325.33269056293869</v>
      </c>
      <c r="Y32" s="429">
        <f t="shared" si="0"/>
        <v>0</v>
      </c>
      <c r="Z32" s="429">
        <f t="shared" si="0"/>
        <v>8156.3077849189458</v>
      </c>
      <c r="AA32" s="429" t="s">
        <v>1296</v>
      </c>
    </row>
    <row r="33" spans="1:27" x14ac:dyDescent="0.25">
      <c r="A33" t="s">
        <v>149</v>
      </c>
      <c r="B33" t="s">
        <v>1246</v>
      </c>
      <c r="C33" t="s">
        <v>1324</v>
      </c>
      <c r="D33" t="s">
        <v>1325</v>
      </c>
      <c r="E33" t="s">
        <v>1326</v>
      </c>
      <c r="F33" t="s">
        <v>1292</v>
      </c>
      <c r="G33" s="532" t="s">
        <v>524</v>
      </c>
      <c r="H33">
        <v>35015</v>
      </c>
      <c r="I33" t="s">
        <v>552</v>
      </c>
      <c r="J33" t="s">
        <v>1337</v>
      </c>
      <c r="K33" t="s">
        <v>1338</v>
      </c>
      <c r="L33">
        <v>0</v>
      </c>
      <c r="M33">
        <v>3736.3087413849398</v>
      </c>
      <c r="N33">
        <v>0</v>
      </c>
      <c r="O33">
        <v>0</v>
      </c>
      <c r="P33">
        <v>0</v>
      </c>
      <c r="Q33">
        <v>0</v>
      </c>
      <c r="R33">
        <v>908.51087982133049</v>
      </c>
      <c r="S33">
        <v>12856.093645051402</v>
      </c>
      <c r="T33">
        <v>0</v>
      </c>
      <c r="U33">
        <v>322310.85200610635</v>
      </c>
      <c r="W33" s="429">
        <f t="shared" ref="W33:Z96" si="1">IFERROR(R33*1,0)</f>
        <v>908.51087982133049</v>
      </c>
      <c r="X33" s="429">
        <f t="shared" si="1"/>
        <v>12856.093645051402</v>
      </c>
      <c r="Y33" s="429">
        <f t="shared" si="1"/>
        <v>0</v>
      </c>
      <c r="Z33" s="429">
        <f t="shared" si="1"/>
        <v>322310.85200610635</v>
      </c>
      <c r="AA33" s="429" t="s">
        <v>1296</v>
      </c>
    </row>
    <row r="34" spans="1:27" x14ac:dyDescent="0.25">
      <c r="A34" t="s">
        <v>149</v>
      </c>
      <c r="B34" t="s">
        <v>1246</v>
      </c>
      <c r="C34" t="s">
        <v>1324</v>
      </c>
      <c r="D34" t="s">
        <v>1325</v>
      </c>
      <c r="E34" t="s">
        <v>1326</v>
      </c>
      <c r="F34" t="s">
        <v>1292</v>
      </c>
      <c r="G34" s="532" t="s">
        <v>524</v>
      </c>
      <c r="H34">
        <v>35025</v>
      </c>
      <c r="I34" t="s">
        <v>563</v>
      </c>
      <c r="J34" t="s">
        <v>1337</v>
      </c>
      <c r="K34" t="s">
        <v>1338</v>
      </c>
      <c r="L34">
        <v>0</v>
      </c>
      <c r="M34">
        <v>2380.5039323813799</v>
      </c>
      <c r="N34">
        <v>0</v>
      </c>
      <c r="O34">
        <v>0</v>
      </c>
      <c r="P34">
        <v>0</v>
      </c>
      <c r="Q34">
        <v>0</v>
      </c>
      <c r="R34">
        <v>578.83699440327575</v>
      </c>
      <c r="S34">
        <v>8190.9669664408239</v>
      </c>
      <c r="T34">
        <v>0</v>
      </c>
      <c r="U34">
        <v>205353.01115542388</v>
      </c>
      <c r="W34" s="429">
        <f t="shared" si="1"/>
        <v>578.83699440327575</v>
      </c>
      <c r="X34" s="429">
        <f t="shared" si="1"/>
        <v>8190.9669664408239</v>
      </c>
      <c r="Y34" s="429">
        <f t="shared" si="1"/>
        <v>0</v>
      </c>
      <c r="Z34" s="429">
        <f t="shared" si="1"/>
        <v>205353.01115542388</v>
      </c>
      <c r="AA34" s="429" t="s">
        <v>1296</v>
      </c>
    </row>
    <row r="35" spans="1:27" x14ac:dyDescent="0.25">
      <c r="A35" t="s">
        <v>149</v>
      </c>
      <c r="B35" t="s">
        <v>1246</v>
      </c>
      <c r="C35" t="s">
        <v>1324</v>
      </c>
      <c r="D35" t="s">
        <v>1325</v>
      </c>
      <c r="E35" t="s">
        <v>1326</v>
      </c>
      <c r="F35" t="s">
        <v>1292</v>
      </c>
      <c r="G35" s="532" t="s">
        <v>524</v>
      </c>
      <c r="H35">
        <v>35041</v>
      </c>
      <c r="I35" t="s">
        <v>584</v>
      </c>
      <c r="J35" t="s">
        <v>1337</v>
      </c>
      <c r="K35" t="s">
        <v>1338</v>
      </c>
      <c r="L35">
        <v>0</v>
      </c>
      <c r="M35">
        <v>37.215731615357299</v>
      </c>
      <c r="N35">
        <v>0</v>
      </c>
      <c r="O35">
        <v>0</v>
      </c>
      <c r="P35">
        <v>0</v>
      </c>
      <c r="Q35">
        <v>0</v>
      </c>
      <c r="R35">
        <v>9.0492781548159797</v>
      </c>
      <c r="S35">
        <v>128.05390663159866</v>
      </c>
      <c r="T35">
        <v>0</v>
      </c>
      <c r="U35">
        <v>3210.3969439447824</v>
      </c>
      <c r="W35" s="429">
        <f t="shared" si="1"/>
        <v>9.0492781548159797</v>
      </c>
      <c r="X35" s="429">
        <f t="shared" si="1"/>
        <v>128.05390663159866</v>
      </c>
      <c r="Y35" s="429">
        <f t="shared" si="1"/>
        <v>0</v>
      </c>
      <c r="Z35" s="429">
        <f t="shared" si="1"/>
        <v>3210.3969439447824</v>
      </c>
      <c r="AA35" s="429" t="s">
        <v>1296</v>
      </c>
    </row>
    <row r="36" spans="1:27" x14ac:dyDescent="0.25">
      <c r="A36" t="s">
        <v>149</v>
      </c>
      <c r="B36" t="s">
        <v>1246</v>
      </c>
      <c r="C36" t="s">
        <v>1324</v>
      </c>
      <c r="D36" t="s">
        <v>1325</v>
      </c>
      <c r="E36" t="s">
        <v>1326</v>
      </c>
      <c r="F36" t="s">
        <v>1292</v>
      </c>
      <c r="G36" s="532" t="s">
        <v>524</v>
      </c>
      <c r="H36">
        <v>35005</v>
      </c>
      <c r="I36" t="s">
        <v>1327</v>
      </c>
      <c r="J36" t="s">
        <v>1339</v>
      </c>
      <c r="K36" t="s">
        <v>1340</v>
      </c>
      <c r="L36">
        <v>0.14270644803041399</v>
      </c>
      <c r="M36">
        <v>0</v>
      </c>
      <c r="N36">
        <v>0.75430551752757002</v>
      </c>
      <c r="O36">
        <v>0</v>
      </c>
      <c r="P36">
        <v>0</v>
      </c>
      <c r="Q36">
        <v>0</v>
      </c>
      <c r="R36">
        <v>230.26819822149722</v>
      </c>
      <c r="S36">
        <v>4.4595764819638929E-2</v>
      </c>
      <c r="T36">
        <v>2.760341770362283E-3</v>
      </c>
      <c r="U36">
        <v>232.20567418955613</v>
      </c>
      <c r="W36" s="429">
        <f t="shared" si="1"/>
        <v>230.26819822149722</v>
      </c>
      <c r="X36" s="429">
        <f t="shared" si="1"/>
        <v>4.4595764819638929E-2</v>
      </c>
      <c r="Y36" s="429">
        <f t="shared" si="1"/>
        <v>2.760341770362283E-3</v>
      </c>
      <c r="Z36" s="429">
        <f t="shared" si="1"/>
        <v>232.20567418955613</v>
      </c>
      <c r="AA36" s="429" t="s">
        <v>1296</v>
      </c>
    </row>
    <row r="37" spans="1:27" x14ac:dyDescent="0.25">
      <c r="A37" t="s">
        <v>149</v>
      </c>
      <c r="B37" t="s">
        <v>1246</v>
      </c>
      <c r="C37" t="s">
        <v>1324</v>
      </c>
      <c r="D37" t="s">
        <v>1325</v>
      </c>
      <c r="E37" t="s">
        <v>1326</v>
      </c>
      <c r="F37" t="s">
        <v>1292</v>
      </c>
      <c r="G37" s="532" t="s">
        <v>524</v>
      </c>
      <c r="H37">
        <v>35015</v>
      </c>
      <c r="I37" t="s">
        <v>552</v>
      </c>
      <c r="J37" t="s">
        <v>1339</v>
      </c>
      <c r="K37" t="s">
        <v>1340</v>
      </c>
      <c r="L37">
        <v>5.6392963659971604</v>
      </c>
      <c r="M37">
        <v>0</v>
      </c>
      <c r="N37">
        <v>29.8077096203689</v>
      </c>
      <c r="O37">
        <v>0</v>
      </c>
      <c r="P37">
        <v>0</v>
      </c>
      <c r="Q37">
        <v>0</v>
      </c>
      <c r="R37">
        <v>9099.4529774748225</v>
      </c>
      <c r="S37">
        <v>1.7622801068712506</v>
      </c>
      <c r="T37">
        <v>0.10907976149190317</v>
      </c>
      <c r="U37">
        <v>9176.0157490711917</v>
      </c>
      <c r="W37" s="429">
        <f t="shared" si="1"/>
        <v>9099.4529774748225</v>
      </c>
      <c r="X37" s="429">
        <f t="shared" si="1"/>
        <v>1.7622801068712506</v>
      </c>
      <c r="Y37" s="429">
        <f t="shared" si="1"/>
        <v>0.10907976149190317</v>
      </c>
      <c r="Z37" s="429">
        <f t="shared" si="1"/>
        <v>9176.0157490711917</v>
      </c>
      <c r="AA37" s="429" t="s">
        <v>1296</v>
      </c>
    </row>
    <row r="38" spans="1:27" x14ac:dyDescent="0.25">
      <c r="A38" t="s">
        <v>149</v>
      </c>
      <c r="B38" t="s">
        <v>1246</v>
      </c>
      <c r="C38" t="s">
        <v>1324</v>
      </c>
      <c r="D38" t="s">
        <v>1325</v>
      </c>
      <c r="E38" t="s">
        <v>1326</v>
      </c>
      <c r="F38" t="s">
        <v>1292</v>
      </c>
      <c r="G38" s="532" t="s">
        <v>524</v>
      </c>
      <c r="H38">
        <v>35025</v>
      </c>
      <c r="I38" t="s">
        <v>563</v>
      </c>
      <c r="J38" t="s">
        <v>1339</v>
      </c>
      <c r="K38" t="s">
        <v>1340</v>
      </c>
      <c r="L38">
        <v>3.5929491121615</v>
      </c>
      <c r="M38">
        <v>0</v>
      </c>
      <c r="N38">
        <v>18.991302613891801</v>
      </c>
      <c r="O38">
        <v>0</v>
      </c>
      <c r="P38">
        <v>0</v>
      </c>
      <c r="Q38">
        <v>0</v>
      </c>
      <c r="R38">
        <v>5797.5090108236263</v>
      </c>
      <c r="S38">
        <v>1.1227965927701908</v>
      </c>
      <c r="T38">
        <v>6.9497683180873432E-2</v>
      </c>
      <c r="U38">
        <v>5846.2892352307808</v>
      </c>
      <c r="W38" s="429">
        <f t="shared" si="1"/>
        <v>5797.5090108236263</v>
      </c>
      <c r="X38" s="429">
        <f t="shared" si="1"/>
        <v>1.1227965927701908</v>
      </c>
      <c r="Y38" s="429">
        <f t="shared" si="1"/>
        <v>6.9497683180873432E-2</v>
      </c>
      <c r="Z38" s="429">
        <f t="shared" si="1"/>
        <v>5846.2892352307808</v>
      </c>
      <c r="AA38" s="429" t="s">
        <v>1296</v>
      </c>
    </row>
    <row r="39" spans="1:27" x14ac:dyDescent="0.25">
      <c r="A39" t="s">
        <v>149</v>
      </c>
      <c r="B39" t="s">
        <v>1246</v>
      </c>
      <c r="C39" t="s">
        <v>1324</v>
      </c>
      <c r="D39" t="s">
        <v>1325</v>
      </c>
      <c r="E39" t="s">
        <v>1326</v>
      </c>
      <c r="F39" t="s">
        <v>1292</v>
      </c>
      <c r="G39" s="532" t="s">
        <v>524</v>
      </c>
      <c r="H39">
        <v>35041</v>
      </c>
      <c r="I39" t="s">
        <v>584</v>
      </c>
      <c r="J39" t="s">
        <v>1339</v>
      </c>
      <c r="K39" t="s">
        <v>1340</v>
      </c>
      <c r="L39">
        <v>5.6170556178025299E-2</v>
      </c>
      <c r="M39">
        <v>0</v>
      </c>
      <c r="N39">
        <v>0.29690151378897001</v>
      </c>
      <c r="O39">
        <v>0</v>
      </c>
      <c r="P39">
        <v>0</v>
      </c>
      <c r="Q39">
        <v>0</v>
      </c>
      <c r="R39">
        <v>90.635657622539384</v>
      </c>
      <c r="S39">
        <v>1.7553298730900193E-2</v>
      </c>
      <c r="T39">
        <v>1.0864956322761267E-3</v>
      </c>
      <c r="U39">
        <v>91.39826578923018</v>
      </c>
      <c r="W39" s="429">
        <f t="shared" si="1"/>
        <v>90.635657622539384</v>
      </c>
      <c r="X39" s="429">
        <f t="shared" si="1"/>
        <v>1.7553298730900193E-2</v>
      </c>
      <c r="Y39" s="429">
        <f t="shared" si="1"/>
        <v>1.0864956322761267E-3</v>
      </c>
      <c r="Z39" s="429">
        <f t="shared" si="1"/>
        <v>91.39826578923018</v>
      </c>
      <c r="AA39" s="429" t="s">
        <v>1296</v>
      </c>
    </row>
    <row r="40" spans="1:27" x14ac:dyDescent="0.25">
      <c r="A40" t="s">
        <v>149</v>
      </c>
      <c r="B40" t="s">
        <v>1246</v>
      </c>
      <c r="C40" t="s">
        <v>1324</v>
      </c>
      <c r="D40" t="s">
        <v>1325</v>
      </c>
      <c r="E40" t="s">
        <v>1326</v>
      </c>
      <c r="F40" t="s">
        <v>1292</v>
      </c>
      <c r="G40" s="532" t="s">
        <v>524</v>
      </c>
      <c r="H40">
        <v>35005</v>
      </c>
      <c r="I40" t="s">
        <v>1327</v>
      </c>
      <c r="J40" t="s">
        <v>1330</v>
      </c>
      <c r="K40" t="s">
        <v>1341</v>
      </c>
      <c r="L40">
        <v>8.2022763747550895E-2</v>
      </c>
      <c r="M40">
        <v>0</v>
      </c>
      <c r="N40">
        <v>0.433548894094197</v>
      </c>
      <c r="O40">
        <v>0</v>
      </c>
      <c r="P40">
        <v>0</v>
      </c>
      <c r="Q40">
        <v>0</v>
      </c>
      <c r="R40">
        <v>132.35025019810416</v>
      </c>
      <c r="S40">
        <v>2.5632113671109645E-2</v>
      </c>
      <c r="T40">
        <v>1.5865496267457202E-3</v>
      </c>
      <c r="U40">
        <v>133.46384482865213</v>
      </c>
      <c r="W40" s="429">
        <f t="shared" si="1"/>
        <v>132.35025019810416</v>
      </c>
      <c r="X40" s="429">
        <f t="shared" si="1"/>
        <v>2.5632113671109645E-2</v>
      </c>
      <c r="Y40" s="429">
        <f t="shared" si="1"/>
        <v>1.5865496267457202E-3</v>
      </c>
      <c r="Z40" s="429">
        <f t="shared" si="1"/>
        <v>133.46384482865213</v>
      </c>
      <c r="AA40" s="429" t="s">
        <v>1296</v>
      </c>
    </row>
    <row r="41" spans="1:27" x14ac:dyDescent="0.25">
      <c r="A41" t="s">
        <v>149</v>
      </c>
      <c r="B41" t="s">
        <v>1246</v>
      </c>
      <c r="C41" t="s">
        <v>1324</v>
      </c>
      <c r="D41" t="s">
        <v>1325</v>
      </c>
      <c r="E41" t="s">
        <v>1326</v>
      </c>
      <c r="F41" t="s">
        <v>1292</v>
      </c>
      <c r="G41" s="532" t="s">
        <v>524</v>
      </c>
      <c r="H41">
        <v>35015</v>
      </c>
      <c r="I41" t="s">
        <v>552</v>
      </c>
      <c r="J41" t="s">
        <v>1330</v>
      </c>
      <c r="K41" t="s">
        <v>1341</v>
      </c>
      <c r="L41">
        <v>2.7207763127742499</v>
      </c>
      <c r="M41">
        <v>0</v>
      </c>
      <c r="N41">
        <v>14.381246224663901</v>
      </c>
      <c r="O41">
        <v>0</v>
      </c>
      <c r="P41">
        <v>0</v>
      </c>
      <c r="Q41">
        <v>0</v>
      </c>
      <c r="R41">
        <v>4390.1888850886098</v>
      </c>
      <c r="S41">
        <v>0.85024259774195199</v>
      </c>
      <c r="T41">
        <v>5.2627422513783183E-2</v>
      </c>
      <c r="U41">
        <v>4427.1279219412663</v>
      </c>
      <c r="W41" s="429">
        <f t="shared" si="1"/>
        <v>4390.1888850886098</v>
      </c>
      <c r="X41" s="429">
        <f t="shared" si="1"/>
        <v>0.85024259774195199</v>
      </c>
      <c r="Y41" s="429">
        <f t="shared" si="1"/>
        <v>5.2627422513783183E-2</v>
      </c>
      <c r="Z41" s="429">
        <f t="shared" si="1"/>
        <v>4427.1279219412663</v>
      </c>
      <c r="AA41" s="429" t="s">
        <v>1296</v>
      </c>
    </row>
    <row r="42" spans="1:27" x14ac:dyDescent="0.25">
      <c r="A42" t="s">
        <v>149</v>
      </c>
      <c r="B42" t="s">
        <v>1246</v>
      </c>
      <c r="C42" t="s">
        <v>1324</v>
      </c>
      <c r="D42" t="s">
        <v>1325</v>
      </c>
      <c r="E42" t="s">
        <v>1326</v>
      </c>
      <c r="F42" t="s">
        <v>1292</v>
      </c>
      <c r="G42" s="532" t="s">
        <v>524</v>
      </c>
      <c r="H42">
        <v>35025</v>
      </c>
      <c r="I42" t="s">
        <v>563</v>
      </c>
      <c r="J42" t="s">
        <v>1330</v>
      </c>
      <c r="K42" t="s">
        <v>1341</v>
      </c>
      <c r="L42">
        <v>1.9776100132980301</v>
      </c>
      <c r="M42">
        <v>0</v>
      </c>
      <c r="N42">
        <v>10.453081498861</v>
      </c>
      <c r="O42">
        <v>0</v>
      </c>
      <c r="P42">
        <v>0</v>
      </c>
      <c r="Q42">
        <v>0</v>
      </c>
      <c r="R42">
        <v>3191.0309784225747</v>
      </c>
      <c r="S42">
        <v>0.61800312915563571</v>
      </c>
      <c r="T42">
        <v>3.8252508024521188E-2</v>
      </c>
      <c r="U42">
        <v>3217.8803040427729</v>
      </c>
      <c r="W42" s="429">
        <f t="shared" si="1"/>
        <v>3191.0309784225747</v>
      </c>
      <c r="X42" s="429">
        <f t="shared" si="1"/>
        <v>0.61800312915563571</v>
      </c>
      <c r="Y42" s="429">
        <f t="shared" si="1"/>
        <v>3.8252508024521188E-2</v>
      </c>
      <c r="Z42" s="429">
        <f t="shared" si="1"/>
        <v>3217.8803040427729</v>
      </c>
      <c r="AA42" s="429" t="s">
        <v>1296</v>
      </c>
    </row>
    <row r="43" spans="1:27" x14ac:dyDescent="0.25">
      <c r="A43" t="s">
        <v>149</v>
      </c>
      <c r="B43" t="s">
        <v>1246</v>
      </c>
      <c r="C43" t="s">
        <v>1324</v>
      </c>
      <c r="D43" t="s">
        <v>1325</v>
      </c>
      <c r="E43" t="s">
        <v>1326</v>
      </c>
      <c r="F43" t="s">
        <v>1292</v>
      </c>
      <c r="G43" s="532" t="s">
        <v>524</v>
      </c>
      <c r="H43">
        <v>35041</v>
      </c>
      <c r="I43" t="s">
        <v>584</v>
      </c>
      <c r="J43" t="s">
        <v>1330</v>
      </c>
      <c r="K43" t="s">
        <v>1341</v>
      </c>
      <c r="L43">
        <v>1.8669617305807601E-2</v>
      </c>
      <c r="M43">
        <v>0</v>
      </c>
      <c r="N43">
        <v>9.8682262902126103E-2</v>
      </c>
      <c r="O43">
        <v>0</v>
      </c>
      <c r="P43">
        <v>0</v>
      </c>
      <c r="Q43">
        <v>0</v>
      </c>
      <c r="R43">
        <v>30.124911776095544</v>
      </c>
      <c r="S43">
        <v>5.8342554080648909E-3</v>
      </c>
      <c r="T43">
        <v>3.6112260809913275E-4</v>
      </c>
      <c r="U43">
        <v>30.378382698510709</v>
      </c>
      <c r="W43" s="429">
        <f t="shared" si="1"/>
        <v>30.124911776095544</v>
      </c>
      <c r="X43" s="429">
        <f t="shared" si="1"/>
        <v>5.8342554080648909E-3</v>
      </c>
      <c r="Y43" s="429">
        <f t="shared" si="1"/>
        <v>3.6112260809913275E-4</v>
      </c>
      <c r="Z43" s="429">
        <f t="shared" si="1"/>
        <v>30.378382698510709</v>
      </c>
      <c r="AA43" s="429" t="s">
        <v>1296</v>
      </c>
    </row>
    <row r="44" spans="1:27" x14ac:dyDescent="0.25">
      <c r="A44" t="s">
        <v>149</v>
      </c>
      <c r="B44" t="s">
        <v>1246</v>
      </c>
      <c r="C44" t="s">
        <v>1324</v>
      </c>
      <c r="D44" t="s">
        <v>1325</v>
      </c>
      <c r="E44" t="s">
        <v>1326</v>
      </c>
      <c r="F44" t="s">
        <v>1292</v>
      </c>
      <c r="G44" s="532" t="s">
        <v>524</v>
      </c>
      <c r="H44">
        <v>35005</v>
      </c>
      <c r="I44" t="s">
        <v>1327</v>
      </c>
      <c r="J44" t="s">
        <v>1342</v>
      </c>
      <c r="K44" t="s">
        <v>1341</v>
      </c>
      <c r="L44">
        <v>0.14978848406549899</v>
      </c>
      <c r="M44">
        <v>0</v>
      </c>
      <c r="N44">
        <v>0.79173913006049201</v>
      </c>
      <c r="O44">
        <v>0</v>
      </c>
      <c r="P44">
        <v>0</v>
      </c>
      <c r="Q44">
        <v>0</v>
      </c>
      <c r="R44">
        <v>241.69562737338785</v>
      </c>
      <c r="S44">
        <v>4.6808901270468314E-2</v>
      </c>
      <c r="T44">
        <v>2.8973281638784089E-3</v>
      </c>
      <c r="U44">
        <v>243.72925369798531</v>
      </c>
      <c r="W44" s="429">
        <f t="shared" si="1"/>
        <v>241.69562737338785</v>
      </c>
      <c r="X44" s="429">
        <f t="shared" si="1"/>
        <v>4.6808901270468314E-2</v>
      </c>
      <c r="Y44" s="429">
        <f t="shared" si="1"/>
        <v>2.8973281638784089E-3</v>
      </c>
      <c r="Z44" s="429">
        <f t="shared" si="1"/>
        <v>243.72925369798531</v>
      </c>
      <c r="AA44" s="429" t="s">
        <v>1296</v>
      </c>
    </row>
    <row r="45" spans="1:27" x14ac:dyDescent="0.25">
      <c r="A45" t="s">
        <v>149</v>
      </c>
      <c r="B45" t="s">
        <v>1246</v>
      </c>
      <c r="C45" t="s">
        <v>1324</v>
      </c>
      <c r="D45" t="s">
        <v>1325</v>
      </c>
      <c r="E45" t="s">
        <v>1326</v>
      </c>
      <c r="F45" t="s">
        <v>1292</v>
      </c>
      <c r="G45" s="532" t="s">
        <v>524</v>
      </c>
      <c r="H45">
        <v>35015</v>
      </c>
      <c r="I45" t="s">
        <v>552</v>
      </c>
      <c r="J45" t="s">
        <v>1342</v>
      </c>
      <c r="K45" t="s">
        <v>1341</v>
      </c>
      <c r="L45">
        <v>0.85466535439222902</v>
      </c>
      <c r="M45">
        <v>0</v>
      </c>
      <c r="N45">
        <v>4.5175168732160698</v>
      </c>
      <c r="O45">
        <v>0</v>
      </c>
      <c r="P45">
        <v>0</v>
      </c>
      <c r="Q45">
        <v>0</v>
      </c>
      <c r="R45">
        <v>1379.0704960589726</v>
      </c>
      <c r="S45">
        <v>0.2670829232475716</v>
      </c>
      <c r="T45">
        <v>1.653161801736994E-2</v>
      </c>
      <c r="U45">
        <v>1390.6739913093381</v>
      </c>
      <c r="W45" s="429">
        <f t="shared" si="1"/>
        <v>1379.0704960589726</v>
      </c>
      <c r="X45" s="429">
        <f t="shared" si="1"/>
        <v>0.2670829232475716</v>
      </c>
      <c r="Y45" s="429">
        <f t="shared" si="1"/>
        <v>1.653161801736994E-2</v>
      </c>
      <c r="Z45" s="429">
        <f t="shared" si="1"/>
        <v>1390.6739913093381</v>
      </c>
      <c r="AA45" s="429" t="s">
        <v>1296</v>
      </c>
    </row>
    <row r="46" spans="1:27" x14ac:dyDescent="0.25">
      <c r="A46" t="s">
        <v>149</v>
      </c>
      <c r="B46" t="s">
        <v>1246</v>
      </c>
      <c r="C46" t="s">
        <v>1324</v>
      </c>
      <c r="D46" t="s">
        <v>1325</v>
      </c>
      <c r="E46" t="s">
        <v>1326</v>
      </c>
      <c r="F46" t="s">
        <v>1292</v>
      </c>
      <c r="G46" s="532" t="s">
        <v>524</v>
      </c>
      <c r="H46">
        <v>35025</v>
      </c>
      <c r="I46" t="s">
        <v>563</v>
      </c>
      <c r="J46" t="s">
        <v>1342</v>
      </c>
      <c r="K46" t="s">
        <v>1341</v>
      </c>
      <c r="L46">
        <v>0.44251948881786601</v>
      </c>
      <c r="M46">
        <v>0</v>
      </c>
      <c r="N46">
        <v>2.3390315837515701</v>
      </c>
      <c r="O46">
        <v>0</v>
      </c>
      <c r="P46">
        <v>0</v>
      </c>
      <c r="Q46">
        <v>0</v>
      </c>
      <c r="R46">
        <v>714.04037594783506</v>
      </c>
      <c r="S46">
        <v>0.13828734025558304</v>
      </c>
      <c r="T46">
        <v>8.5595644152219302E-3</v>
      </c>
      <c r="U46">
        <v>720.04830964996074</v>
      </c>
      <c r="W46" s="429">
        <f t="shared" si="1"/>
        <v>714.04037594783506</v>
      </c>
      <c r="X46" s="429">
        <f t="shared" si="1"/>
        <v>0.13828734025558304</v>
      </c>
      <c r="Y46" s="429">
        <f t="shared" si="1"/>
        <v>8.5595644152219302E-3</v>
      </c>
      <c r="Z46" s="429">
        <f t="shared" si="1"/>
        <v>720.04830964996074</v>
      </c>
      <c r="AA46" s="429" t="s">
        <v>1296</v>
      </c>
    </row>
    <row r="47" spans="1:27" x14ac:dyDescent="0.25">
      <c r="A47" t="s">
        <v>149</v>
      </c>
      <c r="B47" t="s">
        <v>1246</v>
      </c>
      <c r="C47" t="s">
        <v>1324</v>
      </c>
      <c r="D47" t="s">
        <v>1325</v>
      </c>
      <c r="E47" t="s">
        <v>1326</v>
      </c>
      <c r="F47" t="s">
        <v>1292</v>
      </c>
      <c r="G47" s="532" t="s">
        <v>524</v>
      </c>
      <c r="H47">
        <v>35041</v>
      </c>
      <c r="I47" t="s">
        <v>584</v>
      </c>
      <c r="J47" t="s">
        <v>1342</v>
      </c>
      <c r="K47" t="s">
        <v>1341</v>
      </c>
      <c r="L47">
        <v>1.31436795088443E-2</v>
      </c>
      <c r="M47">
        <v>0</v>
      </c>
      <c r="N47">
        <v>6.9473734546748406E-2</v>
      </c>
      <c r="O47">
        <v>0</v>
      </c>
      <c r="P47">
        <v>0</v>
      </c>
      <c r="Q47">
        <v>0</v>
      </c>
      <c r="R47">
        <v>21.208371823135248</v>
      </c>
      <c r="S47">
        <v>4.107399846513842E-3</v>
      </c>
      <c r="T47">
        <v>2.5423551787408461E-4</v>
      </c>
      <c r="U47">
        <v>21.386819003624574</v>
      </c>
      <c r="W47" s="429">
        <f t="shared" si="1"/>
        <v>21.208371823135248</v>
      </c>
      <c r="X47" s="429">
        <f t="shared" si="1"/>
        <v>4.107399846513842E-3</v>
      </c>
      <c r="Y47" s="429">
        <f t="shared" si="1"/>
        <v>2.5423551787408461E-4</v>
      </c>
      <c r="Z47" s="429">
        <f t="shared" si="1"/>
        <v>21.386819003624574</v>
      </c>
      <c r="AA47" s="429" t="s">
        <v>1296</v>
      </c>
    </row>
    <row r="48" spans="1:27" x14ac:dyDescent="0.25">
      <c r="A48" t="s">
        <v>149</v>
      </c>
      <c r="B48" t="s">
        <v>1246</v>
      </c>
      <c r="C48" t="s">
        <v>1324</v>
      </c>
      <c r="D48" t="s">
        <v>1325</v>
      </c>
      <c r="E48" t="s">
        <v>1326</v>
      </c>
      <c r="F48" t="s">
        <v>1292</v>
      </c>
      <c r="G48" s="532" t="s">
        <v>524</v>
      </c>
      <c r="H48">
        <v>35005</v>
      </c>
      <c r="I48" t="s">
        <v>1327</v>
      </c>
      <c r="J48" t="s">
        <v>1330</v>
      </c>
      <c r="K48" t="s">
        <v>1343</v>
      </c>
      <c r="L48">
        <v>0</v>
      </c>
      <c r="M48">
        <v>5.4026536088063501</v>
      </c>
      <c r="N48">
        <v>0</v>
      </c>
      <c r="O48">
        <v>0</v>
      </c>
      <c r="P48">
        <v>0</v>
      </c>
      <c r="Q48">
        <v>0</v>
      </c>
      <c r="R48">
        <v>1.313694858548319</v>
      </c>
      <c r="S48">
        <v>18.58974338957962</v>
      </c>
      <c r="T48">
        <v>0</v>
      </c>
      <c r="U48">
        <v>466.05727959803886</v>
      </c>
      <c r="W48" s="429">
        <f t="shared" si="1"/>
        <v>1.313694858548319</v>
      </c>
      <c r="X48" s="429">
        <f t="shared" si="1"/>
        <v>18.58974338957962</v>
      </c>
      <c r="Y48" s="429">
        <f t="shared" si="1"/>
        <v>0</v>
      </c>
      <c r="Z48" s="429">
        <f t="shared" si="1"/>
        <v>466.05727959803886</v>
      </c>
      <c r="AA48" s="429" t="s">
        <v>1295</v>
      </c>
    </row>
    <row r="49" spans="1:27" x14ac:dyDescent="0.25">
      <c r="A49" t="s">
        <v>149</v>
      </c>
      <c r="B49" t="s">
        <v>1246</v>
      </c>
      <c r="C49" t="s">
        <v>1324</v>
      </c>
      <c r="D49" t="s">
        <v>1325</v>
      </c>
      <c r="E49" t="s">
        <v>1326</v>
      </c>
      <c r="F49" t="s">
        <v>1292</v>
      </c>
      <c r="G49" s="532" t="s">
        <v>524</v>
      </c>
      <c r="H49">
        <v>35015</v>
      </c>
      <c r="I49" t="s">
        <v>552</v>
      </c>
      <c r="J49" t="s">
        <v>1330</v>
      </c>
      <c r="K49" t="s">
        <v>1343</v>
      </c>
      <c r="L49">
        <v>0</v>
      </c>
      <c r="M49">
        <v>179.21137125062501</v>
      </c>
      <c r="N49">
        <v>0</v>
      </c>
      <c r="O49">
        <v>0</v>
      </c>
      <c r="P49">
        <v>0</v>
      </c>
      <c r="Q49">
        <v>0</v>
      </c>
      <c r="R49">
        <v>43.576559604263586</v>
      </c>
      <c r="S49">
        <v>616.64020040327034</v>
      </c>
      <c r="T49">
        <v>0</v>
      </c>
      <c r="U49">
        <v>15459.581569686023</v>
      </c>
      <c r="W49" s="429">
        <f t="shared" si="1"/>
        <v>43.576559604263586</v>
      </c>
      <c r="X49" s="429">
        <f t="shared" si="1"/>
        <v>616.64020040327034</v>
      </c>
      <c r="Y49" s="429">
        <f t="shared" si="1"/>
        <v>0</v>
      </c>
      <c r="Z49" s="429">
        <f t="shared" si="1"/>
        <v>15459.581569686023</v>
      </c>
      <c r="AA49" s="429" t="s">
        <v>1295</v>
      </c>
    </row>
    <row r="50" spans="1:27" x14ac:dyDescent="0.25">
      <c r="A50" t="s">
        <v>149</v>
      </c>
      <c r="B50" t="s">
        <v>1246</v>
      </c>
      <c r="C50" t="s">
        <v>1324</v>
      </c>
      <c r="D50" t="s">
        <v>1325</v>
      </c>
      <c r="E50" t="s">
        <v>1326</v>
      </c>
      <c r="F50" t="s">
        <v>1292</v>
      </c>
      <c r="G50" s="532" t="s">
        <v>524</v>
      </c>
      <c r="H50">
        <v>35025</v>
      </c>
      <c r="I50" t="s">
        <v>563</v>
      </c>
      <c r="J50" t="s">
        <v>1330</v>
      </c>
      <c r="K50" t="s">
        <v>1343</v>
      </c>
      <c r="L50">
        <v>0</v>
      </c>
      <c r="M50">
        <v>130.26069089844901</v>
      </c>
      <c r="N50">
        <v>0</v>
      </c>
      <c r="O50">
        <v>0</v>
      </c>
      <c r="P50">
        <v>0</v>
      </c>
      <c r="Q50">
        <v>0</v>
      </c>
      <c r="R50">
        <v>31.673842577157416</v>
      </c>
      <c r="S50">
        <v>448.20804606174124</v>
      </c>
      <c r="T50">
        <v>0</v>
      </c>
      <c r="U50">
        <v>11236.87499412069</v>
      </c>
      <c r="W50" s="429">
        <f t="shared" si="1"/>
        <v>31.673842577157416</v>
      </c>
      <c r="X50" s="429">
        <f t="shared" si="1"/>
        <v>448.20804606174124</v>
      </c>
      <c r="Y50" s="429">
        <f t="shared" si="1"/>
        <v>0</v>
      </c>
      <c r="Z50" s="429">
        <f t="shared" si="1"/>
        <v>11236.87499412069</v>
      </c>
      <c r="AA50" s="429" t="s">
        <v>1295</v>
      </c>
    </row>
    <row r="51" spans="1:27" x14ac:dyDescent="0.25">
      <c r="A51" t="s">
        <v>149</v>
      </c>
      <c r="B51" t="s">
        <v>1246</v>
      </c>
      <c r="C51" t="s">
        <v>1324</v>
      </c>
      <c r="D51" t="s">
        <v>1325</v>
      </c>
      <c r="E51" t="s">
        <v>1326</v>
      </c>
      <c r="F51" t="s">
        <v>1292</v>
      </c>
      <c r="G51" s="532" t="s">
        <v>524</v>
      </c>
      <c r="H51">
        <v>35041</v>
      </c>
      <c r="I51" t="s">
        <v>584</v>
      </c>
      <c r="J51" t="s">
        <v>1330</v>
      </c>
      <c r="K51" t="s">
        <v>1343</v>
      </c>
      <c r="L51">
        <v>0</v>
      </c>
      <c r="M51">
        <v>1.2297253921203899</v>
      </c>
      <c r="N51">
        <v>0</v>
      </c>
      <c r="O51">
        <v>0</v>
      </c>
      <c r="P51">
        <v>0</v>
      </c>
      <c r="Q51">
        <v>0</v>
      </c>
      <c r="R51">
        <v>0.29901675029130625</v>
      </c>
      <c r="S51">
        <v>4.2313057868277699</v>
      </c>
      <c r="T51">
        <v>0</v>
      </c>
      <c r="U51">
        <v>106.08166142098555</v>
      </c>
      <c r="W51" s="429">
        <f t="shared" si="1"/>
        <v>0.29901675029130625</v>
      </c>
      <c r="X51" s="429">
        <f t="shared" si="1"/>
        <v>4.2313057868277699</v>
      </c>
      <c r="Y51" s="429">
        <f t="shared" si="1"/>
        <v>0</v>
      </c>
      <c r="Z51" s="429">
        <f t="shared" si="1"/>
        <v>106.08166142098555</v>
      </c>
      <c r="AA51" s="429" t="s">
        <v>1295</v>
      </c>
    </row>
    <row r="52" spans="1:27" x14ac:dyDescent="0.25">
      <c r="A52" t="s">
        <v>149</v>
      </c>
      <c r="B52" t="s">
        <v>1246</v>
      </c>
      <c r="C52" t="s">
        <v>1324</v>
      </c>
      <c r="D52" t="s">
        <v>1325</v>
      </c>
      <c r="E52" t="s">
        <v>1326</v>
      </c>
      <c r="F52" t="s">
        <v>1292</v>
      </c>
      <c r="G52" s="532" t="s">
        <v>524</v>
      </c>
      <c r="H52">
        <v>35005</v>
      </c>
      <c r="I52" t="s">
        <v>1327</v>
      </c>
      <c r="J52" t="s">
        <v>1344</v>
      </c>
      <c r="K52" t="s">
        <v>1343</v>
      </c>
      <c r="L52">
        <v>0.302645032795546</v>
      </c>
      <c r="M52">
        <v>9.8662280691348005</v>
      </c>
      <c r="N52">
        <v>0</v>
      </c>
      <c r="O52">
        <v>0</v>
      </c>
      <c r="P52">
        <v>0</v>
      </c>
      <c r="Q52">
        <v>0</v>
      </c>
      <c r="R52">
        <v>2.2703892781757355</v>
      </c>
      <c r="S52">
        <v>34.494379145183643</v>
      </c>
      <c r="T52">
        <v>0</v>
      </c>
      <c r="U52">
        <v>864.62986790776677</v>
      </c>
      <c r="W52" s="429">
        <f t="shared" si="1"/>
        <v>2.2703892781757355</v>
      </c>
      <c r="X52" s="429">
        <f t="shared" si="1"/>
        <v>34.494379145183643</v>
      </c>
      <c r="Y52" s="429">
        <f t="shared" si="1"/>
        <v>0</v>
      </c>
      <c r="Z52" s="429">
        <f t="shared" si="1"/>
        <v>864.62986790776677</v>
      </c>
      <c r="AA52" s="429" t="s">
        <v>1295</v>
      </c>
    </row>
    <row r="53" spans="1:27" x14ac:dyDescent="0.25">
      <c r="A53" t="s">
        <v>149</v>
      </c>
      <c r="B53" t="s">
        <v>1246</v>
      </c>
      <c r="C53" t="s">
        <v>1324</v>
      </c>
      <c r="D53" t="s">
        <v>1325</v>
      </c>
      <c r="E53" t="s">
        <v>1326</v>
      </c>
      <c r="F53" t="s">
        <v>1292</v>
      </c>
      <c r="G53" s="532" t="s">
        <v>524</v>
      </c>
      <c r="H53">
        <v>35015</v>
      </c>
      <c r="I53" t="s">
        <v>552</v>
      </c>
      <c r="J53" t="s">
        <v>1344</v>
      </c>
      <c r="K53" t="s">
        <v>1343</v>
      </c>
      <c r="L53">
        <v>1.7268365176601099</v>
      </c>
      <c r="M53">
        <v>56.294870475719698</v>
      </c>
      <c r="N53">
        <v>0</v>
      </c>
      <c r="O53">
        <v>0</v>
      </c>
      <c r="P53">
        <v>0</v>
      </c>
      <c r="Q53">
        <v>0</v>
      </c>
      <c r="R53">
        <v>12.954420823111377</v>
      </c>
      <c r="S53">
        <v>196.81854022747805</v>
      </c>
      <c r="T53">
        <v>0</v>
      </c>
      <c r="U53">
        <v>4933.4179265100629</v>
      </c>
      <c r="W53" s="429">
        <f t="shared" si="1"/>
        <v>12.954420823111377</v>
      </c>
      <c r="X53" s="429">
        <f t="shared" si="1"/>
        <v>196.81854022747805</v>
      </c>
      <c r="Y53" s="429">
        <f t="shared" si="1"/>
        <v>0</v>
      </c>
      <c r="Z53" s="429">
        <f t="shared" si="1"/>
        <v>4933.4179265100629</v>
      </c>
      <c r="AA53" s="429" t="s">
        <v>1295</v>
      </c>
    </row>
    <row r="54" spans="1:27" x14ac:dyDescent="0.25">
      <c r="A54" t="s">
        <v>149</v>
      </c>
      <c r="B54" t="s">
        <v>1246</v>
      </c>
      <c r="C54" t="s">
        <v>1324</v>
      </c>
      <c r="D54" t="s">
        <v>1325</v>
      </c>
      <c r="E54" t="s">
        <v>1326</v>
      </c>
      <c r="F54" t="s">
        <v>1292</v>
      </c>
      <c r="G54" s="532" t="s">
        <v>524</v>
      </c>
      <c r="H54">
        <v>35025</v>
      </c>
      <c r="I54" t="s">
        <v>563</v>
      </c>
      <c r="J54" t="s">
        <v>1344</v>
      </c>
      <c r="K54" t="s">
        <v>1343</v>
      </c>
      <c r="L54">
        <v>0.89410294817716895</v>
      </c>
      <c r="M54">
        <v>29.147756110575699</v>
      </c>
      <c r="N54">
        <v>0</v>
      </c>
      <c r="O54">
        <v>0</v>
      </c>
      <c r="P54">
        <v>0</v>
      </c>
      <c r="Q54">
        <v>0</v>
      </c>
      <c r="R54">
        <v>6.7074015006157879</v>
      </c>
      <c r="S54">
        <v>101.90659930667013</v>
      </c>
      <c r="T54">
        <v>0</v>
      </c>
      <c r="U54">
        <v>2554.3723841673691</v>
      </c>
      <c r="W54" s="429">
        <f t="shared" si="1"/>
        <v>6.7074015006157879</v>
      </c>
      <c r="X54" s="429">
        <f t="shared" si="1"/>
        <v>101.90659930667013</v>
      </c>
      <c r="Y54" s="429">
        <f t="shared" si="1"/>
        <v>0</v>
      </c>
      <c r="Z54" s="429">
        <f t="shared" si="1"/>
        <v>2554.3723841673691</v>
      </c>
      <c r="AA54" s="429" t="s">
        <v>1295</v>
      </c>
    </row>
    <row r="55" spans="1:27" x14ac:dyDescent="0.25">
      <c r="A55" t="s">
        <v>149</v>
      </c>
      <c r="B55" t="s">
        <v>1246</v>
      </c>
      <c r="C55" t="s">
        <v>1324</v>
      </c>
      <c r="D55" t="s">
        <v>1325</v>
      </c>
      <c r="E55" t="s">
        <v>1326</v>
      </c>
      <c r="F55" t="s">
        <v>1292</v>
      </c>
      <c r="G55" s="532" t="s">
        <v>524</v>
      </c>
      <c r="H55">
        <v>35041</v>
      </c>
      <c r="I55" t="s">
        <v>584</v>
      </c>
      <c r="J55" t="s">
        <v>1344</v>
      </c>
      <c r="K55" t="s">
        <v>1343</v>
      </c>
      <c r="L55">
        <v>2.6556576367171899E-2</v>
      </c>
      <c r="M55">
        <v>0.86574438956980404</v>
      </c>
      <c r="N55">
        <v>0</v>
      </c>
      <c r="O55">
        <v>0</v>
      </c>
      <c r="P55">
        <v>0</v>
      </c>
      <c r="Q55">
        <v>0</v>
      </c>
      <c r="R55">
        <v>0.19922271874792047</v>
      </c>
      <c r="S55">
        <v>3.0268219026944925</v>
      </c>
      <c r="T55">
        <v>0</v>
      </c>
      <c r="U55">
        <v>75.869770286110224</v>
      </c>
      <c r="W55" s="429">
        <f t="shared" si="1"/>
        <v>0.19922271874792047</v>
      </c>
      <c r="X55" s="429">
        <f t="shared" si="1"/>
        <v>3.0268219026944925</v>
      </c>
      <c r="Y55" s="429">
        <f t="shared" si="1"/>
        <v>0</v>
      </c>
      <c r="Z55" s="429">
        <f t="shared" si="1"/>
        <v>75.869770286110224</v>
      </c>
      <c r="AA55" s="429" t="s">
        <v>1295</v>
      </c>
    </row>
    <row r="56" spans="1:27" x14ac:dyDescent="0.25">
      <c r="A56" t="s">
        <v>149</v>
      </c>
      <c r="B56" t="s">
        <v>1246</v>
      </c>
      <c r="C56" t="s">
        <v>1324</v>
      </c>
      <c r="D56" t="s">
        <v>1325</v>
      </c>
      <c r="E56" t="s">
        <v>1326</v>
      </c>
      <c r="F56" t="s">
        <v>1292</v>
      </c>
      <c r="G56" s="532" t="s">
        <v>524</v>
      </c>
      <c r="H56">
        <v>35005</v>
      </c>
      <c r="I56" t="s">
        <v>1327</v>
      </c>
      <c r="J56" t="s">
        <v>1345</v>
      </c>
      <c r="K56" t="s">
        <v>1346</v>
      </c>
      <c r="L56">
        <v>49.618313905548327</v>
      </c>
      <c r="M56">
        <v>5.0819489477860342</v>
      </c>
      <c r="N56">
        <v>30.384330271045645</v>
      </c>
      <c r="O56">
        <v>8.9138914944153824E-2</v>
      </c>
      <c r="P56">
        <v>2.1025225681126294</v>
      </c>
      <c r="Q56">
        <v>2.1025225681126294</v>
      </c>
      <c r="R56">
        <v>20393.545814236291</v>
      </c>
      <c r="S56">
        <v>0.58273210542391518</v>
      </c>
      <c r="T56">
        <v>0.64138239439651601</v>
      </c>
      <c r="U56">
        <v>20599.246070402052</v>
      </c>
      <c r="W56" s="429">
        <f t="shared" si="1"/>
        <v>20393.545814236291</v>
      </c>
      <c r="X56" s="429">
        <f t="shared" si="1"/>
        <v>0.58273210542391518</v>
      </c>
      <c r="Y56" s="429">
        <f t="shared" si="1"/>
        <v>0.64138239439651601</v>
      </c>
      <c r="Z56" s="429">
        <f t="shared" si="1"/>
        <v>20599.246070402052</v>
      </c>
      <c r="AA56" s="429" t="s">
        <v>1295</v>
      </c>
    </row>
    <row r="57" spans="1:27" x14ac:dyDescent="0.25">
      <c r="A57" t="s">
        <v>149</v>
      </c>
      <c r="B57" t="s">
        <v>1246</v>
      </c>
      <c r="C57" t="s">
        <v>1324</v>
      </c>
      <c r="D57" t="s">
        <v>1325</v>
      </c>
      <c r="E57" t="s">
        <v>1326</v>
      </c>
      <c r="F57" t="s">
        <v>1292</v>
      </c>
      <c r="G57" s="532" t="s">
        <v>524</v>
      </c>
      <c r="H57">
        <v>35015</v>
      </c>
      <c r="I57" t="s">
        <v>552</v>
      </c>
      <c r="J57" t="s">
        <v>1345</v>
      </c>
      <c r="K57" t="s">
        <v>1346</v>
      </c>
      <c r="L57">
        <v>2052.587054883114</v>
      </c>
      <c r="M57">
        <v>346.76200876729968</v>
      </c>
      <c r="N57">
        <v>2719.3159945005059</v>
      </c>
      <c r="O57">
        <v>4.7848327683334952</v>
      </c>
      <c r="P57">
        <v>113.94145156481019</v>
      </c>
      <c r="Q57">
        <v>113.94145156481019</v>
      </c>
      <c r="R57">
        <v>843630.60423917964</v>
      </c>
      <c r="S57">
        <v>24.106187451971412</v>
      </c>
      <c r="T57">
        <v>26.532405000183036</v>
      </c>
      <c r="U57">
        <v>852139.91561553348</v>
      </c>
      <c r="W57" s="429">
        <f t="shared" si="1"/>
        <v>843630.60423917964</v>
      </c>
      <c r="X57" s="429">
        <f t="shared" si="1"/>
        <v>24.106187451971412</v>
      </c>
      <c r="Y57" s="429">
        <f t="shared" si="1"/>
        <v>26.532405000183036</v>
      </c>
      <c r="Z57" s="429">
        <f t="shared" si="1"/>
        <v>852139.91561553348</v>
      </c>
      <c r="AA57" s="429" t="s">
        <v>1295</v>
      </c>
    </row>
    <row r="58" spans="1:27" x14ac:dyDescent="0.25">
      <c r="A58" t="s">
        <v>149</v>
      </c>
      <c r="B58" t="s">
        <v>1246</v>
      </c>
      <c r="C58" t="s">
        <v>1324</v>
      </c>
      <c r="D58" t="s">
        <v>1325</v>
      </c>
      <c r="E58" t="s">
        <v>1326</v>
      </c>
      <c r="F58" t="s">
        <v>1292</v>
      </c>
      <c r="G58" s="532" t="s">
        <v>524</v>
      </c>
      <c r="H58">
        <v>35025</v>
      </c>
      <c r="I58" t="s">
        <v>563</v>
      </c>
      <c r="J58" t="s">
        <v>1345</v>
      </c>
      <c r="K58" t="s">
        <v>1346</v>
      </c>
      <c r="L58">
        <v>1604.2742217653722</v>
      </c>
      <c r="M58">
        <v>282.3812726977381</v>
      </c>
      <c r="N58">
        <v>2247.021246070562</v>
      </c>
      <c r="O58">
        <v>3.8310426669249917</v>
      </c>
      <c r="P58">
        <v>91.298066751616986</v>
      </c>
      <c r="Q58">
        <v>91.298066751616986</v>
      </c>
      <c r="R58">
        <v>659370.2458823761</v>
      </c>
      <c r="S58">
        <v>18.841069382289309</v>
      </c>
      <c r="T58">
        <v>20.737368133531479</v>
      </c>
      <c r="U58">
        <v>666021.00832072587</v>
      </c>
      <c r="W58" s="429">
        <f t="shared" si="1"/>
        <v>659370.2458823761</v>
      </c>
      <c r="X58" s="429">
        <f t="shared" si="1"/>
        <v>18.841069382289309</v>
      </c>
      <c r="Y58" s="429">
        <f t="shared" si="1"/>
        <v>20.737368133531479</v>
      </c>
      <c r="Z58" s="429">
        <f t="shared" si="1"/>
        <v>666021.00832072587</v>
      </c>
      <c r="AA58" s="429" t="s">
        <v>1295</v>
      </c>
    </row>
    <row r="59" spans="1:27" x14ac:dyDescent="0.25">
      <c r="A59" t="s">
        <v>149</v>
      </c>
      <c r="B59" t="s">
        <v>1246</v>
      </c>
      <c r="C59" t="s">
        <v>1324</v>
      </c>
      <c r="D59" t="s">
        <v>1325</v>
      </c>
      <c r="E59" t="s">
        <v>1326</v>
      </c>
      <c r="F59" t="s">
        <v>1292</v>
      </c>
      <c r="G59" s="532" t="s">
        <v>524</v>
      </c>
      <c r="H59">
        <v>35041</v>
      </c>
      <c r="I59" t="s">
        <v>584</v>
      </c>
      <c r="J59" t="s">
        <v>1345</v>
      </c>
      <c r="K59" t="s">
        <v>1346</v>
      </c>
      <c r="L59">
        <v>21.797417025776099</v>
      </c>
      <c r="M59">
        <v>1.4574015796209301</v>
      </c>
      <c r="N59">
        <v>5.0458656444670602</v>
      </c>
      <c r="O59">
        <v>3.2929037855854597E-2</v>
      </c>
      <c r="P59">
        <v>0.77055939742760404</v>
      </c>
      <c r="Q59">
        <v>0.77055939742760404</v>
      </c>
      <c r="R59">
        <v>8958.9223767934727</v>
      </c>
      <c r="S59">
        <v>0.25599529118246139</v>
      </c>
      <c r="T59">
        <v>0.28176047155218586</v>
      </c>
      <c r="U59">
        <v>9049.2868795955856</v>
      </c>
      <c r="W59" s="429">
        <f t="shared" si="1"/>
        <v>8958.9223767934727</v>
      </c>
      <c r="X59" s="429">
        <f t="shared" si="1"/>
        <v>0.25599529118246139</v>
      </c>
      <c r="Y59" s="429">
        <f t="shared" si="1"/>
        <v>0.28176047155218586</v>
      </c>
      <c r="Z59" s="429">
        <f t="shared" si="1"/>
        <v>9049.2868795955856</v>
      </c>
      <c r="AA59" s="429" t="s">
        <v>1295</v>
      </c>
    </row>
    <row r="60" spans="1:27" x14ac:dyDescent="0.25">
      <c r="A60" t="s">
        <v>149</v>
      </c>
      <c r="B60" t="s">
        <v>1246</v>
      </c>
      <c r="C60" t="s">
        <v>1324</v>
      </c>
      <c r="D60" t="s">
        <v>1325</v>
      </c>
      <c r="E60" t="s">
        <v>1326</v>
      </c>
      <c r="F60" t="s">
        <v>1292</v>
      </c>
      <c r="G60" s="532" t="s">
        <v>524</v>
      </c>
      <c r="H60">
        <v>35005</v>
      </c>
      <c r="I60" t="s">
        <v>1327</v>
      </c>
      <c r="J60" t="s">
        <v>1345</v>
      </c>
      <c r="K60" t="s">
        <v>1346</v>
      </c>
      <c r="L60">
        <v>49.618313905548327</v>
      </c>
      <c r="M60">
        <v>5.0819489477860342</v>
      </c>
      <c r="N60">
        <v>30.384330271045645</v>
      </c>
      <c r="O60">
        <v>8.9138914944153824E-2</v>
      </c>
      <c r="P60">
        <v>2.1025225681126294</v>
      </c>
      <c r="Q60">
        <v>2.1025225681126294</v>
      </c>
      <c r="R60">
        <v>20393.545814236291</v>
      </c>
      <c r="S60">
        <v>0.58273210542391518</v>
      </c>
      <c r="T60">
        <v>0.64138239439651601</v>
      </c>
      <c r="U60">
        <v>20599.246070402052</v>
      </c>
      <c r="W60" s="429">
        <f t="shared" si="1"/>
        <v>20393.545814236291</v>
      </c>
      <c r="X60" s="429">
        <f t="shared" si="1"/>
        <v>0.58273210542391518</v>
      </c>
      <c r="Y60" s="429">
        <f t="shared" si="1"/>
        <v>0.64138239439651601</v>
      </c>
      <c r="Z60" s="429">
        <f t="shared" si="1"/>
        <v>20599.246070402052</v>
      </c>
      <c r="AA60" s="429" t="s">
        <v>1295</v>
      </c>
    </row>
    <row r="61" spans="1:27" x14ac:dyDescent="0.25">
      <c r="A61" t="s">
        <v>149</v>
      </c>
      <c r="B61" t="s">
        <v>1246</v>
      </c>
      <c r="C61" t="s">
        <v>1324</v>
      </c>
      <c r="D61" t="s">
        <v>1325</v>
      </c>
      <c r="E61" t="s">
        <v>1326</v>
      </c>
      <c r="F61" t="s">
        <v>1292</v>
      </c>
      <c r="G61" s="532" t="s">
        <v>524</v>
      </c>
      <c r="H61">
        <v>35015</v>
      </c>
      <c r="I61" t="s">
        <v>552</v>
      </c>
      <c r="J61" t="s">
        <v>1345</v>
      </c>
      <c r="K61" t="s">
        <v>1346</v>
      </c>
      <c r="L61">
        <v>0</v>
      </c>
      <c r="M61">
        <v>0</v>
      </c>
      <c r="N61">
        <v>0</v>
      </c>
      <c r="O61">
        <v>0</v>
      </c>
      <c r="P61">
        <v>0</v>
      </c>
      <c r="Q61">
        <v>0</v>
      </c>
      <c r="R61">
        <v>0</v>
      </c>
      <c r="S61">
        <v>0</v>
      </c>
      <c r="T61">
        <v>0</v>
      </c>
      <c r="U61">
        <v>0</v>
      </c>
      <c r="W61" s="429">
        <f t="shared" si="1"/>
        <v>0</v>
      </c>
      <c r="X61" s="429">
        <f t="shared" si="1"/>
        <v>0</v>
      </c>
      <c r="Y61" s="429">
        <f t="shared" si="1"/>
        <v>0</v>
      </c>
      <c r="Z61" s="429">
        <f t="shared" si="1"/>
        <v>0</v>
      </c>
      <c r="AA61" s="429" t="s">
        <v>1295</v>
      </c>
    </row>
    <row r="62" spans="1:27" x14ac:dyDescent="0.25">
      <c r="A62" t="s">
        <v>149</v>
      </c>
      <c r="B62" t="s">
        <v>1246</v>
      </c>
      <c r="C62" t="s">
        <v>1324</v>
      </c>
      <c r="D62" t="s">
        <v>1325</v>
      </c>
      <c r="E62" t="s">
        <v>1326</v>
      </c>
      <c r="F62" t="s">
        <v>1292</v>
      </c>
      <c r="G62" s="532" t="s">
        <v>524</v>
      </c>
      <c r="H62">
        <v>35025</v>
      </c>
      <c r="I62" t="s">
        <v>563</v>
      </c>
      <c r="J62" t="s">
        <v>1345</v>
      </c>
      <c r="K62" t="s">
        <v>1346</v>
      </c>
      <c r="L62">
        <v>0</v>
      </c>
      <c r="M62">
        <v>0</v>
      </c>
      <c r="N62">
        <v>0</v>
      </c>
      <c r="O62">
        <v>0</v>
      </c>
      <c r="P62">
        <v>0</v>
      </c>
      <c r="Q62">
        <v>0</v>
      </c>
      <c r="R62">
        <v>0</v>
      </c>
      <c r="S62">
        <v>0</v>
      </c>
      <c r="T62">
        <v>0</v>
      </c>
      <c r="U62">
        <v>0</v>
      </c>
      <c r="W62" s="429">
        <f t="shared" si="1"/>
        <v>0</v>
      </c>
      <c r="X62" s="429">
        <f t="shared" si="1"/>
        <v>0</v>
      </c>
      <c r="Y62" s="429">
        <f t="shared" si="1"/>
        <v>0</v>
      </c>
      <c r="Z62" s="429">
        <f t="shared" si="1"/>
        <v>0</v>
      </c>
      <c r="AA62" s="429" t="s">
        <v>1295</v>
      </c>
    </row>
    <row r="63" spans="1:27" x14ac:dyDescent="0.25">
      <c r="A63" t="s">
        <v>149</v>
      </c>
      <c r="B63" t="s">
        <v>1246</v>
      </c>
      <c r="C63" t="s">
        <v>1324</v>
      </c>
      <c r="D63" t="s">
        <v>1325</v>
      </c>
      <c r="E63" t="s">
        <v>1326</v>
      </c>
      <c r="F63" t="s">
        <v>1292</v>
      </c>
      <c r="G63" s="532" t="s">
        <v>524</v>
      </c>
      <c r="H63">
        <v>35041</v>
      </c>
      <c r="I63" t="s">
        <v>584</v>
      </c>
      <c r="J63" t="s">
        <v>1345</v>
      </c>
      <c r="K63" t="s">
        <v>1346</v>
      </c>
      <c r="L63">
        <v>21.797417025776099</v>
      </c>
      <c r="M63">
        <v>1.4574015796209301</v>
      </c>
      <c r="N63">
        <v>5.0458656444670602</v>
      </c>
      <c r="O63">
        <v>3.2929037855854597E-2</v>
      </c>
      <c r="P63">
        <v>0.77055939742760404</v>
      </c>
      <c r="Q63">
        <v>0.77055939742760404</v>
      </c>
      <c r="R63">
        <v>8958.9223767934727</v>
      </c>
      <c r="S63">
        <v>0.25599529118246139</v>
      </c>
      <c r="T63">
        <v>0.28176047155218586</v>
      </c>
      <c r="U63">
        <v>9049.2868795955856</v>
      </c>
      <c r="W63" s="429">
        <f t="shared" si="1"/>
        <v>8958.9223767934727</v>
      </c>
      <c r="X63" s="429">
        <f t="shared" si="1"/>
        <v>0.25599529118246139</v>
      </c>
      <c r="Y63" s="429">
        <f t="shared" si="1"/>
        <v>0.28176047155218586</v>
      </c>
      <c r="Z63" s="429">
        <f t="shared" si="1"/>
        <v>9049.2868795955856</v>
      </c>
      <c r="AA63" s="429" t="s">
        <v>1295</v>
      </c>
    </row>
    <row r="64" spans="1:27" x14ac:dyDescent="0.25">
      <c r="A64" t="s">
        <v>149</v>
      </c>
      <c r="B64" t="s">
        <v>1246</v>
      </c>
      <c r="C64" t="s">
        <v>1324</v>
      </c>
      <c r="D64" t="s">
        <v>1325</v>
      </c>
      <c r="E64" t="s">
        <v>1326</v>
      </c>
      <c r="F64" t="s">
        <v>1292</v>
      </c>
      <c r="G64" s="532" t="s">
        <v>524</v>
      </c>
      <c r="H64">
        <v>35005</v>
      </c>
      <c r="I64" t="s">
        <v>1327</v>
      </c>
      <c r="J64" t="s">
        <v>1330</v>
      </c>
      <c r="K64" t="s">
        <v>1347</v>
      </c>
      <c r="L64">
        <v>26.043671804609907</v>
      </c>
      <c r="M64">
        <v>2.4778780777060918</v>
      </c>
      <c r="N64">
        <v>17.829704049872849</v>
      </c>
      <c r="O64">
        <v>0.17922229013633351</v>
      </c>
      <c r="P64">
        <v>0.79519490174964513</v>
      </c>
      <c r="Q64">
        <v>0.79519490174964513</v>
      </c>
      <c r="R64">
        <v>2891.5143127858141</v>
      </c>
      <c r="S64">
        <v>8.2902667621024856E-2</v>
      </c>
      <c r="T64">
        <v>9.0973014079340053E-2</v>
      </c>
      <c r="U64">
        <v>2920.6968376719828</v>
      </c>
      <c r="W64" s="429">
        <f t="shared" si="1"/>
        <v>2891.5143127858141</v>
      </c>
      <c r="X64" s="429">
        <f t="shared" si="1"/>
        <v>8.2902667621024856E-2</v>
      </c>
      <c r="Y64" s="429">
        <f t="shared" si="1"/>
        <v>9.0973014079340053E-2</v>
      </c>
      <c r="Z64" s="429">
        <f t="shared" si="1"/>
        <v>2920.6968376719828</v>
      </c>
      <c r="AA64" s="429" t="s">
        <v>1295</v>
      </c>
    </row>
    <row r="65" spans="1:27" x14ac:dyDescent="0.25">
      <c r="A65" t="s">
        <v>149</v>
      </c>
      <c r="B65" t="s">
        <v>1246</v>
      </c>
      <c r="C65" t="s">
        <v>1324</v>
      </c>
      <c r="D65" t="s">
        <v>1325</v>
      </c>
      <c r="E65" t="s">
        <v>1326</v>
      </c>
      <c r="F65" t="s">
        <v>1292</v>
      </c>
      <c r="G65" s="532" t="s">
        <v>524</v>
      </c>
      <c r="H65">
        <v>35015</v>
      </c>
      <c r="I65" t="s">
        <v>552</v>
      </c>
      <c r="J65" t="s">
        <v>1330</v>
      </c>
      <c r="K65" t="s">
        <v>1347</v>
      </c>
      <c r="L65">
        <v>2215.9753465961062</v>
      </c>
      <c r="M65">
        <v>233.88621627630056</v>
      </c>
      <c r="N65">
        <v>1929.7183341095697</v>
      </c>
      <c r="O65">
        <v>20.186837364744651</v>
      </c>
      <c r="P65">
        <v>64.941762848025903</v>
      </c>
      <c r="Q65">
        <v>64.941762848025903</v>
      </c>
      <c r="R65">
        <v>246029.99452362047</v>
      </c>
      <c r="S65">
        <v>7.0539311427939415</v>
      </c>
      <c r="T65">
        <v>7.7406119197706404</v>
      </c>
      <c r="U65">
        <v>248513.04515428195</v>
      </c>
      <c r="W65" s="429">
        <f t="shared" si="1"/>
        <v>246029.99452362047</v>
      </c>
      <c r="X65" s="429">
        <f t="shared" si="1"/>
        <v>7.0539311427939415</v>
      </c>
      <c r="Y65" s="429">
        <f t="shared" si="1"/>
        <v>7.7406119197706404</v>
      </c>
      <c r="Z65" s="429">
        <f t="shared" si="1"/>
        <v>248513.04515428195</v>
      </c>
      <c r="AA65" s="429" t="s">
        <v>1295</v>
      </c>
    </row>
    <row r="66" spans="1:27" x14ac:dyDescent="0.25">
      <c r="A66" t="s">
        <v>149</v>
      </c>
      <c r="B66" t="s">
        <v>1246</v>
      </c>
      <c r="C66" t="s">
        <v>1324</v>
      </c>
      <c r="D66" t="s">
        <v>1325</v>
      </c>
      <c r="E66" t="s">
        <v>1326</v>
      </c>
      <c r="F66" t="s">
        <v>1292</v>
      </c>
      <c r="G66" s="532" t="s">
        <v>524</v>
      </c>
      <c r="H66">
        <v>35025</v>
      </c>
      <c r="I66" t="s">
        <v>563</v>
      </c>
      <c r="J66" t="s">
        <v>1330</v>
      </c>
      <c r="K66" t="s">
        <v>1347</v>
      </c>
      <c r="L66">
        <v>1826.5024991037264</v>
      </c>
      <c r="M66">
        <v>193.71800811465846</v>
      </c>
      <c r="N66">
        <v>1607.3644533389318</v>
      </c>
      <c r="O66">
        <v>16.839965513810679</v>
      </c>
      <c r="P66">
        <v>53.417059737731385</v>
      </c>
      <c r="Q66">
        <v>53.417059737731385</v>
      </c>
      <c r="R66">
        <v>202788.53758104285</v>
      </c>
      <c r="S66">
        <v>5.8141544221642638</v>
      </c>
      <c r="T66">
        <v>6.3801463485460292</v>
      </c>
      <c r="U66">
        <v>204835.1750534637</v>
      </c>
      <c r="W66" s="429">
        <f t="shared" si="1"/>
        <v>202788.53758104285</v>
      </c>
      <c r="X66" s="429">
        <f t="shared" si="1"/>
        <v>5.8141544221642638</v>
      </c>
      <c r="Y66" s="429">
        <f t="shared" si="1"/>
        <v>6.3801463485460292</v>
      </c>
      <c r="Z66" s="429">
        <f t="shared" si="1"/>
        <v>204835.1750534637</v>
      </c>
      <c r="AA66" s="429" t="s">
        <v>1295</v>
      </c>
    </row>
    <row r="67" spans="1:27" x14ac:dyDescent="0.25">
      <c r="A67" t="s">
        <v>149</v>
      </c>
      <c r="B67" t="s">
        <v>1246</v>
      </c>
      <c r="C67" t="s">
        <v>1324</v>
      </c>
      <c r="D67" t="s">
        <v>1325</v>
      </c>
      <c r="E67" t="s">
        <v>1326</v>
      </c>
      <c r="F67" t="s">
        <v>1292</v>
      </c>
      <c r="G67" s="532" t="s">
        <v>524</v>
      </c>
      <c r="H67">
        <v>35041</v>
      </c>
      <c r="I67" t="s">
        <v>584</v>
      </c>
      <c r="J67" t="s">
        <v>1330</v>
      </c>
      <c r="K67" t="s">
        <v>1347</v>
      </c>
      <c r="L67">
        <v>4.9785039974425001</v>
      </c>
      <c r="M67">
        <v>0.342771561892526</v>
      </c>
      <c r="N67">
        <v>1.0650758106296301</v>
      </c>
      <c r="O67">
        <v>6.2226827363261496E-3</v>
      </c>
      <c r="P67">
        <v>0.167448961272535</v>
      </c>
      <c r="Q67">
        <v>0.167448961272535</v>
      </c>
      <c r="R67">
        <v>552.74139809726444</v>
      </c>
      <c r="S67">
        <v>1.5847660239554362E-2</v>
      </c>
      <c r="T67">
        <v>1.7390386334588177E-2</v>
      </c>
      <c r="U67">
        <v>558.31992473096057</v>
      </c>
      <c r="W67" s="429">
        <f t="shared" si="1"/>
        <v>552.74139809726444</v>
      </c>
      <c r="X67" s="429">
        <f t="shared" si="1"/>
        <v>1.5847660239554362E-2</v>
      </c>
      <c r="Y67" s="429">
        <f t="shared" si="1"/>
        <v>1.7390386334588177E-2</v>
      </c>
      <c r="Z67" s="429">
        <f t="shared" si="1"/>
        <v>558.31992473096057</v>
      </c>
      <c r="AA67" s="429" t="s">
        <v>1295</v>
      </c>
    </row>
    <row r="68" spans="1:27" x14ac:dyDescent="0.25">
      <c r="A68" t="s">
        <v>149</v>
      </c>
      <c r="B68" t="s">
        <v>1246</v>
      </c>
      <c r="C68" t="s">
        <v>1324</v>
      </c>
      <c r="D68" t="s">
        <v>1325</v>
      </c>
      <c r="E68" t="s">
        <v>1326</v>
      </c>
      <c r="F68" t="s">
        <v>1292</v>
      </c>
      <c r="G68" s="532" t="s">
        <v>524</v>
      </c>
      <c r="H68">
        <v>35005</v>
      </c>
      <c r="I68" t="s">
        <v>1327</v>
      </c>
      <c r="J68" t="s">
        <v>1348</v>
      </c>
      <c r="K68" t="s">
        <v>1347</v>
      </c>
      <c r="L68">
        <v>0</v>
      </c>
      <c r="M68">
        <v>0</v>
      </c>
      <c r="N68">
        <v>0</v>
      </c>
      <c r="O68">
        <v>0</v>
      </c>
      <c r="P68">
        <v>0</v>
      </c>
      <c r="Q68">
        <v>0</v>
      </c>
      <c r="R68">
        <v>0</v>
      </c>
      <c r="S68">
        <v>0</v>
      </c>
      <c r="T68">
        <v>0</v>
      </c>
      <c r="U68">
        <v>0</v>
      </c>
      <c r="W68" s="429">
        <f t="shared" si="1"/>
        <v>0</v>
      </c>
      <c r="X68" s="429">
        <f t="shared" si="1"/>
        <v>0</v>
      </c>
      <c r="Y68" s="429">
        <f t="shared" si="1"/>
        <v>0</v>
      </c>
      <c r="Z68" s="429">
        <f t="shared" si="1"/>
        <v>0</v>
      </c>
      <c r="AA68" s="429" t="s">
        <v>1295</v>
      </c>
    </row>
    <row r="69" spans="1:27" x14ac:dyDescent="0.25">
      <c r="A69" t="s">
        <v>149</v>
      </c>
      <c r="B69" t="s">
        <v>1246</v>
      </c>
      <c r="C69" t="s">
        <v>1324</v>
      </c>
      <c r="D69" t="s">
        <v>1325</v>
      </c>
      <c r="E69" t="s">
        <v>1326</v>
      </c>
      <c r="F69" t="s">
        <v>1292</v>
      </c>
      <c r="G69" s="532" t="s">
        <v>524</v>
      </c>
      <c r="H69">
        <v>35015</v>
      </c>
      <c r="I69" t="s">
        <v>552</v>
      </c>
      <c r="J69" t="s">
        <v>1348</v>
      </c>
      <c r="K69" t="s">
        <v>1347</v>
      </c>
      <c r="L69">
        <v>0</v>
      </c>
      <c r="M69">
        <v>0</v>
      </c>
      <c r="N69">
        <v>0</v>
      </c>
      <c r="O69">
        <v>0</v>
      </c>
      <c r="P69">
        <v>0</v>
      </c>
      <c r="Q69">
        <v>0</v>
      </c>
      <c r="R69">
        <v>0</v>
      </c>
      <c r="S69">
        <v>0</v>
      </c>
      <c r="T69">
        <v>0</v>
      </c>
      <c r="U69">
        <v>0</v>
      </c>
      <c r="W69" s="429">
        <f t="shared" si="1"/>
        <v>0</v>
      </c>
      <c r="X69" s="429">
        <f t="shared" si="1"/>
        <v>0</v>
      </c>
      <c r="Y69" s="429">
        <f t="shared" si="1"/>
        <v>0</v>
      </c>
      <c r="Z69" s="429">
        <f t="shared" si="1"/>
        <v>0</v>
      </c>
      <c r="AA69" s="429" t="s">
        <v>1295</v>
      </c>
    </row>
    <row r="70" spans="1:27" x14ac:dyDescent="0.25">
      <c r="A70" t="s">
        <v>149</v>
      </c>
      <c r="B70" t="s">
        <v>1246</v>
      </c>
      <c r="C70" t="s">
        <v>1324</v>
      </c>
      <c r="D70" t="s">
        <v>1325</v>
      </c>
      <c r="E70" t="s">
        <v>1326</v>
      </c>
      <c r="F70" t="s">
        <v>1292</v>
      </c>
      <c r="G70" s="532" t="s">
        <v>524</v>
      </c>
      <c r="H70">
        <v>35025</v>
      </c>
      <c r="I70" t="s">
        <v>563</v>
      </c>
      <c r="J70" t="s">
        <v>1348</v>
      </c>
      <c r="K70" t="s">
        <v>1347</v>
      </c>
      <c r="L70">
        <v>0</v>
      </c>
      <c r="M70">
        <v>0</v>
      </c>
      <c r="N70">
        <v>0</v>
      </c>
      <c r="O70">
        <v>0</v>
      </c>
      <c r="P70">
        <v>0</v>
      </c>
      <c r="Q70">
        <v>0</v>
      </c>
      <c r="R70">
        <v>0</v>
      </c>
      <c r="S70">
        <v>0</v>
      </c>
      <c r="T70">
        <v>0</v>
      </c>
      <c r="U70">
        <v>0</v>
      </c>
      <c r="W70" s="429">
        <f t="shared" si="1"/>
        <v>0</v>
      </c>
      <c r="X70" s="429">
        <f t="shared" si="1"/>
        <v>0</v>
      </c>
      <c r="Y70" s="429">
        <f t="shared" si="1"/>
        <v>0</v>
      </c>
      <c r="Z70" s="429">
        <f t="shared" si="1"/>
        <v>0</v>
      </c>
      <c r="AA70" s="429" t="s">
        <v>1295</v>
      </c>
    </row>
    <row r="71" spans="1:27" x14ac:dyDescent="0.25">
      <c r="A71" t="s">
        <v>149</v>
      </c>
      <c r="B71" t="s">
        <v>1246</v>
      </c>
      <c r="C71" t="s">
        <v>1324</v>
      </c>
      <c r="D71" t="s">
        <v>1325</v>
      </c>
      <c r="E71" t="s">
        <v>1326</v>
      </c>
      <c r="F71" t="s">
        <v>1292</v>
      </c>
      <c r="G71" s="532" t="s">
        <v>524</v>
      </c>
      <c r="H71">
        <v>35041</v>
      </c>
      <c r="I71" t="s">
        <v>584</v>
      </c>
      <c r="J71" t="s">
        <v>1348</v>
      </c>
      <c r="K71" t="s">
        <v>1347</v>
      </c>
      <c r="L71">
        <v>0</v>
      </c>
      <c r="M71">
        <v>0</v>
      </c>
      <c r="N71">
        <v>0</v>
      </c>
      <c r="O71">
        <v>0</v>
      </c>
      <c r="P71">
        <v>0</v>
      </c>
      <c r="Q71">
        <v>0</v>
      </c>
      <c r="R71">
        <v>0</v>
      </c>
      <c r="S71">
        <v>0</v>
      </c>
      <c r="T71">
        <v>0</v>
      </c>
      <c r="U71">
        <v>0</v>
      </c>
      <c r="W71" s="429">
        <f t="shared" si="1"/>
        <v>0</v>
      </c>
      <c r="X71" s="429">
        <f t="shared" si="1"/>
        <v>0</v>
      </c>
      <c r="Y71" s="429">
        <f t="shared" si="1"/>
        <v>0</v>
      </c>
      <c r="Z71" s="429">
        <f t="shared" si="1"/>
        <v>0</v>
      </c>
      <c r="AA71" s="429" t="s">
        <v>1295</v>
      </c>
    </row>
    <row r="72" spans="1:27" x14ac:dyDescent="0.25">
      <c r="A72" t="s">
        <v>149</v>
      </c>
      <c r="B72" t="s">
        <v>1246</v>
      </c>
      <c r="C72" t="s">
        <v>1324</v>
      </c>
      <c r="D72" t="s">
        <v>1325</v>
      </c>
      <c r="E72" t="s">
        <v>1326</v>
      </c>
      <c r="F72" t="s">
        <v>1292</v>
      </c>
      <c r="G72" s="532" t="s">
        <v>524</v>
      </c>
      <c r="H72">
        <v>35005</v>
      </c>
      <c r="I72" t="s">
        <v>1327</v>
      </c>
      <c r="J72" t="s">
        <v>1349</v>
      </c>
      <c r="K72" t="s">
        <v>1350</v>
      </c>
      <c r="L72">
        <v>0</v>
      </c>
      <c r="M72">
        <v>94.334107160516595</v>
      </c>
      <c r="N72">
        <v>0</v>
      </c>
      <c r="O72">
        <v>0</v>
      </c>
      <c r="P72">
        <v>0</v>
      </c>
      <c r="Q72">
        <v>0</v>
      </c>
      <c r="R72">
        <v>22.938030185854689</v>
      </c>
      <c r="S72">
        <v>324.58990932542054</v>
      </c>
      <c r="T72">
        <v>0</v>
      </c>
      <c r="U72">
        <v>8137.6857633213676</v>
      </c>
      <c r="W72" s="429">
        <f t="shared" si="1"/>
        <v>22.938030185854689</v>
      </c>
      <c r="X72" s="429">
        <f t="shared" si="1"/>
        <v>324.58990932542054</v>
      </c>
      <c r="Y72" s="429">
        <f t="shared" si="1"/>
        <v>0</v>
      </c>
      <c r="Z72" s="429">
        <f t="shared" si="1"/>
        <v>8137.6857633213676</v>
      </c>
      <c r="AA72" s="429" t="s">
        <v>1296</v>
      </c>
    </row>
    <row r="73" spans="1:27" x14ac:dyDescent="0.25">
      <c r="A73" t="s">
        <v>149</v>
      </c>
      <c r="B73" t="s">
        <v>1246</v>
      </c>
      <c r="C73" t="s">
        <v>1324</v>
      </c>
      <c r="D73" t="s">
        <v>1325</v>
      </c>
      <c r="E73" t="s">
        <v>1326</v>
      </c>
      <c r="F73" t="s">
        <v>1292</v>
      </c>
      <c r="G73" s="532" t="s">
        <v>524</v>
      </c>
      <c r="H73">
        <v>35015</v>
      </c>
      <c r="I73" t="s">
        <v>552</v>
      </c>
      <c r="J73" t="s">
        <v>1349</v>
      </c>
      <c r="K73" t="s">
        <v>1350</v>
      </c>
      <c r="L73">
        <v>0</v>
      </c>
      <c r="M73">
        <v>1473.4933010087</v>
      </c>
      <c r="N73">
        <v>0</v>
      </c>
      <c r="O73">
        <v>0</v>
      </c>
      <c r="P73">
        <v>0</v>
      </c>
      <c r="Q73">
        <v>0</v>
      </c>
      <c r="R73">
        <v>358.2907056053516</v>
      </c>
      <c r="S73">
        <v>5070.075621240564</v>
      </c>
      <c r="T73">
        <v>0</v>
      </c>
      <c r="U73">
        <v>127110.18123661945</v>
      </c>
      <c r="W73" s="429">
        <f t="shared" si="1"/>
        <v>358.2907056053516</v>
      </c>
      <c r="X73" s="429">
        <f t="shared" si="1"/>
        <v>5070.075621240564</v>
      </c>
      <c r="Y73" s="429">
        <f t="shared" si="1"/>
        <v>0</v>
      </c>
      <c r="Z73" s="429">
        <f t="shared" si="1"/>
        <v>127110.18123661945</v>
      </c>
      <c r="AA73" s="429" t="s">
        <v>1296</v>
      </c>
    </row>
    <row r="74" spans="1:27" x14ac:dyDescent="0.25">
      <c r="A74" t="s">
        <v>149</v>
      </c>
      <c r="B74" t="s">
        <v>1246</v>
      </c>
      <c r="C74" t="s">
        <v>1324</v>
      </c>
      <c r="D74" t="s">
        <v>1325</v>
      </c>
      <c r="E74" t="s">
        <v>1326</v>
      </c>
      <c r="F74" t="s">
        <v>1292</v>
      </c>
      <c r="G74" s="532" t="s">
        <v>524</v>
      </c>
      <c r="H74">
        <v>35025</v>
      </c>
      <c r="I74" t="s">
        <v>563</v>
      </c>
      <c r="J74" t="s">
        <v>1349</v>
      </c>
      <c r="K74" t="s">
        <v>1350</v>
      </c>
      <c r="L74">
        <v>0</v>
      </c>
      <c r="M74">
        <v>1494.21408755263</v>
      </c>
      <c r="N74">
        <v>0</v>
      </c>
      <c r="O74">
        <v>0</v>
      </c>
      <c r="P74">
        <v>0</v>
      </c>
      <c r="Q74">
        <v>0</v>
      </c>
      <c r="R74">
        <v>363.32911686004803</v>
      </c>
      <c r="S74">
        <v>5141.3728267571314</v>
      </c>
      <c r="T74">
        <v>0</v>
      </c>
      <c r="U74">
        <v>128897.64978578832</v>
      </c>
      <c r="W74" s="429">
        <f t="shared" si="1"/>
        <v>363.32911686004803</v>
      </c>
      <c r="X74" s="429">
        <f t="shared" si="1"/>
        <v>5141.3728267571314</v>
      </c>
      <c r="Y74" s="429">
        <f t="shared" si="1"/>
        <v>0</v>
      </c>
      <c r="Z74" s="429">
        <f t="shared" si="1"/>
        <v>128897.64978578832</v>
      </c>
      <c r="AA74" s="429" t="s">
        <v>1296</v>
      </c>
    </row>
    <row r="75" spans="1:27" x14ac:dyDescent="0.25">
      <c r="A75" t="s">
        <v>149</v>
      </c>
      <c r="B75" t="s">
        <v>1246</v>
      </c>
      <c r="C75" t="s">
        <v>1324</v>
      </c>
      <c r="D75" t="s">
        <v>1325</v>
      </c>
      <c r="E75" t="s">
        <v>1326</v>
      </c>
      <c r="F75" t="s">
        <v>1292</v>
      </c>
      <c r="G75" s="532" t="s">
        <v>524</v>
      </c>
      <c r="H75">
        <v>35041</v>
      </c>
      <c r="I75" t="s">
        <v>584</v>
      </c>
      <c r="J75" t="s">
        <v>1349</v>
      </c>
      <c r="K75" t="s">
        <v>1350</v>
      </c>
      <c r="L75">
        <v>0</v>
      </c>
      <c r="M75">
        <v>20.311823651614102</v>
      </c>
      <c r="N75">
        <v>0</v>
      </c>
      <c r="O75">
        <v>0</v>
      </c>
      <c r="P75">
        <v>0</v>
      </c>
      <c r="Q75">
        <v>0</v>
      </c>
      <c r="R75">
        <v>4.9389689273010822</v>
      </c>
      <c r="S75">
        <v>69.890023828739388</v>
      </c>
      <c r="T75">
        <v>0</v>
      </c>
      <c r="U75">
        <v>1752.1895646457858</v>
      </c>
      <c r="W75" s="429">
        <f t="shared" si="1"/>
        <v>4.9389689273010822</v>
      </c>
      <c r="X75" s="429">
        <f t="shared" si="1"/>
        <v>69.890023828739388</v>
      </c>
      <c r="Y75" s="429">
        <f t="shared" si="1"/>
        <v>0</v>
      </c>
      <c r="Z75" s="429">
        <f t="shared" si="1"/>
        <v>1752.1895646457858</v>
      </c>
      <c r="AA75" s="429" t="s">
        <v>1296</v>
      </c>
    </row>
    <row r="76" spans="1:27" x14ac:dyDescent="0.25">
      <c r="A76" t="s">
        <v>149</v>
      </c>
      <c r="B76" t="s">
        <v>1246</v>
      </c>
      <c r="C76" t="s">
        <v>1324</v>
      </c>
      <c r="D76" t="s">
        <v>1325</v>
      </c>
      <c r="E76" t="s">
        <v>1326</v>
      </c>
      <c r="F76" t="s">
        <v>1292</v>
      </c>
      <c r="G76" s="532" t="s">
        <v>524</v>
      </c>
      <c r="H76">
        <v>35005</v>
      </c>
      <c r="I76" t="s">
        <v>1327</v>
      </c>
      <c r="J76" t="s">
        <v>1351</v>
      </c>
      <c r="K76" t="s">
        <v>1350</v>
      </c>
      <c r="L76">
        <v>0</v>
      </c>
      <c r="M76">
        <v>211.49719609237701</v>
      </c>
      <c r="N76">
        <v>0</v>
      </c>
      <c r="O76">
        <v>0</v>
      </c>
      <c r="P76">
        <v>0</v>
      </c>
      <c r="Q76">
        <v>0</v>
      </c>
      <c r="R76">
        <v>48.669153298264696</v>
      </c>
      <c r="S76">
        <v>739.438052620799</v>
      </c>
      <c r="T76">
        <v>0</v>
      </c>
      <c r="U76">
        <v>18534.620468818241</v>
      </c>
      <c r="W76" s="429">
        <f t="shared" si="1"/>
        <v>48.669153298264696</v>
      </c>
      <c r="X76" s="429">
        <f t="shared" si="1"/>
        <v>739.438052620799</v>
      </c>
      <c r="Y76" s="429">
        <f t="shared" si="1"/>
        <v>0</v>
      </c>
      <c r="Z76" s="429">
        <f t="shared" si="1"/>
        <v>18534.620468818241</v>
      </c>
      <c r="AA76" s="429" t="s">
        <v>1296</v>
      </c>
    </row>
    <row r="77" spans="1:27" x14ac:dyDescent="0.25">
      <c r="A77" t="s">
        <v>149</v>
      </c>
      <c r="B77" t="s">
        <v>1246</v>
      </c>
      <c r="C77" t="s">
        <v>1324</v>
      </c>
      <c r="D77" t="s">
        <v>1325</v>
      </c>
      <c r="E77" t="s">
        <v>1326</v>
      </c>
      <c r="F77" t="s">
        <v>1292</v>
      </c>
      <c r="G77" s="532" t="s">
        <v>524</v>
      </c>
      <c r="H77">
        <v>35015</v>
      </c>
      <c r="I77" t="s">
        <v>552</v>
      </c>
      <c r="J77" t="s">
        <v>1351</v>
      </c>
      <c r="K77" t="s">
        <v>1350</v>
      </c>
      <c r="L77">
        <v>0</v>
      </c>
      <c r="M77">
        <v>461.83010561114497</v>
      </c>
      <c r="N77">
        <v>0</v>
      </c>
      <c r="O77">
        <v>0</v>
      </c>
      <c r="P77">
        <v>0</v>
      </c>
      <c r="Q77">
        <v>0</v>
      </c>
      <c r="R77">
        <v>106.27507419968468</v>
      </c>
      <c r="S77">
        <v>1614.6538121744495</v>
      </c>
      <c r="T77">
        <v>0</v>
      </c>
      <c r="U77">
        <v>40472.620378560925</v>
      </c>
      <c r="W77" s="429">
        <f t="shared" si="1"/>
        <v>106.27507419968468</v>
      </c>
      <c r="X77" s="429">
        <f t="shared" si="1"/>
        <v>1614.6538121744495</v>
      </c>
      <c r="Y77" s="429">
        <f t="shared" si="1"/>
        <v>0</v>
      </c>
      <c r="Z77" s="429">
        <f t="shared" si="1"/>
        <v>40472.620378560925</v>
      </c>
      <c r="AA77" s="429" t="s">
        <v>1296</v>
      </c>
    </row>
    <row r="78" spans="1:27" x14ac:dyDescent="0.25">
      <c r="A78" t="s">
        <v>149</v>
      </c>
      <c r="B78" t="s">
        <v>1246</v>
      </c>
      <c r="C78" t="s">
        <v>1324</v>
      </c>
      <c r="D78" t="s">
        <v>1325</v>
      </c>
      <c r="E78" t="s">
        <v>1326</v>
      </c>
      <c r="F78" t="s">
        <v>1292</v>
      </c>
      <c r="G78" s="532" t="s">
        <v>524</v>
      </c>
      <c r="H78">
        <v>35025</v>
      </c>
      <c r="I78" t="s">
        <v>563</v>
      </c>
      <c r="J78" t="s">
        <v>1351</v>
      </c>
      <c r="K78" t="s">
        <v>1350</v>
      </c>
      <c r="L78">
        <v>0</v>
      </c>
      <c r="M78">
        <v>362.64159429238799</v>
      </c>
      <c r="N78">
        <v>0</v>
      </c>
      <c r="O78">
        <v>0</v>
      </c>
      <c r="P78">
        <v>0</v>
      </c>
      <c r="Q78">
        <v>0</v>
      </c>
      <c r="R78">
        <v>83.450086672706945</v>
      </c>
      <c r="S78">
        <v>1267.8702093324368</v>
      </c>
      <c r="T78">
        <v>0</v>
      </c>
      <c r="U78">
        <v>31780.205319983626</v>
      </c>
      <c r="W78" s="429">
        <f t="shared" si="1"/>
        <v>83.450086672706945</v>
      </c>
      <c r="X78" s="429">
        <f t="shared" si="1"/>
        <v>1267.8702093324368</v>
      </c>
      <c r="Y78" s="429">
        <f t="shared" si="1"/>
        <v>0</v>
      </c>
      <c r="Z78" s="429">
        <f t="shared" si="1"/>
        <v>31780.205319983626</v>
      </c>
      <c r="AA78" s="429" t="s">
        <v>1296</v>
      </c>
    </row>
    <row r="79" spans="1:27" x14ac:dyDescent="0.25">
      <c r="A79" t="s">
        <v>149</v>
      </c>
      <c r="B79" t="s">
        <v>1246</v>
      </c>
      <c r="C79" t="s">
        <v>1324</v>
      </c>
      <c r="D79" t="s">
        <v>1325</v>
      </c>
      <c r="E79" t="s">
        <v>1326</v>
      </c>
      <c r="F79" t="s">
        <v>1292</v>
      </c>
      <c r="G79" s="532" t="s">
        <v>524</v>
      </c>
      <c r="H79">
        <v>35041</v>
      </c>
      <c r="I79" t="s">
        <v>584</v>
      </c>
      <c r="J79" t="s">
        <v>1351</v>
      </c>
      <c r="K79" t="s">
        <v>1350</v>
      </c>
      <c r="L79">
        <v>0</v>
      </c>
      <c r="M79">
        <v>6.1227476122689701</v>
      </c>
      <c r="N79">
        <v>0</v>
      </c>
      <c r="O79">
        <v>0</v>
      </c>
      <c r="P79">
        <v>0</v>
      </c>
      <c r="Q79">
        <v>0</v>
      </c>
      <c r="R79">
        <v>1.4089498473443045</v>
      </c>
      <c r="S79">
        <v>21.406395237161263</v>
      </c>
      <c r="T79">
        <v>0</v>
      </c>
      <c r="U79">
        <v>536.56883077637588</v>
      </c>
      <c r="W79" s="429">
        <f t="shared" si="1"/>
        <v>1.4089498473443045</v>
      </c>
      <c r="X79" s="429">
        <f t="shared" si="1"/>
        <v>21.406395237161263</v>
      </c>
      <c r="Y79" s="429">
        <f t="shared" si="1"/>
        <v>0</v>
      </c>
      <c r="Z79" s="429">
        <f t="shared" si="1"/>
        <v>536.56883077637588</v>
      </c>
      <c r="AA79" s="429" t="s">
        <v>1296</v>
      </c>
    </row>
    <row r="80" spans="1:27" x14ac:dyDescent="0.25">
      <c r="A80" t="s">
        <v>149</v>
      </c>
      <c r="B80" t="s">
        <v>1246</v>
      </c>
      <c r="C80" t="s">
        <v>1324</v>
      </c>
      <c r="D80" t="s">
        <v>1325</v>
      </c>
      <c r="E80" t="s">
        <v>1326</v>
      </c>
      <c r="F80" t="s">
        <v>1292</v>
      </c>
      <c r="G80" s="532" t="s">
        <v>524</v>
      </c>
      <c r="H80">
        <v>35005</v>
      </c>
      <c r="I80" t="s">
        <v>1327</v>
      </c>
      <c r="J80" t="s">
        <v>1352</v>
      </c>
      <c r="K80" t="s">
        <v>1353</v>
      </c>
      <c r="L80">
        <v>0</v>
      </c>
      <c r="M80">
        <v>0.90293989048112899</v>
      </c>
      <c r="N80">
        <v>0</v>
      </c>
      <c r="O80">
        <v>0</v>
      </c>
      <c r="P80">
        <v>0</v>
      </c>
      <c r="Q80">
        <v>0</v>
      </c>
      <c r="R80">
        <v>6.5322731095974768E-3</v>
      </c>
      <c r="S80">
        <v>2.7360647384872341E-2</v>
      </c>
      <c r="T80">
        <v>0</v>
      </c>
      <c r="U80">
        <v>0.69054845773140594</v>
      </c>
      <c r="W80" s="429">
        <f t="shared" si="1"/>
        <v>6.5322731095974768E-3</v>
      </c>
      <c r="X80" s="429">
        <f t="shared" si="1"/>
        <v>2.7360647384872341E-2</v>
      </c>
      <c r="Y80" s="429">
        <f t="shared" si="1"/>
        <v>0</v>
      </c>
      <c r="Z80" s="429">
        <f t="shared" si="1"/>
        <v>0.69054845773140594</v>
      </c>
      <c r="AA80" s="429" t="s">
        <v>1296</v>
      </c>
    </row>
    <row r="81" spans="1:27" x14ac:dyDescent="0.25">
      <c r="A81" t="s">
        <v>149</v>
      </c>
      <c r="B81" t="s">
        <v>1246</v>
      </c>
      <c r="C81" t="s">
        <v>1324</v>
      </c>
      <c r="D81" t="s">
        <v>1325</v>
      </c>
      <c r="E81" t="s">
        <v>1326</v>
      </c>
      <c r="F81" t="s">
        <v>1292</v>
      </c>
      <c r="G81" s="532" t="s">
        <v>524</v>
      </c>
      <c r="H81">
        <v>35015</v>
      </c>
      <c r="I81" t="s">
        <v>552</v>
      </c>
      <c r="J81" t="s">
        <v>1352</v>
      </c>
      <c r="K81" t="s">
        <v>1353</v>
      </c>
      <c r="L81">
        <v>0</v>
      </c>
      <c r="M81">
        <v>35.6812583690606</v>
      </c>
      <c r="N81">
        <v>0</v>
      </c>
      <c r="O81">
        <v>0</v>
      </c>
      <c r="P81">
        <v>0</v>
      </c>
      <c r="Q81">
        <v>0</v>
      </c>
      <c r="R81">
        <v>0.25813426454846122</v>
      </c>
      <c r="S81">
        <v>1.0812041186531178</v>
      </c>
      <c r="T81">
        <v>0</v>
      </c>
      <c r="U81">
        <v>27.288237230876405</v>
      </c>
      <c r="W81" s="429">
        <f t="shared" si="1"/>
        <v>0.25813426454846122</v>
      </c>
      <c r="X81" s="429">
        <f t="shared" si="1"/>
        <v>1.0812041186531178</v>
      </c>
      <c r="Y81" s="429">
        <f t="shared" si="1"/>
        <v>0</v>
      </c>
      <c r="Z81" s="429">
        <f t="shared" si="1"/>
        <v>27.288237230876405</v>
      </c>
      <c r="AA81" s="429" t="s">
        <v>1296</v>
      </c>
    </row>
    <row r="82" spans="1:27" x14ac:dyDescent="0.25">
      <c r="A82" t="s">
        <v>149</v>
      </c>
      <c r="B82" t="s">
        <v>1246</v>
      </c>
      <c r="C82" t="s">
        <v>1324</v>
      </c>
      <c r="D82" t="s">
        <v>1325</v>
      </c>
      <c r="E82" t="s">
        <v>1326</v>
      </c>
      <c r="F82" t="s">
        <v>1292</v>
      </c>
      <c r="G82" s="532" t="s">
        <v>524</v>
      </c>
      <c r="H82">
        <v>35025</v>
      </c>
      <c r="I82" t="s">
        <v>563</v>
      </c>
      <c r="J82" t="s">
        <v>1352</v>
      </c>
      <c r="K82" t="s">
        <v>1353</v>
      </c>
      <c r="L82">
        <v>0</v>
      </c>
      <c r="M82">
        <v>22.733500291086798</v>
      </c>
      <c r="N82">
        <v>0</v>
      </c>
      <c r="O82">
        <v>0</v>
      </c>
      <c r="P82">
        <v>0</v>
      </c>
      <c r="Q82">
        <v>0</v>
      </c>
      <c r="R82">
        <v>0.16446436158597916</v>
      </c>
      <c r="S82">
        <v>0.68886455438012195</v>
      </c>
      <c r="T82">
        <v>0</v>
      </c>
      <c r="U82">
        <v>17.386078221089026</v>
      </c>
      <c r="W82" s="429">
        <f t="shared" si="1"/>
        <v>0.16446436158597916</v>
      </c>
      <c r="X82" s="429">
        <f t="shared" si="1"/>
        <v>0.68886455438012195</v>
      </c>
      <c r="Y82" s="429">
        <f t="shared" si="1"/>
        <v>0</v>
      </c>
      <c r="Z82" s="429">
        <f t="shared" si="1"/>
        <v>17.386078221089026</v>
      </c>
      <c r="AA82" s="429" t="s">
        <v>1296</v>
      </c>
    </row>
    <row r="83" spans="1:27" x14ac:dyDescent="0.25">
      <c r="A83" t="s">
        <v>149</v>
      </c>
      <c r="B83" t="s">
        <v>1246</v>
      </c>
      <c r="C83" t="s">
        <v>1324</v>
      </c>
      <c r="D83" t="s">
        <v>1325</v>
      </c>
      <c r="E83" t="s">
        <v>1326</v>
      </c>
      <c r="F83" t="s">
        <v>1292</v>
      </c>
      <c r="G83" s="532" t="s">
        <v>524</v>
      </c>
      <c r="H83">
        <v>35041</v>
      </c>
      <c r="I83" t="s">
        <v>584</v>
      </c>
      <c r="J83" t="s">
        <v>1352</v>
      </c>
      <c r="K83" t="s">
        <v>1353</v>
      </c>
      <c r="L83">
        <v>0</v>
      </c>
      <c r="M83">
        <v>0.355405355144437</v>
      </c>
      <c r="N83">
        <v>0</v>
      </c>
      <c r="O83">
        <v>0</v>
      </c>
      <c r="P83">
        <v>0</v>
      </c>
      <c r="Q83">
        <v>0</v>
      </c>
      <c r="R83">
        <v>2.5711621215227134E-3</v>
      </c>
      <c r="S83">
        <v>1.0769399716763861E-2</v>
      </c>
      <c r="T83">
        <v>0</v>
      </c>
      <c r="U83">
        <v>0.27180615504061922</v>
      </c>
      <c r="W83" s="429">
        <f t="shared" si="1"/>
        <v>2.5711621215227134E-3</v>
      </c>
      <c r="X83" s="429">
        <f t="shared" si="1"/>
        <v>1.0769399716763861E-2</v>
      </c>
      <c r="Y83" s="429">
        <f t="shared" si="1"/>
        <v>0</v>
      </c>
      <c r="Z83" s="429">
        <f t="shared" si="1"/>
        <v>0.27180615504061922</v>
      </c>
      <c r="AA83" s="429" t="s">
        <v>1296</v>
      </c>
    </row>
    <row r="84" spans="1:27" x14ac:dyDescent="0.25">
      <c r="A84" t="s">
        <v>149</v>
      </c>
      <c r="B84" t="s">
        <v>1246</v>
      </c>
      <c r="C84" t="s">
        <v>1324</v>
      </c>
      <c r="D84" t="s">
        <v>1325</v>
      </c>
      <c r="E84" t="s">
        <v>1326</v>
      </c>
      <c r="F84" t="s">
        <v>1292</v>
      </c>
      <c r="G84" s="532" t="s">
        <v>524</v>
      </c>
      <c r="H84">
        <v>35005</v>
      </c>
      <c r="I84" t="s">
        <v>1327</v>
      </c>
      <c r="J84" t="s">
        <v>1354</v>
      </c>
      <c r="K84" t="s">
        <v>1355</v>
      </c>
      <c r="L84">
        <v>19.045494163235698</v>
      </c>
      <c r="M84">
        <v>1.0475021789779599</v>
      </c>
      <c r="N84">
        <v>15.9982150971179</v>
      </c>
      <c r="O84">
        <v>0.114272964979414</v>
      </c>
      <c r="P84">
        <v>1.44745755640591</v>
      </c>
      <c r="Q84">
        <v>1.44745755640591</v>
      </c>
      <c r="R84">
        <v>22854.592995882787</v>
      </c>
      <c r="S84">
        <v>0.43804636575442008</v>
      </c>
      <c r="T84">
        <v>0.41900087159118449</v>
      </c>
      <c r="U84">
        <v>22990.406414760822</v>
      </c>
      <c r="W84" s="429">
        <f t="shared" si="1"/>
        <v>22854.592995882787</v>
      </c>
      <c r="X84" s="429">
        <f t="shared" si="1"/>
        <v>0.43804636575442008</v>
      </c>
      <c r="Y84" s="429">
        <f t="shared" si="1"/>
        <v>0.41900087159118449</v>
      </c>
      <c r="Z84" s="429">
        <f t="shared" si="1"/>
        <v>22990.406414760822</v>
      </c>
      <c r="AA84" s="429" t="s">
        <v>1295</v>
      </c>
    </row>
    <row r="85" spans="1:27" x14ac:dyDescent="0.25">
      <c r="A85" t="s">
        <v>149</v>
      </c>
      <c r="B85" t="s">
        <v>1246</v>
      </c>
      <c r="C85" t="s">
        <v>1324</v>
      </c>
      <c r="D85" t="s">
        <v>1325</v>
      </c>
      <c r="E85" t="s">
        <v>1326</v>
      </c>
      <c r="F85" t="s">
        <v>1292</v>
      </c>
      <c r="G85" s="532" t="s">
        <v>524</v>
      </c>
      <c r="H85">
        <v>35015</v>
      </c>
      <c r="I85" t="s">
        <v>552</v>
      </c>
      <c r="J85" t="s">
        <v>1354</v>
      </c>
      <c r="K85" t="s">
        <v>1355</v>
      </c>
      <c r="L85">
        <v>297.48951793412499</v>
      </c>
      <c r="M85">
        <v>16.361923486376799</v>
      </c>
      <c r="N85">
        <v>249.891195064665</v>
      </c>
      <c r="O85">
        <v>1.78493710760475</v>
      </c>
      <c r="P85">
        <v>22.609203362993501</v>
      </c>
      <c r="Q85">
        <v>22.609203362993501</v>
      </c>
      <c r="R85">
        <v>356987.42152094946</v>
      </c>
      <c r="S85">
        <v>6.8422589124848638</v>
      </c>
      <c r="T85">
        <v>6.5447693945507401</v>
      </c>
      <c r="U85">
        <v>359108.81927333772</v>
      </c>
      <c r="W85" s="429">
        <f t="shared" si="1"/>
        <v>356987.42152094946</v>
      </c>
      <c r="X85" s="429">
        <f t="shared" si="1"/>
        <v>6.8422589124848638</v>
      </c>
      <c r="Y85" s="429">
        <f t="shared" si="1"/>
        <v>6.5447693945507401</v>
      </c>
      <c r="Z85" s="429">
        <f t="shared" si="1"/>
        <v>359108.81927333772</v>
      </c>
      <c r="AA85" s="429" t="s">
        <v>1295</v>
      </c>
    </row>
    <row r="86" spans="1:27" x14ac:dyDescent="0.25">
      <c r="A86" t="s">
        <v>149</v>
      </c>
      <c r="B86" t="s">
        <v>1246</v>
      </c>
      <c r="C86" t="s">
        <v>1324</v>
      </c>
      <c r="D86" t="s">
        <v>1325</v>
      </c>
      <c r="E86" t="s">
        <v>1326</v>
      </c>
      <c r="F86" t="s">
        <v>1292</v>
      </c>
      <c r="G86" s="532" t="s">
        <v>524</v>
      </c>
      <c r="H86">
        <v>35025</v>
      </c>
      <c r="I86" t="s">
        <v>563</v>
      </c>
      <c r="J86" t="s">
        <v>1354</v>
      </c>
      <c r="K86" t="s">
        <v>1355</v>
      </c>
      <c r="L86">
        <v>301.672921276338</v>
      </c>
      <c r="M86">
        <v>16.592010670198601</v>
      </c>
      <c r="N86">
        <v>253.40525387212401</v>
      </c>
      <c r="O86">
        <v>1.8100375276580301</v>
      </c>
      <c r="P86">
        <v>22.9271420170017</v>
      </c>
      <c r="Q86">
        <v>22.9271420170017</v>
      </c>
      <c r="R86">
        <v>362007.5055316058</v>
      </c>
      <c r="S86">
        <v>6.938477189355778</v>
      </c>
      <c r="T86">
        <v>6.6368042680794401</v>
      </c>
      <c r="U86">
        <v>364158.73513322737</v>
      </c>
      <c r="W86" s="429">
        <f t="shared" si="1"/>
        <v>362007.5055316058</v>
      </c>
      <c r="X86" s="429">
        <f t="shared" si="1"/>
        <v>6.938477189355778</v>
      </c>
      <c r="Y86" s="429">
        <f t="shared" si="1"/>
        <v>6.6368042680794401</v>
      </c>
      <c r="Z86" s="429">
        <f t="shared" si="1"/>
        <v>364158.73513322737</v>
      </c>
      <c r="AA86" s="429" t="s">
        <v>1295</v>
      </c>
    </row>
    <row r="87" spans="1:27" x14ac:dyDescent="0.25">
      <c r="A87" t="s">
        <v>149</v>
      </c>
      <c r="B87" t="s">
        <v>1246</v>
      </c>
      <c r="C87" t="s">
        <v>1324</v>
      </c>
      <c r="D87" t="s">
        <v>1325</v>
      </c>
      <c r="E87" t="s">
        <v>1326</v>
      </c>
      <c r="F87" t="s">
        <v>1292</v>
      </c>
      <c r="G87" s="532" t="s">
        <v>524</v>
      </c>
      <c r="H87">
        <v>35041</v>
      </c>
      <c r="I87" t="s">
        <v>584</v>
      </c>
      <c r="J87" t="s">
        <v>1354</v>
      </c>
      <c r="K87" t="s">
        <v>1355</v>
      </c>
      <c r="L87">
        <v>4.1008361709857102</v>
      </c>
      <c r="M87">
        <v>0.225545989404214</v>
      </c>
      <c r="N87">
        <v>3.444702383628</v>
      </c>
      <c r="O87">
        <v>2.4605017025914298E-2</v>
      </c>
      <c r="P87">
        <v>0.311663548994914</v>
      </c>
      <c r="Q87">
        <v>0.311663548994914</v>
      </c>
      <c r="R87">
        <v>4921.0034051828543</v>
      </c>
      <c r="S87">
        <v>9.4319231932671374E-2</v>
      </c>
      <c r="T87">
        <v>9.0218395761685666E-2</v>
      </c>
      <c r="U87">
        <v>4950.2464679181539</v>
      </c>
      <c r="W87" s="429">
        <f t="shared" si="1"/>
        <v>4921.0034051828543</v>
      </c>
      <c r="X87" s="429">
        <f t="shared" si="1"/>
        <v>9.4319231932671374E-2</v>
      </c>
      <c r="Y87" s="429">
        <f t="shared" si="1"/>
        <v>9.0218395761685666E-2</v>
      </c>
      <c r="Z87" s="429">
        <f t="shared" si="1"/>
        <v>4950.2464679181539</v>
      </c>
      <c r="AA87" s="429" t="s">
        <v>1295</v>
      </c>
    </row>
    <row r="88" spans="1:27" x14ac:dyDescent="0.25">
      <c r="A88" t="s">
        <v>149</v>
      </c>
      <c r="B88" t="s">
        <v>1246</v>
      </c>
      <c r="C88" t="s">
        <v>1324</v>
      </c>
      <c r="D88" t="s">
        <v>1325</v>
      </c>
      <c r="E88" t="s">
        <v>1326</v>
      </c>
      <c r="F88" t="s">
        <v>1292</v>
      </c>
      <c r="G88" s="532" t="s">
        <v>524</v>
      </c>
      <c r="H88">
        <v>35005</v>
      </c>
      <c r="I88" t="s">
        <v>1327</v>
      </c>
      <c r="J88" t="s">
        <v>1356</v>
      </c>
      <c r="K88" t="s">
        <v>1355</v>
      </c>
      <c r="L88">
        <v>33.274570004843802</v>
      </c>
      <c r="M88">
        <v>1.8301013502664101</v>
      </c>
      <c r="N88">
        <v>27.950638804068799</v>
      </c>
      <c r="O88">
        <v>0</v>
      </c>
      <c r="P88">
        <v>2.5288673203681298</v>
      </c>
      <c r="Q88">
        <v>2.5288673203681298</v>
      </c>
      <c r="R88">
        <v>39929.484005812563</v>
      </c>
      <c r="S88">
        <v>0.7653151101114074</v>
      </c>
      <c r="T88">
        <v>0.73204054010656372</v>
      </c>
      <c r="U88">
        <v>40166.764964517104</v>
      </c>
      <c r="W88" s="429">
        <f t="shared" si="1"/>
        <v>39929.484005812563</v>
      </c>
      <c r="X88" s="429">
        <f t="shared" si="1"/>
        <v>0.7653151101114074</v>
      </c>
      <c r="Y88" s="429">
        <f t="shared" si="1"/>
        <v>0.73204054010656372</v>
      </c>
      <c r="Z88" s="429">
        <f t="shared" si="1"/>
        <v>40166.764964517104</v>
      </c>
      <c r="AA88" s="429" t="s">
        <v>1295</v>
      </c>
    </row>
    <row r="89" spans="1:27" x14ac:dyDescent="0.25">
      <c r="A89" t="s">
        <v>149</v>
      </c>
      <c r="B89" t="s">
        <v>1246</v>
      </c>
      <c r="C89" t="s">
        <v>1324</v>
      </c>
      <c r="D89" t="s">
        <v>1325</v>
      </c>
      <c r="E89" t="s">
        <v>1326</v>
      </c>
      <c r="F89" t="s">
        <v>1292</v>
      </c>
      <c r="G89" s="532" t="s">
        <v>524</v>
      </c>
      <c r="H89">
        <v>35015</v>
      </c>
      <c r="I89" t="s">
        <v>552</v>
      </c>
      <c r="J89" t="s">
        <v>1356</v>
      </c>
      <c r="K89" t="s">
        <v>1355</v>
      </c>
      <c r="L89">
        <v>72.659110680552203</v>
      </c>
      <c r="M89">
        <v>3.9962510874303701</v>
      </c>
      <c r="N89">
        <v>61.033652971663898</v>
      </c>
      <c r="O89">
        <v>0</v>
      </c>
      <c r="P89">
        <v>5.5220924117219701</v>
      </c>
      <c r="Q89">
        <v>5.5220924117219701</v>
      </c>
      <c r="R89">
        <v>87190.932816662666</v>
      </c>
      <c r="S89">
        <v>1.6711595456527009</v>
      </c>
      <c r="T89">
        <v>1.598500434972149</v>
      </c>
      <c r="U89">
        <v>87709.064934925686</v>
      </c>
      <c r="W89" s="429">
        <f t="shared" si="1"/>
        <v>87190.932816662666</v>
      </c>
      <c r="X89" s="429">
        <f t="shared" si="1"/>
        <v>1.6711595456527009</v>
      </c>
      <c r="Y89" s="429">
        <f t="shared" si="1"/>
        <v>1.598500434972149</v>
      </c>
      <c r="Z89" s="429">
        <f t="shared" si="1"/>
        <v>87709.064934925686</v>
      </c>
      <c r="AA89" s="429" t="s">
        <v>1295</v>
      </c>
    </row>
    <row r="90" spans="1:27" x14ac:dyDescent="0.25">
      <c r="A90" t="s">
        <v>149</v>
      </c>
      <c r="B90" t="s">
        <v>1246</v>
      </c>
      <c r="C90" t="s">
        <v>1324</v>
      </c>
      <c r="D90" t="s">
        <v>1325</v>
      </c>
      <c r="E90" t="s">
        <v>1326</v>
      </c>
      <c r="F90" t="s">
        <v>1292</v>
      </c>
      <c r="G90" s="532" t="s">
        <v>524</v>
      </c>
      <c r="H90">
        <v>35025</v>
      </c>
      <c r="I90" t="s">
        <v>563</v>
      </c>
      <c r="J90" t="s">
        <v>1356</v>
      </c>
      <c r="K90" t="s">
        <v>1355</v>
      </c>
      <c r="L90">
        <v>57.053915318479099</v>
      </c>
      <c r="M90">
        <v>3.1379653425163498</v>
      </c>
      <c r="N90">
        <v>47.925288867522397</v>
      </c>
      <c r="O90">
        <v>0</v>
      </c>
      <c r="P90">
        <v>4.3360975642044099</v>
      </c>
      <c r="Q90">
        <v>4.3360975642044099</v>
      </c>
      <c r="R90">
        <v>68464.698382174887</v>
      </c>
      <c r="S90">
        <v>1.3122400523250186</v>
      </c>
      <c r="T90">
        <v>1.2551861370065396</v>
      </c>
      <c r="U90">
        <v>68871.549852310956</v>
      </c>
      <c r="W90" s="429">
        <f t="shared" si="1"/>
        <v>68464.698382174887</v>
      </c>
      <c r="X90" s="429">
        <f t="shared" si="1"/>
        <v>1.3122400523250186</v>
      </c>
      <c r="Y90" s="429">
        <f t="shared" si="1"/>
        <v>1.2551861370065396</v>
      </c>
      <c r="Z90" s="429">
        <f t="shared" si="1"/>
        <v>68871.549852310956</v>
      </c>
      <c r="AA90" s="429" t="s">
        <v>1295</v>
      </c>
    </row>
    <row r="91" spans="1:27" x14ac:dyDescent="0.25">
      <c r="A91" t="s">
        <v>149</v>
      </c>
      <c r="B91" t="s">
        <v>1246</v>
      </c>
      <c r="C91" t="s">
        <v>1324</v>
      </c>
      <c r="D91" t="s">
        <v>1325</v>
      </c>
      <c r="E91" t="s">
        <v>1326</v>
      </c>
      <c r="F91" t="s">
        <v>1292</v>
      </c>
      <c r="G91" s="532" t="s">
        <v>524</v>
      </c>
      <c r="H91">
        <v>35041</v>
      </c>
      <c r="I91" t="s">
        <v>584</v>
      </c>
      <c r="J91" t="s">
        <v>1356</v>
      </c>
      <c r="K91" t="s">
        <v>1355</v>
      </c>
      <c r="L91">
        <v>0.96328366432550305</v>
      </c>
      <c r="M91">
        <v>5.29806015379026E-2</v>
      </c>
      <c r="N91">
        <v>0.809158278033422</v>
      </c>
      <c r="O91">
        <v>0</v>
      </c>
      <c r="P91">
        <v>7.3209558488738197E-2</v>
      </c>
      <c r="Q91">
        <v>7.3209558488738197E-2</v>
      </c>
      <c r="R91">
        <v>1155.9403971906036</v>
      </c>
      <c r="S91">
        <v>2.2155524279486569E-2</v>
      </c>
      <c r="T91">
        <v>2.1192240615161066E-2</v>
      </c>
      <c r="U91">
        <v>1162.8095730009088</v>
      </c>
      <c r="W91" s="429">
        <f t="shared" si="1"/>
        <v>1155.9403971906036</v>
      </c>
      <c r="X91" s="429">
        <f t="shared" si="1"/>
        <v>2.2155524279486569E-2</v>
      </c>
      <c r="Y91" s="429">
        <f t="shared" si="1"/>
        <v>2.1192240615161066E-2</v>
      </c>
      <c r="Z91" s="429">
        <f t="shared" si="1"/>
        <v>1162.8095730009088</v>
      </c>
      <c r="AA91" s="429" t="s">
        <v>1295</v>
      </c>
    </row>
    <row r="92" spans="1:27" x14ac:dyDescent="0.25">
      <c r="A92" t="s">
        <v>149</v>
      </c>
      <c r="B92" t="s">
        <v>1246</v>
      </c>
      <c r="C92" t="s">
        <v>1324</v>
      </c>
      <c r="D92" t="s">
        <v>1325</v>
      </c>
      <c r="E92" t="s">
        <v>1326</v>
      </c>
      <c r="F92" t="s">
        <v>1292</v>
      </c>
      <c r="G92" s="532" t="s">
        <v>524</v>
      </c>
      <c r="H92">
        <v>35005</v>
      </c>
      <c r="I92" t="s">
        <v>1327</v>
      </c>
      <c r="J92" t="s">
        <v>1357</v>
      </c>
      <c r="K92" t="s">
        <v>1358</v>
      </c>
      <c r="L92">
        <v>9.4184797321451894E-2</v>
      </c>
      <c r="M92">
        <v>0</v>
      </c>
      <c r="N92">
        <v>0.51247610307260605</v>
      </c>
      <c r="O92">
        <v>0</v>
      </c>
      <c r="P92">
        <v>0</v>
      </c>
      <c r="Q92">
        <v>0</v>
      </c>
      <c r="R92">
        <v>151.9746576163505</v>
      </c>
      <c r="S92">
        <v>2.9432749037644541E-2</v>
      </c>
      <c r="T92">
        <v>1.8217973593183531E-3</v>
      </c>
      <c r="U92">
        <v>153.25337195536846</v>
      </c>
      <c r="W92" s="429">
        <f t="shared" si="1"/>
        <v>151.9746576163505</v>
      </c>
      <c r="X92" s="429">
        <f t="shared" si="1"/>
        <v>2.9432749037644541E-2</v>
      </c>
      <c r="Y92" s="429">
        <f t="shared" si="1"/>
        <v>1.8217973593183531E-3</v>
      </c>
      <c r="Z92" s="429">
        <f t="shared" si="1"/>
        <v>153.25337195536846</v>
      </c>
      <c r="AA92" s="429" t="s">
        <v>1296</v>
      </c>
    </row>
    <row r="93" spans="1:27" x14ac:dyDescent="0.25">
      <c r="A93" t="s">
        <v>149</v>
      </c>
      <c r="B93" t="s">
        <v>1246</v>
      </c>
      <c r="C93" t="s">
        <v>1324</v>
      </c>
      <c r="D93" t="s">
        <v>1325</v>
      </c>
      <c r="E93" t="s">
        <v>1326</v>
      </c>
      <c r="F93" t="s">
        <v>1292</v>
      </c>
      <c r="G93" s="532" t="s">
        <v>524</v>
      </c>
      <c r="H93">
        <v>35015</v>
      </c>
      <c r="I93" t="s">
        <v>552</v>
      </c>
      <c r="J93" t="s">
        <v>1357</v>
      </c>
      <c r="K93" t="s">
        <v>1358</v>
      </c>
      <c r="L93">
        <v>4.6621474674118701</v>
      </c>
      <c r="M93">
        <v>0</v>
      </c>
      <c r="N93">
        <v>25.367567102094</v>
      </c>
      <c r="O93">
        <v>0</v>
      </c>
      <c r="P93">
        <v>0</v>
      </c>
      <c r="Q93">
        <v>0</v>
      </c>
      <c r="R93">
        <v>7522.7455520093499</v>
      </c>
      <c r="S93">
        <v>1.4569210773634049</v>
      </c>
      <c r="T93">
        <v>9.0178969286258487E-2</v>
      </c>
      <c r="U93">
        <v>7586.0419117907404</v>
      </c>
      <c r="W93" s="429">
        <f t="shared" si="1"/>
        <v>7522.7455520093499</v>
      </c>
      <c r="X93" s="429">
        <f t="shared" si="1"/>
        <v>1.4569210773634049</v>
      </c>
      <c r="Y93" s="429">
        <f t="shared" si="1"/>
        <v>9.0178969286258487E-2</v>
      </c>
      <c r="Z93" s="429">
        <f t="shared" si="1"/>
        <v>7586.0419117907404</v>
      </c>
      <c r="AA93" s="429" t="s">
        <v>1296</v>
      </c>
    </row>
    <row r="94" spans="1:27" x14ac:dyDescent="0.25">
      <c r="A94" t="s">
        <v>149</v>
      </c>
      <c r="B94" t="s">
        <v>1246</v>
      </c>
      <c r="C94" t="s">
        <v>1324</v>
      </c>
      <c r="D94" t="s">
        <v>1325</v>
      </c>
      <c r="E94" t="s">
        <v>1326</v>
      </c>
      <c r="F94" t="s">
        <v>1292</v>
      </c>
      <c r="G94" s="532" t="s">
        <v>524</v>
      </c>
      <c r="H94">
        <v>35025</v>
      </c>
      <c r="I94" t="s">
        <v>563</v>
      </c>
      <c r="J94" t="s">
        <v>1357</v>
      </c>
      <c r="K94" t="s">
        <v>1358</v>
      </c>
      <c r="L94">
        <v>3.6889045617568601</v>
      </c>
      <c r="M94">
        <v>0</v>
      </c>
      <c r="N94">
        <v>20.071980703677099</v>
      </c>
      <c r="O94">
        <v>0</v>
      </c>
      <c r="P94">
        <v>0</v>
      </c>
      <c r="Q94">
        <v>0</v>
      </c>
      <c r="R94">
        <v>5952.3407566403939</v>
      </c>
      <c r="S94">
        <v>1.1527826706410778</v>
      </c>
      <c r="T94">
        <v>7.1353729906635494E-2</v>
      </c>
      <c r="U94">
        <v>6002.4237349185978</v>
      </c>
      <c r="W94" s="429">
        <f t="shared" si="1"/>
        <v>5952.3407566403939</v>
      </c>
      <c r="X94" s="429">
        <f t="shared" si="1"/>
        <v>1.1527826706410778</v>
      </c>
      <c r="Y94" s="429">
        <f t="shared" si="1"/>
        <v>7.1353729906635494E-2</v>
      </c>
      <c r="Z94" s="429">
        <f t="shared" si="1"/>
        <v>6002.4237349185978</v>
      </c>
      <c r="AA94" s="429" t="s">
        <v>1296</v>
      </c>
    </row>
    <row r="95" spans="1:27" x14ac:dyDescent="0.25">
      <c r="A95" t="s">
        <v>149</v>
      </c>
      <c r="B95" t="s">
        <v>1246</v>
      </c>
      <c r="C95" t="s">
        <v>1324</v>
      </c>
      <c r="D95" t="s">
        <v>1325</v>
      </c>
      <c r="E95" t="s">
        <v>1326</v>
      </c>
      <c r="F95" t="s">
        <v>1292</v>
      </c>
      <c r="G95" s="532" t="s">
        <v>524</v>
      </c>
      <c r="H95">
        <v>35041</v>
      </c>
      <c r="I95" t="s">
        <v>584</v>
      </c>
      <c r="J95" t="s">
        <v>1357</v>
      </c>
      <c r="K95" t="s">
        <v>1358</v>
      </c>
      <c r="L95">
        <v>3.9243665550604899E-2</v>
      </c>
      <c r="M95">
        <v>0</v>
      </c>
      <c r="N95">
        <v>0.213531709613586</v>
      </c>
      <c r="O95">
        <v>0</v>
      </c>
      <c r="P95">
        <v>0</v>
      </c>
      <c r="Q95">
        <v>0</v>
      </c>
      <c r="R95">
        <v>63.322774006812701</v>
      </c>
      <c r="S95">
        <v>1.2263645432351892E-2</v>
      </c>
      <c r="T95">
        <v>7.590822330493138E-4</v>
      </c>
      <c r="U95">
        <v>63.855571648070189</v>
      </c>
      <c r="W95" s="429">
        <f t="shared" si="1"/>
        <v>63.322774006812701</v>
      </c>
      <c r="X95" s="429">
        <f t="shared" si="1"/>
        <v>1.2263645432351892E-2</v>
      </c>
      <c r="Y95" s="429">
        <f t="shared" si="1"/>
        <v>7.590822330493138E-4</v>
      </c>
      <c r="Z95" s="429">
        <f t="shared" si="1"/>
        <v>63.855571648070189</v>
      </c>
      <c r="AA95" s="429" t="s">
        <v>1296</v>
      </c>
    </row>
    <row r="96" spans="1:27" x14ac:dyDescent="0.25">
      <c r="A96" t="s">
        <v>149</v>
      </c>
      <c r="B96" t="s">
        <v>1246</v>
      </c>
      <c r="C96" t="s">
        <v>1324</v>
      </c>
      <c r="D96" t="s">
        <v>1325</v>
      </c>
      <c r="E96" t="s">
        <v>1326</v>
      </c>
      <c r="F96" t="s">
        <v>1292</v>
      </c>
      <c r="G96" s="532" t="s">
        <v>524</v>
      </c>
      <c r="H96">
        <v>35005</v>
      </c>
      <c r="I96" t="s">
        <v>1327</v>
      </c>
      <c r="J96" t="s">
        <v>1359</v>
      </c>
      <c r="K96" t="s">
        <v>1358</v>
      </c>
      <c r="L96">
        <v>0</v>
      </c>
      <c r="M96">
        <v>0</v>
      </c>
      <c r="N96">
        <v>0</v>
      </c>
      <c r="O96">
        <v>0</v>
      </c>
      <c r="P96">
        <v>0</v>
      </c>
      <c r="Q96">
        <v>0</v>
      </c>
      <c r="R96">
        <v>0</v>
      </c>
      <c r="S96">
        <v>0</v>
      </c>
      <c r="T96">
        <v>0</v>
      </c>
      <c r="U96">
        <v>0</v>
      </c>
      <c r="W96" s="429">
        <f t="shared" si="1"/>
        <v>0</v>
      </c>
      <c r="X96" s="429">
        <f t="shared" si="1"/>
        <v>0</v>
      </c>
      <c r="Y96" s="429">
        <f t="shared" si="1"/>
        <v>0</v>
      </c>
      <c r="Z96" s="429">
        <f t="shared" ref="Z96:Z159" si="2">IFERROR(U96*1,0)</f>
        <v>0</v>
      </c>
      <c r="AA96" s="429" t="s">
        <v>1296</v>
      </c>
    </row>
    <row r="97" spans="1:27" x14ac:dyDescent="0.25">
      <c r="A97" t="s">
        <v>149</v>
      </c>
      <c r="B97" t="s">
        <v>1246</v>
      </c>
      <c r="C97" t="s">
        <v>1324</v>
      </c>
      <c r="D97" t="s">
        <v>1325</v>
      </c>
      <c r="E97" t="s">
        <v>1326</v>
      </c>
      <c r="F97" t="s">
        <v>1292</v>
      </c>
      <c r="G97" s="532" t="s">
        <v>524</v>
      </c>
      <c r="H97">
        <v>35015</v>
      </c>
      <c r="I97" t="s">
        <v>552</v>
      </c>
      <c r="J97" t="s">
        <v>1359</v>
      </c>
      <c r="K97" t="s">
        <v>1358</v>
      </c>
      <c r="L97">
        <v>5.4941131770846897E-2</v>
      </c>
      <c r="M97">
        <v>0</v>
      </c>
      <c r="N97">
        <v>0.29894439345902002</v>
      </c>
      <c r="O97">
        <v>0</v>
      </c>
      <c r="P97">
        <v>0</v>
      </c>
      <c r="Q97">
        <v>0</v>
      </c>
      <c r="R97">
        <v>88.651883609537762</v>
      </c>
      <c r="S97">
        <v>1.7169103605292647E-2</v>
      </c>
      <c r="T97">
        <v>1.0627151262690392E-3</v>
      </c>
      <c r="U97">
        <v>89.397800307298255</v>
      </c>
      <c r="W97" s="429">
        <f t="shared" ref="W97:Z160" si="3">IFERROR(R97*1,0)</f>
        <v>88.651883609537762</v>
      </c>
      <c r="X97" s="429">
        <f t="shared" si="3"/>
        <v>1.7169103605292647E-2</v>
      </c>
      <c r="Y97" s="429">
        <f t="shared" si="3"/>
        <v>1.0627151262690392E-3</v>
      </c>
      <c r="Z97" s="429">
        <f t="shared" si="2"/>
        <v>89.397800307298255</v>
      </c>
      <c r="AA97" s="429" t="s">
        <v>1296</v>
      </c>
    </row>
    <row r="98" spans="1:27" x14ac:dyDescent="0.25">
      <c r="A98" t="s">
        <v>149</v>
      </c>
      <c r="B98" t="s">
        <v>1246</v>
      </c>
      <c r="C98" t="s">
        <v>1324</v>
      </c>
      <c r="D98" t="s">
        <v>1325</v>
      </c>
      <c r="E98" t="s">
        <v>1326</v>
      </c>
      <c r="F98" t="s">
        <v>1292</v>
      </c>
      <c r="G98" s="532" t="s">
        <v>524</v>
      </c>
      <c r="H98">
        <v>35025</v>
      </c>
      <c r="I98" t="s">
        <v>563</v>
      </c>
      <c r="J98" t="s">
        <v>1359</v>
      </c>
      <c r="K98" t="s">
        <v>1358</v>
      </c>
      <c r="L98">
        <v>7.8487331101209905E-3</v>
      </c>
      <c r="M98">
        <v>0</v>
      </c>
      <c r="N98">
        <v>4.2706341922717099E-2</v>
      </c>
      <c r="O98">
        <v>0</v>
      </c>
      <c r="P98">
        <v>0</v>
      </c>
      <c r="Q98">
        <v>0</v>
      </c>
      <c r="R98">
        <v>12.66455480136254</v>
      </c>
      <c r="S98">
        <v>2.452729086470378E-3</v>
      </c>
      <c r="T98">
        <v>1.5181644660986274E-4</v>
      </c>
      <c r="U98">
        <v>12.771114329614038</v>
      </c>
      <c r="W98" s="429">
        <f t="shared" si="3"/>
        <v>12.66455480136254</v>
      </c>
      <c r="X98" s="429">
        <f t="shared" si="3"/>
        <v>2.452729086470378E-3</v>
      </c>
      <c r="Y98" s="429">
        <f t="shared" si="3"/>
        <v>1.5181644660986274E-4</v>
      </c>
      <c r="Z98" s="429">
        <f t="shared" si="2"/>
        <v>12.771114329614038</v>
      </c>
      <c r="AA98" s="429" t="s">
        <v>1296</v>
      </c>
    </row>
    <row r="99" spans="1:27" x14ac:dyDescent="0.25">
      <c r="A99" t="s">
        <v>149</v>
      </c>
      <c r="B99" t="s">
        <v>1246</v>
      </c>
      <c r="C99" t="s">
        <v>1324</v>
      </c>
      <c r="D99" t="s">
        <v>1325</v>
      </c>
      <c r="E99" t="s">
        <v>1326</v>
      </c>
      <c r="F99" t="s">
        <v>1292</v>
      </c>
      <c r="G99" s="532" t="s">
        <v>524</v>
      </c>
      <c r="H99">
        <v>35041</v>
      </c>
      <c r="I99" t="s">
        <v>584</v>
      </c>
      <c r="J99" t="s">
        <v>1359</v>
      </c>
      <c r="K99" t="s">
        <v>1358</v>
      </c>
      <c r="L99">
        <v>0</v>
      </c>
      <c r="M99">
        <v>0</v>
      </c>
      <c r="N99">
        <v>0</v>
      </c>
      <c r="O99">
        <v>0</v>
      </c>
      <c r="P99">
        <v>0</v>
      </c>
      <c r="Q99">
        <v>0</v>
      </c>
      <c r="R99">
        <v>0</v>
      </c>
      <c r="S99">
        <v>0</v>
      </c>
      <c r="T99">
        <v>0</v>
      </c>
      <c r="U99">
        <v>0</v>
      </c>
      <c r="W99" s="429">
        <f t="shared" si="3"/>
        <v>0</v>
      </c>
      <c r="X99" s="429">
        <f t="shared" si="3"/>
        <v>0</v>
      </c>
      <c r="Y99" s="429">
        <f t="shared" si="3"/>
        <v>0</v>
      </c>
      <c r="Z99" s="429">
        <f t="shared" si="2"/>
        <v>0</v>
      </c>
      <c r="AA99" s="429" t="s">
        <v>1296</v>
      </c>
    </row>
    <row r="100" spans="1:27" x14ac:dyDescent="0.25">
      <c r="A100" t="s">
        <v>149</v>
      </c>
      <c r="B100" t="s">
        <v>1246</v>
      </c>
      <c r="C100" t="s">
        <v>1324</v>
      </c>
      <c r="D100" t="s">
        <v>1325</v>
      </c>
      <c r="E100" t="s">
        <v>1326</v>
      </c>
      <c r="F100" t="s">
        <v>1292</v>
      </c>
      <c r="G100" s="532" t="s">
        <v>524</v>
      </c>
      <c r="H100">
        <v>35005</v>
      </c>
      <c r="I100" t="s">
        <v>1327</v>
      </c>
      <c r="J100" t="s">
        <v>1360</v>
      </c>
      <c r="K100" t="s">
        <v>1361</v>
      </c>
      <c r="L100">
        <v>0</v>
      </c>
      <c r="M100">
        <v>16.6184365254698</v>
      </c>
      <c r="N100">
        <v>0</v>
      </c>
      <c r="O100">
        <v>0</v>
      </c>
      <c r="P100">
        <v>0</v>
      </c>
      <c r="Q100">
        <v>0</v>
      </c>
      <c r="R100">
        <v>4.0408947530961017</v>
      </c>
      <c r="S100">
        <v>57.181617203986555</v>
      </c>
      <c r="T100">
        <v>0</v>
      </c>
      <c r="U100">
        <v>1433.58132485276</v>
      </c>
      <c r="W100" s="429">
        <f t="shared" si="3"/>
        <v>4.0408947530961017</v>
      </c>
      <c r="X100" s="429">
        <f t="shared" si="3"/>
        <v>57.181617203986555</v>
      </c>
      <c r="Y100" s="429">
        <f t="shared" si="3"/>
        <v>0</v>
      </c>
      <c r="Z100" s="429">
        <f t="shared" si="2"/>
        <v>1433.58132485276</v>
      </c>
      <c r="AA100" s="429" t="s">
        <v>1296</v>
      </c>
    </row>
    <row r="101" spans="1:27" x14ac:dyDescent="0.25">
      <c r="A101" t="s">
        <v>149</v>
      </c>
      <c r="B101" t="s">
        <v>1246</v>
      </c>
      <c r="C101" t="s">
        <v>1324</v>
      </c>
      <c r="D101" t="s">
        <v>1325</v>
      </c>
      <c r="E101" t="s">
        <v>1326</v>
      </c>
      <c r="F101" t="s">
        <v>1292</v>
      </c>
      <c r="G101" s="532" t="s">
        <v>524</v>
      </c>
      <c r="H101">
        <v>35015</v>
      </c>
      <c r="I101" t="s">
        <v>552</v>
      </c>
      <c r="J101" t="s">
        <v>1360</v>
      </c>
      <c r="K101" t="s">
        <v>1361</v>
      </c>
      <c r="L101">
        <v>0</v>
      </c>
      <c r="M101">
        <v>822.61260801075605</v>
      </c>
      <c r="N101">
        <v>0</v>
      </c>
      <c r="O101">
        <v>0</v>
      </c>
      <c r="P101">
        <v>0</v>
      </c>
      <c r="Q101">
        <v>0</v>
      </c>
      <c r="R101">
        <v>200.02429027825707</v>
      </c>
      <c r="S101">
        <v>2830.490051597335</v>
      </c>
      <c r="T101">
        <v>0</v>
      </c>
      <c r="U101">
        <v>70962.27558021163</v>
      </c>
      <c r="W101" s="429">
        <f t="shared" si="3"/>
        <v>200.02429027825707</v>
      </c>
      <c r="X101" s="429">
        <f t="shared" si="3"/>
        <v>2830.490051597335</v>
      </c>
      <c r="Y101" s="429">
        <f t="shared" si="3"/>
        <v>0</v>
      </c>
      <c r="Z101" s="429">
        <f t="shared" si="2"/>
        <v>70962.27558021163</v>
      </c>
      <c r="AA101" s="429" t="s">
        <v>1296</v>
      </c>
    </row>
    <row r="102" spans="1:27" x14ac:dyDescent="0.25">
      <c r="A102" t="s">
        <v>149</v>
      </c>
      <c r="B102" t="s">
        <v>1246</v>
      </c>
      <c r="C102" t="s">
        <v>1324</v>
      </c>
      <c r="D102" t="s">
        <v>1325</v>
      </c>
      <c r="E102" t="s">
        <v>1326</v>
      </c>
      <c r="F102" t="s">
        <v>1292</v>
      </c>
      <c r="G102" s="532" t="s">
        <v>524</v>
      </c>
      <c r="H102">
        <v>35025</v>
      </c>
      <c r="I102" t="s">
        <v>563</v>
      </c>
      <c r="J102" t="s">
        <v>1360</v>
      </c>
      <c r="K102" t="s">
        <v>1361</v>
      </c>
      <c r="L102">
        <v>0</v>
      </c>
      <c r="M102">
        <v>650.88876391423503</v>
      </c>
      <c r="N102">
        <v>0</v>
      </c>
      <c r="O102">
        <v>0</v>
      </c>
      <c r="P102">
        <v>0</v>
      </c>
      <c r="Q102">
        <v>0</v>
      </c>
      <c r="R102">
        <v>158.26837782959734</v>
      </c>
      <c r="S102">
        <v>2239.6133404894736</v>
      </c>
      <c r="T102">
        <v>0</v>
      </c>
      <c r="U102">
        <v>56148.601890066435</v>
      </c>
      <c r="W102" s="429">
        <f t="shared" si="3"/>
        <v>158.26837782959734</v>
      </c>
      <c r="X102" s="429">
        <f t="shared" si="3"/>
        <v>2239.6133404894736</v>
      </c>
      <c r="Y102" s="429">
        <f t="shared" si="3"/>
        <v>0</v>
      </c>
      <c r="Z102" s="429">
        <f t="shared" si="2"/>
        <v>56148.601890066435</v>
      </c>
      <c r="AA102" s="429" t="s">
        <v>1296</v>
      </c>
    </row>
    <row r="103" spans="1:27" x14ac:dyDescent="0.25">
      <c r="A103" t="s">
        <v>149</v>
      </c>
      <c r="B103" t="s">
        <v>1246</v>
      </c>
      <c r="C103" t="s">
        <v>1324</v>
      </c>
      <c r="D103" t="s">
        <v>1325</v>
      </c>
      <c r="E103" t="s">
        <v>1326</v>
      </c>
      <c r="F103" t="s">
        <v>1292</v>
      </c>
      <c r="G103" s="532" t="s">
        <v>524</v>
      </c>
      <c r="H103">
        <v>35041</v>
      </c>
      <c r="I103" t="s">
        <v>584</v>
      </c>
      <c r="J103" t="s">
        <v>1360</v>
      </c>
      <c r="K103" t="s">
        <v>1361</v>
      </c>
      <c r="L103">
        <v>0</v>
      </c>
      <c r="M103">
        <v>6.9243485522790902</v>
      </c>
      <c r="N103">
        <v>0</v>
      </c>
      <c r="O103">
        <v>0</v>
      </c>
      <c r="P103">
        <v>0</v>
      </c>
      <c r="Q103">
        <v>0</v>
      </c>
      <c r="R103">
        <v>1.6837061471233761</v>
      </c>
      <c r="S103">
        <v>23.825673834994401</v>
      </c>
      <c r="T103">
        <v>0</v>
      </c>
      <c r="U103">
        <v>597.32555202198341</v>
      </c>
      <c r="W103" s="429">
        <f t="shared" si="3"/>
        <v>1.6837061471233761</v>
      </c>
      <c r="X103" s="429">
        <f t="shared" si="3"/>
        <v>23.825673834994401</v>
      </c>
      <c r="Y103" s="429">
        <f t="shared" si="3"/>
        <v>0</v>
      </c>
      <c r="Z103" s="429">
        <f t="shared" si="2"/>
        <v>597.32555202198341</v>
      </c>
      <c r="AA103" s="429" t="s">
        <v>1296</v>
      </c>
    </row>
    <row r="104" spans="1:27" x14ac:dyDescent="0.25">
      <c r="A104" t="s">
        <v>149</v>
      </c>
      <c r="B104" t="s">
        <v>1246</v>
      </c>
      <c r="C104" t="s">
        <v>1324</v>
      </c>
      <c r="D104" t="s">
        <v>1325</v>
      </c>
      <c r="E104" t="s">
        <v>1326</v>
      </c>
      <c r="F104" t="s">
        <v>1292</v>
      </c>
      <c r="G104" s="532" t="s">
        <v>524</v>
      </c>
      <c r="H104">
        <v>35005</v>
      </c>
      <c r="I104" t="s">
        <v>1327</v>
      </c>
      <c r="J104" t="s">
        <v>1362</v>
      </c>
      <c r="K104" t="s">
        <v>1361</v>
      </c>
      <c r="L104">
        <v>0</v>
      </c>
      <c r="M104">
        <v>0</v>
      </c>
      <c r="N104">
        <v>0</v>
      </c>
      <c r="O104">
        <v>0</v>
      </c>
      <c r="P104">
        <v>0</v>
      </c>
      <c r="Q104">
        <v>0</v>
      </c>
      <c r="R104">
        <v>0</v>
      </c>
      <c r="S104">
        <v>0</v>
      </c>
      <c r="T104">
        <v>0</v>
      </c>
      <c r="U104">
        <v>0</v>
      </c>
      <c r="W104" s="429">
        <f t="shared" si="3"/>
        <v>0</v>
      </c>
      <c r="X104" s="429">
        <f t="shared" si="3"/>
        <v>0</v>
      </c>
      <c r="Y104" s="429">
        <f t="shared" si="3"/>
        <v>0</v>
      </c>
      <c r="Z104" s="429">
        <f t="shared" si="2"/>
        <v>0</v>
      </c>
      <c r="AA104" s="429" t="s">
        <v>1296</v>
      </c>
    </row>
    <row r="105" spans="1:27" x14ac:dyDescent="0.25">
      <c r="A105" t="s">
        <v>149</v>
      </c>
      <c r="B105" t="s">
        <v>1246</v>
      </c>
      <c r="C105" t="s">
        <v>1324</v>
      </c>
      <c r="D105" t="s">
        <v>1325</v>
      </c>
      <c r="E105" t="s">
        <v>1326</v>
      </c>
      <c r="F105" t="s">
        <v>1292</v>
      </c>
      <c r="G105" s="532" t="s">
        <v>524</v>
      </c>
      <c r="H105">
        <v>35015</v>
      </c>
      <c r="I105" t="s">
        <v>552</v>
      </c>
      <c r="J105" t="s">
        <v>1362</v>
      </c>
      <c r="K105" t="s">
        <v>1361</v>
      </c>
      <c r="L105">
        <v>0</v>
      </c>
      <c r="M105">
        <v>10.748794178656199</v>
      </c>
      <c r="N105">
        <v>0</v>
      </c>
      <c r="O105">
        <v>0</v>
      </c>
      <c r="P105">
        <v>0</v>
      </c>
      <c r="Q105">
        <v>0</v>
      </c>
      <c r="R105">
        <v>2.473482964871188</v>
      </c>
      <c r="S105">
        <v>37.580013268903208</v>
      </c>
      <c r="T105">
        <v>0</v>
      </c>
      <c r="U105">
        <v>941.97381468745141</v>
      </c>
      <c r="W105" s="429">
        <f t="shared" si="3"/>
        <v>2.473482964871188</v>
      </c>
      <c r="X105" s="429">
        <f t="shared" si="3"/>
        <v>37.580013268903208</v>
      </c>
      <c r="Y105" s="429">
        <f t="shared" si="3"/>
        <v>0</v>
      </c>
      <c r="Z105" s="429">
        <f t="shared" si="2"/>
        <v>941.97381468745141</v>
      </c>
      <c r="AA105" s="429" t="s">
        <v>1296</v>
      </c>
    </row>
    <row r="106" spans="1:27" x14ac:dyDescent="0.25">
      <c r="A106" t="s">
        <v>149</v>
      </c>
      <c r="B106" t="s">
        <v>1246</v>
      </c>
      <c r="C106" t="s">
        <v>1324</v>
      </c>
      <c r="D106" t="s">
        <v>1325</v>
      </c>
      <c r="E106" t="s">
        <v>1326</v>
      </c>
      <c r="F106" t="s">
        <v>1292</v>
      </c>
      <c r="G106" s="532" t="s">
        <v>524</v>
      </c>
      <c r="H106">
        <v>35025</v>
      </c>
      <c r="I106" t="s">
        <v>563</v>
      </c>
      <c r="J106" t="s">
        <v>1362</v>
      </c>
      <c r="K106" t="s">
        <v>1361</v>
      </c>
      <c r="L106">
        <v>0</v>
      </c>
      <c r="M106">
        <v>1.53554202552232</v>
      </c>
      <c r="N106">
        <v>0</v>
      </c>
      <c r="O106">
        <v>0</v>
      </c>
      <c r="P106">
        <v>0</v>
      </c>
      <c r="Q106">
        <v>0</v>
      </c>
      <c r="R106">
        <v>0.35335470926731261</v>
      </c>
      <c r="S106">
        <v>5.3685733241290308</v>
      </c>
      <c r="T106">
        <v>0</v>
      </c>
      <c r="U106">
        <v>134.56768781249309</v>
      </c>
      <c r="W106" s="429">
        <f t="shared" si="3"/>
        <v>0.35335470926731261</v>
      </c>
      <c r="X106" s="429">
        <f t="shared" si="3"/>
        <v>5.3685733241290308</v>
      </c>
      <c r="Y106" s="429">
        <f t="shared" si="3"/>
        <v>0</v>
      </c>
      <c r="Z106" s="429">
        <f t="shared" si="2"/>
        <v>134.56768781249309</v>
      </c>
      <c r="AA106" s="429" t="s">
        <v>1296</v>
      </c>
    </row>
    <row r="107" spans="1:27" x14ac:dyDescent="0.25">
      <c r="A107" t="s">
        <v>149</v>
      </c>
      <c r="B107" t="s">
        <v>1246</v>
      </c>
      <c r="C107" t="s">
        <v>1324</v>
      </c>
      <c r="D107" t="s">
        <v>1325</v>
      </c>
      <c r="E107" t="s">
        <v>1326</v>
      </c>
      <c r="F107" t="s">
        <v>1292</v>
      </c>
      <c r="G107" s="532" t="s">
        <v>524</v>
      </c>
      <c r="H107">
        <v>35041</v>
      </c>
      <c r="I107" t="s">
        <v>584</v>
      </c>
      <c r="J107" t="s">
        <v>1362</v>
      </c>
      <c r="K107" t="s">
        <v>1361</v>
      </c>
      <c r="L107">
        <v>0</v>
      </c>
      <c r="M107">
        <v>0</v>
      </c>
      <c r="N107">
        <v>0</v>
      </c>
      <c r="O107">
        <v>0</v>
      </c>
      <c r="P107">
        <v>0</v>
      </c>
      <c r="Q107">
        <v>0</v>
      </c>
      <c r="R107">
        <v>0</v>
      </c>
      <c r="S107">
        <v>0</v>
      </c>
      <c r="T107">
        <v>0</v>
      </c>
      <c r="U107">
        <v>0</v>
      </c>
      <c r="W107" s="429">
        <f t="shared" si="3"/>
        <v>0</v>
      </c>
      <c r="X107" s="429">
        <f t="shared" si="3"/>
        <v>0</v>
      </c>
      <c r="Y107" s="429">
        <f t="shared" si="3"/>
        <v>0</v>
      </c>
      <c r="Z107" s="429">
        <f t="shared" si="2"/>
        <v>0</v>
      </c>
      <c r="AA107" s="429" t="s">
        <v>1296</v>
      </c>
    </row>
    <row r="108" spans="1:27" x14ac:dyDescent="0.25">
      <c r="A108" t="s">
        <v>149</v>
      </c>
      <c r="B108" t="s">
        <v>1246</v>
      </c>
      <c r="C108" t="s">
        <v>1324</v>
      </c>
      <c r="D108" t="s">
        <v>1325</v>
      </c>
      <c r="E108" t="s">
        <v>1326</v>
      </c>
      <c r="F108" t="s">
        <v>1292</v>
      </c>
      <c r="G108" s="532" t="s">
        <v>524</v>
      </c>
      <c r="H108">
        <v>35005</v>
      </c>
      <c r="I108" t="s">
        <v>1327</v>
      </c>
      <c r="J108" t="s">
        <v>1363</v>
      </c>
      <c r="K108" t="s">
        <v>1364</v>
      </c>
      <c r="L108">
        <v>0</v>
      </c>
      <c r="M108">
        <v>0</v>
      </c>
      <c r="N108">
        <v>0</v>
      </c>
      <c r="O108">
        <v>0</v>
      </c>
      <c r="P108">
        <v>0</v>
      </c>
      <c r="Q108">
        <v>0</v>
      </c>
      <c r="R108">
        <v>0</v>
      </c>
      <c r="S108">
        <v>0</v>
      </c>
      <c r="T108">
        <v>0</v>
      </c>
      <c r="U108">
        <v>0</v>
      </c>
      <c r="W108" s="429">
        <f t="shared" si="3"/>
        <v>0</v>
      </c>
      <c r="X108" s="429">
        <f t="shared" si="3"/>
        <v>0</v>
      </c>
      <c r="Y108" s="429">
        <f t="shared" si="3"/>
        <v>0</v>
      </c>
      <c r="Z108" s="429">
        <f t="shared" si="2"/>
        <v>0</v>
      </c>
      <c r="AA108" s="429" t="s">
        <v>1295</v>
      </c>
    </row>
    <row r="109" spans="1:27" x14ac:dyDescent="0.25">
      <c r="A109" t="s">
        <v>149</v>
      </c>
      <c r="B109" t="s">
        <v>1246</v>
      </c>
      <c r="C109" t="s">
        <v>1324</v>
      </c>
      <c r="D109" t="s">
        <v>1325</v>
      </c>
      <c r="E109" t="s">
        <v>1326</v>
      </c>
      <c r="F109" t="s">
        <v>1292</v>
      </c>
      <c r="G109" s="532" t="s">
        <v>524</v>
      </c>
      <c r="H109">
        <v>35015</v>
      </c>
      <c r="I109" t="s">
        <v>552</v>
      </c>
      <c r="J109" t="s">
        <v>1363</v>
      </c>
      <c r="K109" t="s">
        <v>1364</v>
      </c>
      <c r="L109">
        <v>0</v>
      </c>
      <c r="M109">
        <v>0</v>
      </c>
      <c r="N109">
        <v>0</v>
      </c>
      <c r="O109">
        <v>0</v>
      </c>
      <c r="P109">
        <v>0</v>
      </c>
      <c r="Q109">
        <v>0</v>
      </c>
      <c r="R109">
        <v>0</v>
      </c>
      <c r="S109">
        <v>0</v>
      </c>
      <c r="T109">
        <v>0</v>
      </c>
      <c r="U109">
        <v>0</v>
      </c>
      <c r="W109" s="429">
        <f t="shared" si="3"/>
        <v>0</v>
      </c>
      <c r="X109" s="429">
        <f t="shared" si="3"/>
        <v>0</v>
      </c>
      <c r="Y109" s="429">
        <f t="shared" si="3"/>
        <v>0</v>
      </c>
      <c r="Z109" s="429">
        <f t="shared" si="2"/>
        <v>0</v>
      </c>
      <c r="AA109" s="429" t="s">
        <v>1295</v>
      </c>
    </row>
    <row r="110" spans="1:27" x14ac:dyDescent="0.25">
      <c r="A110" t="s">
        <v>149</v>
      </c>
      <c r="B110" t="s">
        <v>1246</v>
      </c>
      <c r="C110" t="s">
        <v>1324</v>
      </c>
      <c r="D110" t="s">
        <v>1325</v>
      </c>
      <c r="E110" t="s">
        <v>1326</v>
      </c>
      <c r="F110" t="s">
        <v>1292</v>
      </c>
      <c r="G110" s="532" t="s">
        <v>524</v>
      </c>
      <c r="H110">
        <v>35025</v>
      </c>
      <c r="I110" t="s">
        <v>563</v>
      </c>
      <c r="J110" t="s">
        <v>1363</v>
      </c>
      <c r="K110" t="s">
        <v>1364</v>
      </c>
      <c r="L110">
        <v>0</v>
      </c>
      <c r="M110">
        <v>0</v>
      </c>
      <c r="N110">
        <v>0</v>
      </c>
      <c r="O110">
        <v>0</v>
      </c>
      <c r="P110">
        <v>0</v>
      </c>
      <c r="Q110">
        <v>0</v>
      </c>
      <c r="R110">
        <v>0</v>
      </c>
      <c r="S110">
        <v>0</v>
      </c>
      <c r="T110">
        <v>0</v>
      </c>
      <c r="U110">
        <v>0</v>
      </c>
      <c r="W110" s="429">
        <f t="shared" si="3"/>
        <v>0</v>
      </c>
      <c r="X110" s="429">
        <f t="shared" si="3"/>
        <v>0</v>
      </c>
      <c r="Y110" s="429">
        <f t="shared" si="3"/>
        <v>0</v>
      </c>
      <c r="Z110" s="429">
        <f t="shared" si="2"/>
        <v>0</v>
      </c>
      <c r="AA110" s="429" t="s">
        <v>1295</v>
      </c>
    </row>
    <row r="111" spans="1:27" x14ac:dyDescent="0.25">
      <c r="A111" t="s">
        <v>149</v>
      </c>
      <c r="B111" t="s">
        <v>1246</v>
      </c>
      <c r="C111" t="s">
        <v>1324</v>
      </c>
      <c r="D111" t="s">
        <v>1325</v>
      </c>
      <c r="E111" t="s">
        <v>1326</v>
      </c>
      <c r="F111" t="s">
        <v>1292</v>
      </c>
      <c r="G111" s="532" t="s">
        <v>524</v>
      </c>
      <c r="H111">
        <v>35041</v>
      </c>
      <c r="I111" t="s">
        <v>584</v>
      </c>
      <c r="J111" t="s">
        <v>1363</v>
      </c>
      <c r="K111" t="s">
        <v>1364</v>
      </c>
      <c r="L111">
        <v>0</v>
      </c>
      <c r="M111">
        <v>0</v>
      </c>
      <c r="N111">
        <v>0</v>
      </c>
      <c r="O111">
        <v>0</v>
      </c>
      <c r="P111">
        <v>0</v>
      </c>
      <c r="Q111">
        <v>0</v>
      </c>
      <c r="R111">
        <v>0</v>
      </c>
      <c r="S111">
        <v>0</v>
      </c>
      <c r="T111">
        <v>0</v>
      </c>
      <c r="U111">
        <v>0</v>
      </c>
      <c r="W111" s="429">
        <f t="shared" si="3"/>
        <v>0</v>
      </c>
      <c r="X111" s="429">
        <f t="shared" si="3"/>
        <v>0</v>
      </c>
      <c r="Y111" s="429">
        <f t="shared" si="3"/>
        <v>0</v>
      </c>
      <c r="Z111" s="429">
        <f t="shared" si="2"/>
        <v>0</v>
      </c>
      <c r="AA111" s="429" t="s">
        <v>1295</v>
      </c>
    </row>
    <row r="112" spans="1:27" x14ac:dyDescent="0.25">
      <c r="A112" t="s">
        <v>149</v>
      </c>
      <c r="B112" t="s">
        <v>1246</v>
      </c>
      <c r="C112" t="s">
        <v>1324</v>
      </c>
      <c r="D112" t="s">
        <v>1325</v>
      </c>
      <c r="E112" t="s">
        <v>1326</v>
      </c>
      <c r="F112" t="s">
        <v>1292</v>
      </c>
      <c r="G112" s="532" t="s">
        <v>524</v>
      </c>
      <c r="H112">
        <v>35005</v>
      </c>
      <c r="I112" t="s">
        <v>1327</v>
      </c>
      <c r="J112" t="s">
        <v>1363</v>
      </c>
      <c r="K112" t="s">
        <v>1364</v>
      </c>
      <c r="L112">
        <v>0</v>
      </c>
      <c r="M112">
        <v>0</v>
      </c>
      <c r="N112">
        <v>0</v>
      </c>
      <c r="O112">
        <v>0</v>
      </c>
      <c r="P112">
        <v>0</v>
      </c>
      <c r="Q112">
        <v>0</v>
      </c>
      <c r="R112">
        <v>0</v>
      </c>
      <c r="S112">
        <v>0</v>
      </c>
      <c r="T112">
        <v>0</v>
      </c>
      <c r="U112">
        <v>0</v>
      </c>
      <c r="W112" s="429">
        <f t="shared" si="3"/>
        <v>0</v>
      </c>
      <c r="X112" s="429">
        <f t="shared" si="3"/>
        <v>0</v>
      </c>
      <c r="Y112" s="429">
        <f t="shared" si="3"/>
        <v>0</v>
      </c>
      <c r="Z112" s="429">
        <f t="shared" si="2"/>
        <v>0</v>
      </c>
      <c r="AA112" s="429" t="s">
        <v>1295</v>
      </c>
    </row>
    <row r="113" spans="1:27" x14ac:dyDescent="0.25">
      <c r="A113" t="s">
        <v>149</v>
      </c>
      <c r="B113" t="s">
        <v>1246</v>
      </c>
      <c r="C113" t="s">
        <v>1324</v>
      </c>
      <c r="D113" t="s">
        <v>1325</v>
      </c>
      <c r="E113" t="s">
        <v>1326</v>
      </c>
      <c r="F113" t="s">
        <v>1292</v>
      </c>
      <c r="G113" s="532" t="s">
        <v>524</v>
      </c>
      <c r="H113">
        <v>35015</v>
      </c>
      <c r="I113" t="s">
        <v>552</v>
      </c>
      <c r="J113" t="s">
        <v>1363</v>
      </c>
      <c r="K113" t="s">
        <v>1364</v>
      </c>
      <c r="L113">
        <v>0</v>
      </c>
      <c r="M113">
        <v>0</v>
      </c>
      <c r="N113">
        <v>0</v>
      </c>
      <c r="O113">
        <v>0</v>
      </c>
      <c r="P113">
        <v>0</v>
      </c>
      <c r="Q113">
        <v>0</v>
      </c>
      <c r="R113">
        <v>0</v>
      </c>
      <c r="S113">
        <v>0</v>
      </c>
      <c r="T113">
        <v>0</v>
      </c>
      <c r="U113">
        <v>0</v>
      </c>
      <c r="W113" s="429">
        <f t="shared" si="3"/>
        <v>0</v>
      </c>
      <c r="X113" s="429">
        <f t="shared" si="3"/>
        <v>0</v>
      </c>
      <c r="Y113" s="429">
        <f t="shared" si="3"/>
        <v>0</v>
      </c>
      <c r="Z113" s="429">
        <f t="shared" si="2"/>
        <v>0</v>
      </c>
      <c r="AA113" s="429" t="s">
        <v>1295</v>
      </c>
    </row>
    <row r="114" spans="1:27" x14ac:dyDescent="0.25">
      <c r="A114" t="s">
        <v>149</v>
      </c>
      <c r="B114" t="s">
        <v>1246</v>
      </c>
      <c r="C114" t="s">
        <v>1324</v>
      </c>
      <c r="D114" t="s">
        <v>1325</v>
      </c>
      <c r="E114" t="s">
        <v>1326</v>
      </c>
      <c r="F114" t="s">
        <v>1292</v>
      </c>
      <c r="G114" s="532" t="s">
        <v>524</v>
      </c>
      <c r="H114">
        <v>35025</v>
      </c>
      <c r="I114" t="s">
        <v>563</v>
      </c>
      <c r="J114" t="s">
        <v>1363</v>
      </c>
      <c r="K114" t="s">
        <v>1364</v>
      </c>
      <c r="L114">
        <v>0</v>
      </c>
      <c r="M114">
        <v>0</v>
      </c>
      <c r="N114">
        <v>0</v>
      </c>
      <c r="O114">
        <v>0</v>
      </c>
      <c r="P114">
        <v>0</v>
      </c>
      <c r="Q114">
        <v>0</v>
      </c>
      <c r="R114">
        <v>0</v>
      </c>
      <c r="S114">
        <v>0</v>
      </c>
      <c r="T114">
        <v>0</v>
      </c>
      <c r="U114">
        <v>0</v>
      </c>
      <c r="W114" s="429">
        <f t="shared" si="3"/>
        <v>0</v>
      </c>
      <c r="X114" s="429">
        <f t="shared" si="3"/>
        <v>0</v>
      </c>
      <c r="Y114" s="429">
        <f t="shared" si="3"/>
        <v>0</v>
      </c>
      <c r="Z114" s="429">
        <f t="shared" si="2"/>
        <v>0</v>
      </c>
      <c r="AA114" s="429" t="s">
        <v>1295</v>
      </c>
    </row>
    <row r="115" spans="1:27" x14ac:dyDescent="0.25">
      <c r="A115" t="s">
        <v>149</v>
      </c>
      <c r="B115" t="s">
        <v>1246</v>
      </c>
      <c r="C115" t="s">
        <v>1324</v>
      </c>
      <c r="D115" t="s">
        <v>1325</v>
      </c>
      <c r="E115" t="s">
        <v>1326</v>
      </c>
      <c r="F115" t="s">
        <v>1292</v>
      </c>
      <c r="G115" s="532" t="s">
        <v>524</v>
      </c>
      <c r="H115">
        <v>35041</v>
      </c>
      <c r="I115" t="s">
        <v>584</v>
      </c>
      <c r="J115" t="s">
        <v>1363</v>
      </c>
      <c r="K115" t="s">
        <v>1364</v>
      </c>
      <c r="L115">
        <v>0</v>
      </c>
      <c r="M115">
        <v>0</v>
      </c>
      <c r="N115">
        <v>0</v>
      </c>
      <c r="O115">
        <v>0</v>
      </c>
      <c r="P115">
        <v>0</v>
      </c>
      <c r="Q115">
        <v>0</v>
      </c>
      <c r="R115">
        <v>0</v>
      </c>
      <c r="S115">
        <v>0</v>
      </c>
      <c r="T115">
        <v>0</v>
      </c>
      <c r="U115">
        <v>0</v>
      </c>
      <c r="W115" s="429">
        <f t="shared" si="3"/>
        <v>0</v>
      </c>
      <c r="X115" s="429">
        <f t="shared" si="3"/>
        <v>0</v>
      </c>
      <c r="Y115" s="429">
        <f t="shared" si="3"/>
        <v>0</v>
      </c>
      <c r="Z115" s="429">
        <f t="shared" si="2"/>
        <v>0</v>
      </c>
      <c r="AA115" s="429" t="s">
        <v>1295</v>
      </c>
    </row>
    <row r="116" spans="1:27" x14ac:dyDescent="0.25">
      <c r="A116" t="s">
        <v>149</v>
      </c>
      <c r="B116" t="s">
        <v>1246</v>
      </c>
      <c r="C116" t="s">
        <v>1324</v>
      </c>
      <c r="D116" t="s">
        <v>1325</v>
      </c>
      <c r="E116" t="s">
        <v>1326</v>
      </c>
      <c r="F116" t="s">
        <v>1292</v>
      </c>
      <c r="G116" s="532" t="s">
        <v>524</v>
      </c>
      <c r="H116">
        <v>35005</v>
      </c>
      <c r="I116" t="s">
        <v>1327</v>
      </c>
      <c r="J116" t="s">
        <v>1365</v>
      </c>
      <c r="K116" t="s">
        <v>1366</v>
      </c>
      <c r="L116">
        <v>0</v>
      </c>
      <c r="M116">
        <v>514.0539127558568</v>
      </c>
      <c r="N116">
        <v>0</v>
      </c>
      <c r="O116">
        <v>0</v>
      </c>
      <c r="P116">
        <v>0</v>
      </c>
      <c r="Q116">
        <v>0</v>
      </c>
      <c r="R116">
        <v>100.43349325187992</v>
      </c>
      <c r="S116">
        <v>1506.1028295518013</v>
      </c>
      <c r="T116">
        <v>0</v>
      </c>
      <c r="U116">
        <v>37753.004232046915</v>
      </c>
      <c r="W116" s="429">
        <f t="shared" si="3"/>
        <v>100.43349325187992</v>
      </c>
      <c r="X116" s="429">
        <f t="shared" si="3"/>
        <v>1506.1028295518013</v>
      </c>
      <c r="Y116" s="429">
        <f t="shared" si="3"/>
        <v>0</v>
      </c>
      <c r="Z116" s="429">
        <f t="shared" si="2"/>
        <v>37753.004232046915</v>
      </c>
      <c r="AA116" s="429" t="s">
        <v>1296</v>
      </c>
    </row>
    <row r="117" spans="1:27" x14ac:dyDescent="0.25">
      <c r="A117" t="s">
        <v>149</v>
      </c>
      <c r="B117" t="s">
        <v>1246</v>
      </c>
      <c r="C117" t="s">
        <v>1324</v>
      </c>
      <c r="D117" t="s">
        <v>1325</v>
      </c>
      <c r="E117" t="s">
        <v>1326</v>
      </c>
      <c r="F117" t="s">
        <v>1292</v>
      </c>
      <c r="G117" s="532" t="s">
        <v>524</v>
      </c>
      <c r="H117">
        <v>35015</v>
      </c>
      <c r="I117" t="s">
        <v>552</v>
      </c>
      <c r="J117" t="s">
        <v>1365</v>
      </c>
      <c r="K117" t="s">
        <v>1366</v>
      </c>
      <c r="L117">
        <v>0</v>
      </c>
      <c r="M117">
        <v>18729.666914320464</v>
      </c>
      <c r="N117">
        <v>0</v>
      </c>
      <c r="O117">
        <v>0</v>
      </c>
      <c r="P117">
        <v>0</v>
      </c>
      <c r="Q117">
        <v>0</v>
      </c>
      <c r="R117">
        <v>3457.3419248705468</v>
      </c>
      <c r="S117">
        <v>51582.64627907375</v>
      </c>
      <c r="T117">
        <v>0</v>
      </c>
      <c r="U117">
        <v>1293023.4989017141</v>
      </c>
      <c r="W117" s="429">
        <f t="shared" si="3"/>
        <v>3457.3419248705468</v>
      </c>
      <c r="X117" s="429">
        <f t="shared" si="3"/>
        <v>51582.64627907375</v>
      </c>
      <c r="Y117" s="429">
        <f t="shared" si="3"/>
        <v>0</v>
      </c>
      <c r="Z117" s="429">
        <f t="shared" si="2"/>
        <v>1293023.4989017141</v>
      </c>
      <c r="AA117" s="429" t="s">
        <v>1296</v>
      </c>
    </row>
    <row r="118" spans="1:27" x14ac:dyDescent="0.25">
      <c r="A118" t="s">
        <v>149</v>
      </c>
      <c r="B118" t="s">
        <v>1246</v>
      </c>
      <c r="C118" t="s">
        <v>1324</v>
      </c>
      <c r="D118" t="s">
        <v>1325</v>
      </c>
      <c r="E118" t="s">
        <v>1326</v>
      </c>
      <c r="F118" t="s">
        <v>1292</v>
      </c>
      <c r="G118" s="532" t="s">
        <v>524</v>
      </c>
      <c r="H118">
        <v>35025</v>
      </c>
      <c r="I118" t="s">
        <v>563</v>
      </c>
      <c r="J118" t="s">
        <v>1365</v>
      </c>
      <c r="K118" t="s">
        <v>1366</v>
      </c>
      <c r="L118">
        <v>0</v>
      </c>
      <c r="M118">
        <v>19834.187541968371</v>
      </c>
      <c r="N118">
        <v>0</v>
      </c>
      <c r="O118">
        <v>0</v>
      </c>
      <c r="P118">
        <v>0</v>
      </c>
      <c r="Q118">
        <v>0</v>
      </c>
      <c r="R118">
        <v>3851.7613360973833</v>
      </c>
      <c r="S118">
        <v>57730.605278816292</v>
      </c>
      <c r="T118">
        <v>0</v>
      </c>
      <c r="U118">
        <v>1447116.8933065047</v>
      </c>
      <c r="W118" s="429">
        <f t="shared" si="3"/>
        <v>3851.7613360973833</v>
      </c>
      <c r="X118" s="429">
        <f t="shared" si="3"/>
        <v>57730.605278816292</v>
      </c>
      <c r="Y118" s="429">
        <f t="shared" si="3"/>
        <v>0</v>
      </c>
      <c r="Z118" s="429">
        <f t="shared" si="2"/>
        <v>1447116.8933065047</v>
      </c>
      <c r="AA118" s="429" t="s">
        <v>1296</v>
      </c>
    </row>
    <row r="119" spans="1:27" x14ac:dyDescent="0.25">
      <c r="A119" t="s">
        <v>149</v>
      </c>
      <c r="B119" t="s">
        <v>1246</v>
      </c>
      <c r="C119" t="s">
        <v>1324</v>
      </c>
      <c r="D119" t="s">
        <v>1325</v>
      </c>
      <c r="E119" t="s">
        <v>1326</v>
      </c>
      <c r="F119" t="s">
        <v>1292</v>
      </c>
      <c r="G119" s="532" t="s">
        <v>524</v>
      </c>
      <c r="H119">
        <v>35041</v>
      </c>
      <c r="I119" t="s">
        <v>584</v>
      </c>
      <c r="J119" t="s">
        <v>1365</v>
      </c>
      <c r="K119" t="s">
        <v>1366</v>
      </c>
      <c r="L119">
        <v>0</v>
      </c>
      <c r="M119">
        <v>121.41618796765199</v>
      </c>
      <c r="N119">
        <v>0</v>
      </c>
      <c r="O119">
        <v>0</v>
      </c>
      <c r="P119">
        <v>0</v>
      </c>
      <c r="Q119">
        <v>0</v>
      </c>
      <c r="R119">
        <v>27.939959367156625</v>
      </c>
      <c r="S119">
        <v>424.49616943492578</v>
      </c>
      <c r="T119">
        <v>0</v>
      </c>
      <c r="U119">
        <v>10640.344195240301</v>
      </c>
      <c r="W119" s="429">
        <f t="shared" si="3"/>
        <v>27.939959367156625</v>
      </c>
      <c r="X119" s="429">
        <f t="shared" si="3"/>
        <v>424.49616943492578</v>
      </c>
      <c r="Y119" s="429">
        <f t="shared" si="3"/>
        <v>0</v>
      </c>
      <c r="Z119" s="429">
        <f t="shared" si="2"/>
        <v>10640.344195240301</v>
      </c>
      <c r="AA119" s="429" t="s">
        <v>1296</v>
      </c>
    </row>
    <row r="120" spans="1:27" x14ac:dyDescent="0.25">
      <c r="A120" t="s">
        <v>149</v>
      </c>
      <c r="B120" t="s">
        <v>1246</v>
      </c>
      <c r="C120" t="s">
        <v>1324</v>
      </c>
      <c r="D120" t="s">
        <v>1325</v>
      </c>
      <c r="E120" t="s">
        <v>1326</v>
      </c>
      <c r="F120" t="s">
        <v>1292</v>
      </c>
      <c r="G120" s="532" t="s">
        <v>524</v>
      </c>
      <c r="H120">
        <v>35005</v>
      </c>
      <c r="I120" t="s">
        <v>1327</v>
      </c>
      <c r="J120" t="s">
        <v>1365</v>
      </c>
      <c r="K120" t="s">
        <v>1367</v>
      </c>
      <c r="L120">
        <v>1.5567676975539584</v>
      </c>
      <c r="M120">
        <v>0</v>
      </c>
      <c r="N120">
        <v>8.2286293295127102</v>
      </c>
      <c r="O120">
        <v>0</v>
      </c>
      <c r="P120">
        <v>0</v>
      </c>
      <c r="Q120">
        <v>0</v>
      </c>
      <c r="R120">
        <v>2511.968433891514</v>
      </c>
      <c r="S120">
        <v>0.48648990341439385</v>
      </c>
      <c r="T120">
        <v>3.0112240628349794E-2</v>
      </c>
      <c r="U120">
        <v>2533.104129184122</v>
      </c>
      <c r="W120" s="429">
        <f t="shared" si="3"/>
        <v>2511.968433891514</v>
      </c>
      <c r="X120" s="429">
        <f t="shared" si="3"/>
        <v>0.48648990341439385</v>
      </c>
      <c r="Y120" s="429">
        <f t="shared" si="3"/>
        <v>3.0112240628349794E-2</v>
      </c>
      <c r="Z120" s="429">
        <f t="shared" si="2"/>
        <v>2533.104129184122</v>
      </c>
      <c r="AA120" s="429" t="s">
        <v>1296</v>
      </c>
    </row>
    <row r="121" spans="1:27" x14ac:dyDescent="0.25">
      <c r="A121" t="s">
        <v>149</v>
      </c>
      <c r="B121" t="s">
        <v>1246</v>
      </c>
      <c r="C121" t="s">
        <v>1324</v>
      </c>
      <c r="D121" t="s">
        <v>1325</v>
      </c>
      <c r="E121" t="s">
        <v>1326</v>
      </c>
      <c r="F121" t="s">
        <v>1292</v>
      </c>
      <c r="G121" s="532" t="s">
        <v>524</v>
      </c>
      <c r="H121">
        <v>35015</v>
      </c>
      <c r="I121" t="s">
        <v>552</v>
      </c>
      <c r="J121" t="s">
        <v>1365</v>
      </c>
      <c r="K121" t="s">
        <v>1367</v>
      </c>
      <c r="L121">
        <v>67.761026736108661</v>
      </c>
      <c r="M121">
        <v>0</v>
      </c>
      <c r="N121">
        <v>358.16543012469128</v>
      </c>
      <c r="O121">
        <v>0</v>
      </c>
      <c r="P121">
        <v>0</v>
      </c>
      <c r="Q121">
        <v>0</v>
      </c>
      <c r="R121">
        <v>109337.80324233904</v>
      </c>
      <c r="S121">
        <v>21.175320764880578</v>
      </c>
      <c r="T121">
        <v>1.3106877445541456</v>
      </c>
      <c r="U121">
        <v>110257.77120933819</v>
      </c>
      <c r="W121" s="429">
        <f t="shared" si="3"/>
        <v>109337.80324233904</v>
      </c>
      <c r="X121" s="429">
        <f t="shared" si="3"/>
        <v>21.175320764880578</v>
      </c>
      <c r="Y121" s="429">
        <f t="shared" si="3"/>
        <v>1.3106877445541456</v>
      </c>
      <c r="Z121" s="429">
        <f t="shared" si="2"/>
        <v>110257.77120933819</v>
      </c>
      <c r="AA121" s="429" t="s">
        <v>1296</v>
      </c>
    </row>
    <row r="122" spans="1:27" x14ac:dyDescent="0.25">
      <c r="A122" t="s">
        <v>149</v>
      </c>
      <c r="B122" t="s">
        <v>1246</v>
      </c>
      <c r="C122" t="s">
        <v>1324</v>
      </c>
      <c r="D122" t="s">
        <v>1325</v>
      </c>
      <c r="E122" t="s">
        <v>1326</v>
      </c>
      <c r="F122" t="s">
        <v>1292</v>
      </c>
      <c r="G122" s="532" t="s">
        <v>524</v>
      </c>
      <c r="H122">
        <v>35025</v>
      </c>
      <c r="I122" t="s">
        <v>563</v>
      </c>
      <c r="J122" t="s">
        <v>1365</v>
      </c>
      <c r="K122" t="s">
        <v>1367</v>
      </c>
      <c r="L122">
        <v>61.34248373390863</v>
      </c>
      <c r="M122">
        <v>0</v>
      </c>
      <c r="N122">
        <v>324.23884539170405</v>
      </c>
      <c r="O122">
        <v>0</v>
      </c>
      <c r="P122">
        <v>0</v>
      </c>
      <c r="Q122">
        <v>0</v>
      </c>
      <c r="R122">
        <v>98980.973871820257</v>
      </c>
      <c r="S122">
        <v>19.16952608523269</v>
      </c>
      <c r="T122">
        <v>1.1865351740265451</v>
      </c>
      <c r="U122">
        <v>99813.799505810981</v>
      </c>
      <c r="W122" s="429">
        <f t="shared" si="3"/>
        <v>98980.973871820257</v>
      </c>
      <c r="X122" s="429">
        <f t="shared" si="3"/>
        <v>19.16952608523269</v>
      </c>
      <c r="Y122" s="429">
        <f t="shared" si="3"/>
        <v>1.1865351740265451</v>
      </c>
      <c r="Z122" s="429">
        <f t="shared" si="2"/>
        <v>99813.799505810981</v>
      </c>
      <c r="AA122" s="429" t="s">
        <v>1296</v>
      </c>
    </row>
    <row r="123" spans="1:27" x14ac:dyDescent="0.25">
      <c r="A123" t="s">
        <v>149</v>
      </c>
      <c r="B123" t="s">
        <v>1246</v>
      </c>
      <c r="C123" t="s">
        <v>1324</v>
      </c>
      <c r="D123" t="s">
        <v>1325</v>
      </c>
      <c r="E123" t="s">
        <v>1326</v>
      </c>
      <c r="F123" t="s">
        <v>1292</v>
      </c>
      <c r="G123" s="532" t="s">
        <v>524</v>
      </c>
      <c r="H123">
        <v>35041</v>
      </c>
      <c r="I123" t="s">
        <v>584</v>
      </c>
      <c r="J123" t="s">
        <v>1365</v>
      </c>
      <c r="K123" t="s">
        <v>1367</v>
      </c>
      <c r="L123">
        <v>0.13713176122142401</v>
      </c>
      <c r="M123">
        <v>0</v>
      </c>
      <c r="N123">
        <v>0.72483931556861803</v>
      </c>
      <c r="O123">
        <v>0</v>
      </c>
      <c r="P123">
        <v>0</v>
      </c>
      <c r="Q123">
        <v>0</v>
      </c>
      <c r="R123">
        <v>221.2729979003347</v>
      </c>
      <c r="S123">
        <v>4.2853675199246648E-2</v>
      </c>
      <c r="T123">
        <v>2.6525117383775928E-3</v>
      </c>
      <c r="U123">
        <v>223.13478827835237</v>
      </c>
      <c r="W123" s="429">
        <f t="shared" si="3"/>
        <v>221.2729979003347</v>
      </c>
      <c r="X123" s="429">
        <f t="shared" si="3"/>
        <v>4.2853675199246648E-2</v>
      </c>
      <c r="Y123" s="429">
        <f t="shared" si="3"/>
        <v>2.6525117383775928E-3</v>
      </c>
      <c r="Z123" s="429">
        <f t="shared" si="2"/>
        <v>223.13478827835237</v>
      </c>
      <c r="AA123" s="429" t="s">
        <v>1296</v>
      </c>
    </row>
    <row r="124" spans="1:27" x14ac:dyDescent="0.25">
      <c r="A124" t="s">
        <v>149</v>
      </c>
      <c r="B124" t="s">
        <v>1246</v>
      </c>
      <c r="C124" t="s">
        <v>1324</v>
      </c>
      <c r="D124" t="s">
        <v>1325</v>
      </c>
      <c r="E124" t="s">
        <v>1326</v>
      </c>
      <c r="F124" t="s">
        <v>1292</v>
      </c>
      <c r="G124" s="532" t="s">
        <v>524</v>
      </c>
      <c r="H124">
        <v>35005</v>
      </c>
      <c r="I124" t="s">
        <v>1327</v>
      </c>
      <c r="J124" t="s">
        <v>1368</v>
      </c>
      <c r="K124" t="s">
        <v>1369</v>
      </c>
      <c r="L124">
        <v>0</v>
      </c>
      <c r="M124">
        <v>90.127342953374196</v>
      </c>
      <c r="N124">
        <v>0</v>
      </c>
      <c r="O124">
        <v>0</v>
      </c>
      <c r="P124">
        <v>0</v>
      </c>
      <c r="Q124">
        <v>0</v>
      </c>
      <c r="R124">
        <v>21.915124608299244</v>
      </c>
      <c r="S124">
        <v>310.11504701261651</v>
      </c>
      <c r="T124">
        <v>0</v>
      </c>
      <c r="U124">
        <v>7774.7912999237124</v>
      </c>
      <c r="W124" s="429">
        <f t="shared" si="3"/>
        <v>21.915124608299244</v>
      </c>
      <c r="X124" s="429">
        <f t="shared" si="3"/>
        <v>310.11504701261651</v>
      </c>
      <c r="Y124" s="429">
        <f t="shared" si="3"/>
        <v>0</v>
      </c>
      <c r="Z124" s="429">
        <f t="shared" si="2"/>
        <v>7774.7912999237124</v>
      </c>
      <c r="AA124" s="429" t="s">
        <v>1296</v>
      </c>
    </row>
    <row r="125" spans="1:27" x14ac:dyDescent="0.25">
      <c r="A125" t="s">
        <v>149</v>
      </c>
      <c r="B125" t="s">
        <v>1246</v>
      </c>
      <c r="C125" t="s">
        <v>1324</v>
      </c>
      <c r="D125" t="s">
        <v>1325</v>
      </c>
      <c r="E125" t="s">
        <v>1326</v>
      </c>
      <c r="F125" t="s">
        <v>1292</v>
      </c>
      <c r="G125" s="532" t="s">
        <v>524</v>
      </c>
      <c r="H125">
        <v>35015</v>
      </c>
      <c r="I125" t="s">
        <v>552</v>
      </c>
      <c r="J125" t="s">
        <v>1368</v>
      </c>
      <c r="K125" t="s">
        <v>1369</v>
      </c>
      <c r="L125">
        <v>0</v>
      </c>
      <c r="M125">
        <v>3675.0605065326299</v>
      </c>
      <c r="N125">
        <v>0</v>
      </c>
      <c r="O125">
        <v>0</v>
      </c>
      <c r="P125">
        <v>0</v>
      </c>
      <c r="Q125">
        <v>0</v>
      </c>
      <c r="R125">
        <v>893.61792220333859</v>
      </c>
      <c r="S125">
        <v>12645.347398593309</v>
      </c>
      <c r="T125">
        <v>0</v>
      </c>
      <c r="U125">
        <v>317027.30288703606</v>
      </c>
      <c r="W125" s="429">
        <f t="shared" si="3"/>
        <v>893.61792220333859</v>
      </c>
      <c r="X125" s="429">
        <f t="shared" si="3"/>
        <v>12645.347398593309</v>
      </c>
      <c r="Y125" s="429">
        <f t="shared" si="3"/>
        <v>0</v>
      </c>
      <c r="Z125" s="429">
        <f t="shared" si="2"/>
        <v>317027.30288703606</v>
      </c>
      <c r="AA125" s="429" t="s">
        <v>1296</v>
      </c>
    </row>
    <row r="126" spans="1:27" x14ac:dyDescent="0.25">
      <c r="A126" t="s">
        <v>149</v>
      </c>
      <c r="B126" t="s">
        <v>1246</v>
      </c>
      <c r="C126" t="s">
        <v>1324</v>
      </c>
      <c r="D126" t="s">
        <v>1325</v>
      </c>
      <c r="E126" t="s">
        <v>1326</v>
      </c>
      <c r="F126" t="s">
        <v>1292</v>
      </c>
      <c r="G126" s="532" t="s">
        <v>524</v>
      </c>
      <c r="H126">
        <v>35025</v>
      </c>
      <c r="I126" t="s">
        <v>563</v>
      </c>
      <c r="J126" t="s">
        <v>1368</v>
      </c>
      <c r="K126" t="s">
        <v>1369</v>
      </c>
      <c r="L126">
        <v>0</v>
      </c>
      <c r="M126">
        <v>3494.3492704632199</v>
      </c>
      <c r="N126">
        <v>0</v>
      </c>
      <c r="O126">
        <v>0</v>
      </c>
      <c r="P126">
        <v>0</v>
      </c>
      <c r="Q126">
        <v>0</v>
      </c>
      <c r="R126">
        <v>849.67665946546208</v>
      </c>
      <c r="S126">
        <v>12023.546382020953</v>
      </c>
      <c r="T126">
        <v>0</v>
      </c>
      <c r="U126">
        <v>301438.33620998933</v>
      </c>
      <c r="W126" s="429">
        <f t="shared" si="3"/>
        <v>849.67665946546208</v>
      </c>
      <c r="X126" s="429">
        <f t="shared" si="3"/>
        <v>12023.546382020953</v>
      </c>
      <c r="Y126" s="429">
        <f t="shared" si="3"/>
        <v>0</v>
      </c>
      <c r="Z126" s="429">
        <f t="shared" si="2"/>
        <v>301438.33620998933</v>
      </c>
      <c r="AA126" s="429" t="s">
        <v>1296</v>
      </c>
    </row>
    <row r="127" spans="1:27" x14ac:dyDescent="0.25">
      <c r="A127" t="s">
        <v>149</v>
      </c>
      <c r="B127" t="s">
        <v>1246</v>
      </c>
      <c r="C127" t="s">
        <v>1324</v>
      </c>
      <c r="D127" t="s">
        <v>1325</v>
      </c>
      <c r="E127" t="s">
        <v>1326</v>
      </c>
      <c r="F127" t="s">
        <v>1292</v>
      </c>
      <c r="G127" s="532" t="s">
        <v>524</v>
      </c>
      <c r="H127">
        <v>35041</v>
      </c>
      <c r="I127" t="s">
        <v>584</v>
      </c>
      <c r="J127" t="s">
        <v>1368</v>
      </c>
      <c r="K127" t="s">
        <v>1369</v>
      </c>
      <c r="L127">
        <v>0</v>
      </c>
      <c r="M127">
        <v>13.0193586141352</v>
      </c>
      <c r="N127">
        <v>0</v>
      </c>
      <c r="O127">
        <v>0</v>
      </c>
      <c r="P127">
        <v>0</v>
      </c>
      <c r="Q127">
        <v>0</v>
      </c>
      <c r="R127">
        <v>3.165752556319263</v>
      </c>
      <c r="S127">
        <v>44.797714837609092</v>
      </c>
      <c r="T127">
        <v>0</v>
      </c>
      <c r="U127">
        <v>1123.1086234965467</v>
      </c>
      <c r="W127" s="429">
        <f t="shared" si="3"/>
        <v>3.165752556319263</v>
      </c>
      <c r="X127" s="429">
        <f t="shared" si="3"/>
        <v>44.797714837609092</v>
      </c>
      <c r="Y127" s="429">
        <f t="shared" si="3"/>
        <v>0</v>
      </c>
      <c r="Z127" s="429">
        <f t="shared" si="2"/>
        <v>1123.1086234965467</v>
      </c>
      <c r="AA127" s="429" t="s">
        <v>1296</v>
      </c>
    </row>
    <row r="128" spans="1:27" x14ac:dyDescent="0.25">
      <c r="A128" t="s">
        <v>149</v>
      </c>
      <c r="B128" t="s">
        <v>1246</v>
      </c>
      <c r="C128" t="s">
        <v>1324</v>
      </c>
      <c r="D128" t="s">
        <v>1325</v>
      </c>
      <c r="E128" t="s">
        <v>1326</v>
      </c>
      <c r="F128" t="s">
        <v>1292</v>
      </c>
      <c r="G128" s="532" t="s">
        <v>524</v>
      </c>
      <c r="H128">
        <v>35005</v>
      </c>
      <c r="I128" t="s">
        <v>1327</v>
      </c>
      <c r="J128" t="s">
        <v>1370</v>
      </c>
      <c r="K128" t="s">
        <v>1371</v>
      </c>
      <c r="L128">
        <v>0</v>
      </c>
      <c r="M128">
        <v>161.925636117485</v>
      </c>
      <c r="N128">
        <v>0</v>
      </c>
      <c r="O128">
        <v>0</v>
      </c>
      <c r="P128">
        <v>0</v>
      </c>
      <c r="Q128">
        <v>0</v>
      </c>
      <c r="R128">
        <v>39.37340629944697</v>
      </c>
      <c r="S128">
        <v>557.16250597889928</v>
      </c>
      <c r="T128">
        <v>0</v>
      </c>
      <c r="U128">
        <v>13968.436055771928</v>
      </c>
      <c r="W128" s="429">
        <f t="shared" si="3"/>
        <v>39.37340629944697</v>
      </c>
      <c r="X128" s="429">
        <f t="shared" si="3"/>
        <v>557.16250597889928</v>
      </c>
      <c r="Y128" s="429">
        <f t="shared" si="3"/>
        <v>0</v>
      </c>
      <c r="Z128" s="429">
        <f t="shared" si="2"/>
        <v>13968.436055771928</v>
      </c>
      <c r="AA128" s="429" t="s">
        <v>1295</v>
      </c>
    </row>
    <row r="129" spans="1:27" x14ac:dyDescent="0.25">
      <c r="A129" t="s">
        <v>149</v>
      </c>
      <c r="B129" t="s">
        <v>1246</v>
      </c>
      <c r="C129" t="s">
        <v>1324</v>
      </c>
      <c r="D129" t="s">
        <v>1325</v>
      </c>
      <c r="E129" t="s">
        <v>1326</v>
      </c>
      <c r="F129" t="s">
        <v>1292</v>
      </c>
      <c r="G129" s="532" t="s">
        <v>524</v>
      </c>
      <c r="H129">
        <v>35015</v>
      </c>
      <c r="I129" t="s">
        <v>552</v>
      </c>
      <c r="J129" t="s">
        <v>1370</v>
      </c>
      <c r="K129" t="s">
        <v>1371</v>
      </c>
      <c r="L129">
        <v>0</v>
      </c>
      <c r="M129">
        <v>2529.26907629175</v>
      </c>
      <c r="N129">
        <v>0</v>
      </c>
      <c r="O129">
        <v>0</v>
      </c>
      <c r="P129">
        <v>0</v>
      </c>
      <c r="Q129">
        <v>0</v>
      </c>
      <c r="R129">
        <v>615.01033047792248</v>
      </c>
      <c r="S129">
        <v>8702.8461374652052</v>
      </c>
      <c r="T129">
        <v>0</v>
      </c>
      <c r="U129">
        <v>218186.16376710805</v>
      </c>
      <c r="W129" s="429">
        <f t="shared" si="3"/>
        <v>615.01033047792248</v>
      </c>
      <c r="X129" s="429">
        <f t="shared" si="3"/>
        <v>8702.8461374652052</v>
      </c>
      <c r="Y129" s="429">
        <f t="shared" si="3"/>
        <v>0</v>
      </c>
      <c r="Z129" s="429">
        <f t="shared" si="2"/>
        <v>218186.16376710805</v>
      </c>
      <c r="AA129" s="429" t="s">
        <v>1295</v>
      </c>
    </row>
    <row r="130" spans="1:27" x14ac:dyDescent="0.25">
      <c r="A130" t="s">
        <v>149</v>
      </c>
      <c r="B130" t="s">
        <v>1246</v>
      </c>
      <c r="C130" t="s">
        <v>1324</v>
      </c>
      <c r="D130" t="s">
        <v>1325</v>
      </c>
      <c r="E130" t="s">
        <v>1326</v>
      </c>
      <c r="F130" t="s">
        <v>1292</v>
      </c>
      <c r="G130" s="532" t="s">
        <v>524</v>
      </c>
      <c r="H130">
        <v>35025</v>
      </c>
      <c r="I130" t="s">
        <v>563</v>
      </c>
      <c r="J130" t="s">
        <v>1370</v>
      </c>
      <c r="K130" t="s">
        <v>1371</v>
      </c>
      <c r="L130">
        <v>0</v>
      </c>
      <c r="M130">
        <v>2564.8365570574401</v>
      </c>
      <c r="N130">
        <v>0</v>
      </c>
      <c r="O130">
        <v>0</v>
      </c>
      <c r="P130">
        <v>0</v>
      </c>
      <c r="Q130">
        <v>0</v>
      </c>
      <c r="R130">
        <v>623.65882434716514</v>
      </c>
      <c r="S130">
        <v>8825.2286532293565</v>
      </c>
      <c r="T130">
        <v>0</v>
      </c>
      <c r="U130">
        <v>221254.37515508107</v>
      </c>
      <c r="W130" s="429">
        <f t="shared" si="3"/>
        <v>623.65882434716514</v>
      </c>
      <c r="X130" s="429">
        <f t="shared" si="3"/>
        <v>8825.2286532293565</v>
      </c>
      <c r="Y130" s="429">
        <f t="shared" si="3"/>
        <v>0</v>
      </c>
      <c r="Z130" s="429">
        <f t="shared" si="2"/>
        <v>221254.37515508107</v>
      </c>
      <c r="AA130" s="429" t="s">
        <v>1295</v>
      </c>
    </row>
    <row r="131" spans="1:27" x14ac:dyDescent="0.25">
      <c r="A131" t="s">
        <v>149</v>
      </c>
      <c r="B131" t="s">
        <v>1246</v>
      </c>
      <c r="C131" t="s">
        <v>1324</v>
      </c>
      <c r="D131" t="s">
        <v>1325</v>
      </c>
      <c r="E131" t="s">
        <v>1326</v>
      </c>
      <c r="F131" t="s">
        <v>1292</v>
      </c>
      <c r="G131" s="532" t="s">
        <v>524</v>
      </c>
      <c r="H131">
        <v>35041</v>
      </c>
      <c r="I131" t="s">
        <v>584</v>
      </c>
      <c r="J131" t="s">
        <v>1370</v>
      </c>
      <c r="K131" t="s">
        <v>1371</v>
      </c>
      <c r="L131">
        <v>0</v>
      </c>
      <c r="M131">
        <v>34.865491013735898</v>
      </c>
      <c r="N131">
        <v>0</v>
      </c>
      <c r="O131">
        <v>0</v>
      </c>
      <c r="P131">
        <v>0</v>
      </c>
      <c r="Q131">
        <v>0</v>
      </c>
      <c r="R131">
        <v>8.4777999112971081</v>
      </c>
      <c r="S131">
        <v>119.96707137406935</v>
      </c>
      <c r="T131">
        <v>0</v>
      </c>
      <c r="U131">
        <v>3007.6545842630308</v>
      </c>
      <c r="W131" s="429">
        <f t="shared" si="3"/>
        <v>8.4777999112971081</v>
      </c>
      <c r="X131" s="429">
        <f t="shared" si="3"/>
        <v>119.96707137406935</v>
      </c>
      <c r="Y131" s="429">
        <f t="shared" si="3"/>
        <v>0</v>
      </c>
      <c r="Z131" s="429">
        <f t="shared" si="2"/>
        <v>3007.6545842630308</v>
      </c>
      <c r="AA131" s="429" t="s">
        <v>1295</v>
      </c>
    </row>
    <row r="132" spans="1:27" x14ac:dyDescent="0.25">
      <c r="A132" t="s">
        <v>149</v>
      </c>
      <c r="B132" t="s">
        <v>1246</v>
      </c>
      <c r="C132" t="s">
        <v>1324</v>
      </c>
      <c r="D132" t="s">
        <v>1325</v>
      </c>
      <c r="E132" t="s">
        <v>1326</v>
      </c>
      <c r="F132" t="s">
        <v>1292</v>
      </c>
      <c r="G132" s="532" t="s">
        <v>524</v>
      </c>
      <c r="H132">
        <v>35005</v>
      </c>
      <c r="I132" t="s">
        <v>1327</v>
      </c>
      <c r="J132" t="s">
        <v>1372</v>
      </c>
      <c r="K132" t="s">
        <v>1371</v>
      </c>
      <c r="L132">
        <v>0</v>
      </c>
      <c r="M132">
        <v>477.77254296273099</v>
      </c>
      <c r="N132">
        <v>0</v>
      </c>
      <c r="O132">
        <v>0</v>
      </c>
      <c r="P132">
        <v>0</v>
      </c>
      <c r="Q132">
        <v>0</v>
      </c>
      <c r="R132">
        <v>109.94370405269416</v>
      </c>
      <c r="S132">
        <v>1670.3918789057764</v>
      </c>
      <c r="T132">
        <v>0</v>
      </c>
      <c r="U132">
        <v>41869.740676697103</v>
      </c>
      <c r="W132" s="429">
        <f t="shared" si="3"/>
        <v>109.94370405269416</v>
      </c>
      <c r="X132" s="429">
        <f t="shared" si="3"/>
        <v>1670.3918789057764</v>
      </c>
      <c r="Y132" s="429">
        <f t="shared" si="3"/>
        <v>0</v>
      </c>
      <c r="Z132" s="429">
        <f t="shared" si="2"/>
        <v>41869.740676697103</v>
      </c>
      <c r="AA132" s="429" t="s">
        <v>1295</v>
      </c>
    </row>
    <row r="133" spans="1:27" x14ac:dyDescent="0.25">
      <c r="A133" t="s">
        <v>149</v>
      </c>
      <c r="B133" t="s">
        <v>1246</v>
      </c>
      <c r="C133" t="s">
        <v>1324</v>
      </c>
      <c r="D133" t="s">
        <v>1325</v>
      </c>
      <c r="E133" t="s">
        <v>1326</v>
      </c>
      <c r="F133" t="s">
        <v>1292</v>
      </c>
      <c r="G133" s="532" t="s">
        <v>524</v>
      </c>
      <c r="H133">
        <v>35015</v>
      </c>
      <c r="I133" t="s">
        <v>552</v>
      </c>
      <c r="J133" t="s">
        <v>1372</v>
      </c>
      <c r="K133" t="s">
        <v>1371</v>
      </c>
      <c r="L133">
        <v>0</v>
      </c>
      <c r="M133">
        <v>1043.2750317796599</v>
      </c>
      <c r="N133">
        <v>0</v>
      </c>
      <c r="O133">
        <v>0</v>
      </c>
      <c r="P133">
        <v>0</v>
      </c>
      <c r="Q133">
        <v>0</v>
      </c>
      <c r="R133">
        <v>240.07558205054806</v>
      </c>
      <c r="S133">
        <v>3647.5058397942516</v>
      </c>
      <c r="T133">
        <v>0</v>
      </c>
      <c r="U133">
        <v>91427.721576906828</v>
      </c>
      <c r="W133" s="429">
        <f t="shared" si="3"/>
        <v>240.07558205054806</v>
      </c>
      <c r="X133" s="429">
        <f t="shared" si="3"/>
        <v>3647.5058397942516</v>
      </c>
      <c r="Y133" s="429">
        <f t="shared" si="3"/>
        <v>0</v>
      </c>
      <c r="Z133" s="429">
        <f t="shared" si="2"/>
        <v>91427.721576906828</v>
      </c>
      <c r="AA133" s="429" t="s">
        <v>1295</v>
      </c>
    </row>
    <row r="134" spans="1:27" x14ac:dyDescent="0.25">
      <c r="A134" t="s">
        <v>149</v>
      </c>
      <c r="B134" t="s">
        <v>1246</v>
      </c>
      <c r="C134" t="s">
        <v>1324</v>
      </c>
      <c r="D134" t="s">
        <v>1325</v>
      </c>
      <c r="E134" t="s">
        <v>1326</v>
      </c>
      <c r="F134" t="s">
        <v>1292</v>
      </c>
      <c r="G134" s="532" t="s">
        <v>524</v>
      </c>
      <c r="H134">
        <v>35025</v>
      </c>
      <c r="I134" t="s">
        <v>563</v>
      </c>
      <c r="J134" t="s">
        <v>1372</v>
      </c>
      <c r="K134" t="s">
        <v>1371</v>
      </c>
      <c r="L134">
        <v>0</v>
      </c>
      <c r="M134">
        <v>819.20800790880196</v>
      </c>
      <c r="N134">
        <v>0</v>
      </c>
      <c r="O134">
        <v>0</v>
      </c>
      <c r="P134">
        <v>0</v>
      </c>
      <c r="Q134">
        <v>0</v>
      </c>
      <c r="R134">
        <v>188.51389454196445</v>
      </c>
      <c r="S134">
        <v>2864.1210628384406</v>
      </c>
      <c r="T134">
        <v>0</v>
      </c>
      <c r="U134">
        <v>71791.540465502971</v>
      </c>
      <c r="W134" s="429">
        <f t="shared" si="3"/>
        <v>188.51389454196445</v>
      </c>
      <c r="X134" s="429">
        <f t="shared" si="3"/>
        <v>2864.1210628384406</v>
      </c>
      <c r="Y134" s="429">
        <f t="shared" si="3"/>
        <v>0</v>
      </c>
      <c r="Z134" s="429">
        <f t="shared" si="2"/>
        <v>71791.540465502971</v>
      </c>
      <c r="AA134" s="429" t="s">
        <v>1295</v>
      </c>
    </row>
    <row r="135" spans="1:27" x14ac:dyDescent="0.25">
      <c r="A135" t="s">
        <v>149</v>
      </c>
      <c r="B135" t="s">
        <v>1246</v>
      </c>
      <c r="C135" t="s">
        <v>1324</v>
      </c>
      <c r="D135" t="s">
        <v>1325</v>
      </c>
      <c r="E135" t="s">
        <v>1326</v>
      </c>
      <c r="F135" t="s">
        <v>1292</v>
      </c>
      <c r="G135" s="532" t="s">
        <v>524</v>
      </c>
      <c r="H135">
        <v>35041</v>
      </c>
      <c r="I135" t="s">
        <v>584</v>
      </c>
      <c r="J135" t="s">
        <v>1372</v>
      </c>
      <c r="K135" t="s">
        <v>1371</v>
      </c>
      <c r="L135">
        <v>0</v>
      </c>
      <c r="M135">
        <v>13.831297769806101</v>
      </c>
      <c r="N135">
        <v>0</v>
      </c>
      <c r="O135">
        <v>0</v>
      </c>
      <c r="P135">
        <v>0</v>
      </c>
      <c r="Q135">
        <v>0</v>
      </c>
      <c r="R135">
        <v>3.1828202165792354</v>
      </c>
      <c r="S135">
        <v>48.357084997272267</v>
      </c>
      <c r="T135">
        <v>0</v>
      </c>
      <c r="U135">
        <v>1212.109945148386</v>
      </c>
      <c r="W135" s="429">
        <f t="shared" si="3"/>
        <v>3.1828202165792354</v>
      </c>
      <c r="X135" s="429">
        <f t="shared" si="3"/>
        <v>48.357084997272267</v>
      </c>
      <c r="Y135" s="429">
        <f t="shared" si="3"/>
        <v>0</v>
      </c>
      <c r="Z135" s="429">
        <f t="shared" si="2"/>
        <v>1212.109945148386</v>
      </c>
      <c r="AA135" s="429" t="s">
        <v>1295</v>
      </c>
    </row>
    <row r="136" spans="1:27" x14ac:dyDescent="0.25">
      <c r="A136" t="s">
        <v>149</v>
      </c>
      <c r="B136" t="s">
        <v>1246</v>
      </c>
      <c r="C136" t="s">
        <v>1324</v>
      </c>
      <c r="D136" t="s">
        <v>1325</v>
      </c>
      <c r="E136" t="s">
        <v>1326</v>
      </c>
      <c r="F136" t="s">
        <v>1292</v>
      </c>
      <c r="G136" s="532" t="s">
        <v>524</v>
      </c>
      <c r="H136">
        <v>35005</v>
      </c>
      <c r="I136" t="s">
        <v>1327</v>
      </c>
      <c r="J136" t="s">
        <v>1373</v>
      </c>
      <c r="K136" t="s">
        <v>1374</v>
      </c>
      <c r="L136">
        <v>0</v>
      </c>
      <c r="M136">
        <v>11.598019554117</v>
      </c>
      <c r="N136">
        <v>0</v>
      </c>
      <c r="O136">
        <v>0</v>
      </c>
      <c r="P136">
        <v>0</v>
      </c>
      <c r="Q136">
        <v>0</v>
      </c>
      <c r="R136">
        <v>2.8201435370113708</v>
      </c>
      <c r="S136">
        <v>39.907094355804354</v>
      </c>
      <c r="T136">
        <v>0</v>
      </c>
      <c r="U136">
        <v>1000.4975024321202</v>
      </c>
      <c r="W136" s="429">
        <f t="shared" si="3"/>
        <v>2.8201435370113708</v>
      </c>
      <c r="X136" s="429">
        <f t="shared" si="3"/>
        <v>39.907094355804354</v>
      </c>
      <c r="Y136" s="429">
        <f t="shared" si="3"/>
        <v>0</v>
      </c>
      <c r="Z136" s="429">
        <f t="shared" si="2"/>
        <v>1000.4975024321202</v>
      </c>
      <c r="AA136" s="429" t="s">
        <v>1295</v>
      </c>
    </row>
    <row r="137" spans="1:27" x14ac:dyDescent="0.25">
      <c r="A137" t="s">
        <v>149</v>
      </c>
      <c r="B137" t="s">
        <v>1246</v>
      </c>
      <c r="C137" t="s">
        <v>1324</v>
      </c>
      <c r="D137" t="s">
        <v>1325</v>
      </c>
      <c r="E137" t="s">
        <v>1326</v>
      </c>
      <c r="F137" t="s">
        <v>1292</v>
      </c>
      <c r="G137" s="532" t="s">
        <v>524</v>
      </c>
      <c r="H137">
        <v>35015</v>
      </c>
      <c r="I137" t="s">
        <v>552</v>
      </c>
      <c r="J137" t="s">
        <v>1373</v>
      </c>
      <c r="K137" t="s">
        <v>1374</v>
      </c>
      <c r="L137">
        <v>0</v>
      </c>
      <c r="M137">
        <v>181.160395029553</v>
      </c>
      <c r="N137">
        <v>0</v>
      </c>
      <c r="O137">
        <v>0</v>
      </c>
      <c r="P137">
        <v>0</v>
      </c>
      <c r="Q137">
        <v>0</v>
      </c>
      <c r="R137">
        <v>44.050479034040322</v>
      </c>
      <c r="S137">
        <v>623.34650706920399</v>
      </c>
      <c r="T137">
        <v>0</v>
      </c>
      <c r="U137">
        <v>15627.713155764141</v>
      </c>
      <c r="W137" s="429">
        <f t="shared" si="3"/>
        <v>44.050479034040322</v>
      </c>
      <c r="X137" s="429">
        <f t="shared" si="3"/>
        <v>623.34650706920399</v>
      </c>
      <c r="Y137" s="429">
        <f t="shared" si="3"/>
        <v>0</v>
      </c>
      <c r="Z137" s="429">
        <f t="shared" si="2"/>
        <v>15627.713155764141</v>
      </c>
      <c r="AA137" s="429" t="s">
        <v>1295</v>
      </c>
    </row>
    <row r="138" spans="1:27" x14ac:dyDescent="0.25">
      <c r="A138" t="s">
        <v>149</v>
      </c>
      <c r="B138" t="s">
        <v>1246</v>
      </c>
      <c r="C138" t="s">
        <v>1324</v>
      </c>
      <c r="D138" t="s">
        <v>1325</v>
      </c>
      <c r="E138" t="s">
        <v>1326</v>
      </c>
      <c r="F138" t="s">
        <v>1292</v>
      </c>
      <c r="G138" s="532" t="s">
        <v>524</v>
      </c>
      <c r="H138">
        <v>35025</v>
      </c>
      <c r="I138" t="s">
        <v>563</v>
      </c>
      <c r="J138" t="s">
        <v>1373</v>
      </c>
      <c r="K138" t="s">
        <v>1374</v>
      </c>
      <c r="L138">
        <v>0</v>
      </c>
      <c r="M138">
        <v>183.70793689693099</v>
      </c>
      <c r="N138">
        <v>0</v>
      </c>
      <c r="O138">
        <v>0</v>
      </c>
      <c r="P138">
        <v>0</v>
      </c>
      <c r="Q138">
        <v>0</v>
      </c>
      <c r="R138">
        <v>44.669932527719126</v>
      </c>
      <c r="S138">
        <v>632.11222721672186</v>
      </c>
      <c r="T138">
        <v>0</v>
      </c>
      <c r="U138">
        <v>15847.475612945766</v>
      </c>
      <c r="W138" s="429">
        <f t="shared" si="3"/>
        <v>44.669932527719126</v>
      </c>
      <c r="X138" s="429">
        <f t="shared" si="3"/>
        <v>632.11222721672186</v>
      </c>
      <c r="Y138" s="429">
        <f t="shared" si="3"/>
        <v>0</v>
      </c>
      <c r="Z138" s="429">
        <f t="shared" si="2"/>
        <v>15847.475612945766</v>
      </c>
      <c r="AA138" s="429" t="s">
        <v>1295</v>
      </c>
    </row>
    <row r="139" spans="1:27" x14ac:dyDescent="0.25">
      <c r="A139" t="s">
        <v>149</v>
      </c>
      <c r="B139" t="s">
        <v>1246</v>
      </c>
      <c r="C139" t="s">
        <v>1324</v>
      </c>
      <c r="D139" t="s">
        <v>1325</v>
      </c>
      <c r="E139" t="s">
        <v>1326</v>
      </c>
      <c r="F139" t="s">
        <v>1292</v>
      </c>
      <c r="G139" s="532" t="s">
        <v>524</v>
      </c>
      <c r="H139">
        <v>35041</v>
      </c>
      <c r="I139" t="s">
        <v>584</v>
      </c>
      <c r="J139" t="s">
        <v>1373</v>
      </c>
      <c r="K139" t="s">
        <v>1374</v>
      </c>
      <c r="L139">
        <v>0</v>
      </c>
      <c r="M139">
        <v>2.49726143578531</v>
      </c>
      <c r="N139">
        <v>0</v>
      </c>
      <c r="O139">
        <v>0</v>
      </c>
      <c r="P139">
        <v>0</v>
      </c>
      <c r="Q139">
        <v>0</v>
      </c>
      <c r="R139">
        <v>0.6072274378825061</v>
      </c>
      <c r="S139">
        <v>8.5927125130272373</v>
      </c>
      <c r="T139">
        <v>0</v>
      </c>
      <c r="U139">
        <v>215.42504026356343</v>
      </c>
      <c r="W139" s="429">
        <f t="shared" si="3"/>
        <v>0.6072274378825061</v>
      </c>
      <c r="X139" s="429">
        <f t="shared" si="3"/>
        <v>8.5927125130272373</v>
      </c>
      <c r="Y139" s="429">
        <f t="shared" si="3"/>
        <v>0</v>
      </c>
      <c r="Z139" s="429">
        <f t="shared" si="2"/>
        <v>215.42504026356343</v>
      </c>
      <c r="AA139" s="429" t="s">
        <v>1295</v>
      </c>
    </row>
    <row r="140" spans="1:27" x14ac:dyDescent="0.25">
      <c r="A140" t="s">
        <v>149</v>
      </c>
      <c r="B140" t="s">
        <v>1246</v>
      </c>
      <c r="C140" t="s">
        <v>1324</v>
      </c>
      <c r="D140" t="s">
        <v>1325</v>
      </c>
      <c r="E140" t="s">
        <v>1326</v>
      </c>
      <c r="F140" t="s">
        <v>1292</v>
      </c>
      <c r="G140" s="532" t="s">
        <v>524</v>
      </c>
      <c r="H140">
        <v>35005</v>
      </c>
      <c r="I140" t="s">
        <v>1327</v>
      </c>
      <c r="J140" t="s">
        <v>1375</v>
      </c>
      <c r="K140" t="s">
        <v>1374</v>
      </c>
      <c r="L140">
        <v>0</v>
      </c>
      <c r="M140">
        <v>22.467607762215</v>
      </c>
      <c r="N140">
        <v>0</v>
      </c>
      <c r="O140">
        <v>0</v>
      </c>
      <c r="P140">
        <v>0</v>
      </c>
      <c r="Q140">
        <v>0</v>
      </c>
      <c r="R140">
        <v>5.1701841283367038</v>
      </c>
      <c r="S140">
        <v>78.551415516089662</v>
      </c>
      <c r="T140">
        <v>0</v>
      </c>
      <c r="U140">
        <v>1968.9555720305784</v>
      </c>
      <c r="W140" s="429">
        <f t="shared" si="3"/>
        <v>5.1701841283367038</v>
      </c>
      <c r="X140" s="429">
        <f t="shared" si="3"/>
        <v>78.551415516089662</v>
      </c>
      <c r="Y140" s="429">
        <f t="shared" si="3"/>
        <v>0</v>
      </c>
      <c r="Z140" s="429">
        <f t="shared" si="2"/>
        <v>1968.9555720305784</v>
      </c>
      <c r="AA140" s="429" t="s">
        <v>1295</v>
      </c>
    </row>
    <row r="141" spans="1:27" x14ac:dyDescent="0.25">
      <c r="A141" t="s">
        <v>149</v>
      </c>
      <c r="B141" t="s">
        <v>1246</v>
      </c>
      <c r="C141" t="s">
        <v>1324</v>
      </c>
      <c r="D141" t="s">
        <v>1325</v>
      </c>
      <c r="E141" t="s">
        <v>1326</v>
      </c>
      <c r="F141" t="s">
        <v>1292</v>
      </c>
      <c r="G141" s="532" t="s">
        <v>524</v>
      </c>
      <c r="H141">
        <v>35015</v>
      </c>
      <c r="I141" t="s">
        <v>552</v>
      </c>
      <c r="J141" t="s">
        <v>1375</v>
      </c>
      <c r="K141" t="s">
        <v>1374</v>
      </c>
      <c r="L141">
        <v>0</v>
      </c>
      <c r="M141">
        <v>49.060781217739901</v>
      </c>
      <c r="N141">
        <v>0</v>
      </c>
      <c r="O141">
        <v>0</v>
      </c>
      <c r="P141">
        <v>0</v>
      </c>
      <c r="Q141">
        <v>0</v>
      </c>
      <c r="R141">
        <v>11.289732091653347</v>
      </c>
      <c r="S141">
        <v>171.52666415424045</v>
      </c>
      <c r="T141">
        <v>0</v>
      </c>
      <c r="U141">
        <v>4299.4563359476651</v>
      </c>
      <c r="W141" s="429">
        <f t="shared" si="3"/>
        <v>11.289732091653347</v>
      </c>
      <c r="X141" s="429">
        <f t="shared" si="3"/>
        <v>171.52666415424045</v>
      </c>
      <c r="Y141" s="429">
        <f t="shared" si="3"/>
        <v>0</v>
      </c>
      <c r="Z141" s="429">
        <f t="shared" si="2"/>
        <v>4299.4563359476651</v>
      </c>
      <c r="AA141" s="429" t="s">
        <v>1295</v>
      </c>
    </row>
    <row r="142" spans="1:27" x14ac:dyDescent="0.25">
      <c r="A142" t="s">
        <v>149</v>
      </c>
      <c r="B142" t="s">
        <v>1246</v>
      </c>
      <c r="C142" t="s">
        <v>1324</v>
      </c>
      <c r="D142" t="s">
        <v>1325</v>
      </c>
      <c r="E142" t="s">
        <v>1326</v>
      </c>
      <c r="F142" t="s">
        <v>1292</v>
      </c>
      <c r="G142" s="532" t="s">
        <v>524</v>
      </c>
      <c r="H142">
        <v>35025</v>
      </c>
      <c r="I142" t="s">
        <v>563</v>
      </c>
      <c r="J142" t="s">
        <v>1375</v>
      </c>
      <c r="K142" t="s">
        <v>1374</v>
      </c>
      <c r="L142">
        <v>0</v>
      </c>
      <c r="M142">
        <v>38.523863433475299</v>
      </c>
      <c r="N142">
        <v>0</v>
      </c>
      <c r="O142">
        <v>0</v>
      </c>
      <c r="P142">
        <v>0</v>
      </c>
      <c r="Q142">
        <v>0</v>
      </c>
      <c r="R142">
        <v>8.865005540150527</v>
      </c>
      <c r="S142">
        <v>134.68741469384108</v>
      </c>
      <c r="T142">
        <v>0</v>
      </c>
      <c r="U142">
        <v>3376.0503728861772</v>
      </c>
      <c r="W142" s="429">
        <f t="shared" si="3"/>
        <v>8.865005540150527</v>
      </c>
      <c r="X142" s="429">
        <f t="shared" si="3"/>
        <v>134.68741469384108</v>
      </c>
      <c r="Y142" s="429">
        <f t="shared" si="3"/>
        <v>0</v>
      </c>
      <c r="Z142" s="429">
        <f t="shared" si="2"/>
        <v>3376.0503728861772</v>
      </c>
      <c r="AA142" s="429" t="s">
        <v>1295</v>
      </c>
    </row>
    <row r="143" spans="1:27" x14ac:dyDescent="0.25">
      <c r="A143" t="s">
        <v>149</v>
      </c>
      <c r="B143" t="s">
        <v>1246</v>
      </c>
      <c r="C143" t="s">
        <v>1324</v>
      </c>
      <c r="D143" t="s">
        <v>1325</v>
      </c>
      <c r="E143" t="s">
        <v>1326</v>
      </c>
      <c r="F143" t="s">
        <v>1292</v>
      </c>
      <c r="G143" s="532" t="s">
        <v>524</v>
      </c>
      <c r="H143">
        <v>35041</v>
      </c>
      <c r="I143" t="s">
        <v>584</v>
      </c>
      <c r="J143" t="s">
        <v>1375</v>
      </c>
      <c r="K143" t="s">
        <v>1374</v>
      </c>
      <c r="L143">
        <v>0</v>
      </c>
      <c r="M143">
        <v>0.65042702372003602</v>
      </c>
      <c r="N143">
        <v>0</v>
      </c>
      <c r="O143">
        <v>0</v>
      </c>
      <c r="P143">
        <v>0</v>
      </c>
      <c r="Q143">
        <v>0</v>
      </c>
      <c r="R143">
        <v>0.14967447848782847</v>
      </c>
      <c r="S143">
        <v>2.2740277444690968</v>
      </c>
      <c r="T143">
        <v>0</v>
      </c>
      <c r="U143">
        <v>57.000368090215254</v>
      </c>
      <c r="W143" s="429">
        <f t="shared" si="3"/>
        <v>0.14967447848782847</v>
      </c>
      <c r="X143" s="429">
        <f t="shared" si="3"/>
        <v>2.2740277444690968</v>
      </c>
      <c r="Y143" s="429">
        <f t="shared" si="3"/>
        <v>0</v>
      </c>
      <c r="Z143" s="429">
        <f t="shared" si="2"/>
        <v>57.000368090215254</v>
      </c>
      <c r="AA143" s="429" t="s">
        <v>1295</v>
      </c>
    </row>
    <row r="144" spans="1:27" x14ac:dyDescent="0.25">
      <c r="A144" t="s">
        <v>149</v>
      </c>
      <c r="B144" t="s">
        <v>1246</v>
      </c>
      <c r="C144" t="s">
        <v>1324</v>
      </c>
      <c r="D144" t="s">
        <v>1325</v>
      </c>
      <c r="E144" t="s">
        <v>1326</v>
      </c>
      <c r="F144" t="s">
        <v>1292</v>
      </c>
      <c r="G144" s="532" t="s">
        <v>524</v>
      </c>
      <c r="H144">
        <v>35005</v>
      </c>
      <c r="I144" t="s">
        <v>1327</v>
      </c>
      <c r="J144" t="s">
        <v>1330</v>
      </c>
      <c r="K144" t="s">
        <v>1376</v>
      </c>
      <c r="L144">
        <v>0</v>
      </c>
      <c r="M144">
        <v>0</v>
      </c>
      <c r="N144">
        <v>0</v>
      </c>
      <c r="O144">
        <v>0</v>
      </c>
      <c r="P144">
        <v>0</v>
      </c>
      <c r="Q144">
        <v>0</v>
      </c>
      <c r="R144">
        <v>0</v>
      </c>
      <c r="S144">
        <v>0</v>
      </c>
      <c r="T144">
        <v>0</v>
      </c>
      <c r="U144">
        <v>0</v>
      </c>
      <c r="W144" s="429">
        <f t="shared" si="3"/>
        <v>0</v>
      </c>
      <c r="X144" s="429">
        <f t="shared" si="3"/>
        <v>0</v>
      </c>
      <c r="Y144" s="429">
        <f t="shared" si="3"/>
        <v>0</v>
      </c>
      <c r="Z144" s="429">
        <f t="shared" si="2"/>
        <v>0</v>
      </c>
      <c r="AA144" s="429" t="s">
        <v>1296</v>
      </c>
    </row>
    <row r="145" spans="1:27" x14ac:dyDescent="0.25">
      <c r="A145" t="s">
        <v>149</v>
      </c>
      <c r="B145" t="s">
        <v>1246</v>
      </c>
      <c r="C145" t="s">
        <v>1324</v>
      </c>
      <c r="D145" t="s">
        <v>1325</v>
      </c>
      <c r="E145" t="s">
        <v>1326</v>
      </c>
      <c r="F145" t="s">
        <v>1292</v>
      </c>
      <c r="G145" s="532" t="s">
        <v>524</v>
      </c>
      <c r="H145">
        <v>35015</v>
      </c>
      <c r="I145" t="s">
        <v>552</v>
      </c>
      <c r="J145" t="s">
        <v>1330</v>
      </c>
      <c r="K145" t="s">
        <v>1376</v>
      </c>
      <c r="L145">
        <v>0</v>
      </c>
      <c r="M145">
        <v>0</v>
      </c>
      <c r="N145">
        <v>0</v>
      </c>
      <c r="O145">
        <v>0</v>
      </c>
      <c r="P145">
        <v>0</v>
      </c>
      <c r="Q145">
        <v>0</v>
      </c>
      <c r="R145">
        <v>0</v>
      </c>
      <c r="S145">
        <v>0</v>
      </c>
      <c r="T145">
        <v>0</v>
      </c>
      <c r="U145">
        <v>0</v>
      </c>
      <c r="W145" s="429">
        <f t="shared" si="3"/>
        <v>0</v>
      </c>
      <c r="X145" s="429">
        <f t="shared" si="3"/>
        <v>0</v>
      </c>
      <c r="Y145" s="429">
        <f t="shared" si="3"/>
        <v>0</v>
      </c>
      <c r="Z145" s="429">
        <f t="shared" si="2"/>
        <v>0</v>
      </c>
      <c r="AA145" s="429" t="s">
        <v>1296</v>
      </c>
    </row>
    <row r="146" spans="1:27" x14ac:dyDescent="0.25">
      <c r="A146" t="s">
        <v>149</v>
      </c>
      <c r="B146" t="s">
        <v>1246</v>
      </c>
      <c r="C146" t="s">
        <v>1324</v>
      </c>
      <c r="D146" t="s">
        <v>1325</v>
      </c>
      <c r="E146" t="s">
        <v>1326</v>
      </c>
      <c r="F146" t="s">
        <v>1292</v>
      </c>
      <c r="G146" s="532" t="s">
        <v>524</v>
      </c>
      <c r="H146">
        <v>35025</v>
      </c>
      <c r="I146" t="s">
        <v>563</v>
      </c>
      <c r="J146" t="s">
        <v>1330</v>
      </c>
      <c r="K146" t="s">
        <v>1376</v>
      </c>
      <c r="L146">
        <v>0</v>
      </c>
      <c r="M146">
        <v>0</v>
      </c>
      <c r="N146">
        <v>0</v>
      </c>
      <c r="O146">
        <v>0</v>
      </c>
      <c r="P146">
        <v>0</v>
      </c>
      <c r="Q146">
        <v>0</v>
      </c>
      <c r="R146">
        <v>0</v>
      </c>
      <c r="S146">
        <v>0</v>
      </c>
      <c r="T146">
        <v>0</v>
      </c>
      <c r="U146">
        <v>0</v>
      </c>
      <c r="W146" s="429">
        <f t="shared" si="3"/>
        <v>0</v>
      </c>
      <c r="X146" s="429">
        <f t="shared" si="3"/>
        <v>0</v>
      </c>
      <c r="Y146" s="429">
        <f t="shared" si="3"/>
        <v>0</v>
      </c>
      <c r="Z146" s="429">
        <f t="shared" si="2"/>
        <v>0</v>
      </c>
      <c r="AA146" s="429" t="s">
        <v>1296</v>
      </c>
    </row>
    <row r="147" spans="1:27" x14ac:dyDescent="0.25">
      <c r="A147" t="s">
        <v>149</v>
      </c>
      <c r="B147" t="s">
        <v>1246</v>
      </c>
      <c r="C147" t="s">
        <v>1324</v>
      </c>
      <c r="D147" t="s">
        <v>1325</v>
      </c>
      <c r="E147" t="s">
        <v>1326</v>
      </c>
      <c r="F147" t="s">
        <v>1292</v>
      </c>
      <c r="G147" s="532" t="s">
        <v>524</v>
      </c>
      <c r="H147">
        <v>35041</v>
      </c>
      <c r="I147" t="s">
        <v>584</v>
      </c>
      <c r="J147" t="s">
        <v>1330</v>
      </c>
      <c r="K147" t="s">
        <v>1376</v>
      </c>
      <c r="L147">
        <v>0</v>
      </c>
      <c r="M147">
        <v>0</v>
      </c>
      <c r="N147">
        <v>0</v>
      </c>
      <c r="O147">
        <v>0</v>
      </c>
      <c r="P147">
        <v>0</v>
      </c>
      <c r="Q147">
        <v>0</v>
      </c>
      <c r="R147">
        <v>0</v>
      </c>
      <c r="S147">
        <v>0</v>
      </c>
      <c r="T147">
        <v>0</v>
      </c>
      <c r="U147">
        <v>0</v>
      </c>
      <c r="W147" s="429">
        <f t="shared" si="3"/>
        <v>0</v>
      </c>
      <c r="X147" s="429">
        <f t="shared" si="3"/>
        <v>0</v>
      </c>
      <c r="Y147" s="429">
        <f t="shared" si="3"/>
        <v>0</v>
      </c>
      <c r="Z147" s="429">
        <f t="shared" si="2"/>
        <v>0</v>
      </c>
      <c r="AA147" s="429" t="s">
        <v>1296</v>
      </c>
    </row>
    <row r="148" spans="1:27" x14ac:dyDescent="0.25">
      <c r="A148" t="s">
        <v>149</v>
      </c>
      <c r="B148" t="s">
        <v>1246</v>
      </c>
      <c r="C148" t="s">
        <v>1324</v>
      </c>
      <c r="D148" t="s">
        <v>1325</v>
      </c>
      <c r="E148" t="s">
        <v>1326</v>
      </c>
      <c r="F148" t="s">
        <v>1292</v>
      </c>
      <c r="G148" s="532" t="s">
        <v>524</v>
      </c>
      <c r="H148">
        <v>35005</v>
      </c>
      <c r="I148" t="s">
        <v>1327</v>
      </c>
      <c r="J148" t="s">
        <v>1348</v>
      </c>
      <c r="K148" t="s">
        <v>1376</v>
      </c>
      <c r="L148">
        <v>0</v>
      </c>
      <c r="M148">
        <v>0</v>
      </c>
      <c r="N148">
        <v>0</v>
      </c>
      <c r="O148">
        <v>0</v>
      </c>
      <c r="P148">
        <v>0</v>
      </c>
      <c r="Q148">
        <v>0</v>
      </c>
      <c r="R148">
        <v>0</v>
      </c>
      <c r="S148">
        <v>0</v>
      </c>
      <c r="T148">
        <v>0</v>
      </c>
      <c r="U148">
        <v>0</v>
      </c>
      <c r="W148" s="429">
        <f t="shared" si="3"/>
        <v>0</v>
      </c>
      <c r="X148" s="429">
        <f t="shared" si="3"/>
        <v>0</v>
      </c>
      <c r="Y148" s="429">
        <f t="shared" si="3"/>
        <v>0</v>
      </c>
      <c r="Z148" s="429">
        <f t="shared" si="2"/>
        <v>0</v>
      </c>
      <c r="AA148" s="429" t="s">
        <v>1296</v>
      </c>
    </row>
    <row r="149" spans="1:27" x14ac:dyDescent="0.25">
      <c r="A149" t="s">
        <v>149</v>
      </c>
      <c r="B149" t="s">
        <v>1246</v>
      </c>
      <c r="C149" t="s">
        <v>1324</v>
      </c>
      <c r="D149" t="s">
        <v>1325</v>
      </c>
      <c r="E149" t="s">
        <v>1326</v>
      </c>
      <c r="F149" t="s">
        <v>1292</v>
      </c>
      <c r="G149" s="532" t="s">
        <v>524</v>
      </c>
      <c r="H149">
        <v>35015</v>
      </c>
      <c r="I149" t="s">
        <v>552</v>
      </c>
      <c r="J149" t="s">
        <v>1348</v>
      </c>
      <c r="K149" t="s">
        <v>1376</v>
      </c>
      <c r="L149">
        <v>0</v>
      </c>
      <c r="M149">
        <v>0</v>
      </c>
      <c r="N149">
        <v>0</v>
      </c>
      <c r="O149">
        <v>0</v>
      </c>
      <c r="P149">
        <v>0</v>
      </c>
      <c r="Q149">
        <v>0</v>
      </c>
      <c r="R149">
        <v>0</v>
      </c>
      <c r="S149">
        <v>0</v>
      </c>
      <c r="T149">
        <v>0</v>
      </c>
      <c r="U149">
        <v>0</v>
      </c>
      <c r="W149" s="429">
        <f t="shared" si="3"/>
        <v>0</v>
      </c>
      <c r="X149" s="429">
        <f t="shared" si="3"/>
        <v>0</v>
      </c>
      <c r="Y149" s="429">
        <f t="shared" si="3"/>
        <v>0</v>
      </c>
      <c r="Z149" s="429">
        <f t="shared" si="2"/>
        <v>0</v>
      </c>
      <c r="AA149" s="429" t="s">
        <v>1296</v>
      </c>
    </row>
    <row r="150" spans="1:27" x14ac:dyDescent="0.25">
      <c r="A150" t="s">
        <v>149</v>
      </c>
      <c r="B150" t="s">
        <v>1246</v>
      </c>
      <c r="C150" t="s">
        <v>1324</v>
      </c>
      <c r="D150" t="s">
        <v>1325</v>
      </c>
      <c r="E150" t="s">
        <v>1326</v>
      </c>
      <c r="F150" t="s">
        <v>1292</v>
      </c>
      <c r="G150" s="532" t="s">
        <v>524</v>
      </c>
      <c r="H150">
        <v>35025</v>
      </c>
      <c r="I150" t="s">
        <v>563</v>
      </c>
      <c r="J150" t="s">
        <v>1348</v>
      </c>
      <c r="K150" t="s">
        <v>1376</v>
      </c>
      <c r="L150">
        <v>0</v>
      </c>
      <c r="M150">
        <v>0</v>
      </c>
      <c r="N150">
        <v>0</v>
      </c>
      <c r="O150">
        <v>0</v>
      </c>
      <c r="P150">
        <v>0</v>
      </c>
      <c r="Q150">
        <v>0</v>
      </c>
      <c r="R150">
        <v>0</v>
      </c>
      <c r="S150">
        <v>0</v>
      </c>
      <c r="T150">
        <v>0</v>
      </c>
      <c r="U150">
        <v>0</v>
      </c>
      <c r="W150" s="429">
        <f t="shared" si="3"/>
        <v>0</v>
      </c>
      <c r="X150" s="429">
        <f t="shared" si="3"/>
        <v>0</v>
      </c>
      <c r="Y150" s="429">
        <f t="shared" si="3"/>
        <v>0</v>
      </c>
      <c r="Z150" s="429">
        <f t="shared" si="2"/>
        <v>0</v>
      </c>
      <c r="AA150" s="429" t="s">
        <v>1296</v>
      </c>
    </row>
    <row r="151" spans="1:27" x14ac:dyDescent="0.25">
      <c r="A151" t="s">
        <v>149</v>
      </c>
      <c r="B151" t="s">
        <v>1246</v>
      </c>
      <c r="C151" t="s">
        <v>1324</v>
      </c>
      <c r="D151" t="s">
        <v>1325</v>
      </c>
      <c r="E151" t="s">
        <v>1326</v>
      </c>
      <c r="F151" t="s">
        <v>1292</v>
      </c>
      <c r="G151" s="532" t="s">
        <v>524</v>
      </c>
      <c r="H151">
        <v>35041</v>
      </c>
      <c r="I151" t="s">
        <v>584</v>
      </c>
      <c r="J151" t="s">
        <v>1348</v>
      </c>
      <c r="K151" t="s">
        <v>1376</v>
      </c>
      <c r="L151">
        <v>0</v>
      </c>
      <c r="M151">
        <v>0</v>
      </c>
      <c r="N151">
        <v>0</v>
      </c>
      <c r="O151">
        <v>0</v>
      </c>
      <c r="P151">
        <v>0</v>
      </c>
      <c r="Q151">
        <v>0</v>
      </c>
      <c r="R151">
        <v>0</v>
      </c>
      <c r="S151">
        <v>0</v>
      </c>
      <c r="T151">
        <v>0</v>
      </c>
      <c r="U151">
        <v>0</v>
      </c>
      <c r="W151" s="429">
        <f t="shared" si="3"/>
        <v>0</v>
      </c>
      <c r="X151" s="429">
        <f t="shared" si="3"/>
        <v>0</v>
      </c>
      <c r="Y151" s="429">
        <f t="shared" si="3"/>
        <v>0</v>
      </c>
      <c r="Z151" s="429">
        <f t="shared" si="2"/>
        <v>0</v>
      </c>
      <c r="AA151" s="429" t="s">
        <v>1296</v>
      </c>
    </row>
    <row r="152" spans="1:27" x14ac:dyDescent="0.25">
      <c r="A152" t="s">
        <v>149</v>
      </c>
      <c r="B152" t="s">
        <v>1246</v>
      </c>
      <c r="C152" t="s">
        <v>1324</v>
      </c>
      <c r="D152" t="s">
        <v>1325</v>
      </c>
      <c r="E152" t="s">
        <v>1326</v>
      </c>
      <c r="F152" t="s">
        <v>1292</v>
      </c>
      <c r="G152" s="532" t="s">
        <v>524</v>
      </c>
      <c r="H152">
        <v>35005</v>
      </c>
      <c r="I152" t="s">
        <v>1327</v>
      </c>
      <c r="J152" t="s">
        <v>1377</v>
      </c>
      <c r="K152" t="s">
        <v>1378</v>
      </c>
      <c r="L152">
        <v>0</v>
      </c>
      <c r="M152">
        <v>0</v>
      </c>
      <c r="N152">
        <v>0</v>
      </c>
      <c r="O152">
        <v>0</v>
      </c>
      <c r="P152">
        <v>0</v>
      </c>
      <c r="Q152">
        <v>0</v>
      </c>
      <c r="R152">
        <v>0</v>
      </c>
      <c r="S152">
        <v>0</v>
      </c>
      <c r="T152">
        <v>0</v>
      </c>
      <c r="U152">
        <v>0</v>
      </c>
      <c r="W152" s="429">
        <f t="shared" si="3"/>
        <v>0</v>
      </c>
      <c r="X152" s="429">
        <f t="shared" si="3"/>
        <v>0</v>
      </c>
      <c r="Y152" s="429">
        <f t="shared" si="3"/>
        <v>0</v>
      </c>
      <c r="Z152" s="429">
        <f t="shared" si="2"/>
        <v>0</v>
      </c>
      <c r="AA152" s="429" t="s">
        <v>1295</v>
      </c>
    </row>
    <row r="153" spans="1:27" x14ac:dyDescent="0.25">
      <c r="A153" t="s">
        <v>149</v>
      </c>
      <c r="B153" t="s">
        <v>1246</v>
      </c>
      <c r="C153" t="s">
        <v>1324</v>
      </c>
      <c r="D153" t="s">
        <v>1325</v>
      </c>
      <c r="E153" t="s">
        <v>1326</v>
      </c>
      <c r="F153" t="s">
        <v>1292</v>
      </c>
      <c r="G153" s="532" t="s">
        <v>524</v>
      </c>
      <c r="H153">
        <v>35015</v>
      </c>
      <c r="I153" t="s">
        <v>552</v>
      </c>
      <c r="J153" t="s">
        <v>1377</v>
      </c>
      <c r="K153" t="s">
        <v>1378</v>
      </c>
      <c r="L153">
        <v>0</v>
      </c>
      <c r="M153">
        <v>0</v>
      </c>
      <c r="N153">
        <v>0</v>
      </c>
      <c r="O153">
        <v>0</v>
      </c>
      <c r="P153">
        <v>0</v>
      </c>
      <c r="Q153">
        <v>0</v>
      </c>
      <c r="R153">
        <v>0</v>
      </c>
      <c r="S153">
        <v>0</v>
      </c>
      <c r="T153">
        <v>0</v>
      </c>
      <c r="U153">
        <v>0</v>
      </c>
      <c r="W153" s="429">
        <f t="shared" si="3"/>
        <v>0</v>
      </c>
      <c r="X153" s="429">
        <f t="shared" si="3"/>
        <v>0</v>
      </c>
      <c r="Y153" s="429">
        <f t="shared" si="3"/>
        <v>0</v>
      </c>
      <c r="Z153" s="429">
        <f t="shared" si="2"/>
        <v>0</v>
      </c>
      <c r="AA153" s="429" t="s">
        <v>1295</v>
      </c>
    </row>
    <row r="154" spans="1:27" x14ac:dyDescent="0.25">
      <c r="A154" t="s">
        <v>149</v>
      </c>
      <c r="B154" t="s">
        <v>1246</v>
      </c>
      <c r="C154" t="s">
        <v>1324</v>
      </c>
      <c r="D154" t="s">
        <v>1325</v>
      </c>
      <c r="E154" t="s">
        <v>1326</v>
      </c>
      <c r="F154" t="s">
        <v>1292</v>
      </c>
      <c r="G154" s="532" t="s">
        <v>524</v>
      </c>
      <c r="H154">
        <v>35025</v>
      </c>
      <c r="I154" t="s">
        <v>563</v>
      </c>
      <c r="J154" t="s">
        <v>1377</v>
      </c>
      <c r="K154" t="s">
        <v>1378</v>
      </c>
      <c r="L154">
        <v>0</v>
      </c>
      <c r="M154">
        <v>0</v>
      </c>
      <c r="N154">
        <v>0</v>
      </c>
      <c r="O154">
        <v>0</v>
      </c>
      <c r="P154">
        <v>0</v>
      </c>
      <c r="Q154">
        <v>0</v>
      </c>
      <c r="R154">
        <v>0</v>
      </c>
      <c r="S154">
        <v>0</v>
      </c>
      <c r="T154">
        <v>0</v>
      </c>
      <c r="U154">
        <v>0</v>
      </c>
      <c r="W154" s="429">
        <f t="shared" si="3"/>
        <v>0</v>
      </c>
      <c r="X154" s="429">
        <f t="shared" si="3"/>
        <v>0</v>
      </c>
      <c r="Y154" s="429">
        <f t="shared" si="3"/>
        <v>0</v>
      </c>
      <c r="Z154" s="429">
        <f t="shared" si="2"/>
        <v>0</v>
      </c>
      <c r="AA154" s="429" t="s">
        <v>1295</v>
      </c>
    </row>
    <row r="155" spans="1:27" x14ac:dyDescent="0.25">
      <c r="A155" t="s">
        <v>149</v>
      </c>
      <c r="B155" t="s">
        <v>1246</v>
      </c>
      <c r="C155" t="s">
        <v>1324</v>
      </c>
      <c r="D155" t="s">
        <v>1325</v>
      </c>
      <c r="E155" t="s">
        <v>1326</v>
      </c>
      <c r="F155" t="s">
        <v>1292</v>
      </c>
      <c r="G155" s="532" t="s">
        <v>524</v>
      </c>
      <c r="H155">
        <v>35041</v>
      </c>
      <c r="I155" t="s">
        <v>584</v>
      </c>
      <c r="J155" t="s">
        <v>1377</v>
      </c>
      <c r="K155" t="s">
        <v>1378</v>
      </c>
      <c r="L155">
        <v>0</v>
      </c>
      <c r="M155">
        <v>0</v>
      </c>
      <c r="N155">
        <v>0</v>
      </c>
      <c r="O155">
        <v>0</v>
      </c>
      <c r="P155">
        <v>0</v>
      </c>
      <c r="Q155">
        <v>0</v>
      </c>
      <c r="R155">
        <v>0</v>
      </c>
      <c r="S155">
        <v>0</v>
      </c>
      <c r="T155">
        <v>0</v>
      </c>
      <c r="U155">
        <v>0</v>
      </c>
      <c r="W155" s="429">
        <f t="shared" si="3"/>
        <v>0</v>
      </c>
      <c r="X155" s="429">
        <f t="shared" si="3"/>
        <v>0</v>
      </c>
      <c r="Y155" s="429">
        <f t="shared" si="3"/>
        <v>0</v>
      </c>
      <c r="Z155" s="429">
        <f t="shared" si="2"/>
        <v>0</v>
      </c>
      <c r="AA155" s="429" t="s">
        <v>1295</v>
      </c>
    </row>
    <row r="156" spans="1:27" x14ac:dyDescent="0.25">
      <c r="A156" t="s">
        <v>149</v>
      </c>
      <c r="B156" t="s">
        <v>1246</v>
      </c>
      <c r="C156" t="s">
        <v>1324</v>
      </c>
      <c r="D156" t="s">
        <v>1325</v>
      </c>
      <c r="E156" t="s">
        <v>1326</v>
      </c>
      <c r="F156" t="s">
        <v>1292</v>
      </c>
      <c r="G156" s="532" t="s">
        <v>524</v>
      </c>
      <c r="H156">
        <v>35005</v>
      </c>
      <c r="I156" t="s">
        <v>1327</v>
      </c>
      <c r="J156" t="s">
        <v>1377</v>
      </c>
      <c r="K156" t="s">
        <v>1378</v>
      </c>
      <c r="L156">
        <v>0</v>
      </c>
      <c r="M156">
        <v>0</v>
      </c>
      <c r="N156">
        <v>0</v>
      </c>
      <c r="O156">
        <v>0</v>
      </c>
      <c r="P156">
        <v>0</v>
      </c>
      <c r="Q156">
        <v>0</v>
      </c>
      <c r="R156">
        <v>0</v>
      </c>
      <c r="S156">
        <v>0</v>
      </c>
      <c r="T156">
        <v>0</v>
      </c>
      <c r="U156">
        <v>0</v>
      </c>
      <c r="W156" s="429">
        <f t="shared" si="3"/>
        <v>0</v>
      </c>
      <c r="X156" s="429">
        <f t="shared" si="3"/>
        <v>0</v>
      </c>
      <c r="Y156" s="429">
        <f t="shared" si="3"/>
        <v>0</v>
      </c>
      <c r="Z156" s="429">
        <f t="shared" si="2"/>
        <v>0</v>
      </c>
      <c r="AA156" s="429" t="s">
        <v>1295</v>
      </c>
    </row>
    <row r="157" spans="1:27" x14ac:dyDescent="0.25">
      <c r="A157" t="s">
        <v>149</v>
      </c>
      <c r="B157" t="s">
        <v>1246</v>
      </c>
      <c r="C157" t="s">
        <v>1324</v>
      </c>
      <c r="D157" t="s">
        <v>1325</v>
      </c>
      <c r="E157" t="s">
        <v>1326</v>
      </c>
      <c r="F157" t="s">
        <v>1292</v>
      </c>
      <c r="G157" s="532" t="s">
        <v>524</v>
      </c>
      <c r="H157">
        <v>35015</v>
      </c>
      <c r="I157" t="s">
        <v>552</v>
      </c>
      <c r="J157" t="s">
        <v>1377</v>
      </c>
      <c r="K157" t="s">
        <v>1378</v>
      </c>
      <c r="L157">
        <v>0</v>
      </c>
      <c r="M157">
        <v>0</v>
      </c>
      <c r="N157">
        <v>0</v>
      </c>
      <c r="O157">
        <v>0</v>
      </c>
      <c r="P157">
        <v>0</v>
      </c>
      <c r="Q157">
        <v>0</v>
      </c>
      <c r="R157">
        <v>0</v>
      </c>
      <c r="S157">
        <v>0</v>
      </c>
      <c r="T157">
        <v>0</v>
      </c>
      <c r="U157">
        <v>0</v>
      </c>
      <c r="W157" s="429">
        <f t="shared" si="3"/>
        <v>0</v>
      </c>
      <c r="X157" s="429">
        <f t="shared" si="3"/>
        <v>0</v>
      </c>
      <c r="Y157" s="429">
        <f t="shared" si="3"/>
        <v>0</v>
      </c>
      <c r="Z157" s="429">
        <f t="shared" si="2"/>
        <v>0</v>
      </c>
      <c r="AA157" s="429" t="s">
        <v>1295</v>
      </c>
    </row>
    <row r="158" spans="1:27" x14ac:dyDescent="0.25">
      <c r="A158" t="s">
        <v>149</v>
      </c>
      <c r="B158" t="s">
        <v>1246</v>
      </c>
      <c r="C158" t="s">
        <v>1324</v>
      </c>
      <c r="D158" t="s">
        <v>1325</v>
      </c>
      <c r="E158" t="s">
        <v>1326</v>
      </c>
      <c r="F158" t="s">
        <v>1292</v>
      </c>
      <c r="G158" s="532" t="s">
        <v>524</v>
      </c>
      <c r="H158">
        <v>35025</v>
      </c>
      <c r="I158" t="s">
        <v>563</v>
      </c>
      <c r="J158" t="s">
        <v>1377</v>
      </c>
      <c r="K158" t="s">
        <v>1378</v>
      </c>
      <c r="L158">
        <v>0</v>
      </c>
      <c r="M158">
        <v>0</v>
      </c>
      <c r="N158">
        <v>0</v>
      </c>
      <c r="O158">
        <v>0</v>
      </c>
      <c r="P158">
        <v>0</v>
      </c>
      <c r="Q158">
        <v>0</v>
      </c>
      <c r="R158">
        <v>0</v>
      </c>
      <c r="S158">
        <v>0</v>
      </c>
      <c r="T158">
        <v>0</v>
      </c>
      <c r="U158">
        <v>0</v>
      </c>
      <c r="W158" s="429">
        <f t="shared" si="3"/>
        <v>0</v>
      </c>
      <c r="X158" s="429">
        <f t="shared" si="3"/>
        <v>0</v>
      </c>
      <c r="Y158" s="429">
        <f t="shared" si="3"/>
        <v>0</v>
      </c>
      <c r="Z158" s="429">
        <f t="shared" si="2"/>
        <v>0</v>
      </c>
      <c r="AA158" s="429" t="s">
        <v>1295</v>
      </c>
    </row>
    <row r="159" spans="1:27" x14ac:dyDescent="0.25">
      <c r="A159" t="s">
        <v>149</v>
      </c>
      <c r="B159" t="s">
        <v>1246</v>
      </c>
      <c r="C159" t="s">
        <v>1324</v>
      </c>
      <c r="D159" t="s">
        <v>1325</v>
      </c>
      <c r="E159" t="s">
        <v>1326</v>
      </c>
      <c r="F159" t="s">
        <v>1292</v>
      </c>
      <c r="G159" s="532" t="s">
        <v>524</v>
      </c>
      <c r="H159">
        <v>35041</v>
      </c>
      <c r="I159" t="s">
        <v>584</v>
      </c>
      <c r="J159" t="s">
        <v>1377</v>
      </c>
      <c r="K159" t="s">
        <v>1378</v>
      </c>
      <c r="L159">
        <v>0</v>
      </c>
      <c r="M159">
        <v>0</v>
      </c>
      <c r="N159">
        <v>0</v>
      </c>
      <c r="O159">
        <v>0</v>
      </c>
      <c r="P159">
        <v>0</v>
      </c>
      <c r="Q159">
        <v>0</v>
      </c>
      <c r="R159">
        <v>0</v>
      </c>
      <c r="S159">
        <v>0</v>
      </c>
      <c r="T159">
        <v>0</v>
      </c>
      <c r="U159">
        <v>0</v>
      </c>
      <c r="W159" s="429">
        <f t="shared" si="3"/>
        <v>0</v>
      </c>
      <c r="X159" s="429">
        <f t="shared" si="3"/>
        <v>0</v>
      </c>
      <c r="Y159" s="429">
        <f t="shared" si="3"/>
        <v>0</v>
      </c>
      <c r="Z159" s="429">
        <f t="shared" si="2"/>
        <v>0</v>
      </c>
      <c r="AA159" s="429" t="s">
        <v>1295</v>
      </c>
    </row>
    <row r="160" spans="1:27" x14ac:dyDescent="0.25">
      <c r="A160" t="s">
        <v>149</v>
      </c>
      <c r="B160" t="s">
        <v>1246</v>
      </c>
      <c r="C160" t="s">
        <v>1324</v>
      </c>
      <c r="D160" t="s">
        <v>1325</v>
      </c>
      <c r="E160" t="s">
        <v>1326</v>
      </c>
      <c r="F160" t="s">
        <v>1292</v>
      </c>
      <c r="G160" s="532" t="s">
        <v>524</v>
      </c>
      <c r="H160">
        <v>35005</v>
      </c>
      <c r="I160" t="s">
        <v>1327</v>
      </c>
      <c r="J160" t="s">
        <v>1377</v>
      </c>
      <c r="K160" t="s">
        <v>1379</v>
      </c>
      <c r="L160">
        <v>0</v>
      </c>
      <c r="M160">
        <v>0</v>
      </c>
      <c r="N160">
        <v>0</v>
      </c>
      <c r="O160">
        <v>0</v>
      </c>
      <c r="P160">
        <v>0</v>
      </c>
      <c r="Q160">
        <v>0</v>
      </c>
      <c r="R160">
        <v>0</v>
      </c>
      <c r="S160">
        <v>0</v>
      </c>
      <c r="T160">
        <v>0</v>
      </c>
      <c r="U160">
        <v>0</v>
      </c>
      <c r="W160" s="429">
        <f t="shared" si="3"/>
        <v>0</v>
      </c>
      <c r="X160" s="429">
        <f t="shared" si="3"/>
        <v>0</v>
      </c>
      <c r="Y160" s="429">
        <f t="shared" si="3"/>
        <v>0</v>
      </c>
      <c r="Z160" s="429">
        <f t="shared" si="3"/>
        <v>0</v>
      </c>
      <c r="AA160" s="429" t="s">
        <v>1296</v>
      </c>
    </row>
    <row r="161" spans="1:27" x14ac:dyDescent="0.25">
      <c r="A161" t="s">
        <v>149</v>
      </c>
      <c r="B161" t="s">
        <v>1246</v>
      </c>
      <c r="C161" t="s">
        <v>1324</v>
      </c>
      <c r="D161" t="s">
        <v>1325</v>
      </c>
      <c r="E161" t="s">
        <v>1326</v>
      </c>
      <c r="F161" t="s">
        <v>1292</v>
      </c>
      <c r="G161" s="532" t="s">
        <v>524</v>
      </c>
      <c r="H161">
        <v>35015</v>
      </c>
      <c r="I161" t="s">
        <v>552</v>
      </c>
      <c r="J161" t="s">
        <v>1377</v>
      </c>
      <c r="K161" t="s">
        <v>1379</v>
      </c>
      <c r="L161">
        <v>0</v>
      </c>
      <c r="M161">
        <v>0</v>
      </c>
      <c r="N161">
        <v>0</v>
      </c>
      <c r="O161">
        <v>0</v>
      </c>
      <c r="P161">
        <v>0</v>
      </c>
      <c r="Q161">
        <v>0</v>
      </c>
      <c r="R161">
        <v>0</v>
      </c>
      <c r="S161">
        <v>0</v>
      </c>
      <c r="T161">
        <v>0</v>
      </c>
      <c r="U161">
        <v>0</v>
      </c>
      <c r="W161" s="429">
        <f t="shared" ref="W161:Z224" si="4">IFERROR(R161*1,0)</f>
        <v>0</v>
      </c>
      <c r="X161" s="429">
        <f t="shared" si="4"/>
        <v>0</v>
      </c>
      <c r="Y161" s="429">
        <f t="shared" si="4"/>
        <v>0</v>
      </c>
      <c r="Z161" s="429">
        <f t="shared" si="4"/>
        <v>0</v>
      </c>
      <c r="AA161" s="429" t="s">
        <v>1296</v>
      </c>
    </row>
    <row r="162" spans="1:27" x14ac:dyDescent="0.25">
      <c r="A162" t="s">
        <v>149</v>
      </c>
      <c r="B162" t="s">
        <v>1246</v>
      </c>
      <c r="C162" t="s">
        <v>1324</v>
      </c>
      <c r="D162" t="s">
        <v>1325</v>
      </c>
      <c r="E162" t="s">
        <v>1326</v>
      </c>
      <c r="F162" t="s">
        <v>1292</v>
      </c>
      <c r="G162" s="532" t="s">
        <v>524</v>
      </c>
      <c r="H162">
        <v>35025</v>
      </c>
      <c r="I162" t="s">
        <v>563</v>
      </c>
      <c r="J162" t="s">
        <v>1377</v>
      </c>
      <c r="K162" t="s">
        <v>1379</v>
      </c>
      <c r="L162">
        <v>0</v>
      </c>
      <c r="M162">
        <v>0</v>
      </c>
      <c r="N162">
        <v>0</v>
      </c>
      <c r="O162">
        <v>0</v>
      </c>
      <c r="P162">
        <v>0</v>
      </c>
      <c r="Q162">
        <v>0</v>
      </c>
      <c r="R162">
        <v>0</v>
      </c>
      <c r="S162">
        <v>0</v>
      </c>
      <c r="T162">
        <v>0</v>
      </c>
      <c r="U162">
        <v>0</v>
      </c>
      <c r="W162" s="429">
        <f t="shared" si="4"/>
        <v>0</v>
      </c>
      <c r="X162" s="429">
        <f t="shared" si="4"/>
        <v>0</v>
      </c>
      <c r="Y162" s="429">
        <f t="shared" si="4"/>
        <v>0</v>
      </c>
      <c r="Z162" s="429">
        <f t="shared" si="4"/>
        <v>0</v>
      </c>
      <c r="AA162" s="429" t="s">
        <v>1296</v>
      </c>
    </row>
    <row r="163" spans="1:27" x14ac:dyDescent="0.25">
      <c r="A163" t="s">
        <v>149</v>
      </c>
      <c r="B163" t="s">
        <v>1246</v>
      </c>
      <c r="C163" t="s">
        <v>1324</v>
      </c>
      <c r="D163" t="s">
        <v>1325</v>
      </c>
      <c r="E163" t="s">
        <v>1326</v>
      </c>
      <c r="F163" t="s">
        <v>1292</v>
      </c>
      <c r="G163" s="532" t="s">
        <v>524</v>
      </c>
      <c r="H163">
        <v>35041</v>
      </c>
      <c r="I163" t="s">
        <v>584</v>
      </c>
      <c r="J163" t="s">
        <v>1377</v>
      </c>
      <c r="K163" t="s">
        <v>1379</v>
      </c>
      <c r="L163">
        <v>0</v>
      </c>
      <c r="M163">
        <v>0</v>
      </c>
      <c r="N163">
        <v>0</v>
      </c>
      <c r="O163">
        <v>0</v>
      </c>
      <c r="P163">
        <v>0</v>
      </c>
      <c r="Q163">
        <v>0</v>
      </c>
      <c r="R163">
        <v>0</v>
      </c>
      <c r="S163">
        <v>0</v>
      </c>
      <c r="T163">
        <v>0</v>
      </c>
      <c r="U163">
        <v>0</v>
      </c>
      <c r="W163" s="429">
        <f t="shared" si="4"/>
        <v>0</v>
      </c>
      <c r="X163" s="429">
        <f t="shared" si="4"/>
        <v>0</v>
      </c>
      <c r="Y163" s="429">
        <f t="shared" si="4"/>
        <v>0</v>
      </c>
      <c r="Z163" s="429">
        <f t="shared" si="4"/>
        <v>0</v>
      </c>
      <c r="AA163" s="429" t="s">
        <v>1296</v>
      </c>
    </row>
    <row r="164" spans="1:27" x14ac:dyDescent="0.25">
      <c r="A164" t="s">
        <v>149</v>
      </c>
      <c r="B164" t="s">
        <v>1246</v>
      </c>
      <c r="C164" t="s">
        <v>1324</v>
      </c>
      <c r="D164" t="s">
        <v>1325</v>
      </c>
      <c r="E164" t="s">
        <v>1326</v>
      </c>
      <c r="F164" t="s">
        <v>1292</v>
      </c>
      <c r="G164" s="532" t="s">
        <v>524</v>
      </c>
      <c r="H164">
        <v>35005</v>
      </c>
      <c r="I164" t="s">
        <v>1327</v>
      </c>
      <c r="J164" t="s">
        <v>1377</v>
      </c>
      <c r="K164" t="s">
        <v>1379</v>
      </c>
      <c r="L164">
        <v>0</v>
      </c>
      <c r="M164">
        <v>0</v>
      </c>
      <c r="N164">
        <v>0</v>
      </c>
      <c r="O164">
        <v>0</v>
      </c>
      <c r="P164">
        <v>0</v>
      </c>
      <c r="Q164">
        <v>0</v>
      </c>
      <c r="R164">
        <v>0</v>
      </c>
      <c r="S164">
        <v>0</v>
      </c>
      <c r="T164">
        <v>0</v>
      </c>
      <c r="U164">
        <v>0</v>
      </c>
      <c r="W164" s="429">
        <f t="shared" si="4"/>
        <v>0</v>
      </c>
      <c r="X164" s="429">
        <f t="shared" si="4"/>
        <v>0</v>
      </c>
      <c r="Y164" s="429">
        <f t="shared" si="4"/>
        <v>0</v>
      </c>
      <c r="Z164" s="429">
        <f t="shared" si="4"/>
        <v>0</v>
      </c>
      <c r="AA164" s="429" t="s">
        <v>1296</v>
      </c>
    </row>
    <row r="165" spans="1:27" x14ac:dyDescent="0.25">
      <c r="A165" t="s">
        <v>149</v>
      </c>
      <c r="B165" t="s">
        <v>1246</v>
      </c>
      <c r="C165" t="s">
        <v>1324</v>
      </c>
      <c r="D165" t="s">
        <v>1325</v>
      </c>
      <c r="E165" t="s">
        <v>1326</v>
      </c>
      <c r="F165" t="s">
        <v>1292</v>
      </c>
      <c r="G165" s="532" t="s">
        <v>524</v>
      </c>
      <c r="H165">
        <v>35015</v>
      </c>
      <c r="I165" t="s">
        <v>552</v>
      </c>
      <c r="J165" t="s">
        <v>1377</v>
      </c>
      <c r="K165" t="s">
        <v>1379</v>
      </c>
      <c r="L165">
        <v>0</v>
      </c>
      <c r="M165">
        <v>0</v>
      </c>
      <c r="N165">
        <v>0</v>
      </c>
      <c r="O165">
        <v>0</v>
      </c>
      <c r="P165">
        <v>0</v>
      </c>
      <c r="Q165">
        <v>0</v>
      </c>
      <c r="R165">
        <v>0</v>
      </c>
      <c r="S165">
        <v>0</v>
      </c>
      <c r="T165">
        <v>0</v>
      </c>
      <c r="U165">
        <v>0</v>
      </c>
      <c r="W165" s="429">
        <f t="shared" si="4"/>
        <v>0</v>
      </c>
      <c r="X165" s="429">
        <f t="shared" si="4"/>
        <v>0</v>
      </c>
      <c r="Y165" s="429">
        <f t="shared" si="4"/>
        <v>0</v>
      </c>
      <c r="Z165" s="429">
        <f t="shared" si="4"/>
        <v>0</v>
      </c>
      <c r="AA165" s="429" t="s">
        <v>1296</v>
      </c>
    </row>
    <row r="166" spans="1:27" x14ac:dyDescent="0.25">
      <c r="A166" t="s">
        <v>149</v>
      </c>
      <c r="B166" t="s">
        <v>1246</v>
      </c>
      <c r="C166" t="s">
        <v>1324</v>
      </c>
      <c r="D166" t="s">
        <v>1325</v>
      </c>
      <c r="E166" t="s">
        <v>1326</v>
      </c>
      <c r="F166" t="s">
        <v>1292</v>
      </c>
      <c r="G166" s="532" t="s">
        <v>524</v>
      </c>
      <c r="H166">
        <v>35025</v>
      </c>
      <c r="I166" t="s">
        <v>563</v>
      </c>
      <c r="J166" t="s">
        <v>1377</v>
      </c>
      <c r="K166" t="s">
        <v>1379</v>
      </c>
      <c r="L166">
        <v>0</v>
      </c>
      <c r="M166">
        <v>0</v>
      </c>
      <c r="N166">
        <v>0</v>
      </c>
      <c r="O166">
        <v>0</v>
      </c>
      <c r="P166">
        <v>0</v>
      </c>
      <c r="Q166">
        <v>0</v>
      </c>
      <c r="R166">
        <v>0</v>
      </c>
      <c r="S166">
        <v>0</v>
      </c>
      <c r="T166">
        <v>0</v>
      </c>
      <c r="U166">
        <v>0</v>
      </c>
      <c r="W166" s="429">
        <f t="shared" si="4"/>
        <v>0</v>
      </c>
      <c r="X166" s="429">
        <f t="shared" si="4"/>
        <v>0</v>
      </c>
      <c r="Y166" s="429">
        <f t="shared" si="4"/>
        <v>0</v>
      </c>
      <c r="Z166" s="429">
        <f t="shared" si="4"/>
        <v>0</v>
      </c>
      <c r="AA166" s="429" t="s">
        <v>1296</v>
      </c>
    </row>
    <row r="167" spans="1:27" x14ac:dyDescent="0.25">
      <c r="A167" t="s">
        <v>149</v>
      </c>
      <c r="B167" t="s">
        <v>1246</v>
      </c>
      <c r="C167" t="s">
        <v>1324</v>
      </c>
      <c r="D167" t="s">
        <v>1325</v>
      </c>
      <c r="E167" t="s">
        <v>1326</v>
      </c>
      <c r="F167" t="s">
        <v>1292</v>
      </c>
      <c r="G167" s="532" t="s">
        <v>524</v>
      </c>
      <c r="H167">
        <v>35041</v>
      </c>
      <c r="I167" t="s">
        <v>584</v>
      </c>
      <c r="J167" t="s">
        <v>1377</v>
      </c>
      <c r="K167" t="s">
        <v>1379</v>
      </c>
      <c r="L167">
        <v>0</v>
      </c>
      <c r="M167">
        <v>0</v>
      </c>
      <c r="N167">
        <v>0</v>
      </c>
      <c r="O167">
        <v>0</v>
      </c>
      <c r="P167">
        <v>0</v>
      </c>
      <c r="Q167">
        <v>0</v>
      </c>
      <c r="R167">
        <v>0</v>
      </c>
      <c r="S167">
        <v>0</v>
      </c>
      <c r="T167">
        <v>0</v>
      </c>
      <c r="U167">
        <v>0</v>
      </c>
      <c r="W167" s="429">
        <f t="shared" si="4"/>
        <v>0</v>
      </c>
      <c r="X167" s="429">
        <f t="shared" si="4"/>
        <v>0</v>
      </c>
      <c r="Y167" s="429">
        <f t="shared" si="4"/>
        <v>0</v>
      </c>
      <c r="Z167" s="429">
        <f t="shared" si="4"/>
        <v>0</v>
      </c>
      <c r="AA167" s="429" t="s">
        <v>1296</v>
      </c>
    </row>
    <row r="168" spans="1:27" x14ac:dyDescent="0.25">
      <c r="A168" t="s">
        <v>149</v>
      </c>
      <c r="B168" t="s">
        <v>1246</v>
      </c>
      <c r="C168" t="s">
        <v>1324</v>
      </c>
      <c r="D168" t="s">
        <v>1325</v>
      </c>
      <c r="E168" t="s">
        <v>1326</v>
      </c>
      <c r="F168" t="s">
        <v>1292</v>
      </c>
      <c r="G168" s="532" t="s">
        <v>524</v>
      </c>
      <c r="H168">
        <v>35005</v>
      </c>
      <c r="I168" t="s">
        <v>1327</v>
      </c>
      <c r="J168" t="s">
        <v>1377</v>
      </c>
      <c r="K168" t="s">
        <v>1380</v>
      </c>
      <c r="L168">
        <v>0</v>
      </c>
      <c r="M168">
        <v>92.239530000000002</v>
      </c>
      <c r="N168">
        <v>0</v>
      </c>
      <c r="O168">
        <v>0</v>
      </c>
      <c r="P168">
        <v>0</v>
      </c>
      <c r="Q168">
        <v>0</v>
      </c>
      <c r="R168">
        <v>24.421620069094228</v>
      </c>
      <c r="S168">
        <v>837.83307079725648</v>
      </c>
      <c r="T168">
        <v>0</v>
      </c>
      <c r="U168">
        <v>20970.248390000506</v>
      </c>
      <c r="W168" s="429">
        <f t="shared" si="4"/>
        <v>24.421620069094228</v>
      </c>
      <c r="X168" s="429">
        <f t="shared" si="4"/>
        <v>837.83307079725648</v>
      </c>
      <c r="Y168" s="429">
        <f t="shared" si="4"/>
        <v>0</v>
      </c>
      <c r="Z168" s="429">
        <f t="shared" si="4"/>
        <v>20970.248390000506</v>
      </c>
      <c r="AA168" s="429" t="s">
        <v>1296</v>
      </c>
    </row>
    <row r="169" spans="1:27" x14ac:dyDescent="0.25">
      <c r="A169" t="s">
        <v>149</v>
      </c>
      <c r="B169" t="s">
        <v>1246</v>
      </c>
      <c r="C169" t="s">
        <v>1324</v>
      </c>
      <c r="D169" t="s">
        <v>1325</v>
      </c>
      <c r="E169" t="s">
        <v>1326</v>
      </c>
      <c r="F169" t="s">
        <v>1292</v>
      </c>
      <c r="G169" s="532" t="s">
        <v>524</v>
      </c>
      <c r="H169">
        <v>35015</v>
      </c>
      <c r="I169" t="s">
        <v>552</v>
      </c>
      <c r="J169" t="s">
        <v>1377</v>
      </c>
      <c r="K169" t="s">
        <v>1380</v>
      </c>
      <c r="L169">
        <v>0</v>
      </c>
      <c r="M169">
        <v>1319.2852399999999</v>
      </c>
      <c r="N169">
        <v>0</v>
      </c>
      <c r="O169">
        <v>0</v>
      </c>
      <c r="P169">
        <v>0</v>
      </c>
      <c r="Q169">
        <v>0</v>
      </c>
      <c r="R169">
        <v>349.29799505747479</v>
      </c>
      <c r="S169">
        <v>11983.374198531754</v>
      </c>
      <c r="T169">
        <v>0</v>
      </c>
      <c r="U169">
        <v>299933.6529583513</v>
      </c>
      <c r="W169" s="429">
        <f t="shared" si="4"/>
        <v>349.29799505747479</v>
      </c>
      <c r="X169" s="429">
        <f t="shared" si="4"/>
        <v>11983.374198531754</v>
      </c>
      <c r="Y169" s="429">
        <f t="shared" si="4"/>
        <v>0</v>
      </c>
      <c r="Z169" s="429">
        <f t="shared" si="4"/>
        <v>299933.6529583513</v>
      </c>
      <c r="AA169" s="429" t="s">
        <v>1296</v>
      </c>
    </row>
    <row r="170" spans="1:27" x14ac:dyDescent="0.25">
      <c r="A170" t="s">
        <v>149</v>
      </c>
      <c r="B170" t="s">
        <v>1246</v>
      </c>
      <c r="C170" t="s">
        <v>1324</v>
      </c>
      <c r="D170" t="s">
        <v>1325</v>
      </c>
      <c r="E170" t="s">
        <v>1326</v>
      </c>
      <c r="F170" t="s">
        <v>1292</v>
      </c>
      <c r="G170" s="532" t="s">
        <v>524</v>
      </c>
      <c r="H170">
        <v>35025</v>
      </c>
      <c r="I170" t="s">
        <v>563</v>
      </c>
      <c r="J170" t="s">
        <v>1377</v>
      </c>
      <c r="K170" t="s">
        <v>1380</v>
      </c>
      <c r="L170">
        <v>0</v>
      </c>
      <c r="M170">
        <v>2540.0954099999999</v>
      </c>
      <c r="N170">
        <v>0</v>
      </c>
      <c r="O170">
        <v>0</v>
      </c>
      <c r="P170">
        <v>0</v>
      </c>
      <c r="Q170">
        <v>0</v>
      </c>
      <c r="R170">
        <v>672.5234294046179</v>
      </c>
      <c r="S170">
        <v>23072.276468432963</v>
      </c>
      <c r="T170">
        <v>0</v>
      </c>
      <c r="U170">
        <v>577479.43514022871</v>
      </c>
      <c r="W170" s="429">
        <f t="shared" si="4"/>
        <v>672.5234294046179</v>
      </c>
      <c r="X170" s="429">
        <f t="shared" si="4"/>
        <v>23072.276468432963</v>
      </c>
      <c r="Y170" s="429">
        <f t="shared" si="4"/>
        <v>0</v>
      </c>
      <c r="Z170" s="429">
        <f t="shared" si="4"/>
        <v>577479.43514022871</v>
      </c>
      <c r="AA170" s="429" t="s">
        <v>1296</v>
      </c>
    </row>
    <row r="171" spans="1:27" x14ac:dyDescent="0.25">
      <c r="A171" t="s">
        <v>149</v>
      </c>
      <c r="B171" t="s">
        <v>1246</v>
      </c>
      <c r="C171" t="s">
        <v>1324</v>
      </c>
      <c r="D171" t="s">
        <v>1325</v>
      </c>
      <c r="E171" t="s">
        <v>1326</v>
      </c>
      <c r="F171" t="s">
        <v>1292</v>
      </c>
      <c r="G171" s="532" t="s">
        <v>524</v>
      </c>
      <c r="H171">
        <v>35041</v>
      </c>
      <c r="I171" t="s">
        <v>584</v>
      </c>
      <c r="J171" t="s">
        <v>1377</v>
      </c>
      <c r="K171" t="s">
        <v>1380</v>
      </c>
      <c r="L171">
        <v>0</v>
      </c>
      <c r="M171">
        <v>12.407165000000001</v>
      </c>
      <c r="N171">
        <v>0</v>
      </c>
      <c r="O171">
        <v>0</v>
      </c>
      <c r="P171">
        <v>0</v>
      </c>
      <c r="Q171">
        <v>0</v>
      </c>
      <c r="R171">
        <v>3.2849589515966038</v>
      </c>
      <c r="S171">
        <v>112.69716087926992</v>
      </c>
      <c r="T171">
        <v>0</v>
      </c>
      <c r="U171">
        <v>2820.7139809333448</v>
      </c>
      <c r="W171" s="429">
        <f t="shared" si="4"/>
        <v>3.2849589515966038</v>
      </c>
      <c r="X171" s="429">
        <f t="shared" si="4"/>
        <v>112.69716087926992</v>
      </c>
      <c r="Y171" s="429">
        <f t="shared" si="4"/>
        <v>0</v>
      </c>
      <c r="Z171" s="429">
        <f t="shared" si="4"/>
        <v>2820.7139809333448</v>
      </c>
      <c r="AA171" s="429" t="s">
        <v>1296</v>
      </c>
    </row>
    <row r="172" spans="1:27" x14ac:dyDescent="0.25">
      <c r="A172" t="s">
        <v>149</v>
      </c>
      <c r="B172" t="s">
        <v>1246</v>
      </c>
      <c r="C172" t="s">
        <v>1324</v>
      </c>
      <c r="D172" t="s">
        <v>1325</v>
      </c>
      <c r="E172" t="s">
        <v>1326</v>
      </c>
      <c r="F172" t="s">
        <v>1292</v>
      </c>
      <c r="G172" s="532" t="s">
        <v>524</v>
      </c>
      <c r="H172">
        <v>35005</v>
      </c>
      <c r="I172" t="s">
        <v>1327</v>
      </c>
      <c r="J172" t="s">
        <v>1377</v>
      </c>
      <c r="K172" t="s">
        <v>1380</v>
      </c>
      <c r="L172">
        <v>0</v>
      </c>
      <c r="M172">
        <v>1.476715</v>
      </c>
      <c r="N172">
        <v>0</v>
      </c>
      <c r="O172">
        <v>0</v>
      </c>
      <c r="P172">
        <v>0</v>
      </c>
      <c r="Q172">
        <v>0</v>
      </c>
      <c r="R172">
        <v>0.39097957979981557</v>
      </c>
      <c r="S172">
        <v>13.413345266854359</v>
      </c>
      <c r="T172">
        <v>0</v>
      </c>
      <c r="U172">
        <v>335.72461125115876</v>
      </c>
      <c r="W172" s="429">
        <f t="shared" si="4"/>
        <v>0.39097957979981557</v>
      </c>
      <c r="X172" s="429">
        <f t="shared" si="4"/>
        <v>13.413345266854359</v>
      </c>
      <c r="Y172" s="429">
        <f t="shared" si="4"/>
        <v>0</v>
      </c>
      <c r="Z172" s="429">
        <f t="shared" si="4"/>
        <v>335.72461125115876</v>
      </c>
      <c r="AA172" s="429" t="s">
        <v>1296</v>
      </c>
    </row>
    <row r="173" spans="1:27" x14ac:dyDescent="0.25">
      <c r="A173" t="s">
        <v>149</v>
      </c>
      <c r="B173" t="s">
        <v>1246</v>
      </c>
      <c r="C173" t="s">
        <v>1324</v>
      </c>
      <c r="D173" t="s">
        <v>1325</v>
      </c>
      <c r="E173" t="s">
        <v>1326</v>
      </c>
      <c r="F173" t="s">
        <v>1292</v>
      </c>
      <c r="G173" s="532" t="s">
        <v>524</v>
      </c>
      <c r="H173">
        <v>35015</v>
      </c>
      <c r="I173" t="s">
        <v>552</v>
      </c>
      <c r="J173" t="s">
        <v>1377</v>
      </c>
      <c r="K173" t="s">
        <v>1380</v>
      </c>
      <c r="L173">
        <v>0</v>
      </c>
      <c r="M173">
        <v>69.958749999999995</v>
      </c>
      <c r="N173">
        <v>0</v>
      </c>
      <c r="O173">
        <v>0</v>
      </c>
      <c r="P173">
        <v>0</v>
      </c>
      <c r="Q173">
        <v>0</v>
      </c>
      <c r="R173">
        <v>18.522492612535491</v>
      </c>
      <c r="S173">
        <v>635.45157202814846</v>
      </c>
      <c r="T173">
        <v>0</v>
      </c>
      <c r="U173">
        <v>15904.811793316247</v>
      </c>
      <c r="W173" s="429">
        <f t="shared" si="4"/>
        <v>18.522492612535491</v>
      </c>
      <c r="X173" s="429">
        <f t="shared" si="4"/>
        <v>635.45157202814846</v>
      </c>
      <c r="Y173" s="429">
        <f t="shared" si="4"/>
        <v>0</v>
      </c>
      <c r="Z173" s="429">
        <f t="shared" si="4"/>
        <v>15904.811793316247</v>
      </c>
      <c r="AA173" s="429" t="s">
        <v>1296</v>
      </c>
    </row>
    <row r="174" spans="1:27" x14ac:dyDescent="0.25">
      <c r="A174" t="s">
        <v>149</v>
      </c>
      <c r="B174" t="s">
        <v>1246</v>
      </c>
      <c r="C174" t="s">
        <v>1324</v>
      </c>
      <c r="D174" t="s">
        <v>1325</v>
      </c>
      <c r="E174" t="s">
        <v>1326</v>
      </c>
      <c r="F174" t="s">
        <v>1292</v>
      </c>
      <c r="G174" s="532" t="s">
        <v>524</v>
      </c>
      <c r="H174">
        <v>35025</v>
      </c>
      <c r="I174" t="s">
        <v>563</v>
      </c>
      <c r="J174" t="s">
        <v>1377</v>
      </c>
      <c r="K174" t="s">
        <v>1380</v>
      </c>
      <c r="L174">
        <v>0</v>
      </c>
      <c r="M174">
        <v>36.672105000000002</v>
      </c>
      <c r="N174">
        <v>0</v>
      </c>
      <c r="O174">
        <v>0</v>
      </c>
      <c r="P174">
        <v>0</v>
      </c>
      <c r="Q174">
        <v>0</v>
      </c>
      <c r="R174">
        <v>9.7094186781299818</v>
      </c>
      <c r="S174">
        <v>333.10124568879985</v>
      </c>
      <c r="T174">
        <v>0</v>
      </c>
      <c r="U174">
        <v>8337.2405608981262</v>
      </c>
      <c r="W174" s="429">
        <f t="shared" si="4"/>
        <v>9.7094186781299818</v>
      </c>
      <c r="X174" s="429">
        <f t="shared" si="4"/>
        <v>333.10124568879985</v>
      </c>
      <c r="Y174" s="429">
        <f t="shared" si="4"/>
        <v>0</v>
      </c>
      <c r="Z174" s="429">
        <f t="shared" si="4"/>
        <v>8337.2405608981262</v>
      </c>
      <c r="AA174" s="429" t="s">
        <v>1296</v>
      </c>
    </row>
    <row r="175" spans="1:27" x14ac:dyDescent="0.25">
      <c r="A175" t="s">
        <v>149</v>
      </c>
      <c r="B175" t="s">
        <v>1246</v>
      </c>
      <c r="C175" t="s">
        <v>1324</v>
      </c>
      <c r="D175" t="s">
        <v>1325</v>
      </c>
      <c r="E175" t="s">
        <v>1326</v>
      </c>
      <c r="F175" t="s">
        <v>1292</v>
      </c>
      <c r="G175" s="532" t="s">
        <v>524</v>
      </c>
      <c r="H175">
        <v>35041</v>
      </c>
      <c r="I175" t="s">
        <v>584</v>
      </c>
      <c r="J175" t="s">
        <v>1377</v>
      </c>
      <c r="K175" t="s">
        <v>1380</v>
      </c>
      <c r="L175">
        <v>0</v>
      </c>
      <c r="M175">
        <v>0.56278499999999998</v>
      </c>
      <c r="N175">
        <v>0</v>
      </c>
      <c r="O175">
        <v>0</v>
      </c>
      <c r="P175">
        <v>0</v>
      </c>
      <c r="Q175">
        <v>0</v>
      </c>
      <c r="R175">
        <v>0.14900467782723084</v>
      </c>
      <c r="S175">
        <v>5.1119068445885834</v>
      </c>
      <c r="T175">
        <v>0</v>
      </c>
      <c r="U175">
        <v>127.94667579254182</v>
      </c>
      <c r="W175" s="429">
        <f t="shared" si="4"/>
        <v>0.14900467782723084</v>
      </c>
      <c r="X175" s="429">
        <f t="shared" si="4"/>
        <v>5.1119068445885834</v>
      </c>
      <c r="Y175" s="429">
        <f t="shared" si="4"/>
        <v>0</v>
      </c>
      <c r="Z175" s="429">
        <f t="shared" si="4"/>
        <v>127.94667579254182</v>
      </c>
      <c r="AA175" s="429" t="s">
        <v>1296</v>
      </c>
    </row>
    <row r="176" spans="1:27" x14ac:dyDescent="0.25">
      <c r="A176" t="s">
        <v>149</v>
      </c>
      <c r="B176" t="s">
        <v>1246</v>
      </c>
      <c r="C176" t="s">
        <v>1324</v>
      </c>
      <c r="D176" t="s">
        <v>1325</v>
      </c>
      <c r="E176" t="s">
        <v>1326</v>
      </c>
      <c r="F176" t="s">
        <v>1292</v>
      </c>
      <c r="G176" s="532" t="s">
        <v>524</v>
      </c>
      <c r="H176">
        <v>35005</v>
      </c>
      <c r="I176" t="s">
        <v>1327</v>
      </c>
      <c r="J176" t="s">
        <v>1381</v>
      </c>
      <c r="K176" t="s">
        <v>1364</v>
      </c>
      <c r="L176">
        <v>0</v>
      </c>
      <c r="M176">
        <v>0</v>
      </c>
      <c r="N176">
        <v>0</v>
      </c>
      <c r="O176">
        <v>0</v>
      </c>
      <c r="P176">
        <v>0</v>
      </c>
      <c r="Q176">
        <v>0</v>
      </c>
      <c r="R176">
        <v>0</v>
      </c>
      <c r="S176">
        <v>0</v>
      </c>
      <c r="T176">
        <v>0</v>
      </c>
      <c r="U176">
        <v>0</v>
      </c>
      <c r="W176" s="429">
        <f t="shared" si="4"/>
        <v>0</v>
      </c>
      <c r="X176" s="429">
        <f t="shared" si="4"/>
        <v>0</v>
      </c>
      <c r="Y176" s="429">
        <f t="shared" si="4"/>
        <v>0</v>
      </c>
      <c r="Z176" s="429">
        <f t="shared" si="4"/>
        <v>0</v>
      </c>
      <c r="AA176" s="429" t="s">
        <v>1295</v>
      </c>
    </row>
    <row r="177" spans="1:27" x14ac:dyDescent="0.25">
      <c r="A177" t="s">
        <v>149</v>
      </c>
      <c r="B177" t="s">
        <v>1246</v>
      </c>
      <c r="C177" t="s">
        <v>1324</v>
      </c>
      <c r="D177" t="s">
        <v>1325</v>
      </c>
      <c r="E177" t="s">
        <v>1326</v>
      </c>
      <c r="F177" t="s">
        <v>1292</v>
      </c>
      <c r="G177" s="532" t="s">
        <v>524</v>
      </c>
      <c r="H177">
        <v>35015</v>
      </c>
      <c r="I177" t="s">
        <v>552</v>
      </c>
      <c r="J177" t="s">
        <v>1381</v>
      </c>
      <c r="K177" t="s">
        <v>1364</v>
      </c>
      <c r="L177">
        <v>0</v>
      </c>
      <c r="M177">
        <v>0</v>
      </c>
      <c r="N177">
        <v>0</v>
      </c>
      <c r="O177">
        <v>0</v>
      </c>
      <c r="P177">
        <v>0</v>
      </c>
      <c r="Q177">
        <v>0</v>
      </c>
      <c r="R177">
        <v>0</v>
      </c>
      <c r="S177">
        <v>0</v>
      </c>
      <c r="T177">
        <v>0</v>
      </c>
      <c r="U177">
        <v>0</v>
      </c>
      <c r="W177" s="429">
        <f t="shared" si="4"/>
        <v>0</v>
      </c>
      <c r="X177" s="429">
        <f t="shared" si="4"/>
        <v>0</v>
      </c>
      <c r="Y177" s="429">
        <f t="shared" si="4"/>
        <v>0</v>
      </c>
      <c r="Z177" s="429">
        <f t="shared" si="4"/>
        <v>0</v>
      </c>
      <c r="AA177" s="429" t="s">
        <v>1295</v>
      </c>
    </row>
    <row r="178" spans="1:27" x14ac:dyDescent="0.25">
      <c r="A178" t="s">
        <v>149</v>
      </c>
      <c r="B178" t="s">
        <v>1246</v>
      </c>
      <c r="C178" t="s">
        <v>1324</v>
      </c>
      <c r="D178" t="s">
        <v>1325</v>
      </c>
      <c r="E178" t="s">
        <v>1326</v>
      </c>
      <c r="F178" t="s">
        <v>1292</v>
      </c>
      <c r="G178" s="532" t="s">
        <v>524</v>
      </c>
      <c r="H178">
        <v>35025</v>
      </c>
      <c r="I178" t="s">
        <v>563</v>
      </c>
      <c r="J178" t="s">
        <v>1381</v>
      </c>
      <c r="K178" t="s">
        <v>1364</v>
      </c>
      <c r="L178">
        <v>0</v>
      </c>
      <c r="M178">
        <v>0</v>
      </c>
      <c r="N178">
        <v>0</v>
      </c>
      <c r="O178">
        <v>0</v>
      </c>
      <c r="P178">
        <v>0</v>
      </c>
      <c r="Q178">
        <v>0</v>
      </c>
      <c r="R178">
        <v>0</v>
      </c>
      <c r="S178">
        <v>0</v>
      </c>
      <c r="T178">
        <v>0</v>
      </c>
      <c r="U178">
        <v>0</v>
      </c>
      <c r="W178" s="429">
        <f t="shared" si="4"/>
        <v>0</v>
      </c>
      <c r="X178" s="429">
        <f t="shared" si="4"/>
        <v>0</v>
      </c>
      <c r="Y178" s="429">
        <f t="shared" si="4"/>
        <v>0</v>
      </c>
      <c r="Z178" s="429">
        <f t="shared" si="4"/>
        <v>0</v>
      </c>
      <c r="AA178" s="429" t="s">
        <v>1295</v>
      </c>
    </row>
    <row r="179" spans="1:27" x14ac:dyDescent="0.25">
      <c r="A179" t="s">
        <v>149</v>
      </c>
      <c r="B179" t="s">
        <v>1246</v>
      </c>
      <c r="C179" t="s">
        <v>1324</v>
      </c>
      <c r="D179" t="s">
        <v>1325</v>
      </c>
      <c r="E179" t="s">
        <v>1326</v>
      </c>
      <c r="F179" t="s">
        <v>1292</v>
      </c>
      <c r="G179" s="532" t="s">
        <v>524</v>
      </c>
      <c r="H179">
        <v>35041</v>
      </c>
      <c r="I179" t="s">
        <v>584</v>
      </c>
      <c r="J179" t="s">
        <v>1381</v>
      </c>
      <c r="K179" t="s">
        <v>1364</v>
      </c>
      <c r="L179">
        <v>0</v>
      </c>
      <c r="M179">
        <v>0</v>
      </c>
      <c r="N179">
        <v>0</v>
      </c>
      <c r="O179">
        <v>0</v>
      </c>
      <c r="P179">
        <v>0</v>
      </c>
      <c r="Q179">
        <v>0</v>
      </c>
      <c r="R179">
        <v>0</v>
      </c>
      <c r="S179">
        <v>0</v>
      </c>
      <c r="T179">
        <v>0</v>
      </c>
      <c r="U179">
        <v>0</v>
      </c>
      <c r="W179" s="429">
        <f t="shared" si="4"/>
        <v>0</v>
      </c>
      <c r="X179" s="429">
        <f t="shared" si="4"/>
        <v>0</v>
      </c>
      <c r="Y179" s="429">
        <f t="shared" si="4"/>
        <v>0</v>
      </c>
      <c r="Z179" s="429">
        <f t="shared" si="4"/>
        <v>0</v>
      </c>
      <c r="AA179" s="429" t="s">
        <v>1295</v>
      </c>
    </row>
    <row r="180" spans="1:27" x14ac:dyDescent="0.25">
      <c r="A180" t="s">
        <v>149</v>
      </c>
      <c r="B180" t="s">
        <v>1246</v>
      </c>
      <c r="C180" t="s">
        <v>1324</v>
      </c>
      <c r="D180" t="s">
        <v>1325</v>
      </c>
      <c r="E180" t="s">
        <v>1326</v>
      </c>
      <c r="F180" t="s">
        <v>1292</v>
      </c>
      <c r="G180" s="532" t="s">
        <v>524</v>
      </c>
      <c r="H180">
        <v>35005</v>
      </c>
      <c r="I180" t="s">
        <v>1327</v>
      </c>
      <c r="J180" t="s">
        <v>1381</v>
      </c>
      <c r="K180" t="s">
        <v>1364</v>
      </c>
      <c r="L180">
        <v>95.194412482215299</v>
      </c>
      <c r="M180">
        <v>42.4918284453531</v>
      </c>
      <c r="N180">
        <v>165.88886731380299</v>
      </c>
      <c r="O180">
        <v>0.42843955902478897</v>
      </c>
      <c r="P180">
        <v>1.72652318196892</v>
      </c>
      <c r="Q180">
        <v>1.72652318196892</v>
      </c>
      <c r="R180">
        <v>9955.692990835716</v>
      </c>
      <c r="S180">
        <v>0.18777240646615834</v>
      </c>
      <c r="T180">
        <v>1.8777240646615834E-2</v>
      </c>
      <c r="U180">
        <v>9965.9829187100622</v>
      </c>
      <c r="W180" s="429">
        <f t="shared" si="4"/>
        <v>9955.692990835716</v>
      </c>
      <c r="X180" s="429">
        <f t="shared" si="4"/>
        <v>0.18777240646615834</v>
      </c>
      <c r="Y180" s="429">
        <f t="shared" si="4"/>
        <v>1.8777240646615834E-2</v>
      </c>
      <c r="Z180" s="429">
        <f t="shared" si="4"/>
        <v>9965.9829187100622</v>
      </c>
      <c r="AA180" s="429" t="s">
        <v>1295</v>
      </c>
    </row>
    <row r="181" spans="1:27" x14ac:dyDescent="0.25">
      <c r="A181" t="s">
        <v>149</v>
      </c>
      <c r="B181" t="s">
        <v>1246</v>
      </c>
      <c r="C181" t="s">
        <v>1324</v>
      </c>
      <c r="D181" t="s">
        <v>1325</v>
      </c>
      <c r="E181" t="s">
        <v>1326</v>
      </c>
      <c r="F181" t="s">
        <v>1292</v>
      </c>
      <c r="G181" s="532" t="s">
        <v>524</v>
      </c>
      <c r="H181">
        <v>35015</v>
      </c>
      <c r="I181" t="s">
        <v>552</v>
      </c>
      <c r="J181" t="s">
        <v>1381</v>
      </c>
      <c r="K181" t="s">
        <v>1364</v>
      </c>
      <c r="L181">
        <v>543.16169088603795</v>
      </c>
      <c r="M181">
        <v>242.45050508116</v>
      </c>
      <c r="N181">
        <v>946.53115996874601</v>
      </c>
      <c r="O181">
        <v>2.44459679149602</v>
      </c>
      <c r="P181">
        <v>9.8512215834871792</v>
      </c>
      <c r="Q181">
        <v>9.8512215834871792</v>
      </c>
      <c r="R181">
        <v>56805.340753112687</v>
      </c>
      <c r="S181">
        <v>1.0713945822918274</v>
      </c>
      <c r="T181">
        <v>0.10713945822918274</v>
      </c>
      <c r="U181">
        <v>56864.053176222282</v>
      </c>
      <c r="W181" s="429">
        <f t="shared" si="4"/>
        <v>56805.340753112687</v>
      </c>
      <c r="X181" s="429">
        <f t="shared" si="4"/>
        <v>1.0713945822918274</v>
      </c>
      <c r="Y181" s="429">
        <f t="shared" si="4"/>
        <v>0.10713945822918274</v>
      </c>
      <c r="Z181" s="429">
        <f t="shared" si="4"/>
        <v>56864.053176222282</v>
      </c>
      <c r="AA181" s="429" t="s">
        <v>1295</v>
      </c>
    </row>
    <row r="182" spans="1:27" x14ac:dyDescent="0.25">
      <c r="A182" t="s">
        <v>149</v>
      </c>
      <c r="B182" t="s">
        <v>1246</v>
      </c>
      <c r="C182" t="s">
        <v>1324</v>
      </c>
      <c r="D182" t="s">
        <v>1325</v>
      </c>
      <c r="E182" t="s">
        <v>1326</v>
      </c>
      <c r="F182" t="s">
        <v>1292</v>
      </c>
      <c r="G182" s="532" t="s">
        <v>524</v>
      </c>
      <c r="H182">
        <v>35025</v>
      </c>
      <c r="I182" t="s">
        <v>563</v>
      </c>
      <c r="J182" t="s">
        <v>1381</v>
      </c>
      <c r="K182" t="s">
        <v>1364</v>
      </c>
      <c r="L182">
        <v>281.23245263318501</v>
      </c>
      <c r="M182">
        <v>125.53343015576399</v>
      </c>
      <c r="N182">
        <v>490.084783368118</v>
      </c>
      <c r="O182">
        <v>1.26573718822134</v>
      </c>
      <c r="P182">
        <v>5.1006601788091697</v>
      </c>
      <c r="Q182">
        <v>5.1006601788091697</v>
      </c>
      <c r="R182">
        <v>29412.061952678421</v>
      </c>
      <c r="S182">
        <v>0.5547352310954059</v>
      </c>
      <c r="T182">
        <v>5.5473523109540589E-2</v>
      </c>
      <c r="U182">
        <v>29442.46144334245</v>
      </c>
      <c r="W182" s="429">
        <f t="shared" si="4"/>
        <v>29412.061952678421</v>
      </c>
      <c r="X182" s="429">
        <f t="shared" si="4"/>
        <v>0.5547352310954059</v>
      </c>
      <c r="Y182" s="429">
        <f t="shared" si="4"/>
        <v>5.5473523109540589E-2</v>
      </c>
      <c r="Z182" s="429">
        <f t="shared" si="4"/>
        <v>29442.46144334245</v>
      </c>
      <c r="AA182" s="429" t="s">
        <v>1295</v>
      </c>
    </row>
    <row r="183" spans="1:27" x14ac:dyDescent="0.25">
      <c r="A183" t="s">
        <v>149</v>
      </c>
      <c r="B183" t="s">
        <v>1246</v>
      </c>
      <c r="C183" t="s">
        <v>1324</v>
      </c>
      <c r="D183" t="s">
        <v>1325</v>
      </c>
      <c r="E183" t="s">
        <v>1326</v>
      </c>
      <c r="F183" t="s">
        <v>1292</v>
      </c>
      <c r="G183" s="532" t="s">
        <v>524</v>
      </c>
      <c r="H183">
        <v>35041</v>
      </c>
      <c r="I183" t="s">
        <v>584</v>
      </c>
      <c r="J183" t="s">
        <v>1381</v>
      </c>
      <c r="K183" t="s">
        <v>1364</v>
      </c>
      <c r="L183">
        <v>8.3531444790631895</v>
      </c>
      <c r="M183">
        <v>3.7285841986777601</v>
      </c>
      <c r="N183">
        <v>14.5564601955941</v>
      </c>
      <c r="O183">
        <v>3.7594827718998698E-2</v>
      </c>
      <c r="P183">
        <v>0.15149941272165199</v>
      </c>
      <c r="Q183">
        <v>0.15149941272165199</v>
      </c>
      <c r="R183">
        <v>873.59478117672199</v>
      </c>
      <c r="S183">
        <v>1.6476702775871783E-2</v>
      </c>
      <c r="T183">
        <v>1.6476702775871785E-3</v>
      </c>
      <c r="U183">
        <v>874.49770448883976</v>
      </c>
      <c r="W183" s="429">
        <f t="shared" si="4"/>
        <v>873.59478117672199</v>
      </c>
      <c r="X183" s="429">
        <f t="shared" si="4"/>
        <v>1.6476702775871783E-2</v>
      </c>
      <c r="Y183" s="429">
        <f t="shared" si="4"/>
        <v>1.6476702775871785E-3</v>
      </c>
      <c r="Z183" s="429">
        <f t="shared" si="4"/>
        <v>874.49770448883976</v>
      </c>
      <c r="AA183" s="429" t="s">
        <v>1295</v>
      </c>
    </row>
    <row r="184" spans="1:27" x14ac:dyDescent="0.25">
      <c r="A184" t="s">
        <v>149</v>
      </c>
      <c r="B184" t="s">
        <v>1246</v>
      </c>
      <c r="C184" t="s">
        <v>1324</v>
      </c>
      <c r="D184" t="s">
        <v>1325</v>
      </c>
      <c r="E184" t="s">
        <v>1326</v>
      </c>
      <c r="F184" t="s">
        <v>1292</v>
      </c>
      <c r="G184" s="532" t="s">
        <v>524</v>
      </c>
      <c r="H184">
        <v>35005</v>
      </c>
      <c r="I184" t="s">
        <v>1327</v>
      </c>
      <c r="J184" t="s">
        <v>1382</v>
      </c>
      <c r="K184" t="s">
        <v>1383</v>
      </c>
      <c r="L184">
        <v>0</v>
      </c>
      <c r="M184">
        <v>0</v>
      </c>
      <c r="N184">
        <v>0</v>
      </c>
      <c r="O184">
        <v>0</v>
      </c>
      <c r="P184">
        <v>0</v>
      </c>
      <c r="Q184">
        <v>0</v>
      </c>
      <c r="R184">
        <v>0</v>
      </c>
      <c r="S184">
        <v>0</v>
      </c>
      <c r="T184">
        <v>0</v>
      </c>
      <c r="U184">
        <v>0</v>
      </c>
      <c r="W184" s="429">
        <f t="shared" si="4"/>
        <v>0</v>
      </c>
      <c r="X184" s="429">
        <f t="shared" si="4"/>
        <v>0</v>
      </c>
      <c r="Y184" s="429">
        <f t="shared" si="4"/>
        <v>0</v>
      </c>
      <c r="Z184" s="429">
        <f t="shared" si="4"/>
        <v>0</v>
      </c>
      <c r="AA184" s="429" t="s">
        <v>1295</v>
      </c>
    </row>
    <row r="185" spans="1:27" x14ac:dyDescent="0.25">
      <c r="A185" t="s">
        <v>149</v>
      </c>
      <c r="B185" t="s">
        <v>1246</v>
      </c>
      <c r="C185" t="s">
        <v>1324</v>
      </c>
      <c r="D185" t="s">
        <v>1325</v>
      </c>
      <c r="E185" t="s">
        <v>1326</v>
      </c>
      <c r="F185" t="s">
        <v>1292</v>
      </c>
      <c r="G185" s="532" t="s">
        <v>524</v>
      </c>
      <c r="H185">
        <v>35015</v>
      </c>
      <c r="I185" t="s">
        <v>552</v>
      </c>
      <c r="J185" t="s">
        <v>1382</v>
      </c>
      <c r="K185" t="s">
        <v>1383</v>
      </c>
      <c r="L185">
        <v>0</v>
      </c>
      <c r="M185">
        <v>0</v>
      </c>
      <c r="N185">
        <v>0</v>
      </c>
      <c r="O185">
        <v>0</v>
      </c>
      <c r="P185">
        <v>0</v>
      </c>
      <c r="Q185">
        <v>0</v>
      </c>
      <c r="R185">
        <v>0</v>
      </c>
      <c r="S185">
        <v>0</v>
      </c>
      <c r="T185">
        <v>0</v>
      </c>
      <c r="U185">
        <v>0</v>
      </c>
      <c r="W185" s="429">
        <f t="shared" si="4"/>
        <v>0</v>
      </c>
      <c r="X185" s="429">
        <f t="shared" si="4"/>
        <v>0</v>
      </c>
      <c r="Y185" s="429">
        <f t="shared" si="4"/>
        <v>0</v>
      </c>
      <c r="Z185" s="429">
        <f t="shared" si="4"/>
        <v>0</v>
      </c>
      <c r="AA185" s="429" t="s">
        <v>1295</v>
      </c>
    </row>
    <row r="186" spans="1:27" x14ac:dyDescent="0.25">
      <c r="A186" t="s">
        <v>149</v>
      </c>
      <c r="B186" t="s">
        <v>1246</v>
      </c>
      <c r="C186" t="s">
        <v>1324</v>
      </c>
      <c r="D186" t="s">
        <v>1325</v>
      </c>
      <c r="E186" t="s">
        <v>1326</v>
      </c>
      <c r="F186" t="s">
        <v>1292</v>
      </c>
      <c r="G186" s="532" t="s">
        <v>524</v>
      </c>
      <c r="H186">
        <v>35025</v>
      </c>
      <c r="I186" t="s">
        <v>563</v>
      </c>
      <c r="J186" t="s">
        <v>1382</v>
      </c>
      <c r="K186" t="s">
        <v>1383</v>
      </c>
      <c r="L186">
        <v>0</v>
      </c>
      <c r="M186">
        <v>0</v>
      </c>
      <c r="N186">
        <v>0</v>
      </c>
      <c r="O186">
        <v>0</v>
      </c>
      <c r="P186">
        <v>0</v>
      </c>
      <c r="Q186">
        <v>0</v>
      </c>
      <c r="R186">
        <v>0</v>
      </c>
      <c r="S186">
        <v>0</v>
      </c>
      <c r="T186">
        <v>0</v>
      </c>
      <c r="U186">
        <v>0</v>
      </c>
      <c r="W186" s="429">
        <f t="shared" si="4"/>
        <v>0</v>
      </c>
      <c r="X186" s="429">
        <f t="shared" si="4"/>
        <v>0</v>
      </c>
      <c r="Y186" s="429">
        <f t="shared" si="4"/>
        <v>0</v>
      </c>
      <c r="Z186" s="429">
        <f t="shared" si="4"/>
        <v>0</v>
      </c>
      <c r="AA186" s="429" t="s">
        <v>1295</v>
      </c>
    </row>
    <row r="187" spans="1:27" x14ac:dyDescent="0.25">
      <c r="A187" t="s">
        <v>149</v>
      </c>
      <c r="B187" t="s">
        <v>1246</v>
      </c>
      <c r="C187" t="s">
        <v>1324</v>
      </c>
      <c r="D187" t="s">
        <v>1325</v>
      </c>
      <c r="E187" t="s">
        <v>1326</v>
      </c>
      <c r="F187" t="s">
        <v>1292</v>
      </c>
      <c r="G187" s="532" t="s">
        <v>524</v>
      </c>
      <c r="H187">
        <v>35041</v>
      </c>
      <c r="I187" t="s">
        <v>584</v>
      </c>
      <c r="J187" t="s">
        <v>1382</v>
      </c>
      <c r="K187" t="s">
        <v>1383</v>
      </c>
      <c r="L187">
        <v>0</v>
      </c>
      <c r="M187">
        <v>0</v>
      </c>
      <c r="N187">
        <v>0</v>
      </c>
      <c r="O187">
        <v>0</v>
      </c>
      <c r="P187">
        <v>0</v>
      </c>
      <c r="Q187">
        <v>0</v>
      </c>
      <c r="R187">
        <v>0</v>
      </c>
      <c r="S187">
        <v>0</v>
      </c>
      <c r="T187">
        <v>0</v>
      </c>
      <c r="U187">
        <v>0</v>
      </c>
      <c r="W187" s="429">
        <f t="shared" si="4"/>
        <v>0</v>
      </c>
      <c r="X187" s="429">
        <f t="shared" si="4"/>
        <v>0</v>
      </c>
      <c r="Y187" s="429">
        <f t="shared" si="4"/>
        <v>0</v>
      </c>
      <c r="Z187" s="429">
        <f t="shared" si="4"/>
        <v>0</v>
      </c>
      <c r="AA187" s="429" t="s">
        <v>1295</v>
      </c>
    </row>
    <row r="188" spans="1:27" x14ac:dyDescent="0.25">
      <c r="A188" t="s">
        <v>149</v>
      </c>
      <c r="B188" t="s">
        <v>1246</v>
      </c>
      <c r="C188" t="s">
        <v>1324</v>
      </c>
      <c r="D188" t="s">
        <v>1325</v>
      </c>
      <c r="E188" t="s">
        <v>1326</v>
      </c>
      <c r="F188" t="s">
        <v>1292</v>
      </c>
      <c r="G188" s="532" t="s">
        <v>524</v>
      </c>
      <c r="H188">
        <v>35005</v>
      </c>
      <c r="I188" t="s">
        <v>1327</v>
      </c>
      <c r="J188" t="s">
        <v>1382</v>
      </c>
      <c r="K188" t="s">
        <v>1383</v>
      </c>
      <c r="L188">
        <v>0</v>
      </c>
      <c r="M188">
        <v>0</v>
      </c>
      <c r="N188">
        <v>0</v>
      </c>
      <c r="O188">
        <v>0</v>
      </c>
      <c r="P188">
        <v>0</v>
      </c>
      <c r="Q188">
        <v>0</v>
      </c>
      <c r="R188">
        <v>0</v>
      </c>
      <c r="S188">
        <v>0</v>
      </c>
      <c r="T188">
        <v>0</v>
      </c>
      <c r="U188">
        <v>0</v>
      </c>
      <c r="W188" s="429">
        <f t="shared" si="4"/>
        <v>0</v>
      </c>
      <c r="X188" s="429">
        <f t="shared" si="4"/>
        <v>0</v>
      </c>
      <c r="Y188" s="429">
        <f t="shared" si="4"/>
        <v>0</v>
      </c>
      <c r="Z188" s="429">
        <f t="shared" si="4"/>
        <v>0</v>
      </c>
      <c r="AA188" s="429" t="s">
        <v>1295</v>
      </c>
    </row>
    <row r="189" spans="1:27" x14ac:dyDescent="0.25">
      <c r="A189" t="s">
        <v>149</v>
      </c>
      <c r="B189" t="s">
        <v>1246</v>
      </c>
      <c r="C189" t="s">
        <v>1324</v>
      </c>
      <c r="D189" t="s">
        <v>1325</v>
      </c>
      <c r="E189" t="s">
        <v>1326</v>
      </c>
      <c r="F189" t="s">
        <v>1292</v>
      </c>
      <c r="G189" s="532" t="s">
        <v>524</v>
      </c>
      <c r="H189">
        <v>35015</v>
      </c>
      <c r="I189" t="s">
        <v>552</v>
      </c>
      <c r="J189" t="s">
        <v>1382</v>
      </c>
      <c r="K189" t="s">
        <v>1383</v>
      </c>
      <c r="L189">
        <v>0</v>
      </c>
      <c r="M189">
        <v>0</v>
      </c>
      <c r="N189">
        <v>0</v>
      </c>
      <c r="O189">
        <v>0</v>
      </c>
      <c r="P189">
        <v>0</v>
      </c>
      <c r="Q189">
        <v>0</v>
      </c>
      <c r="R189">
        <v>0</v>
      </c>
      <c r="S189">
        <v>0</v>
      </c>
      <c r="T189">
        <v>0</v>
      </c>
      <c r="U189">
        <v>0</v>
      </c>
      <c r="W189" s="429">
        <f t="shared" si="4"/>
        <v>0</v>
      </c>
      <c r="X189" s="429">
        <f t="shared" si="4"/>
        <v>0</v>
      </c>
      <c r="Y189" s="429">
        <f t="shared" si="4"/>
        <v>0</v>
      </c>
      <c r="Z189" s="429">
        <f t="shared" si="4"/>
        <v>0</v>
      </c>
      <c r="AA189" s="429" t="s">
        <v>1295</v>
      </c>
    </row>
    <row r="190" spans="1:27" x14ac:dyDescent="0.25">
      <c r="A190" t="s">
        <v>149</v>
      </c>
      <c r="B190" t="s">
        <v>1246</v>
      </c>
      <c r="C190" t="s">
        <v>1324</v>
      </c>
      <c r="D190" t="s">
        <v>1325</v>
      </c>
      <c r="E190" t="s">
        <v>1326</v>
      </c>
      <c r="F190" t="s">
        <v>1292</v>
      </c>
      <c r="G190" s="532" t="s">
        <v>524</v>
      </c>
      <c r="H190">
        <v>35025</v>
      </c>
      <c r="I190" t="s">
        <v>563</v>
      </c>
      <c r="J190" t="s">
        <v>1382</v>
      </c>
      <c r="K190" t="s">
        <v>1383</v>
      </c>
      <c r="L190">
        <v>0</v>
      </c>
      <c r="M190">
        <v>0</v>
      </c>
      <c r="N190">
        <v>0</v>
      </c>
      <c r="O190">
        <v>0</v>
      </c>
      <c r="P190">
        <v>0</v>
      </c>
      <c r="Q190">
        <v>0</v>
      </c>
      <c r="R190">
        <v>0</v>
      </c>
      <c r="S190">
        <v>0</v>
      </c>
      <c r="T190">
        <v>0</v>
      </c>
      <c r="U190">
        <v>0</v>
      </c>
      <c r="W190" s="429">
        <f t="shared" si="4"/>
        <v>0</v>
      </c>
      <c r="X190" s="429">
        <f t="shared" si="4"/>
        <v>0</v>
      </c>
      <c r="Y190" s="429">
        <f t="shared" si="4"/>
        <v>0</v>
      </c>
      <c r="Z190" s="429">
        <f t="shared" si="4"/>
        <v>0</v>
      </c>
      <c r="AA190" s="429" t="s">
        <v>1295</v>
      </c>
    </row>
    <row r="191" spans="1:27" x14ac:dyDescent="0.25">
      <c r="A191" t="s">
        <v>149</v>
      </c>
      <c r="B191" t="s">
        <v>1246</v>
      </c>
      <c r="C191" t="s">
        <v>1324</v>
      </c>
      <c r="D191" t="s">
        <v>1325</v>
      </c>
      <c r="E191" t="s">
        <v>1326</v>
      </c>
      <c r="F191" t="s">
        <v>1292</v>
      </c>
      <c r="G191" s="532" t="s">
        <v>524</v>
      </c>
      <c r="H191">
        <v>35041</v>
      </c>
      <c r="I191" t="s">
        <v>584</v>
      </c>
      <c r="J191" t="s">
        <v>1382</v>
      </c>
      <c r="K191" t="s">
        <v>1383</v>
      </c>
      <c r="L191">
        <v>0</v>
      </c>
      <c r="M191">
        <v>0</v>
      </c>
      <c r="N191">
        <v>0</v>
      </c>
      <c r="O191">
        <v>0</v>
      </c>
      <c r="P191">
        <v>0</v>
      </c>
      <c r="Q191">
        <v>0</v>
      </c>
      <c r="R191">
        <v>0</v>
      </c>
      <c r="S191">
        <v>0</v>
      </c>
      <c r="T191">
        <v>0</v>
      </c>
      <c r="U191">
        <v>0</v>
      </c>
      <c r="W191" s="429">
        <f t="shared" si="4"/>
        <v>0</v>
      </c>
      <c r="X191" s="429">
        <f t="shared" si="4"/>
        <v>0</v>
      </c>
      <c r="Y191" s="429">
        <f t="shared" si="4"/>
        <v>0</v>
      </c>
      <c r="Z191" s="429">
        <f t="shared" si="4"/>
        <v>0</v>
      </c>
      <c r="AA191" s="429" t="s">
        <v>1295</v>
      </c>
    </row>
    <row r="192" spans="1:27" x14ac:dyDescent="0.25">
      <c r="A192" t="s">
        <v>149</v>
      </c>
      <c r="B192" t="s">
        <v>1246</v>
      </c>
      <c r="C192" t="s">
        <v>1324</v>
      </c>
      <c r="D192" t="s">
        <v>1384</v>
      </c>
      <c r="E192" t="s">
        <v>1326</v>
      </c>
      <c r="F192" t="s">
        <v>1293</v>
      </c>
      <c r="G192" s="532">
        <v>35</v>
      </c>
      <c r="H192">
        <v>35005</v>
      </c>
      <c r="I192" t="s">
        <v>1327</v>
      </c>
      <c r="J192" t="s">
        <v>1385</v>
      </c>
      <c r="K192" t="s">
        <v>1386</v>
      </c>
      <c r="L192">
        <v>15.5</v>
      </c>
      <c r="M192">
        <v>1.5</v>
      </c>
      <c r="N192">
        <v>13.5</v>
      </c>
      <c r="O192">
        <v>0</v>
      </c>
      <c r="P192">
        <v>0</v>
      </c>
      <c r="Q192">
        <v>0</v>
      </c>
      <c r="R192" t="s">
        <v>531</v>
      </c>
      <c r="S192" t="s">
        <v>531</v>
      </c>
      <c r="T192" t="s">
        <v>531</v>
      </c>
      <c r="U192" t="s">
        <v>531</v>
      </c>
      <c r="W192" s="429">
        <f t="shared" si="4"/>
        <v>0</v>
      </c>
      <c r="X192" s="429">
        <f t="shared" si="4"/>
        <v>0</v>
      </c>
      <c r="Y192" s="429">
        <f t="shared" si="4"/>
        <v>0</v>
      </c>
      <c r="Z192" s="429">
        <f t="shared" si="4"/>
        <v>0</v>
      </c>
      <c r="AA192" s="429" t="s">
        <v>1296</v>
      </c>
    </row>
    <row r="193" spans="1:27" x14ac:dyDescent="0.25">
      <c r="A193" t="s">
        <v>149</v>
      </c>
      <c r="B193" t="s">
        <v>1246</v>
      </c>
      <c r="C193" t="s">
        <v>1324</v>
      </c>
      <c r="D193" t="s">
        <v>1384</v>
      </c>
      <c r="E193" t="s">
        <v>1326</v>
      </c>
      <c r="F193" t="s">
        <v>1293</v>
      </c>
      <c r="G193" s="532">
        <v>35</v>
      </c>
      <c r="H193">
        <v>35005</v>
      </c>
      <c r="I193" t="s">
        <v>1327</v>
      </c>
      <c r="J193" t="s">
        <v>1385</v>
      </c>
      <c r="K193" t="s">
        <v>1386</v>
      </c>
      <c r="L193">
        <v>4.0999999999999996</v>
      </c>
      <c r="M193">
        <v>7.5</v>
      </c>
      <c r="N193">
        <v>5.0999999999999996</v>
      </c>
      <c r="O193">
        <v>0</v>
      </c>
      <c r="P193">
        <v>0</v>
      </c>
      <c r="Q193">
        <v>0</v>
      </c>
      <c r="R193" t="s">
        <v>531</v>
      </c>
      <c r="S193" t="s">
        <v>531</v>
      </c>
      <c r="T193" t="s">
        <v>531</v>
      </c>
      <c r="U193" t="s">
        <v>531</v>
      </c>
      <c r="W193" s="429">
        <f t="shared" si="4"/>
        <v>0</v>
      </c>
      <c r="X193" s="429">
        <f t="shared" si="4"/>
        <v>0</v>
      </c>
      <c r="Y193" s="429">
        <f t="shared" si="4"/>
        <v>0</v>
      </c>
      <c r="Z193" s="429">
        <f t="shared" si="4"/>
        <v>0</v>
      </c>
      <c r="AA193" s="429" t="s">
        <v>1296</v>
      </c>
    </row>
    <row r="194" spans="1:27" x14ac:dyDescent="0.25">
      <c r="A194" t="s">
        <v>149</v>
      </c>
      <c r="B194" t="s">
        <v>1246</v>
      </c>
      <c r="C194" t="s">
        <v>1324</v>
      </c>
      <c r="D194" t="s">
        <v>1384</v>
      </c>
      <c r="E194" t="s">
        <v>1326</v>
      </c>
      <c r="F194" t="s">
        <v>1293</v>
      </c>
      <c r="G194" s="532">
        <v>35</v>
      </c>
      <c r="H194">
        <v>35005</v>
      </c>
      <c r="I194" t="s">
        <v>1327</v>
      </c>
      <c r="J194" t="s">
        <v>1385</v>
      </c>
      <c r="K194" t="s">
        <v>1386</v>
      </c>
      <c r="L194">
        <v>0</v>
      </c>
      <c r="M194">
        <v>0.9</v>
      </c>
      <c r="N194">
        <v>0</v>
      </c>
      <c r="O194">
        <v>0</v>
      </c>
      <c r="P194">
        <v>0</v>
      </c>
      <c r="Q194">
        <v>0</v>
      </c>
      <c r="R194" t="s">
        <v>531</v>
      </c>
      <c r="S194" t="s">
        <v>531</v>
      </c>
      <c r="T194" t="s">
        <v>531</v>
      </c>
      <c r="U194" t="s">
        <v>531</v>
      </c>
      <c r="W194" s="429">
        <f t="shared" si="4"/>
        <v>0</v>
      </c>
      <c r="X194" s="429">
        <f t="shared" si="4"/>
        <v>0</v>
      </c>
      <c r="Y194" s="429">
        <f t="shared" si="4"/>
        <v>0</v>
      </c>
      <c r="Z194" s="429">
        <f t="shared" si="4"/>
        <v>0</v>
      </c>
      <c r="AA194" s="429" t="s">
        <v>1296</v>
      </c>
    </row>
    <row r="195" spans="1:27" x14ac:dyDescent="0.25">
      <c r="A195" t="s">
        <v>149</v>
      </c>
      <c r="B195" t="s">
        <v>1246</v>
      </c>
      <c r="C195" t="s">
        <v>1324</v>
      </c>
      <c r="D195" t="s">
        <v>1384</v>
      </c>
      <c r="E195" t="s">
        <v>1326</v>
      </c>
      <c r="F195" t="s">
        <v>1293</v>
      </c>
      <c r="G195" s="532">
        <v>35</v>
      </c>
      <c r="H195">
        <v>35005</v>
      </c>
      <c r="I195" t="s">
        <v>1327</v>
      </c>
      <c r="J195" t="s">
        <v>1385</v>
      </c>
      <c r="K195" t="s">
        <v>1386</v>
      </c>
      <c r="L195">
        <v>0</v>
      </c>
      <c r="M195">
        <v>13.03</v>
      </c>
      <c r="N195">
        <v>0</v>
      </c>
      <c r="O195">
        <v>0</v>
      </c>
      <c r="P195">
        <v>0</v>
      </c>
      <c r="Q195">
        <v>0</v>
      </c>
      <c r="R195" t="s">
        <v>531</v>
      </c>
      <c r="S195" t="s">
        <v>531</v>
      </c>
      <c r="T195" t="s">
        <v>531</v>
      </c>
      <c r="U195" t="s">
        <v>531</v>
      </c>
      <c r="W195" s="429">
        <f t="shared" si="4"/>
        <v>0</v>
      </c>
      <c r="X195" s="429">
        <f t="shared" si="4"/>
        <v>0</v>
      </c>
      <c r="Y195" s="429">
        <f t="shared" si="4"/>
        <v>0</v>
      </c>
      <c r="Z195" s="429">
        <f t="shared" si="4"/>
        <v>0</v>
      </c>
      <c r="AA195" s="429" t="s">
        <v>1296</v>
      </c>
    </row>
    <row r="196" spans="1:27" x14ac:dyDescent="0.25">
      <c r="A196" t="s">
        <v>149</v>
      </c>
      <c r="B196" t="s">
        <v>1246</v>
      </c>
      <c r="C196" t="s">
        <v>1324</v>
      </c>
      <c r="D196" t="s">
        <v>1384</v>
      </c>
      <c r="E196" t="s">
        <v>1326</v>
      </c>
      <c r="F196" t="s">
        <v>1293</v>
      </c>
      <c r="G196" s="532">
        <v>35</v>
      </c>
      <c r="H196">
        <v>35005</v>
      </c>
      <c r="I196" t="s">
        <v>1327</v>
      </c>
      <c r="J196" t="s">
        <v>1385</v>
      </c>
      <c r="K196" t="s">
        <v>1386</v>
      </c>
      <c r="L196">
        <v>13.9</v>
      </c>
      <c r="M196">
        <v>7.6</v>
      </c>
      <c r="N196">
        <v>7</v>
      </c>
      <c r="O196">
        <v>0</v>
      </c>
      <c r="P196">
        <v>0</v>
      </c>
      <c r="Q196">
        <v>0</v>
      </c>
      <c r="R196" t="s">
        <v>531</v>
      </c>
      <c r="S196" t="s">
        <v>531</v>
      </c>
      <c r="T196" t="s">
        <v>531</v>
      </c>
      <c r="U196" t="s">
        <v>531</v>
      </c>
      <c r="W196" s="429">
        <f t="shared" si="4"/>
        <v>0</v>
      </c>
      <c r="X196" s="429">
        <f t="shared" si="4"/>
        <v>0</v>
      </c>
      <c r="Y196" s="429">
        <f t="shared" si="4"/>
        <v>0</v>
      </c>
      <c r="Z196" s="429">
        <f t="shared" si="4"/>
        <v>0</v>
      </c>
      <c r="AA196" s="429" t="s">
        <v>1296</v>
      </c>
    </row>
    <row r="197" spans="1:27" x14ac:dyDescent="0.25">
      <c r="A197" t="s">
        <v>149</v>
      </c>
      <c r="B197" t="s">
        <v>1246</v>
      </c>
      <c r="C197" t="s">
        <v>1324</v>
      </c>
      <c r="D197" t="s">
        <v>1384</v>
      </c>
      <c r="E197" t="s">
        <v>1326</v>
      </c>
      <c r="F197" t="s">
        <v>1293</v>
      </c>
      <c r="G197" s="532">
        <v>35</v>
      </c>
      <c r="H197">
        <v>35005</v>
      </c>
      <c r="I197" t="s">
        <v>1327</v>
      </c>
      <c r="J197" t="s">
        <v>1385</v>
      </c>
      <c r="K197" t="s">
        <v>1386</v>
      </c>
      <c r="L197">
        <v>28.5</v>
      </c>
      <c r="M197">
        <v>7.8</v>
      </c>
      <c r="N197">
        <v>18</v>
      </c>
      <c r="O197">
        <v>0</v>
      </c>
      <c r="P197">
        <v>0</v>
      </c>
      <c r="Q197">
        <v>0</v>
      </c>
      <c r="R197" t="s">
        <v>531</v>
      </c>
      <c r="S197" t="s">
        <v>531</v>
      </c>
      <c r="T197" t="s">
        <v>531</v>
      </c>
      <c r="U197" t="s">
        <v>531</v>
      </c>
      <c r="W197" s="429">
        <f t="shared" si="4"/>
        <v>0</v>
      </c>
      <c r="X197" s="429">
        <f t="shared" si="4"/>
        <v>0</v>
      </c>
      <c r="Y197" s="429">
        <f t="shared" si="4"/>
        <v>0</v>
      </c>
      <c r="Z197" s="429">
        <f t="shared" si="4"/>
        <v>0</v>
      </c>
      <c r="AA197" s="429" t="s">
        <v>1296</v>
      </c>
    </row>
    <row r="198" spans="1:27" x14ac:dyDescent="0.25">
      <c r="A198" t="s">
        <v>149</v>
      </c>
      <c r="B198" t="s">
        <v>1246</v>
      </c>
      <c r="C198" t="s">
        <v>1324</v>
      </c>
      <c r="D198" t="s">
        <v>1384</v>
      </c>
      <c r="E198" t="s">
        <v>1326</v>
      </c>
      <c r="F198" t="s">
        <v>1293</v>
      </c>
      <c r="G198" s="532">
        <v>35</v>
      </c>
      <c r="H198">
        <v>35005</v>
      </c>
      <c r="I198" t="s">
        <v>1327</v>
      </c>
      <c r="J198" t="s">
        <v>1385</v>
      </c>
      <c r="K198" t="s">
        <v>1386</v>
      </c>
      <c r="L198">
        <v>28.5</v>
      </c>
      <c r="M198">
        <v>7.8</v>
      </c>
      <c r="N198">
        <v>18</v>
      </c>
      <c r="O198">
        <v>0</v>
      </c>
      <c r="P198">
        <v>0</v>
      </c>
      <c r="Q198">
        <v>0</v>
      </c>
      <c r="R198" t="s">
        <v>531</v>
      </c>
      <c r="S198" t="s">
        <v>531</v>
      </c>
      <c r="T198" t="s">
        <v>531</v>
      </c>
      <c r="U198" t="s">
        <v>531</v>
      </c>
      <c r="W198" s="429">
        <f t="shared" si="4"/>
        <v>0</v>
      </c>
      <c r="X198" s="429">
        <f t="shared" si="4"/>
        <v>0</v>
      </c>
      <c r="Y198" s="429">
        <f t="shared" si="4"/>
        <v>0</v>
      </c>
      <c r="Z198" s="429">
        <f t="shared" si="4"/>
        <v>0</v>
      </c>
      <c r="AA198" s="429" t="s">
        <v>1296</v>
      </c>
    </row>
    <row r="199" spans="1:27" x14ac:dyDescent="0.25">
      <c r="A199" t="s">
        <v>149</v>
      </c>
      <c r="B199" t="s">
        <v>1246</v>
      </c>
      <c r="C199" t="s">
        <v>1324</v>
      </c>
      <c r="D199" t="s">
        <v>1384</v>
      </c>
      <c r="E199" t="s">
        <v>1326</v>
      </c>
      <c r="F199" t="s">
        <v>1293</v>
      </c>
      <c r="G199" s="532">
        <v>35</v>
      </c>
      <c r="H199">
        <v>35005</v>
      </c>
      <c r="I199" t="s">
        <v>1327</v>
      </c>
      <c r="J199" t="s">
        <v>1385</v>
      </c>
      <c r="K199" t="s">
        <v>1386</v>
      </c>
      <c r="L199">
        <v>12.7</v>
      </c>
      <c r="M199">
        <v>4.2</v>
      </c>
      <c r="N199">
        <v>14.7</v>
      </c>
      <c r="O199">
        <v>0</v>
      </c>
      <c r="P199">
        <v>0</v>
      </c>
      <c r="Q199">
        <v>0</v>
      </c>
      <c r="R199" t="s">
        <v>531</v>
      </c>
      <c r="S199" t="s">
        <v>531</v>
      </c>
      <c r="T199" t="s">
        <v>531</v>
      </c>
      <c r="U199" t="s">
        <v>531</v>
      </c>
      <c r="W199" s="429">
        <f t="shared" si="4"/>
        <v>0</v>
      </c>
      <c r="X199" s="429">
        <f t="shared" si="4"/>
        <v>0</v>
      </c>
      <c r="Y199" s="429">
        <f t="shared" si="4"/>
        <v>0</v>
      </c>
      <c r="Z199" s="429">
        <f t="shared" si="4"/>
        <v>0</v>
      </c>
      <c r="AA199" s="429" t="s">
        <v>1296</v>
      </c>
    </row>
    <row r="200" spans="1:27" x14ac:dyDescent="0.25">
      <c r="A200" t="s">
        <v>149</v>
      </c>
      <c r="B200" t="s">
        <v>1246</v>
      </c>
      <c r="C200" t="s">
        <v>1324</v>
      </c>
      <c r="D200" t="s">
        <v>1384</v>
      </c>
      <c r="E200" t="s">
        <v>1326</v>
      </c>
      <c r="F200" t="s">
        <v>1293</v>
      </c>
      <c r="G200" s="532">
        <v>35</v>
      </c>
      <c r="H200">
        <v>35005</v>
      </c>
      <c r="I200" t="s">
        <v>1327</v>
      </c>
      <c r="J200" t="s">
        <v>1385</v>
      </c>
      <c r="K200" t="s">
        <v>1386</v>
      </c>
      <c r="L200">
        <v>28.5</v>
      </c>
      <c r="M200">
        <v>7.8</v>
      </c>
      <c r="N200">
        <v>18</v>
      </c>
      <c r="O200">
        <v>0</v>
      </c>
      <c r="P200">
        <v>0</v>
      </c>
      <c r="Q200">
        <v>0</v>
      </c>
      <c r="R200" t="s">
        <v>531</v>
      </c>
      <c r="S200" t="s">
        <v>531</v>
      </c>
      <c r="T200" t="s">
        <v>531</v>
      </c>
      <c r="U200" t="s">
        <v>531</v>
      </c>
      <c r="W200" s="429">
        <f t="shared" si="4"/>
        <v>0</v>
      </c>
      <c r="X200" s="429">
        <f t="shared" si="4"/>
        <v>0</v>
      </c>
      <c r="Y200" s="429">
        <f t="shared" si="4"/>
        <v>0</v>
      </c>
      <c r="Z200" s="429">
        <f t="shared" si="4"/>
        <v>0</v>
      </c>
      <c r="AA200" s="429" t="s">
        <v>1296</v>
      </c>
    </row>
    <row r="201" spans="1:27" x14ac:dyDescent="0.25">
      <c r="A201" t="s">
        <v>149</v>
      </c>
      <c r="B201" t="s">
        <v>1246</v>
      </c>
      <c r="C201" t="s">
        <v>1324</v>
      </c>
      <c r="D201" t="s">
        <v>1384</v>
      </c>
      <c r="E201" t="s">
        <v>1326</v>
      </c>
      <c r="F201" t="s">
        <v>1293</v>
      </c>
      <c r="G201" s="532">
        <v>35</v>
      </c>
      <c r="H201">
        <v>35015</v>
      </c>
      <c r="I201" t="s">
        <v>552</v>
      </c>
      <c r="J201" t="s">
        <v>1385</v>
      </c>
      <c r="K201" t="s">
        <v>1386</v>
      </c>
      <c r="L201">
        <v>28.7</v>
      </c>
      <c r="M201">
        <v>9.6</v>
      </c>
      <c r="N201">
        <v>25.5</v>
      </c>
      <c r="O201">
        <v>0</v>
      </c>
      <c r="P201">
        <v>0</v>
      </c>
      <c r="Q201">
        <v>0</v>
      </c>
      <c r="R201" t="s">
        <v>531</v>
      </c>
      <c r="S201" t="s">
        <v>531</v>
      </c>
      <c r="T201" t="s">
        <v>531</v>
      </c>
      <c r="U201" t="s">
        <v>531</v>
      </c>
      <c r="W201" s="429">
        <f t="shared" si="4"/>
        <v>0</v>
      </c>
      <c r="X201" s="429">
        <f t="shared" si="4"/>
        <v>0</v>
      </c>
      <c r="Y201" s="429">
        <f t="shared" si="4"/>
        <v>0</v>
      </c>
      <c r="Z201" s="429">
        <f t="shared" si="4"/>
        <v>0</v>
      </c>
      <c r="AA201" s="429" t="s">
        <v>1296</v>
      </c>
    </row>
    <row r="202" spans="1:27" x14ac:dyDescent="0.25">
      <c r="A202" t="s">
        <v>149</v>
      </c>
      <c r="B202" t="s">
        <v>1246</v>
      </c>
      <c r="C202" t="s">
        <v>1324</v>
      </c>
      <c r="D202" t="s">
        <v>1384</v>
      </c>
      <c r="E202" t="s">
        <v>1326</v>
      </c>
      <c r="F202" t="s">
        <v>1293</v>
      </c>
      <c r="G202" s="532">
        <v>35</v>
      </c>
      <c r="H202">
        <v>35005</v>
      </c>
      <c r="I202" t="s">
        <v>1327</v>
      </c>
      <c r="J202" t="s">
        <v>1385</v>
      </c>
      <c r="K202" t="s">
        <v>1386</v>
      </c>
      <c r="L202">
        <v>19</v>
      </c>
      <c r="M202">
        <v>3</v>
      </c>
      <c r="N202">
        <v>19</v>
      </c>
      <c r="O202">
        <v>0</v>
      </c>
      <c r="P202">
        <v>0</v>
      </c>
      <c r="Q202">
        <v>0</v>
      </c>
      <c r="R202" t="s">
        <v>531</v>
      </c>
      <c r="S202" t="s">
        <v>531</v>
      </c>
      <c r="T202" t="s">
        <v>531</v>
      </c>
      <c r="U202" t="s">
        <v>531</v>
      </c>
      <c r="W202" s="429">
        <f t="shared" si="4"/>
        <v>0</v>
      </c>
      <c r="X202" s="429">
        <f t="shared" si="4"/>
        <v>0</v>
      </c>
      <c r="Y202" s="429">
        <f t="shared" si="4"/>
        <v>0</v>
      </c>
      <c r="Z202" s="429">
        <f t="shared" si="4"/>
        <v>0</v>
      </c>
      <c r="AA202" s="429" t="s">
        <v>1296</v>
      </c>
    </row>
    <row r="203" spans="1:27" x14ac:dyDescent="0.25">
      <c r="A203" t="s">
        <v>149</v>
      </c>
      <c r="B203" t="s">
        <v>1246</v>
      </c>
      <c r="C203" t="s">
        <v>1324</v>
      </c>
      <c r="D203" t="s">
        <v>1384</v>
      </c>
      <c r="E203" t="s">
        <v>1326</v>
      </c>
      <c r="F203" t="s">
        <v>1293</v>
      </c>
      <c r="G203" s="532">
        <v>35</v>
      </c>
      <c r="H203">
        <v>35005</v>
      </c>
      <c r="I203" t="s">
        <v>1327</v>
      </c>
      <c r="J203" t="s">
        <v>1385</v>
      </c>
      <c r="K203" t="s">
        <v>1386</v>
      </c>
      <c r="L203">
        <v>11.6</v>
      </c>
      <c r="M203">
        <v>7</v>
      </c>
      <c r="N203">
        <v>7</v>
      </c>
      <c r="O203">
        <v>0</v>
      </c>
      <c r="P203">
        <v>0</v>
      </c>
      <c r="Q203">
        <v>0</v>
      </c>
      <c r="R203" t="s">
        <v>531</v>
      </c>
      <c r="S203" t="s">
        <v>531</v>
      </c>
      <c r="T203" t="s">
        <v>531</v>
      </c>
      <c r="U203" t="s">
        <v>531</v>
      </c>
      <c r="W203" s="429">
        <f t="shared" si="4"/>
        <v>0</v>
      </c>
      <c r="X203" s="429">
        <f t="shared" si="4"/>
        <v>0</v>
      </c>
      <c r="Y203" s="429">
        <f t="shared" si="4"/>
        <v>0</v>
      </c>
      <c r="Z203" s="429">
        <f t="shared" si="4"/>
        <v>0</v>
      </c>
      <c r="AA203" s="429" t="s">
        <v>1296</v>
      </c>
    </row>
    <row r="204" spans="1:27" x14ac:dyDescent="0.25">
      <c r="A204" t="s">
        <v>149</v>
      </c>
      <c r="B204" t="s">
        <v>1246</v>
      </c>
      <c r="C204" t="s">
        <v>1324</v>
      </c>
      <c r="D204" t="s">
        <v>1384</v>
      </c>
      <c r="E204" t="s">
        <v>1326</v>
      </c>
      <c r="F204" t="s">
        <v>1293</v>
      </c>
      <c r="G204" s="532">
        <v>35</v>
      </c>
      <c r="H204">
        <v>35005</v>
      </c>
      <c r="I204" t="s">
        <v>1327</v>
      </c>
      <c r="J204" t="s">
        <v>1385</v>
      </c>
      <c r="K204" t="s">
        <v>1386</v>
      </c>
      <c r="L204">
        <v>0.18</v>
      </c>
      <c r="M204">
        <v>11.8</v>
      </c>
      <c r="N204">
        <v>0.15</v>
      </c>
      <c r="O204">
        <v>0</v>
      </c>
      <c r="P204">
        <v>0</v>
      </c>
      <c r="Q204">
        <v>0</v>
      </c>
      <c r="R204" t="s">
        <v>531</v>
      </c>
      <c r="S204" t="s">
        <v>531</v>
      </c>
      <c r="T204" t="s">
        <v>531</v>
      </c>
      <c r="U204" t="s">
        <v>531</v>
      </c>
      <c r="W204" s="429">
        <f t="shared" si="4"/>
        <v>0</v>
      </c>
      <c r="X204" s="429">
        <f t="shared" si="4"/>
        <v>0</v>
      </c>
      <c r="Y204" s="429">
        <f t="shared" si="4"/>
        <v>0</v>
      </c>
      <c r="Z204" s="429">
        <f t="shared" si="4"/>
        <v>0</v>
      </c>
      <c r="AA204" s="429" t="s">
        <v>1296</v>
      </c>
    </row>
    <row r="205" spans="1:27" x14ac:dyDescent="0.25">
      <c r="A205" t="s">
        <v>149</v>
      </c>
      <c r="B205" t="s">
        <v>1246</v>
      </c>
      <c r="C205" t="s">
        <v>1324</v>
      </c>
      <c r="D205" t="s">
        <v>1384</v>
      </c>
      <c r="E205" t="s">
        <v>1326</v>
      </c>
      <c r="F205" t="s">
        <v>1293</v>
      </c>
      <c r="G205" s="532">
        <v>35</v>
      </c>
      <c r="H205">
        <v>35005</v>
      </c>
      <c r="I205" t="s">
        <v>1327</v>
      </c>
      <c r="J205" t="s">
        <v>1385</v>
      </c>
      <c r="K205" t="s">
        <v>1386</v>
      </c>
      <c r="L205">
        <v>0</v>
      </c>
      <c r="M205">
        <v>5.42</v>
      </c>
      <c r="N205">
        <v>0</v>
      </c>
      <c r="O205">
        <v>0</v>
      </c>
      <c r="P205">
        <v>0</v>
      </c>
      <c r="Q205">
        <v>0</v>
      </c>
      <c r="R205" t="s">
        <v>531</v>
      </c>
      <c r="S205" t="s">
        <v>531</v>
      </c>
      <c r="T205" t="s">
        <v>531</v>
      </c>
      <c r="U205" t="s">
        <v>531</v>
      </c>
      <c r="W205" s="429">
        <f t="shared" si="4"/>
        <v>0</v>
      </c>
      <c r="X205" s="429">
        <f t="shared" si="4"/>
        <v>0</v>
      </c>
      <c r="Y205" s="429">
        <f t="shared" si="4"/>
        <v>0</v>
      </c>
      <c r="Z205" s="429">
        <f t="shared" si="4"/>
        <v>0</v>
      </c>
      <c r="AA205" s="429" t="s">
        <v>1296</v>
      </c>
    </row>
    <row r="206" spans="1:27" x14ac:dyDescent="0.25">
      <c r="A206" t="s">
        <v>149</v>
      </c>
      <c r="B206" t="s">
        <v>1246</v>
      </c>
      <c r="C206" t="s">
        <v>1324</v>
      </c>
      <c r="D206" t="s">
        <v>1384</v>
      </c>
      <c r="E206" t="s">
        <v>1326</v>
      </c>
      <c r="F206" t="s">
        <v>1293</v>
      </c>
      <c r="G206" s="532">
        <v>35</v>
      </c>
      <c r="H206">
        <v>35005</v>
      </c>
      <c r="I206" t="s">
        <v>1327</v>
      </c>
      <c r="J206" t="s">
        <v>1385</v>
      </c>
      <c r="K206" t="s">
        <v>1386</v>
      </c>
      <c r="L206">
        <v>15.6</v>
      </c>
      <c r="M206">
        <v>0</v>
      </c>
      <c r="N206">
        <v>0</v>
      </c>
      <c r="O206">
        <v>0</v>
      </c>
      <c r="P206">
        <v>0</v>
      </c>
      <c r="Q206">
        <v>0</v>
      </c>
      <c r="R206" t="s">
        <v>531</v>
      </c>
      <c r="S206" t="s">
        <v>531</v>
      </c>
      <c r="T206" t="s">
        <v>531</v>
      </c>
      <c r="U206" t="s">
        <v>531</v>
      </c>
      <c r="W206" s="429">
        <f t="shared" si="4"/>
        <v>0</v>
      </c>
      <c r="X206" s="429">
        <f t="shared" si="4"/>
        <v>0</v>
      </c>
      <c r="Y206" s="429">
        <f t="shared" si="4"/>
        <v>0</v>
      </c>
      <c r="Z206" s="429">
        <f t="shared" si="4"/>
        <v>0</v>
      </c>
      <c r="AA206" s="429" t="s">
        <v>1296</v>
      </c>
    </row>
    <row r="207" spans="1:27" x14ac:dyDescent="0.25">
      <c r="A207" t="s">
        <v>149</v>
      </c>
      <c r="B207" t="s">
        <v>1246</v>
      </c>
      <c r="C207" t="s">
        <v>1324</v>
      </c>
      <c r="D207" t="s">
        <v>1384</v>
      </c>
      <c r="E207" t="s">
        <v>1326</v>
      </c>
      <c r="F207" t="s">
        <v>1293</v>
      </c>
      <c r="G207" s="532">
        <v>35</v>
      </c>
      <c r="H207">
        <v>35005</v>
      </c>
      <c r="I207" t="s">
        <v>1327</v>
      </c>
      <c r="J207" t="s">
        <v>1385</v>
      </c>
      <c r="K207" t="s">
        <v>1386</v>
      </c>
      <c r="L207">
        <v>15.6</v>
      </c>
      <c r="M207">
        <v>9.3000000000000007</v>
      </c>
      <c r="N207">
        <v>9.3000000000000007</v>
      </c>
      <c r="O207">
        <v>0</v>
      </c>
      <c r="P207">
        <v>0</v>
      </c>
      <c r="Q207">
        <v>0</v>
      </c>
      <c r="R207" t="s">
        <v>531</v>
      </c>
      <c r="S207" t="s">
        <v>531</v>
      </c>
      <c r="T207" t="s">
        <v>531</v>
      </c>
      <c r="U207" t="s">
        <v>531</v>
      </c>
      <c r="W207" s="429">
        <f t="shared" si="4"/>
        <v>0</v>
      </c>
      <c r="X207" s="429">
        <f t="shared" si="4"/>
        <v>0</v>
      </c>
      <c r="Y207" s="429">
        <f t="shared" si="4"/>
        <v>0</v>
      </c>
      <c r="Z207" s="429">
        <f t="shared" si="4"/>
        <v>0</v>
      </c>
      <c r="AA207" s="429" t="s">
        <v>1296</v>
      </c>
    </row>
    <row r="208" spans="1:27" x14ac:dyDescent="0.25">
      <c r="A208" t="s">
        <v>149</v>
      </c>
      <c r="B208" t="s">
        <v>1246</v>
      </c>
      <c r="C208" t="s">
        <v>1324</v>
      </c>
      <c r="D208" t="s">
        <v>1384</v>
      </c>
      <c r="E208" t="s">
        <v>1326</v>
      </c>
      <c r="F208" t="s">
        <v>1293</v>
      </c>
      <c r="G208" s="532">
        <v>35</v>
      </c>
      <c r="H208">
        <v>35015</v>
      </c>
      <c r="I208" t="s">
        <v>552</v>
      </c>
      <c r="J208" t="s">
        <v>1385</v>
      </c>
      <c r="K208" t="s">
        <v>1386</v>
      </c>
      <c r="L208">
        <v>0</v>
      </c>
      <c r="M208">
        <v>2.9</v>
      </c>
      <c r="N208">
        <v>0</v>
      </c>
      <c r="O208">
        <v>0</v>
      </c>
      <c r="P208">
        <v>0</v>
      </c>
      <c r="Q208">
        <v>0</v>
      </c>
      <c r="R208" t="s">
        <v>531</v>
      </c>
      <c r="S208" t="s">
        <v>531</v>
      </c>
      <c r="T208" t="s">
        <v>531</v>
      </c>
      <c r="U208" t="s">
        <v>531</v>
      </c>
      <c r="W208" s="429">
        <f t="shared" si="4"/>
        <v>0</v>
      </c>
      <c r="X208" s="429">
        <f t="shared" si="4"/>
        <v>0</v>
      </c>
      <c r="Y208" s="429">
        <f t="shared" si="4"/>
        <v>0</v>
      </c>
      <c r="Z208" s="429">
        <f t="shared" si="4"/>
        <v>0</v>
      </c>
      <c r="AA208" s="429" t="s">
        <v>1296</v>
      </c>
    </row>
    <row r="209" spans="1:27" x14ac:dyDescent="0.25">
      <c r="A209" t="s">
        <v>149</v>
      </c>
      <c r="B209" t="s">
        <v>1246</v>
      </c>
      <c r="C209" t="s">
        <v>1324</v>
      </c>
      <c r="D209" t="s">
        <v>1384</v>
      </c>
      <c r="E209" t="s">
        <v>1326</v>
      </c>
      <c r="F209" t="s">
        <v>1293</v>
      </c>
      <c r="G209" s="532">
        <v>35</v>
      </c>
      <c r="H209">
        <v>35015</v>
      </c>
      <c r="I209" t="s">
        <v>552</v>
      </c>
      <c r="J209" t="s">
        <v>1385</v>
      </c>
      <c r="K209" t="s">
        <v>1386</v>
      </c>
      <c r="L209">
        <v>38.4</v>
      </c>
      <c r="M209">
        <v>15.4</v>
      </c>
      <c r="N209">
        <v>40.9</v>
      </c>
      <c r="O209">
        <v>0</v>
      </c>
      <c r="P209">
        <v>0.8</v>
      </c>
      <c r="Q209">
        <v>0.8</v>
      </c>
      <c r="R209" t="s">
        <v>531</v>
      </c>
      <c r="S209" t="s">
        <v>531</v>
      </c>
      <c r="T209" t="s">
        <v>531</v>
      </c>
      <c r="U209" t="s">
        <v>531</v>
      </c>
      <c r="W209" s="429">
        <f t="shared" si="4"/>
        <v>0</v>
      </c>
      <c r="X209" s="429">
        <f t="shared" si="4"/>
        <v>0</v>
      </c>
      <c r="Y209" s="429">
        <f t="shared" si="4"/>
        <v>0</v>
      </c>
      <c r="Z209" s="429">
        <f t="shared" si="4"/>
        <v>0</v>
      </c>
      <c r="AA209" s="429" t="s">
        <v>1296</v>
      </c>
    </row>
    <row r="210" spans="1:27" x14ac:dyDescent="0.25">
      <c r="A210" t="s">
        <v>149</v>
      </c>
      <c r="B210" t="s">
        <v>1246</v>
      </c>
      <c r="C210" t="s">
        <v>1324</v>
      </c>
      <c r="D210" t="s">
        <v>1384</v>
      </c>
      <c r="E210" t="s">
        <v>1326</v>
      </c>
      <c r="F210" t="s">
        <v>1293</v>
      </c>
      <c r="G210" s="532">
        <v>35</v>
      </c>
      <c r="H210">
        <v>35015</v>
      </c>
      <c r="I210" t="s">
        <v>552</v>
      </c>
      <c r="J210" t="s">
        <v>1385</v>
      </c>
      <c r="K210" t="s">
        <v>1386</v>
      </c>
      <c r="L210">
        <v>28.5</v>
      </c>
      <c r="M210">
        <v>14.3</v>
      </c>
      <c r="N210">
        <v>42.8</v>
      </c>
      <c r="O210">
        <v>0</v>
      </c>
      <c r="P210">
        <v>1</v>
      </c>
      <c r="Q210">
        <v>1</v>
      </c>
      <c r="R210" t="s">
        <v>531</v>
      </c>
      <c r="S210" t="s">
        <v>531</v>
      </c>
      <c r="T210" t="s">
        <v>531</v>
      </c>
      <c r="U210" t="s">
        <v>531</v>
      </c>
      <c r="W210" s="429">
        <f t="shared" si="4"/>
        <v>0</v>
      </c>
      <c r="X210" s="429">
        <f t="shared" si="4"/>
        <v>0</v>
      </c>
      <c r="Y210" s="429">
        <f t="shared" si="4"/>
        <v>0</v>
      </c>
      <c r="Z210" s="429">
        <f t="shared" si="4"/>
        <v>0</v>
      </c>
      <c r="AA210" s="429" t="s">
        <v>1296</v>
      </c>
    </row>
    <row r="211" spans="1:27" x14ac:dyDescent="0.25">
      <c r="A211" t="s">
        <v>149</v>
      </c>
      <c r="B211" t="s">
        <v>1246</v>
      </c>
      <c r="C211" t="s">
        <v>1324</v>
      </c>
      <c r="D211" t="s">
        <v>1384</v>
      </c>
      <c r="E211" t="s">
        <v>1326</v>
      </c>
      <c r="F211" t="s">
        <v>1293</v>
      </c>
      <c r="G211" s="532">
        <v>35</v>
      </c>
      <c r="H211">
        <v>35015</v>
      </c>
      <c r="I211" t="s">
        <v>552</v>
      </c>
      <c r="J211" t="s">
        <v>1385</v>
      </c>
      <c r="K211" t="s">
        <v>1386</v>
      </c>
      <c r="L211">
        <v>1.6</v>
      </c>
      <c r="M211">
        <v>2.7</v>
      </c>
      <c r="N211">
        <v>6.4</v>
      </c>
      <c r="O211">
        <v>28.9</v>
      </c>
      <c r="P211">
        <v>0</v>
      </c>
      <c r="Q211">
        <v>0</v>
      </c>
      <c r="R211" t="s">
        <v>531</v>
      </c>
      <c r="S211" t="s">
        <v>531</v>
      </c>
      <c r="T211" t="s">
        <v>531</v>
      </c>
      <c r="U211" t="s">
        <v>531</v>
      </c>
      <c r="W211" s="429">
        <f t="shared" si="4"/>
        <v>0</v>
      </c>
      <c r="X211" s="429">
        <f t="shared" si="4"/>
        <v>0</v>
      </c>
      <c r="Y211" s="429">
        <f t="shared" si="4"/>
        <v>0</v>
      </c>
      <c r="Z211" s="429">
        <f t="shared" si="4"/>
        <v>0</v>
      </c>
      <c r="AA211" s="429" t="s">
        <v>1296</v>
      </c>
    </row>
    <row r="212" spans="1:27" x14ac:dyDescent="0.25">
      <c r="A212" t="s">
        <v>149</v>
      </c>
      <c r="B212" t="s">
        <v>1246</v>
      </c>
      <c r="C212" t="s">
        <v>1324</v>
      </c>
      <c r="D212" t="s">
        <v>1384</v>
      </c>
      <c r="E212" t="s">
        <v>1326</v>
      </c>
      <c r="F212" t="s">
        <v>1293</v>
      </c>
      <c r="G212" s="532">
        <v>35</v>
      </c>
      <c r="H212">
        <v>35015</v>
      </c>
      <c r="I212" t="s">
        <v>552</v>
      </c>
      <c r="J212" t="s">
        <v>1385</v>
      </c>
      <c r="K212" t="s">
        <v>1386</v>
      </c>
      <c r="L212">
        <v>0</v>
      </c>
      <c r="M212">
        <v>2.9</v>
      </c>
      <c r="N212">
        <v>0</v>
      </c>
      <c r="O212">
        <v>0</v>
      </c>
      <c r="P212">
        <v>0</v>
      </c>
      <c r="Q212">
        <v>0</v>
      </c>
      <c r="R212" t="s">
        <v>531</v>
      </c>
      <c r="S212" t="s">
        <v>531</v>
      </c>
      <c r="T212" t="s">
        <v>531</v>
      </c>
      <c r="U212" t="s">
        <v>531</v>
      </c>
      <c r="W212" s="429">
        <f t="shared" si="4"/>
        <v>0</v>
      </c>
      <c r="X212" s="429">
        <f t="shared" si="4"/>
        <v>0</v>
      </c>
      <c r="Y212" s="429">
        <f t="shared" si="4"/>
        <v>0</v>
      </c>
      <c r="Z212" s="429">
        <f t="shared" si="4"/>
        <v>0</v>
      </c>
      <c r="AA212" s="429" t="s">
        <v>1296</v>
      </c>
    </row>
    <row r="213" spans="1:27" x14ac:dyDescent="0.25">
      <c r="A213" t="s">
        <v>149</v>
      </c>
      <c r="B213" t="s">
        <v>1246</v>
      </c>
      <c r="C213" t="s">
        <v>1324</v>
      </c>
      <c r="D213" t="s">
        <v>1384</v>
      </c>
      <c r="E213" t="s">
        <v>1326</v>
      </c>
      <c r="F213" t="s">
        <v>1293</v>
      </c>
      <c r="G213" s="532">
        <v>35</v>
      </c>
      <c r="H213">
        <v>35015</v>
      </c>
      <c r="I213" t="s">
        <v>552</v>
      </c>
      <c r="J213" t="s">
        <v>1385</v>
      </c>
      <c r="K213" t="s">
        <v>1386</v>
      </c>
      <c r="L213">
        <v>0</v>
      </c>
      <c r="M213">
        <v>3.3</v>
      </c>
      <c r="N213">
        <v>0</v>
      </c>
      <c r="O213">
        <v>0</v>
      </c>
      <c r="P213">
        <v>0</v>
      </c>
      <c r="Q213">
        <v>0</v>
      </c>
      <c r="R213" t="s">
        <v>531</v>
      </c>
      <c r="S213" t="s">
        <v>531</v>
      </c>
      <c r="T213" t="s">
        <v>531</v>
      </c>
      <c r="U213" t="s">
        <v>531</v>
      </c>
      <c r="W213" s="429">
        <f t="shared" si="4"/>
        <v>0</v>
      </c>
      <c r="X213" s="429">
        <f t="shared" si="4"/>
        <v>0</v>
      </c>
      <c r="Y213" s="429">
        <f t="shared" si="4"/>
        <v>0</v>
      </c>
      <c r="Z213" s="429">
        <f t="shared" si="4"/>
        <v>0</v>
      </c>
      <c r="AA213" s="429" t="s">
        <v>1296</v>
      </c>
    </row>
    <row r="214" spans="1:27" x14ac:dyDescent="0.25">
      <c r="A214" t="s">
        <v>149</v>
      </c>
      <c r="B214" t="s">
        <v>1246</v>
      </c>
      <c r="C214" t="s">
        <v>1324</v>
      </c>
      <c r="D214" t="s">
        <v>1384</v>
      </c>
      <c r="E214" t="s">
        <v>1326</v>
      </c>
      <c r="F214" t="s">
        <v>1293</v>
      </c>
      <c r="G214" s="532">
        <v>35</v>
      </c>
      <c r="H214">
        <v>35015</v>
      </c>
      <c r="I214" t="s">
        <v>552</v>
      </c>
      <c r="J214" t="s">
        <v>1385</v>
      </c>
      <c r="K214" t="s">
        <v>1386</v>
      </c>
      <c r="L214">
        <v>0</v>
      </c>
      <c r="M214">
        <v>10</v>
      </c>
      <c r="N214">
        <v>0</v>
      </c>
      <c r="O214">
        <v>0</v>
      </c>
      <c r="P214">
        <v>0</v>
      </c>
      <c r="Q214">
        <v>0</v>
      </c>
      <c r="R214" t="s">
        <v>531</v>
      </c>
      <c r="S214" t="s">
        <v>531</v>
      </c>
      <c r="T214" t="s">
        <v>531</v>
      </c>
      <c r="U214" t="s">
        <v>531</v>
      </c>
      <c r="W214" s="429">
        <f t="shared" si="4"/>
        <v>0</v>
      </c>
      <c r="X214" s="429">
        <f t="shared" si="4"/>
        <v>0</v>
      </c>
      <c r="Y214" s="429">
        <f t="shared" si="4"/>
        <v>0</v>
      </c>
      <c r="Z214" s="429">
        <f t="shared" si="4"/>
        <v>0</v>
      </c>
      <c r="AA214" s="429" t="s">
        <v>1296</v>
      </c>
    </row>
    <row r="215" spans="1:27" x14ac:dyDescent="0.25">
      <c r="A215" t="s">
        <v>149</v>
      </c>
      <c r="B215" t="s">
        <v>1246</v>
      </c>
      <c r="C215" t="s">
        <v>1324</v>
      </c>
      <c r="D215" t="s">
        <v>1384</v>
      </c>
      <c r="E215" t="s">
        <v>1326</v>
      </c>
      <c r="F215" t="s">
        <v>1293</v>
      </c>
      <c r="G215" s="532">
        <v>35</v>
      </c>
      <c r="H215">
        <v>35015</v>
      </c>
      <c r="I215" t="s">
        <v>552</v>
      </c>
      <c r="J215" t="s">
        <v>1385</v>
      </c>
      <c r="K215" t="s">
        <v>1386</v>
      </c>
      <c r="L215">
        <v>24.3</v>
      </c>
      <c r="M215">
        <v>8.6999999999999993</v>
      </c>
      <c r="N215">
        <v>26</v>
      </c>
      <c r="O215">
        <v>0</v>
      </c>
      <c r="P215">
        <v>0</v>
      </c>
      <c r="Q215">
        <v>0</v>
      </c>
      <c r="R215" t="s">
        <v>531</v>
      </c>
      <c r="S215" t="s">
        <v>531</v>
      </c>
      <c r="T215" t="s">
        <v>531</v>
      </c>
      <c r="U215" t="s">
        <v>531</v>
      </c>
      <c r="W215" s="429">
        <f t="shared" si="4"/>
        <v>0</v>
      </c>
      <c r="X215" s="429">
        <f t="shared" si="4"/>
        <v>0</v>
      </c>
      <c r="Y215" s="429">
        <f t="shared" si="4"/>
        <v>0</v>
      </c>
      <c r="Z215" s="429">
        <f t="shared" si="4"/>
        <v>0</v>
      </c>
      <c r="AA215" s="429" t="s">
        <v>1296</v>
      </c>
    </row>
    <row r="216" spans="1:27" x14ac:dyDescent="0.25">
      <c r="A216" t="s">
        <v>149</v>
      </c>
      <c r="B216" t="s">
        <v>1246</v>
      </c>
      <c r="C216" t="s">
        <v>1324</v>
      </c>
      <c r="D216" t="s">
        <v>1384</v>
      </c>
      <c r="E216" t="s">
        <v>1326</v>
      </c>
      <c r="F216" t="s">
        <v>1293</v>
      </c>
      <c r="G216" s="532">
        <v>35</v>
      </c>
      <c r="H216">
        <v>35015</v>
      </c>
      <c r="I216" t="s">
        <v>552</v>
      </c>
      <c r="J216" t="s">
        <v>1385</v>
      </c>
      <c r="K216" t="s">
        <v>1386</v>
      </c>
      <c r="L216">
        <v>24.3</v>
      </c>
      <c r="M216">
        <v>8.6999999999999993</v>
      </c>
      <c r="N216">
        <v>26</v>
      </c>
      <c r="O216">
        <v>0</v>
      </c>
      <c r="P216">
        <v>0</v>
      </c>
      <c r="Q216">
        <v>0</v>
      </c>
      <c r="R216" t="s">
        <v>531</v>
      </c>
      <c r="S216" t="s">
        <v>531</v>
      </c>
      <c r="T216" t="s">
        <v>531</v>
      </c>
      <c r="U216" t="s">
        <v>531</v>
      </c>
      <c r="W216" s="429">
        <f t="shared" si="4"/>
        <v>0</v>
      </c>
      <c r="X216" s="429">
        <f t="shared" si="4"/>
        <v>0</v>
      </c>
      <c r="Y216" s="429">
        <f t="shared" si="4"/>
        <v>0</v>
      </c>
      <c r="Z216" s="429">
        <f t="shared" si="4"/>
        <v>0</v>
      </c>
      <c r="AA216" s="429" t="s">
        <v>1296</v>
      </c>
    </row>
    <row r="217" spans="1:27" x14ac:dyDescent="0.25">
      <c r="A217" t="s">
        <v>149</v>
      </c>
      <c r="B217" t="s">
        <v>1246</v>
      </c>
      <c r="C217" t="s">
        <v>1324</v>
      </c>
      <c r="D217" t="s">
        <v>1384</v>
      </c>
      <c r="E217" t="s">
        <v>1326</v>
      </c>
      <c r="F217" t="s">
        <v>1293</v>
      </c>
      <c r="G217" s="532">
        <v>35</v>
      </c>
      <c r="H217">
        <v>35015</v>
      </c>
      <c r="I217" t="s">
        <v>552</v>
      </c>
      <c r="J217" t="s">
        <v>1385</v>
      </c>
      <c r="K217" t="s">
        <v>1386</v>
      </c>
      <c r="L217">
        <v>23.4</v>
      </c>
      <c r="M217">
        <v>8.5</v>
      </c>
      <c r="N217">
        <v>16</v>
      </c>
      <c r="O217">
        <v>0</v>
      </c>
      <c r="P217">
        <v>0</v>
      </c>
      <c r="Q217">
        <v>0</v>
      </c>
      <c r="R217" t="s">
        <v>531</v>
      </c>
      <c r="S217" t="s">
        <v>531</v>
      </c>
      <c r="T217" t="s">
        <v>531</v>
      </c>
      <c r="U217" t="s">
        <v>531</v>
      </c>
      <c r="W217" s="429">
        <f t="shared" si="4"/>
        <v>0</v>
      </c>
      <c r="X217" s="429">
        <f t="shared" si="4"/>
        <v>0</v>
      </c>
      <c r="Y217" s="429">
        <f t="shared" si="4"/>
        <v>0</v>
      </c>
      <c r="Z217" s="429">
        <f t="shared" si="4"/>
        <v>0</v>
      </c>
      <c r="AA217" s="429" t="s">
        <v>1296</v>
      </c>
    </row>
    <row r="218" spans="1:27" x14ac:dyDescent="0.25">
      <c r="A218" t="s">
        <v>149</v>
      </c>
      <c r="B218" t="s">
        <v>1246</v>
      </c>
      <c r="C218" t="s">
        <v>1324</v>
      </c>
      <c r="D218" t="s">
        <v>1384</v>
      </c>
      <c r="E218" t="s">
        <v>1326</v>
      </c>
      <c r="F218" t="s">
        <v>1293</v>
      </c>
      <c r="G218" s="532">
        <v>35</v>
      </c>
      <c r="H218">
        <v>35015</v>
      </c>
      <c r="I218" t="s">
        <v>552</v>
      </c>
      <c r="J218" t="s">
        <v>1385</v>
      </c>
      <c r="K218" t="s">
        <v>1386</v>
      </c>
      <c r="L218">
        <v>23.4</v>
      </c>
      <c r="M218">
        <v>8.5</v>
      </c>
      <c r="N218">
        <v>16</v>
      </c>
      <c r="O218">
        <v>0</v>
      </c>
      <c r="P218">
        <v>0</v>
      </c>
      <c r="Q218">
        <v>0</v>
      </c>
      <c r="R218" t="s">
        <v>531</v>
      </c>
      <c r="S218" t="s">
        <v>531</v>
      </c>
      <c r="T218" t="s">
        <v>531</v>
      </c>
      <c r="U218" t="s">
        <v>531</v>
      </c>
      <c r="W218" s="429">
        <f t="shared" si="4"/>
        <v>0</v>
      </c>
      <c r="X218" s="429">
        <f t="shared" si="4"/>
        <v>0</v>
      </c>
      <c r="Y218" s="429">
        <f t="shared" si="4"/>
        <v>0</v>
      </c>
      <c r="Z218" s="429">
        <f t="shared" si="4"/>
        <v>0</v>
      </c>
      <c r="AA218" s="429" t="s">
        <v>1296</v>
      </c>
    </row>
    <row r="219" spans="1:27" x14ac:dyDescent="0.25">
      <c r="A219" t="s">
        <v>149</v>
      </c>
      <c r="B219" t="s">
        <v>1246</v>
      </c>
      <c r="C219" t="s">
        <v>1324</v>
      </c>
      <c r="D219" t="s">
        <v>1384</v>
      </c>
      <c r="E219" t="s">
        <v>1326</v>
      </c>
      <c r="F219" t="s">
        <v>1293</v>
      </c>
      <c r="G219" s="532">
        <v>35</v>
      </c>
      <c r="H219">
        <v>35015</v>
      </c>
      <c r="I219" t="s">
        <v>552</v>
      </c>
      <c r="J219" t="s">
        <v>1385</v>
      </c>
      <c r="K219" t="s">
        <v>1386</v>
      </c>
      <c r="L219">
        <v>0</v>
      </c>
      <c r="M219">
        <v>4.8</v>
      </c>
      <c r="N219">
        <v>0</v>
      </c>
      <c r="O219">
        <v>0</v>
      </c>
      <c r="P219">
        <v>0</v>
      </c>
      <c r="Q219">
        <v>0</v>
      </c>
      <c r="R219" t="s">
        <v>531</v>
      </c>
      <c r="S219" t="s">
        <v>531</v>
      </c>
      <c r="T219" t="s">
        <v>531</v>
      </c>
      <c r="U219" t="s">
        <v>531</v>
      </c>
      <c r="W219" s="429">
        <f t="shared" si="4"/>
        <v>0</v>
      </c>
      <c r="X219" s="429">
        <f t="shared" si="4"/>
        <v>0</v>
      </c>
      <c r="Y219" s="429">
        <f t="shared" si="4"/>
        <v>0</v>
      </c>
      <c r="Z219" s="429">
        <f t="shared" si="4"/>
        <v>0</v>
      </c>
      <c r="AA219" s="429" t="s">
        <v>1296</v>
      </c>
    </row>
    <row r="220" spans="1:27" x14ac:dyDescent="0.25">
      <c r="A220" t="s">
        <v>149</v>
      </c>
      <c r="B220" t="s">
        <v>1246</v>
      </c>
      <c r="C220" t="s">
        <v>1324</v>
      </c>
      <c r="D220" t="s">
        <v>1384</v>
      </c>
      <c r="E220" t="s">
        <v>1326</v>
      </c>
      <c r="F220" t="s">
        <v>1293</v>
      </c>
      <c r="G220" s="532">
        <v>35</v>
      </c>
      <c r="H220">
        <v>35015</v>
      </c>
      <c r="I220" t="s">
        <v>552</v>
      </c>
      <c r="J220" t="s">
        <v>1385</v>
      </c>
      <c r="K220" t="s">
        <v>1386</v>
      </c>
      <c r="L220">
        <v>11.8</v>
      </c>
      <c r="M220">
        <v>6.1</v>
      </c>
      <c r="N220">
        <v>17.8</v>
      </c>
      <c r="O220">
        <v>0</v>
      </c>
      <c r="P220">
        <v>0</v>
      </c>
      <c r="Q220">
        <v>0</v>
      </c>
      <c r="R220" t="s">
        <v>531</v>
      </c>
      <c r="S220" t="s">
        <v>531</v>
      </c>
      <c r="T220" t="s">
        <v>531</v>
      </c>
      <c r="U220" t="s">
        <v>531</v>
      </c>
      <c r="W220" s="429">
        <f t="shared" si="4"/>
        <v>0</v>
      </c>
      <c r="X220" s="429">
        <f t="shared" si="4"/>
        <v>0</v>
      </c>
      <c r="Y220" s="429">
        <f t="shared" si="4"/>
        <v>0</v>
      </c>
      <c r="Z220" s="429">
        <f t="shared" si="4"/>
        <v>0</v>
      </c>
      <c r="AA220" s="429" t="s">
        <v>1296</v>
      </c>
    </row>
    <row r="221" spans="1:27" x14ac:dyDescent="0.25">
      <c r="A221" t="s">
        <v>149</v>
      </c>
      <c r="B221" t="s">
        <v>1246</v>
      </c>
      <c r="C221" t="s">
        <v>1324</v>
      </c>
      <c r="D221" t="s">
        <v>1384</v>
      </c>
      <c r="E221" t="s">
        <v>1326</v>
      </c>
      <c r="F221" t="s">
        <v>1293</v>
      </c>
      <c r="G221" s="532">
        <v>35</v>
      </c>
      <c r="H221">
        <v>35015</v>
      </c>
      <c r="I221" t="s">
        <v>552</v>
      </c>
      <c r="J221" t="s">
        <v>1385</v>
      </c>
      <c r="K221" t="s">
        <v>1386</v>
      </c>
      <c r="L221">
        <v>9.8000000000000007</v>
      </c>
      <c r="M221">
        <v>4.8</v>
      </c>
      <c r="N221">
        <v>14.8</v>
      </c>
      <c r="O221">
        <v>0</v>
      </c>
      <c r="P221">
        <v>0</v>
      </c>
      <c r="Q221">
        <v>0</v>
      </c>
      <c r="R221" t="s">
        <v>531</v>
      </c>
      <c r="S221" t="s">
        <v>531</v>
      </c>
      <c r="T221" t="s">
        <v>531</v>
      </c>
      <c r="U221" t="s">
        <v>531</v>
      </c>
      <c r="W221" s="429">
        <f t="shared" si="4"/>
        <v>0</v>
      </c>
      <c r="X221" s="429">
        <f t="shared" si="4"/>
        <v>0</v>
      </c>
      <c r="Y221" s="429">
        <f t="shared" si="4"/>
        <v>0</v>
      </c>
      <c r="Z221" s="429">
        <f t="shared" si="4"/>
        <v>0</v>
      </c>
      <c r="AA221" s="429" t="s">
        <v>1296</v>
      </c>
    </row>
    <row r="222" spans="1:27" x14ac:dyDescent="0.25">
      <c r="A222" t="s">
        <v>149</v>
      </c>
      <c r="B222" t="s">
        <v>1246</v>
      </c>
      <c r="C222" t="s">
        <v>1324</v>
      </c>
      <c r="D222" t="s">
        <v>1384</v>
      </c>
      <c r="E222" t="s">
        <v>1326</v>
      </c>
      <c r="F222" t="s">
        <v>1293</v>
      </c>
      <c r="G222" s="532">
        <v>35</v>
      </c>
      <c r="H222">
        <v>35015</v>
      </c>
      <c r="I222" t="s">
        <v>552</v>
      </c>
      <c r="J222" t="s">
        <v>1385</v>
      </c>
      <c r="K222" t="s">
        <v>1386</v>
      </c>
      <c r="L222">
        <v>0</v>
      </c>
      <c r="M222">
        <v>0.52</v>
      </c>
      <c r="N222">
        <v>0</v>
      </c>
      <c r="O222">
        <v>0</v>
      </c>
      <c r="P222">
        <v>0</v>
      </c>
      <c r="Q222">
        <v>0</v>
      </c>
      <c r="R222" t="s">
        <v>531</v>
      </c>
      <c r="S222" t="s">
        <v>531</v>
      </c>
      <c r="T222" t="s">
        <v>531</v>
      </c>
      <c r="U222" t="s">
        <v>531</v>
      </c>
      <c r="W222" s="429">
        <f t="shared" si="4"/>
        <v>0</v>
      </c>
      <c r="X222" s="429">
        <f t="shared" si="4"/>
        <v>0</v>
      </c>
      <c r="Y222" s="429">
        <f t="shared" si="4"/>
        <v>0</v>
      </c>
      <c r="Z222" s="429">
        <f t="shared" si="4"/>
        <v>0</v>
      </c>
      <c r="AA222" s="429" t="s">
        <v>1296</v>
      </c>
    </row>
    <row r="223" spans="1:27" x14ac:dyDescent="0.25">
      <c r="A223" t="s">
        <v>149</v>
      </c>
      <c r="B223" t="s">
        <v>1246</v>
      </c>
      <c r="C223" t="s">
        <v>1324</v>
      </c>
      <c r="D223" t="s">
        <v>1384</v>
      </c>
      <c r="E223" t="s">
        <v>1326</v>
      </c>
      <c r="F223" t="s">
        <v>1293</v>
      </c>
      <c r="G223" s="532">
        <v>35</v>
      </c>
      <c r="H223">
        <v>35015</v>
      </c>
      <c r="I223" t="s">
        <v>552</v>
      </c>
      <c r="J223" t="s">
        <v>1385</v>
      </c>
      <c r="K223" t="s">
        <v>1386</v>
      </c>
      <c r="L223">
        <v>0</v>
      </c>
      <c r="M223">
        <v>0.21</v>
      </c>
      <c r="N223">
        <v>0</v>
      </c>
      <c r="O223">
        <v>0</v>
      </c>
      <c r="P223">
        <v>0</v>
      </c>
      <c r="Q223">
        <v>0</v>
      </c>
      <c r="R223" t="s">
        <v>531</v>
      </c>
      <c r="S223" t="s">
        <v>531</v>
      </c>
      <c r="T223" t="s">
        <v>531</v>
      </c>
      <c r="U223" t="s">
        <v>531</v>
      </c>
      <c r="W223" s="429">
        <f t="shared" si="4"/>
        <v>0</v>
      </c>
      <c r="X223" s="429">
        <f t="shared" si="4"/>
        <v>0</v>
      </c>
      <c r="Y223" s="429">
        <f t="shared" si="4"/>
        <v>0</v>
      </c>
      <c r="Z223" s="429">
        <f t="shared" si="4"/>
        <v>0</v>
      </c>
      <c r="AA223" s="429" t="s">
        <v>1296</v>
      </c>
    </row>
    <row r="224" spans="1:27" x14ac:dyDescent="0.25">
      <c r="A224" t="s">
        <v>149</v>
      </c>
      <c r="B224" t="s">
        <v>1246</v>
      </c>
      <c r="C224" t="s">
        <v>1324</v>
      </c>
      <c r="D224" t="s">
        <v>1384</v>
      </c>
      <c r="E224" t="s">
        <v>1326</v>
      </c>
      <c r="F224" t="s">
        <v>1293</v>
      </c>
      <c r="G224" s="532">
        <v>35</v>
      </c>
      <c r="H224">
        <v>35015</v>
      </c>
      <c r="I224" t="s">
        <v>552</v>
      </c>
      <c r="J224" t="s">
        <v>1385</v>
      </c>
      <c r="K224" t="s">
        <v>1386</v>
      </c>
      <c r="L224">
        <v>0</v>
      </c>
      <c r="M224">
        <v>7</v>
      </c>
      <c r="N224">
        <v>0</v>
      </c>
      <c r="O224">
        <v>0</v>
      </c>
      <c r="P224">
        <v>0</v>
      </c>
      <c r="Q224">
        <v>0</v>
      </c>
      <c r="R224" t="s">
        <v>531</v>
      </c>
      <c r="S224" t="s">
        <v>531</v>
      </c>
      <c r="T224" t="s">
        <v>531</v>
      </c>
      <c r="U224" t="s">
        <v>531</v>
      </c>
      <c r="W224" s="429">
        <f t="shared" si="4"/>
        <v>0</v>
      </c>
      <c r="X224" s="429">
        <f t="shared" si="4"/>
        <v>0</v>
      </c>
      <c r="Y224" s="429">
        <f t="shared" si="4"/>
        <v>0</v>
      </c>
      <c r="Z224" s="429">
        <f t="shared" ref="Z224:Z287" si="5">IFERROR(U224*1,0)</f>
        <v>0</v>
      </c>
      <c r="AA224" s="429" t="s">
        <v>1296</v>
      </c>
    </row>
    <row r="225" spans="1:27" x14ac:dyDescent="0.25">
      <c r="A225" t="s">
        <v>149</v>
      </c>
      <c r="B225" t="s">
        <v>1246</v>
      </c>
      <c r="C225" t="s">
        <v>1324</v>
      </c>
      <c r="D225" t="s">
        <v>1384</v>
      </c>
      <c r="E225" t="s">
        <v>1326</v>
      </c>
      <c r="F225" t="s">
        <v>1293</v>
      </c>
      <c r="G225" s="532">
        <v>35</v>
      </c>
      <c r="H225">
        <v>35015</v>
      </c>
      <c r="I225" t="s">
        <v>552</v>
      </c>
      <c r="J225" t="s">
        <v>1385</v>
      </c>
      <c r="K225" t="s">
        <v>1386</v>
      </c>
      <c r="L225">
        <v>9.8000000000000007</v>
      </c>
      <c r="M225">
        <v>4.8</v>
      </c>
      <c r="N225">
        <v>14.8</v>
      </c>
      <c r="O225">
        <v>0</v>
      </c>
      <c r="P225">
        <v>0</v>
      </c>
      <c r="Q225">
        <v>0</v>
      </c>
      <c r="R225" t="s">
        <v>531</v>
      </c>
      <c r="S225" t="s">
        <v>531</v>
      </c>
      <c r="T225" t="s">
        <v>531</v>
      </c>
      <c r="U225" t="s">
        <v>531</v>
      </c>
      <c r="W225" s="429">
        <f t="shared" ref="W225:Z288" si="6">IFERROR(R225*1,0)</f>
        <v>0</v>
      </c>
      <c r="X225" s="429">
        <f t="shared" si="6"/>
        <v>0</v>
      </c>
      <c r="Y225" s="429">
        <f t="shared" si="6"/>
        <v>0</v>
      </c>
      <c r="Z225" s="429">
        <f t="shared" si="5"/>
        <v>0</v>
      </c>
      <c r="AA225" s="429" t="s">
        <v>1296</v>
      </c>
    </row>
    <row r="226" spans="1:27" x14ac:dyDescent="0.25">
      <c r="A226" t="s">
        <v>149</v>
      </c>
      <c r="B226" t="s">
        <v>1246</v>
      </c>
      <c r="C226" t="s">
        <v>1324</v>
      </c>
      <c r="D226" t="s">
        <v>1384</v>
      </c>
      <c r="E226" t="s">
        <v>1326</v>
      </c>
      <c r="F226" t="s">
        <v>1293</v>
      </c>
      <c r="G226" s="532">
        <v>35</v>
      </c>
      <c r="H226">
        <v>35015</v>
      </c>
      <c r="I226" t="s">
        <v>552</v>
      </c>
      <c r="J226" t="s">
        <v>1385</v>
      </c>
      <c r="K226" t="s">
        <v>1386</v>
      </c>
      <c r="L226">
        <v>21</v>
      </c>
      <c r="M226">
        <v>10.5</v>
      </c>
      <c r="N226">
        <v>31.9</v>
      </c>
      <c r="O226">
        <v>0</v>
      </c>
      <c r="P226">
        <v>0</v>
      </c>
      <c r="Q226">
        <v>0</v>
      </c>
      <c r="R226" t="s">
        <v>531</v>
      </c>
      <c r="S226" t="s">
        <v>531</v>
      </c>
      <c r="T226" t="s">
        <v>531</v>
      </c>
      <c r="U226" t="s">
        <v>531</v>
      </c>
      <c r="W226" s="429">
        <f t="shared" si="6"/>
        <v>0</v>
      </c>
      <c r="X226" s="429">
        <f t="shared" si="6"/>
        <v>0</v>
      </c>
      <c r="Y226" s="429">
        <f t="shared" si="6"/>
        <v>0</v>
      </c>
      <c r="Z226" s="429">
        <f t="shared" si="5"/>
        <v>0</v>
      </c>
      <c r="AA226" s="429" t="s">
        <v>1296</v>
      </c>
    </row>
    <row r="227" spans="1:27" x14ac:dyDescent="0.25">
      <c r="A227" t="s">
        <v>149</v>
      </c>
      <c r="B227" t="s">
        <v>1246</v>
      </c>
      <c r="C227" t="s">
        <v>1324</v>
      </c>
      <c r="D227" t="s">
        <v>1384</v>
      </c>
      <c r="E227" t="s">
        <v>1326</v>
      </c>
      <c r="F227" t="s">
        <v>1293</v>
      </c>
      <c r="G227" s="532">
        <v>35</v>
      </c>
      <c r="H227">
        <v>35015</v>
      </c>
      <c r="I227" t="s">
        <v>552</v>
      </c>
      <c r="J227" t="s">
        <v>1385</v>
      </c>
      <c r="K227" t="s">
        <v>1386</v>
      </c>
      <c r="L227">
        <v>9.8000000000000007</v>
      </c>
      <c r="M227">
        <v>4.8</v>
      </c>
      <c r="N227">
        <v>14.8</v>
      </c>
      <c r="O227">
        <v>0</v>
      </c>
      <c r="P227">
        <v>0</v>
      </c>
      <c r="Q227">
        <v>0</v>
      </c>
      <c r="R227" t="s">
        <v>531</v>
      </c>
      <c r="S227" t="s">
        <v>531</v>
      </c>
      <c r="T227" t="s">
        <v>531</v>
      </c>
      <c r="U227" t="s">
        <v>531</v>
      </c>
      <c r="W227" s="429">
        <f t="shared" si="6"/>
        <v>0</v>
      </c>
      <c r="X227" s="429">
        <f t="shared" si="6"/>
        <v>0</v>
      </c>
      <c r="Y227" s="429">
        <f t="shared" si="6"/>
        <v>0</v>
      </c>
      <c r="Z227" s="429">
        <f t="shared" si="5"/>
        <v>0</v>
      </c>
      <c r="AA227" s="429" t="s">
        <v>1296</v>
      </c>
    </row>
    <row r="228" spans="1:27" x14ac:dyDescent="0.25">
      <c r="A228" t="s">
        <v>149</v>
      </c>
      <c r="B228" t="s">
        <v>1246</v>
      </c>
      <c r="C228" t="s">
        <v>1324</v>
      </c>
      <c r="D228" t="s">
        <v>1384</v>
      </c>
      <c r="E228" t="s">
        <v>1326</v>
      </c>
      <c r="F228" t="s">
        <v>1293</v>
      </c>
      <c r="G228" s="532">
        <v>35</v>
      </c>
      <c r="H228">
        <v>35015</v>
      </c>
      <c r="I228" t="s">
        <v>552</v>
      </c>
      <c r="J228" t="s">
        <v>1385</v>
      </c>
      <c r="K228" t="s">
        <v>1386</v>
      </c>
      <c r="L228">
        <v>23.2</v>
      </c>
      <c r="M228">
        <v>7.7</v>
      </c>
      <c r="N228">
        <v>23.2</v>
      </c>
      <c r="O228">
        <v>0</v>
      </c>
      <c r="P228">
        <v>0</v>
      </c>
      <c r="Q228">
        <v>0</v>
      </c>
      <c r="R228" t="s">
        <v>531</v>
      </c>
      <c r="S228" t="s">
        <v>531</v>
      </c>
      <c r="T228" t="s">
        <v>531</v>
      </c>
      <c r="U228" t="s">
        <v>531</v>
      </c>
      <c r="W228" s="429">
        <f t="shared" si="6"/>
        <v>0</v>
      </c>
      <c r="X228" s="429">
        <f t="shared" si="6"/>
        <v>0</v>
      </c>
      <c r="Y228" s="429">
        <f t="shared" si="6"/>
        <v>0</v>
      </c>
      <c r="Z228" s="429">
        <f t="shared" si="5"/>
        <v>0</v>
      </c>
      <c r="AA228" s="429" t="s">
        <v>1296</v>
      </c>
    </row>
    <row r="229" spans="1:27" x14ac:dyDescent="0.25">
      <c r="A229" t="s">
        <v>149</v>
      </c>
      <c r="B229" t="s">
        <v>1246</v>
      </c>
      <c r="C229" t="s">
        <v>1324</v>
      </c>
      <c r="D229" t="s">
        <v>1384</v>
      </c>
      <c r="E229" t="s">
        <v>1326</v>
      </c>
      <c r="F229" t="s">
        <v>1293</v>
      </c>
      <c r="G229" s="532">
        <v>35</v>
      </c>
      <c r="H229">
        <v>35015</v>
      </c>
      <c r="I229" t="s">
        <v>552</v>
      </c>
      <c r="J229" t="s">
        <v>1385</v>
      </c>
      <c r="K229" t="s">
        <v>1386</v>
      </c>
      <c r="L229">
        <v>0</v>
      </c>
      <c r="M229">
        <v>2.1</v>
      </c>
      <c r="N229">
        <v>0</v>
      </c>
      <c r="O229">
        <v>0</v>
      </c>
      <c r="P229">
        <v>0</v>
      </c>
      <c r="Q229">
        <v>0</v>
      </c>
      <c r="R229" t="s">
        <v>531</v>
      </c>
      <c r="S229" t="s">
        <v>531</v>
      </c>
      <c r="T229" t="s">
        <v>531</v>
      </c>
      <c r="U229" t="s">
        <v>531</v>
      </c>
      <c r="W229" s="429">
        <f t="shared" si="6"/>
        <v>0</v>
      </c>
      <c r="X229" s="429">
        <f t="shared" si="6"/>
        <v>0</v>
      </c>
      <c r="Y229" s="429">
        <f t="shared" si="6"/>
        <v>0</v>
      </c>
      <c r="Z229" s="429">
        <f t="shared" si="5"/>
        <v>0</v>
      </c>
      <c r="AA229" s="429" t="s">
        <v>1296</v>
      </c>
    </row>
    <row r="230" spans="1:27" x14ac:dyDescent="0.25">
      <c r="A230" t="s">
        <v>149</v>
      </c>
      <c r="B230" t="s">
        <v>1246</v>
      </c>
      <c r="C230" t="s">
        <v>1324</v>
      </c>
      <c r="D230" t="s">
        <v>1384</v>
      </c>
      <c r="E230" t="s">
        <v>1326</v>
      </c>
      <c r="F230" t="s">
        <v>1293</v>
      </c>
      <c r="G230" s="532">
        <v>35</v>
      </c>
      <c r="H230">
        <v>35015</v>
      </c>
      <c r="I230" t="s">
        <v>552</v>
      </c>
      <c r="J230" t="s">
        <v>1385</v>
      </c>
      <c r="K230" t="s">
        <v>1386</v>
      </c>
      <c r="L230">
        <v>23.2</v>
      </c>
      <c r="M230">
        <v>7.7</v>
      </c>
      <c r="N230">
        <v>23.2</v>
      </c>
      <c r="O230">
        <v>0</v>
      </c>
      <c r="P230">
        <v>0</v>
      </c>
      <c r="Q230">
        <v>0</v>
      </c>
      <c r="R230" t="s">
        <v>531</v>
      </c>
      <c r="S230" t="s">
        <v>531</v>
      </c>
      <c r="T230" t="s">
        <v>531</v>
      </c>
      <c r="U230" t="s">
        <v>531</v>
      </c>
      <c r="W230" s="429">
        <f t="shared" si="6"/>
        <v>0</v>
      </c>
      <c r="X230" s="429">
        <f t="shared" si="6"/>
        <v>0</v>
      </c>
      <c r="Y230" s="429">
        <f t="shared" si="6"/>
        <v>0</v>
      </c>
      <c r="Z230" s="429">
        <f t="shared" si="5"/>
        <v>0</v>
      </c>
      <c r="AA230" s="429" t="s">
        <v>1296</v>
      </c>
    </row>
    <row r="231" spans="1:27" x14ac:dyDescent="0.25">
      <c r="A231" t="s">
        <v>149</v>
      </c>
      <c r="B231" t="s">
        <v>1246</v>
      </c>
      <c r="C231" t="s">
        <v>1324</v>
      </c>
      <c r="D231" t="s">
        <v>1384</v>
      </c>
      <c r="E231" t="s">
        <v>1326</v>
      </c>
      <c r="F231" t="s">
        <v>1293</v>
      </c>
      <c r="G231" s="532">
        <v>35</v>
      </c>
      <c r="H231">
        <v>35015</v>
      </c>
      <c r="I231" t="s">
        <v>552</v>
      </c>
      <c r="J231" t="s">
        <v>1385</v>
      </c>
      <c r="K231" t="s">
        <v>1386</v>
      </c>
      <c r="L231">
        <v>0</v>
      </c>
      <c r="M231">
        <v>2.5</v>
      </c>
      <c r="N231">
        <v>0</v>
      </c>
      <c r="O231">
        <v>0</v>
      </c>
      <c r="P231">
        <v>0</v>
      </c>
      <c r="Q231">
        <v>0</v>
      </c>
      <c r="R231" t="s">
        <v>531</v>
      </c>
      <c r="S231" t="s">
        <v>531</v>
      </c>
      <c r="T231" t="s">
        <v>531</v>
      </c>
      <c r="U231" t="s">
        <v>531</v>
      </c>
      <c r="W231" s="429">
        <f t="shared" si="6"/>
        <v>0</v>
      </c>
      <c r="X231" s="429">
        <f t="shared" si="6"/>
        <v>0</v>
      </c>
      <c r="Y231" s="429">
        <f t="shared" si="6"/>
        <v>0</v>
      </c>
      <c r="Z231" s="429">
        <f t="shared" si="5"/>
        <v>0</v>
      </c>
      <c r="AA231" s="429" t="s">
        <v>1296</v>
      </c>
    </row>
    <row r="232" spans="1:27" x14ac:dyDescent="0.25">
      <c r="A232" t="s">
        <v>149</v>
      </c>
      <c r="B232" t="s">
        <v>1246</v>
      </c>
      <c r="C232" t="s">
        <v>1324</v>
      </c>
      <c r="D232" t="s">
        <v>1384</v>
      </c>
      <c r="E232" t="s">
        <v>1326</v>
      </c>
      <c r="F232" t="s">
        <v>1293</v>
      </c>
      <c r="G232" s="532">
        <v>35</v>
      </c>
      <c r="H232">
        <v>35015</v>
      </c>
      <c r="I232" t="s">
        <v>552</v>
      </c>
      <c r="J232" t="s">
        <v>1385</v>
      </c>
      <c r="K232" t="s">
        <v>1386</v>
      </c>
      <c r="L232">
        <v>0</v>
      </c>
      <c r="M232">
        <v>0.1</v>
      </c>
      <c r="N232">
        <v>0</v>
      </c>
      <c r="O232">
        <v>0</v>
      </c>
      <c r="P232">
        <v>0</v>
      </c>
      <c r="Q232">
        <v>0</v>
      </c>
      <c r="R232" t="s">
        <v>531</v>
      </c>
      <c r="S232" t="s">
        <v>531</v>
      </c>
      <c r="T232" t="s">
        <v>531</v>
      </c>
      <c r="U232" t="s">
        <v>531</v>
      </c>
      <c r="W232" s="429">
        <f t="shared" si="6"/>
        <v>0</v>
      </c>
      <c r="X232" s="429">
        <f t="shared" si="6"/>
        <v>0</v>
      </c>
      <c r="Y232" s="429">
        <f t="shared" si="6"/>
        <v>0</v>
      </c>
      <c r="Z232" s="429">
        <f t="shared" si="5"/>
        <v>0</v>
      </c>
      <c r="AA232" s="429" t="s">
        <v>1296</v>
      </c>
    </row>
    <row r="233" spans="1:27" x14ac:dyDescent="0.25">
      <c r="A233" t="s">
        <v>149</v>
      </c>
      <c r="B233" t="s">
        <v>1246</v>
      </c>
      <c r="C233" t="s">
        <v>1324</v>
      </c>
      <c r="D233" t="s">
        <v>1384</v>
      </c>
      <c r="E233" t="s">
        <v>1326</v>
      </c>
      <c r="F233" t="s">
        <v>1293</v>
      </c>
      <c r="G233" s="532">
        <v>35</v>
      </c>
      <c r="H233">
        <v>35015</v>
      </c>
      <c r="I233" t="s">
        <v>552</v>
      </c>
      <c r="J233" t="s">
        <v>1385</v>
      </c>
      <c r="K233" t="s">
        <v>1386</v>
      </c>
      <c r="L233">
        <v>0</v>
      </c>
      <c r="M233">
        <v>10</v>
      </c>
      <c r="N233">
        <v>0</v>
      </c>
      <c r="O233">
        <v>0</v>
      </c>
      <c r="P233">
        <v>0</v>
      </c>
      <c r="Q233">
        <v>0</v>
      </c>
      <c r="R233" t="s">
        <v>531</v>
      </c>
      <c r="S233" t="s">
        <v>531</v>
      </c>
      <c r="T233" t="s">
        <v>531</v>
      </c>
      <c r="U233" t="s">
        <v>531</v>
      </c>
      <c r="W233" s="429">
        <f t="shared" si="6"/>
        <v>0</v>
      </c>
      <c r="X233" s="429">
        <f t="shared" si="6"/>
        <v>0</v>
      </c>
      <c r="Y233" s="429">
        <f t="shared" si="6"/>
        <v>0</v>
      </c>
      <c r="Z233" s="429">
        <f t="shared" si="5"/>
        <v>0</v>
      </c>
      <c r="AA233" s="429" t="s">
        <v>1296</v>
      </c>
    </row>
    <row r="234" spans="1:27" x14ac:dyDescent="0.25">
      <c r="A234" t="s">
        <v>149</v>
      </c>
      <c r="B234" t="s">
        <v>1246</v>
      </c>
      <c r="C234" t="s">
        <v>1324</v>
      </c>
      <c r="D234" t="s">
        <v>1384</v>
      </c>
      <c r="E234" t="s">
        <v>1326</v>
      </c>
      <c r="F234" t="s">
        <v>1293</v>
      </c>
      <c r="G234" s="532">
        <v>35</v>
      </c>
      <c r="H234">
        <v>35015</v>
      </c>
      <c r="I234" t="s">
        <v>552</v>
      </c>
      <c r="J234" t="s">
        <v>1385</v>
      </c>
      <c r="K234" t="s">
        <v>1386</v>
      </c>
      <c r="L234">
        <v>0</v>
      </c>
      <c r="M234">
        <v>1</v>
      </c>
      <c r="N234">
        <v>0</v>
      </c>
      <c r="O234">
        <v>0</v>
      </c>
      <c r="P234">
        <v>0</v>
      </c>
      <c r="Q234">
        <v>0</v>
      </c>
      <c r="R234" t="s">
        <v>531</v>
      </c>
      <c r="S234" t="s">
        <v>531</v>
      </c>
      <c r="T234" t="s">
        <v>531</v>
      </c>
      <c r="U234" t="s">
        <v>531</v>
      </c>
      <c r="W234" s="429">
        <f t="shared" si="6"/>
        <v>0</v>
      </c>
      <c r="X234" s="429">
        <f t="shared" si="6"/>
        <v>0</v>
      </c>
      <c r="Y234" s="429">
        <f t="shared" si="6"/>
        <v>0</v>
      </c>
      <c r="Z234" s="429">
        <f t="shared" si="5"/>
        <v>0</v>
      </c>
      <c r="AA234" s="429" t="s">
        <v>1296</v>
      </c>
    </row>
    <row r="235" spans="1:27" x14ac:dyDescent="0.25">
      <c r="A235" t="s">
        <v>149</v>
      </c>
      <c r="B235" t="s">
        <v>1246</v>
      </c>
      <c r="C235" t="s">
        <v>1324</v>
      </c>
      <c r="D235" t="s">
        <v>1384</v>
      </c>
      <c r="E235" t="s">
        <v>1326</v>
      </c>
      <c r="F235" t="s">
        <v>1293</v>
      </c>
      <c r="G235" s="532">
        <v>35</v>
      </c>
      <c r="H235">
        <v>35015</v>
      </c>
      <c r="I235" t="s">
        <v>552</v>
      </c>
      <c r="J235" t="s">
        <v>1385</v>
      </c>
      <c r="K235" t="s">
        <v>1386</v>
      </c>
      <c r="L235">
        <v>0</v>
      </c>
      <c r="M235">
        <v>8.5</v>
      </c>
      <c r="N235">
        <v>0</v>
      </c>
      <c r="O235">
        <v>0</v>
      </c>
      <c r="P235">
        <v>0</v>
      </c>
      <c r="Q235">
        <v>0</v>
      </c>
      <c r="R235" t="s">
        <v>531</v>
      </c>
      <c r="S235" t="s">
        <v>531</v>
      </c>
      <c r="T235" t="s">
        <v>531</v>
      </c>
      <c r="U235" t="s">
        <v>531</v>
      </c>
      <c r="W235" s="429">
        <f t="shared" si="6"/>
        <v>0</v>
      </c>
      <c r="X235" s="429">
        <f t="shared" si="6"/>
        <v>0</v>
      </c>
      <c r="Y235" s="429">
        <f t="shared" si="6"/>
        <v>0</v>
      </c>
      <c r="Z235" s="429">
        <f t="shared" si="5"/>
        <v>0</v>
      </c>
      <c r="AA235" s="429" t="s">
        <v>1296</v>
      </c>
    </row>
    <row r="236" spans="1:27" x14ac:dyDescent="0.25">
      <c r="A236" t="s">
        <v>149</v>
      </c>
      <c r="B236" t="s">
        <v>1246</v>
      </c>
      <c r="C236" t="s">
        <v>1324</v>
      </c>
      <c r="D236" t="s">
        <v>1384</v>
      </c>
      <c r="E236" t="s">
        <v>1326</v>
      </c>
      <c r="F236" t="s">
        <v>1293</v>
      </c>
      <c r="G236" s="532">
        <v>35</v>
      </c>
      <c r="H236">
        <v>35015</v>
      </c>
      <c r="I236" t="s">
        <v>552</v>
      </c>
      <c r="J236" t="s">
        <v>1385</v>
      </c>
      <c r="K236" t="s">
        <v>1386</v>
      </c>
      <c r="L236">
        <v>15.5</v>
      </c>
      <c r="M236">
        <v>7.7</v>
      </c>
      <c r="N236">
        <v>23.2</v>
      </c>
      <c r="O236">
        <v>0</v>
      </c>
      <c r="P236">
        <v>0</v>
      </c>
      <c r="Q236">
        <v>0</v>
      </c>
      <c r="R236" t="s">
        <v>531</v>
      </c>
      <c r="S236" t="s">
        <v>531</v>
      </c>
      <c r="T236" t="s">
        <v>531</v>
      </c>
      <c r="U236" t="s">
        <v>531</v>
      </c>
      <c r="W236" s="429">
        <f t="shared" si="6"/>
        <v>0</v>
      </c>
      <c r="X236" s="429">
        <f t="shared" si="6"/>
        <v>0</v>
      </c>
      <c r="Y236" s="429">
        <f t="shared" si="6"/>
        <v>0</v>
      </c>
      <c r="Z236" s="429">
        <f t="shared" si="5"/>
        <v>0</v>
      </c>
      <c r="AA236" s="429" t="s">
        <v>1296</v>
      </c>
    </row>
    <row r="237" spans="1:27" x14ac:dyDescent="0.25">
      <c r="A237" t="s">
        <v>149</v>
      </c>
      <c r="B237" t="s">
        <v>1246</v>
      </c>
      <c r="C237" t="s">
        <v>1324</v>
      </c>
      <c r="D237" t="s">
        <v>1384</v>
      </c>
      <c r="E237" t="s">
        <v>1326</v>
      </c>
      <c r="F237" t="s">
        <v>1293</v>
      </c>
      <c r="G237" s="532">
        <v>35</v>
      </c>
      <c r="H237">
        <v>35015</v>
      </c>
      <c r="I237" t="s">
        <v>552</v>
      </c>
      <c r="J237" t="s">
        <v>1385</v>
      </c>
      <c r="K237" t="s">
        <v>1386</v>
      </c>
      <c r="L237">
        <v>0</v>
      </c>
      <c r="M237">
        <v>2.1</v>
      </c>
      <c r="N237">
        <v>0</v>
      </c>
      <c r="O237">
        <v>0</v>
      </c>
      <c r="P237">
        <v>0</v>
      </c>
      <c r="Q237">
        <v>0</v>
      </c>
      <c r="R237" t="s">
        <v>531</v>
      </c>
      <c r="S237" t="s">
        <v>531</v>
      </c>
      <c r="T237" t="s">
        <v>531</v>
      </c>
      <c r="U237" t="s">
        <v>531</v>
      </c>
      <c r="W237" s="429">
        <f t="shared" si="6"/>
        <v>0</v>
      </c>
      <c r="X237" s="429">
        <f t="shared" si="6"/>
        <v>0</v>
      </c>
      <c r="Y237" s="429">
        <f t="shared" si="6"/>
        <v>0</v>
      </c>
      <c r="Z237" s="429">
        <f t="shared" si="5"/>
        <v>0</v>
      </c>
      <c r="AA237" s="429" t="s">
        <v>1296</v>
      </c>
    </row>
    <row r="238" spans="1:27" x14ac:dyDescent="0.25">
      <c r="A238" t="s">
        <v>149</v>
      </c>
      <c r="B238" t="s">
        <v>1246</v>
      </c>
      <c r="C238" t="s">
        <v>1324</v>
      </c>
      <c r="D238" t="s">
        <v>1384</v>
      </c>
      <c r="E238" t="s">
        <v>1326</v>
      </c>
      <c r="F238" t="s">
        <v>1293</v>
      </c>
      <c r="G238" s="532">
        <v>35</v>
      </c>
      <c r="H238">
        <v>35015</v>
      </c>
      <c r="I238" t="s">
        <v>552</v>
      </c>
      <c r="J238" t="s">
        <v>1385</v>
      </c>
      <c r="K238" t="s">
        <v>1386</v>
      </c>
      <c r="L238">
        <v>37.29</v>
      </c>
      <c r="M238">
        <v>12.39</v>
      </c>
      <c r="N238">
        <v>37.29</v>
      </c>
      <c r="O238">
        <v>0</v>
      </c>
      <c r="P238">
        <v>0</v>
      </c>
      <c r="Q238">
        <v>0</v>
      </c>
      <c r="R238" t="s">
        <v>531</v>
      </c>
      <c r="S238" t="s">
        <v>531</v>
      </c>
      <c r="T238" t="s">
        <v>531</v>
      </c>
      <c r="U238" t="s">
        <v>531</v>
      </c>
      <c r="W238" s="429">
        <f t="shared" si="6"/>
        <v>0</v>
      </c>
      <c r="X238" s="429">
        <f t="shared" si="6"/>
        <v>0</v>
      </c>
      <c r="Y238" s="429">
        <f t="shared" si="6"/>
        <v>0</v>
      </c>
      <c r="Z238" s="429">
        <f t="shared" si="5"/>
        <v>0</v>
      </c>
      <c r="AA238" s="429" t="s">
        <v>1296</v>
      </c>
    </row>
    <row r="239" spans="1:27" x14ac:dyDescent="0.25">
      <c r="A239" t="s">
        <v>149</v>
      </c>
      <c r="B239" t="s">
        <v>1246</v>
      </c>
      <c r="C239" t="s">
        <v>1324</v>
      </c>
      <c r="D239" t="s">
        <v>1384</v>
      </c>
      <c r="E239" t="s">
        <v>1326</v>
      </c>
      <c r="F239" t="s">
        <v>1293</v>
      </c>
      <c r="G239" s="532">
        <v>35</v>
      </c>
      <c r="H239">
        <v>35015</v>
      </c>
      <c r="I239" t="s">
        <v>552</v>
      </c>
      <c r="J239" t="s">
        <v>1385</v>
      </c>
      <c r="K239" t="s">
        <v>1386</v>
      </c>
      <c r="L239">
        <v>18.399999999999999</v>
      </c>
      <c r="M239">
        <v>6.1</v>
      </c>
      <c r="N239">
        <v>18.399999999999999</v>
      </c>
      <c r="O239">
        <v>0</v>
      </c>
      <c r="P239">
        <v>0</v>
      </c>
      <c r="Q239">
        <v>0</v>
      </c>
      <c r="R239" t="s">
        <v>531</v>
      </c>
      <c r="S239" t="s">
        <v>531</v>
      </c>
      <c r="T239" t="s">
        <v>531</v>
      </c>
      <c r="U239" t="s">
        <v>531</v>
      </c>
      <c r="W239" s="429">
        <f t="shared" si="6"/>
        <v>0</v>
      </c>
      <c r="X239" s="429">
        <f t="shared" si="6"/>
        <v>0</v>
      </c>
      <c r="Y239" s="429">
        <f t="shared" si="6"/>
        <v>0</v>
      </c>
      <c r="Z239" s="429">
        <f t="shared" si="5"/>
        <v>0</v>
      </c>
      <c r="AA239" s="429" t="s">
        <v>1296</v>
      </c>
    </row>
    <row r="240" spans="1:27" x14ac:dyDescent="0.25">
      <c r="A240" t="s">
        <v>149</v>
      </c>
      <c r="B240" t="s">
        <v>1246</v>
      </c>
      <c r="C240" t="s">
        <v>1324</v>
      </c>
      <c r="D240" t="s">
        <v>1384</v>
      </c>
      <c r="E240" t="s">
        <v>1326</v>
      </c>
      <c r="F240" t="s">
        <v>1293</v>
      </c>
      <c r="G240" s="532">
        <v>35</v>
      </c>
      <c r="H240">
        <v>35015</v>
      </c>
      <c r="I240" t="s">
        <v>552</v>
      </c>
      <c r="J240" t="s">
        <v>1385</v>
      </c>
      <c r="K240" t="s">
        <v>1386</v>
      </c>
      <c r="L240">
        <v>18.399999999999999</v>
      </c>
      <c r="M240">
        <v>6.1</v>
      </c>
      <c r="N240">
        <v>18.399999999999999</v>
      </c>
      <c r="O240">
        <v>0</v>
      </c>
      <c r="P240">
        <v>0</v>
      </c>
      <c r="Q240">
        <v>0</v>
      </c>
      <c r="R240" t="s">
        <v>531</v>
      </c>
      <c r="S240" t="s">
        <v>531</v>
      </c>
      <c r="T240" t="s">
        <v>531</v>
      </c>
      <c r="U240" t="s">
        <v>531</v>
      </c>
      <c r="W240" s="429">
        <f t="shared" si="6"/>
        <v>0</v>
      </c>
      <c r="X240" s="429">
        <f t="shared" si="6"/>
        <v>0</v>
      </c>
      <c r="Y240" s="429">
        <f t="shared" si="6"/>
        <v>0</v>
      </c>
      <c r="Z240" s="429">
        <f t="shared" si="5"/>
        <v>0</v>
      </c>
      <c r="AA240" s="429" t="s">
        <v>1296</v>
      </c>
    </row>
    <row r="241" spans="1:27" x14ac:dyDescent="0.25">
      <c r="A241" t="s">
        <v>149</v>
      </c>
      <c r="B241" t="s">
        <v>1246</v>
      </c>
      <c r="C241" t="s">
        <v>1324</v>
      </c>
      <c r="D241" t="s">
        <v>1384</v>
      </c>
      <c r="E241" t="s">
        <v>1326</v>
      </c>
      <c r="F241" t="s">
        <v>1293</v>
      </c>
      <c r="G241" s="532">
        <v>35</v>
      </c>
      <c r="H241">
        <v>35015</v>
      </c>
      <c r="I241" t="s">
        <v>552</v>
      </c>
      <c r="J241" t="s">
        <v>1385</v>
      </c>
      <c r="K241" t="s">
        <v>1386</v>
      </c>
      <c r="L241">
        <v>0</v>
      </c>
      <c r="M241">
        <v>3.8</v>
      </c>
      <c r="N241">
        <v>0</v>
      </c>
      <c r="O241">
        <v>0</v>
      </c>
      <c r="P241">
        <v>0</v>
      </c>
      <c r="Q241">
        <v>0</v>
      </c>
      <c r="R241" t="s">
        <v>531</v>
      </c>
      <c r="S241" t="s">
        <v>531</v>
      </c>
      <c r="T241" t="s">
        <v>531</v>
      </c>
      <c r="U241" t="s">
        <v>531</v>
      </c>
      <c r="W241" s="429">
        <f t="shared" si="6"/>
        <v>0</v>
      </c>
      <c r="X241" s="429">
        <f t="shared" si="6"/>
        <v>0</v>
      </c>
      <c r="Y241" s="429">
        <f t="shared" si="6"/>
        <v>0</v>
      </c>
      <c r="Z241" s="429">
        <f t="shared" si="5"/>
        <v>0</v>
      </c>
      <c r="AA241" s="429" t="s">
        <v>1296</v>
      </c>
    </row>
    <row r="242" spans="1:27" x14ac:dyDescent="0.25">
      <c r="A242" t="s">
        <v>149</v>
      </c>
      <c r="B242" t="s">
        <v>1246</v>
      </c>
      <c r="C242" t="s">
        <v>1324</v>
      </c>
      <c r="D242" t="s">
        <v>1384</v>
      </c>
      <c r="E242" t="s">
        <v>1326</v>
      </c>
      <c r="F242" t="s">
        <v>1293</v>
      </c>
      <c r="G242" s="532">
        <v>35</v>
      </c>
      <c r="H242">
        <v>35015</v>
      </c>
      <c r="I242" t="s">
        <v>552</v>
      </c>
      <c r="J242" t="s">
        <v>1385</v>
      </c>
      <c r="K242" t="s">
        <v>1386</v>
      </c>
      <c r="L242">
        <v>18.399999999999999</v>
      </c>
      <c r="M242">
        <v>6.1</v>
      </c>
      <c r="N242">
        <v>18.399999999999999</v>
      </c>
      <c r="O242">
        <v>0</v>
      </c>
      <c r="P242">
        <v>0</v>
      </c>
      <c r="Q242">
        <v>0</v>
      </c>
      <c r="R242" t="s">
        <v>531</v>
      </c>
      <c r="S242" t="s">
        <v>531</v>
      </c>
      <c r="T242" t="s">
        <v>531</v>
      </c>
      <c r="U242" t="s">
        <v>531</v>
      </c>
      <c r="W242" s="429">
        <f t="shared" si="6"/>
        <v>0</v>
      </c>
      <c r="X242" s="429">
        <f t="shared" si="6"/>
        <v>0</v>
      </c>
      <c r="Y242" s="429">
        <f t="shared" si="6"/>
        <v>0</v>
      </c>
      <c r="Z242" s="429">
        <f t="shared" si="5"/>
        <v>0</v>
      </c>
      <c r="AA242" s="429" t="s">
        <v>1296</v>
      </c>
    </row>
    <row r="243" spans="1:27" x14ac:dyDescent="0.25">
      <c r="A243" t="s">
        <v>149</v>
      </c>
      <c r="B243" t="s">
        <v>1246</v>
      </c>
      <c r="C243" t="s">
        <v>1324</v>
      </c>
      <c r="D243" t="s">
        <v>1384</v>
      </c>
      <c r="E243" t="s">
        <v>1326</v>
      </c>
      <c r="F243" t="s">
        <v>1293</v>
      </c>
      <c r="G243" s="532">
        <v>35</v>
      </c>
      <c r="H243">
        <v>35015</v>
      </c>
      <c r="I243" t="s">
        <v>552</v>
      </c>
      <c r="J243" t="s">
        <v>1385</v>
      </c>
      <c r="K243" t="s">
        <v>1386</v>
      </c>
      <c r="L243">
        <v>0</v>
      </c>
      <c r="M243">
        <v>3.2</v>
      </c>
      <c r="N243">
        <v>0</v>
      </c>
      <c r="O243">
        <v>0</v>
      </c>
      <c r="P243">
        <v>0</v>
      </c>
      <c r="Q243">
        <v>0</v>
      </c>
      <c r="R243" t="s">
        <v>531</v>
      </c>
      <c r="S243" t="s">
        <v>531</v>
      </c>
      <c r="T243" t="s">
        <v>531</v>
      </c>
      <c r="U243" t="s">
        <v>531</v>
      </c>
      <c r="W243" s="429">
        <f t="shared" si="6"/>
        <v>0</v>
      </c>
      <c r="X243" s="429">
        <f t="shared" si="6"/>
        <v>0</v>
      </c>
      <c r="Y243" s="429">
        <f t="shared" si="6"/>
        <v>0</v>
      </c>
      <c r="Z243" s="429">
        <f t="shared" si="5"/>
        <v>0</v>
      </c>
      <c r="AA243" s="429" t="s">
        <v>1296</v>
      </c>
    </row>
    <row r="244" spans="1:27" x14ac:dyDescent="0.25">
      <c r="A244" t="s">
        <v>149</v>
      </c>
      <c r="B244" t="s">
        <v>1246</v>
      </c>
      <c r="C244" t="s">
        <v>1324</v>
      </c>
      <c r="D244" t="s">
        <v>1384</v>
      </c>
      <c r="E244" t="s">
        <v>1326</v>
      </c>
      <c r="F244" t="s">
        <v>1293</v>
      </c>
      <c r="G244" s="532">
        <v>35</v>
      </c>
      <c r="H244">
        <v>35015</v>
      </c>
      <c r="I244" t="s">
        <v>552</v>
      </c>
      <c r="J244" t="s">
        <v>1385</v>
      </c>
      <c r="K244" t="s">
        <v>1386</v>
      </c>
      <c r="L244">
        <v>0</v>
      </c>
      <c r="M244">
        <v>10</v>
      </c>
      <c r="N244">
        <v>0</v>
      </c>
      <c r="O244">
        <v>0</v>
      </c>
      <c r="P244">
        <v>0</v>
      </c>
      <c r="Q244">
        <v>0</v>
      </c>
      <c r="R244" t="s">
        <v>531</v>
      </c>
      <c r="S244" t="s">
        <v>531</v>
      </c>
      <c r="T244" t="s">
        <v>531</v>
      </c>
      <c r="U244" t="s">
        <v>531</v>
      </c>
      <c r="W244" s="429">
        <f t="shared" si="6"/>
        <v>0</v>
      </c>
      <c r="X244" s="429">
        <f t="shared" si="6"/>
        <v>0</v>
      </c>
      <c r="Y244" s="429">
        <f t="shared" si="6"/>
        <v>0</v>
      </c>
      <c r="Z244" s="429">
        <f t="shared" si="5"/>
        <v>0</v>
      </c>
      <c r="AA244" s="429" t="s">
        <v>1296</v>
      </c>
    </row>
    <row r="245" spans="1:27" x14ac:dyDescent="0.25">
      <c r="A245" t="s">
        <v>149</v>
      </c>
      <c r="B245" t="s">
        <v>1246</v>
      </c>
      <c r="C245" t="s">
        <v>1324</v>
      </c>
      <c r="D245" t="s">
        <v>1384</v>
      </c>
      <c r="E245" t="s">
        <v>1326</v>
      </c>
      <c r="F245" t="s">
        <v>1293</v>
      </c>
      <c r="G245" s="532">
        <v>35</v>
      </c>
      <c r="H245">
        <v>35015</v>
      </c>
      <c r="I245" t="s">
        <v>552</v>
      </c>
      <c r="J245" t="s">
        <v>1385</v>
      </c>
      <c r="K245" t="s">
        <v>1386</v>
      </c>
      <c r="L245">
        <v>0</v>
      </c>
      <c r="M245">
        <v>1.5</v>
      </c>
      <c r="N245">
        <v>0</v>
      </c>
      <c r="O245">
        <v>0</v>
      </c>
      <c r="P245">
        <v>0</v>
      </c>
      <c r="Q245">
        <v>0</v>
      </c>
      <c r="R245" t="s">
        <v>531</v>
      </c>
      <c r="S245" t="s">
        <v>531</v>
      </c>
      <c r="T245" t="s">
        <v>531</v>
      </c>
      <c r="U245" t="s">
        <v>531</v>
      </c>
      <c r="W245" s="429">
        <f t="shared" si="6"/>
        <v>0</v>
      </c>
      <c r="X245" s="429">
        <f t="shared" si="6"/>
        <v>0</v>
      </c>
      <c r="Y245" s="429">
        <f t="shared" si="6"/>
        <v>0</v>
      </c>
      <c r="Z245" s="429">
        <f t="shared" si="5"/>
        <v>0</v>
      </c>
      <c r="AA245" s="429" t="s">
        <v>1296</v>
      </c>
    </row>
    <row r="246" spans="1:27" x14ac:dyDescent="0.25">
      <c r="A246" t="s">
        <v>149</v>
      </c>
      <c r="B246" t="s">
        <v>1246</v>
      </c>
      <c r="C246" t="s">
        <v>1324</v>
      </c>
      <c r="D246" t="s">
        <v>1384</v>
      </c>
      <c r="E246" t="s">
        <v>1326</v>
      </c>
      <c r="F246" t="s">
        <v>1293</v>
      </c>
      <c r="G246" s="532">
        <v>35</v>
      </c>
      <c r="H246">
        <v>35015</v>
      </c>
      <c r="I246" t="s">
        <v>552</v>
      </c>
      <c r="J246" t="s">
        <v>1385</v>
      </c>
      <c r="K246" t="s">
        <v>1386</v>
      </c>
      <c r="L246">
        <v>0</v>
      </c>
      <c r="M246">
        <v>0.3</v>
      </c>
      <c r="N246">
        <v>0</v>
      </c>
      <c r="O246">
        <v>0</v>
      </c>
      <c r="P246">
        <v>0</v>
      </c>
      <c r="Q246">
        <v>0</v>
      </c>
      <c r="R246" t="s">
        <v>531</v>
      </c>
      <c r="S246" t="s">
        <v>531</v>
      </c>
      <c r="T246" t="s">
        <v>531</v>
      </c>
      <c r="U246" t="s">
        <v>531</v>
      </c>
      <c r="W246" s="429">
        <f t="shared" si="6"/>
        <v>0</v>
      </c>
      <c r="X246" s="429">
        <f t="shared" si="6"/>
        <v>0</v>
      </c>
      <c r="Y246" s="429">
        <f t="shared" si="6"/>
        <v>0</v>
      </c>
      <c r="Z246" s="429">
        <f t="shared" si="5"/>
        <v>0</v>
      </c>
      <c r="AA246" s="429" t="s">
        <v>1296</v>
      </c>
    </row>
    <row r="247" spans="1:27" x14ac:dyDescent="0.25">
      <c r="A247" t="s">
        <v>149</v>
      </c>
      <c r="B247" t="s">
        <v>1246</v>
      </c>
      <c r="C247" t="s">
        <v>1324</v>
      </c>
      <c r="D247" t="s">
        <v>1384</v>
      </c>
      <c r="E247" t="s">
        <v>1326</v>
      </c>
      <c r="F247" t="s">
        <v>1293</v>
      </c>
      <c r="G247" s="532">
        <v>35</v>
      </c>
      <c r="H247">
        <v>35015</v>
      </c>
      <c r="I247" t="s">
        <v>552</v>
      </c>
      <c r="J247" t="s">
        <v>1385</v>
      </c>
      <c r="K247" t="s">
        <v>1386</v>
      </c>
      <c r="L247">
        <v>21.7</v>
      </c>
      <c r="M247">
        <v>1.2</v>
      </c>
      <c r="N247">
        <v>21.7</v>
      </c>
      <c r="O247">
        <v>0</v>
      </c>
      <c r="P247">
        <v>0</v>
      </c>
      <c r="Q247">
        <v>0</v>
      </c>
      <c r="R247" t="s">
        <v>531</v>
      </c>
      <c r="S247" t="s">
        <v>531</v>
      </c>
      <c r="T247" t="s">
        <v>531</v>
      </c>
      <c r="U247" t="s">
        <v>531</v>
      </c>
      <c r="W247" s="429">
        <f t="shared" si="6"/>
        <v>0</v>
      </c>
      <c r="X247" s="429">
        <f t="shared" si="6"/>
        <v>0</v>
      </c>
      <c r="Y247" s="429">
        <f t="shared" si="6"/>
        <v>0</v>
      </c>
      <c r="Z247" s="429">
        <f t="shared" si="5"/>
        <v>0</v>
      </c>
      <c r="AA247" s="429" t="s">
        <v>1296</v>
      </c>
    </row>
    <row r="248" spans="1:27" x14ac:dyDescent="0.25">
      <c r="A248" t="s">
        <v>149</v>
      </c>
      <c r="B248" t="s">
        <v>1246</v>
      </c>
      <c r="C248" t="s">
        <v>1324</v>
      </c>
      <c r="D248" t="s">
        <v>1384</v>
      </c>
      <c r="E248" t="s">
        <v>1326</v>
      </c>
      <c r="F248" t="s">
        <v>1293</v>
      </c>
      <c r="G248" s="532">
        <v>35</v>
      </c>
      <c r="H248">
        <v>35015</v>
      </c>
      <c r="I248" t="s">
        <v>552</v>
      </c>
      <c r="J248" t="s">
        <v>1385</v>
      </c>
      <c r="K248" t="s">
        <v>1386</v>
      </c>
      <c r="L248">
        <v>0</v>
      </c>
      <c r="M248">
        <v>4.0999999999999996</v>
      </c>
      <c r="N248">
        <v>0</v>
      </c>
      <c r="O248">
        <v>0</v>
      </c>
      <c r="P248">
        <v>0</v>
      </c>
      <c r="Q248">
        <v>0</v>
      </c>
      <c r="R248" t="s">
        <v>531</v>
      </c>
      <c r="S248" t="s">
        <v>531</v>
      </c>
      <c r="T248" t="s">
        <v>531</v>
      </c>
      <c r="U248" t="s">
        <v>531</v>
      </c>
      <c r="W248" s="429">
        <f t="shared" si="6"/>
        <v>0</v>
      </c>
      <c r="X248" s="429">
        <f t="shared" si="6"/>
        <v>0</v>
      </c>
      <c r="Y248" s="429">
        <f t="shared" si="6"/>
        <v>0</v>
      </c>
      <c r="Z248" s="429">
        <f t="shared" si="5"/>
        <v>0</v>
      </c>
      <c r="AA248" s="429" t="s">
        <v>1296</v>
      </c>
    </row>
    <row r="249" spans="1:27" x14ac:dyDescent="0.25">
      <c r="A249" t="s">
        <v>149</v>
      </c>
      <c r="B249" t="s">
        <v>1246</v>
      </c>
      <c r="C249" t="s">
        <v>1324</v>
      </c>
      <c r="D249" t="s">
        <v>1384</v>
      </c>
      <c r="E249" t="s">
        <v>1326</v>
      </c>
      <c r="F249" t="s">
        <v>1293</v>
      </c>
      <c r="G249" s="532">
        <v>35</v>
      </c>
      <c r="H249">
        <v>35015</v>
      </c>
      <c r="I249" t="s">
        <v>552</v>
      </c>
      <c r="J249" t="s">
        <v>1385</v>
      </c>
      <c r="K249" t="s">
        <v>1386</v>
      </c>
      <c r="L249">
        <v>21.7</v>
      </c>
      <c r="M249">
        <v>1.2</v>
      </c>
      <c r="N249">
        <v>21.7</v>
      </c>
      <c r="O249">
        <v>0</v>
      </c>
      <c r="P249">
        <v>0</v>
      </c>
      <c r="Q249">
        <v>0</v>
      </c>
      <c r="R249" t="s">
        <v>531</v>
      </c>
      <c r="S249" t="s">
        <v>531</v>
      </c>
      <c r="T249" t="s">
        <v>531</v>
      </c>
      <c r="U249" t="s">
        <v>531</v>
      </c>
      <c r="W249" s="429">
        <f t="shared" si="6"/>
        <v>0</v>
      </c>
      <c r="X249" s="429">
        <f t="shared" si="6"/>
        <v>0</v>
      </c>
      <c r="Y249" s="429">
        <f t="shared" si="6"/>
        <v>0</v>
      </c>
      <c r="Z249" s="429">
        <f t="shared" si="5"/>
        <v>0</v>
      </c>
      <c r="AA249" s="429" t="s">
        <v>1296</v>
      </c>
    </row>
    <row r="250" spans="1:27" x14ac:dyDescent="0.25">
      <c r="A250" t="s">
        <v>149</v>
      </c>
      <c r="B250" t="s">
        <v>1246</v>
      </c>
      <c r="C250" t="s">
        <v>1324</v>
      </c>
      <c r="D250" t="s">
        <v>1384</v>
      </c>
      <c r="E250" t="s">
        <v>1326</v>
      </c>
      <c r="F250" t="s">
        <v>1293</v>
      </c>
      <c r="G250" s="532">
        <v>35</v>
      </c>
      <c r="H250">
        <v>35015</v>
      </c>
      <c r="I250" t="s">
        <v>552</v>
      </c>
      <c r="J250" t="s">
        <v>1385</v>
      </c>
      <c r="K250" t="s">
        <v>1386</v>
      </c>
      <c r="L250">
        <v>21.7</v>
      </c>
      <c r="M250">
        <v>1.2</v>
      </c>
      <c r="N250">
        <v>21.7</v>
      </c>
      <c r="O250">
        <v>0</v>
      </c>
      <c r="P250">
        <v>0</v>
      </c>
      <c r="Q250">
        <v>0</v>
      </c>
      <c r="R250" t="s">
        <v>531</v>
      </c>
      <c r="S250" t="s">
        <v>531</v>
      </c>
      <c r="T250" t="s">
        <v>531</v>
      </c>
      <c r="U250" t="s">
        <v>531</v>
      </c>
      <c r="W250" s="429">
        <f t="shared" si="6"/>
        <v>0</v>
      </c>
      <c r="X250" s="429">
        <f t="shared" si="6"/>
        <v>0</v>
      </c>
      <c r="Y250" s="429">
        <f t="shared" si="6"/>
        <v>0</v>
      </c>
      <c r="Z250" s="429">
        <f t="shared" si="5"/>
        <v>0</v>
      </c>
      <c r="AA250" s="429" t="s">
        <v>1296</v>
      </c>
    </row>
    <row r="251" spans="1:27" x14ac:dyDescent="0.25">
      <c r="A251" t="s">
        <v>149</v>
      </c>
      <c r="B251" t="s">
        <v>1246</v>
      </c>
      <c r="C251" t="s">
        <v>1324</v>
      </c>
      <c r="D251" t="s">
        <v>1384</v>
      </c>
      <c r="E251" t="s">
        <v>1326</v>
      </c>
      <c r="F251" t="s">
        <v>1293</v>
      </c>
      <c r="G251" s="532">
        <v>35</v>
      </c>
      <c r="H251">
        <v>35015</v>
      </c>
      <c r="I251" t="s">
        <v>552</v>
      </c>
      <c r="J251" t="s">
        <v>1385</v>
      </c>
      <c r="K251" t="s">
        <v>1386</v>
      </c>
      <c r="L251">
        <v>21.7</v>
      </c>
      <c r="M251">
        <v>1.2</v>
      </c>
      <c r="N251">
        <v>21.7</v>
      </c>
      <c r="O251">
        <v>0</v>
      </c>
      <c r="P251">
        <v>0</v>
      </c>
      <c r="Q251">
        <v>0</v>
      </c>
      <c r="R251" t="s">
        <v>531</v>
      </c>
      <c r="S251" t="s">
        <v>531</v>
      </c>
      <c r="T251" t="s">
        <v>531</v>
      </c>
      <c r="U251" t="s">
        <v>531</v>
      </c>
      <c r="W251" s="429">
        <f t="shared" si="6"/>
        <v>0</v>
      </c>
      <c r="X251" s="429">
        <f t="shared" si="6"/>
        <v>0</v>
      </c>
      <c r="Y251" s="429">
        <f t="shared" si="6"/>
        <v>0</v>
      </c>
      <c r="Z251" s="429">
        <f t="shared" si="5"/>
        <v>0</v>
      </c>
      <c r="AA251" s="429" t="s">
        <v>1296</v>
      </c>
    </row>
    <row r="252" spans="1:27" x14ac:dyDescent="0.25">
      <c r="A252" t="s">
        <v>149</v>
      </c>
      <c r="B252" t="s">
        <v>1246</v>
      </c>
      <c r="C252" t="s">
        <v>1324</v>
      </c>
      <c r="D252" t="s">
        <v>1384</v>
      </c>
      <c r="E252" t="s">
        <v>1326</v>
      </c>
      <c r="F252" t="s">
        <v>1293</v>
      </c>
      <c r="G252" s="532">
        <v>35</v>
      </c>
      <c r="H252">
        <v>35015</v>
      </c>
      <c r="I252" t="s">
        <v>552</v>
      </c>
      <c r="J252" t="s">
        <v>1385</v>
      </c>
      <c r="K252" t="s">
        <v>1386</v>
      </c>
      <c r="L252">
        <v>0</v>
      </c>
      <c r="M252">
        <v>3.9</v>
      </c>
      <c r="N252">
        <v>0</v>
      </c>
      <c r="O252">
        <v>0</v>
      </c>
      <c r="P252">
        <v>0</v>
      </c>
      <c r="Q252">
        <v>0</v>
      </c>
      <c r="R252" t="s">
        <v>531</v>
      </c>
      <c r="S252" t="s">
        <v>531</v>
      </c>
      <c r="T252" t="s">
        <v>531</v>
      </c>
      <c r="U252" t="s">
        <v>531</v>
      </c>
      <c r="W252" s="429">
        <f t="shared" si="6"/>
        <v>0</v>
      </c>
      <c r="X252" s="429">
        <f t="shared" si="6"/>
        <v>0</v>
      </c>
      <c r="Y252" s="429">
        <f t="shared" si="6"/>
        <v>0</v>
      </c>
      <c r="Z252" s="429">
        <f t="shared" si="5"/>
        <v>0</v>
      </c>
      <c r="AA252" s="429" t="s">
        <v>1296</v>
      </c>
    </row>
    <row r="253" spans="1:27" x14ac:dyDescent="0.25">
      <c r="A253" t="s">
        <v>149</v>
      </c>
      <c r="B253" t="s">
        <v>1246</v>
      </c>
      <c r="C253" t="s">
        <v>1324</v>
      </c>
      <c r="D253" t="s">
        <v>1384</v>
      </c>
      <c r="E253" t="s">
        <v>1326</v>
      </c>
      <c r="F253" t="s">
        <v>1293</v>
      </c>
      <c r="G253" s="532">
        <v>35</v>
      </c>
      <c r="H253">
        <v>35015</v>
      </c>
      <c r="I253" t="s">
        <v>552</v>
      </c>
      <c r="J253" t="s">
        <v>1385</v>
      </c>
      <c r="K253" t="s">
        <v>1386</v>
      </c>
      <c r="L253">
        <v>1.2</v>
      </c>
      <c r="M253">
        <v>6.1</v>
      </c>
      <c r="N253">
        <v>12.2</v>
      </c>
      <c r="O253">
        <v>0</v>
      </c>
      <c r="P253">
        <v>0</v>
      </c>
      <c r="Q253">
        <v>0</v>
      </c>
      <c r="R253" t="s">
        <v>531</v>
      </c>
      <c r="S253" t="s">
        <v>531</v>
      </c>
      <c r="T253" t="s">
        <v>531</v>
      </c>
      <c r="U253" t="s">
        <v>531</v>
      </c>
      <c r="W253" s="429">
        <f t="shared" si="6"/>
        <v>0</v>
      </c>
      <c r="X253" s="429">
        <f t="shared" si="6"/>
        <v>0</v>
      </c>
      <c r="Y253" s="429">
        <f t="shared" si="6"/>
        <v>0</v>
      </c>
      <c r="Z253" s="429">
        <f t="shared" si="5"/>
        <v>0</v>
      </c>
      <c r="AA253" s="429" t="s">
        <v>1296</v>
      </c>
    </row>
    <row r="254" spans="1:27" x14ac:dyDescent="0.25">
      <c r="A254" t="s">
        <v>149</v>
      </c>
      <c r="B254" t="s">
        <v>1246</v>
      </c>
      <c r="C254" t="s">
        <v>1324</v>
      </c>
      <c r="D254" t="s">
        <v>1384</v>
      </c>
      <c r="E254" t="s">
        <v>1326</v>
      </c>
      <c r="F254" t="s">
        <v>1293</v>
      </c>
      <c r="G254" s="532">
        <v>35</v>
      </c>
      <c r="H254">
        <v>35015</v>
      </c>
      <c r="I254" t="s">
        <v>552</v>
      </c>
      <c r="J254" t="s">
        <v>1385</v>
      </c>
      <c r="K254" t="s">
        <v>1386</v>
      </c>
      <c r="L254">
        <v>12.2</v>
      </c>
      <c r="M254">
        <v>6.1</v>
      </c>
      <c r="N254">
        <v>12.2</v>
      </c>
      <c r="O254">
        <v>0</v>
      </c>
      <c r="P254">
        <v>0</v>
      </c>
      <c r="Q254">
        <v>0</v>
      </c>
      <c r="R254" t="s">
        <v>531</v>
      </c>
      <c r="S254" t="s">
        <v>531</v>
      </c>
      <c r="T254" t="s">
        <v>531</v>
      </c>
      <c r="U254" t="s">
        <v>531</v>
      </c>
      <c r="W254" s="429">
        <f t="shared" si="6"/>
        <v>0</v>
      </c>
      <c r="X254" s="429">
        <f t="shared" si="6"/>
        <v>0</v>
      </c>
      <c r="Y254" s="429">
        <f t="shared" si="6"/>
        <v>0</v>
      </c>
      <c r="Z254" s="429">
        <f t="shared" si="5"/>
        <v>0</v>
      </c>
      <c r="AA254" s="429" t="s">
        <v>1296</v>
      </c>
    </row>
    <row r="255" spans="1:27" x14ac:dyDescent="0.25">
      <c r="A255" t="s">
        <v>149</v>
      </c>
      <c r="B255" t="s">
        <v>1246</v>
      </c>
      <c r="C255" t="s">
        <v>1324</v>
      </c>
      <c r="D255" t="s">
        <v>1384</v>
      </c>
      <c r="E255" t="s">
        <v>1326</v>
      </c>
      <c r="F255" t="s">
        <v>1293</v>
      </c>
      <c r="G255" s="532">
        <v>35</v>
      </c>
      <c r="H255">
        <v>35015</v>
      </c>
      <c r="I255" t="s">
        <v>552</v>
      </c>
      <c r="J255" t="s">
        <v>1385</v>
      </c>
      <c r="K255" t="s">
        <v>1386</v>
      </c>
      <c r="L255">
        <v>12.2</v>
      </c>
      <c r="M255">
        <v>6.1</v>
      </c>
      <c r="N255">
        <v>12.2</v>
      </c>
      <c r="O255">
        <v>0</v>
      </c>
      <c r="P255">
        <v>0</v>
      </c>
      <c r="Q255">
        <v>0</v>
      </c>
      <c r="R255" t="s">
        <v>531</v>
      </c>
      <c r="S255" t="s">
        <v>531</v>
      </c>
      <c r="T255" t="s">
        <v>531</v>
      </c>
      <c r="U255" t="s">
        <v>531</v>
      </c>
      <c r="W255" s="429">
        <f t="shared" si="6"/>
        <v>0</v>
      </c>
      <c r="X255" s="429">
        <f t="shared" si="6"/>
        <v>0</v>
      </c>
      <c r="Y255" s="429">
        <f t="shared" si="6"/>
        <v>0</v>
      </c>
      <c r="Z255" s="429">
        <f t="shared" si="5"/>
        <v>0</v>
      </c>
      <c r="AA255" s="429" t="s">
        <v>1296</v>
      </c>
    </row>
    <row r="256" spans="1:27" x14ac:dyDescent="0.25">
      <c r="A256" t="s">
        <v>149</v>
      </c>
      <c r="B256" t="s">
        <v>1246</v>
      </c>
      <c r="C256" t="s">
        <v>1324</v>
      </c>
      <c r="D256" t="s">
        <v>1384</v>
      </c>
      <c r="E256" t="s">
        <v>1326</v>
      </c>
      <c r="F256" t="s">
        <v>1293</v>
      </c>
      <c r="G256" s="532">
        <v>35</v>
      </c>
      <c r="H256">
        <v>35015</v>
      </c>
      <c r="I256" t="s">
        <v>552</v>
      </c>
      <c r="J256" t="s">
        <v>1385</v>
      </c>
      <c r="K256" t="s">
        <v>1386</v>
      </c>
      <c r="L256">
        <v>0</v>
      </c>
      <c r="M256">
        <v>0.56999999999999995</v>
      </c>
      <c r="N256">
        <v>0</v>
      </c>
      <c r="O256">
        <v>0</v>
      </c>
      <c r="P256">
        <v>0</v>
      </c>
      <c r="Q256">
        <v>0</v>
      </c>
      <c r="R256" t="s">
        <v>531</v>
      </c>
      <c r="S256" t="s">
        <v>531</v>
      </c>
      <c r="T256" t="s">
        <v>531</v>
      </c>
      <c r="U256" t="s">
        <v>531</v>
      </c>
      <c r="W256" s="429">
        <f t="shared" si="6"/>
        <v>0</v>
      </c>
      <c r="X256" s="429">
        <f t="shared" si="6"/>
        <v>0</v>
      </c>
      <c r="Y256" s="429">
        <f t="shared" si="6"/>
        <v>0</v>
      </c>
      <c r="Z256" s="429">
        <f t="shared" si="5"/>
        <v>0</v>
      </c>
      <c r="AA256" s="429" t="s">
        <v>1296</v>
      </c>
    </row>
    <row r="257" spans="1:27" x14ac:dyDescent="0.25">
      <c r="A257" t="s">
        <v>149</v>
      </c>
      <c r="B257" t="s">
        <v>1246</v>
      </c>
      <c r="C257" t="s">
        <v>1324</v>
      </c>
      <c r="D257" t="s">
        <v>1384</v>
      </c>
      <c r="E257" t="s">
        <v>1326</v>
      </c>
      <c r="F257" t="s">
        <v>1293</v>
      </c>
      <c r="G257" s="532">
        <v>35</v>
      </c>
      <c r="H257">
        <v>35015</v>
      </c>
      <c r="I257" t="s">
        <v>552</v>
      </c>
      <c r="J257" t="s">
        <v>1385</v>
      </c>
      <c r="K257" t="s">
        <v>1386</v>
      </c>
      <c r="L257">
        <v>0</v>
      </c>
      <c r="M257">
        <v>0.5</v>
      </c>
      <c r="N257">
        <v>0</v>
      </c>
      <c r="O257">
        <v>0</v>
      </c>
      <c r="P257">
        <v>0</v>
      </c>
      <c r="Q257">
        <v>0</v>
      </c>
      <c r="R257" t="s">
        <v>531</v>
      </c>
      <c r="S257" t="s">
        <v>531</v>
      </c>
      <c r="T257" t="s">
        <v>531</v>
      </c>
      <c r="U257" t="s">
        <v>531</v>
      </c>
      <c r="W257" s="429">
        <f t="shared" si="6"/>
        <v>0</v>
      </c>
      <c r="X257" s="429">
        <f t="shared" si="6"/>
        <v>0</v>
      </c>
      <c r="Y257" s="429">
        <f t="shared" si="6"/>
        <v>0</v>
      </c>
      <c r="Z257" s="429">
        <f t="shared" si="5"/>
        <v>0</v>
      </c>
      <c r="AA257" s="429" t="s">
        <v>1296</v>
      </c>
    </row>
    <row r="258" spans="1:27" x14ac:dyDescent="0.25">
      <c r="A258" t="s">
        <v>149</v>
      </c>
      <c r="B258" t="s">
        <v>1246</v>
      </c>
      <c r="C258" t="s">
        <v>1324</v>
      </c>
      <c r="D258" t="s">
        <v>1384</v>
      </c>
      <c r="E258" t="s">
        <v>1326</v>
      </c>
      <c r="F258" t="s">
        <v>1293</v>
      </c>
      <c r="G258" s="532">
        <v>35</v>
      </c>
      <c r="H258">
        <v>35015</v>
      </c>
      <c r="I258" t="s">
        <v>552</v>
      </c>
      <c r="J258" t="s">
        <v>1385</v>
      </c>
      <c r="K258" t="s">
        <v>1386</v>
      </c>
      <c r="L258">
        <v>12.2</v>
      </c>
      <c r="M258">
        <v>6.1</v>
      </c>
      <c r="N258">
        <v>12.2</v>
      </c>
      <c r="O258">
        <v>0</v>
      </c>
      <c r="P258">
        <v>0</v>
      </c>
      <c r="Q258">
        <v>0</v>
      </c>
      <c r="R258" t="s">
        <v>531</v>
      </c>
      <c r="S258" t="s">
        <v>531</v>
      </c>
      <c r="T258" t="s">
        <v>531</v>
      </c>
      <c r="U258" t="s">
        <v>531</v>
      </c>
      <c r="W258" s="429">
        <f t="shared" si="6"/>
        <v>0</v>
      </c>
      <c r="X258" s="429">
        <f t="shared" si="6"/>
        <v>0</v>
      </c>
      <c r="Y258" s="429">
        <f t="shared" si="6"/>
        <v>0</v>
      </c>
      <c r="Z258" s="429">
        <f t="shared" si="5"/>
        <v>0</v>
      </c>
      <c r="AA258" s="429" t="s">
        <v>1296</v>
      </c>
    </row>
    <row r="259" spans="1:27" x14ac:dyDescent="0.25">
      <c r="A259" t="s">
        <v>149</v>
      </c>
      <c r="B259" t="s">
        <v>1246</v>
      </c>
      <c r="C259" t="s">
        <v>1324</v>
      </c>
      <c r="D259" t="s">
        <v>1384</v>
      </c>
      <c r="E259" t="s">
        <v>1326</v>
      </c>
      <c r="F259" t="s">
        <v>1293</v>
      </c>
      <c r="G259" s="532">
        <v>35</v>
      </c>
      <c r="H259">
        <v>35015</v>
      </c>
      <c r="I259" t="s">
        <v>552</v>
      </c>
      <c r="J259" t="s">
        <v>1385</v>
      </c>
      <c r="K259" t="s">
        <v>1386</v>
      </c>
      <c r="L259">
        <v>12.2</v>
      </c>
      <c r="M259">
        <v>6.1</v>
      </c>
      <c r="N259">
        <v>12.2</v>
      </c>
      <c r="O259">
        <v>0</v>
      </c>
      <c r="P259">
        <v>0</v>
      </c>
      <c r="Q259">
        <v>0</v>
      </c>
      <c r="R259" t="s">
        <v>531</v>
      </c>
      <c r="S259" t="s">
        <v>531</v>
      </c>
      <c r="T259" t="s">
        <v>531</v>
      </c>
      <c r="U259" t="s">
        <v>531</v>
      </c>
      <c r="W259" s="429">
        <f t="shared" si="6"/>
        <v>0</v>
      </c>
      <c r="X259" s="429">
        <f t="shared" si="6"/>
        <v>0</v>
      </c>
      <c r="Y259" s="429">
        <f t="shared" si="6"/>
        <v>0</v>
      </c>
      <c r="Z259" s="429">
        <f t="shared" si="5"/>
        <v>0</v>
      </c>
      <c r="AA259" s="429" t="s">
        <v>1296</v>
      </c>
    </row>
    <row r="260" spans="1:27" x14ac:dyDescent="0.25">
      <c r="A260" t="s">
        <v>149</v>
      </c>
      <c r="B260" t="s">
        <v>1246</v>
      </c>
      <c r="C260" t="s">
        <v>1324</v>
      </c>
      <c r="D260" t="s">
        <v>1384</v>
      </c>
      <c r="E260" t="s">
        <v>1326</v>
      </c>
      <c r="F260" t="s">
        <v>1293</v>
      </c>
      <c r="G260" s="532">
        <v>35</v>
      </c>
      <c r="H260">
        <v>35015</v>
      </c>
      <c r="I260" t="s">
        <v>552</v>
      </c>
      <c r="J260" t="s">
        <v>1385</v>
      </c>
      <c r="K260" t="s">
        <v>1386</v>
      </c>
      <c r="L260">
        <v>12.2</v>
      </c>
      <c r="M260">
        <v>6.1</v>
      </c>
      <c r="N260">
        <v>12.2</v>
      </c>
      <c r="O260">
        <v>0</v>
      </c>
      <c r="P260">
        <v>0</v>
      </c>
      <c r="Q260">
        <v>0</v>
      </c>
      <c r="R260" t="s">
        <v>531</v>
      </c>
      <c r="S260" t="s">
        <v>531</v>
      </c>
      <c r="T260" t="s">
        <v>531</v>
      </c>
      <c r="U260" t="s">
        <v>531</v>
      </c>
      <c r="W260" s="429">
        <f t="shared" si="6"/>
        <v>0</v>
      </c>
      <c r="X260" s="429">
        <f t="shared" si="6"/>
        <v>0</v>
      </c>
      <c r="Y260" s="429">
        <f t="shared" si="6"/>
        <v>0</v>
      </c>
      <c r="Z260" s="429">
        <f t="shared" si="5"/>
        <v>0</v>
      </c>
      <c r="AA260" s="429" t="s">
        <v>1296</v>
      </c>
    </row>
    <row r="261" spans="1:27" x14ac:dyDescent="0.25">
      <c r="A261" t="s">
        <v>149</v>
      </c>
      <c r="B261" t="s">
        <v>1246</v>
      </c>
      <c r="C261" t="s">
        <v>1324</v>
      </c>
      <c r="D261" t="s">
        <v>1384</v>
      </c>
      <c r="E261" t="s">
        <v>1326</v>
      </c>
      <c r="F261" t="s">
        <v>1293</v>
      </c>
      <c r="G261" s="532">
        <v>35</v>
      </c>
      <c r="H261">
        <v>35015</v>
      </c>
      <c r="I261" t="s">
        <v>552</v>
      </c>
      <c r="J261" t="s">
        <v>1385</v>
      </c>
      <c r="K261" t="s">
        <v>1386</v>
      </c>
      <c r="L261">
        <v>15.8</v>
      </c>
      <c r="M261">
        <v>7.9</v>
      </c>
      <c r="N261">
        <v>15.8</v>
      </c>
      <c r="O261">
        <v>0</v>
      </c>
      <c r="P261">
        <v>0</v>
      </c>
      <c r="Q261">
        <v>0</v>
      </c>
      <c r="R261" t="s">
        <v>531</v>
      </c>
      <c r="S261" t="s">
        <v>531</v>
      </c>
      <c r="T261" t="s">
        <v>531</v>
      </c>
      <c r="U261" t="s">
        <v>531</v>
      </c>
      <c r="W261" s="429">
        <f t="shared" si="6"/>
        <v>0</v>
      </c>
      <c r="X261" s="429">
        <f t="shared" si="6"/>
        <v>0</v>
      </c>
      <c r="Y261" s="429">
        <f t="shared" si="6"/>
        <v>0</v>
      </c>
      <c r="Z261" s="429">
        <f t="shared" si="5"/>
        <v>0</v>
      </c>
      <c r="AA261" s="429" t="s">
        <v>1296</v>
      </c>
    </row>
    <row r="262" spans="1:27" x14ac:dyDescent="0.25">
      <c r="A262" t="s">
        <v>149</v>
      </c>
      <c r="B262" t="s">
        <v>1246</v>
      </c>
      <c r="C262" t="s">
        <v>1324</v>
      </c>
      <c r="D262" t="s">
        <v>1384</v>
      </c>
      <c r="E262" t="s">
        <v>1326</v>
      </c>
      <c r="F262" t="s">
        <v>1293</v>
      </c>
      <c r="G262" s="532">
        <v>35</v>
      </c>
      <c r="H262">
        <v>35015</v>
      </c>
      <c r="I262" t="s">
        <v>552</v>
      </c>
      <c r="J262" t="s">
        <v>1385</v>
      </c>
      <c r="K262" t="s">
        <v>1386</v>
      </c>
      <c r="L262">
        <v>0</v>
      </c>
      <c r="M262">
        <v>1.79</v>
      </c>
      <c r="N262">
        <v>0</v>
      </c>
      <c r="O262">
        <v>0</v>
      </c>
      <c r="P262">
        <v>0</v>
      </c>
      <c r="Q262">
        <v>0</v>
      </c>
      <c r="R262" t="s">
        <v>531</v>
      </c>
      <c r="S262" t="s">
        <v>531</v>
      </c>
      <c r="T262" t="s">
        <v>531</v>
      </c>
      <c r="U262" t="s">
        <v>531</v>
      </c>
      <c r="W262" s="429">
        <f t="shared" si="6"/>
        <v>0</v>
      </c>
      <c r="X262" s="429">
        <f t="shared" si="6"/>
        <v>0</v>
      </c>
      <c r="Y262" s="429">
        <f t="shared" si="6"/>
        <v>0</v>
      </c>
      <c r="Z262" s="429">
        <f t="shared" si="5"/>
        <v>0</v>
      </c>
      <c r="AA262" s="429" t="s">
        <v>1296</v>
      </c>
    </row>
    <row r="263" spans="1:27" x14ac:dyDescent="0.25">
      <c r="A263" t="s">
        <v>149</v>
      </c>
      <c r="B263" t="s">
        <v>1246</v>
      </c>
      <c r="C263" t="s">
        <v>1324</v>
      </c>
      <c r="D263" t="s">
        <v>1384</v>
      </c>
      <c r="E263" t="s">
        <v>1326</v>
      </c>
      <c r="F263" t="s">
        <v>1293</v>
      </c>
      <c r="G263" s="532">
        <v>35</v>
      </c>
      <c r="H263">
        <v>35015</v>
      </c>
      <c r="I263" t="s">
        <v>552</v>
      </c>
      <c r="J263" t="s">
        <v>1385</v>
      </c>
      <c r="K263" t="s">
        <v>1386</v>
      </c>
      <c r="L263">
        <v>23.2</v>
      </c>
      <c r="M263">
        <v>7.7</v>
      </c>
      <c r="N263">
        <v>23.2</v>
      </c>
      <c r="O263">
        <v>0</v>
      </c>
      <c r="P263">
        <v>0</v>
      </c>
      <c r="Q263">
        <v>0</v>
      </c>
      <c r="R263" t="s">
        <v>531</v>
      </c>
      <c r="S263" t="s">
        <v>531</v>
      </c>
      <c r="T263" t="s">
        <v>531</v>
      </c>
      <c r="U263" t="s">
        <v>531</v>
      </c>
      <c r="W263" s="429">
        <f t="shared" si="6"/>
        <v>0</v>
      </c>
      <c r="X263" s="429">
        <f t="shared" si="6"/>
        <v>0</v>
      </c>
      <c r="Y263" s="429">
        <f t="shared" si="6"/>
        <v>0</v>
      </c>
      <c r="Z263" s="429">
        <f t="shared" si="5"/>
        <v>0</v>
      </c>
      <c r="AA263" s="429" t="s">
        <v>1296</v>
      </c>
    </row>
    <row r="264" spans="1:27" x14ac:dyDescent="0.25">
      <c r="A264" t="s">
        <v>149</v>
      </c>
      <c r="B264" t="s">
        <v>1246</v>
      </c>
      <c r="C264" t="s">
        <v>1324</v>
      </c>
      <c r="D264" t="s">
        <v>1384</v>
      </c>
      <c r="E264" t="s">
        <v>1326</v>
      </c>
      <c r="F264" t="s">
        <v>1293</v>
      </c>
      <c r="G264" s="532">
        <v>35</v>
      </c>
      <c r="H264">
        <v>35015</v>
      </c>
      <c r="I264" t="s">
        <v>552</v>
      </c>
      <c r="J264" t="s">
        <v>1385</v>
      </c>
      <c r="K264" t="s">
        <v>1386</v>
      </c>
      <c r="L264">
        <v>23.2</v>
      </c>
      <c r="M264">
        <v>7.7</v>
      </c>
      <c r="N264">
        <v>23.2</v>
      </c>
      <c r="O264">
        <v>0</v>
      </c>
      <c r="P264">
        <v>0</v>
      </c>
      <c r="Q264">
        <v>0</v>
      </c>
      <c r="R264" t="s">
        <v>531</v>
      </c>
      <c r="S264" t="s">
        <v>531</v>
      </c>
      <c r="T264" t="s">
        <v>531</v>
      </c>
      <c r="U264" t="s">
        <v>531</v>
      </c>
      <c r="W264" s="429">
        <f t="shared" si="6"/>
        <v>0</v>
      </c>
      <c r="X264" s="429">
        <f t="shared" si="6"/>
        <v>0</v>
      </c>
      <c r="Y264" s="429">
        <f t="shared" si="6"/>
        <v>0</v>
      </c>
      <c r="Z264" s="429">
        <f t="shared" si="5"/>
        <v>0</v>
      </c>
      <c r="AA264" s="429" t="s">
        <v>1296</v>
      </c>
    </row>
    <row r="265" spans="1:27" x14ac:dyDescent="0.25">
      <c r="A265" t="s">
        <v>149</v>
      </c>
      <c r="B265" t="s">
        <v>1246</v>
      </c>
      <c r="C265" t="s">
        <v>1324</v>
      </c>
      <c r="D265" t="s">
        <v>1384</v>
      </c>
      <c r="E265" t="s">
        <v>1326</v>
      </c>
      <c r="F265" t="s">
        <v>1293</v>
      </c>
      <c r="G265" s="532">
        <v>35</v>
      </c>
      <c r="H265">
        <v>35015</v>
      </c>
      <c r="I265" t="s">
        <v>552</v>
      </c>
      <c r="J265" t="s">
        <v>1385</v>
      </c>
      <c r="K265" t="s">
        <v>1386</v>
      </c>
      <c r="L265">
        <v>0</v>
      </c>
      <c r="M265">
        <v>4.8</v>
      </c>
      <c r="N265">
        <v>0</v>
      </c>
      <c r="O265">
        <v>0</v>
      </c>
      <c r="P265">
        <v>0</v>
      </c>
      <c r="Q265">
        <v>0</v>
      </c>
      <c r="R265" t="s">
        <v>531</v>
      </c>
      <c r="S265" t="s">
        <v>531</v>
      </c>
      <c r="T265" t="s">
        <v>531</v>
      </c>
      <c r="U265" t="s">
        <v>531</v>
      </c>
      <c r="W265" s="429">
        <f t="shared" si="6"/>
        <v>0</v>
      </c>
      <c r="X265" s="429">
        <f t="shared" si="6"/>
        <v>0</v>
      </c>
      <c r="Y265" s="429">
        <f t="shared" si="6"/>
        <v>0</v>
      </c>
      <c r="Z265" s="429">
        <f t="shared" si="5"/>
        <v>0</v>
      </c>
      <c r="AA265" s="429" t="s">
        <v>1296</v>
      </c>
    </row>
    <row r="266" spans="1:27" x14ac:dyDescent="0.25">
      <c r="A266" t="s">
        <v>149</v>
      </c>
      <c r="B266" t="s">
        <v>1246</v>
      </c>
      <c r="C266" t="s">
        <v>1324</v>
      </c>
      <c r="D266" t="s">
        <v>1384</v>
      </c>
      <c r="E266" t="s">
        <v>1326</v>
      </c>
      <c r="F266" t="s">
        <v>1293</v>
      </c>
      <c r="G266" s="532">
        <v>35</v>
      </c>
      <c r="H266">
        <v>35015</v>
      </c>
      <c r="I266" t="s">
        <v>552</v>
      </c>
      <c r="J266" t="s">
        <v>1385</v>
      </c>
      <c r="K266" t="s">
        <v>1386</v>
      </c>
      <c r="L266">
        <v>23.2</v>
      </c>
      <c r="M266">
        <v>7.7</v>
      </c>
      <c r="N266">
        <v>23.2</v>
      </c>
      <c r="O266">
        <v>0</v>
      </c>
      <c r="P266">
        <v>0</v>
      </c>
      <c r="Q266">
        <v>0</v>
      </c>
      <c r="R266" t="s">
        <v>531</v>
      </c>
      <c r="S266" t="s">
        <v>531</v>
      </c>
      <c r="T266" t="s">
        <v>531</v>
      </c>
      <c r="U266" t="s">
        <v>531</v>
      </c>
      <c r="W266" s="429">
        <f t="shared" si="6"/>
        <v>0</v>
      </c>
      <c r="X266" s="429">
        <f t="shared" si="6"/>
        <v>0</v>
      </c>
      <c r="Y266" s="429">
        <f t="shared" si="6"/>
        <v>0</v>
      </c>
      <c r="Z266" s="429">
        <f t="shared" si="5"/>
        <v>0</v>
      </c>
      <c r="AA266" s="429" t="s">
        <v>1296</v>
      </c>
    </row>
    <row r="267" spans="1:27" x14ac:dyDescent="0.25">
      <c r="A267" t="s">
        <v>149</v>
      </c>
      <c r="B267" t="s">
        <v>1246</v>
      </c>
      <c r="C267" t="s">
        <v>1324</v>
      </c>
      <c r="D267" t="s">
        <v>1384</v>
      </c>
      <c r="E267" t="s">
        <v>1326</v>
      </c>
      <c r="F267" t="s">
        <v>1293</v>
      </c>
      <c r="G267" s="532">
        <v>35</v>
      </c>
      <c r="H267">
        <v>35015</v>
      </c>
      <c r="I267" t="s">
        <v>552</v>
      </c>
      <c r="J267" t="s">
        <v>1385</v>
      </c>
      <c r="K267" t="s">
        <v>1386</v>
      </c>
      <c r="L267">
        <v>23.2</v>
      </c>
      <c r="M267">
        <v>7.7</v>
      </c>
      <c r="N267">
        <v>23.2</v>
      </c>
      <c r="O267">
        <v>0</v>
      </c>
      <c r="P267">
        <v>0</v>
      </c>
      <c r="Q267">
        <v>0</v>
      </c>
      <c r="R267" t="s">
        <v>531</v>
      </c>
      <c r="S267" t="s">
        <v>531</v>
      </c>
      <c r="T267" t="s">
        <v>531</v>
      </c>
      <c r="U267" t="s">
        <v>531</v>
      </c>
      <c r="W267" s="429">
        <f t="shared" si="6"/>
        <v>0</v>
      </c>
      <c r="X267" s="429">
        <f t="shared" si="6"/>
        <v>0</v>
      </c>
      <c r="Y267" s="429">
        <f t="shared" si="6"/>
        <v>0</v>
      </c>
      <c r="Z267" s="429">
        <f t="shared" si="5"/>
        <v>0</v>
      </c>
      <c r="AA267" s="429" t="s">
        <v>1296</v>
      </c>
    </row>
    <row r="268" spans="1:27" x14ac:dyDescent="0.25">
      <c r="A268" t="s">
        <v>149</v>
      </c>
      <c r="B268" t="s">
        <v>1246</v>
      </c>
      <c r="C268" t="s">
        <v>1324</v>
      </c>
      <c r="D268" t="s">
        <v>1384</v>
      </c>
      <c r="E268" t="s">
        <v>1326</v>
      </c>
      <c r="F268" t="s">
        <v>1293</v>
      </c>
      <c r="G268" s="532">
        <v>35</v>
      </c>
      <c r="H268">
        <v>35015</v>
      </c>
      <c r="I268" t="s">
        <v>552</v>
      </c>
      <c r="J268" t="s">
        <v>1385</v>
      </c>
      <c r="K268" t="s">
        <v>1386</v>
      </c>
      <c r="L268">
        <v>0</v>
      </c>
      <c r="M268">
        <v>1.9</v>
      </c>
      <c r="N268">
        <v>0</v>
      </c>
      <c r="O268">
        <v>0</v>
      </c>
      <c r="P268">
        <v>0</v>
      </c>
      <c r="Q268">
        <v>0</v>
      </c>
      <c r="R268" t="s">
        <v>531</v>
      </c>
      <c r="S268" t="s">
        <v>531</v>
      </c>
      <c r="T268" t="s">
        <v>531</v>
      </c>
      <c r="U268" t="s">
        <v>531</v>
      </c>
      <c r="W268" s="429">
        <f t="shared" si="6"/>
        <v>0</v>
      </c>
      <c r="X268" s="429">
        <f t="shared" si="6"/>
        <v>0</v>
      </c>
      <c r="Y268" s="429">
        <f t="shared" si="6"/>
        <v>0</v>
      </c>
      <c r="Z268" s="429">
        <f t="shared" si="5"/>
        <v>0</v>
      </c>
      <c r="AA268" s="429" t="s">
        <v>1296</v>
      </c>
    </row>
    <row r="269" spans="1:27" x14ac:dyDescent="0.25">
      <c r="A269" t="s">
        <v>149</v>
      </c>
      <c r="B269" t="s">
        <v>1246</v>
      </c>
      <c r="C269" t="s">
        <v>1324</v>
      </c>
      <c r="D269" t="s">
        <v>1384</v>
      </c>
      <c r="E269" t="s">
        <v>1326</v>
      </c>
      <c r="F269" t="s">
        <v>1293</v>
      </c>
      <c r="G269" s="532">
        <v>35</v>
      </c>
      <c r="H269">
        <v>35015</v>
      </c>
      <c r="I269" t="s">
        <v>552</v>
      </c>
      <c r="J269" t="s">
        <v>1385</v>
      </c>
      <c r="K269" t="s">
        <v>1386</v>
      </c>
      <c r="L269">
        <v>0</v>
      </c>
      <c r="M269">
        <v>1</v>
      </c>
      <c r="N269">
        <v>0</v>
      </c>
      <c r="O269">
        <v>0</v>
      </c>
      <c r="P269">
        <v>0</v>
      </c>
      <c r="Q269">
        <v>0</v>
      </c>
      <c r="R269" t="s">
        <v>531</v>
      </c>
      <c r="S269" t="s">
        <v>531</v>
      </c>
      <c r="T269" t="s">
        <v>531</v>
      </c>
      <c r="U269" t="s">
        <v>531</v>
      </c>
      <c r="W269" s="429">
        <f t="shared" si="6"/>
        <v>0</v>
      </c>
      <c r="X269" s="429">
        <f t="shared" si="6"/>
        <v>0</v>
      </c>
      <c r="Y269" s="429">
        <f t="shared" si="6"/>
        <v>0</v>
      </c>
      <c r="Z269" s="429">
        <f t="shared" si="5"/>
        <v>0</v>
      </c>
      <c r="AA269" s="429" t="s">
        <v>1296</v>
      </c>
    </row>
    <row r="270" spans="1:27" x14ac:dyDescent="0.25">
      <c r="A270" t="s">
        <v>149</v>
      </c>
      <c r="B270" t="s">
        <v>1246</v>
      </c>
      <c r="C270" t="s">
        <v>1324</v>
      </c>
      <c r="D270" t="s">
        <v>1384</v>
      </c>
      <c r="E270" t="s">
        <v>1326</v>
      </c>
      <c r="F270" t="s">
        <v>1293</v>
      </c>
      <c r="G270" s="532">
        <v>35</v>
      </c>
      <c r="H270">
        <v>35015</v>
      </c>
      <c r="I270" t="s">
        <v>552</v>
      </c>
      <c r="J270" t="s">
        <v>1385</v>
      </c>
      <c r="K270" t="s">
        <v>1386</v>
      </c>
      <c r="L270">
        <v>0</v>
      </c>
      <c r="M270">
        <v>10</v>
      </c>
      <c r="N270">
        <v>0</v>
      </c>
      <c r="O270">
        <v>0</v>
      </c>
      <c r="P270">
        <v>0</v>
      </c>
      <c r="Q270">
        <v>0</v>
      </c>
      <c r="R270" t="s">
        <v>531</v>
      </c>
      <c r="S270" t="s">
        <v>531</v>
      </c>
      <c r="T270" t="s">
        <v>531</v>
      </c>
      <c r="U270" t="s">
        <v>531</v>
      </c>
      <c r="W270" s="429">
        <f t="shared" si="6"/>
        <v>0</v>
      </c>
      <c r="X270" s="429">
        <f t="shared" si="6"/>
        <v>0</v>
      </c>
      <c r="Y270" s="429">
        <f t="shared" si="6"/>
        <v>0</v>
      </c>
      <c r="Z270" s="429">
        <f t="shared" si="5"/>
        <v>0</v>
      </c>
      <c r="AA270" s="429" t="s">
        <v>1296</v>
      </c>
    </row>
    <row r="271" spans="1:27" x14ac:dyDescent="0.25">
      <c r="A271" t="s">
        <v>149</v>
      </c>
      <c r="B271" t="s">
        <v>1246</v>
      </c>
      <c r="C271" t="s">
        <v>1324</v>
      </c>
      <c r="D271" t="s">
        <v>1384</v>
      </c>
      <c r="E271" t="s">
        <v>1326</v>
      </c>
      <c r="F271" t="s">
        <v>1293</v>
      </c>
      <c r="G271" s="532">
        <v>35</v>
      </c>
      <c r="H271">
        <v>35015</v>
      </c>
      <c r="I271" t="s">
        <v>552</v>
      </c>
      <c r="J271" t="s">
        <v>1385</v>
      </c>
      <c r="K271" t="s">
        <v>1386</v>
      </c>
      <c r="L271">
        <v>7</v>
      </c>
      <c r="M271">
        <v>13.6</v>
      </c>
      <c r="N271">
        <v>14.1</v>
      </c>
      <c r="O271">
        <v>2.6</v>
      </c>
      <c r="P271">
        <v>0</v>
      </c>
      <c r="Q271">
        <v>0</v>
      </c>
      <c r="R271" t="s">
        <v>531</v>
      </c>
      <c r="S271" t="s">
        <v>531</v>
      </c>
      <c r="T271" t="s">
        <v>531</v>
      </c>
      <c r="U271" t="s">
        <v>531</v>
      </c>
      <c r="W271" s="429">
        <f t="shared" si="6"/>
        <v>0</v>
      </c>
      <c r="X271" s="429">
        <f t="shared" si="6"/>
        <v>0</v>
      </c>
      <c r="Y271" s="429">
        <f t="shared" si="6"/>
        <v>0</v>
      </c>
      <c r="Z271" s="429">
        <f t="shared" si="5"/>
        <v>0</v>
      </c>
      <c r="AA271" s="429" t="s">
        <v>1296</v>
      </c>
    </row>
    <row r="272" spans="1:27" x14ac:dyDescent="0.25">
      <c r="A272" t="s">
        <v>149</v>
      </c>
      <c r="B272" t="s">
        <v>1246</v>
      </c>
      <c r="C272" t="s">
        <v>1324</v>
      </c>
      <c r="D272" t="s">
        <v>1384</v>
      </c>
      <c r="E272" t="s">
        <v>1326</v>
      </c>
      <c r="F272" t="s">
        <v>1293</v>
      </c>
      <c r="G272" s="532">
        <v>35</v>
      </c>
      <c r="H272">
        <v>35015</v>
      </c>
      <c r="I272" t="s">
        <v>552</v>
      </c>
      <c r="J272" t="s">
        <v>1385</v>
      </c>
      <c r="K272" t="s">
        <v>1386</v>
      </c>
      <c r="L272">
        <v>24</v>
      </c>
      <c r="M272">
        <v>8</v>
      </c>
      <c r="N272">
        <v>24</v>
      </c>
      <c r="O272">
        <v>0</v>
      </c>
      <c r="P272">
        <v>1.2</v>
      </c>
      <c r="Q272">
        <v>1.2</v>
      </c>
      <c r="R272" t="s">
        <v>531</v>
      </c>
      <c r="S272" t="s">
        <v>531</v>
      </c>
      <c r="T272" t="s">
        <v>531</v>
      </c>
      <c r="U272" t="s">
        <v>531</v>
      </c>
      <c r="W272" s="429">
        <f t="shared" si="6"/>
        <v>0</v>
      </c>
      <c r="X272" s="429">
        <f t="shared" si="6"/>
        <v>0</v>
      </c>
      <c r="Y272" s="429">
        <f t="shared" si="6"/>
        <v>0</v>
      </c>
      <c r="Z272" s="429">
        <f t="shared" si="5"/>
        <v>0</v>
      </c>
      <c r="AA272" s="429" t="s">
        <v>1296</v>
      </c>
    </row>
    <row r="273" spans="1:27" x14ac:dyDescent="0.25">
      <c r="A273" t="s">
        <v>149</v>
      </c>
      <c r="B273" t="s">
        <v>1246</v>
      </c>
      <c r="C273" t="s">
        <v>1324</v>
      </c>
      <c r="D273" t="s">
        <v>1384</v>
      </c>
      <c r="E273" t="s">
        <v>1326</v>
      </c>
      <c r="F273" t="s">
        <v>1293</v>
      </c>
      <c r="G273" s="532">
        <v>35</v>
      </c>
      <c r="H273">
        <v>35015</v>
      </c>
      <c r="I273" t="s">
        <v>552</v>
      </c>
      <c r="J273" t="s">
        <v>1385</v>
      </c>
      <c r="K273" t="s">
        <v>1386</v>
      </c>
      <c r="L273">
        <v>0</v>
      </c>
      <c r="M273">
        <v>9.6</v>
      </c>
      <c r="N273">
        <v>0</v>
      </c>
      <c r="O273">
        <v>0</v>
      </c>
      <c r="P273">
        <v>0</v>
      </c>
      <c r="Q273">
        <v>0</v>
      </c>
      <c r="R273" t="s">
        <v>531</v>
      </c>
      <c r="S273" t="s">
        <v>531</v>
      </c>
      <c r="T273" t="s">
        <v>531</v>
      </c>
      <c r="U273" t="s">
        <v>531</v>
      </c>
      <c r="W273" s="429">
        <f t="shared" si="6"/>
        <v>0</v>
      </c>
      <c r="X273" s="429">
        <f t="shared" si="6"/>
        <v>0</v>
      </c>
      <c r="Y273" s="429">
        <f t="shared" si="6"/>
        <v>0</v>
      </c>
      <c r="Z273" s="429">
        <f t="shared" si="5"/>
        <v>0</v>
      </c>
      <c r="AA273" s="429" t="s">
        <v>1296</v>
      </c>
    </row>
    <row r="274" spans="1:27" x14ac:dyDescent="0.25">
      <c r="A274" t="s">
        <v>149</v>
      </c>
      <c r="B274" t="s">
        <v>1246</v>
      </c>
      <c r="C274" t="s">
        <v>1324</v>
      </c>
      <c r="D274" t="s">
        <v>1384</v>
      </c>
      <c r="E274" t="s">
        <v>1326</v>
      </c>
      <c r="F274" t="s">
        <v>1293</v>
      </c>
      <c r="G274" s="532">
        <v>35</v>
      </c>
      <c r="H274">
        <v>35015</v>
      </c>
      <c r="I274" t="s">
        <v>552</v>
      </c>
      <c r="J274" t="s">
        <v>1385</v>
      </c>
      <c r="K274" t="s">
        <v>1386</v>
      </c>
      <c r="L274">
        <v>0</v>
      </c>
      <c r="M274">
        <v>0.8</v>
      </c>
      <c r="N274">
        <v>0</v>
      </c>
      <c r="O274">
        <v>0</v>
      </c>
      <c r="P274">
        <v>0</v>
      </c>
      <c r="Q274">
        <v>0</v>
      </c>
      <c r="R274" t="s">
        <v>531</v>
      </c>
      <c r="S274" t="s">
        <v>531</v>
      </c>
      <c r="T274" t="s">
        <v>531</v>
      </c>
      <c r="U274" t="s">
        <v>531</v>
      </c>
      <c r="W274" s="429">
        <f t="shared" si="6"/>
        <v>0</v>
      </c>
      <c r="X274" s="429">
        <f t="shared" si="6"/>
        <v>0</v>
      </c>
      <c r="Y274" s="429">
        <f t="shared" si="6"/>
        <v>0</v>
      </c>
      <c r="Z274" s="429">
        <f t="shared" si="5"/>
        <v>0</v>
      </c>
      <c r="AA274" s="429" t="s">
        <v>1296</v>
      </c>
    </row>
    <row r="275" spans="1:27" x14ac:dyDescent="0.25">
      <c r="A275" t="s">
        <v>149</v>
      </c>
      <c r="B275" t="s">
        <v>1246</v>
      </c>
      <c r="C275" t="s">
        <v>1324</v>
      </c>
      <c r="D275" t="s">
        <v>1384</v>
      </c>
      <c r="E275" t="s">
        <v>1326</v>
      </c>
      <c r="F275" t="s">
        <v>1293</v>
      </c>
      <c r="G275" s="532">
        <v>35</v>
      </c>
      <c r="H275">
        <v>35015</v>
      </c>
      <c r="I275" t="s">
        <v>552</v>
      </c>
      <c r="J275" t="s">
        <v>1385</v>
      </c>
      <c r="K275" t="s">
        <v>1386</v>
      </c>
      <c r="L275">
        <v>0</v>
      </c>
      <c r="M275">
        <v>0</v>
      </c>
      <c r="N275">
        <v>1.2</v>
      </c>
      <c r="O275">
        <v>0</v>
      </c>
      <c r="P275">
        <v>0</v>
      </c>
      <c r="Q275">
        <v>0</v>
      </c>
      <c r="R275" t="s">
        <v>531</v>
      </c>
      <c r="S275" t="s">
        <v>531</v>
      </c>
      <c r="T275" t="s">
        <v>531</v>
      </c>
      <c r="U275" t="s">
        <v>531</v>
      </c>
      <c r="W275" s="429">
        <f t="shared" si="6"/>
        <v>0</v>
      </c>
      <c r="X275" s="429">
        <f t="shared" si="6"/>
        <v>0</v>
      </c>
      <c r="Y275" s="429">
        <f t="shared" si="6"/>
        <v>0</v>
      </c>
      <c r="Z275" s="429">
        <f t="shared" si="5"/>
        <v>0</v>
      </c>
      <c r="AA275" s="429" t="s">
        <v>1296</v>
      </c>
    </row>
    <row r="276" spans="1:27" x14ac:dyDescent="0.25">
      <c r="A276" t="s">
        <v>149</v>
      </c>
      <c r="B276" t="s">
        <v>1246</v>
      </c>
      <c r="C276" t="s">
        <v>1324</v>
      </c>
      <c r="D276" t="s">
        <v>1384</v>
      </c>
      <c r="E276" t="s">
        <v>1326</v>
      </c>
      <c r="F276" t="s">
        <v>1293</v>
      </c>
      <c r="G276" s="532">
        <v>35</v>
      </c>
      <c r="H276">
        <v>35015</v>
      </c>
      <c r="I276" t="s">
        <v>552</v>
      </c>
      <c r="J276" t="s">
        <v>1385</v>
      </c>
      <c r="K276" t="s">
        <v>1386</v>
      </c>
      <c r="L276">
        <v>24</v>
      </c>
      <c r="M276">
        <v>8</v>
      </c>
      <c r="N276">
        <v>24</v>
      </c>
      <c r="O276">
        <v>0</v>
      </c>
      <c r="P276">
        <v>0.6</v>
      </c>
      <c r="Q276">
        <v>0.6</v>
      </c>
      <c r="R276" t="s">
        <v>531</v>
      </c>
      <c r="S276" t="s">
        <v>531</v>
      </c>
      <c r="T276" t="s">
        <v>531</v>
      </c>
      <c r="U276" t="s">
        <v>531</v>
      </c>
      <c r="W276" s="429">
        <f t="shared" si="6"/>
        <v>0</v>
      </c>
      <c r="X276" s="429">
        <f t="shared" si="6"/>
        <v>0</v>
      </c>
      <c r="Y276" s="429">
        <f t="shared" si="6"/>
        <v>0</v>
      </c>
      <c r="Z276" s="429">
        <f t="shared" si="5"/>
        <v>0</v>
      </c>
      <c r="AA276" s="429" t="s">
        <v>1296</v>
      </c>
    </row>
    <row r="277" spans="1:27" x14ac:dyDescent="0.25">
      <c r="A277" t="s">
        <v>149</v>
      </c>
      <c r="B277" t="s">
        <v>1246</v>
      </c>
      <c r="C277" t="s">
        <v>1324</v>
      </c>
      <c r="D277" t="s">
        <v>1384</v>
      </c>
      <c r="E277" t="s">
        <v>1326</v>
      </c>
      <c r="F277" t="s">
        <v>1293</v>
      </c>
      <c r="G277" s="532">
        <v>35</v>
      </c>
      <c r="H277">
        <v>35015</v>
      </c>
      <c r="I277" t="s">
        <v>552</v>
      </c>
      <c r="J277" t="s">
        <v>1385</v>
      </c>
      <c r="K277" t="s">
        <v>1386</v>
      </c>
      <c r="L277">
        <v>41.2</v>
      </c>
      <c r="M277">
        <v>12.2</v>
      </c>
      <c r="N277">
        <v>24.5</v>
      </c>
      <c r="O277">
        <v>0</v>
      </c>
      <c r="P277">
        <v>0</v>
      </c>
      <c r="Q277">
        <v>0</v>
      </c>
      <c r="R277" t="s">
        <v>531</v>
      </c>
      <c r="S277" t="s">
        <v>531</v>
      </c>
      <c r="T277" t="s">
        <v>531</v>
      </c>
      <c r="U277" t="s">
        <v>531</v>
      </c>
      <c r="W277" s="429">
        <f t="shared" si="6"/>
        <v>0</v>
      </c>
      <c r="X277" s="429">
        <f t="shared" si="6"/>
        <v>0</v>
      </c>
      <c r="Y277" s="429">
        <f t="shared" si="6"/>
        <v>0</v>
      </c>
      <c r="Z277" s="429">
        <f t="shared" si="5"/>
        <v>0</v>
      </c>
      <c r="AA277" s="429" t="s">
        <v>1296</v>
      </c>
    </row>
    <row r="278" spans="1:27" x14ac:dyDescent="0.25">
      <c r="A278" t="s">
        <v>149</v>
      </c>
      <c r="B278" t="s">
        <v>1246</v>
      </c>
      <c r="C278" t="s">
        <v>1324</v>
      </c>
      <c r="D278" t="s">
        <v>1384</v>
      </c>
      <c r="E278" t="s">
        <v>1326</v>
      </c>
      <c r="F278" t="s">
        <v>1293</v>
      </c>
      <c r="G278" s="532">
        <v>35</v>
      </c>
      <c r="H278">
        <v>35015</v>
      </c>
      <c r="I278" t="s">
        <v>552</v>
      </c>
      <c r="J278" t="s">
        <v>1385</v>
      </c>
      <c r="K278" t="s">
        <v>1386</v>
      </c>
      <c r="L278">
        <v>0</v>
      </c>
      <c r="M278">
        <v>5</v>
      </c>
      <c r="N278">
        <v>0</v>
      </c>
      <c r="O278">
        <v>0</v>
      </c>
      <c r="P278">
        <v>0</v>
      </c>
      <c r="Q278">
        <v>0</v>
      </c>
      <c r="R278" t="s">
        <v>531</v>
      </c>
      <c r="S278" t="s">
        <v>531</v>
      </c>
      <c r="T278" t="s">
        <v>531</v>
      </c>
      <c r="U278" t="s">
        <v>531</v>
      </c>
      <c r="W278" s="429">
        <f t="shared" si="6"/>
        <v>0</v>
      </c>
      <c r="X278" s="429">
        <f t="shared" si="6"/>
        <v>0</v>
      </c>
      <c r="Y278" s="429">
        <f t="shared" si="6"/>
        <v>0</v>
      </c>
      <c r="Z278" s="429">
        <f t="shared" si="5"/>
        <v>0</v>
      </c>
      <c r="AA278" s="429" t="s">
        <v>1296</v>
      </c>
    </row>
    <row r="279" spans="1:27" x14ac:dyDescent="0.25">
      <c r="A279" t="s">
        <v>149</v>
      </c>
      <c r="B279" t="s">
        <v>1246</v>
      </c>
      <c r="C279" t="s">
        <v>1324</v>
      </c>
      <c r="D279" t="s">
        <v>1384</v>
      </c>
      <c r="E279" t="s">
        <v>1326</v>
      </c>
      <c r="F279" t="s">
        <v>1293</v>
      </c>
      <c r="G279" s="532">
        <v>35</v>
      </c>
      <c r="H279">
        <v>35015</v>
      </c>
      <c r="I279" t="s">
        <v>552</v>
      </c>
      <c r="J279" t="s">
        <v>1385</v>
      </c>
      <c r="K279" t="s">
        <v>1386</v>
      </c>
      <c r="L279">
        <v>0</v>
      </c>
      <c r="M279">
        <v>10</v>
      </c>
      <c r="N279">
        <v>0</v>
      </c>
      <c r="O279">
        <v>0</v>
      </c>
      <c r="P279">
        <v>0</v>
      </c>
      <c r="Q279">
        <v>0</v>
      </c>
      <c r="R279" t="s">
        <v>531</v>
      </c>
      <c r="S279" t="s">
        <v>531</v>
      </c>
      <c r="T279" t="s">
        <v>531</v>
      </c>
      <c r="U279" t="s">
        <v>531</v>
      </c>
      <c r="W279" s="429">
        <f t="shared" si="6"/>
        <v>0</v>
      </c>
      <c r="X279" s="429">
        <f t="shared" si="6"/>
        <v>0</v>
      </c>
      <c r="Y279" s="429">
        <f t="shared" si="6"/>
        <v>0</v>
      </c>
      <c r="Z279" s="429">
        <f t="shared" si="5"/>
        <v>0</v>
      </c>
      <c r="AA279" s="429" t="s">
        <v>1296</v>
      </c>
    </row>
    <row r="280" spans="1:27" x14ac:dyDescent="0.25">
      <c r="A280" t="s">
        <v>149</v>
      </c>
      <c r="B280" t="s">
        <v>1246</v>
      </c>
      <c r="C280" t="s">
        <v>1324</v>
      </c>
      <c r="D280" t="s">
        <v>1384</v>
      </c>
      <c r="E280" t="s">
        <v>1326</v>
      </c>
      <c r="F280" t="s">
        <v>1293</v>
      </c>
      <c r="G280" s="532">
        <v>35</v>
      </c>
      <c r="H280">
        <v>35015</v>
      </c>
      <c r="I280" t="s">
        <v>552</v>
      </c>
      <c r="J280" t="s">
        <v>1385</v>
      </c>
      <c r="K280" t="s">
        <v>1386</v>
      </c>
      <c r="L280">
        <v>18.5</v>
      </c>
      <c r="M280">
        <v>2.5</v>
      </c>
      <c r="N280">
        <v>21.9</v>
      </c>
      <c r="O280">
        <v>1.1000000000000001</v>
      </c>
      <c r="P280">
        <v>0</v>
      </c>
      <c r="Q280">
        <v>0</v>
      </c>
      <c r="R280" t="s">
        <v>531</v>
      </c>
      <c r="S280" t="s">
        <v>531</v>
      </c>
      <c r="T280" t="s">
        <v>531</v>
      </c>
      <c r="U280" t="s">
        <v>531</v>
      </c>
      <c r="W280" s="429">
        <f t="shared" si="6"/>
        <v>0</v>
      </c>
      <c r="X280" s="429">
        <f t="shared" si="6"/>
        <v>0</v>
      </c>
      <c r="Y280" s="429">
        <f t="shared" si="6"/>
        <v>0</v>
      </c>
      <c r="Z280" s="429">
        <f t="shared" si="5"/>
        <v>0</v>
      </c>
      <c r="AA280" s="429" t="s">
        <v>1296</v>
      </c>
    </row>
    <row r="281" spans="1:27" x14ac:dyDescent="0.25">
      <c r="A281" t="s">
        <v>149</v>
      </c>
      <c r="B281" t="s">
        <v>1246</v>
      </c>
      <c r="C281" t="s">
        <v>1324</v>
      </c>
      <c r="D281" t="s">
        <v>1384</v>
      </c>
      <c r="E281" t="s">
        <v>1326</v>
      </c>
      <c r="F281" t="s">
        <v>1293</v>
      </c>
      <c r="G281" s="532">
        <v>35</v>
      </c>
      <c r="H281">
        <v>35015</v>
      </c>
      <c r="I281" t="s">
        <v>552</v>
      </c>
      <c r="J281" t="s">
        <v>1385</v>
      </c>
      <c r="K281" t="s">
        <v>1386</v>
      </c>
      <c r="L281">
        <v>0</v>
      </c>
      <c r="M281">
        <v>9.9</v>
      </c>
      <c r="N281">
        <v>0</v>
      </c>
      <c r="O281">
        <v>0</v>
      </c>
      <c r="P281">
        <v>0</v>
      </c>
      <c r="Q281">
        <v>0</v>
      </c>
      <c r="R281" t="s">
        <v>531</v>
      </c>
      <c r="S281" t="s">
        <v>531</v>
      </c>
      <c r="T281" t="s">
        <v>531</v>
      </c>
      <c r="U281" t="s">
        <v>531</v>
      </c>
      <c r="W281" s="429">
        <f t="shared" si="6"/>
        <v>0</v>
      </c>
      <c r="X281" s="429">
        <f t="shared" si="6"/>
        <v>0</v>
      </c>
      <c r="Y281" s="429">
        <f t="shared" si="6"/>
        <v>0</v>
      </c>
      <c r="Z281" s="429">
        <f t="shared" si="5"/>
        <v>0</v>
      </c>
      <c r="AA281" s="429" t="s">
        <v>1296</v>
      </c>
    </row>
    <row r="282" spans="1:27" x14ac:dyDescent="0.25">
      <c r="A282" t="s">
        <v>149</v>
      </c>
      <c r="B282" t="s">
        <v>1246</v>
      </c>
      <c r="C282" t="s">
        <v>1324</v>
      </c>
      <c r="D282" t="s">
        <v>1384</v>
      </c>
      <c r="E282" t="s">
        <v>1326</v>
      </c>
      <c r="F282" t="s">
        <v>1293</v>
      </c>
      <c r="G282" s="532">
        <v>35</v>
      </c>
      <c r="H282">
        <v>35015</v>
      </c>
      <c r="I282" t="s">
        <v>552</v>
      </c>
      <c r="J282" t="s">
        <v>1385</v>
      </c>
      <c r="K282" t="s">
        <v>1386</v>
      </c>
      <c r="L282">
        <v>18.5</v>
      </c>
      <c r="M282">
        <v>2.5</v>
      </c>
      <c r="N282">
        <v>21.9</v>
      </c>
      <c r="O282">
        <v>1.1000000000000001</v>
      </c>
      <c r="P282">
        <v>0</v>
      </c>
      <c r="Q282">
        <v>0</v>
      </c>
      <c r="R282" t="s">
        <v>531</v>
      </c>
      <c r="S282" t="s">
        <v>531</v>
      </c>
      <c r="T282" t="s">
        <v>531</v>
      </c>
      <c r="U282" t="s">
        <v>531</v>
      </c>
      <c r="W282" s="429">
        <f t="shared" si="6"/>
        <v>0</v>
      </c>
      <c r="X282" s="429">
        <f t="shared" si="6"/>
        <v>0</v>
      </c>
      <c r="Y282" s="429">
        <f t="shared" si="6"/>
        <v>0</v>
      </c>
      <c r="Z282" s="429">
        <f t="shared" si="5"/>
        <v>0</v>
      </c>
      <c r="AA282" s="429" t="s">
        <v>1296</v>
      </c>
    </row>
    <row r="283" spans="1:27" x14ac:dyDescent="0.25">
      <c r="A283" t="s">
        <v>149</v>
      </c>
      <c r="B283" t="s">
        <v>1246</v>
      </c>
      <c r="C283" t="s">
        <v>1324</v>
      </c>
      <c r="D283" t="s">
        <v>1384</v>
      </c>
      <c r="E283" t="s">
        <v>1326</v>
      </c>
      <c r="F283" t="s">
        <v>1293</v>
      </c>
      <c r="G283" s="532">
        <v>35</v>
      </c>
      <c r="H283">
        <v>35015</v>
      </c>
      <c r="I283" t="s">
        <v>552</v>
      </c>
      <c r="J283" t="s">
        <v>1385</v>
      </c>
      <c r="K283" t="s">
        <v>1386</v>
      </c>
      <c r="L283">
        <v>18.5</v>
      </c>
      <c r="M283">
        <v>2.5</v>
      </c>
      <c r="N283">
        <v>21.9</v>
      </c>
      <c r="O283">
        <v>1.1000000000000001</v>
      </c>
      <c r="P283">
        <v>0</v>
      </c>
      <c r="Q283">
        <v>0</v>
      </c>
      <c r="R283" t="s">
        <v>531</v>
      </c>
      <c r="S283" t="s">
        <v>531</v>
      </c>
      <c r="T283" t="s">
        <v>531</v>
      </c>
      <c r="U283" t="s">
        <v>531</v>
      </c>
      <c r="W283" s="429">
        <f t="shared" si="6"/>
        <v>0</v>
      </c>
      <c r="X283" s="429">
        <f t="shared" si="6"/>
        <v>0</v>
      </c>
      <c r="Y283" s="429">
        <f t="shared" si="6"/>
        <v>0</v>
      </c>
      <c r="Z283" s="429">
        <f t="shared" si="5"/>
        <v>0</v>
      </c>
      <c r="AA283" s="429" t="s">
        <v>1296</v>
      </c>
    </row>
    <row r="284" spans="1:27" x14ac:dyDescent="0.25">
      <c r="A284" t="s">
        <v>149</v>
      </c>
      <c r="B284" t="s">
        <v>1246</v>
      </c>
      <c r="C284" t="s">
        <v>1324</v>
      </c>
      <c r="D284" t="s">
        <v>1384</v>
      </c>
      <c r="E284" t="s">
        <v>1326</v>
      </c>
      <c r="F284" t="s">
        <v>1293</v>
      </c>
      <c r="G284" s="532">
        <v>35</v>
      </c>
      <c r="H284">
        <v>35015</v>
      </c>
      <c r="I284" t="s">
        <v>552</v>
      </c>
      <c r="J284" t="s">
        <v>1385</v>
      </c>
      <c r="K284" t="s">
        <v>1386</v>
      </c>
      <c r="L284">
        <v>18.5</v>
      </c>
      <c r="M284">
        <v>3.5</v>
      </c>
      <c r="N284">
        <v>21.9</v>
      </c>
      <c r="O284">
        <v>1.1000000000000001</v>
      </c>
      <c r="P284">
        <v>0</v>
      </c>
      <c r="Q284">
        <v>0</v>
      </c>
      <c r="R284" t="s">
        <v>531</v>
      </c>
      <c r="S284" t="s">
        <v>531</v>
      </c>
      <c r="T284" t="s">
        <v>531</v>
      </c>
      <c r="U284" t="s">
        <v>531</v>
      </c>
      <c r="W284" s="429">
        <f t="shared" si="6"/>
        <v>0</v>
      </c>
      <c r="X284" s="429">
        <f t="shared" si="6"/>
        <v>0</v>
      </c>
      <c r="Y284" s="429">
        <f t="shared" si="6"/>
        <v>0</v>
      </c>
      <c r="Z284" s="429">
        <f t="shared" si="5"/>
        <v>0</v>
      </c>
      <c r="AA284" s="429" t="s">
        <v>1296</v>
      </c>
    </row>
    <row r="285" spans="1:27" x14ac:dyDescent="0.25">
      <c r="A285" t="s">
        <v>149</v>
      </c>
      <c r="B285" t="s">
        <v>1246</v>
      </c>
      <c r="C285" t="s">
        <v>1324</v>
      </c>
      <c r="D285" t="s">
        <v>1384</v>
      </c>
      <c r="E285" t="s">
        <v>1326</v>
      </c>
      <c r="F285" t="s">
        <v>1293</v>
      </c>
      <c r="G285" s="532">
        <v>35</v>
      </c>
      <c r="H285">
        <v>35015</v>
      </c>
      <c r="I285" t="s">
        <v>552</v>
      </c>
      <c r="J285" t="s">
        <v>1385</v>
      </c>
      <c r="K285" t="s">
        <v>1386</v>
      </c>
      <c r="L285">
        <v>0</v>
      </c>
      <c r="M285">
        <v>2.5</v>
      </c>
      <c r="N285">
        <v>0</v>
      </c>
      <c r="O285">
        <v>0</v>
      </c>
      <c r="P285">
        <v>0</v>
      </c>
      <c r="Q285">
        <v>0</v>
      </c>
      <c r="R285" t="s">
        <v>531</v>
      </c>
      <c r="S285" t="s">
        <v>531</v>
      </c>
      <c r="T285" t="s">
        <v>531</v>
      </c>
      <c r="U285" t="s">
        <v>531</v>
      </c>
      <c r="W285" s="429">
        <f t="shared" si="6"/>
        <v>0</v>
      </c>
      <c r="X285" s="429">
        <f t="shared" si="6"/>
        <v>0</v>
      </c>
      <c r="Y285" s="429">
        <f t="shared" si="6"/>
        <v>0</v>
      </c>
      <c r="Z285" s="429">
        <f t="shared" si="5"/>
        <v>0</v>
      </c>
      <c r="AA285" s="429" t="s">
        <v>1296</v>
      </c>
    </row>
    <row r="286" spans="1:27" x14ac:dyDescent="0.25">
      <c r="A286" t="s">
        <v>149</v>
      </c>
      <c r="B286" t="s">
        <v>1246</v>
      </c>
      <c r="C286" t="s">
        <v>1324</v>
      </c>
      <c r="D286" t="s">
        <v>1384</v>
      </c>
      <c r="E286" t="s">
        <v>1326</v>
      </c>
      <c r="F286" t="s">
        <v>1293</v>
      </c>
      <c r="G286" s="532">
        <v>35</v>
      </c>
      <c r="H286">
        <v>35015</v>
      </c>
      <c r="I286" t="s">
        <v>552</v>
      </c>
      <c r="J286" t="s">
        <v>1385</v>
      </c>
      <c r="K286" t="s">
        <v>1386</v>
      </c>
      <c r="L286">
        <v>0</v>
      </c>
      <c r="M286">
        <v>10</v>
      </c>
      <c r="N286">
        <v>0</v>
      </c>
      <c r="O286">
        <v>0</v>
      </c>
      <c r="P286">
        <v>0</v>
      </c>
      <c r="Q286">
        <v>0</v>
      </c>
      <c r="R286" t="s">
        <v>531</v>
      </c>
      <c r="S286" t="s">
        <v>531</v>
      </c>
      <c r="T286" t="s">
        <v>531</v>
      </c>
      <c r="U286" t="s">
        <v>531</v>
      </c>
      <c r="W286" s="429">
        <f t="shared" si="6"/>
        <v>0</v>
      </c>
      <c r="X286" s="429">
        <f t="shared" si="6"/>
        <v>0</v>
      </c>
      <c r="Y286" s="429">
        <f t="shared" si="6"/>
        <v>0</v>
      </c>
      <c r="Z286" s="429">
        <f t="shared" si="5"/>
        <v>0</v>
      </c>
      <c r="AA286" s="429" t="s">
        <v>1296</v>
      </c>
    </row>
    <row r="287" spans="1:27" x14ac:dyDescent="0.25">
      <c r="A287" t="s">
        <v>149</v>
      </c>
      <c r="B287" t="s">
        <v>1246</v>
      </c>
      <c r="C287" t="s">
        <v>1324</v>
      </c>
      <c r="D287" t="s">
        <v>1384</v>
      </c>
      <c r="E287" t="s">
        <v>1326</v>
      </c>
      <c r="F287" t="s">
        <v>1293</v>
      </c>
      <c r="G287" s="532">
        <v>35</v>
      </c>
      <c r="H287">
        <v>35015</v>
      </c>
      <c r="I287" t="s">
        <v>552</v>
      </c>
      <c r="J287" t="s">
        <v>1385</v>
      </c>
      <c r="K287" t="s">
        <v>1386</v>
      </c>
      <c r="L287">
        <v>0</v>
      </c>
      <c r="M287">
        <v>10</v>
      </c>
      <c r="N287">
        <v>0</v>
      </c>
      <c r="O287">
        <v>0</v>
      </c>
      <c r="P287">
        <v>0</v>
      </c>
      <c r="Q287">
        <v>0</v>
      </c>
      <c r="R287" t="s">
        <v>531</v>
      </c>
      <c r="S287" t="s">
        <v>531</v>
      </c>
      <c r="T287" t="s">
        <v>531</v>
      </c>
      <c r="U287" t="s">
        <v>531</v>
      </c>
      <c r="W287" s="429">
        <f t="shared" si="6"/>
        <v>0</v>
      </c>
      <c r="X287" s="429">
        <f t="shared" si="6"/>
        <v>0</v>
      </c>
      <c r="Y287" s="429">
        <f t="shared" si="6"/>
        <v>0</v>
      </c>
      <c r="Z287" s="429">
        <f t="shared" si="5"/>
        <v>0</v>
      </c>
      <c r="AA287" s="429" t="s">
        <v>1296</v>
      </c>
    </row>
    <row r="288" spans="1:27" x14ac:dyDescent="0.25">
      <c r="A288" t="s">
        <v>149</v>
      </c>
      <c r="B288" t="s">
        <v>1246</v>
      </c>
      <c r="C288" t="s">
        <v>1324</v>
      </c>
      <c r="D288" t="s">
        <v>1384</v>
      </c>
      <c r="E288" t="s">
        <v>1326</v>
      </c>
      <c r="F288" t="s">
        <v>1293</v>
      </c>
      <c r="G288" s="532">
        <v>35</v>
      </c>
      <c r="H288">
        <v>35015</v>
      </c>
      <c r="I288" t="s">
        <v>552</v>
      </c>
      <c r="J288" t="s">
        <v>1385</v>
      </c>
      <c r="K288" t="s">
        <v>1386</v>
      </c>
      <c r="L288">
        <v>0</v>
      </c>
      <c r="M288">
        <v>26.1</v>
      </c>
      <c r="N288">
        <v>0</v>
      </c>
      <c r="O288">
        <v>0</v>
      </c>
      <c r="P288">
        <v>0</v>
      </c>
      <c r="Q288">
        <v>0</v>
      </c>
      <c r="R288" t="s">
        <v>531</v>
      </c>
      <c r="S288" t="s">
        <v>531</v>
      </c>
      <c r="T288" t="s">
        <v>531</v>
      </c>
      <c r="U288" t="s">
        <v>531</v>
      </c>
      <c r="W288" s="429">
        <f t="shared" si="6"/>
        <v>0</v>
      </c>
      <c r="X288" s="429">
        <f t="shared" si="6"/>
        <v>0</v>
      </c>
      <c r="Y288" s="429">
        <f t="shared" si="6"/>
        <v>0</v>
      </c>
      <c r="Z288" s="429">
        <f t="shared" si="6"/>
        <v>0</v>
      </c>
      <c r="AA288" s="429" t="s">
        <v>1296</v>
      </c>
    </row>
    <row r="289" spans="1:27" x14ac:dyDescent="0.25">
      <c r="A289" t="s">
        <v>149</v>
      </c>
      <c r="B289" t="s">
        <v>1246</v>
      </c>
      <c r="C289" t="s">
        <v>1324</v>
      </c>
      <c r="D289" t="s">
        <v>1384</v>
      </c>
      <c r="E289" t="s">
        <v>1326</v>
      </c>
      <c r="F289" t="s">
        <v>1293</v>
      </c>
      <c r="G289" s="532">
        <v>35</v>
      </c>
      <c r="H289">
        <v>35015</v>
      </c>
      <c r="I289" t="s">
        <v>552</v>
      </c>
      <c r="J289" t="s">
        <v>1385</v>
      </c>
      <c r="K289" t="s">
        <v>1386</v>
      </c>
      <c r="L289">
        <v>29.8</v>
      </c>
      <c r="M289">
        <v>14.9</v>
      </c>
      <c r="N289">
        <v>44.8</v>
      </c>
      <c r="O289">
        <v>0</v>
      </c>
      <c r="P289">
        <v>0</v>
      </c>
      <c r="Q289">
        <v>0</v>
      </c>
      <c r="R289" t="s">
        <v>531</v>
      </c>
      <c r="S289" t="s">
        <v>531</v>
      </c>
      <c r="T289" t="s">
        <v>531</v>
      </c>
      <c r="U289" t="s">
        <v>531</v>
      </c>
      <c r="W289" s="429">
        <f t="shared" ref="W289:Z352" si="7">IFERROR(R289*1,0)</f>
        <v>0</v>
      </c>
      <c r="X289" s="429">
        <f t="shared" si="7"/>
        <v>0</v>
      </c>
      <c r="Y289" s="429">
        <f t="shared" si="7"/>
        <v>0</v>
      </c>
      <c r="Z289" s="429">
        <f t="shared" si="7"/>
        <v>0</v>
      </c>
      <c r="AA289" s="429" t="s">
        <v>1296</v>
      </c>
    </row>
    <row r="290" spans="1:27" x14ac:dyDescent="0.25">
      <c r="A290" t="s">
        <v>149</v>
      </c>
      <c r="B290" t="s">
        <v>1246</v>
      </c>
      <c r="C290" t="s">
        <v>1324</v>
      </c>
      <c r="D290" t="s">
        <v>1384</v>
      </c>
      <c r="E290" t="s">
        <v>1326</v>
      </c>
      <c r="F290" t="s">
        <v>1293</v>
      </c>
      <c r="G290" s="532">
        <v>35</v>
      </c>
      <c r="H290">
        <v>35015</v>
      </c>
      <c r="I290" t="s">
        <v>552</v>
      </c>
      <c r="J290" t="s">
        <v>1385</v>
      </c>
      <c r="K290" t="s">
        <v>1386</v>
      </c>
      <c r="L290">
        <v>0</v>
      </c>
      <c r="M290">
        <v>15.9</v>
      </c>
      <c r="N290">
        <v>0</v>
      </c>
      <c r="O290">
        <v>0</v>
      </c>
      <c r="P290">
        <v>0</v>
      </c>
      <c r="Q290">
        <v>0</v>
      </c>
      <c r="R290" t="s">
        <v>531</v>
      </c>
      <c r="S290" t="s">
        <v>531</v>
      </c>
      <c r="T290" t="s">
        <v>531</v>
      </c>
      <c r="U290" t="s">
        <v>531</v>
      </c>
      <c r="W290" s="429">
        <f t="shared" si="7"/>
        <v>0</v>
      </c>
      <c r="X290" s="429">
        <f t="shared" si="7"/>
        <v>0</v>
      </c>
      <c r="Y290" s="429">
        <f t="shared" si="7"/>
        <v>0</v>
      </c>
      <c r="Z290" s="429">
        <f t="shared" si="7"/>
        <v>0</v>
      </c>
      <c r="AA290" s="429" t="s">
        <v>1296</v>
      </c>
    </row>
    <row r="291" spans="1:27" x14ac:dyDescent="0.25">
      <c r="A291" t="s">
        <v>149</v>
      </c>
      <c r="B291" t="s">
        <v>1246</v>
      </c>
      <c r="C291" t="s">
        <v>1324</v>
      </c>
      <c r="D291" t="s">
        <v>1384</v>
      </c>
      <c r="E291" t="s">
        <v>1326</v>
      </c>
      <c r="F291" t="s">
        <v>1293</v>
      </c>
      <c r="G291" s="532">
        <v>35</v>
      </c>
      <c r="H291">
        <v>35015</v>
      </c>
      <c r="I291" t="s">
        <v>552</v>
      </c>
      <c r="J291" t="s">
        <v>1385</v>
      </c>
      <c r="K291" t="s">
        <v>1386</v>
      </c>
      <c r="L291">
        <v>0</v>
      </c>
      <c r="M291">
        <v>3.9</v>
      </c>
      <c r="N291">
        <v>0</v>
      </c>
      <c r="O291">
        <v>0</v>
      </c>
      <c r="P291">
        <v>0</v>
      </c>
      <c r="Q291">
        <v>0</v>
      </c>
      <c r="R291" t="s">
        <v>531</v>
      </c>
      <c r="S291" t="s">
        <v>531</v>
      </c>
      <c r="T291" t="s">
        <v>531</v>
      </c>
      <c r="U291" t="s">
        <v>531</v>
      </c>
      <c r="W291" s="429">
        <f t="shared" si="7"/>
        <v>0</v>
      </c>
      <c r="X291" s="429">
        <f t="shared" si="7"/>
        <v>0</v>
      </c>
      <c r="Y291" s="429">
        <f t="shared" si="7"/>
        <v>0</v>
      </c>
      <c r="Z291" s="429">
        <f t="shared" si="7"/>
        <v>0</v>
      </c>
      <c r="AA291" s="429" t="s">
        <v>1296</v>
      </c>
    </row>
    <row r="292" spans="1:27" x14ac:dyDescent="0.25">
      <c r="A292" t="s">
        <v>149</v>
      </c>
      <c r="B292" t="s">
        <v>1246</v>
      </c>
      <c r="C292" t="s">
        <v>1324</v>
      </c>
      <c r="D292" t="s">
        <v>1384</v>
      </c>
      <c r="E292" t="s">
        <v>1326</v>
      </c>
      <c r="F292" t="s">
        <v>1293</v>
      </c>
      <c r="G292" s="532">
        <v>35</v>
      </c>
      <c r="H292">
        <v>35015</v>
      </c>
      <c r="I292" t="s">
        <v>552</v>
      </c>
      <c r="J292" t="s">
        <v>1385</v>
      </c>
      <c r="K292" t="s">
        <v>1386</v>
      </c>
      <c r="L292">
        <v>0</v>
      </c>
      <c r="M292">
        <v>3.9</v>
      </c>
      <c r="N292">
        <v>0</v>
      </c>
      <c r="O292">
        <v>0</v>
      </c>
      <c r="P292">
        <v>0</v>
      </c>
      <c r="Q292">
        <v>0</v>
      </c>
      <c r="R292" t="s">
        <v>531</v>
      </c>
      <c r="S292" t="s">
        <v>531</v>
      </c>
      <c r="T292" t="s">
        <v>531</v>
      </c>
      <c r="U292" t="s">
        <v>531</v>
      </c>
      <c r="W292" s="429">
        <f t="shared" si="7"/>
        <v>0</v>
      </c>
      <c r="X292" s="429">
        <f t="shared" si="7"/>
        <v>0</v>
      </c>
      <c r="Y292" s="429">
        <f t="shared" si="7"/>
        <v>0</v>
      </c>
      <c r="Z292" s="429">
        <f t="shared" si="7"/>
        <v>0</v>
      </c>
      <c r="AA292" s="429" t="s">
        <v>1296</v>
      </c>
    </row>
    <row r="293" spans="1:27" x14ac:dyDescent="0.25">
      <c r="A293" t="s">
        <v>149</v>
      </c>
      <c r="B293" t="s">
        <v>1246</v>
      </c>
      <c r="C293" t="s">
        <v>1324</v>
      </c>
      <c r="D293" t="s">
        <v>1384</v>
      </c>
      <c r="E293" t="s">
        <v>1326</v>
      </c>
      <c r="F293" t="s">
        <v>1293</v>
      </c>
      <c r="G293" s="532">
        <v>35</v>
      </c>
      <c r="H293">
        <v>35015</v>
      </c>
      <c r="I293" t="s">
        <v>552</v>
      </c>
      <c r="J293" t="s">
        <v>1385</v>
      </c>
      <c r="K293" t="s">
        <v>1386</v>
      </c>
      <c r="L293">
        <v>0</v>
      </c>
      <c r="M293">
        <v>32.799999999999997</v>
      </c>
      <c r="N293">
        <v>0</v>
      </c>
      <c r="O293">
        <v>0</v>
      </c>
      <c r="P293">
        <v>0</v>
      </c>
      <c r="Q293">
        <v>0</v>
      </c>
      <c r="R293" t="s">
        <v>531</v>
      </c>
      <c r="S293" t="s">
        <v>531</v>
      </c>
      <c r="T293" t="s">
        <v>531</v>
      </c>
      <c r="U293" t="s">
        <v>531</v>
      </c>
      <c r="W293" s="429">
        <f t="shared" si="7"/>
        <v>0</v>
      </c>
      <c r="X293" s="429">
        <f t="shared" si="7"/>
        <v>0</v>
      </c>
      <c r="Y293" s="429">
        <f t="shared" si="7"/>
        <v>0</v>
      </c>
      <c r="Z293" s="429">
        <f t="shared" si="7"/>
        <v>0</v>
      </c>
      <c r="AA293" s="429" t="s">
        <v>1296</v>
      </c>
    </row>
    <row r="294" spans="1:27" x14ac:dyDescent="0.25">
      <c r="A294" t="s">
        <v>149</v>
      </c>
      <c r="B294" t="s">
        <v>1246</v>
      </c>
      <c r="C294" t="s">
        <v>1324</v>
      </c>
      <c r="D294" t="s">
        <v>1384</v>
      </c>
      <c r="E294" t="s">
        <v>1326</v>
      </c>
      <c r="F294" t="s">
        <v>1293</v>
      </c>
      <c r="G294" s="532">
        <v>35</v>
      </c>
      <c r="H294">
        <v>35015</v>
      </c>
      <c r="I294" t="s">
        <v>552</v>
      </c>
      <c r="J294" t="s">
        <v>1385</v>
      </c>
      <c r="K294" t="s">
        <v>1386</v>
      </c>
      <c r="L294">
        <v>0</v>
      </c>
      <c r="M294">
        <v>4.5999999999999996</v>
      </c>
      <c r="N294">
        <v>0</v>
      </c>
      <c r="O294">
        <v>0</v>
      </c>
      <c r="P294">
        <v>0</v>
      </c>
      <c r="Q294">
        <v>0</v>
      </c>
      <c r="R294" t="s">
        <v>531</v>
      </c>
      <c r="S294" t="s">
        <v>531</v>
      </c>
      <c r="T294" t="s">
        <v>531</v>
      </c>
      <c r="U294" t="s">
        <v>531</v>
      </c>
      <c r="W294" s="429">
        <f t="shared" si="7"/>
        <v>0</v>
      </c>
      <c r="X294" s="429">
        <f t="shared" si="7"/>
        <v>0</v>
      </c>
      <c r="Y294" s="429">
        <f t="shared" si="7"/>
        <v>0</v>
      </c>
      <c r="Z294" s="429">
        <f t="shared" si="7"/>
        <v>0</v>
      </c>
      <c r="AA294" s="429" t="s">
        <v>1296</v>
      </c>
    </row>
    <row r="295" spans="1:27" x14ac:dyDescent="0.25">
      <c r="A295" t="s">
        <v>149</v>
      </c>
      <c r="B295" t="s">
        <v>1246</v>
      </c>
      <c r="C295" t="s">
        <v>1324</v>
      </c>
      <c r="D295" t="s">
        <v>1384</v>
      </c>
      <c r="E295" t="s">
        <v>1326</v>
      </c>
      <c r="F295" t="s">
        <v>1293</v>
      </c>
      <c r="G295" s="532">
        <v>35</v>
      </c>
      <c r="H295">
        <v>35015</v>
      </c>
      <c r="I295" t="s">
        <v>552</v>
      </c>
      <c r="J295" t="s">
        <v>1385</v>
      </c>
      <c r="K295" t="s">
        <v>1386</v>
      </c>
      <c r="L295">
        <v>28.5</v>
      </c>
      <c r="M295">
        <v>14.3</v>
      </c>
      <c r="N295">
        <v>21.4</v>
      </c>
      <c r="O295">
        <v>0</v>
      </c>
      <c r="P295">
        <v>0</v>
      </c>
      <c r="Q295">
        <v>0</v>
      </c>
      <c r="R295" t="s">
        <v>531</v>
      </c>
      <c r="S295" t="s">
        <v>531</v>
      </c>
      <c r="T295" t="s">
        <v>531</v>
      </c>
      <c r="U295" t="s">
        <v>531</v>
      </c>
      <c r="W295" s="429">
        <f t="shared" si="7"/>
        <v>0</v>
      </c>
      <c r="X295" s="429">
        <f t="shared" si="7"/>
        <v>0</v>
      </c>
      <c r="Y295" s="429">
        <f t="shared" si="7"/>
        <v>0</v>
      </c>
      <c r="Z295" s="429">
        <f t="shared" si="7"/>
        <v>0</v>
      </c>
      <c r="AA295" s="429" t="s">
        <v>1296</v>
      </c>
    </row>
    <row r="296" spans="1:27" x14ac:dyDescent="0.25">
      <c r="A296" t="s">
        <v>149</v>
      </c>
      <c r="B296" t="s">
        <v>1246</v>
      </c>
      <c r="C296" t="s">
        <v>1324</v>
      </c>
      <c r="D296" t="s">
        <v>1384</v>
      </c>
      <c r="E296" t="s">
        <v>1326</v>
      </c>
      <c r="F296" t="s">
        <v>1293</v>
      </c>
      <c r="G296" s="532">
        <v>35</v>
      </c>
      <c r="H296">
        <v>35015</v>
      </c>
      <c r="I296" t="s">
        <v>552</v>
      </c>
      <c r="J296" t="s">
        <v>1385</v>
      </c>
      <c r="K296" t="s">
        <v>1386</v>
      </c>
      <c r="L296">
        <v>26.3</v>
      </c>
      <c r="M296">
        <v>3.3</v>
      </c>
      <c r="N296">
        <v>19.7</v>
      </c>
      <c r="O296">
        <v>0</v>
      </c>
      <c r="P296">
        <v>0</v>
      </c>
      <c r="Q296">
        <v>0</v>
      </c>
      <c r="R296" t="s">
        <v>531</v>
      </c>
      <c r="S296" t="s">
        <v>531</v>
      </c>
      <c r="T296" t="s">
        <v>531</v>
      </c>
      <c r="U296" t="s">
        <v>531</v>
      </c>
      <c r="W296" s="429">
        <f t="shared" si="7"/>
        <v>0</v>
      </c>
      <c r="X296" s="429">
        <f t="shared" si="7"/>
        <v>0</v>
      </c>
      <c r="Y296" s="429">
        <f t="shared" si="7"/>
        <v>0</v>
      </c>
      <c r="Z296" s="429">
        <f t="shared" si="7"/>
        <v>0</v>
      </c>
      <c r="AA296" s="429" t="s">
        <v>1296</v>
      </c>
    </row>
    <row r="297" spans="1:27" x14ac:dyDescent="0.25">
      <c r="A297" t="s">
        <v>149</v>
      </c>
      <c r="B297" t="s">
        <v>1246</v>
      </c>
      <c r="C297" t="s">
        <v>1324</v>
      </c>
      <c r="D297" t="s">
        <v>1384</v>
      </c>
      <c r="E297" t="s">
        <v>1326</v>
      </c>
      <c r="F297" t="s">
        <v>1293</v>
      </c>
      <c r="G297" s="532">
        <v>35</v>
      </c>
      <c r="H297">
        <v>35015</v>
      </c>
      <c r="I297" t="s">
        <v>552</v>
      </c>
      <c r="J297" t="s">
        <v>1385</v>
      </c>
      <c r="K297" t="s">
        <v>1386</v>
      </c>
      <c r="L297">
        <v>28.6</v>
      </c>
      <c r="M297">
        <v>14.3</v>
      </c>
      <c r="N297">
        <v>21.4</v>
      </c>
      <c r="O297">
        <v>0</v>
      </c>
      <c r="P297">
        <v>0</v>
      </c>
      <c r="Q297">
        <v>0</v>
      </c>
      <c r="R297" t="s">
        <v>531</v>
      </c>
      <c r="S297" t="s">
        <v>531</v>
      </c>
      <c r="T297" t="s">
        <v>531</v>
      </c>
      <c r="U297" t="s">
        <v>531</v>
      </c>
      <c r="W297" s="429">
        <f t="shared" si="7"/>
        <v>0</v>
      </c>
      <c r="X297" s="429">
        <f t="shared" si="7"/>
        <v>0</v>
      </c>
      <c r="Y297" s="429">
        <f t="shared" si="7"/>
        <v>0</v>
      </c>
      <c r="Z297" s="429">
        <f t="shared" si="7"/>
        <v>0</v>
      </c>
      <c r="AA297" s="429" t="s">
        <v>1296</v>
      </c>
    </row>
    <row r="298" spans="1:27" x14ac:dyDescent="0.25">
      <c r="A298" t="s">
        <v>149</v>
      </c>
      <c r="B298" t="s">
        <v>1246</v>
      </c>
      <c r="C298" t="s">
        <v>1324</v>
      </c>
      <c r="D298" t="s">
        <v>1384</v>
      </c>
      <c r="E298" t="s">
        <v>1326</v>
      </c>
      <c r="F298" t="s">
        <v>1293</v>
      </c>
      <c r="G298" s="532">
        <v>35</v>
      </c>
      <c r="H298">
        <v>35015</v>
      </c>
      <c r="I298" t="s">
        <v>552</v>
      </c>
      <c r="J298" t="s">
        <v>1385</v>
      </c>
      <c r="K298" t="s">
        <v>1386</v>
      </c>
      <c r="L298">
        <v>0</v>
      </c>
      <c r="M298">
        <v>5.6</v>
      </c>
      <c r="N298">
        <v>0</v>
      </c>
      <c r="O298">
        <v>0</v>
      </c>
      <c r="P298">
        <v>0</v>
      </c>
      <c r="Q298">
        <v>0</v>
      </c>
      <c r="R298" t="s">
        <v>531</v>
      </c>
      <c r="S298" t="s">
        <v>531</v>
      </c>
      <c r="T298" t="s">
        <v>531</v>
      </c>
      <c r="U298" t="s">
        <v>531</v>
      </c>
      <c r="W298" s="429">
        <f t="shared" si="7"/>
        <v>0</v>
      </c>
      <c r="X298" s="429">
        <f t="shared" si="7"/>
        <v>0</v>
      </c>
      <c r="Y298" s="429">
        <f t="shared" si="7"/>
        <v>0</v>
      </c>
      <c r="Z298" s="429">
        <f t="shared" si="7"/>
        <v>0</v>
      </c>
      <c r="AA298" s="429" t="s">
        <v>1296</v>
      </c>
    </row>
    <row r="299" spans="1:27" x14ac:dyDescent="0.25">
      <c r="A299" t="s">
        <v>149</v>
      </c>
      <c r="B299" t="s">
        <v>1246</v>
      </c>
      <c r="C299" t="s">
        <v>1324</v>
      </c>
      <c r="D299" t="s">
        <v>1384</v>
      </c>
      <c r="E299" t="s">
        <v>1326</v>
      </c>
      <c r="F299" t="s">
        <v>1293</v>
      </c>
      <c r="G299" s="532">
        <v>35</v>
      </c>
      <c r="H299">
        <v>35015</v>
      </c>
      <c r="I299" t="s">
        <v>552</v>
      </c>
      <c r="J299" t="s">
        <v>1385</v>
      </c>
      <c r="K299" t="s">
        <v>1386</v>
      </c>
      <c r="L299">
        <v>10.9</v>
      </c>
      <c r="M299">
        <v>5.2</v>
      </c>
      <c r="N299">
        <v>9.9</v>
      </c>
      <c r="O299">
        <v>0</v>
      </c>
      <c r="P299">
        <v>0</v>
      </c>
      <c r="Q299">
        <v>0</v>
      </c>
      <c r="R299" t="s">
        <v>531</v>
      </c>
      <c r="S299" t="s">
        <v>531</v>
      </c>
      <c r="T299" t="s">
        <v>531</v>
      </c>
      <c r="U299" t="s">
        <v>531</v>
      </c>
      <c r="W299" s="429">
        <f t="shared" si="7"/>
        <v>0</v>
      </c>
      <c r="X299" s="429">
        <f t="shared" si="7"/>
        <v>0</v>
      </c>
      <c r="Y299" s="429">
        <f t="shared" si="7"/>
        <v>0</v>
      </c>
      <c r="Z299" s="429">
        <f t="shared" si="7"/>
        <v>0</v>
      </c>
      <c r="AA299" s="429" t="s">
        <v>1296</v>
      </c>
    </row>
    <row r="300" spans="1:27" x14ac:dyDescent="0.25">
      <c r="A300" t="s">
        <v>149</v>
      </c>
      <c r="B300" t="s">
        <v>1246</v>
      </c>
      <c r="C300" t="s">
        <v>1324</v>
      </c>
      <c r="D300" t="s">
        <v>1384</v>
      </c>
      <c r="E300" t="s">
        <v>1326</v>
      </c>
      <c r="F300" t="s">
        <v>1293</v>
      </c>
      <c r="G300" s="532">
        <v>35</v>
      </c>
      <c r="H300">
        <v>35015</v>
      </c>
      <c r="I300" t="s">
        <v>552</v>
      </c>
      <c r="J300" t="s">
        <v>1385</v>
      </c>
      <c r="K300" t="s">
        <v>1386</v>
      </c>
      <c r="L300">
        <v>1.3</v>
      </c>
      <c r="M300">
        <v>0</v>
      </c>
      <c r="N300">
        <v>1.4</v>
      </c>
      <c r="O300">
        <v>0</v>
      </c>
      <c r="P300">
        <v>0</v>
      </c>
      <c r="Q300">
        <v>0</v>
      </c>
      <c r="R300" t="s">
        <v>531</v>
      </c>
      <c r="S300" t="s">
        <v>531</v>
      </c>
      <c r="T300" t="s">
        <v>531</v>
      </c>
      <c r="U300" t="s">
        <v>531</v>
      </c>
      <c r="W300" s="429">
        <f t="shared" si="7"/>
        <v>0</v>
      </c>
      <c r="X300" s="429">
        <f t="shared" si="7"/>
        <v>0</v>
      </c>
      <c r="Y300" s="429">
        <f t="shared" si="7"/>
        <v>0</v>
      </c>
      <c r="Z300" s="429">
        <f t="shared" si="7"/>
        <v>0</v>
      </c>
      <c r="AA300" s="429" t="s">
        <v>1296</v>
      </c>
    </row>
    <row r="301" spans="1:27" x14ac:dyDescent="0.25">
      <c r="A301" t="s">
        <v>149</v>
      </c>
      <c r="B301" t="s">
        <v>1246</v>
      </c>
      <c r="C301" t="s">
        <v>1324</v>
      </c>
      <c r="D301" t="s">
        <v>1384</v>
      </c>
      <c r="E301" t="s">
        <v>1326</v>
      </c>
      <c r="F301" t="s">
        <v>1293</v>
      </c>
      <c r="G301" s="532">
        <v>35</v>
      </c>
      <c r="H301">
        <v>35015</v>
      </c>
      <c r="I301" t="s">
        <v>552</v>
      </c>
      <c r="J301" t="s">
        <v>1385</v>
      </c>
      <c r="K301" t="s">
        <v>1386</v>
      </c>
      <c r="L301">
        <v>1.29</v>
      </c>
      <c r="M301">
        <v>6.3</v>
      </c>
      <c r="N301">
        <v>1.39</v>
      </c>
      <c r="O301">
        <v>0</v>
      </c>
      <c r="P301">
        <v>0</v>
      </c>
      <c r="Q301">
        <v>0</v>
      </c>
      <c r="R301" t="s">
        <v>531</v>
      </c>
      <c r="S301" t="s">
        <v>531</v>
      </c>
      <c r="T301" t="s">
        <v>531</v>
      </c>
      <c r="U301" t="s">
        <v>531</v>
      </c>
      <c r="W301" s="429">
        <f t="shared" si="7"/>
        <v>0</v>
      </c>
      <c r="X301" s="429">
        <f t="shared" si="7"/>
        <v>0</v>
      </c>
      <c r="Y301" s="429">
        <f t="shared" si="7"/>
        <v>0</v>
      </c>
      <c r="Z301" s="429">
        <f t="shared" si="7"/>
        <v>0</v>
      </c>
      <c r="AA301" s="429" t="s">
        <v>1296</v>
      </c>
    </row>
    <row r="302" spans="1:27" x14ac:dyDescent="0.25">
      <c r="A302" t="s">
        <v>149</v>
      </c>
      <c r="B302" t="s">
        <v>1246</v>
      </c>
      <c r="C302" t="s">
        <v>1324</v>
      </c>
      <c r="D302" t="s">
        <v>1384</v>
      </c>
      <c r="E302" t="s">
        <v>1326</v>
      </c>
      <c r="F302" t="s">
        <v>1293</v>
      </c>
      <c r="G302" s="532">
        <v>35</v>
      </c>
      <c r="H302">
        <v>35015</v>
      </c>
      <c r="I302" t="s">
        <v>552</v>
      </c>
      <c r="J302" t="s">
        <v>1385</v>
      </c>
      <c r="K302" t="s">
        <v>1386</v>
      </c>
      <c r="L302">
        <v>0</v>
      </c>
      <c r="M302">
        <v>0.65</v>
      </c>
      <c r="N302">
        <v>0</v>
      </c>
      <c r="O302">
        <v>0</v>
      </c>
      <c r="P302">
        <v>0</v>
      </c>
      <c r="Q302">
        <v>0</v>
      </c>
      <c r="R302" t="s">
        <v>531</v>
      </c>
      <c r="S302" t="s">
        <v>531</v>
      </c>
      <c r="T302" t="s">
        <v>531</v>
      </c>
      <c r="U302" t="s">
        <v>531</v>
      </c>
      <c r="W302" s="429">
        <f t="shared" si="7"/>
        <v>0</v>
      </c>
      <c r="X302" s="429">
        <f t="shared" si="7"/>
        <v>0</v>
      </c>
      <c r="Y302" s="429">
        <f t="shared" si="7"/>
        <v>0</v>
      </c>
      <c r="Z302" s="429">
        <f t="shared" si="7"/>
        <v>0</v>
      </c>
      <c r="AA302" s="429" t="s">
        <v>1296</v>
      </c>
    </row>
    <row r="303" spans="1:27" x14ac:dyDescent="0.25">
      <c r="A303" t="s">
        <v>149</v>
      </c>
      <c r="B303" t="s">
        <v>1246</v>
      </c>
      <c r="C303" t="s">
        <v>1324</v>
      </c>
      <c r="D303" t="s">
        <v>1384</v>
      </c>
      <c r="E303" t="s">
        <v>1326</v>
      </c>
      <c r="F303" t="s">
        <v>1293</v>
      </c>
      <c r="G303" s="532">
        <v>35</v>
      </c>
      <c r="H303">
        <v>35015</v>
      </c>
      <c r="I303" t="s">
        <v>552</v>
      </c>
      <c r="J303" t="s">
        <v>1385</v>
      </c>
      <c r="K303" t="s">
        <v>1386</v>
      </c>
      <c r="L303">
        <v>1.3</v>
      </c>
      <c r="M303">
        <v>0</v>
      </c>
      <c r="N303">
        <v>1.4</v>
      </c>
      <c r="O303">
        <v>0</v>
      </c>
      <c r="P303">
        <v>0</v>
      </c>
      <c r="Q303">
        <v>0</v>
      </c>
      <c r="R303" t="s">
        <v>531</v>
      </c>
      <c r="S303" t="s">
        <v>531</v>
      </c>
      <c r="T303" t="s">
        <v>531</v>
      </c>
      <c r="U303" t="s">
        <v>531</v>
      </c>
      <c r="W303" s="429">
        <f t="shared" si="7"/>
        <v>0</v>
      </c>
      <c r="X303" s="429">
        <f t="shared" si="7"/>
        <v>0</v>
      </c>
      <c r="Y303" s="429">
        <f t="shared" si="7"/>
        <v>0</v>
      </c>
      <c r="Z303" s="429">
        <f t="shared" si="7"/>
        <v>0</v>
      </c>
      <c r="AA303" s="429" t="s">
        <v>1296</v>
      </c>
    </row>
    <row r="304" spans="1:27" x14ac:dyDescent="0.25">
      <c r="A304" t="s">
        <v>149</v>
      </c>
      <c r="B304" t="s">
        <v>1246</v>
      </c>
      <c r="C304" t="s">
        <v>1324</v>
      </c>
      <c r="D304" t="s">
        <v>1384</v>
      </c>
      <c r="E304" t="s">
        <v>1326</v>
      </c>
      <c r="F304" t="s">
        <v>1293</v>
      </c>
      <c r="G304" s="532">
        <v>35</v>
      </c>
      <c r="H304">
        <v>35015</v>
      </c>
      <c r="I304" t="s">
        <v>552</v>
      </c>
      <c r="J304" t="s">
        <v>1385</v>
      </c>
      <c r="K304" t="s">
        <v>1386</v>
      </c>
      <c r="L304">
        <v>4.5999999999999996</v>
      </c>
      <c r="M304">
        <v>1.2</v>
      </c>
      <c r="N304">
        <v>7</v>
      </c>
      <c r="O304">
        <v>0</v>
      </c>
      <c r="P304">
        <v>0</v>
      </c>
      <c r="Q304">
        <v>0</v>
      </c>
      <c r="R304" t="s">
        <v>531</v>
      </c>
      <c r="S304" t="s">
        <v>531</v>
      </c>
      <c r="T304" t="s">
        <v>531</v>
      </c>
      <c r="U304" t="s">
        <v>531</v>
      </c>
      <c r="W304" s="429">
        <f t="shared" si="7"/>
        <v>0</v>
      </c>
      <c r="X304" s="429">
        <f t="shared" si="7"/>
        <v>0</v>
      </c>
      <c r="Y304" s="429">
        <f t="shared" si="7"/>
        <v>0</v>
      </c>
      <c r="Z304" s="429">
        <f t="shared" si="7"/>
        <v>0</v>
      </c>
      <c r="AA304" s="429" t="s">
        <v>1296</v>
      </c>
    </row>
    <row r="305" spans="1:27" x14ac:dyDescent="0.25">
      <c r="A305" t="s">
        <v>149</v>
      </c>
      <c r="B305" t="s">
        <v>1246</v>
      </c>
      <c r="C305" t="s">
        <v>1324</v>
      </c>
      <c r="D305" t="s">
        <v>1384</v>
      </c>
      <c r="E305" t="s">
        <v>1326</v>
      </c>
      <c r="F305" t="s">
        <v>1293</v>
      </c>
      <c r="G305" s="532">
        <v>35</v>
      </c>
      <c r="H305">
        <v>35015</v>
      </c>
      <c r="I305" t="s">
        <v>552</v>
      </c>
      <c r="J305" t="s">
        <v>1385</v>
      </c>
      <c r="K305" t="s">
        <v>1386</v>
      </c>
      <c r="L305">
        <v>10.9</v>
      </c>
      <c r="M305">
        <v>5.2</v>
      </c>
      <c r="N305">
        <v>9.9</v>
      </c>
      <c r="O305">
        <v>0</v>
      </c>
      <c r="P305">
        <v>0</v>
      </c>
      <c r="Q305">
        <v>0</v>
      </c>
      <c r="R305" t="s">
        <v>531</v>
      </c>
      <c r="S305" t="s">
        <v>531</v>
      </c>
      <c r="T305" t="s">
        <v>531</v>
      </c>
      <c r="U305" t="s">
        <v>531</v>
      </c>
      <c r="W305" s="429">
        <f t="shared" si="7"/>
        <v>0</v>
      </c>
      <c r="X305" s="429">
        <f t="shared" si="7"/>
        <v>0</v>
      </c>
      <c r="Y305" s="429">
        <f t="shared" si="7"/>
        <v>0</v>
      </c>
      <c r="Z305" s="429">
        <f t="shared" si="7"/>
        <v>0</v>
      </c>
      <c r="AA305" s="429" t="s">
        <v>1296</v>
      </c>
    </row>
    <row r="306" spans="1:27" x14ac:dyDescent="0.25">
      <c r="A306" t="s">
        <v>149</v>
      </c>
      <c r="B306" t="s">
        <v>1246</v>
      </c>
      <c r="C306" t="s">
        <v>1324</v>
      </c>
      <c r="D306" t="s">
        <v>1384</v>
      </c>
      <c r="E306" t="s">
        <v>1326</v>
      </c>
      <c r="F306" t="s">
        <v>1293</v>
      </c>
      <c r="G306" s="532">
        <v>35</v>
      </c>
      <c r="H306">
        <v>35015</v>
      </c>
      <c r="I306" t="s">
        <v>552</v>
      </c>
      <c r="J306" t="s">
        <v>1385</v>
      </c>
      <c r="K306" t="s">
        <v>1386</v>
      </c>
      <c r="L306">
        <v>10.9</v>
      </c>
      <c r="M306">
        <v>5.2</v>
      </c>
      <c r="N306">
        <v>9.9</v>
      </c>
      <c r="O306">
        <v>0</v>
      </c>
      <c r="P306">
        <v>0</v>
      </c>
      <c r="Q306">
        <v>0</v>
      </c>
      <c r="R306" t="s">
        <v>531</v>
      </c>
      <c r="S306" t="s">
        <v>531</v>
      </c>
      <c r="T306" t="s">
        <v>531</v>
      </c>
      <c r="U306" t="s">
        <v>531</v>
      </c>
      <c r="W306" s="429">
        <f t="shared" si="7"/>
        <v>0</v>
      </c>
      <c r="X306" s="429">
        <f t="shared" si="7"/>
        <v>0</v>
      </c>
      <c r="Y306" s="429">
        <f t="shared" si="7"/>
        <v>0</v>
      </c>
      <c r="Z306" s="429">
        <f t="shared" si="7"/>
        <v>0</v>
      </c>
      <c r="AA306" s="429" t="s">
        <v>1296</v>
      </c>
    </row>
    <row r="307" spans="1:27" x14ac:dyDescent="0.25">
      <c r="A307" t="s">
        <v>149</v>
      </c>
      <c r="B307" t="s">
        <v>1246</v>
      </c>
      <c r="C307" t="s">
        <v>1324</v>
      </c>
      <c r="D307" t="s">
        <v>1384</v>
      </c>
      <c r="E307" t="s">
        <v>1326</v>
      </c>
      <c r="F307" t="s">
        <v>1293</v>
      </c>
      <c r="G307" s="532">
        <v>35</v>
      </c>
      <c r="H307">
        <v>35015</v>
      </c>
      <c r="I307" t="s">
        <v>552</v>
      </c>
      <c r="J307" t="s">
        <v>1385</v>
      </c>
      <c r="K307" t="s">
        <v>1386</v>
      </c>
      <c r="L307">
        <v>0</v>
      </c>
      <c r="M307">
        <v>0.55000000000000004</v>
      </c>
      <c r="N307">
        <v>0</v>
      </c>
      <c r="O307">
        <v>0</v>
      </c>
      <c r="P307">
        <v>0</v>
      </c>
      <c r="Q307">
        <v>0</v>
      </c>
      <c r="R307" t="s">
        <v>531</v>
      </c>
      <c r="S307" t="s">
        <v>531</v>
      </c>
      <c r="T307" t="s">
        <v>531</v>
      </c>
      <c r="U307" t="s">
        <v>531</v>
      </c>
      <c r="W307" s="429">
        <f t="shared" si="7"/>
        <v>0</v>
      </c>
      <c r="X307" s="429">
        <f t="shared" si="7"/>
        <v>0</v>
      </c>
      <c r="Y307" s="429">
        <f t="shared" si="7"/>
        <v>0</v>
      </c>
      <c r="Z307" s="429">
        <f t="shared" si="7"/>
        <v>0</v>
      </c>
      <c r="AA307" s="429" t="s">
        <v>1296</v>
      </c>
    </row>
    <row r="308" spans="1:27" x14ac:dyDescent="0.25">
      <c r="A308" t="s">
        <v>149</v>
      </c>
      <c r="B308" t="s">
        <v>1246</v>
      </c>
      <c r="C308" t="s">
        <v>1324</v>
      </c>
      <c r="D308" t="s">
        <v>1384</v>
      </c>
      <c r="E308" t="s">
        <v>1326</v>
      </c>
      <c r="F308" t="s">
        <v>1293</v>
      </c>
      <c r="G308" s="532">
        <v>35</v>
      </c>
      <c r="H308">
        <v>35015</v>
      </c>
      <c r="I308" t="s">
        <v>552</v>
      </c>
      <c r="J308" t="s">
        <v>1385</v>
      </c>
      <c r="K308" t="s">
        <v>1386</v>
      </c>
      <c r="L308">
        <v>0</v>
      </c>
      <c r="M308">
        <v>1.6</v>
      </c>
      <c r="N308">
        <v>0</v>
      </c>
      <c r="O308">
        <v>0</v>
      </c>
      <c r="P308">
        <v>0</v>
      </c>
      <c r="Q308">
        <v>0</v>
      </c>
      <c r="R308" t="s">
        <v>531</v>
      </c>
      <c r="S308" t="s">
        <v>531</v>
      </c>
      <c r="T308" t="s">
        <v>531</v>
      </c>
      <c r="U308" t="s">
        <v>531</v>
      </c>
      <c r="W308" s="429">
        <f t="shared" si="7"/>
        <v>0</v>
      </c>
      <c r="X308" s="429">
        <f t="shared" si="7"/>
        <v>0</v>
      </c>
      <c r="Y308" s="429">
        <f t="shared" si="7"/>
        <v>0</v>
      </c>
      <c r="Z308" s="429">
        <f t="shared" si="7"/>
        <v>0</v>
      </c>
      <c r="AA308" s="429" t="s">
        <v>1296</v>
      </c>
    </row>
    <row r="309" spans="1:27" x14ac:dyDescent="0.25">
      <c r="A309" t="s">
        <v>149</v>
      </c>
      <c r="B309" t="s">
        <v>1246</v>
      </c>
      <c r="C309" t="s">
        <v>1324</v>
      </c>
      <c r="D309" t="s">
        <v>1384</v>
      </c>
      <c r="E309" t="s">
        <v>1326</v>
      </c>
      <c r="F309" t="s">
        <v>1293</v>
      </c>
      <c r="G309" s="532">
        <v>35</v>
      </c>
      <c r="H309">
        <v>35015</v>
      </c>
      <c r="I309" t="s">
        <v>552</v>
      </c>
      <c r="J309" t="s">
        <v>1385</v>
      </c>
      <c r="K309" t="s">
        <v>1386</v>
      </c>
      <c r="L309">
        <v>0</v>
      </c>
      <c r="M309">
        <v>26.1</v>
      </c>
      <c r="N309">
        <v>0</v>
      </c>
      <c r="O309">
        <v>0</v>
      </c>
      <c r="P309">
        <v>0</v>
      </c>
      <c r="Q309">
        <v>0</v>
      </c>
      <c r="R309" t="s">
        <v>531</v>
      </c>
      <c r="S309" t="s">
        <v>531</v>
      </c>
      <c r="T309" t="s">
        <v>531</v>
      </c>
      <c r="U309" t="s">
        <v>531</v>
      </c>
      <c r="W309" s="429">
        <f t="shared" si="7"/>
        <v>0</v>
      </c>
      <c r="X309" s="429">
        <f t="shared" si="7"/>
        <v>0</v>
      </c>
      <c r="Y309" s="429">
        <f t="shared" si="7"/>
        <v>0</v>
      </c>
      <c r="Z309" s="429">
        <f t="shared" si="7"/>
        <v>0</v>
      </c>
      <c r="AA309" s="429" t="s">
        <v>1296</v>
      </c>
    </row>
    <row r="310" spans="1:27" x14ac:dyDescent="0.25">
      <c r="A310" t="s">
        <v>149</v>
      </c>
      <c r="B310" t="s">
        <v>1246</v>
      </c>
      <c r="C310" t="s">
        <v>1324</v>
      </c>
      <c r="D310" t="s">
        <v>1384</v>
      </c>
      <c r="E310" t="s">
        <v>1326</v>
      </c>
      <c r="F310" t="s">
        <v>1293</v>
      </c>
      <c r="G310" s="532">
        <v>35</v>
      </c>
      <c r="H310">
        <v>35015</v>
      </c>
      <c r="I310" t="s">
        <v>552</v>
      </c>
      <c r="J310" t="s">
        <v>1385</v>
      </c>
      <c r="K310" t="s">
        <v>1386</v>
      </c>
      <c r="L310">
        <v>0</v>
      </c>
      <c r="M310">
        <v>10</v>
      </c>
      <c r="N310">
        <v>0</v>
      </c>
      <c r="O310">
        <v>0</v>
      </c>
      <c r="P310">
        <v>0</v>
      </c>
      <c r="Q310">
        <v>0</v>
      </c>
      <c r="R310" t="s">
        <v>531</v>
      </c>
      <c r="S310" t="s">
        <v>531</v>
      </c>
      <c r="T310" t="s">
        <v>531</v>
      </c>
      <c r="U310" t="s">
        <v>531</v>
      </c>
      <c r="W310" s="429">
        <f t="shared" si="7"/>
        <v>0</v>
      </c>
      <c r="X310" s="429">
        <f t="shared" si="7"/>
        <v>0</v>
      </c>
      <c r="Y310" s="429">
        <f t="shared" si="7"/>
        <v>0</v>
      </c>
      <c r="Z310" s="429">
        <f t="shared" si="7"/>
        <v>0</v>
      </c>
      <c r="AA310" s="429" t="s">
        <v>1296</v>
      </c>
    </row>
    <row r="311" spans="1:27" x14ac:dyDescent="0.25">
      <c r="A311" t="s">
        <v>149</v>
      </c>
      <c r="B311" t="s">
        <v>1246</v>
      </c>
      <c r="C311" t="s">
        <v>1324</v>
      </c>
      <c r="D311" t="s">
        <v>1384</v>
      </c>
      <c r="E311" t="s">
        <v>1326</v>
      </c>
      <c r="F311" t="s">
        <v>1293</v>
      </c>
      <c r="G311" s="532">
        <v>35</v>
      </c>
      <c r="H311">
        <v>35015</v>
      </c>
      <c r="I311" t="s">
        <v>552</v>
      </c>
      <c r="J311" t="s">
        <v>1385</v>
      </c>
      <c r="K311" t="s">
        <v>1386</v>
      </c>
      <c r="L311">
        <v>24.2</v>
      </c>
      <c r="M311">
        <v>8.1</v>
      </c>
      <c r="N311">
        <v>24.2</v>
      </c>
      <c r="O311">
        <v>0</v>
      </c>
      <c r="P311">
        <v>0</v>
      </c>
      <c r="Q311">
        <v>0</v>
      </c>
      <c r="R311" t="s">
        <v>531</v>
      </c>
      <c r="S311" t="s">
        <v>531</v>
      </c>
      <c r="T311" t="s">
        <v>531</v>
      </c>
      <c r="U311" t="s">
        <v>531</v>
      </c>
      <c r="W311" s="429">
        <f t="shared" si="7"/>
        <v>0</v>
      </c>
      <c r="X311" s="429">
        <f t="shared" si="7"/>
        <v>0</v>
      </c>
      <c r="Y311" s="429">
        <f t="shared" si="7"/>
        <v>0</v>
      </c>
      <c r="Z311" s="429">
        <f t="shared" si="7"/>
        <v>0</v>
      </c>
      <c r="AA311" s="429" t="s">
        <v>1296</v>
      </c>
    </row>
    <row r="312" spans="1:27" x14ac:dyDescent="0.25">
      <c r="A312" t="s">
        <v>149</v>
      </c>
      <c r="B312" t="s">
        <v>1246</v>
      </c>
      <c r="C312" t="s">
        <v>1324</v>
      </c>
      <c r="D312" t="s">
        <v>1384</v>
      </c>
      <c r="E312" t="s">
        <v>1326</v>
      </c>
      <c r="F312" t="s">
        <v>1293</v>
      </c>
      <c r="G312" s="532">
        <v>35</v>
      </c>
      <c r="H312">
        <v>35015</v>
      </c>
      <c r="I312" t="s">
        <v>552</v>
      </c>
      <c r="J312" t="s">
        <v>1385</v>
      </c>
      <c r="K312" t="s">
        <v>1386</v>
      </c>
      <c r="L312">
        <v>21.6</v>
      </c>
      <c r="M312">
        <v>7.2</v>
      </c>
      <c r="N312">
        <v>21.6</v>
      </c>
      <c r="O312">
        <v>0</v>
      </c>
      <c r="P312">
        <v>0</v>
      </c>
      <c r="Q312">
        <v>0</v>
      </c>
      <c r="R312" t="s">
        <v>531</v>
      </c>
      <c r="S312" t="s">
        <v>531</v>
      </c>
      <c r="T312" t="s">
        <v>531</v>
      </c>
      <c r="U312" t="s">
        <v>531</v>
      </c>
      <c r="W312" s="429">
        <f t="shared" si="7"/>
        <v>0</v>
      </c>
      <c r="X312" s="429">
        <f t="shared" si="7"/>
        <v>0</v>
      </c>
      <c r="Y312" s="429">
        <f t="shared" si="7"/>
        <v>0</v>
      </c>
      <c r="Z312" s="429">
        <f t="shared" si="7"/>
        <v>0</v>
      </c>
      <c r="AA312" s="429" t="s">
        <v>1296</v>
      </c>
    </row>
    <row r="313" spans="1:27" x14ac:dyDescent="0.25">
      <c r="A313" t="s">
        <v>149</v>
      </c>
      <c r="B313" t="s">
        <v>1246</v>
      </c>
      <c r="C313" t="s">
        <v>1324</v>
      </c>
      <c r="D313" t="s">
        <v>1384</v>
      </c>
      <c r="E313" t="s">
        <v>1326</v>
      </c>
      <c r="F313" t="s">
        <v>1293</v>
      </c>
      <c r="G313" s="532">
        <v>35</v>
      </c>
      <c r="H313">
        <v>35015</v>
      </c>
      <c r="I313" t="s">
        <v>552</v>
      </c>
      <c r="J313" t="s">
        <v>1385</v>
      </c>
      <c r="K313" t="s">
        <v>1386</v>
      </c>
      <c r="L313">
        <v>0</v>
      </c>
      <c r="M313">
        <v>2</v>
      </c>
      <c r="N313">
        <v>0</v>
      </c>
      <c r="O313">
        <v>0</v>
      </c>
      <c r="P313">
        <v>0</v>
      </c>
      <c r="Q313">
        <v>0</v>
      </c>
      <c r="R313" t="s">
        <v>531</v>
      </c>
      <c r="S313" t="s">
        <v>531</v>
      </c>
      <c r="T313" t="s">
        <v>531</v>
      </c>
      <c r="U313" t="s">
        <v>531</v>
      </c>
      <c r="W313" s="429">
        <f t="shared" si="7"/>
        <v>0</v>
      </c>
      <c r="X313" s="429">
        <f t="shared" si="7"/>
        <v>0</v>
      </c>
      <c r="Y313" s="429">
        <f t="shared" si="7"/>
        <v>0</v>
      </c>
      <c r="Z313" s="429">
        <f t="shared" si="7"/>
        <v>0</v>
      </c>
      <c r="AA313" s="429" t="s">
        <v>1296</v>
      </c>
    </row>
    <row r="314" spans="1:27" x14ac:dyDescent="0.25">
      <c r="A314" t="s">
        <v>149</v>
      </c>
      <c r="B314" t="s">
        <v>1246</v>
      </c>
      <c r="C314" t="s">
        <v>1324</v>
      </c>
      <c r="D314" t="s">
        <v>1384</v>
      </c>
      <c r="E314" t="s">
        <v>1326</v>
      </c>
      <c r="F314" t="s">
        <v>1293</v>
      </c>
      <c r="G314" s="532">
        <v>35</v>
      </c>
      <c r="H314">
        <v>35015</v>
      </c>
      <c r="I314" t="s">
        <v>552</v>
      </c>
      <c r="J314" t="s">
        <v>1385</v>
      </c>
      <c r="K314" t="s">
        <v>1386</v>
      </c>
      <c r="L314">
        <v>0</v>
      </c>
      <c r="M314">
        <v>2</v>
      </c>
      <c r="N314">
        <v>0</v>
      </c>
      <c r="O314">
        <v>0</v>
      </c>
      <c r="P314">
        <v>0</v>
      </c>
      <c r="Q314">
        <v>0</v>
      </c>
      <c r="R314" t="s">
        <v>531</v>
      </c>
      <c r="S314" t="s">
        <v>531</v>
      </c>
      <c r="T314" t="s">
        <v>531</v>
      </c>
      <c r="U314" t="s">
        <v>531</v>
      </c>
      <c r="W314" s="429">
        <f t="shared" si="7"/>
        <v>0</v>
      </c>
      <c r="X314" s="429">
        <f t="shared" si="7"/>
        <v>0</v>
      </c>
      <c r="Y314" s="429">
        <f t="shared" si="7"/>
        <v>0</v>
      </c>
      <c r="Z314" s="429">
        <f t="shared" si="7"/>
        <v>0</v>
      </c>
      <c r="AA314" s="429" t="s">
        <v>1296</v>
      </c>
    </row>
    <row r="315" spans="1:27" x14ac:dyDescent="0.25">
      <c r="A315" t="s">
        <v>149</v>
      </c>
      <c r="B315" t="s">
        <v>1246</v>
      </c>
      <c r="C315" t="s">
        <v>1324</v>
      </c>
      <c r="D315" t="s">
        <v>1384</v>
      </c>
      <c r="E315" t="s">
        <v>1326</v>
      </c>
      <c r="F315" t="s">
        <v>1293</v>
      </c>
      <c r="G315" s="532">
        <v>35</v>
      </c>
      <c r="H315">
        <v>35015</v>
      </c>
      <c r="I315" t="s">
        <v>552</v>
      </c>
      <c r="J315" t="s">
        <v>1385</v>
      </c>
      <c r="K315" t="s">
        <v>1386</v>
      </c>
      <c r="L315">
        <v>0</v>
      </c>
      <c r="M315">
        <v>4.3</v>
      </c>
      <c r="N315">
        <v>0</v>
      </c>
      <c r="O315">
        <v>0</v>
      </c>
      <c r="P315">
        <v>0</v>
      </c>
      <c r="Q315">
        <v>0</v>
      </c>
      <c r="R315" t="s">
        <v>531</v>
      </c>
      <c r="S315" t="s">
        <v>531</v>
      </c>
      <c r="T315" t="s">
        <v>531</v>
      </c>
      <c r="U315" t="s">
        <v>531</v>
      </c>
      <c r="W315" s="429">
        <f t="shared" si="7"/>
        <v>0</v>
      </c>
      <c r="X315" s="429">
        <f t="shared" si="7"/>
        <v>0</v>
      </c>
      <c r="Y315" s="429">
        <f t="shared" si="7"/>
        <v>0</v>
      </c>
      <c r="Z315" s="429">
        <f t="shared" si="7"/>
        <v>0</v>
      </c>
      <c r="AA315" s="429" t="s">
        <v>1296</v>
      </c>
    </row>
    <row r="316" spans="1:27" x14ac:dyDescent="0.25">
      <c r="A316" t="s">
        <v>149</v>
      </c>
      <c r="B316" t="s">
        <v>1246</v>
      </c>
      <c r="C316" t="s">
        <v>1324</v>
      </c>
      <c r="D316" t="s">
        <v>1384</v>
      </c>
      <c r="E316" t="s">
        <v>1326</v>
      </c>
      <c r="F316" t="s">
        <v>1293</v>
      </c>
      <c r="G316" s="532">
        <v>35</v>
      </c>
      <c r="H316">
        <v>35015</v>
      </c>
      <c r="I316" t="s">
        <v>552</v>
      </c>
      <c r="J316" t="s">
        <v>1385</v>
      </c>
      <c r="K316" t="s">
        <v>1386</v>
      </c>
      <c r="L316">
        <v>0</v>
      </c>
      <c r="M316">
        <v>0.2</v>
      </c>
      <c r="N316">
        <v>0</v>
      </c>
      <c r="O316">
        <v>0</v>
      </c>
      <c r="P316">
        <v>0</v>
      </c>
      <c r="Q316">
        <v>0</v>
      </c>
      <c r="R316" t="s">
        <v>531</v>
      </c>
      <c r="S316" t="s">
        <v>531</v>
      </c>
      <c r="T316" t="s">
        <v>531</v>
      </c>
      <c r="U316" t="s">
        <v>531</v>
      </c>
      <c r="W316" s="429">
        <f t="shared" si="7"/>
        <v>0</v>
      </c>
      <c r="X316" s="429">
        <f t="shared" si="7"/>
        <v>0</v>
      </c>
      <c r="Y316" s="429">
        <f t="shared" si="7"/>
        <v>0</v>
      </c>
      <c r="Z316" s="429">
        <f t="shared" si="7"/>
        <v>0</v>
      </c>
      <c r="AA316" s="429" t="s">
        <v>1296</v>
      </c>
    </row>
    <row r="317" spans="1:27" x14ac:dyDescent="0.25">
      <c r="A317" t="s">
        <v>149</v>
      </c>
      <c r="B317" t="s">
        <v>1246</v>
      </c>
      <c r="C317" t="s">
        <v>1324</v>
      </c>
      <c r="D317" t="s">
        <v>1384</v>
      </c>
      <c r="E317" t="s">
        <v>1326</v>
      </c>
      <c r="F317" t="s">
        <v>1293</v>
      </c>
      <c r="G317" s="532">
        <v>35</v>
      </c>
      <c r="H317">
        <v>35015</v>
      </c>
      <c r="I317" t="s">
        <v>552</v>
      </c>
      <c r="J317" t="s">
        <v>1385</v>
      </c>
      <c r="K317" t="s">
        <v>1386</v>
      </c>
      <c r="L317">
        <v>0</v>
      </c>
      <c r="M317">
        <v>10</v>
      </c>
      <c r="N317">
        <v>0</v>
      </c>
      <c r="O317">
        <v>0</v>
      </c>
      <c r="P317">
        <v>0</v>
      </c>
      <c r="Q317">
        <v>0</v>
      </c>
      <c r="R317" t="s">
        <v>531</v>
      </c>
      <c r="S317" t="s">
        <v>531</v>
      </c>
      <c r="T317" t="s">
        <v>531</v>
      </c>
      <c r="U317" t="s">
        <v>531</v>
      </c>
      <c r="W317" s="429">
        <f t="shared" si="7"/>
        <v>0</v>
      </c>
      <c r="X317" s="429">
        <f t="shared" si="7"/>
        <v>0</v>
      </c>
      <c r="Y317" s="429">
        <f t="shared" si="7"/>
        <v>0</v>
      </c>
      <c r="Z317" s="429">
        <f t="shared" si="7"/>
        <v>0</v>
      </c>
      <c r="AA317" s="429" t="s">
        <v>1296</v>
      </c>
    </row>
    <row r="318" spans="1:27" x14ac:dyDescent="0.25">
      <c r="A318" t="s">
        <v>149</v>
      </c>
      <c r="B318" t="s">
        <v>1246</v>
      </c>
      <c r="C318" t="s">
        <v>1324</v>
      </c>
      <c r="D318" t="s">
        <v>1384</v>
      </c>
      <c r="E318" t="s">
        <v>1326</v>
      </c>
      <c r="F318" t="s">
        <v>1293</v>
      </c>
      <c r="G318" s="532">
        <v>35</v>
      </c>
      <c r="H318">
        <v>35015</v>
      </c>
      <c r="I318" t="s">
        <v>552</v>
      </c>
      <c r="J318" t="s">
        <v>1385</v>
      </c>
      <c r="K318" t="s">
        <v>1386</v>
      </c>
      <c r="L318">
        <v>0</v>
      </c>
      <c r="M318">
        <v>1.9</v>
      </c>
      <c r="N318">
        <v>0</v>
      </c>
      <c r="O318">
        <v>0</v>
      </c>
      <c r="P318">
        <v>0</v>
      </c>
      <c r="Q318">
        <v>0</v>
      </c>
      <c r="R318" t="s">
        <v>531</v>
      </c>
      <c r="S318" t="s">
        <v>531</v>
      </c>
      <c r="T318" t="s">
        <v>531</v>
      </c>
      <c r="U318" t="s">
        <v>531</v>
      </c>
      <c r="W318" s="429">
        <f t="shared" si="7"/>
        <v>0</v>
      </c>
      <c r="X318" s="429">
        <f t="shared" si="7"/>
        <v>0</v>
      </c>
      <c r="Y318" s="429">
        <f t="shared" si="7"/>
        <v>0</v>
      </c>
      <c r="Z318" s="429">
        <f t="shared" si="7"/>
        <v>0</v>
      </c>
      <c r="AA318" s="429" t="s">
        <v>1296</v>
      </c>
    </row>
    <row r="319" spans="1:27" x14ac:dyDescent="0.25">
      <c r="A319" t="s">
        <v>149</v>
      </c>
      <c r="B319" t="s">
        <v>1246</v>
      </c>
      <c r="C319" t="s">
        <v>1324</v>
      </c>
      <c r="D319" t="s">
        <v>1384</v>
      </c>
      <c r="E319" t="s">
        <v>1326</v>
      </c>
      <c r="F319" t="s">
        <v>1293</v>
      </c>
      <c r="G319" s="532">
        <v>35</v>
      </c>
      <c r="H319">
        <v>35015</v>
      </c>
      <c r="I319" t="s">
        <v>552</v>
      </c>
      <c r="J319" t="s">
        <v>1385</v>
      </c>
      <c r="K319" t="s">
        <v>1386</v>
      </c>
      <c r="L319">
        <v>12.1</v>
      </c>
      <c r="M319">
        <v>6</v>
      </c>
      <c r="N319">
        <v>18.100000000000001</v>
      </c>
      <c r="O319">
        <v>0</v>
      </c>
      <c r="P319">
        <v>0</v>
      </c>
      <c r="Q319">
        <v>0</v>
      </c>
      <c r="R319" t="s">
        <v>531</v>
      </c>
      <c r="S319" t="s">
        <v>531</v>
      </c>
      <c r="T319" t="s">
        <v>531</v>
      </c>
      <c r="U319" t="s">
        <v>531</v>
      </c>
      <c r="W319" s="429">
        <f t="shared" si="7"/>
        <v>0</v>
      </c>
      <c r="X319" s="429">
        <f t="shared" si="7"/>
        <v>0</v>
      </c>
      <c r="Y319" s="429">
        <f t="shared" si="7"/>
        <v>0</v>
      </c>
      <c r="Z319" s="429">
        <f t="shared" si="7"/>
        <v>0</v>
      </c>
      <c r="AA319" s="429" t="s">
        <v>1296</v>
      </c>
    </row>
    <row r="320" spans="1:27" x14ac:dyDescent="0.25">
      <c r="A320" t="s">
        <v>149</v>
      </c>
      <c r="B320" t="s">
        <v>1246</v>
      </c>
      <c r="C320" t="s">
        <v>1324</v>
      </c>
      <c r="D320" t="s">
        <v>1384</v>
      </c>
      <c r="E320" t="s">
        <v>1326</v>
      </c>
      <c r="F320" t="s">
        <v>1293</v>
      </c>
      <c r="G320" s="532">
        <v>35</v>
      </c>
      <c r="H320">
        <v>35015</v>
      </c>
      <c r="I320" t="s">
        <v>552</v>
      </c>
      <c r="J320" t="s">
        <v>1385</v>
      </c>
      <c r="K320" t="s">
        <v>1386</v>
      </c>
      <c r="L320">
        <v>0</v>
      </c>
      <c r="M320">
        <v>2.4</v>
      </c>
      <c r="N320">
        <v>0</v>
      </c>
      <c r="O320">
        <v>0</v>
      </c>
      <c r="P320">
        <v>0</v>
      </c>
      <c r="Q320">
        <v>0</v>
      </c>
      <c r="R320" t="s">
        <v>531</v>
      </c>
      <c r="S320" t="s">
        <v>531</v>
      </c>
      <c r="T320" t="s">
        <v>531</v>
      </c>
      <c r="U320" t="s">
        <v>531</v>
      </c>
      <c r="W320" s="429">
        <f t="shared" si="7"/>
        <v>0</v>
      </c>
      <c r="X320" s="429">
        <f t="shared" si="7"/>
        <v>0</v>
      </c>
      <c r="Y320" s="429">
        <f t="shared" si="7"/>
        <v>0</v>
      </c>
      <c r="Z320" s="429">
        <f t="shared" si="7"/>
        <v>0</v>
      </c>
      <c r="AA320" s="429" t="s">
        <v>1296</v>
      </c>
    </row>
    <row r="321" spans="1:27" x14ac:dyDescent="0.25">
      <c r="A321" t="s">
        <v>149</v>
      </c>
      <c r="B321" t="s">
        <v>1246</v>
      </c>
      <c r="C321" t="s">
        <v>1324</v>
      </c>
      <c r="D321" t="s">
        <v>1384</v>
      </c>
      <c r="E321" t="s">
        <v>1326</v>
      </c>
      <c r="F321" t="s">
        <v>1293</v>
      </c>
      <c r="G321" s="532">
        <v>35</v>
      </c>
      <c r="H321">
        <v>35015</v>
      </c>
      <c r="I321" t="s">
        <v>552</v>
      </c>
      <c r="J321" t="s">
        <v>1385</v>
      </c>
      <c r="K321" t="s">
        <v>1386</v>
      </c>
      <c r="L321">
        <v>0</v>
      </c>
      <c r="M321">
        <v>1.4</v>
      </c>
      <c r="N321">
        <v>0</v>
      </c>
      <c r="O321">
        <v>0</v>
      </c>
      <c r="P321">
        <v>0</v>
      </c>
      <c r="Q321">
        <v>0</v>
      </c>
      <c r="R321" t="s">
        <v>531</v>
      </c>
      <c r="S321" t="s">
        <v>531</v>
      </c>
      <c r="T321" t="s">
        <v>531</v>
      </c>
      <c r="U321" t="s">
        <v>531</v>
      </c>
      <c r="W321" s="429">
        <f t="shared" si="7"/>
        <v>0</v>
      </c>
      <c r="X321" s="429">
        <f t="shared" si="7"/>
        <v>0</v>
      </c>
      <c r="Y321" s="429">
        <f t="shared" si="7"/>
        <v>0</v>
      </c>
      <c r="Z321" s="429">
        <f t="shared" si="7"/>
        <v>0</v>
      </c>
      <c r="AA321" s="429" t="s">
        <v>1296</v>
      </c>
    </row>
    <row r="322" spans="1:27" x14ac:dyDescent="0.25">
      <c r="A322" t="s">
        <v>149</v>
      </c>
      <c r="B322" t="s">
        <v>1246</v>
      </c>
      <c r="C322" t="s">
        <v>1324</v>
      </c>
      <c r="D322" t="s">
        <v>1384</v>
      </c>
      <c r="E322" t="s">
        <v>1326</v>
      </c>
      <c r="F322" t="s">
        <v>1293</v>
      </c>
      <c r="G322" s="532">
        <v>35</v>
      </c>
      <c r="H322">
        <v>35015</v>
      </c>
      <c r="I322" t="s">
        <v>552</v>
      </c>
      <c r="J322" t="s">
        <v>1385</v>
      </c>
      <c r="K322" t="s">
        <v>1386</v>
      </c>
      <c r="L322">
        <v>15.5</v>
      </c>
      <c r="M322">
        <v>7.7</v>
      </c>
      <c r="N322">
        <v>23.2</v>
      </c>
      <c r="O322">
        <v>0</v>
      </c>
      <c r="P322">
        <v>0</v>
      </c>
      <c r="Q322">
        <v>0</v>
      </c>
      <c r="R322" t="s">
        <v>531</v>
      </c>
      <c r="S322" t="s">
        <v>531</v>
      </c>
      <c r="T322" t="s">
        <v>531</v>
      </c>
      <c r="U322" t="s">
        <v>531</v>
      </c>
      <c r="W322" s="429">
        <f t="shared" si="7"/>
        <v>0</v>
      </c>
      <c r="X322" s="429">
        <f t="shared" si="7"/>
        <v>0</v>
      </c>
      <c r="Y322" s="429">
        <f t="shared" si="7"/>
        <v>0</v>
      </c>
      <c r="Z322" s="429">
        <f t="shared" si="7"/>
        <v>0</v>
      </c>
      <c r="AA322" s="429" t="s">
        <v>1296</v>
      </c>
    </row>
    <row r="323" spans="1:27" x14ac:dyDescent="0.25">
      <c r="A323" t="s">
        <v>149</v>
      </c>
      <c r="B323" t="s">
        <v>1246</v>
      </c>
      <c r="C323" t="s">
        <v>1324</v>
      </c>
      <c r="D323" t="s">
        <v>1384</v>
      </c>
      <c r="E323" t="s">
        <v>1326</v>
      </c>
      <c r="F323" t="s">
        <v>1293</v>
      </c>
      <c r="G323" s="532">
        <v>35</v>
      </c>
      <c r="H323">
        <v>35015</v>
      </c>
      <c r="I323" t="s">
        <v>552</v>
      </c>
      <c r="J323" t="s">
        <v>1385</v>
      </c>
      <c r="K323" t="s">
        <v>1386</v>
      </c>
      <c r="L323">
        <v>0</v>
      </c>
      <c r="M323">
        <v>1.65</v>
      </c>
      <c r="N323">
        <v>0</v>
      </c>
      <c r="O323">
        <v>0</v>
      </c>
      <c r="P323">
        <v>0</v>
      </c>
      <c r="Q323">
        <v>0</v>
      </c>
      <c r="R323" t="s">
        <v>531</v>
      </c>
      <c r="S323" t="s">
        <v>531</v>
      </c>
      <c r="T323" t="s">
        <v>531</v>
      </c>
      <c r="U323" t="s">
        <v>531</v>
      </c>
      <c r="W323" s="429">
        <f t="shared" si="7"/>
        <v>0</v>
      </c>
      <c r="X323" s="429">
        <f t="shared" si="7"/>
        <v>0</v>
      </c>
      <c r="Y323" s="429">
        <f t="shared" si="7"/>
        <v>0</v>
      </c>
      <c r="Z323" s="429">
        <f t="shared" si="7"/>
        <v>0</v>
      </c>
      <c r="AA323" s="429" t="s">
        <v>1296</v>
      </c>
    </row>
    <row r="324" spans="1:27" x14ac:dyDescent="0.25">
      <c r="A324" t="s">
        <v>149</v>
      </c>
      <c r="B324" t="s">
        <v>1246</v>
      </c>
      <c r="C324" t="s">
        <v>1324</v>
      </c>
      <c r="D324" t="s">
        <v>1384</v>
      </c>
      <c r="E324" t="s">
        <v>1326</v>
      </c>
      <c r="F324" t="s">
        <v>1293</v>
      </c>
      <c r="G324" s="532">
        <v>35</v>
      </c>
      <c r="H324">
        <v>35015</v>
      </c>
      <c r="I324" t="s">
        <v>552</v>
      </c>
      <c r="J324" t="s">
        <v>1385</v>
      </c>
      <c r="K324" t="s">
        <v>1386</v>
      </c>
      <c r="L324">
        <v>0</v>
      </c>
      <c r="M324">
        <v>3.1</v>
      </c>
      <c r="N324">
        <v>0</v>
      </c>
      <c r="O324">
        <v>0</v>
      </c>
      <c r="P324">
        <v>0</v>
      </c>
      <c r="Q324">
        <v>0</v>
      </c>
      <c r="R324" t="s">
        <v>531</v>
      </c>
      <c r="S324" t="s">
        <v>531</v>
      </c>
      <c r="T324" t="s">
        <v>531</v>
      </c>
      <c r="U324" t="s">
        <v>531</v>
      </c>
      <c r="W324" s="429">
        <f t="shared" si="7"/>
        <v>0</v>
      </c>
      <c r="X324" s="429">
        <f t="shared" si="7"/>
        <v>0</v>
      </c>
      <c r="Y324" s="429">
        <f t="shared" si="7"/>
        <v>0</v>
      </c>
      <c r="Z324" s="429">
        <f t="shared" si="7"/>
        <v>0</v>
      </c>
      <c r="AA324" s="429" t="s">
        <v>1296</v>
      </c>
    </row>
    <row r="325" spans="1:27" x14ac:dyDescent="0.25">
      <c r="A325" t="s">
        <v>149</v>
      </c>
      <c r="B325" t="s">
        <v>1246</v>
      </c>
      <c r="C325" t="s">
        <v>1324</v>
      </c>
      <c r="D325" t="s">
        <v>1384</v>
      </c>
      <c r="E325" t="s">
        <v>1326</v>
      </c>
      <c r="F325" t="s">
        <v>1293</v>
      </c>
      <c r="G325" s="532">
        <v>35</v>
      </c>
      <c r="H325">
        <v>35015</v>
      </c>
      <c r="I325" t="s">
        <v>552</v>
      </c>
      <c r="J325" t="s">
        <v>1385</v>
      </c>
      <c r="K325" t="s">
        <v>1386</v>
      </c>
      <c r="L325">
        <v>0</v>
      </c>
      <c r="M325">
        <v>10</v>
      </c>
      <c r="N325">
        <v>0</v>
      </c>
      <c r="O325">
        <v>0</v>
      </c>
      <c r="P325">
        <v>0</v>
      </c>
      <c r="Q325">
        <v>0</v>
      </c>
      <c r="R325" t="s">
        <v>531</v>
      </c>
      <c r="S325" t="s">
        <v>531</v>
      </c>
      <c r="T325" t="s">
        <v>531</v>
      </c>
      <c r="U325" t="s">
        <v>531</v>
      </c>
      <c r="W325" s="429">
        <f t="shared" si="7"/>
        <v>0</v>
      </c>
      <c r="X325" s="429">
        <f t="shared" si="7"/>
        <v>0</v>
      </c>
      <c r="Y325" s="429">
        <f t="shared" si="7"/>
        <v>0</v>
      </c>
      <c r="Z325" s="429">
        <f t="shared" si="7"/>
        <v>0</v>
      </c>
      <c r="AA325" s="429" t="s">
        <v>1296</v>
      </c>
    </row>
    <row r="326" spans="1:27" x14ac:dyDescent="0.25">
      <c r="A326" t="s">
        <v>149</v>
      </c>
      <c r="B326" t="s">
        <v>1246</v>
      </c>
      <c r="C326" t="s">
        <v>1324</v>
      </c>
      <c r="D326" t="s">
        <v>1384</v>
      </c>
      <c r="E326" t="s">
        <v>1326</v>
      </c>
      <c r="F326" t="s">
        <v>1293</v>
      </c>
      <c r="G326" s="532">
        <v>35</v>
      </c>
      <c r="H326">
        <v>35015</v>
      </c>
      <c r="I326" t="s">
        <v>552</v>
      </c>
      <c r="J326" t="s">
        <v>1385</v>
      </c>
      <c r="K326" t="s">
        <v>1386</v>
      </c>
      <c r="L326">
        <v>0</v>
      </c>
      <c r="M326">
        <v>1.96</v>
      </c>
      <c r="N326">
        <v>0</v>
      </c>
      <c r="O326">
        <v>0</v>
      </c>
      <c r="P326">
        <v>0</v>
      </c>
      <c r="Q326">
        <v>0</v>
      </c>
      <c r="R326" t="s">
        <v>531</v>
      </c>
      <c r="S326" t="s">
        <v>531</v>
      </c>
      <c r="T326" t="s">
        <v>531</v>
      </c>
      <c r="U326" t="s">
        <v>531</v>
      </c>
      <c r="W326" s="429">
        <f t="shared" si="7"/>
        <v>0</v>
      </c>
      <c r="X326" s="429">
        <f t="shared" si="7"/>
        <v>0</v>
      </c>
      <c r="Y326" s="429">
        <f t="shared" si="7"/>
        <v>0</v>
      </c>
      <c r="Z326" s="429">
        <f t="shared" si="7"/>
        <v>0</v>
      </c>
      <c r="AA326" s="429" t="s">
        <v>1296</v>
      </c>
    </row>
    <row r="327" spans="1:27" x14ac:dyDescent="0.25">
      <c r="A327" t="s">
        <v>149</v>
      </c>
      <c r="B327" t="s">
        <v>1246</v>
      </c>
      <c r="C327" t="s">
        <v>1324</v>
      </c>
      <c r="D327" t="s">
        <v>1384</v>
      </c>
      <c r="E327" t="s">
        <v>1326</v>
      </c>
      <c r="F327" t="s">
        <v>1293</v>
      </c>
      <c r="G327" s="532">
        <v>35</v>
      </c>
      <c r="H327">
        <v>35015</v>
      </c>
      <c r="I327" t="s">
        <v>552</v>
      </c>
      <c r="J327" t="s">
        <v>1385</v>
      </c>
      <c r="K327" t="s">
        <v>1386</v>
      </c>
      <c r="L327">
        <v>0</v>
      </c>
      <c r="M327">
        <v>1.96</v>
      </c>
      <c r="N327">
        <v>0</v>
      </c>
      <c r="O327">
        <v>0</v>
      </c>
      <c r="P327">
        <v>0</v>
      </c>
      <c r="Q327">
        <v>0</v>
      </c>
      <c r="R327" t="s">
        <v>531</v>
      </c>
      <c r="S327" t="s">
        <v>531</v>
      </c>
      <c r="T327" t="s">
        <v>531</v>
      </c>
      <c r="U327" t="s">
        <v>531</v>
      </c>
      <c r="W327" s="429">
        <f t="shared" si="7"/>
        <v>0</v>
      </c>
      <c r="X327" s="429">
        <f t="shared" si="7"/>
        <v>0</v>
      </c>
      <c r="Y327" s="429">
        <f t="shared" si="7"/>
        <v>0</v>
      </c>
      <c r="Z327" s="429">
        <f t="shared" si="7"/>
        <v>0</v>
      </c>
      <c r="AA327" s="429" t="s">
        <v>1296</v>
      </c>
    </row>
    <row r="328" spans="1:27" x14ac:dyDescent="0.25">
      <c r="A328" t="s">
        <v>149</v>
      </c>
      <c r="B328" t="s">
        <v>1246</v>
      </c>
      <c r="C328" t="s">
        <v>1324</v>
      </c>
      <c r="D328" t="s">
        <v>1384</v>
      </c>
      <c r="E328" t="s">
        <v>1326</v>
      </c>
      <c r="F328" t="s">
        <v>1293</v>
      </c>
      <c r="G328" s="532">
        <v>35</v>
      </c>
      <c r="H328">
        <v>35015</v>
      </c>
      <c r="I328" t="s">
        <v>552</v>
      </c>
      <c r="J328" t="s">
        <v>1385</v>
      </c>
      <c r="K328" t="s">
        <v>1386</v>
      </c>
      <c r="L328">
        <v>0</v>
      </c>
      <c r="M328">
        <v>1.67</v>
      </c>
      <c r="N328">
        <v>0</v>
      </c>
      <c r="O328">
        <v>0</v>
      </c>
      <c r="P328">
        <v>0</v>
      </c>
      <c r="Q328">
        <v>0</v>
      </c>
      <c r="R328" t="s">
        <v>531</v>
      </c>
      <c r="S328" t="s">
        <v>531</v>
      </c>
      <c r="T328" t="s">
        <v>531</v>
      </c>
      <c r="U328" t="s">
        <v>531</v>
      </c>
      <c r="W328" s="429">
        <f t="shared" si="7"/>
        <v>0</v>
      </c>
      <c r="X328" s="429">
        <f t="shared" si="7"/>
        <v>0</v>
      </c>
      <c r="Y328" s="429">
        <f t="shared" si="7"/>
        <v>0</v>
      </c>
      <c r="Z328" s="429">
        <f t="shared" si="7"/>
        <v>0</v>
      </c>
      <c r="AA328" s="429" t="s">
        <v>1296</v>
      </c>
    </row>
    <row r="329" spans="1:27" x14ac:dyDescent="0.25">
      <c r="A329" t="s">
        <v>149</v>
      </c>
      <c r="B329" t="s">
        <v>1246</v>
      </c>
      <c r="C329" t="s">
        <v>1324</v>
      </c>
      <c r="D329" t="s">
        <v>1384</v>
      </c>
      <c r="E329" t="s">
        <v>1326</v>
      </c>
      <c r="F329" t="s">
        <v>1293</v>
      </c>
      <c r="G329" s="532">
        <v>35</v>
      </c>
      <c r="H329">
        <v>35015</v>
      </c>
      <c r="I329" t="s">
        <v>552</v>
      </c>
      <c r="J329" t="s">
        <v>1385</v>
      </c>
      <c r="K329" t="s">
        <v>1386</v>
      </c>
      <c r="L329">
        <v>30.1</v>
      </c>
      <c r="M329">
        <v>7.8</v>
      </c>
      <c r="N329">
        <v>9</v>
      </c>
      <c r="O329">
        <v>0</v>
      </c>
      <c r="P329">
        <v>0</v>
      </c>
      <c r="Q329">
        <v>0</v>
      </c>
      <c r="R329" t="s">
        <v>531</v>
      </c>
      <c r="S329" t="s">
        <v>531</v>
      </c>
      <c r="T329" t="s">
        <v>531</v>
      </c>
      <c r="U329" t="s">
        <v>531</v>
      </c>
      <c r="W329" s="429">
        <f t="shared" si="7"/>
        <v>0</v>
      </c>
      <c r="X329" s="429">
        <f t="shared" si="7"/>
        <v>0</v>
      </c>
      <c r="Y329" s="429">
        <f t="shared" si="7"/>
        <v>0</v>
      </c>
      <c r="Z329" s="429">
        <f t="shared" si="7"/>
        <v>0</v>
      </c>
      <c r="AA329" s="429" t="s">
        <v>1296</v>
      </c>
    </row>
    <row r="330" spans="1:27" x14ac:dyDescent="0.25">
      <c r="A330" t="s">
        <v>149</v>
      </c>
      <c r="B330" t="s">
        <v>1246</v>
      </c>
      <c r="C330" t="s">
        <v>1324</v>
      </c>
      <c r="D330" t="s">
        <v>1384</v>
      </c>
      <c r="E330" t="s">
        <v>1326</v>
      </c>
      <c r="F330" t="s">
        <v>1293</v>
      </c>
      <c r="G330" s="532">
        <v>35</v>
      </c>
      <c r="H330">
        <v>35015</v>
      </c>
      <c r="I330" t="s">
        <v>552</v>
      </c>
      <c r="J330" t="s">
        <v>1385</v>
      </c>
      <c r="K330" t="s">
        <v>1386</v>
      </c>
      <c r="L330">
        <v>0</v>
      </c>
      <c r="M330">
        <v>0.11</v>
      </c>
      <c r="N330">
        <v>0</v>
      </c>
      <c r="O330">
        <v>0</v>
      </c>
      <c r="P330">
        <v>0</v>
      </c>
      <c r="Q330">
        <v>0</v>
      </c>
      <c r="R330" t="s">
        <v>531</v>
      </c>
      <c r="S330" t="s">
        <v>531</v>
      </c>
      <c r="T330" t="s">
        <v>531</v>
      </c>
      <c r="U330" t="s">
        <v>531</v>
      </c>
      <c r="W330" s="429">
        <f t="shared" si="7"/>
        <v>0</v>
      </c>
      <c r="X330" s="429">
        <f t="shared" si="7"/>
        <v>0</v>
      </c>
      <c r="Y330" s="429">
        <f t="shared" si="7"/>
        <v>0</v>
      </c>
      <c r="Z330" s="429">
        <f t="shared" si="7"/>
        <v>0</v>
      </c>
      <c r="AA330" s="429" t="s">
        <v>1296</v>
      </c>
    </row>
    <row r="331" spans="1:27" x14ac:dyDescent="0.25">
      <c r="A331" t="s">
        <v>149</v>
      </c>
      <c r="B331" t="s">
        <v>1246</v>
      </c>
      <c r="C331" t="s">
        <v>1324</v>
      </c>
      <c r="D331" t="s">
        <v>1384</v>
      </c>
      <c r="E331" t="s">
        <v>1326</v>
      </c>
      <c r="F331" t="s">
        <v>1293</v>
      </c>
      <c r="G331" s="532">
        <v>35</v>
      </c>
      <c r="H331">
        <v>35015</v>
      </c>
      <c r="I331" t="s">
        <v>552</v>
      </c>
      <c r="J331" t="s">
        <v>1385</v>
      </c>
      <c r="K331" t="s">
        <v>1386</v>
      </c>
      <c r="L331">
        <v>0</v>
      </c>
      <c r="M331">
        <v>3.19</v>
      </c>
      <c r="N331">
        <v>0</v>
      </c>
      <c r="O331">
        <v>0</v>
      </c>
      <c r="P331">
        <v>0</v>
      </c>
      <c r="Q331">
        <v>0</v>
      </c>
      <c r="R331" t="s">
        <v>531</v>
      </c>
      <c r="S331" t="s">
        <v>531</v>
      </c>
      <c r="T331" t="s">
        <v>531</v>
      </c>
      <c r="U331" t="s">
        <v>531</v>
      </c>
      <c r="W331" s="429">
        <f t="shared" si="7"/>
        <v>0</v>
      </c>
      <c r="X331" s="429">
        <f t="shared" si="7"/>
        <v>0</v>
      </c>
      <c r="Y331" s="429">
        <f t="shared" si="7"/>
        <v>0</v>
      </c>
      <c r="Z331" s="429">
        <f t="shared" si="7"/>
        <v>0</v>
      </c>
      <c r="AA331" s="429" t="s">
        <v>1296</v>
      </c>
    </row>
    <row r="332" spans="1:27" x14ac:dyDescent="0.25">
      <c r="A332" t="s">
        <v>149</v>
      </c>
      <c r="B332" t="s">
        <v>1246</v>
      </c>
      <c r="C332" t="s">
        <v>1324</v>
      </c>
      <c r="D332" t="s">
        <v>1384</v>
      </c>
      <c r="E332" t="s">
        <v>1326</v>
      </c>
      <c r="F332" t="s">
        <v>1293</v>
      </c>
      <c r="G332" s="532">
        <v>35</v>
      </c>
      <c r="H332">
        <v>35015</v>
      </c>
      <c r="I332" t="s">
        <v>552</v>
      </c>
      <c r="J332" t="s">
        <v>1385</v>
      </c>
      <c r="K332" t="s">
        <v>1386</v>
      </c>
      <c r="L332">
        <v>0</v>
      </c>
      <c r="M332">
        <v>10</v>
      </c>
      <c r="N332">
        <v>0</v>
      </c>
      <c r="O332">
        <v>0</v>
      </c>
      <c r="P332">
        <v>0</v>
      </c>
      <c r="Q332">
        <v>0</v>
      </c>
      <c r="R332" t="s">
        <v>531</v>
      </c>
      <c r="S332" t="s">
        <v>531</v>
      </c>
      <c r="T332" t="s">
        <v>531</v>
      </c>
      <c r="U332" t="s">
        <v>531</v>
      </c>
      <c r="W332" s="429">
        <f t="shared" si="7"/>
        <v>0</v>
      </c>
      <c r="X332" s="429">
        <f t="shared" si="7"/>
        <v>0</v>
      </c>
      <c r="Y332" s="429">
        <f t="shared" si="7"/>
        <v>0</v>
      </c>
      <c r="Z332" s="429">
        <f t="shared" si="7"/>
        <v>0</v>
      </c>
      <c r="AA332" s="429" t="s">
        <v>1296</v>
      </c>
    </row>
    <row r="333" spans="1:27" x14ac:dyDescent="0.25">
      <c r="A333" t="s">
        <v>149</v>
      </c>
      <c r="B333" t="s">
        <v>1246</v>
      </c>
      <c r="C333" t="s">
        <v>1324</v>
      </c>
      <c r="D333" t="s">
        <v>1384</v>
      </c>
      <c r="E333" t="s">
        <v>1326</v>
      </c>
      <c r="F333" t="s">
        <v>1293</v>
      </c>
      <c r="G333" s="532">
        <v>35</v>
      </c>
      <c r="H333">
        <v>35015</v>
      </c>
      <c r="I333" t="s">
        <v>552</v>
      </c>
      <c r="J333" t="s">
        <v>1385</v>
      </c>
      <c r="K333" t="s">
        <v>1386</v>
      </c>
      <c r="L333">
        <v>0</v>
      </c>
      <c r="M333">
        <v>0.72</v>
      </c>
      <c r="N333">
        <v>0</v>
      </c>
      <c r="O333">
        <v>0</v>
      </c>
      <c r="P333">
        <v>0</v>
      </c>
      <c r="Q333">
        <v>0</v>
      </c>
      <c r="R333" t="s">
        <v>531</v>
      </c>
      <c r="S333" t="s">
        <v>531</v>
      </c>
      <c r="T333" t="s">
        <v>531</v>
      </c>
      <c r="U333" t="s">
        <v>531</v>
      </c>
      <c r="W333" s="429">
        <f t="shared" si="7"/>
        <v>0</v>
      </c>
      <c r="X333" s="429">
        <f t="shared" si="7"/>
        <v>0</v>
      </c>
      <c r="Y333" s="429">
        <f t="shared" si="7"/>
        <v>0</v>
      </c>
      <c r="Z333" s="429">
        <f t="shared" si="7"/>
        <v>0</v>
      </c>
      <c r="AA333" s="429" t="s">
        <v>1296</v>
      </c>
    </row>
    <row r="334" spans="1:27" x14ac:dyDescent="0.25">
      <c r="A334" t="s">
        <v>149</v>
      </c>
      <c r="B334" t="s">
        <v>1246</v>
      </c>
      <c r="C334" t="s">
        <v>1324</v>
      </c>
      <c r="D334" t="s">
        <v>1384</v>
      </c>
      <c r="E334" t="s">
        <v>1326</v>
      </c>
      <c r="F334" t="s">
        <v>1293</v>
      </c>
      <c r="G334" s="532">
        <v>35</v>
      </c>
      <c r="H334">
        <v>35015</v>
      </c>
      <c r="I334" t="s">
        <v>552</v>
      </c>
      <c r="J334" t="s">
        <v>1385</v>
      </c>
      <c r="K334" t="s">
        <v>1386</v>
      </c>
      <c r="L334">
        <v>28.5</v>
      </c>
      <c r="M334">
        <v>14.3</v>
      </c>
      <c r="N334">
        <v>28.5</v>
      </c>
      <c r="O334">
        <v>0</v>
      </c>
      <c r="P334">
        <v>1</v>
      </c>
      <c r="Q334">
        <v>1</v>
      </c>
      <c r="R334" t="s">
        <v>531</v>
      </c>
      <c r="S334" t="s">
        <v>531</v>
      </c>
      <c r="T334" t="s">
        <v>531</v>
      </c>
      <c r="U334" t="s">
        <v>531</v>
      </c>
      <c r="W334" s="429">
        <f t="shared" si="7"/>
        <v>0</v>
      </c>
      <c r="X334" s="429">
        <f t="shared" si="7"/>
        <v>0</v>
      </c>
      <c r="Y334" s="429">
        <f t="shared" si="7"/>
        <v>0</v>
      </c>
      <c r="Z334" s="429">
        <f t="shared" si="7"/>
        <v>0</v>
      </c>
      <c r="AA334" s="429" t="s">
        <v>1296</v>
      </c>
    </row>
    <row r="335" spans="1:27" x14ac:dyDescent="0.25">
      <c r="A335" t="s">
        <v>149</v>
      </c>
      <c r="B335" t="s">
        <v>1246</v>
      </c>
      <c r="C335" t="s">
        <v>1324</v>
      </c>
      <c r="D335" t="s">
        <v>1384</v>
      </c>
      <c r="E335" t="s">
        <v>1326</v>
      </c>
      <c r="F335" t="s">
        <v>1293</v>
      </c>
      <c r="G335" s="532">
        <v>35</v>
      </c>
      <c r="H335">
        <v>35015</v>
      </c>
      <c r="I335" t="s">
        <v>552</v>
      </c>
      <c r="J335" t="s">
        <v>1385</v>
      </c>
      <c r="K335" t="s">
        <v>1386</v>
      </c>
      <c r="L335">
        <v>1</v>
      </c>
      <c r="M335">
        <v>0.01</v>
      </c>
      <c r="N335">
        <v>0.18</v>
      </c>
      <c r="O335">
        <v>0</v>
      </c>
      <c r="P335">
        <v>0</v>
      </c>
      <c r="Q335">
        <v>0</v>
      </c>
      <c r="R335" t="s">
        <v>531</v>
      </c>
      <c r="S335" t="s">
        <v>531</v>
      </c>
      <c r="T335" t="s">
        <v>531</v>
      </c>
      <c r="U335" t="s">
        <v>531</v>
      </c>
      <c r="W335" s="429">
        <f t="shared" si="7"/>
        <v>0</v>
      </c>
      <c r="X335" s="429">
        <f t="shared" si="7"/>
        <v>0</v>
      </c>
      <c r="Y335" s="429">
        <f t="shared" si="7"/>
        <v>0</v>
      </c>
      <c r="Z335" s="429">
        <f t="shared" si="7"/>
        <v>0</v>
      </c>
      <c r="AA335" s="429" t="s">
        <v>1296</v>
      </c>
    </row>
    <row r="336" spans="1:27" x14ac:dyDescent="0.25">
      <c r="A336" t="s">
        <v>149</v>
      </c>
      <c r="B336" t="s">
        <v>1246</v>
      </c>
      <c r="C336" t="s">
        <v>1324</v>
      </c>
      <c r="D336" t="s">
        <v>1384</v>
      </c>
      <c r="E336" t="s">
        <v>1326</v>
      </c>
      <c r="F336" t="s">
        <v>1293</v>
      </c>
      <c r="G336" s="532">
        <v>35</v>
      </c>
      <c r="H336">
        <v>35015</v>
      </c>
      <c r="I336" t="s">
        <v>552</v>
      </c>
      <c r="J336" t="s">
        <v>1385</v>
      </c>
      <c r="K336" t="s">
        <v>1386</v>
      </c>
      <c r="L336">
        <v>0</v>
      </c>
      <c r="M336">
        <v>9.6999999999999993</v>
      </c>
      <c r="N336">
        <v>0</v>
      </c>
      <c r="O336">
        <v>0</v>
      </c>
      <c r="P336">
        <v>0</v>
      </c>
      <c r="Q336">
        <v>0</v>
      </c>
      <c r="R336" t="s">
        <v>531</v>
      </c>
      <c r="S336" t="s">
        <v>531</v>
      </c>
      <c r="T336" t="s">
        <v>531</v>
      </c>
      <c r="U336" t="s">
        <v>531</v>
      </c>
      <c r="W336" s="429">
        <f t="shared" si="7"/>
        <v>0</v>
      </c>
      <c r="X336" s="429">
        <f t="shared" si="7"/>
        <v>0</v>
      </c>
      <c r="Y336" s="429">
        <f t="shared" si="7"/>
        <v>0</v>
      </c>
      <c r="Z336" s="429">
        <f t="shared" si="7"/>
        <v>0</v>
      </c>
      <c r="AA336" s="429" t="s">
        <v>1296</v>
      </c>
    </row>
    <row r="337" spans="1:27" x14ac:dyDescent="0.25">
      <c r="A337" t="s">
        <v>149</v>
      </c>
      <c r="B337" t="s">
        <v>1246</v>
      </c>
      <c r="C337" t="s">
        <v>1324</v>
      </c>
      <c r="D337" t="s">
        <v>1384</v>
      </c>
      <c r="E337" t="s">
        <v>1326</v>
      </c>
      <c r="F337" t="s">
        <v>1293</v>
      </c>
      <c r="G337" s="532">
        <v>35</v>
      </c>
      <c r="H337">
        <v>35015</v>
      </c>
      <c r="I337" t="s">
        <v>552</v>
      </c>
      <c r="J337" t="s">
        <v>1385</v>
      </c>
      <c r="K337" t="s">
        <v>1386</v>
      </c>
      <c r="L337">
        <v>0</v>
      </c>
      <c r="M337">
        <v>3</v>
      </c>
      <c r="N337">
        <v>0</v>
      </c>
      <c r="O337">
        <v>0</v>
      </c>
      <c r="P337">
        <v>0</v>
      </c>
      <c r="Q337">
        <v>0</v>
      </c>
      <c r="R337" t="s">
        <v>531</v>
      </c>
      <c r="S337" t="s">
        <v>531</v>
      </c>
      <c r="T337" t="s">
        <v>531</v>
      </c>
      <c r="U337" t="s">
        <v>531</v>
      </c>
      <c r="W337" s="429">
        <f t="shared" si="7"/>
        <v>0</v>
      </c>
      <c r="X337" s="429">
        <f t="shared" si="7"/>
        <v>0</v>
      </c>
      <c r="Y337" s="429">
        <f t="shared" si="7"/>
        <v>0</v>
      </c>
      <c r="Z337" s="429">
        <f t="shared" si="7"/>
        <v>0</v>
      </c>
      <c r="AA337" s="429" t="s">
        <v>1296</v>
      </c>
    </row>
    <row r="338" spans="1:27" x14ac:dyDescent="0.25">
      <c r="A338" t="s">
        <v>149</v>
      </c>
      <c r="B338" t="s">
        <v>1246</v>
      </c>
      <c r="C338" t="s">
        <v>1324</v>
      </c>
      <c r="D338" t="s">
        <v>1384</v>
      </c>
      <c r="E338" t="s">
        <v>1326</v>
      </c>
      <c r="F338" t="s">
        <v>1293</v>
      </c>
      <c r="G338" s="532">
        <v>35</v>
      </c>
      <c r="H338">
        <v>35015</v>
      </c>
      <c r="I338" t="s">
        <v>552</v>
      </c>
      <c r="J338" t="s">
        <v>1385</v>
      </c>
      <c r="K338" t="s">
        <v>1386</v>
      </c>
      <c r="L338">
        <v>0</v>
      </c>
      <c r="M338">
        <v>3</v>
      </c>
      <c r="N338">
        <v>0</v>
      </c>
      <c r="O338">
        <v>0</v>
      </c>
      <c r="P338">
        <v>0</v>
      </c>
      <c r="Q338">
        <v>0</v>
      </c>
      <c r="R338" t="s">
        <v>531</v>
      </c>
      <c r="S338" t="s">
        <v>531</v>
      </c>
      <c r="T338" t="s">
        <v>531</v>
      </c>
      <c r="U338" t="s">
        <v>531</v>
      </c>
      <c r="W338" s="429">
        <f t="shared" si="7"/>
        <v>0</v>
      </c>
      <c r="X338" s="429">
        <f t="shared" si="7"/>
        <v>0</v>
      </c>
      <c r="Y338" s="429">
        <f t="shared" si="7"/>
        <v>0</v>
      </c>
      <c r="Z338" s="429">
        <f t="shared" si="7"/>
        <v>0</v>
      </c>
      <c r="AA338" s="429" t="s">
        <v>1296</v>
      </c>
    </row>
    <row r="339" spans="1:27" x14ac:dyDescent="0.25">
      <c r="A339" t="s">
        <v>149</v>
      </c>
      <c r="B339" t="s">
        <v>1246</v>
      </c>
      <c r="C339" t="s">
        <v>1324</v>
      </c>
      <c r="D339" t="s">
        <v>1384</v>
      </c>
      <c r="E339" t="s">
        <v>1326</v>
      </c>
      <c r="F339" t="s">
        <v>1293</v>
      </c>
      <c r="G339" s="532">
        <v>35</v>
      </c>
      <c r="H339">
        <v>35015</v>
      </c>
      <c r="I339" t="s">
        <v>552</v>
      </c>
      <c r="J339" t="s">
        <v>1385</v>
      </c>
      <c r="K339" t="s">
        <v>1386</v>
      </c>
      <c r="L339">
        <v>0</v>
      </c>
      <c r="M339">
        <v>3</v>
      </c>
      <c r="N339">
        <v>0</v>
      </c>
      <c r="O339">
        <v>0</v>
      </c>
      <c r="P339">
        <v>0</v>
      </c>
      <c r="Q339">
        <v>0</v>
      </c>
      <c r="R339" t="s">
        <v>531</v>
      </c>
      <c r="S339" t="s">
        <v>531</v>
      </c>
      <c r="T339" t="s">
        <v>531</v>
      </c>
      <c r="U339" t="s">
        <v>531</v>
      </c>
      <c r="W339" s="429">
        <f t="shared" si="7"/>
        <v>0</v>
      </c>
      <c r="X339" s="429">
        <f t="shared" si="7"/>
        <v>0</v>
      </c>
      <c r="Y339" s="429">
        <f t="shared" si="7"/>
        <v>0</v>
      </c>
      <c r="Z339" s="429">
        <f t="shared" si="7"/>
        <v>0</v>
      </c>
      <c r="AA339" s="429" t="s">
        <v>1296</v>
      </c>
    </row>
    <row r="340" spans="1:27" x14ac:dyDescent="0.25">
      <c r="A340" t="s">
        <v>149</v>
      </c>
      <c r="B340" t="s">
        <v>1246</v>
      </c>
      <c r="C340" t="s">
        <v>1324</v>
      </c>
      <c r="D340" t="s">
        <v>1384</v>
      </c>
      <c r="E340" t="s">
        <v>1326</v>
      </c>
      <c r="F340" t="s">
        <v>1293</v>
      </c>
      <c r="G340" s="532">
        <v>35</v>
      </c>
      <c r="H340">
        <v>35015</v>
      </c>
      <c r="I340" t="s">
        <v>552</v>
      </c>
      <c r="J340" t="s">
        <v>1385</v>
      </c>
      <c r="K340" t="s">
        <v>1386</v>
      </c>
      <c r="L340">
        <v>42.8</v>
      </c>
      <c r="M340">
        <v>14.3</v>
      </c>
      <c r="N340">
        <v>28.5</v>
      </c>
      <c r="O340">
        <v>0</v>
      </c>
      <c r="P340">
        <v>1</v>
      </c>
      <c r="Q340">
        <v>1</v>
      </c>
      <c r="R340" t="s">
        <v>531</v>
      </c>
      <c r="S340" t="s">
        <v>531</v>
      </c>
      <c r="T340" t="s">
        <v>531</v>
      </c>
      <c r="U340" t="s">
        <v>531</v>
      </c>
      <c r="W340" s="429">
        <f t="shared" si="7"/>
        <v>0</v>
      </c>
      <c r="X340" s="429">
        <f t="shared" si="7"/>
        <v>0</v>
      </c>
      <c r="Y340" s="429">
        <f t="shared" si="7"/>
        <v>0</v>
      </c>
      <c r="Z340" s="429">
        <f t="shared" si="7"/>
        <v>0</v>
      </c>
      <c r="AA340" s="429" t="s">
        <v>1296</v>
      </c>
    </row>
    <row r="341" spans="1:27" x14ac:dyDescent="0.25">
      <c r="A341" t="s">
        <v>149</v>
      </c>
      <c r="B341" t="s">
        <v>1246</v>
      </c>
      <c r="C341" t="s">
        <v>1324</v>
      </c>
      <c r="D341" t="s">
        <v>1384</v>
      </c>
      <c r="E341" t="s">
        <v>1326</v>
      </c>
      <c r="F341" t="s">
        <v>1293</v>
      </c>
      <c r="G341" s="532">
        <v>35</v>
      </c>
      <c r="H341">
        <v>35015</v>
      </c>
      <c r="I341" t="s">
        <v>552</v>
      </c>
      <c r="J341" t="s">
        <v>1385</v>
      </c>
      <c r="K341" t="s">
        <v>1386</v>
      </c>
      <c r="L341">
        <v>0</v>
      </c>
      <c r="M341">
        <v>1.4</v>
      </c>
      <c r="N341">
        <v>0</v>
      </c>
      <c r="O341">
        <v>0</v>
      </c>
      <c r="P341">
        <v>0</v>
      </c>
      <c r="Q341">
        <v>0</v>
      </c>
      <c r="R341" t="s">
        <v>531</v>
      </c>
      <c r="S341" t="s">
        <v>531</v>
      </c>
      <c r="T341" t="s">
        <v>531</v>
      </c>
      <c r="U341" t="s">
        <v>531</v>
      </c>
      <c r="W341" s="429">
        <f t="shared" si="7"/>
        <v>0</v>
      </c>
      <c r="X341" s="429">
        <f t="shared" si="7"/>
        <v>0</v>
      </c>
      <c r="Y341" s="429">
        <f t="shared" si="7"/>
        <v>0</v>
      </c>
      <c r="Z341" s="429">
        <f t="shared" si="7"/>
        <v>0</v>
      </c>
      <c r="AA341" s="429" t="s">
        <v>1296</v>
      </c>
    </row>
    <row r="342" spans="1:27" x14ac:dyDescent="0.25">
      <c r="A342" t="s">
        <v>149</v>
      </c>
      <c r="B342" t="s">
        <v>1246</v>
      </c>
      <c r="C342" t="s">
        <v>1324</v>
      </c>
      <c r="D342" t="s">
        <v>1384</v>
      </c>
      <c r="E342" t="s">
        <v>1326</v>
      </c>
      <c r="F342" t="s">
        <v>1293</v>
      </c>
      <c r="G342" s="532">
        <v>35</v>
      </c>
      <c r="H342">
        <v>35015</v>
      </c>
      <c r="I342" t="s">
        <v>552</v>
      </c>
      <c r="J342" t="s">
        <v>1385</v>
      </c>
      <c r="K342" t="s">
        <v>1386</v>
      </c>
      <c r="L342">
        <v>0</v>
      </c>
      <c r="M342">
        <v>5.7</v>
      </c>
      <c r="N342">
        <v>0</v>
      </c>
      <c r="O342">
        <v>0</v>
      </c>
      <c r="P342">
        <v>0</v>
      </c>
      <c r="Q342">
        <v>0</v>
      </c>
      <c r="R342" t="s">
        <v>531</v>
      </c>
      <c r="S342" t="s">
        <v>531</v>
      </c>
      <c r="T342" t="s">
        <v>531</v>
      </c>
      <c r="U342" t="s">
        <v>531</v>
      </c>
      <c r="W342" s="429">
        <f t="shared" si="7"/>
        <v>0</v>
      </c>
      <c r="X342" s="429">
        <f t="shared" si="7"/>
        <v>0</v>
      </c>
      <c r="Y342" s="429">
        <f t="shared" si="7"/>
        <v>0</v>
      </c>
      <c r="Z342" s="429">
        <f t="shared" si="7"/>
        <v>0</v>
      </c>
      <c r="AA342" s="429" t="s">
        <v>1296</v>
      </c>
    </row>
    <row r="343" spans="1:27" x14ac:dyDescent="0.25">
      <c r="A343" t="s">
        <v>149</v>
      </c>
      <c r="B343" t="s">
        <v>1246</v>
      </c>
      <c r="C343" t="s">
        <v>1324</v>
      </c>
      <c r="D343" t="s">
        <v>1384</v>
      </c>
      <c r="E343" t="s">
        <v>1326</v>
      </c>
      <c r="F343" t="s">
        <v>1293</v>
      </c>
      <c r="G343" s="532">
        <v>35</v>
      </c>
      <c r="H343">
        <v>35015</v>
      </c>
      <c r="I343" t="s">
        <v>552</v>
      </c>
      <c r="J343" t="s">
        <v>1385</v>
      </c>
      <c r="K343" t="s">
        <v>1386</v>
      </c>
      <c r="L343">
        <v>0</v>
      </c>
      <c r="M343">
        <v>10</v>
      </c>
      <c r="N343">
        <v>0</v>
      </c>
      <c r="O343">
        <v>0</v>
      </c>
      <c r="P343">
        <v>0</v>
      </c>
      <c r="Q343">
        <v>0</v>
      </c>
      <c r="R343" t="s">
        <v>531</v>
      </c>
      <c r="S343" t="s">
        <v>531</v>
      </c>
      <c r="T343" t="s">
        <v>531</v>
      </c>
      <c r="U343" t="s">
        <v>531</v>
      </c>
      <c r="W343" s="429">
        <f t="shared" si="7"/>
        <v>0</v>
      </c>
      <c r="X343" s="429">
        <f t="shared" si="7"/>
        <v>0</v>
      </c>
      <c r="Y343" s="429">
        <f t="shared" si="7"/>
        <v>0</v>
      </c>
      <c r="Z343" s="429">
        <f t="shared" si="7"/>
        <v>0</v>
      </c>
      <c r="AA343" s="429" t="s">
        <v>1296</v>
      </c>
    </row>
    <row r="344" spans="1:27" x14ac:dyDescent="0.25">
      <c r="A344" t="s">
        <v>149</v>
      </c>
      <c r="B344" t="s">
        <v>1246</v>
      </c>
      <c r="C344" t="s">
        <v>1324</v>
      </c>
      <c r="D344" t="s">
        <v>1384</v>
      </c>
      <c r="E344" t="s">
        <v>1326</v>
      </c>
      <c r="F344" t="s">
        <v>1293</v>
      </c>
      <c r="G344" s="532">
        <v>35</v>
      </c>
      <c r="H344">
        <v>35015</v>
      </c>
      <c r="I344" t="s">
        <v>552</v>
      </c>
      <c r="J344" t="s">
        <v>1385</v>
      </c>
      <c r="K344" t="s">
        <v>1386</v>
      </c>
      <c r="L344">
        <v>19.2</v>
      </c>
      <c r="M344">
        <v>11.9</v>
      </c>
      <c r="N344">
        <v>36.299999999999997</v>
      </c>
      <c r="O344">
        <v>0</v>
      </c>
      <c r="P344">
        <v>0</v>
      </c>
      <c r="Q344">
        <v>0</v>
      </c>
      <c r="R344" t="s">
        <v>531</v>
      </c>
      <c r="S344" t="s">
        <v>531</v>
      </c>
      <c r="T344" t="s">
        <v>531</v>
      </c>
      <c r="U344" t="s">
        <v>531</v>
      </c>
      <c r="W344" s="429">
        <f t="shared" si="7"/>
        <v>0</v>
      </c>
      <c r="X344" s="429">
        <f t="shared" si="7"/>
        <v>0</v>
      </c>
      <c r="Y344" s="429">
        <f t="shared" si="7"/>
        <v>0</v>
      </c>
      <c r="Z344" s="429">
        <f t="shared" si="7"/>
        <v>0</v>
      </c>
      <c r="AA344" s="429" t="s">
        <v>1296</v>
      </c>
    </row>
    <row r="345" spans="1:27" x14ac:dyDescent="0.25">
      <c r="A345" t="s">
        <v>149</v>
      </c>
      <c r="B345" t="s">
        <v>1246</v>
      </c>
      <c r="C345" t="s">
        <v>1324</v>
      </c>
      <c r="D345" t="s">
        <v>1384</v>
      </c>
      <c r="E345" t="s">
        <v>1326</v>
      </c>
      <c r="F345" t="s">
        <v>1293</v>
      </c>
      <c r="G345" s="532">
        <v>35</v>
      </c>
      <c r="H345">
        <v>35015</v>
      </c>
      <c r="I345" t="s">
        <v>552</v>
      </c>
      <c r="J345" t="s">
        <v>1385</v>
      </c>
      <c r="K345" t="s">
        <v>1386</v>
      </c>
      <c r="L345">
        <v>19.2</v>
      </c>
      <c r="M345">
        <v>11.9</v>
      </c>
      <c r="N345">
        <v>36.299999999999997</v>
      </c>
      <c r="O345">
        <v>0</v>
      </c>
      <c r="P345">
        <v>0</v>
      </c>
      <c r="Q345">
        <v>0</v>
      </c>
      <c r="R345" t="s">
        <v>531</v>
      </c>
      <c r="S345" t="s">
        <v>531</v>
      </c>
      <c r="T345" t="s">
        <v>531</v>
      </c>
      <c r="U345" t="s">
        <v>531</v>
      </c>
      <c r="W345" s="429">
        <f t="shared" si="7"/>
        <v>0</v>
      </c>
      <c r="X345" s="429">
        <f t="shared" si="7"/>
        <v>0</v>
      </c>
      <c r="Y345" s="429">
        <f t="shared" si="7"/>
        <v>0</v>
      </c>
      <c r="Z345" s="429">
        <f t="shared" si="7"/>
        <v>0</v>
      </c>
      <c r="AA345" s="429" t="s">
        <v>1296</v>
      </c>
    </row>
    <row r="346" spans="1:27" x14ac:dyDescent="0.25">
      <c r="A346" t="s">
        <v>149</v>
      </c>
      <c r="B346" t="s">
        <v>1246</v>
      </c>
      <c r="C346" t="s">
        <v>1324</v>
      </c>
      <c r="D346" t="s">
        <v>1384</v>
      </c>
      <c r="E346" t="s">
        <v>1326</v>
      </c>
      <c r="F346" t="s">
        <v>1293</v>
      </c>
      <c r="G346" s="532">
        <v>35</v>
      </c>
      <c r="H346">
        <v>35015</v>
      </c>
      <c r="I346" t="s">
        <v>552</v>
      </c>
      <c r="J346" t="s">
        <v>1385</v>
      </c>
      <c r="K346" t="s">
        <v>1386</v>
      </c>
      <c r="L346">
        <v>0</v>
      </c>
      <c r="M346">
        <v>5.03</v>
      </c>
      <c r="N346">
        <v>0</v>
      </c>
      <c r="O346">
        <v>0</v>
      </c>
      <c r="P346">
        <v>0</v>
      </c>
      <c r="Q346">
        <v>0</v>
      </c>
      <c r="R346" t="s">
        <v>531</v>
      </c>
      <c r="S346" t="s">
        <v>531</v>
      </c>
      <c r="T346" t="s">
        <v>531</v>
      </c>
      <c r="U346" t="s">
        <v>531</v>
      </c>
      <c r="W346" s="429">
        <f t="shared" si="7"/>
        <v>0</v>
      </c>
      <c r="X346" s="429">
        <f t="shared" si="7"/>
        <v>0</v>
      </c>
      <c r="Y346" s="429">
        <f t="shared" si="7"/>
        <v>0</v>
      </c>
      <c r="Z346" s="429">
        <f t="shared" si="7"/>
        <v>0</v>
      </c>
      <c r="AA346" s="429" t="s">
        <v>1296</v>
      </c>
    </row>
    <row r="347" spans="1:27" x14ac:dyDescent="0.25">
      <c r="A347" t="s">
        <v>149</v>
      </c>
      <c r="B347" t="s">
        <v>1246</v>
      </c>
      <c r="C347" t="s">
        <v>1324</v>
      </c>
      <c r="D347" t="s">
        <v>1384</v>
      </c>
      <c r="E347" t="s">
        <v>1326</v>
      </c>
      <c r="F347" t="s">
        <v>1293</v>
      </c>
      <c r="G347" s="532">
        <v>35</v>
      </c>
      <c r="H347">
        <v>35015</v>
      </c>
      <c r="I347" t="s">
        <v>552</v>
      </c>
      <c r="J347" t="s">
        <v>1385</v>
      </c>
      <c r="K347" t="s">
        <v>1386</v>
      </c>
      <c r="L347">
        <v>0</v>
      </c>
      <c r="M347">
        <v>5.03</v>
      </c>
      <c r="N347">
        <v>0</v>
      </c>
      <c r="O347">
        <v>0</v>
      </c>
      <c r="P347">
        <v>0</v>
      </c>
      <c r="Q347">
        <v>0</v>
      </c>
      <c r="R347" t="s">
        <v>531</v>
      </c>
      <c r="S347" t="s">
        <v>531</v>
      </c>
      <c r="T347" t="s">
        <v>531</v>
      </c>
      <c r="U347" t="s">
        <v>531</v>
      </c>
      <c r="W347" s="429">
        <f t="shared" si="7"/>
        <v>0</v>
      </c>
      <c r="X347" s="429">
        <f t="shared" si="7"/>
        <v>0</v>
      </c>
      <c r="Y347" s="429">
        <f t="shared" si="7"/>
        <v>0</v>
      </c>
      <c r="Z347" s="429">
        <f t="shared" si="7"/>
        <v>0</v>
      </c>
      <c r="AA347" s="429" t="s">
        <v>1296</v>
      </c>
    </row>
    <row r="348" spans="1:27" x14ac:dyDescent="0.25">
      <c r="A348" t="s">
        <v>149</v>
      </c>
      <c r="B348" t="s">
        <v>1246</v>
      </c>
      <c r="C348" t="s">
        <v>1324</v>
      </c>
      <c r="D348" t="s">
        <v>1384</v>
      </c>
      <c r="E348" t="s">
        <v>1326</v>
      </c>
      <c r="F348" t="s">
        <v>1293</v>
      </c>
      <c r="G348" s="532">
        <v>35</v>
      </c>
      <c r="H348">
        <v>35015</v>
      </c>
      <c r="I348" t="s">
        <v>552</v>
      </c>
      <c r="J348" t="s">
        <v>1385</v>
      </c>
      <c r="K348" t="s">
        <v>1386</v>
      </c>
      <c r="L348">
        <v>0</v>
      </c>
      <c r="M348">
        <v>12.6</v>
      </c>
      <c r="N348">
        <v>0</v>
      </c>
      <c r="O348">
        <v>0</v>
      </c>
      <c r="P348">
        <v>0</v>
      </c>
      <c r="Q348">
        <v>0</v>
      </c>
      <c r="R348" t="s">
        <v>531</v>
      </c>
      <c r="S348" t="s">
        <v>531</v>
      </c>
      <c r="T348" t="s">
        <v>531</v>
      </c>
      <c r="U348" t="s">
        <v>531</v>
      </c>
      <c r="W348" s="429">
        <f t="shared" si="7"/>
        <v>0</v>
      </c>
      <c r="X348" s="429">
        <f t="shared" si="7"/>
        <v>0</v>
      </c>
      <c r="Y348" s="429">
        <f t="shared" si="7"/>
        <v>0</v>
      </c>
      <c r="Z348" s="429">
        <f t="shared" si="7"/>
        <v>0</v>
      </c>
      <c r="AA348" s="429" t="s">
        <v>1296</v>
      </c>
    </row>
    <row r="349" spans="1:27" x14ac:dyDescent="0.25">
      <c r="A349" t="s">
        <v>149</v>
      </c>
      <c r="B349" t="s">
        <v>1246</v>
      </c>
      <c r="C349" t="s">
        <v>1324</v>
      </c>
      <c r="D349" t="s">
        <v>1384</v>
      </c>
      <c r="E349" t="s">
        <v>1326</v>
      </c>
      <c r="F349" t="s">
        <v>1293</v>
      </c>
      <c r="G349" s="532">
        <v>35</v>
      </c>
      <c r="H349">
        <v>35015</v>
      </c>
      <c r="I349" t="s">
        <v>552</v>
      </c>
      <c r="J349" t="s">
        <v>1385</v>
      </c>
      <c r="K349" t="s">
        <v>1386</v>
      </c>
      <c r="L349">
        <v>0.22</v>
      </c>
      <c r="M349">
        <v>0</v>
      </c>
      <c r="N349">
        <v>0.18</v>
      </c>
      <c r="O349">
        <v>0</v>
      </c>
      <c r="P349">
        <v>0</v>
      </c>
      <c r="Q349">
        <v>0</v>
      </c>
      <c r="R349" t="s">
        <v>531</v>
      </c>
      <c r="S349" t="s">
        <v>531</v>
      </c>
      <c r="T349" t="s">
        <v>531</v>
      </c>
      <c r="U349" t="s">
        <v>531</v>
      </c>
      <c r="W349" s="429">
        <f t="shared" si="7"/>
        <v>0</v>
      </c>
      <c r="X349" s="429">
        <f t="shared" si="7"/>
        <v>0</v>
      </c>
      <c r="Y349" s="429">
        <f t="shared" si="7"/>
        <v>0</v>
      </c>
      <c r="Z349" s="429">
        <f t="shared" si="7"/>
        <v>0</v>
      </c>
      <c r="AA349" s="429" t="s">
        <v>1296</v>
      </c>
    </row>
    <row r="350" spans="1:27" x14ac:dyDescent="0.25">
      <c r="A350" t="s">
        <v>149</v>
      </c>
      <c r="B350" t="s">
        <v>1246</v>
      </c>
      <c r="C350" t="s">
        <v>1324</v>
      </c>
      <c r="D350" t="s">
        <v>1384</v>
      </c>
      <c r="E350" t="s">
        <v>1326</v>
      </c>
      <c r="F350" t="s">
        <v>1293</v>
      </c>
      <c r="G350" s="532">
        <v>35</v>
      </c>
      <c r="H350">
        <v>35015</v>
      </c>
      <c r="I350" t="s">
        <v>552</v>
      </c>
      <c r="J350" t="s">
        <v>1385</v>
      </c>
      <c r="K350" t="s">
        <v>1386</v>
      </c>
      <c r="L350">
        <v>0</v>
      </c>
      <c r="M350">
        <v>2.2799999999999998</v>
      </c>
      <c r="N350">
        <v>0</v>
      </c>
      <c r="O350">
        <v>0</v>
      </c>
      <c r="P350">
        <v>0</v>
      </c>
      <c r="Q350">
        <v>0</v>
      </c>
      <c r="R350" t="s">
        <v>531</v>
      </c>
      <c r="S350" t="s">
        <v>531</v>
      </c>
      <c r="T350" t="s">
        <v>531</v>
      </c>
      <c r="U350" t="s">
        <v>531</v>
      </c>
      <c r="W350" s="429">
        <f t="shared" si="7"/>
        <v>0</v>
      </c>
      <c r="X350" s="429">
        <f t="shared" si="7"/>
        <v>0</v>
      </c>
      <c r="Y350" s="429">
        <f t="shared" si="7"/>
        <v>0</v>
      </c>
      <c r="Z350" s="429">
        <f t="shared" si="7"/>
        <v>0</v>
      </c>
      <c r="AA350" s="429" t="s">
        <v>1296</v>
      </c>
    </row>
    <row r="351" spans="1:27" x14ac:dyDescent="0.25">
      <c r="A351" t="s">
        <v>149</v>
      </c>
      <c r="B351" t="s">
        <v>1246</v>
      </c>
      <c r="C351" t="s">
        <v>1324</v>
      </c>
      <c r="D351" t="s">
        <v>1384</v>
      </c>
      <c r="E351" t="s">
        <v>1326</v>
      </c>
      <c r="F351" t="s">
        <v>1293</v>
      </c>
      <c r="G351" s="532">
        <v>35</v>
      </c>
      <c r="H351">
        <v>35015</v>
      </c>
      <c r="I351" t="s">
        <v>552</v>
      </c>
      <c r="J351" t="s">
        <v>1385</v>
      </c>
      <c r="K351" t="s">
        <v>1386</v>
      </c>
      <c r="L351">
        <v>0</v>
      </c>
      <c r="M351">
        <v>0.66</v>
      </c>
      <c r="N351">
        <v>0</v>
      </c>
      <c r="O351">
        <v>0</v>
      </c>
      <c r="P351">
        <v>0</v>
      </c>
      <c r="Q351">
        <v>0</v>
      </c>
      <c r="R351" t="s">
        <v>531</v>
      </c>
      <c r="S351" t="s">
        <v>531</v>
      </c>
      <c r="T351" t="s">
        <v>531</v>
      </c>
      <c r="U351" t="s">
        <v>531</v>
      </c>
      <c r="W351" s="429">
        <f t="shared" si="7"/>
        <v>0</v>
      </c>
      <c r="X351" s="429">
        <f t="shared" si="7"/>
        <v>0</v>
      </c>
      <c r="Y351" s="429">
        <f t="shared" si="7"/>
        <v>0</v>
      </c>
      <c r="Z351" s="429">
        <f t="shared" si="7"/>
        <v>0</v>
      </c>
      <c r="AA351" s="429" t="s">
        <v>1296</v>
      </c>
    </row>
    <row r="352" spans="1:27" x14ac:dyDescent="0.25">
      <c r="A352" t="s">
        <v>149</v>
      </c>
      <c r="B352" t="s">
        <v>1246</v>
      </c>
      <c r="C352" t="s">
        <v>1324</v>
      </c>
      <c r="D352" t="s">
        <v>1384</v>
      </c>
      <c r="E352" t="s">
        <v>1326</v>
      </c>
      <c r="F352" t="s">
        <v>1293</v>
      </c>
      <c r="G352" s="532">
        <v>35</v>
      </c>
      <c r="H352">
        <v>35015</v>
      </c>
      <c r="I352" t="s">
        <v>552</v>
      </c>
      <c r="J352" t="s">
        <v>1385</v>
      </c>
      <c r="K352" t="s">
        <v>1386</v>
      </c>
      <c r="L352">
        <v>0</v>
      </c>
      <c r="M352">
        <v>1.35</v>
      </c>
      <c r="N352">
        <v>0</v>
      </c>
      <c r="O352">
        <v>0</v>
      </c>
      <c r="P352">
        <v>0</v>
      </c>
      <c r="Q352">
        <v>0</v>
      </c>
      <c r="R352" t="s">
        <v>531</v>
      </c>
      <c r="S352" t="s">
        <v>531</v>
      </c>
      <c r="T352" t="s">
        <v>531</v>
      </c>
      <c r="U352" t="s">
        <v>531</v>
      </c>
      <c r="W352" s="429">
        <f t="shared" si="7"/>
        <v>0</v>
      </c>
      <c r="X352" s="429">
        <f t="shared" si="7"/>
        <v>0</v>
      </c>
      <c r="Y352" s="429">
        <f t="shared" si="7"/>
        <v>0</v>
      </c>
      <c r="Z352" s="429">
        <f t="shared" ref="Z352:Z415" si="8">IFERROR(U352*1,0)</f>
        <v>0</v>
      </c>
      <c r="AA352" s="429" t="s">
        <v>1296</v>
      </c>
    </row>
    <row r="353" spans="1:27" x14ac:dyDescent="0.25">
      <c r="A353" t="s">
        <v>149</v>
      </c>
      <c r="B353" t="s">
        <v>1246</v>
      </c>
      <c r="C353" t="s">
        <v>1324</v>
      </c>
      <c r="D353" t="s">
        <v>1384</v>
      </c>
      <c r="E353" t="s">
        <v>1326</v>
      </c>
      <c r="F353" t="s">
        <v>1293</v>
      </c>
      <c r="G353" s="532">
        <v>35</v>
      </c>
      <c r="H353">
        <v>35015</v>
      </c>
      <c r="I353" t="s">
        <v>552</v>
      </c>
      <c r="J353" t="s">
        <v>1385</v>
      </c>
      <c r="K353" t="s">
        <v>1386</v>
      </c>
      <c r="L353">
        <v>0</v>
      </c>
      <c r="M353">
        <v>0.7</v>
      </c>
      <c r="N353">
        <v>0</v>
      </c>
      <c r="O353">
        <v>0</v>
      </c>
      <c r="P353">
        <v>0</v>
      </c>
      <c r="Q353">
        <v>0</v>
      </c>
      <c r="R353" t="s">
        <v>531</v>
      </c>
      <c r="S353" t="s">
        <v>531</v>
      </c>
      <c r="T353" t="s">
        <v>531</v>
      </c>
      <c r="U353" t="s">
        <v>531</v>
      </c>
      <c r="W353" s="429">
        <f t="shared" ref="W353:Z416" si="9">IFERROR(R353*1,0)</f>
        <v>0</v>
      </c>
      <c r="X353" s="429">
        <f t="shared" si="9"/>
        <v>0</v>
      </c>
      <c r="Y353" s="429">
        <f t="shared" si="9"/>
        <v>0</v>
      </c>
      <c r="Z353" s="429">
        <f t="shared" si="8"/>
        <v>0</v>
      </c>
      <c r="AA353" s="429" t="s">
        <v>1296</v>
      </c>
    </row>
    <row r="354" spans="1:27" x14ac:dyDescent="0.25">
      <c r="A354" t="s">
        <v>149</v>
      </c>
      <c r="B354" t="s">
        <v>1246</v>
      </c>
      <c r="C354" t="s">
        <v>1324</v>
      </c>
      <c r="D354" t="s">
        <v>1384</v>
      </c>
      <c r="E354" t="s">
        <v>1326</v>
      </c>
      <c r="F354" t="s">
        <v>1293</v>
      </c>
      <c r="G354" s="532">
        <v>35</v>
      </c>
      <c r="H354">
        <v>35015</v>
      </c>
      <c r="I354" t="s">
        <v>552</v>
      </c>
      <c r="J354" t="s">
        <v>1385</v>
      </c>
      <c r="K354" t="s">
        <v>1386</v>
      </c>
      <c r="L354">
        <v>24.4</v>
      </c>
      <c r="M354">
        <v>4.9000000000000004</v>
      </c>
      <c r="N354">
        <v>19.5</v>
      </c>
      <c r="O354">
        <v>0</v>
      </c>
      <c r="P354">
        <v>0</v>
      </c>
      <c r="Q354">
        <v>0</v>
      </c>
      <c r="R354" t="s">
        <v>531</v>
      </c>
      <c r="S354" t="s">
        <v>531</v>
      </c>
      <c r="T354" t="s">
        <v>531</v>
      </c>
      <c r="U354" t="s">
        <v>531</v>
      </c>
      <c r="W354" s="429">
        <f t="shared" si="9"/>
        <v>0</v>
      </c>
      <c r="X354" s="429">
        <f t="shared" si="9"/>
        <v>0</v>
      </c>
      <c r="Y354" s="429">
        <f t="shared" si="9"/>
        <v>0</v>
      </c>
      <c r="Z354" s="429">
        <f t="shared" si="8"/>
        <v>0</v>
      </c>
      <c r="AA354" s="429" t="s">
        <v>1296</v>
      </c>
    </row>
    <row r="355" spans="1:27" x14ac:dyDescent="0.25">
      <c r="A355" t="s">
        <v>149</v>
      </c>
      <c r="B355" t="s">
        <v>1246</v>
      </c>
      <c r="C355" t="s">
        <v>1324</v>
      </c>
      <c r="D355" t="s">
        <v>1384</v>
      </c>
      <c r="E355" t="s">
        <v>1326</v>
      </c>
      <c r="F355" t="s">
        <v>1293</v>
      </c>
      <c r="G355" s="532">
        <v>35</v>
      </c>
      <c r="H355">
        <v>35015</v>
      </c>
      <c r="I355" t="s">
        <v>552</v>
      </c>
      <c r="J355" t="s">
        <v>1385</v>
      </c>
      <c r="K355" t="s">
        <v>1386</v>
      </c>
      <c r="L355">
        <v>0</v>
      </c>
      <c r="M355">
        <v>0.7</v>
      </c>
      <c r="N355">
        <v>0</v>
      </c>
      <c r="O355">
        <v>0</v>
      </c>
      <c r="P355">
        <v>0</v>
      </c>
      <c r="Q355">
        <v>0</v>
      </c>
      <c r="R355" t="s">
        <v>531</v>
      </c>
      <c r="S355" t="s">
        <v>531</v>
      </c>
      <c r="T355" t="s">
        <v>531</v>
      </c>
      <c r="U355" t="s">
        <v>531</v>
      </c>
      <c r="W355" s="429">
        <f t="shared" si="9"/>
        <v>0</v>
      </c>
      <c r="X355" s="429">
        <f t="shared" si="9"/>
        <v>0</v>
      </c>
      <c r="Y355" s="429">
        <f t="shared" si="9"/>
        <v>0</v>
      </c>
      <c r="Z355" s="429">
        <f t="shared" si="8"/>
        <v>0</v>
      </c>
      <c r="AA355" s="429" t="s">
        <v>1296</v>
      </c>
    </row>
    <row r="356" spans="1:27" x14ac:dyDescent="0.25">
      <c r="A356" t="s">
        <v>149</v>
      </c>
      <c r="B356" t="s">
        <v>1246</v>
      </c>
      <c r="C356" t="s">
        <v>1324</v>
      </c>
      <c r="D356" t="s">
        <v>1384</v>
      </c>
      <c r="E356" t="s">
        <v>1326</v>
      </c>
      <c r="F356" t="s">
        <v>1293</v>
      </c>
      <c r="G356" s="532">
        <v>35</v>
      </c>
      <c r="H356">
        <v>35015</v>
      </c>
      <c r="I356" t="s">
        <v>552</v>
      </c>
      <c r="J356" t="s">
        <v>1385</v>
      </c>
      <c r="K356" t="s">
        <v>1386</v>
      </c>
      <c r="L356">
        <v>9.9</v>
      </c>
      <c r="M356">
        <v>6.5</v>
      </c>
      <c r="N356">
        <v>25.9</v>
      </c>
      <c r="O356">
        <v>0</v>
      </c>
      <c r="P356">
        <v>0</v>
      </c>
      <c r="Q356">
        <v>0</v>
      </c>
      <c r="R356" t="s">
        <v>531</v>
      </c>
      <c r="S356" t="s">
        <v>531</v>
      </c>
      <c r="T356" t="s">
        <v>531</v>
      </c>
      <c r="U356" t="s">
        <v>531</v>
      </c>
      <c r="W356" s="429">
        <f t="shared" si="9"/>
        <v>0</v>
      </c>
      <c r="X356" s="429">
        <f t="shared" si="9"/>
        <v>0</v>
      </c>
      <c r="Y356" s="429">
        <f t="shared" si="9"/>
        <v>0</v>
      </c>
      <c r="Z356" s="429">
        <f t="shared" si="8"/>
        <v>0</v>
      </c>
      <c r="AA356" s="429" t="s">
        <v>1296</v>
      </c>
    </row>
    <row r="357" spans="1:27" x14ac:dyDescent="0.25">
      <c r="A357" t="s">
        <v>149</v>
      </c>
      <c r="B357" t="s">
        <v>1246</v>
      </c>
      <c r="C357" t="s">
        <v>1324</v>
      </c>
      <c r="D357" t="s">
        <v>1384</v>
      </c>
      <c r="E357" t="s">
        <v>1326</v>
      </c>
      <c r="F357" t="s">
        <v>1293</v>
      </c>
      <c r="G357" s="532">
        <v>35</v>
      </c>
      <c r="H357">
        <v>35015</v>
      </c>
      <c r="I357" t="s">
        <v>552</v>
      </c>
      <c r="J357" t="s">
        <v>1385</v>
      </c>
      <c r="K357" t="s">
        <v>1386</v>
      </c>
      <c r="L357">
        <v>0</v>
      </c>
      <c r="M357">
        <v>3.2</v>
      </c>
      <c r="N357">
        <v>0</v>
      </c>
      <c r="O357">
        <v>0</v>
      </c>
      <c r="P357">
        <v>0</v>
      </c>
      <c r="Q357">
        <v>0</v>
      </c>
      <c r="R357" t="s">
        <v>531</v>
      </c>
      <c r="S357" t="s">
        <v>531</v>
      </c>
      <c r="T357" t="s">
        <v>531</v>
      </c>
      <c r="U357" t="s">
        <v>531</v>
      </c>
      <c r="W357" s="429">
        <f t="shared" si="9"/>
        <v>0</v>
      </c>
      <c r="X357" s="429">
        <f t="shared" si="9"/>
        <v>0</v>
      </c>
      <c r="Y357" s="429">
        <f t="shared" si="9"/>
        <v>0</v>
      </c>
      <c r="Z357" s="429">
        <f t="shared" si="8"/>
        <v>0</v>
      </c>
      <c r="AA357" s="429" t="s">
        <v>1296</v>
      </c>
    </row>
    <row r="358" spans="1:27" x14ac:dyDescent="0.25">
      <c r="A358" t="s">
        <v>149</v>
      </c>
      <c r="B358" t="s">
        <v>1246</v>
      </c>
      <c r="C358" t="s">
        <v>1324</v>
      </c>
      <c r="D358" t="s">
        <v>1384</v>
      </c>
      <c r="E358" t="s">
        <v>1326</v>
      </c>
      <c r="F358" t="s">
        <v>1293</v>
      </c>
      <c r="G358" s="532">
        <v>35</v>
      </c>
      <c r="H358">
        <v>35015</v>
      </c>
      <c r="I358" t="s">
        <v>552</v>
      </c>
      <c r="J358" t="s">
        <v>1385</v>
      </c>
      <c r="K358" t="s">
        <v>1386</v>
      </c>
      <c r="L358">
        <v>0</v>
      </c>
      <c r="M358">
        <v>6.4</v>
      </c>
      <c r="N358">
        <v>0</v>
      </c>
      <c r="O358">
        <v>0</v>
      </c>
      <c r="P358">
        <v>0</v>
      </c>
      <c r="Q358">
        <v>0</v>
      </c>
      <c r="R358" t="s">
        <v>531</v>
      </c>
      <c r="S358" t="s">
        <v>531</v>
      </c>
      <c r="T358" t="s">
        <v>531</v>
      </c>
      <c r="U358" t="s">
        <v>531</v>
      </c>
      <c r="W358" s="429">
        <f t="shared" si="9"/>
        <v>0</v>
      </c>
      <c r="X358" s="429">
        <f t="shared" si="9"/>
        <v>0</v>
      </c>
      <c r="Y358" s="429">
        <f t="shared" si="9"/>
        <v>0</v>
      </c>
      <c r="Z358" s="429">
        <f t="shared" si="8"/>
        <v>0</v>
      </c>
      <c r="AA358" s="429" t="s">
        <v>1296</v>
      </c>
    </row>
    <row r="359" spans="1:27" x14ac:dyDescent="0.25">
      <c r="A359" t="s">
        <v>149</v>
      </c>
      <c r="B359" t="s">
        <v>1246</v>
      </c>
      <c r="C359" t="s">
        <v>1324</v>
      </c>
      <c r="D359" t="s">
        <v>1384</v>
      </c>
      <c r="E359" t="s">
        <v>1326</v>
      </c>
      <c r="F359" t="s">
        <v>1293</v>
      </c>
      <c r="G359" s="532">
        <v>35</v>
      </c>
      <c r="H359">
        <v>35015</v>
      </c>
      <c r="I359" t="s">
        <v>552</v>
      </c>
      <c r="J359" t="s">
        <v>1385</v>
      </c>
      <c r="K359" t="s">
        <v>1386</v>
      </c>
      <c r="L359">
        <v>0</v>
      </c>
      <c r="M359">
        <v>3.7</v>
      </c>
      <c r="N359">
        <v>0</v>
      </c>
      <c r="O359">
        <v>0</v>
      </c>
      <c r="P359">
        <v>0</v>
      </c>
      <c r="Q359">
        <v>0</v>
      </c>
      <c r="R359" t="s">
        <v>531</v>
      </c>
      <c r="S359" t="s">
        <v>531</v>
      </c>
      <c r="T359" t="s">
        <v>531</v>
      </c>
      <c r="U359" t="s">
        <v>531</v>
      </c>
      <c r="W359" s="429">
        <f t="shared" si="9"/>
        <v>0</v>
      </c>
      <c r="X359" s="429">
        <f t="shared" si="9"/>
        <v>0</v>
      </c>
      <c r="Y359" s="429">
        <f t="shared" si="9"/>
        <v>0</v>
      </c>
      <c r="Z359" s="429">
        <f t="shared" si="8"/>
        <v>0</v>
      </c>
      <c r="AA359" s="429" t="s">
        <v>1296</v>
      </c>
    </row>
    <row r="360" spans="1:27" x14ac:dyDescent="0.25">
      <c r="A360" t="s">
        <v>149</v>
      </c>
      <c r="B360" t="s">
        <v>1246</v>
      </c>
      <c r="C360" t="s">
        <v>1324</v>
      </c>
      <c r="D360" t="s">
        <v>1384</v>
      </c>
      <c r="E360" t="s">
        <v>1326</v>
      </c>
      <c r="F360" t="s">
        <v>1293</v>
      </c>
      <c r="G360" s="532">
        <v>35</v>
      </c>
      <c r="H360">
        <v>35015</v>
      </c>
      <c r="I360" t="s">
        <v>552</v>
      </c>
      <c r="J360" t="s">
        <v>1385</v>
      </c>
      <c r="K360" t="s">
        <v>1386</v>
      </c>
      <c r="L360">
        <v>0</v>
      </c>
      <c r="M360">
        <v>1.9</v>
      </c>
      <c r="N360">
        <v>0</v>
      </c>
      <c r="O360">
        <v>0</v>
      </c>
      <c r="P360">
        <v>0</v>
      </c>
      <c r="Q360">
        <v>0</v>
      </c>
      <c r="R360" t="s">
        <v>531</v>
      </c>
      <c r="S360" t="s">
        <v>531</v>
      </c>
      <c r="T360" t="s">
        <v>531</v>
      </c>
      <c r="U360" t="s">
        <v>531</v>
      </c>
      <c r="W360" s="429">
        <f t="shared" si="9"/>
        <v>0</v>
      </c>
      <c r="X360" s="429">
        <f t="shared" si="9"/>
        <v>0</v>
      </c>
      <c r="Y360" s="429">
        <f t="shared" si="9"/>
        <v>0</v>
      </c>
      <c r="Z360" s="429">
        <f t="shared" si="8"/>
        <v>0</v>
      </c>
      <c r="AA360" s="429" t="s">
        <v>1296</v>
      </c>
    </row>
    <row r="361" spans="1:27" x14ac:dyDescent="0.25">
      <c r="A361" t="s">
        <v>149</v>
      </c>
      <c r="B361" t="s">
        <v>1246</v>
      </c>
      <c r="C361" t="s">
        <v>1324</v>
      </c>
      <c r="D361" t="s">
        <v>1384</v>
      </c>
      <c r="E361" t="s">
        <v>1326</v>
      </c>
      <c r="F361" t="s">
        <v>1293</v>
      </c>
      <c r="G361" s="532">
        <v>35</v>
      </c>
      <c r="H361">
        <v>35015</v>
      </c>
      <c r="I361" t="s">
        <v>552</v>
      </c>
      <c r="J361" t="s">
        <v>1385</v>
      </c>
      <c r="K361" t="s">
        <v>1386</v>
      </c>
      <c r="L361">
        <v>16.600000000000001</v>
      </c>
      <c r="M361">
        <v>2.4</v>
      </c>
      <c r="N361">
        <v>0</v>
      </c>
      <c r="O361">
        <v>0</v>
      </c>
      <c r="P361">
        <v>0</v>
      </c>
      <c r="Q361">
        <v>0</v>
      </c>
      <c r="R361" t="s">
        <v>531</v>
      </c>
      <c r="S361" t="s">
        <v>531</v>
      </c>
      <c r="T361" t="s">
        <v>531</v>
      </c>
      <c r="U361" t="s">
        <v>531</v>
      </c>
      <c r="W361" s="429">
        <f t="shared" si="9"/>
        <v>0</v>
      </c>
      <c r="X361" s="429">
        <f t="shared" si="9"/>
        <v>0</v>
      </c>
      <c r="Y361" s="429">
        <f t="shared" si="9"/>
        <v>0</v>
      </c>
      <c r="Z361" s="429">
        <f t="shared" si="8"/>
        <v>0</v>
      </c>
      <c r="AA361" s="429" t="s">
        <v>1296</v>
      </c>
    </row>
    <row r="362" spans="1:27" x14ac:dyDescent="0.25">
      <c r="A362" t="s">
        <v>149</v>
      </c>
      <c r="B362" t="s">
        <v>1246</v>
      </c>
      <c r="C362" t="s">
        <v>1324</v>
      </c>
      <c r="D362" t="s">
        <v>1384</v>
      </c>
      <c r="E362" t="s">
        <v>1326</v>
      </c>
      <c r="F362" t="s">
        <v>1293</v>
      </c>
      <c r="G362" s="532">
        <v>35</v>
      </c>
      <c r="H362">
        <v>35015</v>
      </c>
      <c r="I362" t="s">
        <v>552</v>
      </c>
      <c r="J362" t="s">
        <v>1385</v>
      </c>
      <c r="K362" t="s">
        <v>1386</v>
      </c>
      <c r="L362">
        <v>0</v>
      </c>
      <c r="M362">
        <v>1.3</v>
      </c>
      <c r="N362">
        <v>0</v>
      </c>
      <c r="O362">
        <v>0</v>
      </c>
      <c r="P362">
        <v>0</v>
      </c>
      <c r="Q362">
        <v>0</v>
      </c>
      <c r="R362" t="s">
        <v>531</v>
      </c>
      <c r="S362" t="s">
        <v>531</v>
      </c>
      <c r="T362" t="s">
        <v>531</v>
      </c>
      <c r="U362" t="s">
        <v>531</v>
      </c>
      <c r="W362" s="429">
        <f t="shared" si="9"/>
        <v>0</v>
      </c>
      <c r="X362" s="429">
        <f t="shared" si="9"/>
        <v>0</v>
      </c>
      <c r="Y362" s="429">
        <f t="shared" si="9"/>
        <v>0</v>
      </c>
      <c r="Z362" s="429">
        <f t="shared" si="8"/>
        <v>0</v>
      </c>
      <c r="AA362" s="429" t="s">
        <v>1296</v>
      </c>
    </row>
    <row r="363" spans="1:27" x14ac:dyDescent="0.25">
      <c r="A363" t="s">
        <v>149</v>
      </c>
      <c r="B363" t="s">
        <v>1246</v>
      </c>
      <c r="C363" t="s">
        <v>1324</v>
      </c>
      <c r="D363" t="s">
        <v>1384</v>
      </c>
      <c r="E363" t="s">
        <v>1326</v>
      </c>
      <c r="F363" t="s">
        <v>1293</v>
      </c>
      <c r="G363" s="532">
        <v>35</v>
      </c>
      <c r="H363">
        <v>35015</v>
      </c>
      <c r="I363" t="s">
        <v>552</v>
      </c>
      <c r="J363" t="s">
        <v>1385</v>
      </c>
      <c r="K363" t="s">
        <v>1386</v>
      </c>
      <c r="L363">
        <v>0.69</v>
      </c>
      <c r="M363">
        <v>2.79</v>
      </c>
      <c r="N363">
        <v>1.45</v>
      </c>
      <c r="O363">
        <v>47.15</v>
      </c>
      <c r="P363">
        <v>0</v>
      </c>
      <c r="Q363">
        <v>0</v>
      </c>
      <c r="R363" t="s">
        <v>531</v>
      </c>
      <c r="S363" t="s">
        <v>531</v>
      </c>
      <c r="T363" t="s">
        <v>531</v>
      </c>
      <c r="U363" t="s">
        <v>531</v>
      </c>
      <c r="W363" s="429">
        <f t="shared" si="9"/>
        <v>0</v>
      </c>
      <c r="X363" s="429">
        <f t="shared" si="9"/>
        <v>0</v>
      </c>
      <c r="Y363" s="429">
        <f t="shared" si="9"/>
        <v>0</v>
      </c>
      <c r="Z363" s="429">
        <f t="shared" si="8"/>
        <v>0</v>
      </c>
      <c r="AA363" s="429" t="s">
        <v>1296</v>
      </c>
    </row>
    <row r="364" spans="1:27" x14ac:dyDescent="0.25">
      <c r="A364" t="s">
        <v>149</v>
      </c>
      <c r="B364" t="s">
        <v>1246</v>
      </c>
      <c r="C364" t="s">
        <v>1324</v>
      </c>
      <c r="D364" t="s">
        <v>1384</v>
      </c>
      <c r="E364" t="s">
        <v>1326</v>
      </c>
      <c r="F364" t="s">
        <v>1293</v>
      </c>
      <c r="G364" s="532">
        <v>35</v>
      </c>
      <c r="H364">
        <v>35015</v>
      </c>
      <c r="I364" t="s">
        <v>552</v>
      </c>
      <c r="J364" t="s">
        <v>1385</v>
      </c>
      <c r="K364" t="s">
        <v>1386</v>
      </c>
      <c r="L364">
        <v>24.4</v>
      </c>
      <c r="M364">
        <v>5.36</v>
      </c>
      <c r="N364">
        <v>23.19</v>
      </c>
      <c r="O364">
        <v>0.02</v>
      </c>
      <c r="P364">
        <v>0</v>
      </c>
      <c r="Q364">
        <v>0</v>
      </c>
      <c r="R364" t="s">
        <v>531</v>
      </c>
      <c r="S364" t="s">
        <v>531</v>
      </c>
      <c r="T364" t="s">
        <v>531</v>
      </c>
      <c r="U364" t="s">
        <v>531</v>
      </c>
      <c r="W364" s="429">
        <f t="shared" si="9"/>
        <v>0</v>
      </c>
      <c r="X364" s="429">
        <f t="shared" si="9"/>
        <v>0</v>
      </c>
      <c r="Y364" s="429">
        <f t="shared" si="9"/>
        <v>0</v>
      </c>
      <c r="Z364" s="429">
        <f t="shared" si="8"/>
        <v>0</v>
      </c>
      <c r="AA364" s="429" t="s">
        <v>1296</v>
      </c>
    </row>
    <row r="365" spans="1:27" x14ac:dyDescent="0.25">
      <c r="A365" t="s">
        <v>149</v>
      </c>
      <c r="B365" t="s">
        <v>1246</v>
      </c>
      <c r="C365" t="s">
        <v>1324</v>
      </c>
      <c r="D365" t="s">
        <v>1384</v>
      </c>
      <c r="E365" t="s">
        <v>1326</v>
      </c>
      <c r="F365" t="s">
        <v>1293</v>
      </c>
      <c r="G365" s="532">
        <v>35</v>
      </c>
      <c r="H365">
        <v>35015</v>
      </c>
      <c r="I365" t="s">
        <v>552</v>
      </c>
      <c r="J365" t="s">
        <v>1385</v>
      </c>
      <c r="K365" t="s">
        <v>1386</v>
      </c>
      <c r="L365">
        <v>24.4</v>
      </c>
      <c r="M365">
        <v>5.36</v>
      </c>
      <c r="N365">
        <v>23.19</v>
      </c>
      <c r="O365">
        <v>0.02</v>
      </c>
      <c r="P365">
        <v>0</v>
      </c>
      <c r="Q365">
        <v>0</v>
      </c>
      <c r="R365" t="s">
        <v>531</v>
      </c>
      <c r="S365" t="s">
        <v>531</v>
      </c>
      <c r="T365" t="s">
        <v>531</v>
      </c>
      <c r="U365" t="s">
        <v>531</v>
      </c>
      <c r="W365" s="429">
        <f t="shared" si="9"/>
        <v>0</v>
      </c>
      <c r="X365" s="429">
        <f t="shared" si="9"/>
        <v>0</v>
      </c>
      <c r="Y365" s="429">
        <f t="shared" si="9"/>
        <v>0</v>
      </c>
      <c r="Z365" s="429">
        <f t="shared" si="8"/>
        <v>0</v>
      </c>
      <c r="AA365" s="429" t="s">
        <v>1296</v>
      </c>
    </row>
    <row r="366" spans="1:27" x14ac:dyDescent="0.25">
      <c r="A366" t="s">
        <v>149</v>
      </c>
      <c r="B366" t="s">
        <v>1246</v>
      </c>
      <c r="C366" t="s">
        <v>1324</v>
      </c>
      <c r="D366" t="s">
        <v>1384</v>
      </c>
      <c r="E366" t="s">
        <v>1326</v>
      </c>
      <c r="F366" t="s">
        <v>1293</v>
      </c>
      <c r="G366" s="532">
        <v>35</v>
      </c>
      <c r="H366">
        <v>35015</v>
      </c>
      <c r="I366" t="s">
        <v>552</v>
      </c>
      <c r="J366" t="s">
        <v>1385</v>
      </c>
      <c r="K366" t="s">
        <v>1386</v>
      </c>
      <c r="L366">
        <v>10.6</v>
      </c>
      <c r="M366">
        <v>10.6</v>
      </c>
      <c r="N366">
        <v>32.299999999999997</v>
      </c>
      <c r="O366">
        <v>0</v>
      </c>
      <c r="P366">
        <v>0</v>
      </c>
      <c r="Q366">
        <v>0</v>
      </c>
      <c r="R366" t="s">
        <v>531</v>
      </c>
      <c r="S366" t="s">
        <v>531</v>
      </c>
      <c r="T366" t="s">
        <v>531</v>
      </c>
      <c r="U366" t="s">
        <v>531</v>
      </c>
      <c r="W366" s="429">
        <f t="shared" si="9"/>
        <v>0</v>
      </c>
      <c r="X366" s="429">
        <f t="shared" si="9"/>
        <v>0</v>
      </c>
      <c r="Y366" s="429">
        <f t="shared" si="9"/>
        <v>0</v>
      </c>
      <c r="Z366" s="429">
        <f t="shared" si="8"/>
        <v>0</v>
      </c>
      <c r="AA366" s="429" t="s">
        <v>1296</v>
      </c>
    </row>
    <row r="367" spans="1:27" x14ac:dyDescent="0.25">
      <c r="A367" t="s">
        <v>149</v>
      </c>
      <c r="B367" t="s">
        <v>1246</v>
      </c>
      <c r="C367" t="s">
        <v>1324</v>
      </c>
      <c r="D367" t="s">
        <v>1384</v>
      </c>
      <c r="E367" t="s">
        <v>1326</v>
      </c>
      <c r="F367" t="s">
        <v>1293</v>
      </c>
      <c r="G367" s="532">
        <v>35</v>
      </c>
      <c r="H367">
        <v>35015</v>
      </c>
      <c r="I367" t="s">
        <v>552</v>
      </c>
      <c r="J367" t="s">
        <v>1385</v>
      </c>
      <c r="K367" t="s">
        <v>1386</v>
      </c>
      <c r="L367">
        <v>0.5</v>
      </c>
      <c r="M367">
        <v>0</v>
      </c>
      <c r="N367">
        <v>0</v>
      </c>
      <c r="O367">
        <v>0</v>
      </c>
      <c r="P367">
        <v>0</v>
      </c>
      <c r="Q367">
        <v>0</v>
      </c>
      <c r="R367" t="s">
        <v>531</v>
      </c>
      <c r="S367" t="s">
        <v>531</v>
      </c>
      <c r="T367" t="s">
        <v>531</v>
      </c>
      <c r="U367" t="s">
        <v>531</v>
      </c>
      <c r="W367" s="429">
        <f t="shared" si="9"/>
        <v>0</v>
      </c>
      <c r="X367" s="429">
        <f t="shared" si="9"/>
        <v>0</v>
      </c>
      <c r="Y367" s="429">
        <f t="shared" si="9"/>
        <v>0</v>
      </c>
      <c r="Z367" s="429">
        <f t="shared" si="8"/>
        <v>0</v>
      </c>
      <c r="AA367" s="429" t="s">
        <v>1296</v>
      </c>
    </row>
    <row r="368" spans="1:27" x14ac:dyDescent="0.25">
      <c r="A368" t="s">
        <v>149</v>
      </c>
      <c r="B368" t="s">
        <v>1246</v>
      </c>
      <c r="C368" t="s">
        <v>1324</v>
      </c>
      <c r="D368" t="s">
        <v>1384</v>
      </c>
      <c r="E368" t="s">
        <v>1326</v>
      </c>
      <c r="F368" t="s">
        <v>1293</v>
      </c>
      <c r="G368" s="532">
        <v>35</v>
      </c>
      <c r="H368">
        <v>35015</v>
      </c>
      <c r="I368" t="s">
        <v>552</v>
      </c>
      <c r="J368" t="s">
        <v>1385</v>
      </c>
      <c r="K368" t="s">
        <v>1386</v>
      </c>
      <c r="L368">
        <v>0</v>
      </c>
      <c r="M368">
        <v>1.1000000000000001</v>
      </c>
      <c r="N368">
        <v>1.9</v>
      </c>
      <c r="O368">
        <v>42.5</v>
      </c>
      <c r="P368">
        <v>0</v>
      </c>
      <c r="Q368">
        <v>0</v>
      </c>
      <c r="R368" t="s">
        <v>531</v>
      </c>
      <c r="S368" t="s">
        <v>531</v>
      </c>
      <c r="T368" t="s">
        <v>531</v>
      </c>
      <c r="U368" t="s">
        <v>531</v>
      </c>
      <c r="W368" s="429">
        <f t="shared" si="9"/>
        <v>0</v>
      </c>
      <c r="X368" s="429">
        <f t="shared" si="9"/>
        <v>0</v>
      </c>
      <c r="Y368" s="429">
        <f t="shared" si="9"/>
        <v>0</v>
      </c>
      <c r="Z368" s="429">
        <f t="shared" si="8"/>
        <v>0</v>
      </c>
      <c r="AA368" s="429" t="s">
        <v>1296</v>
      </c>
    </row>
    <row r="369" spans="1:27" x14ac:dyDescent="0.25">
      <c r="A369" t="s">
        <v>149</v>
      </c>
      <c r="B369" t="s">
        <v>1246</v>
      </c>
      <c r="C369" t="s">
        <v>1324</v>
      </c>
      <c r="D369" t="s">
        <v>1384</v>
      </c>
      <c r="E369" t="s">
        <v>1326</v>
      </c>
      <c r="F369" t="s">
        <v>1293</v>
      </c>
      <c r="G369" s="532">
        <v>35</v>
      </c>
      <c r="H369">
        <v>35015</v>
      </c>
      <c r="I369" t="s">
        <v>552</v>
      </c>
      <c r="J369" t="s">
        <v>1385</v>
      </c>
      <c r="K369" t="s">
        <v>1386</v>
      </c>
      <c r="L369">
        <v>0</v>
      </c>
      <c r="M369">
        <v>1.1000000000000001</v>
      </c>
      <c r="N369">
        <v>1.9</v>
      </c>
      <c r="O369">
        <v>42.5</v>
      </c>
      <c r="P369">
        <v>0</v>
      </c>
      <c r="Q369">
        <v>0</v>
      </c>
      <c r="R369" t="s">
        <v>531</v>
      </c>
      <c r="S369" t="s">
        <v>531</v>
      </c>
      <c r="T369" t="s">
        <v>531</v>
      </c>
      <c r="U369" t="s">
        <v>531</v>
      </c>
      <c r="W369" s="429">
        <f t="shared" si="9"/>
        <v>0</v>
      </c>
      <c r="X369" s="429">
        <f t="shared" si="9"/>
        <v>0</v>
      </c>
      <c r="Y369" s="429">
        <f t="shared" si="9"/>
        <v>0</v>
      </c>
      <c r="Z369" s="429">
        <f t="shared" si="8"/>
        <v>0</v>
      </c>
      <c r="AA369" s="429" t="s">
        <v>1296</v>
      </c>
    </row>
    <row r="370" spans="1:27" x14ac:dyDescent="0.25">
      <c r="A370" t="s">
        <v>149</v>
      </c>
      <c r="B370" t="s">
        <v>1246</v>
      </c>
      <c r="C370" t="s">
        <v>1324</v>
      </c>
      <c r="D370" t="s">
        <v>1384</v>
      </c>
      <c r="E370" t="s">
        <v>1326</v>
      </c>
      <c r="F370" t="s">
        <v>1293</v>
      </c>
      <c r="G370" s="532">
        <v>35</v>
      </c>
      <c r="H370">
        <v>35015</v>
      </c>
      <c r="I370" t="s">
        <v>552</v>
      </c>
      <c r="J370" t="s">
        <v>1385</v>
      </c>
      <c r="K370" t="s">
        <v>1386</v>
      </c>
      <c r="L370">
        <v>0</v>
      </c>
      <c r="M370">
        <v>2.9</v>
      </c>
      <c r="N370">
        <v>0</v>
      </c>
      <c r="O370">
        <v>0</v>
      </c>
      <c r="P370">
        <v>0</v>
      </c>
      <c r="Q370">
        <v>0</v>
      </c>
      <c r="R370" t="s">
        <v>531</v>
      </c>
      <c r="S370" t="s">
        <v>531</v>
      </c>
      <c r="T370" t="s">
        <v>531</v>
      </c>
      <c r="U370" t="s">
        <v>531</v>
      </c>
      <c r="W370" s="429">
        <f t="shared" si="9"/>
        <v>0</v>
      </c>
      <c r="X370" s="429">
        <f t="shared" si="9"/>
        <v>0</v>
      </c>
      <c r="Y370" s="429">
        <f t="shared" si="9"/>
        <v>0</v>
      </c>
      <c r="Z370" s="429">
        <f t="shared" si="8"/>
        <v>0</v>
      </c>
      <c r="AA370" s="429" t="s">
        <v>1296</v>
      </c>
    </row>
    <row r="371" spans="1:27" x14ac:dyDescent="0.25">
      <c r="A371" t="s">
        <v>149</v>
      </c>
      <c r="B371" t="s">
        <v>1246</v>
      </c>
      <c r="C371" t="s">
        <v>1324</v>
      </c>
      <c r="D371" t="s">
        <v>1384</v>
      </c>
      <c r="E371" t="s">
        <v>1326</v>
      </c>
      <c r="F371" t="s">
        <v>1293</v>
      </c>
      <c r="G371" s="532">
        <v>35</v>
      </c>
      <c r="H371">
        <v>35015</v>
      </c>
      <c r="I371" t="s">
        <v>552</v>
      </c>
      <c r="J371" t="s">
        <v>1385</v>
      </c>
      <c r="K371" t="s">
        <v>1386</v>
      </c>
      <c r="L371">
        <v>0</v>
      </c>
      <c r="M371">
        <v>1.1000000000000001</v>
      </c>
      <c r="N371">
        <v>0</v>
      </c>
      <c r="O371">
        <v>0</v>
      </c>
      <c r="P371">
        <v>0</v>
      </c>
      <c r="Q371">
        <v>0</v>
      </c>
      <c r="R371" t="s">
        <v>531</v>
      </c>
      <c r="S371" t="s">
        <v>531</v>
      </c>
      <c r="T371" t="s">
        <v>531</v>
      </c>
      <c r="U371" t="s">
        <v>531</v>
      </c>
      <c r="W371" s="429">
        <f t="shared" si="9"/>
        <v>0</v>
      </c>
      <c r="X371" s="429">
        <f t="shared" si="9"/>
        <v>0</v>
      </c>
      <c r="Y371" s="429">
        <f t="shared" si="9"/>
        <v>0</v>
      </c>
      <c r="Z371" s="429">
        <f t="shared" si="8"/>
        <v>0</v>
      </c>
      <c r="AA371" s="429" t="s">
        <v>1296</v>
      </c>
    </row>
    <row r="372" spans="1:27" x14ac:dyDescent="0.25">
      <c r="A372" t="s">
        <v>149</v>
      </c>
      <c r="B372" t="s">
        <v>1246</v>
      </c>
      <c r="C372" t="s">
        <v>1324</v>
      </c>
      <c r="D372" t="s">
        <v>1384</v>
      </c>
      <c r="E372" t="s">
        <v>1326</v>
      </c>
      <c r="F372" t="s">
        <v>1293</v>
      </c>
      <c r="G372" s="532">
        <v>35</v>
      </c>
      <c r="H372">
        <v>35015</v>
      </c>
      <c r="I372" t="s">
        <v>552</v>
      </c>
      <c r="J372" t="s">
        <v>1385</v>
      </c>
      <c r="K372" t="s">
        <v>1386</v>
      </c>
      <c r="L372">
        <v>0</v>
      </c>
      <c r="M372">
        <v>1.1000000000000001</v>
      </c>
      <c r="N372">
        <v>0</v>
      </c>
      <c r="O372">
        <v>0</v>
      </c>
      <c r="P372">
        <v>0</v>
      </c>
      <c r="Q372">
        <v>0</v>
      </c>
      <c r="R372" t="s">
        <v>531</v>
      </c>
      <c r="S372" t="s">
        <v>531</v>
      </c>
      <c r="T372" t="s">
        <v>531</v>
      </c>
      <c r="U372" t="s">
        <v>531</v>
      </c>
      <c r="W372" s="429">
        <f t="shared" si="9"/>
        <v>0</v>
      </c>
      <c r="X372" s="429">
        <f t="shared" si="9"/>
        <v>0</v>
      </c>
      <c r="Y372" s="429">
        <f t="shared" si="9"/>
        <v>0</v>
      </c>
      <c r="Z372" s="429">
        <f t="shared" si="8"/>
        <v>0</v>
      </c>
      <c r="AA372" s="429" t="s">
        <v>1296</v>
      </c>
    </row>
    <row r="373" spans="1:27" x14ac:dyDescent="0.25">
      <c r="A373" t="s">
        <v>149</v>
      </c>
      <c r="B373" t="s">
        <v>1246</v>
      </c>
      <c r="C373" t="s">
        <v>1324</v>
      </c>
      <c r="D373" t="s">
        <v>1384</v>
      </c>
      <c r="E373" t="s">
        <v>1326</v>
      </c>
      <c r="F373" t="s">
        <v>1293</v>
      </c>
      <c r="G373" s="532">
        <v>35</v>
      </c>
      <c r="H373">
        <v>35015</v>
      </c>
      <c r="I373" t="s">
        <v>552</v>
      </c>
      <c r="J373" t="s">
        <v>1385</v>
      </c>
      <c r="K373" t="s">
        <v>1386</v>
      </c>
      <c r="L373">
        <v>0</v>
      </c>
      <c r="M373">
        <v>2</v>
      </c>
      <c r="N373">
        <v>0</v>
      </c>
      <c r="O373">
        <v>0</v>
      </c>
      <c r="P373">
        <v>0</v>
      </c>
      <c r="Q373">
        <v>0</v>
      </c>
      <c r="R373" t="s">
        <v>531</v>
      </c>
      <c r="S373" t="s">
        <v>531</v>
      </c>
      <c r="T373" t="s">
        <v>531</v>
      </c>
      <c r="U373" t="s">
        <v>531</v>
      </c>
      <c r="W373" s="429">
        <f t="shared" si="9"/>
        <v>0</v>
      </c>
      <c r="X373" s="429">
        <f t="shared" si="9"/>
        <v>0</v>
      </c>
      <c r="Y373" s="429">
        <f t="shared" si="9"/>
        <v>0</v>
      </c>
      <c r="Z373" s="429">
        <f t="shared" si="8"/>
        <v>0</v>
      </c>
      <c r="AA373" s="429" t="s">
        <v>1296</v>
      </c>
    </row>
    <row r="374" spans="1:27" x14ac:dyDescent="0.25">
      <c r="A374" t="s">
        <v>149</v>
      </c>
      <c r="B374" t="s">
        <v>1246</v>
      </c>
      <c r="C374" t="s">
        <v>1324</v>
      </c>
      <c r="D374" t="s">
        <v>1384</v>
      </c>
      <c r="E374" t="s">
        <v>1326</v>
      </c>
      <c r="F374" t="s">
        <v>1293</v>
      </c>
      <c r="G374" s="532">
        <v>35</v>
      </c>
      <c r="H374">
        <v>35015</v>
      </c>
      <c r="I374" t="s">
        <v>552</v>
      </c>
      <c r="J374" t="s">
        <v>1385</v>
      </c>
      <c r="K374" t="s">
        <v>1386</v>
      </c>
      <c r="L374">
        <v>0</v>
      </c>
      <c r="M374">
        <v>0</v>
      </c>
      <c r="N374">
        <v>0</v>
      </c>
      <c r="O374">
        <v>15.6</v>
      </c>
      <c r="P374">
        <v>0</v>
      </c>
      <c r="Q374">
        <v>0</v>
      </c>
      <c r="R374" t="s">
        <v>531</v>
      </c>
      <c r="S374" t="s">
        <v>531</v>
      </c>
      <c r="T374" t="s">
        <v>531</v>
      </c>
      <c r="U374" t="s">
        <v>531</v>
      </c>
      <c r="W374" s="429">
        <f t="shared" si="9"/>
        <v>0</v>
      </c>
      <c r="X374" s="429">
        <f t="shared" si="9"/>
        <v>0</v>
      </c>
      <c r="Y374" s="429">
        <f t="shared" si="9"/>
        <v>0</v>
      </c>
      <c r="Z374" s="429">
        <f t="shared" si="8"/>
        <v>0</v>
      </c>
      <c r="AA374" s="429" t="s">
        <v>1296</v>
      </c>
    </row>
    <row r="375" spans="1:27" x14ac:dyDescent="0.25">
      <c r="A375" t="s">
        <v>149</v>
      </c>
      <c r="B375" t="s">
        <v>1246</v>
      </c>
      <c r="C375" t="s">
        <v>1324</v>
      </c>
      <c r="D375" t="s">
        <v>1384</v>
      </c>
      <c r="E375" t="s">
        <v>1326</v>
      </c>
      <c r="F375" t="s">
        <v>1293</v>
      </c>
      <c r="G375" s="532">
        <v>35</v>
      </c>
      <c r="H375">
        <v>35015</v>
      </c>
      <c r="I375" t="s">
        <v>552</v>
      </c>
      <c r="J375" t="s">
        <v>1385</v>
      </c>
      <c r="K375" t="s">
        <v>1386</v>
      </c>
      <c r="L375">
        <v>0</v>
      </c>
      <c r="M375">
        <v>2.7</v>
      </c>
      <c r="N375">
        <v>0</v>
      </c>
      <c r="O375">
        <v>0</v>
      </c>
      <c r="P375">
        <v>0</v>
      </c>
      <c r="Q375">
        <v>0</v>
      </c>
      <c r="R375" t="s">
        <v>531</v>
      </c>
      <c r="S375" t="s">
        <v>531</v>
      </c>
      <c r="T375" t="s">
        <v>531</v>
      </c>
      <c r="U375" t="s">
        <v>531</v>
      </c>
      <c r="W375" s="429">
        <f t="shared" si="9"/>
        <v>0</v>
      </c>
      <c r="X375" s="429">
        <f t="shared" si="9"/>
        <v>0</v>
      </c>
      <c r="Y375" s="429">
        <f t="shared" si="9"/>
        <v>0</v>
      </c>
      <c r="Z375" s="429">
        <f t="shared" si="8"/>
        <v>0</v>
      </c>
      <c r="AA375" s="429" t="s">
        <v>1296</v>
      </c>
    </row>
    <row r="376" spans="1:27" x14ac:dyDescent="0.25">
      <c r="A376" t="s">
        <v>149</v>
      </c>
      <c r="B376" t="s">
        <v>1246</v>
      </c>
      <c r="C376" t="s">
        <v>1324</v>
      </c>
      <c r="D376" t="s">
        <v>1384</v>
      </c>
      <c r="E376" t="s">
        <v>1326</v>
      </c>
      <c r="F376" t="s">
        <v>1293</v>
      </c>
      <c r="G376" s="532">
        <v>35</v>
      </c>
      <c r="H376">
        <v>35015</v>
      </c>
      <c r="I376" t="s">
        <v>552</v>
      </c>
      <c r="J376" t="s">
        <v>1385</v>
      </c>
      <c r="K376" t="s">
        <v>1386</v>
      </c>
      <c r="L376">
        <v>0</v>
      </c>
      <c r="M376">
        <v>0</v>
      </c>
      <c r="N376">
        <v>0</v>
      </c>
      <c r="O376">
        <v>0</v>
      </c>
      <c r="P376">
        <v>0</v>
      </c>
      <c r="Q376">
        <v>0</v>
      </c>
      <c r="R376" t="s">
        <v>531</v>
      </c>
      <c r="S376" t="s">
        <v>531</v>
      </c>
      <c r="T376" t="s">
        <v>531</v>
      </c>
      <c r="U376" t="s">
        <v>531</v>
      </c>
      <c r="W376" s="429">
        <f t="shared" si="9"/>
        <v>0</v>
      </c>
      <c r="X376" s="429">
        <f t="shared" si="9"/>
        <v>0</v>
      </c>
      <c r="Y376" s="429">
        <f t="shared" si="9"/>
        <v>0</v>
      </c>
      <c r="Z376" s="429">
        <f t="shared" si="8"/>
        <v>0</v>
      </c>
      <c r="AA376" s="429" t="s">
        <v>1296</v>
      </c>
    </row>
    <row r="377" spans="1:27" x14ac:dyDescent="0.25">
      <c r="A377" t="s">
        <v>149</v>
      </c>
      <c r="B377" t="s">
        <v>1246</v>
      </c>
      <c r="C377" t="s">
        <v>1324</v>
      </c>
      <c r="D377" t="s">
        <v>1384</v>
      </c>
      <c r="E377" t="s">
        <v>1326</v>
      </c>
      <c r="F377" t="s">
        <v>1293</v>
      </c>
      <c r="G377" s="532">
        <v>35</v>
      </c>
      <c r="H377">
        <v>35015</v>
      </c>
      <c r="I377" t="s">
        <v>552</v>
      </c>
      <c r="J377" t="s">
        <v>1385</v>
      </c>
      <c r="K377" t="s">
        <v>1386</v>
      </c>
      <c r="L377">
        <v>0</v>
      </c>
      <c r="M377">
        <v>5.64</v>
      </c>
      <c r="N377">
        <v>0</v>
      </c>
      <c r="O377">
        <v>0</v>
      </c>
      <c r="P377">
        <v>0</v>
      </c>
      <c r="Q377">
        <v>0</v>
      </c>
      <c r="R377" t="s">
        <v>531</v>
      </c>
      <c r="S377" t="s">
        <v>531</v>
      </c>
      <c r="T377" t="s">
        <v>531</v>
      </c>
      <c r="U377" t="s">
        <v>531</v>
      </c>
      <c r="W377" s="429">
        <f t="shared" si="9"/>
        <v>0</v>
      </c>
      <c r="X377" s="429">
        <f t="shared" si="9"/>
        <v>0</v>
      </c>
      <c r="Y377" s="429">
        <f t="shared" si="9"/>
        <v>0</v>
      </c>
      <c r="Z377" s="429">
        <f t="shared" si="8"/>
        <v>0</v>
      </c>
      <c r="AA377" s="429" t="s">
        <v>1296</v>
      </c>
    </row>
    <row r="378" spans="1:27" x14ac:dyDescent="0.25">
      <c r="A378" t="s">
        <v>149</v>
      </c>
      <c r="B378" t="s">
        <v>1246</v>
      </c>
      <c r="C378" t="s">
        <v>1324</v>
      </c>
      <c r="D378" t="s">
        <v>1384</v>
      </c>
      <c r="E378" t="s">
        <v>1326</v>
      </c>
      <c r="F378" t="s">
        <v>1293</v>
      </c>
      <c r="G378" s="532">
        <v>35</v>
      </c>
      <c r="H378">
        <v>35015</v>
      </c>
      <c r="I378" t="s">
        <v>552</v>
      </c>
      <c r="J378" t="s">
        <v>1385</v>
      </c>
      <c r="K378" t="s">
        <v>1386</v>
      </c>
      <c r="L378">
        <v>5.33</v>
      </c>
      <c r="M378">
        <v>0</v>
      </c>
      <c r="N378">
        <v>0</v>
      </c>
      <c r="O378">
        <v>0</v>
      </c>
      <c r="P378">
        <v>0</v>
      </c>
      <c r="Q378">
        <v>0</v>
      </c>
      <c r="R378" t="s">
        <v>531</v>
      </c>
      <c r="S378" t="s">
        <v>531</v>
      </c>
      <c r="T378" t="s">
        <v>531</v>
      </c>
      <c r="U378" t="s">
        <v>531</v>
      </c>
      <c r="W378" s="429">
        <f t="shared" si="9"/>
        <v>0</v>
      </c>
      <c r="X378" s="429">
        <f t="shared" si="9"/>
        <v>0</v>
      </c>
      <c r="Y378" s="429">
        <f t="shared" si="9"/>
        <v>0</v>
      </c>
      <c r="Z378" s="429">
        <f t="shared" si="8"/>
        <v>0</v>
      </c>
      <c r="AA378" s="429" t="s">
        <v>1296</v>
      </c>
    </row>
    <row r="379" spans="1:27" x14ac:dyDescent="0.25">
      <c r="A379" t="s">
        <v>149</v>
      </c>
      <c r="B379" t="s">
        <v>1246</v>
      </c>
      <c r="C379" t="s">
        <v>1324</v>
      </c>
      <c r="D379" t="s">
        <v>1384</v>
      </c>
      <c r="E379" t="s">
        <v>1326</v>
      </c>
      <c r="F379" t="s">
        <v>1293</v>
      </c>
      <c r="G379" s="532">
        <v>35</v>
      </c>
      <c r="H379">
        <v>35015</v>
      </c>
      <c r="I379" t="s">
        <v>552</v>
      </c>
      <c r="J379" t="s">
        <v>1385</v>
      </c>
      <c r="K379" t="s">
        <v>1386</v>
      </c>
      <c r="L379">
        <v>0</v>
      </c>
      <c r="M379">
        <v>3.85</v>
      </c>
      <c r="N379">
        <v>0</v>
      </c>
      <c r="O379">
        <v>0</v>
      </c>
      <c r="P379">
        <v>0</v>
      </c>
      <c r="Q379">
        <v>0</v>
      </c>
      <c r="R379" t="s">
        <v>531</v>
      </c>
      <c r="S379" t="s">
        <v>531</v>
      </c>
      <c r="T379" t="s">
        <v>531</v>
      </c>
      <c r="U379" t="s">
        <v>531</v>
      </c>
      <c r="W379" s="429">
        <f t="shared" si="9"/>
        <v>0</v>
      </c>
      <c r="X379" s="429">
        <f t="shared" si="9"/>
        <v>0</v>
      </c>
      <c r="Y379" s="429">
        <f t="shared" si="9"/>
        <v>0</v>
      </c>
      <c r="Z379" s="429">
        <f t="shared" si="8"/>
        <v>0</v>
      </c>
      <c r="AA379" s="429" t="s">
        <v>1296</v>
      </c>
    </row>
    <row r="380" spans="1:27" x14ac:dyDescent="0.25">
      <c r="A380" t="s">
        <v>149</v>
      </c>
      <c r="B380" t="s">
        <v>1246</v>
      </c>
      <c r="C380" t="s">
        <v>1324</v>
      </c>
      <c r="D380" t="s">
        <v>1384</v>
      </c>
      <c r="E380" t="s">
        <v>1326</v>
      </c>
      <c r="F380" t="s">
        <v>1293</v>
      </c>
      <c r="G380" s="532">
        <v>35</v>
      </c>
      <c r="H380">
        <v>35015</v>
      </c>
      <c r="I380" t="s">
        <v>552</v>
      </c>
      <c r="J380" t="s">
        <v>1385</v>
      </c>
      <c r="K380" t="s">
        <v>1386</v>
      </c>
      <c r="L380">
        <v>10.14</v>
      </c>
      <c r="M380">
        <v>0.15</v>
      </c>
      <c r="N380">
        <v>15.1</v>
      </c>
      <c r="O380">
        <v>0</v>
      </c>
      <c r="P380">
        <v>0.51</v>
      </c>
      <c r="Q380">
        <v>0.51</v>
      </c>
      <c r="R380" t="s">
        <v>531</v>
      </c>
      <c r="S380" t="s">
        <v>531</v>
      </c>
      <c r="T380" t="s">
        <v>531</v>
      </c>
      <c r="U380" t="s">
        <v>531</v>
      </c>
      <c r="W380" s="429">
        <f t="shared" si="9"/>
        <v>0</v>
      </c>
      <c r="X380" s="429">
        <f t="shared" si="9"/>
        <v>0</v>
      </c>
      <c r="Y380" s="429">
        <f t="shared" si="9"/>
        <v>0</v>
      </c>
      <c r="Z380" s="429">
        <f t="shared" si="8"/>
        <v>0</v>
      </c>
      <c r="AA380" s="429" t="s">
        <v>1296</v>
      </c>
    </row>
    <row r="381" spans="1:27" x14ac:dyDescent="0.25">
      <c r="A381" t="s">
        <v>149</v>
      </c>
      <c r="B381" t="s">
        <v>1246</v>
      </c>
      <c r="C381" t="s">
        <v>1324</v>
      </c>
      <c r="D381" t="s">
        <v>1384</v>
      </c>
      <c r="E381" t="s">
        <v>1326</v>
      </c>
      <c r="F381" t="s">
        <v>1293</v>
      </c>
      <c r="G381" s="532">
        <v>35</v>
      </c>
      <c r="H381">
        <v>35015</v>
      </c>
      <c r="I381" t="s">
        <v>552</v>
      </c>
      <c r="J381" t="s">
        <v>1385</v>
      </c>
      <c r="K381" t="s">
        <v>1386</v>
      </c>
      <c r="L381">
        <v>0.32</v>
      </c>
      <c r="M381">
        <v>0.02</v>
      </c>
      <c r="N381">
        <v>0.26</v>
      </c>
      <c r="O381">
        <v>0</v>
      </c>
      <c r="P381">
        <v>0</v>
      </c>
      <c r="Q381">
        <v>0</v>
      </c>
      <c r="R381" t="s">
        <v>531</v>
      </c>
      <c r="S381" t="s">
        <v>531</v>
      </c>
      <c r="T381" t="s">
        <v>531</v>
      </c>
      <c r="U381" t="s">
        <v>531</v>
      </c>
      <c r="W381" s="429">
        <f t="shared" si="9"/>
        <v>0</v>
      </c>
      <c r="X381" s="429">
        <f t="shared" si="9"/>
        <v>0</v>
      </c>
      <c r="Y381" s="429">
        <f t="shared" si="9"/>
        <v>0</v>
      </c>
      <c r="Z381" s="429">
        <f t="shared" si="8"/>
        <v>0</v>
      </c>
      <c r="AA381" s="429" t="s">
        <v>1296</v>
      </c>
    </row>
    <row r="382" spans="1:27" x14ac:dyDescent="0.25">
      <c r="A382" t="s">
        <v>149</v>
      </c>
      <c r="B382" t="s">
        <v>1246</v>
      </c>
      <c r="C382" t="s">
        <v>1324</v>
      </c>
      <c r="D382" t="s">
        <v>1384</v>
      </c>
      <c r="E382" t="s">
        <v>1326</v>
      </c>
      <c r="F382" t="s">
        <v>1293</v>
      </c>
      <c r="G382" s="532">
        <v>35</v>
      </c>
      <c r="H382">
        <v>35015</v>
      </c>
      <c r="I382" t="s">
        <v>552</v>
      </c>
      <c r="J382" t="s">
        <v>1385</v>
      </c>
      <c r="K382" t="s">
        <v>1386</v>
      </c>
      <c r="L382">
        <v>0.11</v>
      </c>
      <c r="M382">
        <v>0.01</v>
      </c>
      <c r="N382">
        <v>0</v>
      </c>
      <c r="O382">
        <v>0</v>
      </c>
      <c r="P382">
        <v>0</v>
      </c>
      <c r="Q382">
        <v>0</v>
      </c>
      <c r="R382" t="s">
        <v>531</v>
      </c>
      <c r="S382" t="s">
        <v>531</v>
      </c>
      <c r="T382" t="s">
        <v>531</v>
      </c>
      <c r="U382" t="s">
        <v>531</v>
      </c>
      <c r="W382" s="429">
        <f t="shared" si="9"/>
        <v>0</v>
      </c>
      <c r="X382" s="429">
        <f t="shared" si="9"/>
        <v>0</v>
      </c>
      <c r="Y382" s="429">
        <f t="shared" si="9"/>
        <v>0</v>
      </c>
      <c r="Z382" s="429">
        <f t="shared" si="8"/>
        <v>0</v>
      </c>
      <c r="AA382" s="429" t="s">
        <v>1296</v>
      </c>
    </row>
    <row r="383" spans="1:27" x14ac:dyDescent="0.25">
      <c r="A383" t="s">
        <v>149</v>
      </c>
      <c r="B383" t="s">
        <v>1246</v>
      </c>
      <c r="C383" t="s">
        <v>1324</v>
      </c>
      <c r="D383" t="s">
        <v>1384</v>
      </c>
      <c r="E383" t="s">
        <v>1326</v>
      </c>
      <c r="F383" t="s">
        <v>1293</v>
      </c>
      <c r="G383" s="532">
        <v>35</v>
      </c>
      <c r="H383">
        <v>35015</v>
      </c>
      <c r="I383" t="s">
        <v>552</v>
      </c>
      <c r="J383" t="s">
        <v>1385</v>
      </c>
      <c r="K383" t="s">
        <v>1386</v>
      </c>
      <c r="L383">
        <v>0</v>
      </c>
      <c r="M383">
        <v>4.4800000000000004</v>
      </c>
      <c r="N383">
        <v>0</v>
      </c>
      <c r="O383">
        <v>0</v>
      </c>
      <c r="P383">
        <v>0</v>
      </c>
      <c r="Q383">
        <v>0</v>
      </c>
      <c r="R383" t="s">
        <v>531</v>
      </c>
      <c r="S383" t="s">
        <v>531</v>
      </c>
      <c r="T383" t="s">
        <v>531</v>
      </c>
      <c r="U383" t="s">
        <v>531</v>
      </c>
      <c r="W383" s="429">
        <f t="shared" si="9"/>
        <v>0</v>
      </c>
      <c r="X383" s="429">
        <f t="shared" si="9"/>
        <v>0</v>
      </c>
      <c r="Y383" s="429">
        <f t="shared" si="9"/>
        <v>0</v>
      </c>
      <c r="Z383" s="429">
        <f t="shared" si="8"/>
        <v>0</v>
      </c>
      <c r="AA383" s="429" t="s">
        <v>1296</v>
      </c>
    </row>
    <row r="384" spans="1:27" x14ac:dyDescent="0.25">
      <c r="A384" t="s">
        <v>149</v>
      </c>
      <c r="B384" t="s">
        <v>1246</v>
      </c>
      <c r="C384" t="s">
        <v>1324</v>
      </c>
      <c r="D384" t="s">
        <v>1384</v>
      </c>
      <c r="E384" t="s">
        <v>1326</v>
      </c>
      <c r="F384" t="s">
        <v>1293</v>
      </c>
      <c r="G384" s="532">
        <v>35</v>
      </c>
      <c r="H384">
        <v>35015</v>
      </c>
      <c r="I384" t="s">
        <v>552</v>
      </c>
      <c r="J384" t="s">
        <v>1385</v>
      </c>
      <c r="K384" t="s">
        <v>1386</v>
      </c>
      <c r="L384">
        <v>5.33</v>
      </c>
      <c r="M384">
        <v>1.46</v>
      </c>
      <c r="N384">
        <v>5.33</v>
      </c>
      <c r="O384">
        <v>0</v>
      </c>
      <c r="P384">
        <v>1.46</v>
      </c>
      <c r="Q384">
        <v>1.46</v>
      </c>
      <c r="R384" t="s">
        <v>531</v>
      </c>
      <c r="S384" t="s">
        <v>531</v>
      </c>
      <c r="T384" t="s">
        <v>531</v>
      </c>
      <c r="U384" t="s">
        <v>531</v>
      </c>
      <c r="W384" s="429">
        <f t="shared" si="9"/>
        <v>0</v>
      </c>
      <c r="X384" s="429">
        <f t="shared" si="9"/>
        <v>0</v>
      </c>
      <c r="Y384" s="429">
        <f t="shared" si="9"/>
        <v>0</v>
      </c>
      <c r="Z384" s="429">
        <f t="shared" si="8"/>
        <v>0</v>
      </c>
      <c r="AA384" s="429" t="s">
        <v>1296</v>
      </c>
    </row>
    <row r="385" spans="1:27" x14ac:dyDescent="0.25">
      <c r="A385" t="s">
        <v>149</v>
      </c>
      <c r="B385" t="s">
        <v>1246</v>
      </c>
      <c r="C385" t="s">
        <v>1324</v>
      </c>
      <c r="D385" t="s">
        <v>1384</v>
      </c>
      <c r="E385" t="s">
        <v>1326</v>
      </c>
      <c r="F385" t="s">
        <v>1293</v>
      </c>
      <c r="G385" s="532">
        <v>35</v>
      </c>
      <c r="H385">
        <v>35015</v>
      </c>
      <c r="I385" t="s">
        <v>552</v>
      </c>
      <c r="J385" t="s">
        <v>1385</v>
      </c>
      <c r="K385" t="s">
        <v>1386</v>
      </c>
      <c r="L385">
        <v>23.18</v>
      </c>
      <c r="M385">
        <v>7.73</v>
      </c>
      <c r="N385">
        <v>23.18</v>
      </c>
      <c r="O385">
        <v>0</v>
      </c>
      <c r="P385">
        <v>0</v>
      </c>
      <c r="Q385">
        <v>0</v>
      </c>
      <c r="R385" t="s">
        <v>531</v>
      </c>
      <c r="S385" t="s">
        <v>531</v>
      </c>
      <c r="T385" t="s">
        <v>531</v>
      </c>
      <c r="U385" t="s">
        <v>531</v>
      </c>
      <c r="W385" s="429">
        <f t="shared" si="9"/>
        <v>0</v>
      </c>
      <c r="X385" s="429">
        <f t="shared" si="9"/>
        <v>0</v>
      </c>
      <c r="Y385" s="429">
        <f t="shared" si="9"/>
        <v>0</v>
      </c>
      <c r="Z385" s="429">
        <f t="shared" si="8"/>
        <v>0</v>
      </c>
      <c r="AA385" s="429" t="s">
        <v>1296</v>
      </c>
    </row>
    <row r="386" spans="1:27" x14ac:dyDescent="0.25">
      <c r="A386" t="s">
        <v>149</v>
      </c>
      <c r="B386" t="s">
        <v>1246</v>
      </c>
      <c r="C386" t="s">
        <v>1324</v>
      </c>
      <c r="D386" t="s">
        <v>1384</v>
      </c>
      <c r="E386" t="s">
        <v>1326</v>
      </c>
      <c r="F386" t="s">
        <v>1293</v>
      </c>
      <c r="G386" s="532">
        <v>35</v>
      </c>
      <c r="H386">
        <v>35015</v>
      </c>
      <c r="I386" t="s">
        <v>552</v>
      </c>
      <c r="J386" t="s">
        <v>1385</v>
      </c>
      <c r="K386" t="s">
        <v>1386</v>
      </c>
      <c r="L386">
        <v>23.8</v>
      </c>
      <c r="M386">
        <v>11.9</v>
      </c>
      <c r="N386">
        <v>29.7</v>
      </c>
      <c r="O386">
        <v>0</v>
      </c>
      <c r="P386">
        <v>0.8</v>
      </c>
      <c r="Q386">
        <v>0.8</v>
      </c>
      <c r="R386" t="s">
        <v>531</v>
      </c>
      <c r="S386" t="s">
        <v>531</v>
      </c>
      <c r="T386" t="s">
        <v>531</v>
      </c>
      <c r="U386" t="s">
        <v>531</v>
      </c>
      <c r="W386" s="429">
        <f t="shared" si="9"/>
        <v>0</v>
      </c>
      <c r="X386" s="429">
        <f t="shared" si="9"/>
        <v>0</v>
      </c>
      <c r="Y386" s="429">
        <f t="shared" si="9"/>
        <v>0</v>
      </c>
      <c r="Z386" s="429">
        <f t="shared" si="8"/>
        <v>0</v>
      </c>
      <c r="AA386" s="429" t="s">
        <v>1296</v>
      </c>
    </row>
    <row r="387" spans="1:27" x14ac:dyDescent="0.25">
      <c r="A387" t="s">
        <v>149</v>
      </c>
      <c r="B387" t="s">
        <v>1246</v>
      </c>
      <c r="C387" t="s">
        <v>1324</v>
      </c>
      <c r="D387" t="s">
        <v>1384</v>
      </c>
      <c r="E387" t="s">
        <v>1326</v>
      </c>
      <c r="F387" t="s">
        <v>1293</v>
      </c>
      <c r="G387" s="532">
        <v>35</v>
      </c>
      <c r="H387">
        <v>35015</v>
      </c>
      <c r="I387" t="s">
        <v>552</v>
      </c>
      <c r="J387" t="s">
        <v>1385</v>
      </c>
      <c r="K387" t="s">
        <v>1386</v>
      </c>
      <c r="L387">
        <v>0</v>
      </c>
      <c r="M387">
        <v>3.4</v>
      </c>
      <c r="N387">
        <v>0</v>
      </c>
      <c r="O387">
        <v>0</v>
      </c>
      <c r="P387">
        <v>0</v>
      </c>
      <c r="Q387">
        <v>0</v>
      </c>
      <c r="R387" t="s">
        <v>531</v>
      </c>
      <c r="S387" t="s">
        <v>531</v>
      </c>
      <c r="T387" t="s">
        <v>531</v>
      </c>
      <c r="U387" t="s">
        <v>531</v>
      </c>
      <c r="W387" s="429">
        <f t="shared" si="9"/>
        <v>0</v>
      </c>
      <c r="X387" s="429">
        <f t="shared" si="9"/>
        <v>0</v>
      </c>
      <c r="Y387" s="429">
        <f t="shared" si="9"/>
        <v>0</v>
      </c>
      <c r="Z387" s="429">
        <f t="shared" si="8"/>
        <v>0</v>
      </c>
      <c r="AA387" s="429" t="s">
        <v>1296</v>
      </c>
    </row>
    <row r="388" spans="1:27" x14ac:dyDescent="0.25">
      <c r="A388" t="s">
        <v>149</v>
      </c>
      <c r="B388" t="s">
        <v>1246</v>
      </c>
      <c r="C388" t="s">
        <v>1324</v>
      </c>
      <c r="D388" t="s">
        <v>1384</v>
      </c>
      <c r="E388" t="s">
        <v>1326</v>
      </c>
      <c r="F388" t="s">
        <v>1293</v>
      </c>
      <c r="G388" s="532">
        <v>35</v>
      </c>
      <c r="H388">
        <v>35015</v>
      </c>
      <c r="I388" t="s">
        <v>552</v>
      </c>
      <c r="J388" t="s">
        <v>1385</v>
      </c>
      <c r="K388" t="s">
        <v>1386</v>
      </c>
      <c r="L388">
        <v>0</v>
      </c>
      <c r="M388">
        <v>2.2999999999999998</v>
      </c>
      <c r="N388">
        <v>0</v>
      </c>
      <c r="O388">
        <v>0</v>
      </c>
      <c r="P388">
        <v>0</v>
      </c>
      <c r="Q388">
        <v>0</v>
      </c>
      <c r="R388" t="s">
        <v>531</v>
      </c>
      <c r="S388" t="s">
        <v>531</v>
      </c>
      <c r="T388" t="s">
        <v>531</v>
      </c>
      <c r="U388" t="s">
        <v>531</v>
      </c>
      <c r="W388" s="429">
        <f t="shared" si="9"/>
        <v>0</v>
      </c>
      <c r="X388" s="429">
        <f t="shared" si="9"/>
        <v>0</v>
      </c>
      <c r="Y388" s="429">
        <f t="shared" si="9"/>
        <v>0</v>
      </c>
      <c r="Z388" s="429">
        <f t="shared" si="8"/>
        <v>0</v>
      </c>
      <c r="AA388" s="429" t="s">
        <v>1296</v>
      </c>
    </row>
    <row r="389" spans="1:27" x14ac:dyDescent="0.25">
      <c r="A389" t="s">
        <v>149</v>
      </c>
      <c r="B389" t="s">
        <v>1246</v>
      </c>
      <c r="C389" t="s">
        <v>1324</v>
      </c>
      <c r="D389" t="s">
        <v>1384</v>
      </c>
      <c r="E389" t="s">
        <v>1326</v>
      </c>
      <c r="F389" t="s">
        <v>1293</v>
      </c>
      <c r="G389" s="532">
        <v>35</v>
      </c>
      <c r="H389">
        <v>35015</v>
      </c>
      <c r="I389" t="s">
        <v>552</v>
      </c>
      <c r="J389" t="s">
        <v>1385</v>
      </c>
      <c r="K389" t="s">
        <v>1386</v>
      </c>
      <c r="L389">
        <v>0</v>
      </c>
      <c r="M389">
        <v>2.5</v>
      </c>
      <c r="N389">
        <v>0</v>
      </c>
      <c r="O389">
        <v>0</v>
      </c>
      <c r="P389">
        <v>0</v>
      </c>
      <c r="Q389">
        <v>0</v>
      </c>
      <c r="R389" t="s">
        <v>531</v>
      </c>
      <c r="S389" t="s">
        <v>531</v>
      </c>
      <c r="T389" t="s">
        <v>531</v>
      </c>
      <c r="U389" t="s">
        <v>531</v>
      </c>
      <c r="W389" s="429">
        <f t="shared" si="9"/>
        <v>0</v>
      </c>
      <c r="X389" s="429">
        <f t="shared" si="9"/>
        <v>0</v>
      </c>
      <c r="Y389" s="429">
        <f t="shared" si="9"/>
        <v>0</v>
      </c>
      <c r="Z389" s="429">
        <f t="shared" si="8"/>
        <v>0</v>
      </c>
      <c r="AA389" s="429" t="s">
        <v>1296</v>
      </c>
    </row>
    <row r="390" spans="1:27" x14ac:dyDescent="0.25">
      <c r="A390" t="s">
        <v>149</v>
      </c>
      <c r="B390" t="s">
        <v>1246</v>
      </c>
      <c r="C390" t="s">
        <v>1324</v>
      </c>
      <c r="D390" t="s">
        <v>1384</v>
      </c>
      <c r="E390" t="s">
        <v>1326</v>
      </c>
      <c r="F390" t="s">
        <v>1293</v>
      </c>
      <c r="G390" s="532">
        <v>35</v>
      </c>
      <c r="H390">
        <v>35015</v>
      </c>
      <c r="I390" t="s">
        <v>552</v>
      </c>
      <c r="J390" t="s">
        <v>1385</v>
      </c>
      <c r="K390" t="s">
        <v>1386</v>
      </c>
      <c r="L390">
        <v>15.4</v>
      </c>
      <c r="M390">
        <v>7.7</v>
      </c>
      <c r="N390">
        <v>19.3</v>
      </c>
      <c r="O390">
        <v>0</v>
      </c>
      <c r="P390">
        <v>0.5</v>
      </c>
      <c r="Q390">
        <v>0.5</v>
      </c>
      <c r="R390" t="s">
        <v>531</v>
      </c>
      <c r="S390" t="s">
        <v>531</v>
      </c>
      <c r="T390" t="s">
        <v>531</v>
      </c>
      <c r="U390" t="s">
        <v>531</v>
      </c>
      <c r="W390" s="429">
        <f t="shared" si="9"/>
        <v>0</v>
      </c>
      <c r="X390" s="429">
        <f t="shared" si="9"/>
        <v>0</v>
      </c>
      <c r="Y390" s="429">
        <f t="shared" si="9"/>
        <v>0</v>
      </c>
      <c r="Z390" s="429">
        <f t="shared" si="8"/>
        <v>0</v>
      </c>
      <c r="AA390" s="429" t="s">
        <v>1296</v>
      </c>
    </row>
    <row r="391" spans="1:27" x14ac:dyDescent="0.25">
      <c r="A391" t="s">
        <v>149</v>
      </c>
      <c r="B391" t="s">
        <v>1246</v>
      </c>
      <c r="C391" t="s">
        <v>1324</v>
      </c>
      <c r="D391" t="s">
        <v>1384</v>
      </c>
      <c r="E391" t="s">
        <v>1326</v>
      </c>
      <c r="F391" t="s">
        <v>1293</v>
      </c>
      <c r="G391" s="532">
        <v>35</v>
      </c>
      <c r="H391">
        <v>35015</v>
      </c>
      <c r="I391" t="s">
        <v>552</v>
      </c>
      <c r="J391" t="s">
        <v>1385</v>
      </c>
      <c r="K391" t="s">
        <v>1386</v>
      </c>
      <c r="L391">
        <v>14.1</v>
      </c>
      <c r="M391">
        <v>7.1</v>
      </c>
      <c r="N391">
        <v>17.600000000000001</v>
      </c>
      <c r="O391">
        <v>0</v>
      </c>
      <c r="P391">
        <v>0.5</v>
      </c>
      <c r="Q391">
        <v>0.5</v>
      </c>
      <c r="R391" t="s">
        <v>531</v>
      </c>
      <c r="S391" t="s">
        <v>531</v>
      </c>
      <c r="T391" t="s">
        <v>531</v>
      </c>
      <c r="U391" t="s">
        <v>531</v>
      </c>
      <c r="W391" s="429">
        <f t="shared" si="9"/>
        <v>0</v>
      </c>
      <c r="X391" s="429">
        <f t="shared" si="9"/>
        <v>0</v>
      </c>
      <c r="Y391" s="429">
        <f t="shared" si="9"/>
        <v>0</v>
      </c>
      <c r="Z391" s="429">
        <f t="shared" si="8"/>
        <v>0</v>
      </c>
      <c r="AA391" s="429" t="s">
        <v>1296</v>
      </c>
    </row>
    <row r="392" spans="1:27" x14ac:dyDescent="0.25">
      <c r="A392" t="s">
        <v>149</v>
      </c>
      <c r="B392" t="s">
        <v>1246</v>
      </c>
      <c r="C392" t="s">
        <v>1324</v>
      </c>
      <c r="D392" t="s">
        <v>1384</v>
      </c>
      <c r="E392" t="s">
        <v>1326</v>
      </c>
      <c r="F392" t="s">
        <v>1293</v>
      </c>
      <c r="G392" s="532">
        <v>35</v>
      </c>
      <c r="H392">
        <v>35015</v>
      </c>
      <c r="I392" t="s">
        <v>552</v>
      </c>
      <c r="J392" t="s">
        <v>1385</v>
      </c>
      <c r="K392" t="s">
        <v>1386</v>
      </c>
      <c r="L392">
        <v>0</v>
      </c>
      <c r="M392">
        <v>7.7</v>
      </c>
      <c r="N392">
        <v>0</v>
      </c>
      <c r="O392">
        <v>0</v>
      </c>
      <c r="P392">
        <v>0</v>
      </c>
      <c r="Q392">
        <v>0</v>
      </c>
      <c r="R392" t="s">
        <v>531</v>
      </c>
      <c r="S392" t="s">
        <v>531</v>
      </c>
      <c r="T392" t="s">
        <v>531</v>
      </c>
      <c r="U392" t="s">
        <v>531</v>
      </c>
      <c r="W392" s="429">
        <f t="shared" si="9"/>
        <v>0</v>
      </c>
      <c r="X392" s="429">
        <f t="shared" si="9"/>
        <v>0</v>
      </c>
      <c r="Y392" s="429">
        <f t="shared" si="9"/>
        <v>0</v>
      </c>
      <c r="Z392" s="429">
        <f t="shared" si="8"/>
        <v>0</v>
      </c>
      <c r="AA392" s="429" t="s">
        <v>1296</v>
      </c>
    </row>
    <row r="393" spans="1:27" x14ac:dyDescent="0.25">
      <c r="A393" t="s">
        <v>149</v>
      </c>
      <c r="B393" t="s">
        <v>1246</v>
      </c>
      <c r="C393" t="s">
        <v>1324</v>
      </c>
      <c r="D393" t="s">
        <v>1384</v>
      </c>
      <c r="E393" t="s">
        <v>1326</v>
      </c>
      <c r="F393" t="s">
        <v>1293</v>
      </c>
      <c r="G393" s="532">
        <v>35</v>
      </c>
      <c r="H393">
        <v>35015</v>
      </c>
      <c r="I393" t="s">
        <v>552</v>
      </c>
      <c r="J393" t="s">
        <v>1385</v>
      </c>
      <c r="K393" t="s">
        <v>1386</v>
      </c>
      <c r="L393">
        <v>0</v>
      </c>
      <c r="M393">
        <v>3.4</v>
      </c>
      <c r="N393">
        <v>0</v>
      </c>
      <c r="O393">
        <v>0</v>
      </c>
      <c r="P393">
        <v>0</v>
      </c>
      <c r="Q393">
        <v>0</v>
      </c>
      <c r="R393" t="s">
        <v>531</v>
      </c>
      <c r="S393" t="s">
        <v>531</v>
      </c>
      <c r="T393" t="s">
        <v>531</v>
      </c>
      <c r="U393" t="s">
        <v>531</v>
      </c>
      <c r="W393" s="429">
        <f t="shared" si="9"/>
        <v>0</v>
      </c>
      <c r="X393" s="429">
        <f t="shared" si="9"/>
        <v>0</v>
      </c>
      <c r="Y393" s="429">
        <f t="shared" si="9"/>
        <v>0</v>
      </c>
      <c r="Z393" s="429">
        <f t="shared" si="8"/>
        <v>0</v>
      </c>
      <c r="AA393" s="429" t="s">
        <v>1296</v>
      </c>
    </row>
    <row r="394" spans="1:27" x14ac:dyDescent="0.25">
      <c r="A394" t="s">
        <v>149</v>
      </c>
      <c r="B394" t="s">
        <v>1246</v>
      </c>
      <c r="C394" t="s">
        <v>1324</v>
      </c>
      <c r="D394" t="s">
        <v>1384</v>
      </c>
      <c r="E394" t="s">
        <v>1326</v>
      </c>
      <c r="F394" t="s">
        <v>1293</v>
      </c>
      <c r="G394" s="532">
        <v>35</v>
      </c>
      <c r="H394">
        <v>35015</v>
      </c>
      <c r="I394" t="s">
        <v>552</v>
      </c>
      <c r="J394" t="s">
        <v>1385</v>
      </c>
      <c r="K394" t="s">
        <v>1386</v>
      </c>
      <c r="L394">
        <v>15.5</v>
      </c>
      <c r="M394">
        <v>7.7</v>
      </c>
      <c r="N394">
        <v>19.3</v>
      </c>
      <c r="O394">
        <v>0</v>
      </c>
      <c r="P394">
        <v>0.5</v>
      </c>
      <c r="Q394">
        <v>0.5</v>
      </c>
      <c r="R394" t="s">
        <v>531</v>
      </c>
      <c r="S394" t="s">
        <v>531</v>
      </c>
      <c r="T394" t="s">
        <v>531</v>
      </c>
      <c r="U394" t="s">
        <v>531</v>
      </c>
      <c r="W394" s="429">
        <f t="shared" si="9"/>
        <v>0</v>
      </c>
      <c r="X394" s="429">
        <f t="shared" si="9"/>
        <v>0</v>
      </c>
      <c r="Y394" s="429">
        <f t="shared" si="9"/>
        <v>0</v>
      </c>
      <c r="Z394" s="429">
        <f t="shared" si="8"/>
        <v>0</v>
      </c>
      <c r="AA394" s="429" t="s">
        <v>1296</v>
      </c>
    </row>
    <row r="395" spans="1:27" x14ac:dyDescent="0.25">
      <c r="A395" t="s">
        <v>149</v>
      </c>
      <c r="B395" t="s">
        <v>1246</v>
      </c>
      <c r="C395" t="s">
        <v>1324</v>
      </c>
      <c r="D395" t="s">
        <v>1384</v>
      </c>
      <c r="E395" t="s">
        <v>1326</v>
      </c>
      <c r="F395" t="s">
        <v>1293</v>
      </c>
      <c r="G395" s="532">
        <v>35</v>
      </c>
      <c r="H395">
        <v>35015</v>
      </c>
      <c r="I395" t="s">
        <v>552</v>
      </c>
      <c r="J395" t="s">
        <v>1385</v>
      </c>
      <c r="K395" t="s">
        <v>1386</v>
      </c>
      <c r="L395">
        <v>0</v>
      </c>
      <c r="M395">
        <v>5.7</v>
      </c>
      <c r="N395">
        <v>0</v>
      </c>
      <c r="O395">
        <v>0</v>
      </c>
      <c r="P395">
        <v>0</v>
      </c>
      <c r="Q395">
        <v>0</v>
      </c>
      <c r="R395" t="s">
        <v>531</v>
      </c>
      <c r="S395" t="s">
        <v>531</v>
      </c>
      <c r="T395" t="s">
        <v>531</v>
      </c>
      <c r="U395" t="s">
        <v>531</v>
      </c>
      <c r="W395" s="429">
        <f t="shared" si="9"/>
        <v>0</v>
      </c>
      <c r="X395" s="429">
        <f t="shared" si="9"/>
        <v>0</v>
      </c>
      <c r="Y395" s="429">
        <f t="shared" si="9"/>
        <v>0</v>
      </c>
      <c r="Z395" s="429">
        <f t="shared" si="8"/>
        <v>0</v>
      </c>
      <c r="AA395" s="429" t="s">
        <v>1296</v>
      </c>
    </row>
    <row r="396" spans="1:27" x14ac:dyDescent="0.25">
      <c r="A396" t="s">
        <v>149</v>
      </c>
      <c r="B396" t="s">
        <v>1246</v>
      </c>
      <c r="C396" t="s">
        <v>1324</v>
      </c>
      <c r="D396" t="s">
        <v>1384</v>
      </c>
      <c r="E396" t="s">
        <v>1326</v>
      </c>
      <c r="F396" t="s">
        <v>1293</v>
      </c>
      <c r="G396" s="532">
        <v>35</v>
      </c>
      <c r="H396">
        <v>35015</v>
      </c>
      <c r="I396" t="s">
        <v>552</v>
      </c>
      <c r="J396" t="s">
        <v>1385</v>
      </c>
      <c r="K396" t="s">
        <v>1386</v>
      </c>
      <c r="L396">
        <v>0</v>
      </c>
      <c r="M396">
        <v>1.5</v>
      </c>
      <c r="N396">
        <v>0</v>
      </c>
      <c r="O396">
        <v>0</v>
      </c>
      <c r="P396">
        <v>0</v>
      </c>
      <c r="Q396">
        <v>0</v>
      </c>
      <c r="R396" t="s">
        <v>531</v>
      </c>
      <c r="S396" t="s">
        <v>531</v>
      </c>
      <c r="T396" t="s">
        <v>531</v>
      </c>
      <c r="U396" t="s">
        <v>531</v>
      </c>
      <c r="W396" s="429">
        <f t="shared" si="9"/>
        <v>0</v>
      </c>
      <c r="X396" s="429">
        <f t="shared" si="9"/>
        <v>0</v>
      </c>
      <c r="Y396" s="429">
        <f t="shared" si="9"/>
        <v>0</v>
      </c>
      <c r="Z396" s="429">
        <f t="shared" si="8"/>
        <v>0</v>
      </c>
      <c r="AA396" s="429" t="s">
        <v>1296</v>
      </c>
    </row>
    <row r="397" spans="1:27" x14ac:dyDescent="0.25">
      <c r="A397" t="s">
        <v>149</v>
      </c>
      <c r="B397" t="s">
        <v>1246</v>
      </c>
      <c r="C397" t="s">
        <v>1324</v>
      </c>
      <c r="D397" t="s">
        <v>1384</v>
      </c>
      <c r="E397" t="s">
        <v>1326</v>
      </c>
      <c r="F397" t="s">
        <v>1293</v>
      </c>
      <c r="G397" s="532">
        <v>35</v>
      </c>
      <c r="H397">
        <v>35015</v>
      </c>
      <c r="I397" t="s">
        <v>552</v>
      </c>
      <c r="J397" t="s">
        <v>1385</v>
      </c>
      <c r="K397" t="s">
        <v>1386</v>
      </c>
      <c r="L397">
        <v>21.1</v>
      </c>
      <c r="M397">
        <v>7</v>
      </c>
      <c r="N397">
        <v>4.7</v>
      </c>
      <c r="O397">
        <v>0</v>
      </c>
      <c r="P397">
        <v>0.6</v>
      </c>
      <c r="Q397">
        <v>0.6</v>
      </c>
      <c r="R397" t="s">
        <v>531</v>
      </c>
      <c r="S397" t="s">
        <v>531</v>
      </c>
      <c r="T397" t="s">
        <v>531</v>
      </c>
      <c r="U397" t="s">
        <v>531</v>
      </c>
      <c r="W397" s="429">
        <f t="shared" si="9"/>
        <v>0</v>
      </c>
      <c r="X397" s="429">
        <f t="shared" si="9"/>
        <v>0</v>
      </c>
      <c r="Y397" s="429">
        <f t="shared" si="9"/>
        <v>0</v>
      </c>
      <c r="Z397" s="429">
        <f t="shared" si="8"/>
        <v>0</v>
      </c>
      <c r="AA397" s="429" t="s">
        <v>1296</v>
      </c>
    </row>
    <row r="398" spans="1:27" x14ac:dyDescent="0.25">
      <c r="A398" t="s">
        <v>149</v>
      </c>
      <c r="B398" t="s">
        <v>1246</v>
      </c>
      <c r="C398" t="s">
        <v>1324</v>
      </c>
      <c r="D398" t="s">
        <v>1384</v>
      </c>
      <c r="E398" t="s">
        <v>1326</v>
      </c>
      <c r="F398" t="s">
        <v>1293</v>
      </c>
      <c r="G398" s="532">
        <v>35</v>
      </c>
      <c r="H398">
        <v>35015</v>
      </c>
      <c r="I398" t="s">
        <v>552</v>
      </c>
      <c r="J398" t="s">
        <v>1385</v>
      </c>
      <c r="K398" t="s">
        <v>1386</v>
      </c>
      <c r="L398">
        <v>23.8</v>
      </c>
      <c r="M398">
        <v>4.2</v>
      </c>
      <c r="N398">
        <v>35.700000000000003</v>
      </c>
      <c r="O398">
        <v>0</v>
      </c>
      <c r="P398">
        <v>0.9</v>
      </c>
      <c r="Q398">
        <v>0.9</v>
      </c>
      <c r="R398" t="s">
        <v>531</v>
      </c>
      <c r="S398" t="s">
        <v>531</v>
      </c>
      <c r="T398" t="s">
        <v>531</v>
      </c>
      <c r="U398" t="s">
        <v>531</v>
      </c>
      <c r="W398" s="429">
        <f t="shared" si="9"/>
        <v>0</v>
      </c>
      <c r="X398" s="429">
        <f t="shared" si="9"/>
        <v>0</v>
      </c>
      <c r="Y398" s="429">
        <f t="shared" si="9"/>
        <v>0</v>
      </c>
      <c r="Z398" s="429">
        <f t="shared" si="8"/>
        <v>0</v>
      </c>
      <c r="AA398" s="429" t="s">
        <v>1296</v>
      </c>
    </row>
    <row r="399" spans="1:27" x14ac:dyDescent="0.25">
      <c r="A399" t="s">
        <v>149</v>
      </c>
      <c r="B399" t="s">
        <v>1246</v>
      </c>
      <c r="C399" t="s">
        <v>1324</v>
      </c>
      <c r="D399" t="s">
        <v>1384</v>
      </c>
      <c r="E399" t="s">
        <v>1326</v>
      </c>
      <c r="F399" t="s">
        <v>1293</v>
      </c>
      <c r="G399" s="532">
        <v>35</v>
      </c>
      <c r="H399">
        <v>35015</v>
      </c>
      <c r="I399" t="s">
        <v>552</v>
      </c>
      <c r="J399" t="s">
        <v>1385</v>
      </c>
      <c r="K399" t="s">
        <v>1386</v>
      </c>
      <c r="L399">
        <v>0</v>
      </c>
      <c r="M399">
        <v>0.5</v>
      </c>
      <c r="N399">
        <v>0</v>
      </c>
      <c r="O399">
        <v>0</v>
      </c>
      <c r="P399">
        <v>0</v>
      </c>
      <c r="Q399">
        <v>0</v>
      </c>
      <c r="R399" t="s">
        <v>531</v>
      </c>
      <c r="S399" t="s">
        <v>531</v>
      </c>
      <c r="T399" t="s">
        <v>531</v>
      </c>
      <c r="U399" t="s">
        <v>531</v>
      </c>
      <c r="W399" s="429">
        <f t="shared" si="9"/>
        <v>0</v>
      </c>
      <c r="X399" s="429">
        <f t="shared" si="9"/>
        <v>0</v>
      </c>
      <c r="Y399" s="429">
        <f t="shared" si="9"/>
        <v>0</v>
      </c>
      <c r="Z399" s="429">
        <f t="shared" si="8"/>
        <v>0</v>
      </c>
      <c r="AA399" s="429" t="s">
        <v>1296</v>
      </c>
    </row>
    <row r="400" spans="1:27" x14ac:dyDescent="0.25">
      <c r="A400" t="s">
        <v>149</v>
      </c>
      <c r="B400" t="s">
        <v>1246</v>
      </c>
      <c r="C400" t="s">
        <v>1324</v>
      </c>
      <c r="D400" t="s">
        <v>1384</v>
      </c>
      <c r="E400" t="s">
        <v>1326</v>
      </c>
      <c r="F400" t="s">
        <v>1293</v>
      </c>
      <c r="G400" s="532">
        <v>35</v>
      </c>
      <c r="H400">
        <v>35015</v>
      </c>
      <c r="I400" t="s">
        <v>552</v>
      </c>
      <c r="J400" t="s">
        <v>1385</v>
      </c>
      <c r="K400" t="s">
        <v>1386</v>
      </c>
      <c r="L400">
        <v>0</v>
      </c>
      <c r="M400">
        <v>4</v>
      </c>
      <c r="N400">
        <v>0</v>
      </c>
      <c r="O400">
        <v>0</v>
      </c>
      <c r="P400">
        <v>0</v>
      </c>
      <c r="Q400">
        <v>0</v>
      </c>
      <c r="R400" t="s">
        <v>531</v>
      </c>
      <c r="S400" t="s">
        <v>531</v>
      </c>
      <c r="T400" t="s">
        <v>531</v>
      </c>
      <c r="U400" t="s">
        <v>531</v>
      </c>
      <c r="W400" s="429">
        <f t="shared" si="9"/>
        <v>0</v>
      </c>
      <c r="X400" s="429">
        <f t="shared" si="9"/>
        <v>0</v>
      </c>
      <c r="Y400" s="429">
        <f t="shared" si="9"/>
        <v>0</v>
      </c>
      <c r="Z400" s="429">
        <f t="shared" si="8"/>
        <v>0</v>
      </c>
      <c r="AA400" s="429" t="s">
        <v>1296</v>
      </c>
    </row>
    <row r="401" spans="1:27" x14ac:dyDescent="0.25">
      <c r="A401" t="s">
        <v>149</v>
      </c>
      <c r="B401" t="s">
        <v>1246</v>
      </c>
      <c r="C401" t="s">
        <v>1324</v>
      </c>
      <c r="D401" t="s">
        <v>1384</v>
      </c>
      <c r="E401" t="s">
        <v>1326</v>
      </c>
      <c r="F401" t="s">
        <v>1293</v>
      </c>
      <c r="G401" s="532">
        <v>35</v>
      </c>
      <c r="H401">
        <v>35015</v>
      </c>
      <c r="I401" t="s">
        <v>552</v>
      </c>
      <c r="J401" t="s">
        <v>1385</v>
      </c>
      <c r="K401" t="s">
        <v>1386</v>
      </c>
      <c r="L401">
        <v>23.8</v>
      </c>
      <c r="M401">
        <v>4.2</v>
      </c>
      <c r="N401">
        <v>35.700000000000003</v>
      </c>
      <c r="O401">
        <v>0</v>
      </c>
      <c r="P401">
        <v>0.9</v>
      </c>
      <c r="Q401">
        <v>0.9</v>
      </c>
      <c r="R401" t="s">
        <v>531</v>
      </c>
      <c r="S401" t="s">
        <v>531</v>
      </c>
      <c r="T401" t="s">
        <v>531</v>
      </c>
      <c r="U401" t="s">
        <v>531</v>
      </c>
      <c r="W401" s="429">
        <f t="shared" si="9"/>
        <v>0</v>
      </c>
      <c r="X401" s="429">
        <f t="shared" si="9"/>
        <v>0</v>
      </c>
      <c r="Y401" s="429">
        <f t="shared" si="9"/>
        <v>0</v>
      </c>
      <c r="Z401" s="429">
        <f t="shared" si="8"/>
        <v>0</v>
      </c>
      <c r="AA401" s="429" t="s">
        <v>1296</v>
      </c>
    </row>
    <row r="402" spans="1:27" x14ac:dyDescent="0.25">
      <c r="A402" t="s">
        <v>149</v>
      </c>
      <c r="B402" t="s">
        <v>1246</v>
      </c>
      <c r="C402" t="s">
        <v>1324</v>
      </c>
      <c r="D402" t="s">
        <v>1384</v>
      </c>
      <c r="E402" t="s">
        <v>1326</v>
      </c>
      <c r="F402" t="s">
        <v>1293</v>
      </c>
      <c r="G402" s="532">
        <v>35</v>
      </c>
      <c r="H402">
        <v>35015</v>
      </c>
      <c r="I402" t="s">
        <v>552</v>
      </c>
      <c r="J402" t="s">
        <v>1385</v>
      </c>
      <c r="K402" t="s">
        <v>1386</v>
      </c>
      <c r="L402">
        <v>0</v>
      </c>
      <c r="M402">
        <v>0.6</v>
      </c>
      <c r="N402">
        <v>0</v>
      </c>
      <c r="O402">
        <v>0</v>
      </c>
      <c r="P402">
        <v>0</v>
      </c>
      <c r="Q402">
        <v>0</v>
      </c>
      <c r="R402" t="s">
        <v>531</v>
      </c>
      <c r="S402" t="s">
        <v>531</v>
      </c>
      <c r="T402" t="s">
        <v>531</v>
      </c>
      <c r="U402" t="s">
        <v>531</v>
      </c>
      <c r="W402" s="429">
        <f t="shared" si="9"/>
        <v>0</v>
      </c>
      <c r="X402" s="429">
        <f t="shared" si="9"/>
        <v>0</v>
      </c>
      <c r="Y402" s="429">
        <f t="shared" si="9"/>
        <v>0</v>
      </c>
      <c r="Z402" s="429">
        <f t="shared" si="8"/>
        <v>0</v>
      </c>
      <c r="AA402" s="429" t="s">
        <v>1296</v>
      </c>
    </row>
    <row r="403" spans="1:27" x14ac:dyDescent="0.25">
      <c r="A403" t="s">
        <v>149</v>
      </c>
      <c r="B403" t="s">
        <v>1246</v>
      </c>
      <c r="C403" t="s">
        <v>1324</v>
      </c>
      <c r="D403" t="s">
        <v>1384</v>
      </c>
      <c r="E403" t="s">
        <v>1326</v>
      </c>
      <c r="F403" t="s">
        <v>1293</v>
      </c>
      <c r="G403" s="532">
        <v>35</v>
      </c>
      <c r="H403">
        <v>35015</v>
      </c>
      <c r="I403" t="s">
        <v>552</v>
      </c>
      <c r="J403" t="s">
        <v>1385</v>
      </c>
      <c r="K403" t="s">
        <v>1386</v>
      </c>
      <c r="L403">
        <v>19.5</v>
      </c>
      <c r="M403">
        <v>5.0999999999999996</v>
      </c>
      <c r="N403">
        <v>24.6</v>
      </c>
      <c r="O403">
        <v>0</v>
      </c>
      <c r="P403">
        <v>0</v>
      </c>
      <c r="Q403">
        <v>0</v>
      </c>
      <c r="R403" t="s">
        <v>531</v>
      </c>
      <c r="S403" t="s">
        <v>531</v>
      </c>
      <c r="T403" t="s">
        <v>531</v>
      </c>
      <c r="U403" t="s">
        <v>531</v>
      </c>
      <c r="W403" s="429">
        <f t="shared" si="9"/>
        <v>0</v>
      </c>
      <c r="X403" s="429">
        <f t="shared" si="9"/>
        <v>0</v>
      </c>
      <c r="Y403" s="429">
        <f t="shared" si="9"/>
        <v>0</v>
      </c>
      <c r="Z403" s="429">
        <f t="shared" si="8"/>
        <v>0</v>
      </c>
      <c r="AA403" s="429" t="s">
        <v>1296</v>
      </c>
    </row>
    <row r="404" spans="1:27" x14ac:dyDescent="0.25">
      <c r="A404" t="s">
        <v>149</v>
      </c>
      <c r="B404" t="s">
        <v>1246</v>
      </c>
      <c r="C404" t="s">
        <v>1324</v>
      </c>
      <c r="D404" t="s">
        <v>1384</v>
      </c>
      <c r="E404" t="s">
        <v>1326</v>
      </c>
      <c r="F404" t="s">
        <v>1293</v>
      </c>
      <c r="G404" s="532">
        <v>35</v>
      </c>
      <c r="H404">
        <v>35015</v>
      </c>
      <c r="I404" t="s">
        <v>552</v>
      </c>
      <c r="J404" t="s">
        <v>1385</v>
      </c>
      <c r="K404" t="s">
        <v>1386</v>
      </c>
      <c r="L404">
        <v>0</v>
      </c>
      <c r="M404">
        <v>5.3</v>
      </c>
      <c r="N404">
        <v>0</v>
      </c>
      <c r="O404">
        <v>0</v>
      </c>
      <c r="P404">
        <v>0</v>
      </c>
      <c r="Q404">
        <v>0</v>
      </c>
      <c r="R404" t="s">
        <v>531</v>
      </c>
      <c r="S404" t="s">
        <v>531</v>
      </c>
      <c r="T404" t="s">
        <v>531</v>
      </c>
      <c r="U404" t="s">
        <v>531</v>
      </c>
      <c r="W404" s="429">
        <f t="shared" si="9"/>
        <v>0</v>
      </c>
      <c r="X404" s="429">
        <f t="shared" si="9"/>
        <v>0</v>
      </c>
      <c r="Y404" s="429">
        <f t="shared" si="9"/>
        <v>0</v>
      </c>
      <c r="Z404" s="429">
        <f t="shared" si="8"/>
        <v>0</v>
      </c>
      <c r="AA404" s="429" t="s">
        <v>1296</v>
      </c>
    </row>
    <row r="405" spans="1:27" x14ac:dyDescent="0.25">
      <c r="A405" t="s">
        <v>149</v>
      </c>
      <c r="B405" t="s">
        <v>1246</v>
      </c>
      <c r="C405" t="s">
        <v>1324</v>
      </c>
      <c r="D405" t="s">
        <v>1384</v>
      </c>
      <c r="E405" t="s">
        <v>1326</v>
      </c>
      <c r="F405" t="s">
        <v>1293</v>
      </c>
      <c r="G405" s="532">
        <v>35</v>
      </c>
      <c r="H405">
        <v>35015</v>
      </c>
      <c r="I405" t="s">
        <v>552</v>
      </c>
      <c r="J405" t="s">
        <v>1385</v>
      </c>
      <c r="K405" t="s">
        <v>1386</v>
      </c>
      <c r="L405">
        <v>0</v>
      </c>
      <c r="M405">
        <v>5.3</v>
      </c>
      <c r="N405">
        <v>0</v>
      </c>
      <c r="O405">
        <v>0</v>
      </c>
      <c r="P405">
        <v>0</v>
      </c>
      <c r="Q405">
        <v>0</v>
      </c>
      <c r="R405" t="s">
        <v>531</v>
      </c>
      <c r="S405" t="s">
        <v>531</v>
      </c>
      <c r="T405" t="s">
        <v>531</v>
      </c>
      <c r="U405" t="s">
        <v>531</v>
      </c>
      <c r="W405" s="429">
        <f t="shared" si="9"/>
        <v>0</v>
      </c>
      <c r="X405" s="429">
        <f t="shared" si="9"/>
        <v>0</v>
      </c>
      <c r="Y405" s="429">
        <f t="shared" si="9"/>
        <v>0</v>
      </c>
      <c r="Z405" s="429">
        <f t="shared" si="8"/>
        <v>0</v>
      </c>
      <c r="AA405" s="429" t="s">
        <v>1296</v>
      </c>
    </row>
    <row r="406" spans="1:27" x14ac:dyDescent="0.25">
      <c r="A406" t="s">
        <v>149</v>
      </c>
      <c r="B406" t="s">
        <v>1246</v>
      </c>
      <c r="C406" t="s">
        <v>1324</v>
      </c>
      <c r="D406" t="s">
        <v>1384</v>
      </c>
      <c r="E406" t="s">
        <v>1326</v>
      </c>
      <c r="F406" t="s">
        <v>1293</v>
      </c>
      <c r="G406" s="532">
        <v>35</v>
      </c>
      <c r="H406">
        <v>35015</v>
      </c>
      <c r="I406" t="s">
        <v>552</v>
      </c>
      <c r="J406" t="s">
        <v>1385</v>
      </c>
      <c r="K406" t="s">
        <v>1386</v>
      </c>
      <c r="L406">
        <v>19.899999999999999</v>
      </c>
      <c r="M406">
        <v>4.0999999999999996</v>
      </c>
      <c r="N406">
        <v>19.899999999999999</v>
      </c>
      <c r="O406">
        <v>0</v>
      </c>
      <c r="P406">
        <v>0</v>
      </c>
      <c r="Q406">
        <v>0</v>
      </c>
      <c r="R406" t="s">
        <v>531</v>
      </c>
      <c r="S406" t="s">
        <v>531</v>
      </c>
      <c r="T406" t="s">
        <v>531</v>
      </c>
      <c r="U406" t="s">
        <v>531</v>
      </c>
      <c r="W406" s="429">
        <f t="shared" si="9"/>
        <v>0</v>
      </c>
      <c r="X406" s="429">
        <f t="shared" si="9"/>
        <v>0</v>
      </c>
      <c r="Y406" s="429">
        <f t="shared" si="9"/>
        <v>0</v>
      </c>
      <c r="Z406" s="429">
        <f t="shared" si="8"/>
        <v>0</v>
      </c>
      <c r="AA406" s="429" t="s">
        <v>1296</v>
      </c>
    </row>
    <row r="407" spans="1:27" x14ac:dyDescent="0.25">
      <c r="A407" t="s">
        <v>149</v>
      </c>
      <c r="B407" t="s">
        <v>1246</v>
      </c>
      <c r="C407" t="s">
        <v>1324</v>
      </c>
      <c r="D407" t="s">
        <v>1384</v>
      </c>
      <c r="E407" t="s">
        <v>1326</v>
      </c>
      <c r="F407" t="s">
        <v>1293</v>
      </c>
      <c r="G407" s="532">
        <v>35</v>
      </c>
      <c r="H407">
        <v>35015</v>
      </c>
      <c r="I407" t="s">
        <v>552</v>
      </c>
      <c r="J407" t="s">
        <v>1385</v>
      </c>
      <c r="K407" t="s">
        <v>1386</v>
      </c>
      <c r="L407">
        <v>19.899999999999999</v>
      </c>
      <c r="M407">
        <v>4.0999999999999996</v>
      </c>
      <c r="N407">
        <v>19.899999999999999</v>
      </c>
      <c r="O407">
        <v>0</v>
      </c>
      <c r="P407">
        <v>0</v>
      </c>
      <c r="Q407">
        <v>0</v>
      </c>
      <c r="R407" t="s">
        <v>531</v>
      </c>
      <c r="S407" t="s">
        <v>531</v>
      </c>
      <c r="T407" t="s">
        <v>531</v>
      </c>
      <c r="U407" t="s">
        <v>531</v>
      </c>
      <c r="W407" s="429">
        <f t="shared" si="9"/>
        <v>0</v>
      </c>
      <c r="X407" s="429">
        <f t="shared" si="9"/>
        <v>0</v>
      </c>
      <c r="Y407" s="429">
        <f t="shared" si="9"/>
        <v>0</v>
      </c>
      <c r="Z407" s="429">
        <f t="shared" si="8"/>
        <v>0</v>
      </c>
      <c r="AA407" s="429" t="s">
        <v>1296</v>
      </c>
    </row>
    <row r="408" spans="1:27" x14ac:dyDescent="0.25">
      <c r="A408" t="s">
        <v>149</v>
      </c>
      <c r="B408" t="s">
        <v>1246</v>
      </c>
      <c r="C408" t="s">
        <v>1324</v>
      </c>
      <c r="D408" t="s">
        <v>1384</v>
      </c>
      <c r="E408" t="s">
        <v>1326</v>
      </c>
      <c r="F408" t="s">
        <v>1293</v>
      </c>
      <c r="G408" s="532">
        <v>35</v>
      </c>
      <c r="H408">
        <v>35015</v>
      </c>
      <c r="I408" t="s">
        <v>552</v>
      </c>
      <c r="J408" t="s">
        <v>1385</v>
      </c>
      <c r="K408" t="s">
        <v>1386</v>
      </c>
      <c r="L408">
        <v>19.899999999999999</v>
      </c>
      <c r="M408">
        <v>4.0999999999999996</v>
      </c>
      <c r="N408">
        <v>19.899999999999999</v>
      </c>
      <c r="O408">
        <v>0</v>
      </c>
      <c r="P408">
        <v>0</v>
      </c>
      <c r="Q408">
        <v>0</v>
      </c>
      <c r="R408" t="s">
        <v>531</v>
      </c>
      <c r="S408" t="s">
        <v>531</v>
      </c>
      <c r="T408" t="s">
        <v>531</v>
      </c>
      <c r="U408" t="s">
        <v>531</v>
      </c>
      <c r="W408" s="429">
        <f t="shared" si="9"/>
        <v>0</v>
      </c>
      <c r="X408" s="429">
        <f t="shared" si="9"/>
        <v>0</v>
      </c>
      <c r="Y408" s="429">
        <f t="shared" si="9"/>
        <v>0</v>
      </c>
      <c r="Z408" s="429">
        <f t="shared" si="8"/>
        <v>0</v>
      </c>
      <c r="AA408" s="429" t="s">
        <v>1296</v>
      </c>
    </row>
    <row r="409" spans="1:27" x14ac:dyDescent="0.25">
      <c r="A409" t="s">
        <v>149</v>
      </c>
      <c r="B409" t="s">
        <v>1246</v>
      </c>
      <c r="C409" t="s">
        <v>1324</v>
      </c>
      <c r="D409" t="s">
        <v>1384</v>
      </c>
      <c r="E409" t="s">
        <v>1326</v>
      </c>
      <c r="F409" t="s">
        <v>1293</v>
      </c>
      <c r="G409" s="532">
        <v>35</v>
      </c>
      <c r="H409">
        <v>35015</v>
      </c>
      <c r="I409" t="s">
        <v>552</v>
      </c>
      <c r="J409" t="s">
        <v>1385</v>
      </c>
      <c r="K409" t="s">
        <v>1386</v>
      </c>
      <c r="L409">
        <v>0</v>
      </c>
      <c r="M409">
        <v>1.1000000000000001</v>
      </c>
      <c r="N409">
        <v>0</v>
      </c>
      <c r="O409">
        <v>0</v>
      </c>
      <c r="P409">
        <v>0</v>
      </c>
      <c r="Q409">
        <v>0</v>
      </c>
      <c r="R409" t="s">
        <v>531</v>
      </c>
      <c r="S409" t="s">
        <v>531</v>
      </c>
      <c r="T409" t="s">
        <v>531</v>
      </c>
      <c r="U409" t="s">
        <v>531</v>
      </c>
      <c r="W409" s="429">
        <f t="shared" si="9"/>
        <v>0</v>
      </c>
      <c r="X409" s="429">
        <f t="shared" si="9"/>
        <v>0</v>
      </c>
      <c r="Y409" s="429">
        <f t="shared" si="9"/>
        <v>0</v>
      </c>
      <c r="Z409" s="429">
        <f t="shared" si="8"/>
        <v>0</v>
      </c>
      <c r="AA409" s="429" t="s">
        <v>1296</v>
      </c>
    </row>
    <row r="410" spans="1:27" x14ac:dyDescent="0.25">
      <c r="A410" t="s">
        <v>149</v>
      </c>
      <c r="B410" t="s">
        <v>1246</v>
      </c>
      <c r="C410" t="s">
        <v>1324</v>
      </c>
      <c r="D410" t="s">
        <v>1384</v>
      </c>
      <c r="E410" t="s">
        <v>1326</v>
      </c>
      <c r="F410" t="s">
        <v>1293</v>
      </c>
      <c r="G410" s="532">
        <v>35</v>
      </c>
      <c r="H410">
        <v>35015</v>
      </c>
      <c r="I410" t="s">
        <v>552</v>
      </c>
      <c r="J410" t="s">
        <v>1385</v>
      </c>
      <c r="K410" t="s">
        <v>1386</v>
      </c>
      <c r="L410">
        <v>0</v>
      </c>
      <c r="M410">
        <v>5.3</v>
      </c>
      <c r="N410">
        <v>0</v>
      </c>
      <c r="O410">
        <v>0</v>
      </c>
      <c r="P410">
        <v>0</v>
      </c>
      <c r="Q410">
        <v>0</v>
      </c>
      <c r="R410" t="s">
        <v>531</v>
      </c>
      <c r="S410" t="s">
        <v>531</v>
      </c>
      <c r="T410" t="s">
        <v>531</v>
      </c>
      <c r="U410" t="s">
        <v>531</v>
      </c>
      <c r="W410" s="429">
        <f t="shared" si="9"/>
        <v>0</v>
      </c>
      <c r="X410" s="429">
        <f t="shared" si="9"/>
        <v>0</v>
      </c>
      <c r="Y410" s="429">
        <f t="shared" si="9"/>
        <v>0</v>
      </c>
      <c r="Z410" s="429">
        <f t="shared" si="8"/>
        <v>0</v>
      </c>
      <c r="AA410" s="429" t="s">
        <v>1296</v>
      </c>
    </row>
    <row r="411" spans="1:27" x14ac:dyDescent="0.25">
      <c r="A411" t="s">
        <v>149</v>
      </c>
      <c r="B411" t="s">
        <v>1246</v>
      </c>
      <c r="C411" t="s">
        <v>1324</v>
      </c>
      <c r="D411" t="s">
        <v>1384</v>
      </c>
      <c r="E411" t="s">
        <v>1326</v>
      </c>
      <c r="F411" t="s">
        <v>1293</v>
      </c>
      <c r="G411" s="532">
        <v>35</v>
      </c>
      <c r="H411">
        <v>35015</v>
      </c>
      <c r="I411" t="s">
        <v>552</v>
      </c>
      <c r="J411" t="s">
        <v>1385</v>
      </c>
      <c r="K411" t="s">
        <v>1386</v>
      </c>
      <c r="L411">
        <v>5</v>
      </c>
      <c r="M411">
        <v>10</v>
      </c>
      <c r="N411">
        <v>5</v>
      </c>
      <c r="O411">
        <v>5</v>
      </c>
      <c r="P411">
        <v>0</v>
      </c>
      <c r="Q411">
        <v>0</v>
      </c>
      <c r="R411" t="s">
        <v>531</v>
      </c>
      <c r="S411" t="s">
        <v>531</v>
      </c>
      <c r="T411" t="s">
        <v>531</v>
      </c>
      <c r="U411" t="s">
        <v>531</v>
      </c>
      <c r="W411" s="429">
        <f t="shared" si="9"/>
        <v>0</v>
      </c>
      <c r="X411" s="429">
        <f t="shared" si="9"/>
        <v>0</v>
      </c>
      <c r="Y411" s="429">
        <f t="shared" si="9"/>
        <v>0</v>
      </c>
      <c r="Z411" s="429">
        <f t="shared" si="8"/>
        <v>0</v>
      </c>
      <c r="AA411" s="429" t="s">
        <v>1296</v>
      </c>
    </row>
    <row r="412" spans="1:27" x14ac:dyDescent="0.25">
      <c r="A412" t="s">
        <v>149</v>
      </c>
      <c r="B412" t="s">
        <v>1246</v>
      </c>
      <c r="C412" t="s">
        <v>1324</v>
      </c>
      <c r="D412" t="s">
        <v>1384</v>
      </c>
      <c r="E412" t="s">
        <v>1326</v>
      </c>
      <c r="F412" t="s">
        <v>1293</v>
      </c>
      <c r="G412" s="532">
        <v>35</v>
      </c>
      <c r="H412">
        <v>35015</v>
      </c>
      <c r="I412" t="s">
        <v>552</v>
      </c>
      <c r="J412" t="s">
        <v>1385</v>
      </c>
      <c r="K412" t="s">
        <v>1386</v>
      </c>
      <c r="L412">
        <v>0</v>
      </c>
      <c r="M412">
        <v>14.5</v>
      </c>
      <c r="N412">
        <v>0</v>
      </c>
      <c r="O412">
        <v>0</v>
      </c>
      <c r="P412">
        <v>0</v>
      </c>
      <c r="Q412">
        <v>0</v>
      </c>
      <c r="R412" t="s">
        <v>531</v>
      </c>
      <c r="S412" t="s">
        <v>531</v>
      </c>
      <c r="T412" t="s">
        <v>531</v>
      </c>
      <c r="U412" t="s">
        <v>531</v>
      </c>
      <c r="W412" s="429">
        <f t="shared" si="9"/>
        <v>0</v>
      </c>
      <c r="X412" s="429">
        <f t="shared" si="9"/>
        <v>0</v>
      </c>
      <c r="Y412" s="429">
        <f t="shared" si="9"/>
        <v>0</v>
      </c>
      <c r="Z412" s="429">
        <f t="shared" si="8"/>
        <v>0</v>
      </c>
      <c r="AA412" s="429" t="s">
        <v>1296</v>
      </c>
    </row>
    <row r="413" spans="1:27" x14ac:dyDescent="0.25">
      <c r="A413" t="s">
        <v>149</v>
      </c>
      <c r="B413" t="s">
        <v>1246</v>
      </c>
      <c r="C413" t="s">
        <v>1324</v>
      </c>
      <c r="D413" t="s">
        <v>1384</v>
      </c>
      <c r="E413" t="s">
        <v>1326</v>
      </c>
      <c r="F413" t="s">
        <v>1293</v>
      </c>
      <c r="G413" s="532">
        <v>35</v>
      </c>
      <c r="H413">
        <v>35015</v>
      </c>
      <c r="I413" t="s">
        <v>552</v>
      </c>
      <c r="J413" t="s">
        <v>1385</v>
      </c>
      <c r="K413" t="s">
        <v>1386</v>
      </c>
      <c r="L413">
        <v>0</v>
      </c>
      <c r="M413">
        <v>14.5</v>
      </c>
      <c r="N413">
        <v>0</v>
      </c>
      <c r="O413">
        <v>0</v>
      </c>
      <c r="P413">
        <v>0</v>
      </c>
      <c r="Q413">
        <v>0</v>
      </c>
      <c r="R413" t="s">
        <v>531</v>
      </c>
      <c r="S413" t="s">
        <v>531</v>
      </c>
      <c r="T413" t="s">
        <v>531</v>
      </c>
      <c r="U413" t="s">
        <v>531</v>
      </c>
      <c r="W413" s="429">
        <f t="shared" si="9"/>
        <v>0</v>
      </c>
      <c r="X413" s="429">
        <f t="shared" si="9"/>
        <v>0</v>
      </c>
      <c r="Y413" s="429">
        <f t="shared" si="9"/>
        <v>0</v>
      </c>
      <c r="Z413" s="429">
        <f t="shared" si="8"/>
        <v>0</v>
      </c>
      <c r="AA413" s="429" t="s">
        <v>1296</v>
      </c>
    </row>
    <row r="414" spans="1:27" x14ac:dyDescent="0.25">
      <c r="A414" t="s">
        <v>149</v>
      </c>
      <c r="B414" t="s">
        <v>1246</v>
      </c>
      <c r="C414" t="s">
        <v>1324</v>
      </c>
      <c r="D414" t="s">
        <v>1384</v>
      </c>
      <c r="E414" t="s">
        <v>1326</v>
      </c>
      <c r="F414" t="s">
        <v>1293</v>
      </c>
      <c r="G414" s="532">
        <v>35</v>
      </c>
      <c r="H414">
        <v>35015</v>
      </c>
      <c r="I414" t="s">
        <v>552</v>
      </c>
      <c r="J414" t="s">
        <v>1385</v>
      </c>
      <c r="K414" t="s">
        <v>1386</v>
      </c>
      <c r="L414">
        <v>12.8</v>
      </c>
      <c r="M414">
        <v>10</v>
      </c>
      <c r="N414">
        <v>12.8</v>
      </c>
      <c r="O414">
        <v>0</v>
      </c>
      <c r="P414">
        <v>0.99</v>
      </c>
      <c r="Q414">
        <v>0.99</v>
      </c>
      <c r="R414" t="s">
        <v>531</v>
      </c>
      <c r="S414" t="s">
        <v>531</v>
      </c>
      <c r="T414" t="s">
        <v>531</v>
      </c>
      <c r="U414" t="s">
        <v>531</v>
      </c>
      <c r="W414" s="429">
        <f t="shared" si="9"/>
        <v>0</v>
      </c>
      <c r="X414" s="429">
        <f t="shared" si="9"/>
        <v>0</v>
      </c>
      <c r="Y414" s="429">
        <f t="shared" si="9"/>
        <v>0</v>
      </c>
      <c r="Z414" s="429">
        <f t="shared" si="8"/>
        <v>0</v>
      </c>
      <c r="AA414" s="429" t="s">
        <v>1296</v>
      </c>
    </row>
    <row r="415" spans="1:27" x14ac:dyDescent="0.25">
      <c r="A415" t="s">
        <v>149</v>
      </c>
      <c r="B415" t="s">
        <v>1246</v>
      </c>
      <c r="C415" t="s">
        <v>1324</v>
      </c>
      <c r="D415" t="s">
        <v>1384</v>
      </c>
      <c r="E415" t="s">
        <v>1326</v>
      </c>
      <c r="F415" t="s">
        <v>1293</v>
      </c>
      <c r="G415" s="532">
        <v>35</v>
      </c>
      <c r="H415">
        <v>35015</v>
      </c>
      <c r="I415" t="s">
        <v>552</v>
      </c>
      <c r="J415" t="s">
        <v>1385</v>
      </c>
      <c r="K415" t="s">
        <v>1386</v>
      </c>
      <c r="L415">
        <v>12.8</v>
      </c>
      <c r="M415">
        <v>10</v>
      </c>
      <c r="N415">
        <v>12.8</v>
      </c>
      <c r="O415">
        <v>0</v>
      </c>
      <c r="P415">
        <v>0.99</v>
      </c>
      <c r="Q415">
        <v>0.99</v>
      </c>
      <c r="R415" t="s">
        <v>531</v>
      </c>
      <c r="S415" t="s">
        <v>531</v>
      </c>
      <c r="T415" t="s">
        <v>531</v>
      </c>
      <c r="U415" t="s">
        <v>531</v>
      </c>
      <c r="W415" s="429">
        <f t="shared" si="9"/>
        <v>0</v>
      </c>
      <c r="X415" s="429">
        <f t="shared" si="9"/>
        <v>0</v>
      </c>
      <c r="Y415" s="429">
        <f t="shared" si="9"/>
        <v>0</v>
      </c>
      <c r="Z415" s="429">
        <f t="shared" si="8"/>
        <v>0</v>
      </c>
      <c r="AA415" s="429" t="s">
        <v>1296</v>
      </c>
    </row>
    <row r="416" spans="1:27" x14ac:dyDescent="0.25">
      <c r="A416" t="s">
        <v>149</v>
      </c>
      <c r="B416" t="s">
        <v>1246</v>
      </c>
      <c r="C416" t="s">
        <v>1324</v>
      </c>
      <c r="D416" t="s">
        <v>1384</v>
      </c>
      <c r="E416" t="s">
        <v>1326</v>
      </c>
      <c r="F416" t="s">
        <v>1293</v>
      </c>
      <c r="G416" s="532">
        <v>35</v>
      </c>
      <c r="H416">
        <v>35015</v>
      </c>
      <c r="I416" t="s">
        <v>552</v>
      </c>
      <c r="J416" t="s">
        <v>1385</v>
      </c>
      <c r="K416" t="s">
        <v>1386</v>
      </c>
      <c r="L416">
        <v>12.8</v>
      </c>
      <c r="M416">
        <v>10</v>
      </c>
      <c r="N416">
        <v>12.8</v>
      </c>
      <c r="O416">
        <v>0</v>
      </c>
      <c r="P416">
        <v>1</v>
      </c>
      <c r="Q416">
        <v>1</v>
      </c>
      <c r="R416" t="s">
        <v>531</v>
      </c>
      <c r="S416" t="s">
        <v>531</v>
      </c>
      <c r="T416" t="s">
        <v>531</v>
      </c>
      <c r="U416" t="s">
        <v>531</v>
      </c>
      <c r="W416" s="429">
        <f t="shared" si="9"/>
        <v>0</v>
      </c>
      <c r="X416" s="429">
        <f t="shared" si="9"/>
        <v>0</v>
      </c>
      <c r="Y416" s="429">
        <f t="shared" si="9"/>
        <v>0</v>
      </c>
      <c r="Z416" s="429">
        <f t="shared" si="9"/>
        <v>0</v>
      </c>
      <c r="AA416" s="429" t="s">
        <v>1296</v>
      </c>
    </row>
    <row r="417" spans="1:27" x14ac:dyDescent="0.25">
      <c r="A417" t="s">
        <v>149</v>
      </c>
      <c r="B417" t="s">
        <v>1246</v>
      </c>
      <c r="C417" t="s">
        <v>1324</v>
      </c>
      <c r="D417" t="s">
        <v>1384</v>
      </c>
      <c r="E417" t="s">
        <v>1326</v>
      </c>
      <c r="F417" t="s">
        <v>1293</v>
      </c>
      <c r="G417" s="532">
        <v>35</v>
      </c>
      <c r="H417">
        <v>35015</v>
      </c>
      <c r="I417" t="s">
        <v>552</v>
      </c>
      <c r="J417" t="s">
        <v>1385</v>
      </c>
      <c r="K417" t="s">
        <v>1386</v>
      </c>
      <c r="L417">
        <v>0</v>
      </c>
      <c r="M417">
        <v>3.2</v>
      </c>
      <c r="N417">
        <v>0</v>
      </c>
      <c r="O417">
        <v>0</v>
      </c>
      <c r="P417">
        <v>0</v>
      </c>
      <c r="Q417">
        <v>0</v>
      </c>
      <c r="R417" t="s">
        <v>531</v>
      </c>
      <c r="S417" t="s">
        <v>531</v>
      </c>
      <c r="T417" t="s">
        <v>531</v>
      </c>
      <c r="U417" t="s">
        <v>531</v>
      </c>
      <c r="W417" s="429">
        <f t="shared" ref="W417:Z480" si="10">IFERROR(R417*1,0)</f>
        <v>0</v>
      </c>
      <c r="X417" s="429">
        <f t="shared" si="10"/>
        <v>0</v>
      </c>
      <c r="Y417" s="429">
        <f t="shared" si="10"/>
        <v>0</v>
      </c>
      <c r="Z417" s="429">
        <f t="shared" si="10"/>
        <v>0</v>
      </c>
      <c r="AA417" s="429" t="s">
        <v>1296</v>
      </c>
    </row>
    <row r="418" spans="1:27" x14ac:dyDescent="0.25">
      <c r="A418" t="s">
        <v>149</v>
      </c>
      <c r="B418" t="s">
        <v>1246</v>
      </c>
      <c r="C418" t="s">
        <v>1324</v>
      </c>
      <c r="D418" t="s">
        <v>1384</v>
      </c>
      <c r="E418" t="s">
        <v>1326</v>
      </c>
      <c r="F418" t="s">
        <v>1293</v>
      </c>
      <c r="G418" s="532">
        <v>35</v>
      </c>
      <c r="H418">
        <v>35015</v>
      </c>
      <c r="I418" t="s">
        <v>552</v>
      </c>
      <c r="J418" t="s">
        <v>1385</v>
      </c>
      <c r="K418" t="s">
        <v>1386</v>
      </c>
      <c r="L418">
        <v>12.8</v>
      </c>
      <c r="M418">
        <v>10</v>
      </c>
      <c r="N418">
        <v>12.8</v>
      </c>
      <c r="O418">
        <v>0</v>
      </c>
      <c r="P418">
        <v>0.99</v>
      </c>
      <c r="Q418">
        <v>0.99</v>
      </c>
      <c r="R418" t="s">
        <v>531</v>
      </c>
      <c r="S418" t="s">
        <v>531</v>
      </c>
      <c r="T418" t="s">
        <v>531</v>
      </c>
      <c r="U418" t="s">
        <v>531</v>
      </c>
      <c r="W418" s="429">
        <f t="shared" si="10"/>
        <v>0</v>
      </c>
      <c r="X418" s="429">
        <f t="shared" si="10"/>
        <v>0</v>
      </c>
      <c r="Y418" s="429">
        <f t="shared" si="10"/>
        <v>0</v>
      </c>
      <c r="Z418" s="429">
        <f t="shared" si="10"/>
        <v>0</v>
      </c>
      <c r="AA418" s="429" t="s">
        <v>1296</v>
      </c>
    </row>
    <row r="419" spans="1:27" x14ac:dyDescent="0.25">
      <c r="A419" t="s">
        <v>149</v>
      </c>
      <c r="B419" t="s">
        <v>1246</v>
      </c>
      <c r="C419" t="s">
        <v>1324</v>
      </c>
      <c r="D419" t="s">
        <v>1384</v>
      </c>
      <c r="E419" t="s">
        <v>1326</v>
      </c>
      <c r="F419" t="s">
        <v>1293</v>
      </c>
      <c r="G419" s="532">
        <v>35</v>
      </c>
      <c r="H419">
        <v>35015</v>
      </c>
      <c r="I419" t="s">
        <v>552</v>
      </c>
      <c r="J419" t="s">
        <v>1385</v>
      </c>
      <c r="K419" t="s">
        <v>1386</v>
      </c>
      <c r="L419">
        <v>0</v>
      </c>
      <c r="M419">
        <v>4.7</v>
      </c>
      <c r="N419">
        <v>0</v>
      </c>
      <c r="O419">
        <v>0</v>
      </c>
      <c r="P419">
        <v>0</v>
      </c>
      <c r="Q419">
        <v>0</v>
      </c>
      <c r="R419" t="s">
        <v>531</v>
      </c>
      <c r="S419" t="s">
        <v>531</v>
      </c>
      <c r="T419" t="s">
        <v>531</v>
      </c>
      <c r="U419" t="s">
        <v>531</v>
      </c>
      <c r="W419" s="429">
        <f t="shared" si="10"/>
        <v>0</v>
      </c>
      <c r="X419" s="429">
        <f t="shared" si="10"/>
        <v>0</v>
      </c>
      <c r="Y419" s="429">
        <f t="shared" si="10"/>
        <v>0</v>
      </c>
      <c r="Z419" s="429">
        <f t="shared" si="10"/>
        <v>0</v>
      </c>
      <c r="AA419" s="429" t="s">
        <v>1296</v>
      </c>
    </row>
    <row r="420" spans="1:27" x14ac:dyDescent="0.25">
      <c r="A420" t="s">
        <v>149</v>
      </c>
      <c r="B420" t="s">
        <v>1246</v>
      </c>
      <c r="C420" t="s">
        <v>1324</v>
      </c>
      <c r="D420" t="s">
        <v>1384</v>
      </c>
      <c r="E420" t="s">
        <v>1326</v>
      </c>
      <c r="F420" t="s">
        <v>1293</v>
      </c>
      <c r="G420" s="532">
        <v>35</v>
      </c>
      <c r="H420">
        <v>35015</v>
      </c>
      <c r="I420" t="s">
        <v>552</v>
      </c>
      <c r="J420" t="s">
        <v>1385</v>
      </c>
      <c r="K420" t="s">
        <v>1386</v>
      </c>
      <c r="L420">
        <v>0</v>
      </c>
      <c r="M420">
        <v>10</v>
      </c>
      <c r="N420">
        <v>0</v>
      </c>
      <c r="O420">
        <v>0</v>
      </c>
      <c r="P420">
        <v>0</v>
      </c>
      <c r="Q420">
        <v>0</v>
      </c>
      <c r="R420" t="s">
        <v>531</v>
      </c>
      <c r="S420" t="s">
        <v>531</v>
      </c>
      <c r="T420" t="s">
        <v>531</v>
      </c>
      <c r="U420" t="s">
        <v>531</v>
      </c>
      <c r="W420" s="429">
        <f t="shared" si="10"/>
        <v>0</v>
      </c>
      <c r="X420" s="429">
        <f t="shared" si="10"/>
        <v>0</v>
      </c>
      <c r="Y420" s="429">
        <f t="shared" si="10"/>
        <v>0</v>
      </c>
      <c r="Z420" s="429">
        <f t="shared" si="10"/>
        <v>0</v>
      </c>
      <c r="AA420" s="429" t="s">
        <v>1296</v>
      </c>
    </row>
    <row r="421" spans="1:27" x14ac:dyDescent="0.25">
      <c r="A421" t="s">
        <v>149</v>
      </c>
      <c r="B421" t="s">
        <v>1246</v>
      </c>
      <c r="C421" t="s">
        <v>1324</v>
      </c>
      <c r="D421" t="s">
        <v>1384</v>
      </c>
      <c r="E421" t="s">
        <v>1326</v>
      </c>
      <c r="F421" t="s">
        <v>1293</v>
      </c>
      <c r="G421" s="532">
        <v>35</v>
      </c>
      <c r="H421">
        <v>35015</v>
      </c>
      <c r="I421" t="s">
        <v>552</v>
      </c>
      <c r="J421" t="s">
        <v>1385</v>
      </c>
      <c r="K421" t="s">
        <v>1386</v>
      </c>
      <c r="L421">
        <v>0</v>
      </c>
      <c r="M421">
        <v>1.4</v>
      </c>
      <c r="N421">
        <v>0</v>
      </c>
      <c r="O421">
        <v>0</v>
      </c>
      <c r="P421">
        <v>0</v>
      </c>
      <c r="Q421">
        <v>0</v>
      </c>
      <c r="R421" t="s">
        <v>531</v>
      </c>
      <c r="S421" t="s">
        <v>531</v>
      </c>
      <c r="T421" t="s">
        <v>531</v>
      </c>
      <c r="U421" t="s">
        <v>531</v>
      </c>
      <c r="W421" s="429">
        <f t="shared" si="10"/>
        <v>0</v>
      </c>
      <c r="X421" s="429">
        <f t="shared" si="10"/>
        <v>0</v>
      </c>
      <c r="Y421" s="429">
        <f t="shared" si="10"/>
        <v>0</v>
      </c>
      <c r="Z421" s="429">
        <f t="shared" si="10"/>
        <v>0</v>
      </c>
      <c r="AA421" s="429" t="s">
        <v>1296</v>
      </c>
    </row>
    <row r="422" spans="1:27" x14ac:dyDescent="0.25">
      <c r="A422" t="s">
        <v>149</v>
      </c>
      <c r="B422" t="s">
        <v>1246</v>
      </c>
      <c r="C422" t="s">
        <v>1324</v>
      </c>
      <c r="D422" t="s">
        <v>1384</v>
      </c>
      <c r="E422" t="s">
        <v>1326</v>
      </c>
      <c r="F422" t="s">
        <v>1293</v>
      </c>
      <c r="G422" s="532">
        <v>35</v>
      </c>
      <c r="H422">
        <v>35015</v>
      </c>
      <c r="I422" t="s">
        <v>552</v>
      </c>
      <c r="J422" t="s">
        <v>1385</v>
      </c>
      <c r="K422" t="s">
        <v>1386</v>
      </c>
      <c r="L422">
        <v>0</v>
      </c>
      <c r="M422">
        <v>19.5</v>
      </c>
      <c r="N422">
        <v>0</v>
      </c>
      <c r="O422">
        <v>0</v>
      </c>
      <c r="P422">
        <v>0</v>
      </c>
      <c r="Q422">
        <v>0</v>
      </c>
      <c r="R422" t="s">
        <v>531</v>
      </c>
      <c r="S422" t="s">
        <v>531</v>
      </c>
      <c r="T422" t="s">
        <v>531</v>
      </c>
      <c r="U422" t="s">
        <v>531</v>
      </c>
      <c r="W422" s="429">
        <f t="shared" si="10"/>
        <v>0</v>
      </c>
      <c r="X422" s="429">
        <f t="shared" si="10"/>
        <v>0</v>
      </c>
      <c r="Y422" s="429">
        <f t="shared" si="10"/>
        <v>0</v>
      </c>
      <c r="Z422" s="429">
        <f t="shared" si="10"/>
        <v>0</v>
      </c>
      <c r="AA422" s="429" t="s">
        <v>1296</v>
      </c>
    </row>
    <row r="423" spans="1:27" x14ac:dyDescent="0.25">
      <c r="A423" t="s">
        <v>149</v>
      </c>
      <c r="B423" t="s">
        <v>1246</v>
      </c>
      <c r="C423" t="s">
        <v>1324</v>
      </c>
      <c r="D423" t="s">
        <v>1384</v>
      </c>
      <c r="E423" t="s">
        <v>1326</v>
      </c>
      <c r="F423" t="s">
        <v>1293</v>
      </c>
      <c r="G423" s="532">
        <v>35</v>
      </c>
      <c r="H423">
        <v>35015</v>
      </c>
      <c r="I423" t="s">
        <v>552</v>
      </c>
      <c r="J423" t="s">
        <v>1385</v>
      </c>
      <c r="K423" t="s">
        <v>1386</v>
      </c>
      <c r="L423">
        <v>0</v>
      </c>
      <c r="M423">
        <v>1.2</v>
      </c>
      <c r="N423">
        <v>0</v>
      </c>
      <c r="O423">
        <v>0</v>
      </c>
      <c r="P423">
        <v>0</v>
      </c>
      <c r="Q423">
        <v>0</v>
      </c>
      <c r="R423" t="s">
        <v>531</v>
      </c>
      <c r="S423" t="s">
        <v>531</v>
      </c>
      <c r="T423" t="s">
        <v>531</v>
      </c>
      <c r="U423" t="s">
        <v>531</v>
      </c>
      <c r="W423" s="429">
        <f t="shared" si="10"/>
        <v>0</v>
      </c>
      <c r="X423" s="429">
        <f t="shared" si="10"/>
        <v>0</v>
      </c>
      <c r="Y423" s="429">
        <f t="shared" si="10"/>
        <v>0</v>
      </c>
      <c r="Z423" s="429">
        <f t="shared" si="10"/>
        <v>0</v>
      </c>
      <c r="AA423" s="429" t="s">
        <v>1296</v>
      </c>
    </row>
    <row r="424" spans="1:27" x14ac:dyDescent="0.25">
      <c r="A424" t="s">
        <v>149</v>
      </c>
      <c r="B424" t="s">
        <v>1246</v>
      </c>
      <c r="C424" t="s">
        <v>1324</v>
      </c>
      <c r="D424" t="s">
        <v>1384</v>
      </c>
      <c r="E424" t="s">
        <v>1326</v>
      </c>
      <c r="F424" t="s">
        <v>1293</v>
      </c>
      <c r="G424" s="532">
        <v>35</v>
      </c>
      <c r="H424">
        <v>35015</v>
      </c>
      <c r="I424" t="s">
        <v>552</v>
      </c>
      <c r="J424" t="s">
        <v>1385</v>
      </c>
      <c r="K424" t="s">
        <v>1386</v>
      </c>
      <c r="L424">
        <v>51.8</v>
      </c>
      <c r="M424">
        <v>7.8</v>
      </c>
      <c r="N424">
        <v>31.1</v>
      </c>
      <c r="O424">
        <v>0</v>
      </c>
      <c r="P424">
        <v>0</v>
      </c>
      <c r="Q424">
        <v>0</v>
      </c>
      <c r="R424" t="s">
        <v>531</v>
      </c>
      <c r="S424" t="s">
        <v>531</v>
      </c>
      <c r="T424" t="s">
        <v>531</v>
      </c>
      <c r="U424" t="s">
        <v>531</v>
      </c>
      <c r="W424" s="429">
        <f t="shared" si="10"/>
        <v>0</v>
      </c>
      <c r="X424" s="429">
        <f t="shared" si="10"/>
        <v>0</v>
      </c>
      <c r="Y424" s="429">
        <f t="shared" si="10"/>
        <v>0</v>
      </c>
      <c r="Z424" s="429">
        <f t="shared" si="10"/>
        <v>0</v>
      </c>
      <c r="AA424" s="429" t="s">
        <v>1296</v>
      </c>
    </row>
    <row r="425" spans="1:27" x14ac:dyDescent="0.25">
      <c r="A425" t="s">
        <v>149</v>
      </c>
      <c r="B425" t="s">
        <v>1246</v>
      </c>
      <c r="C425" t="s">
        <v>1324</v>
      </c>
      <c r="D425" t="s">
        <v>1384</v>
      </c>
      <c r="E425" t="s">
        <v>1326</v>
      </c>
      <c r="F425" t="s">
        <v>1293</v>
      </c>
      <c r="G425" s="532">
        <v>35</v>
      </c>
      <c r="H425">
        <v>35015</v>
      </c>
      <c r="I425" t="s">
        <v>552</v>
      </c>
      <c r="J425" t="s">
        <v>1385</v>
      </c>
      <c r="K425" t="s">
        <v>1386</v>
      </c>
      <c r="L425">
        <v>0</v>
      </c>
      <c r="M425">
        <v>1.1000000000000001</v>
      </c>
      <c r="N425">
        <v>0</v>
      </c>
      <c r="O425">
        <v>0</v>
      </c>
      <c r="P425">
        <v>0</v>
      </c>
      <c r="Q425">
        <v>0</v>
      </c>
      <c r="R425" t="s">
        <v>531</v>
      </c>
      <c r="S425" t="s">
        <v>531</v>
      </c>
      <c r="T425" t="s">
        <v>531</v>
      </c>
      <c r="U425" t="s">
        <v>531</v>
      </c>
      <c r="W425" s="429">
        <f t="shared" si="10"/>
        <v>0</v>
      </c>
      <c r="X425" s="429">
        <f t="shared" si="10"/>
        <v>0</v>
      </c>
      <c r="Y425" s="429">
        <f t="shared" si="10"/>
        <v>0</v>
      </c>
      <c r="Z425" s="429">
        <f t="shared" si="10"/>
        <v>0</v>
      </c>
      <c r="AA425" s="429" t="s">
        <v>1296</v>
      </c>
    </row>
    <row r="426" spans="1:27" x14ac:dyDescent="0.25">
      <c r="A426" t="s">
        <v>149</v>
      </c>
      <c r="B426" t="s">
        <v>1246</v>
      </c>
      <c r="C426" t="s">
        <v>1324</v>
      </c>
      <c r="D426" t="s">
        <v>1384</v>
      </c>
      <c r="E426" t="s">
        <v>1326</v>
      </c>
      <c r="F426" t="s">
        <v>1293</v>
      </c>
      <c r="G426" s="532">
        <v>35</v>
      </c>
      <c r="H426">
        <v>35015</v>
      </c>
      <c r="I426" t="s">
        <v>552</v>
      </c>
      <c r="J426" t="s">
        <v>1385</v>
      </c>
      <c r="K426" t="s">
        <v>1386</v>
      </c>
      <c r="L426">
        <v>0</v>
      </c>
      <c r="M426">
        <v>1.1000000000000001</v>
      </c>
      <c r="N426">
        <v>0</v>
      </c>
      <c r="O426">
        <v>0</v>
      </c>
      <c r="P426">
        <v>0</v>
      </c>
      <c r="Q426">
        <v>0</v>
      </c>
      <c r="R426" t="s">
        <v>531</v>
      </c>
      <c r="S426" t="s">
        <v>531</v>
      </c>
      <c r="T426" t="s">
        <v>531</v>
      </c>
      <c r="U426" t="s">
        <v>531</v>
      </c>
      <c r="W426" s="429">
        <f t="shared" si="10"/>
        <v>0</v>
      </c>
      <c r="X426" s="429">
        <f t="shared" si="10"/>
        <v>0</v>
      </c>
      <c r="Y426" s="429">
        <f t="shared" si="10"/>
        <v>0</v>
      </c>
      <c r="Z426" s="429">
        <f t="shared" si="10"/>
        <v>0</v>
      </c>
      <c r="AA426" s="429" t="s">
        <v>1296</v>
      </c>
    </row>
    <row r="427" spans="1:27" x14ac:dyDescent="0.25">
      <c r="A427" t="s">
        <v>149</v>
      </c>
      <c r="B427" t="s">
        <v>1246</v>
      </c>
      <c r="C427" t="s">
        <v>1324</v>
      </c>
      <c r="D427" t="s">
        <v>1384</v>
      </c>
      <c r="E427" t="s">
        <v>1326</v>
      </c>
      <c r="F427" t="s">
        <v>1293</v>
      </c>
      <c r="G427" s="532">
        <v>35</v>
      </c>
      <c r="H427">
        <v>35015</v>
      </c>
      <c r="I427" t="s">
        <v>552</v>
      </c>
      <c r="J427" t="s">
        <v>1385</v>
      </c>
      <c r="K427" t="s">
        <v>1386</v>
      </c>
      <c r="L427">
        <v>0</v>
      </c>
      <c r="M427">
        <v>1.1000000000000001</v>
      </c>
      <c r="N427">
        <v>0</v>
      </c>
      <c r="O427">
        <v>0</v>
      </c>
      <c r="P427">
        <v>0</v>
      </c>
      <c r="Q427">
        <v>0</v>
      </c>
      <c r="R427" t="s">
        <v>531</v>
      </c>
      <c r="S427" t="s">
        <v>531</v>
      </c>
      <c r="T427" t="s">
        <v>531</v>
      </c>
      <c r="U427" t="s">
        <v>531</v>
      </c>
      <c r="W427" s="429">
        <f t="shared" si="10"/>
        <v>0</v>
      </c>
      <c r="X427" s="429">
        <f t="shared" si="10"/>
        <v>0</v>
      </c>
      <c r="Y427" s="429">
        <f t="shared" si="10"/>
        <v>0</v>
      </c>
      <c r="Z427" s="429">
        <f t="shared" si="10"/>
        <v>0</v>
      </c>
      <c r="AA427" s="429" t="s">
        <v>1296</v>
      </c>
    </row>
    <row r="428" spans="1:27" x14ac:dyDescent="0.25">
      <c r="A428" t="s">
        <v>149</v>
      </c>
      <c r="B428" t="s">
        <v>1246</v>
      </c>
      <c r="C428" t="s">
        <v>1324</v>
      </c>
      <c r="D428" t="s">
        <v>1384</v>
      </c>
      <c r="E428" t="s">
        <v>1326</v>
      </c>
      <c r="F428" t="s">
        <v>1293</v>
      </c>
      <c r="G428" s="532">
        <v>35</v>
      </c>
      <c r="H428">
        <v>35015</v>
      </c>
      <c r="I428" t="s">
        <v>552</v>
      </c>
      <c r="J428" t="s">
        <v>1385</v>
      </c>
      <c r="K428" t="s">
        <v>1386</v>
      </c>
      <c r="L428">
        <v>19</v>
      </c>
      <c r="M428">
        <v>1.5</v>
      </c>
      <c r="N428">
        <v>19</v>
      </c>
      <c r="O428">
        <v>0</v>
      </c>
      <c r="P428">
        <v>0</v>
      </c>
      <c r="Q428">
        <v>0</v>
      </c>
      <c r="R428" t="s">
        <v>531</v>
      </c>
      <c r="S428" t="s">
        <v>531</v>
      </c>
      <c r="T428" t="s">
        <v>531</v>
      </c>
      <c r="U428" t="s">
        <v>531</v>
      </c>
      <c r="W428" s="429">
        <f t="shared" si="10"/>
        <v>0</v>
      </c>
      <c r="X428" s="429">
        <f t="shared" si="10"/>
        <v>0</v>
      </c>
      <c r="Y428" s="429">
        <f t="shared" si="10"/>
        <v>0</v>
      </c>
      <c r="Z428" s="429">
        <f t="shared" si="10"/>
        <v>0</v>
      </c>
      <c r="AA428" s="429" t="s">
        <v>1296</v>
      </c>
    </row>
    <row r="429" spans="1:27" x14ac:dyDescent="0.25">
      <c r="A429" t="s">
        <v>149</v>
      </c>
      <c r="B429" t="s">
        <v>1246</v>
      </c>
      <c r="C429" t="s">
        <v>1324</v>
      </c>
      <c r="D429" t="s">
        <v>1384</v>
      </c>
      <c r="E429" t="s">
        <v>1326</v>
      </c>
      <c r="F429" t="s">
        <v>1293</v>
      </c>
      <c r="G429" s="532">
        <v>35</v>
      </c>
      <c r="H429">
        <v>35015</v>
      </c>
      <c r="I429" t="s">
        <v>552</v>
      </c>
      <c r="J429" t="s">
        <v>1385</v>
      </c>
      <c r="K429" t="s">
        <v>1386</v>
      </c>
      <c r="L429">
        <v>19.899999999999999</v>
      </c>
      <c r="M429">
        <v>3.1</v>
      </c>
      <c r="N429">
        <v>19.899999999999999</v>
      </c>
      <c r="O429">
        <v>0</v>
      </c>
      <c r="P429">
        <v>0</v>
      </c>
      <c r="Q429">
        <v>0</v>
      </c>
      <c r="R429" t="s">
        <v>531</v>
      </c>
      <c r="S429" t="s">
        <v>531</v>
      </c>
      <c r="T429" t="s">
        <v>531</v>
      </c>
      <c r="U429" t="s">
        <v>531</v>
      </c>
      <c r="W429" s="429">
        <f t="shared" si="10"/>
        <v>0</v>
      </c>
      <c r="X429" s="429">
        <f t="shared" si="10"/>
        <v>0</v>
      </c>
      <c r="Y429" s="429">
        <f t="shared" si="10"/>
        <v>0</v>
      </c>
      <c r="Z429" s="429">
        <f t="shared" si="10"/>
        <v>0</v>
      </c>
      <c r="AA429" s="429" t="s">
        <v>1296</v>
      </c>
    </row>
    <row r="430" spans="1:27" x14ac:dyDescent="0.25">
      <c r="A430" t="s">
        <v>149</v>
      </c>
      <c r="B430" t="s">
        <v>1246</v>
      </c>
      <c r="C430" t="s">
        <v>1324</v>
      </c>
      <c r="D430" t="s">
        <v>1384</v>
      </c>
      <c r="E430" t="s">
        <v>1326</v>
      </c>
      <c r="F430" t="s">
        <v>1293</v>
      </c>
      <c r="G430" s="532">
        <v>35</v>
      </c>
      <c r="H430">
        <v>35015</v>
      </c>
      <c r="I430" t="s">
        <v>552</v>
      </c>
      <c r="J430" t="s">
        <v>1385</v>
      </c>
      <c r="K430" t="s">
        <v>1386</v>
      </c>
      <c r="L430">
        <v>19.899999999999999</v>
      </c>
      <c r="M430">
        <v>3.1</v>
      </c>
      <c r="N430">
        <v>19.899999999999999</v>
      </c>
      <c r="O430">
        <v>0</v>
      </c>
      <c r="P430">
        <v>0</v>
      </c>
      <c r="Q430">
        <v>0</v>
      </c>
      <c r="R430" t="s">
        <v>531</v>
      </c>
      <c r="S430" t="s">
        <v>531</v>
      </c>
      <c r="T430" t="s">
        <v>531</v>
      </c>
      <c r="U430" t="s">
        <v>531</v>
      </c>
      <c r="W430" s="429">
        <f t="shared" si="10"/>
        <v>0</v>
      </c>
      <c r="X430" s="429">
        <f t="shared" si="10"/>
        <v>0</v>
      </c>
      <c r="Y430" s="429">
        <f t="shared" si="10"/>
        <v>0</v>
      </c>
      <c r="Z430" s="429">
        <f t="shared" si="10"/>
        <v>0</v>
      </c>
      <c r="AA430" s="429" t="s">
        <v>1296</v>
      </c>
    </row>
    <row r="431" spans="1:27" x14ac:dyDescent="0.25">
      <c r="A431" t="s">
        <v>149</v>
      </c>
      <c r="B431" t="s">
        <v>1246</v>
      </c>
      <c r="C431" t="s">
        <v>1324</v>
      </c>
      <c r="D431" t="s">
        <v>1384</v>
      </c>
      <c r="E431" t="s">
        <v>1326</v>
      </c>
      <c r="F431" t="s">
        <v>1293</v>
      </c>
      <c r="G431" s="532">
        <v>35</v>
      </c>
      <c r="H431">
        <v>35015</v>
      </c>
      <c r="I431" t="s">
        <v>552</v>
      </c>
      <c r="J431" t="s">
        <v>1385</v>
      </c>
      <c r="K431" t="s">
        <v>1386</v>
      </c>
      <c r="L431">
        <v>0</v>
      </c>
      <c r="M431">
        <v>3.2</v>
      </c>
      <c r="N431">
        <v>0</v>
      </c>
      <c r="O431">
        <v>0</v>
      </c>
      <c r="P431">
        <v>0</v>
      </c>
      <c r="Q431">
        <v>0</v>
      </c>
      <c r="R431" t="s">
        <v>531</v>
      </c>
      <c r="S431" t="s">
        <v>531</v>
      </c>
      <c r="T431" t="s">
        <v>531</v>
      </c>
      <c r="U431" t="s">
        <v>531</v>
      </c>
      <c r="W431" s="429">
        <f t="shared" si="10"/>
        <v>0</v>
      </c>
      <c r="X431" s="429">
        <f t="shared" si="10"/>
        <v>0</v>
      </c>
      <c r="Y431" s="429">
        <f t="shared" si="10"/>
        <v>0</v>
      </c>
      <c r="Z431" s="429">
        <f t="shared" si="10"/>
        <v>0</v>
      </c>
      <c r="AA431" s="429" t="s">
        <v>1296</v>
      </c>
    </row>
    <row r="432" spans="1:27" x14ac:dyDescent="0.25">
      <c r="A432" t="s">
        <v>149</v>
      </c>
      <c r="B432" t="s">
        <v>1246</v>
      </c>
      <c r="C432" t="s">
        <v>1324</v>
      </c>
      <c r="D432" t="s">
        <v>1384</v>
      </c>
      <c r="E432" t="s">
        <v>1326</v>
      </c>
      <c r="F432" t="s">
        <v>1293</v>
      </c>
      <c r="G432" s="532">
        <v>35</v>
      </c>
      <c r="H432">
        <v>35015</v>
      </c>
      <c r="I432" t="s">
        <v>552</v>
      </c>
      <c r="J432" t="s">
        <v>1385</v>
      </c>
      <c r="K432" t="s">
        <v>1386</v>
      </c>
      <c r="L432">
        <v>0</v>
      </c>
      <c r="M432">
        <v>3.2</v>
      </c>
      <c r="N432">
        <v>0</v>
      </c>
      <c r="O432">
        <v>0</v>
      </c>
      <c r="P432">
        <v>0</v>
      </c>
      <c r="Q432">
        <v>0</v>
      </c>
      <c r="R432" t="s">
        <v>531</v>
      </c>
      <c r="S432" t="s">
        <v>531</v>
      </c>
      <c r="T432" t="s">
        <v>531</v>
      </c>
      <c r="U432" t="s">
        <v>531</v>
      </c>
      <c r="W432" s="429">
        <f t="shared" si="10"/>
        <v>0</v>
      </c>
      <c r="X432" s="429">
        <f t="shared" si="10"/>
        <v>0</v>
      </c>
      <c r="Y432" s="429">
        <f t="shared" si="10"/>
        <v>0</v>
      </c>
      <c r="Z432" s="429">
        <f t="shared" si="10"/>
        <v>0</v>
      </c>
      <c r="AA432" s="429" t="s">
        <v>1296</v>
      </c>
    </row>
    <row r="433" spans="1:27" x14ac:dyDescent="0.25">
      <c r="A433" t="s">
        <v>149</v>
      </c>
      <c r="B433" t="s">
        <v>1246</v>
      </c>
      <c r="C433" t="s">
        <v>1324</v>
      </c>
      <c r="D433" t="s">
        <v>1384</v>
      </c>
      <c r="E433" t="s">
        <v>1326</v>
      </c>
      <c r="F433" t="s">
        <v>1293</v>
      </c>
      <c r="G433" s="532">
        <v>35</v>
      </c>
      <c r="H433">
        <v>35015</v>
      </c>
      <c r="I433" t="s">
        <v>552</v>
      </c>
      <c r="J433" t="s">
        <v>1385</v>
      </c>
      <c r="K433" t="s">
        <v>1386</v>
      </c>
      <c r="L433">
        <v>0</v>
      </c>
      <c r="M433">
        <v>1.4</v>
      </c>
      <c r="N433">
        <v>0</v>
      </c>
      <c r="O433">
        <v>0</v>
      </c>
      <c r="P433">
        <v>0</v>
      </c>
      <c r="Q433">
        <v>0</v>
      </c>
      <c r="R433" t="s">
        <v>531</v>
      </c>
      <c r="S433" t="s">
        <v>531</v>
      </c>
      <c r="T433" t="s">
        <v>531</v>
      </c>
      <c r="U433" t="s">
        <v>531</v>
      </c>
      <c r="W433" s="429">
        <f t="shared" si="10"/>
        <v>0</v>
      </c>
      <c r="X433" s="429">
        <f t="shared" si="10"/>
        <v>0</v>
      </c>
      <c r="Y433" s="429">
        <f t="shared" si="10"/>
        <v>0</v>
      </c>
      <c r="Z433" s="429">
        <f t="shared" si="10"/>
        <v>0</v>
      </c>
      <c r="AA433" s="429" t="s">
        <v>1296</v>
      </c>
    </row>
    <row r="434" spans="1:27" x14ac:dyDescent="0.25">
      <c r="A434" t="s">
        <v>149</v>
      </c>
      <c r="B434" t="s">
        <v>1246</v>
      </c>
      <c r="C434" t="s">
        <v>1324</v>
      </c>
      <c r="D434" t="s">
        <v>1384</v>
      </c>
      <c r="E434" t="s">
        <v>1326</v>
      </c>
      <c r="F434" t="s">
        <v>1293</v>
      </c>
      <c r="G434" s="532">
        <v>35</v>
      </c>
      <c r="H434">
        <v>35015</v>
      </c>
      <c r="I434" t="s">
        <v>552</v>
      </c>
      <c r="J434" t="s">
        <v>1385</v>
      </c>
      <c r="K434" t="s">
        <v>1386</v>
      </c>
      <c r="L434">
        <v>0</v>
      </c>
      <c r="M434">
        <v>3.7</v>
      </c>
      <c r="N434">
        <v>0</v>
      </c>
      <c r="O434">
        <v>0</v>
      </c>
      <c r="P434">
        <v>0</v>
      </c>
      <c r="Q434">
        <v>0</v>
      </c>
      <c r="R434" t="s">
        <v>531</v>
      </c>
      <c r="S434" t="s">
        <v>531</v>
      </c>
      <c r="T434" t="s">
        <v>531</v>
      </c>
      <c r="U434" t="s">
        <v>531</v>
      </c>
      <c r="W434" s="429">
        <f t="shared" si="10"/>
        <v>0</v>
      </c>
      <c r="X434" s="429">
        <f t="shared" si="10"/>
        <v>0</v>
      </c>
      <c r="Y434" s="429">
        <f t="shared" si="10"/>
        <v>0</v>
      </c>
      <c r="Z434" s="429">
        <f t="shared" si="10"/>
        <v>0</v>
      </c>
      <c r="AA434" s="429" t="s">
        <v>1296</v>
      </c>
    </row>
    <row r="435" spans="1:27" x14ac:dyDescent="0.25">
      <c r="A435" t="s">
        <v>149</v>
      </c>
      <c r="B435" t="s">
        <v>1246</v>
      </c>
      <c r="C435" t="s">
        <v>1324</v>
      </c>
      <c r="D435" t="s">
        <v>1384</v>
      </c>
      <c r="E435" t="s">
        <v>1326</v>
      </c>
      <c r="F435" t="s">
        <v>1293</v>
      </c>
      <c r="G435" s="532">
        <v>35</v>
      </c>
      <c r="H435">
        <v>35015</v>
      </c>
      <c r="I435" t="s">
        <v>552</v>
      </c>
      <c r="J435" t="s">
        <v>1385</v>
      </c>
      <c r="K435" t="s">
        <v>1386</v>
      </c>
      <c r="L435">
        <v>0</v>
      </c>
      <c r="M435">
        <v>0.9</v>
      </c>
      <c r="N435">
        <v>0</v>
      </c>
      <c r="O435">
        <v>0</v>
      </c>
      <c r="P435">
        <v>0</v>
      </c>
      <c r="Q435">
        <v>0</v>
      </c>
      <c r="R435" t="s">
        <v>531</v>
      </c>
      <c r="S435" t="s">
        <v>531</v>
      </c>
      <c r="T435" t="s">
        <v>531</v>
      </c>
      <c r="U435" t="s">
        <v>531</v>
      </c>
      <c r="W435" s="429">
        <f t="shared" si="10"/>
        <v>0</v>
      </c>
      <c r="X435" s="429">
        <f t="shared" si="10"/>
        <v>0</v>
      </c>
      <c r="Y435" s="429">
        <f t="shared" si="10"/>
        <v>0</v>
      </c>
      <c r="Z435" s="429">
        <f t="shared" si="10"/>
        <v>0</v>
      </c>
      <c r="AA435" s="429" t="s">
        <v>1296</v>
      </c>
    </row>
    <row r="436" spans="1:27" x14ac:dyDescent="0.25">
      <c r="A436" t="s">
        <v>149</v>
      </c>
      <c r="B436" t="s">
        <v>1246</v>
      </c>
      <c r="C436" t="s">
        <v>1324</v>
      </c>
      <c r="D436" t="s">
        <v>1384</v>
      </c>
      <c r="E436" t="s">
        <v>1326</v>
      </c>
      <c r="F436" t="s">
        <v>1293</v>
      </c>
      <c r="G436" s="532">
        <v>35</v>
      </c>
      <c r="H436">
        <v>35015</v>
      </c>
      <c r="I436" t="s">
        <v>552</v>
      </c>
      <c r="J436" t="s">
        <v>1385</v>
      </c>
      <c r="K436" t="s">
        <v>1386</v>
      </c>
      <c r="L436">
        <v>0</v>
      </c>
      <c r="M436">
        <v>10</v>
      </c>
      <c r="N436">
        <v>0</v>
      </c>
      <c r="O436">
        <v>0</v>
      </c>
      <c r="P436">
        <v>0</v>
      </c>
      <c r="Q436">
        <v>0</v>
      </c>
      <c r="R436" t="s">
        <v>531</v>
      </c>
      <c r="S436" t="s">
        <v>531</v>
      </c>
      <c r="T436" t="s">
        <v>531</v>
      </c>
      <c r="U436" t="s">
        <v>531</v>
      </c>
      <c r="W436" s="429">
        <f t="shared" si="10"/>
        <v>0</v>
      </c>
      <c r="X436" s="429">
        <f t="shared" si="10"/>
        <v>0</v>
      </c>
      <c r="Y436" s="429">
        <f t="shared" si="10"/>
        <v>0</v>
      </c>
      <c r="Z436" s="429">
        <f t="shared" si="10"/>
        <v>0</v>
      </c>
      <c r="AA436" s="429" t="s">
        <v>1296</v>
      </c>
    </row>
    <row r="437" spans="1:27" x14ac:dyDescent="0.25">
      <c r="A437" t="s">
        <v>149</v>
      </c>
      <c r="B437" t="s">
        <v>1246</v>
      </c>
      <c r="C437" t="s">
        <v>1324</v>
      </c>
      <c r="D437" t="s">
        <v>1384</v>
      </c>
      <c r="E437" t="s">
        <v>1326</v>
      </c>
      <c r="F437" t="s">
        <v>1293</v>
      </c>
      <c r="G437" s="532">
        <v>35</v>
      </c>
      <c r="H437">
        <v>35015</v>
      </c>
      <c r="I437" t="s">
        <v>552</v>
      </c>
      <c r="J437" t="s">
        <v>1385</v>
      </c>
      <c r="K437" t="s">
        <v>1386</v>
      </c>
      <c r="L437">
        <v>12</v>
      </c>
      <c r="M437">
        <v>8.6</v>
      </c>
      <c r="N437">
        <v>3</v>
      </c>
      <c r="O437">
        <v>0.84</v>
      </c>
      <c r="P437">
        <v>0.57999999999999996</v>
      </c>
      <c r="Q437">
        <v>0.57999999999999996</v>
      </c>
      <c r="R437" t="s">
        <v>531</v>
      </c>
      <c r="S437" t="s">
        <v>531</v>
      </c>
      <c r="T437" t="s">
        <v>531</v>
      </c>
      <c r="U437" t="s">
        <v>531</v>
      </c>
      <c r="W437" s="429">
        <f t="shared" si="10"/>
        <v>0</v>
      </c>
      <c r="X437" s="429">
        <f t="shared" si="10"/>
        <v>0</v>
      </c>
      <c r="Y437" s="429">
        <f t="shared" si="10"/>
        <v>0</v>
      </c>
      <c r="Z437" s="429">
        <f t="shared" si="10"/>
        <v>0</v>
      </c>
      <c r="AA437" s="429" t="s">
        <v>1296</v>
      </c>
    </row>
    <row r="438" spans="1:27" x14ac:dyDescent="0.25">
      <c r="A438" t="s">
        <v>149</v>
      </c>
      <c r="B438" t="s">
        <v>1246</v>
      </c>
      <c r="C438" t="s">
        <v>1324</v>
      </c>
      <c r="D438" t="s">
        <v>1384</v>
      </c>
      <c r="E438" t="s">
        <v>1326</v>
      </c>
      <c r="F438" t="s">
        <v>1293</v>
      </c>
      <c r="G438" s="532">
        <v>35</v>
      </c>
      <c r="H438">
        <v>35015</v>
      </c>
      <c r="I438" t="s">
        <v>552</v>
      </c>
      <c r="J438" t="s">
        <v>1385</v>
      </c>
      <c r="K438" t="s">
        <v>1386</v>
      </c>
      <c r="L438">
        <v>12</v>
      </c>
      <c r="M438">
        <v>8.6</v>
      </c>
      <c r="N438">
        <v>3</v>
      </c>
      <c r="O438">
        <v>0.84</v>
      </c>
      <c r="P438">
        <v>0.57999999999999996</v>
      </c>
      <c r="Q438">
        <v>0.57999999999999996</v>
      </c>
      <c r="R438" t="s">
        <v>531</v>
      </c>
      <c r="S438" t="s">
        <v>531</v>
      </c>
      <c r="T438" t="s">
        <v>531</v>
      </c>
      <c r="U438" t="s">
        <v>531</v>
      </c>
      <c r="W438" s="429">
        <f t="shared" si="10"/>
        <v>0</v>
      </c>
      <c r="X438" s="429">
        <f t="shared" si="10"/>
        <v>0</v>
      </c>
      <c r="Y438" s="429">
        <f t="shared" si="10"/>
        <v>0</v>
      </c>
      <c r="Z438" s="429">
        <f t="shared" si="10"/>
        <v>0</v>
      </c>
      <c r="AA438" s="429" t="s">
        <v>1296</v>
      </c>
    </row>
    <row r="439" spans="1:27" x14ac:dyDescent="0.25">
      <c r="A439" t="s">
        <v>149</v>
      </c>
      <c r="B439" t="s">
        <v>1246</v>
      </c>
      <c r="C439" t="s">
        <v>1324</v>
      </c>
      <c r="D439" t="s">
        <v>1384</v>
      </c>
      <c r="E439" t="s">
        <v>1326</v>
      </c>
      <c r="F439" t="s">
        <v>1293</v>
      </c>
      <c r="G439" s="532">
        <v>35</v>
      </c>
      <c r="H439">
        <v>35015</v>
      </c>
      <c r="I439" t="s">
        <v>552</v>
      </c>
      <c r="J439" t="s">
        <v>1385</v>
      </c>
      <c r="K439" t="s">
        <v>1386</v>
      </c>
      <c r="L439">
        <v>0</v>
      </c>
      <c r="M439">
        <v>0.6</v>
      </c>
      <c r="N439">
        <v>0</v>
      </c>
      <c r="O439">
        <v>0</v>
      </c>
      <c r="P439">
        <v>0</v>
      </c>
      <c r="Q439">
        <v>0</v>
      </c>
      <c r="R439" t="s">
        <v>531</v>
      </c>
      <c r="S439" t="s">
        <v>531</v>
      </c>
      <c r="T439" t="s">
        <v>531</v>
      </c>
      <c r="U439" t="s">
        <v>531</v>
      </c>
      <c r="W439" s="429">
        <f t="shared" si="10"/>
        <v>0</v>
      </c>
      <c r="X439" s="429">
        <f t="shared" si="10"/>
        <v>0</v>
      </c>
      <c r="Y439" s="429">
        <f t="shared" si="10"/>
        <v>0</v>
      </c>
      <c r="Z439" s="429">
        <f t="shared" si="10"/>
        <v>0</v>
      </c>
      <c r="AA439" s="429" t="s">
        <v>1296</v>
      </c>
    </row>
    <row r="440" spans="1:27" x14ac:dyDescent="0.25">
      <c r="A440" t="s">
        <v>149</v>
      </c>
      <c r="B440" t="s">
        <v>1246</v>
      </c>
      <c r="C440" t="s">
        <v>1324</v>
      </c>
      <c r="D440" t="s">
        <v>1384</v>
      </c>
      <c r="E440" t="s">
        <v>1326</v>
      </c>
      <c r="F440" t="s">
        <v>1293</v>
      </c>
      <c r="G440" s="532">
        <v>35</v>
      </c>
      <c r="H440">
        <v>35015</v>
      </c>
      <c r="I440" t="s">
        <v>552</v>
      </c>
      <c r="J440" t="s">
        <v>1385</v>
      </c>
      <c r="K440" t="s">
        <v>1386</v>
      </c>
      <c r="L440">
        <v>6.7</v>
      </c>
      <c r="M440">
        <v>2.2999999999999998</v>
      </c>
      <c r="N440">
        <v>2.2999999999999998</v>
      </c>
      <c r="O440">
        <v>0.71</v>
      </c>
      <c r="P440">
        <v>1</v>
      </c>
      <c r="Q440">
        <v>1</v>
      </c>
      <c r="R440" t="s">
        <v>531</v>
      </c>
      <c r="S440" t="s">
        <v>531</v>
      </c>
      <c r="T440" t="s">
        <v>531</v>
      </c>
      <c r="U440" t="s">
        <v>531</v>
      </c>
      <c r="W440" s="429">
        <f t="shared" si="10"/>
        <v>0</v>
      </c>
      <c r="X440" s="429">
        <f t="shared" si="10"/>
        <v>0</v>
      </c>
      <c r="Y440" s="429">
        <f t="shared" si="10"/>
        <v>0</v>
      </c>
      <c r="Z440" s="429">
        <f t="shared" si="10"/>
        <v>0</v>
      </c>
      <c r="AA440" s="429" t="s">
        <v>1296</v>
      </c>
    </row>
    <row r="441" spans="1:27" x14ac:dyDescent="0.25">
      <c r="A441" t="s">
        <v>149</v>
      </c>
      <c r="B441" t="s">
        <v>1246</v>
      </c>
      <c r="C441" t="s">
        <v>1324</v>
      </c>
      <c r="D441" t="s">
        <v>1384</v>
      </c>
      <c r="E441" t="s">
        <v>1326</v>
      </c>
      <c r="F441" t="s">
        <v>1293</v>
      </c>
      <c r="G441" s="532">
        <v>35</v>
      </c>
      <c r="H441">
        <v>35015</v>
      </c>
      <c r="I441" t="s">
        <v>552</v>
      </c>
      <c r="J441" t="s">
        <v>1385</v>
      </c>
      <c r="K441" t="s">
        <v>1386</v>
      </c>
      <c r="L441">
        <v>6.7</v>
      </c>
      <c r="M441">
        <v>3.2</v>
      </c>
      <c r="N441">
        <v>2.2999999999999998</v>
      </c>
      <c r="O441">
        <v>0.71</v>
      </c>
      <c r="P441">
        <v>1</v>
      </c>
      <c r="Q441">
        <v>1</v>
      </c>
      <c r="R441" t="s">
        <v>531</v>
      </c>
      <c r="S441" t="s">
        <v>531</v>
      </c>
      <c r="T441" t="s">
        <v>531</v>
      </c>
      <c r="U441" t="s">
        <v>531</v>
      </c>
      <c r="W441" s="429">
        <f t="shared" si="10"/>
        <v>0</v>
      </c>
      <c r="X441" s="429">
        <f t="shared" si="10"/>
        <v>0</v>
      </c>
      <c r="Y441" s="429">
        <f t="shared" si="10"/>
        <v>0</v>
      </c>
      <c r="Z441" s="429">
        <f t="shared" si="10"/>
        <v>0</v>
      </c>
      <c r="AA441" s="429" t="s">
        <v>1296</v>
      </c>
    </row>
    <row r="442" spans="1:27" x14ac:dyDescent="0.25">
      <c r="A442" t="s">
        <v>149</v>
      </c>
      <c r="B442" t="s">
        <v>1246</v>
      </c>
      <c r="C442" t="s">
        <v>1324</v>
      </c>
      <c r="D442" t="s">
        <v>1384</v>
      </c>
      <c r="E442" t="s">
        <v>1326</v>
      </c>
      <c r="F442" t="s">
        <v>1293</v>
      </c>
      <c r="G442" s="532">
        <v>35</v>
      </c>
      <c r="H442">
        <v>35015</v>
      </c>
      <c r="I442" t="s">
        <v>552</v>
      </c>
      <c r="J442" t="s">
        <v>1385</v>
      </c>
      <c r="K442" t="s">
        <v>1386</v>
      </c>
      <c r="L442">
        <v>12</v>
      </c>
      <c r="M442">
        <v>6.5</v>
      </c>
      <c r="N442">
        <v>4.3</v>
      </c>
      <c r="O442">
        <v>0.84</v>
      </c>
      <c r="P442">
        <v>0.57999999999999996</v>
      </c>
      <c r="Q442">
        <v>0.57999999999999996</v>
      </c>
      <c r="R442" t="s">
        <v>531</v>
      </c>
      <c r="S442" t="s">
        <v>531</v>
      </c>
      <c r="T442" t="s">
        <v>531</v>
      </c>
      <c r="U442" t="s">
        <v>531</v>
      </c>
      <c r="W442" s="429">
        <f t="shared" si="10"/>
        <v>0</v>
      </c>
      <c r="X442" s="429">
        <f t="shared" si="10"/>
        <v>0</v>
      </c>
      <c r="Y442" s="429">
        <f t="shared" si="10"/>
        <v>0</v>
      </c>
      <c r="Z442" s="429">
        <f t="shared" si="10"/>
        <v>0</v>
      </c>
      <c r="AA442" s="429" t="s">
        <v>1296</v>
      </c>
    </row>
    <row r="443" spans="1:27" x14ac:dyDescent="0.25">
      <c r="A443" t="s">
        <v>149</v>
      </c>
      <c r="B443" t="s">
        <v>1246</v>
      </c>
      <c r="C443" t="s">
        <v>1324</v>
      </c>
      <c r="D443" t="s">
        <v>1384</v>
      </c>
      <c r="E443" t="s">
        <v>1326</v>
      </c>
      <c r="F443" t="s">
        <v>1293</v>
      </c>
      <c r="G443" s="532">
        <v>35</v>
      </c>
      <c r="H443">
        <v>35015</v>
      </c>
      <c r="I443" t="s">
        <v>552</v>
      </c>
      <c r="J443" t="s">
        <v>1385</v>
      </c>
      <c r="K443" t="s">
        <v>1386</v>
      </c>
      <c r="L443">
        <v>5.33</v>
      </c>
      <c r="M443">
        <v>1.2</v>
      </c>
      <c r="N443">
        <v>5.33</v>
      </c>
      <c r="O443">
        <v>0</v>
      </c>
      <c r="P443">
        <v>0</v>
      </c>
      <c r="Q443">
        <v>0</v>
      </c>
      <c r="R443" t="s">
        <v>531</v>
      </c>
      <c r="S443" t="s">
        <v>531</v>
      </c>
      <c r="T443" t="s">
        <v>531</v>
      </c>
      <c r="U443" t="s">
        <v>531</v>
      </c>
      <c r="W443" s="429">
        <f t="shared" si="10"/>
        <v>0</v>
      </c>
      <c r="X443" s="429">
        <f t="shared" si="10"/>
        <v>0</v>
      </c>
      <c r="Y443" s="429">
        <f t="shared" si="10"/>
        <v>0</v>
      </c>
      <c r="Z443" s="429">
        <f t="shared" si="10"/>
        <v>0</v>
      </c>
      <c r="AA443" s="429" t="s">
        <v>1296</v>
      </c>
    </row>
    <row r="444" spans="1:27" x14ac:dyDescent="0.25">
      <c r="A444" t="s">
        <v>149</v>
      </c>
      <c r="B444" t="s">
        <v>1246</v>
      </c>
      <c r="C444" t="s">
        <v>1324</v>
      </c>
      <c r="D444" t="s">
        <v>1384</v>
      </c>
      <c r="E444" t="s">
        <v>1326</v>
      </c>
      <c r="F444" t="s">
        <v>1293</v>
      </c>
      <c r="G444" s="532">
        <v>35</v>
      </c>
      <c r="H444">
        <v>35015</v>
      </c>
      <c r="I444" t="s">
        <v>552</v>
      </c>
      <c r="J444" t="s">
        <v>1385</v>
      </c>
      <c r="K444" t="s">
        <v>1386</v>
      </c>
      <c r="L444">
        <v>0</v>
      </c>
      <c r="M444">
        <v>0</v>
      </c>
      <c r="N444">
        <v>0</v>
      </c>
      <c r="O444">
        <v>0</v>
      </c>
      <c r="P444">
        <v>0</v>
      </c>
      <c r="Q444">
        <v>0</v>
      </c>
      <c r="R444" t="s">
        <v>531</v>
      </c>
      <c r="S444" t="s">
        <v>531</v>
      </c>
      <c r="T444" t="s">
        <v>531</v>
      </c>
      <c r="U444" t="s">
        <v>531</v>
      </c>
      <c r="W444" s="429">
        <f t="shared" si="10"/>
        <v>0</v>
      </c>
      <c r="X444" s="429">
        <f t="shared" si="10"/>
        <v>0</v>
      </c>
      <c r="Y444" s="429">
        <f t="shared" si="10"/>
        <v>0</v>
      </c>
      <c r="Z444" s="429">
        <f t="shared" si="10"/>
        <v>0</v>
      </c>
      <c r="AA444" s="429" t="s">
        <v>1296</v>
      </c>
    </row>
    <row r="445" spans="1:27" x14ac:dyDescent="0.25">
      <c r="A445" t="s">
        <v>149</v>
      </c>
      <c r="B445" t="s">
        <v>1246</v>
      </c>
      <c r="C445" t="s">
        <v>1324</v>
      </c>
      <c r="D445" t="s">
        <v>1384</v>
      </c>
      <c r="E445" t="s">
        <v>1326</v>
      </c>
      <c r="F445" t="s">
        <v>1293</v>
      </c>
      <c r="G445" s="532">
        <v>35</v>
      </c>
      <c r="H445">
        <v>35015</v>
      </c>
      <c r="I445" t="s">
        <v>552</v>
      </c>
      <c r="J445" t="s">
        <v>1385</v>
      </c>
      <c r="K445" t="s">
        <v>1386</v>
      </c>
      <c r="L445">
        <v>24.4</v>
      </c>
      <c r="M445">
        <v>4.9000000000000004</v>
      </c>
      <c r="N445">
        <v>19.5</v>
      </c>
      <c r="O445">
        <v>0</v>
      </c>
      <c r="P445">
        <v>0</v>
      </c>
      <c r="Q445">
        <v>0</v>
      </c>
      <c r="R445" t="s">
        <v>531</v>
      </c>
      <c r="S445" t="s">
        <v>531</v>
      </c>
      <c r="T445" t="s">
        <v>531</v>
      </c>
      <c r="U445" t="s">
        <v>531</v>
      </c>
      <c r="W445" s="429">
        <f t="shared" si="10"/>
        <v>0</v>
      </c>
      <c r="X445" s="429">
        <f t="shared" si="10"/>
        <v>0</v>
      </c>
      <c r="Y445" s="429">
        <f t="shared" si="10"/>
        <v>0</v>
      </c>
      <c r="Z445" s="429">
        <f t="shared" si="10"/>
        <v>0</v>
      </c>
      <c r="AA445" s="429" t="s">
        <v>1296</v>
      </c>
    </row>
    <row r="446" spans="1:27" x14ac:dyDescent="0.25">
      <c r="A446" t="s">
        <v>149</v>
      </c>
      <c r="B446" t="s">
        <v>1246</v>
      </c>
      <c r="C446" t="s">
        <v>1324</v>
      </c>
      <c r="D446" t="s">
        <v>1384</v>
      </c>
      <c r="E446" t="s">
        <v>1326</v>
      </c>
      <c r="F446" t="s">
        <v>1293</v>
      </c>
      <c r="G446" s="532">
        <v>35</v>
      </c>
      <c r="H446">
        <v>35015</v>
      </c>
      <c r="I446" t="s">
        <v>552</v>
      </c>
      <c r="J446" t="s">
        <v>1385</v>
      </c>
      <c r="K446" t="s">
        <v>1386</v>
      </c>
      <c r="L446">
        <v>24.4</v>
      </c>
      <c r="M446">
        <v>4.9000000000000004</v>
      </c>
      <c r="N446">
        <v>19.5</v>
      </c>
      <c r="O446">
        <v>0</v>
      </c>
      <c r="P446">
        <v>0</v>
      </c>
      <c r="Q446">
        <v>0</v>
      </c>
      <c r="R446" t="s">
        <v>531</v>
      </c>
      <c r="S446" t="s">
        <v>531</v>
      </c>
      <c r="T446" t="s">
        <v>531</v>
      </c>
      <c r="U446" t="s">
        <v>531</v>
      </c>
      <c r="W446" s="429">
        <f t="shared" si="10"/>
        <v>0</v>
      </c>
      <c r="X446" s="429">
        <f t="shared" si="10"/>
        <v>0</v>
      </c>
      <c r="Y446" s="429">
        <f t="shared" si="10"/>
        <v>0</v>
      </c>
      <c r="Z446" s="429">
        <f t="shared" si="10"/>
        <v>0</v>
      </c>
      <c r="AA446" s="429" t="s">
        <v>1296</v>
      </c>
    </row>
    <row r="447" spans="1:27" x14ac:dyDescent="0.25">
      <c r="A447" t="s">
        <v>149</v>
      </c>
      <c r="B447" t="s">
        <v>1246</v>
      </c>
      <c r="C447" t="s">
        <v>1324</v>
      </c>
      <c r="D447" t="s">
        <v>1384</v>
      </c>
      <c r="E447" t="s">
        <v>1326</v>
      </c>
      <c r="F447" t="s">
        <v>1293</v>
      </c>
      <c r="G447" s="532">
        <v>35</v>
      </c>
      <c r="H447">
        <v>35015</v>
      </c>
      <c r="I447" t="s">
        <v>552</v>
      </c>
      <c r="J447" t="s">
        <v>1385</v>
      </c>
      <c r="K447" t="s">
        <v>1386</v>
      </c>
      <c r="L447">
        <v>24.4</v>
      </c>
      <c r="M447">
        <v>4.9000000000000004</v>
      </c>
      <c r="N447">
        <v>19.5</v>
      </c>
      <c r="O447">
        <v>0</v>
      </c>
      <c r="P447">
        <v>0</v>
      </c>
      <c r="Q447">
        <v>0</v>
      </c>
      <c r="R447" t="s">
        <v>531</v>
      </c>
      <c r="S447" t="s">
        <v>531</v>
      </c>
      <c r="T447" t="s">
        <v>531</v>
      </c>
      <c r="U447" t="s">
        <v>531</v>
      </c>
      <c r="W447" s="429">
        <f t="shared" si="10"/>
        <v>0</v>
      </c>
      <c r="X447" s="429">
        <f t="shared" si="10"/>
        <v>0</v>
      </c>
      <c r="Y447" s="429">
        <f t="shared" si="10"/>
        <v>0</v>
      </c>
      <c r="Z447" s="429">
        <f t="shared" si="10"/>
        <v>0</v>
      </c>
      <c r="AA447" s="429" t="s">
        <v>1296</v>
      </c>
    </row>
    <row r="448" spans="1:27" x14ac:dyDescent="0.25">
      <c r="A448" t="s">
        <v>149</v>
      </c>
      <c r="B448" t="s">
        <v>1246</v>
      </c>
      <c r="C448" t="s">
        <v>1324</v>
      </c>
      <c r="D448" t="s">
        <v>1384</v>
      </c>
      <c r="E448" t="s">
        <v>1326</v>
      </c>
      <c r="F448" t="s">
        <v>1293</v>
      </c>
      <c r="G448" s="532">
        <v>35</v>
      </c>
      <c r="H448">
        <v>35015</v>
      </c>
      <c r="I448" t="s">
        <v>552</v>
      </c>
      <c r="J448" t="s">
        <v>1385</v>
      </c>
      <c r="K448" t="s">
        <v>1386</v>
      </c>
      <c r="L448">
        <v>0</v>
      </c>
      <c r="M448">
        <v>2.6</v>
      </c>
      <c r="N448">
        <v>0</v>
      </c>
      <c r="O448">
        <v>0</v>
      </c>
      <c r="P448">
        <v>0</v>
      </c>
      <c r="Q448">
        <v>0</v>
      </c>
      <c r="R448" t="s">
        <v>531</v>
      </c>
      <c r="S448" t="s">
        <v>531</v>
      </c>
      <c r="T448" t="s">
        <v>531</v>
      </c>
      <c r="U448" t="s">
        <v>531</v>
      </c>
      <c r="W448" s="429">
        <f t="shared" si="10"/>
        <v>0</v>
      </c>
      <c r="X448" s="429">
        <f t="shared" si="10"/>
        <v>0</v>
      </c>
      <c r="Y448" s="429">
        <f t="shared" si="10"/>
        <v>0</v>
      </c>
      <c r="Z448" s="429">
        <f t="shared" si="10"/>
        <v>0</v>
      </c>
      <c r="AA448" s="429" t="s">
        <v>1296</v>
      </c>
    </row>
    <row r="449" spans="1:27" x14ac:dyDescent="0.25">
      <c r="A449" t="s">
        <v>149</v>
      </c>
      <c r="B449" t="s">
        <v>1246</v>
      </c>
      <c r="C449" t="s">
        <v>1324</v>
      </c>
      <c r="D449" t="s">
        <v>1384</v>
      </c>
      <c r="E449" t="s">
        <v>1326</v>
      </c>
      <c r="F449" t="s">
        <v>1293</v>
      </c>
      <c r="G449" s="532">
        <v>35</v>
      </c>
      <c r="H449">
        <v>35015</v>
      </c>
      <c r="I449" t="s">
        <v>552</v>
      </c>
      <c r="J449" t="s">
        <v>1385</v>
      </c>
      <c r="K449" t="s">
        <v>1386</v>
      </c>
      <c r="L449">
        <v>24.4</v>
      </c>
      <c r="M449">
        <v>12.2</v>
      </c>
      <c r="N449">
        <v>36.6</v>
      </c>
      <c r="O449">
        <v>0</v>
      </c>
      <c r="P449">
        <v>0</v>
      </c>
      <c r="Q449">
        <v>0</v>
      </c>
      <c r="R449" t="s">
        <v>531</v>
      </c>
      <c r="S449" t="s">
        <v>531</v>
      </c>
      <c r="T449" t="s">
        <v>531</v>
      </c>
      <c r="U449" t="s">
        <v>531</v>
      </c>
      <c r="W449" s="429">
        <f t="shared" si="10"/>
        <v>0</v>
      </c>
      <c r="X449" s="429">
        <f t="shared" si="10"/>
        <v>0</v>
      </c>
      <c r="Y449" s="429">
        <f t="shared" si="10"/>
        <v>0</v>
      </c>
      <c r="Z449" s="429">
        <f t="shared" si="10"/>
        <v>0</v>
      </c>
      <c r="AA449" s="429" t="s">
        <v>1296</v>
      </c>
    </row>
    <row r="450" spans="1:27" x14ac:dyDescent="0.25">
      <c r="A450" t="s">
        <v>149</v>
      </c>
      <c r="B450" t="s">
        <v>1246</v>
      </c>
      <c r="C450" t="s">
        <v>1324</v>
      </c>
      <c r="D450" t="s">
        <v>1384</v>
      </c>
      <c r="E450" t="s">
        <v>1326</v>
      </c>
      <c r="F450" t="s">
        <v>1293</v>
      </c>
      <c r="G450" s="532">
        <v>35</v>
      </c>
      <c r="H450">
        <v>35015</v>
      </c>
      <c r="I450" t="s">
        <v>552</v>
      </c>
      <c r="J450" t="s">
        <v>1385</v>
      </c>
      <c r="K450" t="s">
        <v>1386</v>
      </c>
      <c r="L450">
        <v>7</v>
      </c>
      <c r="M450">
        <v>22.5</v>
      </c>
      <c r="N450">
        <v>7.99</v>
      </c>
      <c r="O450">
        <v>0</v>
      </c>
      <c r="P450">
        <v>0</v>
      </c>
      <c r="Q450">
        <v>0</v>
      </c>
      <c r="R450" t="s">
        <v>531</v>
      </c>
      <c r="S450" t="s">
        <v>531</v>
      </c>
      <c r="T450" t="s">
        <v>531</v>
      </c>
      <c r="U450" t="s">
        <v>531</v>
      </c>
      <c r="W450" s="429">
        <f t="shared" si="10"/>
        <v>0</v>
      </c>
      <c r="X450" s="429">
        <f t="shared" si="10"/>
        <v>0</v>
      </c>
      <c r="Y450" s="429">
        <f t="shared" si="10"/>
        <v>0</v>
      </c>
      <c r="Z450" s="429">
        <f t="shared" si="10"/>
        <v>0</v>
      </c>
      <c r="AA450" s="429" t="s">
        <v>1296</v>
      </c>
    </row>
    <row r="451" spans="1:27" x14ac:dyDescent="0.25">
      <c r="A451" t="s">
        <v>149</v>
      </c>
      <c r="B451" t="s">
        <v>1246</v>
      </c>
      <c r="C451" t="s">
        <v>1324</v>
      </c>
      <c r="D451" t="s">
        <v>1384</v>
      </c>
      <c r="E451" t="s">
        <v>1326</v>
      </c>
      <c r="F451" t="s">
        <v>1293</v>
      </c>
      <c r="G451" s="532">
        <v>35</v>
      </c>
      <c r="H451">
        <v>35015</v>
      </c>
      <c r="I451" t="s">
        <v>552</v>
      </c>
      <c r="J451" t="s">
        <v>1385</v>
      </c>
      <c r="K451" t="s">
        <v>1386</v>
      </c>
      <c r="L451">
        <v>0</v>
      </c>
      <c r="M451">
        <v>3.8</v>
      </c>
      <c r="N451">
        <v>0</v>
      </c>
      <c r="O451">
        <v>0</v>
      </c>
      <c r="P451">
        <v>0</v>
      </c>
      <c r="Q451">
        <v>0</v>
      </c>
      <c r="R451" t="s">
        <v>531</v>
      </c>
      <c r="S451" t="s">
        <v>531</v>
      </c>
      <c r="T451" t="s">
        <v>531</v>
      </c>
      <c r="U451" t="s">
        <v>531</v>
      </c>
      <c r="W451" s="429">
        <f t="shared" si="10"/>
        <v>0</v>
      </c>
      <c r="X451" s="429">
        <f t="shared" si="10"/>
        <v>0</v>
      </c>
      <c r="Y451" s="429">
        <f t="shared" si="10"/>
        <v>0</v>
      </c>
      <c r="Z451" s="429">
        <f t="shared" si="10"/>
        <v>0</v>
      </c>
      <c r="AA451" s="429" t="s">
        <v>1296</v>
      </c>
    </row>
    <row r="452" spans="1:27" x14ac:dyDescent="0.25">
      <c r="A452" t="s">
        <v>149</v>
      </c>
      <c r="B452" t="s">
        <v>1246</v>
      </c>
      <c r="C452" t="s">
        <v>1324</v>
      </c>
      <c r="D452" t="s">
        <v>1384</v>
      </c>
      <c r="E452" t="s">
        <v>1326</v>
      </c>
      <c r="F452" t="s">
        <v>1293</v>
      </c>
      <c r="G452" s="532">
        <v>35</v>
      </c>
      <c r="H452">
        <v>35015</v>
      </c>
      <c r="I452" t="s">
        <v>552</v>
      </c>
      <c r="J452" t="s">
        <v>1385</v>
      </c>
      <c r="K452" t="s">
        <v>1386</v>
      </c>
      <c r="L452">
        <v>0</v>
      </c>
      <c r="M452">
        <v>2.1</v>
      </c>
      <c r="N452">
        <v>0</v>
      </c>
      <c r="O452">
        <v>0</v>
      </c>
      <c r="P452">
        <v>0</v>
      </c>
      <c r="Q452">
        <v>0</v>
      </c>
      <c r="R452" t="s">
        <v>531</v>
      </c>
      <c r="S452" t="s">
        <v>531</v>
      </c>
      <c r="T452" t="s">
        <v>531</v>
      </c>
      <c r="U452" t="s">
        <v>531</v>
      </c>
      <c r="W452" s="429">
        <f t="shared" si="10"/>
        <v>0</v>
      </c>
      <c r="X452" s="429">
        <f t="shared" si="10"/>
        <v>0</v>
      </c>
      <c r="Y452" s="429">
        <f t="shared" si="10"/>
        <v>0</v>
      </c>
      <c r="Z452" s="429">
        <f t="shared" si="10"/>
        <v>0</v>
      </c>
      <c r="AA452" s="429" t="s">
        <v>1296</v>
      </c>
    </row>
    <row r="453" spans="1:27" x14ac:dyDescent="0.25">
      <c r="A453" t="s">
        <v>149</v>
      </c>
      <c r="B453" t="s">
        <v>1246</v>
      </c>
      <c r="C453" t="s">
        <v>1324</v>
      </c>
      <c r="D453" t="s">
        <v>1384</v>
      </c>
      <c r="E453" t="s">
        <v>1326</v>
      </c>
      <c r="F453" t="s">
        <v>1293</v>
      </c>
      <c r="G453" s="532">
        <v>35</v>
      </c>
      <c r="H453">
        <v>35015</v>
      </c>
      <c r="I453" t="s">
        <v>552</v>
      </c>
      <c r="J453" t="s">
        <v>1385</v>
      </c>
      <c r="K453" t="s">
        <v>1386</v>
      </c>
      <c r="L453">
        <v>24.4</v>
      </c>
      <c r="M453">
        <v>12.2</v>
      </c>
      <c r="N453">
        <v>36.6</v>
      </c>
      <c r="O453">
        <v>0</v>
      </c>
      <c r="P453">
        <v>0</v>
      </c>
      <c r="Q453">
        <v>0</v>
      </c>
      <c r="R453" t="s">
        <v>531</v>
      </c>
      <c r="S453" t="s">
        <v>531</v>
      </c>
      <c r="T453" t="s">
        <v>531</v>
      </c>
      <c r="U453" t="s">
        <v>531</v>
      </c>
      <c r="W453" s="429">
        <f t="shared" si="10"/>
        <v>0</v>
      </c>
      <c r="X453" s="429">
        <f t="shared" si="10"/>
        <v>0</v>
      </c>
      <c r="Y453" s="429">
        <f t="shared" si="10"/>
        <v>0</v>
      </c>
      <c r="Z453" s="429">
        <f t="shared" si="10"/>
        <v>0</v>
      </c>
      <c r="AA453" s="429" t="s">
        <v>1296</v>
      </c>
    </row>
    <row r="454" spans="1:27" x14ac:dyDescent="0.25">
      <c r="A454" t="s">
        <v>149</v>
      </c>
      <c r="B454" t="s">
        <v>1246</v>
      </c>
      <c r="C454" t="s">
        <v>1324</v>
      </c>
      <c r="D454" t="s">
        <v>1384</v>
      </c>
      <c r="E454" t="s">
        <v>1326</v>
      </c>
      <c r="F454" t="s">
        <v>1293</v>
      </c>
      <c r="G454" s="532">
        <v>35</v>
      </c>
      <c r="H454">
        <v>35015</v>
      </c>
      <c r="I454" t="s">
        <v>552</v>
      </c>
      <c r="J454" t="s">
        <v>1385</v>
      </c>
      <c r="K454" t="s">
        <v>1386</v>
      </c>
      <c r="L454">
        <v>0</v>
      </c>
      <c r="M454">
        <v>1.3</v>
      </c>
      <c r="N454">
        <v>0</v>
      </c>
      <c r="O454">
        <v>0</v>
      </c>
      <c r="P454">
        <v>0</v>
      </c>
      <c r="Q454">
        <v>0</v>
      </c>
      <c r="R454" t="s">
        <v>531</v>
      </c>
      <c r="S454" t="s">
        <v>531</v>
      </c>
      <c r="T454" t="s">
        <v>531</v>
      </c>
      <c r="U454" t="s">
        <v>531</v>
      </c>
      <c r="W454" s="429">
        <f t="shared" si="10"/>
        <v>0</v>
      </c>
      <c r="X454" s="429">
        <f t="shared" si="10"/>
        <v>0</v>
      </c>
      <c r="Y454" s="429">
        <f t="shared" si="10"/>
        <v>0</v>
      </c>
      <c r="Z454" s="429">
        <f t="shared" si="10"/>
        <v>0</v>
      </c>
      <c r="AA454" s="429" t="s">
        <v>1296</v>
      </c>
    </row>
    <row r="455" spans="1:27" x14ac:dyDescent="0.25">
      <c r="A455" t="s">
        <v>149</v>
      </c>
      <c r="B455" t="s">
        <v>1246</v>
      </c>
      <c r="C455" t="s">
        <v>1324</v>
      </c>
      <c r="D455" t="s">
        <v>1384</v>
      </c>
      <c r="E455" t="s">
        <v>1326</v>
      </c>
      <c r="F455" t="s">
        <v>1293</v>
      </c>
      <c r="G455" s="532">
        <v>35</v>
      </c>
      <c r="H455">
        <v>35015</v>
      </c>
      <c r="I455" t="s">
        <v>552</v>
      </c>
      <c r="J455" t="s">
        <v>1385</v>
      </c>
      <c r="K455" t="s">
        <v>1386</v>
      </c>
      <c r="L455">
        <v>24.39</v>
      </c>
      <c r="M455">
        <v>5.4</v>
      </c>
      <c r="N455">
        <v>23.2</v>
      </c>
      <c r="O455">
        <v>0</v>
      </c>
      <c r="P455">
        <v>0</v>
      </c>
      <c r="Q455">
        <v>0</v>
      </c>
      <c r="R455" t="s">
        <v>531</v>
      </c>
      <c r="S455" t="s">
        <v>531</v>
      </c>
      <c r="T455" t="s">
        <v>531</v>
      </c>
      <c r="U455" t="s">
        <v>531</v>
      </c>
      <c r="W455" s="429">
        <f t="shared" si="10"/>
        <v>0</v>
      </c>
      <c r="X455" s="429">
        <f t="shared" si="10"/>
        <v>0</v>
      </c>
      <c r="Y455" s="429">
        <f t="shared" si="10"/>
        <v>0</v>
      </c>
      <c r="Z455" s="429">
        <f t="shared" si="10"/>
        <v>0</v>
      </c>
      <c r="AA455" s="429" t="s">
        <v>1296</v>
      </c>
    </row>
    <row r="456" spans="1:27" x14ac:dyDescent="0.25">
      <c r="A456" t="s">
        <v>149</v>
      </c>
      <c r="B456" t="s">
        <v>1246</v>
      </c>
      <c r="C456" t="s">
        <v>1324</v>
      </c>
      <c r="D456" t="s">
        <v>1384</v>
      </c>
      <c r="E456" t="s">
        <v>1326</v>
      </c>
      <c r="F456" t="s">
        <v>1293</v>
      </c>
      <c r="G456" s="532">
        <v>35</v>
      </c>
      <c r="H456">
        <v>35025</v>
      </c>
      <c r="I456" t="s">
        <v>563</v>
      </c>
      <c r="J456" t="s">
        <v>1385</v>
      </c>
      <c r="K456" t="s">
        <v>1386</v>
      </c>
      <c r="L456">
        <v>19.399999999999999</v>
      </c>
      <c r="M456">
        <v>6</v>
      </c>
      <c r="N456">
        <v>24.5</v>
      </c>
      <c r="O456">
        <v>0</v>
      </c>
      <c r="P456">
        <v>0</v>
      </c>
      <c r="Q456">
        <v>0</v>
      </c>
      <c r="R456" t="s">
        <v>531</v>
      </c>
      <c r="S456" t="s">
        <v>531</v>
      </c>
      <c r="T456" t="s">
        <v>531</v>
      </c>
      <c r="U456" t="s">
        <v>531</v>
      </c>
      <c r="W456" s="429">
        <f t="shared" si="10"/>
        <v>0</v>
      </c>
      <c r="X456" s="429">
        <f t="shared" si="10"/>
        <v>0</v>
      </c>
      <c r="Y456" s="429">
        <f t="shared" si="10"/>
        <v>0</v>
      </c>
      <c r="Z456" s="429">
        <f t="shared" si="10"/>
        <v>0</v>
      </c>
      <c r="AA456" s="429" t="s">
        <v>1296</v>
      </c>
    </row>
    <row r="457" spans="1:27" x14ac:dyDescent="0.25">
      <c r="A457" t="s">
        <v>149</v>
      </c>
      <c r="B457" t="s">
        <v>1246</v>
      </c>
      <c r="C457" t="s">
        <v>1324</v>
      </c>
      <c r="D457" t="s">
        <v>1384</v>
      </c>
      <c r="E457" t="s">
        <v>1326</v>
      </c>
      <c r="F457" t="s">
        <v>1293</v>
      </c>
      <c r="G457" s="532">
        <v>35</v>
      </c>
      <c r="H457">
        <v>35025</v>
      </c>
      <c r="I457" t="s">
        <v>563</v>
      </c>
      <c r="J457" t="s">
        <v>1385</v>
      </c>
      <c r="K457" t="s">
        <v>1386</v>
      </c>
      <c r="L457">
        <v>19.399999999999999</v>
      </c>
      <c r="M457">
        <v>6</v>
      </c>
      <c r="N457">
        <v>24.5</v>
      </c>
      <c r="O457">
        <v>0</v>
      </c>
      <c r="P457">
        <v>0</v>
      </c>
      <c r="Q457">
        <v>0</v>
      </c>
      <c r="R457" t="s">
        <v>531</v>
      </c>
      <c r="S457" t="s">
        <v>531</v>
      </c>
      <c r="T457" t="s">
        <v>531</v>
      </c>
      <c r="U457" t="s">
        <v>531</v>
      </c>
      <c r="W457" s="429">
        <f t="shared" si="10"/>
        <v>0</v>
      </c>
      <c r="X457" s="429">
        <f t="shared" si="10"/>
        <v>0</v>
      </c>
      <c r="Y457" s="429">
        <f t="shared" si="10"/>
        <v>0</v>
      </c>
      <c r="Z457" s="429">
        <f t="shared" si="10"/>
        <v>0</v>
      </c>
      <c r="AA457" s="429" t="s">
        <v>1296</v>
      </c>
    </row>
    <row r="458" spans="1:27" x14ac:dyDescent="0.25">
      <c r="A458" t="s">
        <v>149</v>
      </c>
      <c r="B458" t="s">
        <v>1246</v>
      </c>
      <c r="C458" t="s">
        <v>1324</v>
      </c>
      <c r="D458" t="s">
        <v>1384</v>
      </c>
      <c r="E458" t="s">
        <v>1326</v>
      </c>
      <c r="F458" t="s">
        <v>1293</v>
      </c>
      <c r="G458" s="532">
        <v>35</v>
      </c>
      <c r="H458">
        <v>35025</v>
      </c>
      <c r="I458" t="s">
        <v>563</v>
      </c>
      <c r="J458" t="s">
        <v>1385</v>
      </c>
      <c r="K458" t="s">
        <v>1386</v>
      </c>
      <c r="L458">
        <v>19.399999999999999</v>
      </c>
      <c r="M458">
        <v>6</v>
      </c>
      <c r="N458">
        <v>24.5</v>
      </c>
      <c r="O458">
        <v>0</v>
      </c>
      <c r="P458">
        <v>0</v>
      </c>
      <c r="Q458">
        <v>0</v>
      </c>
      <c r="R458" t="s">
        <v>531</v>
      </c>
      <c r="S458" t="s">
        <v>531</v>
      </c>
      <c r="T458" t="s">
        <v>531</v>
      </c>
      <c r="U458" t="s">
        <v>531</v>
      </c>
      <c r="W458" s="429">
        <f t="shared" si="10"/>
        <v>0</v>
      </c>
      <c r="X458" s="429">
        <f t="shared" si="10"/>
        <v>0</v>
      </c>
      <c r="Y458" s="429">
        <f t="shared" si="10"/>
        <v>0</v>
      </c>
      <c r="Z458" s="429">
        <f t="shared" si="10"/>
        <v>0</v>
      </c>
      <c r="AA458" s="429" t="s">
        <v>1296</v>
      </c>
    </row>
    <row r="459" spans="1:27" x14ac:dyDescent="0.25">
      <c r="A459" t="s">
        <v>149</v>
      </c>
      <c r="B459" t="s">
        <v>1246</v>
      </c>
      <c r="C459" t="s">
        <v>1324</v>
      </c>
      <c r="D459" t="s">
        <v>1384</v>
      </c>
      <c r="E459" t="s">
        <v>1326</v>
      </c>
      <c r="F459" t="s">
        <v>1293</v>
      </c>
      <c r="G459" s="532">
        <v>35</v>
      </c>
      <c r="H459">
        <v>35025</v>
      </c>
      <c r="I459" t="s">
        <v>563</v>
      </c>
      <c r="J459" t="s">
        <v>1385</v>
      </c>
      <c r="K459" t="s">
        <v>1386</v>
      </c>
      <c r="L459">
        <v>6.7</v>
      </c>
      <c r="M459">
        <v>4</v>
      </c>
      <c r="N459">
        <v>3.7</v>
      </c>
      <c r="O459">
        <v>0</v>
      </c>
      <c r="P459">
        <v>0</v>
      </c>
      <c r="Q459">
        <v>0</v>
      </c>
      <c r="R459" t="s">
        <v>531</v>
      </c>
      <c r="S459" t="s">
        <v>531</v>
      </c>
      <c r="T459" t="s">
        <v>531</v>
      </c>
      <c r="U459" t="s">
        <v>531</v>
      </c>
      <c r="W459" s="429">
        <f t="shared" si="10"/>
        <v>0</v>
      </c>
      <c r="X459" s="429">
        <f t="shared" si="10"/>
        <v>0</v>
      </c>
      <c r="Y459" s="429">
        <f t="shared" si="10"/>
        <v>0</v>
      </c>
      <c r="Z459" s="429">
        <f t="shared" si="10"/>
        <v>0</v>
      </c>
      <c r="AA459" s="429" t="s">
        <v>1296</v>
      </c>
    </row>
    <row r="460" spans="1:27" x14ac:dyDescent="0.25">
      <c r="A460" t="s">
        <v>149</v>
      </c>
      <c r="B460" t="s">
        <v>1246</v>
      </c>
      <c r="C460" t="s">
        <v>1324</v>
      </c>
      <c r="D460" t="s">
        <v>1384</v>
      </c>
      <c r="E460" t="s">
        <v>1326</v>
      </c>
      <c r="F460" t="s">
        <v>1293</v>
      </c>
      <c r="G460" s="532">
        <v>35</v>
      </c>
      <c r="H460">
        <v>35015</v>
      </c>
      <c r="I460" t="s">
        <v>552</v>
      </c>
      <c r="J460" t="s">
        <v>1385</v>
      </c>
      <c r="K460" t="s">
        <v>1386</v>
      </c>
      <c r="L460">
        <v>0.6</v>
      </c>
      <c r="M460">
        <v>0</v>
      </c>
      <c r="N460">
        <v>0.5</v>
      </c>
      <c r="O460">
        <v>7.8</v>
      </c>
      <c r="P460">
        <v>0</v>
      </c>
      <c r="Q460">
        <v>0</v>
      </c>
      <c r="R460" t="s">
        <v>531</v>
      </c>
      <c r="S460" t="s">
        <v>531</v>
      </c>
      <c r="T460" t="s">
        <v>531</v>
      </c>
      <c r="U460" t="s">
        <v>531</v>
      </c>
      <c r="W460" s="429">
        <f t="shared" si="10"/>
        <v>0</v>
      </c>
      <c r="X460" s="429">
        <f t="shared" si="10"/>
        <v>0</v>
      </c>
      <c r="Y460" s="429">
        <f t="shared" si="10"/>
        <v>0</v>
      </c>
      <c r="Z460" s="429">
        <f t="shared" si="10"/>
        <v>0</v>
      </c>
      <c r="AA460" s="429" t="s">
        <v>1296</v>
      </c>
    </row>
    <row r="461" spans="1:27" x14ac:dyDescent="0.25">
      <c r="A461" t="s">
        <v>149</v>
      </c>
      <c r="B461" t="s">
        <v>1246</v>
      </c>
      <c r="C461" t="s">
        <v>1324</v>
      </c>
      <c r="D461" t="s">
        <v>1384</v>
      </c>
      <c r="E461" t="s">
        <v>1326</v>
      </c>
      <c r="F461" t="s">
        <v>1293</v>
      </c>
      <c r="G461" s="532">
        <v>35</v>
      </c>
      <c r="H461">
        <v>35015</v>
      </c>
      <c r="I461" t="s">
        <v>552</v>
      </c>
      <c r="J461" t="s">
        <v>1385</v>
      </c>
      <c r="K461" t="s">
        <v>1386</v>
      </c>
      <c r="L461">
        <v>0</v>
      </c>
      <c r="M461">
        <v>0</v>
      </c>
      <c r="N461">
        <v>0</v>
      </c>
      <c r="O461">
        <v>35.29</v>
      </c>
      <c r="P461">
        <v>0</v>
      </c>
      <c r="Q461">
        <v>0</v>
      </c>
      <c r="R461" t="s">
        <v>531</v>
      </c>
      <c r="S461" t="s">
        <v>531</v>
      </c>
      <c r="T461" t="s">
        <v>531</v>
      </c>
      <c r="U461" t="s">
        <v>531</v>
      </c>
      <c r="W461" s="429">
        <f t="shared" si="10"/>
        <v>0</v>
      </c>
      <c r="X461" s="429">
        <f t="shared" si="10"/>
        <v>0</v>
      </c>
      <c r="Y461" s="429">
        <f t="shared" si="10"/>
        <v>0</v>
      </c>
      <c r="Z461" s="429">
        <f t="shared" si="10"/>
        <v>0</v>
      </c>
      <c r="AA461" s="429" t="s">
        <v>1296</v>
      </c>
    </row>
    <row r="462" spans="1:27" x14ac:dyDescent="0.25">
      <c r="A462" t="s">
        <v>149</v>
      </c>
      <c r="B462" t="s">
        <v>1246</v>
      </c>
      <c r="C462" t="s">
        <v>1324</v>
      </c>
      <c r="D462" t="s">
        <v>1384</v>
      </c>
      <c r="E462" t="s">
        <v>1326</v>
      </c>
      <c r="F462" t="s">
        <v>1293</v>
      </c>
      <c r="G462" s="532">
        <v>35</v>
      </c>
      <c r="H462">
        <v>35015</v>
      </c>
      <c r="I462" t="s">
        <v>552</v>
      </c>
      <c r="J462" t="s">
        <v>1385</v>
      </c>
      <c r="K462" t="s">
        <v>1386</v>
      </c>
      <c r="L462">
        <v>0</v>
      </c>
      <c r="M462">
        <v>0.8</v>
      </c>
      <c r="N462">
        <v>0</v>
      </c>
      <c r="O462">
        <v>0</v>
      </c>
      <c r="P462">
        <v>0</v>
      </c>
      <c r="Q462">
        <v>0</v>
      </c>
      <c r="R462" t="s">
        <v>531</v>
      </c>
      <c r="S462" t="s">
        <v>531</v>
      </c>
      <c r="T462" t="s">
        <v>531</v>
      </c>
      <c r="U462" t="s">
        <v>531</v>
      </c>
      <c r="W462" s="429">
        <f t="shared" si="10"/>
        <v>0</v>
      </c>
      <c r="X462" s="429">
        <f t="shared" si="10"/>
        <v>0</v>
      </c>
      <c r="Y462" s="429">
        <f t="shared" si="10"/>
        <v>0</v>
      </c>
      <c r="Z462" s="429">
        <f t="shared" si="10"/>
        <v>0</v>
      </c>
      <c r="AA462" s="429" t="s">
        <v>1296</v>
      </c>
    </row>
    <row r="463" spans="1:27" x14ac:dyDescent="0.25">
      <c r="A463" t="s">
        <v>149</v>
      </c>
      <c r="B463" t="s">
        <v>1246</v>
      </c>
      <c r="C463" t="s">
        <v>1324</v>
      </c>
      <c r="D463" t="s">
        <v>1384</v>
      </c>
      <c r="E463" t="s">
        <v>1326</v>
      </c>
      <c r="F463" t="s">
        <v>1293</v>
      </c>
      <c r="G463" s="532">
        <v>35</v>
      </c>
      <c r="H463">
        <v>35015</v>
      </c>
      <c r="I463" t="s">
        <v>552</v>
      </c>
      <c r="J463" t="s">
        <v>1385</v>
      </c>
      <c r="K463" t="s">
        <v>1386</v>
      </c>
      <c r="L463">
        <v>0</v>
      </c>
      <c r="M463">
        <v>0.1</v>
      </c>
      <c r="N463">
        <v>0.2</v>
      </c>
      <c r="O463">
        <v>3.9</v>
      </c>
      <c r="P463">
        <v>0</v>
      </c>
      <c r="Q463">
        <v>0</v>
      </c>
      <c r="R463" t="s">
        <v>531</v>
      </c>
      <c r="S463" t="s">
        <v>531</v>
      </c>
      <c r="T463" t="s">
        <v>531</v>
      </c>
      <c r="U463" t="s">
        <v>531</v>
      </c>
      <c r="W463" s="429">
        <f t="shared" si="10"/>
        <v>0</v>
      </c>
      <c r="X463" s="429">
        <f t="shared" si="10"/>
        <v>0</v>
      </c>
      <c r="Y463" s="429">
        <f t="shared" si="10"/>
        <v>0</v>
      </c>
      <c r="Z463" s="429">
        <f t="shared" si="10"/>
        <v>0</v>
      </c>
      <c r="AA463" s="429" t="s">
        <v>1296</v>
      </c>
    </row>
    <row r="464" spans="1:27" x14ac:dyDescent="0.25">
      <c r="A464" t="s">
        <v>149</v>
      </c>
      <c r="B464" t="s">
        <v>1246</v>
      </c>
      <c r="C464" t="s">
        <v>1324</v>
      </c>
      <c r="D464" t="s">
        <v>1384</v>
      </c>
      <c r="E464" t="s">
        <v>1326</v>
      </c>
      <c r="F464" t="s">
        <v>1293</v>
      </c>
      <c r="G464" s="532">
        <v>35</v>
      </c>
      <c r="H464">
        <v>35015</v>
      </c>
      <c r="I464" t="s">
        <v>552</v>
      </c>
      <c r="J464" t="s">
        <v>1385</v>
      </c>
      <c r="K464" t="s">
        <v>1386</v>
      </c>
      <c r="L464">
        <v>24.4</v>
      </c>
      <c r="M464">
        <v>5.6</v>
      </c>
      <c r="N464">
        <v>23.2</v>
      </c>
      <c r="O464">
        <v>0</v>
      </c>
      <c r="P464">
        <v>0</v>
      </c>
      <c r="Q464">
        <v>0</v>
      </c>
      <c r="R464" t="s">
        <v>531</v>
      </c>
      <c r="S464" t="s">
        <v>531</v>
      </c>
      <c r="T464" t="s">
        <v>531</v>
      </c>
      <c r="U464" t="s">
        <v>531</v>
      </c>
      <c r="W464" s="429">
        <f t="shared" si="10"/>
        <v>0</v>
      </c>
      <c r="X464" s="429">
        <f t="shared" si="10"/>
        <v>0</v>
      </c>
      <c r="Y464" s="429">
        <f t="shared" si="10"/>
        <v>0</v>
      </c>
      <c r="Z464" s="429">
        <f t="shared" si="10"/>
        <v>0</v>
      </c>
      <c r="AA464" s="429" t="s">
        <v>1296</v>
      </c>
    </row>
    <row r="465" spans="1:27" x14ac:dyDescent="0.25">
      <c r="A465" t="s">
        <v>149</v>
      </c>
      <c r="B465" t="s">
        <v>1246</v>
      </c>
      <c r="C465" t="s">
        <v>1324</v>
      </c>
      <c r="D465" t="s">
        <v>1384</v>
      </c>
      <c r="E465" t="s">
        <v>1326</v>
      </c>
      <c r="F465" t="s">
        <v>1293</v>
      </c>
      <c r="G465" s="532">
        <v>35</v>
      </c>
      <c r="H465">
        <v>35015</v>
      </c>
      <c r="I465" t="s">
        <v>552</v>
      </c>
      <c r="J465" t="s">
        <v>1385</v>
      </c>
      <c r="K465" t="s">
        <v>1386</v>
      </c>
      <c r="L465">
        <v>24.4</v>
      </c>
      <c r="M465">
        <v>5.6</v>
      </c>
      <c r="N465">
        <v>23.2</v>
      </c>
      <c r="O465">
        <v>0</v>
      </c>
      <c r="P465">
        <v>0</v>
      </c>
      <c r="Q465">
        <v>0</v>
      </c>
      <c r="R465" t="s">
        <v>531</v>
      </c>
      <c r="S465" t="s">
        <v>531</v>
      </c>
      <c r="T465" t="s">
        <v>531</v>
      </c>
      <c r="U465" t="s">
        <v>531</v>
      </c>
      <c r="W465" s="429">
        <f t="shared" si="10"/>
        <v>0</v>
      </c>
      <c r="X465" s="429">
        <f t="shared" si="10"/>
        <v>0</v>
      </c>
      <c r="Y465" s="429">
        <f t="shared" si="10"/>
        <v>0</v>
      </c>
      <c r="Z465" s="429">
        <f t="shared" si="10"/>
        <v>0</v>
      </c>
      <c r="AA465" s="429" t="s">
        <v>1296</v>
      </c>
    </row>
    <row r="466" spans="1:27" x14ac:dyDescent="0.25">
      <c r="A466" t="s">
        <v>149</v>
      </c>
      <c r="B466" t="s">
        <v>1246</v>
      </c>
      <c r="C466" t="s">
        <v>1324</v>
      </c>
      <c r="D466" t="s">
        <v>1384</v>
      </c>
      <c r="E466" t="s">
        <v>1326</v>
      </c>
      <c r="F466" t="s">
        <v>1293</v>
      </c>
      <c r="G466" s="532">
        <v>35</v>
      </c>
      <c r="H466">
        <v>35015</v>
      </c>
      <c r="I466" t="s">
        <v>552</v>
      </c>
      <c r="J466" t="s">
        <v>1385</v>
      </c>
      <c r="K466" t="s">
        <v>1386</v>
      </c>
      <c r="L466">
        <v>0</v>
      </c>
      <c r="M466">
        <v>0.1</v>
      </c>
      <c r="N466">
        <v>0</v>
      </c>
      <c r="O466">
        <v>0</v>
      </c>
      <c r="P466">
        <v>0</v>
      </c>
      <c r="Q466">
        <v>0</v>
      </c>
      <c r="R466" t="s">
        <v>531</v>
      </c>
      <c r="S466" t="s">
        <v>531</v>
      </c>
      <c r="T466" t="s">
        <v>531</v>
      </c>
      <c r="U466" t="s">
        <v>531</v>
      </c>
      <c r="W466" s="429">
        <f t="shared" si="10"/>
        <v>0</v>
      </c>
      <c r="X466" s="429">
        <f t="shared" si="10"/>
        <v>0</v>
      </c>
      <c r="Y466" s="429">
        <f t="shared" si="10"/>
        <v>0</v>
      </c>
      <c r="Z466" s="429">
        <f t="shared" si="10"/>
        <v>0</v>
      </c>
      <c r="AA466" s="429" t="s">
        <v>1296</v>
      </c>
    </row>
    <row r="467" spans="1:27" x14ac:dyDescent="0.25">
      <c r="A467" t="s">
        <v>149</v>
      </c>
      <c r="B467" t="s">
        <v>1246</v>
      </c>
      <c r="C467" t="s">
        <v>1324</v>
      </c>
      <c r="D467" t="s">
        <v>1384</v>
      </c>
      <c r="E467" t="s">
        <v>1326</v>
      </c>
      <c r="F467" t="s">
        <v>1293</v>
      </c>
      <c r="G467" s="532">
        <v>35</v>
      </c>
      <c r="H467">
        <v>35015</v>
      </c>
      <c r="I467" t="s">
        <v>552</v>
      </c>
      <c r="J467" t="s">
        <v>1385</v>
      </c>
      <c r="K467" t="s">
        <v>1386</v>
      </c>
      <c r="L467">
        <v>0</v>
      </c>
      <c r="M467">
        <v>0.8</v>
      </c>
      <c r="N467">
        <v>0</v>
      </c>
      <c r="O467">
        <v>0</v>
      </c>
      <c r="P467">
        <v>0</v>
      </c>
      <c r="Q467">
        <v>0</v>
      </c>
      <c r="R467" t="s">
        <v>531</v>
      </c>
      <c r="S467" t="s">
        <v>531</v>
      </c>
      <c r="T467" t="s">
        <v>531</v>
      </c>
      <c r="U467" t="s">
        <v>531</v>
      </c>
      <c r="W467" s="429">
        <f t="shared" si="10"/>
        <v>0</v>
      </c>
      <c r="X467" s="429">
        <f t="shared" si="10"/>
        <v>0</v>
      </c>
      <c r="Y467" s="429">
        <f t="shared" si="10"/>
        <v>0</v>
      </c>
      <c r="Z467" s="429">
        <f t="shared" si="10"/>
        <v>0</v>
      </c>
      <c r="AA467" s="429" t="s">
        <v>1296</v>
      </c>
    </row>
    <row r="468" spans="1:27" x14ac:dyDescent="0.25">
      <c r="A468" t="s">
        <v>149</v>
      </c>
      <c r="B468" t="s">
        <v>1246</v>
      </c>
      <c r="C468" t="s">
        <v>1324</v>
      </c>
      <c r="D468" t="s">
        <v>1384</v>
      </c>
      <c r="E468" t="s">
        <v>1326</v>
      </c>
      <c r="F468" t="s">
        <v>1293</v>
      </c>
      <c r="G468" s="532">
        <v>35</v>
      </c>
      <c r="H468">
        <v>35015</v>
      </c>
      <c r="I468" t="s">
        <v>552</v>
      </c>
      <c r="J468" t="s">
        <v>1385</v>
      </c>
      <c r="K468" t="s">
        <v>1386</v>
      </c>
      <c r="L468">
        <v>6.7</v>
      </c>
      <c r="M468">
        <v>5.8</v>
      </c>
      <c r="N468">
        <v>16.600000000000001</v>
      </c>
      <c r="O468">
        <v>0</v>
      </c>
      <c r="P468">
        <v>0.5</v>
      </c>
      <c r="Q468">
        <v>0.5</v>
      </c>
      <c r="R468" t="s">
        <v>531</v>
      </c>
      <c r="S468" t="s">
        <v>531</v>
      </c>
      <c r="T468" t="s">
        <v>531</v>
      </c>
      <c r="U468" t="s">
        <v>531</v>
      </c>
      <c r="W468" s="429">
        <f t="shared" si="10"/>
        <v>0</v>
      </c>
      <c r="X468" s="429">
        <f t="shared" si="10"/>
        <v>0</v>
      </c>
      <c r="Y468" s="429">
        <f t="shared" si="10"/>
        <v>0</v>
      </c>
      <c r="Z468" s="429">
        <f t="shared" si="10"/>
        <v>0</v>
      </c>
      <c r="AA468" s="429" t="s">
        <v>1296</v>
      </c>
    </row>
    <row r="469" spans="1:27" x14ac:dyDescent="0.25">
      <c r="A469" t="s">
        <v>149</v>
      </c>
      <c r="B469" t="s">
        <v>1246</v>
      </c>
      <c r="C469" t="s">
        <v>1324</v>
      </c>
      <c r="D469" t="s">
        <v>1384</v>
      </c>
      <c r="E469" t="s">
        <v>1326</v>
      </c>
      <c r="F469" t="s">
        <v>1293</v>
      </c>
      <c r="G469" s="532">
        <v>35</v>
      </c>
      <c r="H469">
        <v>35015</v>
      </c>
      <c r="I469" t="s">
        <v>552</v>
      </c>
      <c r="J469" t="s">
        <v>1385</v>
      </c>
      <c r="K469" t="s">
        <v>1386</v>
      </c>
      <c r="L469">
        <v>0</v>
      </c>
      <c r="M469">
        <v>0.6</v>
      </c>
      <c r="N469">
        <v>0</v>
      </c>
      <c r="O469">
        <v>0</v>
      </c>
      <c r="P469">
        <v>0</v>
      </c>
      <c r="Q469">
        <v>0</v>
      </c>
      <c r="R469" t="s">
        <v>531</v>
      </c>
      <c r="S469" t="s">
        <v>531</v>
      </c>
      <c r="T469" t="s">
        <v>531</v>
      </c>
      <c r="U469" t="s">
        <v>531</v>
      </c>
      <c r="W469" s="429">
        <f t="shared" si="10"/>
        <v>0</v>
      </c>
      <c r="X469" s="429">
        <f t="shared" si="10"/>
        <v>0</v>
      </c>
      <c r="Y469" s="429">
        <f t="shared" si="10"/>
        <v>0</v>
      </c>
      <c r="Z469" s="429">
        <f t="shared" si="10"/>
        <v>0</v>
      </c>
      <c r="AA469" s="429" t="s">
        <v>1296</v>
      </c>
    </row>
    <row r="470" spans="1:27" x14ac:dyDescent="0.25">
      <c r="A470" t="s">
        <v>149</v>
      </c>
      <c r="B470" t="s">
        <v>1246</v>
      </c>
      <c r="C470" t="s">
        <v>1324</v>
      </c>
      <c r="D470" t="s">
        <v>1384</v>
      </c>
      <c r="E470" t="s">
        <v>1326</v>
      </c>
      <c r="F470" t="s">
        <v>1293</v>
      </c>
      <c r="G470" s="532">
        <v>35</v>
      </c>
      <c r="H470">
        <v>35015</v>
      </c>
      <c r="I470" t="s">
        <v>552</v>
      </c>
      <c r="J470" t="s">
        <v>1385</v>
      </c>
      <c r="K470" t="s">
        <v>1386</v>
      </c>
      <c r="L470">
        <v>6.7</v>
      </c>
      <c r="M470">
        <v>5.8</v>
      </c>
      <c r="N470">
        <v>16.600000000000001</v>
      </c>
      <c r="O470">
        <v>0</v>
      </c>
      <c r="P470">
        <v>0</v>
      </c>
      <c r="Q470">
        <v>0</v>
      </c>
      <c r="R470" t="s">
        <v>531</v>
      </c>
      <c r="S470" t="s">
        <v>531</v>
      </c>
      <c r="T470" t="s">
        <v>531</v>
      </c>
      <c r="U470" t="s">
        <v>531</v>
      </c>
      <c r="W470" s="429">
        <f t="shared" si="10"/>
        <v>0</v>
      </c>
      <c r="X470" s="429">
        <f t="shared" si="10"/>
        <v>0</v>
      </c>
      <c r="Y470" s="429">
        <f t="shared" si="10"/>
        <v>0</v>
      </c>
      <c r="Z470" s="429">
        <f t="shared" si="10"/>
        <v>0</v>
      </c>
      <c r="AA470" s="429" t="s">
        <v>1296</v>
      </c>
    </row>
    <row r="471" spans="1:27" x14ac:dyDescent="0.25">
      <c r="A471" t="s">
        <v>149</v>
      </c>
      <c r="B471" t="s">
        <v>1246</v>
      </c>
      <c r="C471" t="s">
        <v>1324</v>
      </c>
      <c r="D471" t="s">
        <v>1384</v>
      </c>
      <c r="E471" t="s">
        <v>1326</v>
      </c>
      <c r="F471" t="s">
        <v>1293</v>
      </c>
      <c r="G471" s="532">
        <v>35</v>
      </c>
      <c r="H471">
        <v>35015</v>
      </c>
      <c r="I471" t="s">
        <v>552</v>
      </c>
      <c r="J471" t="s">
        <v>1385</v>
      </c>
      <c r="K471" t="s">
        <v>1386</v>
      </c>
      <c r="L471">
        <v>0</v>
      </c>
      <c r="M471">
        <v>1.9</v>
      </c>
      <c r="N471">
        <v>0</v>
      </c>
      <c r="O471">
        <v>0</v>
      </c>
      <c r="P471">
        <v>0</v>
      </c>
      <c r="Q471">
        <v>0</v>
      </c>
      <c r="R471" t="s">
        <v>531</v>
      </c>
      <c r="S471" t="s">
        <v>531</v>
      </c>
      <c r="T471" t="s">
        <v>531</v>
      </c>
      <c r="U471" t="s">
        <v>531</v>
      </c>
      <c r="W471" s="429">
        <f t="shared" si="10"/>
        <v>0</v>
      </c>
      <c r="X471" s="429">
        <f t="shared" si="10"/>
        <v>0</v>
      </c>
      <c r="Y471" s="429">
        <f t="shared" si="10"/>
        <v>0</v>
      </c>
      <c r="Z471" s="429">
        <f t="shared" si="10"/>
        <v>0</v>
      </c>
      <c r="AA471" s="429" t="s">
        <v>1296</v>
      </c>
    </row>
    <row r="472" spans="1:27" x14ac:dyDescent="0.25">
      <c r="A472" t="s">
        <v>149</v>
      </c>
      <c r="B472" t="s">
        <v>1246</v>
      </c>
      <c r="C472" t="s">
        <v>1324</v>
      </c>
      <c r="D472" t="s">
        <v>1384</v>
      </c>
      <c r="E472" t="s">
        <v>1326</v>
      </c>
      <c r="F472" t="s">
        <v>1293</v>
      </c>
      <c r="G472" s="532">
        <v>35</v>
      </c>
      <c r="H472">
        <v>35015</v>
      </c>
      <c r="I472" t="s">
        <v>552</v>
      </c>
      <c r="J472" t="s">
        <v>1385</v>
      </c>
      <c r="K472" t="s">
        <v>1386</v>
      </c>
      <c r="L472">
        <v>0.31</v>
      </c>
      <c r="M472">
        <v>0</v>
      </c>
      <c r="N472">
        <v>0.25</v>
      </c>
      <c r="O472">
        <v>0</v>
      </c>
      <c r="P472">
        <v>0</v>
      </c>
      <c r="Q472">
        <v>0</v>
      </c>
      <c r="R472" t="s">
        <v>531</v>
      </c>
      <c r="S472" t="s">
        <v>531</v>
      </c>
      <c r="T472" t="s">
        <v>531</v>
      </c>
      <c r="U472" t="s">
        <v>531</v>
      </c>
      <c r="W472" s="429">
        <f t="shared" si="10"/>
        <v>0</v>
      </c>
      <c r="X472" s="429">
        <f t="shared" si="10"/>
        <v>0</v>
      </c>
      <c r="Y472" s="429">
        <f t="shared" si="10"/>
        <v>0</v>
      </c>
      <c r="Z472" s="429">
        <f t="shared" si="10"/>
        <v>0</v>
      </c>
      <c r="AA472" s="429" t="s">
        <v>1296</v>
      </c>
    </row>
    <row r="473" spans="1:27" x14ac:dyDescent="0.25">
      <c r="A473" t="s">
        <v>149</v>
      </c>
      <c r="B473" t="s">
        <v>1246</v>
      </c>
      <c r="C473" t="s">
        <v>1324</v>
      </c>
      <c r="D473" t="s">
        <v>1384</v>
      </c>
      <c r="E473" t="s">
        <v>1326</v>
      </c>
      <c r="F473" t="s">
        <v>1293</v>
      </c>
      <c r="G473" s="532">
        <v>35</v>
      </c>
      <c r="H473">
        <v>35015</v>
      </c>
      <c r="I473" t="s">
        <v>552</v>
      </c>
      <c r="J473" t="s">
        <v>1385</v>
      </c>
      <c r="K473" t="s">
        <v>1386</v>
      </c>
      <c r="L473">
        <v>0</v>
      </c>
      <c r="M473">
        <v>4.2</v>
      </c>
      <c r="N473">
        <v>0</v>
      </c>
      <c r="O473">
        <v>0</v>
      </c>
      <c r="P473">
        <v>0</v>
      </c>
      <c r="Q473">
        <v>0</v>
      </c>
      <c r="R473" t="s">
        <v>531</v>
      </c>
      <c r="S473" t="s">
        <v>531</v>
      </c>
      <c r="T473" t="s">
        <v>531</v>
      </c>
      <c r="U473" t="s">
        <v>531</v>
      </c>
      <c r="W473" s="429">
        <f t="shared" si="10"/>
        <v>0</v>
      </c>
      <c r="X473" s="429">
        <f t="shared" si="10"/>
        <v>0</v>
      </c>
      <c r="Y473" s="429">
        <f t="shared" si="10"/>
        <v>0</v>
      </c>
      <c r="Z473" s="429">
        <f t="shared" si="10"/>
        <v>0</v>
      </c>
      <c r="AA473" s="429" t="s">
        <v>1296</v>
      </c>
    </row>
    <row r="474" spans="1:27" x14ac:dyDescent="0.25">
      <c r="A474" t="s">
        <v>149</v>
      </c>
      <c r="B474" t="s">
        <v>1246</v>
      </c>
      <c r="C474" t="s">
        <v>1324</v>
      </c>
      <c r="D474" t="s">
        <v>1384</v>
      </c>
      <c r="E474" t="s">
        <v>1326</v>
      </c>
      <c r="F474" t="s">
        <v>1293</v>
      </c>
      <c r="G474" s="532">
        <v>35</v>
      </c>
      <c r="H474">
        <v>35015</v>
      </c>
      <c r="I474" t="s">
        <v>552</v>
      </c>
      <c r="J474" t="s">
        <v>1385</v>
      </c>
      <c r="K474" t="s">
        <v>1386</v>
      </c>
      <c r="L474">
        <v>36.700000000000003</v>
      </c>
      <c r="M474">
        <v>19.3</v>
      </c>
      <c r="N474">
        <v>36.700000000000003</v>
      </c>
      <c r="O474">
        <v>0</v>
      </c>
      <c r="P474">
        <v>0</v>
      </c>
      <c r="Q474">
        <v>0</v>
      </c>
      <c r="R474" t="s">
        <v>531</v>
      </c>
      <c r="S474" t="s">
        <v>531</v>
      </c>
      <c r="T474" t="s">
        <v>531</v>
      </c>
      <c r="U474" t="s">
        <v>531</v>
      </c>
      <c r="W474" s="429">
        <f t="shared" si="10"/>
        <v>0</v>
      </c>
      <c r="X474" s="429">
        <f t="shared" si="10"/>
        <v>0</v>
      </c>
      <c r="Y474" s="429">
        <f t="shared" si="10"/>
        <v>0</v>
      </c>
      <c r="Z474" s="429">
        <f t="shared" si="10"/>
        <v>0</v>
      </c>
      <c r="AA474" s="429" t="s">
        <v>1296</v>
      </c>
    </row>
    <row r="475" spans="1:27" x14ac:dyDescent="0.25">
      <c r="A475" t="s">
        <v>149</v>
      </c>
      <c r="B475" t="s">
        <v>1246</v>
      </c>
      <c r="C475" t="s">
        <v>1324</v>
      </c>
      <c r="D475" t="s">
        <v>1384</v>
      </c>
      <c r="E475" t="s">
        <v>1326</v>
      </c>
      <c r="F475" t="s">
        <v>1293</v>
      </c>
      <c r="G475" s="532">
        <v>35</v>
      </c>
      <c r="H475">
        <v>35015</v>
      </c>
      <c r="I475" t="s">
        <v>552</v>
      </c>
      <c r="J475" t="s">
        <v>1385</v>
      </c>
      <c r="K475" t="s">
        <v>1386</v>
      </c>
      <c r="L475">
        <v>25.9</v>
      </c>
      <c r="M475">
        <v>3</v>
      </c>
      <c r="N475">
        <v>38.799999999999997</v>
      </c>
      <c r="O475">
        <v>0</v>
      </c>
      <c r="P475">
        <v>0</v>
      </c>
      <c r="Q475">
        <v>0</v>
      </c>
      <c r="R475" t="s">
        <v>531</v>
      </c>
      <c r="S475" t="s">
        <v>531</v>
      </c>
      <c r="T475" t="s">
        <v>531</v>
      </c>
      <c r="U475" t="s">
        <v>531</v>
      </c>
      <c r="W475" s="429">
        <f t="shared" si="10"/>
        <v>0</v>
      </c>
      <c r="X475" s="429">
        <f t="shared" si="10"/>
        <v>0</v>
      </c>
      <c r="Y475" s="429">
        <f t="shared" si="10"/>
        <v>0</v>
      </c>
      <c r="Z475" s="429">
        <f t="shared" si="10"/>
        <v>0</v>
      </c>
      <c r="AA475" s="429" t="s">
        <v>1296</v>
      </c>
    </row>
    <row r="476" spans="1:27" x14ac:dyDescent="0.25">
      <c r="A476" t="s">
        <v>149</v>
      </c>
      <c r="B476" t="s">
        <v>1246</v>
      </c>
      <c r="C476" t="s">
        <v>1324</v>
      </c>
      <c r="D476" t="s">
        <v>1384</v>
      </c>
      <c r="E476" t="s">
        <v>1326</v>
      </c>
      <c r="F476" t="s">
        <v>1293</v>
      </c>
      <c r="G476" s="532">
        <v>35</v>
      </c>
      <c r="H476">
        <v>35015</v>
      </c>
      <c r="I476" t="s">
        <v>552</v>
      </c>
      <c r="J476" t="s">
        <v>1385</v>
      </c>
      <c r="K476" t="s">
        <v>1386</v>
      </c>
      <c r="L476">
        <v>0</v>
      </c>
      <c r="M476">
        <v>4.2</v>
      </c>
      <c r="N476">
        <v>0</v>
      </c>
      <c r="O476">
        <v>0</v>
      </c>
      <c r="P476">
        <v>0</v>
      </c>
      <c r="Q476">
        <v>0</v>
      </c>
      <c r="R476" t="s">
        <v>531</v>
      </c>
      <c r="S476" t="s">
        <v>531</v>
      </c>
      <c r="T476" t="s">
        <v>531</v>
      </c>
      <c r="U476" t="s">
        <v>531</v>
      </c>
      <c r="W476" s="429">
        <f t="shared" si="10"/>
        <v>0</v>
      </c>
      <c r="X476" s="429">
        <f t="shared" si="10"/>
        <v>0</v>
      </c>
      <c r="Y476" s="429">
        <f t="shared" si="10"/>
        <v>0</v>
      </c>
      <c r="Z476" s="429">
        <f t="shared" si="10"/>
        <v>0</v>
      </c>
      <c r="AA476" s="429" t="s">
        <v>1296</v>
      </c>
    </row>
    <row r="477" spans="1:27" x14ac:dyDescent="0.25">
      <c r="A477" t="s">
        <v>149</v>
      </c>
      <c r="B477" t="s">
        <v>1246</v>
      </c>
      <c r="C477" t="s">
        <v>1324</v>
      </c>
      <c r="D477" t="s">
        <v>1384</v>
      </c>
      <c r="E477" t="s">
        <v>1326</v>
      </c>
      <c r="F477" t="s">
        <v>1293</v>
      </c>
      <c r="G477" s="532">
        <v>35</v>
      </c>
      <c r="H477">
        <v>35015</v>
      </c>
      <c r="I477" t="s">
        <v>552</v>
      </c>
      <c r="J477" t="s">
        <v>1385</v>
      </c>
      <c r="K477" t="s">
        <v>1386</v>
      </c>
      <c r="L477">
        <v>0</v>
      </c>
      <c r="M477">
        <v>8.9</v>
      </c>
      <c r="N477">
        <v>0</v>
      </c>
      <c r="O477">
        <v>0</v>
      </c>
      <c r="P477">
        <v>0</v>
      </c>
      <c r="Q477">
        <v>0</v>
      </c>
      <c r="R477" t="s">
        <v>531</v>
      </c>
      <c r="S477" t="s">
        <v>531</v>
      </c>
      <c r="T477" t="s">
        <v>531</v>
      </c>
      <c r="U477" t="s">
        <v>531</v>
      </c>
      <c r="W477" s="429">
        <f t="shared" si="10"/>
        <v>0</v>
      </c>
      <c r="X477" s="429">
        <f t="shared" si="10"/>
        <v>0</v>
      </c>
      <c r="Y477" s="429">
        <f t="shared" si="10"/>
        <v>0</v>
      </c>
      <c r="Z477" s="429">
        <f t="shared" si="10"/>
        <v>0</v>
      </c>
      <c r="AA477" s="429" t="s">
        <v>1296</v>
      </c>
    </row>
    <row r="478" spans="1:27" x14ac:dyDescent="0.25">
      <c r="A478" t="s">
        <v>149</v>
      </c>
      <c r="B478" t="s">
        <v>1246</v>
      </c>
      <c r="C478" t="s">
        <v>1324</v>
      </c>
      <c r="D478" t="s">
        <v>1384</v>
      </c>
      <c r="E478" t="s">
        <v>1326</v>
      </c>
      <c r="F478" t="s">
        <v>1293</v>
      </c>
      <c r="G478" s="532">
        <v>35</v>
      </c>
      <c r="H478">
        <v>35015</v>
      </c>
      <c r="I478" t="s">
        <v>552</v>
      </c>
      <c r="J478" t="s">
        <v>1385</v>
      </c>
      <c r="K478" t="s">
        <v>1386</v>
      </c>
      <c r="L478">
        <v>30.2</v>
      </c>
      <c r="M478">
        <v>9.1</v>
      </c>
      <c r="N478">
        <v>12.1</v>
      </c>
      <c r="O478">
        <v>0</v>
      </c>
      <c r="P478">
        <v>0</v>
      </c>
      <c r="Q478">
        <v>0</v>
      </c>
      <c r="R478" t="s">
        <v>531</v>
      </c>
      <c r="S478" t="s">
        <v>531</v>
      </c>
      <c r="T478" t="s">
        <v>531</v>
      </c>
      <c r="U478" t="s">
        <v>531</v>
      </c>
      <c r="W478" s="429">
        <f t="shared" si="10"/>
        <v>0</v>
      </c>
      <c r="X478" s="429">
        <f t="shared" si="10"/>
        <v>0</v>
      </c>
      <c r="Y478" s="429">
        <f t="shared" si="10"/>
        <v>0</v>
      </c>
      <c r="Z478" s="429">
        <f t="shared" si="10"/>
        <v>0</v>
      </c>
      <c r="AA478" s="429" t="s">
        <v>1296</v>
      </c>
    </row>
    <row r="479" spans="1:27" x14ac:dyDescent="0.25">
      <c r="A479" t="s">
        <v>149</v>
      </c>
      <c r="B479" t="s">
        <v>1246</v>
      </c>
      <c r="C479" t="s">
        <v>1324</v>
      </c>
      <c r="D479" t="s">
        <v>1384</v>
      </c>
      <c r="E479" t="s">
        <v>1326</v>
      </c>
      <c r="F479" t="s">
        <v>1293</v>
      </c>
      <c r="G479" s="532">
        <v>35</v>
      </c>
      <c r="H479">
        <v>35015</v>
      </c>
      <c r="I479" t="s">
        <v>552</v>
      </c>
      <c r="J479" t="s">
        <v>1385</v>
      </c>
      <c r="K479" t="s">
        <v>1386</v>
      </c>
      <c r="L479">
        <v>0</v>
      </c>
      <c r="M479">
        <v>10</v>
      </c>
      <c r="N479">
        <v>0</v>
      </c>
      <c r="O479">
        <v>0</v>
      </c>
      <c r="P479">
        <v>0</v>
      </c>
      <c r="Q479">
        <v>0</v>
      </c>
      <c r="R479" t="s">
        <v>531</v>
      </c>
      <c r="S479" t="s">
        <v>531</v>
      </c>
      <c r="T479" t="s">
        <v>531</v>
      </c>
      <c r="U479" t="s">
        <v>531</v>
      </c>
      <c r="W479" s="429">
        <f t="shared" si="10"/>
        <v>0</v>
      </c>
      <c r="X479" s="429">
        <f t="shared" si="10"/>
        <v>0</v>
      </c>
      <c r="Y479" s="429">
        <f t="shared" si="10"/>
        <v>0</v>
      </c>
      <c r="Z479" s="429">
        <f t="shared" si="10"/>
        <v>0</v>
      </c>
      <c r="AA479" s="429" t="s">
        <v>1296</v>
      </c>
    </row>
    <row r="480" spans="1:27" x14ac:dyDescent="0.25">
      <c r="A480" t="s">
        <v>149</v>
      </c>
      <c r="B480" t="s">
        <v>1246</v>
      </c>
      <c r="C480" t="s">
        <v>1324</v>
      </c>
      <c r="D480" t="s">
        <v>1384</v>
      </c>
      <c r="E480" t="s">
        <v>1326</v>
      </c>
      <c r="F480" t="s">
        <v>1293</v>
      </c>
      <c r="G480" s="532">
        <v>35</v>
      </c>
      <c r="H480">
        <v>35015</v>
      </c>
      <c r="I480" t="s">
        <v>552</v>
      </c>
      <c r="J480" t="s">
        <v>1385</v>
      </c>
      <c r="K480" t="s">
        <v>1386</v>
      </c>
      <c r="L480">
        <v>0</v>
      </c>
      <c r="M480">
        <v>3</v>
      </c>
      <c r="N480">
        <v>0</v>
      </c>
      <c r="O480">
        <v>0</v>
      </c>
      <c r="P480">
        <v>0</v>
      </c>
      <c r="Q480">
        <v>0</v>
      </c>
      <c r="R480" t="s">
        <v>531</v>
      </c>
      <c r="S480" t="s">
        <v>531</v>
      </c>
      <c r="T480" t="s">
        <v>531</v>
      </c>
      <c r="U480" t="s">
        <v>531</v>
      </c>
      <c r="W480" s="429">
        <f t="shared" si="10"/>
        <v>0</v>
      </c>
      <c r="X480" s="429">
        <f t="shared" si="10"/>
        <v>0</v>
      </c>
      <c r="Y480" s="429">
        <f t="shared" si="10"/>
        <v>0</v>
      </c>
      <c r="Z480" s="429">
        <f t="shared" ref="Z480:Z543" si="11">IFERROR(U480*1,0)</f>
        <v>0</v>
      </c>
      <c r="AA480" s="429" t="s">
        <v>1296</v>
      </c>
    </row>
    <row r="481" spans="1:27" x14ac:dyDescent="0.25">
      <c r="A481" t="s">
        <v>149</v>
      </c>
      <c r="B481" t="s">
        <v>1246</v>
      </c>
      <c r="C481" t="s">
        <v>1324</v>
      </c>
      <c r="D481" t="s">
        <v>1384</v>
      </c>
      <c r="E481" t="s">
        <v>1326</v>
      </c>
      <c r="F481" t="s">
        <v>1293</v>
      </c>
      <c r="G481" s="532">
        <v>35</v>
      </c>
      <c r="H481">
        <v>35015</v>
      </c>
      <c r="I481" t="s">
        <v>552</v>
      </c>
      <c r="J481" t="s">
        <v>1385</v>
      </c>
      <c r="K481" t="s">
        <v>1386</v>
      </c>
      <c r="L481">
        <v>7.4</v>
      </c>
      <c r="M481">
        <v>4.4000000000000004</v>
      </c>
      <c r="N481">
        <v>4.4000000000000004</v>
      </c>
      <c r="O481">
        <v>0</v>
      </c>
      <c r="P481">
        <v>0</v>
      </c>
      <c r="Q481">
        <v>0</v>
      </c>
      <c r="R481" t="s">
        <v>531</v>
      </c>
      <c r="S481" t="s">
        <v>531</v>
      </c>
      <c r="T481" t="s">
        <v>531</v>
      </c>
      <c r="U481" t="s">
        <v>531</v>
      </c>
      <c r="W481" s="429">
        <f t="shared" ref="W481:Z544" si="12">IFERROR(R481*1,0)</f>
        <v>0</v>
      </c>
      <c r="X481" s="429">
        <f t="shared" si="12"/>
        <v>0</v>
      </c>
      <c r="Y481" s="429">
        <f t="shared" si="12"/>
        <v>0</v>
      </c>
      <c r="Z481" s="429">
        <f t="shared" si="11"/>
        <v>0</v>
      </c>
      <c r="AA481" s="429" t="s">
        <v>1296</v>
      </c>
    </row>
    <row r="482" spans="1:27" x14ac:dyDescent="0.25">
      <c r="A482" t="s">
        <v>149</v>
      </c>
      <c r="B482" t="s">
        <v>1246</v>
      </c>
      <c r="C482" t="s">
        <v>1324</v>
      </c>
      <c r="D482" t="s">
        <v>1384</v>
      </c>
      <c r="E482" t="s">
        <v>1326</v>
      </c>
      <c r="F482" t="s">
        <v>1293</v>
      </c>
      <c r="G482" s="532">
        <v>35</v>
      </c>
      <c r="H482">
        <v>35015</v>
      </c>
      <c r="I482" t="s">
        <v>552</v>
      </c>
      <c r="J482" t="s">
        <v>1385</v>
      </c>
      <c r="K482" t="s">
        <v>1386</v>
      </c>
      <c r="L482">
        <v>7.4</v>
      </c>
      <c r="M482">
        <v>4.4000000000000004</v>
      </c>
      <c r="N482">
        <v>4.4000000000000004</v>
      </c>
      <c r="O482">
        <v>0</v>
      </c>
      <c r="P482">
        <v>0</v>
      </c>
      <c r="Q482">
        <v>0</v>
      </c>
      <c r="R482" t="s">
        <v>531</v>
      </c>
      <c r="S482" t="s">
        <v>531</v>
      </c>
      <c r="T482" t="s">
        <v>531</v>
      </c>
      <c r="U482" t="s">
        <v>531</v>
      </c>
      <c r="W482" s="429">
        <f t="shared" si="12"/>
        <v>0</v>
      </c>
      <c r="X482" s="429">
        <f t="shared" si="12"/>
        <v>0</v>
      </c>
      <c r="Y482" s="429">
        <f t="shared" si="12"/>
        <v>0</v>
      </c>
      <c r="Z482" s="429">
        <f t="shared" si="11"/>
        <v>0</v>
      </c>
      <c r="AA482" s="429" t="s">
        <v>1296</v>
      </c>
    </row>
    <row r="483" spans="1:27" x14ac:dyDescent="0.25">
      <c r="A483" t="s">
        <v>149</v>
      </c>
      <c r="B483" t="s">
        <v>1246</v>
      </c>
      <c r="C483" t="s">
        <v>1324</v>
      </c>
      <c r="D483" t="s">
        <v>1384</v>
      </c>
      <c r="E483" t="s">
        <v>1326</v>
      </c>
      <c r="F483" t="s">
        <v>1293</v>
      </c>
      <c r="G483" s="532">
        <v>35</v>
      </c>
      <c r="H483">
        <v>35015</v>
      </c>
      <c r="I483" t="s">
        <v>552</v>
      </c>
      <c r="J483" t="s">
        <v>1385</v>
      </c>
      <c r="K483" t="s">
        <v>1386</v>
      </c>
      <c r="L483">
        <v>7.4</v>
      </c>
      <c r="M483">
        <v>4.4000000000000004</v>
      </c>
      <c r="N483">
        <v>4.4000000000000004</v>
      </c>
      <c r="O483">
        <v>0</v>
      </c>
      <c r="P483">
        <v>0</v>
      </c>
      <c r="Q483">
        <v>0</v>
      </c>
      <c r="R483" t="s">
        <v>531</v>
      </c>
      <c r="S483" t="s">
        <v>531</v>
      </c>
      <c r="T483" t="s">
        <v>531</v>
      </c>
      <c r="U483" t="s">
        <v>531</v>
      </c>
      <c r="W483" s="429">
        <f t="shared" si="12"/>
        <v>0</v>
      </c>
      <c r="X483" s="429">
        <f t="shared" si="12"/>
        <v>0</v>
      </c>
      <c r="Y483" s="429">
        <f t="shared" si="12"/>
        <v>0</v>
      </c>
      <c r="Z483" s="429">
        <f t="shared" si="11"/>
        <v>0</v>
      </c>
      <c r="AA483" s="429" t="s">
        <v>1296</v>
      </c>
    </row>
    <row r="484" spans="1:27" x14ac:dyDescent="0.25">
      <c r="A484" t="s">
        <v>149</v>
      </c>
      <c r="B484" t="s">
        <v>1246</v>
      </c>
      <c r="C484" t="s">
        <v>1324</v>
      </c>
      <c r="D484" t="s">
        <v>1384</v>
      </c>
      <c r="E484" t="s">
        <v>1326</v>
      </c>
      <c r="F484" t="s">
        <v>1293</v>
      </c>
      <c r="G484" s="532">
        <v>35</v>
      </c>
      <c r="H484">
        <v>35015</v>
      </c>
      <c r="I484" t="s">
        <v>552</v>
      </c>
      <c r="J484" t="s">
        <v>1385</v>
      </c>
      <c r="K484" t="s">
        <v>1386</v>
      </c>
      <c r="L484">
        <v>7.4</v>
      </c>
      <c r="M484">
        <v>4.4000000000000004</v>
      </c>
      <c r="N484">
        <v>4.4000000000000004</v>
      </c>
      <c r="O484">
        <v>0</v>
      </c>
      <c r="P484">
        <v>0</v>
      </c>
      <c r="Q484">
        <v>0</v>
      </c>
      <c r="R484" t="s">
        <v>531</v>
      </c>
      <c r="S484" t="s">
        <v>531</v>
      </c>
      <c r="T484" t="s">
        <v>531</v>
      </c>
      <c r="U484" t="s">
        <v>531</v>
      </c>
      <c r="W484" s="429">
        <f t="shared" si="12"/>
        <v>0</v>
      </c>
      <c r="X484" s="429">
        <f t="shared" si="12"/>
        <v>0</v>
      </c>
      <c r="Y484" s="429">
        <f t="shared" si="12"/>
        <v>0</v>
      </c>
      <c r="Z484" s="429">
        <f t="shared" si="11"/>
        <v>0</v>
      </c>
      <c r="AA484" s="429" t="s">
        <v>1296</v>
      </c>
    </row>
    <row r="485" spans="1:27" x14ac:dyDescent="0.25">
      <c r="A485" t="s">
        <v>149</v>
      </c>
      <c r="B485" t="s">
        <v>1246</v>
      </c>
      <c r="C485" t="s">
        <v>1324</v>
      </c>
      <c r="D485" t="s">
        <v>1384</v>
      </c>
      <c r="E485" t="s">
        <v>1326</v>
      </c>
      <c r="F485" t="s">
        <v>1293</v>
      </c>
      <c r="G485" s="532">
        <v>35</v>
      </c>
      <c r="H485">
        <v>35015</v>
      </c>
      <c r="I485" t="s">
        <v>552</v>
      </c>
      <c r="J485" t="s">
        <v>1385</v>
      </c>
      <c r="K485" t="s">
        <v>1386</v>
      </c>
      <c r="L485">
        <v>0</v>
      </c>
      <c r="M485">
        <v>21.7</v>
      </c>
      <c r="N485">
        <v>0</v>
      </c>
      <c r="O485">
        <v>0</v>
      </c>
      <c r="P485">
        <v>0</v>
      </c>
      <c r="Q485">
        <v>0</v>
      </c>
      <c r="R485" t="s">
        <v>531</v>
      </c>
      <c r="S485" t="s">
        <v>531</v>
      </c>
      <c r="T485" t="s">
        <v>531</v>
      </c>
      <c r="U485" t="s">
        <v>531</v>
      </c>
      <c r="W485" s="429">
        <f t="shared" si="12"/>
        <v>0</v>
      </c>
      <c r="X485" s="429">
        <f t="shared" si="12"/>
        <v>0</v>
      </c>
      <c r="Y485" s="429">
        <f t="shared" si="12"/>
        <v>0</v>
      </c>
      <c r="Z485" s="429">
        <f t="shared" si="11"/>
        <v>0</v>
      </c>
      <c r="AA485" s="429" t="s">
        <v>1296</v>
      </c>
    </row>
    <row r="486" spans="1:27" x14ac:dyDescent="0.25">
      <c r="A486" t="s">
        <v>149</v>
      </c>
      <c r="B486" t="s">
        <v>1246</v>
      </c>
      <c r="C486" t="s">
        <v>1324</v>
      </c>
      <c r="D486" t="s">
        <v>1384</v>
      </c>
      <c r="E486" t="s">
        <v>1326</v>
      </c>
      <c r="F486" t="s">
        <v>1293</v>
      </c>
      <c r="G486" s="532">
        <v>35</v>
      </c>
      <c r="H486">
        <v>35015</v>
      </c>
      <c r="I486" t="s">
        <v>552</v>
      </c>
      <c r="J486" t="s">
        <v>1385</v>
      </c>
      <c r="K486" t="s">
        <v>1386</v>
      </c>
      <c r="L486">
        <v>0</v>
      </c>
      <c r="M486">
        <v>2.7</v>
      </c>
      <c r="N486">
        <v>0</v>
      </c>
      <c r="O486">
        <v>0</v>
      </c>
      <c r="P486">
        <v>0</v>
      </c>
      <c r="Q486">
        <v>0</v>
      </c>
      <c r="R486" t="s">
        <v>531</v>
      </c>
      <c r="S486" t="s">
        <v>531</v>
      </c>
      <c r="T486" t="s">
        <v>531</v>
      </c>
      <c r="U486" t="s">
        <v>531</v>
      </c>
      <c r="W486" s="429">
        <f t="shared" si="12"/>
        <v>0</v>
      </c>
      <c r="X486" s="429">
        <f t="shared" si="12"/>
        <v>0</v>
      </c>
      <c r="Y486" s="429">
        <f t="shared" si="12"/>
        <v>0</v>
      </c>
      <c r="Z486" s="429">
        <f t="shared" si="11"/>
        <v>0</v>
      </c>
      <c r="AA486" s="429" t="s">
        <v>1296</v>
      </c>
    </row>
    <row r="487" spans="1:27" x14ac:dyDescent="0.25">
      <c r="A487" t="s">
        <v>149</v>
      </c>
      <c r="B487" t="s">
        <v>1246</v>
      </c>
      <c r="C487" t="s">
        <v>1324</v>
      </c>
      <c r="D487" t="s">
        <v>1384</v>
      </c>
      <c r="E487" t="s">
        <v>1326</v>
      </c>
      <c r="F487" t="s">
        <v>1293</v>
      </c>
      <c r="G487" s="532">
        <v>35</v>
      </c>
      <c r="H487">
        <v>35015</v>
      </c>
      <c r="I487" t="s">
        <v>552</v>
      </c>
      <c r="J487" t="s">
        <v>1385</v>
      </c>
      <c r="K487" t="s">
        <v>1386</v>
      </c>
      <c r="L487">
        <v>0</v>
      </c>
      <c r="M487">
        <v>2.7</v>
      </c>
      <c r="N487">
        <v>0</v>
      </c>
      <c r="O487">
        <v>0</v>
      </c>
      <c r="P487">
        <v>0</v>
      </c>
      <c r="Q487">
        <v>0</v>
      </c>
      <c r="R487" t="s">
        <v>531</v>
      </c>
      <c r="S487" t="s">
        <v>531</v>
      </c>
      <c r="T487" t="s">
        <v>531</v>
      </c>
      <c r="U487" t="s">
        <v>531</v>
      </c>
      <c r="W487" s="429">
        <f t="shared" si="12"/>
        <v>0</v>
      </c>
      <c r="X487" s="429">
        <f t="shared" si="12"/>
        <v>0</v>
      </c>
      <c r="Y487" s="429">
        <f t="shared" si="12"/>
        <v>0</v>
      </c>
      <c r="Z487" s="429">
        <f t="shared" si="11"/>
        <v>0</v>
      </c>
      <c r="AA487" s="429" t="s">
        <v>1296</v>
      </c>
    </row>
    <row r="488" spans="1:27" x14ac:dyDescent="0.25">
      <c r="A488" t="s">
        <v>149</v>
      </c>
      <c r="B488" t="s">
        <v>1246</v>
      </c>
      <c r="C488" t="s">
        <v>1324</v>
      </c>
      <c r="D488" t="s">
        <v>1384</v>
      </c>
      <c r="E488" t="s">
        <v>1326</v>
      </c>
      <c r="F488" t="s">
        <v>1293</v>
      </c>
      <c r="G488" s="532">
        <v>35</v>
      </c>
      <c r="H488">
        <v>35015</v>
      </c>
      <c r="I488" t="s">
        <v>552</v>
      </c>
      <c r="J488" t="s">
        <v>1385</v>
      </c>
      <c r="K488" t="s">
        <v>1386</v>
      </c>
      <c r="L488">
        <v>25.9</v>
      </c>
      <c r="M488">
        <v>12.9</v>
      </c>
      <c r="N488">
        <v>38.799999999999997</v>
      </c>
      <c r="O488">
        <v>0</v>
      </c>
      <c r="P488">
        <v>0</v>
      </c>
      <c r="Q488">
        <v>0</v>
      </c>
      <c r="R488" t="s">
        <v>531</v>
      </c>
      <c r="S488" t="s">
        <v>531</v>
      </c>
      <c r="T488" t="s">
        <v>531</v>
      </c>
      <c r="U488" t="s">
        <v>531</v>
      </c>
      <c r="W488" s="429">
        <f t="shared" si="12"/>
        <v>0</v>
      </c>
      <c r="X488" s="429">
        <f t="shared" si="12"/>
        <v>0</v>
      </c>
      <c r="Y488" s="429">
        <f t="shared" si="12"/>
        <v>0</v>
      </c>
      <c r="Z488" s="429">
        <f t="shared" si="11"/>
        <v>0</v>
      </c>
      <c r="AA488" s="429" t="s">
        <v>1296</v>
      </c>
    </row>
    <row r="489" spans="1:27" x14ac:dyDescent="0.25">
      <c r="A489" t="s">
        <v>149</v>
      </c>
      <c r="B489" t="s">
        <v>1246</v>
      </c>
      <c r="C489" t="s">
        <v>1324</v>
      </c>
      <c r="D489" t="s">
        <v>1384</v>
      </c>
      <c r="E489" t="s">
        <v>1326</v>
      </c>
      <c r="F489" t="s">
        <v>1293</v>
      </c>
      <c r="G489" s="532">
        <v>35</v>
      </c>
      <c r="H489">
        <v>35015</v>
      </c>
      <c r="I489" t="s">
        <v>552</v>
      </c>
      <c r="J489" t="s">
        <v>1385</v>
      </c>
      <c r="K489" t="s">
        <v>1386</v>
      </c>
      <c r="L489">
        <v>0</v>
      </c>
      <c r="M489">
        <v>5.7</v>
      </c>
      <c r="N489">
        <v>0</v>
      </c>
      <c r="O489">
        <v>0</v>
      </c>
      <c r="P489">
        <v>0</v>
      </c>
      <c r="Q489">
        <v>0</v>
      </c>
      <c r="R489" t="s">
        <v>531</v>
      </c>
      <c r="S489" t="s">
        <v>531</v>
      </c>
      <c r="T489" t="s">
        <v>531</v>
      </c>
      <c r="U489" t="s">
        <v>531</v>
      </c>
      <c r="W489" s="429">
        <f t="shared" si="12"/>
        <v>0</v>
      </c>
      <c r="X489" s="429">
        <f t="shared" si="12"/>
        <v>0</v>
      </c>
      <c r="Y489" s="429">
        <f t="shared" si="12"/>
        <v>0</v>
      </c>
      <c r="Z489" s="429">
        <f t="shared" si="11"/>
        <v>0</v>
      </c>
      <c r="AA489" s="429" t="s">
        <v>1296</v>
      </c>
    </row>
    <row r="490" spans="1:27" x14ac:dyDescent="0.25">
      <c r="A490" t="s">
        <v>149</v>
      </c>
      <c r="B490" t="s">
        <v>1246</v>
      </c>
      <c r="C490" t="s">
        <v>1324</v>
      </c>
      <c r="D490" t="s">
        <v>1384</v>
      </c>
      <c r="E490" t="s">
        <v>1326</v>
      </c>
      <c r="F490" t="s">
        <v>1293</v>
      </c>
      <c r="G490" s="532">
        <v>35</v>
      </c>
      <c r="H490">
        <v>35015</v>
      </c>
      <c r="I490" t="s">
        <v>552</v>
      </c>
      <c r="J490" t="s">
        <v>1385</v>
      </c>
      <c r="K490" t="s">
        <v>1386</v>
      </c>
      <c r="L490">
        <v>1.2</v>
      </c>
      <c r="M490">
        <v>15.4</v>
      </c>
      <c r="N490">
        <v>6.4</v>
      </c>
      <c r="O490">
        <v>96.8</v>
      </c>
      <c r="P490">
        <v>0</v>
      </c>
      <c r="Q490">
        <v>0</v>
      </c>
      <c r="R490" t="s">
        <v>531</v>
      </c>
      <c r="S490" t="s">
        <v>531</v>
      </c>
      <c r="T490" t="s">
        <v>531</v>
      </c>
      <c r="U490" t="s">
        <v>531</v>
      </c>
      <c r="W490" s="429">
        <f t="shared" si="12"/>
        <v>0</v>
      </c>
      <c r="X490" s="429">
        <f t="shared" si="12"/>
        <v>0</v>
      </c>
      <c r="Y490" s="429">
        <f t="shared" si="12"/>
        <v>0</v>
      </c>
      <c r="Z490" s="429">
        <f t="shared" si="11"/>
        <v>0</v>
      </c>
      <c r="AA490" s="429" t="s">
        <v>1296</v>
      </c>
    </row>
    <row r="491" spans="1:27" x14ac:dyDescent="0.25">
      <c r="A491" t="s">
        <v>149</v>
      </c>
      <c r="B491" t="s">
        <v>1246</v>
      </c>
      <c r="C491" t="s">
        <v>1324</v>
      </c>
      <c r="D491" t="s">
        <v>1384</v>
      </c>
      <c r="E491" t="s">
        <v>1326</v>
      </c>
      <c r="F491" t="s">
        <v>1293</v>
      </c>
      <c r="G491" s="532">
        <v>35</v>
      </c>
      <c r="H491">
        <v>35015</v>
      </c>
      <c r="I491" t="s">
        <v>552</v>
      </c>
      <c r="J491" t="s">
        <v>1385</v>
      </c>
      <c r="K491" t="s">
        <v>1386</v>
      </c>
      <c r="L491">
        <v>18.5</v>
      </c>
      <c r="M491">
        <v>6.19</v>
      </c>
      <c r="N491">
        <v>18.5</v>
      </c>
      <c r="O491">
        <v>0</v>
      </c>
      <c r="P491">
        <v>0</v>
      </c>
      <c r="Q491">
        <v>0</v>
      </c>
      <c r="R491" t="s">
        <v>531</v>
      </c>
      <c r="S491" t="s">
        <v>531</v>
      </c>
      <c r="T491" t="s">
        <v>531</v>
      </c>
      <c r="U491" t="s">
        <v>531</v>
      </c>
      <c r="W491" s="429">
        <f t="shared" si="12"/>
        <v>0</v>
      </c>
      <c r="X491" s="429">
        <f t="shared" si="12"/>
        <v>0</v>
      </c>
      <c r="Y491" s="429">
        <f t="shared" si="12"/>
        <v>0</v>
      </c>
      <c r="Z491" s="429">
        <f t="shared" si="11"/>
        <v>0</v>
      </c>
      <c r="AA491" s="429" t="s">
        <v>1296</v>
      </c>
    </row>
    <row r="492" spans="1:27" x14ac:dyDescent="0.25">
      <c r="A492" t="s">
        <v>149</v>
      </c>
      <c r="B492" t="s">
        <v>1246</v>
      </c>
      <c r="C492" t="s">
        <v>1324</v>
      </c>
      <c r="D492" t="s">
        <v>1384</v>
      </c>
      <c r="E492" t="s">
        <v>1326</v>
      </c>
      <c r="F492" t="s">
        <v>1293</v>
      </c>
      <c r="G492" s="532">
        <v>35</v>
      </c>
      <c r="H492">
        <v>35015</v>
      </c>
      <c r="I492" t="s">
        <v>552</v>
      </c>
      <c r="J492" t="s">
        <v>1385</v>
      </c>
      <c r="K492" t="s">
        <v>1386</v>
      </c>
      <c r="L492">
        <v>25.9</v>
      </c>
      <c r="M492">
        <v>12.9</v>
      </c>
      <c r="N492">
        <v>38.799999999999997</v>
      </c>
      <c r="O492">
        <v>0</v>
      </c>
      <c r="P492">
        <v>0</v>
      </c>
      <c r="Q492">
        <v>0</v>
      </c>
      <c r="R492" t="s">
        <v>531</v>
      </c>
      <c r="S492" t="s">
        <v>531</v>
      </c>
      <c r="T492" t="s">
        <v>531</v>
      </c>
      <c r="U492" t="s">
        <v>531</v>
      </c>
      <c r="W492" s="429">
        <f t="shared" si="12"/>
        <v>0</v>
      </c>
      <c r="X492" s="429">
        <f t="shared" si="12"/>
        <v>0</v>
      </c>
      <c r="Y492" s="429">
        <f t="shared" si="12"/>
        <v>0</v>
      </c>
      <c r="Z492" s="429">
        <f t="shared" si="11"/>
        <v>0</v>
      </c>
      <c r="AA492" s="429" t="s">
        <v>1296</v>
      </c>
    </row>
    <row r="493" spans="1:27" x14ac:dyDescent="0.25">
      <c r="A493" t="s">
        <v>149</v>
      </c>
      <c r="B493" t="s">
        <v>1246</v>
      </c>
      <c r="C493" t="s">
        <v>1324</v>
      </c>
      <c r="D493" t="s">
        <v>1384</v>
      </c>
      <c r="E493" t="s">
        <v>1326</v>
      </c>
      <c r="F493" t="s">
        <v>1293</v>
      </c>
      <c r="G493" s="532">
        <v>35</v>
      </c>
      <c r="H493">
        <v>35015</v>
      </c>
      <c r="I493" t="s">
        <v>552</v>
      </c>
      <c r="J493" t="s">
        <v>1385</v>
      </c>
      <c r="K493" t="s">
        <v>1386</v>
      </c>
      <c r="L493">
        <v>0</v>
      </c>
      <c r="M493">
        <v>0.5</v>
      </c>
      <c r="N493">
        <v>0</v>
      </c>
      <c r="O493">
        <v>0</v>
      </c>
      <c r="P493">
        <v>0</v>
      </c>
      <c r="Q493">
        <v>0</v>
      </c>
      <c r="R493" t="s">
        <v>531</v>
      </c>
      <c r="S493" t="s">
        <v>531</v>
      </c>
      <c r="T493" t="s">
        <v>531</v>
      </c>
      <c r="U493" t="s">
        <v>531</v>
      </c>
      <c r="W493" s="429">
        <f t="shared" si="12"/>
        <v>0</v>
      </c>
      <c r="X493" s="429">
        <f t="shared" si="12"/>
        <v>0</v>
      </c>
      <c r="Y493" s="429">
        <f t="shared" si="12"/>
        <v>0</v>
      </c>
      <c r="Z493" s="429">
        <f t="shared" si="11"/>
        <v>0</v>
      </c>
      <c r="AA493" s="429" t="s">
        <v>1296</v>
      </c>
    </row>
    <row r="494" spans="1:27" x14ac:dyDescent="0.25">
      <c r="A494" t="s">
        <v>149</v>
      </c>
      <c r="B494" t="s">
        <v>1246</v>
      </c>
      <c r="C494" t="s">
        <v>1324</v>
      </c>
      <c r="D494" t="s">
        <v>1384</v>
      </c>
      <c r="E494" t="s">
        <v>1326</v>
      </c>
      <c r="F494" t="s">
        <v>1293</v>
      </c>
      <c r="G494" s="532">
        <v>35</v>
      </c>
      <c r="H494">
        <v>35015</v>
      </c>
      <c r="I494" t="s">
        <v>552</v>
      </c>
      <c r="J494" t="s">
        <v>1385</v>
      </c>
      <c r="K494" t="s">
        <v>1386</v>
      </c>
      <c r="L494">
        <v>0</v>
      </c>
      <c r="M494">
        <v>0.5</v>
      </c>
      <c r="N494">
        <v>0</v>
      </c>
      <c r="O494">
        <v>0</v>
      </c>
      <c r="P494">
        <v>0</v>
      </c>
      <c r="Q494">
        <v>0</v>
      </c>
      <c r="R494" t="s">
        <v>531</v>
      </c>
      <c r="S494" t="s">
        <v>531</v>
      </c>
      <c r="T494" t="s">
        <v>531</v>
      </c>
      <c r="U494" t="s">
        <v>531</v>
      </c>
      <c r="W494" s="429">
        <f t="shared" si="12"/>
        <v>0</v>
      </c>
      <c r="X494" s="429">
        <f t="shared" si="12"/>
        <v>0</v>
      </c>
      <c r="Y494" s="429">
        <f t="shared" si="12"/>
        <v>0</v>
      </c>
      <c r="Z494" s="429">
        <f t="shared" si="11"/>
        <v>0</v>
      </c>
      <c r="AA494" s="429" t="s">
        <v>1296</v>
      </c>
    </row>
    <row r="495" spans="1:27" x14ac:dyDescent="0.25">
      <c r="A495" t="s">
        <v>149</v>
      </c>
      <c r="B495" t="s">
        <v>1246</v>
      </c>
      <c r="C495" t="s">
        <v>1324</v>
      </c>
      <c r="D495" t="s">
        <v>1384</v>
      </c>
      <c r="E495" t="s">
        <v>1326</v>
      </c>
      <c r="F495" t="s">
        <v>1293</v>
      </c>
      <c r="G495" s="532">
        <v>35</v>
      </c>
      <c r="H495">
        <v>35025</v>
      </c>
      <c r="I495" t="s">
        <v>563</v>
      </c>
      <c r="J495" t="s">
        <v>1385</v>
      </c>
      <c r="K495" t="s">
        <v>1386</v>
      </c>
      <c r="L495">
        <v>0</v>
      </c>
      <c r="M495">
        <v>1.57</v>
      </c>
      <c r="N495">
        <v>1.6</v>
      </c>
      <c r="O495">
        <v>0</v>
      </c>
      <c r="P495">
        <v>0</v>
      </c>
      <c r="Q495">
        <v>0</v>
      </c>
      <c r="R495" t="s">
        <v>531</v>
      </c>
      <c r="S495" t="s">
        <v>531</v>
      </c>
      <c r="T495" t="s">
        <v>531</v>
      </c>
      <c r="U495" t="s">
        <v>531</v>
      </c>
      <c r="W495" s="429">
        <f t="shared" si="12"/>
        <v>0</v>
      </c>
      <c r="X495" s="429">
        <f t="shared" si="12"/>
        <v>0</v>
      </c>
      <c r="Y495" s="429">
        <f t="shared" si="12"/>
        <v>0</v>
      </c>
      <c r="Z495" s="429">
        <f t="shared" si="11"/>
        <v>0</v>
      </c>
      <c r="AA495" s="429" t="s">
        <v>1296</v>
      </c>
    </row>
    <row r="496" spans="1:27" x14ac:dyDescent="0.25">
      <c r="A496" t="s">
        <v>149</v>
      </c>
      <c r="B496" t="s">
        <v>1246</v>
      </c>
      <c r="C496" t="s">
        <v>1324</v>
      </c>
      <c r="D496" t="s">
        <v>1384</v>
      </c>
      <c r="E496" t="s">
        <v>1326</v>
      </c>
      <c r="F496" t="s">
        <v>1293</v>
      </c>
      <c r="G496" s="532">
        <v>35</v>
      </c>
      <c r="H496">
        <v>35025</v>
      </c>
      <c r="I496" t="s">
        <v>563</v>
      </c>
      <c r="J496" t="s">
        <v>1385</v>
      </c>
      <c r="K496" t="s">
        <v>1386</v>
      </c>
      <c r="L496">
        <v>0</v>
      </c>
      <c r="M496">
        <v>2.9</v>
      </c>
      <c r="N496">
        <v>2.9</v>
      </c>
      <c r="O496">
        <v>0</v>
      </c>
      <c r="P496">
        <v>0</v>
      </c>
      <c r="Q496">
        <v>0</v>
      </c>
      <c r="R496" t="s">
        <v>531</v>
      </c>
      <c r="S496" t="s">
        <v>531</v>
      </c>
      <c r="T496" t="s">
        <v>531</v>
      </c>
      <c r="U496" t="s">
        <v>531</v>
      </c>
      <c r="W496" s="429">
        <f t="shared" si="12"/>
        <v>0</v>
      </c>
      <c r="X496" s="429">
        <f t="shared" si="12"/>
        <v>0</v>
      </c>
      <c r="Y496" s="429">
        <f t="shared" si="12"/>
        <v>0</v>
      </c>
      <c r="Z496" s="429">
        <f t="shared" si="11"/>
        <v>0</v>
      </c>
      <c r="AA496" s="429" t="s">
        <v>1296</v>
      </c>
    </row>
    <row r="497" spans="1:27" x14ac:dyDescent="0.25">
      <c r="A497" t="s">
        <v>149</v>
      </c>
      <c r="B497" t="s">
        <v>1246</v>
      </c>
      <c r="C497" t="s">
        <v>1324</v>
      </c>
      <c r="D497" t="s">
        <v>1384</v>
      </c>
      <c r="E497" t="s">
        <v>1326</v>
      </c>
      <c r="F497" t="s">
        <v>1293</v>
      </c>
      <c r="G497" s="532">
        <v>35</v>
      </c>
      <c r="H497">
        <v>35025</v>
      </c>
      <c r="I497" t="s">
        <v>563</v>
      </c>
      <c r="J497" t="s">
        <v>1385</v>
      </c>
      <c r="K497" t="s">
        <v>1386</v>
      </c>
      <c r="L497">
        <v>0</v>
      </c>
      <c r="M497">
        <v>17.5</v>
      </c>
      <c r="N497">
        <v>0</v>
      </c>
      <c r="O497">
        <v>0</v>
      </c>
      <c r="P497">
        <v>0</v>
      </c>
      <c r="Q497">
        <v>0</v>
      </c>
      <c r="R497" t="s">
        <v>531</v>
      </c>
      <c r="S497" t="s">
        <v>531</v>
      </c>
      <c r="T497" t="s">
        <v>531</v>
      </c>
      <c r="U497" t="s">
        <v>531</v>
      </c>
      <c r="W497" s="429">
        <f t="shared" si="12"/>
        <v>0</v>
      </c>
      <c r="X497" s="429">
        <f t="shared" si="12"/>
        <v>0</v>
      </c>
      <c r="Y497" s="429">
        <f t="shared" si="12"/>
        <v>0</v>
      </c>
      <c r="Z497" s="429">
        <f t="shared" si="11"/>
        <v>0</v>
      </c>
      <c r="AA497" s="429" t="s">
        <v>1296</v>
      </c>
    </row>
    <row r="498" spans="1:27" x14ac:dyDescent="0.25">
      <c r="A498" t="s">
        <v>149</v>
      </c>
      <c r="B498" t="s">
        <v>1246</v>
      </c>
      <c r="C498" t="s">
        <v>1324</v>
      </c>
      <c r="D498" t="s">
        <v>1384</v>
      </c>
      <c r="E498" t="s">
        <v>1326</v>
      </c>
      <c r="F498" t="s">
        <v>1293</v>
      </c>
      <c r="G498" s="532">
        <v>35</v>
      </c>
      <c r="H498">
        <v>35025</v>
      </c>
      <c r="I498" t="s">
        <v>563</v>
      </c>
      <c r="J498" t="s">
        <v>1385</v>
      </c>
      <c r="K498" t="s">
        <v>1386</v>
      </c>
      <c r="L498">
        <v>0</v>
      </c>
      <c r="M498">
        <v>2.6</v>
      </c>
      <c r="N498">
        <v>0</v>
      </c>
      <c r="O498">
        <v>0</v>
      </c>
      <c r="P498">
        <v>0</v>
      </c>
      <c r="Q498">
        <v>0</v>
      </c>
      <c r="R498" t="s">
        <v>531</v>
      </c>
      <c r="S498" t="s">
        <v>531</v>
      </c>
      <c r="T498" t="s">
        <v>531</v>
      </c>
      <c r="U498" t="s">
        <v>531</v>
      </c>
      <c r="W498" s="429">
        <f t="shared" si="12"/>
        <v>0</v>
      </c>
      <c r="X498" s="429">
        <f t="shared" si="12"/>
        <v>0</v>
      </c>
      <c r="Y498" s="429">
        <f t="shared" si="12"/>
        <v>0</v>
      </c>
      <c r="Z498" s="429">
        <f t="shared" si="11"/>
        <v>0</v>
      </c>
      <c r="AA498" s="429" t="s">
        <v>1296</v>
      </c>
    </row>
    <row r="499" spans="1:27" x14ac:dyDescent="0.25">
      <c r="A499" t="s">
        <v>149</v>
      </c>
      <c r="B499" t="s">
        <v>1246</v>
      </c>
      <c r="C499" t="s">
        <v>1324</v>
      </c>
      <c r="D499" t="s">
        <v>1384</v>
      </c>
      <c r="E499" t="s">
        <v>1326</v>
      </c>
      <c r="F499" t="s">
        <v>1293</v>
      </c>
      <c r="G499" s="532">
        <v>35</v>
      </c>
      <c r="H499">
        <v>35025</v>
      </c>
      <c r="I499" t="s">
        <v>563</v>
      </c>
      <c r="J499" t="s">
        <v>1385</v>
      </c>
      <c r="K499" t="s">
        <v>1386</v>
      </c>
      <c r="L499">
        <v>0</v>
      </c>
      <c r="M499">
        <v>4.4000000000000004</v>
      </c>
      <c r="N499">
        <v>0</v>
      </c>
      <c r="O499">
        <v>0</v>
      </c>
      <c r="P499">
        <v>0</v>
      </c>
      <c r="Q499">
        <v>0</v>
      </c>
      <c r="R499" t="s">
        <v>531</v>
      </c>
      <c r="S499" t="s">
        <v>531</v>
      </c>
      <c r="T499" t="s">
        <v>531</v>
      </c>
      <c r="U499" t="s">
        <v>531</v>
      </c>
      <c r="W499" s="429">
        <f t="shared" si="12"/>
        <v>0</v>
      </c>
      <c r="X499" s="429">
        <f t="shared" si="12"/>
        <v>0</v>
      </c>
      <c r="Y499" s="429">
        <f t="shared" si="12"/>
        <v>0</v>
      </c>
      <c r="Z499" s="429">
        <f t="shared" si="11"/>
        <v>0</v>
      </c>
      <c r="AA499" s="429" t="s">
        <v>1296</v>
      </c>
    </row>
    <row r="500" spans="1:27" x14ac:dyDescent="0.25">
      <c r="A500" t="s">
        <v>149</v>
      </c>
      <c r="B500" t="s">
        <v>1246</v>
      </c>
      <c r="C500" t="s">
        <v>1324</v>
      </c>
      <c r="D500" t="s">
        <v>1384</v>
      </c>
      <c r="E500" t="s">
        <v>1326</v>
      </c>
      <c r="F500" t="s">
        <v>1293</v>
      </c>
      <c r="G500" s="532">
        <v>35</v>
      </c>
      <c r="H500">
        <v>35025</v>
      </c>
      <c r="I500" t="s">
        <v>563</v>
      </c>
      <c r="J500" t="s">
        <v>1385</v>
      </c>
      <c r="K500" t="s">
        <v>1386</v>
      </c>
      <c r="L500">
        <v>25</v>
      </c>
      <c r="M500">
        <v>6</v>
      </c>
      <c r="N500">
        <v>12</v>
      </c>
      <c r="O500">
        <v>0</v>
      </c>
      <c r="P500">
        <v>0</v>
      </c>
      <c r="Q500">
        <v>0</v>
      </c>
      <c r="R500" t="s">
        <v>531</v>
      </c>
      <c r="S500" t="s">
        <v>531</v>
      </c>
      <c r="T500" t="s">
        <v>531</v>
      </c>
      <c r="U500" t="s">
        <v>531</v>
      </c>
      <c r="W500" s="429">
        <f t="shared" si="12"/>
        <v>0</v>
      </c>
      <c r="X500" s="429">
        <f t="shared" si="12"/>
        <v>0</v>
      </c>
      <c r="Y500" s="429">
        <f t="shared" si="12"/>
        <v>0</v>
      </c>
      <c r="Z500" s="429">
        <f t="shared" si="11"/>
        <v>0</v>
      </c>
      <c r="AA500" s="429" t="s">
        <v>1296</v>
      </c>
    </row>
    <row r="501" spans="1:27" x14ac:dyDescent="0.25">
      <c r="A501" t="s">
        <v>149</v>
      </c>
      <c r="B501" t="s">
        <v>1246</v>
      </c>
      <c r="C501" t="s">
        <v>1324</v>
      </c>
      <c r="D501" t="s">
        <v>1384</v>
      </c>
      <c r="E501" t="s">
        <v>1326</v>
      </c>
      <c r="F501" t="s">
        <v>1293</v>
      </c>
      <c r="G501" s="532">
        <v>35</v>
      </c>
      <c r="H501">
        <v>35025</v>
      </c>
      <c r="I501" t="s">
        <v>563</v>
      </c>
      <c r="J501" t="s">
        <v>1385</v>
      </c>
      <c r="K501" t="s">
        <v>1386</v>
      </c>
      <c r="L501">
        <v>0</v>
      </c>
      <c r="M501">
        <v>0.5</v>
      </c>
      <c r="N501">
        <v>0</v>
      </c>
      <c r="O501">
        <v>0</v>
      </c>
      <c r="P501">
        <v>0</v>
      </c>
      <c r="Q501">
        <v>0</v>
      </c>
      <c r="R501" t="s">
        <v>531</v>
      </c>
      <c r="S501" t="s">
        <v>531</v>
      </c>
      <c r="T501" t="s">
        <v>531</v>
      </c>
      <c r="U501" t="s">
        <v>531</v>
      </c>
      <c r="W501" s="429">
        <f t="shared" si="12"/>
        <v>0</v>
      </c>
      <c r="X501" s="429">
        <f t="shared" si="12"/>
        <v>0</v>
      </c>
      <c r="Y501" s="429">
        <f t="shared" si="12"/>
        <v>0</v>
      </c>
      <c r="Z501" s="429">
        <f t="shared" si="11"/>
        <v>0</v>
      </c>
      <c r="AA501" s="429" t="s">
        <v>1296</v>
      </c>
    </row>
    <row r="502" spans="1:27" x14ac:dyDescent="0.25">
      <c r="A502" t="s">
        <v>149</v>
      </c>
      <c r="B502" t="s">
        <v>1246</v>
      </c>
      <c r="C502" t="s">
        <v>1324</v>
      </c>
      <c r="D502" t="s">
        <v>1384</v>
      </c>
      <c r="E502" t="s">
        <v>1326</v>
      </c>
      <c r="F502" t="s">
        <v>1293</v>
      </c>
      <c r="G502" s="532">
        <v>35</v>
      </c>
      <c r="H502">
        <v>35025</v>
      </c>
      <c r="I502" t="s">
        <v>563</v>
      </c>
      <c r="J502" t="s">
        <v>1385</v>
      </c>
      <c r="K502" t="s">
        <v>1386</v>
      </c>
      <c r="L502">
        <v>0</v>
      </c>
      <c r="M502">
        <v>0.9</v>
      </c>
      <c r="N502">
        <v>0</v>
      </c>
      <c r="O502">
        <v>0</v>
      </c>
      <c r="P502">
        <v>0</v>
      </c>
      <c r="Q502">
        <v>0</v>
      </c>
      <c r="R502" t="s">
        <v>531</v>
      </c>
      <c r="S502" t="s">
        <v>531</v>
      </c>
      <c r="T502" t="s">
        <v>531</v>
      </c>
      <c r="U502" t="s">
        <v>531</v>
      </c>
      <c r="W502" s="429">
        <f t="shared" si="12"/>
        <v>0</v>
      </c>
      <c r="X502" s="429">
        <f t="shared" si="12"/>
        <v>0</v>
      </c>
      <c r="Y502" s="429">
        <f t="shared" si="12"/>
        <v>0</v>
      </c>
      <c r="Z502" s="429">
        <f t="shared" si="11"/>
        <v>0</v>
      </c>
      <c r="AA502" s="429" t="s">
        <v>1296</v>
      </c>
    </row>
    <row r="503" spans="1:27" x14ac:dyDescent="0.25">
      <c r="A503" t="s">
        <v>149</v>
      </c>
      <c r="B503" t="s">
        <v>1246</v>
      </c>
      <c r="C503" t="s">
        <v>1324</v>
      </c>
      <c r="D503" t="s">
        <v>1384</v>
      </c>
      <c r="E503" t="s">
        <v>1326</v>
      </c>
      <c r="F503" t="s">
        <v>1293</v>
      </c>
      <c r="G503" s="532">
        <v>35</v>
      </c>
      <c r="H503">
        <v>35025</v>
      </c>
      <c r="I503" t="s">
        <v>563</v>
      </c>
      <c r="J503" t="s">
        <v>1385</v>
      </c>
      <c r="K503" t="s">
        <v>1386</v>
      </c>
      <c r="L503">
        <v>0</v>
      </c>
      <c r="M503">
        <v>0.5</v>
      </c>
      <c r="N503">
        <v>0</v>
      </c>
      <c r="O503">
        <v>0</v>
      </c>
      <c r="P503">
        <v>0</v>
      </c>
      <c r="Q503">
        <v>0</v>
      </c>
      <c r="R503" t="s">
        <v>531</v>
      </c>
      <c r="S503" t="s">
        <v>531</v>
      </c>
      <c r="T503" t="s">
        <v>531</v>
      </c>
      <c r="U503" t="s">
        <v>531</v>
      </c>
      <c r="W503" s="429">
        <f t="shared" si="12"/>
        <v>0</v>
      </c>
      <c r="X503" s="429">
        <f t="shared" si="12"/>
        <v>0</v>
      </c>
      <c r="Y503" s="429">
        <f t="shared" si="12"/>
        <v>0</v>
      </c>
      <c r="Z503" s="429">
        <f t="shared" si="11"/>
        <v>0</v>
      </c>
      <c r="AA503" s="429" t="s">
        <v>1296</v>
      </c>
    </row>
    <row r="504" spans="1:27" x14ac:dyDescent="0.25">
      <c r="A504" t="s">
        <v>149</v>
      </c>
      <c r="B504" t="s">
        <v>1246</v>
      </c>
      <c r="C504" t="s">
        <v>1324</v>
      </c>
      <c r="D504" t="s">
        <v>1384</v>
      </c>
      <c r="E504" t="s">
        <v>1326</v>
      </c>
      <c r="F504" t="s">
        <v>1293</v>
      </c>
      <c r="G504" s="532">
        <v>35</v>
      </c>
      <c r="H504">
        <v>35025</v>
      </c>
      <c r="I504" t="s">
        <v>563</v>
      </c>
      <c r="J504" t="s">
        <v>1385</v>
      </c>
      <c r="K504" t="s">
        <v>1386</v>
      </c>
      <c r="L504">
        <v>0</v>
      </c>
      <c r="M504">
        <v>0.5</v>
      </c>
      <c r="N504">
        <v>0</v>
      </c>
      <c r="O504">
        <v>0</v>
      </c>
      <c r="P504">
        <v>0</v>
      </c>
      <c r="Q504">
        <v>0</v>
      </c>
      <c r="R504" t="s">
        <v>531</v>
      </c>
      <c r="S504" t="s">
        <v>531</v>
      </c>
      <c r="T504" t="s">
        <v>531</v>
      </c>
      <c r="U504" t="s">
        <v>531</v>
      </c>
      <c r="W504" s="429">
        <f t="shared" si="12"/>
        <v>0</v>
      </c>
      <c r="X504" s="429">
        <f t="shared" si="12"/>
        <v>0</v>
      </c>
      <c r="Y504" s="429">
        <f t="shared" si="12"/>
        <v>0</v>
      </c>
      <c r="Z504" s="429">
        <f t="shared" si="11"/>
        <v>0</v>
      </c>
      <c r="AA504" s="429" t="s">
        <v>1296</v>
      </c>
    </row>
    <row r="505" spans="1:27" x14ac:dyDescent="0.25">
      <c r="A505" t="s">
        <v>149</v>
      </c>
      <c r="B505" t="s">
        <v>1246</v>
      </c>
      <c r="C505" t="s">
        <v>1324</v>
      </c>
      <c r="D505" t="s">
        <v>1384</v>
      </c>
      <c r="E505" t="s">
        <v>1326</v>
      </c>
      <c r="F505" t="s">
        <v>1293</v>
      </c>
      <c r="G505" s="532">
        <v>35</v>
      </c>
      <c r="H505">
        <v>35025</v>
      </c>
      <c r="I505" t="s">
        <v>563</v>
      </c>
      <c r="J505" t="s">
        <v>1385</v>
      </c>
      <c r="K505" t="s">
        <v>1386</v>
      </c>
      <c r="L505">
        <v>10</v>
      </c>
      <c r="M505">
        <v>10</v>
      </c>
      <c r="N505">
        <v>10</v>
      </c>
      <c r="O505">
        <v>10</v>
      </c>
      <c r="P505">
        <v>0</v>
      </c>
      <c r="Q505">
        <v>0</v>
      </c>
      <c r="R505" t="s">
        <v>531</v>
      </c>
      <c r="S505" t="s">
        <v>531</v>
      </c>
      <c r="T505" t="s">
        <v>531</v>
      </c>
      <c r="U505" t="s">
        <v>531</v>
      </c>
      <c r="W505" s="429">
        <f t="shared" si="12"/>
        <v>0</v>
      </c>
      <c r="X505" s="429">
        <f t="shared" si="12"/>
        <v>0</v>
      </c>
      <c r="Y505" s="429">
        <f t="shared" si="12"/>
        <v>0</v>
      </c>
      <c r="Z505" s="429">
        <f t="shared" si="11"/>
        <v>0</v>
      </c>
      <c r="AA505" s="429" t="s">
        <v>1296</v>
      </c>
    </row>
    <row r="506" spans="1:27" x14ac:dyDescent="0.25">
      <c r="A506" t="s">
        <v>149</v>
      </c>
      <c r="B506" t="s">
        <v>1246</v>
      </c>
      <c r="C506" t="s">
        <v>1324</v>
      </c>
      <c r="D506" t="s">
        <v>1384</v>
      </c>
      <c r="E506" t="s">
        <v>1326</v>
      </c>
      <c r="F506" t="s">
        <v>1293</v>
      </c>
      <c r="G506" s="532">
        <v>35</v>
      </c>
      <c r="H506">
        <v>35025</v>
      </c>
      <c r="I506" t="s">
        <v>563</v>
      </c>
      <c r="J506" t="s">
        <v>1385</v>
      </c>
      <c r="K506" t="s">
        <v>1386</v>
      </c>
      <c r="L506">
        <v>0</v>
      </c>
      <c r="M506">
        <v>1.9</v>
      </c>
      <c r="N506">
        <v>0</v>
      </c>
      <c r="O506">
        <v>0</v>
      </c>
      <c r="P506">
        <v>0</v>
      </c>
      <c r="Q506">
        <v>0</v>
      </c>
      <c r="R506" t="s">
        <v>531</v>
      </c>
      <c r="S506" t="s">
        <v>531</v>
      </c>
      <c r="T506" t="s">
        <v>531</v>
      </c>
      <c r="U506" t="s">
        <v>531</v>
      </c>
      <c r="W506" s="429">
        <f t="shared" si="12"/>
        <v>0</v>
      </c>
      <c r="X506" s="429">
        <f t="shared" si="12"/>
        <v>0</v>
      </c>
      <c r="Y506" s="429">
        <f t="shared" si="12"/>
        <v>0</v>
      </c>
      <c r="Z506" s="429">
        <f t="shared" si="11"/>
        <v>0</v>
      </c>
      <c r="AA506" s="429" t="s">
        <v>1296</v>
      </c>
    </row>
    <row r="507" spans="1:27" x14ac:dyDescent="0.25">
      <c r="A507" t="s">
        <v>149</v>
      </c>
      <c r="B507" t="s">
        <v>1246</v>
      </c>
      <c r="C507" t="s">
        <v>1324</v>
      </c>
      <c r="D507" t="s">
        <v>1384</v>
      </c>
      <c r="E507" t="s">
        <v>1326</v>
      </c>
      <c r="F507" t="s">
        <v>1293</v>
      </c>
      <c r="G507" s="532">
        <v>35</v>
      </c>
      <c r="H507">
        <v>35025</v>
      </c>
      <c r="I507" t="s">
        <v>563</v>
      </c>
      <c r="J507" t="s">
        <v>1385</v>
      </c>
      <c r="K507" t="s">
        <v>1386</v>
      </c>
      <c r="L507">
        <v>3.1</v>
      </c>
      <c r="M507">
        <v>10.9</v>
      </c>
      <c r="N507">
        <v>17</v>
      </c>
      <c r="O507">
        <v>56.7</v>
      </c>
      <c r="P507">
        <v>0</v>
      </c>
      <c r="Q507">
        <v>0</v>
      </c>
      <c r="R507" t="s">
        <v>531</v>
      </c>
      <c r="S507" t="s">
        <v>531</v>
      </c>
      <c r="T507" t="s">
        <v>531</v>
      </c>
      <c r="U507" t="s">
        <v>531</v>
      </c>
      <c r="W507" s="429">
        <f t="shared" si="12"/>
        <v>0</v>
      </c>
      <c r="X507" s="429">
        <f t="shared" si="12"/>
        <v>0</v>
      </c>
      <c r="Y507" s="429">
        <f t="shared" si="12"/>
        <v>0</v>
      </c>
      <c r="Z507" s="429">
        <f t="shared" si="11"/>
        <v>0</v>
      </c>
      <c r="AA507" s="429" t="s">
        <v>1296</v>
      </c>
    </row>
    <row r="508" spans="1:27" x14ac:dyDescent="0.25">
      <c r="A508" t="s">
        <v>149</v>
      </c>
      <c r="B508" t="s">
        <v>1246</v>
      </c>
      <c r="C508" t="s">
        <v>1324</v>
      </c>
      <c r="D508" t="s">
        <v>1384</v>
      </c>
      <c r="E508" t="s">
        <v>1326</v>
      </c>
      <c r="F508" t="s">
        <v>1293</v>
      </c>
      <c r="G508" s="532">
        <v>35</v>
      </c>
      <c r="H508">
        <v>35025</v>
      </c>
      <c r="I508" t="s">
        <v>563</v>
      </c>
      <c r="J508" t="s">
        <v>1385</v>
      </c>
      <c r="K508" t="s">
        <v>1386</v>
      </c>
      <c r="L508">
        <v>0</v>
      </c>
      <c r="M508">
        <v>0</v>
      </c>
      <c r="N508">
        <v>0</v>
      </c>
      <c r="O508">
        <v>0</v>
      </c>
      <c r="P508">
        <v>0.5</v>
      </c>
      <c r="Q508">
        <v>0.5</v>
      </c>
      <c r="R508" t="s">
        <v>531</v>
      </c>
      <c r="S508" t="s">
        <v>531</v>
      </c>
      <c r="T508" t="s">
        <v>531</v>
      </c>
      <c r="U508" t="s">
        <v>531</v>
      </c>
      <c r="W508" s="429">
        <f t="shared" si="12"/>
        <v>0</v>
      </c>
      <c r="X508" s="429">
        <f t="shared" si="12"/>
        <v>0</v>
      </c>
      <c r="Y508" s="429">
        <f t="shared" si="12"/>
        <v>0</v>
      </c>
      <c r="Z508" s="429">
        <f t="shared" si="11"/>
        <v>0</v>
      </c>
      <c r="AA508" s="429" t="s">
        <v>1296</v>
      </c>
    </row>
    <row r="509" spans="1:27" x14ac:dyDescent="0.25">
      <c r="A509" t="s">
        <v>149</v>
      </c>
      <c r="B509" t="s">
        <v>1246</v>
      </c>
      <c r="C509" t="s">
        <v>1324</v>
      </c>
      <c r="D509" t="s">
        <v>1384</v>
      </c>
      <c r="E509" t="s">
        <v>1326</v>
      </c>
      <c r="F509" t="s">
        <v>1293</v>
      </c>
      <c r="G509" s="532">
        <v>35</v>
      </c>
      <c r="H509">
        <v>35025</v>
      </c>
      <c r="I509" t="s">
        <v>563</v>
      </c>
      <c r="J509" t="s">
        <v>1385</v>
      </c>
      <c r="K509" t="s">
        <v>1386</v>
      </c>
      <c r="L509">
        <v>0</v>
      </c>
      <c r="M509">
        <v>0.56999999999999995</v>
      </c>
      <c r="N509">
        <v>0</v>
      </c>
      <c r="O509">
        <v>0</v>
      </c>
      <c r="P509">
        <v>0</v>
      </c>
      <c r="Q509">
        <v>0</v>
      </c>
      <c r="R509" t="s">
        <v>531</v>
      </c>
      <c r="S509" t="s">
        <v>531</v>
      </c>
      <c r="T509" t="s">
        <v>531</v>
      </c>
      <c r="U509" t="s">
        <v>531</v>
      </c>
      <c r="W509" s="429">
        <f t="shared" si="12"/>
        <v>0</v>
      </c>
      <c r="X509" s="429">
        <f t="shared" si="12"/>
        <v>0</v>
      </c>
      <c r="Y509" s="429">
        <f t="shared" si="12"/>
        <v>0</v>
      </c>
      <c r="Z509" s="429">
        <f t="shared" si="11"/>
        <v>0</v>
      </c>
      <c r="AA509" s="429" t="s">
        <v>1296</v>
      </c>
    </row>
    <row r="510" spans="1:27" x14ac:dyDescent="0.25">
      <c r="A510" t="s">
        <v>149</v>
      </c>
      <c r="B510" t="s">
        <v>1246</v>
      </c>
      <c r="C510" t="s">
        <v>1324</v>
      </c>
      <c r="D510" t="s">
        <v>1384</v>
      </c>
      <c r="E510" t="s">
        <v>1326</v>
      </c>
      <c r="F510" t="s">
        <v>1293</v>
      </c>
      <c r="G510" s="532">
        <v>35</v>
      </c>
      <c r="H510">
        <v>35025</v>
      </c>
      <c r="I510" t="s">
        <v>563</v>
      </c>
      <c r="J510" t="s">
        <v>1385</v>
      </c>
      <c r="K510" t="s">
        <v>1386</v>
      </c>
      <c r="L510">
        <v>0</v>
      </c>
      <c r="M510">
        <v>0.33</v>
      </c>
      <c r="N510">
        <v>0</v>
      </c>
      <c r="O510">
        <v>0</v>
      </c>
      <c r="P510">
        <v>0</v>
      </c>
      <c r="Q510">
        <v>0</v>
      </c>
      <c r="R510" t="s">
        <v>531</v>
      </c>
      <c r="S510" t="s">
        <v>531</v>
      </c>
      <c r="T510" t="s">
        <v>531</v>
      </c>
      <c r="U510" t="s">
        <v>531</v>
      </c>
      <c r="W510" s="429">
        <f t="shared" si="12"/>
        <v>0</v>
      </c>
      <c r="X510" s="429">
        <f t="shared" si="12"/>
        <v>0</v>
      </c>
      <c r="Y510" s="429">
        <f t="shared" si="12"/>
        <v>0</v>
      </c>
      <c r="Z510" s="429">
        <f t="shared" si="11"/>
        <v>0</v>
      </c>
      <c r="AA510" s="429" t="s">
        <v>1296</v>
      </c>
    </row>
    <row r="511" spans="1:27" x14ac:dyDescent="0.25">
      <c r="A511" t="s">
        <v>149</v>
      </c>
      <c r="B511" t="s">
        <v>1246</v>
      </c>
      <c r="C511" t="s">
        <v>1324</v>
      </c>
      <c r="D511" t="s">
        <v>1384</v>
      </c>
      <c r="E511" t="s">
        <v>1326</v>
      </c>
      <c r="F511" t="s">
        <v>1293</v>
      </c>
      <c r="G511" s="532">
        <v>35</v>
      </c>
      <c r="H511">
        <v>35025</v>
      </c>
      <c r="I511" t="s">
        <v>563</v>
      </c>
      <c r="J511" t="s">
        <v>1385</v>
      </c>
      <c r="K511" t="s">
        <v>1386</v>
      </c>
      <c r="L511">
        <v>23.1</v>
      </c>
      <c r="M511">
        <v>11.6</v>
      </c>
      <c r="N511">
        <v>34.590000000000003</v>
      </c>
      <c r="O511">
        <v>2.4</v>
      </c>
      <c r="P511">
        <v>0</v>
      </c>
      <c r="Q511">
        <v>0</v>
      </c>
      <c r="R511" t="s">
        <v>531</v>
      </c>
      <c r="S511" t="s">
        <v>531</v>
      </c>
      <c r="T511" t="s">
        <v>531</v>
      </c>
      <c r="U511" t="s">
        <v>531</v>
      </c>
      <c r="W511" s="429">
        <f t="shared" si="12"/>
        <v>0</v>
      </c>
      <c r="X511" s="429">
        <f t="shared" si="12"/>
        <v>0</v>
      </c>
      <c r="Y511" s="429">
        <f t="shared" si="12"/>
        <v>0</v>
      </c>
      <c r="Z511" s="429">
        <f t="shared" si="11"/>
        <v>0</v>
      </c>
      <c r="AA511" s="429" t="s">
        <v>1296</v>
      </c>
    </row>
    <row r="512" spans="1:27" x14ac:dyDescent="0.25">
      <c r="A512" t="s">
        <v>149</v>
      </c>
      <c r="B512" t="s">
        <v>1246</v>
      </c>
      <c r="C512" t="s">
        <v>1324</v>
      </c>
      <c r="D512" t="s">
        <v>1384</v>
      </c>
      <c r="E512" t="s">
        <v>1326</v>
      </c>
      <c r="F512" t="s">
        <v>1293</v>
      </c>
      <c r="G512" s="532">
        <v>35</v>
      </c>
      <c r="H512">
        <v>35025</v>
      </c>
      <c r="I512" t="s">
        <v>563</v>
      </c>
      <c r="J512" t="s">
        <v>1385</v>
      </c>
      <c r="K512" t="s">
        <v>1386</v>
      </c>
      <c r="L512">
        <v>51.79</v>
      </c>
      <c r="M512">
        <v>7.6</v>
      </c>
      <c r="N512">
        <v>31.1</v>
      </c>
      <c r="O512">
        <v>2.2000000000000002</v>
      </c>
      <c r="P512">
        <v>0</v>
      </c>
      <c r="Q512">
        <v>0</v>
      </c>
      <c r="R512" t="s">
        <v>531</v>
      </c>
      <c r="S512" t="s">
        <v>531</v>
      </c>
      <c r="T512" t="s">
        <v>531</v>
      </c>
      <c r="U512" t="s">
        <v>531</v>
      </c>
      <c r="W512" s="429">
        <f t="shared" si="12"/>
        <v>0</v>
      </c>
      <c r="X512" s="429">
        <f t="shared" si="12"/>
        <v>0</v>
      </c>
      <c r="Y512" s="429">
        <f t="shared" si="12"/>
        <v>0</v>
      </c>
      <c r="Z512" s="429">
        <f t="shared" si="11"/>
        <v>0</v>
      </c>
      <c r="AA512" s="429" t="s">
        <v>1296</v>
      </c>
    </row>
    <row r="513" spans="1:27" x14ac:dyDescent="0.25">
      <c r="A513" t="s">
        <v>149</v>
      </c>
      <c r="B513" t="s">
        <v>1246</v>
      </c>
      <c r="C513" t="s">
        <v>1324</v>
      </c>
      <c r="D513" t="s">
        <v>1384</v>
      </c>
      <c r="E513" t="s">
        <v>1326</v>
      </c>
      <c r="F513" t="s">
        <v>1293</v>
      </c>
      <c r="G513" s="532">
        <v>35</v>
      </c>
      <c r="H513">
        <v>35025</v>
      </c>
      <c r="I513" t="s">
        <v>563</v>
      </c>
      <c r="J513" t="s">
        <v>1385</v>
      </c>
      <c r="K513" t="s">
        <v>1386</v>
      </c>
      <c r="L513">
        <v>0</v>
      </c>
      <c r="M513">
        <v>10</v>
      </c>
      <c r="N513">
        <v>0</v>
      </c>
      <c r="O513">
        <v>0</v>
      </c>
      <c r="P513">
        <v>0</v>
      </c>
      <c r="Q513">
        <v>0</v>
      </c>
      <c r="R513" t="s">
        <v>531</v>
      </c>
      <c r="S513" t="s">
        <v>531</v>
      </c>
      <c r="T513" t="s">
        <v>531</v>
      </c>
      <c r="U513" t="s">
        <v>531</v>
      </c>
      <c r="W513" s="429">
        <f t="shared" si="12"/>
        <v>0</v>
      </c>
      <c r="X513" s="429">
        <f t="shared" si="12"/>
        <v>0</v>
      </c>
      <c r="Y513" s="429">
        <f t="shared" si="12"/>
        <v>0</v>
      </c>
      <c r="Z513" s="429">
        <f t="shared" si="11"/>
        <v>0</v>
      </c>
      <c r="AA513" s="429" t="s">
        <v>1296</v>
      </c>
    </row>
    <row r="514" spans="1:27" x14ac:dyDescent="0.25">
      <c r="A514" t="s">
        <v>149</v>
      </c>
      <c r="B514" t="s">
        <v>1246</v>
      </c>
      <c r="C514" t="s">
        <v>1324</v>
      </c>
      <c r="D514" t="s">
        <v>1384</v>
      </c>
      <c r="E514" t="s">
        <v>1326</v>
      </c>
      <c r="F514" t="s">
        <v>1293</v>
      </c>
      <c r="G514" s="532">
        <v>35</v>
      </c>
      <c r="H514">
        <v>35025</v>
      </c>
      <c r="I514" t="s">
        <v>563</v>
      </c>
      <c r="J514" t="s">
        <v>1385</v>
      </c>
      <c r="K514" t="s">
        <v>1386</v>
      </c>
      <c r="L514">
        <v>29</v>
      </c>
      <c r="M514">
        <v>0</v>
      </c>
      <c r="N514">
        <v>0</v>
      </c>
      <c r="O514">
        <v>0</v>
      </c>
      <c r="P514">
        <v>0</v>
      </c>
      <c r="Q514">
        <v>0</v>
      </c>
      <c r="R514" t="s">
        <v>531</v>
      </c>
      <c r="S514" t="s">
        <v>531</v>
      </c>
      <c r="T514" t="s">
        <v>531</v>
      </c>
      <c r="U514" t="s">
        <v>531</v>
      </c>
      <c r="W514" s="429">
        <f t="shared" si="12"/>
        <v>0</v>
      </c>
      <c r="X514" s="429">
        <f t="shared" si="12"/>
        <v>0</v>
      </c>
      <c r="Y514" s="429">
        <f t="shared" si="12"/>
        <v>0</v>
      </c>
      <c r="Z514" s="429">
        <f t="shared" si="11"/>
        <v>0</v>
      </c>
      <c r="AA514" s="429" t="s">
        <v>1296</v>
      </c>
    </row>
    <row r="515" spans="1:27" x14ac:dyDescent="0.25">
      <c r="A515" t="s">
        <v>149</v>
      </c>
      <c r="B515" t="s">
        <v>1246</v>
      </c>
      <c r="C515" t="s">
        <v>1324</v>
      </c>
      <c r="D515" t="s">
        <v>1384</v>
      </c>
      <c r="E515" t="s">
        <v>1326</v>
      </c>
      <c r="F515" t="s">
        <v>1293</v>
      </c>
      <c r="G515" s="532">
        <v>35</v>
      </c>
      <c r="H515">
        <v>35025</v>
      </c>
      <c r="I515" t="s">
        <v>563</v>
      </c>
      <c r="J515" t="s">
        <v>1385</v>
      </c>
      <c r="K515" t="s">
        <v>1386</v>
      </c>
      <c r="L515">
        <v>95</v>
      </c>
      <c r="M515">
        <v>95</v>
      </c>
      <c r="N515">
        <v>95</v>
      </c>
      <c r="O515">
        <v>95</v>
      </c>
      <c r="P515">
        <v>0</v>
      </c>
      <c r="Q515">
        <v>0</v>
      </c>
      <c r="R515" t="s">
        <v>531</v>
      </c>
      <c r="S515" t="s">
        <v>531</v>
      </c>
      <c r="T515" t="s">
        <v>531</v>
      </c>
      <c r="U515" t="s">
        <v>531</v>
      </c>
      <c r="W515" s="429">
        <f t="shared" si="12"/>
        <v>0</v>
      </c>
      <c r="X515" s="429">
        <f t="shared" si="12"/>
        <v>0</v>
      </c>
      <c r="Y515" s="429">
        <f t="shared" si="12"/>
        <v>0</v>
      </c>
      <c r="Z515" s="429">
        <f t="shared" si="11"/>
        <v>0</v>
      </c>
      <c r="AA515" s="429" t="s">
        <v>1296</v>
      </c>
    </row>
    <row r="516" spans="1:27" x14ac:dyDescent="0.25">
      <c r="A516" t="s">
        <v>149</v>
      </c>
      <c r="B516" t="s">
        <v>1246</v>
      </c>
      <c r="C516" t="s">
        <v>1324</v>
      </c>
      <c r="D516" t="s">
        <v>1384</v>
      </c>
      <c r="E516" t="s">
        <v>1326</v>
      </c>
      <c r="F516" t="s">
        <v>1293</v>
      </c>
      <c r="G516" s="532">
        <v>35</v>
      </c>
      <c r="H516">
        <v>35025</v>
      </c>
      <c r="I516" t="s">
        <v>563</v>
      </c>
      <c r="J516" t="s">
        <v>1385</v>
      </c>
      <c r="K516" t="s">
        <v>1386</v>
      </c>
      <c r="L516">
        <v>19.3</v>
      </c>
      <c r="M516">
        <v>10.7</v>
      </c>
      <c r="N516">
        <v>19.3</v>
      </c>
      <c r="O516">
        <v>0</v>
      </c>
      <c r="P516">
        <v>0</v>
      </c>
      <c r="Q516">
        <v>0</v>
      </c>
      <c r="R516" t="s">
        <v>531</v>
      </c>
      <c r="S516" t="s">
        <v>531</v>
      </c>
      <c r="T516" t="s">
        <v>531</v>
      </c>
      <c r="U516" t="s">
        <v>531</v>
      </c>
      <c r="W516" s="429">
        <f t="shared" si="12"/>
        <v>0</v>
      </c>
      <c r="X516" s="429">
        <f t="shared" si="12"/>
        <v>0</v>
      </c>
      <c r="Y516" s="429">
        <f t="shared" si="12"/>
        <v>0</v>
      </c>
      <c r="Z516" s="429">
        <f t="shared" si="11"/>
        <v>0</v>
      </c>
      <c r="AA516" s="429" t="s">
        <v>1296</v>
      </c>
    </row>
    <row r="517" spans="1:27" x14ac:dyDescent="0.25">
      <c r="A517" t="s">
        <v>149</v>
      </c>
      <c r="B517" t="s">
        <v>1246</v>
      </c>
      <c r="C517" t="s">
        <v>1324</v>
      </c>
      <c r="D517" t="s">
        <v>1384</v>
      </c>
      <c r="E517" t="s">
        <v>1326</v>
      </c>
      <c r="F517" t="s">
        <v>1293</v>
      </c>
      <c r="G517" s="532">
        <v>35</v>
      </c>
      <c r="H517">
        <v>35025</v>
      </c>
      <c r="I517" t="s">
        <v>563</v>
      </c>
      <c r="J517" t="s">
        <v>1385</v>
      </c>
      <c r="K517" t="s">
        <v>1386</v>
      </c>
      <c r="L517">
        <v>19.3</v>
      </c>
      <c r="M517">
        <v>10.7</v>
      </c>
      <c r="N517">
        <v>19.3</v>
      </c>
      <c r="O517">
        <v>0</v>
      </c>
      <c r="P517">
        <v>0</v>
      </c>
      <c r="Q517">
        <v>0</v>
      </c>
      <c r="R517" t="s">
        <v>531</v>
      </c>
      <c r="S517" t="s">
        <v>531</v>
      </c>
      <c r="T517" t="s">
        <v>531</v>
      </c>
      <c r="U517" t="s">
        <v>531</v>
      </c>
      <c r="W517" s="429">
        <f t="shared" si="12"/>
        <v>0</v>
      </c>
      <c r="X517" s="429">
        <f t="shared" si="12"/>
        <v>0</v>
      </c>
      <c r="Y517" s="429">
        <f t="shared" si="12"/>
        <v>0</v>
      </c>
      <c r="Z517" s="429">
        <f t="shared" si="11"/>
        <v>0</v>
      </c>
      <c r="AA517" s="429" t="s">
        <v>1296</v>
      </c>
    </row>
    <row r="518" spans="1:27" x14ac:dyDescent="0.25">
      <c r="A518" t="s">
        <v>149</v>
      </c>
      <c r="B518" t="s">
        <v>1246</v>
      </c>
      <c r="C518" t="s">
        <v>1324</v>
      </c>
      <c r="D518" t="s">
        <v>1384</v>
      </c>
      <c r="E518" t="s">
        <v>1326</v>
      </c>
      <c r="F518" t="s">
        <v>1293</v>
      </c>
      <c r="G518" s="532">
        <v>35</v>
      </c>
      <c r="H518">
        <v>35025</v>
      </c>
      <c r="I518" t="s">
        <v>563</v>
      </c>
      <c r="J518" t="s">
        <v>1385</v>
      </c>
      <c r="K518" t="s">
        <v>1386</v>
      </c>
      <c r="L518">
        <v>0</v>
      </c>
      <c r="M518">
        <v>5.9</v>
      </c>
      <c r="N518">
        <v>0</v>
      </c>
      <c r="O518">
        <v>0</v>
      </c>
      <c r="P518">
        <v>0</v>
      </c>
      <c r="Q518">
        <v>0</v>
      </c>
      <c r="R518" t="s">
        <v>531</v>
      </c>
      <c r="S518" t="s">
        <v>531</v>
      </c>
      <c r="T518" t="s">
        <v>531</v>
      </c>
      <c r="U518" t="s">
        <v>531</v>
      </c>
      <c r="W518" s="429">
        <f t="shared" si="12"/>
        <v>0</v>
      </c>
      <c r="X518" s="429">
        <f t="shared" si="12"/>
        <v>0</v>
      </c>
      <c r="Y518" s="429">
        <f t="shared" si="12"/>
        <v>0</v>
      </c>
      <c r="Z518" s="429">
        <f t="shared" si="11"/>
        <v>0</v>
      </c>
      <c r="AA518" s="429" t="s">
        <v>1296</v>
      </c>
    </row>
    <row r="519" spans="1:27" x14ac:dyDescent="0.25">
      <c r="A519" t="s">
        <v>149</v>
      </c>
      <c r="B519" t="s">
        <v>1246</v>
      </c>
      <c r="C519" t="s">
        <v>1324</v>
      </c>
      <c r="D519" t="s">
        <v>1384</v>
      </c>
      <c r="E519" t="s">
        <v>1326</v>
      </c>
      <c r="F519" t="s">
        <v>1293</v>
      </c>
      <c r="G519" s="532">
        <v>35</v>
      </c>
      <c r="H519">
        <v>35025</v>
      </c>
      <c r="I519" t="s">
        <v>563</v>
      </c>
      <c r="J519" t="s">
        <v>1385</v>
      </c>
      <c r="K519" t="s">
        <v>1386</v>
      </c>
      <c r="L519">
        <v>19.3</v>
      </c>
      <c r="M519">
        <v>10.7</v>
      </c>
      <c r="N519">
        <v>19.3</v>
      </c>
      <c r="O519">
        <v>0</v>
      </c>
      <c r="P519">
        <v>0</v>
      </c>
      <c r="Q519">
        <v>0</v>
      </c>
      <c r="R519" t="s">
        <v>531</v>
      </c>
      <c r="S519" t="s">
        <v>531</v>
      </c>
      <c r="T519" t="s">
        <v>531</v>
      </c>
      <c r="U519" t="s">
        <v>531</v>
      </c>
      <c r="W519" s="429">
        <f t="shared" si="12"/>
        <v>0</v>
      </c>
      <c r="X519" s="429">
        <f t="shared" si="12"/>
        <v>0</v>
      </c>
      <c r="Y519" s="429">
        <f t="shared" si="12"/>
        <v>0</v>
      </c>
      <c r="Z519" s="429">
        <f t="shared" si="11"/>
        <v>0</v>
      </c>
      <c r="AA519" s="429" t="s">
        <v>1296</v>
      </c>
    </row>
    <row r="520" spans="1:27" x14ac:dyDescent="0.25">
      <c r="A520" t="s">
        <v>149</v>
      </c>
      <c r="B520" t="s">
        <v>1246</v>
      </c>
      <c r="C520" t="s">
        <v>1324</v>
      </c>
      <c r="D520" t="s">
        <v>1384</v>
      </c>
      <c r="E520" t="s">
        <v>1326</v>
      </c>
      <c r="F520" t="s">
        <v>1293</v>
      </c>
      <c r="G520" s="532">
        <v>35</v>
      </c>
      <c r="H520">
        <v>35025</v>
      </c>
      <c r="I520" t="s">
        <v>563</v>
      </c>
      <c r="J520" t="s">
        <v>1385</v>
      </c>
      <c r="K520" t="s">
        <v>1386</v>
      </c>
      <c r="L520">
        <v>19.3</v>
      </c>
      <c r="M520">
        <v>10.7</v>
      </c>
      <c r="N520">
        <v>19.3</v>
      </c>
      <c r="O520">
        <v>0</v>
      </c>
      <c r="P520">
        <v>0</v>
      </c>
      <c r="Q520">
        <v>0</v>
      </c>
      <c r="R520" t="s">
        <v>531</v>
      </c>
      <c r="S520" t="s">
        <v>531</v>
      </c>
      <c r="T520" t="s">
        <v>531</v>
      </c>
      <c r="U520" t="s">
        <v>531</v>
      </c>
      <c r="W520" s="429">
        <f t="shared" si="12"/>
        <v>0</v>
      </c>
      <c r="X520" s="429">
        <f t="shared" si="12"/>
        <v>0</v>
      </c>
      <c r="Y520" s="429">
        <f t="shared" si="12"/>
        <v>0</v>
      </c>
      <c r="Z520" s="429">
        <f t="shared" si="11"/>
        <v>0</v>
      </c>
      <c r="AA520" s="429" t="s">
        <v>1296</v>
      </c>
    </row>
    <row r="521" spans="1:27" x14ac:dyDescent="0.25">
      <c r="A521" t="s">
        <v>149</v>
      </c>
      <c r="B521" t="s">
        <v>1246</v>
      </c>
      <c r="C521" t="s">
        <v>1324</v>
      </c>
      <c r="D521" t="s">
        <v>1384</v>
      </c>
      <c r="E521" t="s">
        <v>1326</v>
      </c>
      <c r="F521" t="s">
        <v>1293</v>
      </c>
      <c r="G521" s="532">
        <v>35</v>
      </c>
      <c r="H521">
        <v>35025</v>
      </c>
      <c r="I521" t="s">
        <v>563</v>
      </c>
      <c r="J521" t="s">
        <v>1385</v>
      </c>
      <c r="K521" t="s">
        <v>1386</v>
      </c>
      <c r="L521">
        <v>19.3</v>
      </c>
      <c r="M521">
        <v>10.7</v>
      </c>
      <c r="N521">
        <v>19.3</v>
      </c>
      <c r="O521">
        <v>0</v>
      </c>
      <c r="P521">
        <v>0</v>
      </c>
      <c r="Q521">
        <v>0</v>
      </c>
      <c r="R521" t="s">
        <v>531</v>
      </c>
      <c r="S521" t="s">
        <v>531</v>
      </c>
      <c r="T521" t="s">
        <v>531</v>
      </c>
      <c r="U521" t="s">
        <v>531</v>
      </c>
      <c r="W521" s="429">
        <f t="shared" si="12"/>
        <v>0</v>
      </c>
      <c r="X521" s="429">
        <f t="shared" si="12"/>
        <v>0</v>
      </c>
      <c r="Y521" s="429">
        <f t="shared" si="12"/>
        <v>0</v>
      </c>
      <c r="Z521" s="429">
        <f t="shared" si="11"/>
        <v>0</v>
      </c>
      <c r="AA521" s="429" t="s">
        <v>1296</v>
      </c>
    </row>
    <row r="522" spans="1:27" x14ac:dyDescent="0.25">
      <c r="A522" t="s">
        <v>149</v>
      </c>
      <c r="B522" t="s">
        <v>1246</v>
      </c>
      <c r="C522" t="s">
        <v>1324</v>
      </c>
      <c r="D522" t="s">
        <v>1384</v>
      </c>
      <c r="E522" t="s">
        <v>1326</v>
      </c>
      <c r="F522" t="s">
        <v>1293</v>
      </c>
      <c r="G522" s="532">
        <v>35</v>
      </c>
      <c r="H522">
        <v>35025</v>
      </c>
      <c r="I522" t="s">
        <v>563</v>
      </c>
      <c r="J522" t="s">
        <v>1385</v>
      </c>
      <c r="K522" t="s">
        <v>1386</v>
      </c>
      <c r="L522">
        <v>0</v>
      </c>
      <c r="M522">
        <v>5</v>
      </c>
      <c r="N522">
        <v>0</v>
      </c>
      <c r="O522">
        <v>0</v>
      </c>
      <c r="P522">
        <v>0</v>
      </c>
      <c r="Q522">
        <v>0</v>
      </c>
      <c r="R522" t="s">
        <v>531</v>
      </c>
      <c r="S522" t="s">
        <v>531</v>
      </c>
      <c r="T522" t="s">
        <v>531</v>
      </c>
      <c r="U522" t="s">
        <v>531</v>
      </c>
      <c r="W522" s="429">
        <f t="shared" si="12"/>
        <v>0</v>
      </c>
      <c r="X522" s="429">
        <f t="shared" si="12"/>
        <v>0</v>
      </c>
      <c r="Y522" s="429">
        <f t="shared" si="12"/>
        <v>0</v>
      </c>
      <c r="Z522" s="429">
        <f t="shared" si="11"/>
        <v>0</v>
      </c>
      <c r="AA522" s="429" t="s">
        <v>1296</v>
      </c>
    </row>
    <row r="523" spans="1:27" x14ac:dyDescent="0.25">
      <c r="A523" t="s">
        <v>149</v>
      </c>
      <c r="B523" t="s">
        <v>1246</v>
      </c>
      <c r="C523" t="s">
        <v>1324</v>
      </c>
      <c r="D523" t="s">
        <v>1384</v>
      </c>
      <c r="E523" t="s">
        <v>1326</v>
      </c>
      <c r="F523" t="s">
        <v>1293</v>
      </c>
      <c r="G523" s="532">
        <v>35</v>
      </c>
      <c r="H523">
        <v>35025</v>
      </c>
      <c r="I523" t="s">
        <v>563</v>
      </c>
      <c r="J523" t="s">
        <v>1385</v>
      </c>
      <c r="K523" t="s">
        <v>1386</v>
      </c>
      <c r="L523">
        <v>0</v>
      </c>
      <c r="M523">
        <v>0.65</v>
      </c>
      <c r="N523">
        <v>0</v>
      </c>
      <c r="O523">
        <v>0</v>
      </c>
      <c r="P523">
        <v>0</v>
      </c>
      <c r="Q523">
        <v>0</v>
      </c>
      <c r="R523" t="s">
        <v>531</v>
      </c>
      <c r="S523" t="s">
        <v>531</v>
      </c>
      <c r="T523" t="s">
        <v>531</v>
      </c>
      <c r="U523" t="s">
        <v>531</v>
      </c>
      <c r="W523" s="429">
        <f t="shared" si="12"/>
        <v>0</v>
      </c>
      <c r="X523" s="429">
        <f t="shared" si="12"/>
        <v>0</v>
      </c>
      <c r="Y523" s="429">
        <f t="shared" si="12"/>
        <v>0</v>
      </c>
      <c r="Z523" s="429">
        <f t="shared" si="11"/>
        <v>0</v>
      </c>
      <c r="AA523" s="429" t="s">
        <v>1296</v>
      </c>
    </row>
    <row r="524" spans="1:27" x14ac:dyDescent="0.25">
      <c r="A524" t="s">
        <v>149</v>
      </c>
      <c r="B524" t="s">
        <v>1246</v>
      </c>
      <c r="C524" t="s">
        <v>1324</v>
      </c>
      <c r="D524" t="s">
        <v>1384</v>
      </c>
      <c r="E524" t="s">
        <v>1326</v>
      </c>
      <c r="F524" t="s">
        <v>1293</v>
      </c>
      <c r="G524" s="532">
        <v>35</v>
      </c>
      <c r="H524">
        <v>35025</v>
      </c>
      <c r="I524" t="s">
        <v>563</v>
      </c>
      <c r="J524" t="s">
        <v>1385</v>
      </c>
      <c r="K524" t="s">
        <v>1386</v>
      </c>
      <c r="L524">
        <v>0</v>
      </c>
      <c r="M524">
        <v>10</v>
      </c>
      <c r="N524">
        <v>0</v>
      </c>
      <c r="O524">
        <v>0</v>
      </c>
      <c r="P524">
        <v>0</v>
      </c>
      <c r="Q524">
        <v>0</v>
      </c>
      <c r="R524" t="s">
        <v>531</v>
      </c>
      <c r="S524" t="s">
        <v>531</v>
      </c>
      <c r="T524" t="s">
        <v>531</v>
      </c>
      <c r="U524" t="s">
        <v>531</v>
      </c>
      <c r="W524" s="429">
        <f t="shared" si="12"/>
        <v>0</v>
      </c>
      <c r="X524" s="429">
        <f t="shared" si="12"/>
        <v>0</v>
      </c>
      <c r="Y524" s="429">
        <f t="shared" si="12"/>
        <v>0</v>
      </c>
      <c r="Z524" s="429">
        <f t="shared" si="11"/>
        <v>0</v>
      </c>
      <c r="AA524" s="429" t="s">
        <v>1296</v>
      </c>
    </row>
    <row r="525" spans="1:27" x14ac:dyDescent="0.25">
      <c r="A525" t="s">
        <v>149</v>
      </c>
      <c r="B525" t="s">
        <v>1246</v>
      </c>
      <c r="C525" t="s">
        <v>1324</v>
      </c>
      <c r="D525" t="s">
        <v>1384</v>
      </c>
      <c r="E525" t="s">
        <v>1326</v>
      </c>
      <c r="F525" t="s">
        <v>1293</v>
      </c>
      <c r="G525" s="532">
        <v>35</v>
      </c>
      <c r="H525">
        <v>35025</v>
      </c>
      <c r="I525" t="s">
        <v>563</v>
      </c>
      <c r="J525" t="s">
        <v>1385</v>
      </c>
      <c r="K525" t="s">
        <v>1386</v>
      </c>
      <c r="L525">
        <v>14.3</v>
      </c>
      <c r="M525">
        <v>10</v>
      </c>
      <c r="N525">
        <v>28.6</v>
      </c>
      <c r="O525">
        <v>0</v>
      </c>
      <c r="P525">
        <v>1.1000000000000001</v>
      </c>
      <c r="Q525">
        <v>1.1000000000000001</v>
      </c>
      <c r="R525" t="s">
        <v>531</v>
      </c>
      <c r="S525" t="s">
        <v>531</v>
      </c>
      <c r="T525" t="s">
        <v>531</v>
      </c>
      <c r="U525" t="s">
        <v>531</v>
      </c>
      <c r="W525" s="429">
        <f t="shared" si="12"/>
        <v>0</v>
      </c>
      <c r="X525" s="429">
        <f t="shared" si="12"/>
        <v>0</v>
      </c>
      <c r="Y525" s="429">
        <f t="shared" si="12"/>
        <v>0</v>
      </c>
      <c r="Z525" s="429">
        <f t="shared" si="11"/>
        <v>0</v>
      </c>
      <c r="AA525" s="429" t="s">
        <v>1296</v>
      </c>
    </row>
    <row r="526" spans="1:27" x14ac:dyDescent="0.25">
      <c r="A526" t="s">
        <v>149</v>
      </c>
      <c r="B526" t="s">
        <v>1246</v>
      </c>
      <c r="C526" t="s">
        <v>1324</v>
      </c>
      <c r="D526" t="s">
        <v>1384</v>
      </c>
      <c r="E526" t="s">
        <v>1326</v>
      </c>
      <c r="F526" t="s">
        <v>1293</v>
      </c>
      <c r="G526" s="532">
        <v>35</v>
      </c>
      <c r="H526">
        <v>35025</v>
      </c>
      <c r="I526" t="s">
        <v>563</v>
      </c>
      <c r="J526" t="s">
        <v>1385</v>
      </c>
      <c r="K526" t="s">
        <v>1386</v>
      </c>
      <c r="L526">
        <v>0</v>
      </c>
      <c r="M526">
        <v>2.2999999999999998</v>
      </c>
      <c r="N526">
        <v>0</v>
      </c>
      <c r="O526">
        <v>0</v>
      </c>
      <c r="P526">
        <v>0</v>
      </c>
      <c r="Q526">
        <v>0</v>
      </c>
      <c r="R526" t="s">
        <v>531</v>
      </c>
      <c r="S526" t="s">
        <v>531</v>
      </c>
      <c r="T526" t="s">
        <v>531</v>
      </c>
      <c r="U526" t="s">
        <v>531</v>
      </c>
      <c r="W526" s="429">
        <f t="shared" si="12"/>
        <v>0</v>
      </c>
      <c r="X526" s="429">
        <f t="shared" si="12"/>
        <v>0</v>
      </c>
      <c r="Y526" s="429">
        <f t="shared" si="12"/>
        <v>0</v>
      </c>
      <c r="Z526" s="429">
        <f t="shared" si="11"/>
        <v>0</v>
      </c>
      <c r="AA526" s="429" t="s">
        <v>1296</v>
      </c>
    </row>
    <row r="527" spans="1:27" x14ac:dyDescent="0.25">
      <c r="A527" t="s">
        <v>149</v>
      </c>
      <c r="B527" t="s">
        <v>1246</v>
      </c>
      <c r="C527" t="s">
        <v>1324</v>
      </c>
      <c r="D527" t="s">
        <v>1384</v>
      </c>
      <c r="E527" t="s">
        <v>1326</v>
      </c>
      <c r="F527" t="s">
        <v>1293</v>
      </c>
      <c r="G527" s="532">
        <v>35</v>
      </c>
      <c r="H527">
        <v>35025</v>
      </c>
      <c r="I527" t="s">
        <v>563</v>
      </c>
      <c r="J527" t="s">
        <v>1385</v>
      </c>
      <c r="K527" t="s">
        <v>1386</v>
      </c>
      <c r="L527">
        <v>0</v>
      </c>
      <c r="M527">
        <v>10</v>
      </c>
      <c r="N527">
        <v>0</v>
      </c>
      <c r="O527">
        <v>0</v>
      </c>
      <c r="P527">
        <v>0</v>
      </c>
      <c r="Q527">
        <v>0</v>
      </c>
      <c r="R527" t="s">
        <v>531</v>
      </c>
      <c r="S527" t="s">
        <v>531</v>
      </c>
      <c r="T527" t="s">
        <v>531</v>
      </c>
      <c r="U527" t="s">
        <v>531</v>
      </c>
      <c r="W527" s="429">
        <f t="shared" si="12"/>
        <v>0</v>
      </c>
      <c r="X527" s="429">
        <f t="shared" si="12"/>
        <v>0</v>
      </c>
      <c r="Y527" s="429">
        <f t="shared" si="12"/>
        <v>0</v>
      </c>
      <c r="Z527" s="429">
        <f t="shared" si="11"/>
        <v>0</v>
      </c>
      <c r="AA527" s="429" t="s">
        <v>1296</v>
      </c>
    </row>
    <row r="528" spans="1:27" x14ac:dyDescent="0.25">
      <c r="A528" t="s">
        <v>149</v>
      </c>
      <c r="B528" t="s">
        <v>1246</v>
      </c>
      <c r="C528" t="s">
        <v>1324</v>
      </c>
      <c r="D528" t="s">
        <v>1384</v>
      </c>
      <c r="E528" t="s">
        <v>1326</v>
      </c>
      <c r="F528" t="s">
        <v>1293</v>
      </c>
      <c r="G528" s="532">
        <v>35</v>
      </c>
      <c r="H528">
        <v>35025</v>
      </c>
      <c r="I528" t="s">
        <v>563</v>
      </c>
      <c r="J528" t="s">
        <v>1385</v>
      </c>
      <c r="K528" t="s">
        <v>1386</v>
      </c>
      <c r="L528">
        <v>0</v>
      </c>
      <c r="M528">
        <v>1.8</v>
      </c>
      <c r="N528">
        <v>0</v>
      </c>
      <c r="O528">
        <v>0</v>
      </c>
      <c r="P528">
        <v>0</v>
      </c>
      <c r="Q528">
        <v>0</v>
      </c>
      <c r="R528" t="s">
        <v>531</v>
      </c>
      <c r="S528" t="s">
        <v>531</v>
      </c>
      <c r="T528" t="s">
        <v>531</v>
      </c>
      <c r="U528" t="s">
        <v>531</v>
      </c>
      <c r="W528" s="429">
        <f t="shared" si="12"/>
        <v>0</v>
      </c>
      <c r="X528" s="429">
        <f t="shared" si="12"/>
        <v>0</v>
      </c>
      <c r="Y528" s="429">
        <f t="shared" si="12"/>
        <v>0</v>
      </c>
      <c r="Z528" s="429">
        <f t="shared" si="11"/>
        <v>0</v>
      </c>
      <c r="AA528" s="429" t="s">
        <v>1296</v>
      </c>
    </row>
    <row r="529" spans="1:27" x14ac:dyDescent="0.25">
      <c r="A529" t="s">
        <v>149</v>
      </c>
      <c r="B529" t="s">
        <v>1246</v>
      </c>
      <c r="C529" t="s">
        <v>1324</v>
      </c>
      <c r="D529" t="s">
        <v>1384</v>
      </c>
      <c r="E529" t="s">
        <v>1326</v>
      </c>
      <c r="F529" t="s">
        <v>1293</v>
      </c>
      <c r="G529" s="532">
        <v>35</v>
      </c>
      <c r="H529">
        <v>35025</v>
      </c>
      <c r="I529" t="s">
        <v>563</v>
      </c>
      <c r="J529" t="s">
        <v>1385</v>
      </c>
      <c r="K529" t="s">
        <v>1386</v>
      </c>
      <c r="L529">
        <v>1.3</v>
      </c>
      <c r="M529">
        <v>0</v>
      </c>
      <c r="N529">
        <v>1.1000000000000001</v>
      </c>
      <c r="O529">
        <v>0</v>
      </c>
      <c r="P529">
        <v>0</v>
      </c>
      <c r="Q529">
        <v>0</v>
      </c>
      <c r="R529" t="s">
        <v>531</v>
      </c>
      <c r="S529" t="s">
        <v>531</v>
      </c>
      <c r="T529" t="s">
        <v>531</v>
      </c>
      <c r="U529" t="s">
        <v>531</v>
      </c>
      <c r="W529" s="429">
        <f t="shared" si="12"/>
        <v>0</v>
      </c>
      <c r="X529" s="429">
        <f t="shared" si="12"/>
        <v>0</v>
      </c>
      <c r="Y529" s="429">
        <f t="shared" si="12"/>
        <v>0</v>
      </c>
      <c r="Z529" s="429">
        <f t="shared" si="11"/>
        <v>0</v>
      </c>
      <c r="AA529" s="429" t="s">
        <v>1296</v>
      </c>
    </row>
    <row r="530" spans="1:27" x14ac:dyDescent="0.25">
      <c r="A530" t="s">
        <v>149</v>
      </c>
      <c r="B530" t="s">
        <v>1246</v>
      </c>
      <c r="C530" t="s">
        <v>1324</v>
      </c>
      <c r="D530" t="s">
        <v>1384</v>
      </c>
      <c r="E530" t="s">
        <v>1326</v>
      </c>
      <c r="F530" t="s">
        <v>1293</v>
      </c>
      <c r="G530" s="532">
        <v>35</v>
      </c>
      <c r="H530">
        <v>35025</v>
      </c>
      <c r="I530" t="s">
        <v>563</v>
      </c>
      <c r="J530" t="s">
        <v>1385</v>
      </c>
      <c r="K530" t="s">
        <v>1386</v>
      </c>
      <c r="L530">
        <v>1.5</v>
      </c>
      <c r="M530">
        <v>0</v>
      </c>
      <c r="N530">
        <v>1.3</v>
      </c>
      <c r="O530">
        <v>0</v>
      </c>
      <c r="P530">
        <v>0</v>
      </c>
      <c r="Q530">
        <v>0</v>
      </c>
      <c r="R530" t="s">
        <v>531</v>
      </c>
      <c r="S530" t="s">
        <v>531</v>
      </c>
      <c r="T530" t="s">
        <v>531</v>
      </c>
      <c r="U530" t="s">
        <v>531</v>
      </c>
      <c r="W530" s="429">
        <f t="shared" si="12"/>
        <v>0</v>
      </c>
      <c r="X530" s="429">
        <f t="shared" si="12"/>
        <v>0</v>
      </c>
      <c r="Y530" s="429">
        <f t="shared" si="12"/>
        <v>0</v>
      </c>
      <c r="Z530" s="429">
        <f t="shared" si="11"/>
        <v>0</v>
      </c>
      <c r="AA530" s="429" t="s">
        <v>1296</v>
      </c>
    </row>
    <row r="531" spans="1:27" x14ac:dyDescent="0.25">
      <c r="A531" t="s">
        <v>149</v>
      </c>
      <c r="B531" t="s">
        <v>1246</v>
      </c>
      <c r="C531" t="s">
        <v>1324</v>
      </c>
      <c r="D531" t="s">
        <v>1384</v>
      </c>
      <c r="E531" t="s">
        <v>1326</v>
      </c>
      <c r="F531" t="s">
        <v>1293</v>
      </c>
      <c r="G531" s="532">
        <v>35</v>
      </c>
      <c r="H531">
        <v>35025</v>
      </c>
      <c r="I531" t="s">
        <v>563</v>
      </c>
      <c r="J531" t="s">
        <v>1385</v>
      </c>
      <c r="K531" t="s">
        <v>1386</v>
      </c>
      <c r="L531">
        <v>0</v>
      </c>
      <c r="M531">
        <v>25.5</v>
      </c>
      <c r="N531">
        <v>0</v>
      </c>
      <c r="O531">
        <v>0</v>
      </c>
      <c r="P531">
        <v>0</v>
      </c>
      <c r="Q531">
        <v>0</v>
      </c>
      <c r="R531" t="s">
        <v>531</v>
      </c>
      <c r="S531" t="s">
        <v>531</v>
      </c>
      <c r="T531" t="s">
        <v>531</v>
      </c>
      <c r="U531" t="s">
        <v>531</v>
      </c>
      <c r="W531" s="429">
        <f t="shared" si="12"/>
        <v>0</v>
      </c>
      <c r="X531" s="429">
        <f t="shared" si="12"/>
        <v>0</v>
      </c>
      <c r="Y531" s="429">
        <f t="shared" si="12"/>
        <v>0</v>
      </c>
      <c r="Z531" s="429">
        <f t="shared" si="11"/>
        <v>0</v>
      </c>
      <c r="AA531" s="429" t="s">
        <v>1296</v>
      </c>
    </row>
    <row r="532" spans="1:27" x14ac:dyDescent="0.25">
      <c r="A532" t="s">
        <v>149</v>
      </c>
      <c r="B532" t="s">
        <v>1246</v>
      </c>
      <c r="C532" t="s">
        <v>1324</v>
      </c>
      <c r="D532" t="s">
        <v>1384</v>
      </c>
      <c r="E532" t="s">
        <v>1326</v>
      </c>
      <c r="F532" t="s">
        <v>1293</v>
      </c>
      <c r="G532" s="532">
        <v>35</v>
      </c>
      <c r="H532">
        <v>35025</v>
      </c>
      <c r="I532" t="s">
        <v>563</v>
      </c>
      <c r="J532" t="s">
        <v>1385</v>
      </c>
      <c r="K532" t="s">
        <v>1386</v>
      </c>
      <c r="L532">
        <v>0</v>
      </c>
      <c r="M532">
        <v>1.64</v>
      </c>
      <c r="N532">
        <v>0</v>
      </c>
      <c r="O532">
        <v>0</v>
      </c>
      <c r="P532">
        <v>0</v>
      </c>
      <c r="Q532">
        <v>0</v>
      </c>
      <c r="R532" t="s">
        <v>531</v>
      </c>
      <c r="S532" t="s">
        <v>531</v>
      </c>
      <c r="T532" t="s">
        <v>531</v>
      </c>
      <c r="U532" t="s">
        <v>531</v>
      </c>
      <c r="W532" s="429">
        <f t="shared" si="12"/>
        <v>0</v>
      </c>
      <c r="X532" s="429">
        <f t="shared" si="12"/>
        <v>0</v>
      </c>
      <c r="Y532" s="429">
        <f t="shared" si="12"/>
        <v>0</v>
      </c>
      <c r="Z532" s="429">
        <f t="shared" si="11"/>
        <v>0</v>
      </c>
      <c r="AA532" s="429" t="s">
        <v>1296</v>
      </c>
    </row>
    <row r="533" spans="1:27" x14ac:dyDescent="0.25">
      <c r="A533" t="s">
        <v>149</v>
      </c>
      <c r="B533" t="s">
        <v>1246</v>
      </c>
      <c r="C533" t="s">
        <v>1324</v>
      </c>
      <c r="D533" t="s">
        <v>1384</v>
      </c>
      <c r="E533" t="s">
        <v>1326</v>
      </c>
      <c r="F533" t="s">
        <v>1293</v>
      </c>
      <c r="G533" s="532">
        <v>35</v>
      </c>
      <c r="H533">
        <v>35025</v>
      </c>
      <c r="I533" t="s">
        <v>563</v>
      </c>
      <c r="J533" t="s">
        <v>1385</v>
      </c>
      <c r="K533" t="s">
        <v>1386</v>
      </c>
      <c r="L533">
        <v>12.3</v>
      </c>
      <c r="M533">
        <v>6.2</v>
      </c>
      <c r="N533">
        <v>12.3</v>
      </c>
      <c r="O533">
        <v>0</v>
      </c>
      <c r="P533">
        <v>0</v>
      </c>
      <c r="Q533">
        <v>0</v>
      </c>
      <c r="R533" t="s">
        <v>531</v>
      </c>
      <c r="S533" t="s">
        <v>531</v>
      </c>
      <c r="T533" t="s">
        <v>531</v>
      </c>
      <c r="U533" t="s">
        <v>531</v>
      </c>
      <c r="W533" s="429">
        <f t="shared" si="12"/>
        <v>0</v>
      </c>
      <c r="X533" s="429">
        <f t="shared" si="12"/>
        <v>0</v>
      </c>
      <c r="Y533" s="429">
        <f t="shared" si="12"/>
        <v>0</v>
      </c>
      <c r="Z533" s="429">
        <f t="shared" si="11"/>
        <v>0</v>
      </c>
      <c r="AA533" s="429" t="s">
        <v>1296</v>
      </c>
    </row>
    <row r="534" spans="1:27" x14ac:dyDescent="0.25">
      <c r="A534" t="s">
        <v>149</v>
      </c>
      <c r="B534" t="s">
        <v>1246</v>
      </c>
      <c r="C534" t="s">
        <v>1324</v>
      </c>
      <c r="D534" t="s">
        <v>1384</v>
      </c>
      <c r="E534" t="s">
        <v>1326</v>
      </c>
      <c r="F534" t="s">
        <v>1293</v>
      </c>
      <c r="G534" s="532">
        <v>35</v>
      </c>
      <c r="H534">
        <v>35025</v>
      </c>
      <c r="I534" t="s">
        <v>563</v>
      </c>
      <c r="J534" t="s">
        <v>1385</v>
      </c>
      <c r="K534" t="s">
        <v>1386</v>
      </c>
      <c r="L534">
        <v>15.5</v>
      </c>
      <c r="M534">
        <v>7.7</v>
      </c>
      <c r="N534">
        <v>23.2</v>
      </c>
      <c r="O534">
        <v>0</v>
      </c>
      <c r="P534">
        <v>0</v>
      </c>
      <c r="Q534">
        <v>0</v>
      </c>
      <c r="R534" t="s">
        <v>531</v>
      </c>
      <c r="S534" t="s">
        <v>531</v>
      </c>
      <c r="T534" t="s">
        <v>531</v>
      </c>
      <c r="U534" t="s">
        <v>531</v>
      </c>
      <c r="W534" s="429">
        <f t="shared" si="12"/>
        <v>0</v>
      </c>
      <c r="X534" s="429">
        <f t="shared" si="12"/>
        <v>0</v>
      </c>
      <c r="Y534" s="429">
        <f t="shared" si="12"/>
        <v>0</v>
      </c>
      <c r="Z534" s="429">
        <f t="shared" si="11"/>
        <v>0</v>
      </c>
      <c r="AA534" s="429" t="s">
        <v>1296</v>
      </c>
    </row>
    <row r="535" spans="1:27" x14ac:dyDescent="0.25">
      <c r="A535" t="s">
        <v>149</v>
      </c>
      <c r="B535" t="s">
        <v>1246</v>
      </c>
      <c r="C535" t="s">
        <v>1324</v>
      </c>
      <c r="D535" t="s">
        <v>1384</v>
      </c>
      <c r="E535" t="s">
        <v>1326</v>
      </c>
      <c r="F535" t="s">
        <v>1293</v>
      </c>
      <c r="G535" s="532">
        <v>35</v>
      </c>
      <c r="H535">
        <v>35025</v>
      </c>
      <c r="I535" t="s">
        <v>563</v>
      </c>
      <c r="J535" t="s">
        <v>1385</v>
      </c>
      <c r="K535" t="s">
        <v>1386</v>
      </c>
      <c r="L535">
        <v>21.2</v>
      </c>
      <c r="M535">
        <v>8</v>
      </c>
      <c r="N535">
        <v>31.9</v>
      </c>
      <c r="O535">
        <v>0</v>
      </c>
      <c r="P535">
        <v>0</v>
      </c>
      <c r="Q535">
        <v>0</v>
      </c>
      <c r="R535" t="s">
        <v>531</v>
      </c>
      <c r="S535" t="s">
        <v>531</v>
      </c>
      <c r="T535" t="s">
        <v>531</v>
      </c>
      <c r="U535" t="s">
        <v>531</v>
      </c>
      <c r="W535" s="429">
        <f t="shared" si="12"/>
        <v>0</v>
      </c>
      <c r="X535" s="429">
        <f t="shared" si="12"/>
        <v>0</v>
      </c>
      <c r="Y535" s="429">
        <f t="shared" si="12"/>
        <v>0</v>
      </c>
      <c r="Z535" s="429">
        <f t="shared" si="11"/>
        <v>0</v>
      </c>
      <c r="AA535" s="429" t="s">
        <v>1296</v>
      </c>
    </row>
    <row r="536" spans="1:27" x14ac:dyDescent="0.25">
      <c r="A536" t="s">
        <v>149</v>
      </c>
      <c r="B536" t="s">
        <v>1246</v>
      </c>
      <c r="C536" t="s">
        <v>1324</v>
      </c>
      <c r="D536" t="s">
        <v>1384</v>
      </c>
      <c r="E536" t="s">
        <v>1326</v>
      </c>
      <c r="F536" t="s">
        <v>1293</v>
      </c>
      <c r="G536" s="532">
        <v>35</v>
      </c>
      <c r="H536">
        <v>35025</v>
      </c>
      <c r="I536" t="s">
        <v>563</v>
      </c>
      <c r="J536" t="s">
        <v>1385</v>
      </c>
      <c r="K536" t="s">
        <v>1386</v>
      </c>
      <c r="L536">
        <v>27.4</v>
      </c>
      <c r="M536">
        <v>14.3</v>
      </c>
      <c r="N536">
        <v>27.4</v>
      </c>
      <c r="O536">
        <v>0</v>
      </c>
      <c r="P536">
        <v>1</v>
      </c>
      <c r="Q536">
        <v>1</v>
      </c>
      <c r="R536" t="s">
        <v>531</v>
      </c>
      <c r="S536" t="s">
        <v>531</v>
      </c>
      <c r="T536" t="s">
        <v>531</v>
      </c>
      <c r="U536" t="s">
        <v>531</v>
      </c>
      <c r="W536" s="429">
        <f t="shared" si="12"/>
        <v>0</v>
      </c>
      <c r="X536" s="429">
        <f t="shared" si="12"/>
        <v>0</v>
      </c>
      <c r="Y536" s="429">
        <f t="shared" si="12"/>
        <v>0</v>
      </c>
      <c r="Z536" s="429">
        <f t="shared" si="11"/>
        <v>0</v>
      </c>
      <c r="AA536" s="429" t="s">
        <v>1296</v>
      </c>
    </row>
    <row r="537" spans="1:27" x14ac:dyDescent="0.25">
      <c r="A537" t="s">
        <v>149</v>
      </c>
      <c r="B537" t="s">
        <v>1246</v>
      </c>
      <c r="C537" t="s">
        <v>1324</v>
      </c>
      <c r="D537" t="s">
        <v>1384</v>
      </c>
      <c r="E537" t="s">
        <v>1326</v>
      </c>
      <c r="F537" t="s">
        <v>1293</v>
      </c>
      <c r="G537" s="532">
        <v>35</v>
      </c>
      <c r="H537">
        <v>35025</v>
      </c>
      <c r="I537" t="s">
        <v>563</v>
      </c>
      <c r="J537" t="s">
        <v>1385</v>
      </c>
      <c r="K537" t="s">
        <v>1386</v>
      </c>
      <c r="L537">
        <v>0</v>
      </c>
      <c r="M537">
        <v>0.1</v>
      </c>
      <c r="N537">
        <v>0</v>
      </c>
      <c r="O537">
        <v>0</v>
      </c>
      <c r="P537">
        <v>0</v>
      </c>
      <c r="Q537">
        <v>0</v>
      </c>
      <c r="R537" t="s">
        <v>531</v>
      </c>
      <c r="S537" t="s">
        <v>531</v>
      </c>
      <c r="T537" t="s">
        <v>531</v>
      </c>
      <c r="U537" t="s">
        <v>531</v>
      </c>
      <c r="W537" s="429">
        <f t="shared" si="12"/>
        <v>0</v>
      </c>
      <c r="X537" s="429">
        <f t="shared" si="12"/>
        <v>0</v>
      </c>
      <c r="Y537" s="429">
        <f t="shared" si="12"/>
        <v>0</v>
      </c>
      <c r="Z537" s="429">
        <f t="shared" si="11"/>
        <v>0</v>
      </c>
      <c r="AA537" s="429" t="s">
        <v>1296</v>
      </c>
    </row>
    <row r="538" spans="1:27" x14ac:dyDescent="0.25">
      <c r="A538" t="s">
        <v>149</v>
      </c>
      <c r="B538" t="s">
        <v>1246</v>
      </c>
      <c r="C538" t="s">
        <v>1324</v>
      </c>
      <c r="D538" t="s">
        <v>1384</v>
      </c>
      <c r="E538" t="s">
        <v>1326</v>
      </c>
      <c r="F538" t="s">
        <v>1293</v>
      </c>
      <c r="G538" s="532">
        <v>35</v>
      </c>
      <c r="H538">
        <v>35025</v>
      </c>
      <c r="I538" t="s">
        <v>563</v>
      </c>
      <c r="J538" t="s">
        <v>1385</v>
      </c>
      <c r="K538" t="s">
        <v>1386</v>
      </c>
      <c r="L538">
        <v>0</v>
      </c>
      <c r="M538">
        <v>11</v>
      </c>
      <c r="N538">
        <v>0</v>
      </c>
      <c r="O538">
        <v>0</v>
      </c>
      <c r="P538">
        <v>0</v>
      </c>
      <c r="Q538">
        <v>0</v>
      </c>
      <c r="R538" t="s">
        <v>531</v>
      </c>
      <c r="S538" t="s">
        <v>531</v>
      </c>
      <c r="T538" t="s">
        <v>531</v>
      </c>
      <c r="U538" t="s">
        <v>531</v>
      </c>
      <c r="W538" s="429">
        <f t="shared" si="12"/>
        <v>0</v>
      </c>
      <c r="X538" s="429">
        <f t="shared" si="12"/>
        <v>0</v>
      </c>
      <c r="Y538" s="429">
        <f t="shared" si="12"/>
        <v>0</v>
      </c>
      <c r="Z538" s="429">
        <f t="shared" si="11"/>
        <v>0</v>
      </c>
      <c r="AA538" s="429" t="s">
        <v>1296</v>
      </c>
    </row>
    <row r="539" spans="1:27" x14ac:dyDescent="0.25">
      <c r="A539" t="s">
        <v>149</v>
      </c>
      <c r="B539" t="s">
        <v>1246</v>
      </c>
      <c r="C539" t="s">
        <v>1324</v>
      </c>
      <c r="D539" t="s">
        <v>1384</v>
      </c>
      <c r="E539" t="s">
        <v>1326</v>
      </c>
      <c r="F539" t="s">
        <v>1293</v>
      </c>
      <c r="G539" s="532">
        <v>35</v>
      </c>
      <c r="H539">
        <v>35025</v>
      </c>
      <c r="I539" t="s">
        <v>563</v>
      </c>
      <c r="J539" t="s">
        <v>1385</v>
      </c>
      <c r="K539" t="s">
        <v>1386</v>
      </c>
      <c r="L539">
        <v>0</v>
      </c>
      <c r="M539">
        <v>2</v>
      </c>
      <c r="N539">
        <v>0</v>
      </c>
      <c r="O539">
        <v>0</v>
      </c>
      <c r="P539">
        <v>0</v>
      </c>
      <c r="Q539">
        <v>0</v>
      </c>
      <c r="R539" t="s">
        <v>531</v>
      </c>
      <c r="S539" t="s">
        <v>531</v>
      </c>
      <c r="T539" t="s">
        <v>531</v>
      </c>
      <c r="U539" t="s">
        <v>531</v>
      </c>
      <c r="W539" s="429">
        <f t="shared" si="12"/>
        <v>0</v>
      </c>
      <c r="X539" s="429">
        <f t="shared" si="12"/>
        <v>0</v>
      </c>
      <c r="Y539" s="429">
        <f t="shared" si="12"/>
        <v>0</v>
      </c>
      <c r="Z539" s="429">
        <f t="shared" si="11"/>
        <v>0</v>
      </c>
      <c r="AA539" s="429" t="s">
        <v>1296</v>
      </c>
    </row>
    <row r="540" spans="1:27" x14ac:dyDescent="0.25">
      <c r="A540" t="s">
        <v>149</v>
      </c>
      <c r="B540" t="s">
        <v>1246</v>
      </c>
      <c r="C540" t="s">
        <v>1324</v>
      </c>
      <c r="D540" t="s">
        <v>1384</v>
      </c>
      <c r="E540" t="s">
        <v>1326</v>
      </c>
      <c r="F540" t="s">
        <v>1293</v>
      </c>
      <c r="G540" s="532">
        <v>35</v>
      </c>
      <c r="H540">
        <v>35025</v>
      </c>
      <c r="I540" t="s">
        <v>563</v>
      </c>
      <c r="J540" t="s">
        <v>1385</v>
      </c>
      <c r="K540" t="s">
        <v>1386</v>
      </c>
      <c r="L540">
        <v>0</v>
      </c>
      <c r="M540">
        <v>0.7</v>
      </c>
      <c r="N540">
        <v>0</v>
      </c>
      <c r="O540">
        <v>0</v>
      </c>
      <c r="P540">
        <v>0</v>
      </c>
      <c r="Q540">
        <v>0</v>
      </c>
      <c r="R540" t="s">
        <v>531</v>
      </c>
      <c r="S540" t="s">
        <v>531</v>
      </c>
      <c r="T540" t="s">
        <v>531</v>
      </c>
      <c r="U540" t="s">
        <v>531</v>
      </c>
      <c r="W540" s="429">
        <f t="shared" si="12"/>
        <v>0</v>
      </c>
      <c r="X540" s="429">
        <f t="shared" si="12"/>
        <v>0</v>
      </c>
      <c r="Y540" s="429">
        <f t="shared" si="12"/>
        <v>0</v>
      </c>
      <c r="Z540" s="429">
        <f t="shared" si="11"/>
        <v>0</v>
      </c>
      <c r="AA540" s="429" t="s">
        <v>1296</v>
      </c>
    </row>
    <row r="541" spans="1:27" x14ac:dyDescent="0.25">
      <c r="A541" t="s">
        <v>149</v>
      </c>
      <c r="B541" t="s">
        <v>1246</v>
      </c>
      <c r="C541" t="s">
        <v>1324</v>
      </c>
      <c r="D541" t="s">
        <v>1384</v>
      </c>
      <c r="E541" t="s">
        <v>1326</v>
      </c>
      <c r="F541" t="s">
        <v>1293</v>
      </c>
      <c r="G541" s="532">
        <v>35</v>
      </c>
      <c r="H541">
        <v>35025</v>
      </c>
      <c r="I541" t="s">
        <v>563</v>
      </c>
      <c r="J541" t="s">
        <v>1385</v>
      </c>
      <c r="K541" t="s">
        <v>1386</v>
      </c>
      <c r="L541">
        <v>0</v>
      </c>
      <c r="M541">
        <v>7.0000000000000007E-2</v>
      </c>
      <c r="N541">
        <v>0</v>
      </c>
      <c r="O541">
        <v>0</v>
      </c>
      <c r="P541">
        <v>0</v>
      </c>
      <c r="Q541">
        <v>0</v>
      </c>
      <c r="R541" t="s">
        <v>531</v>
      </c>
      <c r="S541" t="s">
        <v>531</v>
      </c>
      <c r="T541" t="s">
        <v>531</v>
      </c>
      <c r="U541" t="s">
        <v>531</v>
      </c>
      <c r="W541" s="429">
        <f t="shared" si="12"/>
        <v>0</v>
      </c>
      <c r="X541" s="429">
        <f t="shared" si="12"/>
        <v>0</v>
      </c>
      <c r="Y541" s="429">
        <f t="shared" si="12"/>
        <v>0</v>
      </c>
      <c r="Z541" s="429">
        <f t="shared" si="11"/>
        <v>0</v>
      </c>
      <c r="AA541" s="429" t="s">
        <v>1296</v>
      </c>
    </row>
    <row r="542" spans="1:27" x14ac:dyDescent="0.25">
      <c r="A542" t="s">
        <v>149</v>
      </c>
      <c r="B542" t="s">
        <v>1246</v>
      </c>
      <c r="C542" t="s">
        <v>1324</v>
      </c>
      <c r="D542" t="s">
        <v>1384</v>
      </c>
      <c r="E542" t="s">
        <v>1326</v>
      </c>
      <c r="F542" t="s">
        <v>1293</v>
      </c>
      <c r="G542" s="532">
        <v>35</v>
      </c>
      <c r="H542">
        <v>35025</v>
      </c>
      <c r="I542" t="s">
        <v>563</v>
      </c>
      <c r="J542" t="s">
        <v>1385</v>
      </c>
      <c r="K542" t="s">
        <v>1386</v>
      </c>
      <c r="L542">
        <v>0</v>
      </c>
      <c r="M542">
        <v>10</v>
      </c>
      <c r="N542">
        <v>0</v>
      </c>
      <c r="O542">
        <v>0</v>
      </c>
      <c r="P542">
        <v>0</v>
      </c>
      <c r="Q542">
        <v>0</v>
      </c>
      <c r="R542" t="s">
        <v>531</v>
      </c>
      <c r="S542" t="s">
        <v>531</v>
      </c>
      <c r="T542" t="s">
        <v>531</v>
      </c>
      <c r="U542" t="s">
        <v>531</v>
      </c>
      <c r="W542" s="429">
        <f t="shared" si="12"/>
        <v>0</v>
      </c>
      <c r="X542" s="429">
        <f t="shared" si="12"/>
        <v>0</v>
      </c>
      <c r="Y542" s="429">
        <f t="shared" si="12"/>
        <v>0</v>
      </c>
      <c r="Z542" s="429">
        <f t="shared" si="11"/>
        <v>0</v>
      </c>
      <c r="AA542" s="429" t="s">
        <v>1296</v>
      </c>
    </row>
    <row r="543" spans="1:27" x14ac:dyDescent="0.25">
      <c r="A543" t="s">
        <v>149</v>
      </c>
      <c r="B543" t="s">
        <v>1246</v>
      </c>
      <c r="C543" t="s">
        <v>1324</v>
      </c>
      <c r="D543" t="s">
        <v>1384</v>
      </c>
      <c r="E543" t="s">
        <v>1326</v>
      </c>
      <c r="F543" t="s">
        <v>1293</v>
      </c>
      <c r="G543" s="532">
        <v>35</v>
      </c>
      <c r="H543">
        <v>35025</v>
      </c>
      <c r="I543" t="s">
        <v>563</v>
      </c>
      <c r="J543" t="s">
        <v>1385</v>
      </c>
      <c r="K543" t="s">
        <v>1386</v>
      </c>
      <c r="L543">
        <v>29.74</v>
      </c>
      <c r="M543">
        <v>5.95</v>
      </c>
      <c r="N543">
        <v>31.53</v>
      </c>
      <c r="O543">
        <v>0</v>
      </c>
      <c r="P543">
        <v>0</v>
      </c>
      <c r="Q543">
        <v>0</v>
      </c>
      <c r="R543" t="s">
        <v>531</v>
      </c>
      <c r="S543" t="s">
        <v>531</v>
      </c>
      <c r="T543" t="s">
        <v>531</v>
      </c>
      <c r="U543" t="s">
        <v>531</v>
      </c>
      <c r="W543" s="429">
        <f t="shared" si="12"/>
        <v>0</v>
      </c>
      <c r="X543" s="429">
        <f t="shared" si="12"/>
        <v>0</v>
      </c>
      <c r="Y543" s="429">
        <f t="shared" si="12"/>
        <v>0</v>
      </c>
      <c r="Z543" s="429">
        <f t="shared" si="11"/>
        <v>0</v>
      </c>
      <c r="AA543" s="429" t="s">
        <v>1296</v>
      </c>
    </row>
    <row r="544" spans="1:27" x14ac:dyDescent="0.25">
      <c r="A544" t="s">
        <v>149</v>
      </c>
      <c r="B544" t="s">
        <v>1246</v>
      </c>
      <c r="C544" t="s">
        <v>1324</v>
      </c>
      <c r="D544" t="s">
        <v>1384</v>
      </c>
      <c r="E544" t="s">
        <v>1326</v>
      </c>
      <c r="F544" t="s">
        <v>1293</v>
      </c>
      <c r="G544" s="532">
        <v>35</v>
      </c>
      <c r="H544">
        <v>35025</v>
      </c>
      <c r="I544" t="s">
        <v>563</v>
      </c>
      <c r="J544" t="s">
        <v>1385</v>
      </c>
      <c r="K544" t="s">
        <v>1386</v>
      </c>
      <c r="L544">
        <v>0</v>
      </c>
      <c r="M544">
        <v>15.38</v>
      </c>
      <c r="N544">
        <v>0</v>
      </c>
      <c r="O544">
        <v>0</v>
      </c>
      <c r="P544">
        <v>0</v>
      </c>
      <c r="Q544">
        <v>0</v>
      </c>
      <c r="R544" t="s">
        <v>531</v>
      </c>
      <c r="S544" t="s">
        <v>531</v>
      </c>
      <c r="T544" t="s">
        <v>531</v>
      </c>
      <c r="U544" t="s">
        <v>531</v>
      </c>
      <c r="W544" s="429">
        <f t="shared" si="12"/>
        <v>0</v>
      </c>
      <c r="X544" s="429">
        <f t="shared" si="12"/>
        <v>0</v>
      </c>
      <c r="Y544" s="429">
        <f t="shared" si="12"/>
        <v>0</v>
      </c>
      <c r="Z544" s="429">
        <f t="shared" si="12"/>
        <v>0</v>
      </c>
      <c r="AA544" s="429" t="s">
        <v>1296</v>
      </c>
    </row>
    <row r="545" spans="1:27" x14ac:dyDescent="0.25">
      <c r="A545" t="s">
        <v>149</v>
      </c>
      <c r="B545" t="s">
        <v>1246</v>
      </c>
      <c r="C545" t="s">
        <v>1324</v>
      </c>
      <c r="D545" t="s">
        <v>1384</v>
      </c>
      <c r="E545" t="s">
        <v>1326</v>
      </c>
      <c r="F545" t="s">
        <v>1293</v>
      </c>
      <c r="G545" s="532">
        <v>35</v>
      </c>
      <c r="H545">
        <v>35025</v>
      </c>
      <c r="I545" t="s">
        <v>563</v>
      </c>
      <c r="J545" t="s">
        <v>1385</v>
      </c>
      <c r="K545" t="s">
        <v>1386</v>
      </c>
      <c r="L545">
        <v>0.83</v>
      </c>
      <c r="M545">
        <v>0.05</v>
      </c>
      <c r="N545">
        <v>0.69</v>
      </c>
      <c r="O545">
        <v>0</v>
      </c>
      <c r="P545">
        <v>0</v>
      </c>
      <c r="Q545">
        <v>0</v>
      </c>
      <c r="R545" t="s">
        <v>531</v>
      </c>
      <c r="S545" t="s">
        <v>531</v>
      </c>
      <c r="T545" t="s">
        <v>531</v>
      </c>
      <c r="U545" t="s">
        <v>531</v>
      </c>
      <c r="W545" s="429">
        <f t="shared" ref="W545:Z608" si="13">IFERROR(R545*1,0)</f>
        <v>0</v>
      </c>
      <c r="X545" s="429">
        <f t="shared" si="13"/>
        <v>0</v>
      </c>
      <c r="Y545" s="429">
        <f t="shared" si="13"/>
        <v>0</v>
      </c>
      <c r="Z545" s="429">
        <f t="shared" si="13"/>
        <v>0</v>
      </c>
      <c r="AA545" s="429" t="s">
        <v>1296</v>
      </c>
    </row>
    <row r="546" spans="1:27" x14ac:dyDescent="0.25">
      <c r="A546" t="s">
        <v>149</v>
      </c>
      <c r="B546" t="s">
        <v>1246</v>
      </c>
      <c r="C546" t="s">
        <v>1324</v>
      </c>
      <c r="D546" t="s">
        <v>1384</v>
      </c>
      <c r="E546" t="s">
        <v>1326</v>
      </c>
      <c r="F546" t="s">
        <v>1293</v>
      </c>
      <c r="G546" s="532">
        <v>35</v>
      </c>
      <c r="H546">
        <v>35025</v>
      </c>
      <c r="I546" t="s">
        <v>563</v>
      </c>
      <c r="J546" t="s">
        <v>1385</v>
      </c>
      <c r="K546" t="s">
        <v>1386</v>
      </c>
      <c r="L546">
        <v>0</v>
      </c>
      <c r="M546">
        <v>8.1999999999999993</v>
      </c>
      <c r="N546">
        <v>0</v>
      </c>
      <c r="O546">
        <v>0</v>
      </c>
      <c r="P546">
        <v>0</v>
      </c>
      <c r="Q546">
        <v>0</v>
      </c>
      <c r="R546" t="s">
        <v>531</v>
      </c>
      <c r="S546" t="s">
        <v>531</v>
      </c>
      <c r="T546" t="s">
        <v>531</v>
      </c>
      <c r="U546" t="s">
        <v>531</v>
      </c>
      <c r="W546" s="429">
        <f t="shared" si="13"/>
        <v>0</v>
      </c>
      <c r="X546" s="429">
        <f t="shared" si="13"/>
        <v>0</v>
      </c>
      <c r="Y546" s="429">
        <f t="shared" si="13"/>
        <v>0</v>
      </c>
      <c r="Z546" s="429">
        <f t="shared" si="13"/>
        <v>0</v>
      </c>
      <c r="AA546" s="429" t="s">
        <v>1296</v>
      </c>
    </row>
    <row r="547" spans="1:27" x14ac:dyDescent="0.25">
      <c r="A547" t="s">
        <v>149</v>
      </c>
      <c r="B547" t="s">
        <v>1246</v>
      </c>
      <c r="C547" t="s">
        <v>1324</v>
      </c>
      <c r="D547" t="s">
        <v>1384</v>
      </c>
      <c r="E547" t="s">
        <v>1326</v>
      </c>
      <c r="F547" t="s">
        <v>1293</v>
      </c>
      <c r="G547" s="532">
        <v>35</v>
      </c>
      <c r="H547">
        <v>35025</v>
      </c>
      <c r="I547" t="s">
        <v>563</v>
      </c>
      <c r="J547" t="s">
        <v>1385</v>
      </c>
      <c r="K547" t="s">
        <v>1386</v>
      </c>
      <c r="L547">
        <v>0</v>
      </c>
      <c r="M547">
        <v>8.1999999999999993</v>
      </c>
      <c r="N547">
        <v>0</v>
      </c>
      <c r="O547">
        <v>0</v>
      </c>
      <c r="P547">
        <v>0</v>
      </c>
      <c r="Q547">
        <v>0</v>
      </c>
      <c r="R547" t="s">
        <v>531</v>
      </c>
      <c r="S547" t="s">
        <v>531</v>
      </c>
      <c r="T547" t="s">
        <v>531</v>
      </c>
      <c r="U547" t="s">
        <v>531</v>
      </c>
      <c r="W547" s="429">
        <f t="shared" si="13"/>
        <v>0</v>
      </c>
      <c r="X547" s="429">
        <f t="shared" si="13"/>
        <v>0</v>
      </c>
      <c r="Y547" s="429">
        <f t="shared" si="13"/>
        <v>0</v>
      </c>
      <c r="Z547" s="429">
        <f t="shared" si="13"/>
        <v>0</v>
      </c>
      <c r="AA547" s="429" t="s">
        <v>1296</v>
      </c>
    </row>
    <row r="548" spans="1:27" x14ac:dyDescent="0.25">
      <c r="A548" t="s">
        <v>149</v>
      </c>
      <c r="B548" t="s">
        <v>1246</v>
      </c>
      <c r="C548" t="s">
        <v>1324</v>
      </c>
      <c r="D548" t="s">
        <v>1384</v>
      </c>
      <c r="E548" t="s">
        <v>1326</v>
      </c>
      <c r="F548" t="s">
        <v>1293</v>
      </c>
      <c r="G548" s="532">
        <v>35</v>
      </c>
      <c r="H548">
        <v>35025</v>
      </c>
      <c r="I548" t="s">
        <v>563</v>
      </c>
      <c r="J548" t="s">
        <v>1385</v>
      </c>
      <c r="K548" t="s">
        <v>1386</v>
      </c>
      <c r="L548">
        <v>0.83</v>
      </c>
      <c r="M548">
        <v>0.05</v>
      </c>
      <c r="N548">
        <v>0.69</v>
      </c>
      <c r="O548">
        <v>0</v>
      </c>
      <c r="P548">
        <v>0</v>
      </c>
      <c r="Q548">
        <v>0</v>
      </c>
      <c r="R548" t="s">
        <v>531</v>
      </c>
      <c r="S548" t="s">
        <v>531</v>
      </c>
      <c r="T548" t="s">
        <v>531</v>
      </c>
      <c r="U548" t="s">
        <v>531</v>
      </c>
      <c r="W548" s="429">
        <f t="shared" si="13"/>
        <v>0</v>
      </c>
      <c r="X548" s="429">
        <f t="shared" si="13"/>
        <v>0</v>
      </c>
      <c r="Y548" s="429">
        <f t="shared" si="13"/>
        <v>0</v>
      </c>
      <c r="Z548" s="429">
        <f t="shared" si="13"/>
        <v>0</v>
      </c>
      <c r="AA548" s="429" t="s">
        <v>1296</v>
      </c>
    </row>
    <row r="549" spans="1:27" x14ac:dyDescent="0.25">
      <c r="A549" t="s">
        <v>149</v>
      </c>
      <c r="B549" t="s">
        <v>1246</v>
      </c>
      <c r="C549" t="s">
        <v>1324</v>
      </c>
      <c r="D549" t="s">
        <v>1384</v>
      </c>
      <c r="E549" t="s">
        <v>1326</v>
      </c>
      <c r="F549" t="s">
        <v>1293</v>
      </c>
      <c r="G549" s="532">
        <v>35</v>
      </c>
      <c r="H549">
        <v>35025</v>
      </c>
      <c r="I549" t="s">
        <v>563</v>
      </c>
      <c r="J549" t="s">
        <v>1385</v>
      </c>
      <c r="K549" t="s">
        <v>1386</v>
      </c>
      <c r="L549">
        <v>0.21</v>
      </c>
      <c r="M549">
        <v>0.01</v>
      </c>
      <c r="N549">
        <v>0.17</v>
      </c>
      <c r="O549">
        <v>0</v>
      </c>
      <c r="P549">
        <v>0</v>
      </c>
      <c r="Q549">
        <v>0</v>
      </c>
      <c r="R549" t="s">
        <v>531</v>
      </c>
      <c r="S549" t="s">
        <v>531</v>
      </c>
      <c r="T549" t="s">
        <v>531</v>
      </c>
      <c r="U549" t="s">
        <v>531</v>
      </c>
      <c r="W549" s="429">
        <f t="shared" si="13"/>
        <v>0</v>
      </c>
      <c r="X549" s="429">
        <f t="shared" si="13"/>
        <v>0</v>
      </c>
      <c r="Y549" s="429">
        <f t="shared" si="13"/>
        <v>0</v>
      </c>
      <c r="Z549" s="429">
        <f t="shared" si="13"/>
        <v>0</v>
      </c>
      <c r="AA549" s="429" t="s">
        <v>1296</v>
      </c>
    </row>
    <row r="550" spans="1:27" x14ac:dyDescent="0.25">
      <c r="A550" t="s">
        <v>149</v>
      </c>
      <c r="B550" t="s">
        <v>1246</v>
      </c>
      <c r="C550" t="s">
        <v>1324</v>
      </c>
      <c r="D550" t="s">
        <v>1384</v>
      </c>
      <c r="E550" t="s">
        <v>1326</v>
      </c>
      <c r="F550" t="s">
        <v>1293</v>
      </c>
      <c r="G550" s="532">
        <v>35</v>
      </c>
      <c r="H550">
        <v>35025</v>
      </c>
      <c r="I550" t="s">
        <v>563</v>
      </c>
      <c r="J550" t="s">
        <v>1385</v>
      </c>
      <c r="K550" t="s">
        <v>1386</v>
      </c>
      <c r="L550">
        <v>21.41</v>
      </c>
      <c r="M550">
        <v>2.1</v>
      </c>
      <c r="N550">
        <v>28.5</v>
      </c>
      <c r="O550">
        <v>0</v>
      </c>
      <c r="P550">
        <v>0</v>
      </c>
      <c r="Q550">
        <v>0</v>
      </c>
      <c r="R550" t="s">
        <v>531</v>
      </c>
      <c r="S550" t="s">
        <v>531</v>
      </c>
      <c r="T550" t="s">
        <v>531</v>
      </c>
      <c r="U550" t="s">
        <v>531</v>
      </c>
      <c r="W550" s="429">
        <f t="shared" si="13"/>
        <v>0</v>
      </c>
      <c r="X550" s="429">
        <f t="shared" si="13"/>
        <v>0</v>
      </c>
      <c r="Y550" s="429">
        <f t="shared" si="13"/>
        <v>0</v>
      </c>
      <c r="Z550" s="429">
        <f t="shared" si="13"/>
        <v>0</v>
      </c>
      <c r="AA550" s="429" t="s">
        <v>1296</v>
      </c>
    </row>
    <row r="551" spans="1:27" x14ac:dyDescent="0.25">
      <c r="A551" t="s">
        <v>149</v>
      </c>
      <c r="B551" t="s">
        <v>1246</v>
      </c>
      <c r="C551" t="s">
        <v>1324</v>
      </c>
      <c r="D551" t="s">
        <v>1384</v>
      </c>
      <c r="E551" t="s">
        <v>1326</v>
      </c>
      <c r="F551" t="s">
        <v>1293</v>
      </c>
      <c r="G551" s="532">
        <v>35</v>
      </c>
      <c r="H551">
        <v>35025</v>
      </c>
      <c r="I551" t="s">
        <v>563</v>
      </c>
      <c r="J551" t="s">
        <v>1385</v>
      </c>
      <c r="K551" t="s">
        <v>1386</v>
      </c>
      <c r="L551">
        <v>0</v>
      </c>
      <c r="M551">
        <v>0.3</v>
      </c>
      <c r="N551">
        <v>0</v>
      </c>
      <c r="O551">
        <v>0</v>
      </c>
      <c r="P551">
        <v>0</v>
      </c>
      <c r="Q551">
        <v>0</v>
      </c>
      <c r="R551" t="s">
        <v>531</v>
      </c>
      <c r="S551" t="s">
        <v>531</v>
      </c>
      <c r="T551" t="s">
        <v>531</v>
      </c>
      <c r="U551" t="s">
        <v>531</v>
      </c>
      <c r="W551" s="429">
        <f t="shared" si="13"/>
        <v>0</v>
      </c>
      <c r="X551" s="429">
        <f t="shared" si="13"/>
        <v>0</v>
      </c>
      <c r="Y551" s="429">
        <f t="shared" si="13"/>
        <v>0</v>
      </c>
      <c r="Z551" s="429">
        <f t="shared" si="13"/>
        <v>0</v>
      </c>
      <c r="AA551" s="429" t="s">
        <v>1296</v>
      </c>
    </row>
    <row r="552" spans="1:27" x14ac:dyDescent="0.25">
      <c r="A552" t="s">
        <v>149</v>
      </c>
      <c r="B552" t="s">
        <v>1246</v>
      </c>
      <c r="C552" t="s">
        <v>1324</v>
      </c>
      <c r="D552" t="s">
        <v>1384</v>
      </c>
      <c r="E552" t="s">
        <v>1326</v>
      </c>
      <c r="F552" t="s">
        <v>1293</v>
      </c>
      <c r="G552" s="532">
        <v>35</v>
      </c>
      <c r="H552">
        <v>35025</v>
      </c>
      <c r="I552" t="s">
        <v>563</v>
      </c>
      <c r="J552" t="s">
        <v>1385</v>
      </c>
      <c r="K552" t="s">
        <v>1386</v>
      </c>
      <c r="L552">
        <v>0</v>
      </c>
      <c r="M552">
        <v>0.37</v>
      </c>
      <c r="N552">
        <v>0</v>
      </c>
      <c r="O552">
        <v>0</v>
      </c>
      <c r="P552">
        <v>0</v>
      </c>
      <c r="Q552">
        <v>0</v>
      </c>
      <c r="R552" t="s">
        <v>531</v>
      </c>
      <c r="S552" t="s">
        <v>531</v>
      </c>
      <c r="T552" t="s">
        <v>531</v>
      </c>
      <c r="U552" t="s">
        <v>531</v>
      </c>
      <c r="W552" s="429">
        <f t="shared" si="13"/>
        <v>0</v>
      </c>
      <c r="X552" s="429">
        <f t="shared" si="13"/>
        <v>0</v>
      </c>
      <c r="Y552" s="429">
        <f t="shared" si="13"/>
        <v>0</v>
      </c>
      <c r="Z552" s="429">
        <f t="shared" si="13"/>
        <v>0</v>
      </c>
      <c r="AA552" s="429" t="s">
        <v>1296</v>
      </c>
    </row>
    <row r="553" spans="1:27" x14ac:dyDescent="0.25">
      <c r="A553" t="s">
        <v>149</v>
      </c>
      <c r="B553" t="s">
        <v>1246</v>
      </c>
      <c r="C553" t="s">
        <v>1324</v>
      </c>
      <c r="D553" t="s">
        <v>1384</v>
      </c>
      <c r="E553" t="s">
        <v>1326</v>
      </c>
      <c r="F553" t="s">
        <v>1293</v>
      </c>
      <c r="G553" s="532">
        <v>35</v>
      </c>
      <c r="H553">
        <v>35025</v>
      </c>
      <c r="I553" t="s">
        <v>563</v>
      </c>
      <c r="J553" t="s">
        <v>1385</v>
      </c>
      <c r="K553" t="s">
        <v>1386</v>
      </c>
      <c r="L553">
        <v>0</v>
      </c>
      <c r="M553">
        <v>7.0000000000000007E-2</v>
      </c>
      <c r="N553">
        <v>0</v>
      </c>
      <c r="O553">
        <v>0</v>
      </c>
      <c r="P553">
        <v>0</v>
      </c>
      <c r="Q553">
        <v>0</v>
      </c>
      <c r="R553" t="s">
        <v>531</v>
      </c>
      <c r="S553" t="s">
        <v>531</v>
      </c>
      <c r="T553" t="s">
        <v>531</v>
      </c>
      <c r="U553" t="s">
        <v>531</v>
      </c>
      <c r="W553" s="429">
        <f t="shared" si="13"/>
        <v>0</v>
      </c>
      <c r="X553" s="429">
        <f t="shared" si="13"/>
        <v>0</v>
      </c>
      <c r="Y553" s="429">
        <f t="shared" si="13"/>
        <v>0</v>
      </c>
      <c r="Z553" s="429">
        <f t="shared" si="13"/>
        <v>0</v>
      </c>
      <c r="AA553" s="429" t="s">
        <v>1296</v>
      </c>
    </row>
    <row r="554" spans="1:27" x14ac:dyDescent="0.25">
      <c r="A554" t="s">
        <v>149</v>
      </c>
      <c r="B554" t="s">
        <v>1246</v>
      </c>
      <c r="C554" t="s">
        <v>1324</v>
      </c>
      <c r="D554" t="s">
        <v>1384</v>
      </c>
      <c r="E554" t="s">
        <v>1326</v>
      </c>
      <c r="F554" t="s">
        <v>1293</v>
      </c>
      <c r="G554" s="532">
        <v>35</v>
      </c>
      <c r="H554">
        <v>35025</v>
      </c>
      <c r="I554" t="s">
        <v>563</v>
      </c>
      <c r="J554" t="s">
        <v>1385</v>
      </c>
      <c r="K554" t="s">
        <v>1386</v>
      </c>
      <c r="L554">
        <v>0</v>
      </c>
      <c r="M554">
        <v>3.2</v>
      </c>
      <c r="N554">
        <v>0</v>
      </c>
      <c r="O554">
        <v>0</v>
      </c>
      <c r="P554">
        <v>0</v>
      </c>
      <c r="Q554">
        <v>0</v>
      </c>
      <c r="R554" t="s">
        <v>531</v>
      </c>
      <c r="S554" t="s">
        <v>531</v>
      </c>
      <c r="T554" t="s">
        <v>531</v>
      </c>
      <c r="U554" t="s">
        <v>531</v>
      </c>
      <c r="W554" s="429">
        <f t="shared" si="13"/>
        <v>0</v>
      </c>
      <c r="X554" s="429">
        <f t="shared" si="13"/>
        <v>0</v>
      </c>
      <c r="Y554" s="429">
        <f t="shared" si="13"/>
        <v>0</v>
      </c>
      <c r="Z554" s="429">
        <f t="shared" si="13"/>
        <v>0</v>
      </c>
      <c r="AA554" s="429" t="s">
        <v>1296</v>
      </c>
    </row>
    <row r="555" spans="1:27" x14ac:dyDescent="0.25">
      <c r="A555" t="s">
        <v>149</v>
      </c>
      <c r="B555" t="s">
        <v>1246</v>
      </c>
      <c r="C555" t="s">
        <v>1324</v>
      </c>
      <c r="D555" t="s">
        <v>1384</v>
      </c>
      <c r="E555" t="s">
        <v>1326</v>
      </c>
      <c r="F555" t="s">
        <v>1293</v>
      </c>
      <c r="G555" s="532">
        <v>35</v>
      </c>
      <c r="H555">
        <v>35025</v>
      </c>
      <c r="I555" t="s">
        <v>563</v>
      </c>
      <c r="J555" t="s">
        <v>1385</v>
      </c>
      <c r="K555" t="s">
        <v>1386</v>
      </c>
      <c r="L555">
        <v>0</v>
      </c>
      <c r="M555">
        <v>3.2</v>
      </c>
      <c r="N555">
        <v>0</v>
      </c>
      <c r="O555">
        <v>0</v>
      </c>
      <c r="P555">
        <v>0</v>
      </c>
      <c r="Q555">
        <v>0</v>
      </c>
      <c r="R555" t="s">
        <v>531</v>
      </c>
      <c r="S555" t="s">
        <v>531</v>
      </c>
      <c r="T555" t="s">
        <v>531</v>
      </c>
      <c r="U555" t="s">
        <v>531</v>
      </c>
      <c r="W555" s="429">
        <f t="shared" si="13"/>
        <v>0</v>
      </c>
      <c r="X555" s="429">
        <f t="shared" si="13"/>
        <v>0</v>
      </c>
      <c r="Y555" s="429">
        <f t="shared" si="13"/>
        <v>0</v>
      </c>
      <c r="Z555" s="429">
        <f t="shared" si="13"/>
        <v>0</v>
      </c>
      <c r="AA555" s="429" t="s">
        <v>1296</v>
      </c>
    </row>
    <row r="556" spans="1:27" x14ac:dyDescent="0.25">
      <c r="A556" t="s">
        <v>149</v>
      </c>
      <c r="B556" t="s">
        <v>1246</v>
      </c>
      <c r="C556" t="s">
        <v>1324</v>
      </c>
      <c r="D556" t="s">
        <v>1384</v>
      </c>
      <c r="E556" t="s">
        <v>1326</v>
      </c>
      <c r="F556" t="s">
        <v>1293</v>
      </c>
      <c r="G556" s="532">
        <v>35</v>
      </c>
      <c r="H556">
        <v>35025</v>
      </c>
      <c r="I556" t="s">
        <v>563</v>
      </c>
      <c r="J556" t="s">
        <v>1385</v>
      </c>
      <c r="K556" t="s">
        <v>1386</v>
      </c>
      <c r="L556">
        <v>21.6</v>
      </c>
      <c r="M556">
        <v>8</v>
      </c>
      <c r="N556">
        <v>32</v>
      </c>
      <c r="O556">
        <v>0</v>
      </c>
      <c r="P556">
        <v>0</v>
      </c>
      <c r="Q556">
        <v>0</v>
      </c>
      <c r="R556" t="s">
        <v>531</v>
      </c>
      <c r="S556" t="s">
        <v>531</v>
      </c>
      <c r="T556" t="s">
        <v>531</v>
      </c>
      <c r="U556" t="s">
        <v>531</v>
      </c>
      <c r="W556" s="429">
        <f t="shared" si="13"/>
        <v>0</v>
      </c>
      <c r="X556" s="429">
        <f t="shared" si="13"/>
        <v>0</v>
      </c>
      <c r="Y556" s="429">
        <f t="shared" si="13"/>
        <v>0</v>
      </c>
      <c r="Z556" s="429">
        <f t="shared" si="13"/>
        <v>0</v>
      </c>
      <c r="AA556" s="429" t="s">
        <v>1296</v>
      </c>
    </row>
    <row r="557" spans="1:27" x14ac:dyDescent="0.25">
      <c r="A557" t="s">
        <v>149</v>
      </c>
      <c r="B557" t="s">
        <v>1246</v>
      </c>
      <c r="C557" t="s">
        <v>1324</v>
      </c>
      <c r="D557" t="s">
        <v>1384</v>
      </c>
      <c r="E557" t="s">
        <v>1326</v>
      </c>
      <c r="F557" t="s">
        <v>1293</v>
      </c>
      <c r="G557" s="532">
        <v>35</v>
      </c>
      <c r="H557">
        <v>35025</v>
      </c>
      <c r="I557" t="s">
        <v>563</v>
      </c>
      <c r="J557" t="s">
        <v>1385</v>
      </c>
      <c r="K557" t="s">
        <v>1386</v>
      </c>
      <c r="L557">
        <v>25.1</v>
      </c>
      <c r="M557">
        <v>22.1</v>
      </c>
      <c r="N557">
        <v>88.4</v>
      </c>
      <c r="O557">
        <v>0</v>
      </c>
      <c r="P557">
        <v>0</v>
      </c>
      <c r="Q557">
        <v>0</v>
      </c>
      <c r="R557" t="s">
        <v>531</v>
      </c>
      <c r="S557" t="s">
        <v>531</v>
      </c>
      <c r="T557" t="s">
        <v>531</v>
      </c>
      <c r="U557" t="s">
        <v>531</v>
      </c>
      <c r="W557" s="429">
        <f t="shared" si="13"/>
        <v>0</v>
      </c>
      <c r="X557" s="429">
        <f t="shared" si="13"/>
        <v>0</v>
      </c>
      <c r="Y557" s="429">
        <f t="shared" si="13"/>
        <v>0</v>
      </c>
      <c r="Z557" s="429">
        <f t="shared" si="13"/>
        <v>0</v>
      </c>
      <c r="AA557" s="429" t="s">
        <v>1296</v>
      </c>
    </row>
    <row r="558" spans="1:27" x14ac:dyDescent="0.25">
      <c r="A558" t="s">
        <v>149</v>
      </c>
      <c r="B558" t="s">
        <v>1246</v>
      </c>
      <c r="C558" t="s">
        <v>1324</v>
      </c>
      <c r="D558" t="s">
        <v>1384</v>
      </c>
      <c r="E558" t="s">
        <v>1326</v>
      </c>
      <c r="F558" t="s">
        <v>1293</v>
      </c>
      <c r="G558" s="532">
        <v>35</v>
      </c>
      <c r="H558">
        <v>35025</v>
      </c>
      <c r="I558" t="s">
        <v>563</v>
      </c>
      <c r="J558" t="s">
        <v>1385</v>
      </c>
      <c r="K558" t="s">
        <v>1386</v>
      </c>
      <c r="L558">
        <v>6.3</v>
      </c>
      <c r="M558">
        <v>0</v>
      </c>
      <c r="N558">
        <v>5.3</v>
      </c>
      <c r="O558">
        <v>0</v>
      </c>
      <c r="P558">
        <v>0.5</v>
      </c>
      <c r="Q558">
        <v>0.5</v>
      </c>
      <c r="R558" t="s">
        <v>531</v>
      </c>
      <c r="S558" t="s">
        <v>531</v>
      </c>
      <c r="T558" t="s">
        <v>531</v>
      </c>
      <c r="U558" t="s">
        <v>531</v>
      </c>
      <c r="W558" s="429">
        <f t="shared" si="13"/>
        <v>0</v>
      </c>
      <c r="X558" s="429">
        <f t="shared" si="13"/>
        <v>0</v>
      </c>
      <c r="Y558" s="429">
        <f t="shared" si="13"/>
        <v>0</v>
      </c>
      <c r="Z558" s="429">
        <f t="shared" si="13"/>
        <v>0</v>
      </c>
      <c r="AA558" s="429" t="s">
        <v>1296</v>
      </c>
    </row>
    <row r="559" spans="1:27" x14ac:dyDescent="0.25">
      <c r="A559" t="s">
        <v>149</v>
      </c>
      <c r="B559" t="s">
        <v>1246</v>
      </c>
      <c r="C559" t="s">
        <v>1324</v>
      </c>
      <c r="D559" t="s">
        <v>1384</v>
      </c>
      <c r="E559" t="s">
        <v>1326</v>
      </c>
      <c r="F559" t="s">
        <v>1293</v>
      </c>
      <c r="G559" s="532">
        <v>35</v>
      </c>
      <c r="H559">
        <v>35025</v>
      </c>
      <c r="I559" t="s">
        <v>563</v>
      </c>
      <c r="J559" t="s">
        <v>1385</v>
      </c>
      <c r="K559" t="s">
        <v>1386</v>
      </c>
      <c r="L559">
        <v>8.1</v>
      </c>
      <c r="M559">
        <v>7.2</v>
      </c>
      <c r="N559">
        <v>29</v>
      </c>
      <c r="O559">
        <v>0</v>
      </c>
      <c r="P559">
        <v>0</v>
      </c>
      <c r="Q559">
        <v>0</v>
      </c>
      <c r="R559" t="s">
        <v>531</v>
      </c>
      <c r="S559" t="s">
        <v>531</v>
      </c>
      <c r="T559" t="s">
        <v>531</v>
      </c>
      <c r="U559" t="s">
        <v>531</v>
      </c>
      <c r="W559" s="429">
        <f t="shared" si="13"/>
        <v>0</v>
      </c>
      <c r="X559" s="429">
        <f t="shared" si="13"/>
        <v>0</v>
      </c>
      <c r="Y559" s="429">
        <f t="shared" si="13"/>
        <v>0</v>
      </c>
      <c r="Z559" s="429">
        <f t="shared" si="13"/>
        <v>0</v>
      </c>
      <c r="AA559" s="429" t="s">
        <v>1296</v>
      </c>
    </row>
    <row r="560" spans="1:27" x14ac:dyDescent="0.25">
      <c r="A560" t="s">
        <v>149</v>
      </c>
      <c r="B560" t="s">
        <v>1246</v>
      </c>
      <c r="C560" t="s">
        <v>1324</v>
      </c>
      <c r="D560" t="s">
        <v>1384</v>
      </c>
      <c r="E560" t="s">
        <v>1326</v>
      </c>
      <c r="F560" t="s">
        <v>1293</v>
      </c>
      <c r="G560" s="532">
        <v>35</v>
      </c>
      <c r="H560">
        <v>35025</v>
      </c>
      <c r="I560" t="s">
        <v>563</v>
      </c>
      <c r="J560" t="s">
        <v>1385</v>
      </c>
      <c r="K560" t="s">
        <v>1386</v>
      </c>
      <c r="L560">
        <v>0</v>
      </c>
      <c r="M560">
        <v>2.6</v>
      </c>
      <c r="N560">
        <v>0</v>
      </c>
      <c r="O560">
        <v>0</v>
      </c>
      <c r="P560">
        <v>0</v>
      </c>
      <c r="Q560">
        <v>0</v>
      </c>
      <c r="R560" t="s">
        <v>531</v>
      </c>
      <c r="S560" t="s">
        <v>531</v>
      </c>
      <c r="T560" t="s">
        <v>531</v>
      </c>
      <c r="U560" t="s">
        <v>531</v>
      </c>
      <c r="W560" s="429">
        <f t="shared" si="13"/>
        <v>0</v>
      </c>
      <c r="X560" s="429">
        <f t="shared" si="13"/>
        <v>0</v>
      </c>
      <c r="Y560" s="429">
        <f t="shared" si="13"/>
        <v>0</v>
      </c>
      <c r="Z560" s="429">
        <f t="shared" si="13"/>
        <v>0</v>
      </c>
      <c r="AA560" s="429" t="s">
        <v>1296</v>
      </c>
    </row>
    <row r="561" spans="1:27" x14ac:dyDescent="0.25">
      <c r="A561" t="s">
        <v>149</v>
      </c>
      <c r="B561" t="s">
        <v>1246</v>
      </c>
      <c r="C561" t="s">
        <v>1324</v>
      </c>
      <c r="D561" t="s">
        <v>1384</v>
      </c>
      <c r="E561" t="s">
        <v>1326</v>
      </c>
      <c r="F561" t="s">
        <v>1293</v>
      </c>
      <c r="G561" s="532">
        <v>35</v>
      </c>
      <c r="H561">
        <v>35025</v>
      </c>
      <c r="I561" t="s">
        <v>563</v>
      </c>
      <c r="J561" t="s">
        <v>1385</v>
      </c>
      <c r="K561" t="s">
        <v>1386</v>
      </c>
      <c r="L561">
        <v>0.8</v>
      </c>
      <c r="M561">
        <v>0</v>
      </c>
      <c r="N561">
        <v>0.5</v>
      </c>
      <c r="O561">
        <v>0</v>
      </c>
      <c r="P561">
        <v>0</v>
      </c>
      <c r="Q561">
        <v>0</v>
      </c>
      <c r="R561" t="s">
        <v>531</v>
      </c>
      <c r="S561" t="s">
        <v>531</v>
      </c>
      <c r="T561" t="s">
        <v>531</v>
      </c>
      <c r="U561" t="s">
        <v>531</v>
      </c>
      <c r="W561" s="429">
        <f t="shared" si="13"/>
        <v>0</v>
      </c>
      <c r="X561" s="429">
        <f t="shared" si="13"/>
        <v>0</v>
      </c>
      <c r="Y561" s="429">
        <f t="shared" si="13"/>
        <v>0</v>
      </c>
      <c r="Z561" s="429">
        <f t="shared" si="13"/>
        <v>0</v>
      </c>
      <c r="AA561" s="429" t="s">
        <v>1296</v>
      </c>
    </row>
    <row r="562" spans="1:27" x14ac:dyDescent="0.25">
      <c r="A562" t="s">
        <v>149</v>
      </c>
      <c r="B562" t="s">
        <v>1246</v>
      </c>
      <c r="C562" t="s">
        <v>1324</v>
      </c>
      <c r="D562" t="s">
        <v>1384</v>
      </c>
      <c r="E562" t="s">
        <v>1326</v>
      </c>
      <c r="F562" t="s">
        <v>1293</v>
      </c>
      <c r="G562" s="532">
        <v>35</v>
      </c>
      <c r="H562">
        <v>35025</v>
      </c>
      <c r="I562" t="s">
        <v>563</v>
      </c>
      <c r="J562" t="s">
        <v>1385</v>
      </c>
      <c r="K562" t="s">
        <v>1386</v>
      </c>
      <c r="L562">
        <v>0</v>
      </c>
      <c r="M562">
        <v>2.2000000000000002</v>
      </c>
      <c r="N562">
        <v>0</v>
      </c>
      <c r="O562">
        <v>0</v>
      </c>
      <c r="P562">
        <v>0</v>
      </c>
      <c r="Q562">
        <v>0</v>
      </c>
      <c r="R562" t="s">
        <v>531</v>
      </c>
      <c r="S562" t="s">
        <v>531</v>
      </c>
      <c r="T562" t="s">
        <v>531</v>
      </c>
      <c r="U562" t="s">
        <v>531</v>
      </c>
      <c r="W562" s="429">
        <f t="shared" si="13"/>
        <v>0</v>
      </c>
      <c r="X562" s="429">
        <f t="shared" si="13"/>
        <v>0</v>
      </c>
      <c r="Y562" s="429">
        <f t="shared" si="13"/>
        <v>0</v>
      </c>
      <c r="Z562" s="429">
        <f t="shared" si="13"/>
        <v>0</v>
      </c>
      <c r="AA562" s="429" t="s">
        <v>1296</v>
      </c>
    </row>
    <row r="563" spans="1:27" x14ac:dyDescent="0.25">
      <c r="A563" t="s">
        <v>149</v>
      </c>
      <c r="B563" t="s">
        <v>1246</v>
      </c>
      <c r="C563" t="s">
        <v>1324</v>
      </c>
      <c r="D563" t="s">
        <v>1384</v>
      </c>
      <c r="E563" t="s">
        <v>1326</v>
      </c>
      <c r="F563" t="s">
        <v>1293</v>
      </c>
      <c r="G563" s="532">
        <v>35</v>
      </c>
      <c r="H563">
        <v>35025</v>
      </c>
      <c r="I563" t="s">
        <v>563</v>
      </c>
      <c r="J563" t="s">
        <v>1385</v>
      </c>
      <c r="K563" t="s">
        <v>1386</v>
      </c>
      <c r="L563">
        <v>0</v>
      </c>
      <c r="M563">
        <v>0.5</v>
      </c>
      <c r="N563">
        <v>0</v>
      </c>
      <c r="O563">
        <v>0</v>
      </c>
      <c r="P563">
        <v>0</v>
      </c>
      <c r="Q563">
        <v>0</v>
      </c>
      <c r="R563" t="s">
        <v>531</v>
      </c>
      <c r="S563" t="s">
        <v>531</v>
      </c>
      <c r="T563" t="s">
        <v>531</v>
      </c>
      <c r="U563" t="s">
        <v>531</v>
      </c>
      <c r="W563" s="429">
        <f t="shared" si="13"/>
        <v>0</v>
      </c>
      <c r="X563" s="429">
        <f t="shared" si="13"/>
        <v>0</v>
      </c>
      <c r="Y563" s="429">
        <f t="shared" si="13"/>
        <v>0</v>
      </c>
      <c r="Z563" s="429">
        <f t="shared" si="13"/>
        <v>0</v>
      </c>
      <c r="AA563" s="429" t="s">
        <v>1296</v>
      </c>
    </row>
    <row r="564" spans="1:27" x14ac:dyDescent="0.25">
      <c r="A564" t="s">
        <v>149</v>
      </c>
      <c r="B564" t="s">
        <v>1246</v>
      </c>
      <c r="C564" t="s">
        <v>1324</v>
      </c>
      <c r="D564" t="s">
        <v>1384</v>
      </c>
      <c r="E564" t="s">
        <v>1326</v>
      </c>
      <c r="F564" t="s">
        <v>1293</v>
      </c>
      <c r="G564" s="532">
        <v>35</v>
      </c>
      <c r="H564">
        <v>35025</v>
      </c>
      <c r="I564" t="s">
        <v>563</v>
      </c>
      <c r="J564" t="s">
        <v>1385</v>
      </c>
      <c r="K564" t="s">
        <v>1386</v>
      </c>
      <c r="L564">
        <v>0</v>
      </c>
      <c r="M564">
        <v>11</v>
      </c>
      <c r="N564">
        <v>0</v>
      </c>
      <c r="O564">
        <v>0</v>
      </c>
      <c r="P564">
        <v>0</v>
      </c>
      <c r="Q564">
        <v>0</v>
      </c>
      <c r="R564" t="s">
        <v>531</v>
      </c>
      <c r="S564" t="s">
        <v>531</v>
      </c>
      <c r="T564" t="s">
        <v>531</v>
      </c>
      <c r="U564" t="s">
        <v>531</v>
      </c>
      <c r="W564" s="429">
        <f t="shared" si="13"/>
        <v>0</v>
      </c>
      <c r="X564" s="429">
        <f t="shared" si="13"/>
        <v>0</v>
      </c>
      <c r="Y564" s="429">
        <f t="shared" si="13"/>
        <v>0</v>
      </c>
      <c r="Z564" s="429">
        <f t="shared" si="13"/>
        <v>0</v>
      </c>
      <c r="AA564" s="429" t="s">
        <v>1296</v>
      </c>
    </row>
    <row r="565" spans="1:27" x14ac:dyDescent="0.25">
      <c r="A565" t="s">
        <v>149</v>
      </c>
      <c r="B565" t="s">
        <v>1246</v>
      </c>
      <c r="C565" t="s">
        <v>1324</v>
      </c>
      <c r="D565" t="s">
        <v>1384</v>
      </c>
      <c r="E565" t="s">
        <v>1326</v>
      </c>
      <c r="F565" t="s">
        <v>1293</v>
      </c>
      <c r="G565" s="532">
        <v>35</v>
      </c>
      <c r="H565">
        <v>35025</v>
      </c>
      <c r="I565" t="s">
        <v>563</v>
      </c>
      <c r="J565" t="s">
        <v>1385</v>
      </c>
      <c r="K565" t="s">
        <v>1386</v>
      </c>
      <c r="L565">
        <v>0</v>
      </c>
      <c r="M565">
        <v>10</v>
      </c>
      <c r="N565">
        <v>0</v>
      </c>
      <c r="O565">
        <v>0</v>
      </c>
      <c r="P565">
        <v>0</v>
      </c>
      <c r="Q565">
        <v>0</v>
      </c>
      <c r="R565" t="s">
        <v>531</v>
      </c>
      <c r="S565" t="s">
        <v>531</v>
      </c>
      <c r="T565" t="s">
        <v>531</v>
      </c>
      <c r="U565" t="s">
        <v>531</v>
      </c>
      <c r="W565" s="429">
        <f t="shared" si="13"/>
        <v>0</v>
      </c>
      <c r="X565" s="429">
        <f t="shared" si="13"/>
        <v>0</v>
      </c>
      <c r="Y565" s="429">
        <f t="shared" si="13"/>
        <v>0</v>
      </c>
      <c r="Z565" s="429">
        <f t="shared" si="13"/>
        <v>0</v>
      </c>
      <c r="AA565" s="429" t="s">
        <v>1296</v>
      </c>
    </row>
    <row r="566" spans="1:27" x14ac:dyDescent="0.25">
      <c r="A566" t="s">
        <v>149</v>
      </c>
      <c r="B566" t="s">
        <v>1246</v>
      </c>
      <c r="C566" t="s">
        <v>1324</v>
      </c>
      <c r="D566" t="s">
        <v>1384</v>
      </c>
      <c r="E566" t="s">
        <v>1326</v>
      </c>
      <c r="F566" t="s">
        <v>1293</v>
      </c>
      <c r="G566" s="532">
        <v>35</v>
      </c>
      <c r="H566">
        <v>35025</v>
      </c>
      <c r="I566" t="s">
        <v>563</v>
      </c>
      <c r="J566" t="s">
        <v>1385</v>
      </c>
      <c r="K566" t="s">
        <v>1386</v>
      </c>
      <c r="L566">
        <v>19.600000000000001</v>
      </c>
      <c r="M566">
        <v>0</v>
      </c>
      <c r="N566">
        <v>26.7</v>
      </c>
      <c r="O566">
        <v>0</v>
      </c>
      <c r="P566">
        <v>0</v>
      </c>
      <c r="Q566">
        <v>0</v>
      </c>
      <c r="R566" t="s">
        <v>531</v>
      </c>
      <c r="S566" t="s">
        <v>531</v>
      </c>
      <c r="T566" t="s">
        <v>531</v>
      </c>
      <c r="U566" t="s">
        <v>531</v>
      </c>
      <c r="W566" s="429">
        <f t="shared" si="13"/>
        <v>0</v>
      </c>
      <c r="X566" s="429">
        <f t="shared" si="13"/>
        <v>0</v>
      </c>
      <c r="Y566" s="429">
        <f t="shared" si="13"/>
        <v>0</v>
      </c>
      <c r="Z566" s="429">
        <f t="shared" si="13"/>
        <v>0</v>
      </c>
      <c r="AA566" s="429" t="s">
        <v>1296</v>
      </c>
    </row>
    <row r="567" spans="1:27" x14ac:dyDescent="0.25">
      <c r="A567" t="s">
        <v>149</v>
      </c>
      <c r="B567" t="s">
        <v>1246</v>
      </c>
      <c r="C567" t="s">
        <v>1324</v>
      </c>
      <c r="D567" t="s">
        <v>1384</v>
      </c>
      <c r="E567" t="s">
        <v>1326</v>
      </c>
      <c r="F567" t="s">
        <v>1293</v>
      </c>
      <c r="G567" s="532">
        <v>35</v>
      </c>
      <c r="H567">
        <v>35025</v>
      </c>
      <c r="I567" t="s">
        <v>563</v>
      </c>
      <c r="J567" t="s">
        <v>1385</v>
      </c>
      <c r="K567" t="s">
        <v>1386</v>
      </c>
      <c r="L567">
        <v>16.8</v>
      </c>
      <c r="M567">
        <v>5.9</v>
      </c>
      <c r="N567">
        <v>20.5</v>
      </c>
      <c r="O567">
        <v>0</v>
      </c>
      <c r="P567">
        <v>0</v>
      </c>
      <c r="Q567">
        <v>0</v>
      </c>
      <c r="R567" t="s">
        <v>531</v>
      </c>
      <c r="S567" t="s">
        <v>531</v>
      </c>
      <c r="T567" t="s">
        <v>531</v>
      </c>
      <c r="U567" t="s">
        <v>531</v>
      </c>
      <c r="W567" s="429">
        <f t="shared" si="13"/>
        <v>0</v>
      </c>
      <c r="X567" s="429">
        <f t="shared" si="13"/>
        <v>0</v>
      </c>
      <c r="Y567" s="429">
        <f t="shared" si="13"/>
        <v>0</v>
      </c>
      <c r="Z567" s="429">
        <f t="shared" si="13"/>
        <v>0</v>
      </c>
      <c r="AA567" s="429" t="s">
        <v>1296</v>
      </c>
    </row>
    <row r="568" spans="1:27" x14ac:dyDescent="0.25">
      <c r="A568" t="s">
        <v>149</v>
      </c>
      <c r="B568" t="s">
        <v>1246</v>
      </c>
      <c r="C568" t="s">
        <v>1324</v>
      </c>
      <c r="D568" t="s">
        <v>1384</v>
      </c>
      <c r="E568" t="s">
        <v>1326</v>
      </c>
      <c r="F568" t="s">
        <v>1293</v>
      </c>
      <c r="G568" s="532">
        <v>35</v>
      </c>
      <c r="H568">
        <v>35025</v>
      </c>
      <c r="I568" t="s">
        <v>563</v>
      </c>
      <c r="J568" t="s">
        <v>1385</v>
      </c>
      <c r="K568" t="s">
        <v>1386</v>
      </c>
      <c r="L568">
        <v>16.8</v>
      </c>
      <c r="M568">
        <v>5.9</v>
      </c>
      <c r="N568">
        <v>20.5</v>
      </c>
      <c r="O568">
        <v>0</v>
      </c>
      <c r="P568">
        <v>0</v>
      </c>
      <c r="Q568">
        <v>0</v>
      </c>
      <c r="R568" t="s">
        <v>531</v>
      </c>
      <c r="S568" t="s">
        <v>531</v>
      </c>
      <c r="T568" t="s">
        <v>531</v>
      </c>
      <c r="U568" t="s">
        <v>531</v>
      </c>
      <c r="W568" s="429">
        <f t="shared" si="13"/>
        <v>0</v>
      </c>
      <c r="X568" s="429">
        <f t="shared" si="13"/>
        <v>0</v>
      </c>
      <c r="Y568" s="429">
        <f t="shared" si="13"/>
        <v>0</v>
      </c>
      <c r="Z568" s="429">
        <f t="shared" si="13"/>
        <v>0</v>
      </c>
      <c r="AA568" s="429" t="s">
        <v>1296</v>
      </c>
    </row>
    <row r="569" spans="1:27" x14ac:dyDescent="0.25">
      <c r="A569" t="s">
        <v>149</v>
      </c>
      <c r="B569" t="s">
        <v>1246</v>
      </c>
      <c r="C569" t="s">
        <v>1324</v>
      </c>
      <c r="D569" t="s">
        <v>1384</v>
      </c>
      <c r="E569" t="s">
        <v>1326</v>
      </c>
      <c r="F569" t="s">
        <v>1293</v>
      </c>
      <c r="G569" s="532">
        <v>35</v>
      </c>
      <c r="H569">
        <v>35025</v>
      </c>
      <c r="I569" t="s">
        <v>563</v>
      </c>
      <c r="J569" t="s">
        <v>1385</v>
      </c>
      <c r="K569" t="s">
        <v>1386</v>
      </c>
      <c r="L569">
        <v>16.8</v>
      </c>
      <c r="M569">
        <v>5.9</v>
      </c>
      <c r="N569">
        <v>20.5</v>
      </c>
      <c r="O569">
        <v>0</v>
      </c>
      <c r="P569">
        <v>0</v>
      </c>
      <c r="Q569">
        <v>0</v>
      </c>
      <c r="R569" t="s">
        <v>531</v>
      </c>
      <c r="S569" t="s">
        <v>531</v>
      </c>
      <c r="T569" t="s">
        <v>531</v>
      </c>
      <c r="U569" t="s">
        <v>531</v>
      </c>
      <c r="W569" s="429">
        <f t="shared" si="13"/>
        <v>0</v>
      </c>
      <c r="X569" s="429">
        <f t="shared" si="13"/>
        <v>0</v>
      </c>
      <c r="Y569" s="429">
        <f t="shared" si="13"/>
        <v>0</v>
      </c>
      <c r="Z569" s="429">
        <f t="shared" si="13"/>
        <v>0</v>
      </c>
      <c r="AA569" s="429" t="s">
        <v>1296</v>
      </c>
    </row>
    <row r="570" spans="1:27" x14ac:dyDescent="0.25">
      <c r="A570" t="s">
        <v>149</v>
      </c>
      <c r="B570" t="s">
        <v>1246</v>
      </c>
      <c r="C570" t="s">
        <v>1324</v>
      </c>
      <c r="D570" t="s">
        <v>1384</v>
      </c>
      <c r="E570" t="s">
        <v>1326</v>
      </c>
      <c r="F570" t="s">
        <v>1293</v>
      </c>
      <c r="G570" s="532">
        <v>35</v>
      </c>
      <c r="H570">
        <v>35025</v>
      </c>
      <c r="I570" t="s">
        <v>563</v>
      </c>
      <c r="J570" t="s">
        <v>1385</v>
      </c>
      <c r="K570" t="s">
        <v>1386</v>
      </c>
      <c r="L570">
        <v>0</v>
      </c>
      <c r="M570">
        <v>1.9</v>
      </c>
      <c r="N570">
        <v>0</v>
      </c>
      <c r="O570">
        <v>0</v>
      </c>
      <c r="P570">
        <v>0</v>
      </c>
      <c r="Q570">
        <v>0</v>
      </c>
      <c r="R570" t="s">
        <v>531</v>
      </c>
      <c r="S570" t="s">
        <v>531</v>
      </c>
      <c r="T570" t="s">
        <v>531</v>
      </c>
      <c r="U570" t="s">
        <v>531</v>
      </c>
      <c r="W570" s="429">
        <f t="shared" si="13"/>
        <v>0</v>
      </c>
      <c r="X570" s="429">
        <f t="shared" si="13"/>
        <v>0</v>
      </c>
      <c r="Y570" s="429">
        <f t="shared" si="13"/>
        <v>0</v>
      </c>
      <c r="Z570" s="429">
        <f t="shared" si="13"/>
        <v>0</v>
      </c>
      <c r="AA570" s="429" t="s">
        <v>1296</v>
      </c>
    </row>
    <row r="571" spans="1:27" x14ac:dyDescent="0.25">
      <c r="A571" t="s">
        <v>149</v>
      </c>
      <c r="B571" t="s">
        <v>1246</v>
      </c>
      <c r="C571" t="s">
        <v>1324</v>
      </c>
      <c r="D571" t="s">
        <v>1384</v>
      </c>
      <c r="E571" t="s">
        <v>1326</v>
      </c>
      <c r="F571" t="s">
        <v>1293</v>
      </c>
      <c r="G571" s="532">
        <v>35</v>
      </c>
      <c r="H571">
        <v>35025</v>
      </c>
      <c r="I571" t="s">
        <v>563</v>
      </c>
      <c r="J571" t="s">
        <v>1385</v>
      </c>
      <c r="K571" t="s">
        <v>1386</v>
      </c>
      <c r="L571">
        <v>18</v>
      </c>
      <c r="M571">
        <v>1.6</v>
      </c>
      <c r="N571">
        <v>19.3</v>
      </c>
      <c r="O571">
        <v>0.6</v>
      </c>
      <c r="P571">
        <v>1.2</v>
      </c>
      <c r="Q571">
        <v>1.2</v>
      </c>
      <c r="R571" t="s">
        <v>531</v>
      </c>
      <c r="S571" t="s">
        <v>531</v>
      </c>
      <c r="T571" t="s">
        <v>531</v>
      </c>
      <c r="U571" t="s">
        <v>531</v>
      </c>
      <c r="W571" s="429">
        <f t="shared" si="13"/>
        <v>0</v>
      </c>
      <c r="X571" s="429">
        <f t="shared" si="13"/>
        <v>0</v>
      </c>
      <c r="Y571" s="429">
        <f t="shared" si="13"/>
        <v>0</v>
      </c>
      <c r="Z571" s="429">
        <f t="shared" si="13"/>
        <v>0</v>
      </c>
      <c r="AA571" s="429" t="s">
        <v>1296</v>
      </c>
    </row>
    <row r="572" spans="1:27" x14ac:dyDescent="0.25">
      <c r="A572" t="s">
        <v>149</v>
      </c>
      <c r="B572" t="s">
        <v>1246</v>
      </c>
      <c r="C572" t="s">
        <v>1324</v>
      </c>
      <c r="D572" t="s">
        <v>1384</v>
      </c>
      <c r="E572" t="s">
        <v>1326</v>
      </c>
      <c r="F572" t="s">
        <v>1293</v>
      </c>
      <c r="G572" s="532">
        <v>35</v>
      </c>
      <c r="H572">
        <v>35025</v>
      </c>
      <c r="I572" t="s">
        <v>563</v>
      </c>
      <c r="J572" t="s">
        <v>1385</v>
      </c>
      <c r="K572" t="s">
        <v>1386</v>
      </c>
      <c r="L572">
        <v>18</v>
      </c>
      <c r="M572">
        <v>1.6</v>
      </c>
      <c r="N572">
        <v>19.3</v>
      </c>
      <c r="O572">
        <v>0.6</v>
      </c>
      <c r="P572">
        <v>1.2</v>
      </c>
      <c r="Q572">
        <v>1.2</v>
      </c>
      <c r="R572" t="s">
        <v>531</v>
      </c>
      <c r="S572" t="s">
        <v>531</v>
      </c>
      <c r="T572" t="s">
        <v>531</v>
      </c>
      <c r="U572" t="s">
        <v>531</v>
      </c>
      <c r="W572" s="429">
        <f t="shared" si="13"/>
        <v>0</v>
      </c>
      <c r="X572" s="429">
        <f t="shared" si="13"/>
        <v>0</v>
      </c>
      <c r="Y572" s="429">
        <f t="shared" si="13"/>
        <v>0</v>
      </c>
      <c r="Z572" s="429">
        <f t="shared" si="13"/>
        <v>0</v>
      </c>
      <c r="AA572" s="429" t="s">
        <v>1296</v>
      </c>
    </row>
    <row r="573" spans="1:27" x14ac:dyDescent="0.25">
      <c r="A573" t="s">
        <v>149</v>
      </c>
      <c r="B573" t="s">
        <v>1246</v>
      </c>
      <c r="C573" t="s">
        <v>1324</v>
      </c>
      <c r="D573" t="s">
        <v>1384</v>
      </c>
      <c r="E573" t="s">
        <v>1326</v>
      </c>
      <c r="F573" t="s">
        <v>1293</v>
      </c>
      <c r="G573" s="532">
        <v>35</v>
      </c>
      <c r="H573">
        <v>35025</v>
      </c>
      <c r="I573" t="s">
        <v>563</v>
      </c>
      <c r="J573" t="s">
        <v>1385</v>
      </c>
      <c r="K573" t="s">
        <v>1386</v>
      </c>
      <c r="L573">
        <v>0</v>
      </c>
      <c r="M573">
        <v>0</v>
      </c>
      <c r="N573">
        <v>0.9</v>
      </c>
      <c r="O573">
        <v>0</v>
      </c>
      <c r="P573">
        <v>0</v>
      </c>
      <c r="Q573">
        <v>0</v>
      </c>
      <c r="R573" t="s">
        <v>531</v>
      </c>
      <c r="S573" t="s">
        <v>531</v>
      </c>
      <c r="T573" t="s">
        <v>531</v>
      </c>
      <c r="U573" t="s">
        <v>531</v>
      </c>
      <c r="W573" s="429">
        <f t="shared" si="13"/>
        <v>0</v>
      </c>
      <c r="X573" s="429">
        <f t="shared" si="13"/>
        <v>0</v>
      </c>
      <c r="Y573" s="429">
        <f t="shared" si="13"/>
        <v>0</v>
      </c>
      <c r="Z573" s="429">
        <f t="shared" si="13"/>
        <v>0</v>
      </c>
      <c r="AA573" s="429" t="s">
        <v>1296</v>
      </c>
    </row>
    <row r="574" spans="1:27" x14ac:dyDescent="0.25">
      <c r="A574" t="s">
        <v>149</v>
      </c>
      <c r="B574" t="s">
        <v>1246</v>
      </c>
      <c r="C574" t="s">
        <v>1324</v>
      </c>
      <c r="D574" t="s">
        <v>1384</v>
      </c>
      <c r="E574" t="s">
        <v>1326</v>
      </c>
      <c r="F574" t="s">
        <v>1293</v>
      </c>
      <c r="G574" s="532">
        <v>35</v>
      </c>
      <c r="H574">
        <v>35025</v>
      </c>
      <c r="I574" t="s">
        <v>563</v>
      </c>
      <c r="J574" t="s">
        <v>1385</v>
      </c>
      <c r="K574" t="s">
        <v>1386</v>
      </c>
      <c r="L574">
        <v>0</v>
      </c>
      <c r="M574">
        <v>1.2</v>
      </c>
      <c r="N574">
        <v>0</v>
      </c>
      <c r="O574">
        <v>0</v>
      </c>
      <c r="P574">
        <v>0</v>
      </c>
      <c r="Q574">
        <v>0</v>
      </c>
      <c r="R574" t="s">
        <v>531</v>
      </c>
      <c r="S574" t="s">
        <v>531</v>
      </c>
      <c r="T574" t="s">
        <v>531</v>
      </c>
      <c r="U574" t="s">
        <v>531</v>
      </c>
      <c r="W574" s="429">
        <f t="shared" si="13"/>
        <v>0</v>
      </c>
      <c r="X574" s="429">
        <f t="shared" si="13"/>
        <v>0</v>
      </c>
      <c r="Y574" s="429">
        <f t="shared" si="13"/>
        <v>0</v>
      </c>
      <c r="Z574" s="429">
        <f t="shared" si="13"/>
        <v>0</v>
      </c>
      <c r="AA574" s="429" t="s">
        <v>1296</v>
      </c>
    </row>
    <row r="575" spans="1:27" x14ac:dyDescent="0.25">
      <c r="A575" t="s">
        <v>149</v>
      </c>
      <c r="B575" t="s">
        <v>1246</v>
      </c>
      <c r="C575" t="s">
        <v>1324</v>
      </c>
      <c r="D575" t="s">
        <v>1384</v>
      </c>
      <c r="E575" t="s">
        <v>1326</v>
      </c>
      <c r="F575" t="s">
        <v>1293</v>
      </c>
      <c r="G575" s="532">
        <v>35</v>
      </c>
      <c r="H575">
        <v>35025</v>
      </c>
      <c r="I575" t="s">
        <v>563</v>
      </c>
      <c r="J575" t="s">
        <v>1385</v>
      </c>
      <c r="K575" t="s">
        <v>1386</v>
      </c>
      <c r="L575">
        <v>0</v>
      </c>
      <c r="M575">
        <v>0.6</v>
      </c>
      <c r="N575">
        <v>0</v>
      </c>
      <c r="O575">
        <v>0</v>
      </c>
      <c r="P575">
        <v>0</v>
      </c>
      <c r="Q575">
        <v>0</v>
      </c>
      <c r="R575" t="s">
        <v>531</v>
      </c>
      <c r="S575" t="s">
        <v>531</v>
      </c>
      <c r="T575" t="s">
        <v>531</v>
      </c>
      <c r="U575" t="s">
        <v>531</v>
      </c>
      <c r="W575" s="429">
        <f t="shared" si="13"/>
        <v>0</v>
      </c>
      <c r="X575" s="429">
        <f t="shared" si="13"/>
        <v>0</v>
      </c>
      <c r="Y575" s="429">
        <f t="shared" si="13"/>
        <v>0</v>
      </c>
      <c r="Z575" s="429">
        <f t="shared" si="13"/>
        <v>0</v>
      </c>
      <c r="AA575" s="429" t="s">
        <v>1296</v>
      </c>
    </row>
    <row r="576" spans="1:27" x14ac:dyDescent="0.25">
      <c r="A576" t="s">
        <v>149</v>
      </c>
      <c r="B576" t="s">
        <v>1246</v>
      </c>
      <c r="C576" t="s">
        <v>1324</v>
      </c>
      <c r="D576" t="s">
        <v>1384</v>
      </c>
      <c r="E576" t="s">
        <v>1326</v>
      </c>
      <c r="F576" t="s">
        <v>1293</v>
      </c>
      <c r="G576" s="532">
        <v>35</v>
      </c>
      <c r="H576">
        <v>35025</v>
      </c>
      <c r="I576" t="s">
        <v>563</v>
      </c>
      <c r="J576" t="s">
        <v>1385</v>
      </c>
      <c r="K576" t="s">
        <v>1386</v>
      </c>
      <c r="L576">
        <v>0</v>
      </c>
      <c r="M576">
        <v>1.2</v>
      </c>
      <c r="N576">
        <v>0</v>
      </c>
      <c r="O576">
        <v>0</v>
      </c>
      <c r="P576">
        <v>0</v>
      </c>
      <c r="Q576">
        <v>0</v>
      </c>
      <c r="R576" t="s">
        <v>531</v>
      </c>
      <c r="S576" t="s">
        <v>531</v>
      </c>
      <c r="T576" t="s">
        <v>531</v>
      </c>
      <c r="U576" t="s">
        <v>531</v>
      </c>
      <c r="W576" s="429">
        <f t="shared" si="13"/>
        <v>0</v>
      </c>
      <c r="X576" s="429">
        <f t="shared" si="13"/>
        <v>0</v>
      </c>
      <c r="Y576" s="429">
        <f t="shared" si="13"/>
        <v>0</v>
      </c>
      <c r="Z576" s="429">
        <f t="shared" si="13"/>
        <v>0</v>
      </c>
      <c r="AA576" s="429" t="s">
        <v>1296</v>
      </c>
    </row>
    <row r="577" spans="1:27" x14ac:dyDescent="0.25">
      <c r="A577" t="s">
        <v>149</v>
      </c>
      <c r="B577" t="s">
        <v>1246</v>
      </c>
      <c r="C577" t="s">
        <v>1324</v>
      </c>
      <c r="D577" t="s">
        <v>1384</v>
      </c>
      <c r="E577" t="s">
        <v>1326</v>
      </c>
      <c r="F577" t="s">
        <v>1293</v>
      </c>
      <c r="G577" s="532">
        <v>35</v>
      </c>
      <c r="H577">
        <v>35025</v>
      </c>
      <c r="I577" t="s">
        <v>563</v>
      </c>
      <c r="J577" t="s">
        <v>1385</v>
      </c>
      <c r="K577" t="s">
        <v>1386</v>
      </c>
      <c r="L577">
        <v>0</v>
      </c>
      <c r="M577">
        <v>1.3</v>
      </c>
      <c r="N577">
        <v>0</v>
      </c>
      <c r="O577">
        <v>0</v>
      </c>
      <c r="P577">
        <v>0</v>
      </c>
      <c r="Q577">
        <v>0</v>
      </c>
      <c r="R577" t="s">
        <v>531</v>
      </c>
      <c r="S577" t="s">
        <v>531</v>
      </c>
      <c r="T577" t="s">
        <v>531</v>
      </c>
      <c r="U577" t="s">
        <v>531</v>
      </c>
      <c r="W577" s="429">
        <f t="shared" si="13"/>
        <v>0</v>
      </c>
      <c r="X577" s="429">
        <f t="shared" si="13"/>
        <v>0</v>
      </c>
      <c r="Y577" s="429">
        <f t="shared" si="13"/>
        <v>0</v>
      </c>
      <c r="Z577" s="429">
        <f t="shared" si="13"/>
        <v>0</v>
      </c>
      <c r="AA577" s="429" t="s">
        <v>1296</v>
      </c>
    </row>
    <row r="578" spans="1:27" x14ac:dyDescent="0.25">
      <c r="A578" t="s">
        <v>149</v>
      </c>
      <c r="B578" t="s">
        <v>1246</v>
      </c>
      <c r="C578" t="s">
        <v>1324</v>
      </c>
      <c r="D578" t="s">
        <v>1384</v>
      </c>
      <c r="E578" t="s">
        <v>1326</v>
      </c>
      <c r="F578" t="s">
        <v>1293</v>
      </c>
      <c r="G578" s="532">
        <v>35</v>
      </c>
      <c r="H578">
        <v>35025</v>
      </c>
      <c r="I578" t="s">
        <v>563</v>
      </c>
      <c r="J578" t="s">
        <v>1385</v>
      </c>
      <c r="K578" t="s">
        <v>1386</v>
      </c>
      <c r="L578">
        <v>10</v>
      </c>
      <c r="M578">
        <v>10</v>
      </c>
      <c r="N578">
        <v>10</v>
      </c>
      <c r="O578">
        <v>10</v>
      </c>
      <c r="P578">
        <v>0</v>
      </c>
      <c r="Q578">
        <v>0</v>
      </c>
      <c r="R578" t="s">
        <v>531</v>
      </c>
      <c r="S578" t="s">
        <v>531</v>
      </c>
      <c r="T578" t="s">
        <v>531</v>
      </c>
      <c r="U578" t="s">
        <v>531</v>
      </c>
      <c r="W578" s="429">
        <f t="shared" si="13"/>
        <v>0</v>
      </c>
      <c r="X578" s="429">
        <f t="shared" si="13"/>
        <v>0</v>
      </c>
      <c r="Y578" s="429">
        <f t="shared" si="13"/>
        <v>0</v>
      </c>
      <c r="Z578" s="429">
        <f t="shared" si="13"/>
        <v>0</v>
      </c>
      <c r="AA578" s="429" t="s">
        <v>1296</v>
      </c>
    </row>
    <row r="579" spans="1:27" x14ac:dyDescent="0.25">
      <c r="A579" t="s">
        <v>149</v>
      </c>
      <c r="B579" t="s">
        <v>1246</v>
      </c>
      <c r="C579" t="s">
        <v>1324</v>
      </c>
      <c r="D579" t="s">
        <v>1384</v>
      </c>
      <c r="E579" t="s">
        <v>1326</v>
      </c>
      <c r="F579" t="s">
        <v>1293</v>
      </c>
      <c r="G579" s="532">
        <v>35</v>
      </c>
      <c r="H579">
        <v>35025</v>
      </c>
      <c r="I579" t="s">
        <v>563</v>
      </c>
      <c r="J579" t="s">
        <v>1385</v>
      </c>
      <c r="K579" t="s">
        <v>1386</v>
      </c>
      <c r="L579">
        <v>2.9</v>
      </c>
      <c r="M579">
        <v>11.8</v>
      </c>
      <c r="N579">
        <v>23.3</v>
      </c>
      <c r="O579">
        <v>54.4</v>
      </c>
      <c r="P579">
        <v>0</v>
      </c>
      <c r="Q579">
        <v>0</v>
      </c>
      <c r="R579" t="s">
        <v>531</v>
      </c>
      <c r="S579" t="s">
        <v>531</v>
      </c>
      <c r="T579" t="s">
        <v>531</v>
      </c>
      <c r="U579" t="s">
        <v>531</v>
      </c>
      <c r="W579" s="429">
        <f t="shared" si="13"/>
        <v>0</v>
      </c>
      <c r="X579" s="429">
        <f t="shared" si="13"/>
        <v>0</v>
      </c>
      <c r="Y579" s="429">
        <f t="shared" si="13"/>
        <v>0</v>
      </c>
      <c r="Z579" s="429">
        <f t="shared" si="13"/>
        <v>0</v>
      </c>
      <c r="AA579" s="429" t="s">
        <v>1296</v>
      </c>
    </row>
    <row r="580" spans="1:27" x14ac:dyDescent="0.25">
      <c r="A580" t="s">
        <v>149</v>
      </c>
      <c r="B580" t="s">
        <v>1246</v>
      </c>
      <c r="C580" t="s">
        <v>1324</v>
      </c>
      <c r="D580" t="s">
        <v>1384</v>
      </c>
      <c r="E580" t="s">
        <v>1326</v>
      </c>
      <c r="F580" t="s">
        <v>1293</v>
      </c>
      <c r="G580" s="532">
        <v>35</v>
      </c>
      <c r="H580">
        <v>35025</v>
      </c>
      <c r="I580" t="s">
        <v>563</v>
      </c>
      <c r="J580" t="s">
        <v>1385</v>
      </c>
      <c r="K580" t="s">
        <v>1386</v>
      </c>
      <c r="L580">
        <v>0</v>
      </c>
      <c r="M580">
        <v>10</v>
      </c>
      <c r="N580">
        <v>0</v>
      </c>
      <c r="O580">
        <v>0</v>
      </c>
      <c r="P580">
        <v>0</v>
      </c>
      <c r="Q580">
        <v>0</v>
      </c>
      <c r="R580" t="s">
        <v>531</v>
      </c>
      <c r="S580" t="s">
        <v>531</v>
      </c>
      <c r="T580" t="s">
        <v>531</v>
      </c>
      <c r="U580" t="s">
        <v>531</v>
      </c>
      <c r="W580" s="429">
        <f t="shared" si="13"/>
        <v>0</v>
      </c>
      <c r="X580" s="429">
        <f t="shared" si="13"/>
        <v>0</v>
      </c>
      <c r="Y580" s="429">
        <f t="shared" si="13"/>
        <v>0</v>
      </c>
      <c r="Z580" s="429">
        <f t="shared" si="13"/>
        <v>0</v>
      </c>
      <c r="AA580" s="429" t="s">
        <v>1296</v>
      </c>
    </row>
    <row r="581" spans="1:27" x14ac:dyDescent="0.25">
      <c r="A581" t="s">
        <v>149</v>
      </c>
      <c r="B581" t="s">
        <v>1246</v>
      </c>
      <c r="C581" t="s">
        <v>1324</v>
      </c>
      <c r="D581" t="s">
        <v>1384</v>
      </c>
      <c r="E581" t="s">
        <v>1326</v>
      </c>
      <c r="F581" t="s">
        <v>1293</v>
      </c>
      <c r="G581" s="532">
        <v>35</v>
      </c>
      <c r="H581">
        <v>35025</v>
      </c>
      <c r="I581" t="s">
        <v>563</v>
      </c>
      <c r="J581" t="s">
        <v>1385</v>
      </c>
      <c r="K581" t="s">
        <v>1386</v>
      </c>
      <c r="L581">
        <v>83.2</v>
      </c>
      <c r="M581">
        <v>4.8</v>
      </c>
      <c r="N581">
        <v>26.3</v>
      </c>
      <c r="O581">
        <v>3.6</v>
      </c>
      <c r="P581">
        <v>0</v>
      </c>
      <c r="Q581">
        <v>0</v>
      </c>
      <c r="R581" t="s">
        <v>531</v>
      </c>
      <c r="S581" t="s">
        <v>531</v>
      </c>
      <c r="T581" t="s">
        <v>531</v>
      </c>
      <c r="U581" t="s">
        <v>531</v>
      </c>
      <c r="W581" s="429">
        <f t="shared" si="13"/>
        <v>0</v>
      </c>
      <c r="X581" s="429">
        <f t="shared" si="13"/>
        <v>0</v>
      </c>
      <c r="Y581" s="429">
        <f t="shared" si="13"/>
        <v>0</v>
      </c>
      <c r="Z581" s="429">
        <f t="shared" si="13"/>
        <v>0</v>
      </c>
      <c r="AA581" s="429" t="s">
        <v>1296</v>
      </c>
    </row>
    <row r="582" spans="1:27" x14ac:dyDescent="0.25">
      <c r="A582" t="s">
        <v>149</v>
      </c>
      <c r="B582" t="s">
        <v>1246</v>
      </c>
      <c r="C582" t="s">
        <v>1324</v>
      </c>
      <c r="D582" t="s">
        <v>1384</v>
      </c>
      <c r="E582" t="s">
        <v>1326</v>
      </c>
      <c r="F582" t="s">
        <v>1293</v>
      </c>
      <c r="G582" s="532">
        <v>35</v>
      </c>
      <c r="H582">
        <v>35025</v>
      </c>
      <c r="I582" t="s">
        <v>563</v>
      </c>
      <c r="J582" t="s">
        <v>1385</v>
      </c>
      <c r="K582" t="s">
        <v>1386</v>
      </c>
      <c r="L582">
        <v>36.5</v>
      </c>
      <c r="M582">
        <v>36.5</v>
      </c>
      <c r="N582">
        <v>9.1</v>
      </c>
      <c r="O582">
        <v>1.7</v>
      </c>
      <c r="P582">
        <v>0</v>
      </c>
      <c r="Q582">
        <v>0</v>
      </c>
      <c r="R582" t="s">
        <v>531</v>
      </c>
      <c r="S582" t="s">
        <v>531</v>
      </c>
      <c r="T582" t="s">
        <v>531</v>
      </c>
      <c r="U582" t="s">
        <v>531</v>
      </c>
      <c r="W582" s="429">
        <f t="shared" si="13"/>
        <v>0</v>
      </c>
      <c r="X582" s="429">
        <f t="shared" si="13"/>
        <v>0</v>
      </c>
      <c r="Y582" s="429">
        <f t="shared" si="13"/>
        <v>0</v>
      </c>
      <c r="Z582" s="429">
        <f t="shared" si="13"/>
        <v>0</v>
      </c>
      <c r="AA582" s="429" t="s">
        <v>1296</v>
      </c>
    </row>
    <row r="583" spans="1:27" x14ac:dyDescent="0.25">
      <c r="A583" t="s">
        <v>149</v>
      </c>
      <c r="B583" t="s">
        <v>1246</v>
      </c>
      <c r="C583" t="s">
        <v>1324</v>
      </c>
      <c r="D583" t="s">
        <v>1384</v>
      </c>
      <c r="E583" t="s">
        <v>1326</v>
      </c>
      <c r="F583" t="s">
        <v>1293</v>
      </c>
      <c r="G583" s="532">
        <v>35</v>
      </c>
      <c r="H583">
        <v>35025</v>
      </c>
      <c r="I583" t="s">
        <v>563</v>
      </c>
      <c r="J583" t="s">
        <v>1385</v>
      </c>
      <c r="K583" t="s">
        <v>1386</v>
      </c>
      <c r="L583">
        <v>25.4</v>
      </c>
      <c r="M583">
        <v>0.9</v>
      </c>
      <c r="N583">
        <v>30.9</v>
      </c>
      <c r="O583">
        <v>4</v>
      </c>
      <c r="P583">
        <v>0</v>
      </c>
      <c r="Q583">
        <v>0</v>
      </c>
      <c r="R583" t="s">
        <v>531</v>
      </c>
      <c r="S583" t="s">
        <v>531</v>
      </c>
      <c r="T583" t="s">
        <v>531</v>
      </c>
      <c r="U583" t="s">
        <v>531</v>
      </c>
      <c r="W583" s="429">
        <f t="shared" si="13"/>
        <v>0</v>
      </c>
      <c r="X583" s="429">
        <f t="shared" si="13"/>
        <v>0</v>
      </c>
      <c r="Y583" s="429">
        <f t="shared" si="13"/>
        <v>0</v>
      </c>
      <c r="Z583" s="429">
        <f t="shared" si="13"/>
        <v>0</v>
      </c>
      <c r="AA583" s="429" t="s">
        <v>1296</v>
      </c>
    </row>
    <row r="584" spans="1:27" x14ac:dyDescent="0.25">
      <c r="A584" t="s">
        <v>149</v>
      </c>
      <c r="B584" t="s">
        <v>1246</v>
      </c>
      <c r="C584" t="s">
        <v>1324</v>
      </c>
      <c r="D584" t="s">
        <v>1384</v>
      </c>
      <c r="E584" t="s">
        <v>1326</v>
      </c>
      <c r="F584" t="s">
        <v>1293</v>
      </c>
      <c r="G584" s="532">
        <v>35</v>
      </c>
      <c r="H584">
        <v>35025</v>
      </c>
      <c r="I584" t="s">
        <v>563</v>
      </c>
      <c r="J584" t="s">
        <v>1385</v>
      </c>
      <c r="K584" t="s">
        <v>1386</v>
      </c>
      <c r="L584">
        <v>25.4</v>
      </c>
      <c r="M584">
        <v>0.9</v>
      </c>
      <c r="N584">
        <v>30.9</v>
      </c>
      <c r="O584">
        <v>4</v>
      </c>
      <c r="P584">
        <v>0</v>
      </c>
      <c r="Q584">
        <v>0</v>
      </c>
      <c r="R584" t="s">
        <v>531</v>
      </c>
      <c r="S584" t="s">
        <v>531</v>
      </c>
      <c r="T584" t="s">
        <v>531</v>
      </c>
      <c r="U584" t="s">
        <v>531</v>
      </c>
      <c r="W584" s="429">
        <f t="shared" si="13"/>
        <v>0</v>
      </c>
      <c r="X584" s="429">
        <f t="shared" si="13"/>
        <v>0</v>
      </c>
      <c r="Y584" s="429">
        <f t="shared" si="13"/>
        <v>0</v>
      </c>
      <c r="Z584" s="429">
        <f t="shared" si="13"/>
        <v>0</v>
      </c>
      <c r="AA584" s="429" t="s">
        <v>1296</v>
      </c>
    </row>
    <row r="585" spans="1:27" x14ac:dyDescent="0.25">
      <c r="A585" t="s">
        <v>149</v>
      </c>
      <c r="B585" t="s">
        <v>1246</v>
      </c>
      <c r="C585" t="s">
        <v>1324</v>
      </c>
      <c r="D585" t="s">
        <v>1384</v>
      </c>
      <c r="E585" t="s">
        <v>1326</v>
      </c>
      <c r="F585" t="s">
        <v>1293</v>
      </c>
      <c r="G585" s="532">
        <v>35</v>
      </c>
      <c r="H585">
        <v>35025</v>
      </c>
      <c r="I585" t="s">
        <v>563</v>
      </c>
      <c r="J585" t="s">
        <v>1385</v>
      </c>
      <c r="K585" t="s">
        <v>1386</v>
      </c>
      <c r="L585">
        <v>0</v>
      </c>
      <c r="M585">
        <v>69.099999999999994</v>
      </c>
      <c r="N585">
        <v>0</v>
      </c>
      <c r="O585">
        <v>0</v>
      </c>
      <c r="P585">
        <v>0</v>
      </c>
      <c r="Q585">
        <v>0</v>
      </c>
      <c r="R585" t="s">
        <v>531</v>
      </c>
      <c r="S585" t="s">
        <v>531</v>
      </c>
      <c r="T585" t="s">
        <v>531</v>
      </c>
      <c r="U585" t="s">
        <v>531</v>
      </c>
      <c r="W585" s="429">
        <f t="shared" si="13"/>
        <v>0</v>
      </c>
      <c r="X585" s="429">
        <f t="shared" si="13"/>
        <v>0</v>
      </c>
      <c r="Y585" s="429">
        <f t="shared" si="13"/>
        <v>0</v>
      </c>
      <c r="Z585" s="429">
        <f t="shared" si="13"/>
        <v>0</v>
      </c>
      <c r="AA585" s="429" t="s">
        <v>1296</v>
      </c>
    </row>
    <row r="586" spans="1:27" x14ac:dyDescent="0.25">
      <c r="A586" t="s">
        <v>149</v>
      </c>
      <c r="B586" t="s">
        <v>1246</v>
      </c>
      <c r="C586" t="s">
        <v>1324</v>
      </c>
      <c r="D586" t="s">
        <v>1384</v>
      </c>
      <c r="E586" t="s">
        <v>1326</v>
      </c>
      <c r="F586" t="s">
        <v>1293</v>
      </c>
      <c r="G586" s="532">
        <v>35</v>
      </c>
      <c r="H586">
        <v>35025</v>
      </c>
      <c r="I586" t="s">
        <v>563</v>
      </c>
      <c r="J586" t="s">
        <v>1385</v>
      </c>
      <c r="K586" t="s">
        <v>1386</v>
      </c>
      <c r="L586">
        <v>14.4</v>
      </c>
      <c r="M586">
        <v>0.21</v>
      </c>
      <c r="N586">
        <v>18.600000000000001</v>
      </c>
      <c r="O586">
        <v>0</v>
      </c>
      <c r="P586">
        <v>0</v>
      </c>
      <c r="Q586">
        <v>0</v>
      </c>
      <c r="R586" t="s">
        <v>531</v>
      </c>
      <c r="S586" t="s">
        <v>531</v>
      </c>
      <c r="T586" t="s">
        <v>531</v>
      </c>
      <c r="U586" t="s">
        <v>531</v>
      </c>
      <c r="W586" s="429">
        <f t="shared" si="13"/>
        <v>0</v>
      </c>
      <c r="X586" s="429">
        <f t="shared" si="13"/>
        <v>0</v>
      </c>
      <c r="Y586" s="429">
        <f t="shared" si="13"/>
        <v>0</v>
      </c>
      <c r="Z586" s="429">
        <f t="shared" si="13"/>
        <v>0</v>
      </c>
      <c r="AA586" s="429" t="s">
        <v>1296</v>
      </c>
    </row>
    <row r="587" spans="1:27" x14ac:dyDescent="0.25">
      <c r="A587" t="s">
        <v>149</v>
      </c>
      <c r="B587" t="s">
        <v>1246</v>
      </c>
      <c r="C587" t="s">
        <v>1324</v>
      </c>
      <c r="D587" t="s">
        <v>1384</v>
      </c>
      <c r="E587" t="s">
        <v>1326</v>
      </c>
      <c r="F587" t="s">
        <v>1293</v>
      </c>
      <c r="G587" s="532">
        <v>35</v>
      </c>
      <c r="H587">
        <v>35025</v>
      </c>
      <c r="I587" t="s">
        <v>563</v>
      </c>
      <c r="J587" t="s">
        <v>1385</v>
      </c>
      <c r="K587" t="s">
        <v>1386</v>
      </c>
      <c r="L587">
        <v>14.4</v>
      </c>
      <c r="M587">
        <v>0.21</v>
      </c>
      <c r="N587">
        <v>18.600000000000001</v>
      </c>
      <c r="O587">
        <v>0</v>
      </c>
      <c r="P587">
        <v>0</v>
      </c>
      <c r="Q587">
        <v>0</v>
      </c>
      <c r="R587" t="s">
        <v>531</v>
      </c>
      <c r="S587" t="s">
        <v>531</v>
      </c>
      <c r="T587" t="s">
        <v>531</v>
      </c>
      <c r="U587" t="s">
        <v>531</v>
      </c>
      <c r="W587" s="429">
        <f t="shared" si="13"/>
        <v>0</v>
      </c>
      <c r="X587" s="429">
        <f t="shared" si="13"/>
        <v>0</v>
      </c>
      <c r="Y587" s="429">
        <f t="shared" si="13"/>
        <v>0</v>
      </c>
      <c r="Z587" s="429">
        <f t="shared" si="13"/>
        <v>0</v>
      </c>
      <c r="AA587" s="429" t="s">
        <v>1296</v>
      </c>
    </row>
    <row r="588" spans="1:27" x14ac:dyDescent="0.25">
      <c r="A588" t="s">
        <v>149</v>
      </c>
      <c r="B588" t="s">
        <v>1246</v>
      </c>
      <c r="C588" t="s">
        <v>1324</v>
      </c>
      <c r="D588" t="s">
        <v>1384</v>
      </c>
      <c r="E588" t="s">
        <v>1326</v>
      </c>
      <c r="F588" t="s">
        <v>1293</v>
      </c>
      <c r="G588" s="532">
        <v>35</v>
      </c>
      <c r="H588">
        <v>35025</v>
      </c>
      <c r="I588" t="s">
        <v>563</v>
      </c>
      <c r="J588" t="s">
        <v>1385</v>
      </c>
      <c r="K588" t="s">
        <v>1386</v>
      </c>
      <c r="L588">
        <v>0</v>
      </c>
      <c r="M588">
        <v>10</v>
      </c>
      <c r="N588">
        <v>0</v>
      </c>
      <c r="O588">
        <v>0</v>
      </c>
      <c r="P588">
        <v>0</v>
      </c>
      <c r="Q588">
        <v>0</v>
      </c>
      <c r="R588" t="s">
        <v>531</v>
      </c>
      <c r="S588" t="s">
        <v>531</v>
      </c>
      <c r="T588" t="s">
        <v>531</v>
      </c>
      <c r="U588" t="s">
        <v>531</v>
      </c>
      <c r="W588" s="429">
        <f t="shared" si="13"/>
        <v>0</v>
      </c>
      <c r="X588" s="429">
        <f t="shared" si="13"/>
        <v>0</v>
      </c>
      <c r="Y588" s="429">
        <f t="shared" si="13"/>
        <v>0</v>
      </c>
      <c r="Z588" s="429">
        <f t="shared" si="13"/>
        <v>0</v>
      </c>
      <c r="AA588" s="429" t="s">
        <v>1296</v>
      </c>
    </row>
    <row r="589" spans="1:27" x14ac:dyDescent="0.25">
      <c r="A589" t="s">
        <v>149</v>
      </c>
      <c r="B589" t="s">
        <v>1246</v>
      </c>
      <c r="C589" t="s">
        <v>1324</v>
      </c>
      <c r="D589" t="s">
        <v>1384</v>
      </c>
      <c r="E589" t="s">
        <v>1326</v>
      </c>
      <c r="F589" t="s">
        <v>1293</v>
      </c>
      <c r="G589" s="532">
        <v>35</v>
      </c>
      <c r="H589">
        <v>35025</v>
      </c>
      <c r="I589" t="s">
        <v>563</v>
      </c>
      <c r="J589" t="s">
        <v>1385</v>
      </c>
      <c r="K589" t="s">
        <v>1386</v>
      </c>
      <c r="L589">
        <v>0</v>
      </c>
      <c r="M589">
        <v>4.5</v>
      </c>
      <c r="N589">
        <v>0</v>
      </c>
      <c r="O589">
        <v>0</v>
      </c>
      <c r="P589">
        <v>0</v>
      </c>
      <c r="Q589">
        <v>0</v>
      </c>
      <c r="R589" t="s">
        <v>531</v>
      </c>
      <c r="S589" t="s">
        <v>531</v>
      </c>
      <c r="T589" t="s">
        <v>531</v>
      </c>
      <c r="U589" t="s">
        <v>531</v>
      </c>
      <c r="W589" s="429">
        <f t="shared" si="13"/>
        <v>0</v>
      </c>
      <c r="X589" s="429">
        <f t="shared" si="13"/>
        <v>0</v>
      </c>
      <c r="Y589" s="429">
        <f t="shared" si="13"/>
        <v>0</v>
      </c>
      <c r="Z589" s="429">
        <f t="shared" si="13"/>
        <v>0</v>
      </c>
      <c r="AA589" s="429" t="s">
        <v>1296</v>
      </c>
    </row>
    <row r="590" spans="1:27" x14ac:dyDescent="0.25">
      <c r="A590" t="s">
        <v>149</v>
      </c>
      <c r="B590" t="s">
        <v>1246</v>
      </c>
      <c r="C590" t="s">
        <v>1324</v>
      </c>
      <c r="D590" t="s">
        <v>1384</v>
      </c>
      <c r="E590" t="s">
        <v>1326</v>
      </c>
      <c r="F590" t="s">
        <v>1293</v>
      </c>
      <c r="G590" s="532">
        <v>35</v>
      </c>
      <c r="H590">
        <v>35025</v>
      </c>
      <c r="I590" t="s">
        <v>563</v>
      </c>
      <c r="J590" t="s">
        <v>1385</v>
      </c>
      <c r="K590" t="s">
        <v>1386</v>
      </c>
      <c r="L590">
        <v>0</v>
      </c>
      <c r="M590">
        <v>15.6</v>
      </c>
      <c r="N590">
        <v>0</v>
      </c>
      <c r="O590">
        <v>0</v>
      </c>
      <c r="P590">
        <v>0</v>
      </c>
      <c r="Q590">
        <v>0</v>
      </c>
      <c r="R590" t="s">
        <v>531</v>
      </c>
      <c r="S590" t="s">
        <v>531</v>
      </c>
      <c r="T590" t="s">
        <v>531</v>
      </c>
      <c r="U590" t="s">
        <v>531</v>
      </c>
      <c r="W590" s="429">
        <f t="shared" si="13"/>
        <v>0</v>
      </c>
      <c r="X590" s="429">
        <f t="shared" si="13"/>
        <v>0</v>
      </c>
      <c r="Y590" s="429">
        <f t="shared" si="13"/>
        <v>0</v>
      </c>
      <c r="Z590" s="429">
        <f t="shared" si="13"/>
        <v>0</v>
      </c>
      <c r="AA590" s="429" t="s">
        <v>1296</v>
      </c>
    </row>
    <row r="591" spans="1:27" x14ac:dyDescent="0.25">
      <c r="A591" t="s">
        <v>149</v>
      </c>
      <c r="B591" t="s">
        <v>1246</v>
      </c>
      <c r="C591" t="s">
        <v>1324</v>
      </c>
      <c r="D591" t="s">
        <v>1384</v>
      </c>
      <c r="E591" t="s">
        <v>1326</v>
      </c>
      <c r="F591" t="s">
        <v>1293</v>
      </c>
      <c r="G591" s="532">
        <v>35</v>
      </c>
      <c r="H591">
        <v>35025</v>
      </c>
      <c r="I591" t="s">
        <v>563</v>
      </c>
      <c r="J591" t="s">
        <v>1385</v>
      </c>
      <c r="K591" t="s">
        <v>1386</v>
      </c>
      <c r="L591">
        <v>0</v>
      </c>
      <c r="M591">
        <v>1.89</v>
      </c>
      <c r="N591">
        <v>0</v>
      </c>
      <c r="O591">
        <v>0</v>
      </c>
      <c r="P591">
        <v>0</v>
      </c>
      <c r="Q591">
        <v>0</v>
      </c>
      <c r="R591" t="s">
        <v>531</v>
      </c>
      <c r="S591" t="s">
        <v>531</v>
      </c>
      <c r="T591" t="s">
        <v>531</v>
      </c>
      <c r="U591" t="s">
        <v>531</v>
      </c>
      <c r="W591" s="429">
        <f t="shared" si="13"/>
        <v>0</v>
      </c>
      <c r="X591" s="429">
        <f t="shared" si="13"/>
        <v>0</v>
      </c>
      <c r="Y591" s="429">
        <f t="shared" si="13"/>
        <v>0</v>
      </c>
      <c r="Z591" s="429">
        <f t="shared" si="13"/>
        <v>0</v>
      </c>
      <c r="AA591" s="429" t="s">
        <v>1296</v>
      </c>
    </row>
    <row r="592" spans="1:27" x14ac:dyDescent="0.25">
      <c r="A592" t="s">
        <v>149</v>
      </c>
      <c r="B592" t="s">
        <v>1246</v>
      </c>
      <c r="C592" t="s">
        <v>1324</v>
      </c>
      <c r="D592" t="s">
        <v>1384</v>
      </c>
      <c r="E592" t="s">
        <v>1326</v>
      </c>
      <c r="F592" t="s">
        <v>1293</v>
      </c>
      <c r="G592" s="532">
        <v>35</v>
      </c>
      <c r="H592">
        <v>35025</v>
      </c>
      <c r="I592" t="s">
        <v>563</v>
      </c>
      <c r="J592" t="s">
        <v>1385</v>
      </c>
      <c r="K592" t="s">
        <v>1386</v>
      </c>
      <c r="L592">
        <v>19.3</v>
      </c>
      <c r="M592">
        <v>4.3</v>
      </c>
      <c r="N592">
        <v>19.3</v>
      </c>
      <c r="O592">
        <v>0</v>
      </c>
      <c r="P592">
        <v>0.5</v>
      </c>
      <c r="Q592">
        <v>0.5</v>
      </c>
      <c r="R592" t="s">
        <v>531</v>
      </c>
      <c r="S592" t="s">
        <v>531</v>
      </c>
      <c r="T592" t="s">
        <v>531</v>
      </c>
      <c r="U592" t="s">
        <v>531</v>
      </c>
      <c r="W592" s="429">
        <f t="shared" si="13"/>
        <v>0</v>
      </c>
      <c r="X592" s="429">
        <f t="shared" si="13"/>
        <v>0</v>
      </c>
      <c r="Y592" s="429">
        <f t="shared" si="13"/>
        <v>0</v>
      </c>
      <c r="Z592" s="429">
        <f t="shared" si="13"/>
        <v>0</v>
      </c>
      <c r="AA592" s="429" t="s">
        <v>1296</v>
      </c>
    </row>
    <row r="593" spans="1:27" x14ac:dyDescent="0.25">
      <c r="A593" t="s">
        <v>149</v>
      </c>
      <c r="B593" t="s">
        <v>1246</v>
      </c>
      <c r="C593" t="s">
        <v>1324</v>
      </c>
      <c r="D593" t="s">
        <v>1384</v>
      </c>
      <c r="E593" t="s">
        <v>1326</v>
      </c>
      <c r="F593" t="s">
        <v>1293</v>
      </c>
      <c r="G593" s="532">
        <v>35</v>
      </c>
      <c r="H593">
        <v>35025</v>
      </c>
      <c r="I593" t="s">
        <v>563</v>
      </c>
      <c r="J593" t="s">
        <v>1385</v>
      </c>
      <c r="K593" t="s">
        <v>1386</v>
      </c>
      <c r="L593">
        <v>19.3</v>
      </c>
      <c r="M593">
        <v>4.3</v>
      </c>
      <c r="N593">
        <v>19.3</v>
      </c>
      <c r="O593">
        <v>0</v>
      </c>
      <c r="P593">
        <v>0.5</v>
      </c>
      <c r="Q593">
        <v>0.5</v>
      </c>
      <c r="R593" t="s">
        <v>531</v>
      </c>
      <c r="S593" t="s">
        <v>531</v>
      </c>
      <c r="T593" t="s">
        <v>531</v>
      </c>
      <c r="U593" t="s">
        <v>531</v>
      </c>
      <c r="W593" s="429">
        <f t="shared" si="13"/>
        <v>0</v>
      </c>
      <c r="X593" s="429">
        <f t="shared" si="13"/>
        <v>0</v>
      </c>
      <c r="Y593" s="429">
        <f t="shared" si="13"/>
        <v>0</v>
      </c>
      <c r="Z593" s="429">
        <f t="shared" si="13"/>
        <v>0</v>
      </c>
      <c r="AA593" s="429" t="s">
        <v>1296</v>
      </c>
    </row>
    <row r="594" spans="1:27" x14ac:dyDescent="0.25">
      <c r="A594" t="s">
        <v>149</v>
      </c>
      <c r="B594" t="s">
        <v>1246</v>
      </c>
      <c r="C594" t="s">
        <v>1324</v>
      </c>
      <c r="D594" t="s">
        <v>1384</v>
      </c>
      <c r="E594" t="s">
        <v>1326</v>
      </c>
      <c r="F594" t="s">
        <v>1293</v>
      </c>
      <c r="G594" s="532">
        <v>35</v>
      </c>
      <c r="H594">
        <v>35025</v>
      </c>
      <c r="I594" t="s">
        <v>563</v>
      </c>
      <c r="J594" t="s">
        <v>1385</v>
      </c>
      <c r="K594" t="s">
        <v>1386</v>
      </c>
      <c r="L594">
        <v>0.16</v>
      </c>
      <c r="M594">
        <v>36</v>
      </c>
      <c r="N594">
        <v>0.14000000000000001</v>
      </c>
      <c r="O594">
        <v>0</v>
      </c>
      <c r="P594">
        <v>0</v>
      </c>
      <c r="Q594">
        <v>0</v>
      </c>
      <c r="R594" t="s">
        <v>531</v>
      </c>
      <c r="S594" t="s">
        <v>531</v>
      </c>
      <c r="T594" t="s">
        <v>531</v>
      </c>
      <c r="U594" t="s">
        <v>531</v>
      </c>
      <c r="W594" s="429">
        <f t="shared" si="13"/>
        <v>0</v>
      </c>
      <c r="X594" s="429">
        <f t="shared" si="13"/>
        <v>0</v>
      </c>
      <c r="Y594" s="429">
        <f t="shared" si="13"/>
        <v>0</v>
      </c>
      <c r="Z594" s="429">
        <f t="shared" si="13"/>
        <v>0</v>
      </c>
      <c r="AA594" s="429" t="s">
        <v>1296</v>
      </c>
    </row>
    <row r="595" spans="1:27" x14ac:dyDescent="0.25">
      <c r="A595" t="s">
        <v>149</v>
      </c>
      <c r="B595" t="s">
        <v>1246</v>
      </c>
      <c r="C595" t="s">
        <v>1324</v>
      </c>
      <c r="D595" t="s">
        <v>1384</v>
      </c>
      <c r="E595" t="s">
        <v>1326</v>
      </c>
      <c r="F595" t="s">
        <v>1293</v>
      </c>
      <c r="G595" s="532">
        <v>35</v>
      </c>
      <c r="H595">
        <v>35025</v>
      </c>
      <c r="I595" t="s">
        <v>563</v>
      </c>
      <c r="J595" t="s">
        <v>1385</v>
      </c>
      <c r="K595" t="s">
        <v>1386</v>
      </c>
      <c r="L595">
        <v>0</v>
      </c>
      <c r="M595">
        <v>8.1</v>
      </c>
      <c r="N595">
        <v>0</v>
      </c>
      <c r="O595">
        <v>0</v>
      </c>
      <c r="P595">
        <v>0</v>
      </c>
      <c r="Q595">
        <v>0</v>
      </c>
      <c r="R595" t="s">
        <v>531</v>
      </c>
      <c r="S595" t="s">
        <v>531</v>
      </c>
      <c r="T595" t="s">
        <v>531</v>
      </c>
      <c r="U595" t="s">
        <v>531</v>
      </c>
      <c r="W595" s="429">
        <f t="shared" si="13"/>
        <v>0</v>
      </c>
      <c r="X595" s="429">
        <f t="shared" si="13"/>
        <v>0</v>
      </c>
      <c r="Y595" s="429">
        <f t="shared" si="13"/>
        <v>0</v>
      </c>
      <c r="Z595" s="429">
        <f t="shared" si="13"/>
        <v>0</v>
      </c>
      <c r="AA595" s="429" t="s">
        <v>1296</v>
      </c>
    </row>
    <row r="596" spans="1:27" x14ac:dyDescent="0.25">
      <c r="A596" t="s">
        <v>149</v>
      </c>
      <c r="B596" t="s">
        <v>1246</v>
      </c>
      <c r="C596" t="s">
        <v>1324</v>
      </c>
      <c r="D596" t="s">
        <v>1384</v>
      </c>
      <c r="E596" t="s">
        <v>1326</v>
      </c>
      <c r="F596" t="s">
        <v>1293</v>
      </c>
      <c r="G596" s="532">
        <v>35</v>
      </c>
      <c r="H596">
        <v>35025</v>
      </c>
      <c r="I596" t="s">
        <v>563</v>
      </c>
      <c r="J596" t="s">
        <v>1385</v>
      </c>
      <c r="K596" t="s">
        <v>1386</v>
      </c>
      <c r="L596">
        <v>0</v>
      </c>
      <c r="M596">
        <v>8.1</v>
      </c>
      <c r="N596">
        <v>0</v>
      </c>
      <c r="O596">
        <v>0</v>
      </c>
      <c r="P596">
        <v>0</v>
      </c>
      <c r="Q596">
        <v>0</v>
      </c>
      <c r="R596" t="s">
        <v>531</v>
      </c>
      <c r="S596" t="s">
        <v>531</v>
      </c>
      <c r="T596" t="s">
        <v>531</v>
      </c>
      <c r="U596" t="s">
        <v>531</v>
      </c>
      <c r="W596" s="429">
        <f t="shared" si="13"/>
        <v>0</v>
      </c>
      <c r="X596" s="429">
        <f t="shared" si="13"/>
        <v>0</v>
      </c>
      <c r="Y596" s="429">
        <f t="shared" si="13"/>
        <v>0</v>
      </c>
      <c r="Z596" s="429">
        <f t="shared" si="13"/>
        <v>0</v>
      </c>
      <c r="AA596" s="429" t="s">
        <v>1296</v>
      </c>
    </row>
    <row r="597" spans="1:27" x14ac:dyDescent="0.25">
      <c r="A597" t="s">
        <v>149</v>
      </c>
      <c r="B597" t="s">
        <v>1246</v>
      </c>
      <c r="C597" t="s">
        <v>1324</v>
      </c>
      <c r="D597" t="s">
        <v>1384</v>
      </c>
      <c r="E597" t="s">
        <v>1326</v>
      </c>
      <c r="F597" t="s">
        <v>1293</v>
      </c>
      <c r="G597" s="532">
        <v>35</v>
      </c>
      <c r="H597">
        <v>35025</v>
      </c>
      <c r="I597" t="s">
        <v>563</v>
      </c>
      <c r="J597" t="s">
        <v>1385</v>
      </c>
      <c r="K597" t="s">
        <v>1386</v>
      </c>
      <c r="L597">
        <v>0</v>
      </c>
      <c r="M597">
        <v>1.4</v>
      </c>
      <c r="N597">
        <v>0</v>
      </c>
      <c r="O597">
        <v>0</v>
      </c>
      <c r="P597">
        <v>0</v>
      </c>
      <c r="Q597">
        <v>0</v>
      </c>
      <c r="R597" t="s">
        <v>531</v>
      </c>
      <c r="S597" t="s">
        <v>531</v>
      </c>
      <c r="T597" t="s">
        <v>531</v>
      </c>
      <c r="U597" t="s">
        <v>531</v>
      </c>
      <c r="W597" s="429">
        <f t="shared" si="13"/>
        <v>0</v>
      </c>
      <c r="X597" s="429">
        <f t="shared" si="13"/>
        <v>0</v>
      </c>
      <c r="Y597" s="429">
        <f t="shared" si="13"/>
        <v>0</v>
      </c>
      <c r="Z597" s="429">
        <f t="shared" si="13"/>
        <v>0</v>
      </c>
      <c r="AA597" s="429" t="s">
        <v>1296</v>
      </c>
    </row>
    <row r="598" spans="1:27" x14ac:dyDescent="0.25">
      <c r="A598" t="s">
        <v>149</v>
      </c>
      <c r="B598" t="s">
        <v>1246</v>
      </c>
      <c r="C598" t="s">
        <v>1324</v>
      </c>
      <c r="D598" t="s">
        <v>1384</v>
      </c>
      <c r="E598" t="s">
        <v>1326</v>
      </c>
      <c r="F598" t="s">
        <v>1293</v>
      </c>
      <c r="G598" s="532">
        <v>35</v>
      </c>
      <c r="H598">
        <v>35025</v>
      </c>
      <c r="I598" t="s">
        <v>563</v>
      </c>
      <c r="J598" t="s">
        <v>1385</v>
      </c>
      <c r="K598" t="s">
        <v>1386</v>
      </c>
      <c r="L598">
        <v>0</v>
      </c>
      <c r="M598">
        <v>0.9</v>
      </c>
      <c r="N598">
        <v>0</v>
      </c>
      <c r="O598">
        <v>0</v>
      </c>
      <c r="P598">
        <v>0</v>
      </c>
      <c r="Q598">
        <v>0</v>
      </c>
      <c r="R598" t="s">
        <v>531</v>
      </c>
      <c r="S598" t="s">
        <v>531</v>
      </c>
      <c r="T598" t="s">
        <v>531</v>
      </c>
      <c r="U598" t="s">
        <v>531</v>
      </c>
      <c r="W598" s="429">
        <f t="shared" si="13"/>
        <v>0</v>
      </c>
      <c r="X598" s="429">
        <f t="shared" si="13"/>
        <v>0</v>
      </c>
      <c r="Y598" s="429">
        <f t="shared" si="13"/>
        <v>0</v>
      </c>
      <c r="Z598" s="429">
        <f t="shared" si="13"/>
        <v>0</v>
      </c>
      <c r="AA598" s="429" t="s">
        <v>1296</v>
      </c>
    </row>
    <row r="599" spans="1:27" x14ac:dyDescent="0.25">
      <c r="A599" t="s">
        <v>149</v>
      </c>
      <c r="B599" t="s">
        <v>1246</v>
      </c>
      <c r="C599" t="s">
        <v>1324</v>
      </c>
      <c r="D599" t="s">
        <v>1384</v>
      </c>
      <c r="E599" t="s">
        <v>1326</v>
      </c>
      <c r="F599" t="s">
        <v>1293</v>
      </c>
      <c r="G599" s="532">
        <v>35</v>
      </c>
      <c r="H599">
        <v>35025</v>
      </c>
      <c r="I599" t="s">
        <v>563</v>
      </c>
      <c r="J599" t="s">
        <v>1385</v>
      </c>
      <c r="K599" t="s">
        <v>1386</v>
      </c>
      <c r="L599">
        <v>0</v>
      </c>
      <c r="M599">
        <v>5.9</v>
      </c>
      <c r="N599">
        <v>0</v>
      </c>
      <c r="O599">
        <v>0</v>
      </c>
      <c r="P599">
        <v>0</v>
      </c>
      <c r="Q599">
        <v>0</v>
      </c>
      <c r="R599" t="s">
        <v>531</v>
      </c>
      <c r="S599" t="s">
        <v>531</v>
      </c>
      <c r="T599" t="s">
        <v>531</v>
      </c>
      <c r="U599" t="s">
        <v>531</v>
      </c>
      <c r="W599" s="429">
        <f t="shared" si="13"/>
        <v>0</v>
      </c>
      <c r="X599" s="429">
        <f t="shared" si="13"/>
        <v>0</v>
      </c>
      <c r="Y599" s="429">
        <f t="shared" si="13"/>
        <v>0</v>
      </c>
      <c r="Z599" s="429">
        <f t="shared" si="13"/>
        <v>0</v>
      </c>
      <c r="AA599" s="429" t="s">
        <v>1296</v>
      </c>
    </row>
    <row r="600" spans="1:27" x14ac:dyDescent="0.25">
      <c r="A600" t="s">
        <v>149</v>
      </c>
      <c r="B600" t="s">
        <v>1246</v>
      </c>
      <c r="C600" t="s">
        <v>1324</v>
      </c>
      <c r="D600" t="s">
        <v>1384</v>
      </c>
      <c r="E600" t="s">
        <v>1326</v>
      </c>
      <c r="F600" t="s">
        <v>1293</v>
      </c>
      <c r="G600" s="532">
        <v>35</v>
      </c>
      <c r="H600">
        <v>35025</v>
      </c>
      <c r="I600" t="s">
        <v>563</v>
      </c>
      <c r="J600" t="s">
        <v>1385</v>
      </c>
      <c r="K600" t="s">
        <v>1386</v>
      </c>
      <c r="L600">
        <v>15.45</v>
      </c>
      <c r="M600">
        <v>3.09</v>
      </c>
      <c r="N600">
        <v>23.17</v>
      </c>
      <c r="O600">
        <v>0</v>
      </c>
      <c r="P600">
        <v>0</v>
      </c>
      <c r="Q600">
        <v>0</v>
      </c>
      <c r="R600" t="s">
        <v>531</v>
      </c>
      <c r="S600" t="s">
        <v>531</v>
      </c>
      <c r="T600" t="s">
        <v>531</v>
      </c>
      <c r="U600" t="s">
        <v>531</v>
      </c>
      <c r="W600" s="429">
        <f t="shared" si="13"/>
        <v>0</v>
      </c>
      <c r="X600" s="429">
        <f t="shared" si="13"/>
        <v>0</v>
      </c>
      <c r="Y600" s="429">
        <f t="shared" si="13"/>
        <v>0</v>
      </c>
      <c r="Z600" s="429">
        <f t="shared" si="13"/>
        <v>0</v>
      </c>
      <c r="AA600" s="429" t="s">
        <v>1296</v>
      </c>
    </row>
    <row r="601" spans="1:27" x14ac:dyDescent="0.25">
      <c r="A601" t="s">
        <v>149</v>
      </c>
      <c r="B601" t="s">
        <v>1246</v>
      </c>
      <c r="C601" t="s">
        <v>1324</v>
      </c>
      <c r="D601" t="s">
        <v>1384</v>
      </c>
      <c r="E601" t="s">
        <v>1326</v>
      </c>
      <c r="F601" t="s">
        <v>1293</v>
      </c>
      <c r="G601" s="532">
        <v>35</v>
      </c>
      <c r="H601">
        <v>35025</v>
      </c>
      <c r="I601" t="s">
        <v>563</v>
      </c>
      <c r="J601" t="s">
        <v>1385</v>
      </c>
      <c r="K601" t="s">
        <v>1386</v>
      </c>
      <c r="L601">
        <v>15.45</v>
      </c>
      <c r="M601">
        <v>3.09</v>
      </c>
      <c r="N601">
        <v>23.17</v>
      </c>
      <c r="O601">
        <v>0</v>
      </c>
      <c r="P601">
        <v>0</v>
      </c>
      <c r="Q601">
        <v>0</v>
      </c>
      <c r="R601" t="s">
        <v>531</v>
      </c>
      <c r="S601" t="s">
        <v>531</v>
      </c>
      <c r="T601" t="s">
        <v>531</v>
      </c>
      <c r="U601" t="s">
        <v>531</v>
      </c>
      <c r="W601" s="429">
        <f t="shared" si="13"/>
        <v>0</v>
      </c>
      <c r="X601" s="429">
        <f t="shared" si="13"/>
        <v>0</v>
      </c>
      <c r="Y601" s="429">
        <f t="shared" si="13"/>
        <v>0</v>
      </c>
      <c r="Z601" s="429">
        <f t="shared" si="13"/>
        <v>0</v>
      </c>
      <c r="AA601" s="429" t="s">
        <v>1296</v>
      </c>
    </row>
    <row r="602" spans="1:27" x14ac:dyDescent="0.25">
      <c r="A602" t="s">
        <v>149</v>
      </c>
      <c r="B602" t="s">
        <v>1246</v>
      </c>
      <c r="C602" t="s">
        <v>1324</v>
      </c>
      <c r="D602" t="s">
        <v>1384</v>
      </c>
      <c r="E602" t="s">
        <v>1326</v>
      </c>
      <c r="F602" t="s">
        <v>1293</v>
      </c>
      <c r="G602" s="532">
        <v>35</v>
      </c>
      <c r="H602">
        <v>35025</v>
      </c>
      <c r="I602" t="s">
        <v>563</v>
      </c>
      <c r="J602" t="s">
        <v>1385</v>
      </c>
      <c r="K602" t="s">
        <v>1386</v>
      </c>
      <c r="L602">
        <v>0</v>
      </c>
      <c r="M602">
        <v>10</v>
      </c>
      <c r="N602">
        <v>0</v>
      </c>
      <c r="O602">
        <v>0</v>
      </c>
      <c r="P602">
        <v>0</v>
      </c>
      <c r="Q602">
        <v>0</v>
      </c>
      <c r="R602" t="s">
        <v>531</v>
      </c>
      <c r="S602" t="s">
        <v>531</v>
      </c>
      <c r="T602" t="s">
        <v>531</v>
      </c>
      <c r="U602" t="s">
        <v>531</v>
      </c>
      <c r="W602" s="429">
        <f t="shared" si="13"/>
        <v>0</v>
      </c>
      <c r="X602" s="429">
        <f t="shared" si="13"/>
        <v>0</v>
      </c>
      <c r="Y602" s="429">
        <f t="shared" si="13"/>
        <v>0</v>
      </c>
      <c r="Z602" s="429">
        <f t="shared" si="13"/>
        <v>0</v>
      </c>
      <c r="AA602" s="429" t="s">
        <v>1296</v>
      </c>
    </row>
    <row r="603" spans="1:27" x14ac:dyDescent="0.25">
      <c r="A603" t="s">
        <v>149</v>
      </c>
      <c r="B603" t="s">
        <v>1246</v>
      </c>
      <c r="C603" t="s">
        <v>1324</v>
      </c>
      <c r="D603" t="s">
        <v>1384</v>
      </c>
      <c r="E603" t="s">
        <v>1326</v>
      </c>
      <c r="F603" t="s">
        <v>1293</v>
      </c>
      <c r="G603" s="532">
        <v>35</v>
      </c>
      <c r="H603">
        <v>35025</v>
      </c>
      <c r="I603" t="s">
        <v>563</v>
      </c>
      <c r="J603" t="s">
        <v>1385</v>
      </c>
      <c r="K603" t="s">
        <v>1386</v>
      </c>
      <c r="L603">
        <v>0</v>
      </c>
      <c r="M603">
        <v>8</v>
      </c>
      <c r="N603">
        <v>0</v>
      </c>
      <c r="O603">
        <v>0</v>
      </c>
      <c r="P603">
        <v>0</v>
      </c>
      <c r="Q603">
        <v>0</v>
      </c>
      <c r="R603" t="s">
        <v>531</v>
      </c>
      <c r="S603" t="s">
        <v>531</v>
      </c>
      <c r="T603" t="s">
        <v>531</v>
      </c>
      <c r="U603" t="s">
        <v>531</v>
      </c>
      <c r="W603" s="429">
        <f t="shared" si="13"/>
        <v>0</v>
      </c>
      <c r="X603" s="429">
        <f t="shared" si="13"/>
        <v>0</v>
      </c>
      <c r="Y603" s="429">
        <f t="shared" si="13"/>
        <v>0</v>
      </c>
      <c r="Z603" s="429">
        <f t="shared" si="13"/>
        <v>0</v>
      </c>
      <c r="AA603" s="429" t="s">
        <v>1296</v>
      </c>
    </row>
    <row r="604" spans="1:27" x14ac:dyDescent="0.25">
      <c r="A604" t="s">
        <v>149</v>
      </c>
      <c r="B604" t="s">
        <v>1246</v>
      </c>
      <c r="C604" t="s">
        <v>1324</v>
      </c>
      <c r="D604" t="s">
        <v>1384</v>
      </c>
      <c r="E604" t="s">
        <v>1326</v>
      </c>
      <c r="F604" t="s">
        <v>1293</v>
      </c>
      <c r="G604" s="532">
        <v>35</v>
      </c>
      <c r="H604">
        <v>35025</v>
      </c>
      <c r="I604" t="s">
        <v>563</v>
      </c>
      <c r="J604" t="s">
        <v>1385</v>
      </c>
      <c r="K604" t="s">
        <v>1386</v>
      </c>
      <c r="L604">
        <v>9.4</v>
      </c>
      <c r="M604">
        <v>1.3</v>
      </c>
      <c r="N604">
        <v>9.8000000000000007</v>
      </c>
      <c r="O604">
        <v>0</v>
      </c>
      <c r="P604">
        <v>0</v>
      </c>
      <c r="Q604">
        <v>0</v>
      </c>
      <c r="R604" t="s">
        <v>531</v>
      </c>
      <c r="S604" t="s">
        <v>531</v>
      </c>
      <c r="T604" t="s">
        <v>531</v>
      </c>
      <c r="U604" t="s">
        <v>531</v>
      </c>
      <c r="W604" s="429">
        <f t="shared" si="13"/>
        <v>0</v>
      </c>
      <c r="X604" s="429">
        <f t="shared" si="13"/>
        <v>0</v>
      </c>
      <c r="Y604" s="429">
        <f t="shared" si="13"/>
        <v>0</v>
      </c>
      <c r="Z604" s="429">
        <f t="shared" si="13"/>
        <v>0</v>
      </c>
      <c r="AA604" s="429" t="s">
        <v>1296</v>
      </c>
    </row>
    <row r="605" spans="1:27" x14ac:dyDescent="0.25">
      <c r="A605" t="s">
        <v>149</v>
      </c>
      <c r="B605" t="s">
        <v>1246</v>
      </c>
      <c r="C605" t="s">
        <v>1324</v>
      </c>
      <c r="D605" t="s">
        <v>1384</v>
      </c>
      <c r="E605" t="s">
        <v>1326</v>
      </c>
      <c r="F605" t="s">
        <v>1293</v>
      </c>
      <c r="G605" s="532">
        <v>35</v>
      </c>
      <c r="H605">
        <v>35025</v>
      </c>
      <c r="I605" t="s">
        <v>563</v>
      </c>
      <c r="J605" t="s">
        <v>1385</v>
      </c>
      <c r="K605" t="s">
        <v>1386</v>
      </c>
      <c r="L605">
        <v>21.4</v>
      </c>
      <c r="M605">
        <v>14.3</v>
      </c>
      <c r="N605">
        <v>38.6</v>
      </c>
      <c r="O605">
        <v>0</v>
      </c>
      <c r="P605">
        <v>0</v>
      </c>
      <c r="Q605">
        <v>0</v>
      </c>
      <c r="R605" t="s">
        <v>531</v>
      </c>
      <c r="S605" t="s">
        <v>531</v>
      </c>
      <c r="T605" t="s">
        <v>531</v>
      </c>
      <c r="U605" t="s">
        <v>531</v>
      </c>
      <c r="W605" s="429">
        <f t="shared" si="13"/>
        <v>0</v>
      </c>
      <c r="X605" s="429">
        <f t="shared" si="13"/>
        <v>0</v>
      </c>
      <c r="Y605" s="429">
        <f t="shared" si="13"/>
        <v>0</v>
      </c>
      <c r="Z605" s="429">
        <f t="shared" si="13"/>
        <v>0</v>
      </c>
      <c r="AA605" s="429" t="s">
        <v>1296</v>
      </c>
    </row>
    <row r="606" spans="1:27" x14ac:dyDescent="0.25">
      <c r="A606" t="s">
        <v>149</v>
      </c>
      <c r="B606" t="s">
        <v>1246</v>
      </c>
      <c r="C606" t="s">
        <v>1324</v>
      </c>
      <c r="D606" t="s">
        <v>1384</v>
      </c>
      <c r="E606" t="s">
        <v>1326</v>
      </c>
      <c r="F606" t="s">
        <v>1293</v>
      </c>
      <c r="G606" s="532">
        <v>35</v>
      </c>
      <c r="H606">
        <v>35025</v>
      </c>
      <c r="I606" t="s">
        <v>563</v>
      </c>
      <c r="J606" t="s">
        <v>1385</v>
      </c>
      <c r="K606" t="s">
        <v>1386</v>
      </c>
      <c r="L606">
        <v>0</v>
      </c>
      <c r="M606">
        <v>10</v>
      </c>
      <c r="N606">
        <v>0</v>
      </c>
      <c r="O606">
        <v>0</v>
      </c>
      <c r="P606">
        <v>0</v>
      </c>
      <c r="Q606">
        <v>0</v>
      </c>
      <c r="R606" t="s">
        <v>531</v>
      </c>
      <c r="S606" t="s">
        <v>531</v>
      </c>
      <c r="T606" t="s">
        <v>531</v>
      </c>
      <c r="U606" t="s">
        <v>531</v>
      </c>
      <c r="W606" s="429">
        <f t="shared" si="13"/>
        <v>0</v>
      </c>
      <c r="X606" s="429">
        <f t="shared" si="13"/>
        <v>0</v>
      </c>
      <c r="Y606" s="429">
        <f t="shared" si="13"/>
        <v>0</v>
      </c>
      <c r="Z606" s="429">
        <f t="shared" si="13"/>
        <v>0</v>
      </c>
      <c r="AA606" s="429" t="s">
        <v>1296</v>
      </c>
    </row>
    <row r="607" spans="1:27" x14ac:dyDescent="0.25">
      <c r="A607" t="s">
        <v>149</v>
      </c>
      <c r="B607" t="s">
        <v>1246</v>
      </c>
      <c r="C607" t="s">
        <v>1324</v>
      </c>
      <c r="D607" t="s">
        <v>1384</v>
      </c>
      <c r="E607" t="s">
        <v>1326</v>
      </c>
      <c r="F607" t="s">
        <v>1293</v>
      </c>
      <c r="G607" s="532">
        <v>35</v>
      </c>
      <c r="H607">
        <v>35025</v>
      </c>
      <c r="I607" t="s">
        <v>563</v>
      </c>
      <c r="J607" t="s">
        <v>1385</v>
      </c>
      <c r="K607" t="s">
        <v>1386</v>
      </c>
      <c r="L607">
        <v>0</v>
      </c>
      <c r="M607">
        <v>0</v>
      </c>
      <c r="N607">
        <v>0</v>
      </c>
      <c r="O607">
        <v>0</v>
      </c>
      <c r="P607">
        <v>0.3</v>
      </c>
      <c r="Q607">
        <v>0.3</v>
      </c>
      <c r="R607" t="s">
        <v>531</v>
      </c>
      <c r="S607" t="s">
        <v>531</v>
      </c>
      <c r="T607" t="s">
        <v>531</v>
      </c>
      <c r="U607" t="s">
        <v>531</v>
      </c>
      <c r="W607" s="429">
        <f t="shared" si="13"/>
        <v>0</v>
      </c>
      <c r="X607" s="429">
        <f t="shared" si="13"/>
        <v>0</v>
      </c>
      <c r="Y607" s="429">
        <f t="shared" si="13"/>
        <v>0</v>
      </c>
      <c r="Z607" s="429">
        <f t="shared" si="13"/>
        <v>0</v>
      </c>
      <c r="AA607" s="429" t="s">
        <v>1296</v>
      </c>
    </row>
    <row r="608" spans="1:27" x14ac:dyDescent="0.25">
      <c r="A608" t="s">
        <v>149</v>
      </c>
      <c r="B608" t="s">
        <v>1246</v>
      </c>
      <c r="C608" t="s">
        <v>1324</v>
      </c>
      <c r="D608" t="s">
        <v>1384</v>
      </c>
      <c r="E608" t="s">
        <v>1326</v>
      </c>
      <c r="F608" t="s">
        <v>1293</v>
      </c>
      <c r="G608" s="532">
        <v>35</v>
      </c>
      <c r="H608">
        <v>35025</v>
      </c>
      <c r="I608" t="s">
        <v>563</v>
      </c>
      <c r="J608" t="s">
        <v>1385</v>
      </c>
      <c r="K608" t="s">
        <v>1386</v>
      </c>
      <c r="L608">
        <v>0</v>
      </c>
      <c r="M608">
        <v>0</v>
      </c>
      <c r="N608">
        <v>0</v>
      </c>
      <c r="O608">
        <v>0</v>
      </c>
      <c r="P608">
        <v>0.2</v>
      </c>
      <c r="Q608">
        <v>0.2</v>
      </c>
      <c r="R608" t="s">
        <v>531</v>
      </c>
      <c r="S608" t="s">
        <v>531</v>
      </c>
      <c r="T608" t="s">
        <v>531</v>
      </c>
      <c r="U608" t="s">
        <v>531</v>
      </c>
      <c r="W608" s="429">
        <f t="shared" si="13"/>
        <v>0</v>
      </c>
      <c r="X608" s="429">
        <f t="shared" si="13"/>
        <v>0</v>
      </c>
      <c r="Y608" s="429">
        <f t="shared" si="13"/>
        <v>0</v>
      </c>
      <c r="Z608" s="429">
        <f t="shared" ref="Z608:Z671" si="14">IFERROR(U608*1,0)</f>
        <v>0</v>
      </c>
      <c r="AA608" s="429" t="s">
        <v>1296</v>
      </c>
    </row>
    <row r="609" spans="1:27" x14ac:dyDescent="0.25">
      <c r="A609" t="s">
        <v>149</v>
      </c>
      <c r="B609" t="s">
        <v>1246</v>
      </c>
      <c r="C609" t="s">
        <v>1324</v>
      </c>
      <c r="D609" t="s">
        <v>1384</v>
      </c>
      <c r="E609" t="s">
        <v>1326</v>
      </c>
      <c r="F609" t="s">
        <v>1293</v>
      </c>
      <c r="G609" s="532">
        <v>35</v>
      </c>
      <c r="H609">
        <v>35025</v>
      </c>
      <c r="I609" t="s">
        <v>563</v>
      </c>
      <c r="J609" t="s">
        <v>1385</v>
      </c>
      <c r="K609" t="s">
        <v>1386</v>
      </c>
      <c r="L609">
        <v>0</v>
      </c>
      <c r="M609">
        <v>0</v>
      </c>
      <c r="N609">
        <v>0</v>
      </c>
      <c r="O609">
        <v>0</v>
      </c>
      <c r="P609">
        <v>0.25</v>
      </c>
      <c r="Q609">
        <v>0.25</v>
      </c>
      <c r="R609" t="s">
        <v>531</v>
      </c>
      <c r="S609" t="s">
        <v>531</v>
      </c>
      <c r="T609" t="s">
        <v>531</v>
      </c>
      <c r="U609" t="s">
        <v>531</v>
      </c>
      <c r="W609" s="429">
        <f t="shared" ref="W609:Z672" si="15">IFERROR(R609*1,0)</f>
        <v>0</v>
      </c>
      <c r="X609" s="429">
        <f t="shared" si="15"/>
        <v>0</v>
      </c>
      <c r="Y609" s="429">
        <f t="shared" si="15"/>
        <v>0</v>
      </c>
      <c r="Z609" s="429">
        <f t="shared" si="14"/>
        <v>0</v>
      </c>
      <c r="AA609" s="429" t="s">
        <v>1296</v>
      </c>
    </row>
    <row r="610" spans="1:27" x14ac:dyDescent="0.25">
      <c r="A610" t="s">
        <v>149</v>
      </c>
      <c r="B610" t="s">
        <v>1246</v>
      </c>
      <c r="C610" t="s">
        <v>1324</v>
      </c>
      <c r="D610" t="s">
        <v>1384</v>
      </c>
      <c r="E610" t="s">
        <v>1326</v>
      </c>
      <c r="F610" t="s">
        <v>1293</v>
      </c>
      <c r="G610" s="532">
        <v>35</v>
      </c>
      <c r="H610">
        <v>35025</v>
      </c>
      <c r="I610" t="s">
        <v>563</v>
      </c>
      <c r="J610" t="s">
        <v>1385</v>
      </c>
      <c r="K610" t="s">
        <v>1386</v>
      </c>
      <c r="L610">
        <v>0</v>
      </c>
      <c r="M610">
        <v>0</v>
      </c>
      <c r="N610">
        <v>0</v>
      </c>
      <c r="O610">
        <v>0</v>
      </c>
      <c r="P610">
        <v>5.8</v>
      </c>
      <c r="Q610">
        <v>5.8</v>
      </c>
      <c r="R610" t="s">
        <v>531</v>
      </c>
      <c r="S610" t="s">
        <v>531</v>
      </c>
      <c r="T610" t="s">
        <v>531</v>
      </c>
      <c r="U610" t="s">
        <v>531</v>
      </c>
      <c r="W610" s="429">
        <f t="shared" si="15"/>
        <v>0</v>
      </c>
      <c r="X610" s="429">
        <f t="shared" si="15"/>
        <v>0</v>
      </c>
      <c r="Y610" s="429">
        <f t="shared" si="15"/>
        <v>0</v>
      </c>
      <c r="Z610" s="429">
        <f t="shared" si="14"/>
        <v>0</v>
      </c>
      <c r="AA610" s="429" t="s">
        <v>1296</v>
      </c>
    </row>
    <row r="611" spans="1:27" x14ac:dyDescent="0.25">
      <c r="A611" t="s">
        <v>149</v>
      </c>
      <c r="B611" t="s">
        <v>1246</v>
      </c>
      <c r="C611" t="s">
        <v>1324</v>
      </c>
      <c r="D611" t="s">
        <v>1384</v>
      </c>
      <c r="E611" t="s">
        <v>1326</v>
      </c>
      <c r="F611" t="s">
        <v>1293</v>
      </c>
      <c r="G611" s="532">
        <v>35</v>
      </c>
      <c r="H611">
        <v>35025</v>
      </c>
      <c r="I611" t="s">
        <v>563</v>
      </c>
      <c r="J611" t="s">
        <v>1385</v>
      </c>
      <c r="K611" t="s">
        <v>1386</v>
      </c>
      <c r="L611">
        <v>0</v>
      </c>
      <c r="M611">
        <v>0</v>
      </c>
      <c r="N611">
        <v>0</v>
      </c>
      <c r="O611">
        <v>0</v>
      </c>
      <c r="P611">
        <v>0.25</v>
      </c>
      <c r="Q611">
        <v>0.25</v>
      </c>
      <c r="R611" t="s">
        <v>531</v>
      </c>
      <c r="S611" t="s">
        <v>531</v>
      </c>
      <c r="T611" t="s">
        <v>531</v>
      </c>
      <c r="U611" t="s">
        <v>531</v>
      </c>
      <c r="W611" s="429">
        <f t="shared" si="15"/>
        <v>0</v>
      </c>
      <c r="X611" s="429">
        <f t="shared" si="15"/>
        <v>0</v>
      </c>
      <c r="Y611" s="429">
        <f t="shared" si="15"/>
        <v>0</v>
      </c>
      <c r="Z611" s="429">
        <f t="shared" si="14"/>
        <v>0</v>
      </c>
      <c r="AA611" s="429" t="s">
        <v>1296</v>
      </c>
    </row>
    <row r="612" spans="1:27" x14ac:dyDescent="0.25">
      <c r="A612" t="s">
        <v>149</v>
      </c>
      <c r="B612" t="s">
        <v>1246</v>
      </c>
      <c r="C612" t="s">
        <v>1324</v>
      </c>
      <c r="D612" t="s">
        <v>1384</v>
      </c>
      <c r="E612" t="s">
        <v>1326</v>
      </c>
      <c r="F612" t="s">
        <v>1293</v>
      </c>
      <c r="G612" s="532">
        <v>35</v>
      </c>
      <c r="H612">
        <v>35025</v>
      </c>
      <c r="I612" t="s">
        <v>563</v>
      </c>
      <c r="J612" t="s">
        <v>1385</v>
      </c>
      <c r="K612" t="s">
        <v>1386</v>
      </c>
      <c r="L612">
        <v>21</v>
      </c>
      <c r="M612">
        <v>5.0999999999999996</v>
      </c>
      <c r="N612">
        <v>18.899999999999999</v>
      </c>
      <c r="O612">
        <v>0.03</v>
      </c>
      <c r="P612">
        <v>0</v>
      </c>
      <c r="Q612">
        <v>0</v>
      </c>
      <c r="R612" t="s">
        <v>531</v>
      </c>
      <c r="S612" t="s">
        <v>531</v>
      </c>
      <c r="T612" t="s">
        <v>531</v>
      </c>
      <c r="U612" t="s">
        <v>531</v>
      </c>
      <c r="W612" s="429">
        <f t="shared" si="15"/>
        <v>0</v>
      </c>
      <c r="X612" s="429">
        <f t="shared" si="15"/>
        <v>0</v>
      </c>
      <c r="Y612" s="429">
        <f t="shared" si="15"/>
        <v>0</v>
      </c>
      <c r="Z612" s="429">
        <f t="shared" si="14"/>
        <v>0</v>
      </c>
      <c r="AA612" s="429" t="s">
        <v>1296</v>
      </c>
    </row>
    <row r="613" spans="1:27" x14ac:dyDescent="0.25">
      <c r="A613" t="s">
        <v>149</v>
      </c>
      <c r="B613" t="s">
        <v>1246</v>
      </c>
      <c r="C613" t="s">
        <v>1324</v>
      </c>
      <c r="D613" t="s">
        <v>1384</v>
      </c>
      <c r="E613" t="s">
        <v>1326</v>
      </c>
      <c r="F613" t="s">
        <v>1293</v>
      </c>
      <c r="G613" s="532">
        <v>35</v>
      </c>
      <c r="H613">
        <v>35025</v>
      </c>
      <c r="I613" t="s">
        <v>563</v>
      </c>
      <c r="J613" t="s">
        <v>1385</v>
      </c>
      <c r="K613" t="s">
        <v>1386</v>
      </c>
      <c r="L613">
        <v>0</v>
      </c>
      <c r="M613">
        <v>2.2000000000000002</v>
      </c>
      <c r="N613">
        <v>0</v>
      </c>
      <c r="O613">
        <v>0</v>
      </c>
      <c r="P613">
        <v>0</v>
      </c>
      <c r="Q613">
        <v>0</v>
      </c>
      <c r="R613" t="s">
        <v>531</v>
      </c>
      <c r="S613" t="s">
        <v>531</v>
      </c>
      <c r="T613" t="s">
        <v>531</v>
      </c>
      <c r="U613" t="s">
        <v>531</v>
      </c>
      <c r="W613" s="429">
        <f t="shared" si="15"/>
        <v>0</v>
      </c>
      <c r="X613" s="429">
        <f t="shared" si="15"/>
        <v>0</v>
      </c>
      <c r="Y613" s="429">
        <f t="shared" si="15"/>
        <v>0</v>
      </c>
      <c r="Z613" s="429">
        <f t="shared" si="14"/>
        <v>0</v>
      </c>
      <c r="AA613" s="429" t="s">
        <v>1296</v>
      </c>
    </row>
    <row r="614" spans="1:27" x14ac:dyDescent="0.25">
      <c r="A614" t="s">
        <v>149</v>
      </c>
      <c r="B614" t="s">
        <v>1246</v>
      </c>
      <c r="C614" t="s">
        <v>1324</v>
      </c>
      <c r="D614" t="s">
        <v>1384</v>
      </c>
      <c r="E614" t="s">
        <v>1326</v>
      </c>
      <c r="F614" t="s">
        <v>1293</v>
      </c>
      <c r="G614" s="532">
        <v>35</v>
      </c>
      <c r="H614">
        <v>35025</v>
      </c>
      <c r="I614" t="s">
        <v>563</v>
      </c>
      <c r="J614" t="s">
        <v>1385</v>
      </c>
      <c r="K614" t="s">
        <v>1386</v>
      </c>
      <c r="L614">
        <v>0</v>
      </c>
      <c r="M614">
        <v>0.14000000000000001</v>
      </c>
      <c r="N614">
        <v>0</v>
      </c>
      <c r="O614">
        <v>0</v>
      </c>
      <c r="P614">
        <v>0</v>
      </c>
      <c r="Q614">
        <v>0</v>
      </c>
      <c r="R614" t="s">
        <v>531</v>
      </c>
      <c r="S614" t="s">
        <v>531</v>
      </c>
      <c r="T614" t="s">
        <v>531</v>
      </c>
      <c r="U614" t="s">
        <v>531</v>
      </c>
      <c r="W614" s="429">
        <f t="shared" si="15"/>
        <v>0</v>
      </c>
      <c r="X614" s="429">
        <f t="shared" si="15"/>
        <v>0</v>
      </c>
      <c r="Y614" s="429">
        <f t="shared" si="15"/>
        <v>0</v>
      </c>
      <c r="Z614" s="429">
        <f t="shared" si="14"/>
        <v>0</v>
      </c>
      <c r="AA614" s="429" t="s">
        <v>1296</v>
      </c>
    </row>
    <row r="615" spans="1:27" x14ac:dyDescent="0.25">
      <c r="A615" t="s">
        <v>149</v>
      </c>
      <c r="B615" t="s">
        <v>1246</v>
      </c>
      <c r="C615" t="s">
        <v>1324</v>
      </c>
      <c r="D615" t="s">
        <v>1384</v>
      </c>
      <c r="E615" t="s">
        <v>1326</v>
      </c>
      <c r="F615" t="s">
        <v>1293</v>
      </c>
      <c r="G615" s="532">
        <v>35</v>
      </c>
      <c r="H615">
        <v>35025</v>
      </c>
      <c r="I615" t="s">
        <v>563</v>
      </c>
      <c r="J615" t="s">
        <v>1385</v>
      </c>
      <c r="K615" t="s">
        <v>1386</v>
      </c>
      <c r="L615">
        <v>0</v>
      </c>
      <c r="M615">
        <v>2.2999999999999998</v>
      </c>
      <c r="N615">
        <v>0</v>
      </c>
      <c r="O615">
        <v>0</v>
      </c>
      <c r="P615">
        <v>0</v>
      </c>
      <c r="Q615">
        <v>0</v>
      </c>
      <c r="R615" t="s">
        <v>531</v>
      </c>
      <c r="S615" t="s">
        <v>531</v>
      </c>
      <c r="T615" t="s">
        <v>531</v>
      </c>
      <c r="U615" t="s">
        <v>531</v>
      </c>
      <c r="W615" s="429">
        <f t="shared" si="15"/>
        <v>0</v>
      </c>
      <c r="X615" s="429">
        <f t="shared" si="15"/>
        <v>0</v>
      </c>
      <c r="Y615" s="429">
        <f t="shared" si="15"/>
        <v>0</v>
      </c>
      <c r="Z615" s="429">
        <f t="shared" si="14"/>
        <v>0</v>
      </c>
      <c r="AA615" s="429" t="s">
        <v>1296</v>
      </c>
    </row>
    <row r="616" spans="1:27" x14ac:dyDescent="0.25">
      <c r="A616" t="s">
        <v>149</v>
      </c>
      <c r="B616" t="s">
        <v>1246</v>
      </c>
      <c r="C616" t="s">
        <v>1324</v>
      </c>
      <c r="D616" t="s">
        <v>1384</v>
      </c>
      <c r="E616" t="s">
        <v>1326</v>
      </c>
      <c r="F616" t="s">
        <v>1293</v>
      </c>
      <c r="G616" s="532">
        <v>35</v>
      </c>
      <c r="H616">
        <v>35025</v>
      </c>
      <c r="I616" t="s">
        <v>563</v>
      </c>
      <c r="J616" t="s">
        <v>1385</v>
      </c>
      <c r="K616" t="s">
        <v>1386</v>
      </c>
      <c r="L616">
        <v>16.2</v>
      </c>
      <c r="M616">
        <v>9.9</v>
      </c>
      <c r="N616">
        <v>7.3</v>
      </c>
      <c r="O616">
        <v>0</v>
      </c>
      <c r="P616">
        <v>0</v>
      </c>
      <c r="Q616">
        <v>0</v>
      </c>
      <c r="R616" t="s">
        <v>531</v>
      </c>
      <c r="S616" t="s">
        <v>531</v>
      </c>
      <c r="T616" t="s">
        <v>531</v>
      </c>
      <c r="U616" t="s">
        <v>531</v>
      </c>
      <c r="W616" s="429">
        <f t="shared" si="15"/>
        <v>0</v>
      </c>
      <c r="X616" s="429">
        <f t="shared" si="15"/>
        <v>0</v>
      </c>
      <c r="Y616" s="429">
        <f t="shared" si="15"/>
        <v>0</v>
      </c>
      <c r="Z616" s="429">
        <f t="shared" si="14"/>
        <v>0</v>
      </c>
      <c r="AA616" s="429" t="s">
        <v>1296</v>
      </c>
    </row>
    <row r="617" spans="1:27" x14ac:dyDescent="0.25">
      <c r="A617" t="s">
        <v>149</v>
      </c>
      <c r="B617" t="s">
        <v>1246</v>
      </c>
      <c r="C617" t="s">
        <v>1324</v>
      </c>
      <c r="D617" t="s">
        <v>1384</v>
      </c>
      <c r="E617" t="s">
        <v>1326</v>
      </c>
      <c r="F617" t="s">
        <v>1293</v>
      </c>
      <c r="G617" s="532">
        <v>35</v>
      </c>
      <c r="H617">
        <v>35025</v>
      </c>
      <c r="I617" t="s">
        <v>563</v>
      </c>
      <c r="J617" t="s">
        <v>1385</v>
      </c>
      <c r="K617" t="s">
        <v>1386</v>
      </c>
      <c r="L617">
        <v>19.399999999999999</v>
      </c>
      <c r="M617">
        <v>6</v>
      </c>
      <c r="N617">
        <v>24.6</v>
      </c>
      <c r="O617">
        <v>0.7</v>
      </c>
      <c r="P617">
        <v>0</v>
      </c>
      <c r="Q617">
        <v>0</v>
      </c>
      <c r="R617" t="s">
        <v>531</v>
      </c>
      <c r="S617" t="s">
        <v>531</v>
      </c>
      <c r="T617" t="s">
        <v>531</v>
      </c>
      <c r="U617" t="s">
        <v>531</v>
      </c>
      <c r="W617" s="429">
        <f t="shared" si="15"/>
        <v>0</v>
      </c>
      <c r="X617" s="429">
        <f t="shared" si="15"/>
        <v>0</v>
      </c>
      <c r="Y617" s="429">
        <f t="shared" si="15"/>
        <v>0</v>
      </c>
      <c r="Z617" s="429">
        <f t="shared" si="14"/>
        <v>0</v>
      </c>
      <c r="AA617" s="429" t="s">
        <v>1296</v>
      </c>
    </row>
    <row r="618" spans="1:27" x14ac:dyDescent="0.25">
      <c r="A618" t="s">
        <v>149</v>
      </c>
      <c r="B618" t="s">
        <v>1246</v>
      </c>
      <c r="C618" t="s">
        <v>1324</v>
      </c>
      <c r="D618" t="s">
        <v>1384</v>
      </c>
      <c r="E618" t="s">
        <v>1326</v>
      </c>
      <c r="F618" t="s">
        <v>1293</v>
      </c>
      <c r="G618" s="532">
        <v>35</v>
      </c>
      <c r="H618">
        <v>35025</v>
      </c>
      <c r="I618" t="s">
        <v>563</v>
      </c>
      <c r="J618" t="s">
        <v>1385</v>
      </c>
      <c r="K618" t="s">
        <v>1386</v>
      </c>
      <c r="L618">
        <v>0</v>
      </c>
      <c r="M618">
        <v>0.6</v>
      </c>
      <c r="N618">
        <v>0</v>
      </c>
      <c r="O618">
        <v>0</v>
      </c>
      <c r="P618">
        <v>0</v>
      </c>
      <c r="Q618">
        <v>0</v>
      </c>
      <c r="R618" t="s">
        <v>531</v>
      </c>
      <c r="S618" t="s">
        <v>531</v>
      </c>
      <c r="T618" t="s">
        <v>531</v>
      </c>
      <c r="U618" t="s">
        <v>531</v>
      </c>
      <c r="W618" s="429">
        <f t="shared" si="15"/>
        <v>0</v>
      </c>
      <c r="X618" s="429">
        <f t="shared" si="15"/>
        <v>0</v>
      </c>
      <c r="Y618" s="429">
        <f t="shared" si="15"/>
        <v>0</v>
      </c>
      <c r="Z618" s="429">
        <f t="shared" si="14"/>
        <v>0</v>
      </c>
      <c r="AA618" s="429" t="s">
        <v>1296</v>
      </c>
    </row>
    <row r="619" spans="1:27" x14ac:dyDescent="0.25">
      <c r="A619" t="s">
        <v>149</v>
      </c>
      <c r="B619" t="s">
        <v>1246</v>
      </c>
      <c r="C619" t="s">
        <v>1324</v>
      </c>
      <c r="D619" t="s">
        <v>1384</v>
      </c>
      <c r="E619" t="s">
        <v>1326</v>
      </c>
      <c r="F619" t="s">
        <v>1293</v>
      </c>
      <c r="G619" s="532">
        <v>35</v>
      </c>
      <c r="H619">
        <v>35025</v>
      </c>
      <c r="I619" t="s">
        <v>563</v>
      </c>
      <c r="J619" t="s">
        <v>1385</v>
      </c>
      <c r="K619" t="s">
        <v>1386</v>
      </c>
      <c r="L619">
        <v>0</v>
      </c>
      <c r="M619">
        <v>0.6</v>
      </c>
      <c r="N619">
        <v>0</v>
      </c>
      <c r="O619">
        <v>0</v>
      </c>
      <c r="P619">
        <v>0</v>
      </c>
      <c r="Q619">
        <v>0</v>
      </c>
      <c r="R619" t="s">
        <v>531</v>
      </c>
      <c r="S619" t="s">
        <v>531</v>
      </c>
      <c r="T619" t="s">
        <v>531</v>
      </c>
      <c r="U619" t="s">
        <v>531</v>
      </c>
      <c r="W619" s="429">
        <f t="shared" si="15"/>
        <v>0</v>
      </c>
      <c r="X619" s="429">
        <f t="shared" si="15"/>
        <v>0</v>
      </c>
      <c r="Y619" s="429">
        <f t="shared" si="15"/>
        <v>0</v>
      </c>
      <c r="Z619" s="429">
        <f t="shared" si="14"/>
        <v>0</v>
      </c>
      <c r="AA619" s="429" t="s">
        <v>1296</v>
      </c>
    </row>
    <row r="620" spans="1:27" x14ac:dyDescent="0.25">
      <c r="A620" t="s">
        <v>149</v>
      </c>
      <c r="B620" t="s">
        <v>1246</v>
      </c>
      <c r="C620" t="s">
        <v>1324</v>
      </c>
      <c r="D620" t="s">
        <v>1384</v>
      </c>
      <c r="E620" t="s">
        <v>1326</v>
      </c>
      <c r="F620" t="s">
        <v>1293</v>
      </c>
      <c r="G620" s="532">
        <v>35</v>
      </c>
      <c r="H620">
        <v>35025</v>
      </c>
      <c r="I620" t="s">
        <v>563</v>
      </c>
      <c r="J620" t="s">
        <v>1385</v>
      </c>
      <c r="K620" t="s">
        <v>1386</v>
      </c>
      <c r="L620">
        <v>19.399999999999999</v>
      </c>
      <c r="M620">
        <v>6</v>
      </c>
      <c r="N620">
        <v>24.6</v>
      </c>
      <c r="O620">
        <v>0.7</v>
      </c>
      <c r="P620">
        <v>0</v>
      </c>
      <c r="Q620">
        <v>0</v>
      </c>
      <c r="R620" t="s">
        <v>531</v>
      </c>
      <c r="S620" t="s">
        <v>531</v>
      </c>
      <c r="T620" t="s">
        <v>531</v>
      </c>
      <c r="U620" t="s">
        <v>531</v>
      </c>
      <c r="W620" s="429">
        <f t="shared" si="15"/>
        <v>0</v>
      </c>
      <c r="X620" s="429">
        <f t="shared" si="15"/>
        <v>0</v>
      </c>
      <c r="Y620" s="429">
        <f t="shared" si="15"/>
        <v>0</v>
      </c>
      <c r="Z620" s="429">
        <f t="shared" si="14"/>
        <v>0</v>
      </c>
      <c r="AA620" s="429" t="s">
        <v>1296</v>
      </c>
    </row>
    <row r="621" spans="1:27" x14ac:dyDescent="0.25">
      <c r="A621" t="s">
        <v>149</v>
      </c>
      <c r="B621" t="s">
        <v>1246</v>
      </c>
      <c r="C621" t="s">
        <v>1324</v>
      </c>
      <c r="D621" t="s">
        <v>1384</v>
      </c>
      <c r="E621" t="s">
        <v>1326</v>
      </c>
      <c r="F621" t="s">
        <v>1293</v>
      </c>
      <c r="G621" s="532">
        <v>35</v>
      </c>
      <c r="H621">
        <v>35025</v>
      </c>
      <c r="I621" t="s">
        <v>563</v>
      </c>
      <c r="J621" t="s">
        <v>1385</v>
      </c>
      <c r="K621" t="s">
        <v>1386</v>
      </c>
      <c r="L621">
        <v>0</v>
      </c>
      <c r="M621">
        <v>0.7</v>
      </c>
      <c r="N621">
        <v>0</v>
      </c>
      <c r="O621">
        <v>0</v>
      </c>
      <c r="P621">
        <v>0</v>
      </c>
      <c r="Q621">
        <v>0</v>
      </c>
      <c r="R621" t="s">
        <v>531</v>
      </c>
      <c r="S621" t="s">
        <v>531</v>
      </c>
      <c r="T621" t="s">
        <v>531</v>
      </c>
      <c r="U621" t="s">
        <v>531</v>
      </c>
      <c r="W621" s="429">
        <f t="shared" si="15"/>
        <v>0</v>
      </c>
      <c r="X621" s="429">
        <f t="shared" si="15"/>
        <v>0</v>
      </c>
      <c r="Y621" s="429">
        <f t="shared" si="15"/>
        <v>0</v>
      </c>
      <c r="Z621" s="429">
        <f t="shared" si="14"/>
        <v>0</v>
      </c>
      <c r="AA621" s="429" t="s">
        <v>1296</v>
      </c>
    </row>
    <row r="622" spans="1:27" x14ac:dyDescent="0.25">
      <c r="A622" t="s">
        <v>149</v>
      </c>
      <c r="B622" t="s">
        <v>1246</v>
      </c>
      <c r="C622" t="s">
        <v>1324</v>
      </c>
      <c r="D622" t="s">
        <v>1384</v>
      </c>
      <c r="E622" t="s">
        <v>1326</v>
      </c>
      <c r="F622" t="s">
        <v>1293</v>
      </c>
      <c r="G622" s="532">
        <v>35</v>
      </c>
      <c r="H622">
        <v>35025</v>
      </c>
      <c r="I622" t="s">
        <v>563</v>
      </c>
      <c r="J622" t="s">
        <v>1385</v>
      </c>
      <c r="K622" t="s">
        <v>1386</v>
      </c>
      <c r="L622">
        <v>0</v>
      </c>
      <c r="M622">
        <v>0</v>
      </c>
      <c r="N622">
        <v>3.3</v>
      </c>
      <c r="O622">
        <v>0</v>
      </c>
      <c r="P622">
        <v>0</v>
      </c>
      <c r="Q622">
        <v>0</v>
      </c>
      <c r="R622" t="s">
        <v>531</v>
      </c>
      <c r="S622" t="s">
        <v>531</v>
      </c>
      <c r="T622" t="s">
        <v>531</v>
      </c>
      <c r="U622" t="s">
        <v>531</v>
      </c>
      <c r="W622" s="429">
        <f t="shared" si="15"/>
        <v>0</v>
      </c>
      <c r="X622" s="429">
        <f t="shared" si="15"/>
        <v>0</v>
      </c>
      <c r="Y622" s="429">
        <f t="shared" si="15"/>
        <v>0</v>
      </c>
      <c r="Z622" s="429">
        <f t="shared" si="14"/>
        <v>0</v>
      </c>
      <c r="AA622" s="429" t="s">
        <v>1296</v>
      </c>
    </row>
    <row r="623" spans="1:27" x14ac:dyDescent="0.25">
      <c r="A623" t="s">
        <v>149</v>
      </c>
      <c r="B623" t="s">
        <v>1246</v>
      </c>
      <c r="C623" t="s">
        <v>1324</v>
      </c>
      <c r="D623" t="s">
        <v>1384</v>
      </c>
      <c r="E623" t="s">
        <v>1326</v>
      </c>
      <c r="F623" t="s">
        <v>1293</v>
      </c>
      <c r="G623" s="532">
        <v>35</v>
      </c>
      <c r="H623">
        <v>35025</v>
      </c>
      <c r="I623" t="s">
        <v>563</v>
      </c>
      <c r="J623" t="s">
        <v>1385</v>
      </c>
      <c r="K623" t="s">
        <v>1386</v>
      </c>
      <c r="L623">
        <v>0</v>
      </c>
      <c r="M623">
        <v>0</v>
      </c>
      <c r="N623">
        <v>4</v>
      </c>
      <c r="O623">
        <v>0</v>
      </c>
      <c r="P623">
        <v>0</v>
      </c>
      <c r="Q623">
        <v>0</v>
      </c>
      <c r="R623" t="s">
        <v>531</v>
      </c>
      <c r="S623" t="s">
        <v>531</v>
      </c>
      <c r="T623" t="s">
        <v>531</v>
      </c>
      <c r="U623" t="s">
        <v>531</v>
      </c>
      <c r="W623" s="429">
        <f t="shared" si="15"/>
        <v>0</v>
      </c>
      <c r="X623" s="429">
        <f t="shared" si="15"/>
        <v>0</v>
      </c>
      <c r="Y623" s="429">
        <f t="shared" si="15"/>
        <v>0</v>
      </c>
      <c r="Z623" s="429">
        <f t="shared" si="14"/>
        <v>0</v>
      </c>
      <c r="AA623" s="429" t="s">
        <v>1296</v>
      </c>
    </row>
    <row r="624" spans="1:27" x14ac:dyDescent="0.25">
      <c r="A624" t="s">
        <v>149</v>
      </c>
      <c r="B624" t="s">
        <v>1246</v>
      </c>
      <c r="C624" t="s">
        <v>1324</v>
      </c>
      <c r="D624" t="s">
        <v>1384</v>
      </c>
      <c r="E624" t="s">
        <v>1326</v>
      </c>
      <c r="F624" t="s">
        <v>1293</v>
      </c>
      <c r="G624" s="532">
        <v>35</v>
      </c>
      <c r="H624">
        <v>35025</v>
      </c>
      <c r="I624" t="s">
        <v>563</v>
      </c>
      <c r="J624" t="s">
        <v>1385</v>
      </c>
      <c r="K624" t="s">
        <v>1386</v>
      </c>
      <c r="L624">
        <v>1.8</v>
      </c>
      <c r="M624">
        <v>1.8</v>
      </c>
      <c r="N624">
        <v>1.5</v>
      </c>
      <c r="O624">
        <v>23.8</v>
      </c>
      <c r="P624">
        <v>0</v>
      </c>
      <c r="Q624">
        <v>0</v>
      </c>
      <c r="R624" t="s">
        <v>531</v>
      </c>
      <c r="S624" t="s">
        <v>531</v>
      </c>
      <c r="T624" t="s">
        <v>531</v>
      </c>
      <c r="U624" t="s">
        <v>531</v>
      </c>
      <c r="W624" s="429">
        <f t="shared" si="15"/>
        <v>0</v>
      </c>
      <c r="X624" s="429">
        <f t="shared" si="15"/>
        <v>0</v>
      </c>
      <c r="Y624" s="429">
        <f t="shared" si="15"/>
        <v>0</v>
      </c>
      <c r="Z624" s="429">
        <f t="shared" si="14"/>
        <v>0</v>
      </c>
      <c r="AA624" s="429" t="s">
        <v>1296</v>
      </c>
    </row>
    <row r="625" spans="1:27" x14ac:dyDescent="0.25">
      <c r="A625" t="s">
        <v>149</v>
      </c>
      <c r="B625" t="s">
        <v>1246</v>
      </c>
      <c r="C625" t="s">
        <v>1324</v>
      </c>
      <c r="D625" t="s">
        <v>1384</v>
      </c>
      <c r="E625" t="s">
        <v>1326</v>
      </c>
      <c r="F625" t="s">
        <v>1293</v>
      </c>
      <c r="G625" s="532">
        <v>35</v>
      </c>
      <c r="H625">
        <v>35025</v>
      </c>
      <c r="I625" t="s">
        <v>563</v>
      </c>
      <c r="J625" t="s">
        <v>1385</v>
      </c>
      <c r="K625" t="s">
        <v>1386</v>
      </c>
      <c r="L625">
        <v>0</v>
      </c>
      <c r="M625">
        <v>4.8</v>
      </c>
      <c r="N625">
        <v>0</v>
      </c>
      <c r="O625">
        <v>0</v>
      </c>
      <c r="P625">
        <v>0</v>
      </c>
      <c r="Q625">
        <v>0</v>
      </c>
      <c r="R625" t="s">
        <v>531</v>
      </c>
      <c r="S625" t="s">
        <v>531</v>
      </c>
      <c r="T625" t="s">
        <v>531</v>
      </c>
      <c r="U625" t="s">
        <v>531</v>
      </c>
      <c r="W625" s="429">
        <f t="shared" si="15"/>
        <v>0</v>
      </c>
      <c r="X625" s="429">
        <f t="shared" si="15"/>
        <v>0</v>
      </c>
      <c r="Y625" s="429">
        <f t="shared" si="15"/>
        <v>0</v>
      </c>
      <c r="Z625" s="429">
        <f t="shared" si="14"/>
        <v>0</v>
      </c>
      <c r="AA625" s="429" t="s">
        <v>1296</v>
      </c>
    </row>
    <row r="626" spans="1:27" x14ac:dyDescent="0.25">
      <c r="A626" t="s">
        <v>149</v>
      </c>
      <c r="B626" t="s">
        <v>1246</v>
      </c>
      <c r="C626" t="s">
        <v>1324</v>
      </c>
      <c r="D626" t="s">
        <v>1384</v>
      </c>
      <c r="E626" t="s">
        <v>1326</v>
      </c>
      <c r="F626" t="s">
        <v>1293</v>
      </c>
      <c r="G626" s="532">
        <v>35</v>
      </c>
      <c r="H626">
        <v>35025</v>
      </c>
      <c r="I626" t="s">
        <v>563</v>
      </c>
      <c r="J626" t="s">
        <v>1385</v>
      </c>
      <c r="K626" t="s">
        <v>1386</v>
      </c>
      <c r="L626">
        <v>0</v>
      </c>
      <c r="M626">
        <v>4.4000000000000004</v>
      </c>
      <c r="N626">
        <v>0</v>
      </c>
      <c r="O626">
        <v>0</v>
      </c>
      <c r="P626">
        <v>0</v>
      </c>
      <c r="Q626">
        <v>0</v>
      </c>
      <c r="R626" t="s">
        <v>531</v>
      </c>
      <c r="S626" t="s">
        <v>531</v>
      </c>
      <c r="T626" t="s">
        <v>531</v>
      </c>
      <c r="U626" t="s">
        <v>531</v>
      </c>
      <c r="W626" s="429">
        <f t="shared" si="15"/>
        <v>0</v>
      </c>
      <c r="X626" s="429">
        <f t="shared" si="15"/>
        <v>0</v>
      </c>
      <c r="Y626" s="429">
        <f t="shared" si="15"/>
        <v>0</v>
      </c>
      <c r="Z626" s="429">
        <f t="shared" si="14"/>
        <v>0</v>
      </c>
      <c r="AA626" s="429" t="s">
        <v>1296</v>
      </c>
    </row>
    <row r="627" spans="1:27" x14ac:dyDescent="0.25">
      <c r="A627" t="s">
        <v>149</v>
      </c>
      <c r="B627" t="s">
        <v>1246</v>
      </c>
      <c r="C627" t="s">
        <v>1324</v>
      </c>
      <c r="D627" t="s">
        <v>1384</v>
      </c>
      <c r="E627" t="s">
        <v>1326</v>
      </c>
      <c r="F627" t="s">
        <v>1293</v>
      </c>
      <c r="G627" s="532">
        <v>35</v>
      </c>
      <c r="H627">
        <v>35025</v>
      </c>
      <c r="I627" t="s">
        <v>563</v>
      </c>
      <c r="J627" t="s">
        <v>1385</v>
      </c>
      <c r="K627" t="s">
        <v>1386</v>
      </c>
      <c r="L627">
        <v>14.2</v>
      </c>
      <c r="M627">
        <v>0</v>
      </c>
      <c r="N627">
        <v>5.9</v>
      </c>
      <c r="O627">
        <v>0</v>
      </c>
      <c r="P627">
        <v>0</v>
      </c>
      <c r="Q627">
        <v>0</v>
      </c>
      <c r="R627" t="s">
        <v>531</v>
      </c>
      <c r="S627" t="s">
        <v>531</v>
      </c>
      <c r="T627" t="s">
        <v>531</v>
      </c>
      <c r="U627" t="s">
        <v>531</v>
      </c>
      <c r="W627" s="429">
        <f t="shared" si="15"/>
        <v>0</v>
      </c>
      <c r="X627" s="429">
        <f t="shared" si="15"/>
        <v>0</v>
      </c>
      <c r="Y627" s="429">
        <f t="shared" si="15"/>
        <v>0</v>
      </c>
      <c r="Z627" s="429">
        <f t="shared" si="14"/>
        <v>0</v>
      </c>
      <c r="AA627" s="429" t="s">
        <v>1296</v>
      </c>
    </row>
    <row r="628" spans="1:27" x14ac:dyDescent="0.25">
      <c r="A628" t="s">
        <v>149</v>
      </c>
      <c r="B628" t="s">
        <v>1246</v>
      </c>
      <c r="C628" t="s">
        <v>1324</v>
      </c>
      <c r="D628" t="s">
        <v>1384</v>
      </c>
      <c r="E628" t="s">
        <v>1326</v>
      </c>
      <c r="F628" t="s">
        <v>1293</v>
      </c>
      <c r="G628" s="532">
        <v>35</v>
      </c>
      <c r="H628">
        <v>35025</v>
      </c>
      <c r="I628" t="s">
        <v>563</v>
      </c>
      <c r="J628" t="s">
        <v>1385</v>
      </c>
      <c r="K628" t="s">
        <v>1386</v>
      </c>
      <c r="L628">
        <v>14.2</v>
      </c>
      <c r="M628">
        <v>0</v>
      </c>
      <c r="N628">
        <v>5.9</v>
      </c>
      <c r="O628">
        <v>0</v>
      </c>
      <c r="P628">
        <v>0</v>
      </c>
      <c r="Q628">
        <v>0</v>
      </c>
      <c r="R628" t="s">
        <v>531</v>
      </c>
      <c r="S628" t="s">
        <v>531</v>
      </c>
      <c r="T628" t="s">
        <v>531</v>
      </c>
      <c r="U628" t="s">
        <v>531</v>
      </c>
      <c r="W628" s="429">
        <f t="shared" si="15"/>
        <v>0</v>
      </c>
      <c r="X628" s="429">
        <f t="shared" si="15"/>
        <v>0</v>
      </c>
      <c r="Y628" s="429">
        <f t="shared" si="15"/>
        <v>0</v>
      </c>
      <c r="Z628" s="429">
        <f t="shared" si="14"/>
        <v>0</v>
      </c>
      <c r="AA628" s="429" t="s">
        <v>1296</v>
      </c>
    </row>
    <row r="629" spans="1:27" x14ac:dyDescent="0.25">
      <c r="A629" t="s">
        <v>149</v>
      </c>
      <c r="B629" t="s">
        <v>1246</v>
      </c>
      <c r="C629" t="s">
        <v>1324</v>
      </c>
      <c r="D629" t="s">
        <v>1384</v>
      </c>
      <c r="E629" t="s">
        <v>1326</v>
      </c>
      <c r="F629" t="s">
        <v>1293</v>
      </c>
      <c r="G629" s="532">
        <v>35</v>
      </c>
      <c r="H629">
        <v>35025</v>
      </c>
      <c r="I629" t="s">
        <v>563</v>
      </c>
      <c r="J629" t="s">
        <v>1385</v>
      </c>
      <c r="K629" t="s">
        <v>1386</v>
      </c>
      <c r="L629">
        <v>0</v>
      </c>
      <c r="M629">
        <v>4</v>
      </c>
      <c r="N629">
        <v>0</v>
      </c>
      <c r="O629">
        <v>0</v>
      </c>
      <c r="P629">
        <v>0</v>
      </c>
      <c r="Q629">
        <v>0</v>
      </c>
      <c r="R629" t="s">
        <v>531</v>
      </c>
      <c r="S629" t="s">
        <v>531</v>
      </c>
      <c r="T629" t="s">
        <v>531</v>
      </c>
      <c r="U629" t="s">
        <v>531</v>
      </c>
      <c r="W629" s="429">
        <f t="shared" si="15"/>
        <v>0</v>
      </c>
      <c r="X629" s="429">
        <f t="shared" si="15"/>
        <v>0</v>
      </c>
      <c r="Y629" s="429">
        <f t="shared" si="15"/>
        <v>0</v>
      </c>
      <c r="Z629" s="429">
        <f t="shared" si="14"/>
        <v>0</v>
      </c>
      <c r="AA629" s="429" t="s">
        <v>1296</v>
      </c>
    </row>
    <row r="630" spans="1:27" x14ac:dyDescent="0.25">
      <c r="A630" t="s">
        <v>149</v>
      </c>
      <c r="B630" t="s">
        <v>1246</v>
      </c>
      <c r="C630" t="s">
        <v>1324</v>
      </c>
      <c r="D630" t="s">
        <v>1384</v>
      </c>
      <c r="E630" t="s">
        <v>1326</v>
      </c>
      <c r="F630" t="s">
        <v>1293</v>
      </c>
      <c r="G630" s="532">
        <v>35</v>
      </c>
      <c r="H630">
        <v>35025</v>
      </c>
      <c r="I630" t="s">
        <v>563</v>
      </c>
      <c r="J630" t="s">
        <v>1385</v>
      </c>
      <c r="K630" t="s">
        <v>1386</v>
      </c>
      <c r="L630">
        <v>0</v>
      </c>
      <c r="M630">
        <v>3.7</v>
      </c>
      <c r="N630">
        <v>0</v>
      </c>
      <c r="O630">
        <v>0</v>
      </c>
      <c r="P630">
        <v>0</v>
      </c>
      <c r="Q630">
        <v>0</v>
      </c>
      <c r="R630" t="s">
        <v>531</v>
      </c>
      <c r="S630" t="s">
        <v>531</v>
      </c>
      <c r="T630" t="s">
        <v>531</v>
      </c>
      <c r="U630" t="s">
        <v>531</v>
      </c>
      <c r="W630" s="429">
        <f t="shared" si="15"/>
        <v>0</v>
      </c>
      <c r="X630" s="429">
        <f t="shared" si="15"/>
        <v>0</v>
      </c>
      <c r="Y630" s="429">
        <f t="shared" si="15"/>
        <v>0</v>
      </c>
      <c r="Z630" s="429">
        <f t="shared" si="14"/>
        <v>0</v>
      </c>
      <c r="AA630" s="429" t="s">
        <v>1296</v>
      </c>
    </row>
    <row r="631" spans="1:27" x14ac:dyDescent="0.25">
      <c r="A631" t="s">
        <v>149</v>
      </c>
      <c r="B631" t="s">
        <v>1246</v>
      </c>
      <c r="C631" t="s">
        <v>1324</v>
      </c>
      <c r="D631" t="s">
        <v>1384</v>
      </c>
      <c r="E631" t="s">
        <v>1326</v>
      </c>
      <c r="F631" t="s">
        <v>1293</v>
      </c>
      <c r="G631" s="532">
        <v>35</v>
      </c>
      <c r="H631">
        <v>35025</v>
      </c>
      <c r="I631" t="s">
        <v>563</v>
      </c>
      <c r="J631" t="s">
        <v>1385</v>
      </c>
      <c r="K631" t="s">
        <v>1386</v>
      </c>
      <c r="L631">
        <v>10</v>
      </c>
      <c r="M631">
        <v>10</v>
      </c>
      <c r="N631">
        <v>10</v>
      </c>
      <c r="O631">
        <v>0</v>
      </c>
      <c r="P631">
        <v>10</v>
      </c>
      <c r="Q631">
        <v>10</v>
      </c>
      <c r="R631" t="s">
        <v>531</v>
      </c>
      <c r="S631" t="s">
        <v>531</v>
      </c>
      <c r="T631" t="s">
        <v>531</v>
      </c>
      <c r="U631" t="s">
        <v>531</v>
      </c>
      <c r="W631" s="429">
        <f t="shared" si="15"/>
        <v>0</v>
      </c>
      <c r="X631" s="429">
        <f t="shared" si="15"/>
        <v>0</v>
      </c>
      <c r="Y631" s="429">
        <f t="shared" si="15"/>
        <v>0</v>
      </c>
      <c r="Z631" s="429">
        <f t="shared" si="14"/>
        <v>0</v>
      </c>
      <c r="AA631" s="429" t="s">
        <v>1296</v>
      </c>
    </row>
    <row r="632" spans="1:27" x14ac:dyDescent="0.25">
      <c r="A632" t="s">
        <v>149</v>
      </c>
      <c r="B632" t="s">
        <v>1246</v>
      </c>
      <c r="C632" t="s">
        <v>1324</v>
      </c>
      <c r="D632" t="s">
        <v>1384</v>
      </c>
      <c r="E632" t="s">
        <v>1326</v>
      </c>
      <c r="F632" t="s">
        <v>1293</v>
      </c>
      <c r="G632" s="532">
        <v>35</v>
      </c>
      <c r="H632">
        <v>35025</v>
      </c>
      <c r="I632" t="s">
        <v>563</v>
      </c>
      <c r="J632" t="s">
        <v>1385</v>
      </c>
      <c r="K632" t="s">
        <v>1386</v>
      </c>
      <c r="L632">
        <v>9.1999999999999993</v>
      </c>
      <c r="M632">
        <v>0.5</v>
      </c>
      <c r="N632">
        <v>7.8</v>
      </c>
      <c r="O632">
        <v>0</v>
      </c>
      <c r="P632">
        <v>0</v>
      </c>
      <c r="Q632">
        <v>0</v>
      </c>
      <c r="R632" t="s">
        <v>531</v>
      </c>
      <c r="S632" t="s">
        <v>531</v>
      </c>
      <c r="T632" t="s">
        <v>531</v>
      </c>
      <c r="U632" t="s">
        <v>531</v>
      </c>
      <c r="W632" s="429">
        <f t="shared" si="15"/>
        <v>0</v>
      </c>
      <c r="X632" s="429">
        <f t="shared" si="15"/>
        <v>0</v>
      </c>
      <c r="Y632" s="429">
        <f t="shared" si="15"/>
        <v>0</v>
      </c>
      <c r="Z632" s="429">
        <f t="shared" si="14"/>
        <v>0</v>
      </c>
      <c r="AA632" s="429" t="s">
        <v>1296</v>
      </c>
    </row>
    <row r="633" spans="1:27" x14ac:dyDescent="0.25">
      <c r="A633" t="s">
        <v>149</v>
      </c>
      <c r="B633" t="s">
        <v>1246</v>
      </c>
      <c r="C633" t="s">
        <v>1324</v>
      </c>
      <c r="D633" t="s">
        <v>1384</v>
      </c>
      <c r="E633" t="s">
        <v>1326</v>
      </c>
      <c r="F633" t="s">
        <v>1293</v>
      </c>
      <c r="G633" s="532">
        <v>35</v>
      </c>
      <c r="H633">
        <v>35025</v>
      </c>
      <c r="I633" t="s">
        <v>563</v>
      </c>
      <c r="J633" t="s">
        <v>1385</v>
      </c>
      <c r="K633" t="s">
        <v>1386</v>
      </c>
      <c r="L633">
        <v>1.4</v>
      </c>
      <c r="M633">
        <v>11.31</v>
      </c>
      <c r="N633">
        <v>7.6</v>
      </c>
      <c r="O633">
        <v>71.400000000000006</v>
      </c>
      <c r="P633">
        <v>0</v>
      </c>
      <c r="Q633">
        <v>0</v>
      </c>
      <c r="R633" t="s">
        <v>531</v>
      </c>
      <c r="S633" t="s">
        <v>531</v>
      </c>
      <c r="T633" t="s">
        <v>531</v>
      </c>
      <c r="U633" t="s">
        <v>531</v>
      </c>
      <c r="W633" s="429">
        <f t="shared" si="15"/>
        <v>0</v>
      </c>
      <c r="X633" s="429">
        <f t="shared" si="15"/>
        <v>0</v>
      </c>
      <c r="Y633" s="429">
        <f t="shared" si="15"/>
        <v>0</v>
      </c>
      <c r="Z633" s="429">
        <f t="shared" si="14"/>
        <v>0</v>
      </c>
      <c r="AA633" s="429" t="s">
        <v>1296</v>
      </c>
    </row>
    <row r="634" spans="1:27" x14ac:dyDescent="0.25">
      <c r="A634" t="s">
        <v>149</v>
      </c>
      <c r="B634" t="s">
        <v>1246</v>
      </c>
      <c r="C634" t="s">
        <v>1324</v>
      </c>
      <c r="D634" t="s">
        <v>1384</v>
      </c>
      <c r="E634" t="s">
        <v>1326</v>
      </c>
      <c r="F634" t="s">
        <v>1293</v>
      </c>
      <c r="G634" s="532">
        <v>35</v>
      </c>
      <c r="H634">
        <v>35025</v>
      </c>
      <c r="I634" t="s">
        <v>563</v>
      </c>
      <c r="J634" t="s">
        <v>1385</v>
      </c>
      <c r="K634" t="s">
        <v>1386</v>
      </c>
      <c r="L634">
        <v>3.29</v>
      </c>
      <c r="M634">
        <v>2.7</v>
      </c>
      <c r="N634">
        <v>17.91</v>
      </c>
      <c r="O634">
        <v>15.56</v>
      </c>
      <c r="P634">
        <v>0</v>
      </c>
      <c r="Q634">
        <v>0</v>
      </c>
      <c r="R634" t="s">
        <v>531</v>
      </c>
      <c r="S634" t="s">
        <v>531</v>
      </c>
      <c r="T634" t="s">
        <v>531</v>
      </c>
      <c r="U634" t="s">
        <v>531</v>
      </c>
      <c r="W634" s="429">
        <f t="shared" si="15"/>
        <v>0</v>
      </c>
      <c r="X634" s="429">
        <f t="shared" si="15"/>
        <v>0</v>
      </c>
      <c r="Y634" s="429">
        <f t="shared" si="15"/>
        <v>0</v>
      </c>
      <c r="Z634" s="429">
        <f t="shared" si="14"/>
        <v>0</v>
      </c>
      <c r="AA634" s="429" t="s">
        <v>1296</v>
      </c>
    </row>
    <row r="635" spans="1:27" x14ac:dyDescent="0.25">
      <c r="A635" t="s">
        <v>149</v>
      </c>
      <c r="B635" t="s">
        <v>1246</v>
      </c>
      <c r="C635" t="s">
        <v>1324</v>
      </c>
      <c r="D635" t="s">
        <v>1384</v>
      </c>
      <c r="E635" t="s">
        <v>1326</v>
      </c>
      <c r="F635" t="s">
        <v>1293</v>
      </c>
      <c r="G635" s="532">
        <v>35</v>
      </c>
      <c r="H635">
        <v>35025</v>
      </c>
      <c r="I635" t="s">
        <v>563</v>
      </c>
      <c r="J635" t="s">
        <v>1385</v>
      </c>
      <c r="K635" t="s">
        <v>1386</v>
      </c>
      <c r="L635">
        <v>0</v>
      </c>
      <c r="M635">
        <v>12.3</v>
      </c>
      <c r="N635">
        <v>0</v>
      </c>
      <c r="O635">
        <v>0</v>
      </c>
      <c r="P635">
        <v>0</v>
      </c>
      <c r="Q635">
        <v>0</v>
      </c>
      <c r="R635" t="s">
        <v>531</v>
      </c>
      <c r="S635" t="s">
        <v>531</v>
      </c>
      <c r="T635" t="s">
        <v>531</v>
      </c>
      <c r="U635" t="s">
        <v>531</v>
      </c>
      <c r="W635" s="429">
        <f t="shared" si="15"/>
        <v>0</v>
      </c>
      <c r="X635" s="429">
        <f t="shared" si="15"/>
        <v>0</v>
      </c>
      <c r="Y635" s="429">
        <f t="shared" si="15"/>
        <v>0</v>
      </c>
      <c r="Z635" s="429">
        <f t="shared" si="14"/>
        <v>0</v>
      </c>
      <c r="AA635" s="429" t="s">
        <v>1296</v>
      </c>
    </row>
    <row r="636" spans="1:27" x14ac:dyDescent="0.25">
      <c r="A636" t="s">
        <v>149</v>
      </c>
      <c r="B636" t="s">
        <v>1246</v>
      </c>
      <c r="C636" t="s">
        <v>1324</v>
      </c>
      <c r="D636" t="s">
        <v>1384</v>
      </c>
      <c r="E636" t="s">
        <v>1326</v>
      </c>
      <c r="F636" t="s">
        <v>1293</v>
      </c>
      <c r="G636" s="532">
        <v>35</v>
      </c>
      <c r="H636">
        <v>35025</v>
      </c>
      <c r="I636" t="s">
        <v>563</v>
      </c>
      <c r="J636" t="s">
        <v>1385</v>
      </c>
      <c r="K636" t="s">
        <v>1386</v>
      </c>
      <c r="L636">
        <v>0</v>
      </c>
      <c r="M636">
        <v>8.1</v>
      </c>
      <c r="N636">
        <v>0</v>
      </c>
      <c r="O636">
        <v>0</v>
      </c>
      <c r="P636">
        <v>0</v>
      </c>
      <c r="Q636">
        <v>0</v>
      </c>
      <c r="R636" t="s">
        <v>531</v>
      </c>
      <c r="S636" t="s">
        <v>531</v>
      </c>
      <c r="T636" t="s">
        <v>531</v>
      </c>
      <c r="U636" t="s">
        <v>531</v>
      </c>
      <c r="W636" s="429">
        <f t="shared" si="15"/>
        <v>0</v>
      </c>
      <c r="X636" s="429">
        <f t="shared" si="15"/>
        <v>0</v>
      </c>
      <c r="Y636" s="429">
        <f t="shared" si="15"/>
        <v>0</v>
      </c>
      <c r="Z636" s="429">
        <f t="shared" si="14"/>
        <v>0</v>
      </c>
      <c r="AA636" s="429" t="s">
        <v>1296</v>
      </c>
    </row>
    <row r="637" spans="1:27" x14ac:dyDescent="0.25">
      <c r="A637" t="s">
        <v>149</v>
      </c>
      <c r="B637" t="s">
        <v>1246</v>
      </c>
      <c r="C637" t="s">
        <v>1324</v>
      </c>
      <c r="D637" t="s">
        <v>1384</v>
      </c>
      <c r="E637" t="s">
        <v>1326</v>
      </c>
      <c r="F637" t="s">
        <v>1293</v>
      </c>
      <c r="G637" s="532">
        <v>35</v>
      </c>
      <c r="H637">
        <v>35025</v>
      </c>
      <c r="I637" t="s">
        <v>563</v>
      </c>
      <c r="J637" t="s">
        <v>1385</v>
      </c>
      <c r="K637" t="s">
        <v>1386</v>
      </c>
      <c r="L637">
        <v>51.8</v>
      </c>
      <c r="M637">
        <v>12.9</v>
      </c>
      <c r="N637">
        <v>38.799999999999997</v>
      </c>
      <c r="O637">
        <v>0.03</v>
      </c>
      <c r="P637">
        <v>0.43</v>
      </c>
      <c r="Q637">
        <v>0.43</v>
      </c>
      <c r="R637" t="s">
        <v>531</v>
      </c>
      <c r="S637" t="s">
        <v>531</v>
      </c>
      <c r="T637" t="s">
        <v>531</v>
      </c>
      <c r="U637" t="s">
        <v>531</v>
      </c>
      <c r="W637" s="429">
        <f t="shared" si="15"/>
        <v>0</v>
      </c>
      <c r="X637" s="429">
        <f t="shared" si="15"/>
        <v>0</v>
      </c>
      <c r="Y637" s="429">
        <f t="shared" si="15"/>
        <v>0</v>
      </c>
      <c r="Z637" s="429">
        <f t="shared" si="14"/>
        <v>0</v>
      </c>
      <c r="AA637" s="429" t="s">
        <v>1296</v>
      </c>
    </row>
    <row r="638" spans="1:27" x14ac:dyDescent="0.25">
      <c r="A638" t="s">
        <v>149</v>
      </c>
      <c r="B638" t="s">
        <v>1246</v>
      </c>
      <c r="C638" t="s">
        <v>1324</v>
      </c>
      <c r="D638" t="s">
        <v>1384</v>
      </c>
      <c r="E638" t="s">
        <v>1326</v>
      </c>
      <c r="F638" t="s">
        <v>1293</v>
      </c>
      <c r="G638" s="532">
        <v>35</v>
      </c>
      <c r="H638">
        <v>35025</v>
      </c>
      <c r="I638" t="s">
        <v>563</v>
      </c>
      <c r="J638" t="s">
        <v>1385</v>
      </c>
      <c r="K638" t="s">
        <v>1386</v>
      </c>
      <c r="L638">
        <v>0</v>
      </c>
      <c r="M638">
        <v>1.2</v>
      </c>
      <c r="N638">
        <v>0</v>
      </c>
      <c r="O638">
        <v>0</v>
      </c>
      <c r="P638">
        <v>0</v>
      </c>
      <c r="Q638">
        <v>0</v>
      </c>
      <c r="R638" t="s">
        <v>531</v>
      </c>
      <c r="S638" t="s">
        <v>531</v>
      </c>
      <c r="T638" t="s">
        <v>531</v>
      </c>
      <c r="U638" t="s">
        <v>531</v>
      </c>
      <c r="W638" s="429">
        <f t="shared" si="15"/>
        <v>0</v>
      </c>
      <c r="X638" s="429">
        <f t="shared" si="15"/>
        <v>0</v>
      </c>
      <c r="Y638" s="429">
        <f t="shared" si="15"/>
        <v>0</v>
      </c>
      <c r="Z638" s="429">
        <f t="shared" si="14"/>
        <v>0</v>
      </c>
      <c r="AA638" s="429" t="s">
        <v>1296</v>
      </c>
    </row>
    <row r="639" spans="1:27" x14ac:dyDescent="0.25">
      <c r="A639" t="s">
        <v>149</v>
      </c>
      <c r="B639" t="s">
        <v>1246</v>
      </c>
      <c r="C639" t="s">
        <v>1324</v>
      </c>
      <c r="D639" t="s">
        <v>1384</v>
      </c>
      <c r="E639" t="s">
        <v>1326</v>
      </c>
      <c r="F639" t="s">
        <v>1293</v>
      </c>
      <c r="G639" s="532">
        <v>35</v>
      </c>
      <c r="H639">
        <v>35025</v>
      </c>
      <c r="I639" t="s">
        <v>563</v>
      </c>
      <c r="J639" t="s">
        <v>1385</v>
      </c>
      <c r="K639" t="s">
        <v>1386</v>
      </c>
      <c r="L639">
        <v>13.3</v>
      </c>
      <c r="M639">
        <v>9.3000000000000007</v>
      </c>
      <c r="N639">
        <v>26.7</v>
      </c>
      <c r="O639">
        <v>0</v>
      </c>
      <c r="P639">
        <v>0</v>
      </c>
      <c r="Q639">
        <v>0</v>
      </c>
      <c r="R639" t="s">
        <v>531</v>
      </c>
      <c r="S639" t="s">
        <v>531</v>
      </c>
      <c r="T639" t="s">
        <v>531</v>
      </c>
      <c r="U639" t="s">
        <v>531</v>
      </c>
      <c r="W639" s="429">
        <f t="shared" si="15"/>
        <v>0</v>
      </c>
      <c r="X639" s="429">
        <f t="shared" si="15"/>
        <v>0</v>
      </c>
      <c r="Y639" s="429">
        <f t="shared" si="15"/>
        <v>0</v>
      </c>
      <c r="Z639" s="429">
        <f t="shared" si="14"/>
        <v>0</v>
      </c>
      <c r="AA639" s="429" t="s">
        <v>1296</v>
      </c>
    </row>
    <row r="640" spans="1:27" x14ac:dyDescent="0.25">
      <c r="A640" t="s">
        <v>149</v>
      </c>
      <c r="B640" t="s">
        <v>1246</v>
      </c>
      <c r="C640" t="s">
        <v>1324</v>
      </c>
      <c r="D640" t="s">
        <v>1384</v>
      </c>
      <c r="E640" t="s">
        <v>1326</v>
      </c>
      <c r="F640" t="s">
        <v>1293</v>
      </c>
      <c r="G640" s="532">
        <v>35</v>
      </c>
      <c r="H640">
        <v>35025</v>
      </c>
      <c r="I640" t="s">
        <v>563</v>
      </c>
      <c r="J640" t="s">
        <v>1385</v>
      </c>
      <c r="K640" t="s">
        <v>1386</v>
      </c>
      <c r="L640">
        <v>0.54</v>
      </c>
      <c r="M640">
        <v>0.03</v>
      </c>
      <c r="N640">
        <v>0.45</v>
      </c>
      <c r="O640">
        <v>0</v>
      </c>
      <c r="P640">
        <v>0</v>
      </c>
      <c r="Q640">
        <v>0</v>
      </c>
      <c r="R640" t="s">
        <v>531</v>
      </c>
      <c r="S640" t="s">
        <v>531</v>
      </c>
      <c r="T640" t="s">
        <v>531</v>
      </c>
      <c r="U640" t="s">
        <v>531</v>
      </c>
      <c r="W640" s="429">
        <f t="shared" si="15"/>
        <v>0</v>
      </c>
      <c r="X640" s="429">
        <f t="shared" si="15"/>
        <v>0</v>
      </c>
      <c r="Y640" s="429">
        <f t="shared" si="15"/>
        <v>0</v>
      </c>
      <c r="Z640" s="429">
        <f t="shared" si="14"/>
        <v>0</v>
      </c>
      <c r="AA640" s="429" t="s">
        <v>1296</v>
      </c>
    </row>
    <row r="641" spans="1:27" x14ac:dyDescent="0.25">
      <c r="A641" t="s">
        <v>149</v>
      </c>
      <c r="B641" t="s">
        <v>1246</v>
      </c>
      <c r="C641" t="s">
        <v>1324</v>
      </c>
      <c r="D641" t="s">
        <v>1384</v>
      </c>
      <c r="E641" t="s">
        <v>1326</v>
      </c>
      <c r="F641" t="s">
        <v>1293</v>
      </c>
      <c r="G641" s="532">
        <v>35</v>
      </c>
      <c r="H641">
        <v>35025</v>
      </c>
      <c r="I641" t="s">
        <v>563</v>
      </c>
      <c r="J641" t="s">
        <v>1385</v>
      </c>
      <c r="K641" t="s">
        <v>1386</v>
      </c>
      <c r="L641">
        <v>0</v>
      </c>
      <c r="M641">
        <v>2.63</v>
      </c>
      <c r="N641">
        <v>0</v>
      </c>
      <c r="O641">
        <v>0</v>
      </c>
      <c r="P641">
        <v>0</v>
      </c>
      <c r="Q641">
        <v>0</v>
      </c>
      <c r="R641" t="s">
        <v>531</v>
      </c>
      <c r="S641" t="s">
        <v>531</v>
      </c>
      <c r="T641" t="s">
        <v>531</v>
      </c>
      <c r="U641" t="s">
        <v>531</v>
      </c>
      <c r="W641" s="429">
        <f t="shared" si="15"/>
        <v>0</v>
      </c>
      <c r="X641" s="429">
        <f t="shared" si="15"/>
        <v>0</v>
      </c>
      <c r="Y641" s="429">
        <f t="shared" si="15"/>
        <v>0</v>
      </c>
      <c r="Z641" s="429">
        <f t="shared" si="14"/>
        <v>0</v>
      </c>
      <c r="AA641" s="429" t="s">
        <v>1296</v>
      </c>
    </row>
    <row r="642" spans="1:27" x14ac:dyDescent="0.25">
      <c r="A642" t="s">
        <v>149</v>
      </c>
      <c r="B642" t="s">
        <v>1246</v>
      </c>
      <c r="C642" t="s">
        <v>1324</v>
      </c>
      <c r="D642" t="s">
        <v>1384</v>
      </c>
      <c r="E642" t="s">
        <v>1326</v>
      </c>
      <c r="F642" t="s">
        <v>1293</v>
      </c>
      <c r="G642" s="532">
        <v>35</v>
      </c>
      <c r="H642">
        <v>35025</v>
      </c>
      <c r="I642" t="s">
        <v>563</v>
      </c>
      <c r="J642" t="s">
        <v>1385</v>
      </c>
      <c r="K642" t="s">
        <v>1386</v>
      </c>
      <c r="L642">
        <v>0</v>
      </c>
      <c r="M642">
        <v>0</v>
      </c>
      <c r="N642">
        <v>0</v>
      </c>
      <c r="O642">
        <v>0</v>
      </c>
      <c r="P642">
        <v>0</v>
      </c>
      <c r="Q642">
        <v>0</v>
      </c>
      <c r="R642" t="s">
        <v>531</v>
      </c>
      <c r="S642" t="s">
        <v>531</v>
      </c>
      <c r="T642" t="s">
        <v>531</v>
      </c>
      <c r="U642" t="s">
        <v>531</v>
      </c>
      <c r="W642" s="429">
        <f t="shared" si="15"/>
        <v>0</v>
      </c>
      <c r="X642" s="429">
        <f t="shared" si="15"/>
        <v>0</v>
      </c>
      <c r="Y642" s="429">
        <f t="shared" si="15"/>
        <v>0</v>
      </c>
      <c r="Z642" s="429">
        <f t="shared" si="14"/>
        <v>0</v>
      </c>
      <c r="AA642" s="429" t="s">
        <v>1296</v>
      </c>
    </row>
    <row r="643" spans="1:27" x14ac:dyDescent="0.25">
      <c r="A643" t="s">
        <v>149</v>
      </c>
      <c r="B643" t="s">
        <v>1246</v>
      </c>
      <c r="C643" t="s">
        <v>1324</v>
      </c>
      <c r="D643" t="s">
        <v>1384</v>
      </c>
      <c r="E643" t="s">
        <v>1326</v>
      </c>
      <c r="F643" t="s">
        <v>1293</v>
      </c>
      <c r="G643" s="532">
        <v>35</v>
      </c>
      <c r="H643">
        <v>35025</v>
      </c>
      <c r="I643" t="s">
        <v>563</v>
      </c>
      <c r="J643" t="s">
        <v>1385</v>
      </c>
      <c r="K643" t="s">
        <v>1386</v>
      </c>
      <c r="L643">
        <v>0</v>
      </c>
      <c r="M643">
        <v>0.01</v>
      </c>
      <c r="N643">
        <v>0</v>
      </c>
      <c r="O643">
        <v>0</v>
      </c>
      <c r="P643">
        <v>0</v>
      </c>
      <c r="Q643">
        <v>0</v>
      </c>
      <c r="R643" t="s">
        <v>531</v>
      </c>
      <c r="S643" t="s">
        <v>531</v>
      </c>
      <c r="T643" t="s">
        <v>531</v>
      </c>
      <c r="U643" t="s">
        <v>531</v>
      </c>
      <c r="W643" s="429">
        <f t="shared" si="15"/>
        <v>0</v>
      </c>
      <c r="X643" s="429">
        <f t="shared" si="15"/>
        <v>0</v>
      </c>
      <c r="Y643" s="429">
        <f t="shared" si="15"/>
        <v>0</v>
      </c>
      <c r="Z643" s="429">
        <f t="shared" si="14"/>
        <v>0</v>
      </c>
      <c r="AA643" s="429" t="s">
        <v>1296</v>
      </c>
    </row>
    <row r="644" spans="1:27" x14ac:dyDescent="0.25">
      <c r="A644" t="s">
        <v>149</v>
      </c>
      <c r="B644" t="s">
        <v>1246</v>
      </c>
      <c r="C644" t="s">
        <v>1324</v>
      </c>
      <c r="D644" t="s">
        <v>1384</v>
      </c>
      <c r="E644" t="s">
        <v>1326</v>
      </c>
      <c r="F644" t="s">
        <v>1293</v>
      </c>
      <c r="G644" s="532">
        <v>35</v>
      </c>
      <c r="H644">
        <v>35025</v>
      </c>
      <c r="I644" t="s">
        <v>563</v>
      </c>
      <c r="J644" t="s">
        <v>1385</v>
      </c>
      <c r="K644" t="s">
        <v>1386</v>
      </c>
      <c r="L644">
        <v>0</v>
      </c>
      <c r="M644">
        <v>7.1</v>
      </c>
      <c r="N644">
        <v>0</v>
      </c>
      <c r="O644">
        <v>0</v>
      </c>
      <c r="P644">
        <v>0</v>
      </c>
      <c r="Q644">
        <v>0</v>
      </c>
      <c r="R644" t="s">
        <v>531</v>
      </c>
      <c r="S644" t="s">
        <v>531</v>
      </c>
      <c r="T644" t="s">
        <v>531</v>
      </c>
      <c r="U644" t="s">
        <v>531</v>
      </c>
      <c r="W644" s="429">
        <f t="shared" si="15"/>
        <v>0</v>
      </c>
      <c r="X644" s="429">
        <f t="shared" si="15"/>
        <v>0</v>
      </c>
      <c r="Y644" s="429">
        <f t="shared" si="15"/>
        <v>0</v>
      </c>
      <c r="Z644" s="429">
        <f t="shared" si="14"/>
        <v>0</v>
      </c>
      <c r="AA644" s="429" t="s">
        <v>1296</v>
      </c>
    </row>
    <row r="645" spans="1:27" x14ac:dyDescent="0.25">
      <c r="A645" t="s">
        <v>149</v>
      </c>
      <c r="B645" t="s">
        <v>1246</v>
      </c>
      <c r="C645" t="s">
        <v>1324</v>
      </c>
      <c r="D645" t="s">
        <v>1384</v>
      </c>
      <c r="E645" t="s">
        <v>1326</v>
      </c>
      <c r="F645" t="s">
        <v>1293</v>
      </c>
      <c r="G645" s="532">
        <v>35</v>
      </c>
      <c r="H645">
        <v>35025</v>
      </c>
      <c r="I645" t="s">
        <v>563</v>
      </c>
      <c r="J645" t="s">
        <v>1385</v>
      </c>
      <c r="K645" t="s">
        <v>1386</v>
      </c>
      <c r="L645">
        <v>0</v>
      </c>
      <c r="M645">
        <v>10</v>
      </c>
      <c r="N645">
        <v>0</v>
      </c>
      <c r="O645">
        <v>0</v>
      </c>
      <c r="P645">
        <v>0</v>
      </c>
      <c r="Q645">
        <v>0</v>
      </c>
      <c r="R645" t="s">
        <v>531</v>
      </c>
      <c r="S645" t="s">
        <v>531</v>
      </c>
      <c r="T645" t="s">
        <v>531</v>
      </c>
      <c r="U645" t="s">
        <v>531</v>
      </c>
      <c r="W645" s="429">
        <f t="shared" si="15"/>
        <v>0</v>
      </c>
      <c r="X645" s="429">
        <f t="shared" si="15"/>
        <v>0</v>
      </c>
      <c r="Y645" s="429">
        <f t="shared" si="15"/>
        <v>0</v>
      </c>
      <c r="Z645" s="429">
        <f t="shared" si="14"/>
        <v>0</v>
      </c>
      <c r="AA645" s="429" t="s">
        <v>1296</v>
      </c>
    </row>
    <row r="646" spans="1:27" x14ac:dyDescent="0.25">
      <c r="A646" t="s">
        <v>149</v>
      </c>
      <c r="B646" t="s">
        <v>1246</v>
      </c>
      <c r="C646" t="s">
        <v>1324</v>
      </c>
      <c r="D646" t="s">
        <v>1384</v>
      </c>
      <c r="E646" t="s">
        <v>1326</v>
      </c>
      <c r="F646" t="s">
        <v>1293</v>
      </c>
      <c r="G646" s="532">
        <v>35</v>
      </c>
      <c r="H646">
        <v>35025</v>
      </c>
      <c r="I646" t="s">
        <v>563</v>
      </c>
      <c r="J646" t="s">
        <v>1385</v>
      </c>
      <c r="K646" t="s">
        <v>1386</v>
      </c>
      <c r="L646">
        <v>0</v>
      </c>
      <c r="M646">
        <v>0</v>
      </c>
      <c r="N646">
        <v>0</v>
      </c>
      <c r="O646">
        <v>0</v>
      </c>
      <c r="P646">
        <v>0.05</v>
      </c>
      <c r="Q646">
        <v>0.05</v>
      </c>
      <c r="R646" t="s">
        <v>531</v>
      </c>
      <c r="S646" t="s">
        <v>531</v>
      </c>
      <c r="T646" t="s">
        <v>531</v>
      </c>
      <c r="U646" t="s">
        <v>531</v>
      </c>
      <c r="W646" s="429">
        <f t="shared" si="15"/>
        <v>0</v>
      </c>
      <c r="X646" s="429">
        <f t="shared" si="15"/>
        <v>0</v>
      </c>
      <c r="Y646" s="429">
        <f t="shared" si="15"/>
        <v>0</v>
      </c>
      <c r="Z646" s="429">
        <f t="shared" si="14"/>
        <v>0</v>
      </c>
      <c r="AA646" s="429" t="s">
        <v>1296</v>
      </c>
    </row>
    <row r="647" spans="1:27" x14ac:dyDescent="0.25">
      <c r="A647" t="s">
        <v>149</v>
      </c>
      <c r="B647" t="s">
        <v>1246</v>
      </c>
      <c r="C647" t="s">
        <v>1324</v>
      </c>
      <c r="D647" t="s">
        <v>1384</v>
      </c>
      <c r="E647" t="s">
        <v>1326</v>
      </c>
      <c r="F647" t="s">
        <v>1293</v>
      </c>
      <c r="G647" s="532">
        <v>35</v>
      </c>
      <c r="H647">
        <v>35025</v>
      </c>
      <c r="I647" t="s">
        <v>563</v>
      </c>
      <c r="J647" t="s">
        <v>1385</v>
      </c>
      <c r="K647" t="s">
        <v>1386</v>
      </c>
      <c r="L647">
        <v>0</v>
      </c>
      <c r="M647">
        <v>0.5</v>
      </c>
      <c r="N647">
        <v>0</v>
      </c>
      <c r="O647">
        <v>0</v>
      </c>
      <c r="P647">
        <v>0</v>
      </c>
      <c r="Q647">
        <v>0</v>
      </c>
      <c r="R647" t="s">
        <v>531</v>
      </c>
      <c r="S647" t="s">
        <v>531</v>
      </c>
      <c r="T647" t="s">
        <v>531</v>
      </c>
      <c r="U647" t="s">
        <v>531</v>
      </c>
      <c r="W647" s="429">
        <f t="shared" si="15"/>
        <v>0</v>
      </c>
      <c r="X647" s="429">
        <f t="shared" si="15"/>
        <v>0</v>
      </c>
      <c r="Y647" s="429">
        <f t="shared" si="15"/>
        <v>0</v>
      </c>
      <c r="Z647" s="429">
        <f t="shared" si="14"/>
        <v>0</v>
      </c>
      <c r="AA647" s="429" t="s">
        <v>1296</v>
      </c>
    </row>
    <row r="648" spans="1:27" x14ac:dyDescent="0.25">
      <c r="A648" t="s">
        <v>149</v>
      </c>
      <c r="B648" t="s">
        <v>1246</v>
      </c>
      <c r="C648" t="s">
        <v>1324</v>
      </c>
      <c r="D648" t="s">
        <v>1384</v>
      </c>
      <c r="E648" t="s">
        <v>1326</v>
      </c>
      <c r="F648" t="s">
        <v>1293</v>
      </c>
      <c r="G648" s="532">
        <v>35</v>
      </c>
      <c r="H648">
        <v>35025</v>
      </c>
      <c r="I648" t="s">
        <v>563</v>
      </c>
      <c r="J648" t="s">
        <v>1385</v>
      </c>
      <c r="K648" t="s">
        <v>1386</v>
      </c>
      <c r="L648">
        <v>0</v>
      </c>
      <c r="M648">
        <v>7</v>
      </c>
      <c r="N648">
        <v>0</v>
      </c>
      <c r="O648">
        <v>0</v>
      </c>
      <c r="P648">
        <v>0</v>
      </c>
      <c r="Q648">
        <v>0</v>
      </c>
      <c r="R648" t="s">
        <v>531</v>
      </c>
      <c r="S648" t="s">
        <v>531</v>
      </c>
      <c r="T648" t="s">
        <v>531</v>
      </c>
      <c r="U648" t="s">
        <v>531</v>
      </c>
      <c r="W648" s="429">
        <f t="shared" si="15"/>
        <v>0</v>
      </c>
      <c r="X648" s="429">
        <f t="shared" si="15"/>
        <v>0</v>
      </c>
      <c r="Y648" s="429">
        <f t="shared" si="15"/>
        <v>0</v>
      </c>
      <c r="Z648" s="429">
        <f t="shared" si="14"/>
        <v>0</v>
      </c>
      <c r="AA648" s="429" t="s">
        <v>1296</v>
      </c>
    </row>
    <row r="649" spans="1:27" x14ac:dyDescent="0.25">
      <c r="A649" t="s">
        <v>149</v>
      </c>
      <c r="B649" t="s">
        <v>1246</v>
      </c>
      <c r="C649" t="s">
        <v>1324</v>
      </c>
      <c r="D649" t="s">
        <v>1384</v>
      </c>
      <c r="E649" t="s">
        <v>1326</v>
      </c>
      <c r="F649" t="s">
        <v>1293</v>
      </c>
      <c r="G649" s="532">
        <v>35</v>
      </c>
      <c r="H649">
        <v>35025</v>
      </c>
      <c r="I649" t="s">
        <v>563</v>
      </c>
      <c r="J649" t="s">
        <v>1385</v>
      </c>
      <c r="K649" t="s">
        <v>1386</v>
      </c>
      <c r="L649">
        <v>15.4</v>
      </c>
      <c r="M649">
        <v>7.7</v>
      </c>
      <c r="N649">
        <v>23.2</v>
      </c>
      <c r="O649">
        <v>0</v>
      </c>
      <c r="P649">
        <v>0.5</v>
      </c>
      <c r="Q649">
        <v>0.5</v>
      </c>
      <c r="R649" t="s">
        <v>531</v>
      </c>
      <c r="S649" t="s">
        <v>531</v>
      </c>
      <c r="T649" t="s">
        <v>531</v>
      </c>
      <c r="U649" t="s">
        <v>531</v>
      </c>
      <c r="W649" s="429">
        <f t="shared" si="15"/>
        <v>0</v>
      </c>
      <c r="X649" s="429">
        <f t="shared" si="15"/>
        <v>0</v>
      </c>
      <c r="Y649" s="429">
        <f t="shared" si="15"/>
        <v>0</v>
      </c>
      <c r="Z649" s="429">
        <f t="shared" si="14"/>
        <v>0</v>
      </c>
      <c r="AA649" s="429" t="s">
        <v>1296</v>
      </c>
    </row>
    <row r="650" spans="1:27" x14ac:dyDescent="0.25">
      <c r="A650" t="s">
        <v>149</v>
      </c>
      <c r="B650" t="s">
        <v>1246</v>
      </c>
      <c r="C650" t="s">
        <v>1324</v>
      </c>
      <c r="D650" t="s">
        <v>1384</v>
      </c>
      <c r="E650" t="s">
        <v>1326</v>
      </c>
      <c r="F650" t="s">
        <v>1293</v>
      </c>
      <c r="G650" s="532">
        <v>35</v>
      </c>
      <c r="H650">
        <v>35025</v>
      </c>
      <c r="I650" t="s">
        <v>563</v>
      </c>
      <c r="J650" t="s">
        <v>1385</v>
      </c>
      <c r="K650" t="s">
        <v>1386</v>
      </c>
      <c r="L650">
        <v>18.3</v>
      </c>
      <c r="M650">
        <v>9.1</v>
      </c>
      <c r="N650">
        <v>27.4</v>
      </c>
      <c r="O650">
        <v>0</v>
      </c>
      <c r="P650">
        <v>0</v>
      </c>
      <c r="Q650">
        <v>0</v>
      </c>
      <c r="R650" t="s">
        <v>531</v>
      </c>
      <c r="S650" t="s">
        <v>531</v>
      </c>
      <c r="T650" t="s">
        <v>531</v>
      </c>
      <c r="U650" t="s">
        <v>531</v>
      </c>
      <c r="W650" s="429">
        <f t="shared" si="15"/>
        <v>0</v>
      </c>
      <c r="X650" s="429">
        <f t="shared" si="15"/>
        <v>0</v>
      </c>
      <c r="Y650" s="429">
        <f t="shared" si="15"/>
        <v>0</v>
      </c>
      <c r="Z650" s="429">
        <f t="shared" si="14"/>
        <v>0</v>
      </c>
      <c r="AA650" s="429" t="s">
        <v>1296</v>
      </c>
    </row>
    <row r="651" spans="1:27" x14ac:dyDescent="0.25">
      <c r="A651" t="s">
        <v>149</v>
      </c>
      <c r="B651" t="s">
        <v>1246</v>
      </c>
      <c r="C651" t="s">
        <v>1324</v>
      </c>
      <c r="D651" t="s">
        <v>1384</v>
      </c>
      <c r="E651" t="s">
        <v>1326</v>
      </c>
      <c r="F651" t="s">
        <v>1293</v>
      </c>
      <c r="G651" s="532">
        <v>35</v>
      </c>
      <c r="H651">
        <v>35025</v>
      </c>
      <c r="I651" t="s">
        <v>563</v>
      </c>
      <c r="J651" t="s">
        <v>1385</v>
      </c>
      <c r="K651" t="s">
        <v>1386</v>
      </c>
      <c r="L651">
        <v>0</v>
      </c>
      <c r="M651">
        <v>6.28</v>
      </c>
      <c r="N651">
        <v>0</v>
      </c>
      <c r="O651">
        <v>0</v>
      </c>
      <c r="P651">
        <v>0</v>
      </c>
      <c r="Q651">
        <v>0</v>
      </c>
      <c r="R651" t="s">
        <v>531</v>
      </c>
      <c r="S651" t="s">
        <v>531</v>
      </c>
      <c r="T651" t="s">
        <v>531</v>
      </c>
      <c r="U651" t="s">
        <v>531</v>
      </c>
      <c r="W651" s="429">
        <f t="shared" si="15"/>
        <v>0</v>
      </c>
      <c r="X651" s="429">
        <f t="shared" si="15"/>
        <v>0</v>
      </c>
      <c r="Y651" s="429">
        <f t="shared" si="15"/>
        <v>0</v>
      </c>
      <c r="Z651" s="429">
        <f t="shared" si="14"/>
        <v>0</v>
      </c>
      <c r="AA651" s="429" t="s">
        <v>1296</v>
      </c>
    </row>
    <row r="652" spans="1:27" x14ac:dyDescent="0.25">
      <c r="A652" t="s">
        <v>149</v>
      </c>
      <c r="B652" t="s">
        <v>1246</v>
      </c>
      <c r="C652" t="s">
        <v>1324</v>
      </c>
      <c r="D652" t="s">
        <v>1384</v>
      </c>
      <c r="E652" t="s">
        <v>1326</v>
      </c>
      <c r="F652" t="s">
        <v>1293</v>
      </c>
      <c r="G652" s="532">
        <v>35</v>
      </c>
      <c r="H652">
        <v>35025</v>
      </c>
      <c r="I652" t="s">
        <v>563</v>
      </c>
      <c r="J652" t="s">
        <v>1385</v>
      </c>
      <c r="K652" t="s">
        <v>1386</v>
      </c>
      <c r="L652">
        <v>0</v>
      </c>
      <c r="M652">
        <v>4.1900000000000004</v>
      </c>
      <c r="N652">
        <v>0</v>
      </c>
      <c r="O652">
        <v>0</v>
      </c>
      <c r="P652">
        <v>0</v>
      </c>
      <c r="Q652">
        <v>0</v>
      </c>
      <c r="R652" t="s">
        <v>531</v>
      </c>
      <c r="S652" t="s">
        <v>531</v>
      </c>
      <c r="T652" t="s">
        <v>531</v>
      </c>
      <c r="U652" t="s">
        <v>531</v>
      </c>
      <c r="W652" s="429">
        <f t="shared" si="15"/>
        <v>0</v>
      </c>
      <c r="X652" s="429">
        <f t="shared" si="15"/>
        <v>0</v>
      </c>
      <c r="Y652" s="429">
        <f t="shared" si="15"/>
        <v>0</v>
      </c>
      <c r="Z652" s="429">
        <f t="shared" si="14"/>
        <v>0</v>
      </c>
      <c r="AA652" s="429" t="s">
        <v>1296</v>
      </c>
    </row>
    <row r="653" spans="1:27" x14ac:dyDescent="0.25">
      <c r="A653" t="s">
        <v>149</v>
      </c>
      <c r="B653" t="s">
        <v>1246</v>
      </c>
      <c r="C653" t="s">
        <v>1324</v>
      </c>
      <c r="D653" t="s">
        <v>1384</v>
      </c>
      <c r="E653" t="s">
        <v>1326</v>
      </c>
      <c r="F653" t="s">
        <v>1293</v>
      </c>
      <c r="G653" s="532">
        <v>35</v>
      </c>
      <c r="H653">
        <v>35025</v>
      </c>
      <c r="I653" t="s">
        <v>563</v>
      </c>
      <c r="J653" t="s">
        <v>1385</v>
      </c>
      <c r="K653" t="s">
        <v>1386</v>
      </c>
      <c r="L653">
        <v>15.4</v>
      </c>
      <c r="M653">
        <v>3.9</v>
      </c>
      <c r="N653">
        <v>10</v>
      </c>
      <c r="O653">
        <v>0</v>
      </c>
      <c r="P653">
        <v>0</v>
      </c>
      <c r="Q653">
        <v>0</v>
      </c>
      <c r="R653" t="s">
        <v>531</v>
      </c>
      <c r="S653" t="s">
        <v>531</v>
      </c>
      <c r="T653" t="s">
        <v>531</v>
      </c>
      <c r="U653" t="s">
        <v>531</v>
      </c>
      <c r="W653" s="429">
        <f t="shared" si="15"/>
        <v>0</v>
      </c>
      <c r="X653" s="429">
        <f t="shared" si="15"/>
        <v>0</v>
      </c>
      <c r="Y653" s="429">
        <f t="shared" si="15"/>
        <v>0</v>
      </c>
      <c r="Z653" s="429">
        <f t="shared" si="14"/>
        <v>0</v>
      </c>
      <c r="AA653" s="429" t="s">
        <v>1296</v>
      </c>
    </row>
    <row r="654" spans="1:27" x14ac:dyDescent="0.25">
      <c r="A654" t="s">
        <v>149</v>
      </c>
      <c r="B654" t="s">
        <v>1246</v>
      </c>
      <c r="C654" t="s">
        <v>1324</v>
      </c>
      <c r="D654" t="s">
        <v>1384</v>
      </c>
      <c r="E654" t="s">
        <v>1326</v>
      </c>
      <c r="F654" t="s">
        <v>1293</v>
      </c>
      <c r="G654" s="532">
        <v>35</v>
      </c>
      <c r="H654">
        <v>35025</v>
      </c>
      <c r="I654" t="s">
        <v>563</v>
      </c>
      <c r="J654" t="s">
        <v>1385</v>
      </c>
      <c r="K654" t="s">
        <v>1386</v>
      </c>
      <c r="L654">
        <v>24.4</v>
      </c>
      <c r="M654">
        <v>4.9000000000000004</v>
      </c>
      <c r="N654">
        <v>19.5</v>
      </c>
      <c r="O654">
        <v>0</v>
      </c>
      <c r="P654">
        <v>0</v>
      </c>
      <c r="Q654">
        <v>0</v>
      </c>
      <c r="R654" t="s">
        <v>531</v>
      </c>
      <c r="S654" t="s">
        <v>531</v>
      </c>
      <c r="T654" t="s">
        <v>531</v>
      </c>
      <c r="U654" t="s">
        <v>531</v>
      </c>
      <c r="W654" s="429">
        <f t="shared" si="15"/>
        <v>0</v>
      </c>
      <c r="X654" s="429">
        <f t="shared" si="15"/>
        <v>0</v>
      </c>
      <c r="Y654" s="429">
        <f t="shared" si="15"/>
        <v>0</v>
      </c>
      <c r="Z654" s="429">
        <f t="shared" si="14"/>
        <v>0</v>
      </c>
      <c r="AA654" s="429" t="s">
        <v>1296</v>
      </c>
    </row>
    <row r="655" spans="1:27" x14ac:dyDescent="0.25">
      <c r="A655" t="s">
        <v>149</v>
      </c>
      <c r="B655" t="s">
        <v>1246</v>
      </c>
      <c r="C655" t="s">
        <v>1324</v>
      </c>
      <c r="D655" t="s">
        <v>1384</v>
      </c>
      <c r="E655" t="s">
        <v>1326</v>
      </c>
      <c r="F655" t="s">
        <v>1293</v>
      </c>
      <c r="G655" s="532">
        <v>35</v>
      </c>
      <c r="H655">
        <v>35025</v>
      </c>
      <c r="I655" t="s">
        <v>563</v>
      </c>
      <c r="J655" t="s">
        <v>1385</v>
      </c>
      <c r="K655" t="s">
        <v>1386</v>
      </c>
      <c r="L655">
        <v>0.56999999999999995</v>
      </c>
      <c r="M655">
        <v>0.03</v>
      </c>
      <c r="N655">
        <v>0.48</v>
      </c>
      <c r="O655">
        <v>0</v>
      </c>
      <c r="P655">
        <v>0.04</v>
      </c>
      <c r="Q655">
        <v>0.04</v>
      </c>
      <c r="R655" t="s">
        <v>531</v>
      </c>
      <c r="S655" t="s">
        <v>531</v>
      </c>
      <c r="T655" t="s">
        <v>531</v>
      </c>
      <c r="U655" t="s">
        <v>531</v>
      </c>
      <c r="W655" s="429">
        <f t="shared" si="15"/>
        <v>0</v>
      </c>
      <c r="X655" s="429">
        <f t="shared" si="15"/>
        <v>0</v>
      </c>
      <c r="Y655" s="429">
        <f t="shared" si="15"/>
        <v>0</v>
      </c>
      <c r="Z655" s="429">
        <f t="shared" si="14"/>
        <v>0</v>
      </c>
      <c r="AA655" s="429" t="s">
        <v>1296</v>
      </c>
    </row>
    <row r="656" spans="1:27" x14ac:dyDescent="0.25">
      <c r="A656" t="s">
        <v>149</v>
      </c>
      <c r="B656" t="s">
        <v>1246</v>
      </c>
      <c r="C656" t="s">
        <v>1324</v>
      </c>
      <c r="D656" t="s">
        <v>1384</v>
      </c>
      <c r="E656" t="s">
        <v>1326</v>
      </c>
      <c r="F656" t="s">
        <v>1293</v>
      </c>
      <c r="G656" s="532">
        <v>35</v>
      </c>
      <c r="H656">
        <v>35025</v>
      </c>
      <c r="I656" t="s">
        <v>563</v>
      </c>
      <c r="J656" t="s">
        <v>1385</v>
      </c>
      <c r="K656" t="s">
        <v>1386</v>
      </c>
      <c r="L656">
        <v>0</v>
      </c>
      <c r="M656">
        <v>17.07</v>
      </c>
      <c r="N656">
        <v>0</v>
      </c>
      <c r="O656">
        <v>0</v>
      </c>
      <c r="P656">
        <v>0</v>
      </c>
      <c r="Q656">
        <v>0</v>
      </c>
      <c r="R656" t="s">
        <v>531</v>
      </c>
      <c r="S656" t="s">
        <v>531</v>
      </c>
      <c r="T656" t="s">
        <v>531</v>
      </c>
      <c r="U656" t="s">
        <v>531</v>
      </c>
      <c r="W656" s="429">
        <f t="shared" si="15"/>
        <v>0</v>
      </c>
      <c r="X656" s="429">
        <f t="shared" si="15"/>
        <v>0</v>
      </c>
      <c r="Y656" s="429">
        <f t="shared" si="15"/>
        <v>0</v>
      </c>
      <c r="Z656" s="429">
        <f t="shared" si="14"/>
        <v>0</v>
      </c>
      <c r="AA656" s="429" t="s">
        <v>1296</v>
      </c>
    </row>
    <row r="657" spans="1:27" x14ac:dyDescent="0.25">
      <c r="A657" t="s">
        <v>149</v>
      </c>
      <c r="B657" t="s">
        <v>1246</v>
      </c>
      <c r="C657" t="s">
        <v>1324</v>
      </c>
      <c r="D657" t="s">
        <v>1384</v>
      </c>
      <c r="E657" t="s">
        <v>1326</v>
      </c>
      <c r="F657" t="s">
        <v>1293</v>
      </c>
      <c r="G657" s="532">
        <v>35</v>
      </c>
      <c r="H657">
        <v>35025</v>
      </c>
      <c r="I657" t="s">
        <v>563</v>
      </c>
      <c r="J657" t="s">
        <v>1385</v>
      </c>
      <c r="K657" t="s">
        <v>1386</v>
      </c>
      <c r="L657">
        <v>24.4</v>
      </c>
      <c r="M657">
        <v>4.9000000000000004</v>
      </c>
      <c r="N657">
        <v>19.5</v>
      </c>
      <c r="O657">
        <v>0</v>
      </c>
      <c r="P657">
        <v>0</v>
      </c>
      <c r="Q657">
        <v>0</v>
      </c>
      <c r="R657" t="s">
        <v>531</v>
      </c>
      <c r="S657" t="s">
        <v>531</v>
      </c>
      <c r="T657" t="s">
        <v>531</v>
      </c>
      <c r="U657" t="s">
        <v>531</v>
      </c>
      <c r="W657" s="429">
        <f t="shared" si="15"/>
        <v>0</v>
      </c>
      <c r="X657" s="429">
        <f t="shared" si="15"/>
        <v>0</v>
      </c>
      <c r="Y657" s="429">
        <f t="shared" si="15"/>
        <v>0</v>
      </c>
      <c r="Z657" s="429">
        <f t="shared" si="14"/>
        <v>0</v>
      </c>
      <c r="AA657" s="429" t="s">
        <v>1296</v>
      </c>
    </row>
    <row r="658" spans="1:27" x14ac:dyDescent="0.25">
      <c r="A658" t="s">
        <v>149</v>
      </c>
      <c r="B658" t="s">
        <v>1246</v>
      </c>
      <c r="C658" t="s">
        <v>1324</v>
      </c>
      <c r="D658" t="s">
        <v>1384</v>
      </c>
      <c r="E658" t="s">
        <v>1326</v>
      </c>
      <c r="F658" t="s">
        <v>1293</v>
      </c>
      <c r="G658" s="532">
        <v>35</v>
      </c>
      <c r="H658">
        <v>35025</v>
      </c>
      <c r="I658" t="s">
        <v>563</v>
      </c>
      <c r="J658" t="s">
        <v>1385</v>
      </c>
      <c r="K658" t="s">
        <v>1386</v>
      </c>
      <c r="L658">
        <v>11.25</v>
      </c>
      <c r="M658">
        <v>16.239999999999998</v>
      </c>
      <c r="N658">
        <v>40.19</v>
      </c>
      <c r="O658">
        <v>0</v>
      </c>
      <c r="P658">
        <v>0</v>
      </c>
      <c r="Q658">
        <v>0</v>
      </c>
      <c r="R658" t="s">
        <v>531</v>
      </c>
      <c r="S658" t="s">
        <v>531</v>
      </c>
      <c r="T658" t="s">
        <v>531</v>
      </c>
      <c r="U658" t="s">
        <v>531</v>
      </c>
      <c r="W658" s="429">
        <f t="shared" si="15"/>
        <v>0</v>
      </c>
      <c r="X658" s="429">
        <f t="shared" si="15"/>
        <v>0</v>
      </c>
      <c r="Y658" s="429">
        <f t="shared" si="15"/>
        <v>0</v>
      </c>
      <c r="Z658" s="429">
        <f t="shared" si="14"/>
        <v>0</v>
      </c>
      <c r="AA658" s="429" t="s">
        <v>1296</v>
      </c>
    </row>
    <row r="659" spans="1:27" x14ac:dyDescent="0.25">
      <c r="A659" t="s">
        <v>149</v>
      </c>
      <c r="B659" t="s">
        <v>1246</v>
      </c>
      <c r="C659" t="s">
        <v>1324</v>
      </c>
      <c r="D659" t="s">
        <v>1384</v>
      </c>
      <c r="E659" t="s">
        <v>1326</v>
      </c>
      <c r="F659" t="s">
        <v>1293</v>
      </c>
      <c r="G659" s="532">
        <v>35</v>
      </c>
      <c r="H659">
        <v>35025</v>
      </c>
      <c r="I659" t="s">
        <v>563</v>
      </c>
      <c r="J659" t="s">
        <v>1385</v>
      </c>
      <c r="K659" t="s">
        <v>1386</v>
      </c>
      <c r="L659">
        <v>11.9</v>
      </c>
      <c r="M659">
        <v>0.59</v>
      </c>
      <c r="N659">
        <v>11.9</v>
      </c>
      <c r="O659">
        <v>0</v>
      </c>
      <c r="P659">
        <v>1.2</v>
      </c>
      <c r="Q659">
        <v>1.2</v>
      </c>
      <c r="R659" t="s">
        <v>531</v>
      </c>
      <c r="S659" t="s">
        <v>531</v>
      </c>
      <c r="T659" t="s">
        <v>531</v>
      </c>
      <c r="U659" t="s">
        <v>531</v>
      </c>
      <c r="W659" s="429">
        <f t="shared" si="15"/>
        <v>0</v>
      </c>
      <c r="X659" s="429">
        <f t="shared" si="15"/>
        <v>0</v>
      </c>
      <c r="Y659" s="429">
        <f t="shared" si="15"/>
        <v>0</v>
      </c>
      <c r="Z659" s="429">
        <f t="shared" si="14"/>
        <v>0</v>
      </c>
      <c r="AA659" s="429" t="s">
        <v>1296</v>
      </c>
    </row>
    <row r="660" spans="1:27" x14ac:dyDescent="0.25">
      <c r="A660" t="s">
        <v>149</v>
      </c>
      <c r="B660" t="s">
        <v>1246</v>
      </c>
      <c r="C660" t="s">
        <v>1324</v>
      </c>
      <c r="D660" t="s">
        <v>1384</v>
      </c>
      <c r="E660" t="s">
        <v>1326</v>
      </c>
      <c r="F660" t="s">
        <v>1293</v>
      </c>
      <c r="G660" s="532">
        <v>35</v>
      </c>
      <c r="H660">
        <v>35025</v>
      </c>
      <c r="I660" t="s">
        <v>563</v>
      </c>
      <c r="J660" t="s">
        <v>1385</v>
      </c>
      <c r="K660" t="s">
        <v>1386</v>
      </c>
      <c r="L660">
        <v>11.9</v>
      </c>
      <c r="M660">
        <v>0.59</v>
      </c>
      <c r="N660">
        <v>11.9</v>
      </c>
      <c r="O660">
        <v>0</v>
      </c>
      <c r="P660">
        <v>1.2</v>
      </c>
      <c r="Q660">
        <v>1.2</v>
      </c>
      <c r="R660" t="s">
        <v>531</v>
      </c>
      <c r="S660" t="s">
        <v>531</v>
      </c>
      <c r="T660" t="s">
        <v>531</v>
      </c>
      <c r="U660" t="s">
        <v>531</v>
      </c>
      <c r="W660" s="429">
        <f t="shared" si="15"/>
        <v>0</v>
      </c>
      <c r="X660" s="429">
        <f t="shared" si="15"/>
        <v>0</v>
      </c>
      <c r="Y660" s="429">
        <f t="shared" si="15"/>
        <v>0</v>
      </c>
      <c r="Z660" s="429">
        <f t="shared" si="14"/>
        <v>0</v>
      </c>
      <c r="AA660" s="429" t="s">
        <v>1296</v>
      </c>
    </row>
    <row r="661" spans="1:27" x14ac:dyDescent="0.25">
      <c r="A661" t="s">
        <v>149</v>
      </c>
      <c r="B661" t="s">
        <v>1246</v>
      </c>
      <c r="C661" t="s">
        <v>1324</v>
      </c>
      <c r="D661" t="s">
        <v>1384</v>
      </c>
      <c r="E661" t="s">
        <v>1326</v>
      </c>
      <c r="F661" t="s">
        <v>1293</v>
      </c>
      <c r="G661" s="532">
        <v>35</v>
      </c>
      <c r="H661">
        <v>35025</v>
      </c>
      <c r="I661" t="s">
        <v>563</v>
      </c>
      <c r="J661" t="s">
        <v>1385</v>
      </c>
      <c r="K661" t="s">
        <v>1386</v>
      </c>
      <c r="L661">
        <v>0</v>
      </c>
      <c r="M661">
        <v>10</v>
      </c>
      <c r="N661">
        <v>0</v>
      </c>
      <c r="O661">
        <v>0</v>
      </c>
      <c r="P661">
        <v>0</v>
      </c>
      <c r="Q661">
        <v>0</v>
      </c>
      <c r="R661" t="s">
        <v>531</v>
      </c>
      <c r="S661" t="s">
        <v>531</v>
      </c>
      <c r="T661" t="s">
        <v>531</v>
      </c>
      <c r="U661" t="s">
        <v>531</v>
      </c>
      <c r="W661" s="429">
        <f t="shared" si="15"/>
        <v>0</v>
      </c>
      <c r="X661" s="429">
        <f t="shared" si="15"/>
        <v>0</v>
      </c>
      <c r="Y661" s="429">
        <f t="shared" si="15"/>
        <v>0</v>
      </c>
      <c r="Z661" s="429">
        <f t="shared" si="14"/>
        <v>0</v>
      </c>
      <c r="AA661" s="429" t="s">
        <v>1296</v>
      </c>
    </row>
    <row r="662" spans="1:27" x14ac:dyDescent="0.25">
      <c r="A662" t="s">
        <v>149</v>
      </c>
      <c r="B662" t="s">
        <v>1246</v>
      </c>
      <c r="C662" t="s">
        <v>1324</v>
      </c>
      <c r="D662" t="s">
        <v>1384</v>
      </c>
      <c r="E662" t="s">
        <v>1326</v>
      </c>
      <c r="F662" t="s">
        <v>1293</v>
      </c>
      <c r="G662" s="532">
        <v>35</v>
      </c>
      <c r="H662">
        <v>35025</v>
      </c>
      <c r="I662" t="s">
        <v>563</v>
      </c>
      <c r="J662" t="s">
        <v>1385</v>
      </c>
      <c r="K662" t="s">
        <v>1386</v>
      </c>
      <c r="L662">
        <v>0</v>
      </c>
      <c r="M662">
        <v>1.4</v>
      </c>
      <c r="N662">
        <v>0</v>
      </c>
      <c r="O662">
        <v>0</v>
      </c>
      <c r="P662">
        <v>0</v>
      </c>
      <c r="Q662">
        <v>0</v>
      </c>
      <c r="R662" t="s">
        <v>531</v>
      </c>
      <c r="S662" t="s">
        <v>531</v>
      </c>
      <c r="T662" t="s">
        <v>531</v>
      </c>
      <c r="U662" t="s">
        <v>531</v>
      </c>
      <c r="W662" s="429">
        <f t="shared" si="15"/>
        <v>0</v>
      </c>
      <c r="X662" s="429">
        <f t="shared" si="15"/>
        <v>0</v>
      </c>
      <c r="Y662" s="429">
        <f t="shared" si="15"/>
        <v>0</v>
      </c>
      <c r="Z662" s="429">
        <f t="shared" si="14"/>
        <v>0</v>
      </c>
      <c r="AA662" s="429" t="s">
        <v>1296</v>
      </c>
    </row>
    <row r="663" spans="1:27" x14ac:dyDescent="0.25">
      <c r="A663" t="s">
        <v>149</v>
      </c>
      <c r="B663" t="s">
        <v>1246</v>
      </c>
      <c r="C663" t="s">
        <v>1324</v>
      </c>
      <c r="D663" t="s">
        <v>1384</v>
      </c>
      <c r="E663" t="s">
        <v>1326</v>
      </c>
      <c r="F663" t="s">
        <v>1293</v>
      </c>
      <c r="G663" s="532">
        <v>35</v>
      </c>
      <c r="H663">
        <v>35025</v>
      </c>
      <c r="I663" t="s">
        <v>563</v>
      </c>
      <c r="J663" t="s">
        <v>1385</v>
      </c>
      <c r="K663" t="s">
        <v>1386</v>
      </c>
      <c r="L663">
        <v>17.7</v>
      </c>
      <c r="M663">
        <v>2.2000000000000002</v>
      </c>
      <c r="N663">
        <v>27</v>
      </c>
      <c r="O663">
        <v>0.9</v>
      </c>
      <c r="P663">
        <v>1.1000000000000001</v>
      </c>
      <c r="Q663">
        <v>1.1000000000000001</v>
      </c>
      <c r="R663" t="s">
        <v>531</v>
      </c>
      <c r="S663" t="s">
        <v>531</v>
      </c>
      <c r="T663" t="s">
        <v>531</v>
      </c>
      <c r="U663" t="s">
        <v>531</v>
      </c>
      <c r="W663" s="429">
        <f t="shared" si="15"/>
        <v>0</v>
      </c>
      <c r="X663" s="429">
        <f t="shared" si="15"/>
        <v>0</v>
      </c>
      <c r="Y663" s="429">
        <f t="shared" si="15"/>
        <v>0</v>
      </c>
      <c r="Z663" s="429">
        <f t="shared" si="14"/>
        <v>0</v>
      </c>
      <c r="AA663" s="429" t="s">
        <v>1296</v>
      </c>
    </row>
    <row r="664" spans="1:27" x14ac:dyDescent="0.25">
      <c r="A664" t="s">
        <v>149</v>
      </c>
      <c r="B664" t="s">
        <v>1246</v>
      </c>
      <c r="C664" t="s">
        <v>1324</v>
      </c>
      <c r="D664" t="s">
        <v>1384</v>
      </c>
      <c r="E664" t="s">
        <v>1326</v>
      </c>
      <c r="F664" t="s">
        <v>1293</v>
      </c>
      <c r="G664" s="532">
        <v>35</v>
      </c>
      <c r="H664">
        <v>35025</v>
      </c>
      <c r="I664" t="s">
        <v>563</v>
      </c>
      <c r="J664" t="s">
        <v>1385</v>
      </c>
      <c r="K664" t="s">
        <v>1386</v>
      </c>
      <c r="L664">
        <v>17.7</v>
      </c>
      <c r="M664">
        <v>2.2000000000000002</v>
      </c>
      <c r="N664">
        <v>27</v>
      </c>
      <c r="O664">
        <v>0.9</v>
      </c>
      <c r="P664">
        <v>1.1000000000000001</v>
      </c>
      <c r="Q664">
        <v>1.1000000000000001</v>
      </c>
      <c r="R664" t="s">
        <v>531</v>
      </c>
      <c r="S664" t="s">
        <v>531</v>
      </c>
      <c r="T664" t="s">
        <v>531</v>
      </c>
      <c r="U664" t="s">
        <v>531</v>
      </c>
      <c r="W664" s="429">
        <f t="shared" si="15"/>
        <v>0</v>
      </c>
      <c r="X664" s="429">
        <f t="shared" si="15"/>
        <v>0</v>
      </c>
      <c r="Y664" s="429">
        <f t="shared" si="15"/>
        <v>0</v>
      </c>
      <c r="Z664" s="429">
        <f t="shared" si="14"/>
        <v>0</v>
      </c>
      <c r="AA664" s="429" t="s">
        <v>1296</v>
      </c>
    </row>
    <row r="665" spans="1:27" x14ac:dyDescent="0.25">
      <c r="A665" t="s">
        <v>149</v>
      </c>
      <c r="B665" t="s">
        <v>1246</v>
      </c>
      <c r="C665" t="s">
        <v>1324</v>
      </c>
      <c r="D665" t="s">
        <v>1384</v>
      </c>
      <c r="E665" t="s">
        <v>1326</v>
      </c>
      <c r="F665" t="s">
        <v>1293</v>
      </c>
      <c r="G665" s="532">
        <v>35</v>
      </c>
      <c r="H665">
        <v>35025</v>
      </c>
      <c r="I665" t="s">
        <v>563</v>
      </c>
      <c r="J665" t="s">
        <v>1385</v>
      </c>
      <c r="K665" t="s">
        <v>1386</v>
      </c>
      <c r="L665">
        <v>15.6</v>
      </c>
      <c r="M665">
        <v>2.8</v>
      </c>
      <c r="N665">
        <v>25.5</v>
      </c>
      <c r="O665">
        <v>0.8</v>
      </c>
      <c r="P665">
        <v>1</v>
      </c>
      <c r="Q665">
        <v>1</v>
      </c>
      <c r="R665" t="s">
        <v>531</v>
      </c>
      <c r="S665" t="s">
        <v>531</v>
      </c>
      <c r="T665" t="s">
        <v>531</v>
      </c>
      <c r="U665" t="s">
        <v>531</v>
      </c>
      <c r="W665" s="429">
        <f t="shared" si="15"/>
        <v>0</v>
      </c>
      <c r="X665" s="429">
        <f t="shared" si="15"/>
        <v>0</v>
      </c>
      <c r="Y665" s="429">
        <f t="shared" si="15"/>
        <v>0</v>
      </c>
      <c r="Z665" s="429">
        <f t="shared" si="14"/>
        <v>0</v>
      </c>
      <c r="AA665" s="429" t="s">
        <v>1296</v>
      </c>
    </row>
    <row r="666" spans="1:27" x14ac:dyDescent="0.25">
      <c r="A666" t="s">
        <v>149</v>
      </c>
      <c r="B666" t="s">
        <v>1246</v>
      </c>
      <c r="C666" t="s">
        <v>1324</v>
      </c>
      <c r="D666" t="s">
        <v>1384</v>
      </c>
      <c r="E666" t="s">
        <v>1326</v>
      </c>
      <c r="F666" t="s">
        <v>1293</v>
      </c>
      <c r="G666" s="532">
        <v>35</v>
      </c>
      <c r="H666">
        <v>35025</v>
      </c>
      <c r="I666" t="s">
        <v>563</v>
      </c>
      <c r="J666" t="s">
        <v>1385</v>
      </c>
      <c r="K666" t="s">
        <v>1386</v>
      </c>
      <c r="L666">
        <v>0</v>
      </c>
      <c r="M666">
        <v>10</v>
      </c>
      <c r="N666">
        <v>0</v>
      </c>
      <c r="O666">
        <v>0</v>
      </c>
      <c r="P666">
        <v>0</v>
      </c>
      <c r="Q666">
        <v>0</v>
      </c>
      <c r="R666" t="s">
        <v>531</v>
      </c>
      <c r="S666" t="s">
        <v>531</v>
      </c>
      <c r="T666" t="s">
        <v>531</v>
      </c>
      <c r="U666" t="s">
        <v>531</v>
      </c>
      <c r="W666" s="429">
        <f t="shared" si="15"/>
        <v>0</v>
      </c>
      <c r="X666" s="429">
        <f t="shared" si="15"/>
        <v>0</v>
      </c>
      <c r="Y666" s="429">
        <f t="shared" si="15"/>
        <v>0</v>
      </c>
      <c r="Z666" s="429">
        <f t="shared" si="14"/>
        <v>0</v>
      </c>
      <c r="AA666" s="429" t="s">
        <v>1296</v>
      </c>
    </row>
    <row r="667" spans="1:27" x14ac:dyDescent="0.25">
      <c r="A667" t="s">
        <v>149</v>
      </c>
      <c r="B667" t="s">
        <v>1246</v>
      </c>
      <c r="C667" t="s">
        <v>1324</v>
      </c>
      <c r="D667" t="s">
        <v>1384</v>
      </c>
      <c r="E667" t="s">
        <v>1326</v>
      </c>
      <c r="F667" t="s">
        <v>1293</v>
      </c>
      <c r="G667" s="532">
        <v>35</v>
      </c>
      <c r="H667">
        <v>35025</v>
      </c>
      <c r="I667" t="s">
        <v>563</v>
      </c>
      <c r="J667" t="s">
        <v>1385</v>
      </c>
      <c r="K667" t="s">
        <v>1386</v>
      </c>
      <c r="L667">
        <v>0</v>
      </c>
      <c r="M667">
        <v>3.6</v>
      </c>
      <c r="N667">
        <v>0</v>
      </c>
      <c r="O667">
        <v>0</v>
      </c>
      <c r="P667">
        <v>0</v>
      </c>
      <c r="Q667">
        <v>0</v>
      </c>
      <c r="R667" t="s">
        <v>531</v>
      </c>
      <c r="S667" t="s">
        <v>531</v>
      </c>
      <c r="T667" t="s">
        <v>531</v>
      </c>
      <c r="U667" t="s">
        <v>531</v>
      </c>
      <c r="W667" s="429">
        <f t="shared" si="15"/>
        <v>0</v>
      </c>
      <c r="X667" s="429">
        <f t="shared" si="15"/>
        <v>0</v>
      </c>
      <c r="Y667" s="429">
        <f t="shared" si="15"/>
        <v>0</v>
      </c>
      <c r="Z667" s="429">
        <f t="shared" si="14"/>
        <v>0</v>
      </c>
      <c r="AA667" s="429" t="s">
        <v>1296</v>
      </c>
    </row>
    <row r="668" spans="1:27" x14ac:dyDescent="0.25">
      <c r="A668" t="s">
        <v>149</v>
      </c>
      <c r="B668" t="s">
        <v>1246</v>
      </c>
      <c r="C668" t="s">
        <v>1324</v>
      </c>
      <c r="D668" t="s">
        <v>1384</v>
      </c>
      <c r="E668" t="s">
        <v>1326</v>
      </c>
      <c r="F668" t="s">
        <v>1293</v>
      </c>
      <c r="G668" s="532">
        <v>35</v>
      </c>
      <c r="H668">
        <v>35025</v>
      </c>
      <c r="I668" t="s">
        <v>563</v>
      </c>
      <c r="J668" t="s">
        <v>1385</v>
      </c>
      <c r="K668" t="s">
        <v>1386</v>
      </c>
      <c r="L668">
        <v>0</v>
      </c>
      <c r="M668">
        <v>1.1000000000000001</v>
      </c>
      <c r="N668">
        <v>0</v>
      </c>
      <c r="O668">
        <v>0</v>
      </c>
      <c r="P668">
        <v>0</v>
      </c>
      <c r="Q668">
        <v>0</v>
      </c>
      <c r="R668" t="s">
        <v>531</v>
      </c>
      <c r="S668" t="s">
        <v>531</v>
      </c>
      <c r="T668" t="s">
        <v>531</v>
      </c>
      <c r="U668" t="s">
        <v>531</v>
      </c>
      <c r="W668" s="429">
        <f t="shared" si="15"/>
        <v>0</v>
      </c>
      <c r="X668" s="429">
        <f t="shared" si="15"/>
        <v>0</v>
      </c>
      <c r="Y668" s="429">
        <f t="shared" si="15"/>
        <v>0</v>
      </c>
      <c r="Z668" s="429">
        <f t="shared" si="14"/>
        <v>0</v>
      </c>
      <c r="AA668" s="429" t="s">
        <v>1296</v>
      </c>
    </row>
    <row r="669" spans="1:27" x14ac:dyDescent="0.25">
      <c r="A669" t="s">
        <v>149</v>
      </c>
      <c r="B669" t="s">
        <v>1246</v>
      </c>
      <c r="C669" t="s">
        <v>1324</v>
      </c>
      <c r="D669" t="s">
        <v>1384</v>
      </c>
      <c r="E669" t="s">
        <v>1326</v>
      </c>
      <c r="F669" t="s">
        <v>1293</v>
      </c>
      <c r="G669" s="532">
        <v>35</v>
      </c>
      <c r="H669">
        <v>35025</v>
      </c>
      <c r="I669" t="s">
        <v>563</v>
      </c>
      <c r="J669" t="s">
        <v>1385</v>
      </c>
      <c r="K669" t="s">
        <v>1386</v>
      </c>
      <c r="L669">
        <v>0</v>
      </c>
      <c r="M669">
        <v>1.1000000000000001</v>
      </c>
      <c r="N669">
        <v>0</v>
      </c>
      <c r="O669">
        <v>0</v>
      </c>
      <c r="P669">
        <v>0</v>
      </c>
      <c r="Q669">
        <v>0</v>
      </c>
      <c r="R669" t="s">
        <v>531</v>
      </c>
      <c r="S669" t="s">
        <v>531</v>
      </c>
      <c r="T669" t="s">
        <v>531</v>
      </c>
      <c r="U669" t="s">
        <v>531</v>
      </c>
      <c r="W669" s="429">
        <f t="shared" si="15"/>
        <v>0</v>
      </c>
      <c r="X669" s="429">
        <f t="shared" si="15"/>
        <v>0</v>
      </c>
      <c r="Y669" s="429">
        <f t="shared" si="15"/>
        <v>0</v>
      </c>
      <c r="Z669" s="429">
        <f t="shared" si="14"/>
        <v>0</v>
      </c>
      <c r="AA669" s="429" t="s">
        <v>1296</v>
      </c>
    </row>
    <row r="670" spans="1:27" x14ac:dyDescent="0.25">
      <c r="A670" t="s">
        <v>149</v>
      </c>
      <c r="B670" t="s">
        <v>1246</v>
      </c>
      <c r="C670" t="s">
        <v>1324</v>
      </c>
      <c r="D670" t="s">
        <v>1384</v>
      </c>
      <c r="E670" t="s">
        <v>1326</v>
      </c>
      <c r="F670" t="s">
        <v>1293</v>
      </c>
      <c r="G670" s="532">
        <v>35</v>
      </c>
      <c r="H670">
        <v>35025</v>
      </c>
      <c r="I670" t="s">
        <v>563</v>
      </c>
      <c r="J670" t="s">
        <v>1385</v>
      </c>
      <c r="K670" t="s">
        <v>1386</v>
      </c>
      <c r="L670">
        <v>12.4</v>
      </c>
      <c r="M670">
        <v>2.1</v>
      </c>
      <c r="N670">
        <v>22.4</v>
      </c>
      <c r="O670">
        <v>0.7</v>
      </c>
      <c r="P670">
        <v>1</v>
      </c>
      <c r="Q670">
        <v>1</v>
      </c>
      <c r="R670" t="s">
        <v>531</v>
      </c>
      <c r="S670" t="s">
        <v>531</v>
      </c>
      <c r="T670" t="s">
        <v>531</v>
      </c>
      <c r="U670" t="s">
        <v>531</v>
      </c>
      <c r="W670" s="429">
        <f t="shared" si="15"/>
        <v>0</v>
      </c>
      <c r="X670" s="429">
        <f t="shared" si="15"/>
        <v>0</v>
      </c>
      <c r="Y670" s="429">
        <f t="shared" si="15"/>
        <v>0</v>
      </c>
      <c r="Z670" s="429">
        <f t="shared" si="14"/>
        <v>0</v>
      </c>
      <c r="AA670" s="429" t="s">
        <v>1296</v>
      </c>
    </row>
    <row r="671" spans="1:27" x14ac:dyDescent="0.25">
      <c r="A671" t="s">
        <v>149</v>
      </c>
      <c r="B671" t="s">
        <v>1246</v>
      </c>
      <c r="C671" t="s">
        <v>1324</v>
      </c>
      <c r="D671" t="s">
        <v>1384</v>
      </c>
      <c r="E671" t="s">
        <v>1326</v>
      </c>
      <c r="F671" t="s">
        <v>1293</v>
      </c>
      <c r="G671" s="532">
        <v>35</v>
      </c>
      <c r="H671">
        <v>35025</v>
      </c>
      <c r="I671" t="s">
        <v>563</v>
      </c>
      <c r="J671" t="s">
        <v>1385</v>
      </c>
      <c r="K671" t="s">
        <v>1386</v>
      </c>
      <c r="L671">
        <v>12.3</v>
      </c>
      <c r="M671">
        <v>2</v>
      </c>
      <c r="N671">
        <v>9.8000000000000007</v>
      </c>
      <c r="O671">
        <v>0</v>
      </c>
      <c r="P671">
        <v>0</v>
      </c>
      <c r="Q671">
        <v>0</v>
      </c>
      <c r="R671" t="s">
        <v>531</v>
      </c>
      <c r="S671" t="s">
        <v>531</v>
      </c>
      <c r="T671" t="s">
        <v>531</v>
      </c>
      <c r="U671" t="s">
        <v>531</v>
      </c>
      <c r="W671" s="429">
        <f t="shared" si="15"/>
        <v>0</v>
      </c>
      <c r="X671" s="429">
        <f t="shared" si="15"/>
        <v>0</v>
      </c>
      <c r="Y671" s="429">
        <f t="shared" si="15"/>
        <v>0</v>
      </c>
      <c r="Z671" s="429">
        <f t="shared" si="14"/>
        <v>0</v>
      </c>
      <c r="AA671" s="429" t="s">
        <v>1296</v>
      </c>
    </row>
    <row r="672" spans="1:27" x14ac:dyDescent="0.25">
      <c r="A672" t="s">
        <v>149</v>
      </c>
      <c r="B672" t="s">
        <v>1246</v>
      </c>
      <c r="C672" t="s">
        <v>1324</v>
      </c>
      <c r="D672" t="s">
        <v>1384</v>
      </c>
      <c r="E672" t="s">
        <v>1326</v>
      </c>
      <c r="F672" t="s">
        <v>1293</v>
      </c>
      <c r="G672" s="532">
        <v>35</v>
      </c>
      <c r="H672">
        <v>35025</v>
      </c>
      <c r="I672" t="s">
        <v>563</v>
      </c>
      <c r="J672" t="s">
        <v>1385</v>
      </c>
      <c r="K672" t="s">
        <v>1386</v>
      </c>
      <c r="L672">
        <v>19.399999999999999</v>
      </c>
      <c r="M672">
        <v>6</v>
      </c>
      <c r="N672">
        <v>24.6</v>
      </c>
      <c r="O672">
        <v>0.6</v>
      </c>
      <c r="P672">
        <v>0</v>
      </c>
      <c r="Q672">
        <v>0</v>
      </c>
      <c r="R672" t="s">
        <v>531</v>
      </c>
      <c r="S672" t="s">
        <v>531</v>
      </c>
      <c r="T672" t="s">
        <v>531</v>
      </c>
      <c r="U672" t="s">
        <v>531</v>
      </c>
      <c r="W672" s="429">
        <f t="shared" si="15"/>
        <v>0</v>
      </c>
      <c r="X672" s="429">
        <f t="shared" si="15"/>
        <v>0</v>
      </c>
      <c r="Y672" s="429">
        <f t="shared" si="15"/>
        <v>0</v>
      </c>
      <c r="Z672" s="429">
        <f t="shared" si="15"/>
        <v>0</v>
      </c>
      <c r="AA672" s="429" t="s">
        <v>1296</v>
      </c>
    </row>
    <row r="673" spans="1:27" x14ac:dyDescent="0.25">
      <c r="A673" t="s">
        <v>149</v>
      </c>
      <c r="B673" t="s">
        <v>1246</v>
      </c>
      <c r="C673" t="s">
        <v>1324</v>
      </c>
      <c r="D673" t="s">
        <v>1384</v>
      </c>
      <c r="E673" t="s">
        <v>1326</v>
      </c>
      <c r="F673" t="s">
        <v>1293</v>
      </c>
      <c r="G673" s="532">
        <v>35</v>
      </c>
      <c r="H673">
        <v>35025</v>
      </c>
      <c r="I673" t="s">
        <v>563</v>
      </c>
      <c r="J673" t="s">
        <v>1385</v>
      </c>
      <c r="K673" t="s">
        <v>1386</v>
      </c>
      <c r="L673">
        <v>12.4</v>
      </c>
      <c r="M673">
        <v>2.1</v>
      </c>
      <c r="N673">
        <v>22.2</v>
      </c>
      <c r="O673">
        <v>0.7</v>
      </c>
      <c r="P673">
        <v>1</v>
      </c>
      <c r="Q673">
        <v>1</v>
      </c>
      <c r="R673" t="s">
        <v>531</v>
      </c>
      <c r="S673" t="s">
        <v>531</v>
      </c>
      <c r="T673" t="s">
        <v>531</v>
      </c>
      <c r="U673" t="s">
        <v>531</v>
      </c>
      <c r="W673" s="429">
        <f t="shared" ref="W673:Z736" si="16">IFERROR(R673*1,0)</f>
        <v>0</v>
      </c>
      <c r="X673" s="429">
        <f t="shared" si="16"/>
        <v>0</v>
      </c>
      <c r="Y673" s="429">
        <f t="shared" si="16"/>
        <v>0</v>
      </c>
      <c r="Z673" s="429">
        <f t="shared" si="16"/>
        <v>0</v>
      </c>
      <c r="AA673" s="429" t="s">
        <v>1296</v>
      </c>
    </row>
    <row r="674" spans="1:27" x14ac:dyDescent="0.25">
      <c r="A674" t="s">
        <v>149</v>
      </c>
      <c r="B674" t="s">
        <v>1246</v>
      </c>
      <c r="C674" t="s">
        <v>1324</v>
      </c>
      <c r="D674" t="s">
        <v>1384</v>
      </c>
      <c r="E674" t="s">
        <v>1326</v>
      </c>
      <c r="F674" t="s">
        <v>1293</v>
      </c>
      <c r="G674" s="532">
        <v>35</v>
      </c>
      <c r="H674">
        <v>35025</v>
      </c>
      <c r="I674" t="s">
        <v>563</v>
      </c>
      <c r="J674" t="s">
        <v>1385</v>
      </c>
      <c r="K674" t="s">
        <v>1386</v>
      </c>
      <c r="L674">
        <v>12.3</v>
      </c>
      <c r="M674">
        <v>2</v>
      </c>
      <c r="N674">
        <v>9.8000000000000007</v>
      </c>
      <c r="O674">
        <v>0</v>
      </c>
      <c r="P674">
        <v>0</v>
      </c>
      <c r="Q674">
        <v>0</v>
      </c>
      <c r="R674" t="s">
        <v>531</v>
      </c>
      <c r="S674" t="s">
        <v>531</v>
      </c>
      <c r="T674" t="s">
        <v>531</v>
      </c>
      <c r="U674" t="s">
        <v>531</v>
      </c>
      <c r="W674" s="429">
        <f t="shared" si="16"/>
        <v>0</v>
      </c>
      <c r="X674" s="429">
        <f t="shared" si="16"/>
        <v>0</v>
      </c>
      <c r="Y674" s="429">
        <f t="shared" si="16"/>
        <v>0</v>
      </c>
      <c r="Z674" s="429">
        <f t="shared" si="16"/>
        <v>0</v>
      </c>
      <c r="AA674" s="429" t="s">
        <v>1296</v>
      </c>
    </row>
    <row r="675" spans="1:27" x14ac:dyDescent="0.25">
      <c r="A675" t="s">
        <v>149</v>
      </c>
      <c r="B675" t="s">
        <v>1246</v>
      </c>
      <c r="C675" t="s">
        <v>1324</v>
      </c>
      <c r="D675" t="s">
        <v>1384</v>
      </c>
      <c r="E675" t="s">
        <v>1326</v>
      </c>
      <c r="F675" t="s">
        <v>1293</v>
      </c>
      <c r="G675" s="532">
        <v>35</v>
      </c>
      <c r="H675">
        <v>35025</v>
      </c>
      <c r="I675" t="s">
        <v>563</v>
      </c>
      <c r="J675" t="s">
        <v>1385</v>
      </c>
      <c r="K675" t="s">
        <v>1386</v>
      </c>
      <c r="L675">
        <v>0</v>
      </c>
      <c r="M675">
        <v>0.6</v>
      </c>
      <c r="N675">
        <v>0</v>
      </c>
      <c r="O675">
        <v>0</v>
      </c>
      <c r="P675">
        <v>0</v>
      </c>
      <c r="Q675">
        <v>0</v>
      </c>
      <c r="R675" t="s">
        <v>531</v>
      </c>
      <c r="S675" t="s">
        <v>531</v>
      </c>
      <c r="T675" t="s">
        <v>531</v>
      </c>
      <c r="U675" t="s">
        <v>531</v>
      </c>
      <c r="W675" s="429">
        <f t="shared" si="16"/>
        <v>0</v>
      </c>
      <c r="X675" s="429">
        <f t="shared" si="16"/>
        <v>0</v>
      </c>
      <c r="Y675" s="429">
        <f t="shared" si="16"/>
        <v>0</v>
      </c>
      <c r="Z675" s="429">
        <f t="shared" si="16"/>
        <v>0</v>
      </c>
      <c r="AA675" s="429" t="s">
        <v>1296</v>
      </c>
    </row>
    <row r="676" spans="1:27" x14ac:dyDescent="0.25">
      <c r="A676" t="s">
        <v>149</v>
      </c>
      <c r="B676" t="s">
        <v>1246</v>
      </c>
      <c r="C676" t="s">
        <v>1324</v>
      </c>
      <c r="D676" t="s">
        <v>1384</v>
      </c>
      <c r="E676" t="s">
        <v>1326</v>
      </c>
      <c r="F676" t="s">
        <v>1293</v>
      </c>
      <c r="G676" s="532">
        <v>35</v>
      </c>
      <c r="H676">
        <v>35015</v>
      </c>
      <c r="I676" t="s">
        <v>552</v>
      </c>
      <c r="J676" t="s">
        <v>1385</v>
      </c>
      <c r="K676" t="s">
        <v>1386</v>
      </c>
      <c r="L676">
        <v>0</v>
      </c>
      <c r="M676">
        <v>0</v>
      </c>
      <c r="N676">
        <v>0</v>
      </c>
      <c r="O676">
        <v>0</v>
      </c>
      <c r="P676">
        <v>0</v>
      </c>
      <c r="Q676">
        <v>0</v>
      </c>
      <c r="R676" t="s">
        <v>531</v>
      </c>
      <c r="S676" t="s">
        <v>531</v>
      </c>
      <c r="T676" t="s">
        <v>531</v>
      </c>
      <c r="U676" t="s">
        <v>531</v>
      </c>
      <c r="W676" s="429">
        <f t="shared" si="16"/>
        <v>0</v>
      </c>
      <c r="X676" s="429">
        <f t="shared" si="16"/>
        <v>0</v>
      </c>
      <c r="Y676" s="429">
        <f t="shared" si="16"/>
        <v>0</v>
      </c>
      <c r="Z676" s="429">
        <f t="shared" si="16"/>
        <v>0</v>
      </c>
      <c r="AA676" s="429" t="s">
        <v>1296</v>
      </c>
    </row>
    <row r="677" spans="1:27" x14ac:dyDescent="0.25">
      <c r="A677" t="s">
        <v>149</v>
      </c>
      <c r="B677" t="s">
        <v>1246</v>
      </c>
      <c r="C677" t="s">
        <v>1324</v>
      </c>
      <c r="D677" t="s">
        <v>1384</v>
      </c>
      <c r="E677" t="s">
        <v>1326</v>
      </c>
      <c r="F677" t="s">
        <v>1293</v>
      </c>
      <c r="G677" s="532">
        <v>35</v>
      </c>
      <c r="H677">
        <v>35015</v>
      </c>
      <c r="I677" t="s">
        <v>552</v>
      </c>
      <c r="J677" t="s">
        <v>1385</v>
      </c>
      <c r="K677" t="s">
        <v>1386</v>
      </c>
      <c r="L677">
        <v>0</v>
      </c>
      <c r="M677">
        <v>0</v>
      </c>
      <c r="N677">
        <v>0</v>
      </c>
      <c r="O677">
        <v>0</v>
      </c>
      <c r="P677">
        <v>0</v>
      </c>
      <c r="Q677">
        <v>0</v>
      </c>
      <c r="R677" t="s">
        <v>531</v>
      </c>
      <c r="S677" t="s">
        <v>531</v>
      </c>
      <c r="T677" t="s">
        <v>531</v>
      </c>
      <c r="U677" t="s">
        <v>531</v>
      </c>
      <c r="W677" s="429">
        <f t="shared" si="16"/>
        <v>0</v>
      </c>
      <c r="X677" s="429">
        <f t="shared" si="16"/>
        <v>0</v>
      </c>
      <c r="Y677" s="429">
        <f t="shared" si="16"/>
        <v>0</v>
      </c>
      <c r="Z677" s="429">
        <f t="shared" si="16"/>
        <v>0</v>
      </c>
      <c r="AA677" s="429" t="s">
        <v>1296</v>
      </c>
    </row>
    <row r="678" spans="1:27" x14ac:dyDescent="0.25">
      <c r="A678" t="s">
        <v>149</v>
      </c>
      <c r="B678" t="s">
        <v>1246</v>
      </c>
      <c r="C678" t="s">
        <v>1324</v>
      </c>
      <c r="D678" t="s">
        <v>1384</v>
      </c>
      <c r="E678" t="s">
        <v>1326</v>
      </c>
      <c r="F678" t="s">
        <v>1293</v>
      </c>
      <c r="G678" s="532">
        <v>35</v>
      </c>
      <c r="H678">
        <v>35015</v>
      </c>
      <c r="I678" t="s">
        <v>552</v>
      </c>
      <c r="J678" t="s">
        <v>1385</v>
      </c>
      <c r="K678" t="s">
        <v>1386</v>
      </c>
      <c r="L678">
        <v>0.11</v>
      </c>
      <c r="M678">
        <v>7.1</v>
      </c>
      <c r="N678">
        <v>0.13</v>
      </c>
      <c r="O678">
        <v>0</v>
      </c>
      <c r="P678">
        <v>0.02</v>
      </c>
      <c r="Q678">
        <v>0.02</v>
      </c>
      <c r="R678" t="s">
        <v>531</v>
      </c>
      <c r="S678" t="s">
        <v>531</v>
      </c>
      <c r="T678" t="s">
        <v>531</v>
      </c>
      <c r="U678" t="s">
        <v>531</v>
      </c>
      <c r="W678" s="429">
        <f t="shared" si="16"/>
        <v>0</v>
      </c>
      <c r="X678" s="429">
        <f t="shared" si="16"/>
        <v>0</v>
      </c>
      <c r="Y678" s="429">
        <f t="shared" si="16"/>
        <v>0</v>
      </c>
      <c r="Z678" s="429">
        <f t="shared" si="16"/>
        <v>0</v>
      </c>
      <c r="AA678" s="429" t="s">
        <v>1296</v>
      </c>
    </row>
    <row r="679" spans="1:27" x14ac:dyDescent="0.25">
      <c r="A679" t="s">
        <v>149</v>
      </c>
      <c r="B679" t="s">
        <v>1246</v>
      </c>
      <c r="C679" t="s">
        <v>1324</v>
      </c>
      <c r="D679" t="s">
        <v>1384</v>
      </c>
      <c r="E679" t="s">
        <v>1326</v>
      </c>
      <c r="F679" t="s">
        <v>1293</v>
      </c>
      <c r="G679" s="532">
        <v>35</v>
      </c>
      <c r="H679">
        <v>35015</v>
      </c>
      <c r="I679" t="s">
        <v>552</v>
      </c>
      <c r="J679" t="s">
        <v>1385</v>
      </c>
      <c r="K679" t="s">
        <v>1386</v>
      </c>
      <c r="L679">
        <v>0</v>
      </c>
      <c r="M679">
        <v>6.9</v>
      </c>
      <c r="N679">
        <v>0</v>
      </c>
      <c r="O679">
        <v>0</v>
      </c>
      <c r="P679">
        <v>0</v>
      </c>
      <c r="Q679">
        <v>0</v>
      </c>
      <c r="R679" t="s">
        <v>531</v>
      </c>
      <c r="S679" t="s">
        <v>531</v>
      </c>
      <c r="T679" t="s">
        <v>531</v>
      </c>
      <c r="U679" t="s">
        <v>531</v>
      </c>
      <c r="W679" s="429">
        <f t="shared" si="16"/>
        <v>0</v>
      </c>
      <c r="X679" s="429">
        <f t="shared" si="16"/>
        <v>0</v>
      </c>
      <c r="Y679" s="429">
        <f t="shared" si="16"/>
        <v>0</v>
      </c>
      <c r="Z679" s="429">
        <f t="shared" si="16"/>
        <v>0</v>
      </c>
      <c r="AA679" s="429" t="s">
        <v>1296</v>
      </c>
    </row>
    <row r="680" spans="1:27" x14ac:dyDescent="0.25">
      <c r="A680" t="s">
        <v>149</v>
      </c>
      <c r="B680" t="s">
        <v>1246</v>
      </c>
      <c r="C680" t="s">
        <v>1324</v>
      </c>
      <c r="D680" t="s">
        <v>1384</v>
      </c>
      <c r="E680" t="s">
        <v>1326</v>
      </c>
      <c r="F680" t="s">
        <v>1293</v>
      </c>
      <c r="G680" s="532">
        <v>35</v>
      </c>
      <c r="H680">
        <v>35015</v>
      </c>
      <c r="I680" t="s">
        <v>552</v>
      </c>
      <c r="J680" t="s">
        <v>1385</v>
      </c>
      <c r="K680" t="s">
        <v>1386</v>
      </c>
      <c r="L680">
        <v>29.9</v>
      </c>
      <c r="M680">
        <v>14.9</v>
      </c>
      <c r="N680">
        <v>44.8</v>
      </c>
      <c r="O680">
        <v>0</v>
      </c>
      <c r="P680">
        <v>0</v>
      </c>
      <c r="Q680">
        <v>0</v>
      </c>
      <c r="R680" t="s">
        <v>531</v>
      </c>
      <c r="S680" t="s">
        <v>531</v>
      </c>
      <c r="T680" t="s">
        <v>531</v>
      </c>
      <c r="U680" t="s">
        <v>531</v>
      </c>
      <c r="W680" s="429">
        <f t="shared" si="16"/>
        <v>0</v>
      </c>
      <c r="X680" s="429">
        <f t="shared" si="16"/>
        <v>0</v>
      </c>
      <c r="Y680" s="429">
        <f t="shared" si="16"/>
        <v>0</v>
      </c>
      <c r="Z680" s="429">
        <f t="shared" si="16"/>
        <v>0</v>
      </c>
      <c r="AA680" s="429" t="s">
        <v>1296</v>
      </c>
    </row>
    <row r="681" spans="1:27" x14ac:dyDescent="0.25">
      <c r="A681" t="s">
        <v>149</v>
      </c>
      <c r="B681" t="s">
        <v>1246</v>
      </c>
      <c r="C681" t="s">
        <v>1324</v>
      </c>
      <c r="D681" t="s">
        <v>1384</v>
      </c>
      <c r="E681" t="s">
        <v>1326</v>
      </c>
      <c r="F681" t="s">
        <v>1293</v>
      </c>
      <c r="G681" s="532">
        <v>35</v>
      </c>
      <c r="H681">
        <v>35025</v>
      </c>
      <c r="I681" t="s">
        <v>563</v>
      </c>
      <c r="J681" t="s">
        <v>1385</v>
      </c>
      <c r="K681" t="s">
        <v>1386</v>
      </c>
      <c r="L681">
        <v>0</v>
      </c>
      <c r="M681">
        <v>0</v>
      </c>
      <c r="N681">
        <v>0</v>
      </c>
      <c r="O681">
        <v>0</v>
      </c>
      <c r="P681">
        <v>4.6900000000000004</v>
      </c>
      <c r="Q681">
        <v>4.6900000000000004</v>
      </c>
      <c r="R681" t="s">
        <v>531</v>
      </c>
      <c r="S681" t="s">
        <v>531</v>
      </c>
      <c r="T681" t="s">
        <v>531</v>
      </c>
      <c r="U681" t="s">
        <v>531</v>
      </c>
      <c r="W681" s="429">
        <f t="shared" si="16"/>
        <v>0</v>
      </c>
      <c r="X681" s="429">
        <f t="shared" si="16"/>
        <v>0</v>
      </c>
      <c r="Y681" s="429">
        <f t="shared" si="16"/>
        <v>0</v>
      </c>
      <c r="Z681" s="429">
        <f t="shared" si="16"/>
        <v>0</v>
      </c>
      <c r="AA681" s="429" t="s">
        <v>1296</v>
      </c>
    </row>
    <row r="682" spans="1:27" x14ac:dyDescent="0.25">
      <c r="A682" t="s">
        <v>149</v>
      </c>
      <c r="B682" t="s">
        <v>1246</v>
      </c>
      <c r="C682" t="s">
        <v>1324</v>
      </c>
      <c r="D682" t="s">
        <v>1384</v>
      </c>
      <c r="E682" t="s">
        <v>1326</v>
      </c>
      <c r="F682" t="s">
        <v>1293</v>
      </c>
      <c r="G682" s="532">
        <v>35</v>
      </c>
      <c r="H682">
        <v>35025</v>
      </c>
      <c r="I682" t="s">
        <v>563</v>
      </c>
      <c r="J682" t="s">
        <v>1385</v>
      </c>
      <c r="K682" t="s">
        <v>1386</v>
      </c>
      <c r="L682">
        <v>0</v>
      </c>
      <c r="M682">
        <v>9.1</v>
      </c>
      <c r="N682">
        <v>0</v>
      </c>
      <c r="O682">
        <v>0</v>
      </c>
      <c r="P682">
        <v>0</v>
      </c>
      <c r="Q682">
        <v>0</v>
      </c>
      <c r="R682" t="s">
        <v>531</v>
      </c>
      <c r="S682" t="s">
        <v>531</v>
      </c>
      <c r="T682" t="s">
        <v>531</v>
      </c>
      <c r="U682" t="s">
        <v>531</v>
      </c>
      <c r="W682" s="429">
        <f t="shared" si="16"/>
        <v>0</v>
      </c>
      <c r="X682" s="429">
        <f t="shared" si="16"/>
        <v>0</v>
      </c>
      <c r="Y682" s="429">
        <f t="shared" si="16"/>
        <v>0</v>
      </c>
      <c r="Z682" s="429">
        <f t="shared" si="16"/>
        <v>0</v>
      </c>
      <c r="AA682" s="429" t="s">
        <v>1296</v>
      </c>
    </row>
    <row r="683" spans="1:27" x14ac:dyDescent="0.25">
      <c r="A683" t="s">
        <v>149</v>
      </c>
      <c r="B683" t="s">
        <v>1246</v>
      </c>
      <c r="C683" t="s">
        <v>1324</v>
      </c>
      <c r="D683" t="s">
        <v>1384</v>
      </c>
      <c r="E683" t="s">
        <v>1326</v>
      </c>
      <c r="F683" t="s">
        <v>1293</v>
      </c>
      <c r="G683" s="532">
        <v>35</v>
      </c>
      <c r="H683">
        <v>35025</v>
      </c>
      <c r="I683" t="s">
        <v>563</v>
      </c>
      <c r="J683" t="s">
        <v>1385</v>
      </c>
      <c r="K683" t="s">
        <v>1386</v>
      </c>
      <c r="L683">
        <v>0</v>
      </c>
      <c r="M683">
        <v>16.37</v>
      </c>
      <c r="N683">
        <v>0</v>
      </c>
      <c r="O683">
        <v>0</v>
      </c>
      <c r="P683">
        <v>0</v>
      </c>
      <c r="Q683">
        <v>0</v>
      </c>
      <c r="R683" t="s">
        <v>531</v>
      </c>
      <c r="S683" t="s">
        <v>531</v>
      </c>
      <c r="T683" t="s">
        <v>531</v>
      </c>
      <c r="U683" t="s">
        <v>531</v>
      </c>
      <c r="W683" s="429">
        <f t="shared" si="16"/>
        <v>0</v>
      </c>
      <c r="X683" s="429">
        <f t="shared" si="16"/>
        <v>0</v>
      </c>
      <c r="Y683" s="429">
        <f t="shared" si="16"/>
        <v>0</v>
      </c>
      <c r="Z683" s="429">
        <f t="shared" si="16"/>
        <v>0</v>
      </c>
      <c r="AA683" s="429" t="s">
        <v>1296</v>
      </c>
    </row>
    <row r="684" spans="1:27" x14ac:dyDescent="0.25">
      <c r="A684" t="s">
        <v>149</v>
      </c>
      <c r="B684" t="s">
        <v>1246</v>
      </c>
      <c r="C684" t="s">
        <v>1324</v>
      </c>
      <c r="D684" t="s">
        <v>1384</v>
      </c>
      <c r="E684" t="s">
        <v>1326</v>
      </c>
      <c r="F684" t="s">
        <v>1293</v>
      </c>
      <c r="G684" s="532">
        <v>35</v>
      </c>
      <c r="H684">
        <v>35025</v>
      </c>
      <c r="I684" t="s">
        <v>563</v>
      </c>
      <c r="J684" t="s">
        <v>1385</v>
      </c>
      <c r="K684" t="s">
        <v>1386</v>
      </c>
      <c r="L684">
        <v>0</v>
      </c>
      <c r="M684">
        <v>6.17</v>
      </c>
      <c r="N684">
        <v>0</v>
      </c>
      <c r="O684">
        <v>0</v>
      </c>
      <c r="P684">
        <v>0</v>
      </c>
      <c r="Q684">
        <v>0</v>
      </c>
      <c r="R684" t="s">
        <v>531</v>
      </c>
      <c r="S684" t="s">
        <v>531</v>
      </c>
      <c r="T684" t="s">
        <v>531</v>
      </c>
      <c r="U684" t="s">
        <v>531</v>
      </c>
      <c r="W684" s="429">
        <f t="shared" si="16"/>
        <v>0</v>
      </c>
      <c r="X684" s="429">
        <f t="shared" si="16"/>
        <v>0</v>
      </c>
      <c r="Y684" s="429">
        <f t="shared" si="16"/>
        <v>0</v>
      </c>
      <c r="Z684" s="429">
        <f t="shared" si="16"/>
        <v>0</v>
      </c>
      <c r="AA684" s="429" t="s">
        <v>1296</v>
      </c>
    </row>
    <row r="685" spans="1:27" x14ac:dyDescent="0.25">
      <c r="A685" t="s">
        <v>149</v>
      </c>
      <c r="B685" t="s">
        <v>1246</v>
      </c>
      <c r="C685" t="s">
        <v>1324</v>
      </c>
      <c r="D685" t="s">
        <v>1384</v>
      </c>
      <c r="E685" t="s">
        <v>1326</v>
      </c>
      <c r="F685" t="s">
        <v>1293</v>
      </c>
      <c r="G685" s="532">
        <v>35</v>
      </c>
      <c r="H685">
        <v>35025</v>
      </c>
      <c r="I685" t="s">
        <v>563</v>
      </c>
      <c r="J685" t="s">
        <v>1385</v>
      </c>
      <c r="K685" t="s">
        <v>1386</v>
      </c>
      <c r="L685">
        <v>0</v>
      </c>
      <c r="M685">
        <v>2.57</v>
      </c>
      <c r="N685">
        <v>0</v>
      </c>
      <c r="O685">
        <v>0</v>
      </c>
      <c r="P685">
        <v>0</v>
      </c>
      <c r="Q685">
        <v>0</v>
      </c>
      <c r="R685" t="s">
        <v>531</v>
      </c>
      <c r="S685" t="s">
        <v>531</v>
      </c>
      <c r="T685" t="s">
        <v>531</v>
      </c>
      <c r="U685" t="s">
        <v>531</v>
      </c>
      <c r="W685" s="429">
        <f t="shared" si="16"/>
        <v>0</v>
      </c>
      <c r="X685" s="429">
        <f t="shared" si="16"/>
        <v>0</v>
      </c>
      <c r="Y685" s="429">
        <f t="shared" si="16"/>
        <v>0</v>
      </c>
      <c r="Z685" s="429">
        <f t="shared" si="16"/>
        <v>0</v>
      </c>
      <c r="AA685" s="429" t="s">
        <v>1296</v>
      </c>
    </row>
    <row r="686" spans="1:27" x14ac:dyDescent="0.25">
      <c r="A686" t="s">
        <v>149</v>
      </c>
      <c r="B686" t="s">
        <v>1246</v>
      </c>
      <c r="C686" t="s">
        <v>1324</v>
      </c>
      <c r="D686" t="s">
        <v>1384</v>
      </c>
      <c r="E686" t="s">
        <v>1326</v>
      </c>
      <c r="F686" t="s">
        <v>1293</v>
      </c>
      <c r="G686" s="532">
        <v>35</v>
      </c>
      <c r="H686">
        <v>35025</v>
      </c>
      <c r="I686" t="s">
        <v>563</v>
      </c>
      <c r="J686" t="s">
        <v>1385</v>
      </c>
      <c r="K686" t="s">
        <v>1386</v>
      </c>
      <c r="L686">
        <v>0</v>
      </c>
      <c r="M686">
        <v>9.1</v>
      </c>
      <c r="N686">
        <v>0</v>
      </c>
      <c r="O686">
        <v>0</v>
      </c>
      <c r="P686">
        <v>0</v>
      </c>
      <c r="Q686">
        <v>0</v>
      </c>
      <c r="R686" t="s">
        <v>531</v>
      </c>
      <c r="S686" t="s">
        <v>531</v>
      </c>
      <c r="T686" t="s">
        <v>531</v>
      </c>
      <c r="U686" t="s">
        <v>531</v>
      </c>
      <c r="W686" s="429">
        <f t="shared" si="16"/>
        <v>0</v>
      </c>
      <c r="X686" s="429">
        <f t="shared" si="16"/>
        <v>0</v>
      </c>
      <c r="Y686" s="429">
        <f t="shared" si="16"/>
        <v>0</v>
      </c>
      <c r="Z686" s="429">
        <f t="shared" si="16"/>
        <v>0</v>
      </c>
      <c r="AA686" s="429" t="s">
        <v>1296</v>
      </c>
    </row>
    <row r="687" spans="1:27" x14ac:dyDescent="0.25">
      <c r="A687" t="s">
        <v>149</v>
      </c>
      <c r="B687" t="s">
        <v>1246</v>
      </c>
      <c r="C687" t="s">
        <v>1324</v>
      </c>
      <c r="D687" t="s">
        <v>1384</v>
      </c>
      <c r="E687" t="s">
        <v>1326</v>
      </c>
      <c r="F687" t="s">
        <v>1293</v>
      </c>
      <c r="G687" s="532">
        <v>35</v>
      </c>
      <c r="H687">
        <v>35025</v>
      </c>
      <c r="I687" t="s">
        <v>563</v>
      </c>
      <c r="J687" t="s">
        <v>1385</v>
      </c>
      <c r="K687" t="s">
        <v>1386</v>
      </c>
      <c r="L687">
        <v>0</v>
      </c>
      <c r="M687">
        <v>11.8</v>
      </c>
      <c r="N687">
        <v>0</v>
      </c>
      <c r="O687">
        <v>0</v>
      </c>
      <c r="P687">
        <v>0</v>
      </c>
      <c r="Q687">
        <v>0</v>
      </c>
      <c r="R687" t="s">
        <v>531</v>
      </c>
      <c r="S687" t="s">
        <v>531</v>
      </c>
      <c r="T687" t="s">
        <v>531</v>
      </c>
      <c r="U687" t="s">
        <v>531</v>
      </c>
      <c r="W687" s="429">
        <f t="shared" si="16"/>
        <v>0</v>
      </c>
      <c r="X687" s="429">
        <f t="shared" si="16"/>
        <v>0</v>
      </c>
      <c r="Y687" s="429">
        <f t="shared" si="16"/>
        <v>0</v>
      </c>
      <c r="Z687" s="429">
        <f t="shared" si="16"/>
        <v>0</v>
      </c>
      <c r="AA687" s="429" t="s">
        <v>1296</v>
      </c>
    </row>
    <row r="688" spans="1:27" x14ac:dyDescent="0.25">
      <c r="A688" t="s">
        <v>149</v>
      </c>
      <c r="B688" t="s">
        <v>1246</v>
      </c>
      <c r="C688" t="s">
        <v>1324</v>
      </c>
      <c r="D688" t="s">
        <v>1384</v>
      </c>
      <c r="E688" t="s">
        <v>1326</v>
      </c>
      <c r="F688" t="s">
        <v>1293</v>
      </c>
      <c r="G688" s="532">
        <v>35</v>
      </c>
      <c r="H688">
        <v>35025</v>
      </c>
      <c r="I688" t="s">
        <v>563</v>
      </c>
      <c r="J688" t="s">
        <v>1385</v>
      </c>
      <c r="K688" t="s">
        <v>1386</v>
      </c>
      <c r="L688">
        <v>0</v>
      </c>
      <c r="M688">
        <v>13</v>
      </c>
      <c r="N688">
        <v>0</v>
      </c>
      <c r="O688">
        <v>0</v>
      </c>
      <c r="P688">
        <v>0</v>
      </c>
      <c r="Q688">
        <v>0</v>
      </c>
      <c r="R688" t="s">
        <v>531</v>
      </c>
      <c r="S688" t="s">
        <v>531</v>
      </c>
      <c r="T688" t="s">
        <v>531</v>
      </c>
      <c r="U688" t="s">
        <v>531</v>
      </c>
      <c r="W688" s="429">
        <f t="shared" si="16"/>
        <v>0</v>
      </c>
      <c r="X688" s="429">
        <f t="shared" si="16"/>
        <v>0</v>
      </c>
      <c r="Y688" s="429">
        <f t="shared" si="16"/>
        <v>0</v>
      </c>
      <c r="Z688" s="429">
        <f t="shared" si="16"/>
        <v>0</v>
      </c>
      <c r="AA688" s="429" t="s">
        <v>1296</v>
      </c>
    </row>
    <row r="689" spans="1:27" x14ac:dyDescent="0.25">
      <c r="A689" t="s">
        <v>149</v>
      </c>
      <c r="B689" t="s">
        <v>1246</v>
      </c>
      <c r="C689" t="s">
        <v>1324</v>
      </c>
      <c r="D689" t="s">
        <v>1384</v>
      </c>
      <c r="E689" t="s">
        <v>1326</v>
      </c>
      <c r="F689" t="s">
        <v>1293</v>
      </c>
      <c r="G689" s="532">
        <v>35</v>
      </c>
      <c r="H689">
        <v>35025</v>
      </c>
      <c r="I689" t="s">
        <v>563</v>
      </c>
      <c r="J689" t="s">
        <v>1385</v>
      </c>
      <c r="K689" t="s">
        <v>1386</v>
      </c>
      <c r="L689">
        <v>0</v>
      </c>
      <c r="M689">
        <v>9.8000000000000007</v>
      </c>
      <c r="N689">
        <v>0</v>
      </c>
      <c r="O689">
        <v>0</v>
      </c>
      <c r="P689">
        <v>0</v>
      </c>
      <c r="Q689">
        <v>0</v>
      </c>
      <c r="R689" t="s">
        <v>531</v>
      </c>
      <c r="S689" t="s">
        <v>531</v>
      </c>
      <c r="T689" t="s">
        <v>531</v>
      </c>
      <c r="U689" t="s">
        <v>531</v>
      </c>
      <c r="W689" s="429">
        <f t="shared" si="16"/>
        <v>0</v>
      </c>
      <c r="X689" s="429">
        <f t="shared" si="16"/>
        <v>0</v>
      </c>
      <c r="Y689" s="429">
        <f t="shared" si="16"/>
        <v>0</v>
      </c>
      <c r="Z689" s="429">
        <f t="shared" si="16"/>
        <v>0</v>
      </c>
      <c r="AA689" s="429" t="s">
        <v>1296</v>
      </c>
    </row>
    <row r="690" spans="1:27" x14ac:dyDescent="0.25">
      <c r="A690" t="s">
        <v>149</v>
      </c>
      <c r="B690" t="s">
        <v>1246</v>
      </c>
      <c r="C690" t="s">
        <v>1324</v>
      </c>
      <c r="D690" t="s">
        <v>1384</v>
      </c>
      <c r="E690" t="s">
        <v>1326</v>
      </c>
      <c r="F690" t="s">
        <v>1293</v>
      </c>
      <c r="G690" s="532">
        <v>35</v>
      </c>
      <c r="H690">
        <v>35025</v>
      </c>
      <c r="I690" t="s">
        <v>563</v>
      </c>
      <c r="J690" t="s">
        <v>1385</v>
      </c>
      <c r="K690" t="s">
        <v>1386</v>
      </c>
      <c r="L690">
        <v>0</v>
      </c>
      <c r="M690">
        <v>1.87</v>
      </c>
      <c r="N690">
        <v>0</v>
      </c>
      <c r="O690">
        <v>0</v>
      </c>
      <c r="P690">
        <v>0</v>
      </c>
      <c r="Q690">
        <v>0</v>
      </c>
      <c r="R690" t="s">
        <v>531</v>
      </c>
      <c r="S690" t="s">
        <v>531</v>
      </c>
      <c r="T690" t="s">
        <v>531</v>
      </c>
      <c r="U690" t="s">
        <v>531</v>
      </c>
      <c r="W690" s="429">
        <f t="shared" si="16"/>
        <v>0</v>
      </c>
      <c r="X690" s="429">
        <f t="shared" si="16"/>
        <v>0</v>
      </c>
      <c r="Y690" s="429">
        <f t="shared" si="16"/>
        <v>0</v>
      </c>
      <c r="Z690" s="429">
        <f t="shared" si="16"/>
        <v>0</v>
      </c>
      <c r="AA690" s="429" t="s">
        <v>1296</v>
      </c>
    </row>
    <row r="691" spans="1:27" x14ac:dyDescent="0.25">
      <c r="A691" t="s">
        <v>149</v>
      </c>
      <c r="B691" t="s">
        <v>1246</v>
      </c>
      <c r="C691" t="s">
        <v>1324</v>
      </c>
      <c r="D691" t="s">
        <v>1384</v>
      </c>
      <c r="E691" t="s">
        <v>1326</v>
      </c>
      <c r="F691" t="s">
        <v>1293</v>
      </c>
      <c r="G691" s="532">
        <v>35</v>
      </c>
      <c r="H691">
        <v>35025</v>
      </c>
      <c r="I691" t="s">
        <v>563</v>
      </c>
      <c r="J691" t="s">
        <v>1385</v>
      </c>
      <c r="K691" t="s">
        <v>1386</v>
      </c>
      <c r="L691">
        <v>0</v>
      </c>
      <c r="M691">
        <v>0.5</v>
      </c>
      <c r="N691">
        <v>0</v>
      </c>
      <c r="O691">
        <v>0</v>
      </c>
      <c r="P691">
        <v>3.1</v>
      </c>
      <c r="Q691">
        <v>3.1</v>
      </c>
      <c r="R691" t="s">
        <v>531</v>
      </c>
      <c r="S691" t="s">
        <v>531</v>
      </c>
      <c r="T691" t="s">
        <v>531</v>
      </c>
      <c r="U691" t="s">
        <v>531</v>
      </c>
      <c r="W691" s="429">
        <f t="shared" si="16"/>
        <v>0</v>
      </c>
      <c r="X691" s="429">
        <f t="shared" si="16"/>
        <v>0</v>
      </c>
      <c r="Y691" s="429">
        <f t="shared" si="16"/>
        <v>0</v>
      </c>
      <c r="Z691" s="429">
        <f t="shared" si="16"/>
        <v>0</v>
      </c>
      <c r="AA691" s="429" t="s">
        <v>1296</v>
      </c>
    </row>
    <row r="692" spans="1:27" x14ac:dyDescent="0.25">
      <c r="A692" t="s">
        <v>149</v>
      </c>
      <c r="B692" t="s">
        <v>1246</v>
      </c>
      <c r="C692" t="s">
        <v>1324</v>
      </c>
      <c r="D692" t="s">
        <v>1384</v>
      </c>
      <c r="E692" t="s">
        <v>1326</v>
      </c>
      <c r="F692" t="s">
        <v>1293</v>
      </c>
      <c r="G692" s="532">
        <v>35</v>
      </c>
      <c r="H692">
        <v>35025</v>
      </c>
      <c r="I692" t="s">
        <v>563</v>
      </c>
      <c r="J692" t="s">
        <v>1385</v>
      </c>
      <c r="K692" t="s">
        <v>1386</v>
      </c>
      <c r="L692">
        <v>0</v>
      </c>
      <c r="M692">
        <v>0.35</v>
      </c>
      <c r="N692">
        <v>0</v>
      </c>
      <c r="O692">
        <v>0</v>
      </c>
      <c r="P692">
        <v>0</v>
      </c>
      <c r="Q692">
        <v>0</v>
      </c>
      <c r="R692" t="s">
        <v>531</v>
      </c>
      <c r="S692" t="s">
        <v>531</v>
      </c>
      <c r="T692" t="s">
        <v>531</v>
      </c>
      <c r="U692" t="s">
        <v>531</v>
      </c>
      <c r="W692" s="429">
        <f t="shared" si="16"/>
        <v>0</v>
      </c>
      <c r="X692" s="429">
        <f t="shared" si="16"/>
        <v>0</v>
      </c>
      <c r="Y692" s="429">
        <f t="shared" si="16"/>
        <v>0</v>
      </c>
      <c r="Z692" s="429">
        <f t="shared" si="16"/>
        <v>0</v>
      </c>
      <c r="AA692" s="429" t="s">
        <v>1296</v>
      </c>
    </row>
    <row r="693" spans="1:27" x14ac:dyDescent="0.25">
      <c r="A693" t="s">
        <v>149</v>
      </c>
      <c r="B693" t="s">
        <v>1246</v>
      </c>
      <c r="C693" t="s">
        <v>1324</v>
      </c>
      <c r="D693" t="s">
        <v>1384</v>
      </c>
      <c r="E693" t="s">
        <v>1326</v>
      </c>
      <c r="F693" t="s">
        <v>1293</v>
      </c>
      <c r="G693" s="532">
        <v>35</v>
      </c>
      <c r="H693">
        <v>35025</v>
      </c>
      <c r="I693" t="s">
        <v>563</v>
      </c>
      <c r="J693" t="s">
        <v>1385</v>
      </c>
      <c r="K693" t="s">
        <v>1386</v>
      </c>
      <c r="L693">
        <v>0</v>
      </c>
      <c r="M693">
        <v>0.35</v>
      </c>
      <c r="N693">
        <v>0</v>
      </c>
      <c r="O693">
        <v>0</v>
      </c>
      <c r="P693">
        <v>0</v>
      </c>
      <c r="Q693">
        <v>0</v>
      </c>
      <c r="R693" t="s">
        <v>531</v>
      </c>
      <c r="S693" t="s">
        <v>531</v>
      </c>
      <c r="T693" t="s">
        <v>531</v>
      </c>
      <c r="U693" t="s">
        <v>531</v>
      </c>
      <c r="W693" s="429">
        <f t="shared" si="16"/>
        <v>0</v>
      </c>
      <c r="X693" s="429">
        <f t="shared" si="16"/>
        <v>0</v>
      </c>
      <c r="Y693" s="429">
        <f t="shared" si="16"/>
        <v>0</v>
      </c>
      <c r="Z693" s="429">
        <f t="shared" si="16"/>
        <v>0</v>
      </c>
      <c r="AA693" s="429" t="s">
        <v>1296</v>
      </c>
    </row>
    <row r="694" spans="1:27" x14ac:dyDescent="0.25">
      <c r="A694" t="s">
        <v>149</v>
      </c>
      <c r="B694" t="s">
        <v>1246</v>
      </c>
      <c r="C694" t="s">
        <v>1324</v>
      </c>
      <c r="D694" t="s">
        <v>1384</v>
      </c>
      <c r="E694" t="s">
        <v>1326</v>
      </c>
      <c r="F694" t="s">
        <v>1293</v>
      </c>
      <c r="G694" s="532">
        <v>35</v>
      </c>
      <c r="H694">
        <v>35025</v>
      </c>
      <c r="I694" t="s">
        <v>563</v>
      </c>
      <c r="J694" t="s">
        <v>1385</v>
      </c>
      <c r="K694" t="s">
        <v>1386</v>
      </c>
      <c r="L694">
        <v>0.34</v>
      </c>
      <c r="M694">
        <v>0</v>
      </c>
      <c r="N694">
        <v>1.96</v>
      </c>
      <c r="O694">
        <v>0</v>
      </c>
      <c r="P694">
        <v>0</v>
      </c>
      <c r="Q694">
        <v>0</v>
      </c>
      <c r="R694" t="s">
        <v>531</v>
      </c>
      <c r="S694" t="s">
        <v>531</v>
      </c>
      <c r="T694" t="s">
        <v>531</v>
      </c>
      <c r="U694" t="s">
        <v>531</v>
      </c>
      <c r="W694" s="429">
        <f t="shared" si="16"/>
        <v>0</v>
      </c>
      <c r="X694" s="429">
        <f t="shared" si="16"/>
        <v>0</v>
      </c>
      <c r="Y694" s="429">
        <f t="shared" si="16"/>
        <v>0</v>
      </c>
      <c r="Z694" s="429">
        <f t="shared" si="16"/>
        <v>0</v>
      </c>
      <c r="AA694" s="429" t="s">
        <v>1296</v>
      </c>
    </row>
    <row r="695" spans="1:27" x14ac:dyDescent="0.25">
      <c r="A695" t="s">
        <v>149</v>
      </c>
      <c r="B695" t="s">
        <v>1246</v>
      </c>
      <c r="C695" t="s">
        <v>1324</v>
      </c>
      <c r="D695" t="s">
        <v>1384</v>
      </c>
      <c r="E695" t="s">
        <v>1326</v>
      </c>
      <c r="F695" t="s">
        <v>1293</v>
      </c>
      <c r="G695" s="532">
        <v>35</v>
      </c>
      <c r="H695">
        <v>35025</v>
      </c>
      <c r="I695" t="s">
        <v>563</v>
      </c>
      <c r="J695" t="s">
        <v>1385</v>
      </c>
      <c r="K695" t="s">
        <v>1386</v>
      </c>
      <c r="L695">
        <v>0.34</v>
      </c>
      <c r="M695">
        <v>0</v>
      </c>
      <c r="N695">
        <v>1.96</v>
      </c>
      <c r="O695">
        <v>0</v>
      </c>
      <c r="P695">
        <v>0</v>
      </c>
      <c r="Q695">
        <v>0</v>
      </c>
      <c r="R695" t="s">
        <v>531</v>
      </c>
      <c r="S695" t="s">
        <v>531</v>
      </c>
      <c r="T695" t="s">
        <v>531</v>
      </c>
      <c r="U695" t="s">
        <v>531</v>
      </c>
      <c r="W695" s="429">
        <f t="shared" si="16"/>
        <v>0</v>
      </c>
      <c r="X695" s="429">
        <f t="shared" si="16"/>
        <v>0</v>
      </c>
      <c r="Y695" s="429">
        <f t="shared" si="16"/>
        <v>0</v>
      </c>
      <c r="Z695" s="429">
        <f t="shared" si="16"/>
        <v>0</v>
      </c>
      <c r="AA695" s="429" t="s">
        <v>1296</v>
      </c>
    </row>
    <row r="696" spans="1:27" x14ac:dyDescent="0.25">
      <c r="A696" t="s">
        <v>149</v>
      </c>
      <c r="B696" t="s">
        <v>1246</v>
      </c>
      <c r="C696" t="s">
        <v>1324</v>
      </c>
      <c r="D696" t="s">
        <v>1384</v>
      </c>
      <c r="E696" t="s">
        <v>1326</v>
      </c>
      <c r="F696" t="s">
        <v>1293</v>
      </c>
      <c r="G696" s="532">
        <v>35</v>
      </c>
      <c r="H696">
        <v>35015</v>
      </c>
      <c r="I696" t="s">
        <v>552</v>
      </c>
      <c r="J696" t="s">
        <v>1385</v>
      </c>
      <c r="K696" t="s">
        <v>1386</v>
      </c>
      <c r="L696">
        <v>95</v>
      </c>
      <c r="M696">
        <v>95</v>
      </c>
      <c r="N696">
        <v>95</v>
      </c>
      <c r="O696">
        <v>10</v>
      </c>
      <c r="P696">
        <v>0</v>
      </c>
      <c r="Q696">
        <v>0</v>
      </c>
      <c r="R696" t="s">
        <v>531</v>
      </c>
      <c r="S696" t="s">
        <v>531</v>
      </c>
      <c r="T696" t="s">
        <v>531</v>
      </c>
      <c r="U696" t="s">
        <v>531</v>
      </c>
      <c r="W696" s="429">
        <f t="shared" si="16"/>
        <v>0</v>
      </c>
      <c r="X696" s="429">
        <f t="shared" si="16"/>
        <v>0</v>
      </c>
      <c r="Y696" s="429">
        <f t="shared" si="16"/>
        <v>0</v>
      </c>
      <c r="Z696" s="429">
        <f t="shared" si="16"/>
        <v>0</v>
      </c>
      <c r="AA696" s="429" t="s">
        <v>1296</v>
      </c>
    </row>
    <row r="697" spans="1:27" x14ac:dyDescent="0.25">
      <c r="A697" t="s">
        <v>149</v>
      </c>
      <c r="B697" t="s">
        <v>1246</v>
      </c>
      <c r="C697" t="s">
        <v>1324</v>
      </c>
      <c r="D697" t="s">
        <v>1384</v>
      </c>
      <c r="E697" t="s">
        <v>1326</v>
      </c>
      <c r="F697" t="s">
        <v>1293</v>
      </c>
      <c r="G697" s="532">
        <v>35</v>
      </c>
      <c r="H697">
        <v>35015</v>
      </c>
      <c r="I697" t="s">
        <v>552</v>
      </c>
      <c r="J697" t="s">
        <v>1385</v>
      </c>
      <c r="K697" t="s">
        <v>1386</v>
      </c>
      <c r="L697">
        <v>22.6</v>
      </c>
      <c r="M697">
        <v>1.2</v>
      </c>
      <c r="N697">
        <v>8.1</v>
      </c>
      <c r="O697">
        <v>0</v>
      </c>
      <c r="P697">
        <v>0</v>
      </c>
      <c r="Q697">
        <v>0</v>
      </c>
      <c r="R697" t="s">
        <v>531</v>
      </c>
      <c r="S697" t="s">
        <v>531</v>
      </c>
      <c r="T697" t="s">
        <v>531</v>
      </c>
      <c r="U697" t="s">
        <v>531</v>
      </c>
      <c r="W697" s="429">
        <f t="shared" si="16"/>
        <v>0</v>
      </c>
      <c r="X697" s="429">
        <f t="shared" si="16"/>
        <v>0</v>
      </c>
      <c r="Y697" s="429">
        <f t="shared" si="16"/>
        <v>0</v>
      </c>
      <c r="Z697" s="429">
        <f t="shared" si="16"/>
        <v>0</v>
      </c>
      <c r="AA697" s="429" t="s">
        <v>1296</v>
      </c>
    </row>
    <row r="698" spans="1:27" x14ac:dyDescent="0.25">
      <c r="A698" t="s">
        <v>149</v>
      </c>
      <c r="B698" t="s">
        <v>1246</v>
      </c>
      <c r="C698" t="s">
        <v>1324</v>
      </c>
      <c r="D698" t="s">
        <v>1384</v>
      </c>
      <c r="E698" t="s">
        <v>1326</v>
      </c>
      <c r="F698" t="s">
        <v>1293</v>
      </c>
      <c r="G698" s="532">
        <v>35</v>
      </c>
      <c r="H698">
        <v>35015</v>
      </c>
      <c r="I698" t="s">
        <v>552</v>
      </c>
      <c r="J698" t="s">
        <v>1385</v>
      </c>
      <c r="K698" t="s">
        <v>1386</v>
      </c>
      <c r="L698">
        <v>0</v>
      </c>
      <c r="M698">
        <v>0</v>
      </c>
      <c r="N698">
        <v>0</v>
      </c>
      <c r="O698">
        <v>0</v>
      </c>
      <c r="P698">
        <v>0</v>
      </c>
      <c r="Q698">
        <v>0</v>
      </c>
      <c r="R698" t="s">
        <v>531</v>
      </c>
      <c r="S698" t="s">
        <v>531</v>
      </c>
      <c r="T698" t="s">
        <v>531</v>
      </c>
      <c r="U698" t="s">
        <v>531</v>
      </c>
      <c r="W698" s="429">
        <f t="shared" si="16"/>
        <v>0</v>
      </c>
      <c r="X698" s="429">
        <f t="shared" si="16"/>
        <v>0</v>
      </c>
      <c r="Y698" s="429">
        <f t="shared" si="16"/>
        <v>0</v>
      </c>
      <c r="Z698" s="429">
        <f t="shared" si="16"/>
        <v>0</v>
      </c>
      <c r="AA698" s="429" t="s">
        <v>1296</v>
      </c>
    </row>
    <row r="699" spans="1:27" x14ac:dyDescent="0.25">
      <c r="A699" t="s">
        <v>149</v>
      </c>
      <c r="B699" t="s">
        <v>1246</v>
      </c>
      <c r="C699" t="s">
        <v>1324</v>
      </c>
      <c r="D699" t="s">
        <v>1384</v>
      </c>
      <c r="E699" t="s">
        <v>1326</v>
      </c>
      <c r="F699" t="s">
        <v>1293</v>
      </c>
      <c r="G699" s="532">
        <v>35</v>
      </c>
      <c r="H699">
        <v>35015</v>
      </c>
      <c r="I699" t="s">
        <v>552</v>
      </c>
      <c r="J699" t="s">
        <v>1385</v>
      </c>
      <c r="K699" t="s">
        <v>1386</v>
      </c>
      <c r="L699">
        <v>24.5</v>
      </c>
      <c r="M699">
        <v>0</v>
      </c>
      <c r="N699">
        <v>4.0999999999999996</v>
      </c>
      <c r="O699">
        <v>0</v>
      </c>
      <c r="P699">
        <v>0</v>
      </c>
      <c r="Q699">
        <v>0</v>
      </c>
      <c r="R699" t="s">
        <v>531</v>
      </c>
      <c r="S699" t="s">
        <v>531</v>
      </c>
      <c r="T699" t="s">
        <v>531</v>
      </c>
      <c r="U699" t="s">
        <v>531</v>
      </c>
      <c r="W699" s="429">
        <f t="shared" si="16"/>
        <v>0</v>
      </c>
      <c r="X699" s="429">
        <f t="shared" si="16"/>
        <v>0</v>
      </c>
      <c r="Y699" s="429">
        <f t="shared" si="16"/>
        <v>0</v>
      </c>
      <c r="Z699" s="429">
        <f t="shared" si="16"/>
        <v>0</v>
      </c>
      <c r="AA699" s="429" t="s">
        <v>1296</v>
      </c>
    </row>
    <row r="700" spans="1:27" x14ac:dyDescent="0.25">
      <c r="A700" t="s">
        <v>149</v>
      </c>
      <c r="B700" t="s">
        <v>1246</v>
      </c>
      <c r="C700" t="s">
        <v>1324</v>
      </c>
      <c r="D700" t="s">
        <v>1384</v>
      </c>
      <c r="E700" t="s">
        <v>1326</v>
      </c>
      <c r="F700" t="s">
        <v>1293</v>
      </c>
      <c r="G700" s="532">
        <v>35</v>
      </c>
      <c r="H700">
        <v>35015</v>
      </c>
      <c r="I700" t="s">
        <v>552</v>
      </c>
      <c r="J700" t="s">
        <v>1385</v>
      </c>
      <c r="K700" t="s">
        <v>1386</v>
      </c>
      <c r="L700">
        <v>19.399999999999999</v>
      </c>
      <c r="M700">
        <v>5.8</v>
      </c>
      <c r="N700">
        <v>21.3</v>
      </c>
      <c r="O700">
        <v>0</v>
      </c>
      <c r="P700">
        <v>0</v>
      </c>
      <c r="Q700">
        <v>0</v>
      </c>
      <c r="R700" t="s">
        <v>531</v>
      </c>
      <c r="S700" t="s">
        <v>531</v>
      </c>
      <c r="T700" t="s">
        <v>531</v>
      </c>
      <c r="U700" t="s">
        <v>531</v>
      </c>
      <c r="W700" s="429">
        <f t="shared" si="16"/>
        <v>0</v>
      </c>
      <c r="X700" s="429">
        <f t="shared" si="16"/>
        <v>0</v>
      </c>
      <c r="Y700" s="429">
        <f t="shared" si="16"/>
        <v>0</v>
      </c>
      <c r="Z700" s="429">
        <f t="shared" si="16"/>
        <v>0</v>
      </c>
      <c r="AA700" s="429" t="s">
        <v>1296</v>
      </c>
    </row>
    <row r="701" spans="1:27" x14ac:dyDescent="0.25">
      <c r="A701" t="s">
        <v>149</v>
      </c>
      <c r="B701" t="s">
        <v>1246</v>
      </c>
      <c r="C701" t="s">
        <v>1324</v>
      </c>
      <c r="D701" t="s">
        <v>1384</v>
      </c>
      <c r="E701" t="s">
        <v>1326</v>
      </c>
      <c r="F701" t="s">
        <v>1293</v>
      </c>
      <c r="G701" s="532">
        <v>35</v>
      </c>
      <c r="H701">
        <v>35015</v>
      </c>
      <c r="I701" t="s">
        <v>552</v>
      </c>
      <c r="J701" t="s">
        <v>1385</v>
      </c>
      <c r="K701" t="s">
        <v>1386</v>
      </c>
      <c r="L701">
        <v>0</v>
      </c>
      <c r="M701">
        <v>10.6</v>
      </c>
      <c r="N701">
        <v>0</v>
      </c>
      <c r="O701">
        <v>0</v>
      </c>
      <c r="P701">
        <v>0</v>
      </c>
      <c r="Q701">
        <v>0</v>
      </c>
      <c r="R701" t="s">
        <v>531</v>
      </c>
      <c r="S701" t="s">
        <v>531</v>
      </c>
      <c r="T701" t="s">
        <v>531</v>
      </c>
      <c r="U701" t="s">
        <v>531</v>
      </c>
      <c r="W701" s="429">
        <f t="shared" si="16"/>
        <v>0</v>
      </c>
      <c r="X701" s="429">
        <f t="shared" si="16"/>
        <v>0</v>
      </c>
      <c r="Y701" s="429">
        <f t="shared" si="16"/>
        <v>0</v>
      </c>
      <c r="Z701" s="429">
        <f t="shared" si="16"/>
        <v>0</v>
      </c>
      <c r="AA701" s="429" t="s">
        <v>1296</v>
      </c>
    </row>
    <row r="702" spans="1:27" x14ac:dyDescent="0.25">
      <c r="A702" t="s">
        <v>149</v>
      </c>
      <c r="B702" t="s">
        <v>1246</v>
      </c>
      <c r="C702" t="s">
        <v>1324</v>
      </c>
      <c r="D702" t="s">
        <v>1384</v>
      </c>
      <c r="E702" t="s">
        <v>1326</v>
      </c>
      <c r="F702" t="s">
        <v>1293</v>
      </c>
      <c r="G702" s="532">
        <v>35</v>
      </c>
      <c r="H702">
        <v>35015</v>
      </c>
      <c r="I702" t="s">
        <v>552</v>
      </c>
      <c r="J702" t="s">
        <v>1385</v>
      </c>
      <c r="K702" t="s">
        <v>1386</v>
      </c>
      <c r="L702">
        <v>22.2</v>
      </c>
      <c r="M702">
        <v>6.5</v>
      </c>
      <c r="N702">
        <v>24.4</v>
      </c>
      <c r="O702">
        <v>0</v>
      </c>
      <c r="P702">
        <v>0</v>
      </c>
      <c r="Q702">
        <v>0</v>
      </c>
      <c r="R702" t="s">
        <v>531</v>
      </c>
      <c r="S702" t="s">
        <v>531</v>
      </c>
      <c r="T702" t="s">
        <v>531</v>
      </c>
      <c r="U702" t="s">
        <v>531</v>
      </c>
      <c r="W702" s="429">
        <f t="shared" si="16"/>
        <v>0</v>
      </c>
      <c r="X702" s="429">
        <f t="shared" si="16"/>
        <v>0</v>
      </c>
      <c r="Y702" s="429">
        <f t="shared" si="16"/>
        <v>0</v>
      </c>
      <c r="Z702" s="429">
        <f t="shared" si="16"/>
        <v>0</v>
      </c>
      <c r="AA702" s="429" t="s">
        <v>1296</v>
      </c>
    </row>
    <row r="703" spans="1:27" x14ac:dyDescent="0.25">
      <c r="A703" t="s">
        <v>149</v>
      </c>
      <c r="B703" t="s">
        <v>1246</v>
      </c>
      <c r="C703" t="s">
        <v>1324</v>
      </c>
      <c r="D703" t="s">
        <v>1384</v>
      </c>
      <c r="E703" t="s">
        <v>1326</v>
      </c>
      <c r="F703" t="s">
        <v>1293</v>
      </c>
      <c r="G703" s="532">
        <v>35</v>
      </c>
      <c r="H703">
        <v>35015</v>
      </c>
      <c r="I703" t="s">
        <v>552</v>
      </c>
      <c r="J703" t="s">
        <v>1385</v>
      </c>
      <c r="K703" t="s">
        <v>1386</v>
      </c>
      <c r="L703">
        <v>23.8</v>
      </c>
      <c r="M703">
        <v>4.4000000000000004</v>
      </c>
      <c r="N703">
        <v>23.8</v>
      </c>
      <c r="O703">
        <v>0</v>
      </c>
      <c r="P703">
        <v>0</v>
      </c>
      <c r="Q703">
        <v>0</v>
      </c>
      <c r="R703" t="s">
        <v>531</v>
      </c>
      <c r="S703" t="s">
        <v>531</v>
      </c>
      <c r="T703" t="s">
        <v>531</v>
      </c>
      <c r="U703" t="s">
        <v>531</v>
      </c>
      <c r="W703" s="429">
        <f t="shared" si="16"/>
        <v>0</v>
      </c>
      <c r="X703" s="429">
        <f t="shared" si="16"/>
        <v>0</v>
      </c>
      <c r="Y703" s="429">
        <f t="shared" si="16"/>
        <v>0</v>
      </c>
      <c r="Z703" s="429">
        <f t="shared" si="16"/>
        <v>0</v>
      </c>
      <c r="AA703" s="429" t="s">
        <v>1296</v>
      </c>
    </row>
    <row r="704" spans="1:27" x14ac:dyDescent="0.25">
      <c r="A704" t="s">
        <v>149</v>
      </c>
      <c r="B704" t="s">
        <v>1246</v>
      </c>
      <c r="C704" t="s">
        <v>1324</v>
      </c>
      <c r="D704" t="s">
        <v>1384</v>
      </c>
      <c r="E704" t="s">
        <v>1326</v>
      </c>
      <c r="F704" t="s">
        <v>1293</v>
      </c>
      <c r="G704" s="532">
        <v>35</v>
      </c>
      <c r="H704">
        <v>35015</v>
      </c>
      <c r="I704" t="s">
        <v>552</v>
      </c>
      <c r="J704" t="s">
        <v>1385</v>
      </c>
      <c r="K704" t="s">
        <v>1386</v>
      </c>
      <c r="L704">
        <v>15.69</v>
      </c>
      <c r="M704">
        <v>4.59</v>
      </c>
      <c r="N704">
        <v>14.19</v>
      </c>
      <c r="O704">
        <v>0</v>
      </c>
      <c r="P704">
        <v>0</v>
      </c>
      <c r="Q704">
        <v>0</v>
      </c>
      <c r="R704" t="s">
        <v>531</v>
      </c>
      <c r="S704" t="s">
        <v>531</v>
      </c>
      <c r="T704" t="s">
        <v>531</v>
      </c>
      <c r="U704" t="s">
        <v>531</v>
      </c>
      <c r="W704" s="429">
        <f t="shared" si="16"/>
        <v>0</v>
      </c>
      <c r="X704" s="429">
        <f t="shared" si="16"/>
        <v>0</v>
      </c>
      <c r="Y704" s="429">
        <f t="shared" si="16"/>
        <v>0</v>
      </c>
      <c r="Z704" s="429">
        <f t="shared" si="16"/>
        <v>0</v>
      </c>
      <c r="AA704" s="429" t="s">
        <v>1296</v>
      </c>
    </row>
    <row r="705" spans="1:27" x14ac:dyDescent="0.25">
      <c r="A705" t="s">
        <v>149</v>
      </c>
      <c r="B705" t="s">
        <v>1246</v>
      </c>
      <c r="C705" t="s">
        <v>1324</v>
      </c>
      <c r="D705" t="s">
        <v>1384</v>
      </c>
      <c r="E705" t="s">
        <v>1326</v>
      </c>
      <c r="F705" t="s">
        <v>1293</v>
      </c>
      <c r="G705" s="532">
        <v>35</v>
      </c>
      <c r="H705">
        <v>35015</v>
      </c>
      <c r="I705" t="s">
        <v>552</v>
      </c>
      <c r="J705" t="s">
        <v>1385</v>
      </c>
      <c r="K705" t="s">
        <v>1386</v>
      </c>
      <c r="L705">
        <v>0</v>
      </c>
      <c r="M705">
        <v>1</v>
      </c>
      <c r="N705">
        <v>0</v>
      </c>
      <c r="O705">
        <v>0</v>
      </c>
      <c r="P705">
        <v>0</v>
      </c>
      <c r="Q705">
        <v>0</v>
      </c>
      <c r="R705" t="s">
        <v>531</v>
      </c>
      <c r="S705" t="s">
        <v>531</v>
      </c>
      <c r="T705" t="s">
        <v>531</v>
      </c>
      <c r="U705" t="s">
        <v>531</v>
      </c>
      <c r="W705" s="429">
        <f t="shared" si="16"/>
        <v>0</v>
      </c>
      <c r="X705" s="429">
        <f t="shared" si="16"/>
        <v>0</v>
      </c>
      <c r="Y705" s="429">
        <f t="shared" si="16"/>
        <v>0</v>
      </c>
      <c r="Z705" s="429">
        <f t="shared" si="16"/>
        <v>0</v>
      </c>
      <c r="AA705" s="429" t="s">
        <v>1296</v>
      </c>
    </row>
    <row r="706" spans="1:27" x14ac:dyDescent="0.25">
      <c r="A706" t="s">
        <v>149</v>
      </c>
      <c r="B706" t="s">
        <v>1246</v>
      </c>
      <c r="C706" t="s">
        <v>1324</v>
      </c>
      <c r="D706" t="s">
        <v>1384</v>
      </c>
      <c r="E706" t="s">
        <v>1326</v>
      </c>
      <c r="F706" t="s">
        <v>1293</v>
      </c>
      <c r="G706" s="532">
        <v>35</v>
      </c>
      <c r="H706">
        <v>35015</v>
      </c>
      <c r="I706" t="s">
        <v>552</v>
      </c>
      <c r="J706" t="s">
        <v>1385</v>
      </c>
      <c r="K706" t="s">
        <v>1386</v>
      </c>
      <c r="L706">
        <v>0</v>
      </c>
      <c r="M706">
        <v>5</v>
      </c>
      <c r="N706">
        <v>0</v>
      </c>
      <c r="O706">
        <v>0</v>
      </c>
      <c r="P706">
        <v>0</v>
      </c>
      <c r="Q706">
        <v>0</v>
      </c>
      <c r="R706" t="s">
        <v>531</v>
      </c>
      <c r="S706" t="s">
        <v>531</v>
      </c>
      <c r="T706" t="s">
        <v>531</v>
      </c>
      <c r="U706" t="s">
        <v>531</v>
      </c>
      <c r="W706" s="429">
        <f t="shared" si="16"/>
        <v>0</v>
      </c>
      <c r="X706" s="429">
        <f t="shared" si="16"/>
        <v>0</v>
      </c>
      <c r="Y706" s="429">
        <f t="shared" si="16"/>
        <v>0</v>
      </c>
      <c r="Z706" s="429">
        <f t="shared" si="16"/>
        <v>0</v>
      </c>
      <c r="AA706" s="429" t="s">
        <v>1296</v>
      </c>
    </row>
    <row r="707" spans="1:27" x14ac:dyDescent="0.25">
      <c r="A707" t="s">
        <v>149</v>
      </c>
      <c r="B707" t="s">
        <v>1246</v>
      </c>
      <c r="C707" t="s">
        <v>1324</v>
      </c>
      <c r="D707" t="s">
        <v>1384</v>
      </c>
      <c r="E707" t="s">
        <v>1326</v>
      </c>
      <c r="F707" t="s">
        <v>1293</v>
      </c>
      <c r="G707" s="532">
        <v>35</v>
      </c>
      <c r="H707">
        <v>35015</v>
      </c>
      <c r="I707" t="s">
        <v>552</v>
      </c>
      <c r="J707" t="s">
        <v>1385</v>
      </c>
      <c r="K707" t="s">
        <v>1386</v>
      </c>
      <c r="L707">
        <v>0</v>
      </c>
      <c r="M707">
        <v>0</v>
      </c>
      <c r="N707">
        <v>0</v>
      </c>
      <c r="O707">
        <v>0</v>
      </c>
      <c r="P707">
        <v>0</v>
      </c>
      <c r="Q707">
        <v>0</v>
      </c>
      <c r="R707" t="s">
        <v>531</v>
      </c>
      <c r="S707" t="s">
        <v>531</v>
      </c>
      <c r="T707" t="s">
        <v>531</v>
      </c>
      <c r="U707" t="s">
        <v>531</v>
      </c>
      <c r="W707" s="429">
        <f t="shared" si="16"/>
        <v>0</v>
      </c>
      <c r="X707" s="429">
        <f t="shared" si="16"/>
        <v>0</v>
      </c>
      <c r="Y707" s="429">
        <f t="shared" si="16"/>
        <v>0</v>
      </c>
      <c r="Z707" s="429">
        <f t="shared" si="16"/>
        <v>0</v>
      </c>
      <c r="AA707" s="429" t="s">
        <v>1296</v>
      </c>
    </row>
    <row r="708" spans="1:27" x14ac:dyDescent="0.25">
      <c r="A708" t="s">
        <v>149</v>
      </c>
      <c r="B708" t="s">
        <v>1246</v>
      </c>
      <c r="C708" t="s">
        <v>1324</v>
      </c>
      <c r="D708" t="s">
        <v>1384</v>
      </c>
      <c r="E708" t="s">
        <v>1326</v>
      </c>
      <c r="F708" t="s">
        <v>1293</v>
      </c>
      <c r="G708" s="532">
        <v>35</v>
      </c>
      <c r="H708">
        <v>35025</v>
      </c>
      <c r="I708" t="s">
        <v>563</v>
      </c>
      <c r="J708" t="s">
        <v>1385</v>
      </c>
      <c r="K708" t="s">
        <v>1386</v>
      </c>
      <c r="L708">
        <v>0</v>
      </c>
      <c r="M708">
        <v>11.07</v>
      </c>
      <c r="N708">
        <v>0</v>
      </c>
      <c r="O708">
        <v>0</v>
      </c>
      <c r="P708">
        <v>0</v>
      </c>
      <c r="Q708">
        <v>0</v>
      </c>
      <c r="R708" t="s">
        <v>531</v>
      </c>
      <c r="S708" t="s">
        <v>531</v>
      </c>
      <c r="T708" t="s">
        <v>531</v>
      </c>
      <c r="U708" t="s">
        <v>531</v>
      </c>
      <c r="W708" s="429">
        <f t="shared" si="16"/>
        <v>0</v>
      </c>
      <c r="X708" s="429">
        <f t="shared" si="16"/>
        <v>0</v>
      </c>
      <c r="Y708" s="429">
        <f t="shared" si="16"/>
        <v>0</v>
      </c>
      <c r="Z708" s="429">
        <f t="shared" si="16"/>
        <v>0</v>
      </c>
      <c r="AA708" s="429" t="s">
        <v>1296</v>
      </c>
    </row>
    <row r="709" spans="1:27" x14ac:dyDescent="0.25">
      <c r="A709" t="s">
        <v>149</v>
      </c>
      <c r="B709" t="s">
        <v>1246</v>
      </c>
      <c r="C709" t="s">
        <v>1324</v>
      </c>
      <c r="D709" t="s">
        <v>1384</v>
      </c>
      <c r="E709" t="s">
        <v>1326</v>
      </c>
      <c r="F709" t="s">
        <v>1293</v>
      </c>
      <c r="G709" s="532">
        <v>35</v>
      </c>
      <c r="H709">
        <v>35025</v>
      </c>
      <c r="I709" t="s">
        <v>563</v>
      </c>
      <c r="J709" t="s">
        <v>1385</v>
      </c>
      <c r="K709" t="s">
        <v>1386</v>
      </c>
      <c r="L709">
        <v>0</v>
      </c>
      <c r="M709">
        <v>4.37</v>
      </c>
      <c r="N709">
        <v>0</v>
      </c>
      <c r="O709">
        <v>0</v>
      </c>
      <c r="P709">
        <v>0</v>
      </c>
      <c r="Q709">
        <v>0</v>
      </c>
      <c r="R709" t="s">
        <v>531</v>
      </c>
      <c r="S709" t="s">
        <v>531</v>
      </c>
      <c r="T709" t="s">
        <v>531</v>
      </c>
      <c r="U709" t="s">
        <v>531</v>
      </c>
      <c r="W709" s="429">
        <f t="shared" si="16"/>
        <v>0</v>
      </c>
      <c r="X709" s="429">
        <f t="shared" si="16"/>
        <v>0</v>
      </c>
      <c r="Y709" s="429">
        <f t="shared" si="16"/>
        <v>0</v>
      </c>
      <c r="Z709" s="429">
        <f t="shared" si="16"/>
        <v>0</v>
      </c>
      <c r="AA709" s="429" t="s">
        <v>1296</v>
      </c>
    </row>
    <row r="710" spans="1:27" x14ac:dyDescent="0.25">
      <c r="A710" t="s">
        <v>149</v>
      </c>
      <c r="B710" t="s">
        <v>1246</v>
      </c>
      <c r="C710" t="s">
        <v>1324</v>
      </c>
      <c r="D710" t="s">
        <v>1384</v>
      </c>
      <c r="E710" t="s">
        <v>1326</v>
      </c>
      <c r="F710" t="s">
        <v>1293</v>
      </c>
      <c r="G710" s="532">
        <v>35</v>
      </c>
      <c r="H710">
        <v>35025</v>
      </c>
      <c r="I710" t="s">
        <v>563</v>
      </c>
      <c r="J710" t="s">
        <v>1385</v>
      </c>
      <c r="K710" t="s">
        <v>1386</v>
      </c>
      <c r="L710">
        <v>0</v>
      </c>
      <c r="M710">
        <v>4.37</v>
      </c>
      <c r="N710">
        <v>0</v>
      </c>
      <c r="O710">
        <v>0</v>
      </c>
      <c r="P710">
        <v>0</v>
      </c>
      <c r="Q710">
        <v>0</v>
      </c>
      <c r="R710" t="s">
        <v>531</v>
      </c>
      <c r="S710" t="s">
        <v>531</v>
      </c>
      <c r="T710" t="s">
        <v>531</v>
      </c>
      <c r="U710" t="s">
        <v>531</v>
      </c>
      <c r="W710" s="429">
        <f t="shared" si="16"/>
        <v>0</v>
      </c>
      <c r="X710" s="429">
        <f t="shared" si="16"/>
        <v>0</v>
      </c>
      <c r="Y710" s="429">
        <f t="shared" si="16"/>
        <v>0</v>
      </c>
      <c r="Z710" s="429">
        <f t="shared" si="16"/>
        <v>0</v>
      </c>
      <c r="AA710" s="429" t="s">
        <v>1296</v>
      </c>
    </row>
    <row r="711" spans="1:27" x14ac:dyDescent="0.25">
      <c r="A711" t="s">
        <v>149</v>
      </c>
      <c r="B711" t="s">
        <v>1246</v>
      </c>
      <c r="C711" t="s">
        <v>1324</v>
      </c>
      <c r="D711" t="s">
        <v>1384</v>
      </c>
      <c r="E711" t="s">
        <v>1326</v>
      </c>
      <c r="F711" t="s">
        <v>1293</v>
      </c>
      <c r="G711" s="532">
        <v>35</v>
      </c>
      <c r="H711">
        <v>35015</v>
      </c>
      <c r="I711" t="s">
        <v>552</v>
      </c>
      <c r="J711" t="s">
        <v>1385</v>
      </c>
      <c r="K711" t="s">
        <v>1386</v>
      </c>
      <c r="L711">
        <v>19.399999999999999</v>
      </c>
      <c r="M711">
        <v>5.9</v>
      </c>
      <c r="N711">
        <v>24.5</v>
      </c>
      <c r="O711">
        <v>0</v>
      </c>
      <c r="P711">
        <v>0</v>
      </c>
      <c r="Q711">
        <v>0</v>
      </c>
      <c r="R711" t="s">
        <v>531</v>
      </c>
      <c r="S711" t="s">
        <v>531</v>
      </c>
      <c r="T711" t="s">
        <v>531</v>
      </c>
      <c r="U711" t="s">
        <v>531</v>
      </c>
      <c r="W711" s="429">
        <f t="shared" si="16"/>
        <v>0</v>
      </c>
      <c r="X711" s="429">
        <f t="shared" si="16"/>
        <v>0</v>
      </c>
      <c r="Y711" s="429">
        <f t="shared" si="16"/>
        <v>0</v>
      </c>
      <c r="Z711" s="429">
        <f t="shared" si="16"/>
        <v>0</v>
      </c>
      <c r="AA711" s="429" t="s">
        <v>1296</v>
      </c>
    </row>
    <row r="712" spans="1:27" x14ac:dyDescent="0.25">
      <c r="A712" t="s">
        <v>149</v>
      </c>
      <c r="B712" t="s">
        <v>1246</v>
      </c>
      <c r="C712" t="s">
        <v>1324</v>
      </c>
      <c r="D712" t="s">
        <v>1384</v>
      </c>
      <c r="E712" t="s">
        <v>1326</v>
      </c>
      <c r="F712" t="s">
        <v>1293</v>
      </c>
      <c r="G712" s="532">
        <v>35</v>
      </c>
      <c r="H712">
        <v>35015</v>
      </c>
      <c r="I712" t="s">
        <v>552</v>
      </c>
      <c r="J712" t="s">
        <v>1385</v>
      </c>
      <c r="K712" t="s">
        <v>1386</v>
      </c>
      <c r="L712">
        <v>0.41</v>
      </c>
      <c r="M712">
        <v>16.78</v>
      </c>
      <c r="N712">
        <v>0.34</v>
      </c>
      <c r="O712">
        <v>0</v>
      </c>
      <c r="P712">
        <v>0</v>
      </c>
      <c r="Q712">
        <v>0</v>
      </c>
      <c r="R712" t="s">
        <v>531</v>
      </c>
      <c r="S712" t="s">
        <v>531</v>
      </c>
      <c r="T712" t="s">
        <v>531</v>
      </c>
      <c r="U712" t="s">
        <v>531</v>
      </c>
      <c r="W712" s="429">
        <f t="shared" si="16"/>
        <v>0</v>
      </c>
      <c r="X712" s="429">
        <f t="shared" si="16"/>
        <v>0</v>
      </c>
      <c r="Y712" s="429">
        <f t="shared" si="16"/>
        <v>0</v>
      </c>
      <c r="Z712" s="429">
        <f t="shared" si="16"/>
        <v>0</v>
      </c>
      <c r="AA712" s="429" t="s">
        <v>1296</v>
      </c>
    </row>
    <row r="713" spans="1:27" x14ac:dyDescent="0.25">
      <c r="A713" t="s">
        <v>149</v>
      </c>
      <c r="B713" t="s">
        <v>1246</v>
      </c>
      <c r="C713" t="s">
        <v>1324</v>
      </c>
      <c r="D713" t="s">
        <v>1384</v>
      </c>
      <c r="E713" t="s">
        <v>1326</v>
      </c>
      <c r="F713" t="s">
        <v>1293</v>
      </c>
      <c r="G713" s="532">
        <v>35</v>
      </c>
      <c r="H713">
        <v>35015</v>
      </c>
      <c r="I713" t="s">
        <v>552</v>
      </c>
      <c r="J713" t="s">
        <v>1385</v>
      </c>
      <c r="K713" t="s">
        <v>1386</v>
      </c>
      <c r="L713">
        <v>0</v>
      </c>
      <c r="M713">
        <v>3.01</v>
      </c>
      <c r="N713">
        <v>0</v>
      </c>
      <c r="O713">
        <v>0</v>
      </c>
      <c r="P713">
        <v>0</v>
      </c>
      <c r="Q713">
        <v>0</v>
      </c>
      <c r="R713" t="s">
        <v>531</v>
      </c>
      <c r="S713" t="s">
        <v>531</v>
      </c>
      <c r="T713" t="s">
        <v>531</v>
      </c>
      <c r="U713" t="s">
        <v>531</v>
      </c>
      <c r="W713" s="429">
        <f t="shared" si="16"/>
        <v>0</v>
      </c>
      <c r="X713" s="429">
        <f t="shared" si="16"/>
        <v>0</v>
      </c>
      <c r="Y713" s="429">
        <f t="shared" si="16"/>
        <v>0</v>
      </c>
      <c r="Z713" s="429">
        <f t="shared" si="16"/>
        <v>0</v>
      </c>
      <c r="AA713" s="429" t="s">
        <v>1296</v>
      </c>
    </row>
    <row r="714" spans="1:27" x14ac:dyDescent="0.25">
      <c r="A714" t="s">
        <v>149</v>
      </c>
      <c r="B714" t="s">
        <v>1246</v>
      </c>
      <c r="C714" t="s">
        <v>1324</v>
      </c>
      <c r="D714" t="s">
        <v>1384</v>
      </c>
      <c r="E714" t="s">
        <v>1326</v>
      </c>
      <c r="F714" t="s">
        <v>1293</v>
      </c>
      <c r="G714" s="532">
        <v>35</v>
      </c>
      <c r="H714">
        <v>35025</v>
      </c>
      <c r="I714" t="s">
        <v>563</v>
      </c>
      <c r="J714" t="s">
        <v>1385</v>
      </c>
      <c r="K714" t="s">
        <v>1386</v>
      </c>
      <c r="L714">
        <v>5.3</v>
      </c>
      <c r="M714">
        <v>39</v>
      </c>
      <c r="N714">
        <v>28.9</v>
      </c>
      <c r="O714">
        <v>53.2</v>
      </c>
      <c r="P714">
        <v>0</v>
      </c>
      <c r="Q714">
        <v>0</v>
      </c>
      <c r="R714" t="s">
        <v>531</v>
      </c>
      <c r="S714" t="s">
        <v>531</v>
      </c>
      <c r="T714" t="s">
        <v>531</v>
      </c>
      <c r="U714" t="s">
        <v>531</v>
      </c>
      <c r="W714" s="429">
        <f t="shared" si="16"/>
        <v>0</v>
      </c>
      <c r="X714" s="429">
        <f t="shared" si="16"/>
        <v>0</v>
      </c>
      <c r="Y714" s="429">
        <f t="shared" si="16"/>
        <v>0</v>
      </c>
      <c r="Z714" s="429">
        <f t="shared" si="16"/>
        <v>0</v>
      </c>
      <c r="AA714" s="429" t="s">
        <v>1296</v>
      </c>
    </row>
    <row r="715" spans="1:27" x14ac:dyDescent="0.25">
      <c r="A715" t="s">
        <v>149</v>
      </c>
      <c r="B715" t="s">
        <v>1246</v>
      </c>
      <c r="C715" t="s">
        <v>1324</v>
      </c>
      <c r="D715" t="s">
        <v>1384</v>
      </c>
      <c r="E715" t="s">
        <v>1326</v>
      </c>
      <c r="F715" t="s">
        <v>1293</v>
      </c>
      <c r="G715" s="532">
        <v>35</v>
      </c>
      <c r="H715">
        <v>35025</v>
      </c>
      <c r="I715" t="s">
        <v>563</v>
      </c>
      <c r="J715" t="s">
        <v>1385</v>
      </c>
      <c r="K715" t="s">
        <v>1386</v>
      </c>
      <c r="L715">
        <v>22.2</v>
      </c>
      <c r="M715">
        <v>11.1</v>
      </c>
      <c r="N715">
        <v>33.299999999999997</v>
      </c>
      <c r="O715">
        <v>0</v>
      </c>
      <c r="P715">
        <v>0</v>
      </c>
      <c r="Q715">
        <v>0</v>
      </c>
      <c r="R715" t="s">
        <v>531</v>
      </c>
      <c r="S715" t="s">
        <v>531</v>
      </c>
      <c r="T715" t="s">
        <v>531</v>
      </c>
      <c r="U715" t="s">
        <v>531</v>
      </c>
      <c r="W715" s="429">
        <f t="shared" si="16"/>
        <v>0</v>
      </c>
      <c r="X715" s="429">
        <f t="shared" si="16"/>
        <v>0</v>
      </c>
      <c r="Y715" s="429">
        <f t="shared" si="16"/>
        <v>0</v>
      </c>
      <c r="Z715" s="429">
        <f t="shared" si="16"/>
        <v>0</v>
      </c>
      <c r="AA715" s="429" t="s">
        <v>1296</v>
      </c>
    </row>
    <row r="716" spans="1:27" x14ac:dyDescent="0.25">
      <c r="A716" t="s">
        <v>149</v>
      </c>
      <c r="B716" t="s">
        <v>1246</v>
      </c>
      <c r="C716" t="s">
        <v>1324</v>
      </c>
      <c r="D716" t="s">
        <v>1384</v>
      </c>
      <c r="E716" t="s">
        <v>1326</v>
      </c>
      <c r="F716" t="s">
        <v>1293</v>
      </c>
      <c r="G716" s="532">
        <v>35</v>
      </c>
      <c r="H716">
        <v>35025</v>
      </c>
      <c r="I716" t="s">
        <v>563</v>
      </c>
      <c r="J716" t="s">
        <v>1385</v>
      </c>
      <c r="K716" t="s">
        <v>1386</v>
      </c>
      <c r="L716">
        <v>0</v>
      </c>
      <c r="M716">
        <v>1.6</v>
      </c>
      <c r="N716">
        <v>0</v>
      </c>
      <c r="O716">
        <v>0</v>
      </c>
      <c r="P716">
        <v>0</v>
      </c>
      <c r="Q716">
        <v>0</v>
      </c>
      <c r="R716" t="s">
        <v>531</v>
      </c>
      <c r="S716" t="s">
        <v>531</v>
      </c>
      <c r="T716" t="s">
        <v>531</v>
      </c>
      <c r="U716" t="s">
        <v>531</v>
      </c>
      <c r="W716" s="429">
        <f t="shared" si="16"/>
        <v>0</v>
      </c>
      <c r="X716" s="429">
        <f t="shared" si="16"/>
        <v>0</v>
      </c>
      <c r="Y716" s="429">
        <f t="shared" si="16"/>
        <v>0</v>
      </c>
      <c r="Z716" s="429">
        <f t="shared" si="16"/>
        <v>0</v>
      </c>
      <c r="AA716" s="429" t="s">
        <v>1296</v>
      </c>
    </row>
    <row r="717" spans="1:27" x14ac:dyDescent="0.25">
      <c r="A717" t="s">
        <v>149</v>
      </c>
      <c r="B717" t="s">
        <v>1246</v>
      </c>
      <c r="C717" t="s">
        <v>1324</v>
      </c>
      <c r="D717" t="s">
        <v>1384</v>
      </c>
      <c r="E717" t="s">
        <v>1326</v>
      </c>
      <c r="F717" t="s">
        <v>1293</v>
      </c>
      <c r="G717" s="532">
        <v>35</v>
      </c>
      <c r="H717">
        <v>35025</v>
      </c>
      <c r="I717" t="s">
        <v>563</v>
      </c>
      <c r="J717" t="s">
        <v>1385</v>
      </c>
      <c r="K717" t="s">
        <v>1386</v>
      </c>
      <c r="L717">
        <v>0</v>
      </c>
      <c r="M717">
        <v>0.9</v>
      </c>
      <c r="N717">
        <v>0</v>
      </c>
      <c r="O717">
        <v>0</v>
      </c>
      <c r="P717">
        <v>0</v>
      </c>
      <c r="Q717">
        <v>0</v>
      </c>
      <c r="R717" t="s">
        <v>531</v>
      </c>
      <c r="S717" t="s">
        <v>531</v>
      </c>
      <c r="T717" t="s">
        <v>531</v>
      </c>
      <c r="U717" t="s">
        <v>531</v>
      </c>
      <c r="W717" s="429">
        <f t="shared" si="16"/>
        <v>0</v>
      </c>
      <c r="X717" s="429">
        <f t="shared" si="16"/>
        <v>0</v>
      </c>
      <c r="Y717" s="429">
        <f t="shared" si="16"/>
        <v>0</v>
      </c>
      <c r="Z717" s="429">
        <f t="shared" si="16"/>
        <v>0</v>
      </c>
      <c r="AA717" s="429" t="s">
        <v>1296</v>
      </c>
    </row>
    <row r="718" spans="1:27" x14ac:dyDescent="0.25">
      <c r="A718" t="s">
        <v>149</v>
      </c>
      <c r="B718" t="s">
        <v>1246</v>
      </c>
      <c r="C718" t="s">
        <v>1324</v>
      </c>
      <c r="D718" t="s">
        <v>1384</v>
      </c>
      <c r="E718" t="s">
        <v>1326</v>
      </c>
      <c r="F718" t="s">
        <v>1293</v>
      </c>
      <c r="G718" s="532">
        <v>35</v>
      </c>
      <c r="H718">
        <v>35025</v>
      </c>
      <c r="I718" t="s">
        <v>563</v>
      </c>
      <c r="J718" t="s">
        <v>1385</v>
      </c>
      <c r="K718" t="s">
        <v>1386</v>
      </c>
      <c r="L718">
        <v>22.2</v>
      </c>
      <c r="M718">
        <v>11.1</v>
      </c>
      <c r="N718">
        <v>33.299999999999997</v>
      </c>
      <c r="O718">
        <v>0</v>
      </c>
      <c r="P718">
        <v>0</v>
      </c>
      <c r="Q718">
        <v>0</v>
      </c>
      <c r="R718" t="s">
        <v>531</v>
      </c>
      <c r="S718" t="s">
        <v>531</v>
      </c>
      <c r="T718" t="s">
        <v>531</v>
      </c>
      <c r="U718" t="s">
        <v>531</v>
      </c>
      <c r="W718" s="429">
        <f t="shared" si="16"/>
        <v>0</v>
      </c>
      <c r="X718" s="429">
        <f t="shared" si="16"/>
        <v>0</v>
      </c>
      <c r="Y718" s="429">
        <f t="shared" si="16"/>
        <v>0</v>
      </c>
      <c r="Z718" s="429">
        <f t="shared" si="16"/>
        <v>0</v>
      </c>
      <c r="AA718" s="429" t="s">
        <v>1296</v>
      </c>
    </row>
    <row r="719" spans="1:27" x14ac:dyDescent="0.25">
      <c r="A719" t="s">
        <v>149</v>
      </c>
      <c r="B719" t="s">
        <v>1246</v>
      </c>
      <c r="C719" t="s">
        <v>1324</v>
      </c>
      <c r="D719" t="s">
        <v>1384</v>
      </c>
      <c r="E719" t="s">
        <v>1326</v>
      </c>
      <c r="F719" t="s">
        <v>1293</v>
      </c>
      <c r="G719" s="532">
        <v>35</v>
      </c>
      <c r="H719">
        <v>35025</v>
      </c>
      <c r="I719" t="s">
        <v>563</v>
      </c>
      <c r="J719" t="s">
        <v>1385</v>
      </c>
      <c r="K719" t="s">
        <v>1386</v>
      </c>
      <c r="L719">
        <v>6</v>
      </c>
      <c r="M719">
        <v>3</v>
      </c>
      <c r="N719">
        <v>9</v>
      </c>
      <c r="O719">
        <v>0</v>
      </c>
      <c r="P719">
        <v>0</v>
      </c>
      <c r="Q719">
        <v>0</v>
      </c>
      <c r="R719" t="s">
        <v>531</v>
      </c>
      <c r="S719" t="s">
        <v>531</v>
      </c>
      <c r="T719" t="s">
        <v>531</v>
      </c>
      <c r="U719" t="s">
        <v>531</v>
      </c>
      <c r="W719" s="429">
        <f t="shared" si="16"/>
        <v>0</v>
      </c>
      <c r="X719" s="429">
        <f t="shared" si="16"/>
        <v>0</v>
      </c>
      <c r="Y719" s="429">
        <f t="shared" si="16"/>
        <v>0</v>
      </c>
      <c r="Z719" s="429">
        <f t="shared" si="16"/>
        <v>0</v>
      </c>
      <c r="AA719" s="429" t="s">
        <v>1296</v>
      </c>
    </row>
    <row r="720" spans="1:27" x14ac:dyDescent="0.25">
      <c r="A720" t="s">
        <v>149</v>
      </c>
      <c r="B720" t="s">
        <v>1246</v>
      </c>
      <c r="C720" t="s">
        <v>1324</v>
      </c>
      <c r="D720" t="s">
        <v>1384</v>
      </c>
      <c r="E720" t="s">
        <v>1326</v>
      </c>
      <c r="F720" t="s">
        <v>1293</v>
      </c>
      <c r="G720" s="532">
        <v>35</v>
      </c>
      <c r="H720">
        <v>35015</v>
      </c>
      <c r="I720" t="s">
        <v>552</v>
      </c>
      <c r="J720" t="s">
        <v>1385</v>
      </c>
      <c r="K720" t="s">
        <v>1386</v>
      </c>
      <c r="L720">
        <v>11.2</v>
      </c>
      <c r="M720">
        <v>14.5</v>
      </c>
      <c r="N720">
        <v>40.200000000000003</v>
      </c>
      <c r="O720">
        <v>0</v>
      </c>
      <c r="P720">
        <v>0</v>
      </c>
      <c r="Q720">
        <v>0</v>
      </c>
      <c r="R720" t="s">
        <v>531</v>
      </c>
      <c r="S720" t="s">
        <v>531</v>
      </c>
      <c r="T720" t="s">
        <v>531</v>
      </c>
      <c r="U720" t="s">
        <v>531</v>
      </c>
      <c r="W720" s="429">
        <f t="shared" si="16"/>
        <v>0</v>
      </c>
      <c r="X720" s="429">
        <f t="shared" si="16"/>
        <v>0</v>
      </c>
      <c r="Y720" s="429">
        <f t="shared" si="16"/>
        <v>0</v>
      </c>
      <c r="Z720" s="429">
        <f t="shared" si="16"/>
        <v>0</v>
      </c>
      <c r="AA720" s="429" t="s">
        <v>1296</v>
      </c>
    </row>
    <row r="721" spans="1:27" x14ac:dyDescent="0.25">
      <c r="A721" t="s">
        <v>149</v>
      </c>
      <c r="B721" t="s">
        <v>1246</v>
      </c>
      <c r="C721" t="s">
        <v>1324</v>
      </c>
      <c r="D721" t="s">
        <v>1384</v>
      </c>
      <c r="E721" t="s">
        <v>1326</v>
      </c>
      <c r="F721" t="s">
        <v>1293</v>
      </c>
      <c r="G721" s="532">
        <v>35</v>
      </c>
      <c r="H721">
        <v>35015</v>
      </c>
      <c r="I721" t="s">
        <v>552</v>
      </c>
      <c r="J721" t="s">
        <v>1385</v>
      </c>
      <c r="K721" t="s">
        <v>1386</v>
      </c>
      <c r="L721">
        <v>11.2</v>
      </c>
      <c r="M721">
        <v>14.5</v>
      </c>
      <c r="N721">
        <v>40.200000000000003</v>
      </c>
      <c r="O721">
        <v>0</v>
      </c>
      <c r="P721">
        <v>0</v>
      </c>
      <c r="Q721">
        <v>0</v>
      </c>
      <c r="R721" t="s">
        <v>531</v>
      </c>
      <c r="S721" t="s">
        <v>531</v>
      </c>
      <c r="T721" t="s">
        <v>531</v>
      </c>
      <c r="U721" t="s">
        <v>531</v>
      </c>
      <c r="W721" s="429">
        <f t="shared" si="16"/>
        <v>0</v>
      </c>
      <c r="X721" s="429">
        <f t="shared" si="16"/>
        <v>0</v>
      </c>
      <c r="Y721" s="429">
        <f t="shared" si="16"/>
        <v>0</v>
      </c>
      <c r="Z721" s="429">
        <f t="shared" si="16"/>
        <v>0</v>
      </c>
      <c r="AA721" s="429" t="s">
        <v>1296</v>
      </c>
    </row>
    <row r="722" spans="1:27" x14ac:dyDescent="0.25">
      <c r="A722" t="s">
        <v>149</v>
      </c>
      <c r="B722" t="s">
        <v>1246</v>
      </c>
      <c r="C722" t="s">
        <v>1324</v>
      </c>
      <c r="D722" t="s">
        <v>1384</v>
      </c>
      <c r="E722" t="s">
        <v>1326</v>
      </c>
      <c r="F722" t="s">
        <v>1293</v>
      </c>
      <c r="G722" s="532">
        <v>35</v>
      </c>
      <c r="H722">
        <v>35015</v>
      </c>
      <c r="I722" t="s">
        <v>552</v>
      </c>
      <c r="J722" t="s">
        <v>1385</v>
      </c>
      <c r="K722" t="s">
        <v>1386</v>
      </c>
      <c r="L722">
        <v>1.1000000000000001</v>
      </c>
      <c r="M722">
        <v>0.6</v>
      </c>
      <c r="N722">
        <v>1.7</v>
      </c>
      <c r="O722">
        <v>0</v>
      </c>
      <c r="P722">
        <v>0</v>
      </c>
      <c r="Q722">
        <v>0</v>
      </c>
      <c r="R722" t="s">
        <v>531</v>
      </c>
      <c r="S722" t="s">
        <v>531</v>
      </c>
      <c r="T722" t="s">
        <v>531</v>
      </c>
      <c r="U722" t="s">
        <v>531</v>
      </c>
      <c r="W722" s="429">
        <f t="shared" si="16"/>
        <v>0</v>
      </c>
      <c r="X722" s="429">
        <f t="shared" si="16"/>
        <v>0</v>
      </c>
      <c r="Y722" s="429">
        <f t="shared" si="16"/>
        <v>0</v>
      </c>
      <c r="Z722" s="429">
        <f t="shared" si="16"/>
        <v>0</v>
      </c>
      <c r="AA722" s="429" t="s">
        <v>1296</v>
      </c>
    </row>
    <row r="723" spans="1:27" x14ac:dyDescent="0.25">
      <c r="A723" t="s">
        <v>149</v>
      </c>
      <c r="B723" t="s">
        <v>1246</v>
      </c>
      <c r="C723" t="s">
        <v>1324</v>
      </c>
      <c r="D723" t="s">
        <v>1384</v>
      </c>
      <c r="E723" t="s">
        <v>1326</v>
      </c>
      <c r="F723" t="s">
        <v>1293</v>
      </c>
      <c r="G723" s="532">
        <v>35</v>
      </c>
      <c r="H723">
        <v>35025</v>
      </c>
      <c r="I723" t="s">
        <v>563</v>
      </c>
      <c r="J723" t="s">
        <v>1385</v>
      </c>
      <c r="K723" t="s">
        <v>1386</v>
      </c>
      <c r="L723">
        <v>1.2</v>
      </c>
      <c r="M723">
        <v>0</v>
      </c>
      <c r="N723">
        <v>0.5</v>
      </c>
      <c r="O723">
        <v>0.16</v>
      </c>
      <c r="P723">
        <v>0</v>
      </c>
      <c r="Q723">
        <v>0</v>
      </c>
      <c r="R723" t="s">
        <v>531</v>
      </c>
      <c r="S723" t="s">
        <v>531</v>
      </c>
      <c r="T723" t="s">
        <v>531</v>
      </c>
      <c r="U723" t="s">
        <v>531</v>
      </c>
      <c r="W723" s="429">
        <f t="shared" si="16"/>
        <v>0</v>
      </c>
      <c r="X723" s="429">
        <f t="shared" si="16"/>
        <v>0</v>
      </c>
      <c r="Y723" s="429">
        <f t="shared" si="16"/>
        <v>0</v>
      </c>
      <c r="Z723" s="429">
        <f t="shared" si="16"/>
        <v>0</v>
      </c>
      <c r="AA723" s="429" t="s">
        <v>1296</v>
      </c>
    </row>
    <row r="724" spans="1:27" x14ac:dyDescent="0.25">
      <c r="A724" t="s">
        <v>149</v>
      </c>
      <c r="B724" t="s">
        <v>1246</v>
      </c>
      <c r="C724" t="s">
        <v>1324</v>
      </c>
      <c r="D724" t="s">
        <v>1384</v>
      </c>
      <c r="E724" t="s">
        <v>1326</v>
      </c>
      <c r="F724" t="s">
        <v>1293</v>
      </c>
      <c r="G724" s="532">
        <v>35</v>
      </c>
      <c r="H724">
        <v>35025</v>
      </c>
      <c r="I724" t="s">
        <v>563</v>
      </c>
      <c r="J724" t="s">
        <v>1385</v>
      </c>
      <c r="K724" t="s">
        <v>1386</v>
      </c>
      <c r="L724">
        <v>0.2</v>
      </c>
      <c r="M724">
        <v>0.02</v>
      </c>
      <c r="N724">
        <v>0.2</v>
      </c>
      <c r="O724">
        <v>0.06</v>
      </c>
      <c r="P724">
        <v>0</v>
      </c>
      <c r="Q724">
        <v>0</v>
      </c>
      <c r="R724" t="s">
        <v>531</v>
      </c>
      <c r="S724" t="s">
        <v>531</v>
      </c>
      <c r="T724" t="s">
        <v>531</v>
      </c>
      <c r="U724" t="s">
        <v>531</v>
      </c>
      <c r="W724" s="429">
        <f t="shared" si="16"/>
        <v>0</v>
      </c>
      <c r="X724" s="429">
        <f t="shared" si="16"/>
        <v>0</v>
      </c>
      <c r="Y724" s="429">
        <f t="shared" si="16"/>
        <v>0</v>
      </c>
      <c r="Z724" s="429">
        <f t="shared" si="16"/>
        <v>0</v>
      </c>
      <c r="AA724" s="429" t="s">
        <v>1296</v>
      </c>
    </row>
    <row r="725" spans="1:27" x14ac:dyDescent="0.25">
      <c r="A725" t="s">
        <v>149</v>
      </c>
      <c r="B725" t="s">
        <v>1246</v>
      </c>
      <c r="C725" t="s">
        <v>1324</v>
      </c>
      <c r="D725" t="s">
        <v>1384</v>
      </c>
      <c r="E725" t="s">
        <v>1326</v>
      </c>
      <c r="F725" t="s">
        <v>1293</v>
      </c>
      <c r="G725" s="532">
        <v>35</v>
      </c>
      <c r="H725">
        <v>35025</v>
      </c>
      <c r="I725" t="s">
        <v>563</v>
      </c>
      <c r="J725" t="s">
        <v>1385</v>
      </c>
      <c r="K725" t="s">
        <v>1386</v>
      </c>
      <c r="L725">
        <v>0.2</v>
      </c>
      <c r="M725">
        <v>0</v>
      </c>
      <c r="N725">
        <v>0.2</v>
      </c>
      <c r="O725">
        <v>0.06</v>
      </c>
      <c r="P725">
        <v>0</v>
      </c>
      <c r="Q725">
        <v>0</v>
      </c>
      <c r="R725" t="s">
        <v>531</v>
      </c>
      <c r="S725" t="s">
        <v>531</v>
      </c>
      <c r="T725" t="s">
        <v>531</v>
      </c>
      <c r="U725" t="s">
        <v>531</v>
      </c>
      <c r="W725" s="429">
        <f t="shared" si="16"/>
        <v>0</v>
      </c>
      <c r="X725" s="429">
        <f t="shared" si="16"/>
        <v>0</v>
      </c>
      <c r="Y725" s="429">
        <f t="shared" si="16"/>
        <v>0</v>
      </c>
      <c r="Z725" s="429">
        <f t="shared" si="16"/>
        <v>0</v>
      </c>
      <c r="AA725" s="429" t="s">
        <v>1296</v>
      </c>
    </row>
    <row r="726" spans="1:27" x14ac:dyDescent="0.25">
      <c r="A726" t="s">
        <v>149</v>
      </c>
      <c r="B726" t="s">
        <v>1246</v>
      </c>
      <c r="C726" t="s">
        <v>1324</v>
      </c>
      <c r="D726" t="s">
        <v>1384</v>
      </c>
      <c r="E726" t="s">
        <v>1326</v>
      </c>
      <c r="F726" t="s">
        <v>1293</v>
      </c>
      <c r="G726" s="532">
        <v>35</v>
      </c>
      <c r="H726">
        <v>35025</v>
      </c>
      <c r="I726" t="s">
        <v>563</v>
      </c>
      <c r="J726" t="s">
        <v>1385</v>
      </c>
      <c r="K726" t="s">
        <v>1386</v>
      </c>
      <c r="L726">
        <v>0</v>
      </c>
      <c r="M726">
        <v>1.8</v>
      </c>
      <c r="N726">
        <v>0</v>
      </c>
      <c r="O726">
        <v>0</v>
      </c>
      <c r="P726">
        <v>0</v>
      </c>
      <c r="Q726">
        <v>0</v>
      </c>
      <c r="R726" t="s">
        <v>531</v>
      </c>
      <c r="S726" t="s">
        <v>531</v>
      </c>
      <c r="T726" t="s">
        <v>531</v>
      </c>
      <c r="U726" t="s">
        <v>531</v>
      </c>
      <c r="W726" s="429">
        <f t="shared" si="16"/>
        <v>0</v>
      </c>
      <c r="X726" s="429">
        <f t="shared" si="16"/>
        <v>0</v>
      </c>
      <c r="Y726" s="429">
        <f t="shared" si="16"/>
        <v>0</v>
      </c>
      <c r="Z726" s="429">
        <f t="shared" si="16"/>
        <v>0</v>
      </c>
      <c r="AA726" s="429" t="s">
        <v>1296</v>
      </c>
    </row>
    <row r="727" spans="1:27" x14ac:dyDescent="0.25">
      <c r="A727" t="s">
        <v>149</v>
      </c>
      <c r="B727" t="s">
        <v>1246</v>
      </c>
      <c r="C727" t="s">
        <v>1324</v>
      </c>
      <c r="D727" t="s">
        <v>1384</v>
      </c>
      <c r="E727" t="s">
        <v>1326</v>
      </c>
      <c r="F727" t="s">
        <v>1293</v>
      </c>
      <c r="G727" s="532">
        <v>35</v>
      </c>
      <c r="H727">
        <v>35025</v>
      </c>
      <c r="I727" t="s">
        <v>563</v>
      </c>
      <c r="J727" t="s">
        <v>1385</v>
      </c>
      <c r="K727" t="s">
        <v>1386</v>
      </c>
      <c r="L727">
        <v>0</v>
      </c>
      <c r="M727">
        <v>1.8</v>
      </c>
      <c r="N727">
        <v>0</v>
      </c>
      <c r="O727">
        <v>0</v>
      </c>
      <c r="P727">
        <v>0</v>
      </c>
      <c r="Q727">
        <v>0</v>
      </c>
      <c r="R727" t="s">
        <v>531</v>
      </c>
      <c r="S727" t="s">
        <v>531</v>
      </c>
      <c r="T727" t="s">
        <v>531</v>
      </c>
      <c r="U727" t="s">
        <v>531</v>
      </c>
      <c r="W727" s="429">
        <f t="shared" si="16"/>
        <v>0</v>
      </c>
      <c r="X727" s="429">
        <f t="shared" si="16"/>
        <v>0</v>
      </c>
      <c r="Y727" s="429">
        <f t="shared" si="16"/>
        <v>0</v>
      </c>
      <c r="Z727" s="429">
        <f t="shared" si="16"/>
        <v>0</v>
      </c>
      <c r="AA727" s="429" t="s">
        <v>1296</v>
      </c>
    </row>
    <row r="728" spans="1:27" x14ac:dyDescent="0.25">
      <c r="A728" t="s">
        <v>149</v>
      </c>
      <c r="B728" t="s">
        <v>1246</v>
      </c>
      <c r="C728" t="s">
        <v>1324</v>
      </c>
      <c r="D728" t="s">
        <v>1384</v>
      </c>
      <c r="E728" t="s">
        <v>1326</v>
      </c>
      <c r="F728" t="s">
        <v>1293</v>
      </c>
      <c r="G728" s="532">
        <v>35</v>
      </c>
      <c r="H728">
        <v>35025</v>
      </c>
      <c r="I728" t="s">
        <v>563</v>
      </c>
      <c r="J728" t="s">
        <v>1385</v>
      </c>
      <c r="K728" t="s">
        <v>1386</v>
      </c>
      <c r="L728">
        <v>0</v>
      </c>
      <c r="M728">
        <v>1.8</v>
      </c>
      <c r="N728">
        <v>0</v>
      </c>
      <c r="O728">
        <v>0</v>
      </c>
      <c r="P728">
        <v>0</v>
      </c>
      <c r="Q728">
        <v>0</v>
      </c>
      <c r="R728" t="s">
        <v>531</v>
      </c>
      <c r="S728" t="s">
        <v>531</v>
      </c>
      <c r="T728" t="s">
        <v>531</v>
      </c>
      <c r="U728" t="s">
        <v>531</v>
      </c>
      <c r="W728" s="429">
        <f t="shared" si="16"/>
        <v>0</v>
      </c>
      <c r="X728" s="429">
        <f t="shared" si="16"/>
        <v>0</v>
      </c>
      <c r="Y728" s="429">
        <f t="shared" si="16"/>
        <v>0</v>
      </c>
      <c r="Z728" s="429">
        <f t="shared" si="16"/>
        <v>0</v>
      </c>
      <c r="AA728" s="429" t="s">
        <v>1296</v>
      </c>
    </row>
    <row r="729" spans="1:27" x14ac:dyDescent="0.25">
      <c r="A729" t="s">
        <v>149</v>
      </c>
      <c r="B729" t="s">
        <v>1246</v>
      </c>
      <c r="C729" t="s">
        <v>1324</v>
      </c>
      <c r="D729" t="s">
        <v>1384</v>
      </c>
      <c r="E729" t="s">
        <v>1326</v>
      </c>
      <c r="F729" t="s">
        <v>1293</v>
      </c>
      <c r="G729" s="532">
        <v>35</v>
      </c>
      <c r="H729">
        <v>35025</v>
      </c>
      <c r="I729" t="s">
        <v>563</v>
      </c>
      <c r="J729" t="s">
        <v>1385</v>
      </c>
      <c r="K729" t="s">
        <v>1386</v>
      </c>
      <c r="L729">
        <v>2</v>
      </c>
      <c r="M729">
        <v>7.7</v>
      </c>
      <c r="N729">
        <v>8.1</v>
      </c>
      <c r="O729">
        <v>26.3</v>
      </c>
      <c r="P729">
        <v>0</v>
      </c>
      <c r="Q729">
        <v>0</v>
      </c>
      <c r="R729" t="s">
        <v>531</v>
      </c>
      <c r="S729" t="s">
        <v>531</v>
      </c>
      <c r="T729" t="s">
        <v>531</v>
      </c>
      <c r="U729" t="s">
        <v>531</v>
      </c>
      <c r="W729" s="429">
        <f t="shared" si="16"/>
        <v>0</v>
      </c>
      <c r="X729" s="429">
        <f t="shared" si="16"/>
        <v>0</v>
      </c>
      <c r="Y729" s="429">
        <f t="shared" si="16"/>
        <v>0</v>
      </c>
      <c r="Z729" s="429">
        <f t="shared" si="16"/>
        <v>0</v>
      </c>
      <c r="AA729" s="429" t="s">
        <v>1296</v>
      </c>
    </row>
    <row r="730" spans="1:27" x14ac:dyDescent="0.25">
      <c r="A730" t="s">
        <v>149</v>
      </c>
      <c r="B730" t="s">
        <v>1246</v>
      </c>
      <c r="C730" t="s">
        <v>1324</v>
      </c>
      <c r="D730" t="s">
        <v>1384</v>
      </c>
      <c r="E730" t="s">
        <v>1326</v>
      </c>
      <c r="F730" t="s">
        <v>1293</v>
      </c>
      <c r="G730" s="532">
        <v>35</v>
      </c>
      <c r="H730">
        <v>35025</v>
      </c>
      <c r="I730" t="s">
        <v>563</v>
      </c>
      <c r="J730" t="s">
        <v>1385</v>
      </c>
      <c r="K730" t="s">
        <v>1386</v>
      </c>
      <c r="L730">
        <v>0</v>
      </c>
      <c r="M730">
        <v>4.8</v>
      </c>
      <c r="N730">
        <v>0</v>
      </c>
      <c r="O730">
        <v>0</v>
      </c>
      <c r="P730">
        <v>0</v>
      </c>
      <c r="Q730">
        <v>0</v>
      </c>
      <c r="R730" t="s">
        <v>531</v>
      </c>
      <c r="S730" t="s">
        <v>531</v>
      </c>
      <c r="T730" t="s">
        <v>531</v>
      </c>
      <c r="U730" t="s">
        <v>531</v>
      </c>
      <c r="W730" s="429">
        <f t="shared" si="16"/>
        <v>0</v>
      </c>
      <c r="X730" s="429">
        <f t="shared" si="16"/>
        <v>0</v>
      </c>
      <c r="Y730" s="429">
        <f t="shared" si="16"/>
        <v>0</v>
      </c>
      <c r="Z730" s="429">
        <f t="shared" si="16"/>
        <v>0</v>
      </c>
      <c r="AA730" s="429" t="s">
        <v>1296</v>
      </c>
    </row>
    <row r="731" spans="1:27" x14ac:dyDescent="0.25">
      <c r="A731" t="s">
        <v>149</v>
      </c>
      <c r="B731" t="s">
        <v>1246</v>
      </c>
      <c r="C731" t="s">
        <v>1324</v>
      </c>
      <c r="D731" t="s">
        <v>1384</v>
      </c>
      <c r="E731" t="s">
        <v>1326</v>
      </c>
      <c r="F731" t="s">
        <v>1293</v>
      </c>
      <c r="G731" s="532">
        <v>35</v>
      </c>
      <c r="H731">
        <v>35015</v>
      </c>
      <c r="I731" t="s">
        <v>552</v>
      </c>
      <c r="J731" t="s">
        <v>1385</v>
      </c>
      <c r="K731" t="s">
        <v>1386</v>
      </c>
      <c r="L731">
        <v>9.4</v>
      </c>
      <c r="M731">
        <v>4.7</v>
      </c>
      <c r="N731">
        <v>9.4</v>
      </c>
      <c r="O731">
        <v>0</v>
      </c>
      <c r="P731">
        <v>0</v>
      </c>
      <c r="Q731">
        <v>0</v>
      </c>
      <c r="R731" t="s">
        <v>531</v>
      </c>
      <c r="S731" t="s">
        <v>531</v>
      </c>
      <c r="T731" t="s">
        <v>531</v>
      </c>
      <c r="U731" t="s">
        <v>531</v>
      </c>
      <c r="W731" s="429">
        <f t="shared" si="16"/>
        <v>0</v>
      </c>
      <c r="X731" s="429">
        <f t="shared" si="16"/>
        <v>0</v>
      </c>
      <c r="Y731" s="429">
        <f t="shared" si="16"/>
        <v>0</v>
      </c>
      <c r="Z731" s="429">
        <f t="shared" si="16"/>
        <v>0</v>
      </c>
      <c r="AA731" s="429" t="s">
        <v>1296</v>
      </c>
    </row>
    <row r="732" spans="1:27" x14ac:dyDescent="0.25">
      <c r="A732" t="s">
        <v>149</v>
      </c>
      <c r="B732" t="s">
        <v>1246</v>
      </c>
      <c r="C732" t="s">
        <v>1324</v>
      </c>
      <c r="D732" t="s">
        <v>1384</v>
      </c>
      <c r="E732" t="s">
        <v>1326</v>
      </c>
      <c r="F732" t="s">
        <v>1293</v>
      </c>
      <c r="G732" s="532">
        <v>35</v>
      </c>
      <c r="H732">
        <v>35015</v>
      </c>
      <c r="I732" t="s">
        <v>552</v>
      </c>
      <c r="J732" t="s">
        <v>1385</v>
      </c>
      <c r="K732" t="s">
        <v>1386</v>
      </c>
      <c r="L732">
        <v>22</v>
      </c>
      <c r="M732">
        <v>11</v>
      </c>
      <c r="N732">
        <v>33</v>
      </c>
      <c r="O732">
        <v>0</v>
      </c>
      <c r="P732">
        <v>0</v>
      </c>
      <c r="Q732">
        <v>0</v>
      </c>
      <c r="R732" t="s">
        <v>531</v>
      </c>
      <c r="S732" t="s">
        <v>531</v>
      </c>
      <c r="T732" t="s">
        <v>531</v>
      </c>
      <c r="U732" t="s">
        <v>531</v>
      </c>
      <c r="W732" s="429">
        <f t="shared" si="16"/>
        <v>0</v>
      </c>
      <c r="X732" s="429">
        <f t="shared" si="16"/>
        <v>0</v>
      </c>
      <c r="Y732" s="429">
        <f t="shared" si="16"/>
        <v>0</v>
      </c>
      <c r="Z732" s="429">
        <f t="shared" si="16"/>
        <v>0</v>
      </c>
      <c r="AA732" s="429" t="s">
        <v>1296</v>
      </c>
    </row>
    <row r="733" spans="1:27" x14ac:dyDescent="0.25">
      <c r="A733" t="s">
        <v>149</v>
      </c>
      <c r="B733" t="s">
        <v>1246</v>
      </c>
      <c r="C733" t="s">
        <v>1324</v>
      </c>
      <c r="D733" t="s">
        <v>1384</v>
      </c>
      <c r="E733" t="s">
        <v>1326</v>
      </c>
      <c r="F733" t="s">
        <v>1293</v>
      </c>
      <c r="G733" s="532">
        <v>35</v>
      </c>
      <c r="H733">
        <v>35015</v>
      </c>
      <c r="I733" t="s">
        <v>552</v>
      </c>
      <c r="J733" t="s">
        <v>1385</v>
      </c>
      <c r="K733" t="s">
        <v>1386</v>
      </c>
      <c r="L733">
        <v>11.8</v>
      </c>
      <c r="M733">
        <v>6.5</v>
      </c>
      <c r="N733">
        <v>17.7</v>
      </c>
      <c r="O733">
        <v>0</v>
      </c>
      <c r="P733">
        <v>0</v>
      </c>
      <c r="Q733">
        <v>0</v>
      </c>
      <c r="R733" t="s">
        <v>531</v>
      </c>
      <c r="S733" t="s">
        <v>531</v>
      </c>
      <c r="T733" t="s">
        <v>531</v>
      </c>
      <c r="U733" t="s">
        <v>531</v>
      </c>
      <c r="W733" s="429">
        <f t="shared" si="16"/>
        <v>0</v>
      </c>
      <c r="X733" s="429">
        <f t="shared" si="16"/>
        <v>0</v>
      </c>
      <c r="Y733" s="429">
        <f t="shared" si="16"/>
        <v>0</v>
      </c>
      <c r="Z733" s="429">
        <f t="shared" si="16"/>
        <v>0</v>
      </c>
      <c r="AA733" s="429" t="s">
        <v>1296</v>
      </c>
    </row>
    <row r="734" spans="1:27" x14ac:dyDescent="0.25">
      <c r="A734" t="s">
        <v>149</v>
      </c>
      <c r="B734" t="s">
        <v>1246</v>
      </c>
      <c r="C734" t="s">
        <v>1324</v>
      </c>
      <c r="D734" t="s">
        <v>1384</v>
      </c>
      <c r="E734" t="s">
        <v>1326</v>
      </c>
      <c r="F734" t="s">
        <v>1293</v>
      </c>
      <c r="G734" s="532">
        <v>35</v>
      </c>
      <c r="H734">
        <v>35015</v>
      </c>
      <c r="I734" t="s">
        <v>552</v>
      </c>
      <c r="J734" t="s">
        <v>1385</v>
      </c>
      <c r="K734" t="s">
        <v>1386</v>
      </c>
      <c r="L734">
        <v>0</v>
      </c>
      <c r="M734">
        <v>0.2</v>
      </c>
      <c r="N734">
        <v>0</v>
      </c>
      <c r="O734">
        <v>0</v>
      </c>
      <c r="P734">
        <v>0</v>
      </c>
      <c r="Q734">
        <v>0</v>
      </c>
      <c r="R734" t="s">
        <v>531</v>
      </c>
      <c r="S734" t="s">
        <v>531</v>
      </c>
      <c r="T734" t="s">
        <v>531</v>
      </c>
      <c r="U734" t="s">
        <v>531</v>
      </c>
      <c r="W734" s="429">
        <f t="shared" si="16"/>
        <v>0</v>
      </c>
      <c r="X734" s="429">
        <f t="shared" si="16"/>
        <v>0</v>
      </c>
      <c r="Y734" s="429">
        <f t="shared" si="16"/>
        <v>0</v>
      </c>
      <c r="Z734" s="429">
        <f t="shared" si="16"/>
        <v>0</v>
      </c>
      <c r="AA734" s="429" t="s">
        <v>1296</v>
      </c>
    </row>
    <row r="735" spans="1:27" x14ac:dyDescent="0.25">
      <c r="A735" t="s">
        <v>149</v>
      </c>
      <c r="B735" t="s">
        <v>1246</v>
      </c>
      <c r="C735" t="s">
        <v>1324</v>
      </c>
      <c r="D735" t="s">
        <v>1384</v>
      </c>
      <c r="E735" t="s">
        <v>1326</v>
      </c>
      <c r="F735" t="s">
        <v>1293</v>
      </c>
      <c r="G735" s="532">
        <v>35</v>
      </c>
      <c r="H735">
        <v>35015</v>
      </c>
      <c r="I735" t="s">
        <v>552</v>
      </c>
      <c r="J735" t="s">
        <v>1385</v>
      </c>
      <c r="K735" t="s">
        <v>1386</v>
      </c>
      <c r="L735">
        <v>0</v>
      </c>
      <c r="M735">
        <v>0.2</v>
      </c>
      <c r="N735">
        <v>0</v>
      </c>
      <c r="O735">
        <v>0</v>
      </c>
      <c r="P735">
        <v>0</v>
      </c>
      <c r="Q735">
        <v>0</v>
      </c>
      <c r="R735" t="s">
        <v>531</v>
      </c>
      <c r="S735" t="s">
        <v>531</v>
      </c>
      <c r="T735" t="s">
        <v>531</v>
      </c>
      <c r="U735" t="s">
        <v>531</v>
      </c>
      <c r="W735" s="429">
        <f t="shared" si="16"/>
        <v>0</v>
      </c>
      <c r="X735" s="429">
        <f t="shared" si="16"/>
        <v>0</v>
      </c>
      <c r="Y735" s="429">
        <f t="shared" si="16"/>
        <v>0</v>
      </c>
      <c r="Z735" s="429">
        <f t="shared" si="16"/>
        <v>0</v>
      </c>
      <c r="AA735" s="429" t="s">
        <v>1296</v>
      </c>
    </row>
    <row r="736" spans="1:27" x14ac:dyDescent="0.25">
      <c r="A736" t="s">
        <v>149</v>
      </c>
      <c r="B736" t="s">
        <v>1246</v>
      </c>
      <c r="C736" t="s">
        <v>1324</v>
      </c>
      <c r="D736" t="s">
        <v>1384</v>
      </c>
      <c r="E736" t="s">
        <v>1326</v>
      </c>
      <c r="F736" t="s">
        <v>1293</v>
      </c>
      <c r="G736" s="532">
        <v>35</v>
      </c>
      <c r="H736">
        <v>35015</v>
      </c>
      <c r="I736" t="s">
        <v>552</v>
      </c>
      <c r="J736" t="s">
        <v>1385</v>
      </c>
      <c r="K736" t="s">
        <v>1386</v>
      </c>
      <c r="L736">
        <v>13.1</v>
      </c>
      <c r="M736">
        <v>20</v>
      </c>
      <c r="N736">
        <v>24.9</v>
      </c>
      <c r="O736">
        <v>0</v>
      </c>
      <c r="P736">
        <v>0</v>
      </c>
      <c r="Q736">
        <v>0</v>
      </c>
      <c r="R736" t="s">
        <v>531</v>
      </c>
      <c r="S736" t="s">
        <v>531</v>
      </c>
      <c r="T736" t="s">
        <v>531</v>
      </c>
      <c r="U736" t="s">
        <v>531</v>
      </c>
      <c r="W736" s="429">
        <f t="shared" si="16"/>
        <v>0</v>
      </c>
      <c r="X736" s="429">
        <f t="shared" si="16"/>
        <v>0</v>
      </c>
      <c r="Y736" s="429">
        <f t="shared" si="16"/>
        <v>0</v>
      </c>
      <c r="Z736" s="429">
        <f t="shared" ref="Z736:Z799" si="17">IFERROR(U736*1,0)</f>
        <v>0</v>
      </c>
      <c r="AA736" s="429" t="s">
        <v>1296</v>
      </c>
    </row>
    <row r="737" spans="1:27" x14ac:dyDescent="0.25">
      <c r="A737" t="s">
        <v>149</v>
      </c>
      <c r="B737" t="s">
        <v>1246</v>
      </c>
      <c r="C737" t="s">
        <v>1324</v>
      </c>
      <c r="D737" t="s">
        <v>1384</v>
      </c>
      <c r="E737" t="s">
        <v>1326</v>
      </c>
      <c r="F737" t="s">
        <v>1293</v>
      </c>
      <c r="G737" s="532">
        <v>35</v>
      </c>
      <c r="H737">
        <v>35015</v>
      </c>
      <c r="I737" t="s">
        <v>552</v>
      </c>
      <c r="J737" t="s">
        <v>1385</v>
      </c>
      <c r="K737" t="s">
        <v>1386</v>
      </c>
      <c r="L737">
        <v>13.1</v>
      </c>
      <c r="M737">
        <v>20</v>
      </c>
      <c r="N737">
        <v>24.9</v>
      </c>
      <c r="O737">
        <v>0</v>
      </c>
      <c r="P737">
        <v>0</v>
      </c>
      <c r="Q737">
        <v>0</v>
      </c>
      <c r="R737" t="s">
        <v>531</v>
      </c>
      <c r="S737" t="s">
        <v>531</v>
      </c>
      <c r="T737" t="s">
        <v>531</v>
      </c>
      <c r="U737" t="s">
        <v>531</v>
      </c>
      <c r="W737" s="429">
        <f t="shared" ref="W737:Z800" si="18">IFERROR(R737*1,0)</f>
        <v>0</v>
      </c>
      <c r="X737" s="429">
        <f t="shared" si="18"/>
        <v>0</v>
      </c>
      <c r="Y737" s="429">
        <f t="shared" si="18"/>
        <v>0</v>
      </c>
      <c r="Z737" s="429">
        <f t="shared" si="17"/>
        <v>0</v>
      </c>
      <c r="AA737" s="429" t="s">
        <v>1296</v>
      </c>
    </row>
    <row r="738" spans="1:27" x14ac:dyDescent="0.25">
      <c r="A738" t="s">
        <v>149</v>
      </c>
      <c r="B738" t="s">
        <v>1246</v>
      </c>
      <c r="C738" t="s">
        <v>1324</v>
      </c>
      <c r="D738" t="s">
        <v>1384</v>
      </c>
      <c r="E738" t="s">
        <v>1326</v>
      </c>
      <c r="F738" t="s">
        <v>1293</v>
      </c>
      <c r="G738" s="532">
        <v>35</v>
      </c>
      <c r="H738">
        <v>35015</v>
      </c>
      <c r="I738" t="s">
        <v>552</v>
      </c>
      <c r="J738" t="s">
        <v>1385</v>
      </c>
      <c r="K738" t="s">
        <v>1386</v>
      </c>
      <c r="L738">
        <v>13.1</v>
      </c>
      <c r="M738">
        <v>20</v>
      </c>
      <c r="N738">
        <v>24.9</v>
      </c>
      <c r="O738">
        <v>0</v>
      </c>
      <c r="P738">
        <v>0</v>
      </c>
      <c r="Q738">
        <v>0</v>
      </c>
      <c r="R738" t="s">
        <v>531</v>
      </c>
      <c r="S738" t="s">
        <v>531</v>
      </c>
      <c r="T738" t="s">
        <v>531</v>
      </c>
      <c r="U738" t="s">
        <v>531</v>
      </c>
      <c r="W738" s="429">
        <f t="shared" si="18"/>
        <v>0</v>
      </c>
      <c r="X738" s="429">
        <f t="shared" si="18"/>
        <v>0</v>
      </c>
      <c r="Y738" s="429">
        <f t="shared" si="18"/>
        <v>0</v>
      </c>
      <c r="Z738" s="429">
        <f t="shared" si="17"/>
        <v>0</v>
      </c>
      <c r="AA738" s="429" t="s">
        <v>1296</v>
      </c>
    </row>
    <row r="739" spans="1:27" x14ac:dyDescent="0.25">
      <c r="A739" t="s">
        <v>149</v>
      </c>
      <c r="B739" t="s">
        <v>1246</v>
      </c>
      <c r="C739" t="s">
        <v>1324</v>
      </c>
      <c r="D739" t="s">
        <v>1384</v>
      </c>
      <c r="E739" t="s">
        <v>1326</v>
      </c>
      <c r="F739" t="s">
        <v>1293</v>
      </c>
      <c r="G739" s="532">
        <v>35</v>
      </c>
      <c r="H739">
        <v>35015</v>
      </c>
      <c r="I739" t="s">
        <v>552</v>
      </c>
      <c r="J739" t="s">
        <v>1385</v>
      </c>
      <c r="K739" t="s">
        <v>1386</v>
      </c>
      <c r="L739">
        <v>0</v>
      </c>
      <c r="M739">
        <v>25</v>
      </c>
      <c r="N739">
        <v>0</v>
      </c>
      <c r="O739">
        <v>25</v>
      </c>
      <c r="P739">
        <v>0</v>
      </c>
      <c r="Q739">
        <v>0</v>
      </c>
      <c r="R739" t="s">
        <v>531</v>
      </c>
      <c r="S739" t="s">
        <v>531</v>
      </c>
      <c r="T739" t="s">
        <v>531</v>
      </c>
      <c r="U739" t="s">
        <v>531</v>
      </c>
      <c r="W739" s="429">
        <f t="shared" si="18"/>
        <v>0</v>
      </c>
      <c r="X739" s="429">
        <f t="shared" si="18"/>
        <v>0</v>
      </c>
      <c r="Y739" s="429">
        <f t="shared" si="18"/>
        <v>0</v>
      </c>
      <c r="Z739" s="429">
        <f t="shared" si="17"/>
        <v>0</v>
      </c>
      <c r="AA739" s="429" t="s">
        <v>1296</v>
      </c>
    </row>
    <row r="740" spans="1:27" x14ac:dyDescent="0.25">
      <c r="A740" t="s">
        <v>149</v>
      </c>
      <c r="B740" t="s">
        <v>1246</v>
      </c>
      <c r="C740" t="s">
        <v>1324</v>
      </c>
      <c r="D740" t="s">
        <v>1384</v>
      </c>
      <c r="E740" t="s">
        <v>1326</v>
      </c>
      <c r="F740" t="s">
        <v>1293</v>
      </c>
      <c r="G740" s="532">
        <v>35</v>
      </c>
      <c r="H740">
        <v>35025</v>
      </c>
      <c r="I740" t="s">
        <v>563</v>
      </c>
      <c r="J740" t="s">
        <v>1385</v>
      </c>
      <c r="K740" t="s">
        <v>1386</v>
      </c>
      <c r="L740">
        <v>0</v>
      </c>
      <c r="M740">
        <v>4.5</v>
      </c>
      <c r="N740">
        <v>0</v>
      </c>
      <c r="O740">
        <v>0</v>
      </c>
      <c r="P740">
        <v>0</v>
      </c>
      <c r="Q740">
        <v>0</v>
      </c>
      <c r="R740" t="s">
        <v>531</v>
      </c>
      <c r="S740" t="s">
        <v>531</v>
      </c>
      <c r="T740" t="s">
        <v>531</v>
      </c>
      <c r="U740" t="s">
        <v>531</v>
      </c>
      <c r="W740" s="429">
        <f t="shared" si="18"/>
        <v>0</v>
      </c>
      <c r="X740" s="429">
        <f t="shared" si="18"/>
        <v>0</v>
      </c>
      <c r="Y740" s="429">
        <f t="shared" si="18"/>
        <v>0</v>
      </c>
      <c r="Z740" s="429">
        <f t="shared" si="17"/>
        <v>0</v>
      </c>
      <c r="AA740" s="429" t="s">
        <v>1296</v>
      </c>
    </row>
    <row r="741" spans="1:27" x14ac:dyDescent="0.25">
      <c r="A741" t="s">
        <v>149</v>
      </c>
      <c r="B741" t="s">
        <v>1246</v>
      </c>
      <c r="C741" t="s">
        <v>1324</v>
      </c>
      <c r="D741" t="s">
        <v>1384</v>
      </c>
      <c r="E741" t="s">
        <v>1326</v>
      </c>
      <c r="F741" t="s">
        <v>1293</v>
      </c>
      <c r="G741" s="532">
        <v>35</v>
      </c>
      <c r="H741">
        <v>35025</v>
      </c>
      <c r="I741" t="s">
        <v>563</v>
      </c>
      <c r="J741" t="s">
        <v>1385</v>
      </c>
      <c r="K741" t="s">
        <v>1386</v>
      </c>
      <c r="L741">
        <v>0</v>
      </c>
      <c r="M741">
        <v>4.5</v>
      </c>
      <c r="N741">
        <v>0</v>
      </c>
      <c r="O741">
        <v>0</v>
      </c>
      <c r="P741">
        <v>0</v>
      </c>
      <c r="Q741">
        <v>0</v>
      </c>
      <c r="R741" t="s">
        <v>531</v>
      </c>
      <c r="S741" t="s">
        <v>531</v>
      </c>
      <c r="T741" t="s">
        <v>531</v>
      </c>
      <c r="U741" t="s">
        <v>531</v>
      </c>
      <c r="W741" s="429">
        <f t="shared" si="18"/>
        <v>0</v>
      </c>
      <c r="X741" s="429">
        <f t="shared" si="18"/>
        <v>0</v>
      </c>
      <c r="Y741" s="429">
        <f t="shared" si="18"/>
        <v>0</v>
      </c>
      <c r="Z741" s="429">
        <f t="shared" si="17"/>
        <v>0</v>
      </c>
      <c r="AA741" s="429" t="s">
        <v>1296</v>
      </c>
    </row>
    <row r="742" spans="1:27" x14ac:dyDescent="0.25">
      <c r="A742" t="s">
        <v>149</v>
      </c>
      <c r="B742" t="s">
        <v>1246</v>
      </c>
      <c r="C742" t="s">
        <v>1324</v>
      </c>
      <c r="D742" t="s">
        <v>1384</v>
      </c>
      <c r="E742" t="s">
        <v>1326</v>
      </c>
      <c r="F742" t="s">
        <v>1293</v>
      </c>
      <c r="G742" s="532">
        <v>35</v>
      </c>
      <c r="H742">
        <v>35025</v>
      </c>
      <c r="I742" t="s">
        <v>563</v>
      </c>
      <c r="J742" t="s">
        <v>1385</v>
      </c>
      <c r="K742" t="s">
        <v>1386</v>
      </c>
      <c r="L742">
        <v>21.2</v>
      </c>
      <c r="M742">
        <v>13.3</v>
      </c>
      <c r="N742">
        <v>21.2</v>
      </c>
      <c r="O742">
        <v>0.6</v>
      </c>
      <c r="P742">
        <v>0</v>
      </c>
      <c r="Q742">
        <v>0</v>
      </c>
      <c r="R742" t="s">
        <v>531</v>
      </c>
      <c r="S742" t="s">
        <v>531</v>
      </c>
      <c r="T742" t="s">
        <v>531</v>
      </c>
      <c r="U742" t="s">
        <v>531</v>
      </c>
      <c r="W742" s="429">
        <f t="shared" si="18"/>
        <v>0</v>
      </c>
      <c r="X742" s="429">
        <f t="shared" si="18"/>
        <v>0</v>
      </c>
      <c r="Y742" s="429">
        <f t="shared" si="18"/>
        <v>0</v>
      </c>
      <c r="Z742" s="429">
        <f t="shared" si="17"/>
        <v>0</v>
      </c>
      <c r="AA742" s="429" t="s">
        <v>1296</v>
      </c>
    </row>
    <row r="743" spans="1:27" x14ac:dyDescent="0.25">
      <c r="A743" t="s">
        <v>149</v>
      </c>
      <c r="B743" t="s">
        <v>1246</v>
      </c>
      <c r="C743" t="s">
        <v>1324</v>
      </c>
      <c r="D743" t="s">
        <v>1384</v>
      </c>
      <c r="E743" t="s">
        <v>1326</v>
      </c>
      <c r="F743" t="s">
        <v>1293</v>
      </c>
      <c r="G743" s="532">
        <v>35</v>
      </c>
      <c r="H743">
        <v>35025</v>
      </c>
      <c r="I743" t="s">
        <v>563</v>
      </c>
      <c r="J743" t="s">
        <v>1385</v>
      </c>
      <c r="K743" t="s">
        <v>1386</v>
      </c>
      <c r="L743">
        <v>16.600000000000001</v>
      </c>
      <c r="M743">
        <v>8.3000000000000007</v>
      </c>
      <c r="N743">
        <v>16.5</v>
      </c>
      <c r="O743">
        <v>0.4</v>
      </c>
      <c r="P743">
        <v>0</v>
      </c>
      <c r="Q743">
        <v>0</v>
      </c>
      <c r="R743" t="s">
        <v>531</v>
      </c>
      <c r="S743" t="s">
        <v>531</v>
      </c>
      <c r="T743" t="s">
        <v>531</v>
      </c>
      <c r="U743" t="s">
        <v>531</v>
      </c>
      <c r="W743" s="429">
        <f t="shared" si="18"/>
        <v>0</v>
      </c>
      <c r="X743" s="429">
        <f t="shared" si="18"/>
        <v>0</v>
      </c>
      <c r="Y743" s="429">
        <f t="shared" si="18"/>
        <v>0</v>
      </c>
      <c r="Z743" s="429">
        <f t="shared" si="17"/>
        <v>0</v>
      </c>
      <c r="AA743" s="429" t="s">
        <v>1296</v>
      </c>
    </row>
    <row r="744" spans="1:27" x14ac:dyDescent="0.25">
      <c r="A744" t="s">
        <v>149</v>
      </c>
      <c r="B744" t="s">
        <v>1246</v>
      </c>
      <c r="C744" t="s">
        <v>1324</v>
      </c>
      <c r="D744" t="s">
        <v>1384</v>
      </c>
      <c r="E744" t="s">
        <v>1326</v>
      </c>
      <c r="F744" t="s">
        <v>1293</v>
      </c>
      <c r="G744" s="532">
        <v>35</v>
      </c>
      <c r="H744">
        <v>35015</v>
      </c>
      <c r="I744" t="s">
        <v>552</v>
      </c>
      <c r="J744" t="s">
        <v>1385</v>
      </c>
      <c r="K744" t="s">
        <v>1386</v>
      </c>
      <c r="L744">
        <v>0</v>
      </c>
      <c r="M744">
        <v>0.35</v>
      </c>
      <c r="N744">
        <v>0</v>
      </c>
      <c r="O744">
        <v>0</v>
      </c>
      <c r="P744">
        <v>0</v>
      </c>
      <c r="Q744">
        <v>0</v>
      </c>
      <c r="R744" t="s">
        <v>531</v>
      </c>
      <c r="S744" t="s">
        <v>531</v>
      </c>
      <c r="T744" t="s">
        <v>531</v>
      </c>
      <c r="U744" t="s">
        <v>531</v>
      </c>
      <c r="W744" s="429">
        <f t="shared" si="18"/>
        <v>0</v>
      </c>
      <c r="X744" s="429">
        <f t="shared" si="18"/>
        <v>0</v>
      </c>
      <c r="Y744" s="429">
        <f t="shared" si="18"/>
        <v>0</v>
      </c>
      <c r="Z744" s="429">
        <f t="shared" si="17"/>
        <v>0</v>
      </c>
      <c r="AA744" s="429" t="s">
        <v>1296</v>
      </c>
    </row>
    <row r="745" spans="1:27" x14ac:dyDescent="0.25">
      <c r="A745" t="s">
        <v>149</v>
      </c>
      <c r="B745" t="s">
        <v>1246</v>
      </c>
      <c r="C745" t="s">
        <v>1324</v>
      </c>
      <c r="D745" t="s">
        <v>1384</v>
      </c>
      <c r="E745" t="s">
        <v>1326</v>
      </c>
      <c r="F745" t="s">
        <v>1293</v>
      </c>
      <c r="G745" s="532">
        <v>35</v>
      </c>
      <c r="H745">
        <v>35015</v>
      </c>
      <c r="I745" t="s">
        <v>552</v>
      </c>
      <c r="J745" t="s">
        <v>1385</v>
      </c>
      <c r="K745" t="s">
        <v>1386</v>
      </c>
      <c r="L745">
        <v>0</v>
      </c>
      <c r="M745">
        <v>1.4</v>
      </c>
      <c r="N745">
        <v>0</v>
      </c>
      <c r="O745">
        <v>0</v>
      </c>
      <c r="P745">
        <v>0</v>
      </c>
      <c r="Q745">
        <v>0</v>
      </c>
      <c r="R745" t="s">
        <v>531</v>
      </c>
      <c r="S745" t="s">
        <v>531</v>
      </c>
      <c r="T745" t="s">
        <v>531</v>
      </c>
      <c r="U745" t="s">
        <v>531</v>
      </c>
      <c r="W745" s="429">
        <f t="shared" si="18"/>
        <v>0</v>
      </c>
      <c r="X745" s="429">
        <f t="shared" si="18"/>
        <v>0</v>
      </c>
      <c r="Y745" s="429">
        <f t="shared" si="18"/>
        <v>0</v>
      </c>
      <c r="Z745" s="429">
        <f t="shared" si="17"/>
        <v>0</v>
      </c>
      <c r="AA745" s="429" t="s">
        <v>1296</v>
      </c>
    </row>
    <row r="746" spans="1:27" x14ac:dyDescent="0.25">
      <c r="A746" t="s">
        <v>149</v>
      </c>
      <c r="B746" t="s">
        <v>1246</v>
      </c>
      <c r="C746" t="s">
        <v>1324</v>
      </c>
      <c r="D746" t="s">
        <v>1384</v>
      </c>
      <c r="E746" t="s">
        <v>1326</v>
      </c>
      <c r="F746" t="s">
        <v>1293</v>
      </c>
      <c r="G746" s="532">
        <v>35</v>
      </c>
      <c r="H746">
        <v>35015</v>
      </c>
      <c r="I746" t="s">
        <v>552</v>
      </c>
      <c r="J746" t="s">
        <v>1385</v>
      </c>
      <c r="K746" t="s">
        <v>1386</v>
      </c>
      <c r="L746">
        <v>0</v>
      </c>
      <c r="M746">
        <v>1.8</v>
      </c>
      <c r="N746">
        <v>0</v>
      </c>
      <c r="O746">
        <v>0</v>
      </c>
      <c r="P746">
        <v>0</v>
      </c>
      <c r="Q746">
        <v>0</v>
      </c>
      <c r="R746" t="s">
        <v>531</v>
      </c>
      <c r="S746" t="s">
        <v>531</v>
      </c>
      <c r="T746" t="s">
        <v>531</v>
      </c>
      <c r="U746" t="s">
        <v>531</v>
      </c>
      <c r="W746" s="429">
        <f t="shared" si="18"/>
        <v>0</v>
      </c>
      <c r="X746" s="429">
        <f t="shared" si="18"/>
        <v>0</v>
      </c>
      <c r="Y746" s="429">
        <f t="shared" si="18"/>
        <v>0</v>
      </c>
      <c r="Z746" s="429">
        <f t="shared" si="17"/>
        <v>0</v>
      </c>
      <c r="AA746" s="429" t="s">
        <v>1296</v>
      </c>
    </row>
    <row r="747" spans="1:27" x14ac:dyDescent="0.25">
      <c r="A747" t="s">
        <v>149</v>
      </c>
      <c r="B747" t="s">
        <v>1246</v>
      </c>
      <c r="C747" t="s">
        <v>1324</v>
      </c>
      <c r="D747" t="s">
        <v>1384</v>
      </c>
      <c r="E747" t="s">
        <v>1326</v>
      </c>
      <c r="F747" t="s">
        <v>1293</v>
      </c>
      <c r="G747" s="532">
        <v>35</v>
      </c>
      <c r="H747">
        <v>35025</v>
      </c>
      <c r="I747" t="s">
        <v>563</v>
      </c>
      <c r="J747" t="s">
        <v>1385</v>
      </c>
      <c r="K747" t="s">
        <v>1386</v>
      </c>
      <c r="L747">
        <v>11.9</v>
      </c>
      <c r="M747">
        <v>1.3</v>
      </c>
      <c r="N747">
        <v>17.8</v>
      </c>
      <c r="O747">
        <v>0</v>
      </c>
      <c r="P747">
        <v>0</v>
      </c>
      <c r="Q747">
        <v>0</v>
      </c>
      <c r="R747" t="s">
        <v>531</v>
      </c>
      <c r="S747" t="s">
        <v>531</v>
      </c>
      <c r="T747" t="s">
        <v>531</v>
      </c>
      <c r="U747" t="s">
        <v>531</v>
      </c>
      <c r="W747" s="429">
        <f t="shared" si="18"/>
        <v>0</v>
      </c>
      <c r="X747" s="429">
        <f t="shared" si="18"/>
        <v>0</v>
      </c>
      <c r="Y747" s="429">
        <f t="shared" si="18"/>
        <v>0</v>
      </c>
      <c r="Z747" s="429">
        <f t="shared" si="17"/>
        <v>0</v>
      </c>
      <c r="AA747" s="429" t="s">
        <v>1296</v>
      </c>
    </row>
    <row r="748" spans="1:27" x14ac:dyDescent="0.25">
      <c r="A748" t="s">
        <v>149</v>
      </c>
      <c r="B748" t="s">
        <v>1246</v>
      </c>
      <c r="C748" t="s">
        <v>1324</v>
      </c>
      <c r="D748" t="s">
        <v>1384</v>
      </c>
      <c r="E748" t="s">
        <v>1326</v>
      </c>
      <c r="F748" t="s">
        <v>1293</v>
      </c>
      <c r="G748" s="532">
        <v>35</v>
      </c>
      <c r="H748">
        <v>35025</v>
      </c>
      <c r="I748" t="s">
        <v>563</v>
      </c>
      <c r="J748" t="s">
        <v>1385</v>
      </c>
      <c r="K748" t="s">
        <v>1386</v>
      </c>
      <c r="L748">
        <v>11.9</v>
      </c>
      <c r="M748">
        <v>1.3</v>
      </c>
      <c r="N748">
        <v>17.8</v>
      </c>
      <c r="O748">
        <v>0</v>
      </c>
      <c r="P748">
        <v>0</v>
      </c>
      <c r="Q748">
        <v>0</v>
      </c>
      <c r="R748" t="s">
        <v>531</v>
      </c>
      <c r="S748" t="s">
        <v>531</v>
      </c>
      <c r="T748" t="s">
        <v>531</v>
      </c>
      <c r="U748" t="s">
        <v>531</v>
      </c>
      <c r="W748" s="429">
        <f t="shared" si="18"/>
        <v>0</v>
      </c>
      <c r="X748" s="429">
        <f t="shared" si="18"/>
        <v>0</v>
      </c>
      <c r="Y748" s="429">
        <f t="shared" si="18"/>
        <v>0</v>
      </c>
      <c r="Z748" s="429">
        <f t="shared" si="17"/>
        <v>0</v>
      </c>
      <c r="AA748" s="429" t="s">
        <v>1296</v>
      </c>
    </row>
    <row r="749" spans="1:27" x14ac:dyDescent="0.25">
      <c r="A749" t="s">
        <v>149</v>
      </c>
      <c r="B749" t="s">
        <v>1246</v>
      </c>
      <c r="C749" t="s">
        <v>1324</v>
      </c>
      <c r="D749" t="s">
        <v>1384</v>
      </c>
      <c r="E749" t="s">
        <v>1326</v>
      </c>
      <c r="F749" t="s">
        <v>1293</v>
      </c>
      <c r="G749" s="532">
        <v>35</v>
      </c>
      <c r="H749">
        <v>35025</v>
      </c>
      <c r="I749" t="s">
        <v>563</v>
      </c>
      <c r="J749" t="s">
        <v>1385</v>
      </c>
      <c r="K749" t="s">
        <v>1386</v>
      </c>
      <c r="L749">
        <v>11.9</v>
      </c>
      <c r="M749">
        <v>1.3</v>
      </c>
      <c r="N749">
        <v>17.8</v>
      </c>
      <c r="O749">
        <v>0</v>
      </c>
      <c r="P749">
        <v>0</v>
      </c>
      <c r="Q749">
        <v>0</v>
      </c>
      <c r="R749" t="s">
        <v>531</v>
      </c>
      <c r="S749" t="s">
        <v>531</v>
      </c>
      <c r="T749" t="s">
        <v>531</v>
      </c>
      <c r="U749" t="s">
        <v>531</v>
      </c>
      <c r="W749" s="429">
        <f t="shared" si="18"/>
        <v>0</v>
      </c>
      <c r="X749" s="429">
        <f t="shared" si="18"/>
        <v>0</v>
      </c>
      <c r="Y749" s="429">
        <f t="shared" si="18"/>
        <v>0</v>
      </c>
      <c r="Z749" s="429">
        <f t="shared" si="17"/>
        <v>0</v>
      </c>
      <c r="AA749" s="429" t="s">
        <v>1296</v>
      </c>
    </row>
    <row r="750" spans="1:27" x14ac:dyDescent="0.25">
      <c r="A750" t="s">
        <v>149</v>
      </c>
      <c r="B750" t="s">
        <v>1246</v>
      </c>
      <c r="C750" t="s">
        <v>1324</v>
      </c>
      <c r="D750" t="s">
        <v>1384</v>
      </c>
      <c r="E750" t="s">
        <v>1326</v>
      </c>
      <c r="F750" t="s">
        <v>1293</v>
      </c>
      <c r="G750" s="532">
        <v>35</v>
      </c>
      <c r="H750">
        <v>35005</v>
      </c>
      <c r="I750" t="s">
        <v>1327</v>
      </c>
      <c r="J750" t="s">
        <v>1385</v>
      </c>
      <c r="K750" t="s">
        <v>1386</v>
      </c>
      <c r="L750">
        <v>15.9</v>
      </c>
      <c r="M750">
        <v>5.3</v>
      </c>
      <c r="N750">
        <v>15.9</v>
      </c>
      <c r="O750">
        <v>0</v>
      </c>
      <c r="P750">
        <v>0</v>
      </c>
      <c r="Q750">
        <v>0</v>
      </c>
      <c r="R750" t="s">
        <v>531</v>
      </c>
      <c r="S750" t="s">
        <v>531</v>
      </c>
      <c r="T750" t="s">
        <v>531</v>
      </c>
      <c r="U750" t="s">
        <v>531</v>
      </c>
      <c r="W750" s="429">
        <f t="shared" si="18"/>
        <v>0</v>
      </c>
      <c r="X750" s="429">
        <f t="shared" si="18"/>
        <v>0</v>
      </c>
      <c r="Y750" s="429">
        <f t="shared" si="18"/>
        <v>0</v>
      </c>
      <c r="Z750" s="429">
        <f t="shared" si="17"/>
        <v>0</v>
      </c>
      <c r="AA750" s="429" t="s">
        <v>1296</v>
      </c>
    </row>
    <row r="751" spans="1:27" x14ac:dyDescent="0.25">
      <c r="A751" t="s">
        <v>149</v>
      </c>
      <c r="B751" t="s">
        <v>1246</v>
      </c>
      <c r="C751" t="s">
        <v>1324</v>
      </c>
      <c r="D751" t="s">
        <v>1384</v>
      </c>
      <c r="E751" t="s">
        <v>1326</v>
      </c>
      <c r="F751" t="s">
        <v>1293</v>
      </c>
      <c r="G751" s="532">
        <v>35</v>
      </c>
      <c r="H751">
        <v>35005</v>
      </c>
      <c r="I751" t="s">
        <v>1327</v>
      </c>
      <c r="J751" t="s">
        <v>1385</v>
      </c>
      <c r="K751" t="s">
        <v>1386</v>
      </c>
      <c r="L751">
        <v>7.7</v>
      </c>
      <c r="M751">
        <v>2.5</v>
      </c>
      <c r="N751">
        <v>7.7</v>
      </c>
      <c r="O751">
        <v>0</v>
      </c>
      <c r="P751">
        <v>0</v>
      </c>
      <c r="Q751">
        <v>0</v>
      </c>
      <c r="R751" t="s">
        <v>531</v>
      </c>
      <c r="S751" t="s">
        <v>531</v>
      </c>
      <c r="T751" t="s">
        <v>531</v>
      </c>
      <c r="U751" t="s">
        <v>531</v>
      </c>
      <c r="W751" s="429">
        <f t="shared" si="18"/>
        <v>0</v>
      </c>
      <c r="X751" s="429">
        <f t="shared" si="18"/>
        <v>0</v>
      </c>
      <c r="Y751" s="429">
        <f t="shared" si="18"/>
        <v>0</v>
      </c>
      <c r="Z751" s="429">
        <f t="shared" si="17"/>
        <v>0</v>
      </c>
      <c r="AA751" s="429" t="s">
        <v>1296</v>
      </c>
    </row>
    <row r="752" spans="1:27" x14ac:dyDescent="0.25">
      <c r="A752" t="s">
        <v>149</v>
      </c>
      <c r="B752" t="s">
        <v>1246</v>
      </c>
      <c r="C752" t="s">
        <v>1324</v>
      </c>
      <c r="D752" t="s">
        <v>1384</v>
      </c>
      <c r="E752" t="s">
        <v>1326</v>
      </c>
      <c r="F752" t="s">
        <v>1293</v>
      </c>
      <c r="G752" s="532">
        <v>35</v>
      </c>
      <c r="H752">
        <v>35005</v>
      </c>
      <c r="I752" t="s">
        <v>1327</v>
      </c>
      <c r="J752" t="s">
        <v>1385</v>
      </c>
      <c r="K752" t="s">
        <v>1386</v>
      </c>
      <c r="L752">
        <v>0</v>
      </c>
      <c r="M752">
        <v>1.5</v>
      </c>
      <c r="N752">
        <v>0</v>
      </c>
      <c r="O752">
        <v>0</v>
      </c>
      <c r="P752">
        <v>0</v>
      </c>
      <c r="Q752">
        <v>0</v>
      </c>
      <c r="R752" t="s">
        <v>531</v>
      </c>
      <c r="S752" t="s">
        <v>531</v>
      </c>
      <c r="T752" t="s">
        <v>531</v>
      </c>
      <c r="U752" t="s">
        <v>531</v>
      </c>
      <c r="W752" s="429">
        <f t="shared" si="18"/>
        <v>0</v>
      </c>
      <c r="X752" s="429">
        <f t="shared" si="18"/>
        <v>0</v>
      </c>
      <c r="Y752" s="429">
        <f t="shared" si="18"/>
        <v>0</v>
      </c>
      <c r="Z752" s="429">
        <f t="shared" si="17"/>
        <v>0</v>
      </c>
      <c r="AA752" s="429" t="s">
        <v>1296</v>
      </c>
    </row>
    <row r="753" spans="1:27" x14ac:dyDescent="0.25">
      <c r="A753" t="s">
        <v>149</v>
      </c>
      <c r="B753" t="s">
        <v>1246</v>
      </c>
      <c r="C753" t="s">
        <v>1324</v>
      </c>
      <c r="D753" t="s">
        <v>1384</v>
      </c>
      <c r="E753" t="s">
        <v>1326</v>
      </c>
      <c r="F753" t="s">
        <v>1293</v>
      </c>
      <c r="G753" s="532">
        <v>35</v>
      </c>
      <c r="H753">
        <v>35015</v>
      </c>
      <c r="I753" t="s">
        <v>552</v>
      </c>
      <c r="J753" t="s">
        <v>1385</v>
      </c>
      <c r="K753" t="s">
        <v>1386</v>
      </c>
      <c r="L753">
        <v>9.4</v>
      </c>
      <c r="M753">
        <v>1.4</v>
      </c>
      <c r="N753">
        <v>13.9</v>
      </c>
      <c r="O753">
        <v>0.4</v>
      </c>
      <c r="P753">
        <v>0</v>
      </c>
      <c r="Q753">
        <v>0</v>
      </c>
      <c r="R753" t="s">
        <v>531</v>
      </c>
      <c r="S753" t="s">
        <v>531</v>
      </c>
      <c r="T753" t="s">
        <v>531</v>
      </c>
      <c r="U753" t="s">
        <v>531</v>
      </c>
      <c r="W753" s="429">
        <f t="shared" si="18"/>
        <v>0</v>
      </c>
      <c r="X753" s="429">
        <f t="shared" si="18"/>
        <v>0</v>
      </c>
      <c r="Y753" s="429">
        <f t="shared" si="18"/>
        <v>0</v>
      </c>
      <c r="Z753" s="429">
        <f t="shared" si="17"/>
        <v>0</v>
      </c>
      <c r="AA753" s="429" t="s">
        <v>1296</v>
      </c>
    </row>
    <row r="754" spans="1:27" x14ac:dyDescent="0.25">
      <c r="A754" t="s">
        <v>149</v>
      </c>
      <c r="B754" t="s">
        <v>1246</v>
      </c>
      <c r="C754" t="s">
        <v>1324</v>
      </c>
      <c r="D754" t="s">
        <v>1384</v>
      </c>
      <c r="E754" t="s">
        <v>1326</v>
      </c>
      <c r="F754" t="s">
        <v>1293</v>
      </c>
      <c r="G754" s="532">
        <v>35</v>
      </c>
      <c r="H754">
        <v>35015</v>
      </c>
      <c r="I754" t="s">
        <v>552</v>
      </c>
      <c r="J754" t="s">
        <v>1385</v>
      </c>
      <c r="K754" t="s">
        <v>1386</v>
      </c>
      <c r="L754">
        <v>0</v>
      </c>
      <c r="M754">
        <v>0.7</v>
      </c>
      <c r="N754">
        <v>0</v>
      </c>
      <c r="O754">
        <v>0</v>
      </c>
      <c r="P754">
        <v>0</v>
      </c>
      <c r="Q754">
        <v>0</v>
      </c>
      <c r="R754" t="s">
        <v>531</v>
      </c>
      <c r="S754" t="s">
        <v>531</v>
      </c>
      <c r="T754" t="s">
        <v>531</v>
      </c>
      <c r="U754" t="s">
        <v>531</v>
      </c>
      <c r="W754" s="429">
        <f t="shared" si="18"/>
        <v>0</v>
      </c>
      <c r="X754" s="429">
        <f t="shared" si="18"/>
        <v>0</v>
      </c>
      <c r="Y754" s="429">
        <f t="shared" si="18"/>
        <v>0</v>
      </c>
      <c r="Z754" s="429">
        <f t="shared" si="17"/>
        <v>0</v>
      </c>
      <c r="AA754" s="429" t="s">
        <v>1296</v>
      </c>
    </row>
    <row r="755" spans="1:27" x14ac:dyDescent="0.25">
      <c r="A755" t="s">
        <v>149</v>
      </c>
      <c r="B755" t="s">
        <v>1246</v>
      </c>
      <c r="C755" t="s">
        <v>1324</v>
      </c>
      <c r="D755" t="s">
        <v>1384</v>
      </c>
      <c r="E755" t="s">
        <v>1326</v>
      </c>
      <c r="F755" t="s">
        <v>1293</v>
      </c>
      <c r="G755" s="532">
        <v>35</v>
      </c>
      <c r="H755">
        <v>35015</v>
      </c>
      <c r="I755" t="s">
        <v>552</v>
      </c>
      <c r="J755" t="s">
        <v>1385</v>
      </c>
      <c r="K755" t="s">
        <v>1386</v>
      </c>
      <c r="L755">
        <v>0</v>
      </c>
      <c r="M755">
        <v>0.7</v>
      </c>
      <c r="N755">
        <v>0</v>
      </c>
      <c r="O755">
        <v>0</v>
      </c>
      <c r="P755">
        <v>0</v>
      </c>
      <c r="Q755">
        <v>0</v>
      </c>
      <c r="R755" t="s">
        <v>531</v>
      </c>
      <c r="S755" t="s">
        <v>531</v>
      </c>
      <c r="T755" t="s">
        <v>531</v>
      </c>
      <c r="U755" t="s">
        <v>531</v>
      </c>
      <c r="W755" s="429">
        <f t="shared" si="18"/>
        <v>0</v>
      </c>
      <c r="X755" s="429">
        <f t="shared" si="18"/>
        <v>0</v>
      </c>
      <c r="Y755" s="429">
        <f t="shared" si="18"/>
        <v>0</v>
      </c>
      <c r="Z755" s="429">
        <f t="shared" si="17"/>
        <v>0</v>
      </c>
      <c r="AA755" s="429" t="s">
        <v>1296</v>
      </c>
    </row>
    <row r="756" spans="1:27" x14ac:dyDescent="0.25">
      <c r="A756" t="s">
        <v>149</v>
      </c>
      <c r="B756" t="s">
        <v>1246</v>
      </c>
      <c r="C756" t="s">
        <v>1324</v>
      </c>
      <c r="D756" t="s">
        <v>1384</v>
      </c>
      <c r="E756" t="s">
        <v>1326</v>
      </c>
      <c r="F756" t="s">
        <v>1293</v>
      </c>
      <c r="G756" s="532">
        <v>35</v>
      </c>
      <c r="H756">
        <v>35015</v>
      </c>
      <c r="I756" t="s">
        <v>552</v>
      </c>
      <c r="J756" t="s">
        <v>1385</v>
      </c>
      <c r="K756" t="s">
        <v>1386</v>
      </c>
      <c r="L756">
        <v>0</v>
      </c>
      <c r="M756">
        <v>5.3</v>
      </c>
      <c r="N756">
        <v>0</v>
      </c>
      <c r="O756">
        <v>0</v>
      </c>
      <c r="P756">
        <v>0</v>
      </c>
      <c r="Q756">
        <v>0</v>
      </c>
      <c r="R756" t="s">
        <v>531</v>
      </c>
      <c r="S756" t="s">
        <v>531</v>
      </c>
      <c r="T756" t="s">
        <v>531</v>
      </c>
      <c r="U756" t="s">
        <v>531</v>
      </c>
      <c r="W756" s="429">
        <f t="shared" si="18"/>
        <v>0</v>
      </c>
      <c r="X756" s="429">
        <f t="shared" si="18"/>
        <v>0</v>
      </c>
      <c r="Y756" s="429">
        <f t="shared" si="18"/>
        <v>0</v>
      </c>
      <c r="Z756" s="429">
        <f t="shared" si="17"/>
        <v>0</v>
      </c>
      <c r="AA756" s="429" t="s">
        <v>1296</v>
      </c>
    </row>
    <row r="757" spans="1:27" x14ac:dyDescent="0.25">
      <c r="A757" t="s">
        <v>149</v>
      </c>
      <c r="B757" t="s">
        <v>1246</v>
      </c>
      <c r="C757" t="s">
        <v>1324</v>
      </c>
      <c r="D757" t="s">
        <v>1384</v>
      </c>
      <c r="E757" t="s">
        <v>1326</v>
      </c>
      <c r="F757" t="s">
        <v>1293</v>
      </c>
      <c r="G757" s="532">
        <v>35</v>
      </c>
      <c r="H757">
        <v>35015</v>
      </c>
      <c r="I757" t="s">
        <v>552</v>
      </c>
      <c r="J757" t="s">
        <v>1385</v>
      </c>
      <c r="K757" t="s">
        <v>1386</v>
      </c>
      <c r="L757">
        <v>0</v>
      </c>
      <c r="M757">
        <v>6</v>
      </c>
      <c r="N757">
        <v>0</v>
      </c>
      <c r="O757">
        <v>0</v>
      </c>
      <c r="P757">
        <v>0</v>
      </c>
      <c r="Q757">
        <v>0</v>
      </c>
      <c r="R757" t="s">
        <v>531</v>
      </c>
      <c r="S757" t="s">
        <v>531</v>
      </c>
      <c r="T757" t="s">
        <v>531</v>
      </c>
      <c r="U757" t="s">
        <v>531</v>
      </c>
      <c r="W757" s="429">
        <f t="shared" si="18"/>
        <v>0</v>
      </c>
      <c r="X757" s="429">
        <f t="shared" si="18"/>
        <v>0</v>
      </c>
      <c r="Y757" s="429">
        <f t="shared" si="18"/>
        <v>0</v>
      </c>
      <c r="Z757" s="429">
        <f t="shared" si="17"/>
        <v>0</v>
      </c>
      <c r="AA757" s="429" t="s">
        <v>1296</v>
      </c>
    </row>
    <row r="758" spans="1:27" x14ac:dyDescent="0.25">
      <c r="A758" t="s">
        <v>149</v>
      </c>
      <c r="B758" t="s">
        <v>1246</v>
      </c>
      <c r="C758" t="s">
        <v>1324</v>
      </c>
      <c r="D758" t="s">
        <v>1384</v>
      </c>
      <c r="E758" t="s">
        <v>1326</v>
      </c>
      <c r="F758" t="s">
        <v>1293</v>
      </c>
      <c r="G758" s="532">
        <v>35</v>
      </c>
      <c r="H758">
        <v>35015</v>
      </c>
      <c r="I758" t="s">
        <v>552</v>
      </c>
      <c r="J758" t="s">
        <v>1385</v>
      </c>
      <c r="K758" t="s">
        <v>1386</v>
      </c>
      <c r="L758">
        <v>19.399999999999999</v>
      </c>
      <c r="M758">
        <v>6</v>
      </c>
      <c r="N758">
        <v>24.6</v>
      </c>
      <c r="O758">
        <v>0</v>
      </c>
      <c r="P758">
        <v>0</v>
      </c>
      <c r="Q758">
        <v>0</v>
      </c>
      <c r="R758" t="s">
        <v>531</v>
      </c>
      <c r="S758" t="s">
        <v>531</v>
      </c>
      <c r="T758" t="s">
        <v>531</v>
      </c>
      <c r="U758" t="s">
        <v>531</v>
      </c>
      <c r="W758" s="429">
        <f t="shared" si="18"/>
        <v>0</v>
      </c>
      <c r="X758" s="429">
        <f t="shared" si="18"/>
        <v>0</v>
      </c>
      <c r="Y758" s="429">
        <f t="shared" si="18"/>
        <v>0</v>
      </c>
      <c r="Z758" s="429">
        <f t="shared" si="17"/>
        <v>0</v>
      </c>
      <c r="AA758" s="429" t="s">
        <v>1296</v>
      </c>
    </row>
    <row r="759" spans="1:27" x14ac:dyDescent="0.25">
      <c r="A759" t="s">
        <v>149</v>
      </c>
      <c r="B759" t="s">
        <v>1246</v>
      </c>
      <c r="C759" t="s">
        <v>1324</v>
      </c>
      <c r="D759" t="s">
        <v>1384</v>
      </c>
      <c r="E759" t="s">
        <v>1326</v>
      </c>
      <c r="F759" t="s">
        <v>1293</v>
      </c>
      <c r="G759" s="532">
        <v>35</v>
      </c>
      <c r="H759">
        <v>35015</v>
      </c>
      <c r="I759" t="s">
        <v>552</v>
      </c>
      <c r="J759" t="s">
        <v>1385</v>
      </c>
      <c r="K759" t="s">
        <v>1386</v>
      </c>
      <c r="L759">
        <v>0</v>
      </c>
      <c r="M759">
        <v>0.6</v>
      </c>
      <c r="N759">
        <v>0</v>
      </c>
      <c r="O759">
        <v>0</v>
      </c>
      <c r="P759">
        <v>0</v>
      </c>
      <c r="Q759">
        <v>0</v>
      </c>
      <c r="R759" t="s">
        <v>531</v>
      </c>
      <c r="S759" t="s">
        <v>531</v>
      </c>
      <c r="T759" t="s">
        <v>531</v>
      </c>
      <c r="U759" t="s">
        <v>531</v>
      </c>
      <c r="W759" s="429">
        <f t="shared" si="18"/>
        <v>0</v>
      </c>
      <c r="X759" s="429">
        <f t="shared" si="18"/>
        <v>0</v>
      </c>
      <c r="Y759" s="429">
        <f t="shared" si="18"/>
        <v>0</v>
      </c>
      <c r="Z759" s="429">
        <f t="shared" si="17"/>
        <v>0</v>
      </c>
      <c r="AA759" s="429" t="s">
        <v>1296</v>
      </c>
    </row>
    <row r="760" spans="1:27" x14ac:dyDescent="0.25">
      <c r="A760" t="s">
        <v>149</v>
      </c>
      <c r="B760" t="s">
        <v>1246</v>
      </c>
      <c r="C760" t="s">
        <v>1324</v>
      </c>
      <c r="D760" t="s">
        <v>1384</v>
      </c>
      <c r="E760" t="s">
        <v>1326</v>
      </c>
      <c r="F760" t="s">
        <v>1293</v>
      </c>
      <c r="G760" s="532">
        <v>35</v>
      </c>
      <c r="H760">
        <v>35025</v>
      </c>
      <c r="I760" t="s">
        <v>563</v>
      </c>
      <c r="J760" t="s">
        <v>1385</v>
      </c>
      <c r="K760" t="s">
        <v>1386</v>
      </c>
      <c r="L760">
        <v>23.2</v>
      </c>
      <c r="M760">
        <v>7.7</v>
      </c>
      <c r="N760">
        <v>23.2</v>
      </c>
      <c r="O760">
        <v>0</v>
      </c>
      <c r="P760">
        <v>0</v>
      </c>
      <c r="Q760">
        <v>0</v>
      </c>
      <c r="R760" t="s">
        <v>531</v>
      </c>
      <c r="S760" t="s">
        <v>531</v>
      </c>
      <c r="T760" t="s">
        <v>531</v>
      </c>
      <c r="U760" t="s">
        <v>531</v>
      </c>
      <c r="W760" s="429">
        <f t="shared" si="18"/>
        <v>0</v>
      </c>
      <c r="X760" s="429">
        <f t="shared" si="18"/>
        <v>0</v>
      </c>
      <c r="Y760" s="429">
        <f t="shared" si="18"/>
        <v>0</v>
      </c>
      <c r="Z760" s="429">
        <f t="shared" si="17"/>
        <v>0</v>
      </c>
      <c r="AA760" s="429" t="s">
        <v>1296</v>
      </c>
    </row>
    <row r="761" spans="1:27" x14ac:dyDescent="0.25">
      <c r="A761" t="s">
        <v>149</v>
      </c>
      <c r="B761" t="s">
        <v>1246</v>
      </c>
      <c r="C761" t="s">
        <v>1324</v>
      </c>
      <c r="D761" t="s">
        <v>1384</v>
      </c>
      <c r="E761" t="s">
        <v>1326</v>
      </c>
      <c r="F761" t="s">
        <v>1293</v>
      </c>
      <c r="G761" s="532">
        <v>35</v>
      </c>
      <c r="H761">
        <v>35025</v>
      </c>
      <c r="I761" t="s">
        <v>563</v>
      </c>
      <c r="J761" t="s">
        <v>1385</v>
      </c>
      <c r="K761" t="s">
        <v>1386</v>
      </c>
      <c r="L761">
        <v>0</v>
      </c>
      <c r="M761">
        <v>8.1</v>
      </c>
      <c r="N761">
        <v>0</v>
      </c>
      <c r="O761">
        <v>0</v>
      </c>
      <c r="P761">
        <v>0</v>
      </c>
      <c r="Q761">
        <v>0</v>
      </c>
      <c r="R761" t="s">
        <v>531</v>
      </c>
      <c r="S761" t="s">
        <v>531</v>
      </c>
      <c r="T761" t="s">
        <v>531</v>
      </c>
      <c r="U761" t="s">
        <v>531</v>
      </c>
      <c r="W761" s="429">
        <f t="shared" si="18"/>
        <v>0</v>
      </c>
      <c r="X761" s="429">
        <f t="shared" si="18"/>
        <v>0</v>
      </c>
      <c r="Y761" s="429">
        <f t="shared" si="18"/>
        <v>0</v>
      </c>
      <c r="Z761" s="429">
        <f t="shared" si="17"/>
        <v>0</v>
      </c>
      <c r="AA761" s="429" t="s">
        <v>1296</v>
      </c>
    </row>
    <row r="762" spans="1:27" x14ac:dyDescent="0.25">
      <c r="A762" t="s">
        <v>149</v>
      </c>
      <c r="B762" t="s">
        <v>1246</v>
      </c>
      <c r="C762" t="s">
        <v>1324</v>
      </c>
      <c r="D762" t="s">
        <v>1384</v>
      </c>
      <c r="E762" t="s">
        <v>1326</v>
      </c>
      <c r="F762" t="s">
        <v>1293</v>
      </c>
      <c r="G762" s="532">
        <v>35</v>
      </c>
      <c r="H762">
        <v>35025</v>
      </c>
      <c r="I762" t="s">
        <v>563</v>
      </c>
      <c r="J762" t="s">
        <v>1385</v>
      </c>
      <c r="K762" t="s">
        <v>1386</v>
      </c>
      <c r="L762">
        <v>0</v>
      </c>
      <c r="M762">
        <v>4.4000000000000004</v>
      </c>
      <c r="N762">
        <v>0</v>
      </c>
      <c r="O762">
        <v>0</v>
      </c>
      <c r="P762">
        <v>0</v>
      </c>
      <c r="Q762">
        <v>0</v>
      </c>
      <c r="R762" t="s">
        <v>531</v>
      </c>
      <c r="S762" t="s">
        <v>531</v>
      </c>
      <c r="T762" t="s">
        <v>531</v>
      </c>
      <c r="U762" t="s">
        <v>531</v>
      </c>
      <c r="W762" s="429">
        <f t="shared" si="18"/>
        <v>0</v>
      </c>
      <c r="X762" s="429">
        <f t="shared" si="18"/>
        <v>0</v>
      </c>
      <c r="Y762" s="429">
        <f t="shared" si="18"/>
        <v>0</v>
      </c>
      <c r="Z762" s="429">
        <f t="shared" si="17"/>
        <v>0</v>
      </c>
      <c r="AA762" s="429" t="s">
        <v>1296</v>
      </c>
    </row>
    <row r="763" spans="1:27" x14ac:dyDescent="0.25">
      <c r="A763" t="s">
        <v>149</v>
      </c>
      <c r="B763" t="s">
        <v>1246</v>
      </c>
      <c r="C763" t="s">
        <v>1324</v>
      </c>
      <c r="D763" t="s">
        <v>1384</v>
      </c>
      <c r="E763" t="s">
        <v>1326</v>
      </c>
      <c r="F763" t="s">
        <v>1293</v>
      </c>
      <c r="G763" s="532">
        <v>35</v>
      </c>
      <c r="H763">
        <v>35025</v>
      </c>
      <c r="I763" t="s">
        <v>563</v>
      </c>
      <c r="J763" t="s">
        <v>1385</v>
      </c>
      <c r="K763" t="s">
        <v>1386</v>
      </c>
      <c r="L763">
        <v>0</v>
      </c>
      <c r="M763">
        <v>2.2000000000000002</v>
      </c>
      <c r="N763">
        <v>0</v>
      </c>
      <c r="O763">
        <v>0</v>
      </c>
      <c r="P763">
        <v>0</v>
      </c>
      <c r="Q763">
        <v>0</v>
      </c>
      <c r="R763" t="s">
        <v>531</v>
      </c>
      <c r="S763" t="s">
        <v>531</v>
      </c>
      <c r="T763" t="s">
        <v>531</v>
      </c>
      <c r="U763" t="s">
        <v>531</v>
      </c>
      <c r="W763" s="429">
        <f t="shared" si="18"/>
        <v>0</v>
      </c>
      <c r="X763" s="429">
        <f t="shared" si="18"/>
        <v>0</v>
      </c>
      <c r="Y763" s="429">
        <f t="shared" si="18"/>
        <v>0</v>
      </c>
      <c r="Z763" s="429">
        <f t="shared" si="17"/>
        <v>0</v>
      </c>
      <c r="AA763" s="429" t="s">
        <v>1296</v>
      </c>
    </row>
    <row r="764" spans="1:27" x14ac:dyDescent="0.25">
      <c r="A764" t="s">
        <v>149</v>
      </c>
      <c r="B764" t="s">
        <v>1246</v>
      </c>
      <c r="C764" t="s">
        <v>1324</v>
      </c>
      <c r="D764" t="s">
        <v>1384</v>
      </c>
      <c r="E764" t="s">
        <v>1326</v>
      </c>
      <c r="F764" t="s">
        <v>1293</v>
      </c>
      <c r="G764" s="532">
        <v>35</v>
      </c>
      <c r="H764">
        <v>35005</v>
      </c>
      <c r="I764" t="s">
        <v>1327</v>
      </c>
      <c r="J764" t="s">
        <v>1385</v>
      </c>
      <c r="K764" t="s">
        <v>1386</v>
      </c>
      <c r="L764">
        <v>0</v>
      </c>
      <c r="M764">
        <v>8</v>
      </c>
      <c r="N764">
        <v>0</v>
      </c>
      <c r="O764">
        <v>0</v>
      </c>
      <c r="P764">
        <v>0</v>
      </c>
      <c r="Q764">
        <v>0</v>
      </c>
      <c r="R764" t="s">
        <v>531</v>
      </c>
      <c r="S764" t="s">
        <v>531</v>
      </c>
      <c r="T764" t="s">
        <v>531</v>
      </c>
      <c r="U764" t="s">
        <v>531</v>
      </c>
      <c r="W764" s="429">
        <f t="shared" si="18"/>
        <v>0</v>
      </c>
      <c r="X764" s="429">
        <f t="shared" si="18"/>
        <v>0</v>
      </c>
      <c r="Y764" s="429">
        <f t="shared" si="18"/>
        <v>0</v>
      </c>
      <c r="Z764" s="429">
        <f t="shared" si="17"/>
        <v>0</v>
      </c>
      <c r="AA764" s="429" t="s">
        <v>1296</v>
      </c>
    </row>
    <row r="765" spans="1:27" x14ac:dyDescent="0.25">
      <c r="A765" t="s">
        <v>149</v>
      </c>
      <c r="B765" t="s">
        <v>1246</v>
      </c>
      <c r="C765" t="s">
        <v>1324</v>
      </c>
      <c r="D765" t="s">
        <v>1384</v>
      </c>
      <c r="E765" t="s">
        <v>1326</v>
      </c>
      <c r="F765" t="s">
        <v>1293</v>
      </c>
      <c r="G765" s="532">
        <v>35</v>
      </c>
      <c r="H765">
        <v>35005</v>
      </c>
      <c r="I765" t="s">
        <v>1327</v>
      </c>
      <c r="J765" t="s">
        <v>1385</v>
      </c>
      <c r="K765" t="s">
        <v>1386</v>
      </c>
      <c r="L765">
        <v>0.32</v>
      </c>
      <c r="M765">
        <v>0</v>
      </c>
      <c r="N765">
        <v>0.27</v>
      </c>
      <c r="O765">
        <v>0</v>
      </c>
      <c r="P765">
        <v>0</v>
      </c>
      <c r="Q765">
        <v>0</v>
      </c>
      <c r="R765" t="s">
        <v>531</v>
      </c>
      <c r="S765" t="s">
        <v>531</v>
      </c>
      <c r="T765" t="s">
        <v>531</v>
      </c>
      <c r="U765" t="s">
        <v>531</v>
      </c>
      <c r="W765" s="429">
        <f t="shared" si="18"/>
        <v>0</v>
      </c>
      <c r="X765" s="429">
        <f t="shared" si="18"/>
        <v>0</v>
      </c>
      <c r="Y765" s="429">
        <f t="shared" si="18"/>
        <v>0</v>
      </c>
      <c r="Z765" s="429">
        <f t="shared" si="17"/>
        <v>0</v>
      </c>
      <c r="AA765" s="429" t="s">
        <v>1296</v>
      </c>
    </row>
    <row r="766" spans="1:27" x14ac:dyDescent="0.25">
      <c r="A766" t="s">
        <v>149</v>
      </c>
      <c r="B766" t="s">
        <v>1246</v>
      </c>
      <c r="C766" t="s">
        <v>1324</v>
      </c>
      <c r="D766" t="s">
        <v>1384</v>
      </c>
      <c r="E766" t="s">
        <v>1326</v>
      </c>
      <c r="F766" t="s">
        <v>1293</v>
      </c>
      <c r="G766" s="532">
        <v>35</v>
      </c>
      <c r="H766">
        <v>35005</v>
      </c>
      <c r="I766" t="s">
        <v>1327</v>
      </c>
      <c r="J766" t="s">
        <v>1385</v>
      </c>
      <c r="K766" t="s">
        <v>1386</v>
      </c>
      <c r="L766">
        <v>0</v>
      </c>
      <c r="M766">
        <v>14.87</v>
      </c>
      <c r="N766">
        <v>0</v>
      </c>
      <c r="O766">
        <v>0</v>
      </c>
      <c r="P766">
        <v>0</v>
      </c>
      <c r="Q766">
        <v>0</v>
      </c>
      <c r="R766" t="s">
        <v>531</v>
      </c>
      <c r="S766" t="s">
        <v>531</v>
      </c>
      <c r="T766" t="s">
        <v>531</v>
      </c>
      <c r="U766" t="s">
        <v>531</v>
      </c>
      <c r="W766" s="429">
        <f t="shared" si="18"/>
        <v>0</v>
      </c>
      <c r="X766" s="429">
        <f t="shared" si="18"/>
        <v>0</v>
      </c>
      <c r="Y766" s="429">
        <f t="shared" si="18"/>
        <v>0</v>
      </c>
      <c r="Z766" s="429">
        <f t="shared" si="17"/>
        <v>0</v>
      </c>
      <c r="AA766" s="429" t="s">
        <v>1296</v>
      </c>
    </row>
    <row r="767" spans="1:27" x14ac:dyDescent="0.25">
      <c r="A767" t="s">
        <v>149</v>
      </c>
      <c r="B767" t="s">
        <v>1246</v>
      </c>
      <c r="C767" t="s">
        <v>1324</v>
      </c>
      <c r="D767" t="s">
        <v>1384</v>
      </c>
      <c r="E767" t="s">
        <v>1326</v>
      </c>
      <c r="F767" t="s">
        <v>1293</v>
      </c>
      <c r="G767" s="532">
        <v>35</v>
      </c>
      <c r="H767">
        <v>35005</v>
      </c>
      <c r="I767" t="s">
        <v>1327</v>
      </c>
      <c r="J767" t="s">
        <v>1385</v>
      </c>
      <c r="K767" t="s">
        <v>1386</v>
      </c>
      <c r="L767">
        <v>0.77</v>
      </c>
      <c r="M767">
        <v>0</v>
      </c>
      <c r="N767">
        <v>0.65</v>
      </c>
      <c r="O767">
        <v>0</v>
      </c>
      <c r="P767">
        <v>0</v>
      </c>
      <c r="Q767">
        <v>0</v>
      </c>
      <c r="R767" t="s">
        <v>531</v>
      </c>
      <c r="S767" t="s">
        <v>531</v>
      </c>
      <c r="T767" t="s">
        <v>531</v>
      </c>
      <c r="U767" t="s">
        <v>531</v>
      </c>
      <c r="W767" s="429">
        <f t="shared" si="18"/>
        <v>0</v>
      </c>
      <c r="X767" s="429">
        <f t="shared" si="18"/>
        <v>0</v>
      </c>
      <c r="Y767" s="429">
        <f t="shared" si="18"/>
        <v>0</v>
      </c>
      <c r="Z767" s="429">
        <f t="shared" si="17"/>
        <v>0</v>
      </c>
      <c r="AA767" s="429" t="s">
        <v>1296</v>
      </c>
    </row>
    <row r="768" spans="1:27" x14ac:dyDescent="0.25">
      <c r="A768" t="s">
        <v>149</v>
      </c>
      <c r="B768" t="s">
        <v>1246</v>
      </c>
      <c r="C768" t="s">
        <v>1324</v>
      </c>
      <c r="D768" t="s">
        <v>1384</v>
      </c>
      <c r="E768" t="s">
        <v>1326</v>
      </c>
      <c r="F768" t="s">
        <v>1293</v>
      </c>
      <c r="G768" s="532">
        <v>35</v>
      </c>
      <c r="H768">
        <v>35005</v>
      </c>
      <c r="I768" t="s">
        <v>1327</v>
      </c>
      <c r="J768" t="s">
        <v>1385</v>
      </c>
      <c r="K768" t="s">
        <v>1386</v>
      </c>
      <c r="L768">
        <v>19.399999999999999</v>
      </c>
      <c r="M768">
        <v>6</v>
      </c>
      <c r="N768">
        <v>6.5</v>
      </c>
      <c r="O768">
        <v>0</v>
      </c>
      <c r="P768">
        <v>0</v>
      </c>
      <c r="Q768">
        <v>0</v>
      </c>
      <c r="R768" t="s">
        <v>531</v>
      </c>
      <c r="S768" t="s">
        <v>531</v>
      </c>
      <c r="T768" t="s">
        <v>531</v>
      </c>
      <c r="U768" t="s">
        <v>531</v>
      </c>
      <c r="W768" s="429">
        <f t="shared" si="18"/>
        <v>0</v>
      </c>
      <c r="X768" s="429">
        <f t="shared" si="18"/>
        <v>0</v>
      </c>
      <c r="Y768" s="429">
        <f t="shared" si="18"/>
        <v>0</v>
      </c>
      <c r="Z768" s="429">
        <f t="shared" si="17"/>
        <v>0</v>
      </c>
      <c r="AA768" s="429" t="s">
        <v>1296</v>
      </c>
    </row>
    <row r="769" spans="1:27" x14ac:dyDescent="0.25">
      <c r="A769" t="s">
        <v>149</v>
      </c>
      <c r="B769" t="s">
        <v>1246</v>
      </c>
      <c r="C769" t="s">
        <v>1324</v>
      </c>
      <c r="D769" t="s">
        <v>1384</v>
      </c>
      <c r="E769" t="s">
        <v>1326</v>
      </c>
      <c r="F769" t="s">
        <v>1293</v>
      </c>
      <c r="G769" s="532">
        <v>35</v>
      </c>
      <c r="H769">
        <v>35005</v>
      </c>
      <c r="I769" t="s">
        <v>1327</v>
      </c>
      <c r="J769" t="s">
        <v>1385</v>
      </c>
      <c r="K769" t="s">
        <v>1386</v>
      </c>
      <c r="L769">
        <v>19.399999999999999</v>
      </c>
      <c r="M769">
        <v>6</v>
      </c>
      <c r="N769">
        <v>6.5</v>
      </c>
      <c r="O769">
        <v>0</v>
      </c>
      <c r="P769">
        <v>0</v>
      </c>
      <c r="Q769">
        <v>0</v>
      </c>
      <c r="R769" t="s">
        <v>531</v>
      </c>
      <c r="S769" t="s">
        <v>531</v>
      </c>
      <c r="T769" t="s">
        <v>531</v>
      </c>
      <c r="U769" t="s">
        <v>531</v>
      </c>
      <c r="W769" s="429">
        <f t="shared" si="18"/>
        <v>0</v>
      </c>
      <c r="X769" s="429">
        <f t="shared" si="18"/>
        <v>0</v>
      </c>
      <c r="Y769" s="429">
        <f t="shared" si="18"/>
        <v>0</v>
      </c>
      <c r="Z769" s="429">
        <f t="shared" si="17"/>
        <v>0</v>
      </c>
      <c r="AA769" s="429" t="s">
        <v>1296</v>
      </c>
    </row>
    <row r="770" spans="1:27" x14ac:dyDescent="0.25">
      <c r="A770" t="s">
        <v>149</v>
      </c>
      <c r="B770" t="s">
        <v>1246</v>
      </c>
      <c r="C770" t="s">
        <v>1324</v>
      </c>
      <c r="D770" t="s">
        <v>1384</v>
      </c>
      <c r="E770" t="s">
        <v>1326</v>
      </c>
      <c r="F770" t="s">
        <v>1293</v>
      </c>
      <c r="G770" s="532">
        <v>35</v>
      </c>
      <c r="H770">
        <v>35005</v>
      </c>
      <c r="I770" t="s">
        <v>1327</v>
      </c>
      <c r="J770" t="s">
        <v>1385</v>
      </c>
      <c r="K770" t="s">
        <v>1386</v>
      </c>
      <c r="L770">
        <v>0</v>
      </c>
      <c r="M770">
        <v>0</v>
      </c>
      <c r="N770">
        <v>0</v>
      </c>
      <c r="O770">
        <v>0</v>
      </c>
      <c r="P770">
        <v>0</v>
      </c>
      <c r="Q770">
        <v>0</v>
      </c>
      <c r="R770" t="s">
        <v>531</v>
      </c>
      <c r="S770" t="s">
        <v>531</v>
      </c>
      <c r="T770" t="s">
        <v>531</v>
      </c>
      <c r="U770" t="s">
        <v>531</v>
      </c>
      <c r="W770" s="429">
        <f t="shared" si="18"/>
        <v>0</v>
      </c>
      <c r="X770" s="429">
        <f t="shared" si="18"/>
        <v>0</v>
      </c>
      <c r="Y770" s="429">
        <f t="shared" si="18"/>
        <v>0</v>
      </c>
      <c r="Z770" s="429">
        <f t="shared" si="17"/>
        <v>0</v>
      </c>
      <c r="AA770" s="429" t="s">
        <v>1296</v>
      </c>
    </row>
    <row r="771" spans="1:27" x14ac:dyDescent="0.25">
      <c r="A771" t="s">
        <v>149</v>
      </c>
      <c r="B771" t="s">
        <v>1246</v>
      </c>
      <c r="C771" t="s">
        <v>1324</v>
      </c>
      <c r="D771" t="s">
        <v>1384</v>
      </c>
      <c r="E771" t="s">
        <v>1326</v>
      </c>
      <c r="F771" t="s">
        <v>1293</v>
      </c>
      <c r="G771" s="532">
        <v>35</v>
      </c>
      <c r="H771">
        <v>35015</v>
      </c>
      <c r="I771" t="s">
        <v>552</v>
      </c>
      <c r="J771" t="s">
        <v>1385</v>
      </c>
      <c r="K771" t="s">
        <v>1386</v>
      </c>
      <c r="L771">
        <v>16</v>
      </c>
      <c r="M771">
        <v>5.7</v>
      </c>
      <c r="N771">
        <v>4</v>
      </c>
      <c r="O771">
        <v>0.6</v>
      </c>
      <c r="P771">
        <v>0.8</v>
      </c>
      <c r="Q771">
        <v>0.8</v>
      </c>
      <c r="R771" t="s">
        <v>531</v>
      </c>
      <c r="S771" t="s">
        <v>531</v>
      </c>
      <c r="T771" t="s">
        <v>531</v>
      </c>
      <c r="U771" t="s">
        <v>531</v>
      </c>
      <c r="W771" s="429">
        <f t="shared" si="18"/>
        <v>0</v>
      </c>
      <c r="X771" s="429">
        <f t="shared" si="18"/>
        <v>0</v>
      </c>
      <c r="Y771" s="429">
        <f t="shared" si="18"/>
        <v>0</v>
      </c>
      <c r="Z771" s="429">
        <f t="shared" si="17"/>
        <v>0</v>
      </c>
      <c r="AA771" s="429" t="s">
        <v>1296</v>
      </c>
    </row>
    <row r="772" spans="1:27" x14ac:dyDescent="0.25">
      <c r="A772" t="s">
        <v>149</v>
      </c>
      <c r="B772" t="s">
        <v>1246</v>
      </c>
      <c r="C772" t="s">
        <v>1324</v>
      </c>
      <c r="D772" t="s">
        <v>1384</v>
      </c>
      <c r="E772" t="s">
        <v>1326</v>
      </c>
      <c r="F772" t="s">
        <v>1293</v>
      </c>
      <c r="G772" s="532">
        <v>35</v>
      </c>
      <c r="H772">
        <v>35015</v>
      </c>
      <c r="I772" t="s">
        <v>552</v>
      </c>
      <c r="J772" t="s">
        <v>1385</v>
      </c>
      <c r="K772" t="s">
        <v>1386</v>
      </c>
      <c r="L772">
        <v>16</v>
      </c>
      <c r="M772">
        <v>5.7</v>
      </c>
      <c r="N772">
        <v>4</v>
      </c>
      <c r="O772">
        <v>0.6</v>
      </c>
      <c r="P772">
        <v>0.8</v>
      </c>
      <c r="Q772">
        <v>0.8</v>
      </c>
      <c r="R772" t="s">
        <v>531</v>
      </c>
      <c r="S772" t="s">
        <v>531</v>
      </c>
      <c r="T772" t="s">
        <v>531</v>
      </c>
      <c r="U772" t="s">
        <v>531</v>
      </c>
      <c r="W772" s="429">
        <f t="shared" si="18"/>
        <v>0</v>
      </c>
      <c r="X772" s="429">
        <f t="shared" si="18"/>
        <v>0</v>
      </c>
      <c r="Y772" s="429">
        <f t="shared" si="18"/>
        <v>0</v>
      </c>
      <c r="Z772" s="429">
        <f t="shared" si="17"/>
        <v>0</v>
      </c>
      <c r="AA772" s="429" t="s">
        <v>1296</v>
      </c>
    </row>
    <row r="773" spans="1:27" x14ac:dyDescent="0.25">
      <c r="A773" t="s">
        <v>149</v>
      </c>
      <c r="B773" t="s">
        <v>1246</v>
      </c>
      <c r="C773" t="s">
        <v>1324</v>
      </c>
      <c r="D773" t="s">
        <v>1384</v>
      </c>
      <c r="E773" t="s">
        <v>1326</v>
      </c>
      <c r="F773" t="s">
        <v>1293</v>
      </c>
      <c r="G773" s="532">
        <v>35</v>
      </c>
      <c r="H773">
        <v>35025</v>
      </c>
      <c r="I773" t="s">
        <v>563</v>
      </c>
      <c r="J773" t="s">
        <v>1385</v>
      </c>
      <c r="K773" t="s">
        <v>1386</v>
      </c>
      <c r="L773">
        <v>17.3</v>
      </c>
      <c r="M773">
        <v>8.6999999999999993</v>
      </c>
      <c r="N773">
        <v>26</v>
      </c>
      <c r="O773">
        <v>0</v>
      </c>
      <c r="P773">
        <v>0</v>
      </c>
      <c r="Q773">
        <v>0</v>
      </c>
      <c r="R773" t="s">
        <v>531</v>
      </c>
      <c r="S773" t="s">
        <v>531</v>
      </c>
      <c r="T773" t="s">
        <v>531</v>
      </c>
      <c r="U773" t="s">
        <v>531</v>
      </c>
      <c r="W773" s="429">
        <f t="shared" si="18"/>
        <v>0</v>
      </c>
      <c r="X773" s="429">
        <f t="shared" si="18"/>
        <v>0</v>
      </c>
      <c r="Y773" s="429">
        <f t="shared" si="18"/>
        <v>0</v>
      </c>
      <c r="Z773" s="429">
        <f t="shared" si="17"/>
        <v>0</v>
      </c>
      <c r="AA773" s="429" t="s">
        <v>1296</v>
      </c>
    </row>
    <row r="774" spans="1:27" x14ac:dyDescent="0.25">
      <c r="A774" t="s">
        <v>149</v>
      </c>
      <c r="B774" t="s">
        <v>1246</v>
      </c>
      <c r="C774" t="s">
        <v>1324</v>
      </c>
      <c r="D774" t="s">
        <v>1384</v>
      </c>
      <c r="E774" t="s">
        <v>1326</v>
      </c>
      <c r="F774" t="s">
        <v>1293</v>
      </c>
      <c r="G774" s="532">
        <v>35</v>
      </c>
      <c r="H774">
        <v>35025</v>
      </c>
      <c r="I774" t="s">
        <v>563</v>
      </c>
      <c r="J774" t="s">
        <v>1385</v>
      </c>
      <c r="K774" t="s">
        <v>1386</v>
      </c>
      <c r="L774">
        <v>23.8</v>
      </c>
      <c r="M774">
        <v>11.9</v>
      </c>
      <c r="N774">
        <v>35.700000000000003</v>
      </c>
      <c r="O774">
        <v>0</v>
      </c>
      <c r="P774">
        <v>0</v>
      </c>
      <c r="Q774">
        <v>0</v>
      </c>
      <c r="R774" t="s">
        <v>531</v>
      </c>
      <c r="S774" t="s">
        <v>531</v>
      </c>
      <c r="T774" t="s">
        <v>531</v>
      </c>
      <c r="U774" t="s">
        <v>531</v>
      </c>
      <c r="W774" s="429">
        <f t="shared" si="18"/>
        <v>0</v>
      </c>
      <c r="X774" s="429">
        <f t="shared" si="18"/>
        <v>0</v>
      </c>
      <c r="Y774" s="429">
        <f t="shared" si="18"/>
        <v>0</v>
      </c>
      <c r="Z774" s="429">
        <f t="shared" si="17"/>
        <v>0</v>
      </c>
      <c r="AA774" s="429" t="s">
        <v>1296</v>
      </c>
    </row>
    <row r="775" spans="1:27" x14ac:dyDescent="0.25">
      <c r="A775" t="s">
        <v>149</v>
      </c>
      <c r="B775" t="s">
        <v>1246</v>
      </c>
      <c r="C775" t="s">
        <v>1324</v>
      </c>
      <c r="D775" t="s">
        <v>1384</v>
      </c>
      <c r="E775" t="s">
        <v>1326</v>
      </c>
      <c r="F775" t="s">
        <v>1293</v>
      </c>
      <c r="G775" s="532">
        <v>35</v>
      </c>
      <c r="H775">
        <v>35025</v>
      </c>
      <c r="I775" t="s">
        <v>563</v>
      </c>
      <c r="J775" t="s">
        <v>1385</v>
      </c>
      <c r="K775" t="s">
        <v>1386</v>
      </c>
      <c r="L775">
        <v>0</v>
      </c>
      <c r="M775">
        <v>0.7</v>
      </c>
      <c r="N775">
        <v>0</v>
      </c>
      <c r="O775">
        <v>0</v>
      </c>
      <c r="P775">
        <v>0</v>
      </c>
      <c r="Q775">
        <v>0</v>
      </c>
      <c r="R775" t="s">
        <v>531</v>
      </c>
      <c r="S775" t="s">
        <v>531</v>
      </c>
      <c r="T775" t="s">
        <v>531</v>
      </c>
      <c r="U775" t="s">
        <v>531</v>
      </c>
      <c r="W775" s="429">
        <f t="shared" si="18"/>
        <v>0</v>
      </c>
      <c r="X775" s="429">
        <f t="shared" si="18"/>
        <v>0</v>
      </c>
      <c r="Y775" s="429">
        <f t="shared" si="18"/>
        <v>0</v>
      </c>
      <c r="Z775" s="429">
        <f t="shared" si="17"/>
        <v>0</v>
      </c>
      <c r="AA775" s="429" t="s">
        <v>1296</v>
      </c>
    </row>
    <row r="776" spans="1:27" x14ac:dyDescent="0.25">
      <c r="A776" t="s">
        <v>149</v>
      </c>
      <c r="B776" t="s">
        <v>1246</v>
      </c>
      <c r="C776" t="s">
        <v>1324</v>
      </c>
      <c r="D776" t="s">
        <v>1384</v>
      </c>
      <c r="E776" t="s">
        <v>1326</v>
      </c>
      <c r="F776" t="s">
        <v>1293</v>
      </c>
      <c r="G776" s="532">
        <v>35</v>
      </c>
      <c r="H776">
        <v>35025</v>
      </c>
      <c r="I776" t="s">
        <v>563</v>
      </c>
      <c r="J776" t="s">
        <v>1385</v>
      </c>
      <c r="K776" t="s">
        <v>1386</v>
      </c>
      <c r="L776">
        <v>0</v>
      </c>
      <c r="M776">
        <v>0.85</v>
      </c>
      <c r="N776">
        <v>0</v>
      </c>
      <c r="O776">
        <v>0</v>
      </c>
      <c r="P776">
        <v>0</v>
      </c>
      <c r="Q776">
        <v>0</v>
      </c>
      <c r="R776" t="s">
        <v>531</v>
      </c>
      <c r="S776" t="s">
        <v>531</v>
      </c>
      <c r="T776" t="s">
        <v>531</v>
      </c>
      <c r="U776" t="s">
        <v>531</v>
      </c>
      <c r="W776" s="429">
        <f t="shared" si="18"/>
        <v>0</v>
      </c>
      <c r="X776" s="429">
        <f t="shared" si="18"/>
        <v>0</v>
      </c>
      <c r="Y776" s="429">
        <f t="shared" si="18"/>
        <v>0</v>
      </c>
      <c r="Z776" s="429">
        <f t="shared" si="17"/>
        <v>0</v>
      </c>
      <c r="AA776" s="429" t="s">
        <v>1296</v>
      </c>
    </row>
    <row r="777" spans="1:27" x14ac:dyDescent="0.25">
      <c r="A777" t="s">
        <v>149</v>
      </c>
      <c r="B777" t="s">
        <v>1246</v>
      </c>
      <c r="C777" t="s">
        <v>1324</v>
      </c>
      <c r="D777" t="s">
        <v>1384</v>
      </c>
      <c r="E777" t="s">
        <v>1326</v>
      </c>
      <c r="F777" t="s">
        <v>1293</v>
      </c>
      <c r="G777" s="532">
        <v>35</v>
      </c>
      <c r="H777">
        <v>35025</v>
      </c>
      <c r="I777" t="s">
        <v>563</v>
      </c>
      <c r="J777" t="s">
        <v>1385</v>
      </c>
      <c r="K777" t="s">
        <v>1386</v>
      </c>
      <c r="L777">
        <v>0</v>
      </c>
      <c r="M777">
        <v>0.7</v>
      </c>
      <c r="N777">
        <v>0</v>
      </c>
      <c r="O777">
        <v>0</v>
      </c>
      <c r="P777">
        <v>0</v>
      </c>
      <c r="Q777">
        <v>0</v>
      </c>
      <c r="R777" t="s">
        <v>531</v>
      </c>
      <c r="S777" t="s">
        <v>531</v>
      </c>
      <c r="T777" t="s">
        <v>531</v>
      </c>
      <c r="U777" t="s">
        <v>531</v>
      </c>
      <c r="W777" s="429">
        <f t="shared" si="18"/>
        <v>0</v>
      </c>
      <c r="X777" s="429">
        <f t="shared" si="18"/>
        <v>0</v>
      </c>
      <c r="Y777" s="429">
        <f t="shared" si="18"/>
        <v>0</v>
      </c>
      <c r="Z777" s="429">
        <f t="shared" si="17"/>
        <v>0</v>
      </c>
      <c r="AA777" s="429" t="s">
        <v>1296</v>
      </c>
    </row>
    <row r="778" spans="1:27" x14ac:dyDescent="0.25">
      <c r="A778" t="s">
        <v>149</v>
      </c>
      <c r="B778" t="s">
        <v>1246</v>
      </c>
      <c r="C778" t="s">
        <v>1324</v>
      </c>
      <c r="D778" t="s">
        <v>1384</v>
      </c>
      <c r="E778" t="s">
        <v>1326</v>
      </c>
      <c r="F778" t="s">
        <v>1293</v>
      </c>
      <c r="G778" s="532">
        <v>35</v>
      </c>
      <c r="H778">
        <v>35025</v>
      </c>
      <c r="I778" t="s">
        <v>563</v>
      </c>
      <c r="J778" t="s">
        <v>1385</v>
      </c>
      <c r="K778" t="s">
        <v>1386</v>
      </c>
      <c r="L778">
        <v>0</v>
      </c>
      <c r="M778">
        <v>11.8</v>
      </c>
      <c r="N778">
        <v>0</v>
      </c>
      <c r="O778">
        <v>0</v>
      </c>
      <c r="P778">
        <v>0</v>
      </c>
      <c r="Q778">
        <v>0</v>
      </c>
      <c r="R778" t="s">
        <v>531</v>
      </c>
      <c r="S778" t="s">
        <v>531</v>
      </c>
      <c r="T778" t="s">
        <v>531</v>
      </c>
      <c r="U778" t="s">
        <v>531</v>
      </c>
      <c r="W778" s="429">
        <f t="shared" si="18"/>
        <v>0</v>
      </c>
      <c r="X778" s="429">
        <f t="shared" si="18"/>
        <v>0</v>
      </c>
      <c r="Y778" s="429">
        <f t="shared" si="18"/>
        <v>0</v>
      </c>
      <c r="Z778" s="429">
        <f t="shared" si="17"/>
        <v>0</v>
      </c>
      <c r="AA778" s="429" t="s">
        <v>1296</v>
      </c>
    </row>
    <row r="779" spans="1:27" x14ac:dyDescent="0.25">
      <c r="A779" t="s">
        <v>149</v>
      </c>
      <c r="B779" t="s">
        <v>1246</v>
      </c>
      <c r="C779" t="s">
        <v>1324</v>
      </c>
      <c r="D779" t="s">
        <v>1384</v>
      </c>
      <c r="E779" t="s">
        <v>1326</v>
      </c>
      <c r="F779" t="s">
        <v>1293</v>
      </c>
      <c r="G779" s="532">
        <v>35</v>
      </c>
      <c r="H779">
        <v>35025</v>
      </c>
      <c r="I779" t="s">
        <v>563</v>
      </c>
      <c r="J779" t="s">
        <v>1385</v>
      </c>
      <c r="K779" t="s">
        <v>1386</v>
      </c>
      <c r="L779">
        <v>0</v>
      </c>
      <c r="M779">
        <v>0.71</v>
      </c>
      <c r="N779">
        <v>0</v>
      </c>
      <c r="O779">
        <v>0</v>
      </c>
      <c r="P779">
        <v>0</v>
      </c>
      <c r="Q779">
        <v>0</v>
      </c>
      <c r="R779" t="s">
        <v>531</v>
      </c>
      <c r="S779" t="s">
        <v>531</v>
      </c>
      <c r="T779" t="s">
        <v>531</v>
      </c>
      <c r="U779" t="s">
        <v>531</v>
      </c>
      <c r="W779" s="429">
        <f t="shared" si="18"/>
        <v>0</v>
      </c>
      <c r="X779" s="429">
        <f t="shared" si="18"/>
        <v>0</v>
      </c>
      <c r="Y779" s="429">
        <f t="shared" si="18"/>
        <v>0</v>
      </c>
      <c r="Z779" s="429">
        <f t="shared" si="17"/>
        <v>0</v>
      </c>
      <c r="AA779" s="429" t="s">
        <v>1296</v>
      </c>
    </row>
    <row r="780" spans="1:27" x14ac:dyDescent="0.25">
      <c r="A780" t="s">
        <v>149</v>
      </c>
      <c r="B780" t="s">
        <v>1246</v>
      </c>
      <c r="C780" t="s">
        <v>1324</v>
      </c>
      <c r="D780" t="s">
        <v>1384</v>
      </c>
      <c r="E780" t="s">
        <v>1326</v>
      </c>
      <c r="F780" t="s">
        <v>1293</v>
      </c>
      <c r="G780" s="532">
        <v>35</v>
      </c>
      <c r="H780">
        <v>35025</v>
      </c>
      <c r="I780" t="s">
        <v>563</v>
      </c>
      <c r="J780" t="s">
        <v>1385</v>
      </c>
      <c r="K780" t="s">
        <v>1386</v>
      </c>
      <c r="L780">
        <v>0</v>
      </c>
      <c r="M780">
        <v>0.71</v>
      </c>
      <c r="N780">
        <v>0</v>
      </c>
      <c r="O780">
        <v>0</v>
      </c>
      <c r="P780">
        <v>0</v>
      </c>
      <c r="Q780">
        <v>0</v>
      </c>
      <c r="R780" t="s">
        <v>531</v>
      </c>
      <c r="S780" t="s">
        <v>531</v>
      </c>
      <c r="T780" t="s">
        <v>531</v>
      </c>
      <c r="U780" t="s">
        <v>531</v>
      </c>
      <c r="W780" s="429">
        <f t="shared" si="18"/>
        <v>0</v>
      </c>
      <c r="X780" s="429">
        <f t="shared" si="18"/>
        <v>0</v>
      </c>
      <c r="Y780" s="429">
        <f t="shared" si="18"/>
        <v>0</v>
      </c>
      <c r="Z780" s="429">
        <f t="shared" si="17"/>
        <v>0</v>
      </c>
      <c r="AA780" s="429" t="s">
        <v>1296</v>
      </c>
    </row>
    <row r="781" spans="1:27" x14ac:dyDescent="0.25">
      <c r="A781" t="s">
        <v>149</v>
      </c>
      <c r="B781" t="s">
        <v>1246</v>
      </c>
      <c r="C781" t="s">
        <v>1324</v>
      </c>
      <c r="D781" t="s">
        <v>1384</v>
      </c>
      <c r="E781" t="s">
        <v>1326</v>
      </c>
      <c r="F781" t="s">
        <v>1293</v>
      </c>
      <c r="G781" s="532">
        <v>35</v>
      </c>
      <c r="H781">
        <v>35025</v>
      </c>
      <c r="I781" t="s">
        <v>563</v>
      </c>
      <c r="J781" t="s">
        <v>1385</v>
      </c>
      <c r="K781" t="s">
        <v>1386</v>
      </c>
      <c r="L781">
        <v>3.3</v>
      </c>
      <c r="M781">
        <v>3.6</v>
      </c>
      <c r="N781">
        <v>1.4</v>
      </c>
      <c r="O781">
        <v>0</v>
      </c>
      <c r="P781">
        <v>0</v>
      </c>
      <c r="Q781">
        <v>0</v>
      </c>
      <c r="R781" t="s">
        <v>531</v>
      </c>
      <c r="S781" t="s">
        <v>531</v>
      </c>
      <c r="T781" t="s">
        <v>531</v>
      </c>
      <c r="U781" t="s">
        <v>531</v>
      </c>
      <c r="W781" s="429">
        <f t="shared" si="18"/>
        <v>0</v>
      </c>
      <c r="X781" s="429">
        <f t="shared" si="18"/>
        <v>0</v>
      </c>
      <c r="Y781" s="429">
        <f t="shared" si="18"/>
        <v>0</v>
      </c>
      <c r="Z781" s="429">
        <f t="shared" si="17"/>
        <v>0</v>
      </c>
      <c r="AA781" s="429" t="s">
        <v>1296</v>
      </c>
    </row>
    <row r="782" spans="1:27" x14ac:dyDescent="0.25">
      <c r="A782" t="s">
        <v>149</v>
      </c>
      <c r="B782" t="s">
        <v>1246</v>
      </c>
      <c r="C782" t="s">
        <v>1324</v>
      </c>
      <c r="D782" t="s">
        <v>1384</v>
      </c>
      <c r="E782" t="s">
        <v>1326</v>
      </c>
      <c r="F782" t="s">
        <v>1293</v>
      </c>
      <c r="G782" s="532">
        <v>35</v>
      </c>
      <c r="H782">
        <v>35025</v>
      </c>
      <c r="I782" t="s">
        <v>563</v>
      </c>
      <c r="J782" t="s">
        <v>1385</v>
      </c>
      <c r="K782" t="s">
        <v>1386</v>
      </c>
      <c r="L782">
        <v>0</v>
      </c>
      <c r="M782">
        <v>0.6</v>
      </c>
      <c r="N782">
        <v>0</v>
      </c>
      <c r="O782">
        <v>0</v>
      </c>
      <c r="P782">
        <v>0</v>
      </c>
      <c r="Q782">
        <v>0</v>
      </c>
      <c r="R782" t="s">
        <v>531</v>
      </c>
      <c r="S782" t="s">
        <v>531</v>
      </c>
      <c r="T782" t="s">
        <v>531</v>
      </c>
      <c r="U782" t="s">
        <v>531</v>
      </c>
      <c r="W782" s="429">
        <f t="shared" si="18"/>
        <v>0</v>
      </c>
      <c r="X782" s="429">
        <f t="shared" si="18"/>
        <v>0</v>
      </c>
      <c r="Y782" s="429">
        <f t="shared" si="18"/>
        <v>0</v>
      </c>
      <c r="Z782" s="429">
        <f t="shared" si="17"/>
        <v>0</v>
      </c>
      <c r="AA782" s="429" t="s">
        <v>1296</v>
      </c>
    </row>
    <row r="783" spans="1:27" x14ac:dyDescent="0.25">
      <c r="A783" t="s">
        <v>149</v>
      </c>
      <c r="B783" t="s">
        <v>1246</v>
      </c>
      <c r="C783" t="s">
        <v>1324</v>
      </c>
      <c r="D783" t="s">
        <v>1384</v>
      </c>
      <c r="E783" t="s">
        <v>1326</v>
      </c>
      <c r="F783" t="s">
        <v>1293</v>
      </c>
      <c r="G783" s="532">
        <v>35</v>
      </c>
      <c r="H783">
        <v>35025</v>
      </c>
      <c r="I783" t="s">
        <v>563</v>
      </c>
      <c r="J783" t="s">
        <v>1385</v>
      </c>
      <c r="K783" t="s">
        <v>1386</v>
      </c>
      <c r="L783">
        <v>0</v>
      </c>
      <c r="M783">
        <v>1.7</v>
      </c>
      <c r="N783">
        <v>0</v>
      </c>
      <c r="O783">
        <v>0</v>
      </c>
      <c r="P783">
        <v>0</v>
      </c>
      <c r="Q783">
        <v>0</v>
      </c>
      <c r="R783" t="s">
        <v>531</v>
      </c>
      <c r="S783" t="s">
        <v>531</v>
      </c>
      <c r="T783" t="s">
        <v>531</v>
      </c>
      <c r="U783" t="s">
        <v>531</v>
      </c>
      <c r="W783" s="429">
        <f t="shared" si="18"/>
        <v>0</v>
      </c>
      <c r="X783" s="429">
        <f t="shared" si="18"/>
        <v>0</v>
      </c>
      <c r="Y783" s="429">
        <f t="shared" si="18"/>
        <v>0</v>
      </c>
      <c r="Z783" s="429">
        <f t="shared" si="17"/>
        <v>0</v>
      </c>
      <c r="AA783" s="429" t="s">
        <v>1296</v>
      </c>
    </row>
    <row r="784" spans="1:27" x14ac:dyDescent="0.25">
      <c r="A784" t="s">
        <v>149</v>
      </c>
      <c r="B784" t="s">
        <v>1246</v>
      </c>
      <c r="C784" t="s">
        <v>1324</v>
      </c>
      <c r="D784" t="s">
        <v>1384</v>
      </c>
      <c r="E784" t="s">
        <v>1326</v>
      </c>
      <c r="F784" t="s">
        <v>1293</v>
      </c>
      <c r="G784" s="532">
        <v>35</v>
      </c>
      <c r="H784">
        <v>35015</v>
      </c>
      <c r="I784" t="s">
        <v>552</v>
      </c>
      <c r="J784" t="s">
        <v>1385</v>
      </c>
      <c r="K784" t="s">
        <v>1386</v>
      </c>
      <c r="L784">
        <v>0</v>
      </c>
      <c r="M784">
        <v>0</v>
      </c>
      <c r="N784">
        <v>0.96</v>
      </c>
      <c r="O784">
        <v>0</v>
      </c>
      <c r="P784">
        <v>0</v>
      </c>
      <c r="Q784">
        <v>0</v>
      </c>
      <c r="R784" t="s">
        <v>531</v>
      </c>
      <c r="S784" t="s">
        <v>531</v>
      </c>
      <c r="T784" t="s">
        <v>531</v>
      </c>
      <c r="U784" t="s">
        <v>531</v>
      </c>
      <c r="W784" s="429">
        <f t="shared" si="18"/>
        <v>0</v>
      </c>
      <c r="X784" s="429">
        <f t="shared" si="18"/>
        <v>0</v>
      </c>
      <c r="Y784" s="429">
        <f t="shared" si="18"/>
        <v>0</v>
      </c>
      <c r="Z784" s="429">
        <f t="shared" si="17"/>
        <v>0</v>
      </c>
      <c r="AA784" s="429" t="s">
        <v>1296</v>
      </c>
    </row>
    <row r="785" spans="1:27" x14ac:dyDescent="0.25">
      <c r="A785" t="s">
        <v>149</v>
      </c>
      <c r="B785" t="s">
        <v>1246</v>
      </c>
      <c r="C785" t="s">
        <v>1324</v>
      </c>
      <c r="D785" t="s">
        <v>1384</v>
      </c>
      <c r="E785" t="s">
        <v>1326</v>
      </c>
      <c r="F785" t="s">
        <v>1293</v>
      </c>
      <c r="G785" s="532">
        <v>35</v>
      </c>
      <c r="H785">
        <v>35015</v>
      </c>
      <c r="I785" t="s">
        <v>552</v>
      </c>
      <c r="J785" t="s">
        <v>1385</v>
      </c>
      <c r="K785" t="s">
        <v>1386</v>
      </c>
      <c r="L785">
        <v>6.6</v>
      </c>
      <c r="M785">
        <v>0.63</v>
      </c>
      <c r="N785">
        <v>9.9</v>
      </c>
      <c r="O785">
        <v>0</v>
      </c>
      <c r="P785">
        <v>0</v>
      </c>
      <c r="Q785">
        <v>0</v>
      </c>
      <c r="R785" t="s">
        <v>531</v>
      </c>
      <c r="S785" t="s">
        <v>531</v>
      </c>
      <c r="T785" t="s">
        <v>531</v>
      </c>
      <c r="U785" t="s">
        <v>531</v>
      </c>
      <c r="W785" s="429">
        <f t="shared" si="18"/>
        <v>0</v>
      </c>
      <c r="X785" s="429">
        <f t="shared" si="18"/>
        <v>0</v>
      </c>
      <c r="Y785" s="429">
        <f t="shared" si="18"/>
        <v>0</v>
      </c>
      <c r="Z785" s="429">
        <f t="shared" si="17"/>
        <v>0</v>
      </c>
      <c r="AA785" s="429" t="s">
        <v>1296</v>
      </c>
    </row>
    <row r="786" spans="1:27" x14ac:dyDescent="0.25">
      <c r="A786" t="s">
        <v>149</v>
      </c>
      <c r="B786" t="s">
        <v>1246</v>
      </c>
      <c r="C786" t="s">
        <v>1324</v>
      </c>
      <c r="D786" t="s">
        <v>1384</v>
      </c>
      <c r="E786" t="s">
        <v>1326</v>
      </c>
      <c r="F786" t="s">
        <v>1293</v>
      </c>
      <c r="G786" s="532">
        <v>35</v>
      </c>
      <c r="H786">
        <v>35015</v>
      </c>
      <c r="I786" t="s">
        <v>552</v>
      </c>
      <c r="J786" t="s">
        <v>1385</v>
      </c>
      <c r="K786" t="s">
        <v>1386</v>
      </c>
      <c r="L786">
        <v>0</v>
      </c>
      <c r="M786">
        <v>1.3</v>
      </c>
      <c r="N786">
        <v>0</v>
      </c>
      <c r="O786">
        <v>0</v>
      </c>
      <c r="P786">
        <v>0</v>
      </c>
      <c r="Q786">
        <v>0</v>
      </c>
      <c r="R786" t="s">
        <v>531</v>
      </c>
      <c r="S786" t="s">
        <v>531</v>
      </c>
      <c r="T786" t="s">
        <v>531</v>
      </c>
      <c r="U786" t="s">
        <v>531</v>
      </c>
      <c r="W786" s="429">
        <f t="shared" si="18"/>
        <v>0</v>
      </c>
      <c r="X786" s="429">
        <f t="shared" si="18"/>
        <v>0</v>
      </c>
      <c r="Y786" s="429">
        <f t="shared" si="18"/>
        <v>0</v>
      </c>
      <c r="Z786" s="429">
        <f t="shared" si="17"/>
        <v>0</v>
      </c>
      <c r="AA786" s="429" t="s">
        <v>1296</v>
      </c>
    </row>
    <row r="787" spans="1:27" x14ac:dyDescent="0.25">
      <c r="A787" t="s">
        <v>149</v>
      </c>
      <c r="B787" t="s">
        <v>1246</v>
      </c>
      <c r="C787" t="s">
        <v>1324</v>
      </c>
      <c r="D787" t="s">
        <v>1384</v>
      </c>
      <c r="E787" t="s">
        <v>1326</v>
      </c>
      <c r="F787" t="s">
        <v>1293</v>
      </c>
      <c r="G787" s="532">
        <v>35</v>
      </c>
      <c r="H787">
        <v>35015</v>
      </c>
      <c r="I787" t="s">
        <v>552</v>
      </c>
      <c r="J787" t="s">
        <v>1385</v>
      </c>
      <c r="K787" t="s">
        <v>1386</v>
      </c>
      <c r="L787">
        <v>0</v>
      </c>
      <c r="M787">
        <v>1.3</v>
      </c>
      <c r="N787">
        <v>0</v>
      </c>
      <c r="O787">
        <v>0</v>
      </c>
      <c r="P787">
        <v>0</v>
      </c>
      <c r="Q787">
        <v>0</v>
      </c>
      <c r="R787" t="s">
        <v>531</v>
      </c>
      <c r="S787" t="s">
        <v>531</v>
      </c>
      <c r="T787" t="s">
        <v>531</v>
      </c>
      <c r="U787" t="s">
        <v>531</v>
      </c>
      <c r="W787" s="429">
        <f t="shared" si="18"/>
        <v>0</v>
      </c>
      <c r="X787" s="429">
        <f t="shared" si="18"/>
        <v>0</v>
      </c>
      <c r="Y787" s="429">
        <f t="shared" si="18"/>
        <v>0</v>
      </c>
      <c r="Z787" s="429">
        <f t="shared" si="17"/>
        <v>0</v>
      </c>
      <c r="AA787" s="429" t="s">
        <v>1296</v>
      </c>
    </row>
    <row r="788" spans="1:27" x14ac:dyDescent="0.25">
      <c r="A788" t="s">
        <v>149</v>
      </c>
      <c r="B788" t="s">
        <v>1246</v>
      </c>
      <c r="C788" t="s">
        <v>1324</v>
      </c>
      <c r="D788" t="s">
        <v>1384</v>
      </c>
      <c r="E788" t="s">
        <v>1326</v>
      </c>
      <c r="F788" t="s">
        <v>1293</v>
      </c>
      <c r="G788" s="532">
        <v>35</v>
      </c>
      <c r="H788">
        <v>35015</v>
      </c>
      <c r="I788" t="s">
        <v>552</v>
      </c>
      <c r="J788" t="s">
        <v>1385</v>
      </c>
      <c r="K788" t="s">
        <v>1386</v>
      </c>
      <c r="L788">
        <v>0</v>
      </c>
      <c r="M788">
        <v>1.3</v>
      </c>
      <c r="N788">
        <v>0</v>
      </c>
      <c r="O788">
        <v>0</v>
      </c>
      <c r="P788">
        <v>0</v>
      </c>
      <c r="Q788">
        <v>0</v>
      </c>
      <c r="R788" t="s">
        <v>531</v>
      </c>
      <c r="S788" t="s">
        <v>531</v>
      </c>
      <c r="T788" t="s">
        <v>531</v>
      </c>
      <c r="U788" t="s">
        <v>531</v>
      </c>
      <c r="W788" s="429">
        <f t="shared" si="18"/>
        <v>0</v>
      </c>
      <c r="X788" s="429">
        <f t="shared" si="18"/>
        <v>0</v>
      </c>
      <c r="Y788" s="429">
        <f t="shared" si="18"/>
        <v>0</v>
      </c>
      <c r="Z788" s="429">
        <f t="shared" si="17"/>
        <v>0</v>
      </c>
      <c r="AA788" s="429" t="s">
        <v>1296</v>
      </c>
    </row>
    <row r="789" spans="1:27" x14ac:dyDescent="0.25">
      <c r="A789" t="s">
        <v>149</v>
      </c>
      <c r="B789" t="s">
        <v>1246</v>
      </c>
      <c r="C789" t="s">
        <v>1324</v>
      </c>
      <c r="D789" t="s">
        <v>1384</v>
      </c>
      <c r="E789" t="s">
        <v>1326</v>
      </c>
      <c r="F789" t="s">
        <v>1293</v>
      </c>
      <c r="G789" s="532">
        <v>35</v>
      </c>
      <c r="H789">
        <v>35015</v>
      </c>
      <c r="I789" t="s">
        <v>552</v>
      </c>
      <c r="J789" t="s">
        <v>1385</v>
      </c>
      <c r="K789" t="s">
        <v>1386</v>
      </c>
      <c r="L789">
        <v>0</v>
      </c>
      <c r="M789">
        <v>1.3</v>
      </c>
      <c r="N789">
        <v>0</v>
      </c>
      <c r="O789">
        <v>0</v>
      </c>
      <c r="P789">
        <v>0</v>
      </c>
      <c r="Q789">
        <v>0</v>
      </c>
      <c r="R789" t="s">
        <v>531</v>
      </c>
      <c r="S789" t="s">
        <v>531</v>
      </c>
      <c r="T789" t="s">
        <v>531</v>
      </c>
      <c r="U789" t="s">
        <v>531</v>
      </c>
      <c r="W789" s="429">
        <f t="shared" si="18"/>
        <v>0</v>
      </c>
      <c r="X789" s="429">
        <f t="shared" si="18"/>
        <v>0</v>
      </c>
      <c r="Y789" s="429">
        <f t="shared" si="18"/>
        <v>0</v>
      </c>
      <c r="Z789" s="429">
        <f t="shared" si="17"/>
        <v>0</v>
      </c>
      <c r="AA789" s="429" t="s">
        <v>1296</v>
      </c>
    </row>
    <row r="790" spans="1:27" x14ac:dyDescent="0.25">
      <c r="A790" t="s">
        <v>149</v>
      </c>
      <c r="B790" t="s">
        <v>1246</v>
      </c>
      <c r="C790" t="s">
        <v>1324</v>
      </c>
      <c r="D790" t="s">
        <v>1384</v>
      </c>
      <c r="E790" t="s">
        <v>1326</v>
      </c>
      <c r="F790" t="s">
        <v>1293</v>
      </c>
      <c r="G790" s="532">
        <v>35</v>
      </c>
      <c r="H790">
        <v>35015</v>
      </c>
      <c r="I790" t="s">
        <v>552</v>
      </c>
      <c r="J790" t="s">
        <v>1385</v>
      </c>
      <c r="K790" t="s">
        <v>1386</v>
      </c>
      <c r="L790">
        <v>0</v>
      </c>
      <c r="M790">
        <v>1.3</v>
      </c>
      <c r="N790">
        <v>0</v>
      </c>
      <c r="O790">
        <v>0</v>
      </c>
      <c r="P790">
        <v>0</v>
      </c>
      <c r="Q790">
        <v>0</v>
      </c>
      <c r="R790" t="s">
        <v>531</v>
      </c>
      <c r="S790" t="s">
        <v>531</v>
      </c>
      <c r="T790" t="s">
        <v>531</v>
      </c>
      <c r="U790" t="s">
        <v>531</v>
      </c>
      <c r="W790" s="429">
        <f t="shared" si="18"/>
        <v>0</v>
      </c>
      <c r="X790" s="429">
        <f t="shared" si="18"/>
        <v>0</v>
      </c>
      <c r="Y790" s="429">
        <f t="shared" si="18"/>
        <v>0</v>
      </c>
      <c r="Z790" s="429">
        <f t="shared" si="17"/>
        <v>0</v>
      </c>
      <c r="AA790" s="429" t="s">
        <v>1296</v>
      </c>
    </row>
    <row r="791" spans="1:27" x14ac:dyDescent="0.25">
      <c r="A791" t="s">
        <v>149</v>
      </c>
      <c r="B791" t="s">
        <v>1246</v>
      </c>
      <c r="C791" t="s">
        <v>1324</v>
      </c>
      <c r="D791" t="s">
        <v>1384</v>
      </c>
      <c r="E791" t="s">
        <v>1326</v>
      </c>
      <c r="F791" t="s">
        <v>1293</v>
      </c>
      <c r="G791" s="532">
        <v>35</v>
      </c>
      <c r="H791">
        <v>35015</v>
      </c>
      <c r="I791" t="s">
        <v>552</v>
      </c>
      <c r="J791" t="s">
        <v>1385</v>
      </c>
      <c r="K791" t="s">
        <v>1386</v>
      </c>
      <c r="L791">
        <v>0</v>
      </c>
      <c r="M791">
        <v>1.3</v>
      </c>
      <c r="N791">
        <v>0</v>
      </c>
      <c r="O791">
        <v>0</v>
      </c>
      <c r="P791">
        <v>0</v>
      </c>
      <c r="Q791">
        <v>0</v>
      </c>
      <c r="R791" t="s">
        <v>531</v>
      </c>
      <c r="S791" t="s">
        <v>531</v>
      </c>
      <c r="T791" t="s">
        <v>531</v>
      </c>
      <c r="U791" t="s">
        <v>531</v>
      </c>
      <c r="W791" s="429">
        <f t="shared" si="18"/>
        <v>0</v>
      </c>
      <c r="X791" s="429">
        <f t="shared" si="18"/>
        <v>0</v>
      </c>
      <c r="Y791" s="429">
        <f t="shared" si="18"/>
        <v>0</v>
      </c>
      <c r="Z791" s="429">
        <f t="shared" si="17"/>
        <v>0</v>
      </c>
      <c r="AA791" s="429" t="s">
        <v>1296</v>
      </c>
    </row>
    <row r="792" spans="1:27" x14ac:dyDescent="0.25">
      <c r="A792" t="s">
        <v>149</v>
      </c>
      <c r="B792" t="s">
        <v>1246</v>
      </c>
      <c r="C792" t="s">
        <v>1324</v>
      </c>
      <c r="D792" t="s">
        <v>1384</v>
      </c>
      <c r="E792" t="s">
        <v>1326</v>
      </c>
      <c r="F792" t="s">
        <v>1293</v>
      </c>
      <c r="G792" s="532">
        <v>35</v>
      </c>
      <c r="H792">
        <v>35015</v>
      </c>
      <c r="I792" t="s">
        <v>552</v>
      </c>
      <c r="J792" t="s">
        <v>1385</v>
      </c>
      <c r="K792" t="s">
        <v>1386</v>
      </c>
      <c r="L792">
        <v>0</v>
      </c>
      <c r="M792">
        <v>1.6</v>
      </c>
      <c r="N792">
        <v>0</v>
      </c>
      <c r="O792">
        <v>0</v>
      </c>
      <c r="P792">
        <v>0</v>
      </c>
      <c r="Q792">
        <v>0</v>
      </c>
      <c r="R792" t="s">
        <v>531</v>
      </c>
      <c r="S792" t="s">
        <v>531</v>
      </c>
      <c r="T792" t="s">
        <v>531</v>
      </c>
      <c r="U792" t="s">
        <v>531</v>
      </c>
      <c r="W792" s="429">
        <f t="shared" si="18"/>
        <v>0</v>
      </c>
      <c r="X792" s="429">
        <f t="shared" si="18"/>
        <v>0</v>
      </c>
      <c r="Y792" s="429">
        <f t="shared" si="18"/>
        <v>0</v>
      </c>
      <c r="Z792" s="429">
        <f t="shared" si="17"/>
        <v>0</v>
      </c>
      <c r="AA792" s="429" t="s">
        <v>1296</v>
      </c>
    </row>
    <row r="793" spans="1:27" x14ac:dyDescent="0.25">
      <c r="A793" t="s">
        <v>149</v>
      </c>
      <c r="B793" t="s">
        <v>1246</v>
      </c>
      <c r="C793" t="s">
        <v>1324</v>
      </c>
      <c r="D793" t="s">
        <v>1384</v>
      </c>
      <c r="E793" t="s">
        <v>1326</v>
      </c>
      <c r="F793" t="s">
        <v>1293</v>
      </c>
      <c r="G793" s="532">
        <v>35</v>
      </c>
      <c r="H793">
        <v>35015</v>
      </c>
      <c r="I793" t="s">
        <v>552</v>
      </c>
      <c r="J793" t="s">
        <v>1385</v>
      </c>
      <c r="K793" t="s">
        <v>1386</v>
      </c>
      <c r="L793">
        <v>0</v>
      </c>
      <c r="M793">
        <v>4.7</v>
      </c>
      <c r="N793">
        <v>0</v>
      </c>
      <c r="O793">
        <v>0</v>
      </c>
      <c r="P793">
        <v>0</v>
      </c>
      <c r="Q793">
        <v>0</v>
      </c>
      <c r="R793" t="s">
        <v>531</v>
      </c>
      <c r="S793" t="s">
        <v>531</v>
      </c>
      <c r="T793" t="s">
        <v>531</v>
      </c>
      <c r="U793" t="s">
        <v>531</v>
      </c>
      <c r="W793" s="429">
        <f t="shared" si="18"/>
        <v>0</v>
      </c>
      <c r="X793" s="429">
        <f t="shared" si="18"/>
        <v>0</v>
      </c>
      <c r="Y793" s="429">
        <f t="shared" si="18"/>
        <v>0</v>
      </c>
      <c r="Z793" s="429">
        <f t="shared" si="17"/>
        <v>0</v>
      </c>
      <c r="AA793" s="429" t="s">
        <v>1296</v>
      </c>
    </row>
    <row r="794" spans="1:27" x14ac:dyDescent="0.25">
      <c r="A794" t="s">
        <v>149</v>
      </c>
      <c r="B794" t="s">
        <v>1246</v>
      </c>
      <c r="C794" t="s">
        <v>1324</v>
      </c>
      <c r="D794" t="s">
        <v>1384</v>
      </c>
      <c r="E794" t="s">
        <v>1326</v>
      </c>
      <c r="F794" t="s">
        <v>1293</v>
      </c>
      <c r="G794" s="532">
        <v>35</v>
      </c>
      <c r="H794">
        <v>35015</v>
      </c>
      <c r="I794" t="s">
        <v>552</v>
      </c>
      <c r="J794" t="s">
        <v>1385</v>
      </c>
      <c r="K794" t="s">
        <v>1386</v>
      </c>
      <c r="L794">
        <v>0</v>
      </c>
      <c r="M794">
        <v>0.9</v>
      </c>
      <c r="N794">
        <v>0</v>
      </c>
      <c r="O794">
        <v>0</v>
      </c>
      <c r="P794">
        <v>0</v>
      </c>
      <c r="Q794">
        <v>0</v>
      </c>
      <c r="R794" t="s">
        <v>531</v>
      </c>
      <c r="S794" t="s">
        <v>531</v>
      </c>
      <c r="T794" t="s">
        <v>531</v>
      </c>
      <c r="U794" t="s">
        <v>531</v>
      </c>
      <c r="W794" s="429">
        <f t="shared" si="18"/>
        <v>0</v>
      </c>
      <c r="X794" s="429">
        <f t="shared" si="18"/>
        <v>0</v>
      </c>
      <c r="Y794" s="429">
        <f t="shared" si="18"/>
        <v>0</v>
      </c>
      <c r="Z794" s="429">
        <f t="shared" si="17"/>
        <v>0</v>
      </c>
      <c r="AA794" s="429" t="s">
        <v>1296</v>
      </c>
    </row>
    <row r="795" spans="1:27" x14ac:dyDescent="0.25">
      <c r="A795" t="s">
        <v>149</v>
      </c>
      <c r="B795" t="s">
        <v>1246</v>
      </c>
      <c r="C795" t="s">
        <v>1324</v>
      </c>
      <c r="D795" t="s">
        <v>1384</v>
      </c>
      <c r="E795" t="s">
        <v>1326</v>
      </c>
      <c r="F795" t="s">
        <v>1293</v>
      </c>
      <c r="G795" s="532">
        <v>35</v>
      </c>
      <c r="H795">
        <v>35015</v>
      </c>
      <c r="I795" t="s">
        <v>552</v>
      </c>
      <c r="J795" t="s">
        <v>1385</v>
      </c>
      <c r="K795" t="s">
        <v>1386</v>
      </c>
      <c r="L795">
        <v>0</v>
      </c>
      <c r="M795">
        <v>0.51</v>
      </c>
      <c r="N795">
        <v>0</v>
      </c>
      <c r="O795">
        <v>0</v>
      </c>
      <c r="P795">
        <v>0</v>
      </c>
      <c r="Q795">
        <v>0</v>
      </c>
      <c r="R795" t="s">
        <v>531</v>
      </c>
      <c r="S795" t="s">
        <v>531</v>
      </c>
      <c r="T795" t="s">
        <v>531</v>
      </c>
      <c r="U795" t="s">
        <v>531</v>
      </c>
      <c r="W795" s="429">
        <f t="shared" si="18"/>
        <v>0</v>
      </c>
      <c r="X795" s="429">
        <f t="shared" si="18"/>
        <v>0</v>
      </c>
      <c r="Y795" s="429">
        <f t="shared" si="18"/>
        <v>0</v>
      </c>
      <c r="Z795" s="429">
        <f t="shared" si="17"/>
        <v>0</v>
      </c>
      <c r="AA795" s="429" t="s">
        <v>1296</v>
      </c>
    </row>
    <row r="796" spans="1:27" x14ac:dyDescent="0.25">
      <c r="A796" t="s">
        <v>149</v>
      </c>
      <c r="B796" t="s">
        <v>1246</v>
      </c>
      <c r="C796" t="s">
        <v>1324</v>
      </c>
      <c r="D796" t="s">
        <v>1384</v>
      </c>
      <c r="E796" t="s">
        <v>1326</v>
      </c>
      <c r="F796" t="s">
        <v>1293</v>
      </c>
      <c r="G796" s="532">
        <v>35</v>
      </c>
      <c r="H796">
        <v>35015</v>
      </c>
      <c r="I796" t="s">
        <v>552</v>
      </c>
      <c r="J796" t="s">
        <v>1385</v>
      </c>
      <c r="K796" t="s">
        <v>1386</v>
      </c>
      <c r="L796">
        <v>0</v>
      </c>
      <c r="M796">
        <v>0.52</v>
      </c>
      <c r="N796">
        <v>0</v>
      </c>
      <c r="O796">
        <v>0</v>
      </c>
      <c r="P796">
        <v>0</v>
      </c>
      <c r="Q796">
        <v>0</v>
      </c>
      <c r="R796" t="s">
        <v>531</v>
      </c>
      <c r="S796" t="s">
        <v>531</v>
      </c>
      <c r="T796" t="s">
        <v>531</v>
      </c>
      <c r="U796" t="s">
        <v>531</v>
      </c>
      <c r="W796" s="429">
        <f t="shared" si="18"/>
        <v>0</v>
      </c>
      <c r="X796" s="429">
        <f t="shared" si="18"/>
        <v>0</v>
      </c>
      <c r="Y796" s="429">
        <f t="shared" si="18"/>
        <v>0</v>
      </c>
      <c r="Z796" s="429">
        <f t="shared" si="17"/>
        <v>0</v>
      </c>
      <c r="AA796" s="429" t="s">
        <v>1296</v>
      </c>
    </row>
    <row r="797" spans="1:27" x14ac:dyDescent="0.25">
      <c r="A797" t="s">
        <v>149</v>
      </c>
      <c r="B797" t="s">
        <v>1246</v>
      </c>
      <c r="C797" t="s">
        <v>1324</v>
      </c>
      <c r="D797" t="s">
        <v>1384</v>
      </c>
      <c r="E797" t="s">
        <v>1326</v>
      </c>
      <c r="F797" t="s">
        <v>1293</v>
      </c>
      <c r="G797" s="532">
        <v>35</v>
      </c>
      <c r="H797">
        <v>35015</v>
      </c>
      <c r="I797" t="s">
        <v>552</v>
      </c>
      <c r="J797" t="s">
        <v>1385</v>
      </c>
      <c r="K797" t="s">
        <v>1386</v>
      </c>
      <c r="L797">
        <v>0</v>
      </c>
      <c r="M797">
        <v>0.4</v>
      </c>
      <c r="N797">
        <v>0</v>
      </c>
      <c r="O797">
        <v>0</v>
      </c>
      <c r="P797">
        <v>0</v>
      </c>
      <c r="Q797">
        <v>0</v>
      </c>
      <c r="R797" t="s">
        <v>531</v>
      </c>
      <c r="S797" t="s">
        <v>531</v>
      </c>
      <c r="T797" t="s">
        <v>531</v>
      </c>
      <c r="U797" t="s">
        <v>531</v>
      </c>
      <c r="W797" s="429">
        <f t="shared" si="18"/>
        <v>0</v>
      </c>
      <c r="X797" s="429">
        <f t="shared" si="18"/>
        <v>0</v>
      </c>
      <c r="Y797" s="429">
        <f t="shared" si="18"/>
        <v>0</v>
      </c>
      <c r="Z797" s="429">
        <f t="shared" si="17"/>
        <v>0</v>
      </c>
      <c r="AA797" s="429" t="s">
        <v>1296</v>
      </c>
    </row>
    <row r="798" spans="1:27" x14ac:dyDescent="0.25">
      <c r="A798" t="s">
        <v>149</v>
      </c>
      <c r="B798" t="s">
        <v>1246</v>
      </c>
      <c r="C798" t="s">
        <v>1324</v>
      </c>
      <c r="D798" t="s">
        <v>1384</v>
      </c>
      <c r="E798" t="s">
        <v>1326</v>
      </c>
      <c r="F798" t="s">
        <v>1293</v>
      </c>
      <c r="G798" s="532">
        <v>35</v>
      </c>
      <c r="H798">
        <v>35005</v>
      </c>
      <c r="I798" t="s">
        <v>1327</v>
      </c>
      <c r="J798" t="s">
        <v>1385</v>
      </c>
      <c r="K798" t="s">
        <v>1386</v>
      </c>
      <c r="L798">
        <v>15.3</v>
      </c>
      <c r="M798">
        <v>5.7</v>
      </c>
      <c r="N798">
        <v>13.4</v>
      </c>
      <c r="O798">
        <v>0</v>
      </c>
      <c r="P798">
        <v>0</v>
      </c>
      <c r="Q798">
        <v>0</v>
      </c>
      <c r="R798" t="s">
        <v>531</v>
      </c>
      <c r="S798" t="s">
        <v>531</v>
      </c>
      <c r="T798" t="s">
        <v>531</v>
      </c>
      <c r="U798" t="s">
        <v>531</v>
      </c>
      <c r="W798" s="429">
        <f t="shared" si="18"/>
        <v>0</v>
      </c>
      <c r="X798" s="429">
        <f t="shared" si="18"/>
        <v>0</v>
      </c>
      <c r="Y798" s="429">
        <f t="shared" si="18"/>
        <v>0</v>
      </c>
      <c r="Z798" s="429">
        <f t="shared" si="17"/>
        <v>0</v>
      </c>
      <c r="AA798" s="429" t="s">
        <v>1296</v>
      </c>
    </row>
    <row r="799" spans="1:27" x14ac:dyDescent="0.25">
      <c r="A799" t="s">
        <v>149</v>
      </c>
      <c r="B799" t="s">
        <v>1246</v>
      </c>
      <c r="C799" t="s">
        <v>1324</v>
      </c>
      <c r="D799" t="s">
        <v>1384</v>
      </c>
      <c r="E799" t="s">
        <v>1326</v>
      </c>
      <c r="F799" t="s">
        <v>1293</v>
      </c>
      <c r="G799" s="532">
        <v>35</v>
      </c>
      <c r="H799">
        <v>35025</v>
      </c>
      <c r="I799" t="s">
        <v>563</v>
      </c>
      <c r="J799" t="s">
        <v>1385</v>
      </c>
      <c r="K799" t="s">
        <v>1386</v>
      </c>
      <c r="L799">
        <v>12.3</v>
      </c>
      <c r="M799">
        <v>1.4</v>
      </c>
      <c r="N799">
        <v>8.9</v>
      </c>
      <c r="O799">
        <v>0</v>
      </c>
      <c r="P799">
        <v>0</v>
      </c>
      <c r="Q799">
        <v>0</v>
      </c>
      <c r="R799" t="s">
        <v>531</v>
      </c>
      <c r="S799" t="s">
        <v>531</v>
      </c>
      <c r="T799" t="s">
        <v>531</v>
      </c>
      <c r="U799" t="s">
        <v>531</v>
      </c>
      <c r="W799" s="429">
        <f t="shared" si="18"/>
        <v>0</v>
      </c>
      <c r="X799" s="429">
        <f t="shared" si="18"/>
        <v>0</v>
      </c>
      <c r="Y799" s="429">
        <f t="shared" si="18"/>
        <v>0</v>
      </c>
      <c r="Z799" s="429">
        <f t="shared" si="17"/>
        <v>0</v>
      </c>
      <c r="AA799" s="429" t="s">
        <v>1296</v>
      </c>
    </row>
    <row r="800" spans="1:27" x14ac:dyDescent="0.25">
      <c r="A800" t="s">
        <v>149</v>
      </c>
      <c r="B800" t="s">
        <v>1246</v>
      </c>
      <c r="C800" t="s">
        <v>1324</v>
      </c>
      <c r="D800" t="s">
        <v>1384</v>
      </c>
      <c r="E800" t="s">
        <v>1326</v>
      </c>
      <c r="F800" t="s">
        <v>1293</v>
      </c>
      <c r="G800" s="532">
        <v>35</v>
      </c>
      <c r="H800">
        <v>35025</v>
      </c>
      <c r="I800" t="s">
        <v>563</v>
      </c>
      <c r="J800" t="s">
        <v>1385</v>
      </c>
      <c r="K800" t="s">
        <v>1386</v>
      </c>
      <c r="L800">
        <v>0</v>
      </c>
      <c r="M800">
        <v>0.9</v>
      </c>
      <c r="N800">
        <v>0</v>
      </c>
      <c r="O800">
        <v>0</v>
      </c>
      <c r="P800">
        <v>0</v>
      </c>
      <c r="Q800">
        <v>0</v>
      </c>
      <c r="R800" t="s">
        <v>531</v>
      </c>
      <c r="S800" t="s">
        <v>531</v>
      </c>
      <c r="T800" t="s">
        <v>531</v>
      </c>
      <c r="U800" t="s">
        <v>531</v>
      </c>
      <c r="W800" s="429">
        <f t="shared" si="18"/>
        <v>0</v>
      </c>
      <c r="X800" s="429">
        <f t="shared" si="18"/>
        <v>0</v>
      </c>
      <c r="Y800" s="429">
        <f t="shared" si="18"/>
        <v>0</v>
      </c>
      <c r="Z800" s="429">
        <f t="shared" si="18"/>
        <v>0</v>
      </c>
      <c r="AA800" s="429" t="s">
        <v>1296</v>
      </c>
    </row>
    <row r="801" spans="1:27" x14ac:dyDescent="0.25">
      <c r="A801" t="s">
        <v>149</v>
      </c>
      <c r="B801" t="s">
        <v>1246</v>
      </c>
      <c r="C801" t="s">
        <v>1324</v>
      </c>
      <c r="D801" t="s">
        <v>1384</v>
      </c>
      <c r="E801" t="s">
        <v>1326</v>
      </c>
      <c r="F801" t="s">
        <v>1293</v>
      </c>
      <c r="G801" s="532">
        <v>35</v>
      </c>
      <c r="H801">
        <v>35025</v>
      </c>
      <c r="I801" t="s">
        <v>563</v>
      </c>
      <c r="J801" t="s">
        <v>1385</v>
      </c>
      <c r="K801" t="s">
        <v>1386</v>
      </c>
      <c r="L801">
        <v>12.3</v>
      </c>
      <c r="M801">
        <v>1.4</v>
      </c>
      <c r="N801">
        <v>8.9</v>
      </c>
      <c r="O801">
        <v>0</v>
      </c>
      <c r="P801">
        <v>0</v>
      </c>
      <c r="Q801">
        <v>0</v>
      </c>
      <c r="R801" t="s">
        <v>531</v>
      </c>
      <c r="S801" t="s">
        <v>531</v>
      </c>
      <c r="T801" t="s">
        <v>531</v>
      </c>
      <c r="U801" t="s">
        <v>531</v>
      </c>
      <c r="W801" s="429">
        <f t="shared" ref="W801:Z864" si="19">IFERROR(R801*1,0)</f>
        <v>0</v>
      </c>
      <c r="X801" s="429">
        <f t="shared" si="19"/>
        <v>0</v>
      </c>
      <c r="Y801" s="429">
        <f t="shared" si="19"/>
        <v>0</v>
      </c>
      <c r="Z801" s="429">
        <f t="shared" si="19"/>
        <v>0</v>
      </c>
      <c r="AA801" s="429" t="s">
        <v>1296</v>
      </c>
    </row>
    <row r="802" spans="1:27" x14ac:dyDescent="0.25">
      <c r="A802" t="s">
        <v>149</v>
      </c>
      <c r="B802" t="s">
        <v>1246</v>
      </c>
      <c r="C802" t="s">
        <v>1324</v>
      </c>
      <c r="D802" t="s">
        <v>1384</v>
      </c>
      <c r="E802" t="s">
        <v>1326</v>
      </c>
      <c r="F802" t="s">
        <v>1293</v>
      </c>
      <c r="G802" s="532">
        <v>35</v>
      </c>
      <c r="H802">
        <v>35025</v>
      </c>
      <c r="I802" t="s">
        <v>563</v>
      </c>
      <c r="J802" t="s">
        <v>1385</v>
      </c>
      <c r="K802" t="s">
        <v>1386</v>
      </c>
      <c r="L802">
        <v>0</v>
      </c>
      <c r="M802">
        <v>5</v>
      </c>
      <c r="N802">
        <v>0</v>
      </c>
      <c r="O802">
        <v>0</v>
      </c>
      <c r="P802">
        <v>0</v>
      </c>
      <c r="Q802">
        <v>0</v>
      </c>
      <c r="R802" t="s">
        <v>531</v>
      </c>
      <c r="S802" t="s">
        <v>531</v>
      </c>
      <c r="T802" t="s">
        <v>531</v>
      </c>
      <c r="U802" t="s">
        <v>531</v>
      </c>
      <c r="W802" s="429">
        <f t="shared" si="19"/>
        <v>0</v>
      </c>
      <c r="X802" s="429">
        <f t="shared" si="19"/>
        <v>0</v>
      </c>
      <c r="Y802" s="429">
        <f t="shared" si="19"/>
        <v>0</v>
      </c>
      <c r="Z802" s="429">
        <f t="shared" si="19"/>
        <v>0</v>
      </c>
      <c r="AA802" s="429" t="s">
        <v>1296</v>
      </c>
    </row>
    <row r="803" spans="1:27" x14ac:dyDescent="0.25">
      <c r="A803" t="s">
        <v>149</v>
      </c>
      <c r="B803" t="s">
        <v>1246</v>
      </c>
      <c r="C803" t="s">
        <v>1324</v>
      </c>
      <c r="D803" t="s">
        <v>1384</v>
      </c>
      <c r="E803" t="s">
        <v>1326</v>
      </c>
      <c r="F803" t="s">
        <v>1293</v>
      </c>
      <c r="G803" s="532">
        <v>35</v>
      </c>
      <c r="H803">
        <v>35025</v>
      </c>
      <c r="I803" t="s">
        <v>563</v>
      </c>
      <c r="J803" t="s">
        <v>1385</v>
      </c>
      <c r="K803" t="s">
        <v>1386</v>
      </c>
      <c r="L803">
        <v>0</v>
      </c>
      <c r="M803">
        <v>0.7</v>
      </c>
      <c r="N803">
        <v>0</v>
      </c>
      <c r="O803">
        <v>0</v>
      </c>
      <c r="P803">
        <v>0</v>
      </c>
      <c r="Q803">
        <v>0</v>
      </c>
      <c r="R803" t="s">
        <v>531</v>
      </c>
      <c r="S803" t="s">
        <v>531</v>
      </c>
      <c r="T803" t="s">
        <v>531</v>
      </c>
      <c r="U803" t="s">
        <v>531</v>
      </c>
      <c r="W803" s="429">
        <f t="shared" si="19"/>
        <v>0</v>
      </c>
      <c r="X803" s="429">
        <f t="shared" si="19"/>
        <v>0</v>
      </c>
      <c r="Y803" s="429">
        <f t="shared" si="19"/>
        <v>0</v>
      </c>
      <c r="Z803" s="429">
        <f t="shared" si="19"/>
        <v>0</v>
      </c>
      <c r="AA803" s="429" t="s">
        <v>1296</v>
      </c>
    </row>
    <row r="804" spans="1:27" x14ac:dyDescent="0.25">
      <c r="A804" t="s">
        <v>149</v>
      </c>
      <c r="B804" t="s">
        <v>1246</v>
      </c>
      <c r="C804" t="s">
        <v>1324</v>
      </c>
      <c r="D804" t="s">
        <v>1384</v>
      </c>
      <c r="E804" t="s">
        <v>1326</v>
      </c>
      <c r="F804" t="s">
        <v>1293</v>
      </c>
      <c r="G804" s="532">
        <v>35</v>
      </c>
      <c r="H804">
        <v>35025</v>
      </c>
      <c r="I804" t="s">
        <v>563</v>
      </c>
      <c r="J804" t="s">
        <v>1385</v>
      </c>
      <c r="K804" t="s">
        <v>1386</v>
      </c>
      <c r="L804">
        <v>0</v>
      </c>
      <c r="M804">
        <v>0</v>
      </c>
      <c r="N804">
        <v>0</v>
      </c>
      <c r="O804">
        <v>0</v>
      </c>
      <c r="P804">
        <v>0</v>
      </c>
      <c r="Q804">
        <v>0</v>
      </c>
      <c r="R804" t="s">
        <v>531</v>
      </c>
      <c r="S804" t="s">
        <v>531</v>
      </c>
      <c r="T804" t="s">
        <v>531</v>
      </c>
      <c r="U804" t="s">
        <v>531</v>
      </c>
      <c r="W804" s="429">
        <f t="shared" si="19"/>
        <v>0</v>
      </c>
      <c r="X804" s="429">
        <f t="shared" si="19"/>
        <v>0</v>
      </c>
      <c r="Y804" s="429">
        <f t="shared" si="19"/>
        <v>0</v>
      </c>
      <c r="Z804" s="429">
        <f t="shared" si="19"/>
        <v>0</v>
      </c>
      <c r="AA804" s="429" t="s">
        <v>1296</v>
      </c>
    </row>
    <row r="805" spans="1:27" x14ac:dyDescent="0.25">
      <c r="A805" t="s">
        <v>149</v>
      </c>
      <c r="B805" t="s">
        <v>1246</v>
      </c>
      <c r="C805" t="s">
        <v>1324</v>
      </c>
      <c r="D805" t="s">
        <v>1384</v>
      </c>
      <c r="E805" t="s">
        <v>1326</v>
      </c>
      <c r="F805" t="s">
        <v>1293</v>
      </c>
      <c r="G805" s="532">
        <v>35</v>
      </c>
      <c r="H805">
        <v>35025</v>
      </c>
      <c r="I805" t="s">
        <v>563</v>
      </c>
      <c r="J805" t="s">
        <v>1385</v>
      </c>
      <c r="K805" t="s">
        <v>1386</v>
      </c>
      <c r="L805">
        <v>19.399999999999999</v>
      </c>
      <c r="M805">
        <v>3.3</v>
      </c>
      <c r="N805">
        <v>2.5</v>
      </c>
      <c r="O805">
        <v>0.7</v>
      </c>
      <c r="P805">
        <v>0</v>
      </c>
      <c r="Q805">
        <v>0</v>
      </c>
      <c r="R805" t="s">
        <v>531</v>
      </c>
      <c r="S805" t="s">
        <v>531</v>
      </c>
      <c r="T805" t="s">
        <v>531</v>
      </c>
      <c r="U805" t="s">
        <v>531</v>
      </c>
      <c r="W805" s="429">
        <f t="shared" si="19"/>
        <v>0</v>
      </c>
      <c r="X805" s="429">
        <f t="shared" si="19"/>
        <v>0</v>
      </c>
      <c r="Y805" s="429">
        <f t="shared" si="19"/>
        <v>0</v>
      </c>
      <c r="Z805" s="429">
        <f t="shared" si="19"/>
        <v>0</v>
      </c>
      <c r="AA805" s="429" t="s">
        <v>1296</v>
      </c>
    </row>
    <row r="806" spans="1:27" x14ac:dyDescent="0.25">
      <c r="A806" t="s">
        <v>149</v>
      </c>
      <c r="B806" t="s">
        <v>1246</v>
      </c>
      <c r="C806" t="s">
        <v>1324</v>
      </c>
      <c r="D806" t="s">
        <v>1384</v>
      </c>
      <c r="E806" t="s">
        <v>1326</v>
      </c>
      <c r="F806" t="s">
        <v>1293</v>
      </c>
      <c r="G806" s="532">
        <v>35</v>
      </c>
      <c r="H806">
        <v>35025</v>
      </c>
      <c r="I806" t="s">
        <v>563</v>
      </c>
      <c r="J806" t="s">
        <v>1385</v>
      </c>
      <c r="K806" t="s">
        <v>1386</v>
      </c>
      <c r="L806">
        <v>10.7</v>
      </c>
      <c r="M806">
        <v>5.8</v>
      </c>
      <c r="N806">
        <v>2.9</v>
      </c>
      <c r="O806">
        <v>0</v>
      </c>
      <c r="P806">
        <v>0</v>
      </c>
      <c r="Q806">
        <v>0</v>
      </c>
      <c r="R806" t="s">
        <v>531</v>
      </c>
      <c r="S806" t="s">
        <v>531</v>
      </c>
      <c r="T806" t="s">
        <v>531</v>
      </c>
      <c r="U806" t="s">
        <v>531</v>
      </c>
      <c r="W806" s="429">
        <f t="shared" si="19"/>
        <v>0</v>
      </c>
      <c r="X806" s="429">
        <f t="shared" si="19"/>
        <v>0</v>
      </c>
      <c r="Y806" s="429">
        <f t="shared" si="19"/>
        <v>0</v>
      </c>
      <c r="Z806" s="429">
        <f t="shared" si="19"/>
        <v>0</v>
      </c>
      <c r="AA806" s="429" t="s">
        <v>1296</v>
      </c>
    </row>
    <row r="807" spans="1:27" x14ac:dyDescent="0.25">
      <c r="A807" t="s">
        <v>149</v>
      </c>
      <c r="B807" t="s">
        <v>1246</v>
      </c>
      <c r="C807" t="s">
        <v>1324</v>
      </c>
      <c r="D807" t="s">
        <v>1384</v>
      </c>
      <c r="E807" t="s">
        <v>1326</v>
      </c>
      <c r="F807" t="s">
        <v>1293</v>
      </c>
      <c r="G807" s="532">
        <v>35</v>
      </c>
      <c r="H807">
        <v>35025</v>
      </c>
      <c r="I807" t="s">
        <v>563</v>
      </c>
      <c r="J807" t="s">
        <v>1385</v>
      </c>
      <c r="K807" t="s">
        <v>1386</v>
      </c>
      <c r="L807">
        <v>0</v>
      </c>
      <c r="M807">
        <v>6.6</v>
      </c>
      <c r="N807">
        <v>0</v>
      </c>
      <c r="O807">
        <v>0</v>
      </c>
      <c r="P807">
        <v>0</v>
      </c>
      <c r="Q807">
        <v>0</v>
      </c>
      <c r="R807" t="s">
        <v>531</v>
      </c>
      <c r="S807" t="s">
        <v>531</v>
      </c>
      <c r="T807" t="s">
        <v>531</v>
      </c>
      <c r="U807" t="s">
        <v>531</v>
      </c>
      <c r="W807" s="429">
        <f t="shared" si="19"/>
        <v>0</v>
      </c>
      <c r="X807" s="429">
        <f t="shared" si="19"/>
        <v>0</v>
      </c>
      <c r="Y807" s="429">
        <f t="shared" si="19"/>
        <v>0</v>
      </c>
      <c r="Z807" s="429">
        <f t="shared" si="19"/>
        <v>0</v>
      </c>
      <c r="AA807" s="429" t="s">
        <v>1296</v>
      </c>
    </row>
    <row r="808" spans="1:27" x14ac:dyDescent="0.25">
      <c r="A808" t="s">
        <v>149</v>
      </c>
      <c r="B808" t="s">
        <v>1246</v>
      </c>
      <c r="C808" t="s">
        <v>1324</v>
      </c>
      <c r="D808" t="s">
        <v>1384</v>
      </c>
      <c r="E808" t="s">
        <v>1326</v>
      </c>
      <c r="F808" t="s">
        <v>1293</v>
      </c>
      <c r="G808" s="532">
        <v>35</v>
      </c>
      <c r="H808">
        <v>35025</v>
      </c>
      <c r="I808" t="s">
        <v>563</v>
      </c>
      <c r="J808" t="s">
        <v>1385</v>
      </c>
      <c r="K808" t="s">
        <v>1386</v>
      </c>
      <c r="L808">
        <v>10.7</v>
      </c>
      <c r="M808">
        <v>5.8</v>
      </c>
      <c r="N808">
        <v>2.9</v>
      </c>
      <c r="O808">
        <v>0</v>
      </c>
      <c r="P808">
        <v>0</v>
      </c>
      <c r="Q808">
        <v>0</v>
      </c>
      <c r="R808" t="s">
        <v>531</v>
      </c>
      <c r="S808" t="s">
        <v>531</v>
      </c>
      <c r="T808" t="s">
        <v>531</v>
      </c>
      <c r="U808" t="s">
        <v>531</v>
      </c>
      <c r="W808" s="429">
        <f t="shared" si="19"/>
        <v>0</v>
      </c>
      <c r="X808" s="429">
        <f t="shared" si="19"/>
        <v>0</v>
      </c>
      <c r="Y808" s="429">
        <f t="shared" si="19"/>
        <v>0</v>
      </c>
      <c r="Z808" s="429">
        <f t="shared" si="19"/>
        <v>0</v>
      </c>
      <c r="AA808" s="429" t="s">
        <v>1296</v>
      </c>
    </row>
    <row r="809" spans="1:27" x14ac:dyDescent="0.25">
      <c r="A809" t="s">
        <v>149</v>
      </c>
      <c r="B809" t="s">
        <v>1246</v>
      </c>
      <c r="C809" t="s">
        <v>1324</v>
      </c>
      <c r="D809" t="s">
        <v>1384</v>
      </c>
      <c r="E809" t="s">
        <v>1326</v>
      </c>
      <c r="F809" t="s">
        <v>1293</v>
      </c>
      <c r="G809" s="532">
        <v>35</v>
      </c>
      <c r="H809">
        <v>35025</v>
      </c>
      <c r="I809" t="s">
        <v>563</v>
      </c>
      <c r="J809" t="s">
        <v>1385</v>
      </c>
      <c r="K809" t="s">
        <v>1386</v>
      </c>
      <c r="L809">
        <v>10.7</v>
      </c>
      <c r="M809">
        <v>5.8</v>
      </c>
      <c r="N809">
        <v>2.9</v>
      </c>
      <c r="O809">
        <v>0</v>
      </c>
      <c r="P809">
        <v>0</v>
      </c>
      <c r="Q809">
        <v>0</v>
      </c>
      <c r="R809" t="s">
        <v>531</v>
      </c>
      <c r="S809" t="s">
        <v>531</v>
      </c>
      <c r="T809" t="s">
        <v>531</v>
      </c>
      <c r="U809" t="s">
        <v>531</v>
      </c>
      <c r="W809" s="429">
        <f t="shared" si="19"/>
        <v>0</v>
      </c>
      <c r="X809" s="429">
        <f t="shared" si="19"/>
        <v>0</v>
      </c>
      <c r="Y809" s="429">
        <f t="shared" si="19"/>
        <v>0</v>
      </c>
      <c r="Z809" s="429">
        <f t="shared" si="19"/>
        <v>0</v>
      </c>
      <c r="AA809" s="429" t="s">
        <v>1296</v>
      </c>
    </row>
    <row r="810" spans="1:27" x14ac:dyDescent="0.25">
      <c r="A810" t="s">
        <v>149</v>
      </c>
      <c r="B810" t="s">
        <v>1246</v>
      </c>
      <c r="C810" t="s">
        <v>1324</v>
      </c>
      <c r="D810" t="s">
        <v>1384</v>
      </c>
      <c r="E810" t="s">
        <v>1326</v>
      </c>
      <c r="F810" t="s">
        <v>1293</v>
      </c>
      <c r="G810" s="532">
        <v>35</v>
      </c>
      <c r="H810">
        <v>35025</v>
      </c>
      <c r="I810" t="s">
        <v>563</v>
      </c>
      <c r="J810" t="s">
        <v>1385</v>
      </c>
      <c r="K810" t="s">
        <v>1386</v>
      </c>
      <c r="L810">
        <v>0</v>
      </c>
      <c r="M810">
        <v>1.8</v>
      </c>
      <c r="N810">
        <v>0</v>
      </c>
      <c r="O810">
        <v>0</v>
      </c>
      <c r="P810">
        <v>0</v>
      </c>
      <c r="Q810">
        <v>0</v>
      </c>
      <c r="R810" t="s">
        <v>531</v>
      </c>
      <c r="S810" t="s">
        <v>531</v>
      </c>
      <c r="T810" t="s">
        <v>531</v>
      </c>
      <c r="U810" t="s">
        <v>531</v>
      </c>
      <c r="W810" s="429">
        <f t="shared" si="19"/>
        <v>0</v>
      </c>
      <c r="X810" s="429">
        <f t="shared" si="19"/>
        <v>0</v>
      </c>
      <c r="Y810" s="429">
        <f t="shared" si="19"/>
        <v>0</v>
      </c>
      <c r="Z810" s="429">
        <f t="shared" si="19"/>
        <v>0</v>
      </c>
      <c r="AA810" s="429" t="s">
        <v>1296</v>
      </c>
    </row>
    <row r="811" spans="1:27" x14ac:dyDescent="0.25">
      <c r="A811" t="s">
        <v>149</v>
      </c>
      <c r="B811" t="s">
        <v>1246</v>
      </c>
      <c r="C811" t="s">
        <v>1324</v>
      </c>
      <c r="D811" t="s">
        <v>1384</v>
      </c>
      <c r="E811" t="s">
        <v>1326</v>
      </c>
      <c r="F811" t="s">
        <v>1293</v>
      </c>
      <c r="G811" s="532">
        <v>35</v>
      </c>
      <c r="H811">
        <v>35025</v>
      </c>
      <c r="I811" t="s">
        <v>563</v>
      </c>
      <c r="J811" t="s">
        <v>1385</v>
      </c>
      <c r="K811" t="s">
        <v>1386</v>
      </c>
      <c r="L811">
        <v>26.7</v>
      </c>
      <c r="M811">
        <v>13.3</v>
      </c>
      <c r="N811">
        <v>40</v>
      </c>
      <c r="O811">
        <v>0</v>
      </c>
      <c r="P811">
        <v>0.9</v>
      </c>
      <c r="Q811">
        <v>0.9</v>
      </c>
      <c r="R811" t="s">
        <v>531</v>
      </c>
      <c r="S811" t="s">
        <v>531</v>
      </c>
      <c r="T811" t="s">
        <v>531</v>
      </c>
      <c r="U811" t="s">
        <v>531</v>
      </c>
      <c r="W811" s="429">
        <f t="shared" si="19"/>
        <v>0</v>
      </c>
      <c r="X811" s="429">
        <f t="shared" si="19"/>
        <v>0</v>
      </c>
      <c r="Y811" s="429">
        <f t="shared" si="19"/>
        <v>0</v>
      </c>
      <c r="Z811" s="429">
        <f t="shared" si="19"/>
        <v>0</v>
      </c>
      <c r="AA811" s="429" t="s">
        <v>1296</v>
      </c>
    </row>
    <row r="812" spans="1:27" x14ac:dyDescent="0.25">
      <c r="A812" t="s">
        <v>149</v>
      </c>
      <c r="B812" t="s">
        <v>1246</v>
      </c>
      <c r="C812" t="s">
        <v>1324</v>
      </c>
      <c r="D812" t="s">
        <v>1384</v>
      </c>
      <c r="E812" t="s">
        <v>1326</v>
      </c>
      <c r="F812" t="s">
        <v>1293</v>
      </c>
      <c r="G812" s="532">
        <v>35</v>
      </c>
      <c r="H812">
        <v>35025</v>
      </c>
      <c r="I812" t="s">
        <v>563</v>
      </c>
      <c r="J812" t="s">
        <v>1385</v>
      </c>
      <c r="K812" t="s">
        <v>1386</v>
      </c>
      <c r="L812">
        <v>0</v>
      </c>
      <c r="M812">
        <v>3.3</v>
      </c>
      <c r="N812">
        <v>0</v>
      </c>
      <c r="O812">
        <v>0</v>
      </c>
      <c r="P812">
        <v>0</v>
      </c>
      <c r="Q812">
        <v>0</v>
      </c>
      <c r="R812" t="s">
        <v>531</v>
      </c>
      <c r="S812" t="s">
        <v>531</v>
      </c>
      <c r="T812" t="s">
        <v>531</v>
      </c>
      <c r="U812" t="s">
        <v>531</v>
      </c>
      <c r="W812" s="429">
        <f t="shared" si="19"/>
        <v>0</v>
      </c>
      <c r="X812" s="429">
        <f t="shared" si="19"/>
        <v>0</v>
      </c>
      <c r="Y812" s="429">
        <f t="shared" si="19"/>
        <v>0</v>
      </c>
      <c r="Z812" s="429">
        <f t="shared" si="19"/>
        <v>0</v>
      </c>
      <c r="AA812" s="429" t="s">
        <v>1296</v>
      </c>
    </row>
    <row r="813" spans="1:27" x14ac:dyDescent="0.25">
      <c r="A813" t="s">
        <v>149</v>
      </c>
      <c r="B813" t="s">
        <v>1246</v>
      </c>
      <c r="C813" t="s">
        <v>1324</v>
      </c>
      <c r="D813" t="s">
        <v>1384</v>
      </c>
      <c r="E813" t="s">
        <v>1326</v>
      </c>
      <c r="F813" t="s">
        <v>1293</v>
      </c>
      <c r="G813" s="532">
        <v>35</v>
      </c>
      <c r="H813">
        <v>35025</v>
      </c>
      <c r="I813" t="s">
        <v>563</v>
      </c>
      <c r="J813" t="s">
        <v>1385</v>
      </c>
      <c r="K813" t="s">
        <v>1386</v>
      </c>
      <c r="L813">
        <v>0</v>
      </c>
      <c r="M813">
        <v>3.3</v>
      </c>
      <c r="N813">
        <v>0</v>
      </c>
      <c r="O813">
        <v>0</v>
      </c>
      <c r="P813">
        <v>0</v>
      </c>
      <c r="Q813">
        <v>0</v>
      </c>
      <c r="R813" t="s">
        <v>531</v>
      </c>
      <c r="S813" t="s">
        <v>531</v>
      </c>
      <c r="T813" t="s">
        <v>531</v>
      </c>
      <c r="U813" t="s">
        <v>531</v>
      </c>
      <c r="W813" s="429">
        <f t="shared" si="19"/>
        <v>0</v>
      </c>
      <c r="X813" s="429">
        <f t="shared" si="19"/>
        <v>0</v>
      </c>
      <c r="Y813" s="429">
        <f t="shared" si="19"/>
        <v>0</v>
      </c>
      <c r="Z813" s="429">
        <f t="shared" si="19"/>
        <v>0</v>
      </c>
      <c r="AA813" s="429" t="s">
        <v>1296</v>
      </c>
    </row>
    <row r="814" spans="1:27" x14ac:dyDescent="0.25">
      <c r="A814" t="s">
        <v>149</v>
      </c>
      <c r="B814" t="s">
        <v>1246</v>
      </c>
      <c r="C814" t="s">
        <v>1324</v>
      </c>
      <c r="D814" t="s">
        <v>1384</v>
      </c>
      <c r="E814" t="s">
        <v>1326</v>
      </c>
      <c r="F814" t="s">
        <v>1293</v>
      </c>
      <c r="G814" s="532">
        <v>35</v>
      </c>
      <c r="H814">
        <v>35025</v>
      </c>
      <c r="I814" t="s">
        <v>563</v>
      </c>
      <c r="J814" t="s">
        <v>1385</v>
      </c>
      <c r="K814" t="s">
        <v>1386</v>
      </c>
      <c r="L814">
        <v>0</v>
      </c>
      <c r="M814">
        <v>1.4</v>
      </c>
      <c r="N814">
        <v>0</v>
      </c>
      <c r="O814">
        <v>0</v>
      </c>
      <c r="P814">
        <v>0</v>
      </c>
      <c r="Q814">
        <v>0</v>
      </c>
      <c r="R814" t="s">
        <v>531</v>
      </c>
      <c r="S814" t="s">
        <v>531</v>
      </c>
      <c r="T814" t="s">
        <v>531</v>
      </c>
      <c r="U814" t="s">
        <v>531</v>
      </c>
      <c r="W814" s="429">
        <f t="shared" si="19"/>
        <v>0</v>
      </c>
      <c r="X814" s="429">
        <f t="shared" si="19"/>
        <v>0</v>
      </c>
      <c r="Y814" s="429">
        <f t="shared" si="19"/>
        <v>0</v>
      </c>
      <c r="Z814" s="429">
        <f t="shared" si="19"/>
        <v>0</v>
      </c>
      <c r="AA814" s="429" t="s">
        <v>1296</v>
      </c>
    </row>
    <row r="815" spans="1:27" x14ac:dyDescent="0.25">
      <c r="A815" t="s">
        <v>149</v>
      </c>
      <c r="B815" t="s">
        <v>1246</v>
      </c>
      <c r="C815" t="s">
        <v>1324</v>
      </c>
      <c r="D815" t="s">
        <v>1384</v>
      </c>
      <c r="E815" t="s">
        <v>1326</v>
      </c>
      <c r="F815" t="s">
        <v>1293</v>
      </c>
      <c r="G815" s="532">
        <v>35</v>
      </c>
      <c r="H815">
        <v>35025</v>
      </c>
      <c r="I815" t="s">
        <v>563</v>
      </c>
      <c r="J815" t="s">
        <v>1385</v>
      </c>
      <c r="K815" t="s">
        <v>1386</v>
      </c>
      <c r="L815">
        <v>0</v>
      </c>
      <c r="M815">
        <v>2.4</v>
      </c>
      <c r="N815">
        <v>0</v>
      </c>
      <c r="O815">
        <v>0</v>
      </c>
      <c r="P815">
        <v>0</v>
      </c>
      <c r="Q815">
        <v>0</v>
      </c>
      <c r="R815" t="s">
        <v>531</v>
      </c>
      <c r="S815" t="s">
        <v>531</v>
      </c>
      <c r="T815" t="s">
        <v>531</v>
      </c>
      <c r="U815" t="s">
        <v>531</v>
      </c>
      <c r="W815" s="429">
        <f t="shared" si="19"/>
        <v>0</v>
      </c>
      <c r="X815" s="429">
        <f t="shared" si="19"/>
        <v>0</v>
      </c>
      <c r="Y815" s="429">
        <f t="shared" si="19"/>
        <v>0</v>
      </c>
      <c r="Z815" s="429">
        <f t="shared" si="19"/>
        <v>0</v>
      </c>
      <c r="AA815" s="429" t="s">
        <v>1296</v>
      </c>
    </row>
    <row r="816" spans="1:27" x14ac:dyDescent="0.25">
      <c r="A816" t="s">
        <v>149</v>
      </c>
      <c r="B816" t="s">
        <v>1246</v>
      </c>
      <c r="C816" t="s">
        <v>1324</v>
      </c>
      <c r="D816" t="s">
        <v>1384</v>
      </c>
      <c r="E816" t="s">
        <v>1326</v>
      </c>
      <c r="F816" t="s">
        <v>1293</v>
      </c>
      <c r="G816" s="532">
        <v>35</v>
      </c>
      <c r="H816">
        <v>35025</v>
      </c>
      <c r="I816" t="s">
        <v>563</v>
      </c>
      <c r="J816" t="s">
        <v>1385</v>
      </c>
      <c r="K816" t="s">
        <v>1386</v>
      </c>
      <c r="L816">
        <v>0</v>
      </c>
      <c r="M816">
        <v>4</v>
      </c>
      <c r="N816">
        <v>0</v>
      </c>
      <c r="O816">
        <v>0</v>
      </c>
      <c r="P816">
        <v>0</v>
      </c>
      <c r="Q816">
        <v>0</v>
      </c>
      <c r="R816" t="s">
        <v>531</v>
      </c>
      <c r="S816" t="s">
        <v>531</v>
      </c>
      <c r="T816" t="s">
        <v>531</v>
      </c>
      <c r="U816" t="s">
        <v>531</v>
      </c>
      <c r="W816" s="429">
        <f t="shared" si="19"/>
        <v>0</v>
      </c>
      <c r="X816" s="429">
        <f t="shared" si="19"/>
        <v>0</v>
      </c>
      <c r="Y816" s="429">
        <f t="shared" si="19"/>
        <v>0</v>
      </c>
      <c r="Z816" s="429">
        <f t="shared" si="19"/>
        <v>0</v>
      </c>
      <c r="AA816" s="429" t="s">
        <v>1296</v>
      </c>
    </row>
    <row r="817" spans="1:27" x14ac:dyDescent="0.25">
      <c r="A817" t="s">
        <v>149</v>
      </c>
      <c r="B817" t="s">
        <v>1246</v>
      </c>
      <c r="C817" t="s">
        <v>1324</v>
      </c>
      <c r="D817" t="s">
        <v>1384</v>
      </c>
      <c r="E817" t="s">
        <v>1326</v>
      </c>
      <c r="F817" t="s">
        <v>1293</v>
      </c>
      <c r="G817" s="532">
        <v>35</v>
      </c>
      <c r="H817">
        <v>35015</v>
      </c>
      <c r="I817" t="s">
        <v>552</v>
      </c>
      <c r="J817" t="s">
        <v>1385</v>
      </c>
      <c r="K817" t="s">
        <v>1386</v>
      </c>
      <c r="L817">
        <v>0</v>
      </c>
      <c r="M817">
        <v>0</v>
      </c>
      <c r="N817">
        <v>0</v>
      </c>
      <c r="O817">
        <v>0</v>
      </c>
      <c r="P817">
        <v>0.8</v>
      </c>
      <c r="Q817">
        <v>0.8</v>
      </c>
      <c r="R817" t="s">
        <v>531</v>
      </c>
      <c r="S817" t="s">
        <v>531</v>
      </c>
      <c r="T817" t="s">
        <v>531</v>
      </c>
      <c r="U817" t="s">
        <v>531</v>
      </c>
      <c r="W817" s="429">
        <f t="shared" si="19"/>
        <v>0</v>
      </c>
      <c r="X817" s="429">
        <f t="shared" si="19"/>
        <v>0</v>
      </c>
      <c r="Y817" s="429">
        <f t="shared" si="19"/>
        <v>0</v>
      </c>
      <c r="Z817" s="429">
        <f t="shared" si="19"/>
        <v>0</v>
      </c>
      <c r="AA817" s="429" t="s">
        <v>1296</v>
      </c>
    </row>
    <row r="818" spans="1:27" x14ac:dyDescent="0.25">
      <c r="A818" t="s">
        <v>149</v>
      </c>
      <c r="B818" t="s">
        <v>1246</v>
      </c>
      <c r="C818" t="s">
        <v>1324</v>
      </c>
      <c r="D818" t="s">
        <v>1384</v>
      </c>
      <c r="E818" t="s">
        <v>1326</v>
      </c>
      <c r="F818" t="s">
        <v>1293</v>
      </c>
      <c r="G818" s="532">
        <v>35</v>
      </c>
      <c r="H818">
        <v>35015</v>
      </c>
      <c r="I818" t="s">
        <v>552</v>
      </c>
      <c r="J818" t="s">
        <v>1385</v>
      </c>
      <c r="K818" t="s">
        <v>1386</v>
      </c>
      <c r="L818">
        <v>27.4</v>
      </c>
      <c r="M818">
        <v>129.9</v>
      </c>
      <c r="N818">
        <v>54.9</v>
      </c>
      <c r="O818">
        <v>0.02</v>
      </c>
      <c r="P818">
        <v>0</v>
      </c>
      <c r="Q818">
        <v>0</v>
      </c>
      <c r="R818" t="s">
        <v>531</v>
      </c>
      <c r="S818" t="s">
        <v>531</v>
      </c>
      <c r="T818" t="s">
        <v>531</v>
      </c>
      <c r="U818" t="s">
        <v>531</v>
      </c>
      <c r="W818" s="429">
        <f t="shared" si="19"/>
        <v>0</v>
      </c>
      <c r="X818" s="429">
        <f t="shared" si="19"/>
        <v>0</v>
      </c>
      <c r="Y818" s="429">
        <f t="shared" si="19"/>
        <v>0</v>
      </c>
      <c r="Z818" s="429">
        <f t="shared" si="19"/>
        <v>0</v>
      </c>
      <c r="AA818" s="429" t="s">
        <v>1296</v>
      </c>
    </row>
    <row r="819" spans="1:27" x14ac:dyDescent="0.25">
      <c r="A819" t="s">
        <v>149</v>
      </c>
      <c r="B819" t="s">
        <v>1246</v>
      </c>
      <c r="C819" t="s">
        <v>1324</v>
      </c>
      <c r="D819" t="s">
        <v>1384</v>
      </c>
      <c r="E819" t="s">
        <v>1326</v>
      </c>
      <c r="F819" t="s">
        <v>1293</v>
      </c>
      <c r="G819" s="532">
        <v>35</v>
      </c>
      <c r="H819">
        <v>35015</v>
      </c>
      <c r="I819" t="s">
        <v>552</v>
      </c>
      <c r="J819" t="s">
        <v>1385</v>
      </c>
      <c r="K819" t="s">
        <v>1386</v>
      </c>
      <c r="L819">
        <v>16.7</v>
      </c>
      <c r="M819">
        <v>5.4</v>
      </c>
      <c r="N819">
        <v>20</v>
      </c>
      <c r="O819">
        <v>0</v>
      </c>
      <c r="P819">
        <v>0</v>
      </c>
      <c r="Q819">
        <v>0</v>
      </c>
      <c r="R819" t="s">
        <v>531</v>
      </c>
      <c r="S819" t="s">
        <v>531</v>
      </c>
      <c r="T819" t="s">
        <v>531</v>
      </c>
      <c r="U819" t="s">
        <v>531</v>
      </c>
      <c r="W819" s="429">
        <f t="shared" si="19"/>
        <v>0</v>
      </c>
      <c r="X819" s="429">
        <f t="shared" si="19"/>
        <v>0</v>
      </c>
      <c r="Y819" s="429">
        <f t="shared" si="19"/>
        <v>0</v>
      </c>
      <c r="Z819" s="429">
        <f t="shared" si="19"/>
        <v>0</v>
      </c>
      <c r="AA819" s="429" t="s">
        <v>1296</v>
      </c>
    </row>
    <row r="820" spans="1:27" x14ac:dyDescent="0.25">
      <c r="A820" t="s">
        <v>149</v>
      </c>
      <c r="B820" t="s">
        <v>1246</v>
      </c>
      <c r="C820" t="s">
        <v>1324</v>
      </c>
      <c r="D820" t="s">
        <v>1384</v>
      </c>
      <c r="E820" t="s">
        <v>1326</v>
      </c>
      <c r="F820" t="s">
        <v>1293</v>
      </c>
      <c r="G820" s="532">
        <v>35</v>
      </c>
      <c r="H820">
        <v>35015</v>
      </c>
      <c r="I820" t="s">
        <v>552</v>
      </c>
      <c r="J820" t="s">
        <v>1385</v>
      </c>
      <c r="K820" t="s">
        <v>1386</v>
      </c>
      <c r="L820">
        <v>22.4</v>
      </c>
      <c r="M820">
        <v>14.9</v>
      </c>
      <c r="N820">
        <v>7.9</v>
      </c>
      <c r="O820">
        <v>0</v>
      </c>
      <c r="P820">
        <v>0</v>
      </c>
      <c r="Q820">
        <v>0</v>
      </c>
      <c r="R820" t="s">
        <v>531</v>
      </c>
      <c r="S820" t="s">
        <v>531</v>
      </c>
      <c r="T820" t="s">
        <v>531</v>
      </c>
      <c r="U820" t="s">
        <v>531</v>
      </c>
      <c r="W820" s="429">
        <f t="shared" si="19"/>
        <v>0</v>
      </c>
      <c r="X820" s="429">
        <f t="shared" si="19"/>
        <v>0</v>
      </c>
      <c r="Y820" s="429">
        <f t="shared" si="19"/>
        <v>0</v>
      </c>
      <c r="Z820" s="429">
        <f t="shared" si="19"/>
        <v>0</v>
      </c>
      <c r="AA820" s="429" t="s">
        <v>1296</v>
      </c>
    </row>
    <row r="821" spans="1:27" x14ac:dyDescent="0.25">
      <c r="A821" t="s">
        <v>149</v>
      </c>
      <c r="B821" t="s">
        <v>1246</v>
      </c>
      <c r="C821" t="s">
        <v>1324</v>
      </c>
      <c r="D821" t="s">
        <v>1384</v>
      </c>
      <c r="E821" t="s">
        <v>1326</v>
      </c>
      <c r="F821" t="s">
        <v>1293</v>
      </c>
      <c r="G821" s="532">
        <v>35</v>
      </c>
      <c r="H821">
        <v>35015</v>
      </c>
      <c r="I821" t="s">
        <v>552</v>
      </c>
      <c r="J821" t="s">
        <v>1385</v>
      </c>
      <c r="K821" t="s">
        <v>1386</v>
      </c>
      <c r="L821">
        <v>22.4</v>
      </c>
      <c r="M821">
        <v>14.9</v>
      </c>
      <c r="N821">
        <v>7.9</v>
      </c>
      <c r="O821">
        <v>0</v>
      </c>
      <c r="P821">
        <v>0</v>
      </c>
      <c r="Q821">
        <v>0</v>
      </c>
      <c r="R821" t="s">
        <v>531</v>
      </c>
      <c r="S821" t="s">
        <v>531</v>
      </c>
      <c r="T821" t="s">
        <v>531</v>
      </c>
      <c r="U821" t="s">
        <v>531</v>
      </c>
      <c r="W821" s="429">
        <f t="shared" si="19"/>
        <v>0</v>
      </c>
      <c r="X821" s="429">
        <f t="shared" si="19"/>
        <v>0</v>
      </c>
      <c r="Y821" s="429">
        <f t="shared" si="19"/>
        <v>0</v>
      </c>
      <c r="Z821" s="429">
        <f t="shared" si="19"/>
        <v>0</v>
      </c>
      <c r="AA821" s="429" t="s">
        <v>1296</v>
      </c>
    </row>
    <row r="822" spans="1:27" x14ac:dyDescent="0.25">
      <c r="A822" t="s">
        <v>149</v>
      </c>
      <c r="B822" t="s">
        <v>1246</v>
      </c>
      <c r="C822" t="s">
        <v>1324</v>
      </c>
      <c r="D822" t="s">
        <v>1384</v>
      </c>
      <c r="E822" t="s">
        <v>1326</v>
      </c>
      <c r="F822" t="s">
        <v>1293</v>
      </c>
      <c r="G822" s="532">
        <v>35</v>
      </c>
      <c r="H822">
        <v>35015</v>
      </c>
      <c r="I822" t="s">
        <v>552</v>
      </c>
      <c r="J822" t="s">
        <v>1385</v>
      </c>
      <c r="K822" t="s">
        <v>1386</v>
      </c>
      <c r="L822">
        <v>16.7</v>
      </c>
      <c r="M822">
        <v>5.4</v>
      </c>
      <c r="N822">
        <v>20</v>
      </c>
      <c r="O822">
        <v>0</v>
      </c>
      <c r="P822">
        <v>0</v>
      </c>
      <c r="Q822">
        <v>0</v>
      </c>
      <c r="R822" t="s">
        <v>531</v>
      </c>
      <c r="S822" t="s">
        <v>531</v>
      </c>
      <c r="T822" t="s">
        <v>531</v>
      </c>
      <c r="U822" t="s">
        <v>531</v>
      </c>
      <c r="W822" s="429">
        <f t="shared" si="19"/>
        <v>0</v>
      </c>
      <c r="X822" s="429">
        <f t="shared" si="19"/>
        <v>0</v>
      </c>
      <c r="Y822" s="429">
        <f t="shared" si="19"/>
        <v>0</v>
      </c>
      <c r="Z822" s="429">
        <f t="shared" si="19"/>
        <v>0</v>
      </c>
      <c r="AA822" s="429" t="s">
        <v>1296</v>
      </c>
    </row>
    <row r="823" spans="1:27" x14ac:dyDescent="0.25">
      <c r="A823" t="s">
        <v>149</v>
      </c>
      <c r="B823" t="s">
        <v>1246</v>
      </c>
      <c r="C823" t="s">
        <v>1324</v>
      </c>
      <c r="D823" t="s">
        <v>1384</v>
      </c>
      <c r="E823" t="s">
        <v>1326</v>
      </c>
      <c r="F823" t="s">
        <v>1293</v>
      </c>
      <c r="G823" s="532">
        <v>35</v>
      </c>
      <c r="H823">
        <v>35015</v>
      </c>
      <c r="I823" t="s">
        <v>552</v>
      </c>
      <c r="J823" t="s">
        <v>1385</v>
      </c>
      <c r="K823" t="s">
        <v>1386</v>
      </c>
      <c r="L823">
        <v>1.3</v>
      </c>
      <c r="M823">
        <v>0</v>
      </c>
      <c r="N823">
        <v>1.4</v>
      </c>
      <c r="O823">
        <v>0</v>
      </c>
      <c r="P823">
        <v>0</v>
      </c>
      <c r="Q823">
        <v>0</v>
      </c>
      <c r="R823" t="s">
        <v>531</v>
      </c>
      <c r="S823" t="s">
        <v>531</v>
      </c>
      <c r="T823" t="s">
        <v>531</v>
      </c>
      <c r="U823" t="s">
        <v>531</v>
      </c>
      <c r="W823" s="429">
        <f t="shared" si="19"/>
        <v>0</v>
      </c>
      <c r="X823" s="429">
        <f t="shared" si="19"/>
        <v>0</v>
      </c>
      <c r="Y823" s="429">
        <f t="shared" si="19"/>
        <v>0</v>
      </c>
      <c r="Z823" s="429">
        <f t="shared" si="19"/>
        <v>0</v>
      </c>
      <c r="AA823" s="429" t="s">
        <v>1296</v>
      </c>
    </row>
    <row r="824" spans="1:27" x14ac:dyDescent="0.25">
      <c r="A824" t="s">
        <v>149</v>
      </c>
      <c r="B824" t="s">
        <v>1246</v>
      </c>
      <c r="C824" t="s">
        <v>1324</v>
      </c>
      <c r="D824" t="s">
        <v>1384</v>
      </c>
      <c r="E824" t="s">
        <v>1326</v>
      </c>
      <c r="F824" t="s">
        <v>1293</v>
      </c>
      <c r="G824" s="532">
        <v>35</v>
      </c>
      <c r="H824">
        <v>35015</v>
      </c>
      <c r="I824" t="s">
        <v>552</v>
      </c>
      <c r="J824" t="s">
        <v>1385</v>
      </c>
      <c r="K824" t="s">
        <v>1386</v>
      </c>
      <c r="L824">
        <v>0</v>
      </c>
      <c r="M824">
        <v>0.2</v>
      </c>
      <c r="N824">
        <v>0</v>
      </c>
      <c r="O824">
        <v>0</v>
      </c>
      <c r="P824">
        <v>0</v>
      </c>
      <c r="Q824">
        <v>0</v>
      </c>
      <c r="R824" t="s">
        <v>531</v>
      </c>
      <c r="S824" t="s">
        <v>531</v>
      </c>
      <c r="T824" t="s">
        <v>531</v>
      </c>
      <c r="U824" t="s">
        <v>531</v>
      </c>
      <c r="W824" s="429">
        <f t="shared" si="19"/>
        <v>0</v>
      </c>
      <c r="X824" s="429">
        <f t="shared" si="19"/>
        <v>0</v>
      </c>
      <c r="Y824" s="429">
        <f t="shared" si="19"/>
        <v>0</v>
      </c>
      <c r="Z824" s="429">
        <f t="shared" si="19"/>
        <v>0</v>
      </c>
      <c r="AA824" s="429" t="s">
        <v>1296</v>
      </c>
    </row>
    <row r="825" spans="1:27" x14ac:dyDescent="0.25">
      <c r="A825" t="s">
        <v>149</v>
      </c>
      <c r="B825" t="s">
        <v>1246</v>
      </c>
      <c r="C825" t="s">
        <v>1324</v>
      </c>
      <c r="D825" t="s">
        <v>1384</v>
      </c>
      <c r="E825" t="s">
        <v>1326</v>
      </c>
      <c r="F825" t="s">
        <v>1293</v>
      </c>
      <c r="G825" s="532">
        <v>35</v>
      </c>
      <c r="H825">
        <v>35015</v>
      </c>
      <c r="I825" t="s">
        <v>552</v>
      </c>
      <c r="J825" t="s">
        <v>1385</v>
      </c>
      <c r="K825" t="s">
        <v>1386</v>
      </c>
      <c r="L825">
        <v>0</v>
      </c>
      <c r="M825">
        <v>4.5</v>
      </c>
      <c r="N825">
        <v>0</v>
      </c>
      <c r="O825">
        <v>0</v>
      </c>
      <c r="P825">
        <v>0</v>
      </c>
      <c r="Q825">
        <v>0</v>
      </c>
      <c r="R825" t="s">
        <v>531</v>
      </c>
      <c r="S825" t="s">
        <v>531</v>
      </c>
      <c r="T825" t="s">
        <v>531</v>
      </c>
      <c r="U825" t="s">
        <v>531</v>
      </c>
      <c r="W825" s="429">
        <f t="shared" si="19"/>
        <v>0</v>
      </c>
      <c r="X825" s="429">
        <f t="shared" si="19"/>
        <v>0</v>
      </c>
      <c r="Y825" s="429">
        <f t="shared" si="19"/>
        <v>0</v>
      </c>
      <c r="Z825" s="429">
        <f t="shared" si="19"/>
        <v>0</v>
      </c>
      <c r="AA825" s="429" t="s">
        <v>1296</v>
      </c>
    </row>
    <row r="826" spans="1:27" x14ac:dyDescent="0.25">
      <c r="A826" t="s">
        <v>149</v>
      </c>
      <c r="B826" t="s">
        <v>1246</v>
      </c>
      <c r="C826" t="s">
        <v>1324</v>
      </c>
      <c r="D826" t="s">
        <v>1384</v>
      </c>
      <c r="E826" t="s">
        <v>1326</v>
      </c>
      <c r="F826" t="s">
        <v>1293</v>
      </c>
      <c r="G826" s="532">
        <v>35</v>
      </c>
      <c r="H826">
        <v>35015</v>
      </c>
      <c r="I826" t="s">
        <v>552</v>
      </c>
      <c r="J826" t="s">
        <v>1385</v>
      </c>
      <c r="K826" t="s">
        <v>1386</v>
      </c>
      <c r="L826">
        <v>16.7</v>
      </c>
      <c r="M826">
        <v>2.7</v>
      </c>
      <c r="N826">
        <v>3.4</v>
      </c>
      <c r="O826">
        <v>0</v>
      </c>
      <c r="P826">
        <v>0</v>
      </c>
      <c r="Q826">
        <v>0</v>
      </c>
      <c r="R826" t="s">
        <v>531</v>
      </c>
      <c r="S826" t="s">
        <v>531</v>
      </c>
      <c r="T826" t="s">
        <v>531</v>
      </c>
      <c r="U826" t="s">
        <v>531</v>
      </c>
      <c r="W826" s="429">
        <f t="shared" si="19"/>
        <v>0</v>
      </c>
      <c r="X826" s="429">
        <f t="shared" si="19"/>
        <v>0</v>
      </c>
      <c r="Y826" s="429">
        <f t="shared" si="19"/>
        <v>0</v>
      </c>
      <c r="Z826" s="429">
        <f t="shared" si="19"/>
        <v>0</v>
      </c>
      <c r="AA826" s="429" t="s">
        <v>1296</v>
      </c>
    </row>
    <row r="827" spans="1:27" x14ac:dyDescent="0.25">
      <c r="A827" t="s">
        <v>149</v>
      </c>
      <c r="B827" t="s">
        <v>1246</v>
      </c>
      <c r="C827" t="s">
        <v>1324</v>
      </c>
      <c r="D827" t="s">
        <v>1384</v>
      </c>
      <c r="E827" t="s">
        <v>1326</v>
      </c>
      <c r="F827" t="s">
        <v>1293</v>
      </c>
      <c r="G827" s="532">
        <v>35</v>
      </c>
      <c r="H827">
        <v>35015</v>
      </c>
      <c r="I827" t="s">
        <v>552</v>
      </c>
      <c r="J827" t="s">
        <v>1385</v>
      </c>
      <c r="K827" t="s">
        <v>1386</v>
      </c>
      <c r="L827">
        <v>0</v>
      </c>
      <c r="M827">
        <v>4.5</v>
      </c>
      <c r="N827">
        <v>0</v>
      </c>
      <c r="O827">
        <v>0</v>
      </c>
      <c r="P827">
        <v>0</v>
      </c>
      <c r="Q827">
        <v>0</v>
      </c>
      <c r="R827" t="s">
        <v>531</v>
      </c>
      <c r="S827" t="s">
        <v>531</v>
      </c>
      <c r="T827" t="s">
        <v>531</v>
      </c>
      <c r="U827" t="s">
        <v>531</v>
      </c>
      <c r="W827" s="429">
        <f t="shared" si="19"/>
        <v>0</v>
      </c>
      <c r="X827" s="429">
        <f t="shared" si="19"/>
        <v>0</v>
      </c>
      <c r="Y827" s="429">
        <f t="shared" si="19"/>
        <v>0</v>
      </c>
      <c r="Z827" s="429">
        <f t="shared" si="19"/>
        <v>0</v>
      </c>
      <c r="AA827" s="429" t="s">
        <v>1296</v>
      </c>
    </row>
    <row r="828" spans="1:27" x14ac:dyDescent="0.25">
      <c r="A828" t="s">
        <v>149</v>
      </c>
      <c r="B828" t="s">
        <v>1246</v>
      </c>
      <c r="C828" t="s">
        <v>1324</v>
      </c>
      <c r="D828" t="s">
        <v>1384</v>
      </c>
      <c r="E828" t="s">
        <v>1326</v>
      </c>
      <c r="F828" t="s">
        <v>1293</v>
      </c>
      <c r="G828" s="532">
        <v>35</v>
      </c>
      <c r="H828">
        <v>35015</v>
      </c>
      <c r="I828" t="s">
        <v>552</v>
      </c>
      <c r="J828" t="s">
        <v>1385</v>
      </c>
      <c r="K828" t="s">
        <v>1386</v>
      </c>
      <c r="L828">
        <v>0</v>
      </c>
      <c r="M828">
        <v>6.9</v>
      </c>
      <c r="N828">
        <v>0</v>
      </c>
      <c r="O828">
        <v>0</v>
      </c>
      <c r="P828">
        <v>0</v>
      </c>
      <c r="Q828">
        <v>0</v>
      </c>
      <c r="R828" t="s">
        <v>531</v>
      </c>
      <c r="S828" t="s">
        <v>531</v>
      </c>
      <c r="T828" t="s">
        <v>531</v>
      </c>
      <c r="U828" t="s">
        <v>531</v>
      </c>
      <c r="W828" s="429">
        <f t="shared" si="19"/>
        <v>0</v>
      </c>
      <c r="X828" s="429">
        <f t="shared" si="19"/>
        <v>0</v>
      </c>
      <c r="Y828" s="429">
        <f t="shared" si="19"/>
        <v>0</v>
      </c>
      <c r="Z828" s="429">
        <f t="shared" si="19"/>
        <v>0</v>
      </c>
      <c r="AA828" s="429" t="s">
        <v>1296</v>
      </c>
    </row>
    <row r="829" spans="1:27" x14ac:dyDescent="0.25">
      <c r="A829" t="s">
        <v>149</v>
      </c>
      <c r="B829" t="s">
        <v>1246</v>
      </c>
      <c r="C829" t="s">
        <v>1324</v>
      </c>
      <c r="D829" t="s">
        <v>1384</v>
      </c>
      <c r="E829" t="s">
        <v>1326</v>
      </c>
      <c r="F829" t="s">
        <v>1293</v>
      </c>
      <c r="G829" s="532">
        <v>35</v>
      </c>
      <c r="H829">
        <v>35015</v>
      </c>
      <c r="I829" t="s">
        <v>552</v>
      </c>
      <c r="J829" t="s">
        <v>1385</v>
      </c>
      <c r="K829" t="s">
        <v>1386</v>
      </c>
      <c r="L829">
        <v>1.2</v>
      </c>
      <c r="M829">
        <v>0</v>
      </c>
      <c r="N829">
        <v>1</v>
      </c>
      <c r="O829">
        <v>0</v>
      </c>
      <c r="P829">
        <v>0</v>
      </c>
      <c r="Q829">
        <v>0</v>
      </c>
      <c r="R829" t="s">
        <v>531</v>
      </c>
      <c r="S829" t="s">
        <v>531</v>
      </c>
      <c r="T829" t="s">
        <v>531</v>
      </c>
      <c r="U829" t="s">
        <v>531</v>
      </c>
      <c r="W829" s="429">
        <f t="shared" si="19"/>
        <v>0</v>
      </c>
      <c r="X829" s="429">
        <f t="shared" si="19"/>
        <v>0</v>
      </c>
      <c r="Y829" s="429">
        <f t="shared" si="19"/>
        <v>0</v>
      </c>
      <c r="Z829" s="429">
        <f t="shared" si="19"/>
        <v>0</v>
      </c>
      <c r="AA829" s="429" t="s">
        <v>1296</v>
      </c>
    </row>
    <row r="830" spans="1:27" x14ac:dyDescent="0.25">
      <c r="A830" t="s">
        <v>149</v>
      </c>
      <c r="B830" t="s">
        <v>1246</v>
      </c>
      <c r="C830" t="s">
        <v>1324</v>
      </c>
      <c r="D830" t="s">
        <v>1384</v>
      </c>
      <c r="E830" t="s">
        <v>1326</v>
      </c>
      <c r="F830" t="s">
        <v>1293</v>
      </c>
      <c r="G830" s="532">
        <v>35</v>
      </c>
      <c r="H830">
        <v>35015</v>
      </c>
      <c r="I830" t="s">
        <v>552</v>
      </c>
      <c r="J830" t="s">
        <v>1385</v>
      </c>
      <c r="K830" t="s">
        <v>1386</v>
      </c>
      <c r="L830">
        <v>25.9</v>
      </c>
      <c r="M830">
        <v>3.4</v>
      </c>
      <c r="N830">
        <v>24.1</v>
      </c>
      <c r="O830">
        <v>0</v>
      </c>
      <c r="P830">
        <v>0</v>
      </c>
      <c r="Q830">
        <v>0</v>
      </c>
      <c r="R830" t="s">
        <v>531</v>
      </c>
      <c r="S830" t="s">
        <v>531</v>
      </c>
      <c r="T830" t="s">
        <v>531</v>
      </c>
      <c r="U830" t="s">
        <v>531</v>
      </c>
      <c r="W830" s="429">
        <f t="shared" si="19"/>
        <v>0</v>
      </c>
      <c r="X830" s="429">
        <f t="shared" si="19"/>
        <v>0</v>
      </c>
      <c r="Y830" s="429">
        <f t="shared" si="19"/>
        <v>0</v>
      </c>
      <c r="Z830" s="429">
        <f t="shared" si="19"/>
        <v>0</v>
      </c>
      <c r="AA830" s="429" t="s">
        <v>1296</v>
      </c>
    </row>
    <row r="831" spans="1:27" x14ac:dyDescent="0.25">
      <c r="A831" t="s">
        <v>149</v>
      </c>
      <c r="B831" t="s">
        <v>1246</v>
      </c>
      <c r="C831" t="s">
        <v>1324</v>
      </c>
      <c r="D831" t="s">
        <v>1384</v>
      </c>
      <c r="E831" t="s">
        <v>1326</v>
      </c>
      <c r="F831" t="s">
        <v>1293</v>
      </c>
      <c r="G831" s="532">
        <v>35</v>
      </c>
      <c r="H831">
        <v>35015</v>
      </c>
      <c r="I831" t="s">
        <v>552</v>
      </c>
      <c r="J831" t="s">
        <v>1385</v>
      </c>
      <c r="K831" t="s">
        <v>1386</v>
      </c>
      <c r="L831">
        <v>0</v>
      </c>
      <c r="M831">
        <v>4.5</v>
      </c>
      <c r="N831">
        <v>0</v>
      </c>
      <c r="O831">
        <v>0</v>
      </c>
      <c r="P831">
        <v>0</v>
      </c>
      <c r="Q831">
        <v>0</v>
      </c>
      <c r="R831" t="s">
        <v>531</v>
      </c>
      <c r="S831" t="s">
        <v>531</v>
      </c>
      <c r="T831" t="s">
        <v>531</v>
      </c>
      <c r="U831" t="s">
        <v>531</v>
      </c>
      <c r="W831" s="429">
        <f t="shared" si="19"/>
        <v>0</v>
      </c>
      <c r="X831" s="429">
        <f t="shared" si="19"/>
        <v>0</v>
      </c>
      <c r="Y831" s="429">
        <f t="shared" si="19"/>
        <v>0</v>
      </c>
      <c r="Z831" s="429">
        <f t="shared" si="19"/>
        <v>0</v>
      </c>
      <c r="AA831" s="429" t="s">
        <v>1296</v>
      </c>
    </row>
    <row r="832" spans="1:27" x14ac:dyDescent="0.25">
      <c r="A832" t="s">
        <v>149</v>
      </c>
      <c r="B832" t="s">
        <v>1246</v>
      </c>
      <c r="C832" t="s">
        <v>1324</v>
      </c>
      <c r="D832" t="s">
        <v>1384</v>
      </c>
      <c r="E832" t="s">
        <v>1326</v>
      </c>
      <c r="F832" t="s">
        <v>1293</v>
      </c>
      <c r="G832" s="532">
        <v>35</v>
      </c>
      <c r="H832">
        <v>35015</v>
      </c>
      <c r="I832" t="s">
        <v>552</v>
      </c>
      <c r="J832" t="s">
        <v>1385</v>
      </c>
      <c r="K832" t="s">
        <v>1386</v>
      </c>
      <c r="L832">
        <v>25.9</v>
      </c>
      <c r="M832">
        <v>1.7</v>
      </c>
      <c r="N832">
        <v>4.0999999999999996</v>
      </c>
      <c r="O832">
        <v>0</v>
      </c>
      <c r="P832">
        <v>0</v>
      </c>
      <c r="Q832">
        <v>0</v>
      </c>
      <c r="R832" t="s">
        <v>531</v>
      </c>
      <c r="S832" t="s">
        <v>531</v>
      </c>
      <c r="T832" t="s">
        <v>531</v>
      </c>
      <c r="U832" t="s">
        <v>531</v>
      </c>
      <c r="W832" s="429">
        <f t="shared" si="19"/>
        <v>0</v>
      </c>
      <c r="X832" s="429">
        <f t="shared" si="19"/>
        <v>0</v>
      </c>
      <c r="Y832" s="429">
        <f t="shared" si="19"/>
        <v>0</v>
      </c>
      <c r="Z832" s="429">
        <f t="shared" si="19"/>
        <v>0</v>
      </c>
      <c r="AA832" s="429" t="s">
        <v>1296</v>
      </c>
    </row>
    <row r="833" spans="1:27" x14ac:dyDescent="0.25">
      <c r="A833" t="s">
        <v>149</v>
      </c>
      <c r="B833" t="s">
        <v>1246</v>
      </c>
      <c r="C833" t="s">
        <v>1324</v>
      </c>
      <c r="D833" t="s">
        <v>1384</v>
      </c>
      <c r="E833" t="s">
        <v>1326</v>
      </c>
      <c r="F833" t="s">
        <v>1293</v>
      </c>
      <c r="G833" s="532">
        <v>35</v>
      </c>
      <c r="H833">
        <v>35015</v>
      </c>
      <c r="I833" t="s">
        <v>552</v>
      </c>
      <c r="J833" t="s">
        <v>1385</v>
      </c>
      <c r="K833" t="s">
        <v>1386</v>
      </c>
      <c r="L833">
        <v>9.9</v>
      </c>
      <c r="M833">
        <v>1.7</v>
      </c>
      <c r="N833">
        <v>1.7</v>
      </c>
      <c r="O833">
        <v>0</v>
      </c>
      <c r="P833">
        <v>0</v>
      </c>
      <c r="Q833">
        <v>0</v>
      </c>
      <c r="R833" t="s">
        <v>531</v>
      </c>
      <c r="S833" t="s">
        <v>531</v>
      </c>
      <c r="T833" t="s">
        <v>531</v>
      </c>
      <c r="U833" t="s">
        <v>531</v>
      </c>
      <c r="W833" s="429">
        <f t="shared" si="19"/>
        <v>0</v>
      </c>
      <c r="X833" s="429">
        <f t="shared" si="19"/>
        <v>0</v>
      </c>
      <c r="Y833" s="429">
        <f t="shared" si="19"/>
        <v>0</v>
      </c>
      <c r="Z833" s="429">
        <f t="shared" si="19"/>
        <v>0</v>
      </c>
      <c r="AA833" s="429" t="s">
        <v>1296</v>
      </c>
    </row>
    <row r="834" spans="1:27" x14ac:dyDescent="0.25">
      <c r="A834" t="s">
        <v>149</v>
      </c>
      <c r="B834" t="s">
        <v>1246</v>
      </c>
      <c r="C834" t="s">
        <v>1324</v>
      </c>
      <c r="D834" t="s">
        <v>1384</v>
      </c>
      <c r="E834" t="s">
        <v>1326</v>
      </c>
      <c r="F834" t="s">
        <v>1293</v>
      </c>
      <c r="G834" s="532">
        <v>35</v>
      </c>
      <c r="H834">
        <v>35015</v>
      </c>
      <c r="I834" t="s">
        <v>552</v>
      </c>
      <c r="J834" t="s">
        <v>1385</v>
      </c>
      <c r="K834" t="s">
        <v>1386</v>
      </c>
      <c r="L834">
        <v>1</v>
      </c>
      <c r="M834">
        <v>0</v>
      </c>
      <c r="N834">
        <v>0.4</v>
      </c>
      <c r="O834">
        <v>0</v>
      </c>
      <c r="P834">
        <v>0</v>
      </c>
      <c r="Q834">
        <v>0</v>
      </c>
      <c r="R834" t="s">
        <v>531</v>
      </c>
      <c r="S834" t="s">
        <v>531</v>
      </c>
      <c r="T834" t="s">
        <v>531</v>
      </c>
      <c r="U834" t="s">
        <v>531</v>
      </c>
      <c r="W834" s="429">
        <f t="shared" si="19"/>
        <v>0</v>
      </c>
      <c r="X834" s="429">
        <f t="shared" si="19"/>
        <v>0</v>
      </c>
      <c r="Y834" s="429">
        <f t="shared" si="19"/>
        <v>0</v>
      </c>
      <c r="Z834" s="429">
        <f t="shared" si="19"/>
        <v>0</v>
      </c>
      <c r="AA834" s="429" t="s">
        <v>1296</v>
      </c>
    </row>
    <row r="835" spans="1:27" x14ac:dyDescent="0.25">
      <c r="A835" t="s">
        <v>149</v>
      </c>
      <c r="B835" t="s">
        <v>1246</v>
      </c>
      <c r="C835" t="s">
        <v>1324</v>
      </c>
      <c r="D835" t="s">
        <v>1384</v>
      </c>
      <c r="E835" t="s">
        <v>1326</v>
      </c>
      <c r="F835" t="s">
        <v>1293</v>
      </c>
      <c r="G835" s="532">
        <v>35</v>
      </c>
      <c r="H835">
        <v>35015</v>
      </c>
      <c r="I835" t="s">
        <v>552</v>
      </c>
      <c r="J835" t="s">
        <v>1385</v>
      </c>
      <c r="K835" t="s">
        <v>1386</v>
      </c>
      <c r="L835">
        <v>0</v>
      </c>
      <c r="M835">
        <v>1.6</v>
      </c>
      <c r="N835">
        <v>0</v>
      </c>
      <c r="O835">
        <v>0</v>
      </c>
      <c r="P835">
        <v>0</v>
      </c>
      <c r="Q835">
        <v>0</v>
      </c>
      <c r="R835" t="s">
        <v>531</v>
      </c>
      <c r="S835" t="s">
        <v>531</v>
      </c>
      <c r="T835" t="s">
        <v>531</v>
      </c>
      <c r="U835" t="s">
        <v>531</v>
      </c>
      <c r="W835" s="429">
        <f t="shared" si="19"/>
        <v>0</v>
      </c>
      <c r="X835" s="429">
        <f t="shared" si="19"/>
        <v>0</v>
      </c>
      <c r="Y835" s="429">
        <f t="shared" si="19"/>
        <v>0</v>
      </c>
      <c r="Z835" s="429">
        <f t="shared" si="19"/>
        <v>0</v>
      </c>
      <c r="AA835" s="429" t="s">
        <v>1296</v>
      </c>
    </row>
    <row r="836" spans="1:27" x14ac:dyDescent="0.25">
      <c r="A836" t="s">
        <v>149</v>
      </c>
      <c r="B836" t="s">
        <v>1246</v>
      </c>
      <c r="C836" t="s">
        <v>1324</v>
      </c>
      <c r="D836" t="s">
        <v>1384</v>
      </c>
      <c r="E836" t="s">
        <v>1326</v>
      </c>
      <c r="F836" t="s">
        <v>1293</v>
      </c>
      <c r="G836" s="532">
        <v>35</v>
      </c>
      <c r="H836">
        <v>35015</v>
      </c>
      <c r="I836" t="s">
        <v>552</v>
      </c>
      <c r="J836" t="s">
        <v>1385</v>
      </c>
      <c r="K836" t="s">
        <v>1386</v>
      </c>
      <c r="L836">
        <v>0</v>
      </c>
      <c r="M836">
        <v>4.4000000000000004</v>
      </c>
      <c r="N836">
        <v>0</v>
      </c>
      <c r="O836">
        <v>0</v>
      </c>
      <c r="P836">
        <v>0</v>
      </c>
      <c r="Q836">
        <v>0</v>
      </c>
      <c r="R836" t="s">
        <v>531</v>
      </c>
      <c r="S836" t="s">
        <v>531</v>
      </c>
      <c r="T836" t="s">
        <v>531</v>
      </c>
      <c r="U836" t="s">
        <v>531</v>
      </c>
      <c r="W836" s="429">
        <f t="shared" si="19"/>
        <v>0</v>
      </c>
      <c r="X836" s="429">
        <f t="shared" si="19"/>
        <v>0</v>
      </c>
      <c r="Y836" s="429">
        <f t="shared" si="19"/>
        <v>0</v>
      </c>
      <c r="Z836" s="429">
        <f t="shared" si="19"/>
        <v>0</v>
      </c>
      <c r="AA836" s="429" t="s">
        <v>1296</v>
      </c>
    </row>
    <row r="837" spans="1:27" x14ac:dyDescent="0.25">
      <c r="A837" t="s">
        <v>149</v>
      </c>
      <c r="B837" t="s">
        <v>1246</v>
      </c>
      <c r="C837" t="s">
        <v>1324</v>
      </c>
      <c r="D837" t="s">
        <v>1384</v>
      </c>
      <c r="E837" t="s">
        <v>1326</v>
      </c>
      <c r="F837" t="s">
        <v>1293</v>
      </c>
      <c r="G837" s="532">
        <v>35</v>
      </c>
      <c r="H837">
        <v>35015</v>
      </c>
      <c r="I837" t="s">
        <v>552</v>
      </c>
      <c r="J837" t="s">
        <v>1385</v>
      </c>
      <c r="K837" t="s">
        <v>1386</v>
      </c>
      <c r="L837">
        <v>0</v>
      </c>
      <c r="M837">
        <v>2.7</v>
      </c>
      <c r="N837">
        <v>0</v>
      </c>
      <c r="O837">
        <v>0</v>
      </c>
      <c r="P837">
        <v>0</v>
      </c>
      <c r="Q837">
        <v>0</v>
      </c>
      <c r="R837" t="s">
        <v>531</v>
      </c>
      <c r="S837" t="s">
        <v>531</v>
      </c>
      <c r="T837" t="s">
        <v>531</v>
      </c>
      <c r="U837" t="s">
        <v>531</v>
      </c>
      <c r="W837" s="429">
        <f t="shared" si="19"/>
        <v>0</v>
      </c>
      <c r="X837" s="429">
        <f t="shared" si="19"/>
        <v>0</v>
      </c>
      <c r="Y837" s="429">
        <f t="shared" si="19"/>
        <v>0</v>
      </c>
      <c r="Z837" s="429">
        <f t="shared" si="19"/>
        <v>0</v>
      </c>
      <c r="AA837" s="429" t="s">
        <v>1296</v>
      </c>
    </row>
    <row r="838" spans="1:27" x14ac:dyDescent="0.25">
      <c r="A838" t="s">
        <v>149</v>
      </c>
      <c r="B838" t="s">
        <v>1246</v>
      </c>
      <c r="C838" t="s">
        <v>1324</v>
      </c>
      <c r="D838" t="s">
        <v>1384</v>
      </c>
      <c r="E838" t="s">
        <v>1326</v>
      </c>
      <c r="F838" t="s">
        <v>1293</v>
      </c>
      <c r="G838" s="532">
        <v>35</v>
      </c>
      <c r="H838">
        <v>35015</v>
      </c>
      <c r="I838" t="s">
        <v>552</v>
      </c>
      <c r="J838" t="s">
        <v>1385</v>
      </c>
      <c r="K838" t="s">
        <v>1386</v>
      </c>
      <c r="L838">
        <v>15.7</v>
      </c>
      <c r="M838">
        <v>5.0999999999999996</v>
      </c>
      <c r="N838">
        <v>18.899999999999999</v>
      </c>
      <c r="O838">
        <v>0</v>
      </c>
      <c r="P838">
        <v>0</v>
      </c>
      <c r="Q838">
        <v>0</v>
      </c>
      <c r="R838" t="s">
        <v>531</v>
      </c>
      <c r="S838" t="s">
        <v>531</v>
      </c>
      <c r="T838" t="s">
        <v>531</v>
      </c>
      <c r="U838" t="s">
        <v>531</v>
      </c>
      <c r="W838" s="429">
        <f t="shared" si="19"/>
        <v>0</v>
      </c>
      <c r="X838" s="429">
        <f t="shared" si="19"/>
        <v>0</v>
      </c>
      <c r="Y838" s="429">
        <f t="shared" si="19"/>
        <v>0</v>
      </c>
      <c r="Z838" s="429">
        <f t="shared" si="19"/>
        <v>0</v>
      </c>
      <c r="AA838" s="429" t="s">
        <v>1296</v>
      </c>
    </row>
    <row r="839" spans="1:27" x14ac:dyDescent="0.25">
      <c r="A839" t="s">
        <v>149</v>
      </c>
      <c r="B839" t="s">
        <v>1246</v>
      </c>
      <c r="C839" t="s">
        <v>1324</v>
      </c>
      <c r="D839" t="s">
        <v>1384</v>
      </c>
      <c r="E839" t="s">
        <v>1326</v>
      </c>
      <c r="F839" t="s">
        <v>1293</v>
      </c>
      <c r="G839" s="532">
        <v>35</v>
      </c>
      <c r="H839">
        <v>35015</v>
      </c>
      <c r="I839" t="s">
        <v>552</v>
      </c>
      <c r="J839" t="s">
        <v>1385</v>
      </c>
      <c r="K839" t="s">
        <v>1386</v>
      </c>
      <c r="L839">
        <v>0</v>
      </c>
      <c r="M839">
        <v>28.7</v>
      </c>
      <c r="N839">
        <v>0</v>
      </c>
      <c r="O839">
        <v>0</v>
      </c>
      <c r="P839">
        <v>0</v>
      </c>
      <c r="Q839">
        <v>0</v>
      </c>
      <c r="R839" t="s">
        <v>531</v>
      </c>
      <c r="S839" t="s">
        <v>531</v>
      </c>
      <c r="T839" t="s">
        <v>531</v>
      </c>
      <c r="U839" t="s">
        <v>531</v>
      </c>
      <c r="W839" s="429">
        <f t="shared" si="19"/>
        <v>0</v>
      </c>
      <c r="X839" s="429">
        <f t="shared" si="19"/>
        <v>0</v>
      </c>
      <c r="Y839" s="429">
        <f t="shared" si="19"/>
        <v>0</v>
      </c>
      <c r="Z839" s="429">
        <f t="shared" si="19"/>
        <v>0</v>
      </c>
      <c r="AA839" s="429" t="s">
        <v>1296</v>
      </c>
    </row>
    <row r="840" spans="1:27" x14ac:dyDescent="0.25">
      <c r="A840" t="s">
        <v>149</v>
      </c>
      <c r="B840" t="s">
        <v>1246</v>
      </c>
      <c r="C840" t="s">
        <v>1324</v>
      </c>
      <c r="D840" t="s">
        <v>1384</v>
      </c>
      <c r="E840" t="s">
        <v>1326</v>
      </c>
      <c r="F840" t="s">
        <v>1293</v>
      </c>
      <c r="G840" s="532">
        <v>35</v>
      </c>
      <c r="H840">
        <v>35015</v>
      </c>
      <c r="I840" t="s">
        <v>552</v>
      </c>
      <c r="J840" t="s">
        <v>1385</v>
      </c>
      <c r="K840" t="s">
        <v>1386</v>
      </c>
      <c r="L840">
        <v>0</v>
      </c>
      <c r="M840">
        <v>4.9000000000000004</v>
      </c>
      <c r="N840">
        <v>0</v>
      </c>
      <c r="O840">
        <v>0</v>
      </c>
      <c r="P840">
        <v>0</v>
      </c>
      <c r="Q840">
        <v>0</v>
      </c>
      <c r="R840" t="s">
        <v>531</v>
      </c>
      <c r="S840" t="s">
        <v>531</v>
      </c>
      <c r="T840" t="s">
        <v>531</v>
      </c>
      <c r="U840" t="s">
        <v>531</v>
      </c>
      <c r="W840" s="429">
        <f t="shared" si="19"/>
        <v>0</v>
      </c>
      <c r="X840" s="429">
        <f t="shared" si="19"/>
        <v>0</v>
      </c>
      <c r="Y840" s="429">
        <f t="shared" si="19"/>
        <v>0</v>
      </c>
      <c r="Z840" s="429">
        <f t="shared" si="19"/>
        <v>0</v>
      </c>
      <c r="AA840" s="429" t="s">
        <v>1296</v>
      </c>
    </row>
    <row r="841" spans="1:27" x14ac:dyDescent="0.25">
      <c r="A841" t="s">
        <v>149</v>
      </c>
      <c r="B841" t="s">
        <v>1246</v>
      </c>
      <c r="C841" t="s">
        <v>1324</v>
      </c>
      <c r="D841" t="s">
        <v>1384</v>
      </c>
      <c r="E841" t="s">
        <v>1326</v>
      </c>
      <c r="F841" t="s">
        <v>1293</v>
      </c>
      <c r="G841" s="532">
        <v>35</v>
      </c>
      <c r="H841">
        <v>35015</v>
      </c>
      <c r="I841" t="s">
        <v>552</v>
      </c>
      <c r="J841" t="s">
        <v>1385</v>
      </c>
      <c r="K841" t="s">
        <v>1386</v>
      </c>
      <c r="L841">
        <v>10</v>
      </c>
      <c r="M841">
        <v>10</v>
      </c>
      <c r="N841">
        <v>10</v>
      </c>
      <c r="O841">
        <v>10</v>
      </c>
      <c r="P841">
        <v>0</v>
      </c>
      <c r="Q841">
        <v>0</v>
      </c>
      <c r="R841" t="s">
        <v>531</v>
      </c>
      <c r="S841" t="s">
        <v>531</v>
      </c>
      <c r="T841" t="s">
        <v>531</v>
      </c>
      <c r="U841" t="s">
        <v>531</v>
      </c>
      <c r="W841" s="429">
        <f t="shared" si="19"/>
        <v>0</v>
      </c>
      <c r="X841" s="429">
        <f t="shared" si="19"/>
        <v>0</v>
      </c>
      <c r="Y841" s="429">
        <f t="shared" si="19"/>
        <v>0</v>
      </c>
      <c r="Z841" s="429">
        <f t="shared" si="19"/>
        <v>0</v>
      </c>
      <c r="AA841" s="429" t="s">
        <v>1296</v>
      </c>
    </row>
    <row r="842" spans="1:27" x14ac:dyDescent="0.25">
      <c r="A842" t="s">
        <v>149</v>
      </c>
      <c r="B842" t="s">
        <v>1246</v>
      </c>
      <c r="C842" t="s">
        <v>1324</v>
      </c>
      <c r="D842" t="s">
        <v>1384</v>
      </c>
      <c r="E842" t="s">
        <v>1326</v>
      </c>
      <c r="F842" t="s">
        <v>1293</v>
      </c>
      <c r="G842" s="532">
        <v>35</v>
      </c>
      <c r="H842">
        <v>35015</v>
      </c>
      <c r="I842" t="s">
        <v>552</v>
      </c>
      <c r="J842" t="s">
        <v>1385</v>
      </c>
      <c r="K842" t="s">
        <v>1386</v>
      </c>
      <c r="L842">
        <v>0</v>
      </c>
      <c r="M842">
        <v>14.3</v>
      </c>
      <c r="N842">
        <v>0</v>
      </c>
      <c r="O842">
        <v>0</v>
      </c>
      <c r="P842">
        <v>0</v>
      </c>
      <c r="Q842">
        <v>0</v>
      </c>
      <c r="R842" t="s">
        <v>531</v>
      </c>
      <c r="S842" t="s">
        <v>531</v>
      </c>
      <c r="T842" t="s">
        <v>531</v>
      </c>
      <c r="U842" t="s">
        <v>531</v>
      </c>
      <c r="W842" s="429">
        <f t="shared" si="19"/>
        <v>0</v>
      </c>
      <c r="X842" s="429">
        <f t="shared" si="19"/>
        <v>0</v>
      </c>
      <c r="Y842" s="429">
        <f t="shared" si="19"/>
        <v>0</v>
      </c>
      <c r="Z842" s="429">
        <f t="shared" si="19"/>
        <v>0</v>
      </c>
      <c r="AA842" s="429" t="s">
        <v>1296</v>
      </c>
    </row>
    <row r="843" spans="1:27" x14ac:dyDescent="0.25">
      <c r="A843" t="s">
        <v>149</v>
      </c>
      <c r="B843" t="s">
        <v>1246</v>
      </c>
      <c r="C843" t="s">
        <v>1324</v>
      </c>
      <c r="D843" t="s">
        <v>1384</v>
      </c>
      <c r="E843" t="s">
        <v>1326</v>
      </c>
      <c r="F843" t="s">
        <v>1293</v>
      </c>
      <c r="G843" s="532">
        <v>35</v>
      </c>
      <c r="H843">
        <v>35015</v>
      </c>
      <c r="I843" t="s">
        <v>552</v>
      </c>
      <c r="J843" t="s">
        <v>1385</v>
      </c>
      <c r="K843" t="s">
        <v>1386</v>
      </c>
      <c r="L843">
        <v>0</v>
      </c>
      <c r="M843">
        <v>3.23</v>
      </c>
      <c r="N843">
        <v>0</v>
      </c>
      <c r="O843">
        <v>0</v>
      </c>
      <c r="P843">
        <v>0</v>
      </c>
      <c r="Q843">
        <v>0</v>
      </c>
      <c r="R843" t="s">
        <v>531</v>
      </c>
      <c r="S843" t="s">
        <v>531</v>
      </c>
      <c r="T843" t="s">
        <v>531</v>
      </c>
      <c r="U843" t="s">
        <v>531</v>
      </c>
      <c r="W843" s="429">
        <f t="shared" si="19"/>
        <v>0</v>
      </c>
      <c r="X843" s="429">
        <f t="shared" si="19"/>
        <v>0</v>
      </c>
      <c r="Y843" s="429">
        <f t="shared" si="19"/>
        <v>0</v>
      </c>
      <c r="Z843" s="429">
        <f t="shared" si="19"/>
        <v>0</v>
      </c>
      <c r="AA843" s="429" t="s">
        <v>1296</v>
      </c>
    </row>
    <row r="844" spans="1:27" x14ac:dyDescent="0.25">
      <c r="A844" t="s">
        <v>149</v>
      </c>
      <c r="B844" t="s">
        <v>1246</v>
      </c>
      <c r="C844" t="s">
        <v>1324</v>
      </c>
      <c r="D844" t="s">
        <v>1384</v>
      </c>
      <c r="E844" t="s">
        <v>1326</v>
      </c>
      <c r="F844" t="s">
        <v>1293</v>
      </c>
      <c r="G844" s="532">
        <v>35</v>
      </c>
      <c r="H844">
        <v>35025</v>
      </c>
      <c r="I844" t="s">
        <v>563</v>
      </c>
      <c r="J844" t="s">
        <v>1385</v>
      </c>
      <c r="K844" t="s">
        <v>1386</v>
      </c>
      <c r="L844">
        <v>19.399999999999999</v>
      </c>
      <c r="M844">
        <v>6</v>
      </c>
      <c r="N844">
        <v>24.6</v>
      </c>
      <c r="O844">
        <v>0.7</v>
      </c>
      <c r="P844">
        <v>0</v>
      </c>
      <c r="Q844">
        <v>0</v>
      </c>
      <c r="R844" t="s">
        <v>531</v>
      </c>
      <c r="S844" t="s">
        <v>531</v>
      </c>
      <c r="T844" t="s">
        <v>531</v>
      </c>
      <c r="U844" t="s">
        <v>531</v>
      </c>
      <c r="W844" s="429">
        <f t="shared" si="19"/>
        <v>0</v>
      </c>
      <c r="X844" s="429">
        <f t="shared" si="19"/>
        <v>0</v>
      </c>
      <c r="Y844" s="429">
        <f t="shared" si="19"/>
        <v>0</v>
      </c>
      <c r="Z844" s="429">
        <f t="shared" si="19"/>
        <v>0</v>
      </c>
      <c r="AA844" s="429" t="s">
        <v>1296</v>
      </c>
    </row>
    <row r="845" spans="1:27" x14ac:dyDescent="0.25">
      <c r="A845" t="s">
        <v>149</v>
      </c>
      <c r="B845" t="s">
        <v>1246</v>
      </c>
      <c r="C845" t="s">
        <v>1324</v>
      </c>
      <c r="D845" t="s">
        <v>1384</v>
      </c>
      <c r="E845" t="s">
        <v>1326</v>
      </c>
      <c r="F845" t="s">
        <v>1293</v>
      </c>
      <c r="G845" s="532">
        <v>35</v>
      </c>
      <c r="H845">
        <v>35025</v>
      </c>
      <c r="I845" t="s">
        <v>563</v>
      </c>
      <c r="J845" t="s">
        <v>1385</v>
      </c>
      <c r="K845" t="s">
        <v>1386</v>
      </c>
      <c r="L845">
        <v>19.399999999999999</v>
      </c>
      <c r="M845">
        <v>6</v>
      </c>
      <c r="N845">
        <v>24.6</v>
      </c>
      <c r="O845">
        <v>0.7</v>
      </c>
      <c r="P845">
        <v>0</v>
      </c>
      <c r="Q845">
        <v>0</v>
      </c>
      <c r="R845" t="s">
        <v>531</v>
      </c>
      <c r="S845" t="s">
        <v>531</v>
      </c>
      <c r="T845" t="s">
        <v>531</v>
      </c>
      <c r="U845" t="s">
        <v>531</v>
      </c>
      <c r="W845" s="429">
        <f t="shared" si="19"/>
        <v>0</v>
      </c>
      <c r="X845" s="429">
        <f t="shared" si="19"/>
        <v>0</v>
      </c>
      <c r="Y845" s="429">
        <f t="shared" si="19"/>
        <v>0</v>
      </c>
      <c r="Z845" s="429">
        <f t="shared" si="19"/>
        <v>0</v>
      </c>
      <c r="AA845" s="429" t="s">
        <v>1296</v>
      </c>
    </row>
    <row r="846" spans="1:27" x14ac:dyDescent="0.25">
      <c r="A846" t="s">
        <v>149</v>
      </c>
      <c r="B846" t="s">
        <v>1246</v>
      </c>
      <c r="C846" t="s">
        <v>1324</v>
      </c>
      <c r="D846" t="s">
        <v>1384</v>
      </c>
      <c r="E846" t="s">
        <v>1326</v>
      </c>
      <c r="F846" t="s">
        <v>1293</v>
      </c>
      <c r="G846" s="532">
        <v>35</v>
      </c>
      <c r="H846">
        <v>35025</v>
      </c>
      <c r="I846" t="s">
        <v>563</v>
      </c>
      <c r="J846" t="s">
        <v>1385</v>
      </c>
      <c r="K846" t="s">
        <v>1386</v>
      </c>
      <c r="L846">
        <v>0</v>
      </c>
      <c r="M846">
        <v>2</v>
      </c>
      <c r="N846">
        <v>0</v>
      </c>
      <c r="O846">
        <v>0</v>
      </c>
      <c r="P846">
        <v>0</v>
      </c>
      <c r="Q846">
        <v>0</v>
      </c>
      <c r="R846" t="s">
        <v>531</v>
      </c>
      <c r="S846" t="s">
        <v>531</v>
      </c>
      <c r="T846" t="s">
        <v>531</v>
      </c>
      <c r="U846" t="s">
        <v>531</v>
      </c>
      <c r="W846" s="429">
        <f t="shared" si="19"/>
        <v>0</v>
      </c>
      <c r="X846" s="429">
        <f t="shared" si="19"/>
        <v>0</v>
      </c>
      <c r="Y846" s="429">
        <f t="shared" si="19"/>
        <v>0</v>
      </c>
      <c r="Z846" s="429">
        <f t="shared" si="19"/>
        <v>0</v>
      </c>
      <c r="AA846" s="429" t="s">
        <v>1296</v>
      </c>
    </row>
    <row r="847" spans="1:27" x14ac:dyDescent="0.25">
      <c r="A847" t="s">
        <v>149</v>
      </c>
      <c r="B847" t="s">
        <v>1246</v>
      </c>
      <c r="C847" t="s">
        <v>1324</v>
      </c>
      <c r="D847" t="s">
        <v>1384</v>
      </c>
      <c r="E847" t="s">
        <v>1326</v>
      </c>
      <c r="F847" t="s">
        <v>1293</v>
      </c>
      <c r="G847" s="532">
        <v>35</v>
      </c>
      <c r="H847">
        <v>35025</v>
      </c>
      <c r="I847" t="s">
        <v>563</v>
      </c>
      <c r="J847" t="s">
        <v>1385</v>
      </c>
      <c r="K847" t="s">
        <v>1386</v>
      </c>
      <c r="L847">
        <v>28.5</v>
      </c>
      <c r="M847">
        <v>14.3</v>
      </c>
      <c r="N847">
        <v>42.8</v>
      </c>
      <c r="O847">
        <v>0.8</v>
      </c>
      <c r="P847">
        <v>1</v>
      </c>
      <c r="Q847">
        <v>1</v>
      </c>
      <c r="R847" t="s">
        <v>531</v>
      </c>
      <c r="S847" t="s">
        <v>531</v>
      </c>
      <c r="T847" t="s">
        <v>531</v>
      </c>
      <c r="U847" t="s">
        <v>531</v>
      </c>
      <c r="W847" s="429">
        <f t="shared" si="19"/>
        <v>0</v>
      </c>
      <c r="X847" s="429">
        <f t="shared" si="19"/>
        <v>0</v>
      </c>
      <c r="Y847" s="429">
        <f t="shared" si="19"/>
        <v>0</v>
      </c>
      <c r="Z847" s="429">
        <f t="shared" si="19"/>
        <v>0</v>
      </c>
      <c r="AA847" s="429" t="s">
        <v>1296</v>
      </c>
    </row>
    <row r="848" spans="1:27" x14ac:dyDescent="0.25">
      <c r="A848" t="s">
        <v>149</v>
      </c>
      <c r="B848" t="s">
        <v>1246</v>
      </c>
      <c r="C848" t="s">
        <v>1324</v>
      </c>
      <c r="D848" t="s">
        <v>1384</v>
      </c>
      <c r="E848" t="s">
        <v>1326</v>
      </c>
      <c r="F848" t="s">
        <v>1293</v>
      </c>
      <c r="G848" s="532">
        <v>35</v>
      </c>
      <c r="H848">
        <v>35025</v>
      </c>
      <c r="I848" t="s">
        <v>563</v>
      </c>
      <c r="J848" t="s">
        <v>1385</v>
      </c>
      <c r="K848" t="s">
        <v>1386</v>
      </c>
      <c r="L848">
        <v>19.399999999999999</v>
      </c>
      <c r="M848">
        <v>6</v>
      </c>
      <c r="N848">
        <v>24.6</v>
      </c>
      <c r="O848">
        <v>0</v>
      </c>
      <c r="P848">
        <v>0</v>
      </c>
      <c r="Q848">
        <v>0</v>
      </c>
      <c r="R848" t="s">
        <v>531</v>
      </c>
      <c r="S848" t="s">
        <v>531</v>
      </c>
      <c r="T848" t="s">
        <v>531</v>
      </c>
      <c r="U848" t="s">
        <v>531</v>
      </c>
      <c r="W848" s="429">
        <f t="shared" si="19"/>
        <v>0</v>
      </c>
      <c r="X848" s="429">
        <f t="shared" si="19"/>
        <v>0</v>
      </c>
      <c r="Y848" s="429">
        <f t="shared" si="19"/>
        <v>0</v>
      </c>
      <c r="Z848" s="429">
        <f t="shared" si="19"/>
        <v>0</v>
      </c>
      <c r="AA848" s="429" t="s">
        <v>1296</v>
      </c>
    </row>
    <row r="849" spans="1:27" x14ac:dyDescent="0.25">
      <c r="A849" t="s">
        <v>149</v>
      </c>
      <c r="B849" t="s">
        <v>1246</v>
      </c>
      <c r="C849" t="s">
        <v>1324</v>
      </c>
      <c r="D849" t="s">
        <v>1384</v>
      </c>
      <c r="E849" t="s">
        <v>1326</v>
      </c>
      <c r="F849" t="s">
        <v>1293</v>
      </c>
      <c r="G849" s="532">
        <v>35</v>
      </c>
      <c r="H849">
        <v>35025</v>
      </c>
      <c r="I849" t="s">
        <v>563</v>
      </c>
      <c r="J849" t="s">
        <v>1385</v>
      </c>
      <c r="K849" t="s">
        <v>1386</v>
      </c>
      <c r="L849">
        <v>19.399999999999999</v>
      </c>
      <c r="M849">
        <v>6</v>
      </c>
      <c r="N849">
        <v>24.6</v>
      </c>
      <c r="O849">
        <v>0</v>
      </c>
      <c r="P849">
        <v>0</v>
      </c>
      <c r="Q849">
        <v>0</v>
      </c>
      <c r="R849" t="s">
        <v>531</v>
      </c>
      <c r="S849" t="s">
        <v>531</v>
      </c>
      <c r="T849" t="s">
        <v>531</v>
      </c>
      <c r="U849" t="s">
        <v>531</v>
      </c>
      <c r="W849" s="429">
        <f t="shared" si="19"/>
        <v>0</v>
      </c>
      <c r="X849" s="429">
        <f t="shared" si="19"/>
        <v>0</v>
      </c>
      <c r="Y849" s="429">
        <f t="shared" si="19"/>
        <v>0</v>
      </c>
      <c r="Z849" s="429">
        <f t="shared" si="19"/>
        <v>0</v>
      </c>
      <c r="AA849" s="429" t="s">
        <v>1296</v>
      </c>
    </row>
    <row r="850" spans="1:27" x14ac:dyDescent="0.25">
      <c r="A850" t="s">
        <v>149</v>
      </c>
      <c r="B850" t="s">
        <v>1246</v>
      </c>
      <c r="C850" t="s">
        <v>1324</v>
      </c>
      <c r="D850" t="s">
        <v>1384</v>
      </c>
      <c r="E850" t="s">
        <v>1326</v>
      </c>
      <c r="F850" t="s">
        <v>1293</v>
      </c>
      <c r="G850" s="532">
        <v>35</v>
      </c>
      <c r="H850">
        <v>35025</v>
      </c>
      <c r="I850" t="s">
        <v>563</v>
      </c>
      <c r="J850" t="s">
        <v>1385</v>
      </c>
      <c r="K850" t="s">
        <v>1386</v>
      </c>
      <c r="L850">
        <v>0</v>
      </c>
      <c r="M850">
        <v>1.3</v>
      </c>
      <c r="N850">
        <v>0</v>
      </c>
      <c r="O850">
        <v>0</v>
      </c>
      <c r="P850">
        <v>0</v>
      </c>
      <c r="Q850">
        <v>0</v>
      </c>
      <c r="R850" t="s">
        <v>531</v>
      </c>
      <c r="S850" t="s">
        <v>531</v>
      </c>
      <c r="T850" t="s">
        <v>531</v>
      </c>
      <c r="U850" t="s">
        <v>531</v>
      </c>
      <c r="W850" s="429">
        <f t="shared" si="19"/>
        <v>0</v>
      </c>
      <c r="X850" s="429">
        <f t="shared" si="19"/>
        <v>0</v>
      </c>
      <c r="Y850" s="429">
        <f t="shared" si="19"/>
        <v>0</v>
      </c>
      <c r="Z850" s="429">
        <f t="shared" si="19"/>
        <v>0</v>
      </c>
      <c r="AA850" s="429" t="s">
        <v>1296</v>
      </c>
    </row>
    <row r="851" spans="1:27" x14ac:dyDescent="0.25">
      <c r="A851" t="s">
        <v>149</v>
      </c>
      <c r="B851" t="s">
        <v>1246</v>
      </c>
      <c r="C851" t="s">
        <v>1324</v>
      </c>
      <c r="D851" t="s">
        <v>1384</v>
      </c>
      <c r="E851" t="s">
        <v>1326</v>
      </c>
      <c r="F851" t="s">
        <v>1293</v>
      </c>
      <c r="G851" s="532">
        <v>35</v>
      </c>
      <c r="H851">
        <v>35025</v>
      </c>
      <c r="I851" t="s">
        <v>563</v>
      </c>
      <c r="J851" t="s">
        <v>1385</v>
      </c>
      <c r="K851" t="s">
        <v>1386</v>
      </c>
      <c r="L851">
        <v>0</v>
      </c>
      <c r="M851">
        <v>1.3</v>
      </c>
      <c r="N851">
        <v>0</v>
      </c>
      <c r="O851">
        <v>0</v>
      </c>
      <c r="P851">
        <v>0</v>
      </c>
      <c r="Q851">
        <v>0</v>
      </c>
      <c r="R851" t="s">
        <v>531</v>
      </c>
      <c r="S851" t="s">
        <v>531</v>
      </c>
      <c r="T851" t="s">
        <v>531</v>
      </c>
      <c r="U851" t="s">
        <v>531</v>
      </c>
      <c r="W851" s="429">
        <f t="shared" si="19"/>
        <v>0</v>
      </c>
      <c r="X851" s="429">
        <f t="shared" si="19"/>
        <v>0</v>
      </c>
      <c r="Y851" s="429">
        <f t="shared" si="19"/>
        <v>0</v>
      </c>
      <c r="Z851" s="429">
        <f t="shared" si="19"/>
        <v>0</v>
      </c>
      <c r="AA851" s="429" t="s">
        <v>1296</v>
      </c>
    </row>
    <row r="852" spans="1:27" x14ac:dyDescent="0.25">
      <c r="A852" t="s">
        <v>149</v>
      </c>
      <c r="B852" t="s">
        <v>1246</v>
      </c>
      <c r="C852" t="s">
        <v>1324</v>
      </c>
      <c r="D852" t="s">
        <v>1384</v>
      </c>
      <c r="E852" t="s">
        <v>1326</v>
      </c>
      <c r="F852" t="s">
        <v>1293</v>
      </c>
      <c r="G852" s="532">
        <v>35</v>
      </c>
      <c r="H852">
        <v>35015</v>
      </c>
      <c r="I852" t="s">
        <v>552</v>
      </c>
      <c r="J852" t="s">
        <v>1385</v>
      </c>
      <c r="K852" t="s">
        <v>1386</v>
      </c>
      <c r="L852">
        <v>7.2</v>
      </c>
      <c r="M852">
        <v>2.4</v>
      </c>
      <c r="N852">
        <v>7.2</v>
      </c>
      <c r="O852">
        <v>0</v>
      </c>
      <c r="P852">
        <v>0.4</v>
      </c>
      <c r="Q852">
        <v>0.4</v>
      </c>
      <c r="R852" t="s">
        <v>531</v>
      </c>
      <c r="S852" t="s">
        <v>531</v>
      </c>
      <c r="T852" t="s">
        <v>531</v>
      </c>
      <c r="U852" t="s">
        <v>531</v>
      </c>
      <c r="W852" s="429">
        <f t="shared" si="19"/>
        <v>0</v>
      </c>
      <c r="X852" s="429">
        <f t="shared" si="19"/>
        <v>0</v>
      </c>
      <c r="Y852" s="429">
        <f t="shared" si="19"/>
        <v>0</v>
      </c>
      <c r="Z852" s="429">
        <f t="shared" si="19"/>
        <v>0</v>
      </c>
      <c r="AA852" s="429" t="s">
        <v>1296</v>
      </c>
    </row>
    <row r="853" spans="1:27" x14ac:dyDescent="0.25">
      <c r="A853" t="s">
        <v>149</v>
      </c>
      <c r="B853" t="s">
        <v>1246</v>
      </c>
      <c r="C853" t="s">
        <v>1324</v>
      </c>
      <c r="D853" t="s">
        <v>1384</v>
      </c>
      <c r="E853" t="s">
        <v>1326</v>
      </c>
      <c r="F853" t="s">
        <v>1293</v>
      </c>
      <c r="G853" s="532">
        <v>35</v>
      </c>
      <c r="H853">
        <v>35015</v>
      </c>
      <c r="I853" t="s">
        <v>552</v>
      </c>
      <c r="J853" t="s">
        <v>1385</v>
      </c>
      <c r="K853" t="s">
        <v>1386</v>
      </c>
      <c r="L853">
        <v>0.2</v>
      </c>
      <c r="M853">
        <v>5.3</v>
      </c>
      <c r="N853">
        <v>0.3</v>
      </c>
      <c r="O853">
        <v>0.05</v>
      </c>
      <c r="P853">
        <v>0</v>
      </c>
      <c r="Q853">
        <v>0</v>
      </c>
      <c r="R853" t="s">
        <v>531</v>
      </c>
      <c r="S853" t="s">
        <v>531</v>
      </c>
      <c r="T853" t="s">
        <v>531</v>
      </c>
      <c r="U853" t="s">
        <v>531</v>
      </c>
      <c r="W853" s="429">
        <f t="shared" si="19"/>
        <v>0</v>
      </c>
      <c r="X853" s="429">
        <f t="shared" si="19"/>
        <v>0</v>
      </c>
      <c r="Y853" s="429">
        <f t="shared" si="19"/>
        <v>0</v>
      </c>
      <c r="Z853" s="429">
        <f t="shared" si="19"/>
        <v>0</v>
      </c>
      <c r="AA853" s="429" t="s">
        <v>1296</v>
      </c>
    </row>
    <row r="854" spans="1:27" x14ac:dyDescent="0.25">
      <c r="A854" t="s">
        <v>149</v>
      </c>
      <c r="B854" t="s">
        <v>1246</v>
      </c>
      <c r="C854" t="s">
        <v>1324</v>
      </c>
      <c r="D854" t="s">
        <v>1384</v>
      </c>
      <c r="E854" t="s">
        <v>1326</v>
      </c>
      <c r="F854" t="s">
        <v>1293</v>
      </c>
      <c r="G854" s="532">
        <v>35</v>
      </c>
      <c r="H854">
        <v>35015</v>
      </c>
      <c r="I854" t="s">
        <v>552</v>
      </c>
      <c r="J854" t="s">
        <v>1385</v>
      </c>
      <c r="K854" t="s">
        <v>1386</v>
      </c>
      <c r="L854">
        <v>0</v>
      </c>
      <c r="M854">
        <v>21.9</v>
      </c>
      <c r="N854">
        <v>0</v>
      </c>
      <c r="O854">
        <v>0</v>
      </c>
      <c r="P854">
        <v>0</v>
      </c>
      <c r="Q854">
        <v>0</v>
      </c>
      <c r="R854" t="s">
        <v>531</v>
      </c>
      <c r="S854" t="s">
        <v>531</v>
      </c>
      <c r="T854" t="s">
        <v>531</v>
      </c>
      <c r="U854" t="s">
        <v>531</v>
      </c>
      <c r="W854" s="429">
        <f t="shared" si="19"/>
        <v>0</v>
      </c>
      <c r="X854" s="429">
        <f t="shared" si="19"/>
        <v>0</v>
      </c>
      <c r="Y854" s="429">
        <f t="shared" si="19"/>
        <v>0</v>
      </c>
      <c r="Z854" s="429">
        <f t="shared" si="19"/>
        <v>0</v>
      </c>
      <c r="AA854" s="429" t="s">
        <v>1296</v>
      </c>
    </row>
    <row r="855" spans="1:27" x14ac:dyDescent="0.25">
      <c r="A855" t="s">
        <v>149</v>
      </c>
      <c r="B855" t="s">
        <v>1246</v>
      </c>
      <c r="C855" t="s">
        <v>1324</v>
      </c>
      <c r="D855" t="s">
        <v>1384</v>
      </c>
      <c r="E855" t="s">
        <v>1326</v>
      </c>
      <c r="F855" t="s">
        <v>1293</v>
      </c>
      <c r="G855" s="532">
        <v>35</v>
      </c>
      <c r="H855">
        <v>35015</v>
      </c>
      <c r="I855" t="s">
        <v>552</v>
      </c>
      <c r="J855" t="s">
        <v>1385</v>
      </c>
      <c r="K855" t="s">
        <v>1386</v>
      </c>
      <c r="L855">
        <v>1</v>
      </c>
      <c r="M855">
        <v>0</v>
      </c>
      <c r="N855">
        <v>0.8</v>
      </c>
      <c r="O855">
        <v>0</v>
      </c>
      <c r="P855">
        <v>0</v>
      </c>
      <c r="Q855">
        <v>0</v>
      </c>
      <c r="R855" t="s">
        <v>531</v>
      </c>
      <c r="S855" t="s">
        <v>531</v>
      </c>
      <c r="T855" t="s">
        <v>531</v>
      </c>
      <c r="U855" t="s">
        <v>531</v>
      </c>
      <c r="W855" s="429">
        <f t="shared" si="19"/>
        <v>0</v>
      </c>
      <c r="X855" s="429">
        <f t="shared" si="19"/>
        <v>0</v>
      </c>
      <c r="Y855" s="429">
        <f t="shared" si="19"/>
        <v>0</v>
      </c>
      <c r="Z855" s="429">
        <f t="shared" si="19"/>
        <v>0</v>
      </c>
      <c r="AA855" s="429" t="s">
        <v>1296</v>
      </c>
    </row>
    <row r="856" spans="1:27" x14ac:dyDescent="0.25">
      <c r="A856" t="s">
        <v>149</v>
      </c>
      <c r="B856" t="s">
        <v>1246</v>
      </c>
      <c r="C856" t="s">
        <v>1324</v>
      </c>
      <c r="D856" t="s">
        <v>1384</v>
      </c>
      <c r="E856" t="s">
        <v>1326</v>
      </c>
      <c r="F856" t="s">
        <v>1293</v>
      </c>
      <c r="G856" s="532">
        <v>35</v>
      </c>
      <c r="H856">
        <v>35015</v>
      </c>
      <c r="I856" t="s">
        <v>552</v>
      </c>
      <c r="J856" t="s">
        <v>1385</v>
      </c>
      <c r="K856" t="s">
        <v>1386</v>
      </c>
      <c r="L856">
        <v>1.6</v>
      </c>
      <c r="M856">
        <v>0</v>
      </c>
      <c r="N856">
        <v>0</v>
      </c>
      <c r="O856">
        <v>0</v>
      </c>
      <c r="P856">
        <v>0</v>
      </c>
      <c r="Q856">
        <v>0</v>
      </c>
      <c r="R856" t="s">
        <v>531</v>
      </c>
      <c r="S856" t="s">
        <v>531</v>
      </c>
      <c r="T856" t="s">
        <v>531</v>
      </c>
      <c r="U856" t="s">
        <v>531</v>
      </c>
      <c r="W856" s="429">
        <f t="shared" si="19"/>
        <v>0</v>
      </c>
      <c r="X856" s="429">
        <f t="shared" si="19"/>
        <v>0</v>
      </c>
      <c r="Y856" s="429">
        <f t="shared" si="19"/>
        <v>0</v>
      </c>
      <c r="Z856" s="429">
        <f t="shared" si="19"/>
        <v>0</v>
      </c>
      <c r="AA856" s="429" t="s">
        <v>1296</v>
      </c>
    </row>
    <row r="857" spans="1:27" x14ac:dyDescent="0.25">
      <c r="A857" t="s">
        <v>149</v>
      </c>
      <c r="B857" t="s">
        <v>1246</v>
      </c>
      <c r="C857" t="s">
        <v>1324</v>
      </c>
      <c r="D857" t="s">
        <v>1384</v>
      </c>
      <c r="E857" t="s">
        <v>1326</v>
      </c>
      <c r="F857" t="s">
        <v>1293</v>
      </c>
      <c r="G857" s="532">
        <v>35</v>
      </c>
      <c r="H857">
        <v>35015</v>
      </c>
      <c r="I857" t="s">
        <v>552</v>
      </c>
      <c r="J857" t="s">
        <v>1385</v>
      </c>
      <c r="K857" t="s">
        <v>1386</v>
      </c>
      <c r="L857">
        <v>0</v>
      </c>
      <c r="M857">
        <v>2.4</v>
      </c>
      <c r="N857">
        <v>0</v>
      </c>
      <c r="O857">
        <v>0</v>
      </c>
      <c r="P857">
        <v>0</v>
      </c>
      <c r="Q857">
        <v>0</v>
      </c>
      <c r="R857" t="s">
        <v>531</v>
      </c>
      <c r="S857" t="s">
        <v>531</v>
      </c>
      <c r="T857" t="s">
        <v>531</v>
      </c>
      <c r="U857" t="s">
        <v>531</v>
      </c>
      <c r="W857" s="429">
        <f t="shared" si="19"/>
        <v>0</v>
      </c>
      <c r="X857" s="429">
        <f t="shared" si="19"/>
        <v>0</v>
      </c>
      <c r="Y857" s="429">
        <f t="shared" si="19"/>
        <v>0</v>
      </c>
      <c r="Z857" s="429">
        <f t="shared" si="19"/>
        <v>0</v>
      </c>
      <c r="AA857" s="429" t="s">
        <v>1296</v>
      </c>
    </row>
    <row r="858" spans="1:27" x14ac:dyDescent="0.25">
      <c r="A858" t="s">
        <v>149</v>
      </c>
      <c r="B858" t="s">
        <v>1246</v>
      </c>
      <c r="C858" t="s">
        <v>1324</v>
      </c>
      <c r="D858" t="s">
        <v>1384</v>
      </c>
      <c r="E858" t="s">
        <v>1326</v>
      </c>
      <c r="F858" t="s">
        <v>1293</v>
      </c>
      <c r="G858" s="532">
        <v>35</v>
      </c>
      <c r="H858">
        <v>35015</v>
      </c>
      <c r="I858" t="s">
        <v>552</v>
      </c>
      <c r="J858" t="s">
        <v>1385</v>
      </c>
      <c r="K858" t="s">
        <v>1386</v>
      </c>
      <c r="L858">
        <v>0</v>
      </c>
      <c r="M858">
        <v>1.4</v>
      </c>
      <c r="N858">
        <v>0</v>
      </c>
      <c r="O858">
        <v>0</v>
      </c>
      <c r="P858">
        <v>0</v>
      </c>
      <c r="Q858">
        <v>0</v>
      </c>
      <c r="R858" t="s">
        <v>531</v>
      </c>
      <c r="S858" t="s">
        <v>531</v>
      </c>
      <c r="T858" t="s">
        <v>531</v>
      </c>
      <c r="U858" t="s">
        <v>531</v>
      </c>
      <c r="W858" s="429">
        <f t="shared" si="19"/>
        <v>0</v>
      </c>
      <c r="X858" s="429">
        <f t="shared" si="19"/>
        <v>0</v>
      </c>
      <c r="Y858" s="429">
        <f t="shared" si="19"/>
        <v>0</v>
      </c>
      <c r="Z858" s="429">
        <f t="shared" si="19"/>
        <v>0</v>
      </c>
      <c r="AA858" s="429" t="s">
        <v>1296</v>
      </c>
    </row>
    <row r="859" spans="1:27" x14ac:dyDescent="0.25">
      <c r="A859" t="s">
        <v>149</v>
      </c>
      <c r="B859" t="s">
        <v>1246</v>
      </c>
      <c r="C859" t="s">
        <v>1324</v>
      </c>
      <c r="D859" t="s">
        <v>1384</v>
      </c>
      <c r="E859" t="s">
        <v>1326</v>
      </c>
      <c r="F859" t="s">
        <v>1293</v>
      </c>
      <c r="G859" s="532">
        <v>35</v>
      </c>
      <c r="H859">
        <v>35025</v>
      </c>
      <c r="I859" t="s">
        <v>563</v>
      </c>
      <c r="J859" t="s">
        <v>1385</v>
      </c>
      <c r="K859" t="s">
        <v>1386</v>
      </c>
      <c r="L859">
        <v>6.5</v>
      </c>
      <c r="M859">
        <v>2.1</v>
      </c>
      <c r="N859">
        <v>4</v>
      </c>
      <c r="O859">
        <v>0</v>
      </c>
      <c r="P859">
        <v>0</v>
      </c>
      <c r="Q859">
        <v>0</v>
      </c>
      <c r="R859" t="s">
        <v>531</v>
      </c>
      <c r="S859" t="s">
        <v>531</v>
      </c>
      <c r="T859" t="s">
        <v>531</v>
      </c>
      <c r="U859" t="s">
        <v>531</v>
      </c>
      <c r="W859" s="429">
        <f t="shared" si="19"/>
        <v>0</v>
      </c>
      <c r="X859" s="429">
        <f t="shared" si="19"/>
        <v>0</v>
      </c>
      <c r="Y859" s="429">
        <f t="shared" si="19"/>
        <v>0</v>
      </c>
      <c r="Z859" s="429">
        <f t="shared" si="19"/>
        <v>0</v>
      </c>
      <c r="AA859" s="429" t="s">
        <v>1296</v>
      </c>
    </row>
    <row r="860" spans="1:27" x14ac:dyDescent="0.25">
      <c r="A860" t="s">
        <v>149</v>
      </c>
      <c r="B860" t="s">
        <v>1246</v>
      </c>
      <c r="C860" t="s">
        <v>1324</v>
      </c>
      <c r="D860" t="s">
        <v>1384</v>
      </c>
      <c r="E860" t="s">
        <v>1326</v>
      </c>
      <c r="F860" t="s">
        <v>1293</v>
      </c>
      <c r="G860" s="532">
        <v>35</v>
      </c>
      <c r="H860">
        <v>35025</v>
      </c>
      <c r="I860" t="s">
        <v>563</v>
      </c>
      <c r="J860" t="s">
        <v>1385</v>
      </c>
      <c r="K860" t="s">
        <v>1386</v>
      </c>
      <c r="L860">
        <v>21</v>
      </c>
      <c r="M860">
        <v>7</v>
      </c>
      <c r="N860">
        <v>4.7</v>
      </c>
      <c r="O860">
        <v>0</v>
      </c>
      <c r="P860">
        <v>0</v>
      </c>
      <c r="Q860">
        <v>0</v>
      </c>
      <c r="R860" t="s">
        <v>531</v>
      </c>
      <c r="S860" t="s">
        <v>531</v>
      </c>
      <c r="T860" t="s">
        <v>531</v>
      </c>
      <c r="U860" t="s">
        <v>531</v>
      </c>
      <c r="W860" s="429">
        <f t="shared" si="19"/>
        <v>0</v>
      </c>
      <c r="X860" s="429">
        <f t="shared" si="19"/>
        <v>0</v>
      </c>
      <c r="Y860" s="429">
        <f t="shared" si="19"/>
        <v>0</v>
      </c>
      <c r="Z860" s="429">
        <f t="shared" si="19"/>
        <v>0</v>
      </c>
      <c r="AA860" s="429" t="s">
        <v>1296</v>
      </c>
    </row>
    <row r="861" spans="1:27" x14ac:dyDescent="0.25">
      <c r="A861" t="s">
        <v>149</v>
      </c>
      <c r="B861" t="s">
        <v>1246</v>
      </c>
      <c r="C861" t="s">
        <v>1324</v>
      </c>
      <c r="D861" t="s">
        <v>1384</v>
      </c>
      <c r="E861" t="s">
        <v>1326</v>
      </c>
      <c r="F861" t="s">
        <v>1293</v>
      </c>
      <c r="G861" s="532">
        <v>35</v>
      </c>
      <c r="H861">
        <v>35025</v>
      </c>
      <c r="I861" t="s">
        <v>563</v>
      </c>
      <c r="J861" t="s">
        <v>1385</v>
      </c>
      <c r="K861" t="s">
        <v>1386</v>
      </c>
      <c r="L861">
        <v>0</v>
      </c>
      <c r="M861">
        <v>1.6</v>
      </c>
      <c r="N861">
        <v>0</v>
      </c>
      <c r="O861">
        <v>0</v>
      </c>
      <c r="P861">
        <v>0</v>
      </c>
      <c r="Q861">
        <v>0</v>
      </c>
      <c r="R861" t="s">
        <v>531</v>
      </c>
      <c r="S861" t="s">
        <v>531</v>
      </c>
      <c r="T861" t="s">
        <v>531</v>
      </c>
      <c r="U861" t="s">
        <v>531</v>
      </c>
      <c r="W861" s="429">
        <f t="shared" si="19"/>
        <v>0</v>
      </c>
      <c r="X861" s="429">
        <f t="shared" si="19"/>
        <v>0</v>
      </c>
      <c r="Y861" s="429">
        <f t="shared" si="19"/>
        <v>0</v>
      </c>
      <c r="Z861" s="429">
        <f t="shared" si="19"/>
        <v>0</v>
      </c>
      <c r="AA861" s="429" t="s">
        <v>1296</v>
      </c>
    </row>
    <row r="862" spans="1:27" x14ac:dyDescent="0.25">
      <c r="A862" t="s">
        <v>149</v>
      </c>
      <c r="B862" t="s">
        <v>1246</v>
      </c>
      <c r="C862" t="s">
        <v>1324</v>
      </c>
      <c r="D862" t="s">
        <v>1384</v>
      </c>
      <c r="E862" t="s">
        <v>1326</v>
      </c>
      <c r="F862" t="s">
        <v>1293</v>
      </c>
      <c r="G862" s="532">
        <v>35</v>
      </c>
      <c r="H862">
        <v>35025</v>
      </c>
      <c r="I862" t="s">
        <v>563</v>
      </c>
      <c r="J862" t="s">
        <v>1385</v>
      </c>
      <c r="K862" t="s">
        <v>1386</v>
      </c>
      <c r="L862">
        <v>0</v>
      </c>
      <c r="M862">
        <v>1.1000000000000001</v>
      </c>
      <c r="N862">
        <v>0</v>
      </c>
      <c r="O862">
        <v>0</v>
      </c>
      <c r="P862">
        <v>0</v>
      </c>
      <c r="Q862">
        <v>0</v>
      </c>
      <c r="R862" t="s">
        <v>531</v>
      </c>
      <c r="S862" t="s">
        <v>531</v>
      </c>
      <c r="T862" t="s">
        <v>531</v>
      </c>
      <c r="U862" t="s">
        <v>531</v>
      </c>
      <c r="W862" s="429">
        <f t="shared" si="19"/>
        <v>0</v>
      </c>
      <c r="X862" s="429">
        <f t="shared" si="19"/>
        <v>0</v>
      </c>
      <c r="Y862" s="429">
        <f t="shared" si="19"/>
        <v>0</v>
      </c>
      <c r="Z862" s="429">
        <f t="shared" si="19"/>
        <v>0</v>
      </c>
      <c r="AA862" s="429" t="s">
        <v>1296</v>
      </c>
    </row>
    <row r="863" spans="1:27" x14ac:dyDescent="0.25">
      <c r="A863" t="s">
        <v>149</v>
      </c>
      <c r="B863" t="s">
        <v>1246</v>
      </c>
      <c r="C863" t="s">
        <v>1324</v>
      </c>
      <c r="D863" t="s">
        <v>1384</v>
      </c>
      <c r="E863" t="s">
        <v>1326</v>
      </c>
      <c r="F863" t="s">
        <v>1293</v>
      </c>
      <c r="G863" s="532">
        <v>35</v>
      </c>
      <c r="H863">
        <v>35025</v>
      </c>
      <c r="I863" t="s">
        <v>563</v>
      </c>
      <c r="J863" t="s">
        <v>1385</v>
      </c>
      <c r="K863" t="s">
        <v>1386</v>
      </c>
      <c r="L863">
        <v>0</v>
      </c>
      <c r="M863">
        <v>1.1000000000000001</v>
      </c>
      <c r="N863">
        <v>0</v>
      </c>
      <c r="O863">
        <v>0</v>
      </c>
      <c r="P863">
        <v>0</v>
      </c>
      <c r="Q863">
        <v>0</v>
      </c>
      <c r="R863" t="s">
        <v>531</v>
      </c>
      <c r="S863" t="s">
        <v>531</v>
      </c>
      <c r="T863" t="s">
        <v>531</v>
      </c>
      <c r="U863" t="s">
        <v>531</v>
      </c>
      <c r="W863" s="429">
        <f t="shared" si="19"/>
        <v>0</v>
      </c>
      <c r="X863" s="429">
        <f t="shared" si="19"/>
        <v>0</v>
      </c>
      <c r="Y863" s="429">
        <f t="shared" si="19"/>
        <v>0</v>
      </c>
      <c r="Z863" s="429">
        <f t="shared" si="19"/>
        <v>0</v>
      </c>
      <c r="AA863" s="429" t="s">
        <v>1296</v>
      </c>
    </row>
    <row r="864" spans="1:27" x14ac:dyDescent="0.25">
      <c r="A864" t="s">
        <v>149</v>
      </c>
      <c r="B864" t="s">
        <v>1246</v>
      </c>
      <c r="C864" t="s">
        <v>1324</v>
      </c>
      <c r="D864" t="s">
        <v>1384</v>
      </c>
      <c r="E864" t="s">
        <v>1326</v>
      </c>
      <c r="F864" t="s">
        <v>1293</v>
      </c>
      <c r="G864" s="532">
        <v>35</v>
      </c>
      <c r="H864">
        <v>35025</v>
      </c>
      <c r="I864" t="s">
        <v>563</v>
      </c>
      <c r="J864" t="s">
        <v>1385</v>
      </c>
      <c r="K864" t="s">
        <v>1386</v>
      </c>
      <c r="L864">
        <v>0</v>
      </c>
      <c r="M864">
        <v>0.6</v>
      </c>
      <c r="N864">
        <v>0</v>
      </c>
      <c r="O864">
        <v>0</v>
      </c>
      <c r="P864">
        <v>0</v>
      </c>
      <c r="Q864">
        <v>0</v>
      </c>
      <c r="R864" t="s">
        <v>531</v>
      </c>
      <c r="S864" t="s">
        <v>531</v>
      </c>
      <c r="T864" t="s">
        <v>531</v>
      </c>
      <c r="U864" t="s">
        <v>531</v>
      </c>
      <c r="W864" s="429">
        <f t="shared" si="19"/>
        <v>0</v>
      </c>
      <c r="X864" s="429">
        <f t="shared" si="19"/>
        <v>0</v>
      </c>
      <c r="Y864" s="429">
        <f t="shared" si="19"/>
        <v>0</v>
      </c>
      <c r="Z864" s="429">
        <f t="shared" ref="Z864:Z927" si="20">IFERROR(U864*1,0)</f>
        <v>0</v>
      </c>
      <c r="AA864" s="429" t="s">
        <v>1296</v>
      </c>
    </row>
    <row r="865" spans="1:27" x14ac:dyDescent="0.25">
      <c r="A865" t="s">
        <v>149</v>
      </c>
      <c r="B865" t="s">
        <v>1246</v>
      </c>
      <c r="C865" t="s">
        <v>1324</v>
      </c>
      <c r="D865" t="s">
        <v>1384</v>
      </c>
      <c r="E865" t="s">
        <v>1326</v>
      </c>
      <c r="F865" t="s">
        <v>1293</v>
      </c>
      <c r="G865" s="532">
        <v>35</v>
      </c>
      <c r="H865">
        <v>35015</v>
      </c>
      <c r="I865" t="s">
        <v>552</v>
      </c>
      <c r="J865" t="s">
        <v>1385</v>
      </c>
      <c r="K865" t="s">
        <v>1386</v>
      </c>
      <c r="L865">
        <v>22.8</v>
      </c>
      <c r="M865">
        <v>5</v>
      </c>
      <c r="N865">
        <v>22.8</v>
      </c>
      <c r="O865">
        <v>0</v>
      </c>
      <c r="P865">
        <v>1</v>
      </c>
      <c r="Q865">
        <v>1</v>
      </c>
      <c r="R865" t="s">
        <v>531</v>
      </c>
      <c r="S865" t="s">
        <v>531</v>
      </c>
      <c r="T865" t="s">
        <v>531</v>
      </c>
      <c r="U865" t="s">
        <v>531</v>
      </c>
      <c r="W865" s="429">
        <f t="shared" ref="W865:Z928" si="21">IFERROR(R865*1,0)</f>
        <v>0</v>
      </c>
      <c r="X865" s="429">
        <f t="shared" si="21"/>
        <v>0</v>
      </c>
      <c r="Y865" s="429">
        <f t="shared" si="21"/>
        <v>0</v>
      </c>
      <c r="Z865" s="429">
        <f t="shared" si="20"/>
        <v>0</v>
      </c>
      <c r="AA865" s="429" t="s">
        <v>1296</v>
      </c>
    </row>
    <row r="866" spans="1:27" x14ac:dyDescent="0.25">
      <c r="A866" t="s">
        <v>149</v>
      </c>
      <c r="B866" t="s">
        <v>1246</v>
      </c>
      <c r="C866" t="s">
        <v>1324</v>
      </c>
      <c r="D866" t="s">
        <v>1384</v>
      </c>
      <c r="E866" t="s">
        <v>1326</v>
      </c>
      <c r="F866" t="s">
        <v>1293</v>
      </c>
      <c r="G866" s="532">
        <v>35</v>
      </c>
      <c r="H866">
        <v>35015</v>
      </c>
      <c r="I866" t="s">
        <v>552</v>
      </c>
      <c r="J866" t="s">
        <v>1385</v>
      </c>
      <c r="K866" t="s">
        <v>1386</v>
      </c>
      <c r="L866">
        <v>22.8</v>
      </c>
      <c r="M866">
        <v>5</v>
      </c>
      <c r="N866">
        <v>22.8</v>
      </c>
      <c r="O866">
        <v>0</v>
      </c>
      <c r="P866">
        <v>1</v>
      </c>
      <c r="Q866">
        <v>1</v>
      </c>
      <c r="R866" t="s">
        <v>531</v>
      </c>
      <c r="S866" t="s">
        <v>531</v>
      </c>
      <c r="T866" t="s">
        <v>531</v>
      </c>
      <c r="U866" t="s">
        <v>531</v>
      </c>
      <c r="W866" s="429">
        <f t="shared" si="21"/>
        <v>0</v>
      </c>
      <c r="X866" s="429">
        <f t="shared" si="21"/>
        <v>0</v>
      </c>
      <c r="Y866" s="429">
        <f t="shared" si="21"/>
        <v>0</v>
      </c>
      <c r="Z866" s="429">
        <f t="shared" si="20"/>
        <v>0</v>
      </c>
      <c r="AA866" s="429" t="s">
        <v>1296</v>
      </c>
    </row>
    <row r="867" spans="1:27" x14ac:dyDescent="0.25">
      <c r="A867" t="s">
        <v>149</v>
      </c>
      <c r="B867" t="s">
        <v>1246</v>
      </c>
      <c r="C867" t="s">
        <v>1324</v>
      </c>
      <c r="D867" t="s">
        <v>1384</v>
      </c>
      <c r="E867" t="s">
        <v>1326</v>
      </c>
      <c r="F867" t="s">
        <v>1293</v>
      </c>
      <c r="G867" s="532">
        <v>35</v>
      </c>
      <c r="H867">
        <v>35015</v>
      </c>
      <c r="I867" t="s">
        <v>552</v>
      </c>
      <c r="J867" t="s">
        <v>1385</v>
      </c>
      <c r="K867" t="s">
        <v>1386</v>
      </c>
      <c r="L867">
        <v>0</v>
      </c>
      <c r="M867">
        <v>3.3</v>
      </c>
      <c r="N867">
        <v>0</v>
      </c>
      <c r="O867">
        <v>0</v>
      </c>
      <c r="P867">
        <v>0</v>
      </c>
      <c r="Q867">
        <v>0</v>
      </c>
      <c r="R867" t="s">
        <v>531</v>
      </c>
      <c r="S867" t="s">
        <v>531</v>
      </c>
      <c r="T867" t="s">
        <v>531</v>
      </c>
      <c r="U867" t="s">
        <v>531</v>
      </c>
      <c r="W867" s="429">
        <f t="shared" si="21"/>
        <v>0</v>
      </c>
      <c r="X867" s="429">
        <f t="shared" si="21"/>
        <v>0</v>
      </c>
      <c r="Y867" s="429">
        <f t="shared" si="21"/>
        <v>0</v>
      </c>
      <c r="Z867" s="429">
        <f t="shared" si="20"/>
        <v>0</v>
      </c>
      <c r="AA867" s="429" t="s">
        <v>1296</v>
      </c>
    </row>
    <row r="868" spans="1:27" x14ac:dyDescent="0.25">
      <c r="A868" t="s">
        <v>149</v>
      </c>
      <c r="B868" t="s">
        <v>1246</v>
      </c>
      <c r="C868" t="s">
        <v>1324</v>
      </c>
      <c r="D868" t="s">
        <v>1384</v>
      </c>
      <c r="E868" t="s">
        <v>1326</v>
      </c>
      <c r="F868" t="s">
        <v>1293</v>
      </c>
      <c r="G868" s="532">
        <v>35</v>
      </c>
      <c r="H868">
        <v>35015</v>
      </c>
      <c r="I868" t="s">
        <v>552</v>
      </c>
      <c r="J868" t="s">
        <v>1385</v>
      </c>
      <c r="K868" t="s">
        <v>1386</v>
      </c>
      <c r="L868">
        <v>0</v>
      </c>
      <c r="M868">
        <v>3.3</v>
      </c>
      <c r="N868">
        <v>0</v>
      </c>
      <c r="O868">
        <v>0</v>
      </c>
      <c r="P868">
        <v>0</v>
      </c>
      <c r="Q868">
        <v>0</v>
      </c>
      <c r="R868" t="s">
        <v>531</v>
      </c>
      <c r="S868" t="s">
        <v>531</v>
      </c>
      <c r="T868" t="s">
        <v>531</v>
      </c>
      <c r="U868" t="s">
        <v>531</v>
      </c>
      <c r="W868" s="429">
        <f t="shared" si="21"/>
        <v>0</v>
      </c>
      <c r="X868" s="429">
        <f t="shared" si="21"/>
        <v>0</v>
      </c>
      <c r="Y868" s="429">
        <f t="shared" si="21"/>
        <v>0</v>
      </c>
      <c r="Z868" s="429">
        <f t="shared" si="20"/>
        <v>0</v>
      </c>
      <c r="AA868" s="429" t="s">
        <v>1296</v>
      </c>
    </row>
    <row r="869" spans="1:27" x14ac:dyDescent="0.25">
      <c r="A869" t="s">
        <v>149</v>
      </c>
      <c r="B869" t="s">
        <v>1246</v>
      </c>
      <c r="C869" t="s">
        <v>1324</v>
      </c>
      <c r="D869" t="s">
        <v>1384</v>
      </c>
      <c r="E869" t="s">
        <v>1326</v>
      </c>
      <c r="F869" t="s">
        <v>1293</v>
      </c>
      <c r="G869" s="532">
        <v>35</v>
      </c>
      <c r="H869">
        <v>35015</v>
      </c>
      <c r="I869" t="s">
        <v>552</v>
      </c>
      <c r="J869" t="s">
        <v>1385</v>
      </c>
      <c r="K869" t="s">
        <v>1386</v>
      </c>
      <c r="L869">
        <v>0</v>
      </c>
      <c r="M869">
        <v>0.7</v>
      </c>
      <c r="N869">
        <v>0</v>
      </c>
      <c r="O869">
        <v>0</v>
      </c>
      <c r="P869">
        <v>0</v>
      </c>
      <c r="Q869">
        <v>0</v>
      </c>
      <c r="R869" t="s">
        <v>531</v>
      </c>
      <c r="S869" t="s">
        <v>531</v>
      </c>
      <c r="T869" t="s">
        <v>531</v>
      </c>
      <c r="U869" t="s">
        <v>531</v>
      </c>
      <c r="W869" s="429">
        <f t="shared" si="21"/>
        <v>0</v>
      </c>
      <c r="X869" s="429">
        <f t="shared" si="21"/>
        <v>0</v>
      </c>
      <c r="Y869" s="429">
        <f t="shared" si="21"/>
        <v>0</v>
      </c>
      <c r="Z869" s="429">
        <f t="shared" si="20"/>
        <v>0</v>
      </c>
      <c r="AA869" s="429" t="s">
        <v>1296</v>
      </c>
    </row>
    <row r="870" spans="1:27" x14ac:dyDescent="0.25">
      <c r="A870" t="s">
        <v>149</v>
      </c>
      <c r="B870" t="s">
        <v>1246</v>
      </c>
      <c r="C870" t="s">
        <v>1324</v>
      </c>
      <c r="D870" t="s">
        <v>1384</v>
      </c>
      <c r="E870" t="s">
        <v>1326</v>
      </c>
      <c r="F870" t="s">
        <v>1293</v>
      </c>
      <c r="G870" s="532">
        <v>35</v>
      </c>
      <c r="H870">
        <v>35015</v>
      </c>
      <c r="I870" t="s">
        <v>552</v>
      </c>
      <c r="J870" t="s">
        <v>1385</v>
      </c>
      <c r="K870" t="s">
        <v>1386</v>
      </c>
      <c r="L870">
        <v>0</v>
      </c>
      <c r="M870">
        <v>0</v>
      </c>
      <c r="N870">
        <v>0</v>
      </c>
      <c r="O870">
        <v>0</v>
      </c>
      <c r="P870">
        <v>0</v>
      </c>
      <c r="Q870">
        <v>0</v>
      </c>
      <c r="R870" t="s">
        <v>531</v>
      </c>
      <c r="S870" t="s">
        <v>531</v>
      </c>
      <c r="T870" t="s">
        <v>531</v>
      </c>
      <c r="U870" t="s">
        <v>531</v>
      </c>
      <c r="W870" s="429">
        <f t="shared" si="21"/>
        <v>0</v>
      </c>
      <c r="X870" s="429">
        <f t="shared" si="21"/>
        <v>0</v>
      </c>
      <c r="Y870" s="429">
        <f t="shared" si="21"/>
        <v>0</v>
      </c>
      <c r="Z870" s="429">
        <f t="shared" si="20"/>
        <v>0</v>
      </c>
      <c r="AA870" s="429" t="s">
        <v>1296</v>
      </c>
    </row>
    <row r="871" spans="1:27" x14ac:dyDescent="0.25">
      <c r="A871" t="s">
        <v>149</v>
      </c>
      <c r="B871" t="s">
        <v>1246</v>
      </c>
      <c r="C871" t="s">
        <v>1324</v>
      </c>
      <c r="D871" t="s">
        <v>1384</v>
      </c>
      <c r="E871" t="s">
        <v>1326</v>
      </c>
      <c r="F871" t="s">
        <v>1293</v>
      </c>
      <c r="G871" s="532">
        <v>35</v>
      </c>
      <c r="H871">
        <v>35015</v>
      </c>
      <c r="I871" t="s">
        <v>552</v>
      </c>
      <c r="J871" t="s">
        <v>1385</v>
      </c>
      <c r="K871" t="s">
        <v>1386</v>
      </c>
      <c r="L871">
        <v>0</v>
      </c>
      <c r="M871">
        <v>5</v>
      </c>
      <c r="N871">
        <v>22.8</v>
      </c>
      <c r="O871">
        <v>0</v>
      </c>
      <c r="P871">
        <v>0</v>
      </c>
      <c r="Q871">
        <v>0</v>
      </c>
      <c r="R871" t="s">
        <v>531</v>
      </c>
      <c r="S871" t="s">
        <v>531</v>
      </c>
      <c r="T871" t="s">
        <v>531</v>
      </c>
      <c r="U871" t="s">
        <v>531</v>
      </c>
      <c r="W871" s="429">
        <f t="shared" si="21"/>
        <v>0</v>
      </c>
      <c r="X871" s="429">
        <f t="shared" si="21"/>
        <v>0</v>
      </c>
      <c r="Y871" s="429">
        <f t="shared" si="21"/>
        <v>0</v>
      </c>
      <c r="Z871" s="429">
        <f t="shared" si="20"/>
        <v>0</v>
      </c>
      <c r="AA871" s="429" t="s">
        <v>1296</v>
      </c>
    </row>
    <row r="872" spans="1:27" x14ac:dyDescent="0.25">
      <c r="A872" t="s">
        <v>149</v>
      </c>
      <c r="B872" t="s">
        <v>1246</v>
      </c>
      <c r="C872" t="s">
        <v>1324</v>
      </c>
      <c r="D872" t="s">
        <v>1384</v>
      </c>
      <c r="E872" t="s">
        <v>1326</v>
      </c>
      <c r="F872" t="s">
        <v>1293</v>
      </c>
      <c r="G872" s="532">
        <v>35</v>
      </c>
      <c r="H872">
        <v>35015</v>
      </c>
      <c r="I872" t="s">
        <v>552</v>
      </c>
      <c r="J872" t="s">
        <v>1385</v>
      </c>
      <c r="K872" t="s">
        <v>1386</v>
      </c>
      <c r="L872">
        <v>0</v>
      </c>
      <c r="M872">
        <v>5</v>
      </c>
      <c r="N872">
        <v>22.8</v>
      </c>
      <c r="O872">
        <v>0</v>
      </c>
      <c r="P872">
        <v>0</v>
      </c>
      <c r="Q872">
        <v>0</v>
      </c>
      <c r="R872" t="s">
        <v>531</v>
      </c>
      <c r="S872" t="s">
        <v>531</v>
      </c>
      <c r="T872" t="s">
        <v>531</v>
      </c>
      <c r="U872" t="s">
        <v>531</v>
      </c>
      <c r="W872" s="429">
        <f t="shared" si="21"/>
        <v>0</v>
      </c>
      <c r="X872" s="429">
        <f t="shared" si="21"/>
        <v>0</v>
      </c>
      <c r="Y872" s="429">
        <f t="shared" si="21"/>
        <v>0</v>
      </c>
      <c r="Z872" s="429">
        <f t="shared" si="20"/>
        <v>0</v>
      </c>
      <c r="AA872" s="429" t="s">
        <v>1296</v>
      </c>
    </row>
    <row r="873" spans="1:27" x14ac:dyDescent="0.25">
      <c r="A873" t="s">
        <v>149</v>
      </c>
      <c r="B873" t="s">
        <v>1246</v>
      </c>
      <c r="C873" t="s">
        <v>1324</v>
      </c>
      <c r="D873" t="s">
        <v>1384</v>
      </c>
      <c r="E873" t="s">
        <v>1326</v>
      </c>
      <c r="F873" t="s">
        <v>1293</v>
      </c>
      <c r="G873" s="532">
        <v>35</v>
      </c>
      <c r="H873">
        <v>35015</v>
      </c>
      <c r="I873" t="s">
        <v>552</v>
      </c>
      <c r="J873" t="s">
        <v>1385</v>
      </c>
      <c r="K873" t="s">
        <v>1386</v>
      </c>
      <c r="L873">
        <v>0</v>
      </c>
      <c r="M873">
        <v>2.6</v>
      </c>
      <c r="N873">
        <v>0</v>
      </c>
      <c r="O873">
        <v>0</v>
      </c>
      <c r="P873">
        <v>0</v>
      </c>
      <c r="Q873">
        <v>0</v>
      </c>
      <c r="R873" t="s">
        <v>531</v>
      </c>
      <c r="S873" t="s">
        <v>531</v>
      </c>
      <c r="T873" t="s">
        <v>531</v>
      </c>
      <c r="U873" t="s">
        <v>531</v>
      </c>
      <c r="W873" s="429">
        <f t="shared" si="21"/>
        <v>0</v>
      </c>
      <c r="X873" s="429">
        <f t="shared" si="21"/>
        <v>0</v>
      </c>
      <c r="Y873" s="429">
        <f t="shared" si="21"/>
        <v>0</v>
      </c>
      <c r="Z873" s="429">
        <f t="shared" si="20"/>
        <v>0</v>
      </c>
      <c r="AA873" s="429" t="s">
        <v>1296</v>
      </c>
    </row>
    <row r="874" spans="1:27" x14ac:dyDescent="0.25">
      <c r="A874" t="s">
        <v>149</v>
      </c>
      <c r="B874" t="s">
        <v>1246</v>
      </c>
      <c r="C874" t="s">
        <v>1324</v>
      </c>
      <c r="D874" t="s">
        <v>1384</v>
      </c>
      <c r="E874" t="s">
        <v>1326</v>
      </c>
      <c r="F874" t="s">
        <v>1293</v>
      </c>
      <c r="G874" s="532">
        <v>35</v>
      </c>
      <c r="H874">
        <v>35015</v>
      </c>
      <c r="I874" t="s">
        <v>552</v>
      </c>
      <c r="J874" t="s">
        <v>1385</v>
      </c>
      <c r="K874" t="s">
        <v>1386</v>
      </c>
      <c r="L874">
        <v>0.3</v>
      </c>
      <c r="M874">
        <v>0</v>
      </c>
      <c r="N874">
        <v>0.5</v>
      </c>
      <c r="O874">
        <v>117.23</v>
      </c>
      <c r="P874">
        <v>0</v>
      </c>
      <c r="Q874">
        <v>0</v>
      </c>
      <c r="R874" t="s">
        <v>531</v>
      </c>
      <c r="S874" t="s">
        <v>531</v>
      </c>
      <c r="T874" t="s">
        <v>531</v>
      </c>
      <c r="U874" t="s">
        <v>531</v>
      </c>
      <c r="W874" s="429">
        <f t="shared" si="21"/>
        <v>0</v>
      </c>
      <c r="X874" s="429">
        <f t="shared" si="21"/>
        <v>0</v>
      </c>
      <c r="Y874" s="429">
        <f t="shared" si="21"/>
        <v>0</v>
      </c>
      <c r="Z874" s="429">
        <f t="shared" si="20"/>
        <v>0</v>
      </c>
      <c r="AA874" s="429" t="s">
        <v>1296</v>
      </c>
    </row>
    <row r="875" spans="1:27" x14ac:dyDescent="0.25">
      <c r="A875" t="s">
        <v>149</v>
      </c>
      <c r="B875" t="s">
        <v>1246</v>
      </c>
      <c r="C875" t="s">
        <v>1324</v>
      </c>
      <c r="D875" t="s">
        <v>1384</v>
      </c>
      <c r="E875" t="s">
        <v>1326</v>
      </c>
      <c r="F875" t="s">
        <v>1293</v>
      </c>
      <c r="G875" s="532">
        <v>35</v>
      </c>
      <c r="H875">
        <v>35015</v>
      </c>
      <c r="I875" t="s">
        <v>552</v>
      </c>
      <c r="J875" t="s">
        <v>1385</v>
      </c>
      <c r="K875" t="s">
        <v>1386</v>
      </c>
      <c r="L875">
        <v>10</v>
      </c>
      <c r="M875">
        <v>0</v>
      </c>
      <c r="N875">
        <v>0</v>
      </c>
      <c r="O875">
        <v>10</v>
      </c>
      <c r="P875">
        <v>0</v>
      </c>
      <c r="Q875">
        <v>0</v>
      </c>
      <c r="R875" t="s">
        <v>531</v>
      </c>
      <c r="S875" t="s">
        <v>531</v>
      </c>
      <c r="T875" t="s">
        <v>531</v>
      </c>
      <c r="U875" t="s">
        <v>531</v>
      </c>
      <c r="W875" s="429">
        <f t="shared" si="21"/>
        <v>0</v>
      </c>
      <c r="X875" s="429">
        <f t="shared" si="21"/>
        <v>0</v>
      </c>
      <c r="Y875" s="429">
        <f t="shared" si="21"/>
        <v>0</v>
      </c>
      <c r="Z875" s="429">
        <f t="shared" si="20"/>
        <v>0</v>
      </c>
      <c r="AA875" s="429" t="s">
        <v>1296</v>
      </c>
    </row>
    <row r="876" spans="1:27" x14ac:dyDescent="0.25">
      <c r="A876" t="s">
        <v>149</v>
      </c>
      <c r="B876" t="s">
        <v>1246</v>
      </c>
      <c r="C876" t="s">
        <v>1324</v>
      </c>
      <c r="D876" t="s">
        <v>1384</v>
      </c>
      <c r="E876" t="s">
        <v>1326</v>
      </c>
      <c r="F876" t="s">
        <v>1293</v>
      </c>
      <c r="G876" s="532">
        <v>35</v>
      </c>
      <c r="H876">
        <v>35015</v>
      </c>
      <c r="I876" t="s">
        <v>552</v>
      </c>
      <c r="J876" t="s">
        <v>1385</v>
      </c>
      <c r="K876" t="s">
        <v>1386</v>
      </c>
      <c r="L876">
        <v>19.399999999999999</v>
      </c>
      <c r="M876">
        <v>4.0999999999999996</v>
      </c>
      <c r="N876">
        <v>3.1</v>
      </c>
      <c r="O876">
        <v>0.7</v>
      </c>
      <c r="P876">
        <v>0</v>
      </c>
      <c r="Q876">
        <v>0</v>
      </c>
      <c r="R876" t="s">
        <v>531</v>
      </c>
      <c r="S876" t="s">
        <v>531</v>
      </c>
      <c r="T876" t="s">
        <v>531</v>
      </c>
      <c r="U876" t="s">
        <v>531</v>
      </c>
      <c r="W876" s="429">
        <f t="shared" si="21"/>
        <v>0</v>
      </c>
      <c r="X876" s="429">
        <f t="shared" si="21"/>
        <v>0</v>
      </c>
      <c r="Y876" s="429">
        <f t="shared" si="21"/>
        <v>0</v>
      </c>
      <c r="Z876" s="429">
        <f t="shared" si="20"/>
        <v>0</v>
      </c>
      <c r="AA876" s="429" t="s">
        <v>1296</v>
      </c>
    </row>
    <row r="877" spans="1:27" x14ac:dyDescent="0.25">
      <c r="A877" t="s">
        <v>149</v>
      </c>
      <c r="B877" t="s">
        <v>1246</v>
      </c>
      <c r="C877" t="s">
        <v>1324</v>
      </c>
      <c r="D877" t="s">
        <v>1384</v>
      </c>
      <c r="E877" t="s">
        <v>1326</v>
      </c>
      <c r="F877" t="s">
        <v>1293</v>
      </c>
      <c r="G877" s="532">
        <v>35</v>
      </c>
      <c r="H877">
        <v>35015</v>
      </c>
      <c r="I877" t="s">
        <v>552</v>
      </c>
      <c r="J877" t="s">
        <v>1385</v>
      </c>
      <c r="K877" t="s">
        <v>1386</v>
      </c>
      <c r="L877">
        <v>0.86</v>
      </c>
      <c r="M877">
        <v>0</v>
      </c>
      <c r="N877">
        <v>0</v>
      </c>
      <c r="O877">
        <v>0.14000000000000001</v>
      </c>
      <c r="P877">
        <v>7.0000000000000007E-2</v>
      </c>
      <c r="Q877">
        <v>7.0000000000000007E-2</v>
      </c>
      <c r="R877" t="s">
        <v>531</v>
      </c>
      <c r="S877" t="s">
        <v>531</v>
      </c>
      <c r="T877" t="s">
        <v>531</v>
      </c>
      <c r="U877" t="s">
        <v>531</v>
      </c>
      <c r="W877" s="429">
        <f t="shared" si="21"/>
        <v>0</v>
      </c>
      <c r="X877" s="429">
        <f t="shared" si="21"/>
        <v>0</v>
      </c>
      <c r="Y877" s="429">
        <f t="shared" si="21"/>
        <v>0</v>
      </c>
      <c r="Z877" s="429">
        <f t="shared" si="20"/>
        <v>0</v>
      </c>
      <c r="AA877" s="429" t="s">
        <v>1296</v>
      </c>
    </row>
    <row r="878" spans="1:27" x14ac:dyDescent="0.25">
      <c r="A878" t="s">
        <v>149</v>
      </c>
      <c r="B878" t="s">
        <v>1246</v>
      </c>
      <c r="C878" t="s">
        <v>1324</v>
      </c>
      <c r="D878" t="s">
        <v>1384</v>
      </c>
      <c r="E878" t="s">
        <v>1326</v>
      </c>
      <c r="F878" t="s">
        <v>1293</v>
      </c>
      <c r="G878" s="532">
        <v>35</v>
      </c>
      <c r="H878">
        <v>35015</v>
      </c>
      <c r="I878" t="s">
        <v>552</v>
      </c>
      <c r="J878" t="s">
        <v>1385</v>
      </c>
      <c r="K878" t="s">
        <v>1386</v>
      </c>
      <c r="L878">
        <v>0</v>
      </c>
      <c r="M878">
        <v>9.9</v>
      </c>
      <c r="N878">
        <v>0</v>
      </c>
      <c r="O878">
        <v>0</v>
      </c>
      <c r="P878">
        <v>0</v>
      </c>
      <c r="Q878">
        <v>0</v>
      </c>
      <c r="R878" t="s">
        <v>531</v>
      </c>
      <c r="S878" t="s">
        <v>531</v>
      </c>
      <c r="T878" t="s">
        <v>531</v>
      </c>
      <c r="U878" t="s">
        <v>531</v>
      </c>
      <c r="W878" s="429">
        <f t="shared" si="21"/>
        <v>0</v>
      </c>
      <c r="X878" s="429">
        <f t="shared" si="21"/>
        <v>0</v>
      </c>
      <c r="Y878" s="429">
        <f t="shared" si="21"/>
        <v>0</v>
      </c>
      <c r="Z878" s="429">
        <f t="shared" si="20"/>
        <v>0</v>
      </c>
      <c r="AA878" s="429" t="s">
        <v>1296</v>
      </c>
    </row>
    <row r="879" spans="1:27" x14ac:dyDescent="0.25">
      <c r="A879" t="s">
        <v>149</v>
      </c>
      <c r="B879" t="s">
        <v>1246</v>
      </c>
      <c r="C879" t="s">
        <v>1324</v>
      </c>
      <c r="D879" t="s">
        <v>1384</v>
      </c>
      <c r="E879" t="s">
        <v>1326</v>
      </c>
      <c r="F879" t="s">
        <v>1293</v>
      </c>
      <c r="G879" s="532">
        <v>35</v>
      </c>
      <c r="H879">
        <v>35015</v>
      </c>
      <c r="I879" t="s">
        <v>552</v>
      </c>
      <c r="J879" t="s">
        <v>1385</v>
      </c>
      <c r="K879" t="s">
        <v>1386</v>
      </c>
      <c r="L879">
        <v>0</v>
      </c>
      <c r="M879">
        <v>1.7</v>
      </c>
      <c r="N879">
        <v>0</v>
      </c>
      <c r="O879">
        <v>0</v>
      </c>
      <c r="P879">
        <v>0</v>
      </c>
      <c r="Q879">
        <v>0</v>
      </c>
      <c r="R879" t="s">
        <v>531</v>
      </c>
      <c r="S879" t="s">
        <v>531</v>
      </c>
      <c r="T879" t="s">
        <v>531</v>
      </c>
      <c r="U879" t="s">
        <v>531</v>
      </c>
      <c r="W879" s="429">
        <f t="shared" si="21"/>
        <v>0</v>
      </c>
      <c r="X879" s="429">
        <f t="shared" si="21"/>
        <v>0</v>
      </c>
      <c r="Y879" s="429">
        <f t="shared" si="21"/>
        <v>0</v>
      </c>
      <c r="Z879" s="429">
        <f t="shared" si="20"/>
        <v>0</v>
      </c>
      <c r="AA879" s="429" t="s">
        <v>1296</v>
      </c>
    </row>
    <row r="880" spans="1:27" x14ac:dyDescent="0.25">
      <c r="A880" t="s">
        <v>149</v>
      </c>
      <c r="B880" t="s">
        <v>1246</v>
      </c>
      <c r="C880" t="s">
        <v>1324</v>
      </c>
      <c r="D880" t="s">
        <v>1384</v>
      </c>
      <c r="E880" t="s">
        <v>1326</v>
      </c>
      <c r="F880" t="s">
        <v>1293</v>
      </c>
      <c r="G880" s="532">
        <v>35</v>
      </c>
      <c r="H880">
        <v>35015</v>
      </c>
      <c r="I880" t="s">
        <v>552</v>
      </c>
      <c r="J880" t="s">
        <v>1385</v>
      </c>
      <c r="K880" t="s">
        <v>1386</v>
      </c>
      <c r="L880">
        <v>19.399999999999999</v>
      </c>
      <c r="M880">
        <v>4.0999999999999996</v>
      </c>
      <c r="N880">
        <v>3.1</v>
      </c>
      <c r="O880">
        <v>0.7</v>
      </c>
      <c r="P880">
        <v>0</v>
      </c>
      <c r="Q880">
        <v>0</v>
      </c>
      <c r="R880" t="s">
        <v>531</v>
      </c>
      <c r="S880" t="s">
        <v>531</v>
      </c>
      <c r="T880" t="s">
        <v>531</v>
      </c>
      <c r="U880" t="s">
        <v>531</v>
      </c>
      <c r="W880" s="429">
        <f t="shared" si="21"/>
        <v>0</v>
      </c>
      <c r="X880" s="429">
        <f t="shared" si="21"/>
        <v>0</v>
      </c>
      <c r="Y880" s="429">
        <f t="shared" si="21"/>
        <v>0</v>
      </c>
      <c r="Z880" s="429">
        <f t="shared" si="20"/>
        <v>0</v>
      </c>
      <c r="AA880" s="429" t="s">
        <v>1296</v>
      </c>
    </row>
    <row r="881" spans="1:27" x14ac:dyDescent="0.25">
      <c r="A881" t="s">
        <v>149</v>
      </c>
      <c r="B881" t="s">
        <v>1246</v>
      </c>
      <c r="C881" t="s">
        <v>1324</v>
      </c>
      <c r="D881" t="s">
        <v>1384</v>
      </c>
      <c r="E881" t="s">
        <v>1326</v>
      </c>
      <c r="F881" t="s">
        <v>1293</v>
      </c>
      <c r="G881" s="532">
        <v>35</v>
      </c>
      <c r="H881">
        <v>35015</v>
      </c>
      <c r="I881" t="s">
        <v>552</v>
      </c>
      <c r="J881" t="s">
        <v>1385</v>
      </c>
      <c r="K881" t="s">
        <v>1386</v>
      </c>
      <c r="L881">
        <v>0.68</v>
      </c>
      <c r="M881">
        <v>0</v>
      </c>
      <c r="N881">
        <v>0</v>
      </c>
      <c r="O881">
        <v>0</v>
      </c>
      <c r="P881">
        <v>0</v>
      </c>
      <c r="Q881">
        <v>0</v>
      </c>
      <c r="R881" t="s">
        <v>531</v>
      </c>
      <c r="S881" t="s">
        <v>531</v>
      </c>
      <c r="T881" t="s">
        <v>531</v>
      </c>
      <c r="U881" t="s">
        <v>531</v>
      </c>
      <c r="W881" s="429">
        <f t="shared" si="21"/>
        <v>0</v>
      </c>
      <c r="X881" s="429">
        <f t="shared" si="21"/>
        <v>0</v>
      </c>
      <c r="Y881" s="429">
        <f t="shared" si="21"/>
        <v>0</v>
      </c>
      <c r="Z881" s="429">
        <f t="shared" si="20"/>
        <v>0</v>
      </c>
      <c r="AA881" s="429" t="s">
        <v>1296</v>
      </c>
    </row>
    <row r="882" spans="1:27" x14ac:dyDescent="0.25">
      <c r="A882" t="s">
        <v>149</v>
      </c>
      <c r="B882" t="s">
        <v>1246</v>
      </c>
      <c r="C882" t="s">
        <v>1324</v>
      </c>
      <c r="D882" t="s">
        <v>1384</v>
      </c>
      <c r="E882" t="s">
        <v>1326</v>
      </c>
      <c r="F882" t="s">
        <v>1293</v>
      </c>
      <c r="G882" s="532">
        <v>35</v>
      </c>
      <c r="H882">
        <v>35015</v>
      </c>
      <c r="I882" t="s">
        <v>552</v>
      </c>
      <c r="J882" t="s">
        <v>1385</v>
      </c>
      <c r="K882" t="s">
        <v>1386</v>
      </c>
      <c r="L882">
        <v>1.8</v>
      </c>
      <c r="M882">
        <v>45.9</v>
      </c>
      <c r="N882">
        <v>1.5</v>
      </c>
      <c r="O882">
        <v>0</v>
      </c>
      <c r="P882">
        <v>0</v>
      </c>
      <c r="Q882">
        <v>0</v>
      </c>
      <c r="R882" t="s">
        <v>531</v>
      </c>
      <c r="S882" t="s">
        <v>531</v>
      </c>
      <c r="T882" t="s">
        <v>531</v>
      </c>
      <c r="U882" t="s">
        <v>531</v>
      </c>
      <c r="W882" s="429">
        <f t="shared" si="21"/>
        <v>0</v>
      </c>
      <c r="X882" s="429">
        <f t="shared" si="21"/>
        <v>0</v>
      </c>
      <c r="Y882" s="429">
        <f t="shared" si="21"/>
        <v>0</v>
      </c>
      <c r="Z882" s="429">
        <f t="shared" si="20"/>
        <v>0</v>
      </c>
      <c r="AA882" s="429" t="s">
        <v>1296</v>
      </c>
    </row>
    <row r="883" spans="1:27" x14ac:dyDescent="0.25">
      <c r="A883" t="s">
        <v>149</v>
      </c>
      <c r="B883" t="s">
        <v>1246</v>
      </c>
      <c r="C883" t="s">
        <v>1324</v>
      </c>
      <c r="D883" t="s">
        <v>1384</v>
      </c>
      <c r="E883" t="s">
        <v>1326</v>
      </c>
      <c r="F883" t="s">
        <v>1293</v>
      </c>
      <c r="G883" s="532">
        <v>35</v>
      </c>
      <c r="H883">
        <v>35015</v>
      </c>
      <c r="I883" t="s">
        <v>552</v>
      </c>
      <c r="J883" t="s">
        <v>1385</v>
      </c>
      <c r="K883" t="s">
        <v>1386</v>
      </c>
      <c r="L883">
        <v>13.3</v>
      </c>
      <c r="M883">
        <v>5.2</v>
      </c>
      <c r="N883">
        <v>3.7</v>
      </c>
      <c r="O883">
        <v>0.7</v>
      </c>
      <c r="P883">
        <v>0</v>
      </c>
      <c r="Q883">
        <v>0</v>
      </c>
      <c r="R883" t="s">
        <v>531</v>
      </c>
      <c r="S883" t="s">
        <v>531</v>
      </c>
      <c r="T883" t="s">
        <v>531</v>
      </c>
      <c r="U883" t="s">
        <v>531</v>
      </c>
      <c r="W883" s="429">
        <f t="shared" si="21"/>
        <v>0</v>
      </c>
      <c r="X883" s="429">
        <f t="shared" si="21"/>
        <v>0</v>
      </c>
      <c r="Y883" s="429">
        <f t="shared" si="21"/>
        <v>0</v>
      </c>
      <c r="Z883" s="429">
        <f t="shared" si="20"/>
        <v>0</v>
      </c>
      <c r="AA883" s="429" t="s">
        <v>1296</v>
      </c>
    </row>
    <row r="884" spans="1:27" x14ac:dyDescent="0.25">
      <c r="A884" t="s">
        <v>149</v>
      </c>
      <c r="B884" t="s">
        <v>1246</v>
      </c>
      <c r="C884" t="s">
        <v>1324</v>
      </c>
      <c r="D884" t="s">
        <v>1384</v>
      </c>
      <c r="E884" t="s">
        <v>1326</v>
      </c>
      <c r="F884" t="s">
        <v>1293</v>
      </c>
      <c r="G884" s="532">
        <v>35</v>
      </c>
      <c r="H884">
        <v>35015</v>
      </c>
      <c r="I884" t="s">
        <v>552</v>
      </c>
      <c r="J884" t="s">
        <v>1385</v>
      </c>
      <c r="K884" t="s">
        <v>1386</v>
      </c>
      <c r="L884">
        <v>13.3</v>
      </c>
      <c r="M884">
        <v>5.2</v>
      </c>
      <c r="N884">
        <v>3.7</v>
      </c>
      <c r="O884">
        <v>0.7</v>
      </c>
      <c r="P884">
        <v>0</v>
      </c>
      <c r="Q884">
        <v>0</v>
      </c>
      <c r="R884" t="s">
        <v>531</v>
      </c>
      <c r="S884" t="s">
        <v>531</v>
      </c>
      <c r="T884" t="s">
        <v>531</v>
      </c>
      <c r="U884" t="s">
        <v>531</v>
      </c>
      <c r="W884" s="429">
        <f t="shared" si="21"/>
        <v>0</v>
      </c>
      <c r="X884" s="429">
        <f t="shared" si="21"/>
        <v>0</v>
      </c>
      <c r="Y884" s="429">
        <f t="shared" si="21"/>
        <v>0</v>
      </c>
      <c r="Z884" s="429">
        <f t="shared" si="20"/>
        <v>0</v>
      </c>
      <c r="AA884" s="429" t="s">
        <v>1296</v>
      </c>
    </row>
    <row r="885" spans="1:27" x14ac:dyDescent="0.25">
      <c r="A885" t="s">
        <v>149</v>
      </c>
      <c r="B885" t="s">
        <v>1246</v>
      </c>
      <c r="C885" t="s">
        <v>1324</v>
      </c>
      <c r="D885" t="s">
        <v>1384</v>
      </c>
      <c r="E885" t="s">
        <v>1326</v>
      </c>
      <c r="F885" t="s">
        <v>1293</v>
      </c>
      <c r="G885" s="532">
        <v>35</v>
      </c>
      <c r="H885">
        <v>35015</v>
      </c>
      <c r="I885" t="s">
        <v>552</v>
      </c>
      <c r="J885" t="s">
        <v>1385</v>
      </c>
      <c r="K885" t="s">
        <v>1386</v>
      </c>
      <c r="L885">
        <v>19.399999999999999</v>
      </c>
      <c r="M885">
        <v>8.3000000000000007</v>
      </c>
      <c r="N885">
        <v>30.7</v>
      </c>
      <c r="O885">
        <v>0</v>
      </c>
      <c r="P885">
        <v>0</v>
      </c>
      <c r="Q885">
        <v>0</v>
      </c>
      <c r="R885" t="s">
        <v>531</v>
      </c>
      <c r="S885" t="s">
        <v>531</v>
      </c>
      <c r="T885" t="s">
        <v>531</v>
      </c>
      <c r="U885" t="s">
        <v>531</v>
      </c>
      <c r="W885" s="429">
        <f t="shared" si="21"/>
        <v>0</v>
      </c>
      <c r="X885" s="429">
        <f t="shared" si="21"/>
        <v>0</v>
      </c>
      <c r="Y885" s="429">
        <f t="shared" si="21"/>
        <v>0</v>
      </c>
      <c r="Z885" s="429">
        <f t="shared" si="20"/>
        <v>0</v>
      </c>
      <c r="AA885" s="429" t="s">
        <v>1296</v>
      </c>
    </row>
    <row r="886" spans="1:27" x14ac:dyDescent="0.25">
      <c r="A886" t="s">
        <v>149</v>
      </c>
      <c r="B886" t="s">
        <v>1246</v>
      </c>
      <c r="C886" t="s">
        <v>1324</v>
      </c>
      <c r="D886" t="s">
        <v>1384</v>
      </c>
      <c r="E886" t="s">
        <v>1326</v>
      </c>
      <c r="F886" t="s">
        <v>1293</v>
      </c>
      <c r="G886" s="532">
        <v>35</v>
      </c>
      <c r="H886">
        <v>35015</v>
      </c>
      <c r="I886" t="s">
        <v>552</v>
      </c>
      <c r="J886" t="s">
        <v>1385</v>
      </c>
      <c r="K886" t="s">
        <v>1386</v>
      </c>
      <c r="L886">
        <v>19.399999999999999</v>
      </c>
      <c r="M886">
        <v>8.3000000000000007</v>
      </c>
      <c r="N886">
        <v>30.7</v>
      </c>
      <c r="O886">
        <v>0</v>
      </c>
      <c r="P886">
        <v>0</v>
      </c>
      <c r="Q886">
        <v>0</v>
      </c>
      <c r="R886" t="s">
        <v>531</v>
      </c>
      <c r="S886" t="s">
        <v>531</v>
      </c>
      <c r="T886" t="s">
        <v>531</v>
      </c>
      <c r="U886" t="s">
        <v>531</v>
      </c>
      <c r="W886" s="429">
        <f t="shared" si="21"/>
        <v>0</v>
      </c>
      <c r="X886" s="429">
        <f t="shared" si="21"/>
        <v>0</v>
      </c>
      <c r="Y886" s="429">
        <f t="shared" si="21"/>
        <v>0</v>
      </c>
      <c r="Z886" s="429">
        <f t="shared" si="20"/>
        <v>0</v>
      </c>
      <c r="AA886" s="429" t="s">
        <v>1296</v>
      </c>
    </row>
    <row r="887" spans="1:27" x14ac:dyDescent="0.25">
      <c r="A887" t="s">
        <v>149</v>
      </c>
      <c r="B887" t="s">
        <v>1246</v>
      </c>
      <c r="C887" t="s">
        <v>1324</v>
      </c>
      <c r="D887" t="s">
        <v>1384</v>
      </c>
      <c r="E887" t="s">
        <v>1326</v>
      </c>
      <c r="F887" t="s">
        <v>1293</v>
      </c>
      <c r="G887" s="532">
        <v>35</v>
      </c>
      <c r="H887">
        <v>35015</v>
      </c>
      <c r="I887" t="s">
        <v>552</v>
      </c>
      <c r="J887" t="s">
        <v>1385</v>
      </c>
      <c r="K887" t="s">
        <v>1386</v>
      </c>
      <c r="L887">
        <v>4.4000000000000004</v>
      </c>
      <c r="M887">
        <v>1.9</v>
      </c>
      <c r="N887">
        <v>7</v>
      </c>
      <c r="O887">
        <v>0</v>
      </c>
      <c r="P887">
        <v>0</v>
      </c>
      <c r="Q887">
        <v>0</v>
      </c>
      <c r="R887" t="s">
        <v>531</v>
      </c>
      <c r="S887" t="s">
        <v>531</v>
      </c>
      <c r="T887" t="s">
        <v>531</v>
      </c>
      <c r="U887" t="s">
        <v>531</v>
      </c>
      <c r="W887" s="429">
        <f t="shared" si="21"/>
        <v>0</v>
      </c>
      <c r="X887" s="429">
        <f t="shared" si="21"/>
        <v>0</v>
      </c>
      <c r="Y887" s="429">
        <f t="shared" si="21"/>
        <v>0</v>
      </c>
      <c r="Z887" s="429">
        <f t="shared" si="20"/>
        <v>0</v>
      </c>
      <c r="AA887" s="429" t="s">
        <v>1296</v>
      </c>
    </row>
    <row r="888" spans="1:27" x14ac:dyDescent="0.25">
      <c r="A888" t="s">
        <v>149</v>
      </c>
      <c r="B888" t="s">
        <v>1246</v>
      </c>
      <c r="C888" t="s">
        <v>1324</v>
      </c>
      <c r="D888" t="s">
        <v>1384</v>
      </c>
      <c r="E888" t="s">
        <v>1326</v>
      </c>
      <c r="F888" t="s">
        <v>1293</v>
      </c>
      <c r="G888" s="532">
        <v>35</v>
      </c>
      <c r="H888">
        <v>35015</v>
      </c>
      <c r="I888" t="s">
        <v>552</v>
      </c>
      <c r="J888" t="s">
        <v>1385</v>
      </c>
      <c r="K888" t="s">
        <v>1386</v>
      </c>
      <c r="L888">
        <v>0</v>
      </c>
      <c r="M888">
        <v>0</v>
      </c>
      <c r="N888">
        <v>0</v>
      </c>
      <c r="O888">
        <v>0</v>
      </c>
      <c r="P888">
        <v>0</v>
      </c>
      <c r="Q888">
        <v>0</v>
      </c>
      <c r="R888" t="s">
        <v>531</v>
      </c>
      <c r="S888" t="s">
        <v>531</v>
      </c>
      <c r="T888" t="s">
        <v>531</v>
      </c>
      <c r="U888" t="s">
        <v>531</v>
      </c>
      <c r="W888" s="429">
        <f t="shared" si="21"/>
        <v>0</v>
      </c>
      <c r="X888" s="429">
        <f t="shared" si="21"/>
        <v>0</v>
      </c>
      <c r="Y888" s="429">
        <f t="shared" si="21"/>
        <v>0</v>
      </c>
      <c r="Z888" s="429">
        <f t="shared" si="20"/>
        <v>0</v>
      </c>
      <c r="AA888" s="429" t="s">
        <v>1296</v>
      </c>
    </row>
    <row r="889" spans="1:27" x14ac:dyDescent="0.25">
      <c r="A889" t="s">
        <v>149</v>
      </c>
      <c r="B889" t="s">
        <v>1246</v>
      </c>
      <c r="C889" t="s">
        <v>1324</v>
      </c>
      <c r="D889" t="s">
        <v>1384</v>
      </c>
      <c r="E889" t="s">
        <v>1326</v>
      </c>
      <c r="F889" t="s">
        <v>1293</v>
      </c>
      <c r="G889" s="532">
        <v>35</v>
      </c>
      <c r="H889">
        <v>35015</v>
      </c>
      <c r="I889" t="s">
        <v>552</v>
      </c>
      <c r="J889" t="s">
        <v>1385</v>
      </c>
      <c r="K889" t="s">
        <v>1386</v>
      </c>
      <c r="L889">
        <v>23.9</v>
      </c>
      <c r="M889">
        <v>50.1</v>
      </c>
      <c r="N889">
        <v>37.700000000000003</v>
      </c>
      <c r="O889">
        <v>63.9</v>
      </c>
      <c r="P889">
        <v>0</v>
      </c>
      <c r="Q889">
        <v>0</v>
      </c>
      <c r="R889" t="s">
        <v>531</v>
      </c>
      <c r="S889" t="s">
        <v>531</v>
      </c>
      <c r="T889" t="s">
        <v>531</v>
      </c>
      <c r="U889" t="s">
        <v>531</v>
      </c>
      <c r="W889" s="429">
        <f t="shared" si="21"/>
        <v>0</v>
      </c>
      <c r="X889" s="429">
        <f t="shared" si="21"/>
        <v>0</v>
      </c>
      <c r="Y889" s="429">
        <f t="shared" si="21"/>
        <v>0</v>
      </c>
      <c r="Z889" s="429">
        <f t="shared" si="20"/>
        <v>0</v>
      </c>
      <c r="AA889" s="429" t="s">
        <v>1296</v>
      </c>
    </row>
    <row r="890" spans="1:27" x14ac:dyDescent="0.25">
      <c r="A890" t="s">
        <v>149</v>
      </c>
      <c r="B890" t="s">
        <v>1246</v>
      </c>
      <c r="C890" t="s">
        <v>1324</v>
      </c>
      <c r="D890" t="s">
        <v>1384</v>
      </c>
      <c r="E890" t="s">
        <v>1326</v>
      </c>
      <c r="F890" t="s">
        <v>1293</v>
      </c>
      <c r="G890" s="532">
        <v>35</v>
      </c>
      <c r="H890">
        <v>35015</v>
      </c>
      <c r="I890" t="s">
        <v>552</v>
      </c>
      <c r="J890" t="s">
        <v>1385</v>
      </c>
      <c r="K890" t="s">
        <v>1386</v>
      </c>
      <c r="L890">
        <v>0</v>
      </c>
      <c r="M890">
        <v>0</v>
      </c>
      <c r="N890">
        <v>0</v>
      </c>
      <c r="O890">
        <v>0</v>
      </c>
      <c r="P890">
        <v>0</v>
      </c>
      <c r="Q890">
        <v>0</v>
      </c>
      <c r="R890" t="s">
        <v>531</v>
      </c>
      <c r="S890" t="s">
        <v>531</v>
      </c>
      <c r="T890" t="s">
        <v>531</v>
      </c>
      <c r="U890" t="s">
        <v>531</v>
      </c>
      <c r="W890" s="429">
        <f t="shared" si="21"/>
        <v>0</v>
      </c>
      <c r="X890" s="429">
        <f t="shared" si="21"/>
        <v>0</v>
      </c>
      <c r="Y890" s="429">
        <f t="shared" si="21"/>
        <v>0</v>
      </c>
      <c r="Z890" s="429">
        <f t="shared" si="20"/>
        <v>0</v>
      </c>
      <c r="AA890" s="429" t="s">
        <v>1296</v>
      </c>
    </row>
    <row r="891" spans="1:27" x14ac:dyDescent="0.25">
      <c r="A891" t="s">
        <v>149</v>
      </c>
      <c r="B891" t="s">
        <v>1246</v>
      </c>
      <c r="C891" t="s">
        <v>1324</v>
      </c>
      <c r="D891" t="s">
        <v>1384</v>
      </c>
      <c r="E891" t="s">
        <v>1326</v>
      </c>
      <c r="F891" t="s">
        <v>1293</v>
      </c>
      <c r="G891" s="532">
        <v>35</v>
      </c>
      <c r="H891">
        <v>35015</v>
      </c>
      <c r="I891" t="s">
        <v>552</v>
      </c>
      <c r="J891" t="s">
        <v>1385</v>
      </c>
      <c r="K891" t="s">
        <v>1386</v>
      </c>
      <c r="L891">
        <v>0.17</v>
      </c>
      <c r="M891">
        <v>0.01</v>
      </c>
      <c r="N891">
        <v>0.14000000000000001</v>
      </c>
      <c r="O891">
        <v>0</v>
      </c>
      <c r="P891">
        <v>0.01</v>
      </c>
      <c r="Q891">
        <v>0.01</v>
      </c>
      <c r="R891" t="s">
        <v>531</v>
      </c>
      <c r="S891" t="s">
        <v>531</v>
      </c>
      <c r="T891" t="s">
        <v>531</v>
      </c>
      <c r="U891" t="s">
        <v>531</v>
      </c>
      <c r="W891" s="429">
        <f t="shared" si="21"/>
        <v>0</v>
      </c>
      <c r="X891" s="429">
        <f t="shared" si="21"/>
        <v>0</v>
      </c>
      <c r="Y891" s="429">
        <f t="shared" si="21"/>
        <v>0</v>
      </c>
      <c r="Z891" s="429">
        <f t="shared" si="20"/>
        <v>0</v>
      </c>
      <c r="AA891" s="429" t="s">
        <v>1296</v>
      </c>
    </row>
    <row r="892" spans="1:27" x14ac:dyDescent="0.25">
      <c r="A892" t="s">
        <v>149</v>
      </c>
      <c r="B892" t="s">
        <v>1246</v>
      </c>
      <c r="C892" t="s">
        <v>1324</v>
      </c>
      <c r="D892" t="s">
        <v>1384</v>
      </c>
      <c r="E892" t="s">
        <v>1326</v>
      </c>
      <c r="F892" t="s">
        <v>1293</v>
      </c>
      <c r="G892" s="532">
        <v>35</v>
      </c>
      <c r="H892">
        <v>35015</v>
      </c>
      <c r="I892" t="s">
        <v>552</v>
      </c>
      <c r="J892" t="s">
        <v>1385</v>
      </c>
      <c r="K892" t="s">
        <v>1386</v>
      </c>
      <c r="L892">
        <v>0</v>
      </c>
      <c r="M892">
        <v>33.71</v>
      </c>
      <c r="N892">
        <v>0</v>
      </c>
      <c r="O892">
        <v>0</v>
      </c>
      <c r="P892">
        <v>0</v>
      </c>
      <c r="Q892">
        <v>0</v>
      </c>
      <c r="R892" t="s">
        <v>531</v>
      </c>
      <c r="S892" t="s">
        <v>531</v>
      </c>
      <c r="T892" t="s">
        <v>531</v>
      </c>
      <c r="U892" t="s">
        <v>531</v>
      </c>
      <c r="W892" s="429">
        <f t="shared" si="21"/>
        <v>0</v>
      </c>
      <c r="X892" s="429">
        <f t="shared" si="21"/>
        <v>0</v>
      </c>
      <c r="Y892" s="429">
        <f t="shared" si="21"/>
        <v>0</v>
      </c>
      <c r="Z892" s="429">
        <f t="shared" si="20"/>
        <v>0</v>
      </c>
      <c r="AA892" s="429" t="s">
        <v>1296</v>
      </c>
    </row>
    <row r="893" spans="1:27" x14ac:dyDescent="0.25">
      <c r="A893" t="s">
        <v>149</v>
      </c>
      <c r="B893" t="s">
        <v>1246</v>
      </c>
      <c r="C893" t="s">
        <v>1324</v>
      </c>
      <c r="D893" t="s">
        <v>1384</v>
      </c>
      <c r="E893" t="s">
        <v>1326</v>
      </c>
      <c r="F893" t="s">
        <v>1293</v>
      </c>
      <c r="G893" s="532">
        <v>35</v>
      </c>
      <c r="H893">
        <v>35015</v>
      </c>
      <c r="I893" t="s">
        <v>552</v>
      </c>
      <c r="J893" t="s">
        <v>1385</v>
      </c>
      <c r="K893" t="s">
        <v>1386</v>
      </c>
      <c r="L893">
        <v>0</v>
      </c>
      <c r="M893">
        <v>0.18</v>
      </c>
      <c r="N893">
        <v>0</v>
      </c>
      <c r="O893">
        <v>0</v>
      </c>
      <c r="P893">
        <v>0</v>
      </c>
      <c r="Q893">
        <v>0</v>
      </c>
      <c r="R893" t="s">
        <v>531</v>
      </c>
      <c r="S893" t="s">
        <v>531</v>
      </c>
      <c r="T893" t="s">
        <v>531</v>
      </c>
      <c r="U893" t="s">
        <v>531</v>
      </c>
      <c r="W893" s="429">
        <f t="shared" si="21"/>
        <v>0</v>
      </c>
      <c r="X893" s="429">
        <f t="shared" si="21"/>
        <v>0</v>
      </c>
      <c r="Y893" s="429">
        <f t="shared" si="21"/>
        <v>0</v>
      </c>
      <c r="Z893" s="429">
        <f t="shared" si="20"/>
        <v>0</v>
      </c>
      <c r="AA893" s="429" t="s">
        <v>1296</v>
      </c>
    </row>
    <row r="894" spans="1:27" x14ac:dyDescent="0.25">
      <c r="A894" t="s">
        <v>149</v>
      </c>
      <c r="B894" t="s">
        <v>1246</v>
      </c>
      <c r="C894" t="s">
        <v>1324</v>
      </c>
      <c r="D894" t="s">
        <v>1384</v>
      </c>
      <c r="E894" t="s">
        <v>1326</v>
      </c>
      <c r="F894" t="s">
        <v>1293</v>
      </c>
      <c r="G894" s="532">
        <v>35</v>
      </c>
      <c r="H894">
        <v>35015</v>
      </c>
      <c r="I894" t="s">
        <v>552</v>
      </c>
      <c r="J894" t="s">
        <v>1385</v>
      </c>
      <c r="K894" t="s">
        <v>1386</v>
      </c>
      <c r="L894">
        <v>0</v>
      </c>
      <c r="M894">
        <v>2.94</v>
      </c>
      <c r="N894">
        <v>0</v>
      </c>
      <c r="O894">
        <v>0</v>
      </c>
      <c r="P894">
        <v>0</v>
      </c>
      <c r="Q894">
        <v>0</v>
      </c>
      <c r="R894" t="s">
        <v>531</v>
      </c>
      <c r="S894" t="s">
        <v>531</v>
      </c>
      <c r="T894" t="s">
        <v>531</v>
      </c>
      <c r="U894" t="s">
        <v>531</v>
      </c>
      <c r="W894" s="429">
        <f t="shared" si="21"/>
        <v>0</v>
      </c>
      <c r="X894" s="429">
        <f t="shared" si="21"/>
        <v>0</v>
      </c>
      <c r="Y894" s="429">
        <f t="shared" si="21"/>
        <v>0</v>
      </c>
      <c r="Z894" s="429">
        <f t="shared" si="20"/>
        <v>0</v>
      </c>
      <c r="AA894" s="429" t="s">
        <v>1296</v>
      </c>
    </row>
    <row r="895" spans="1:27" x14ac:dyDescent="0.25">
      <c r="A895" t="s">
        <v>149</v>
      </c>
      <c r="B895" t="s">
        <v>1246</v>
      </c>
      <c r="C895" t="s">
        <v>1324</v>
      </c>
      <c r="D895" t="s">
        <v>1384</v>
      </c>
      <c r="E895" t="s">
        <v>1326</v>
      </c>
      <c r="F895" t="s">
        <v>1293</v>
      </c>
      <c r="G895" s="532">
        <v>35</v>
      </c>
      <c r="H895">
        <v>35015</v>
      </c>
      <c r="I895" t="s">
        <v>552</v>
      </c>
      <c r="J895" t="s">
        <v>1385</v>
      </c>
      <c r="K895" t="s">
        <v>1386</v>
      </c>
      <c r="L895">
        <v>0</v>
      </c>
      <c r="M895">
        <v>1.21</v>
      </c>
      <c r="N895">
        <v>0</v>
      </c>
      <c r="O895">
        <v>0</v>
      </c>
      <c r="P895">
        <v>0</v>
      </c>
      <c r="Q895">
        <v>0</v>
      </c>
      <c r="R895" t="s">
        <v>531</v>
      </c>
      <c r="S895" t="s">
        <v>531</v>
      </c>
      <c r="T895" t="s">
        <v>531</v>
      </c>
      <c r="U895" t="s">
        <v>531</v>
      </c>
      <c r="W895" s="429">
        <f t="shared" si="21"/>
        <v>0</v>
      </c>
      <c r="X895" s="429">
        <f t="shared" si="21"/>
        <v>0</v>
      </c>
      <c r="Y895" s="429">
        <f t="shared" si="21"/>
        <v>0</v>
      </c>
      <c r="Z895" s="429">
        <f t="shared" si="20"/>
        <v>0</v>
      </c>
      <c r="AA895" s="429" t="s">
        <v>1296</v>
      </c>
    </row>
    <row r="896" spans="1:27" x14ac:dyDescent="0.25">
      <c r="A896" t="s">
        <v>149</v>
      </c>
      <c r="B896" t="s">
        <v>1246</v>
      </c>
      <c r="C896" t="s">
        <v>1324</v>
      </c>
      <c r="D896" t="s">
        <v>1384</v>
      </c>
      <c r="E896" t="s">
        <v>1326</v>
      </c>
      <c r="F896" t="s">
        <v>1293</v>
      </c>
      <c r="G896" s="532">
        <v>35</v>
      </c>
      <c r="H896">
        <v>35025</v>
      </c>
      <c r="I896" t="s">
        <v>563</v>
      </c>
      <c r="J896" t="s">
        <v>1385</v>
      </c>
      <c r="K896" t="s">
        <v>1386</v>
      </c>
      <c r="L896">
        <v>0</v>
      </c>
      <c r="M896">
        <v>4.34</v>
      </c>
      <c r="N896">
        <v>0</v>
      </c>
      <c r="O896">
        <v>0</v>
      </c>
      <c r="P896">
        <v>0</v>
      </c>
      <c r="Q896">
        <v>0</v>
      </c>
      <c r="R896" t="s">
        <v>531</v>
      </c>
      <c r="S896" t="s">
        <v>531</v>
      </c>
      <c r="T896" t="s">
        <v>531</v>
      </c>
      <c r="U896" t="s">
        <v>531</v>
      </c>
      <c r="W896" s="429">
        <f t="shared" si="21"/>
        <v>0</v>
      </c>
      <c r="X896" s="429">
        <f t="shared" si="21"/>
        <v>0</v>
      </c>
      <c r="Y896" s="429">
        <f t="shared" si="21"/>
        <v>0</v>
      </c>
      <c r="Z896" s="429">
        <f t="shared" si="20"/>
        <v>0</v>
      </c>
      <c r="AA896" s="429" t="s">
        <v>1296</v>
      </c>
    </row>
    <row r="897" spans="1:27" x14ac:dyDescent="0.25">
      <c r="A897" t="s">
        <v>149</v>
      </c>
      <c r="B897" t="s">
        <v>1246</v>
      </c>
      <c r="C897" t="s">
        <v>1324</v>
      </c>
      <c r="D897" t="s">
        <v>1384</v>
      </c>
      <c r="E897" t="s">
        <v>1326</v>
      </c>
      <c r="F897" t="s">
        <v>1293</v>
      </c>
      <c r="G897" s="532">
        <v>35</v>
      </c>
      <c r="H897">
        <v>35025</v>
      </c>
      <c r="I897" t="s">
        <v>563</v>
      </c>
      <c r="J897" t="s">
        <v>1385</v>
      </c>
      <c r="K897" t="s">
        <v>1386</v>
      </c>
      <c r="L897">
        <v>0</v>
      </c>
      <c r="M897">
        <v>4.34</v>
      </c>
      <c r="N897">
        <v>0</v>
      </c>
      <c r="O897">
        <v>0</v>
      </c>
      <c r="P897">
        <v>0</v>
      </c>
      <c r="Q897">
        <v>0</v>
      </c>
      <c r="R897" t="s">
        <v>531</v>
      </c>
      <c r="S897" t="s">
        <v>531</v>
      </c>
      <c r="T897" t="s">
        <v>531</v>
      </c>
      <c r="U897" t="s">
        <v>531</v>
      </c>
      <c r="W897" s="429">
        <f t="shared" si="21"/>
        <v>0</v>
      </c>
      <c r="X897" s="429">
        <f t="shared" si="21"/>
        <v>0</v>
      </c>
      <c r="Y897" s="429">
        <f t="shared" si="21"/>
        <v>0</v>
      </c>
      <c r="Z897" s="429">
        <f t="shared" si="20"/>
        <v>0</v>
      </c>
      <c r="AA897" s="429" t="s">
        <v>1296</v>
      </c>
    </row>
    <row r="898" spans="1:27" x14ac:dyDescent="0.25">
      <c r="A898" t="s">
        <v>149</v>
      </c>
      <c r="B898" t="s">
        <v>1246</v>
      </c>
      <c r="C898" t="s">
        <v>1324</v>
      </c>
      <c r="D898" t="s">
        <v>1384</v>
      </c>
      <c r="E898" t="s">
        <v>1326</v>
      </c>
      <c r="F898" t="s">
        <v>1293</v>
      </c>
      <c r="G898" s="532">
        <v>35</v>
      </c>
      <c r="H898">
        <v>35025</v>
      </c>
      <c r="I898" t="s">
        <v>563</v>
      </c>
      <c r="J898" t="s">
        <v>1385</v>
      </c>
      <c r="K898" t="s">
        <v>1386</v>
      </c>
      <c r="L898">
        <v>0.21</v>
      </c>
      <c r="M898">
        <v>0.01</v>
      </c>
      <c r="N898">
        <v>0.18</v>
      </c>
      <c r="O898">
        <v>0.81</v>
      </c>
      <c r="P898">
        <v>0.02</v>
      </c>
      <c r="Q898">
        <v>0.02</v>
      </c>
      <c r="R898" t="s">
        <v>531</v>
      </c>
      <c r="S898" t="s">
        <v>531</v>
      </c>
      <c r="T898" t="s">
        <v>531</v>
      </c>
      <c r="U898" t="s">
        <v>531</v>
      </c>
      <c r="W898" s="429">
        <f t="shared" si="21"/>
        <v>0</v>
      </c>
      <c r="X898" s="429">
        <f t="shared" si="21"/>
        <v>0</v>
      </c>
      <c r="Y898" s="429">
        <f t="shared" si="21"/>
        <v>0</v>
      </c>
      <c r="Z898" s="429">
        <f t="shared" si="20"/>
        <v>0</v>
      </c>
      <c r="AA898" s="429" t="s">
        <v>1296</v>
      </c>
    </row>
    <row r="899" spans="1:27" x14ac:dyDescent="0.25">
      <c r="A899" t="s">
        <v>149</v>
      </c>
      <c r="B899" t="s">
        <v>1246</v>
      </c>
      <c r="C899" t="s">
        <v>1324</v>
      </c>
      <c r="D899" t="s">
        <v>1384</v>
      </c>
      <c r="E899" t="s">
        <v>1326</v>
      </c>
      <c r="F899" t="s">
        <v>1293</v>
      </c>
      <c r="G899" s="532">
        <v>35</v>
      </c>
      <c r="H899">
        <v>35025</v>
      </c>
      <c r="I899" t="s">
        <v>563</v>
      </c>
      <c r="J899" t="s">
        <v>1385</v>
      </c>
      <c r="K899" t="s">
        <v>1386</v>
      </c>
      <c r="L899">
        <v>0</v>
      </c>
      <c r="M899">
        <v>0.52</v>
      </c>
      <c r="N899">
        <v>0</v>
      </c>
      <c r="O899">
        <v>0</v>
      </c>
      <c r="P899">
        <v>0</v>
      </c>
      <c r="Q899">
        <v>0</v>
      </c>
      <c r="R899" t="s">
        <v>531</v>
      </c>
      <c r="S899" t="s">
        <v>531</v>
      </c>
      <c r="T899" t="s">
        <v>531</v>
      </c>
      <c r="U899" t="s">
        <v>531</v>
      </c>
      <c r="W899" s="429">
        <f t="shared" si="21"/>
        <v>0</v>
      </c>
      <c r="X899" s="429">
        <f t="shared" si="21"/>
        <v>0</v>
      </c>
      <c r="Y899" s="429">
        <f t="shared" si="21"/>
        <v>0</v>
      </c>
      <c r="Z899" s="429">
        <f t="shared" si="20"/>
        <v>0</v>
      </c>
      <c r="AA899" s="429" t="s">
        <v>1296</v>
      </c>
    </row>
    <row r="900" spans="1:27" x14ac:dyDescent="0.25">
      <c r="A900" t="s">
        <v>149</v>
      </c>
      <c r="B900" t="s">
        <v>1246</v>
      </c>
      <c r="C900" t="s">
        <v>1324</v>
      </c>
      <c r="D900" t="s">
        <v>1384</v>
      </c>
      <c r="E900" t="s">
        <v>1326</v>
      </c>
      <c r="F900" t="s">
        <v>1293</v>
      </c>
      <c r="G900" s="532">
        <v>35</v>
      </c>
      <c r="H900">
        <v>35025</v>
      </c>
      <c r="I900" t="s">
        <v>563</v>
      </c>
      <c r="J900" t="s">
        <v>1385</v>
      </c>
      <c r="K900" t="s">
        <v>1386</v>
      </c>
      <c r="L900">
        <v>0</v>
      </c>
      <c r="M900">
        <v>1.64</v>
      </c>
      <c r="N900">
        <v>0</v>
      </c>
      <c r="O900">
        <v>0</v>
      </c>
      <c r="P900">
        <v>0</v>
      </c>
      <c r="Q900">
        <v>0</v>
      </c>
      <c r="R900" t="s">
        <v>531</v>
      </c>
      <c r="S900" t="s">
        <v>531</v>
      </c>
      <c r="T900" t="s">
        <v>531</v>
      </c>
      <c r="U900" t="s">
        <v>531</v>
      </c>
      <c r="W900" s="429">
        <f t="shared" si="21"/>
        <v>0</v>
      </c>
      <c r="X900" s="429">
        <f t="shared" si="21"/>
        <v>0</v>
      </c>
      <c r="Y900" s="429">
        <f t="shared" si="21"/>
        <v>0</v>
      </c>
      <c r="Z900" s="429">
        <f t="shared" si="20"/>
        <v>0</v>
      </c>
      <c r="AA900" s="429" t="s">
        <v>1296</v>
      </c>
    </row>
    <row r="901" spans="1:27" x14ac:dyDescent="0.25">
      <c r="A901" t="s">
        <v>149</v>
      </c>
      <c r="B901" t="s">
        <v>1246</v>
      </c>
      <c r="C901" t="s">
        <v>1324</v>
      </c>
      <c r="D901" t="s">
        <v>1384</v>
      </c>
      <c r="E901" t="s">
        <v>1326</v>
      </c>
      <c r="F901" t="s">
        <v>1293</v>
      </c>
      <c r="G901" s="532">
        <v>35</v>
      </c>
      <c r="H901">
        <v>35025</v>
      </c>
      <c r="I901" t="s">
        <v>563</v>
      </c>
      <c r="J901" t="s">
        <v>1385</v>
      </c>
      <c r="K901" t="s">
        <v>1386</v>
      </c>
      <c r="L901">
        <v>0</v>
      </c>
      <c r="M901">
        <v>2.2000000000000002</v>
      </c>
      <c r="N901">
        <v>0</v>
      </c>
      <c r="O901">
        <v>0</v>
      </c>
      <c r="P901">
        <v>0</v>
      </c>
      <c r="Q901">
        <v>0</v>
      </c>
      <c r="R901" t="s">
        <v>531</v>
      </c>
      <c r="S901" t="s">
        <v>531</v>
      </c>
      <c r="T901" t="s">
        <v>531</v>
      </c>
      <c r="U901" t="s">
        <v>531</v>
      </c>
      <c r="W901" s="429">
        <f t="shared" si="21"/>
        <v>0</v>
      </c>
      <c r="X901" s="429">
        <f t="shared" si="21"/>
        <v>0</v>
      </c>
      <c r="Y901" s="429">
        <f t="shared" si="21"/>
        <v>0</v>
      </c>
      <c r="Z901" s="429">
        <f t="shared" si="20"/>
        <v>0</v>
      </c>
      <c r="AA901" s="429" t="s">
        <v>1296</v>
      </c>
    </row>
    <row r="902" spans="1:27" x14ac:dyDescent="0.25">
      <c r="A902" t="s">
        <v>149</v>
      </c>
      <c r="B902" t="s">
        <v>1246</v>
      </c>
      <c r="C902" t="s">
        <v>1324</v>
      </c>
      <c r="D902" t="s">
        <v>1384</v>
      </c>
      <c r="E902" t="s">
        <v>1326</v>
      </c>
      <c r="F902" t="s">
        <v>1293</v>
      </c>
      <c r="G902" s="532">
        <v>35</v>
      </c>
      <c r="H902">
        <v>35025</v>
      </c>
      <c r="I902" t="s">
        <v>563</v>
      </c>
      <c r="J902" t="s">
        <v>1385</v>
      </c>
      <c r="K902" t="s">
        <v>1386</v>
      </c>
      <c r="L902">
        <v>0</v>
      </c>
      <c r="M902">
        <v>2.2000000000000002</v>
      </c>
      <c r="N902">
        <v>0</v>
      </c>
      <c r="O902">
        <v>0</v>
      </c>
      <c r="P902">
        <v>0</v>
      </c>
      <c r="Q902">
        <v>0</v>
      </c>
      <c r="R902" t="s">
        <v>531</v>
      </c>
      <c r="S902" t="s">
        <v>531</v>
      </c>
      <c r="T902" t="s">
        <v>531</v>
      </c>
      <c r="U902" t="s">
        <v>531</v>
      </c>
      <c r="W902" s="429">
        <f t="shared" si="21"/>
        <v>0</v>
      </c>
      <c r="X902" s="429">
        <f t="shared" si="21"/>
        <v>0</v>
      </c>
      <c r="Y902" s="429">
        <f t="shared" si="21"/>
        <v>0</v>
      </c>
      <c r="Z902" s="429">
        <f t="shared" si="20"/>
        <v>0</v>
      </c>
      <c r="AA902" s="429" t="s">
        <v>1296</v>
      </c>
    </row>
    <row r="903" spans="1:27" x14ac:dyDescent="0.25">
      <c r="A903" t="s">
        <v>149</v>
      </c>
      <c r="B903" t="s">
        <v>1246</v>
      </c>
      <c r="C903" t="s">
        <v>1324</v>
      </c>
      <c r="D903" t="s">
        <v>1384</v>
      </c>
      <c r="E903" t="s">
        <v>1326</v>
      </c>
      <c r="F903" t="s">
        <v>1293</v>
      </c>
      <c r="G903" s="532">
        <v>35</v>
      </c>
      <c r="H903">
        <v>35025</v>
      </c>
      <c r="I903" t="s">
        <v>563</v>
      </c>
      <c r="J903" t="s">
        <v>1385</v>
      </c>
      <c r="K903" t="s">
        <v>1386</v>
      </c>
      <c r="L903">
        <v>0</v>
      </c>
      <c r="M903">
        <v>2.2000000000000002</v>
      </c>
      <c r="N903">
        <v>0</v>
      </c>
      <c r="O903">
        <v>0</v>
      </c>
      <c r="P903">
        <v>0</v>
      </c>
      <c r="Q903">
        <v>0</v>
      </c>
      <c r="R903" t="s">
        <v>531</v>
      </c>
      <c r="S903" t="s">
        <v>531</v>
      </c>
      <c r="T903" t="s">
        <v>531</v>
      </c>
      <c r="U903" t="s">
        <v>531</v>
      </c>
      <c r="W903" s="429">
        <f t="shared" si="21"/>
        <v>0</v>
      </c>
      <c r="X903" s="429">
        <f t="shared" si="21"/>
        <v>0</v>
      </c>
      <c r="Y903" s="429">
        <f t="shared" si="21"/>
        <v>0</v>
      </c>
      <c r="Z903" s="429">
        <f t="shared" si="20"/>
        <v>0</v>
      </c>
      <c r="AA903" s="429" t="s">
        <v>1296</v>
      </c>
    </row>
    <row r="904" spans="1:27" x14ac:dyDescent="0.25">
      <c r="A904" t="s">
        <v>149</v>
      </c>
      <c r="B904" t="s">
        <v>1246</v>
      </c>
      <c r="C904" t="s">
        <v>1324</v>
      </c>
      <c r="D904" t="s">
        <v>1384</v>
      </c>
      <c r="E904" t="s">
        <v>1326</v>
      </c>
      <c r="F904" t="s">
        <v>1293</v>
      </c>
      <c r="G904" s="532">
        <v>35</v>
      </c>
      <c r="H904">
        <v>35025</v>
      </c>
      <c r="I904" t="s">
        <v>563</v>
      </c>
      <c r="J904" t="s">
        <v>1385</v>
      </c>
      <c r="K904" t="s">
        <v>1386</v>
      </c>
      <c r="L904">
        <v>0</v>
      </c>
      <c r="M904">
        <v>2.2000000000000002</v>
      </c>
      <c r="N904">
        <v>0</v>
      </c>
      <c r="O904">
        <v>0</v>
      </c>
      <c r="P904">
        <v>0</v>
      </c>
      <c r="Q904">
        <v>0</v>
      </c>
      <c r="R904" t="s">
        <v>531</v>
      </c>
      <c r="S904" t="s">
        <v>531</v>
      </c>
      <c r="T904" t="s">
        <v>531</v>
      </c>
      <c r="U904" t="s">
        <v>531</v>
      </c>
      <c r="W904" s="429">
        <f t="shared" si="21"/>
        <v>0</v>
      </c>
      <c r="X904" s="429">
        <f t="shared" si="21"/>
        <v>0</v>
      </c>
      <c r="Y904" s="429">
        <f t="shared" si="21"/>
        <v>0</v>
      </c>
      <c r="Z904" s="429">
        <f t="shared" si="20"/>
        <v>0</v>
      </c>
      <c r="AA904" s="429" t="s">
        <v>1296</v>
      </c>
    </row>
    <row r="905" spans="1:27" x14ac:dyDescent="0.25">
      <c r="A905" t="s">
        <v>149</v>
      </c>
      <c r="B905" t="s">
        <v>1246</v>
      </c>
      <c r="C905" t="s">
        <v>1324</v>
      </c>
      <c r="D905" t="s">
        <v>1384</v>
      </c>
      <c r="E905" t="s">
        <v>1326</v>
      </c>
      <c r="F905" t="s">
        <v>1293</v>
      </c>
      <c r="G905" s="532">
        <v>35</v>
      </c>
      <c r="H905">
        <v>35025</v>
      </c>
      <c r="I905" t="s">
        <v>563</v>
      </c>
      <c r="J905" t="s">
        <v>1385</v>
      </c>
      <c r="K905" t="s">
        <v>1386</v>
      </c>
      <c r="L905">
        <v>0</v>
      </c>
      <c r="M905">
        <v>4</v>
      </c>
      <c r="N905">
        <v>0</v>
      </c>
      <c r="O905">
        <v>0</v>
      </c>
      <c r="P905">
        <v>0</v>
      </c>
      <c r="Q905">
        <v>0</v>
      </c>
      <c r="R905" t="s">
        <v>531</v>
      </c>
      <c r="S905" t="s">
        <v>531</v>
      </c>
      <c r="T905" t="s">
        <v>531</v>
      </c>
      <c r="U905" t="s">
        <v>531</v>
      </c>
      <c r="W905" s="429">
        <f t="shared" si="21"/>
        <v>0</v>
      </c>
      <c r="X905" s="429">
        <f t="shared" si="21"/>
        <v>0</v>
      </c>
      <c r="Y905" s="429">
        <f t="shared" si="21"/>
        <v>0</v>
      </c>
      <c r="Z905" s="429">
        <f t="shared" si="20"/>
        <v>0</v>
      </c>
      <c r="AA905" s="429" t="s">
        <v>1296</v>
      </c>
    </row>
    <row r="906" spans="1:27" x14ac:dyDescent="0.25">
      <c r="A906" t="s">
        <v>149</v>
      </c>
      <c r="B906" t="s">
        <v>1246</v>
      </c>
      <c r="C906" t="s">
        <v>1324</v>
      </c>
      <c r="D906" t="s">
        <v>1384</v>
      </c>
      <c r="E906" t="s">
        <v>1326</v>
      </c>
      <c r="F906" t="s">
        <v>1293</v>
      </c>
      <c r="G906" s="532">
        <v>35</v>
      </c>
      <c r="H906">
        <v>35025</v>
      </c>
      <c r="I906" t="s">
        <v>563</v>
      </c>
      <c r="J906" t="s">
        <v>1385</v>
      </c>
      <c r="K906" t="s">
        <v>1386</v>
      </c>
      <c r="L906">
        <v>0</v>
      </c>
      <c r="M906">
        <v>5.0999999999999996</v>
      </c>
      <c r="N906">
        <v>0</v>
      </c>
      <c r="O906">
        <v>0</v>
      </c>
      <c r="P906">
        <v>0</v>
      </c>
      <c r="Q906">
        <v>0</v>
      </c>
      <c r="R906" t="s">
        <v>531</v>
      </c>
      <c r="S906" t="s">
        <v>531</v>
      </c>
      <c r="T906" t="s">
        <v>531</v>
      </c>
      <c r="U906" t="s">
        <v>531</v>
      </c>
      <c r="W906" s="429">
        <f t="shared" si="21"/>
        <v>0</v>
      </c>
      <c r="X906" s="429">
        <f t="shared" si="21"/>
        <v>0</v>
      </c>
      <c r="Y906" s="429">
        <f t="shared" si="21"/>
        <v>0</v>
      </c>
      <c r="Z906" s="429">
        <f t="shared" si="20"/>
        <v>0</v>
      </c>
      <c r="AA906" s="429" t="s">
        <v>1296</v>
      </c>
    </row>
    <row r="907" spans="1:27" x14ac:dyDescent="0.25">
      <c r="A907" t="s">
        <v>149</v>
      </c>
      <c r="B907" t="s">
        <v>1246</v>
      </c>
      <c r="C907" t="s">
        <v>1324</v>
      </c>
      <c r="D907" t="s">
        <v>1384</v>
      </c>
      <c r="E907" t="s">
        <v>1326</v>
      </c>
      <c r="F907" t="s">
        <v>1293</v>
      </c>
      <c r="G907" s="532">
        <v>35</v>
      </c>
      <c r="H907">
        <v>35015</v>
      </c>
      <c r="I907" t="s">
        <v>552</v>
      </c>
      <c r="J907" t="s">
        <v>1385</v>
      </c>
      <c r="K907" t="s">
        <v>1386</v>
      </c>
      <c r="L907">
        <v>0</v>
      </c>
      <c r="M907">
        <v>16.100000000000001</v>
      </c>
      <c r="N907">
        <v>0</v>
      </c>
      <c r="O907">
        <v>0</v>
      </c>
      <c r="P907">
        <v>0</v>
      </c>
      <c r="Q907">
        <v>0</v>
      </c>
      <c r="R907" t="s">
        <v>531</v>
      </c>
      <c r="S907" t="s">
        <v>531</v>
      </c>
      <c r="T907" t="s">
        <v>531</v>
      </c>
      <c r="U907" t="s">
        <v>531</v>
      </c>
      <c r="W907" s="429">
        <f t="shared" si="21"/>
        <v>0</v>
      </c>
      <c r="X907" s="429">
        <f t="shared" si="21"/>
        <v>0</v>
      </c>
      <c r="Y907" s="429">
        <f t="shared" si="21"/>
        <v>0</v>
      </c>
      <c r="Z907" s="429">
        <f t="shared" si="20"/>
        <v>0</v>
      </c>
      <c r="AA907" s="429" t="s">
        <v>1296</v>
      </c>
    </row>
    <row r="908" spans="1:27" x14ac:dyDescent="0.25">
      <c r="A908" t="s">
        <v>149</v>
      </c>
      <c r="B908" t="s">
        <v>1246</v>
      </c>
      <c r="C908" t="s">
        <v>1324</v>
      </c>
      <c r="D908" t="s">
        <v>1384</v>
      </c>
      <c r="E908" t="s">
        <v>1326</v>
      </c>
      <c r="F908" t="s">
        <v>1293</v>
      </c>
      <c r="G908" s="532">
        <v>35</v>
      </c>
      <c r="H908">
        <v>35015</v>
      </c>
      <c r="I908" t="s">
        <v>552</v>
      </c>
      <c r="J908" t="s">
        <v>1385</v>
      </c>
      <c r="K908" t="s">
        <v>1386</v>
      </c>
      <c r="L908">
        <v>0</v>
      </c>
      <c r="M908">
        <v>16.100000000000001</v>
      </c>
      <c r="N908">
        <v>0</v>
      </c>
      <c r="O908">
        <v>0</v>
      </c>
      <c r="P908">
        <v>0</v>
      </c>
      <c r="Q908">
        <v>0</v>
      </c>
      <c r="R908" t="s">
        <v>531</v>
      </c>
      <c r="S908" t="s">
        <v>531</v>
      </c>
      <c r="T908" t="s">
        <v>531</v>
      </c>
      <c r="U908" t="s">
        <v>531</v>
      </c>
      <c r="W908" s="429">
        <f t="shared" si="21"/>
        <v>0</v>
      </c>
      <c r="X908" s="429">
        <f t="shared" si="21"/>
        <v>0</v>
      </c>
      <c r="Y908" s="429">
        <f t="shared" si="21"/>
        <v>0</v>
      </c>
      <c r="Z908" s="429">
        <f t="shared" si="20"/>
        <v>0</v>
      </c>
      <c r="AA908" s="429" t="s">
        <v>1296</v>
      </c>
    </row>
    <row r="909" spans="1:27" x14ac:dyDescent="0.25">
      <c r="A909" t="s">
        <v>149</v>
      </c>
      <c r="B909" t="s">
        <v>1246</v>
      </c>
      <c r="C909" t="s">
        <v>1324</v>
      </c>
      <c r="D909" t="s">
        <v>1384</v>
      </c>
      <c r="E909" t="s">
        <v>1326</v>
      </c>
      <c r="F909" t="s">
        <v>1293</v>
      </c>
      <c r="G909" s="532">
        <v>35</v>
      </c>
      <c r="H909">
        <v>35015</v>
      </c>
      <c r="I909" t="s">
        <v>552</v>
      </c>
      <c r="J909" t="s">
        <v>1385</v>
      </c>
      <c r="K909" t="s">
        <v>1386</v>
      </c>
      <c r="L909">
        <v>0</v>
      </c>
      <c r="M909">
        <v>16.100000000000001</v>
      </c>
      <c r="N909">
        <v>0</v>
      </c>
      <c r="O909">
        <v>0</v>
      </c>
      <c r="P909">
        <v>0</v>
      </c>
      <c r="Q909">
        <v>0</v>
      </c>
      <c r="R909" t="s">
        <v>531</v>
      </c>
      <c r="S909" t="s">
        <v>531</v>
      </c>
      <c r="T909" t="s">
        <v>531</v>
      </c>
      <c r="U909" t="s">
        <v>531</v>
      </c>
      <c r="W909" s="429">
        <f t="shared" si="21"/>
        <v>0</v>
      </c>
      <c r="X909" s="429">
        <f t="shared" si="21"/>
        <v>0</v>
      </c>
      <c r="Y909" s="429">
        <f t="shared" si="21"/>
        <v>0</v>
      </c>
      <c r="Z909" s="429">
        <f t="shared" si="20"/>
        <v>0</v>
      </c>
      <c r="AA909" s="429" t="s">
        <v>1296</v>
      </c>
    </row>
    <row r="910" spans="1:27" x14ac:dyDescent="0.25">
      <c r="A910" t="s">
        <v>149</v>
      </c>
      <c r="B910" t="s">
        <v>1246</v>
      </c>
      <c r="C910" t="s">
        <v>1324</v>
      </c>
      <c r="D910" t="s">
        <v>1384</v>
      </c>
      <c r="E910" t="s">
        <v>1326</v>
      </c>
      <c r="F910" t="s">
        <v>1293</v>
      </c>
      <c r="G910" s="532">
        <v>35</v>
      </c>
      <c r="H910">
        <v>35015</v>
      </c>
      <c r="I910" t="s">
        <v>552</v>
      </c>
      <c r="J910" t="s">
        <v>1385</v>
      </c>
      <c r="K910" t="s">
        <v>1386</v>
      </c>
      <c r="L910">
        <v>0</v>
      </c>
      <c r="M910">
        <v>7.2</v>
      </c>
      <c r="N910">
        <v>0</v>
      </c>
      <c r="O910">
        <v>0</v>
      </c>
      <c r="P910">
        <v>0</v>
      </c>
      <c r="Q910">
        <v>0</v>
      </c>
      <c r="R910" t="s">
        <v>531</v>
      </c>
      <c r="S910" t="s">
        <v>531</v>
      </c>
      <c r="T910" t="s">
        <v>531</v>
      </c>
      <c r="U910" t="s">
        <v>531</v>
      </c>
      <c r="W910" s="429">
        <f t="shared" si="21"/>
        <v>0</v>
      </c>
      <c r="X910" s="429">
        <f t="shared" si="21"/>
        <v>0</v>
      </c>
      <c r="Y910" s="429">
        <f t="shared" si="21"/>
        <v>0</v>
      </c>
      <c r="Z910" s="429">
        <f t="shared" si="20"/>
        <v>0</v>
      </c>
      <c r="AA910" s="429" t="s">
        <v>1296</v>
      </c>
    </row>
    <row r="911" spans="1:27" x14ac:dyDescent="0.25">
      <c r="A911" t="s">
        <v>149</v>
      </c>
      <c r="B911" t="s">
        <v>1246</v>
      </c>
      <c r="C911" t="s">
        <v>1324</v>
      </c>
      <c r="D911" t="s">
        <v>1384</v>
      </c>
      <c r="E911" t="s">
        <v>1326</v>
      </c>
      <c r="F911" t="s">
        <v>1293</v>
      </c>
      <c r="G911" s="532">
        <v>35</v>
      </c>
      <c r="H911">
        <v>35015</v>
      </c>
      <c r="I911" t="s">
        <v>552</v>
      </c>
      <c r="J911" t="s">
        <v>1385</v>
      </c>
      <c r="K911" t="s">
        <v>1386</v>
      </c>
      <c r="L911">
        <v>0</v>
      </c>
      <c r="M911">
        <v>4.7</v>
      </c>
      <c r="N911">
        <v>0</v>
      </c>
      <c r="O911">
        <v>0</v>
      </c>
      <c r="P911">
        <v>0</v>
      </c>
      <c r="Q911">
        <v>0</v>
      </c>
      <c r="R911" t="s">
        <v>531</v>
      </c>
      <c r="S911" t="s">
        <v>531</v>
      </c>
      <c r="T911" t="s">
        <v>531</v>
      </c>
      <c r="U911" t="s">
        <v>531</v>
      </c>
      <c r="W911" s="429">
        <f t="shared" si="21"/>
        <v>0</v>
      </c>
      <c r="X911" s="429">
        <f t="shared" si="21"/>
        <v>0</v>
      </c>
      <c r="Y911" s="429">
        <f t="shared" si="21"/>
        <v>0</v>
      </c>
      <c r="Z911" s="429">
        <f t="shared" si="20"/>
        <v>0</v>
      </c>
      <c r="AA911" s="429" t="s">
        <v>1296</v>
      </c>
    </row>
    <row r="912" spans="1:27" x14ac:dyDescent="0.25">
      <c r="A912" t="s">
        <v>149</v>
      </c>
      <c r="B912" t="s">
        <v>1246</v>
      </c>
      <c r="C912" t="s">
        <v>1324</v>
      </c>
      <c r="D912" t="s">
        <v>1384</v>
      </c>
      <c r="E912" t="s">
        <v>1326</v>
      </c>
      <c r="F912" t="s">
        <v>1293</v>
      </c>
      <c r="G912" s="532">
        <v>35</v>
      </c>
      <c r="H912">
        <v>35015</v>
      </c>
      <c r="I912" t="s">
        <v>552</v>
      </c>
      <c r="J912" t="s">
        <v>1385</v>
      </c>
      <c r="K912" t="s">
        <v>1386</v>
      </c>
      <c r="L912">
        <v>0.4</v>
      </c>
      <c r="M912">
        <v>0.1</v>
      </c>
      <c r="N912">
        <v>1.7</v>
      </c>
      <c r="O912">
        <v>0</v>
      </c>
      <c r="P912">
        <v>0</v>
      </c>
      <c r="Q912">
        <v>0</v>
      </c>
      <c r="R912" t="s">
        <v>531</v>
      </c>
      <c r="S912" t="s">
        <v>531</v>
      </c>
      <c r="T912" t="s">
        <v>531</v>
      </c>
      <c r="U912" t="s">
        <v>531</v>
      </c>
      <c r="W912" s="429">
        <f t="shared" si="21"/>
        <v>0</v>
      </c>
      <c r="X912" s="429">
        <f t="shared" si="21"/>
        <v>0</v>
      </c>
      <c r="Y912" s="429">
        <f t="shared" si="21"/>
        <v>0</v>
      </c>
      <c r="Z912" s="429">
        <f t="shared" si="20"/>
        <v>0</v>
      </c>
      <c r="AA912" s="429" t="s">
        <v>1296</v>
      </c>
    </row>
    <row r="913" spans="1:27" x14ac:dyDescent="0.25">
      <c r="A913" t="s">
        <v>149</v>
      </c>
      <c r="B913" t="s">
        <v>1246</v>
      </c>
      <c r="C913" t="s">
        <v>1324</v>
      </c>
      <c r="D913" t="s">
        <v>1384</v>
      </c>
      <c r="E913" t="s">
        <v>1326</v>
      </c>
      <c r="F913" t="s">
        <v>1293</v>
      </c>
      <c r="G913" s="532">
        <v>35</v>
      </c>
      <c r="H913">
        <v>35015</v>
      </c>
      <c r="I913" t="s">
        <v>552</v>
      </c>
      <c r="J913" t="s">
        <v>1385</v>
      </c>
      <c r="K913" t="s">
        <v>1386</v>
      </c>
      <c r="L913">
        <v>0</v>
      </c>
      <c r="M913">
        <v>0.7</v>
      </c>
      <c r="N913">
        <v>0</v>
      </c>
      <c r="O913">
        <v>0</v>
      </c>
      <c r="P913">
        <v>0</v>
      </c>
      <c r="Q913">
        <v>0</v>
      </c>
      <c r="R913" t="s">
        <v>531</v>
      </c>
      <c r="S913" t="s">
        <v>531</v>
      </c>
      <c r="T913" t="s">
        <v>531</v>
      </c>
      <c r="U913" t="s">
        <v>531</v>
      </c>
      <c r="W913" s="429">
        <f t="shared" si="21"/>
        <v>0</v>
      </c>
      <c r="X913" s="429">
        <f t="shared" si="21"/>
        <v>0</v>
      </c>
      <c r="Y913" s="429">
        <f t="shared" si="21"/>
        <v>0</v>
      </c>
      <c r="Z913" s="429">
        <f t="shared" si="20"/>
        <v>0</v>
      </c>
      <c r="AA913" s="429" t="s">
        <v>1296</v>
      </c>
    </row>
    <row r="914" spans="1:27" x14ac:dyDescent="0.25">
      <c r="A914" t="s">
        <v>149</v>
      </c>
      <c r="B914" t="s">
        <v>1246</v>
      </c>
      <c r="C914" t="s">
        <v>1324</v>
      </c>
      <c r="D914" t="s">
        <v>1384</v>
      </c>
      <c r="E914" t="s">
        <v>1326</v>
      </c>
      <c r="F914" t="s">
        <v>1293</v>
      </c>
      <c r="G914" s="532">
        <v>35</v>
      </c>
      <c r="H914">
        <v>35015</v>
      </c>
      <c r="I914" t="s">
        <v>552</v>
      </c>
      <c r="J914" t="s">
        <v>1385</v>
      </c>
      <c r="K914" t="s">
        <v>1386</v>
      </c>
      <c r="L914">
        <v>0</v>
      </c>
      <c r="M914">
        <v>0.5</v>
      </c>
      <c r="N914">
        <v>0</v>
      </c>
      <c r="O914">
        <v>0</v>
      </c>
      <c r="P914">
        <v>0</v>
      </c>
      <c r="Q914">
        <v>0</v>
      </c>
      <c r="R914" t="s">
        <v>531</v>
      </c>
      <c r="S914" t="s">
        <v>531</v>
      </c>
      <c r="T914" t="s">
        <v>531</v>
      </c>
      <c r="U914" t="s">
        <v>531</v>
      </c>
      <c r="W914" s="429">
        <f t="shared" si="21"/>
        <v>0</v>
      </c>
      <c r="X914" s="429">
        <f t="shared" si="21"/>
        <v>0</v>
      </c>
      <c r="Y914" s="429">
        <f t="shared" si="21"/>
        <v>0</v>
      </c>
      <c r="Z914" s="429">
        <f t="shared" si="20"/>
        <v>0</v>
      </c>
      <c r="AA914" s="429" t="s">
        <v>1296</v>
      </c>
    </row>
    <row r="915" spans="1:27" x14ac:dyDescent="0.25">
      <c r="A915" t="s">
        <v>149</v>
      </c>
      <c r="B915" t="s">
        <v>1246</v>
      </c>
      <c r="C915" t="s">
        <v>1324</v>
      </c>
      <c r="D915" t="s">
        <v>1384</v>
      </c>
      <c r="E915" t="s">
        <v>1326</v>
      </c>
      <c r="F915" t="s">
        <v>1293</v>
      </c>
      <c r="G915" s="532">
        <v>35</v>
      </c>
      <c r="H915">
        <v>35015</v>
      </c>
      <c r="I915" t="s">
        <v>552</v>
      </c>
      <c r="J915" t="s">
        <v>1385</v>
      </c>
      <c r="K915" t="s">
        <v>1386</v>
      </c>
      <c r="L915">
        <v>0.4</v>
      </c>
      <c r="M915">
        <v>0.1</v>
      </c>
      <c r="N915">
        <v>1.7</v>
      </c>
      <c r="O915">
        <v>0</v>
      </c>
      <c r="P915">
        <v>0</v>
      </c>
      <c r="Q915">
        <v>0</v>
      </c>
      <c r="R915" t="s">
        <v>531</v>
      </c>
      <c r="S915" t="s">
        <v>531</v>
      </c>
      <c r="T915" t="s">
        <v>531</v>
      </c>
      <c r="U915" t="s">
        <v>531</v>
      </c>
      <c r="W915" s="429">
        <f t="shared" si="21"/>
        <v>0</v>
      </c>
      <c r="X915" s="429">
        <f t="shared" si="21"/>
        <v>0</v>
      </c>
      <c r="Y915" s="429">
        <f t="shared" si="21"/>
        <v>0</v>
      </c>
      <c r="Z915" s="429">
        <f t="shared" si="20"/>
        <v>0</v>
      </c>
      <c r="AA915" s="429" t="s">
        <v>1296</v>
      </c>
    </row>
    <row r="916" spans="1:27" x14ac:dyDescent="0.25">
      <c r="A916" t="s">
        <v>149</v>
      </c>
      <c r="B916" t="s">
        <v>1246</v>
      </c>
      <c r="C916" t="s">
        <v>1324</v>
      </c>
      <c r="D916" t="s">
        <v>1384</v>
      </c>
      <c r="E916" t="s">
        <v>1326</v>
      </c>
      <c r="F916" t="s">
        <v>1293</v>
      </c>
      <c r="G916" s="532">
        <v>35</v>
      </c>
      <c r="H916">
        <v>35015</v>
      </c>
      <c r="I916" t="s">
        <v>552</v>
      </c>
      <c r="J916" t="s">
        <v>1385</v>
      </c>
      <c r="K916" t="s">
        <v>1386</v>
      </c>
      <c r="L916">
        <v>0</v>
      </c>
      <c r="M916">
        <v>0.7</v>
      </c>
      <c r="N916">
        <v>0</v>
      </c>
      <c r="O916">
        <v>0</v>
      </c>
      <c r="P916">
        <v>0</v>
      </c>
      <c r="Q916">
        <v>0</v>
      </c>
      <c r="R916" t="s">
        <v>531</v>
      </c>
      <c r="S916" t="s">
        <v>531</v>
      </c>
      <c r="T916" t="s">
        <v>531</v>
      </c>
      <c r="U916" t="s">
        <v>531</v>
      </c>
      <c r="W916" s="429">
        <f t="shared" si="21"/>
        <v>0</v>
      </c>
      <c r="X916" s="429">
        <f t="shared" si="21"/>
        <v>0</v>
      </c>
      <c r="Y916" s="429">
        <f t="shared" si="21"/>
        <v>0</v>
      </c>
      <c r="Z916" s="429">
        <f t="shared" si="20"/>
        <v>0</v>
      </c>
      <c r="AA916" s="429" t="s">
        <v>1296</v>
      </c>
    </row>
    <row r="917" spans="1:27" x14ac:dyDescent="0.25">
      <c r="A917" t="s">
        <v>149</v>
      </c>
      <c r="B917" t="s">
        <v>1246</v>
      </c>
      <c r="C917" t="s">
        <v>1324</v>
      </c>
      <c r="D917" t="s">
        <v>1384</v>
      </c>
      <c r="E917" t="s">
        <v>1326</v>
      </c>
      <c r="F917" t="s">
        <v>1293</v>
      </c>
      <c r="G917" s="532">
        <v>35</v>
      </c>
      <c r="H917">
        <v>35015</v>
      </c>
      <c r="I917" t="s">
        <v>552</v>
      </c>
      <c r="J917" t="s">
        <v>1385</v>
      </c>
      <c r="K917" t="s">
        <v>1386</v>
      </c>
      <c r="L917">
        <v>0</v>
      </c>
      <c r="M917">
        <v>0.5</v>
      </c>
      <c r="N917">
        <v>0</v>
      </c>
      <c r="O917">
        <v>0</v>
      </c>
      <c r="P917">
        <v>0</v>
      </c>
      <c r="Q917">
        <v>0</v>
      </c>
      <c r="R917" t="s">
        <v>531</v>
      </c>
      <c r="S917" t="s">
        <v>531</v>
      </c>
      <c r="T917" t="s">
        <v>531</v>
      </c>
      <c r="U917" t="s">
        <v>531</v>
      </c>
      <c r="W917" s="429">
        <f t="shared" si="21"/>
        <v>0</v>
      </c>
      <c r="X917" s="429">
        <f t="shared" si="21"/>
        <v>0</v>
      </c>
      <c r="Y917" s="429">
        <f t="shared" si="21"/>
        <v>0</v>
      </c>
      <c r="Z917" s="429">
        <f t="shared" si="20"/>
        <v>0</v>
      </c>
      <c r="AA917" s="429" t="s">
        <v>1296</v>
      </c>
    </row>
    <row r="918" spans="1:27" x14ac:dyDescent="0.25">
      <c r="A918" t="s">
        <v>149</v>
      </c>
      <c r="B918" t="s">
        <v>1246</v>
      </c>
      <c r="C918" t="s">
        <v>1324</v>
      </c>
      <c r="D918" t="s">
        <v>1384</v>
      </c>
      <c r="E918" t="s">
        <v>1326</v>
      </c>
      <c r="F918" t="s">
        <v>1293</v>
      </c>
      <c r="G918" s="532">
        <v>35</v>
      </c>
      <c r="H918">
        <v>35015</v>
      </c>
      <c r="I918" t="s">
        <v>552</v>
      </c>
      <c r="J918" t="s">
        <v>1385</v>
      </c>
      <c r="K918" t="s">
        <v>1386</v>
      </c>
      <c r="L918">
        <v>0</v>
      </c>
      <c r="M918">
        <v>1.2</v>
      </c>
      <c r="N918">
        <v>0</v>
      </c>
      <c r="O918">
        <v>0</v>
      </c>
      <c r="P918">
        <v>0</v>
      </c>
      <c r="Q918">
        <v>0</v>
      </c>
      <c r="R918" t="s">
        <v>531</v>
      </c>
      <c r="S918" t="s">
        <v>531</v>
      </c>
      <c r="T918" t="s">
        <v>531</v>
      </c>
      <c r="U918" t="s">
        <v>531</v>
      </c>
      <c r="W918" s="429">
        <f t="shared" si="21"/>
        <v>0</v>
      </c>
      <c r="X918" s="429">
        <f t="shared" si="21"/>
        <v>0</v>
      </c>
      <c r="Y918" s="429">
        <f t="shared" si="21"/>
        <v>0</v>
      </c>
      <c r="Z918" s="429">
        <f t="shared" si="20"/>
        <v>0</v>
      </c>
      <c r="AA918" s="429" t="s">
        <v>1296</v>
      </c>
    </row>
    <row r="919" spans="1:27" x14ac:dyDescent="0.25">
      <c r="A919" t="s">
        <v>149</v>
      </c>
      <c r="B919" t="s">
        <v>1246</v>
      </c>
      <c r="C919" t="s">
        <v>1324</v>
      </c>
      <c r="D919" t="s">
        <v>1384</v>
      </c>
      <c r="E919" t="s">
        <v>1326</v>
      </c>
      <c r="F919" t="s">
        <v>1293</v>
      </c>
      <c r="G919" s="532">
        <v>35</v>
      </c>
      <c r="H919">
        <v>35015</v>
      </c>
      <c r="I919" t="s">
        <v>552</v>
      </c>
      <c r="J919" t="s">
        <v>1385</v>
      </c>
      <c r="K919" t="s">
        <v>1386</v>
      </c>
      <c r="L919">
        <v>0</v>
      </c>
      <c r="M919">
        <v>1.2</v>
      </c>
      <c r="N919">
        <v>0</v>
      </c>
      <c r="O919">
        <v>0</v>
      </c>
      <c r="P919">
        <v>0</v>
      </c>
      <c r="Q919">
        <v>0</v>
      </c>
      <c r="R919" t="s">
        <v>531</v>
      </c>
      <c r="S919" t="s">
        <v>531</v>
      </c>
      <c r="T919" t="s">
        <v>531</v>
      </c>
      <c r="U919" t="s">
        <v>531</v>
      </c>
      <c r="W919" s="429">
        <f t="shared" si="21"/>
        <v>0</v>
      </c>
      <c r="X919" s="429">
        <f t="shared" si="21"/>
        <v>0</v>
      </c>
      <c r="Y919" s="429">
        <f t="shared" si="21"/>
        <v>0</v>
      </c>
      <c r="Z919" s="429">
        <f t="shared" si="20"/>
        <v>0</v>
      </c>
      <c r="AA919" s="429" t="s">
        <v>1296</v>
      </c>
    </row>
    <row r="920" spans="1:27" x14ac:dyDescent="0.25">
      <c r="A920" t="s">
        <v>149</v>
      </c>
      <c r="B920" t="s">
        <v>1246</v>
      </c>
      <c r="C920" t="s">
        <v>1324</v>
      </c>
      <c r="D920" t="s">
        <v>1384</v>
      </c>
      <c r="E920" t="s">
        <v>1326</v>
      </c>
      <c r="F920" t="s">
        <v>1293</v>
      </c>
      <c r="G920" s="532">
        <v>35</v>
      </c>
      <c r="H920">
        <v>35015</v>
      </c>
      <c r="I920" t="s">
        <v>552</v>
      </c>
      <c r="J920" t="s">
        <v>1385</v>
      </c>
      <c r="K920" t="s">
        <v>1386</v>
      </c>
      <c r="L920">
        <v>0</v>
      </c>
      <c r="M920">
        <v>1.2</v>
      </c>
      <c r="N920">
        <v>0</v>
      </c>
      <c r="O920">
        <v>0</v>
      </c>
      <c r="P920">
        <v>0</v>
      </c>
      <c r="Q920">
        <v>0</v>
      </c>
      <c r="R920" t="s">
        <v>531</v>
      </c>
      <c r="S920" t="s">
        <v>531</v>
      </c>
      <c r="T920" t="s">
        <v>531</v>
      </c>
      <c r="U920" t="s">
        <v>531</v>
      </c>
      <c r="W920" s="429">
        <f t="shared" si="21"/>
        <v>0</v>
      </c>
      <c r="X920" s="429">
        <f t="shared" si="21"/>
        <v>0</v>
      </c>
      <c r="Y920" s="429">
        <f t="shared" si="21"/>
        <v>0</v>
      </c>
      <c r="Z920" s="429">
        <f t="shared" si="20"/>
        <v>0</v>
      </c>
      <c r="AA920" s="429" t="s">
        <v>1296</v>
      </c>
    </row>
    <row r="921" spans="1:27" x14ac:dyDescent="0.25">
      <c r="A921" t="s">
        <v>149</v>
      </c>
      <c r="B921" t="s">
        <v>1246</v>
      </c>
      <c r="C921" t="s">
        <v>1324</v>
      </c>
      <c r="D921" t="s">
        <v>1384</v>
      </c>
      <c r="E921" t="s">
        <v>1326</v>
      </c>
      <c r="F921" t="s">
        <v>1293</v>
      </c>
      <c r="G921" s="532">
        <v>35</v>
      </c>
      <c r="H921">
        <v>35015</v>
      </c>
      <c r="I921" t="s">
        <v>552</v>
      </c>
      <c r="J921" t="s">
        <v>1385</v>
      </c>
      <c r="K921" t="s">
        <v>1386</v>
      </c>
      <c r="L921">
        <v>0</v>
      </c>
      <c r="M921">
        <v>0.7</v>
      </c>
      <c r="N921">
        <v>0</v>
      </c>
      <c r="O921">
        <v>0</v>
      </c>
      <c r="P921">
        <v>0</v>
      </c>
      <c r="Q921">
        <v>0</v>
      </c>
      <c r="R921" t="s">
        <v>531</v>
      </c>
      <c r="S921" t="s">
        <v>531</v>
      </c>
      <c r="T921" t="s">
        <v>531</v>
      </c>
      <c r="U921" t="s">
        <v>531</v>
      </c>
      <c r="W921" s="429">
        <f t="shared" si="21"/>
        <v>0</v>
      </c>
      <c r="X921" s="429">
        <f t="shared" si="21"/>
        <v>0</v>
      </c>
      <c r="Y921" s="429">
        <f t="shared" si="21"/>
        <v>0</v>
      </c>
      <c r="Z921" s="429">
        <f t="shared" si="20"/>
        <v>0</v>
      </c>
      <c r="AA921" s="429" t="s">
        <v>1296</v>
      </c>
    </row>
    <row r="922" spans="1:27" x14ac:dyDescent="0.25">
      <c r="A922" t="s">
        <v>149</v>
      </c>
      <c r="B922" t="s">
        <v>1246</v>
      </c>
      <c r="C922" t="s">
        <v>1324</v>
      </c>
      <c r="D922" t="s">
        <v>1384</v>
      </c>
      <c r="E922" t="s">
        <v>1326</v>
      </c>
      <c r="F922" t="s">
        <v>1293</v>
      </c>
      <c r="G922" s="532">
        <v>35</v>
      </c>
      <c r="H922">
        <v>35015</v>
      </c>
      <c r="I922" t="s">
        <v>552</v>
      </c>
      <c r="J922" t="s">
        <v>1385</v>
      </c>
      <c r="K922" t="s">
        <v>1386</v>
      </c>
      <c r="L922">
        <v>7.4</v>
      </c>
      <c r="M922">
        <v>4.5</v>
      </c>
      <c r="N922">
        <v>4.5</v>
      </c>
      <c r="O922">
        <v>0</v>
      </c>
      <c r="P922">
        <v>0.6</v>
      </c>
      <c r="Q922">
        <v>0.6</v>
      </c>
      <c r="R922" t="s">
        <v>531</v>
      </c>
      <c r="S922" t="s">
        <v>531</v>
      </c>
      <c r="T922" t="s">
        <v>531</v>
      </c>
      <c r="U922" t="s">
        <v>531</v>
      </c>
      <c r="W922" s="429">
        <f t="shared" si="21"/>
        <v>0</v>
      </c>
      <c r="X922" s="429">
        <f t="shared" si="21"/>
        <v>0</v>
      </c>
      <c r="Y922" s="429">
        <f t="shared" si="21"/>
        <v>0</v>
      </c>
      <c r="Z922" s="429">
        <f t="shared" si="20"/>
        <v>0</v>
      </c>
      <c r="AA922" s="429" t="s">
        <v>1296</v>
      </c>
    </row>
    <row r="923" spans="1:27" x14ac:dyDescent="0.25">
      <c r="A923" t="s">
        <v>149</v>
      </c>
      <c r="B923" t="s">
        <v>1246</v>
      </c>
      <c r="C923" t="s">
        <v>1324</v>
      </c>
      <c r="D923" t="s">
        <v>1384</v>
      </c>
      <c r="E923" t="s">
        <v>1326</v>
      </c>
      <c r="F923" t="s">
        <v>1293</v>
      </c>
      <c r="G923" s="532">
        <v>35</v>
      </c>
      <c r="H923">
        <v>35015</v>
      </c>
      <c r="I923" t="s">
        <v>552</v>
      </c>
      <c r="J923" t="s">
        <v>1385</v>
      </c>
      <c r="K923" t="s">
        <v>1386</v>
      </c>
      <c r="L923">
        <v>0</v>
      </c>
      <c r="M923">
        <v>13.9</v>
      </c>
      <c r="N923">
        <v>0</v>
      </c>
      <c r="O923">
        <v>0</v>
      </c>
      <c r="P923">
        <v>0</v>
      </c>
      <c r="Q923">
        <v>0</v>
      </c>
      <c r="R923" t="s">
        <v>531</v>
      </c>
      <c r="S923" t="s">
        <v>531</v>
      </c>
      <c r="T923" t="s">
        <v>531</v>
      </c>
      <c r="U923" t="s">
        <v>531</v>
      </c>
      <c r="W923" s="429">
        <f t="shared" si="21"/>
        <v>0</v>
      </c>
      <c r="X923" s="429">
        <f t="shared" si="21"/>
        <v>0</v>
      </c>
      <c r="Y923" s="429">
        <f t="shared" si="21"/>
        <v>0</v>
      </c>
      <c r="Z923" s="429">
        <f t="shared" si="20"/>
        <v>0</v>
      </c>
      <c r="AA923" s="429" t="s">
        <v>1296</v>
      </c>
    </row>
    <row r="924" spans="1:27" x14ac:dyDescent="0.25">
      <c r="A924" t="s">
        <v>149</v>
      </c>
      <c r="B924" t="s">
        <v>1246</v>
      </c>
      <c r="C924" t="s">
        <v>1324</v>
      </c>
      <c r="D924" t="s">
        <v>1384</v>
      </c>
      <c r="E924" t="s">
        <v>1326</v>
      </c>
      <c r="F924" t="s">
        <v>1293</v>
      </c>
      <c r="G924" s="532">
        <v>35</v>
      </c>
      <c r="H924">
        <v>35015</v>
      </c>
      <c r="I924" t="s">
        <v>552</v>
      </c>
      <c r="J924" t="s">
        <v>1385</v>
      </c>
      <c r="K924" t="s">
        <v>1386</v>
      </c>
      <c r="L924">
        <v>0</v>
      </c>
      <c r="M924">
        <v>6</v>
      </c>
      <c r="N924">
        <v>0</v>
      </c>
      <c r="O924">
        <v>0</v>
      </c>
      <c r="P924">
        <v>0</v>
      </c>
      <c r="Q924">
        <v>0</v>
      </c>
      <c r="R924" t="s">
        <v>531</v>
      </c>
      <c r="S924" t="s">
        <v>531</v>
      </c>
      <c r="T924" t="s">
        <v>531</v>
      </c>
      <c r="U924" t="s">
        <v>531</v>
      </c>
      <c r="W924" s="429">
        <f t="shared" si="21"/>
        <v>0</v>
      </c>
      <c r="X924" s="429">
        <f t="shared" si="21"/>
        <v>0</v>
      </c>
      <c r="Y924" s="429">
        <f t="shared" si="21"/>
        <v>0</v>
      </c>
      <c r="Z924" s="429">
        <f t="shared" si="20"/>
        <v>0</v>
      </c>
      <c r="AA924" s="429" t="s">
        <v>1296</v>
      </c>
    </row>
    <row r="925" spans="1:27" x14ac:dyDescent="0.25">
      <c r="A925" t="s">
        <v>149</v>
      </c>
      <c r="B925" t="s">
        <v>1246</v>
      </c>
      <c r="C925" t="s">
        <v>1324</v>
      </c>
      <c r="D925" t="s">
        <v>1384</v>
      </c>
      <c r="E925" t="s">
        <v>1326</v>
      </c>
      <c r="F925" t="s">
        <v>1293</v>
      </c>
      <c r="G925" s="532">
        <v>35</v>
      </c>
      <c r="H925">
        <v>35015</v>
      </c>
      <c r="I925" t="s">
        <v>552</v>
      </c>
      <c r="J925" t="s">
        <v>1385</v>
      </c>
      <c r="K925" t="s">
        <v>1386</v>
      </c>
      <c r="L925">
        <v>0</v>
      </c>
      <c r="M925">
        <v>3.52</v>
      </c>
      <c r="N925">
        <v>0</v>
      </c>
      <c r="O925">
        <v>0</v>
      </c>
      <c r="P925">
        <v>0</v>
      </c>
      <c r="Q925">
        <v>0</v>
      </c>
      <c r="R925" t="s">
        <v>531</v>
      </c>
      <c r="S925" t="s">
        <v>531</v>
      </c>
      <c r="T925" t="s">
        <v>531</v>
      </c>
      <c r="U925" t="s">
        <v>531</v>
      </c>
      <c r="W925" s="429">
        <f t="shared" si="21"/>
        <v>0</v>
      </c>
      <c r="X925" s="429">
        <f t="shared" si="21"/>
        <v>0</v>
      </c>
      <c r="Y925" s="429">
        <f t="shared" si="21"/>
        <v>0</v>
      </c>
      <c r="Z925" s="429">
        <f t="shared" si="20"/>
        <v>0</v>
      </c>
      <c r="AA925" s="429" t="s">
        <v>1296</v>
      </c>
    </row>
    <row r="926" spans="1:27" x14ac:dyDescent="0.25">
      <c r="A926" t="s">
        <v>149</v>
      </c>
      <c r="B926" t="s">
        <v>1246</v>
      </c>
      <c r="C926" t="s">
        <v>1324</v>
      </c>
      <c r="D926" t="s">
        <v>1384</v>
      </c>
      <c r="E926" t="s">
        <v>1326</v>
      </c>
      <c r="F926" t="s">
        <v>1293</v>
      </c>
      <c r="G926" s="532">
        <v>35</v>
      </c>
      <c r="H926">
        <v>35015</v>
      </c>
      <c r="I926" t="s">
        <v>552</v>
      </c>
      <c r="J926" t="s">
        <v>1385</v>
      </c>
      <c r="K926" t="s">
        <v>1386</v>
      </c>
      <c r="L926">
        <v>0</v>
      </c>
      <c r="M926">
        <v>2.4</v>
      </c>
      <c r="N926">
        <v>0</v>
      </c>
      <c r="O926">
        <v>0</v>
      </c>
      <c r="P926">
        <v>0</v>
      </c>
      <c r="Q926">
        <v>0</v>
      </c>
      <c r="R926" t="s">
        <v>531</v>
      </c>
      <c r="S926" t="s">
        <v>531</v>
      </c>
      <c r="T926" t="s">
        <v>531</v>
      </c>
      <c r="U926" t="s">
        <v>531</v>
      </c>
      <c r="W926" s="429">
        <f t="shared" si="21"/>
        <v>0</v>
      </c>
      <c r="X926" s="429">
        <f t="shared" si="21"/>
        <v>0</v>
      </c>
      <c r="Y926" s="429">
        <f t="shared" si="21"/>
        <v>0</v>
      </c>
      <c r="Z926" s="429">
        <f t="shared" si="20"/>
        <v>0</v>
      </c>
      <c r="AA926" s="429" t="s">
        <v>1296</v>
      </c>
    </row>
    <row r="927" spans="1:27" x14ac:dyDescent="0.25">
      <c r="A927" t="s">
        <v>149</v>
      </c>
      <c r="B927" t="s">
        <v>1246</v>
      </c>
      <c r="C927" t="s">
        <v>1324</v>
      </c>
      <c r="D927" t="s">
        <v>1384</v>
      </c>
      <c r="E927" t="s">
        <v>1326</v>
      </c>
      <c r="F927" t="s">
        <v>1293</v>
      </c>
      <c r="G927" s="532">
        <v>35</v>
      </c>
      <c r="H927">
        <v>35015</v>
      </c>
      <c r="I927" t="s">
        <v>552</v>
      </c>
      <c r="J927" t="s">
        <v>1385</v>
      </c>
      <c r="K927" t="s">
        <v>1386</v>
      </c>
      <c r="L927">
        <v>0</v>
      </c>
      <c r="M927">
        <v>2.4</v>
      </c>
      <c r="N927">
        <v>0</v>
      </c>
      <c r="O927">
        <v>0</v>
      </c>
      <c r="P927">
        <v>0</v>
      </c>
      <c r="Q927">
        <v>0</v>
      </c>
      <c r="R927" t="s">
        <v>531</v>
      </c>
      <c r="S927" t="s">
        <v>531</v>
      </c>
      <c r="T927" t="s">
        <v>531</v>
      </c>
      <c r="U927" t="s">
        <v>531</v>
      </c>
      <c r="W927" s="429">
        <f t="shared" si="21"/>
        <v>0</v>
      </c>
      <c r="X927" s="429">
        <f t="shared" si="21"/>
        <v>0</v>
      </c>
      <c r="Y927" s="429">
        <f t="shared" si="21"/>
        <v>0</v>
      </c>
      <c r="Z927" s="429">
        <f t="shared" si="20"/>
        <v>0</v>
      </c>
      <c r="AA927" s="429" t="s">
        <v>1296</v>
      </c>
    </row>
    <row r="928" spans="1:27" x14ac:dyDescent="0.25">
      <c r="A928" t="s">
        <v>149</v>
      </c>
      <c r="B928" t="s">
        <v>1246</v>
      </c>
      <c r="C928" t="s">
        <v>1324</v>
      </c>
      <c r="D928" t="s">
        <v>1384</v>
      </c>
      <c r="E928" t="s">
        <v>1326</v>
      </c>
      <c r="F928" t="s">
        <v>1293</v>
      </c>
      <c r="G928" s="532">
        <v>35</v>
      </c>
      <c r="H928">
        <v>35015</v>
      </c>
      <c r="I928" t="s">
        <v>552</v>
      </c>
      <c r="J928" t="s">
        <v>1385</v>
      </c>
      <c r="K928" t="s">
        <v>1386</v>
      </c>
      <c r="L928">
        <v>1.1000000000000001</v>
      </c>
      <c r="M928">
        <v>6</v>
      </c>
      <c r="N928">
        <v>1.6</v>
      </c>
      <c r="O928">
        <v>0</v>
      </c>
      <c r="P928">
        <v>0</v>
      </c>
      <c r="Q928">
        <v>0</v>
      </c>
      <c r="R928" t="s">
        <v>531</v>
      </c>
      <c r="S928" t="s">
        <v>531</v>
      </c>
      <c r="T928" t="s">
        <v>531</v>
      </c>
      <c r="U928" t="s">
        <v>531</v>
      </c>
      <c r="W928" s="429">
        <f t="shared" si="21"/>
        <v>0</v>
      </c>
      <c r="X928" s="429">
        <f t="shared" si="21"/>
        <v>0</v>
      </c>
      <c r="Y928" s="429">
        <f t="shared" si="21"/>
        <v>0</v>
      </c>
      <c r="Z928" s="429">
        <f t="shared" si="21"/>
        <v>0</v>
      </c>
      <c r="AA928" s="429" t="s">
        <v>1296</v>
      </c>
    </row>
    <row r="929" spans="1:27" x14ac:dyDescent="0.25">
      <c r="A929" t="s">
        <v>149</v>
      </c>
      <c r="B929" t="s">
        <v>1246</v>
      </c>
      <c r="C929" t="s">
        <v>1324</v>
      </c>
      <c r="D929" t="s">
        <v>1384</v>
      </c>
      <c r="E929" t="s">
        <v>1326</v>
      </c>
      <c r="F929" t="s">
        <v>1293</v>
      </c>
      <c r="G929" s="532">
        <v>35</v>
      </c>
      <c r="H929">
        <v>35015</v>
      </c>
      <c r="I929" t="s">
        <v>552</v>
      </c>
      <c r="J929" t="s">
        <v>1385</v>
      </c>
      <c r="K929" t="s">
        <v>1386</v>
      </c>
      <c r="L929">
        <v>6.66</v>
      </c>
      <c r="M929">
        <v>3.52</v>
      </c>
      <c r="N929">
        <v>2.27</v>
      </c>
      <c r="O929">
        <v>0</v>
      </c>
      <c r="P929">
        <v>0</v>
      </c>
      <c r="Q929">
        <v>0</v>
      </c>
      <c r="R929" t="s">
        <v>531</v>
      </c>
      <c r="S929" t="s">
        <v>531</v>
      </c>
      <c r="T929" t="s">
        <v>531</v>
      </c>
      <c r="U929" t="s">
        <v>531</v>
      </c>
      <c r="W929" s="429">
        <f t="shared" ref="W929:Z992" si="22">IFERROR(R929*1,0)</f>
        <v>0</v>
      </c>
      <c r="X929" s="429">
        <f t="shared" si="22"/>
        <v>0</v>
      </c>
      <c r="Y929" s="429">
        <f t="shared" si="22"/>
        <v>0</v>
      </c>
      <c r="Z929" s="429">
        <f t="shared" si="22"/>
        <v>0</v>
      </c>
      <c r="AA929" s="429" t="s">
        <v>1296</v>
      </c>
    </row>
    <row r="930" spans="1:27" x14ac:dyDescent="0.25">
      <c r="A930" t="s">
        <v>149</v>
      </c>
      <c r="B930" t="s">
        <v>1246</v>
      </c>
      <c r="C930" t="s">
        <v>1324</v>
      </c>
      <c r="D930" t="s">
        <v>1384</v>
      </c>
      <c r="E930" t="s">
        <v>1326</v>
      </c>
      <c r="F930" t="s">
        <v>1293</v>
      </c>
      <c r="G930" s="532">
        <v>35</v>
      </c>
      <c r="H930">
        <v>35015</v>
      </c>
      <c r="I930" t="s">
        <v>552</v>
      </c>
      <c r="J930" t="s">
        <v>1385</v>
      </c>
      <c r="K930" t="s">
        <v>1386</v>
      </c>
      <c r="L930">
        <v>10</v>
      </c>
      <c r="M930">
        <v>10</v>
      </c>
      <c r="N930">
        <v>10</v>
      </c>
      <c r="O930">
        <v>10</v>
      </c>
      <c r="P930">
        <v>10</v>
      </c>
      <c r="Q930">
        <v>10</v>
      </c>
      <c r="R930" t="s">
        <v>531</v>
      </c>
      <c r="S930" t="s">
        <v>531</v>
      </c>
      <c r="T930" t="s">
        <v>531</v>
      </c>
      <c r="U930" t="s">
        <v>531</v>
      </c>
      <c r="W930" s="429">
        <f t="shared" si="22"/>
        <v>0</v>
      </c>
      <c r="X930" s="429">
        <f t="shared" si="22"/>
        <v>0</v>
      </c>
      <c r="Y930" s="429">
        <f t="shared" si="22"/>
        <v>0</v>
      </c>
      <c r="Z930" s="429">
        <f t="shared" si="22"/>
        <v>0</v>
      </c>
      <c r="AA930" s="429" t="s">
        <v>1296</v>
      </c>
    </row>
    <row r="931" spans="1:27" x14ac:dyDescent="0.25">
      <c r="A931" t="s">
        <v>149</v>
      </c>
      <c r="B931" t="s">
        <v>1246</v>
      </c>
      <c r="C931" t="s">
        <v>1324</v>
      </c>
      <c r="D931" t="s">
        <v>1384</v>
      </c>
      <c r="E931" t="s">
        <v>1326</v>
      </c>
      <c r="F931" t="s">
        <v>1293</v>
      </c>
      <c r="G931" s="532">
        <v>35</v>
      </c>
      <c r="H931">
        <v>35015</v>
      </c>
      <c r="I931" t="s">
        <v>552</v>
      </c>
      <c r="J931" t="s">
        <v>1385</v>
      </c>
      <c r="K931" t="s">
        <v>1386</v>
      </c>
      <c r="L931">
        <v>0</v>
      </c>
      <c r="M931">
        <v>6</v>
      </c>
      <c r="N931">
        <v>0</v>
      </c>
      <c r="O931">
        <v>0</v>
      </c>
      <c r="P931">
        <v>0</v>
      </c>
      <c r="Q931">
        <v>0</v>
      </c>
      <c r="R931" t="s">
        <v>531</v>
      </c>
      <c r="S931" t="s">
        <v>531</v>
      </c>
      <c r="T931" t="s">
        <v>531</v>
      </c>
      <c r="U931" t="s">
        <v>531</v>
      </c>
      <c r="W931" s="429">
        <f t="shared" si="22"/>
        <v>0</v>
      </c>
      <c r="X931" s="429">
        <f t="shared" si="22"/>
        <v>0</v>
      </c>
      <c r="Y931" s="429">
        <f t="shared" si="22"/>
        <v>0</v>
      </c>
      <c r="Z931" s="429">
        <f t="shared" si="22"/>
        <v>0</v>
      </c>
      <c r="AA931" s="429" t="s">
        <v>1296</v>
      </c>
    </row>
    <row r="932" spans="1:27" x14ac:dyDescent="0.25">
      <c r="A932" t="s">
        <v>149</v>
      </c>
      <c r="B932" t="s">
        <v>1246</v>
      </c>
      <c r="C932" t="s">
        <v>1324</v>
      </c>
      <c r="D932" t="s">
        <v>1384</v>
      </c>
      <c r="E932" t="s">
        <v>1326</v>
      </c>
      <c r="F932" t="s">
        <v>1293</v>
      </c>
      <c r="G932" s="532">
        <v>35</v>
      </c>
      <c r="H932">
        <v>35015</v>
      </c>
      <c r="I932" t="s">
        <v>552</v>
      </c>
      <c r="J932" t="s">
        <v>1385</v>
      </c>
      <c r="K932" t="s">
        <v>1386</v>
      </c>
      <c r="L932">
        <v>0</v>
      </c>
      <c r="M932">
        <v>6</v>
      </c>
      <c r="N932">
        <v>0</v>
      </c>
      <c r="O932">
        <v>0</v>
      </c>
      <c r="P932">
        <v>0</v>
      </c>
      <c r="Q932">
        <v>0</v>
      </c>
      <c r="R932" t="s">
        <v>531</v>
      </c>
      <c r="S932" t="s">
        <v>531</v>
      </c>
      <c r="T932" t="s">
        <v>531</v>
      </c>
      <c r="U932" t="s">
        <v>531</v>
      </c>
      <c r="W932" s="429">
        <f t="shared" si="22"/>
        <v>0</v>
      </c>
      <c r="X932" s="429">
        <f t="shared" si="22"/>
        <v>0</v>
      </c>
      <c r="Y932" s="429">
        <f t="shared" si="22"/>
        <v>0</v>
      </c>
      <c r="Z932" s="429">
        <f t="shared" si="22"/>
        <v>0</v>
      </c>
      <c r="AA932" s="429" t="s">
        <v>1296</v>
      </c>
    </row>
    <row r="933" spans="1:27" x14ac:dyDescent="0.25">
      <c r="A933" t="s">
        <v>149</v>
      </c>
      <c r="B933" t="s">
        <v>1246</v>
      </c>
      <c r="C933" t="s">
        <v>1324</v>
      </c>
      <c r="D933" t="s">
        <v>1384</v>
      </c>
      <c r="E933" t="s">
        <v>1326</v>
      </c>
      <c r="F933" t="s">
        <v>1293</v>
      </c>
      <c r="G933" s="532">
        <v>35</v>
      </c>
      <c r="H933">
        <v>35015</v>
      </c>
      <c r="I933" t="s">
        <v>552</v>
      </c>
      <c r="J933" t="s">
        <v>1385</v>
      </c>
      <c r="K933" t="s">
        <v>1386</v>
      </c>
      <c r="L933">
        <v>0</v>
      </c>
      <c r="M933">
        <v>6</v>
      </c>
      <c r="N933">
        <v>0</v>
      </c>
      <c r="O933">
        <v>0</v>
      </c>
      <c r="P933">
        <v>0</v>
      </c>
      <c r="Q933">
        <v>0</v>
      </c>
      <c r="R933" t="s">
        <v>531</v>
      </c>
      <c r="S933" t="s">
        <v>531</v>
      </c>
      <c r="T933" t="s">
        <v>531</v>
      </c>
      <c r="U933" t="s">
        <v>531</v>
      </c>
      <c r="W933" s="429">
        <f t="shared" si="22"/>
        <v>0</v>
      </c>
      <c r="X933" s="429">
        <f t="shared" si="22"/>
        <v>0</v>
      </c>
      <c r="Y933" s="429">
        <f t="shared" si="22"/>
        <v>0</v>
      </c>
      <c r="Z933" s="429">
        <f t="shared" si="22"/>
        <v>0</v>
      </c>
      <c r="AA933" s="429" t="s">
        <v>1296</v>
      </c>
    </row>
    <row r="934" spans="1:27" x14ac:dyDescent="0.25">
      <c r="A934" t="s">
        <v>149</v>
      </c>
      <c r="B934" t="s">
        <v>1246</v>
      </c>
      <c r="C934" t="s">
        <v>1324</v>
      </c>
      <c r="D934" t="s">
        <v>1384</v>
      </c>
      <c r="E934" t="s">
        <v>1326</v>
      </c>
      <c r="F934" t="s">
        <v>1293</v>
      </c>
      <c r="G934" s="532">
        <v>35</v>
      </c>
      <c r="H934">
        <v>35015</v>
      </c>
      <c r="I934" t="s">
        <v>552</v>
      </c>
      <c r="J934" t="s">
        <v>1385</v>
      </c>
      <c r="K934" t="s">
        <v>1386</v>
      </c>
      <c r="L934">
        <v>0</v>
      </c>
      <c r="M934">
        <v>6.4</v>
      </c>
      <c r="N934">
        <v>0</v>
      </c>
      <c r="O934">
        <v>0</v>
      </c>
      <c r="P934">
        <v>0</v>
      </c>
      <c r="Q934">
        <v>0</v>
      </c>
      <c r="R934" t="s">
        <v>531</v>
      </c>
      <c r="S934" t="s">
        <v>531</v>
      </c>
      <c r="T934" t="s">
        <v>531</v>
      </c>
      <c r="U934" t="s">
        <v>531</v>
      </c>
      <c r="W934" s="429">
        <f t="shared" si="22"/>
        <v>0</v>
      </c>
      <c r="X934" s="429">
        <f t="shared" si="22"/>
        <v>0</v>
      </c>
      <c r="Y934" s="429">
        <f t="shared" si="22"/>
        <v>0</v>
      </c>
      <c r="Z934" s="429">
        <f t="shared" si="22"/>
        <v>0</v>
      </c>
      <c r="AA934" s="429" t="s">
        <v>1296</v>
      </c>
    </row>
    <row r="935" spans="1:27" x14ac:dyDescent="0.25">
      <c r="A935" t="s">
        <v>149</v>
      </c>
      <c r="B935" t="s">
        <v>1246</v>
      </c>
      <c r="C935" t="s">
        <v>1324</v>
      </c>
      <c r="D935" t="s">
        <v>1384</v>
      </c>
      <c r="E935" t="s">
        <v>1326</v>
      </c>
      <c r="F935" t="s">
        <v>1293</v>
      </c>
      <c r="G935" s="532">
        <v>35</v>
      </c>
      <c r="H935">
        <v>35015</v>
      </c>
      <c r="I935" t="s">
        <v>552</v>
      </c>
      <c r="J935" t="s">
        <v>1385</v>
      </c>
      <c r="K935" t="s">
        <v>1386</v>
      </c>
      <c r="L935">
        <v>0</v>
      </c>
      <c r="M935">
        <v>6</v>
      </c>
      <c r="N935">
        <v>0</v>
      </c>
      <c r="O935">
        <v>0</v>
      </c>
      <c r="P935">
        <v>0</v>
      </c>
      <c r="Q935">
        <v>0</v>
      </c>
      <c r="R935" t="s">
        <v>531</v>
      </c>
      <c r="S935" t="s">
        <v>531</v>
      </c>
      <c r="T935" t="s">
        <v>531</v>
      </c>
      <c r="U935" t="s">
        <v>531</v>
      </c>
      <c r="W935" s="429">
        <f t="shared" si="22"/>
        <v>0</v>
      </c>
      <c r="X935" s="429">
        <f t="shared" si="22"/>
        <v>0</v>
      </c>
      <c r="Y935" s="429">
        <f t="shared" si="22"/>
        <v>0</v>
      </c>
      <c r="Z935" s="429">
        <f t="shared" si="22"/>
        <v>0</v>
      </c>
      <c r="AA935" s="429" t="s">
        <v>1296</v>
      </c>
    </row>
    <row r="936" spans="1:27" x14ac:dyDescent="0.25">
      <c r="A936" t="s">
        <v>149</v>
      </c>
      <c r="B936" t="s">
        <v>1246</v>
      </c>
      <c r="C936" t="s">
        <v>1324</v>
      </c>
      <c r="D936" t="s">
        <v>1384</v>
      </c>
      <c r="E936" t="s">
        <v>1326</v>
      </c>
      <c r="F936" t="s">
        <v>1293</v>
      </c>
      <c r="G936" s="532">
        <v>35</v>
      </c>
      <c r="H936">
        <v>35015</v>
      </c>
      <c r="I936" t="s">
        <v>552</v>
      </c>
      <c r="J936" t="s">
        <v>1385</v>
      </c>
      <c r="K936" t="s">
        <v>1386</v>
      </c>
      <c r="L936">
        <v>0.6</v>
      </c>
      <c r="M936">
        <v>0</v>
      </c>
      <c r="N936">
        <v>0.6</v>
      </c>
      <c r="O936">
        <v>0</v>
      </c>
      <c r="P936">
        <v>0</v>
      </c>
      <c r="Q936">
        <v>0</v>
      </c>
      <c r="R936" t="s">
        <v>531</v>
      </c>
      <c r="S936" t="s">
        <v>531</v>
      </c>
      <c r="T936" t="s">
        <v>531</v>
      </c>
      <c r="U936" t="s">
        <v>531</v>
      </c>
      <c r="W936" s="429">
        <f t="shared" si="22"/>
        <v>0</v>
      </c>
      <c r="X936" s="429">
        <f t="shared" si="22"/>
        <v>0</v>
      </c>
      <c r="Y936" s="429">
        <f t="shared" si="22"/>
        <v>0</v>
      </c>
      <c r="Z936" s="429">
        <f t="shared" si="22"/>
        <v>0</v>
      </c>
      <c r="AA936" s="429" t="s">
        <v>1296</v>
      </c>
    </row>
    <row r="937" spans="1:27" x14ac:dyDescent="0.25">
      <c r="A937" t="s">
        <v>149</v>
      </c>
      <c r="B937" t="s">
        <v>1246</v>
      </c>
      <c r="C937" t="s">
        <v>1324</v>
      </c>
      <c r="D937" t="s">
        <v>1384</v>
      </c>
      <c r="E937" t="s">
        <v>1326</v>
      </c>
      <c r="F937" t="s">
        <v>1293</v>
      </c>
      <c r="G937" s="532">
        <v>35</v>
      </c>
      <c r="H937">
        <v>35015</v>
      </c>
      <c r="I937" t="s">
        <v>552</v>
      </c>
      <c r="J937" t="s">
        <v>1385</v>
      </c>
      <c r="K937" t="s">
        <v>1386</v>
      </c>
      <c r="L937">
        <v>0</v>
      </c>
      <c r="M937">
        <v>14.5</v>
      </c>
      <c r="N937">
        <v>0</v>
      </c>
      <c r="O937">
        <v>0</v>
      </c>
      <c r="P937">
        <v>0</v>
      </c>
      <c r="Q937">
        <v>0</v>
      </c>
      <c r="R937" t="s">
        <v>531</v>
      </c>
      <c r="S937" t="s">
        <v>531</v>
      </c>
      <c r="T937" t="s">
        <v>531</v>
      </c>
      <c r="U937" t="s">
        <v>531</v>
      </c>
      <c r="W937" s="429">
        <f t="shared" si="22"/>
        <v>0</v>
      </c>
      <c r="X937" s="429">
        <f t="shared" si="22"/>
        <v>0</v>
      </c>
      <c r="Y937" s="429">
        <f t="shared" si="22"/>
        <v>0</v>
      </c>
      <c r="Z937" s="429">
        <f t="shared" si="22"/>
        <v>0</v>
      </c>
      <c r="AA937" s="429" t="s">
        <v>1296</v>
      </c>
    </row>
    <row r="938" spans="1:27" x14ac:dyDescent="0.25">
      <c r="A938" t="s">
        <v>149</v>
      </c>
      <c r="B938" t="s">
        <v>1246</v>
      </c>
      <c r="C938" t="s">
        <v>1324</v>
      </c>
      <c r="D938" t="s">
        <v>1384</v>
      </c>
      <c r="E938" t="s">
        <v>1326</v>
      </c>
      <c r="F938" t="s">
        <v>1293</v>
      </c>
      <c r="G938" s="532">
        <v>35</v>
      </c>
      <c r="H938">
        <v>35015</v>
      </c>
      <c r="I938" t="s">
        <v>552</v>
      </c>
      <c r="J938" t="s">
        <v>1385</v>
      </c>
      <c r="K938" t="s">
        <v>1386</v>
      </c>
      <c r="L938">
        <v>0</v>
      </c>
      <c r="M938">
        <v>13.3</v>
      </c>
      <c r="N938">
        <v>0</v>
      </c>
      <c r="O938">
        <v>0</v>
      </c>
      <c r="P938">
        <v>0</v>
      </c>
      <c r="Q938">
        <v>0</v>
      </c>
      <c r="R938" t="s">
        <v>531</v>
      </c>
      <c r="S938" t="s">
        <v>531</v>
      </c>
      <c r="T938" t="s">
        <v>531</v>
      </c>
      <c r="U938" t="s">
        <v>531</v>
      </c>
      <c r="W938" s="429">
        <f t="shared" si="22"/>
        <v>0</v>
      </c>
      <c r="X938" s="429">
        <f t="shared" si="22"/>
        <v>0</v>
      </c>
      <c r="Y938" s="429">
        <f t="shared" si="22"/>
        <v>0</v>
      </c>
      <c r="Z938" s="429">
        <f t="shared" si="22"/>
        <v>0</v>
      </c>
      <c r="AA938" s="429" t="s">
        <v>1296</v>
      </c>
    </row>
    <row r="939" spans="1:27" x14ac:dyDescent="0.25">
      <c r="A939" t="s">
        <v>149</v>
      </c>
      <c r="B939" t="s">
        <v>1246</v>
      </c>
      <c r="C939" t="s">
        <v>1324</v>
      </c>
      <c r="D939" t="s">
        <v>1384</v>
      </c>
      <c r="E939" t="s">
        <v>1326</v>
      </c>
      <c r="F939" t="s">
        <v>1293</v>
      </c>
      <c r="G939" s="532">
        <v>35</v>
      </c>
      <c r="H939">
        <v>35015</v>
      </c>
      <c r="I939" t="s">
        <v>552</v>
      </c>
      <c r="J939" t="s">
        <v>1385</v>
      </c>
      <c r="K939" t="s">
        <v>1386</v>
      </c>
      <c r="L939">
        <v>0</v>
      </c>
      <c r="M939">
        <v>13.3</v>
      </c>
      <c r="N939">
        <v>0</v>
      </c>
      <c r="O939">
        <v>0</v>
      </c>
      <c r="P939">
        <v>0</v>
      </c>
      <c r="Q939">
        <v>0</v>
      </c>
      <c r="R939" t="s">
        <v>531</v>
      </c>
      <c r="S939" t="s">
        <v>531</v>
      </c>
      <c r="T939" t="s">
        <v>531</v>
      </c>
      <c r="U939" t="s">
        <v>531</v>
      </c>
      <c r="W939" s="429">
        <f t="shared" si="22"/>
        <v>0</v>
      </c>
      <c r="X939" s="429">
        <f t="shared" si="22"/>
        <v>0</v>
      </c>
      <c r="Y939" s="429">
        <f t="shared" si="22"/>
        <v>0</v>
      </c>
      <c r="Z939" s="429">
        <f t="shared" si="22"/>
        <v>0</v>
      </c>
      <c r="AA939" s="429" t="s">
        <v>1296</v>
      </c>
    </row>
    <row r="940" spans="1:27" x14ac:dyDescent="0.25">
      <c r="A940" t="s">
        <v>149</v>
      </c>
      <c r="B940" t="s">
        <v>1246</v>
      </c>
      <c r="C940" t="s">
        <v>1324</v>
      </c>
      <c r="D940" t="s">
        <v>1384</v>
      </c>
      <c r="E940" t="s">
        <v>1326</v>
      </c>
      <c r="F940" t="s">
        <v>1293</v>
      </c>
      <c r="G940" s="532">
        <v>35</v>
      </c>
      <c r="H940">
        <v>35015</v>
      </c>
      <c r="I940" t="s">
        <v>552</v>
      </c>
      <c r="J940" t="s">
        <v>1385</v>
      </c>
      <c r="K940" t="s">
        <v>1386</v>
      </c>
      <c r="L940">
        <v>0</v>
      </c>
      <c r="M940">
        <v>13.3</v>
      </c>
      <c r="N940">
        <v>0</v>
      </c>
      <c r="O940">
        <v>0</v>
      </c>
      <c r="P940">
        <v>0</v>
      </c>
      <c r="Q940">
        <v>0</v>
      </c>
      <c r="R940" t="s">
        <v>531</v>
      </c>
      <c r="S940" t="s">
        <v>531</v>
      </c>
      <c r="T940" t="s">
        <v>531</v>
      </c>
      <c r="U940" t="s">
        <v>531</v>
      </c>
      <c r="W940" s="429">
        <f t="shared" si="22"/>
        <v>0</v>
      </c>
      <c r="X940" s="429">
        <f t="shared" si="22"/>
        <v>0</v>
      </c>
      <c r="Y940" s="429">
        <f t="shared" si="22"/>
        <v>0</v>
      </c>
      <c r="Z940" s="429">
        <f t="shared" si="22"/>
        <v>0</v>
      </c>
      <c r="AA940" s="429" t="s">
        <v>1296</v>
      </c>
    </row>
    <row r="941" spans="1:27" x14ac:dyDescent="0.25">
      <c r="A941" t="s">
        <v>149</v>
      </c>
      <c r="B941" t="s">
        <v>1246</v>
      </c>
      <c r="C941" t="s">
        <v>1324</v>
      </c>
      <c r="D941" t="s">
        <v>1384</v>
      </c>
      <c r="E941" t="s">
        <v>1326</v>
      </c>
      <c r="F941" t="s">
        <v>1293</v>
      </c>
      <c r="G941" s="532">
        <v>35</v>
      </c>
      <c r="H941">
        <v>35015</v>
      </c>
      <c r="I941" t="s">
        <v>552</v>
      </c>
      <c r="J941" t="s">
        <v>1385</v>
      </c>
      <c r="K941" t="s">
        <v>1386</v>
      </c>
      <c r="L941">
        <v>0</v>
      </c>
      <c r="M941">
        <v>0.5</v>
      </c>
      <c r="N941">
        <v>0</v>
      </c>
      <c r="O941">
        <v>0</v>
      </c>
      <c r="P941">
        <v>0</v>
      </c>
      <c r="Q941">
        <v>0</v>
      </c>
      <c r="R941" t="s">
        <v>531</v>
      </c>
      <c r="S941" t="s">
        <v>531</v>
      </c>
      <c r="T941" t="s">
        <v>531</v>
      </c>
      <c r="U941" t="s">
        <v>531</v>
      </c>
      <c r="W941" s="429">
        <f t="shared" si="22"/>
        <v>0</v>
      </c>
      <c r="X941" s="429">
        <f t="shared" si="22"/>
        <v>0</v>
      </c>
      <c r="Y941" s="429">
        <f t="shared" si="22"/>
        <v>0</v>
      </c>
      <c r="Z941" s="429">
        <f t="shared" si="22"/>
        <v>0</v>
      </c>
      <c r="AA941" s="429" t="s">
        <v>1296</v>
      </c>
    </row>
    <row r="942" spans="1:27" x14ac:dyDescent="0.25">
      <c r="A942" t="s">
        <v>149</v>
      </c>
      <c r="B942" t="s">
        <v>1246</v>
      </c>
      <c r="C942" t="s">
        <v>1324</v>
      </c>
      <c r="D942" t="s">
        <v>1384</v>
      </c>
      <c r="E942" t="s">
        <v>1326</v>
      </c>
      <c r="F942" t="s">
        <v>1293</v>
      </c>
      <c r="G942" s="532">
        <v>35</v>
      </c>
      <c r="H942">
        <v>35015</v>
      </c>
      <c r="I942" t="s">
        <v>552</v>
      </c>
      <c r="J942" t="s">
        <v>1385</v>
      </c>
      <c r="K942" t="s">
        <v>1386</v>
      </c>
      <c r="L942">
        <v>0</v>
      </c>
      <c r="M942">
        <v>3.8</v>
      </c>
      <c r="N942">
        <v>0</v>
      </c>
      <c r="O942">
        <v>0</v>
      </c>
      <c r="P942">
        <v>0</v>
      </c>
      <c r="Q942">
        <v>0</v>
      </c>
      <c r="R942" t="s">
        <v>531</v>
      </c>
      <c r="S942" t="s">
        <v>531</v>
      </c>
      <c r="T942" t="s">
        <v>531</v>
      </c>
      <c r="U942" t="s">
        <v>531</v>
      </c>
      <c r="W942" s="429">
        <f t="shared" si="22"/>
        <v>0</v>
      </c>
      <c r="X942" s="429">
        <f t="shared" si="22"/>
        <v>0</v>
      </c>
      <c r="Y942" s="429">
        <f t="shared" si="22"/>
        <v>0</v>
      </c>
      <c r="Z942" s="429">
        <f t="shared" si="22"/>
        <v>0</v>
      </c>
      <c r="AA942" s="429" t="s">
        <v>1296</v>
      </c>
    </row>
    <row r="943" spans="1:27" x14ac:dyDescent="0.25">
      <c r="A943" t="s">
        <v>149</v>
      </c>
      <c r="B943" t="s">
        <v>1246</v>
      </c>
      <c r="C943" t="s">
        <v>1324</v>
      </c>
      <c r="D943" t="s">
        <v>1384</v>
      </c>
      <c r="E943" t="s">
        <v>1326</v>
      </c>
      <c r="F943" t="s">
        <v>1293</v>
      </c>
      <c r="G943" s="532">
        <v>35</v>
      </c>
      <c r="H943">
        <v>35015</v>
      </c>
      <c r="I943" t="s">
        <v>552</v>
      </c>
      <c r="J943" t="s">
        <v>1385</v>
      </c>
      <c r="K943" t="s">
        <v>1386</v>
      </c>
      <c r="L943">
        <v>0</v>
      </c>
      <c r="M943">
        <v>2.1</v>
      </c>
      <c r="N943">
        <v>0</v>
      </c>
      <c r="O943">
        <v>0</v>
      </c>
      <c r="P943">
        <v>0</v>
      </c>
      <c r="Q943">
        <v>0</v>
      </c>
      <c r="R943" t="s">
        <v>531</v>
      </c>
      <c r="S943" t="s">
        <v>531</v>
      </c>
      <c r="T943" t="s">
        <v>531</v>
      </c>
      <c r="U943" t="s">
        <v>531</v>
      </c>
      <c r="W943" s="429">
        <f t="shared" si="22"/>
        <v>0</v>
      </c>
      <c r="X943" s="429">
        <f t="shared" si="22"/>
        <v>0</v>
      </c>
      <c r="Y943" s="429">
        <f t="shared" si="22"/>
        <v>0</v>
      </c>
      <c r="Z943" s="429">
        <f t="shared" si="22"/>
        <v>0</v>
      </c>
      <c r="AA943" s="429" t="s">
        <v>1296</v>
      </c>
    </row>
    <row r="944" spans="1:27" x14ac:dyDescent="0.25">
      <c r="A944" t="s">
        <v>149</v>
      </c>
      <c r="B944" t="s">
        <v>1246</v>
      </c>
      <c r="C944" t="s">
        <v>1324</v>
      </c>
      <c r="D944" t="s">
        <v>1384</v>
      </c>
      <c r="E944" t="s">
        <v>1326</v>
      </c>
      <c r="F944" t="s">
        <v>1293</v>
      </c>
      <c r="G944" s="532">
        <v>35</v>
      </c>
      <c r="H944">
        <v>35015</v>
      </c>
      <c r="I944" t="s">
        <v>552</v>
      </c>
      <c r="J944" t="s">
        <v>1385</v>
      </c>
      <c r="K944" t="s">
        <v>1386</v>
      </c>
      <c r="L944">
        <v>0</v>
      </c>
      <c r="M944">
        <v>2.1</v>
      </c>
      <c r="N944">
        <v>0</v>
      </c>
      <c r="O944">
        <v>0</v>
      </c>
      <c r="P944">
        <v>0</v>
      </c>
      <c r="Q944">
        <v>0</v>
      </c>
      <c r="R944" t="s">
        <v>531</v>
      </c>
      <c r="S944" t="s">
        <v>531</v>
      </c>
      <c r="T944" t="s">
        <v>531</v>
      </c>
      <c r="U944" t="s">
        <v>531</v>
      </c>
      <c r="W944" s="429">
        <f t="shared" si="22"/>
        <v>0</v>
      </c>
      <c r="X944" s="429">
        <f t="shared" si="22"/>
        <v>0</v>
      </c>
      <c r="Y944" s="429">
        <f t="shared" si="22"/>
        <v>0</v>
      </c>
      <c r="Z944" s="429">
        <f t="shared" si="22"/>
        <v>0</v>
      </c>
      <c r="AA944" s="429" t="s">
        <v>1296</v>
      </c>
    </row>
    <row r="945" spans="1:27" x14ac:dyDescent="0.25">
      <c r="A945" t="s">
        <v>149</v>
      </c>
      <c r="B945" t="s">
        <v>1246</v>
      </c>
      <c r="C945" t="s">
        <v>1324</v>
      </c>
      <c r="D945" t="s">
        <v>1384</v>
      </c>
      <c r="E945" t="s">
        <v>1326</v>
      </c>
      <c r="F945" t="s">
        <v>1293</v>
      </c>
      <c r="G945" s="532">
        <v>35</v>
      </c>
      <c r="H945">
        <v>35015</v>
      </c>
      <c r="I945" t="s">
        <v>552</v>
      </c>
      <c r="J945" t="s">
        <v>1385</v>
      </c>
      <c r="K945" t="s">
        <v>1386</v>
      </c>
      <c r="L945">
        <v>0</v>
      </c>
      <c r="M945">
        <v>19.2</v>
      </c>
      <c r="N945">
        <v>0</v>
      </c>
      <c r="O945">
        <v>0</v>
      </c>
      <c r="P945">
        <v>0</v>
      </c>
      <c r="Q945">
        <v>0</v>
      </c>
      <c r="R945" t="s">
        <v>531</v>
      </c>
      <c r="S945" t="s">
        <v>531</v>
      </c>
      <c r="T945" t="s">
        <v>531</v>
      </c>
      <c r="U945" t="s">
        <v>531</v>
      </c>
      <c r="W945" s="429">
        <f t="shared" si="22"/>
        <v>0</v>
      </c>
      <c r="X945" s="429">
        <f t="shared" si="22"/>
        <v>0</v>
      </c>
      <c r="Y945" s="429">
        <f t="shared" si="22"/>
        <v>0</v>
      </c>
      <c r="Z945" s="429">
        <f t="shared" si="22"/>
        <v>0</v>
      </c>
      <c r="AA945" s="429" t="s">
        <v>1296</v>
      </c>
    </row>
    <row r="946" spans="1:27" x14ac:dyDescent="0.25">
      <c r="A946" t="s">
        <v>149</v>
      </c>
      <c r="B946" t="s">
        <v>1246</v>
      </c>
      <c r="C946" t="s">
        <v>1324</v>
      </c>
      <c r="D946" t="s">
        <v>1384</v>
      </c>
      <c r="E946" t="s">
        <v>1326</v>
      </c>
      <c r="F946" t="s">
        <v>1293</v>
      </c>
      <c r="G946" s="532">
        <v>35</v>
      </c>
      <c r="H946">
        <v>35015</v>
      </c>
      <c r="I946" t="s">
        <v>552</v>
      </c>
      <c r="J946" t="s">
        <v>1385</v>
      </c>
      <c r="K946" t="s">
        <v>1386</v>
      </c>
      <c r="L946">
        <v>13.3</v>
      </c>
      <c r="M946">
        <v>9.3000000000000007</v>
      </c>
      <c r="N946">
        <v>26.7</v>
      </c>
      <c r="O946">
        <v>0</v>
      </c>
      <c r="P946">
        <v>0</v>
      </c>
      <c r="Q946">
        <v>0</v>
      </c>
      <c r="R946" t="s">
        <v>531</v>
      </c>
      <c r="S946" t="s">
        <v>531</v>
      </c>
      <c r="T946" t="s">
        <v>531</v>
      </c>
      <c r="U946" t="s">
        <v>531</v>
      </c>
      <c r="W946" s="429">
        <f t="shared" si="22"/>
        <v>0</v>
      </c>
      <c r="X946" s="429">
        <f t="shared" si="22"/>
        <v>0</v>
      </c>
      <c r="Y946" s="429">
        <f t="shared" si="22"/>
        <v>0</v>
      </c>
      <c r="Z946" s="429">
        <f t="shared" si="22"/>
        <v>0</v>
      </c>
      <c r="AA946" s="429" t="s">
        <v>1296</v>
      </c>
    </row>
    <row r="947" spans="1:27" x14ac:dyDescent="0.25">
      <c r="A947" t="s">
        <v>149</v>
      </c>
      <c r="B947" t="s">
        <v>1246</v>
      </c>
      <c r="C947" t="s">
        <v>1324</v>
      </c>
      <c r="D947" t="s">
        <v>1384</v>
      </c>
      <c r="E947" t="s">
        <v>1326</v>
      </c>
      <c r="F947" t="s">
        <v>1293</v>
      </c>
      <c r="G947" s="532">
        <v>35</v>
      </c>
      <c r="H947">
        <v>35015</v>
      </c>
      <c r="I947" t="s">
        <v>552</v>
      </c>
      <c r="J947" t="s">
        <v>1385</v>
      </c>
      <c r="K947" t="s">
        <v>1386</v>
      </c>
      <c r="L947">
        <v>13.3</v>
      </c>
      <c r="M947">
        <v>9.3000000000000007</v>
      </c>
      <c r="N947">
        <v>26.7</v>
      </c>
      <c r="O947">
        <v>0</v>
      </c>
      <c r="P947">
        <v>0</v>
      </c>
      <c r="Q947">
        <v>0</v>
      </c>
      <c r="R947" t="s">
        <v>531</v>
      </c>
      <c r="S947" t="s">
        <v>531</v>
      </c>
      <c r="T947" t="s">
        <v>531</v>
      </c>
      <c r="U947" t="s">
        <v>531</v>
      </c>
      <c r="W947" s="429">
        <f t="shared" si="22"/>
        <v>0</v>
      </c>
      <c r="X947" s="429">
        <f t="shared" si="22"/>
        <v>0</v>
      </c>
      <c r="Y947" s="429">
        <f t="shared" si="22"/>
        <v>0</v>
      </c>
      <c r="Z947" s="429">
        <f t="shared" si="22"/>
        <v>0</v>
      </c>
      <c r="AA947" s="429" t="s">
        <v>1296</v>
      </c>
    </row>
    <row r="948" spans="1:27" x14ac:dyDescent="0.25">
      <c r="A948" t="s">
        <v>149</v>
      </c>
      <c r="B948" t="s">
        <v>1246</v>
      </c>
      <c r="C948" t="s">
        <v>1324</v>
      </c>
      <c r="D948" t="s">
        <v>1384</v>
      </c>
      <c r="E948" t="s">
        <v>1326</v>
      </c>
      <c r="F948" t="s">
        <v>1293</v>
      </c>
      <c r="G948" s="532">
        <v>35</v>
      </c>
      <c r="H948">
        <v>35015</v>
      </c>
      <c r="I948" t="s">
        <v>552</v>
      </c>
      <c r="J948" t="s">
        <v>1385</v>
      </c>
      <c r="K948" t="s">
        <v>1386</v>
      </c>
      <c r="L948">
        <v>13.3</v>
      </c>
      <c r="M948">
        <v>9.3000000000000007</v>
      </c>
      <c r="N948">
        <v>26.7</v>
      </c>
      <c r="O948">
        <v>0</v>
      </c>
      <c r="P948">
        <v>0</v>
      </c>
      <c r="Q948">
        <v>0</v>
      </c>
      <c r="R948" t="s">
        <v>531</v>
      </c>
      <c r="S948" t="s">
        <v>531</v>
      </c>
      <c r="T948" t="s">
        <v>531</v>
      </c>
      <c r="U948" t="s">
        <v>531</v>
      </c>
      <c r="W948" s="429">
        <f t="shared" si="22"/>
        <v>0</v>
      </c>
      <c r="X948" s="429">
        <f t="shared" si="22"/>
        <v>0</v>
      </c>
      <c r="Y948" s="429">
        <f t="shared" si="22"/>
        <v>0</v>
      </c>
      <c r="Z948" s="429">
        <f t="shared" si="22"/>
        <v>0</v>
      </c>
      <c r="AA948" s="429" t="s">
        <v>1296</v>
      </c>
    </row>
    <row r="949" spans="1:27" x14ac:dyDescent="0.25">
      <c r="A949" t="s">
        <v>149</v>
      </c>
      <c r="B949" t="s">
        <v>1246</v>
      </c>
      <c r="C949" t="s">
        <v>1324</v>
      </c>
      <c r="D949" t="s">
        <v>1384</v>
      </c>
      <c r="E949" t="s">
        <v>1326</v>
      </c>
      <c r="F949" t="s">
        <v>1293</v>
      </c>
      <c r="G949" s="532">
        <v>35</v>
      </c>
      <c r="H949">
        <v>35025</v>
      </c>
      <c r="I949" t="s">
        <v>563</v>
      </c>
      <c r="J949" t="s">
        <v>1385</v>
      </c>
      <c r="K949" t="s">
        <v>1386</v>
      </c>
      <c r="L949">
        <v>24.4</v>
      </c>
      <c r="M949">
        <v>2.7</v>
      </c>
      <c r="N949">
        <v>1.7</v>
      </c>
      <c r="O949">
        <v>0</v>
      </c>
      <c r="P949">
        <v>0</v>
      </c>
      <c r="Q949">
        <v>0</v>
      </c>
      <c r="R949" t="s">
        <v>531</v>
      </c>
      <c r="S949" t="s">
        <v>531</v>
      </c>
      <c r="T949" t="s">
        <v>531</v>
      </c>
      <c r="U949" t="s">
        <v>531</v>
      </c>
      <c r="W949" s="429">
        <f t="shared" si="22"/>
        <v>0</v>
      </c>
      <c r="X949" s="429">
        <f t="shared" si="22"/>
        <v>0</v>
      </c>
      <c r="Y949" s="429">
        <f t="shared" si="22"/>
        <v>0</v>
      </c>
      <c r="Z949" s="429">
        <f t="shared" si="22"/>
        <v>0</v>
      </c>
      <c r="AA949" s="429" t="s">
        <v>1296</v>
      </c>
    </row>
    <row r="950" spans="1:27" x14ac:dyDescent="0.25">
      <c r="A950" t="s">
        <v>149</v>
      </c>
      <c r="B950" t="s">
        <v>1246</v>
      </c>
      <c r="C950" t="s">
        <v>1324</v>
      </c>
      <c r="D950" t="s">
        <v>1384</v>
      </c>
      <c r="E950" t="s">
        <v>1326</v>
      </c>
      <c r="F950" t="s">
        <v>1293</v>
      </c>
      <c r="G950" s="532">
        <v>35</v>
      </c>
      <c r="H950">
        <v>35025</v>
      </c>
      <c r="I950" t="s">
        <v>563</v>
      </c>
      <c r="J950" t="s">
        <v>1385</v>
      </c>
      <c r="K950" t="s">
        <v>1386</v>
      </c>
      <c r="L950">
        <v>8.3000000000000007</v>
      </c>
      <c r="M950">
        <v>3.8</v>
      </c>
      <c r="N950">
        <v>2.6</v>
      </c>
      <c r="O950">
        <v>0</v>
      </c>
      <c r="P950">
        <v>0</v>
      </c>
      <c r="Q950">
        <v>0</v>
      </c>
      <c r="R950" t="s">
        <v>531</v>
      </c>
      <c r="S950" t="s">
        <v>531</v>
      </c>
      <c r="T950" t="s">
        <v>531</v>
      </c>
      <c r="U950" t="s">
        <v>531</v>
      </c>
      <c r="W950" s="429">
        <f t="shared" si="22"/>
        <v>0</v>
      </c>
      <c r="X950" s="429">
        <f t="shared" si="22"/>
        <v>0</v>
      </c>
      <c r="Y950" s="429">
        <f t="shared" si="22"/>
        <v>0</v>
      </c>
      <c r="Z950" s="429">
        <f t="shared" si="22"/>
        <v>0</v>
      </c>
      <c r="AA950" s="429" t="s">
        <v>1296</v>
      </c>
    </row>
    <row r="951" spans="1:27" x14ac:dyDescent="0.25">
      <c r="A951" t="s">
        <v>149</v>
      </c>
      <c r="B951" t="s">
        <v>1246</v>
      </c>
      <c r="C951" t="s">
        <v>1324</v>
      </c>
      <c r="D951" t="s">
        <v>1384</v>
      </c>
      <c r="E951" t="s">
        <v>1326</v>
      </c>
      <c r="F951" t="s">
        <v>1293</v>
      </c>
      <c r="G951" s="532">
        <v>35</v>
      </c>
      <c r="H951">
        <v>35025</v>
      </c>
      <c r="I951" t="s">
        <v>563</v>
      </c>
      <c r="J951" t="s">
        <v>1385</v>
      </c>
      <c r="K951" t="s">
        <v>1386</v>
      </c>
      <c r="L951">
        <v>6.7</v>
      </c>
      <c r="M951">
        <v>3.2</v>
      </c>
      <c r="N951">
        <v>2.2999999999999998</v>
      </c>
      <c r="O951">
        <v>0</v>
      </c>
      <c r="P951">
        <v>0</v>
      </c>
      <c r="Q951">
        <v>0</v>
      </c>
      <c r="R951" t="s">
        <v>531</v>
      </c>
      <c r="S951" t="s">
        <v>531</v>
      </c>
      <c r="T951" t="s">
        <v>531</v>
      </c>
      <c r="U951" t="s">
        <v>531</v>
      </c>
      <c r="W951" s="429">
        <f t="shared" si="22"/>
        <v>0</v>
      </c>
      <c r="X951" s="429">
        <f t="shared" si="22"/>
        <v>0</v>
      </c>
      <c r="Y951" s="429">
        <f t="shared" si="22"/>
        <v>0</v>
      </c>
      <c r="Z951" s="429">
        <f t="shared" si="22"/>
        <v>0</v>
      </c>
      <c r="AA951" s="429" t="s">
        <v>1296</v>
      </c>
    </row>
    <row r="952" spans="1:27" x14ac:dyDescent="0.25">
      <c r="A952" t="s">
        <v>149</v>
      </c>
      <c r="B952" t="s">
        <v>1246</v>
      </c>
      <c r="C952" t="s">
        <v>1324</v>
      </c>
      <c r="D952" t="s">
        <v>1384</v>
      </c>
      <c r="E952" t="s">
        <v>1326</v>
      </c>
      <c r="F952" t="s">
        <v>1293</v>
      </c>
      <c r="G952" s="532">
        <v>35</v>
      </c>
      <c r="H952">
        <v>35025</v>
      </c>
      <c r="I952" t="s">
        <v>563</v>
      </c>
      <c r="J952" t="s">
        <v>1385</v>
      </c>
      <c r="K952" t="s">
        <v>1386</v>
      </c>
      <c r="L952">
        <v>6.7</v>
      </c>
      <c r="M952">
        <v>3.2</v>
      </c>
      <c r="N952">
        <v>2.2999999999999998</v>
      </c>
      <c r="O952">
        <v>0</v>
      </c>
      <c r="P952">
        <v>0</v>
      </c>
      <c r="Q952">
        <v>0</v>
      </c>
      <c r="R952" t="s">
        <v>531</v>
      </c>
      <c r="S952" t="s">
        <v>531</v>
      </c>
      <c r="T952" t="s">
        <v>531</v>
      </c>
      <c r="U952" t="s">
        <v>531</v>
      </c>
      <c r="W952" s="429">
        <f t="shared" si="22"/>
        <v>0</v>
      </c>
      <c r="X952" s="429">
        <f t="shared" si="22"/>
        <v>0</v>
      </c>
      <c r="Y952" s="429">
        <f t="shared" si="22"/>
        <v>0</v>
      </c>
      <c r="Z952" s="429">
        <f t="shared" si="22"/>
        <v>0</v>
      </c>
      <c r="AA952" s="429" t="s">
        <v>1296</v>
      </c>
    </row>
    <row r="953" spans="1:27" x14ac:dyDescent="0.25">
      <c r="A953" t="s">
        <v>149</v>
      </c>
      <c r="B953" t="s">
        <v>1246</v>
      </c>
      <c r="C953" t="s">
        <v>1324</v>
      </c>
      <c r="D953" t="s">
        <v>1384</v>
      </c>
      <c r="E953" t="s">
        <v>1326</v>
      </c>
      <c r="F953" t="s">
        <v>1293</v>
      </c>
      <c r="G953" s="532">
        <v>35</v>
      </c>
      <c r="H953">
        <v>35025</v>
      </c>
      <c r="I953" t="s">
        <v>563</v>
      </c>
      <c r="J953" t="s">
        <v>1385</v>
      </c>
      <c r="K953" t="s">
        <v>1386</v>
      </c>
      <c r="L953">
        <v>6.7</v>
      </c>
      <c r="M953">
        <v>3.2</v>
      </c>
      <c r="N953">
        <v>2.2999999999999998</v>
      </c>
      <c r="O953">
        <v>0</v>
      </c>
      <c r="P953">
        <v>0</v>
      </c>
      <c r="Q953">
        <v>0</v>
      </c>
      <c r="R953" t="s">
        <v>531</v>
      </c>
      <c r="S953" t="s">
        <v>531</v>
      </c>
      <c r="T953" t="s">
        <v>531</v>
      </c>
      <c r="U953" t="s">
        <v>531</v>
      </c>
      <c r="W953" s="429">
        <f t="shared" si="22"/>
        <v>0</v>
      </c>
      <c r="X953" s="429">
        <f t="shared" si="22"/>
        <v>0</v>
      </c>
      <c r="Y953" s="429">
        <f t="shared" si="22"/>
        <v>0</v>
      </c>
      <c r="Z953" s="429">
        <f t="shared" si="22"/>
        <v>0</v>
      </c>
      <c r="AA953" s="429" t="s">
        <v>1296</v>
      </c>
    </row>
    <row r="954" spans="1:27" x14ac:dyDescent="0.25">
      <c r="A954" t="s">
        <v>149</v>
      </c>
      <c r="B954" t="s">
        <v>1246</v>
      </c>
      <c r="C954" t="s">
        <v>1324</v>
      </c>
      <c r="D954" t="s">
        <v>1384</v>
      </c>
      <c r="E954" t="s">
        <v>1326</v>
      </c>
      <c r="F954" t="s">
        <v>1293</v>
      </c>
      <c r="G954" s="532">
        <v>35</v>
      </c>
      <c r="H954">
        <v>35025</v>
      </c>
      <c r="I954" t="s">
        <v>563</v>
      </c>
      <c r="J954" t="s">
        <v>1385</v>
      </c>
      <c r="K954" t="s">
        <v>1386</v>
      </c>
      <c r="L954">
        <v>1</v>
      </c>
      <c r="M954">
        <v>0</v>
      </c>
      <c r="N954">
        <v>0</v>
      </c>
      <c r="O954">
        <v>0</v>
      </c>
      <c r="P954">
        <v>0</v>
      </c>
      <c r="Q954">
        <v>0</v>
      </c>
      <c r="R954" t="s">
        <v>531</v>
      </c>
      <c r="S954" t="s">
        <v>531</v>
      </c>
      <c r="T954" t="s">
        <v>531</v>
      </c>
      <c r="U954" t="s">
        <v>531</v>
      </c>
      <c r="W954" s="429">
        <f t="shared" si="22"/>
        <v>0</v>
      </c>
      <c r="X954" s="429">
        <f t="shared" si="22"/>
        <v>0</v>
      </c>
      <c r="Y954" s="429">
        <f t="shared" si="22"/>
        <v>0</v>
      </c>
      <c r="Z954" s="429">
        <f t="shared" si="22"/>
        <v>0</v>
      </c>
      <c r="AA954" s="429" t="s">
        <v>1296</v>
      </c>
    </row>
    <row r="955" spans="1:27" x14ac:dyDescent="0.25">
      <c r="A955" t="s">
        <v>149</v>
      </c>
      <c r="B955" t="s">
        <v>1246</v>
      </c>
      <c r="C955" t="s">
        <v>1324</v>
      </c>
      <c r="D955" t="s">
        <v>1384</v>
      </c>
      <c r="E955" t="s">
        <v>1326</v>
      </c>
      <c r="F955" t="s">
        <v>1293</v>
      </c>
      <c r="G955" s="532">
        <v>35</v>
      </c>
      <c r="H955">
        <v>35025</v>
      </c>
      <c r="I955" t="s">
        <v>563</v>
      </c>
      <c r="J955" t="s">
        <v>1385</v>
      </c>
      <c r="K955" t="s">
        <v>1386</v>
      </c>
      <c r="L955">
        <v>0</v>
      </c>
      <c r="M955">
        <v>8.1999999999999993</v>
      </c>
      <c r="N955">
        <v>0</v>
      </c>
      <c r="O955">
        <v>0</v>
      </c>
      <c r="P955">
        <v>0</v>
      </c>
      <c r="Q955">
        <v>0</v>
      </c>
      <c r="R955" t="s">
        <v>531</v>
      </c>
      <c r="S955" t="s">
        <v>531</v>
      </c>
      <c r="T955" t="s">
        <v>531</v>
      </c>
      <c r="U955" t="s">
        <v>531</v>
      </c>
      <c r="W955" s="429">
        <f t="shared" si="22"/>
        <v>0</v>
      </c>
      <c r="X955" s="429">
        <f t="shared" si="22"/>
        <v>0</v>
      </c>
      <c r="Y955" s="429">
        <f t="shared" si="22"/>
        <v>0</v>
      </c>
      <c r="Z955" s="429">
        <f t="shared" si="22"/>
        <v>0</v>
      </c>
      <c r="AA955" s="429" t="s">
        <v>1296</v>
      </c>
    </row>
    <row r="956" spans="1:27" x14ac:dyDescent="0.25">
      <c r="A956" t="s">
        <v>149</v>
      </c>
      <c r="B956" t="s">
        <v>1246</v>
      </c>
      <c r="C956" t="s">
        <v>1324</v>
      </c>
      <c r="D956" t="s">
        <v>1384</v>
      </c>
      <c r="E956" t="s">
        <v>1326</v>
      </c>
      <c r="F956" t="s">
        <v>1293</v>
      </c>
      <c r="G956" s="532">
        <v>35</v>
      </c>
      <c r="H956">
        <v>35025</v>
      </c>
      <c r="I956" t="s">
        <v>563</v>
      </c>
      <c r="J956" t="s">
        <v>1385</v>
      </c>
      <c r="K956" t="s">
        <v>1386</v>
      </c>
      <c r="L956">
        <v>1</v>
      </c>
      <c r="M956">
        <v>0</v>
      </c>
      <c r="N956">
        <v>0</v>
      </c>
      <c r="O956">
        <v>0</v>
      </c>
      <c r="P956">
        <v>0</v>
      </c>
      <c r="Q956">
        <v>0</v>
      </c>
      <c r="R956" t="s">
        <v>531</v>
      </c>
      <c r="S956" t="s">
        <v>531</v>
      </c>
      <c r="T956" t="s">
        <v>531</v>
      </c>
      <c r="U956" t="s">
        <v>531</v>
      </c>
      <c r="W956" s="429">
        <f t="shared" si="22"/>
        <v>0</v>
      </c>
      <c r="X956" s="429">
        <f t="shared" si="22"/>
        <v>0</v>
      </c>
      <c r="Y956" s="429">
        <f t="shared" si="22"/>
        <v>0</v>
      </c>
      <c r="Z956" s="429">
        <f t="shared" si="22"/>
        <v>0</v>
      </c>
      <c r="AA956" s="429" t="s">
        <v>1296</v>
      </c>
    </row>
    <row r="957" spans="1:27" x14ac:dyDescent="0.25">
      <c r="A957" t="s">
        <v>149</v>
      </c>
      <c r="B957" t="s">
        <v>1246</v>
      </c>
      <c r="C957" t="s">
        <v>1324</v>
      </c>
      <c r="D957" t="s">
        <v>1384</v>
      </c>
      <c r="E957" t="s">
        <v>1326</v>
      </c>
      <c r="F957" t="s">
        <v>1293</v>
      </c>
      <c r="G957" s="532">
        <v>35</v>
      </c>
      <c r="H957">
        <v>35025</v>
      </c>
      <c r="I957" t="s">
        <v>563</v>
      </c>
      <c r="J957" t="s">
        <v>1385</v>
      </c>
      <c r="K957" t="s">
        <v>1386</v>
      </c>
      <c r="L957">
        <v>0</v>
      </c>
      <c r="M957">
        <v>8.1999999999999993</v>
      </c>
      <c r="N957">
        <v>0</v>
      </c>
      <c r="O957">
        <v>0</v>
      </c>
      <c r="P957">
        <v>0</v>
      </c>
      <c r="Q957">
        <v>0</v>
      </c>
      <c r="R957" t="s">
        <v>531</v>
      </c>
      <c r="S957" t="s">
        <v>531</v>
      </c>
      <c r="T957" t="s">
        <v>531</v>
      </c>
      <c r="U957" t="s">
        <v>531</v>
      </c>
      <c r="W957" s="429">
        <f t="shared" si="22"/>
        <v>0</v>
      </c>
      <c r="X957" s="429">
        <f t="shared" si="22"/>
        <v>0</v>
      </c>
      <c r="Y957" s="429">
        <f t="shared" si="22"/>
        <v>0</v>
      </c>
      <c r="Z957" s="429">
        <f t="shared" si="22"/>
        <v>0</v>
      </c>
      <c r="AA957" s="429" t="s">
        <v>1296</v>
      </c>
    </row>
    <row r="958" spans="1:27" x14ac:dyDescent="0.25">
      <c r="A958" t="s">
        <v>149</v>
      </c>
      <c r="B958" t="s">
        <v>1246</v>
      </c>
      <c r="C958" t="s">
        <v>1324</v>
      </c>
      <c r="D958" t="s">
        <v>1384</v>
      </c>
      <c r="E958" t="s">
        <v>1326</v>
      </c>
      <c r="F958" t="s">
        <v>1293</v>
      </c>
      <c r="G958" s="532">
        <v>35</v>
      </c>
      <c r="H958">
        <v>35025</v>
      </c>
      <c r="I958" t="s">
        <v>563</v>
      </c>
      <c r="J958" t="s">
        <v>1385</v>
      </c>
      <c r="K958" t="s">
        <v>1386</v>
      </c>
      <c r="L958">
        <v>6.7</v>
      </c>
      <c r="M958">
        <v>3.2</v>
      </c>
      <c r="N958">
        <v>2.2999999999999998</v>
      </c>
      <c r="O958">
        <v>0</v>
      </c>
      <c r="P958">
        <v>0</v>
      </c>
      <c r="Q958">
        <v>0</v>
      </c>
      <c r="R958" t="s">
        <v>531</v>
      </c>
      <c r="S958" t="s">
        <v>531</v>
      </c>
      <c r="T958" t="s">
        <v>531</v>
      </c>
      <c r="U958" t="s">
        <v>531</v>
      </c>
      <c r="W958" s="429">
        <f t="shared" si="22"/>
        <v>0</v>
      </c>
      <c r="X958" s="429">
        <f t="shared" si="22"/>
        <v>0</v>
      </c>
      <c r="Y958" s="429">
        <f t="shared" si="22"/>
        <v>0</v>
      </c>
      <c r="Z958" s="429">
        <f t="shared" si="22"/>
        <v>0</v>
      </c>
      <c r="AA958" s="429" t="s">
        <v>1296</v>
      </c>
    </row>
    <row r="959" spans="1:27" x14ac:dyDescent="0.25">
      <c r="A959" t="s">
        <v>149</v>
      </c>
      <c r="B959" t="s">
        <v>1246</v>
      </c>
      <c r="C959" t="s">
        <v>1324</v>
      </c>
      <c r="D959" t="s">
        <v>1384</v>
      </c>
      <c r="E959" t="s">
        <v>1326</v>
      </c>
      <c r="F959" t="s">
        <v>1293</v>
      </c>
      <c r="G959" s="532">
        <v>35</v>
      </c>
      <c r="H959">
        <v>35025</v>
      </c>
      <c r="I959" t="s">
        <v>563</v>
      </c>
      <c r="J959" t="s">
        <v>1385</v>
      </c>
      <c r="K959" t="s">
        <v>1386</v>
      </c>
      <c r="L959">
        <v>6.5</v>
      </c>
      <c r="M959">
        <v>2.8</v>
      </c>
      <c r="N959">
        <v>2.6</v>
      </c>
      <c r="O959">
        <v>0</v>
      </c>
      <c r="P959">
        <v>0</v>
      </c>
      <c r="Q959">
        <v>0</v>
      </c>
      <c r="R959" t="s">
        <v>531</v>
      </c>
      <c r="S959" t="s">
        <v>531</v>
      </c>
      <c r="T959" t="s">
        <v>531</v>
      </c>
      <c r="U959" t="s">
        <v>531</v>
      </c>
      <c r="W959" s="429">
        <f t="shared" si="22"/>
        <v>0</v>
      </c>
      <c r="X959" s="429">
        <f t="shared" si="22"/>
        <v>0</v>
      </c>
      <c r="Y959" s="429">
        <f t="shared" si="22"/>
        <v>0</v>
      </c>
      <c r="Z959" s="429">
        <f t="shared" si="22"/>
        <v>0</v>
      </c>
      <c r="AA959" s="429" t="s">
        <v>1296</v>
      </c>
    </row>
    <row r="960" spans="1:27" x14ac:dyDescent="0.25">
      <c r="A960" t="s">
        <v>149</v>
      </c>
      <c r="B960" t="s">
        <v>1246</v>
      </c>
      <c r="C960" t="s">
        <v>1324</v>
      </c>
      <c r="D960" t="s">
        <v>1384</v>
      </c>
      <c r="E960" t="s">
        <v>1326</v>
      </c>
      <c r="F960" t="s">
        <v>1293</v>
      </c>
      <c r="G960" s="532">
        <v>35</v>
      </c>
      <c r="H960">
        <v>35025</v>
      </c>
      <c r="I960" t="s">
        <v>563</v>
      </c>
      <c r="J960" t="s">
        <v>1385</v>
      </c>
      <c r="K960" t="s">
        <v>1386</v>
      </c>
      <c r="L960">
        <v>6.7</v>
      </c>
      <c r="M960">
        <v>3.2</v>
      </c>
      <c r="N960">
        <v>2.2999999999999998</v>
      </c>
      <c r="O960">
        <v>0</v>
      </c>
      <c r="P960">
        <v>0</v>
      </c>
      <c r="Q960">
        <v>0</v>
      </c>
      <c r="R960" t="s">
        <v>531</v>
      </c>
      <c r="S960" t="s">
        <v>531</v>
      </c>
      <c r="T960" t="s">
        <v>531</v>
      </c>
      <c r="U960" t="s">
        <v>531</v>
      </c>
      <c r="W960" s="429">
        <f t="shared" si="22"/>
        <v>0</v>
      </c>
      <c r="X960" s="429">
        <f t="shared" si="22"/>
        <v>0</v>
      </c>
      <c r="Y960" s="429">
        <f t="shared" si="22"/>
        <v>0</v>
      </c>
      <c r="Z960" s="429">
        <f t="shared" si="22"/>
        <v>0</v>
      </c>
      <c r="AA960" s="429" t="s">
        <v>1296</v>
      </c>
    </row>
    <row r="961" spans="1:27" x14ac:dyDescent="0.25">
      <c r="A961" t="s">
        <v>149</v>
      </c>
      <c r="B961" t="s">
        <v>1246</v>
      </c>
      <c r="C961" t="s">
        <v>1324</v>
      </c>
      <c r="D961" t="s">
        <v>1384</v>
      </c>
      <c r="E961" t="s">
        <v>1326</v>
      </c>
      <c r="F961" t="s">
        <v>1293</v>
      </c>
      <c r="G961" s="532">
        <v>35</v>
      </c>
      <c r="H961">
        <v>35025</v>
      </c>
      <c r="I961" t="s">
        <v>563</v>
      </c>
      <c r="J961" t="s">
        <v>1385</v>
      </c>
      <c r="K961" t="s">
        <v>1386</v>
      </c>
      <c r="L961">
        <v>0</v>
      </c>
      <c r="M961">
        <v>9.8000000000000007</v>
      </c>
      <c r="N961">
        <v>0</v>
      </c>
      <c r="O961">
        <v>0</v>
      </c>
      <c r="P961">
        <v>0</v>
      </c>
      <c r="Q961">
        <v>0</v>
      </c>
      <c r="R961" t="s">
        <v>531</v>
      </c>
      <c r="S961" t="s">
        <v>531</v>
      </c>
      <c r="T961" t="s">
        <v>531</v>
      </c>
      <c r="U961" t="s">
        <v>531</v>
      </c>
      <c r="W961" s="429">
        <f t="shared" si="22"/>
        <v>0</v>
      </c>
      <c r="X961" s="429">
        <f t="shared" si="22"/>
        <v>0</v>
      </c>
      <c r="Y961" s="429">
        <f t="shared" si="22"/>
        <v>0</v>
      </c>
      <c r="Z961" s="429">
        <f t="shared" si="22"/>
        <v>0</v>
      </c>
      <c r="AA961" s="429" t="s">
        <v>1296</v>
      </c>
    </row>
    <row r="962" spans="1:27" x14ac:dyDescent="0.25">
      <c r="A962" t="s">
        <v>149</v>
      </c>
      <c r="B962" t="s">
        <v>1246</v>
      </c>
      <c r="C962" t="s">
        <v>1324</v>
      </c>
      <c r="D962" t="s">
        <v>1384</v>
      </c>
      <c r="E962" t="s">
        <v>1326</v>
      </c>
      <c r="F962" t="s">
        <v>1293</v>
      </c>
      <c r="G962" s="532">
        <v>35</v>
      </c>
      <c r="H962">
        <v>35025</v>
      </c>
      <c r="I962" t="s">
        <v>563</v>
      </c>
      <c r="J962" t="s">
        <v>1385</v>
      </c>
      <c r="K962" t="s">
        <v>1386</v>
      </c>
      <c r="L962">
        <v>14.8</v>
      </c>
      <c r="M962">
        <v>4.4000000000000004</v>
      </c>
      <c r="N962">
        <v>4.4000000000000004</v>
      </c>
      <c r="O962">
        <v>0</v>
      </c>
      <c r="P962">
        <v>0</v>
      </c>
      <c r="Q962">
        <v>0</v>
      </c>
      <c r="R962" t="s">
        <v>531</v>
      </c>
      <c r="S962" t="s">
        <v>531</v>
      </c>
      <c r="T962" t="s">
        <v>531</v>
      </c>
      <c r="U962" t="s">
        <v>531</v>
      </c>
      <c r="W962" s="429">
        <f t="shared" si="22"/>
        <v>0</v>
      </c>
      <c r="X962" s="429">
        <f t="shared" si="22"/>
        <v>0</v>
      </c>
      <c r="Y962" s="429">
        <f t="shared" si="22"/>
        <v>0</v>
      </c>
      <c r="Z962" s="429">
        <f t="shared" si="22"/>
        <v>0</v>
      </c>
      <c r="AA962" s="429" t="s">
        <v>1296</v>
      </c>
    </row>
    <row r="963" spans="1:27" x14ac:dyDescent="0.25">
      <c r="A963" t="s">
        <v>149</v>
      </c>
      <c r="B963" t="s">
        <v>1246</v>
      </c>
      <c r="C963" t="s">
        <v>1324</v>
      </c>
      <c r="D963" t="s">
        <v>1384</v>
      </c>
      <c r="E963" t="s">
        <v>1326</v>
      </c>
      <c r="F963" t="s">
        <v>1293</v>
      </c>
      <c r="G963" s="532">
        <v>35</v>
      </c>
      <c r="H963">
        <v>35025</v>
      </c>
      <c r="I963" t="s">
        <v>563</v>
      </c>
      <c r="J963" t="s">
        <v>1385</v>
      </c>
      <c r="K963" t="s">
        <v>1386</v>
      </c>
      <c r="L963">
        <v>48.8</v>
      </c>
      <c r="M963">
        <v>4.9000000000000004</v>
      </c>
      <c r="N963">
        <v>19.5</v>
      </c>
      <c r="O963">
        <v>0</v>
      </c>
      <c r="P963">
        <v>0</v>
      </c>
      <c r="Q963">
        <v>0</v>
      </c>
      <c r="R963" t="s">
        <v>531</v>
      </c>
      <c r="S963" t="s">
        <v>531</v>
      </c>
      <c r="T963" t="s">
        <v>531</v>
      </c>
      <c r="U963" t="s">
        <v>531</v>
      </c>
      <c r="W963" s="429">
        <f t="shared" si="22"/>
        <v>0</v>
      </c>
      <c r="X963" s="429">
        <f t="shared" si="22"/>
        <v>0</v>
      </c>
      <c r="Y963" s="429">
        <f t="shared" si="22"/>
        <v>0</v>
      </c>
      <c r="Z963" s="429">
        <f t="shared" si="22"/>
        <v>0</v>
      </c>
      <c r="AA963" s="429" t="s">
        <v>1296</v>
      </c>
    </row>
    <row r="964" spans="1:27" x14ac:dyDescent="0.25">
      <c r="A964" t="s">
        <v>149</v>
      </c>
      <c r="B964" t="s">
        <v>1246</v>
      </c>
      <c r="C964" t="s">
        <v>1324</v>
      </c>
      <c r="D964" t="s">
        <v>1384</v>
      </c>
      <c r="E964" t="s">
        <v>1326</v>
      </c>
      <c r="F964" t="s">
        <v>1293</v>
      </c>
      <c r="G964" s="532">
        <v>35</v>
      </c>
      <c r="H964">
        <v>35025</v>
      </c>
      <c r="I964" t="s">
        <v>563</v>
      </c>
      <c r="J964" t="s">
        <v>1385</v>
      </c>
      <c r="K964" t="s">
        <v>1386</v>
      </c>
      <c r="L964">
        <v>0</v>
      </c>
      <c r="M964">
        <v>1</v>
      </c>
      <c r="N964">
        <v>0</v>
      </c>
      <c r="O964">
        <v>0</v>
      </c>
      <c r="P964">
        <v>0</v>
      </c>
      <c r="Q964">
        <v>0</v>
      </c>
      <c r="R964" t="s">
        <v>531</v>
      </c>
      <c r="S964" t="s">
        <v>531</v>
      </c>
      <c r="T964" t="s">
        <v>531</v>
      </c>
      <c r="U964" t="s">
        <v>531</v>
      </c>
      <c r="W964" s="429">
        <f t="shared" si="22"/>
        <v>0</v>
      </c>
      <c r="X964" s="429">
        <f t="shared" si="22"/>
        <v>0</v>
      </c>
      <c r="Y964" s="429">
        <f t="shared" si="22"/>
        <v>0</v>
      </c>
      <c r="Z964" s="429">
        <f t="shared" si="22"/>
        <v>0</v>
      </c>
      <c r="AA964" s="429" t="s">
        <v>1296</v>
      </c>
    </row>
    <row r="965" spans="1:27" x14ac:dyDescent="0.25">
      <c r="A965" t="s">
        <v>149</v>
      </c>
      <c r="B965" t="s">
        <v>1246</v>
      </c>
      <c r="C965" t="s">
        <v>1324</v>
      </c>
      <c r="D965" t="s">
        <v>1384</v>
      </c>
      <c r="E965" t="s">
        <v>1326</v>
      </c>
      <c r="F965" t="s">
        <v>1293</v>
      </c>
      <c r="G965" s="532">
        <v>35</v>
      </c>
      <c r="H965">
        <v>35025</v>
      </c>
      <c r="I965" t="s">
        <v>563</v>
      </c>
      <c r="J965" t="s">
        <v>1385</v>
      </c>
      <c r="K965" t="s">
        <v>1386</v>
      </c>
      <c r="L965">
        <v>48.8</v>
      </c>
      <c r="M965">
        <v>4.9000000000000004</v>
      </c>
      <c r="N965">
        <v>19.5</v>
      </c>
      <c r="O965">
        <v>0</v>
      </c>
      <c r="P965">
        <v>0</v>
      </c>
      <c r="Q965">
        <v>0</v>
      </c>
      <c r="R965" t="s">
        <v>531</v>
      </c>
      <c r="S965" t="s">
        <v>531</v>
      </c>
      <c r="T965" t="s">
        <v>531</v>
      </c>
      <c r="U965" t="s">
        <v>531</v>
      </c>
      <c r="W965" s="429">
        <f t="shared" si="22"/>
        <v>0</v>
      </c>
      <c r="X965" s="429">
        <f t="shared" si="22"/>
        <v>0</v>
      </c>
      <c r="Y965" s="429">
        <f t="shared" si="22"/>
        <v>0</v>
      </c>
      <c r="Z965" s="429">
        <f t="shared" si="22"/>
        <v>0</v>
      </c>
      <c r="AA965" s="429" t="s">
        <v>1296</v>
      </c>
    </row>
    <row r="966" spans="1:27" x14ac:dyDescent="0.25">
      <c r="A966" t="s">
        <v>149</v>
      </c>
      <c r="B966" t="s">
        <v>1246</v>
      </c>
      <c r="C966" t="s">
        <v>1324</v>
      </c>
      <c r="D966" t="s">
        <v>1384</v>
      </c>
      <c r="E966" t="s">
        <v>1326</v>
      </c>
      <c r="F966" t="s">
        <v>1293</v>
      </c>
      <c r="G966" s="532">
        <v>35</v>
      </c>
      <c r="H966">
        <v>35025</v>
      </c>
      <c r="I966" t="s">
        <v>563</v>
      </c>
      <c r="J966" t="s">
        <v>1385</v>
      </c>
      <c r="K966" t="s">
        <v>1386</v>
      </c>
      <c r="L966">
        <v>0</v>
      </c>
      <c r="M966">
        <v>1</v>
      </c>
      <c r="N966">
        <v>0</v>
      </c>
      <c r="O966">
        <v>0</v>
      </c>
      <c r="P966">
        <v>0</v>
      </c>
      <c r="Q966">
        <v>0</v>
      </c>
      <c r="R966" t="s">
        <v>531</v>
      </c>
      <c r="S966" t="s">
        <v>531</v>
      </c>
      <c r="T966" t="s">
        <v>531</v>
      </c>
      <c r="U966" t="s">
        <v>531</v>
      </c>
      <c r="W966" s="429">
        <f t="shared" si="22"/>
        <v>0</v>
      </c>
      <c r="X966" s="429">
        <f t="shared" si="22"/>
        <v>0</v>
      </c>
      <c r="Y966" s="429">
        <f t="shared" si="22"/>
        <v>0</v>
      </c>
      <c r="Z966" s="429">
        <f t="shared" si="22"/>
        <v>0</v>
      </c>
      <c r="AA966" s="429" t="s">
        <v>1296</v>
      </c>
    </row>
    <row r="967" spans="1:27" x14ac:dyDescent="0.25">
      <c r="A967" t="s">
        <v>149</v>
      </c>
      <c r="B967" t="s">
        <v>1246</v>
      </c>
      <c r="C967" t="s">
        <v>1324</v>
      </c>
      <c r="D967" t="s">
        <v>1384</v>
      </c>
      <c r="E967" t="s">
        <v>1326</v>
      </c>
      <c r="F967" t="s">
        <v>1293</v>
      </c>
      <c r="G967" s="532">
        <v>35</v>
      </c>
      <c r="H967">
        <v>35025</v>
      </c>
      <c r="I967" t="s">
        <v>563</v>
      </c>
      <c r="J967" t="s">
        <v>1385</v>
      </c>
      <c r="K967" t="s">
        <v>1386</v>
      </c>
      <c r="L967">
        <v>0</v>
      </c>
      <c r="M967">
        <v>0</v>
      </c>
      <c r="N967">
        <v>0</v>
      </c>
      <c r="O967">
        <v>0</v>
      </c>
      <c r="P967">
        <v>0</v>
      </c>
      <c r="Q967">
        <v>0</v>
      </c>
      <c r="R967" t="s">
        <v>531</v>
      </c>
      <c r="S967" t="s">
        <v>531</v>
      </c>
      <c r="T967" t="s">
        <v>531</v>
      </c>
      <c r="U967" t="s">
        <v>531</v>
      </c>
      <c r="W967" s="429">
        <f t="shared" si="22"/>
        <v>0</v>
      </c>
      <c r="X967" s="429">
        <f t="shared" si="22"/>
        <v>0</v>
      </c>
      <c r="Y967" s="429">
        <f t="shared" si="22"/>
        <v>0</v>
      </c>
      <c r="Z967" s="429">
        <f t="shared" si="22"/>
        <v>0</v>
      </c>
      <c r="AA967" s="429" t="s">
        <v>1296</v>
      </c>
    </row>
    <row r="968" spans="1:27" x14ac:dyDescent="0.25">
      <c r="A968" t="s">
        <v>149</v>
      </c>
      <c r="B968" t="s">
        <v>1246</v>
      </c>
      <c r="C968" t="s">
        <v>1324</v>
      </c>
      <c r="D968" t="s">
        <v>1384</v>
      </c>
      <c r="E968" t="s">
        <v>1326</v>
      </c>
      <c r="F968" t="s">
        <v>1293</v>
      </c>
      <c r="G968" s="532">
        <v>35</v>
      </c>
      <c r="H968">
        <v>35015</v>
      </c>
      <c r="I968" t="s">
        <v>552</v>
      </c>
      <c r="J968" t="s">
        <v>1385</v>
      </c>
      <c r="K968" t="s">
        <v>1386</v>
      </c>
      <c r="L968">
        <v>24.2</v>
      </c>
      <c r="M968">
        <v>2.4</v>
      </c>
      <c r="N968">
        <v>1.6</v>
      </c>
      <c r="O968">
        <v>0</v>
      </c>
      <c r="P968">
        <v>0</v>
      </c>
      <c r="Q968">
        <v>0</v>
      </c>
      <c r="R968" t="s">
        <v>531</v>
      </c>
      <c r="S968" t="s">
        <v>531</v>
      </c>
      <c r="T968" t="s">
        <v>531</v>
      </c>
      <c r="U968" t="s">
        <v>531</v>
      </c>
      <c r="W968" s="429">
        <f t="shared" si="22"/>
        <v>0</v>
      </c>
      <c r="X968" s="429">
        <f t="shared" si="22"/>
        <v>0</v>
      </c>
      <c r="Y968" s="429">
        <f t="shared" si="22"/>
        <v>0</v>
      </c>
      <c r="Z968" s="429">
        <f t="shared" si="22"/>
        <v>0</v>
      </c>
      <c r="AA968" s="429" t="s">
        <v>1296</v>
      </c>
    </row>
    <row r="969" spans="1:27" x14ac:dyDescent="0.25">
      <c r="A969" t="s">
        <v>149</v>
      </c>
      <c r="B969" t="s">
        <v>1246</v>
      </c>
      <c r="C969" t="s">
        <v>1324</v>
      </c>
      <c r="D969" t="s">
        <v>1384</v>
      </c>
      <c r="E969" t="s">
        <v>1326</v>
      </c>
      <c r="F969" t="s">
        <v>1293</v>
      </c>
      <c r="G969" s="532">
        <v>35</v>
      </c>
      <c r="H969">
        <v>35015</v>
      </c>
      <c r="I969" t="s">
        <v>552</v>
      </c>
      <c r="J969" t="s">
        <v>1385</v>
      </c>
      <c r="K969" t="s">
        <v>1386</v>
      </c>
      <c r="L969">
        <v>0</v>
      </c>
      <c r="M969">
        <v>28.1</v>
      </c>
      <c r="N969">
        <v>0</v>
      </c>
      <c r="O969">
        <v>0</v>
      </c>
      <c r="P969">
        <v>0</v>
      </c>
      <c r="Q969">
        <v>0</v>
      </c>
      <c r="R969" t="s">
        <v>531</v>
      </c>
      <c r="S969" t="s">
        <v>531</v>
      </c>
      <c r="T969" t="s">
        <v>531</v>
      </c>
      <c r="U969" t="s">
        <v>531</v>
      </c>
      <c r="W969" s="429">
        <f t="shared" si="22"/>
        <v>0</v>
      </c>
      <c r="X969" s="429">
        <f t="shared" si="22"/>
        <v>0</v>
      </c>
      <c r="Y969" s="429">
        <f t="shared" si="22"/>
        <v>0</v>
      </c>
      <c r="Z969" s="429">
        <f t="shared" si="22"/>
        <v>0</v>
      </c>
      <c r="AA969" s="429" t="s">
        <v>1296</v>
      </c>
    </row>
    <row r="970" spans="1:27" x14ac:dyDescent="0.25">
      <c r="A970" t="s">
        <v>149</v>
      </c>
      <c r="B970" t="s">
        <v>1246</v>
      </c>
      <c r="C970" t="s">
        <v>1324</v>
      </c>
      <c r="D970" t="s">
        <v>1384</v>
      </c>
      <c r="E970" t="s">
        <v>1326</v>
      </c>
      <c r="F970" t="s">
        <v>1293</v>
      </c>
      <c r="G970" s="532">
        <v>35</v>
      </c>
      <c r="H970">
        <v>35015</v>
      </c>
      <c r="I970" t="s">
        <v>552</v>
      </c>
      <c r="J970" t="s">
        <v>1385</v>
      </c>
      <c r="K970" t="s">
        <v>1386</v>
      </c>
      <c r="L970">
        <v>0</v>
      </c>
      <c r="M970">
        <v>7.7</v>
      </c>
      <c r="N970">
        <v>0</v>
      </c>
      <c r="O970">
        <v>0</v>
      </c>
      <c r="P970">
        <v>0</v>
      </c>
      <c r="Q970">
        <v>0</v>
      </c>
      <c r="R970" t="s">
        <v>531</v>
      </c>
      <c r="S970" t="s">
        <v>531</v>
      </c>
      <c r="T970" t="s">
        <v>531</v>
      </c>
      <c r="U970" t="s">
        <v>531</v>
      </c>
      <c r="W970" s="429">
        <f t="shared" si="22"/>
        <v>0</v>
      </c>
      <c r="X970" s="429">
        <f t="shared" si="22"/>
        <v>0</v>
      </c>
      <c r="Y970" s="429">
        <f t="shared" si="22"/>
        <v>0</v>
      </c>
      <c r="Z970" s="429">
        <f t="shared" si="22"/>
        <v>0</v>
      </c>
      <c r="AA970" s="429" t="s">
        <v>1296</v>
      </c>
    </row>
    <row r="971" spans="1:27" x14ac:dyDescent="0.25">
      <c r="A971" t="s">
        <v>149</v>
      </c>
      <c r="B971" t="s">
        <v>1246</v>
      </c>
      <c r="C971" t="s">
        <v>1324</v>
      </c>
      <c r="D971" t="s">
        <v>1384</v>
      </c>
      <c r="E971" t="s">
        <v>1326</v>
      </c>
      <c r="F971" t="s">
        <v>1293</v>
      </c>
      <c r="G971" s="532">
        <v>35</v>
      </c>
      <c r="H971">
        <v>35015</v>
      </c>
      <c r="I971" t="s">
        <v>552</v>
      </c>
      <c r="J971" t="s">
        <v>1385</v>
      </c>
      <c r="K971" t="s">
        <v>1386</v>
      </c>
      <c r="L971">
        <v>24.4</v>
      </c>
      <c r="M971">
        <v>2.4</v>
      </c>
      <c r="N971">
        <v>1.6</v>
      </c>
      <c r="O971">
        <v>0</v>
      </c>
      <c r="P971">
        <v>0</v>
      </c>
      <c r="Q971">
        <v>0</v>
      </c>
      <c r="R971" t="s">
        <v>531</v>
      </c>
      <c r="S971" t="s">
        <v>531</v>
      </c>
      <c r="T971" t="s">
        <v>531</v>
      </c>
      <c r="U971" t="s">
        <v>531</v>
      </c>
      <c r="W971" s="429">
        <f t="shared" si="22"/>
        <v>0</v>
      </c>
      <c r="X971" s="429">
        <f t="shared" si="22"/>
        <v>0</v>
      </c>
      <c r="Y971" s="429">
        <f t="shared" si="22"/>
        <v>0</v>
      </c>
      <c r="Z971" s="429">
        <f t="shared" si="22"/>
        <v>0</v>
      </c>
      <c r="AA971" s="429" t="s">
        <v>1296</v>
      </c>
    </row>
    <row r="972" spans="1:27" x14ac:dyDescent="0.25">
      <c r="A972" t="s">
        <v>149</v>
      </c>
      <c r="B972" t="s">
        <v>1246</v>
      </c>
      <c r="C972" t="s">
        <v>1324</v>
      </c>
      <c r="D972" t="s">
        <v>1384</v>
      </c>
      <c r="E972" t="s">
        <v>1326</v>
      </c>
      <c r="F972" t="s">
        <v>1293</v>
      </c>
      <c r="G972" s="532">
        <v>35</v>
      </c>
      <c r="H972">
        <v>35015</v>
      </c>
      <c r="I972" t="s">
        <v>552</v>
      </c>
      <c r="J972" t="s">
        <v>1385</v>
      </c>
      <c r="K972" t="s">
        <v>1386</v>
      </c>
      <c r="L972">
        <v>24.4</v>
      </c>
      <c r="M972">
        <v>2.4</v>
      </c>
      <c r="N972">
        <v>1.6</v>
      </c>
      <c r="O972">
        <v>0</v>
      </c>
      <c r="P972">
        <v>0</v>
      </c>
      <c r="Q972">
        <v>0</v>
      </c>
      <c r="R972" t="s">
        <v>531</v>
      </c>
      <c r="S972" t="s">
        <v>531</v>
      </c>
      <c r="T972" t="s">
        <v>531</v>
      </c>
      <c r="U972" t="s">
        <v>531</v>
      </c>
      <c r="W972" s="429">
        <f t="shared" si="22"/>
        <v>0</v>
      </c>
      <c r="X972" s="429">
        <f t="shared" si="22"/>
        <v>0</v>
      </c>
      <c r="Y972" s="429">
        <f t="shared" si="22"/>
        <v>0</v>
      </c>
      <c r="Z972" s="429">
        <f t="shared" si="22"/>
        <v>0</v>
      </c>
      <c r="AA972" s="429" t="s">
        <v>1296</v>
      </c>
    </row>
    <row r="973" spans="1:27" x14ac:dyDescent="0.25">
      <c r="A973" t="s">
        <v>149</v>
      </c>
      <c r="B973" t="s">
        <v>1246</v>
      </c>
      <c r="C973" t="s">
        <v>1324</v>
      </c>
      <c r="D973" t="s">
        <v>1384</v>
      </c>
      <c r="E973" t="s">
        <v>1326</v>
      </c>
      <c r="F973" t="s">
        <v>1293</v>
      </c>
      <c r="G973" s="532">
        <v>35</v>
      </c>
      <c r="H973">
        <v>35015</v>
      </c>
      <c r="I973" t="s">
        <v>552</v>
      </c>
      <c r="J973" t="s">
        <v>1385</v>
      </c>
      <c r="K973" t="s">
        <v>1386</v>
      </c>
      <c r="L973">
        <v>24.4</v>
      </c>
      <c r="M973">
        <v>2.4</v>
      </c>
      <c r="N973">
        <v>1.6</v>
      </c>
      <c r="O973">
        <v>0</v>
      </c>
      <c r="P973">
        <v>0</v>
      </c>
      <c r="Q973">
        <v>0</v>
      </c>
      <c r="R973" t="s">
        <v>531</v>
      </c>
      <c r="S973" t="s">
        <v>531</v>
      </c>
      <c r="T973" t="s">
        <v>531</v>
      </c>
      <c r="U973" t="s">
        <v>531</v>
      </c>
      <c r="W973" s="429">
        <f t="shared" si="22"/>
        <v>0</v>
      </c>
      <c r="X973" s="429">
        <f t="shared" si="22"/>
        <v>0</v>
      </c>
      <c r="Y973" s="429">
        <f t="shared" si="22"/>
        <v>0</v>
      </c>
      <c r="Z973" s="429">
        <f t="shared" si="22"/>
        <v>0</v>
      </c>
      <c r="AA973" s="429" t="s">
        <v>1296</v>
      </c>
    </row>
    <row r="974" spans="1:27" x14ac:dyDescent="0.25">
      <c r="A974" t="s">
        <v>149</v>
      </c>
      <c r="B974" t="s">
        <v>1246</v>
      </c>
      <c r="C974" t="s">
        <v>1324</v>
      </c>
      <c r="D974" t="s">
        <v>1384</v>
      </c>
      <c r="E974" t="s">
        <v>1326</v>
      </c>
      <c r="F974" t="s">
        <v>1293</v>
      </c>
      <c r="G974" s="532">
        <v>35</v>
      </c>
      <c r="H974">
        <v>35015</v>
      </c>
      <c r="I974" t="s">
        <v>552</v>
      </c>
      <c r="J974" t="s">
        <v>1385</v>
      </c>
      <c r="K974" t="s">
        <v>1386</v>
      </c>
      <c r="L974">
        <v>0</v>
      </c>
      <c r="M974">
        <v>5.4</v>
      </c>
      <c r="N974">
        <v>0</v>
      </c>
      <c r="O974">
        <v>0</v>
      </c>
      <c r="P974">
        <v>0</v>
      </c>
      <c r="Q974">
        <v>0</v>
      </c>
      <c r="R974" t="s">
        <v>531</v>
      </c>
      <c r="S974" t="s">
        <v>531</v>
      </c>
      <c r="T974" t="s">
        <v>531</v>
      </c>
      <c r="U974" t="s">
        <v>531</v>
      </c>
      <c r="W974" s="429">
        <f t="shared" si="22"/>
        <v>0</v>
      </c>
      <c r="X974" s="429">
        <f t="shared" si="22"/>
        <v>0</v>
      </c>
      <c r="Y974" s="429">
        <f t="shared" si="22"/>
        <v>0</v>
      </c>
      <c r="Z974" s="429">
        <f t="shared" si="22"/>
        <v>0</v>
      </c>
      <c r="AA974" s="429" t="s">
        <v>1296</v>
      </c>
    </row>
    <row r="975" spans="1:27" x14ac:dyDescent="0.25">
      <c r="A975" t="s">
        <v>149</v>
      </c>
      <c r="B975" t="s">
        <v>1246</v>
      </c>
      <c r="C975" t="s">
        <v>1324</v>
      </c>
      <c r="D975" t="s">
        <v>1384</v>
      </c>
      <c r="E975" t="s">
        <v>1326</v>
      </c>
      <c r="F975" t="s">
        <v>1293</v>
      </c>
      <c r="G975" s="532">
        <v>35</v>
      </c>
      <c r="H975">
        <v>35015</v>
      </c>
      <c r="I975" t="s">
        <v>552</v>
      </c>
      <c r="J975" t="s">
        <v>1385</v>
      </c>
      <c r="K975" t="s">
        <v>1386</v>
      </c>
      <c r="L975">
        <v>0</v>
      </c>
      <c r="M975">
        <v>7</v>
      </c>
      <c r="N975">
        <v>0</v>
      </c>
      <c r="O975">
        <v>0</v>
      </c>
      <c r="P975">
        <v>0</v>
      </c>
      <c r="Q975">
        <v>0</v>
      </c>
      <c r="R975" t="s">
        <v>531</v>
      </c>
      <c r="S975" t="s">
        <v>531</v>
      </c>
      <c r="T975" t="s">
        <v>531</v>
      </c>
      <c r="U975" t="s">
        <v>531</v>
      </c>
      <c r="W975" s="429">
        <f t="shared" si="22"/>
        <v>0</v>
      </c>
      <c r="X975" s="429">
        <f t="shared" si="22"/>
        <v>0</v>
      </c>
      <c r="Y975" s="429">
        <f t="shared" si="22"/>
        <v>0</v>
      </c>
      <c r="Z975" s="429">
        <f t="shared" si="22"/>
        <v>0</v>
      </c>
      <c r="AA975" s="429" t="s">
        <v>1296</v>
      </c>
    </row>
    <row r="976" spans="1:27" x14ac:dyDescent="0.25">
      <c r="A976" t="s">
        <v>149</v>
      </c>
      <c r="B976" t="s">
        <v>1246</v>
      </c>
      <c r="C976" t="s">
        <v>1324</v>
      </c>
      <c r="D976" t="s">
        <v>1384</v>
      </c>
      <c r="E976" t="s">
        <v>1326</v>
      </c>
      <c r="F976" t="s">
        <v>1293</v>
      </c>
      <c r="G976" s="532">
        <v>35</v>
      </c>
      <c r="H976">
        <v>35015</v>
      </c>
      <c r="I976" t="s">
        <v>552</v>
      </c>
      <c r="J976" t="s">
        <v>1385</v>
      </c>
      <c r="K976" t="s">
        <v>1386</v>
      </c>
      <c r="L976">
        <v>0</v>
      </c>
      <c r="M976">
        <v>7</v>
      </c>
      <c r="N976">
        <v>0</v>
      </c>
      <c r="O976">
        <v>0</v>
      </c>
      <c r="P976">
        <v>0</v>
      </c>
      <c r="Q976">
        <v>0</v>
      </c>
      <c r="R976" t="s">
        <v>531</v>
      </c>
      <c r="S976" t="s">
        <v>531</v>
      </c>
      <c r="T976" t="s">
        <v>531</v>
      </c>
      <c r="U976" t="s">
        <v>531</v>
      </c>
      <c r="W976" s="429">
        <f t="shared" si="22"/>
        <v>0</v>
      </c>
      <c r="X976" s="429">
        <f t="shared" si="22"/>
        <v>0</v>
      </c>
      <c r="Y976" s="429">
        <f t="shared" si="22"/>
        <v>0</v>
      </c>
      <c r="Z976" s="429">
        <f t="shared" si="22"/>
        <v>0</v>
      </c>
      <c r="AA976" s="429" t="s">
        <v>1296</v>
      </c>
    </row>
    <row r="977" spans="1:27" x14ac:dyDescent="0.25">
      <c r="A977" t="s">
        <v>149</v>
      </c>
      <c r="B977" t="s">
        <v>1246</v>
      </c>
      <c r="C977" t="s">
        <v>1324</v>
      </c>
      <c r="D977" t="s">
        <v>1384</v>
      </c>
      <c r="E977" t="s">
        <v>1326</v>
      </c>
      <c r="F977" t="s">
        <v>1293</v>
      </c>
      <c r="G977" s="532">
        <v>35</v>
      </c>
      <c r="H977">
        <v>35015</v>
      </c>
      <c r="I977" t="s">
        <v>552</v>
      </c>
      <c r="J977" t="s">
        <v>1385</v>
      </c>
      <c r="K977" t="s">
        <v>1386</v>
      </c>
      <c r="L977">
        <v>6.7</v>
      </c>
      <c r="M977">
        <v>3.5</v>
      </c>
      <c r="N977">
        <v>2.2999999999999998</v>
      </c>
      <c r="O977">
        <v>0</v>
      </c>
      <c r="P977">
        <v>0</v>
      </c>
      <c r="Q977">
        <v>0</v>
      </c>
      <c r="R977" t="s">
        <v>531</v>
      </c>
      <c r="S977" t="s">
        <v>531</v>
      </c>
      <c r="T977" t="s">
        <v>531</v>
      </c>
      <c r="U977" t="s">
        <v>531</v>
      </c>
      <c r="W977" s="429">
        <f t="shared" si="22"/>
        <v>0</v>
      </c>
      <c r="X977" s="429">
        <f t="shared" si="22"/>
        <v>0</v>
      </c>
      <c r="Y977" s="429">
        <f t="shared" si="22"/>
        <v>0</v>
      </c>
      <c r="Z977" s="429">
        <f t="shared" si="22"/>
        <v>0</v>
      </c>
      <c r="AA977" s="429" t="s">
        <v>1296</v>
      </c>
    </row>
    <row r="978" spans="1:27" x14ac:dyDescent="0.25">
      <c r="A978" t="s">
        <v>149</v>
      </c>
      <c r="B978" t="s">
        <v>1246</v>
      </c>
      <c r="C978" t="s">
        <v>1324</v>
      </c>
      <c r="D978" t="s">
        <v>1384</v>
      </c>
      <c r="E978" t="s">
        <v>1326</v>
      </c>
      <c r="F978" t="s">
        <v>1293</v>
      </c>
      <c r="G978" s="532">
        <v>35</v>
      </c>
      <c r="H978">
        <v>35015</v>
      </c>
      <c r="I978" t="s">
        <v>552</v>
      </c>
      <c r="J978" t="s">
        <v>1385</v>
      </c>
      <c r="K978" t="s">
        <v>1386</v>
      </c>
      <c r="L978">
        <v>0.39</v>
      </c>
      <c r="M978">
        <v>0.55000000000000004</v>
      </c>
      <c r="N978">
        <v>1.57</v>
      </c>
      <c r="O978">
        <v>0</v>
      </c>
      <c r="P978">
        <v>0</v>
      </c>
      <c r="Q978">
        <v>0</v>
      </c>
      <c r="R978" t="s">
        <v>531</v>
      </c>
      <c r="S978" t="s">
        <v>531</v>
      </c>
      <c r="T978" t="s">
        <v>531</v>
      </c>
      <c r="U978" t="s">
        <v>531</v>
      </c>
      <c r="W978" s="429">
        <f t="shared" si="22"/>
        <v>0</v>
      </c>
      <c r="X978" s="429">
        <f t="shared" si="22"/>
        <v>0</v>
      </c>
      <c r="Y978" s="429">
        <f t="shared" si="22"/>
        <v>0</v>
      </c>
      <c r="Z978" s="429">
        <f t="shared" si="22"/>
        <v>0</v>
      </c>
      <c r="AA978" s="429" t="s">
        <v>1296</v>
      </c>
    </row>
    <row r="979" spans="1:27" x14ac:dyDescent="0.25">
      <c r="A979" t="s">
        <v>149</v>
      </c>
      <c r="B979" t="s">
        <v>1246</v>
      </c>
      <c r="C979" t="s">
        <v>1324</v>
      </c>
      <c r="D979" t="s">
        <v>1384</v>
      </c>
      <c r="E979" t="s">
        <v>1326</v>
      </c>
      <c r="F979" t="s">
        <v>1293</v>
      </c>
      <c r="G979" s="532">
        <v>35</v>
      </c>
      <c r="H979">
        <v>35015</v>
      </c>
      <c r="I979" t="s">
        <v>552</v>
      </c>
      <c r="J979" t="s">
        <v>1385</v>
      </c>
      <c r="K979" t="s">
        <v>1386</v>
      </c>
      <c r="L979">
        <v>0</v>
      </c>
      <c r="M979">
        <v>5.8</v>
      </c>
      <c r="N979">
        <v>0</v>
      </c>
      <c r="O979">
        <v>0</v>
      </c>
      <c r="P979">
        <v>0</v>
      </c>
      <c r="Q979">
        <v>0</v>
      </c>
      <c r="R979" t="s">
        <v>531</v>
      </c>
      <c r="S979" t="s">
        <v>531</v>
      </c>
      <c r="T979" t="s">
        <v>531</v>
      </c>
      <c r="U979" t="s">
        <v>531</v>
      </c>
      <c r="W979" s="429">
        <f t="shared" si="22"/>
        <v>0</v>
      </c>
      <c r="X979" s="429">
        <f t="shared" si="22"/>
        <v>0</v>
      </c>
      <c r="Y979" s="429">
        <f t="shared" si="22"/>
        <v>0</v>
      </c>
      <c r="Z979" s="429">
        <f t="shared" si="22"/>
        <v>0</v>
      </c>
      <c r="AA979" s="429" t="s">
        <v>1296</v>
      </c>
    </row>
    <row r="980" spans="1:27" x14ac:dyDescent="0.25">
      <c r="A980" t="s">
        <v>149</v>
      </c>
      <c r="B980" t="s">
        <v>1246</v>
      </c>
      <c r="C980" t="s">
        <v>1324</v>
      </c>
      <c r="D980" t="s">
        <v>1384</v>
      </c>
      <c r="E980" t="s">
        <v>1326</v>
      </c>
      <c r="F980" t="s">
        <v>1293</v>
      </c>
      <c r="G980" s="532">
        <v>35</v>
      </c>
      <c r="H980">
        <v>35041</v>
      </c>
      <c r="I980" t="s">
        <v>584</v>
      </c>
      <c r="J980" t="s">
        <v>1385</v>
      </c>
      <c r="K980" t="s">
        <v>1386</v>
      </c>
      <c r="L980">
        <v>38.4</v>
      </c>
      <c r="M980">
        <v>4.9000000000000004</v>
      </c>
      <c r="N980">
        <v>31.9</v>
      </c>
      <c r="O980">
        <v>0</v>
      </c>
      <c r="P980">
        <v>0</v>
      </c>
      <c r="Q980">
        <v>0</v>
      </c>
      <c r="R980" t="s">
        <v>531</v>
      </c>
      <c r="S980" t="s">
        <v>531</v>
      </c>
      <c r="T980" t="s">
        <v>531</v>
      </c>
      <c r="U980" t="s">
        <v>531</v>
      </c>
      <c r="W980" s="429">
        <f t="shared" si="22"/>
        <v>0</v>
      </c>
      <c r="X980" s="429">
        <f t="shared" si="22"/>
        <v>0</v>
      </c>
      <c r="Y980" s="429">
        <f t="shared" si="22"/>
        <v>0</v>
      </c>
      <c r="Z980" s="429">
        <f t="shared" si="22"/>
        <v>0</v>
      </c>
      <c r="AA980" s="429" t="s">
        <v>1296</v>
      </c>
    </row>
    <row r="981" spans="1:27" x14ac:dyDescent="0.25">
      <c r="A981" t="s">
        <v>149</v>
      </c>
      <c r="B981" t="s">
        <v>1246</v>
      </c>
      <c r="C981" t="s">
        <v>1324</v>
      </c>
      <c r="D981" t="s">
        <v>1384</v>
      </c>
      <c r="E981" t="s">
        <v>1326</v>
      </c>
      <c r="F981" t="s">
        <v>1293</v>
      </c>
      <c r="G981" s="532">
        <v>35</v>
      </c>
      <c r="H981">
        <v>35041</v>
      </c>
      <c r="I981" t="s">
        <v>584</v>
      </c>
      <c r="J981" t="s">
        <v>1385</v>
      </c>
      <c r="K981" t="s">
        <v>1386</v>
      </c>
      <c r="L981">
        <v>0</v>
      </c>
      <c r="M981">
        <v>0.9</v>
      </c>
      <c r="N981">
        <v>0</v>
      </c>
      <c r="O981">
        <v>0</v>
      </c>
      <c r="P981">
        <v>0</v>
      </c>
      <c r="Q981">
        <v>0</v>
      </c>
      <c r="R981" t="s">
        <v>531</v>
      </c>
      <c r="S981" t="s">
        <v>531</v>
      </c>
      <c r="T981" t="s">
        <v>531</v>
      </c>
      <c r="U981" t="s">
        <v>531</v>
      </c>
      <c r="W981" s="429">
        <f t="shared" si="22"/>
        <v>0</v>
      </c>
      <c r="X981" s="429">
        <f t="shared" si="22"/>
        <v>0</v>
      </c>
      <c r="Y981" s="429">
        <f t="shared" si="22"/>
        <v>0</v>
      </c>
      <c r="Z981" s="429">
        <f t="shared" si="22"/>
        <v>0</v>
      </c>
      <c r="AA981" s="429" t="s">
        <v>1296</v>
      </c>
    </row>
    <row r="982" spans="1:27" x14ac:dyDescent="0.25">
      <c r="A982" t="s">
        <v>149</v>
      </c>
      <c r="B982" t="s">
        <v>1246</v>
      </c>
      <c r="C982" t="s">
        <v>1324</v>
      </c>
      <c r="D982" t="s">
        <v>1384</v>
      </c>
      <c r="E982" t="s">
        <v>1326</v>
      </c>
      <c r="F982" t="s">
        <v>1293</v>
      </c>
      <c r="G982" s="532">
        <v>35</v>
      </c>
      <c r="H982">
        <v>35041</v>
      </c>
      <c r="I982" t="s">
        <v>584</v>
      </c>
      <c r="J982" t="s">
        <v>1385</v>
      </c>
      <c r="K982" t="s">
        <v>1386</v>
      </c>
      <c r="L982">
        <v>0</v>
      </c>
      <c r="M982">
        <v>0.9</v>
      </c>
      <c r="N982">
        <v>0</v>
      </c>
      <c r="O982">
        <v>0</v>
      </c>
      <c r="P982">
        <v>0</v>
      </c>
      <c r="Q982">
        <v>0</v>
      </c>
      <c r="R982" t="s">
        <v>531</v>
      </c>
      <c r="S982" t="s">
        <v>531</v>
      </c>
      <c r="T982" t="s">
        <v>531</v>
      </c>
      <c r="U982" t="s">
        <v>531</v>
      </c>
      <c r="W982" s="429">
        <f t="shared" si="22"/>
        <v>0</v>
      </c>
      <c r="X982" s="429">
        <f t="shared" si="22"/>
        <v>0</v>
      </c>
      <c r="Y982" s="429">
        <f t="shared" si="22"/>
        <v>0</v>
      </c>
      <c r="Z982" s="429">
        <f t="shared" si="22"/>
        <v>0</v>
      </c>
      <c r="AA982" s="429" t="s">
        <v>1296</v>
      </c>
    </row>
    <row r="983" spans="1:27" x14ac:dyDescent="0.25">
      <c r="A983" t="s">
        <v>149</v>
      </c>
      <c r="B983" t="s">
        <v>1246</v>
      </c>
      <c r="C983" t="s">
        <v>1324</v>
      </c>
      <c r="D983" t="s">
        <v>1384</v>
      </c>
      <c r="E983" t="s">
        <v>1326</v>
      </c>
      <c r="F983" t="s">
        <v>1293</v>
      </c>
      <c r="G983" s="532">
        <v>35</v>
      </c>
      <c r="H983">
        <v>35041</v>
      </c>
      <c r="I983" t="s">
        <v>584</v>
      </c>
      <c r="J983" t="s">
        <v>1385</v>
      </c>
      <c r="K983" t="s">
        <v>1386</v>
      </c>
      <c r="L983">
        <v>0.5</v>
      </c>
      <c r="M983">
        <v>0</v>
      </c>
      <c r="N983">
        <v>0.4</v>
      </c>
      <c r="O983">
        <v>0</v>
      </c>
      <c r="P983">
        <v>0</v>
      </c>
      <c r="Q983">
        <v>0</v>
      </c>
      <c r="R983" t="s">
        <v>531</v>
      </c>
      <c r="S983" t="s">
        <v>531</v>
      </c>
      <c r="T983" t="s">
        <v>531</v>
      </c>
      <c r="U983" t="s">
        <v>531</v>
      </c>
      <c r="W983" s="429">
        <f t="shared" si="22"/>
        <v>0</v>
      </c>
      <c r="X983" s="429">
        <f t="shared" si="22"/>
        <v>0</v>
      </c>
      <c r="Y983" s="429">
        <f t="shared" si="22"/>
        <v>0</v>
      </c>
      <c r="Z983" s="429">
        <f t="shared" si="22"/>
        <v>0</v>
      </c>
      <c r="AA983" s="429" t="s">
        <v>1296</v>
      </c>
    </row>
    <row r="984" spans="1:27" x14ac:dyDescent="0.25">
      <c r="A984" t="s">
        <v>149</v>
      </c>
      <c r="B984" t="s">
        <v>1246</v>
      </c>
      <c r="C984" t="s">
        <v>1324</v>
      </c>
      <c r="D984" t="s">
        <v>1384</v>
      </c>
      <c r="E984" t="s">
        <v>1326</v>
      </c>
      <c r="F984" t="s">
        <v>1293</v>
      </c>
      <c r="G984" s="532">
        <v>35</v>
      </c>
      <c r="H984">
        <v>35041</v>
      </c>
      <c r="I984" t="s">
        <v>584</v>
      </c>
      <c r="J984" t="s">
        <v>1385</v>
      </c>
      <c r="K984" t="s">
        <v>1386</v>
      </c>
      <c r="L984">
        <v>0.5</v>
      </c>
      <c r="M984">
        <v>0</v>
      </c>
      <c r="N984">
        <v>0.4</v>
      </c>
      <c r="O984">
        <v>0</v>
      </c>
      <c r="P984">
        <v>0</v>
      </c>
      <c r="Q984">
        <v>0</v>
      </c>
      <c r="R984" t="s">
        <v>531</v>
      </c>
      <c r="S984" t="s">
        <v>531</v>
      </c>
      <c r="T984" t="s">
        <v>531</v>
      </c>
      <c r="U984" t="s">
        <v>531</v>
      </c>
      <c r="W984" s="429">
        <f t="shared" si="22"/>
        <v>0</v>
      </c>
      <c r="X984" s="429">
        <f t="shared" si="22"/>
        <v>0</v>
      </c>
      <c r="Y984" s="429">
        <f t="shared" si="22"/>
        <v>0</v>
      </c>
      <c r="Z984" s="429">
        <f t="shared" si="22"/>
        <v>0</v>
      </c>
      <c r="AA984" s="429" t="s">
        <v>1296</v>
      </c>
    </row>
    <row r="985" spans="1:27" x14ac:dyDescent="0.25">
      <c r="A985" t="s">
        <v>149</v>
      </c>
      <c r="B985" t="s">
        <v>1246</v>
      </c>
      <c r="C985" t="s">
        <v>1324</v>
      </c>
      <c r="D985" t="s">
        <v>1384</v>
      </c>
      <c r="E985" t="s">
        <v>1326</v>
      </c>
      <c r="F985" t="s">
        <v>1293</v>
      </c>
      <c r="G985" s="532">
        <v>35</v>
      </c>
      <c r="H985">
        <v>35041</v>
      </c>
      <c r="I985" t="s">
        <v>584</v>
      </c>
      <c r="J985" t="s">
        <v>1385</v>
      </c>
      <c r="K985" t="s">
        <v>1386</v>
      </c>
      <c r="L985">
        <v>0</v>
      </c>
      <c r="M985">
        <v>22.7</v>
      </c>
      <c r="N985">
        <v>0</v>
      </c>
      <c r="O985">
        <v>0</v>
      </c>
      <c r="P985">
        <v>0</v>
      </c>
      <c r="Q985">
        <v>0</v>
      </c>
      <c r="R985" t="s">
        <v>531</v>
      </c>
      <c r="S985" t="s">
        <v>531</v>
      </c>
      <c r="T985" t="s">
        <v>531</v>
      </c>
      <c r="U985" t="s">
        <v>531</v>
      </c>
      <c r="W985" s="429">
        <f t="shared" si="22"/>
        <v>0</v>
      </c>
      <c r="X985" s="429">
        <f t="shared" si="22"/>
        <v>0</v>
      </c>
      <c r="Y985" s="429">
        <f t="shared" si="22"/>
        <v>0</v>
      </c>
      <c r="Z985" s="429">
        <f t="shared" si="22"/>
        <v>0</v>
      </c>
      <c r="AA985" s="429" t="s">
        <v>1296</v>
      </c>
    </row>
    <row r="986" spans="1:27" x14ac:dyDescent="0.25">
      <c r="A986" t="s">
        <v>149</v>
      </c>
      <c r="B986" t="s">
        <v>1246</v>
      </c>
      <c r="C986" t="s">
        <v>1324</v>
      </c>
      <c r="D986" t="s">
        <v>1384</v>
      </c>
      <c r="E986" t="s">
        <v>1326</v>
      </c>
      <c r="F986" t="s">
        <v>1293</v>
      </c>
      <c r="G986" s="532">
        <v>35</v>
      </c>
      <c r="H986">
        <v>35041</v>
      </c>
      <c r="I986" t="s">
        <v>584</v>
      </c>
      <c r="J986" t="s">
        <v>1385</v>
      </c>
      <c r="K986" t="s">
        <v>1386</v>
      </c>
      <c r="L986">
        <v>14.4</v>
      </c>
      <c r="M986">
        <v>3.3</v>
      </c>
      <c r="N986">
        <v>20.2</v>
      </c>
      <c r="O986">
        <v>0</v>
      </c>
      <c r="P986">
        <v>0</v>
      </c>
      <c r="Q986">
        <v>0</v>
      </c>
      <c r="R986" t="s">
        <v>531</v>
      </c>
      <c r="S986" t="s">
        <v>531</v>
      </c>
      <c r="T986" t="s">
        <v>531</v>
      </c>
      <c r="U986" t="s">
        <v>531</v>
      </c>
      <c r="W986" s="429">
        <f t="shared" si="22"/>
        <v>0</v>
      </c>
      <c r="X986" s="429">
        <f t="shared" si="22"/>
        <v>0</v>
      </c>
      <c r="Y986" s="429">
        <f t="shared" si="22"/>
        <v>0</v>
      </c>
      <c r="Z986" s="429">
        <f t="shared" si="22"/>
        <v>0</v>
      </c>
      <c r="AA986" s="429" t="s">
        <v>1296</v>
      </c>
    </row>
    <row r="987" spans="1:27" x14ac:dyDescent="0.25">
      <c r="A987" t="s">
        <v>149</v>
      </c>
      <c r="B987" t="s">
        <v>1246</v>
      </c>
      <c r="C987" t="s">
        <v>1324</v>
      </c>
      <c r="D987" t="s">
        <v>1384</v>
      </c>
      <c r="E987" t="s">
        <v>1326</v>
      </c>
      <c r="F987" t="s">
        <v>1293</v>
      </c>
      <c r="G987" s="532">
        <v>35</v>
      </c>
      <c r="H987">
        <v>35041</v>
      </c>
      <c r="I987" t="s">
        <v>584</v>
      </c>
      <c r="J987" t="s">
        <v>1385</v>
      </c>
      <c r="K987" t="s">
        <v>1386</v>
      </c>
      <c r="L987">
        <v>8.8000000000000007</v>
      </c>
      <c r="M987">
        <v>8.8000000000000007</v>
      </c>
      <c r="N987">
        <v>8.8000000000000007</v>
      </c>
      <c r="O987">
        <v>0</v>
      </c>
      <c r="P987">
        <v>0</v>
      </c>
      <c r="Q987">
        <v>0</v>
      </c>
      <c r="R987" t="s">
        <v>531</v>
      </c>
      <c r="S987" t="s">
        <v>531</v>
      </c>
      <c r="T987" t="s">
        <v>531</v>
      </c>
      <c r="U987" t="s">
        <v>531</v>
      </c>
      <c r="W987" s="429">
        <f t="shared" si="22"/>
        <v>0</v>
      </c>
      <c r="X987" s="429">
        <f t="shared" si="22"/>
        <v>0</v>
      </c>
      <c r="Y987" s="429">
        <f t="shared" si="22"/>
        <v>0</v>
      </c>
      <c r="Z987" s="429">
        <f t="shared" si="22"/>
        <v>0</v>
      </c>
      <c r="AA987" s="429" t="s">
        <v>1296</v>
      </c>
    </row>
    <row r="988" spans="1:27" x14ac:dyDescent="0.25">
      <c r="A988" t="s">
        <v>149</v>
      </c>
      <c r="B988" t="s">
        <v>1246</v>
      </c>
      <c r="C988" t="s">
        <v>1324</v>
      </c>
      <c r="D988" t="s">
        <v>1384</v>
      </c>
      <c r="E988" t="s">
        <v>1326</v>
      </c>
      <c r="F988" t="s">
        <v>1293</v>
      </c>
      <c r="G988" s="532">
        <v>35</v>
      </c>
      <c r="H988">
        <v>35041</v>
      </c>
      <c r="I988" t="s">
        <v>584</v>
      </c>
      <c r="J988" t="s">
        <v>1385</v>
      </c>
      <c r="K988" t="s">
        <v>1386</v>
      </c>
      <c r="L988">
        <v>3.82</v>
      </c>
      <c r="M988">
        <v>0</v>
      </c>
      <c r="N988">
        <v>0</v>
      </c>
      <c r="O988">
        <v>0</v>
      </c>
      <c r="P988">
        <v>0</v>
      </c>
      <c r="Q988">
        <v>0</v>
      </c>
      <c r="R988" t="s">
        <v>531</v>
      </c>
      <c r="S988" t="s">
        <v>531</v>
      </c>
      <c r="T988" t="s">
        <v>531</v>
      </c>
      <c r="U988" t="s">
        <v>531</v>
      </c>
      <c r="W988" s="429">
        <f t="shared" si="22"/>
        <v>0</v>
      </c>
      <c r="X988" s="429">
        <f t="shared" si="22"/>
        <v>0</v>
      </c>
      <c r="Y988" s="429">
        <f t="shared" si="22"/>
        <v>0</v>
      </c>
      <c r="Z988" s="429">
        <f t="shared" si="22"/>
        <v>0</v>
      </c>
      <c r="AA988" s="429" t="s">
        <v>1296</v>
      </c>
    </row>
    <row r="989" spans="1:27" x14ac:dyDescent="0.25">
      <c r="A989" t="s">
        <v>149</v>
      </c>
      <c r="B989" t="s">
        <v>1246</v>
      </c>
      <c r="C989" t="s">
        <v>1324</v>
      </c>
      <c r="D989" t="s">
        <v>1384</v>
      </c>
      <c r="E989" t="s">
        <v>1326</v>
      </c>
      <c r="F989" t="s">
        <v>1293</v>
      </c>
      <c r="G989" s="532">
        <v>35</v>
      </c>
      <c r="H989">
        <v>35015</v>
      </c>
      <c r="I989" t="s">
        <v>552</v>
      </c>
      <c r="J989" t="s">
        <v>1385</v>
      </c>
      <c r="K989" t="s">
        <v>1386</v>
      </c>
      <c r="L989">
        <v>14.3</v>
      </c>
      <c r="M989">
        <v>4.3</v>
      </c>
      <c r="N989">
        <v>16.399999999999999</v>
      </c>
      <c r="O989">
        <v>0</v>
      </c>
      <c r="P989">
        <v>1</v>
      </c>
      <c r="Q989">
        <v>1</v>
      </c>
      <c r="R989" t="s">
        <v>531</v>
      </c>
      <c r="S989" t="s">
        <v>531</v>
      </c>
      <c r="T989" t="s">
        <v>531</v>
      </c>
      <c r="U989" t="s">
        <v>531</v>
      </c>
      <c r="W989" s="429">
        <f t="shared" si="22"/>
        <v>0</v>
      </c>
      <c r="X989" s="429">
        <f t="shared" si="22"/>
        <v>0</v>
      </c>
      <c r="Y989" s="429">
        <f t="shared" si="22"/>
        <v>0</v>
      </c>
      <c r="Z989" s="429">
        <f t="shared" si="22"/>
        <v>0</v>
      </c>
      <c r="AA989" s="429" t="s">
        <v>1296</v>
      </c>
    </row>
    <row r="990" spans="1:27" x14ac:dyDescent="0.25">
      <c r="A990" t="s">
        <v>149</v>
      </c>
      <c r="B990" t="s">
        <v>1246</v>
      </c>
      <c r="C990" t="s">
        <v>1324</v>
      </c>
      <c r="D990" t="s">
        <v>1384</v>
      </c>
      <c r="E990" t="s">
        <v>1326</v>
      </c>
      <c r="F990" t="s">
        <v>1293</v>
      </c>
      <c r="G990" s="532">
        <v>35</v>
      </c>
      <c r="H990">
        <v>35015</v>
      </c>
      <c r="I990" t="s">
        <v>552</v>
      </c>
      <c r="J990" t="s">
        <v>1385</v>
      </c>
      <c r="K990" t="s">
        <v>1386</v>
      </c>
      <c r="L990">
        <v>14.3</v>
      </c>
      <c r="M990">
        <v>4.28</v>
      </c>
      <c r="N990">
        <v>16.399999999999999</v>
      </c>
      <c r="O990">
        <v>0</v>
      </c>
      <c r="P990">
        <v>0.98</v>
      </c>
      <c r="Q990">
        <v>0.98</v>
      </c>
      <c r="R990" t="s">
        <v>531</v>
      </c>
      <c r="S990" t="s">
        <v>531</v>
      </c>
      <c r="T990" t="s">
        <v>531</v>
      </c>
      <c r="U990" t="s">
        <v>531</v>
      </c>
      <c r="W990" s="429">
        <f t="shared" si="22"/>
        <v>0</v>
      </c>
      <c r="X990" s="429">
        <f t="shared" si="22"/>
        <v>0</v>
      </c>
      <c r="Y990" s="429">
        <f t="shared" si="22"/>
        <v>0</v>
      </c>
      <c r="Z990" s="429">
        <f t="shared" si="22"/>
        <v>0</v>
      </c>
      <c r="AA990" s="429" t="s">
        <v>1296</v>
      </c>
    </row>
    <row r="991" spans="1:27" x14ac:dyDescent="0.25">
      <c r="A991" t="s">
        <v>149</v>
      </c>
      <c r="B991" t="s">
        <v>1246</v>
      </c>
      <c r="C991" t="s">
        <v>1324</v>
      </c>
      <c r="D991" t="s">
        <v>1384</v>
      </c>
      <c r="E991" t="s">
        <v>1326</v>
      </c>
      <c r="F991" t="s">
        <v>1293</v>
      </c>
      <c r="G991" s="532">
        <v>35</v>
      </c>
      <c r="H991">
        <v>35015</v>
      </c>
      <c r="I991" t="s">
        <v>552</v>
      </c>
      <c r="J991" t="s">
        <v>1385</v>
      </c>
      <c r="K991" t="s">
        <v>1386</v>
      </c>
      <c r="L991">
        <v>14.3</v>
      </c>
      <c r="M991">
        <v>4.28</v>
      </c>
      <c r="N991">
        <v>16.399999999999999</v>
      </c>
      <c r="O991">
        <v>0</v>
      </c>
      <c r="P991">
        <v>1</v>
      </c>
      <c r="Q991">
        <v>1</v>
      </c>
      <c r="R991" t="s">
        <v>531</v>
      </c>
      <c r="S991" t="s">
        <v>531</v>
      </c>
      <c r="T991" t="s">
        <v>531</v>
      </c>
      <c r="U991" t="s">
        <v>531</v>
      </c>
      <c r="W991" s="429">
        <f t="shared" si="22"/>
        <v>0</v>
      </c>
      <c r="X991" s="429">
        <f t="shared" si="22"/>
        <v>0</v>
      </c>
      <c r="Y991" s="429">
        <f t="shared" si="22"/>
        <v>0</v>
      </c>
      <c r="Z991" s="429">
        <f t="shared" si="22"/>
        <v>0</v>
      </c>
      <c r="AA991" s="429" t="s">
        <v>1296</v>
      </c>
    </row>
    <row r="992" spans="1:27" x14ac:dyDescent="0.25">
      <c r="A992" t="s">
        <v>149</v>
      </c>
      <c r="B992" t="s">
        <v>1246</v>
      </c>
      <c r="C992" t="s">
        <v>1324</v>
      </c>
      <c r="D992" t="s">
        <v>1384</v>
      </c>
      <c r="E992" t="s">
        <v>1326</v>
      </c>
      <c r="F992" t="s">
        <v>1293</v>
      </c>
      <c r="G992" s="532">
        <v>35</v>
      </c>
      <c r="H992">
        <v>35015</v>
      </c>
      <c r="I992" t="s">
        <v>552</v>
      </c>
      <c r="J992" t="s">
        <v>1385</v>
      </c>
      <c r="K992" t="s">
        <v>1386</v>
      </c>
      <c r="L992">
        <v>13.3</v>
      </c>
      <c r="M992">
        <v>6</v>
      </c>
      <c r="N992">
        <v>13.3</v>
      </c>
      <c r="O992">
        <v>0</v>
      </c>
      <c r="P992">
        <v>0</v>
      </c>
      <c r="Q992">
        <v>0</v>
      </c>
      <c r="R992" t="s">
        <v>531</v>
      </c>
      <c r="S992" t="s">
        <v>531</v>
      </c>
      <c r="T992" t="s">
        <v>531</v>
      </c>
      <c r="U992" t="s">
        <v>531</v>
      </c>
      <c r="W992" s="429">
        <f t="shared" si="22"/>
        <v>0</v>
      </c>
      <c r="X992" s="429">
        <f t="shared" si="22"/>
        <v>0</v>
      </c>
      <c r="Y992" s="429">
        <f t="shared" si="22"/>
        <v>0</v>
      </c>
      <c r="Z992" s="429">
        <f t="shared" ref="Z992:Z1055" si="23">IFERROR(U992*1,0)</f>
        <v>0</v>
      </c>
      <c r="AA992" s="429" t="s">
        <v>1296</v>
      </c>
    </row>
    <row r="993" spans="1:27" x14ac:dyDescent="0.25">
      <c r="A993" t="s">
        <v>149</v>
      </c>
      <c r="B993" t="s">
        <v>1246</v>
      </c>
      <c r="C993" t="s">
        <v>1324</v>
      </c>
      <c r="D993" t="s">
        <v>1384</v>
      </c>
      <c r="E993" t="s">
        <v>1326</v>
      </c>
      <c r="F993" t="s">
        <v>1293</v>
      </c>
      <c r="G993" s="532">
        <v>35</v>
      </c>
      <c r="H993">
        <v>35015</v>
      </c>
      <c r="I993" t="s">
        <v>552</v>
      </c>
      <c r="J993" t="s">
        <v>1385</v>
      </c>
      <c r="K993" t="s">
        <v>1386</v>
      </c>
      <c r="L993">
        <v>0</v>
      </c>
      <c r="M993">
        <v>1.9</v>
      </c>
      <c r="N993">
        <v>0</v>
      </c>
      <c r="O993">
        <v>0</v>
      </c>
      <c r="P993">
        <v>0</v>
      </c>
      <c r="Q993">
        <v>0</v>
      </c>
      <c r="R993" t="s">
        <v>531</v>
      </c>
      <c r="S993" t="s">
        <v>531</v>
      </c>
      <c r="T993" t="s">
        <v>531</v>
      </c>
      <c r="U993" t="s">
        <v>531</v>
      </c>
      <c r="W993" s="429">
        <f t="shared" ref="W993:Z1056" si="24">IFERROR(R993*1,0)</f>
        <v>0</v>
      </c>
      <c r="X993" s="429">
        <f t="shared" si="24"/>
        <v>0</v>
      </c>
      <c r="Y993" s="429">
        <f t="shared" si="24"/>
        <v>0</v>
      </c>
      <c r="Z993" s="429">
        <f t="shared" si="23"/>
        <v>0</v>
      </c>
      <c r="AA993" s="429" t="s">
        <v>1296</v>
      </c>
    </row>
    <row r="994" spans="1:27" x14ac:dyDescent="0.25">
      <c r="A994" t="s">
        <v>149</v>
      </c>
      <c r="B994" t="s">
        <v>1246</v>
      </c>
      <c r="C994" t="s">
        <v>1324</v>
      </c>
      <c r="D994" t="s">
        <v>1384</v>
      </c>
      <c r="E994" t="s">
        <v>1326</v>
      </c>
      <c r="F994" t="s">
        <v>1293</v>
      </c>
      <c r="G994" s="532">
        <v>35</v>
      </c>
      <c r="H994">
        <v>35015</v>
      </c>
      <c r="I994" t="s">
        <v>552</v>
      </c>
      <c r="J994" t="s">
        <v>1385</v>
      </c>
      <c r="K994" t="s">
        <v>1386</v>
      </c>
      <c r="L994">
        <v>0</v>
      </c>
      <c r="M994">
        <v>1.9</v>
      </c>
      <c r="N994">
        <v>0</v>
      </c>
      <c r="O994">
        <v>0</v>
      </c>
      <c r="P994">
        <v>0</v>
      </c>
      <c r="Q994">
        <v>0</v>
      </c>
      <c r="R994" t="s">
        <v>531</v>
      </c>
      <c r="S994" t="s">
        <v>531</v>
      </c>
      <c r="T994" t="s">
        <v>531</v>
      </c>
      <c r="U994" t="s">
        <v>531</v>
      </c>
      <c r="W994" s="429">
        <f t="shared" si="24"/>
        <v>0</v>
      </c>
      <c r="X994" s="429">
        <f t="shared" si="24"/>
        <v>0</v>
      </c>
      <c r="Y994" s="429">
        <f t="shared" si="24"/>
        <v>0</v>
      </c>
      <c r="Z994" s="429">
        <f t="shared" si="23"/>
        <v>0</v>
      </c>
      <c r="AA994" s="429" t="s">
        <v>1296</v>
      </c>
    </row>
    <row r="995" spans="1:27" x14ac:dyDescent="0.25">
      <c r="A995" t="s">
        <v>149</v>
      </c>
      <c r="B995" t="s">
        <v>1246</v>
      </c>
      <c r="C995" t="s">
        <v>1324</v>
      </c>
      <c r="D995" t="s">
        <v>1384</v>
      </c>
      <c r="E995" t="s">
        <v>1326</v>
      </c>
      <c r="F995" t="s">
        <v>1293</v>
      </c>
      <c r="G995" s="532">
        <v>35</v>
      </c>
      <c r="H995">
        <v>35015</v>
      </c>
      <c r="I995" t="s">
        <v>552</v>
      </c>
      <c r="J995" t="s">
        <v>1385</v>
      </c>
      <c r="K995" t="s">
        <v>1386</v>
      </c>
      <c r="L995">
        <v>6.9</v>
      </c>
      <c r="M995">
        <v>0</v>
      </c>
      <c r="N995">
        <v>5.8</v>
      </c>
      <c r="O995">
        <v>1</v>
      </c>
      <c r="P995">
        <v>0</v>
      </c>
      <c r="Q995">
        <v>0</v>
      </c>
      <c r="R995" t="s">
        <v>531</v>
      </c>
      <c r="S995" t="s">
        <v>531</v>
      </c>
      <c r="T995" t="s">
        <v>531</v>
      </c>
      <c r="U995" t="s">
        <v>531</v>
      </c>
      <c r="W995" s="429">
        <f t="shared" si="24"/>
        <v>0</v>
      </c>
      <c r="X995" s="429">
        <f t="shared" si="24"/>
        <v>0</v>
      </c>
      <c r="Y995" s="429">
        <f t="shared" si="24"/>
        <v>0</v>
      </c>
      <c r="Z995" s="429">
        <f t="shared" si="23"/>
        <v>0</v>
      </c>
      <c r="AA995" s="429" t="s">
        <v>1296</v>
      </c>
    </row>
    <row r="996" spans="1:27" x14ac:dyDescent="0.25">
      <c r="A996" t="s">
        <v>149</v>
      </c>
      <c r="B996" t="s">
        <v>1246</v>
      </c>
      <c r="C996" t="s">
        <v>1324</v>
      </c>
      <c r="D996" t="s">
        <v>1384</v>
      </c>
      <c r="E996" t="s">
        <v>1326</v>
      </c>
      <c r="F996" t="s">
        <v>1293</v>
      </c>
      <c r="G996" s="532">
        <v>35</v>
      </c>
      <c r="H996">
        <v>35015</v>
      </c>
      <c r="I996" t="s">
        <v>552</v>
      </c>
      <c r="J996" t="s">
        <v>1385</v>
      </c>
      <c r="K996" t="s">
        <v>1386</v>
      </c>
      <c r="L996">
        <v>2.1</v>
      </c>
      <c r="M996">
        <v>2.2000000000000002</v>
      </c>
      <c r="N996">
        <v>23.7</v>
      </c>
      <c r="O996">
        <v>2.6</v>
      </c>
      <c r="P996">
        <v>0</v>
      </c>
      <c r="Q996">
        <v>0</v>
      </c>
      <c r="R996" t="s">
        <v>531</v>
      </c>
      <c r="S996" t="s">
        <v>531</v>
      </c>
      <c r="T996" t="s">
        <v>531</v>
      </c>
      <c r="U996" t="s">
        <v>531</v>
      </c>
      <c r="W996" s="429">
        <f t="shared" si="24"/>
        <v>0</v>
      </c>
      <c r="X996" s="429">
        <f t="shared" si="24"/>
        <v>0</v>
      </c>
      <c r="Y996" s="429">
        <f t="shared" si="24"/>
        <v>0</v>
      </c>
      <c r="Z996" s="429">
        <f t="shared" si="23"/>
        <v>0</v>
      </c>
      <c r="AA996" s="429" t="s">
        <v>1296</v>
      </c>
    </row>
    <row r="997" spans="1:27" x14ac:dyDescent="0.25">
      <c r="A997" t="s">
        <v>149</v>
      </c>
      <c r="B997" t="s">
        <v>1246</v>
      </c>
      <c r="C997" t="s">
        <v>1324</v>
      </c>
      <c r="D997" t="s">
        <v>1384</v>
      </c>
      <c r="E997" t="s">
        <v>1326</v>
      </c>
      <c r="F997" t="s">
        <v>1293</v>
      </c>
      <c r="G997" s="532">
        <v>35</v>
      </c>
      <c r="H997">
        <v>35015</v>
      </c>
      <c r="I997" t="s">
        <v>552</v>
      </c>
      <c r="J997" t="s">
        <v>1385</v>
      </c>
      <c r="K997" t="s">
        <v>1386</v>
      </c>
      <c r="L997">
        <v>0</v>
      </c>
      <c r="M997">
        <v>5.44</v>
      </c>
      <c r="N997">
        <v>0</v>
      </c>
      <c r="O997">
        <v>0</v>
      </c>
      <c r="P997">
        <v>0</v>
      </c>
      <c r="Q997">
        <v>0</v>
      </c>
      <c r="R997" t="s">
        <v>531</v>
      </c>
      <c r="S997" t="s">
        <v>531</v>
      </c>
      <c r="T997" t="s">
        <v>531</v>
      </c>
      <c r="U997" t="s">
        <v>531</v>
      </c>
      <c r="W997" s="429">
        <f t="shared" si="24"/>
        <v>0</v>
      </c>
      <c r="X997" s="429">
        <f t="shared" si="24"/>
        <v>0</v>
      </c>
      <c r="Y997" s="429">
        <f t="shared" si="24"/>
        <v>0</v>
      </c>
      <c r="Z997" s="429">
        <f t="shared" si="23"/>
        <v>0</v>
      </c>
      <c r="AA997" s="429" t="s">
        <v>1296</v>
      </c>
    </row>
    <row r="998" spans="1:27" x14ac:dyDescent="0.25">
      <c r="A998" t="s">
        <v>149</v>
      </c>
      <c r="B998" t="s">
        <v>1246</v>
      </c>
      <c r="C998" t="s">
        <v>1324</v>
      </c>
      <c r="D998" t="s">
        <v>1384</v>
      </c>
      <c r="E998" t="s">
        <v>1326</v>
      </c>
      <c r="F998" t="s">
        <v>1293</v>
      </c>
      <c r="G998" s="532">
        <v>35</v>
      </c>
      <c r="H998">
        <v>35015</v>
      </c>
      <c r="I998" t="s">
        <v>552</v>
      </c>
      <c r="J998" t="s">
        <v>1385</v>
      </c>
      <c r="K998" t="s">
        <v>1386</v>
      </c>
      <c r="L998">
        <v>0</v>
      </c>
      <c r="M998">
        <v>10</v>
      </c>
      <c r="N998">
        <v>0</v>
      </c>
      <c r="O998">
        <v>0</v>
      </c>
      <c r="P998">
        <v>0</v>
      </c>
      <c r="Q998">
        <v>0</v>
      </c>
      <c r="R998" t="s">
        <v>531</v>
      </c>
      <c r="S998" t="s">
        <v>531</v>
      </c>
      <c r="T998" t="s">
        <v>531</v>
      </c>
      <c r="U998" t="s">
        <v>531</v>
      </c>
      <c r="W998" s="429">
        <f t="shared" si="24"/>
        <v>0</v>
      </c>
      <c r="X998" s="429">
        <f t="shared" si="24"/>
        <v>0</v>
      </c>
      <c r="Y998" s="429">
        <f t="shared" si="24"/>
        <v>0</v>
      </c>
      <c r="Z998" s="429">
        <f t="shared" si="23"/>
        <v>0</v>
      </c>
      <c r="AA998" s="429" t="s">
        <v>1296</v>
      </c>
    </row>
    <row r="999" spans="1:27" x14ac:dyDescent="0.25">
      <c r="A999" t="s">
        <v>149</v>
      </c>
      <c r="B999" t="s">
        <v>1246</v>
      </c>
      <c r="C999" t="s">
        <v>1324</v>
      </c>
      <c r="D999" t="s">
        <v>1384</v>
      </c>
      <c r="E999" t="s">
        <v>1326</v>
      </c>
      <c r="F999" t="s">
        <v>1293</v>
      </c>
      <c r="G999" s="532">
        <v>35</v>
      </c>
      <c r="H999">
        <v>35015</v>
      </c>
      <c r="I999" t="s">
        <v>552</v>
      </c>
      <c r="J999" t="s">
        <v>1385</v>
      </c>
      <c r="K999" t="s">
        <v>1386</v>
      </c>
      <c r="L999">
        <v>0</v>
      </c>
      <c r="M999">
        <v>3.4</v>
      </c>
      <c r="N999">
        <v>0</v>
      </c>
      <c r="O999">
        <v>0</v>
      </c>
      <c r="P999">
        <v>0</v>
      </c>
      <c r="Q999">
        <v>0</v>
      </c>
      <c r="R999" t="s">
        <v>531</v>
      </c>
      <c r="S999" t="s">
        <v>531</v>
      </c>
      <c r="T999" t="s">
        <v>531</v>
      </c>
      <c r="U999" t="s">
        <v>531</v>
      </c>
      <c r="W999" s="429">
        <f t="shared" si="24"/>
        <v>0</v>
      </c>
      <c r="X999" s="429">
        <f t="shared" si="24"/>
        <v>0</v>
      </c>
      <c r="Y999" s="429">
        <f t="shared" si="24"/>
        <v>0</v>
      </c>
      <c r="Z999" s="429">
        <f t="shared" si="23"/>
        <v>0</v>
      </c>
      <c r="AA999" s="429" t="s">
        <v>1296</v>
      </c>
    </row>
    <row r="1000" spans="1:27" x14ac:dyDescent="0.25">
      <c r="A1000" t="s">
        <v>149</v>
      </c>
      <c r="B1000" t="s">
        <v>1246</v>
      </c>
      <c r="C1000" t="s">
        <v>1324</v>
      </c>
      <c r="D1000" t="s">
        <v>1384</v>
      </c>
      <c r="E1000" t="s">
        <v>1326</v>
      </c>
      <c r="F1000" t="s">
        <v>1293</v>
      </c>
      <c r="G1000" s="532">
        <v>35</v>
      </c>
      <c r="H1000">
        <v>35015</v>
      </c>
      <c r="I1000" t="s">
        <v>552</v>
      </c>
      <c r="J1000" t="s">
        <v>1385</v>
      </c>
      <c r="K1000" t="s">
        <v>1386</v>
      </c>
      <c r="L1000">
        <v>0</v>
      </c>
      <c r="M1000">
        <v>3.4</v>
      </c>
      <c r="N1000">
        <v>0</v>
      </c>
      <c r="O1000">
        <v>0</v>
      </c>
      <c r="P1000">
        <v>0</v>
      </c>
      <c r="Q1000">
        <v>0</v>
      </c>
      <c r="R1000" t="s">
        <v>531</v>
      </c>
      <c r="S1000" t="s">
        <v>531</v>
      </c>
      <c r="T1000" t="s">
        <v>531</v>
      </c>
      <c r="U1000" t="s">
        <v>531</v>
      </c>
      <c r="W1000" s="429">
        <f t="shared" si="24"/>
        <v>0</v>
      </c>
      <c r="X1000" s="429">
        <f t="shared" si="24"/>
        <v>0</v>
      </c>
      <c r="Y1000" s="429">
        <f t="shared" si="24"/>
        <v>0</v>
      </c>
      <c r="Z1000" s="429">
        <f t="shared" si="23"/>
        <v>0</v>
      </c>
      <c r="AA1000" s="429" t="s">
        <v>1296</v>
      </c>
    </row>
    <row r="1001" spans="1:27" x14ac:dyDescent="0.25">
      <c r="A1001" t="s">
        <v>149</v>
      </c>
      <c r="B1001" t="s">
        <v>1246</v>
      </c>
      <c r="C1001" t="s">
        <v>1324</v>
      </c>
      <c r="D1001" t="s">
        <v>1384</v>
      </c>
      <c r="E1001" t="s">
        <v>1326</v>
      </c>
      <c r="F1001" t="s">
        <v>1293</v>
      </c>
      <c r="G1001" s="532">
        <v>35</v>
      </c>
      <c r="H1001">
        <v>35015</v>
      </c>
      <c r="I1001" t="s">
        <v>552</v>
      </c>
      <c r="J1001" t="s">
        <v>1385</v>
      </c>
      <c r="K1001" t="s">
        <v>1386</v>
      </c>
      <c r="L1001">
        <v>0</v>
      </c>
      <c r="M1001">
        <v>3.4</v>
      </c>
      <c r="N1001">
        <v>0</v>
      </c>
      <c r="O1001">
        <v>0</v>
      </c>
      <c r="P1001">
        <v>0</v>
      </c>
      <c r="Q1001">
        <v>0</v>
      </c>
      <c r="R1001" t="s">
        <v>531</v>
      </c>
      <c r="S1001" t="s">
        <v>531</v>
      </c>
      <c r="T1001" t="s">
        <v>531</v>
      </c>
      <c r="U1001" t="s">
        <v>531</v>
      </c>
      <c r="W1001" s="429">
        <f t="shared" si="24"/>
        <v>0</v>
      </c>
      <c r="X1001" s="429">
        <f t="shared" si="24"/>
        <v>0</v>
      </c>
      <c r="Y1001" s="429">
        <f t="shared" si="24"/>
        <v>0</v>
      </c>
      <c r="Z1001" s="429">
        <f t="shared" si="23"/>
        <v>0</v>
      </c>
      <c r="AA1001" s="429" t="s">
        <v>1296</v>
      </c>
    </row>
    <row r="1002" spans="1:27" x14ac:dyDescent="0.25">
      <c r="A1002" t="s">
        <v>149</v>
      </c>
      <c r="B1002" t="s">
        <v>1246</v>
      </c>
      <c r="C1002" t="s">
        <v>1324</v>
      </c>
      <c r="D1002" t="s">
        <v>1384</v>
      </c>
      <c r="E1002" t="s">
        <v>1326</v>
      </c>
      <c r="F1002" t="s">
        <v>1293</v>
      </c>
      <c r="G1002" s="532">
        <v>35</v>
      </c>
      <c r="H1002">
        <v>35015</v>
      </c>
      <c r="I1002" t="s">
        <v>552</v>
      </c>
      <c r="J1002" t="s">
        <v>1385</v>
      </c>
      <c r="K1002" t="s">
        <v>1386</v>
      </c>
      <c r="L1002">
        <v>0</v>
      </c>
      <c r="M1002">
        <v>3.4</v>
      </c>
      <c r="N1002">
        <v>0</v>
      </c>
      <c r="O1002">
        <v>0</v>
      </c>
      <c r="P1002">
        <v>0</v>
      </c>
      <c r="Q1002">
        <v>0</v>
      </c>
      <c r="R1002" t="s">
        <v>531</v>
      </c>
      <c r="S1002" t="s">
        <v>531</v>
      </c>
      <c r="T1002" t="s">
        <v>531</v>
      </c>
      <c r="U1002" t="s">
        <v>531</v>
      </c>
      <c r="W1002" s="429">
        <f t="shared" si="24"/>
        <v>0</v>
      </c>
      <c r="X1002" s="429">
        <f t="shared" si="24"/>
        <v>0</v>
      </c>
      <c r="Y1002" s="429">
        <f t="shared" si="24"/>
        <v>0</v>
      </c>
      <c r="Z1002" s="429">
        <f t="shared" si="23"/>
        <v>0</v>
      </c>
      <c r="AA1002" s="429" t="s">
        <v>1296</v>
      </c>
    </row>
    <row r="1003" spans="1:27" x14ac:dyDescent="0.25">
      <c r="A1003" t="s">
        <v>149</v>
      </c>
      <c r="B1003" t="s">
        <v>1246</v>
      </c>
      <c r="C1003" t="s">
        <v>1324</v>
      </c>
      <c r="D1003" t="s">
        <v>1384</v>
      </c>
      <c r="E1003" t="s">
        <v>1326</v>
      </c>
      <c r="F1003" t="s">
        <v>1293</v>
      </c>
      <c r="G1003" s="532">
        <v>35</v>
      </c>
      <c r="H1003">
        <v>35015</v>
      </c>
      <c r="I1003" t="s">
        <v>552</v>
      </c>
      <c r="J1003" t="s">
        <v>1385</v>
      </c>
      <c r="K1003" t="s">
        <v>1386</v>
      </c>
      <c r="L1003">
        <v>0</v>
      </c>
      <c r="M1003">
        <v>3.4</v>
      </c>
      <c r="N1003">
        <v>0</v>
      </c>
      <c r="O1003">
        <v>0</v>
      </c>
      <c r="P1003">
        <v>0</v>
      </c>
      <c r="Q1003">
        <v>0</v>
      </c>
      <c r="R1003" t="s">
        <v>531</v>
      </c>
      <c r="S1003" t="s">
        <v>531</v>
      </c>
      <c r="T1003" t="s">
        <v>531</v>
      </c>
      <c r="U1003" t="s">
        <v>531</v>
      </c>
      <c r="W1003" s="429">
        <f t="shared" si="24"/>
        <v>0</v>
      </c>
      <c r="X1003" s="429">
        <f t="shared" si="24"/>
        <v>0</v>
      </c>
      <c r="Y1003" s="429">
        <f t="shared" si="24"/>
        <v>0</v>
      </c>
      <c r="Z1003" s="429">
        <f t="shared" si="23"/>
        <v>0</v>
      </c>
      <c r="AA1003" s="429" t="s">
        <v>1296</v>
      </c>
    </row>
    <row r="1004" spans="1:27" x14ac:dyDescent="0.25">
      <c r="A1004" t="s">
        <v>149</v>
      </c>
      <c r="B1004" t="s">
        <v>1246</v>
      </c>
      <c r="C1004" t="s">
        <v>1324</v>
      </c>
      <c r="D1004" t="s">
        <v>1384</v>
      </c>
      <c r="E1004" t="s">
        <v>1326</v>
      </c>
      <c r="F1004" t="s">
        <v>1293</v>
      </c>
      <c r="G1004" s="532">
        <v>35</v>
      </c>
      <c r="H1004">
        <v>35015</v>
      </c>
      <c r="I1004" t="s">
        <v>552</v>
      </c>
      <c r="J1004" t="s">
        <v>1385</v>
      </c>
      <c r="K1004" t="s">
        <v>1386</v>
      </c>
      <c r="L1004">
        <v>0</v>
      </c>
      <c r="M1004">
        <v>3.4</v>
      </c>
      <c r="N1004">
        <v>0</v>
      </c>
      <c r="O1004">
        <v>0</v>
      </c>
      <c r="P1004">
        <v>0</v>
      </c>
      <c r="Q1004">
        <v>0</v>
      </c>
      <c r="R1004" t="s">
        <v>531</v>
      </c>
      <c r="S1004" t="s">
        <v>531</v>
      </c>
      <c r="T1004" t="s">
        <v>531</v>
      </c>
      <c r="U1004" t="s">
        <v>531</v>
      </c>
      <c r="W1004" s="429">
        <f t="shared" si="24"/>
        <v>0</v>
      </c>
      <c r="X1004" s="429">
        <f t="shared" si="24"/>
        <v>0</v>
      </c>
      <c r="Y1004" s="429">
        <f t="shared" si="24"/>
        <v>0</v>
      </c>
      <c r="Z1004" s="429">
        <f t="shared" si="23"/>
        <v>0</v>
      </c>
      <c r="AA1004" s="429" t="s">
        <v>1296</v>
      </c>
    </row>
    <row r="1005" spans="1:27" x14ac:dyDescent="0.25">
      <c r="A1005" t="s">
        <v>149</v>
      </c>
      <c r="B1005" t="s">
        <v>1246</v>
      </c>
      <c r="C1005" t="s">
        <v>1324</v>
      </c>
      <c r="D1005" t="s">
        <v>1384</v>
      </c>
      <c r="E1005" t="s">
        <v>1326</v>
      </c>
      <c r="F1005" t="s">
        <v>1293</v>
      </c>
      <c r="G1005" s="532">
        <v>35</v>
      </c>
      <c r="H1005">
        <v>35015</v>
      </c>
      <c r="I1005" t="s">
        <v>552</v>
      </c>
      <c r="J1005" t="s">
        <v>1385</v>
      </c>
      <c r="K1005" t="s">
        <v>1386</v>
      </c>
      <c r="L1005">
        <v>0</v>
      </c>
      <c r="M1005">
        <v>1.5</v>
      </c>
      <c r="N1005">
        <v>0</v>
      </c>
      <c r="O1005">
        <v>0</v>
      </c>
      <c r="P1005">
        <v>0</v>
      </c>
      <c r="Q1005">
        <v>0</v>
      </c>
      <c r="R1005" t="s">
        <v>531</v>
      </c>
      <c r="S1005" t="s">
        <v>531</v>
      </c>
      <c r="T1005" t="s">
        <v>531</v>
      </c>
      <c r="U1005" t="s">
        <v>531</v>
      </c>
      <c r="W1005" s="429">
        <f t="shared" si="24"/>
        <v>0</v>
      </c>
      <c r="X1005" s="429">
        <f t="shared" si="24"/>
        <v>0</v>
      </c>
      <c r="Y1005" s="429">
        <f t="shared" si="24"/>
        <v>0</v>
      </c>
      <c r="Z1005" s="429">
        <f t="shared" si="23"/>
        <v>0</v>
      </c>
      <c r="AA1005" s="429" t="s">
        <v>1296</v>
      </c>
    </row>
    <row r="1006" spans="1:27" x14ac:dyDescent="0.25">
      <c r="A1006" t="s">
        <v>149</v>
      </c>
      <c r="B1006" t="s">
        <v>1246</v>
      </c>
      <c r="C1006" t="s">
        <v>1324</v>
      </c>
      <c r="D1006" t="s">
        <v>1384</v>
      </c>
      <c r="E1006" t="s">
        <v>1326</v>
      </c>
      <c r="F1006" t="s">
        <v>1293</v>
      </c>
      <c r="G1006" s="532">
        <v>35</v>
      </c>
      <c r="H1006">
        <v>35015</v>
      </c>
      <c r="I1006" t="s">
        <v>552</v>
      </c>
      <c r="J1006" t="s">
        <v>1385</v>
      </c>
      <c r="K1006" t="s">
        <v>1386</v>
      </c>
      <c r="L1006">
        <v>24.4</v>
      </c>
      <c r="M1006">
        <v>4.9000000000000004</v>
      </c>
      <c r="N1006">
        <v>19.5</v>
      </c>
      <c r="O1006">
        <v>0</v>
      </c>
      <c r="P1006">
        <v>0</v>
      </c>
      <c r="Q1006">
        <v>0</v>
      </c>
      <c r="R1006" t="s">
        <v>531</v>
      </c>
      <c r="S1006" t="s">
        <v>531</v>
      </c>
      <c r="T1006" t="s">
        <v>531</v>
      </c>
      <c r="U1006" t="s">
        <v>531</v>
      </c>
      <c r="W1006" s="429">
        <f t="shared" si="24"/>
        <v>0</v>
      </c>
      <c r="X1006" s="429">
        <f t="shared" si="24"/>
        <v>0</v>
      </c>
      <c r="Y1006" s="429">
        <f t="shared" si="24"/>
        <v>0</v>
      </c>
      <c r="Z1006" s="429">
        <f t="shared" si="23"/>
        <v>0</v>
      </c>
      <c r="AA1006" s="429" t="s">
        <v>1296</v>
      </c>
    </row>
    <row r="1007" spans="1:27" x14ac:dyDescent="0.25">
      <c r="A1007" t="s">
        <v>149</v>
      </c>
      <c r="B1007" t="s">
        <v>1246</v>
      </c>
      <c r="C1007" t="s">
        <v>1324</v>
      </c>
      <c r="D1007" t="s">
        <v>1384</v>
      </c>
      <c r="E1007" t="s">
        <v>1326</v>
      </c>
      <c r="F1007" t="s">
        <v>1293</v>
      </c>
      <c r="G1007" s="532">
        <v>35</v>
      </c>
      <c r="H1007">
        <v>35015</v>
      </c>
      <c r="I1007" t="s">
        <v>552</v>
      </c>
      <c r="J1007" t="s">
        <v>1385</v>
      </c>
      <c r="K1007" t="s">
        <v>1386</v>
      </c>
      <c r="L1007">
        <v>7.4</v>
      </c>
      <c r="M1007">
        <v>4.4000000000000004</v>
      </c>
      <c r="N1007">
        <v>4.4000000000000004</v>
      </c>
      <c r="O1007">
        <v>0</v>
      </c>
      <c r="P1007">
        <v>0</v>
      </c>
      <c r="Q1007">
        <v>0</v>
      </c>
      <c r="R1007" t="s">
        <v>531</v>
      </c>
      <c r="S1007" t="s">
        <v>531</v>
      </c>
      <c r="T1007" t="s">
        <v>531</v>
      </c>
      <c r="U1007" t="s">
        <v>531</v>
      </c>
      <c r="W1007" s="429">
        <f t="shared" si="24"/>
        <v>0</v>
      </c>
      <c r="X1007" s="429">
        <f t="shared" si="24"/>
        <v>0</v>
      </c>
      <c r="Y1007" s="429">
        <f t="shared" si="24"/>
        <v>0</v>
      </c>
      <c r="Z1007" s="429">
        <f t="shared" si="23"/>
        <v>0</v>
      </c>
      <c r="AA1007" s="429" t="s">
        <v>1296</v>
      </c>
    </row>
    <row r="1008" spans="1:27" x14ac:dyDescent="0.25">
      <c r="A1008" t="s">
        <v>149</v>
      </c>
      <c r="B1008" t="s">
        <v>1246</v>
      </c>
      <c r="C1008" t="s">
        <v>1324</v>
      </c>
      <c r="D1008" t="s">
        <v>1384</v>
      </c>
      <c r="E1008" t="s">
        <v>1326</v>
      </c>
      <c r="F1008" t="s">
        <v>1293</v>
      </c>
      <c r="G1008" s="532">
        <v>35</v>
      </c>
      <c r="H1008">
        <v>35015</v>
      </c>
      <c r="I1008" t="s">
        <v>552</v>
      </c>
      <c r="J1008" t="s">
        <v>1385</v>
      </c>
      <c r="K1008" t="s">
        <v>1386</v>
      </c>
      <c r="L1008">
        <v>24.4</v>
      </c>
      <c r="M1008">
        <v>4.9000000000000004</v>
      </c>
      <c r="N1008">
        <v>19.5</v>
      </c>
      <c r="O1008">
        <v>0</v>
      </c>
      <c r="P1008">
        <v>0</v>
      </c>
      <c r="Q1008">
        <v>0</v>
      </c>
      <c r="R1008" t="s">
        <v>531</v>
      </c>
      <c r="S1008" t="s">
        <v>531</v>
      </c>
      <c r="T1008" t="s">
        <v>531</v>
      </c>
      <c r="U1008" t="s">
        <v>531</v>
      </c>
      <c r="W1008" s="429">
        <f t="shared" si="24"/>
        <v>0</v>
      </c>
      <c r="X1008" s="429">
        <f t="shared" si="24"/>
        <v>0</v>
      </c>
      <c r="Y1008" s="429">
        <f t="shared" si="24"/>
        <v>0</v>
      </c>
      <c r="Z1008" s="429">
        <f t="shared" si="23"/>
        <v>0</v>
      </c>
      <c r="AA1008" s="429" t="s">
        <v>1296</v>
      </c>
    </row>
    <row r="1009" spans="1:27" x14ac:dyDescent="0.25">
      <c r="A1009" t="s">
        <v>149</v>
      </c>
      <c r="B1009" t="s">
        <v>1246</v>
      </c>
      <c r="C1009" t="s">
        <v>1324</v>
      </c>
      <c r="D1009" t="s">
        <v>1384</v>
      </c>
      <c r="E1009" t="s">
        <v>1326</v>
      </c>
      <c r="F1009" t="s">
        <v>1293</v>
      </c>
      <c r="G1009" s="532">
        <v>35</v>
      </c>
      <c r="H1009">
        <v>35015</v>
      </c>
      <c r="I1009" t="s">
        <v>552</v>
      </c>
      <c r="J1009" t="s">
        <v>1385</v>
      </c>
      <c r="K1009" t="s">
        <v>1386</v>
      </c>
      <c r="L1009">
        <v>0</v>
      </c>
      <c r="M1009">
        <v>2.1</v>
      </c>
      <c r="N1009">
        <v>0</v>
      </c>
      <c r="O1009">
        <v>0</v>
      </c>
      <c r="P1009">
        <v>0</v>
      </c>
      <c r="Q1009">
        <v>0</v>
      </c>
      <c r="R1009" t="s">
        <v>531</v>
      </c>
      <c r="S1009" t="s">
        <v>531</v>
      </c>
      <c r="T1009" t="s">
        <v>531</v>
      </c>
      <c r="U1009" t="s">
        <v>531</v>
      </c>
      <c r="W1009" s="429">
        <f t="shared" si="24"/>
        <v>0</v>
      </c>
      <c r="X1009" s="429">
        <f t="shared" si="24"/>
        <v>0</v>
      </c>
      <c r="Y1009" s="429">
        <f t="shared" si="24"/>
        <v>0</v>
      </c>
      <c r="Z1009" s="429">
        <f t="shared" si="23"/>
        <v>0</v>
      </c>
      <c r="AA1009" s="429" t="s">
        <v>1296</v>
      </c>
    </row>
    <row r="1010" spans="1:27" x14ac:dyDescent="0.25">
      <c r="A1010" t="s">
        <v>149</v>
      </c>
      <c r="B1010" t="s">
        <v>1246</v>
      </c>
      <c r="C1010" t="s">
        <v>1324</v>
      </c>
      <c r="D1010" t="s">
        <v>1384</v>
      </c>
      <c r="E1010" t="s">
        <v>1326</v>
      </c>
      <c r="F1010" t="s">
        <v>1293</v>
      </c>
      <c r="G1010" s="532">
        <v>35</v>
      </c>
      <c r="H1010">
        <v>35015</v>
      </c>
      <c r="I1010" t="s">
        <v>552</v>
      </c>
      <c r="J1010" t="s">
        <v>1385</v>
      </c>
      <c r="K1010" t="s">
        <v>1386</v>
      </c>
      <c r="L1010">
        <v>0</v>
      </c>
      <c r="M1010">
        <v>2.1</v>
      </c>
      <c r="N1010">
        <v>0</v>
      </c>
      <c r="O1010">
        <v>0</v>
      </c>
      <c r="P1010">
        <v>0</v>
      </c>
      <c r="Q1010">
        <v>0</v>
      </c>
      <c r="R1010" t="s">
        <v>531</v>
      </c>
      <c r="S1010" t="s">
        <v>531</v>
      </c>
      <c r="T1010" t="s">
        <v>531</v>
      </c>
      <c r="U1010" t="s">
        <v>531</v>
      </c>
      <c r="W1010" s="429">
        <f t="shared" si="24"/>
        <v>0</v>
      </c>
      <c r="X1010" s="429">
        <f t="shared" si="24"/>
        <v>0</v>
      </c>
      <c r="Y1010" s="429">
        <f t="shared" si="24"/>
        <v>0</v>
      </c>
      <c r="Z1010" s="429">
        <f t="shared" si="23"/>
        <v>0</v>
      </c>
      <c r="AA1010" s="429" t="s">
        <v>1296</v>
      </c>
    </row>
    <row r="1011" spans="1:27" x14ac:dyDescent="0.25">
      <c r="A1011" t="s">
        <v>149</v>
      </c>
      <c r="B1011" t="s">
        <v>1246</v>
      </c>
      <c r="C1011" t="s">
        <v>1324</v>
      </c>
      <c r="D1011" t="s">
        <v>1384</v>
      </c>
      <c r="E1011" t="s">
        <v>1326</v>
      </c>
      <c r="F1011" t="s">
        <v>1293</v>
      </c>
      <c r="G1011" s="532">
        <v>35</v>
      </c>
      <c r="H1011">
        <v>35015</v>
      </c>
      <c r="I1011" t="s">
        <v>552</v>
      </c>
      <c r="J1011" t="s">
        <v>1385</v>
      </c>
      <c r="K1011" t="s">
        <v>1386</v>
      </c>
      <c r="L1011">
        <v>0</v>
      </c>
      <c r="M1011">
        <v>19.8</v>
      </c>
      <c r="N1011">
        <v>0</v>
      </c>
      <c r="O1011">
        <v>0</v>
      </c>
      <c r="P1011">
        <v>0</v>
      </c>
      <c r="Q1011">
        <v>0</v>
      </c>
      <c r="R1011" t="s">
        <v>531</v>
      </c>
      <c r="S1011" t="s">
        <v>531</v>
      </c>
      <c r="T1011" t="s">
        <v>531</v>
      </c>
      <c r="U1011" t="s">
        <v>531</v>
      </c>
      <c r="W1011" s="429">
        <f t="shared" si="24"/>
        <v>0</v>
      </c>
      <c r="X1011" s="429">
        <f t="shared" si="24"/>
        <v>0</v>
      </c>
      <c r="Y1011" s="429">
        <f t="shared" si="24"/>
        <v>0</v>
      </c>
      <c r="Z1011" s="429">
        <f t="shared" si="23"/>
        <v>0</v>
      </c>
      <c r="AA1011" s="429" t="s">
        <v>1296</v>
      </c>
    </row>
    <row r="1012" spans="1:27" x14ac:dyDescent="0.25">
      <c r="A1012" t="s">
        <v>149</v>
      </c>
      <c r="B1012" t="s">
        <v>1246</v>
      </c>
      <c r="C1012" t="s">
        <v>1324</v>
      </c>
      <c r="D1012" t="s">
        <v>1384</v>
      </c>
      <c r="E1012" t="s">
        <v>1326</v>
      </c>
      <c r="F1012" t="s">
        <v>1293</v>
      </c>
      <c r="G1012" s="532">
        <v>35</v>
      </c>
      <c r="H1012">
        <v>35015</v>
      </c>
      <c r="I1012" t="s">
        <v>552</v>
      </c>
      <c r="J1012" t="s">
        <v>1385</v>
      </c>
      <c r="K1012" t="s">
        <v>1386</v>
      </c>
      <c r="L1012">
        <v>0</v>
      </c>
      <c r="M1012">
        <v>0</v>
      </c>
      <c r="N1012">
        <v>1.1000000000000001</v>
      </c>
      <c r="O1012">
        <v>3</v>
      </c>
      <c r="P1012">
        <v>0</v>
      </c>
      <c r="Q1012">
        <v>0</v>
      </c>
      <c r="R1012" t="s">
        <v>531</v>
      </c>
      <c r="S1012" t="s">
        <v>531</v>
      </c>
      <c r="T1012" t="s">
        <v>531</v>
      </c>
      <c r="U1012" t="s">
        <v>531</v>
      </c>
      <c r="W1012" s="429">
        <f t="shared" si="24"/>
        <v>0</v>
      </c>
      <c r="X1012" s="429">
        <f t="shared" si="24"/>
        <v>0</v>
      </c>
      <c r="Y1012" s="429">
        <f t="shared" si="24"/>
        <v>0</v>
      </c>
      <c r="Z1012" s="429">
        <f t="shared" si="23"/>
        <v>0</v>
      </c>
      <c r="AA1012" s="429" t="s">
        <v>1296</v>
      </c>
    </row>
    <row r="1013" spans="1:27" x14ac:dyDescent="0.25">
      <c r="A1013" t="s">
        <v>149</v>
      </c>
      <c r="B1013" t="s">
        <v>1246</v>
      </c>
      <c r="C1013" t="s">
        <v>1324</v>
      </c>
      <c r="D1013" t="s">
        <v>1384</v>
      </c>
      <c r="E1013" t="s">
        <v>1326</v>
      </c>
      <c r="F1013" t="s">
        <v>1293</v>
      </c>
      <c r="G1013" s="532">
        <v>35</v>
      </c>
      <c r="H1013">
        <v>35015</v>
      </c>
      <c r="I1013" t="s">
        <v>552</v>
      </c>
      <c r="J1013" t="s">
        <v>1385</v>
      </c>
      <c r="K1013" t="s">
        <v>1386</v>
      </c>
      <c r="L1013">
        <v>0</v>
      </c>
      <c r="M1013">
        <v>10.3</v>
      </c>
      <c r="N1013">
        <v>0</v>
      </c>
      <c r="O1013">
        <v>0</v>
      </c>
      <c r="P1013">
        <v>0</v>
      </c>
      <c r="Q1013">
        <v>0</v>
      </c>
      <c r="R1013" t="s">
        <v>531</v>
      </c>
      <c r="S1013" t="s">
        <v>531</v>
      </c>
      <c r="T1013" t="s">
        <v>531</v>
      </c>
      <c r="U1013" t="s">
        <v>531</v>
      </c>
      <c r="W1013" s="429">
        <f t="shared" si="24"/>
        <v>0</v>
      </c>
      <c r="X1013" s="429">
        <f t="shared" si="24"/>
        <v>0</v>
      </c>
      <c r="Y1013" s="429">
        <f t="shared" si="24"/>
        <v>0</v>
      </c>
      <c r="Z1013" s="429">
        <f t="shared" si="23"/>
        <v>0</v>
      </c>
      <c r="AA1013" s="429" t="s">
        <v>1296</v>
      </c>
    </row>
    <row r="1014" spans="1:27" x14ac:dyDescent="0.25">
      <c r="A1014" t="s">
        <v>149</v>
      </c>
      <c r="B1014" t="s">
        <v>1246</v>
      </c>
      <c r="C1014" t="s">
        <v>1324</v>
      </c>
      <c r="D1014" t="s">
        <v>1384</v>
      </c>
      <c r="E1014" t="s">
        <v>1326</v>
      </c>
      <c r="F1014" t="s">
        <v>1293</v>
      </c>
      <c r="G1014" s="532">
        <v>35</v>
      </c>
      <c r="H1014">
        <v>35015</v>
      </c>
      <c r="I1014" t="s">
        <v>552</v>
      </c>
      <c r="J1014" t="s">
        <v>1385</v>
      </c>
      <c r="K1014" t="s">
        <v>1386</v>
      </c>
      <c r="L1014">
        <v>0</v>
      </c>
      <c r="M1014">
        <v>16.5</v>
      </c>
      <c r="N1014">
        <v>0</v>
      </c>
      <c r="O1014">
        <v>0</v>
      </c>
      <c r="P1014">
        <v>0</v>
      </c>
      <c r="Q1014">
        <v>0</v>
      </c>
      <c r="R1014" t="s">
        <v>531</v>
      </c>
      <c r="S1014" t="s">
        <v>531</v>
      </c>
      <c r="T1014" t="s">
        <v>531</v>
      </c>
      <c r="U1014" t="s">
        <v>531</v>
      </c>
      <c r="W1014" s="429">
        <f t="shared" si="24"/>
        <v>0</v>
      </c>
      <c r="X1014" s="429">
        <f t="shared" si="24"/>
        <v>0</v>
      </c>
      <c r="Y1014" s="429">
        <f t="shared" si="24"/>
        <v>0</v>
      </c>
      <c r="Z1014" s="429">
        <f t="shared" si="23"/>
        <v>0</v>
      </c>
      <c r="AA1014" s="429" t="s">
        <v>1296</v>
      </c>
    </row>
    <row r="1015" spans="1:27" x14ac:dyDescent="0.25">
      <c r="A1015" t="s">
        <v>149</v>
      </c>
      <c r="B1015" t="s">
        <v>1246</v>
      </c>
      <c r="C1015" t="s">
        <v>1324</v>
      </c>
      <c r="D1015" t="s">
        <v>1384</v>
      </c>
      <c r="E1015" t="s">
        <v>1326</v>
      </c>
      <c r="F1015" t="s">
        <v>1293</v>
      </c>
      <c r="G1015" s="532">
        <v>35</v>
      </c>
      <c r="H1015">
        <v>35015</v>
      </c>
      <c r="I1015" t="s">
        <v>552</v>
      </c>
      <c r="J1015" t="s">
        <v>1385</v>
      </c>
      <c r="K1015" t="s">
        <v>1386</v>
      </c>
      <c r="L1015">
        <v>0</v>
      </c>
      <c r="M1015">
        <v>5</v>
      </c>
      <c r="N1015">
        <v>0</v>
      </c>
      <c r="O1015">
        <v>0</v>
      </c>
      <c r="P1015">
        <v>0</v>
      </c>
      <c r="Q1015">
        <v>0</v>
      </c>
      <c r="R1015" t="s">
        <v>531</v>
      </c>
      <c r="S1015" t="s">
        <v>531</v>
      </c>
      <c r="T1015" t="s">
        <v>531</v>
      </c>
      <c r="U1015" t="s">
        <v>531</v>
      </c>
      <c r="W1015" s="429">
        <f t="shared" si="24"/>
        <v>0</v>
      </c>
      <c r="X1015" s="429">
        <f t="shared" si="24"/>
        <v>0</v>
      </c>
      <c r="Y1015" s="429">
        <f t="shared" si="24"/>
        <v>0</v>
      </c>
      <c r="Z1015" s="429">
        <f t="shared" si="23"/>
        <v>0</v>
      </c>
      <c r="AA1015" s="429" t="s">
        <v>1296</v>
      </c>
    </row>
    <row r="1016" spans="1:27" x14ac:dyDescent="0.25">
      <c r="A1016" t="s">
        <v>149</v>
      </c>
      <c r="B1016" t="s">
        <v>1246</v>
      </c>
      <c r="C1016" t="s">
        <v>1324</v>
      </c>
      <c r="D1016" t="s">
        <v>1384</v>
      </c>
      <c r="E1016" t="s">
        <v>1326</v>
      </c>
      <c r="F1016" t="s">
        <v>1293</v>
      </c>
      <c r="G1016" s="532">
        <v>35</v>
      </c>
      <c r="H1016">
        <v>35015</v>
      </c>
      <c r="I1016" t="s">
        <v>552</v>
      </c>
      <c r="J1016" t="s">
        <v>1385</v>
      </c>
      <c r="K1016" t="s">
        <v>1386</v>
      </c>
      <c r="L1016">
        <v>8.3000000000000007</v>
      </c>
      <c r="M1016">
        <v>0</v>
      </c>
      <c r="N1016">
        <v>7</v>
      </c>
      <c r="O1016">
        <v>0</v>
      </c>
      <c r="P1016">
        <v>0</v>
      </c>
      <c r="Q1016">
        <v>0</v>
      </c>
      <c r="R1016" t="s">
        <v>531</v>
      </c>
      <c r="S1016" t="s">
        <v>531</v>
      </c>
      <c r="T1016" t="s">
        <v>531</v>
      </c>
      <c r="U1016" t="s">
        <v>531</v>
      </c>
      <c r="W1016" s="429">
        <f t="shared" si="24"/>
        <v>0</v>
      </c>
      <c r="X1016" s="429">
        <f t="shared" si="24"/>
        <v>0</v>
      </c>
      <c r="Y1016" s="429">
        <f t="shared" si="24"/>
        <v>0</v>
      </c>
      <c r="Z1016" s="429">
        <f t="shared" si="23"/>
        <v>0</v>
      </c>
      <c r="AA1016" s="429" t="s">
        <v>1296</v>
      </c>
    </row>
    <row r="1017" spans="1:27" x14ac:dyDescent="0.25">
      <c r="A1017" t="s">
        <v>149</v>
      </c>
      <c r="B1017" t="s">
        <v>1246</v>
      </c>
      <c r="C1017" t="s">
        <v>1324</v>
      </c>
      <c r="D1017" t="s">
        <v>1384</v>
      </c>
      <c r="E1017" t="s">
        <v>1326</v>
      </c>
      <c r="F1017" t="s">
        <v>1293</v>
      </c>
      <c r="G1017" s="532">
        <v>35</v>
      </c>
      <c r="H1017">
        <v>35015</v>
      </c>
      <c r="I1017" t="s">
        <v>552</v>
      </c>
      <c r="J1017" t="s">
        <v>1385</v>
      </c>
      <c r="K1017" t="s">
        <v>1386</v>
      </c>
      <c r="L1017">
        <v>0</v>
      </c>
      <c r="M1017">
        <v>34.799999999999997</v>
      </c>
      <c r="N1017">
        <v>0</v>
      </c>
      <c r="O1017">
        <v>0</v>
      </c>
      <c r="P1017">
        <v>0</v>
      </c>
      <c r="Q1017">
        <v>0</v>
      </c>
      <c r="R1017" t="s">
        <v>531</v>
      </c>
      <c r="S1017" t="s">
        <v>531</v>
      </c>
      <c r="T1017" t="s">
        <v>531</v>
      </c>
      <c r="U1017" t="s">
        <v>531</v>
      </c>
      <c r="W1017" s="429">
        <f t="shared" si="24"/>
        <v>0</v>
      </c>
      <c r="X1017" s="429">
        <f t="shared" si="24"/>
        <v>0</v>
      </c>
      <c r="Y1017" s="429">
        <f t="shared" si="24"/>
        <v>0</v>
      </c>
      <c r="Z1017" s="429">
        <f t="shared" si="23"/>
        <v>0</v>
      </c>
      <c r="AA1017" s="429" t="s">
        <v>1296</v>
      </c>
    </row>
    <row r="1018" spans="1:27" x14ac:dyDescent="0.25">
      <c r="A1018" t="s">
        <v>149</v>
      </c>
      <c r="B1018" t="s">
        <v>1246</v>
      </c>
      <c r="C1018" t="s">
        <v>1324</v>
      </c>
      <c r="D1018" t="s">
        <v>1384</v>
      </c>
      <c r="E1018" t="s">
        <v>1326</v>
      </c>
      <c r="F1018" t="s">
        <v>1293</v>
      </c>
      <c r="G1018" s="532">
        <v>35</v>
      </c>
      <c r="H1018">
        <v>35015</v>
      </c>
      <c r="I1018" t="s">
        <v>552</v>
      </c>
      <c r="J1018" t="s">
        <v>1385</v>
      </c>
      <c r="K1018" t="s">
        <v>1386</v>
      </c>
      <c r="L1018">
        <v>0</v>
      </c>
      <c r="M1018">
        <v>12.8</v>
      </c>
      <c r="N1018">
        <v>0</v>
      </c>
      <c r="O1018">
        <v>0</v>
      </c>
      <c r="P1018">
        <v>0</v>
      </c>
      <c r="Q1018">
        <v>0</v>
      </c>
      <c r="R1018" t="s">
        <v>531</v>
      </c>
      <c r="S1018" t="s">
        <v>531</v>
      </c>
      <c r="T1018" t="s">
        <v>531</v>
      </c>
      <c r="U1018" t="s">
        <v>531</v>
      </c>
      <c r="W1018" s="429">
        <f t="shared" si="24"/>
        <v>0</v>
      </c>
      <c r="X1018" s="429">
        <f t="shared" si="24"/>
        <v>0</v>
      </c>
      <c r="Y1018" s="429">
        <f t="shared" si="24"/>
        <v>0</v>
      </c>
      <c r="Z1018" s="429">
        <f t="shared" si="23"/>
        <v>0</v>
      </c>
      <c r="AA1018" s="429" t="s">
        <v>1296</v>
      </c>
    </row>
    <row r="1019" spans="1:27" x14ac:dyDescent="0.25">
      <c r="A1019" t="s">
        <v>149</v>
      </c>
      <c r="B1019" t="s">
        <v>1246</v>
      </c>
      <c r="C1019" t="s">
        <v>1324</v>
      </c>
      <c r="D1019" t="s">
        <v>1384</v>
      </c>
      <c r="E1019" t="s">
        <v>1326</v>
      </c>
      <c r="F1019" t="s">
        <v>1293</v>
      </c>
      <c r="G1019" s="532">
        <v>35</v>
      </c>
      <c r="H1019">
        <v>35025</v>
      </c>
      <c r="I1019" t="s">
        <v>563</v>
      </c>
      <c r="J1019" t="s">
        <v>1385</v>
      </c>
      <c r="K1019" t="s">
        <v>1386</v>
      </c>
      <c r="L1019">
        <v>0</v>
      </c>
      <c r="M1019">
        <v>0</v>
      </c>
      <c r="N1019">
        <v>1.1000000000000001</v>
      </c>
      <c r="O1019">
        <v>0</v>
      </c>
      <c r="P1019">
        <v>0</v>
      </c>
      <c r="Q1019">
        <v>0</v>
      </c>
      <c r="R1019" t="s">
        <v>531</v>
      </c>
      <c r="S1019" t="s">
        <v>531</v>
      </c>
      <c r="T1019" t="s">
        <v>531</v>
      </c>
      <c r="U1019" t="s">
        <v>531</v>
      </c>
      <c r="W1019" s="429">
        <f t="shared" si="24"/>
        <v>0</v>
      </c>
      <c r="X1019" s="429">
        <f t="shared" si="24"/>
        <v>0</v>
      </c>
      <c r="Y1019" s="429">
        <f t="shared" si="24"/>
        <v>0</v>
      </c>
      <c r="Z1019" s="429">
        <f t="shared" si="23"/>
        <v>0</v>
      </c>
      <c r="AA1019" s="429" t="s">
        <v>1296</v>
      </c>
    </row>
    <row r="1020" spans="1:27" x14ac:dyDescent="0.25">
      <c r="A1020" t="s">
        <v>149</v>
      </c>
      <c r="B1020" t="s">
        <v>1246</v>
      </c>
      <c r="C1020" t="s">
        <v>1324</v>
      </c>
      <c r="D1020" t="s">
        <v>1384</v>
      </c>
      <c r="E1020" t="s">
        <v>1326</v>
      </c>
      <c r="F1020" t="s">
        <v>1293</v>
      </c>
      <c r="G1020" s="532">
        <v>35</v>
      </c>
      <c r="H1020">
        <v>35025</v>
      </c>
      <c r="I1020" t="s">
        <v>563</v>
      </c>
      <c r="J1020" t="s">
        <v>1385</v>
      </c>
      <c r="K1020" t="s">
        <v>1386</v>
      </c>
      <c r="L1020">
        <v>0</v>
      </c>
      <c r="M1020">
        <v>0</v>
      </c>
      <c r="N1020">
        <v>1.1000000000000001</v>
      </c>
      <c r="O1020">
        <v>0</v>
      </c>
      <c r="P1020">
        <v>0</v>
      </c>
      <c r="Q1020">
        <v>0</v>
      </c>
      <c r="R1020" t="s">
        <v>531</v>
      </c>
      <c r="S1020" t="s">
        <v>531</v>
      </c>
      <c r="T1020" t="s">
        <v>531</v>
      </c>
      <c r="U1020" t="s">
        <v>531</v>
      </c>
      <c r="W1020" s="429">
        <f t="shared" si="24"/>
        <v>0</v>
      </c>
      <c r="X1020" s="429">
        <f t="shared" si="24"/>
        <v>0</v>
      </c>
      <c r="Y1020" s="429">
        <f t="shared" si="24"/>
        <v>0</v>
      </c>
      <c r="Z1020" s="429">
        <f t="shared" si="23"/>
        <v>0</v>
      </c>
      <c r="AA1020" s="429" t="s">
        <v>1296</v>
      </c>
    </row>
    <row r="1021" spans="1:27" x14ac:dyDescent="0.25">
      <c r="A1021" t="s">
        <v>149</v>
      </c>
      <c r="B1021" t="s">
        <v>1246</v>
      </c>
      <c r="C1021" t="s">
        <v>1324</v>
      </c>
      <c r="D1021" t="s">
        <v>1384</v>
      </c>
      <c r="E1021" t="s">
        <v>1326</v>
      </c>
      <c r="F1021" t="s">
        <v>1293</v>
      </c>
      <c r="G1021" s="532">
        <v>35</v>
      </c>
      <c r="H1021">
        <v>35025</v>
      </c>
      <c r="I1021" t="s">
        <v>563</v>
      </c>
      <c r="J1021" t="s">
        <v>1385</v>
      </c>
      <c r="K1021" t="s">
        <v>1386</v>
      </c>
      <c r="L1021">
        <v>0</v>
      </c>
      <c r="M1021">
        <v>0</v>
      </c>
      <c r="N1021">
        <v>1.1000000000000001</v>
      </c>
      <c r="O1021">
        <v>0</v>
      </c>
      <c r="P1021">
        <v>0</v>
      </c>
      <c r="Q1021">
        <v>0</v>
      </c>
      <c r="R1021" t="s">
        <v>531</v>
      </c>
      <c r="S1021" t="s">
        <v>531</v>
      </c>
      <c r="T1021" t="s">
        <v>531</v>
      </c>
      <c r="U1021" t="s">
        <v>531</v>
      </c>
      <c r="W1021" s="429">
        <f t="shared" si="24"/>
        <v>0</v>
      </c>
      <c r="X1021" s="429">
        <f t="shared" si="24"/>
        <v>0</v>
      </c>
      <c r="Y1021" s="429">
        <f t="shared" si="24"/>
        <v>0</v>
      </c>
      <c r="Z1021" s="429">
        <f t="shared" si="23"/>
        <v>0</v>
      </c>
      <c r="AA1021" s="429" t="s">
        <v>1296</v>
      </c>
    </row>
    <row r="1022" spans="1:27" x14ac:dyDescent="0.25">
      <c r="A1022" t="s">
        <v>149</v>
      </c>
      <c r="B1022" t="s">
        <v>1246</v>
      </c>
      <c r="C1022" t="s">
        <v>1324</v>
      </c>
      <c r="D1022" t="s">
        <v>1384</v>
      </c>
      <c r="E1022" t="s">
        <v>1326</v>
      </c>
      <c r="F1022" t="s">
        <v>1293</v>
      </c>
      <c r="G1022" s="532">
        <v>35</v>
      </c>
      <c r="H1022">
        <v>35025</v>
      </c>
      <c r="I1022" t="s">
        <v>563</v>
      </c>
      <c r="J1022" t="s">
        <v>1385</v>
      </c>
      <c r="K1022" t="s">
        <v>1386</v>
      </c>
      <c r="L1022">
        <v>0</v>
      </c>
      <c r="M1022">
        <v>0</v>
      </c>
      <c r="N1022">
        <v>1.1000000000000001</v>
      </c>
      <c r="O1022">
        <v>0</v>
      </c>
      <c r="P1022">
        <v>0</v>
      </c>
      <c r="Q1022">
        <v>0</v>
      </c>
      <c r="R1022" t="s">
        <v>531</v>
      </c>
      <c r="S1022" t="s">
        <v>531</v>
      </c>
      <c r="T1022" t="s">
        <v>531</v>
      </c>
      <c r="U1022" t="s">
        <v>531</v>
      </c>
      <c r="W1022" s="429">
        <f t="shared" si="24"/>
        <v>0</v>
      </c>
      <c r="X1022" s="429">
        <f t="shared" si="24"/>
        <v>0</v>
      </c>
      <c r="Y1022" s="429">
        <f t="shared" si="24"/>
        <v>0</v>
      </c>
      <c r="Z1022" s="429">
        <f t="shared" si="23"/>
        <v>0</v>
      </c>
      <c r="AA1022" s="429" t="s">
        <v>1296</v>
      </c>
    </row>
    <row r="1023" spans="1:27" x14ac:dyDescent="0.25">
      <c r="A1023" t="s">
        <v>149</v>
      </c>
      <c r="B1023" t="s">
        <v>1246</v>
      </c>
      <c r="C1023" t="s">
        <v>1324</v>
      </c>
      <c r="D1023" t="s">
        <v>1384</v>
      </c>
      <c r="E1023" t="s">
        <v>1326</v>
      </c>
      <c r="F1023" t="s">
        <v>1293</v>
      </c>
      <c r="G1023" s="532">
        <v>35</v>
      </c>
      <c r="H1023">
        <v>35025</v>
      </c>
      <c r="I1023" t="s">
        <v>563</v>
      </c>
      <c r="J1023" t="s">
        <v>1385</v>
      </c>
      <c r="K1023" t="s">
        <v>1386</v>
      </c>
      <c r="L1023">
        <v>14.7</v>
      </c>
      <c r="M1023">
        <v>0</v>
      </c>
      <c r="N1023">
        <v>12.4</v>
      </c>
      <c r="O1023">
        <v>0</v>
      </c>
      <c r="P1023">
        <v>1.1000000000000001</v>
      </c>
      <c r="Q1023">
        <v>1.1000000000000001</v>
      </c>
      <c r="R1023" t="s">
        <v>531</v>
      </c>
      <c r="S1023" t="s">
        <v>531</v>
      </c>
      <c r="T1023" t="s">
        <v>531</v>
      </c>
      <c r="U1023" t="s">
        <v>531</v>
      </c>
      <c r="W1023" s="429">
        <f t="shared" si="24"/>
        <v>0</v>
      </c>
      <c r="X1023" s="429">
        <f t="shared" si="24"/>
        <v>0</v>
      </c>
      <c r="Y1023" s="429">
        <f t="shared" si="24"/>
        <v>0</v>
      </c>
      <c r="Z1023" s="429">
        <f t="shared" si="23"/>
        <v>0</v>
      </c>
      <c r="AA1023" s="429" t="s">
        <v>1296</v>
      </c>
    </row>
    <row r="1024" spans="1:27" x14ac:dyDescent="0.25">
      <c r="A1024" t="s">
        <v>149</v>
      </c>
      <c r="B1024" t="s">
        <v>1246</v>
      </c>
      <c r="C1024" t="s">
        <v>1324</v>
      </c>
      <c r="D1024" t="s">
        <v>1384</v>
      </c>
      <c r="E1024" t="s">
        <v>1326</v>
      </c>
      <c r="F1024" t="s">
        <v>1293</v>
      </c>
      <c r="G1024" s="532">
        <v>35</v>
      </c>
      <c r="H1024">
        <v>35025</v>
      </c>
      <c r="I1024" t="s">
        <v>563</v>
      </c>
      <c r="J1024" t="s">
        <v>1385</v>
      </c>
      <c r="K1024" t="s">
        <v>1386</v>
      </c>
      <c r="L1024">
        <v>0</v>
      </c>
      <c r="M1024">
        <v>23.6</v>
      </c>
      <c r="N1024">
        <v>0</v>
      </c>
      <c r="O1024">
        <v>0</v>
      </c>
      <c r="P1024">
        <v>0</v>
      </c>
      <c r="Q1024">
        <v>0</v>
      </c>
      <c r="R1024" t="s">
        <v>531</v>
      </c>
      <c r="S1024" t="s">
        <v>531</v>
      </c>
      <c r="T1024" t="s">
        <v>531</v>
      </c>
      <c r="U1024" t="s">
        <v>531</v>
      </c>
      <c r="W1024" s="429">
        <f t="shared" si="24"/>
        <v>0</v>
      </c>
      <c r="X1024" s="429">
        <f t="shared" si="24"/>
        <v>0</v>
      </c>
      <c r="Y1024" s="429">
        <f t="shared" si="24"/>
        <v>0</v>
      </c>
      <c r="Z1024" s="429">
        <f t="shared" si="23"/>
        <v>0</v>
      </c>
      <c r="AA1024" s="429" t="s">
        <v>1296</v>
      </c>
    </row>
    <row r="1025" spans="1:27" x14ac:dyDescent="0.25">
      <c r="A1025" t="s">
        <v>149</v>
      </c>
      <c r="B1025" t="s">
        <v>1246</v>
      </c>
      <c r="C1025" t="s">
        <v>1324</v>
      </c>
      <c r="D1025" t="s">
        <v>1384</v>
      </c>
      <c r="E1025" t="s">
        <v>1326</v>
      </c>
      <c r="F1025" t="s">
        <v>1293</v>
      </c>
      <c r="G1025" s="532">
        <v>35</v>
      </c>
      <c r="H1025">
        <v>35025</v>
      </c>
      <c r="I1025" t="s">
        <v>563</v>
      </c>
      <c r="J1025" t="s">
        <v>1385</v>
      </c>
      <c r="K1025" t="s">
        <v>1386</v>
      </c>
      <c r="L1025">
        <v>17.2</v>
      </c>
      <c r="M1025">
        <v>0</v>
      </c>
      <c r="N1025">
        <v>14.4</v>
      </c>
      <c r="O1025">
        <v>0</v>
      </c>
      <c r="P1025">
        <v>1.3</v>
      </c>
      <c r="Q1025">
        <v>1.3</v>
      </c>
      <c r="R1025" t="s">
        <v>531</v>
      </c>
      <c r="S1025" t="s">
        <v>531</v>
      </c>
      <c r="T1025" t="s">
        <v>531</v>
      </c>
      <c r="U1025" t="s">
        <v>531</v>
      </c>
      <c r="W1025" s="429">
        <f t="shared" si="24"/>
        <v>0</v>
      </c>
      <c r="X1025" s="429">
        <f t="shared" si="24"/>
        <v>0</v>
      </c>
      <c r="Y1025" s="429">
        <f t="shared" si="24"/>
        <v>0</v>
      </c>
      <c r="Z1025" s="429">
        <f t="shared" si="23"/>
        <v>0</v>
      </c>
      <c r="AA1025" s="429" t="s">
        <v>1296</v>
      </c>
    </row>
    <row r="1026" spans="1:27" x14ac:dyDescent="0.25">
      <c r="A1026" t="s">
        <v>149</v>
      </c>
      <c r="B1026" t="s">
        <v>1246</v>
      </c>
      <c r="C1026" t="s">
        <v>1324</v>
      </c>
      <c r="D1026" t="s">
        <v>1384</v>
      </c>
      <c r="E1026" t="s">
        <v>1326</v>
      </c>
      <c r="F1026" t="s">
        <v>1293</v>
      </c>
      <c r="G1026" s="532">
        <v>35</v>
      </c>
      <c r="H1026">
        <v>35025</v>
      </c>
      <c r="I1026" t="s">
        <v>563</v>
      </c>
      <c r="J1026" t="s">
        <v>1385</v>
      </c>
      <c r="K1026" t="s">
        <v>1386</v>
      </c>
      <c r="L1026">
        <v>1.1000000000000001</v>
      </c>
      <c r="M1026">
        <v>0</v>
      </c>
      <c r="N1026">
        <v>0</v>
      </c>
      <c r="O1026">
        <v>0</v>
      </c>
      <c r="P1026">
        <v>0</v>
      </c>
      <c r="Q1026">
        <v>0</v>
      </c>
      <c r="R1026" t="s">
        <v>531</v>
      </c>
      <c r="S1026" t="s">
        <v>531</v>
      </c>
      <c r="T1026" t="s">
        <v>531</v>
      </c>
      <c r="U1026" t="s">
        <v>531</v>
      </c>
      <c r="W1026" s="429">
        <f t="shared" si="24"/>
        <v>0</v>
      </c>
      <c r="X1026" s="429">
        <f t="shared" si="24"/>
        <v>0</v>
      </c>
      <c r="Y1026" s="429">
        <f t="shared" si="24"/>
        <v>0</v>
      </c>
      <c r="Z1026" s="429">
        <f t="shared" si="23"/>
        <v>0</v>
      </c>
      <c r="AA1026" s="429" t="s">
        <v>1296</v>
      </c>
    </row>
    <row r="1027" spans="1:27" x14ac:dyDescent="0.25">
      <c r="A1027" t="s">
        <v>149</v>
      </c>
      <c r="B1027" t="s">
        <v>1246</v>
      </c>
      <c r="C1027" t="s">
        <v>1324</v>
      </c>
      <c r="D1027" t="s">
        <v>1384</v>
      </c>
      <c r="E1027" t="s">
        <v>1326</v>
      </c>
      <c r="F1027" t="s">
        <v>1293</v>
      </c>
      <c r="G1027" s="532">
        <v>35</v>
      </c>
      <c r="H1027">
        <v>35025</v>
      </c>
      <c r="I1027" t="s">
        <v>563</v>
      </c>
      <c r="J1027" t="s">
        <v>1385</v>
      </c>
      <c r="K1027" t="s">
        <v>1386</v>
      </c>
      <c r="L1027">
        <v>0</v>
      </c>
      <c r="M1027">
        <v>0</v>
      </c>
      <c r="N1027">
        <v>0</v>
      </c>
      <c r="O1027">
        <v>0</v>
      </c>
      <c r="P1027">
        <v>0</v>
      </c>
      <c r="Q1027">
        <v>0</v>
      </c>
      <c r="R1027" t="s">
        <v>531</v>
      </c>
      <c r="S1027" t="s">
        <v>531</v>
      </c>
      <c r="T1027" t="s">
        <v>531</v>
      </c>
      <c r="U1027" t="s">
        <v>531</v>
      </c>
      <c r="W1027" s="429">
        <f t="shared" si="24"/>
        <v>0</v>
      </c>
      <c r="X1027" s="429">
        <f t="shared" si="24"/>
        <v>0</v>
      </c>
      <c r="Y1027" s="429">
        <f t="shared" si="24"/>
        <v>0</v>
      </c>
      <c r="Z1027" s="429">
        <f t="shared" si="23"/>
        <v>0</v>
      </c>
      <c r="AA1027" s="429" t="s">
        <v>1296</v>
      </c>
    </row>
    <row r="1028" spans="1:27" x14ac:dyDescent="0.25">
      <c r="A1028" t="s">
        <v>149</v>
      </c>
      <c r="B1028" t="s">
        <v>1246</v>
      </c>
      <c r="C1028" t="s">
        <v>1324</v>
      </c>
      <c r="D1028" t="s">
        <v>1384</v>
      </c>
      <c r="E1028" t="s">
        <v>1326</v>
      </c>
      <c r="F1028" t="s">
        <v>1293</v>
      </c>
      <c r="G1028" s="532">
        <v>35</v>
      </c>
      <c r="H1028">
        <v>35025</v>
      </c>
      <c r="I1028" t="s">
        <v>563</v>
      </c>
      <c r="J1028" t="s">
        <v>1385</v>
      </c>
      <c r="K1028" t="s">
        <v>1386</v>
      </c>
      <c r="L1028">
        <v>0</v>
      </c>
      <c r="M1028">
        <v>0</v>
      </c>
      <c r="N1028">
        <v>0</v>
      </c>
      <c r="O1028">
        <v>0</v>
      </c>
      <c r="P1028">
        <v>0</v>
      </c>
      <c r="Q1028">
        <v>0</v>
      </c>
      <c r="R1028" t="s">
        <v>531</v>
      </c>
      <c r="S1028" t="s">
        <v>531</v>
      </c>
      <c r="T1028" t="s">
        <v>531</v>
      </c>
      <c r="U1028" t="s">
        <v>531</v>
      </c>
      <c r="W1028" s="429">
        <f t="shared" si="24"/>
        <v>0</v>
      </c>
      <c r="X1028" s="429">
        <f t="shared" si="24"/>
        <v>0</v>
      </c>
      <c r="Y1028" s="429">
        <f t="shared" si="24"/>
        <v>0</v>
      </c>
      <c r="Z1028" s="429">
        <f t="shared" si="23"/>
        <v>0</v>
      </c>
      <c r="AA1028" s="429" t="s">
        <v>1296</v>
      </c>
    </row>
    <row r="1029" spans="1:27" x14ac:dyDescent="0.25">
      <c r="A1029" t="s">
        <v>149</v>
      </c>
      <c r="B1029" t="s">
        <v>1246</v>
      </c>
      <c r="C1029" t="s">
        <v>1324</v>
      </c>
      <c r="D1029" t="s">
        <v>1384</v>
      </c>
      <c r="E1029" t="s">
        <v>1326</v>
      </c>
      <c r="F1029" t="s">
        <v>1293</v>
      </c>
      <c r="G1029" s="532">
        <v>35</v>
      </c>
      <c r="H1029">
        <v>35025</v>
      </c>
      <c r="I1029" t="s">
        <v>563</v>
      </c>
      <c r="J1029" t="s">
        <v>1385</v>
      </c>
      <c r="K1029" t="s">
        <v>1386</v>
      </c>
      <c r="L1029">
        <v>17.2</v>
      </c>
      <c r="M1029">
        <v>1</v>
      </c>
      <c r="N1029">
        <v>14.4</v>
      </c>
      <c r="O1029">
        <v>0</v>
      </c>
      <c r="P1029">
        <v>1.3</v>
      </c>
      <c r="Q1029">
        <v>1.3</v>
      </c>
      <c r="R1029" t="s">
        <v>531</v>
      </c>
      <c r="S1029" t="s">
        <v>531</v>
      </c>
      <c r="T1029" t="s">
        <v>531</v>
      </c>
      <c r="U1029" t="s">
        <v>531</v>
      </c>
      <c r="W1029" s="429">
        <f t="shared" si="24"/>
        <v>0</v>
      </c>
      <c r="X1029" s="429">
        <f t="shared" si="24"/>
        <v>0</v>
      </c>
      <c r="Y1029" s="429">
        <f t="shared" si="24"/>
        <v>0</v>
      </c>
      <c r="Z1029" s="429">
        <f t="shared" si="23"/>
        <v>0</v>
      </c>
      <c r="AA1029" s="429" t="s">
        <v>1296</v>
      </c>
    </row>
    <row r="1030" spans="1:27" x14ac:dyDescent="0.25">
      <c r="A1030" t="s">
        <v>149</v>
      </c>
      <c r="B1030" t="s">
        <v>1246</v>
      </c>
      <c r="C1030" t="s">
        <v>1324</v>
      </c>
      <c r="D1030" t="s">
        <v>1384</v>
      </c>
      <c r="E1030" t="s">
        <v>1326</v>
      </c>
      <c r="F1030" t="s">
        <v>1293</v>
      </c>
      <c r="G1030" s="532">
        <v>35</v>
      </c>
      <c r="H1030">
        <v>35025</v>
      </c>
      <c r="I1030" t="s">
        <v>563</v>
      </c>
      <c r="J1030" t="s">
        <v>1385</v>
      </c>
      <c r="K1030" t="s">
        <v>1386</v>
      </c>
      <c r="L1030">
        <v>1.1000000000000001</v>
      </c>
      <c r="M1030">
        <v>0</v>
      </c>
      <c r="N1030">
        <v>1</v>
      </c>
      <c r="O1030">
        <v>0</v>
      </c>
      <c r="P1030">
        <v>0</v>
      </c>
      <c r="Q1030">
        <v>0</v>
      </c>
      <c r="R1030" t="s">
        <v>531</v>
      </c>
      <c r="S1030" t="s">
        <v>531</v>
      </c>
      <c r="T1030" t="s">
        <v>531</v>
      </c>
      <c r="U1030" t="s">
        <v>531</v>
      </c>
      <c r="W1030" s="429">
        <f t="shared" si="24"/>
        <v>0</v>
      </c>
      <c r="X1030" s="429">
        <f t="shared" si="24"/>
        <v>0</v>
      </c>
      <c r="Y1030" s="429">
        <f t="shared" si="24"/>
        <v>0</v>
      </c>
      <c r="Z1030" s="429">
        <f t="shared" si="23"/>
        <v>0</v>
      </c>
      <c r="AA1030" s="429" t="s">
        <v>1296</v>
      </c>
    </row>
    <row r="1031" spans="1:27" x14ac:dyDescent="0.25">
      <c r="A1031" t="s">
        <v>149</v>
      </c>
      <c r="B1031" t="s">
        <v>1246</v>
      </c>
      <c r="C1031" t="s">
        <v>1324</v>
      </c>
      <c r="D1031" t="s">
        <v>1384</v>
      </c>
      <c r="E1031" t="s">
        <v>1326</v>
      </c>
      <c r="F1031" t="s">
        <v>1293</v>
      </c>
      <c r="G1031" s="532">
        <v>35</v>
      </c>
      <c r="H1031">
        <v>35025</v>
      </c>
      <c r="I1031" t="s">
        <v>563</v>
      </c>
      <c r="J1031" t="s">
        <v>1385</v>
      </c>
      <c r="K1031" t="s">
        <v>1386</v>
      </c>
      <c r="L1031">
        <v>0</v>
      </c>
      <c r="M1031">
        <v>0</v>
      </c>
      <c r="N1031">
        <v>0</v>
      </c>
      <c r="O1031">
        <v>0</v>
      </c>
      <c r="P1031">
        <v>0</v>
      </c>
      <c r="Q1031">
        <v>0</v>
      </c>
      <c r="R1031" t="s">
        <v>531</v>
      </c>
      <c r="S1031" t="s">
        <v>531</v>
      </c>
      <c r="T1031" t="s">
        <v>531</v>
      </c>
      <c r="U1031" t="s">
        <v>531</v>
      </c>
      <c r="W1031" s="429">
        <f t="shared" si="24"/>
        <v>0</v>
      </c>
      <c r="X1031" s="429">
        <f t="shared" si="24"/>
        <v>0</v>
      </c>
      <c r="Y1031" s="429">
        <f t="shared" si="24"/>
        <v>0</v>
      </c>
      <c r="Z1031" s="429">
        <f t="shared" si="23"/>
        <v>0</v>
      </c>
      <c r="AA1031" s="429" t="s">
        <v>1296</v>
      </c>
    </row>
    <row r="1032" spans="1:27" x14ac:dyDescent="0.25">
      <c r="A1032" t="s">
        <v>149</v>
      </c>
      <c r="B1032" t="s">
        <v>1246</v>
      </c>
      <c r="C1032" t="s">
        <v>1324</v>
      </c>
      <c r="D1032" t="s">
        <v>1384</v>
      </c>
      <c r="E1032" t="s">
        <v>1326</v>
      </c>
      <c r="F1032" t="s">
        <v>1293</v>
      </c>
      <c r="G1032" s="532">
        <v>35</v>
      </c>
      <c r="H1032">
        <v>35025</v>
      </c>
      <c r="I1032" t="s">
        <v>563</v>
      </c>
      <c r="J1032" t="s">
        <v>1385</v>
      </c>
      <c r="K1032" t="s">
        <v>1386</v>
      </c>
      <c r="L1032">
        <v>17.2</v>
      </c>
      <c r="M1032">
        <v>1</v>
      </c>
      <c r="N1032">
        <v>14.4</v>
      </c>
      <c r="O1032">
        <v>0</v>
      </c>
      <c r="P1032">
        <v>1.3</v>
      </c>
      <c r="Q1032">
        <v>1.3</v>
      </c>
      <c r="R1032" t="s">
        <v>531</v>
      </c>
      <c r="S1032" t="s">
        <v>531</v>
      </c>
      <c r="T1032" t="s">
        <v>531</v>
      </c>
      <c r="U1032" t="s">
        <v>531</v>
      </c>
      <c r="W1032" s="429">
        <f t="shared" si="24"/>
        <v>0</v>
      </c>
      <c r="X1032" s="429">
        <f t="shared" si="24"/>
        <v>0</v>
      </c>
      <c r="Y1032" s="429">
        <f t="shared" si="24"/>
        <v>0</v>
      </c>
      <c r="Z1032" s="429">
        <f t="shared" si="23"/>
        <v>0</v>
      </c>
      <c r="AA1032" s="429" t="s">
        <v>1296</v>
      </c>
    </row>
    <row r="1033" spans="1:27" x14ac:dyDescent="0.25">
      <c r="A1033" t="s">
        <v>149</v>
      </c>
      <c r="B1033" t="s">
        <v>1246</v>
      </c>
      <c r="C1033" t="s">
        <v>1324</v>
      </c>
      <c r="D1033" t="s">
        <v>1384</v>
      </c>
      <c r="E1033" t="s">
        <v>1326</v>
      </c>
      <c r="F1033" t="s">
        <v>1293</v>
      </c>
      <c r="G1033" s="532">
        <v>35</v>
      </c>
      <c r="H1033">
        <v>35025</v>
      </c>
      <c r="I1033" t="s">
        <v>563</v>
      </c>
      <c r="J1033" t="s">
        <v>1385</v>
      </c>
      <c r="K1033" t="s">
        <v>1386</v>
      </c>
      <c r="L1033">
        <v>1.1000000000000001</v>
      </c>
      <c r="M1033">
        <v>0</v>
      </c>
      <c r="N1033">
        <v>0</v>
      </c>
      <c r="O1033">
        <v>0</v>
      </c>
      <c r="P1033">
        <v>0</v>
      </c>
      <c r="Q1033">
        <v>0</v>
      </c>
      <c r="R1033" t="s">
        <v>531</v>
      </c>
      <c r="S1033" t="s">
        <v>531</v>
      </c>
      <c r="T1033" t="s">
        <v>531</v>
      </c>
      <c r="U1033" t="s">
        <v>531</v>
      </c>
      <c r="W1033" s="429">
        <f t="shared" si="24"/>
        <v>0</v>
      </c>
      <c r="X1033" s="429">
        <f t="shared" si="24"/>
        <v>0</v>
      </c>
      <c r="Y1033" s="429">
        <f t="shared" si="24"/>
        <v>0</v>
      </c>
      <c r="Z1033" s="429">
        <f t="shared" si="23"/>
        <v>0</v>
      </c>
      <c r="AA1033" s="429" t="s">
        <v>1296</v>
      </c>
    </row>
    <row r="1034" spans="1:27" x14ac:dyDescent="0.25">
      <c r="A1034" t="s">
        <v>149</v>
      </c>
      <c r="B1034" t="s">
        <v>1246</v>
      </c>
      <c r="C1034" t="s">
        <v>1324</v>
      </c>
      <c r="D1034" t="s">
        <v>1384</v>
      </c>
      <c r="E1034" t="s">
        <v>1326</v>
      </c>
      <c r="F1034" t="s">
        <v>1293</v>
      </c>
      <c r="G1034" s="532">
        <v>35</v>
      </c>
      <c r="H1034">
        <v>35025</v>
      </c>
      <c r="I1034" t="s">
        <v>563</v>
      </c>
      <c r="J1034" t="s">
        <v>1385</v>
      </c>
      <c r="K1034" t="s">
        <v>1386</v>
      </c>
      <c r="L1034">
        <v>0</v>
      </c>
      <c r="M1034">
        <v>0</v>
      </c>
      <c r="N1034">
        <v>0</v>
      </c>
      <c r="O1034">
        <v>0</v>
      </c>
      <c r="P1034">
        <v>0</v>
      </c>
      <c r="Q1034">
        <v>0</v>
      </c>
      <c r="R1034" t="s">
        <v>531</v>
      </c>
      <c r="S1034" t="s">
        <v>531</v>
      </c>
      <c r="T1034" t="s">
        <v>531</v>
      </c>
      <c r="U1034" t="s">
        <v>531</v>
      </c>
      <c r="W1034" s="429">
        <f t="shared" si="24"/>
        <v>0</v>
      </c>
      <c r="X1034" s="429">
        <f t="shared" si="24"/>
        <v>0</v>
      </c>
      <c r="Y1034" s="429">
        <f t="shared" si="24"/>
        <v>0</v>
      </c>
      <c r="Z1034" s="429">
        <f t="shared" si="23"/>
        <v>0</v>
      </c>
      <c r="AA1034" s="429" t="s">
        <v>1296</v>
      </c>
    </row>
    <row r="1035" spans="1:27" x14ac:dyDescent="0.25">
      <c r="A1035" t="s">
        <v>149</v>
      </c>
      <c r="B1035" t="s">
        <v>1246</v>
      </c>
      <c r="C1035" t="s">
        <v>1324</v>
      </c>
      <c r="D1035" t="s">
        <v>1384</v>
      </c>
      <c r="E1035" t="s">
        <v>1326</v>
      </c>
      <c r="F1035" t="s">
        <v>1293</v>
      </c>
      <c r="G1035" s="532">
        <v>35</v>
      </c>
      <c r="H1035">
        <v>35025</v>
      </c>
      <c r="I1035" t="s">
        <v>563</v>
      </c>
      <c r="J1035" t="s">
        <v>1385</v>
      </c>
      <c r="K1035" t="s">
        <v>1386</v>
      </c>
      <c r="L1035">
        <v>2.4</v>
      </c>
      <c r="M1035">
        <v>0</v>
      </c>
      <c r="N1035">
        <v>2</v>
      </c>
      <c r="O1035">
        <v>0</v>
      </c>
      <c r="P1035">
        <v>0</v>
      </c>
      <c r="Q1035">
        <v>0</v>
      </c>
      <c r="R1035" t="s">
        <v>531</v>
      </c>
      <c r="S1035" t="s">
        <v>531</v>
      </c>
      <c r="T1035" t="s">
        <v>531</v>
      </c>
      <c r="U1035" t="s">
        <v>531</v>
      </c>
      <c r="W1035" s="429">
        <f t="shared" si="24"/>
        <v>0</v>
      </c>
      <c r="X1035" s="429">
        <f t="shared" si="24"/>
        <v>0</v>
      </c>
      <c r="Y1035" s="429">
        <f t="shared" si="24"/>
        <v>0</v>
      </c>
      <c r="Z1035" s="429">
        <f t="shared" si="23"/>
        <v>0</v>
      </c>
      <c r="AA1035" s="429" t="s">
        <v>1296</v>
      </c>
    </row>
    <row r="1036" spans="1:27" x14ac:dyDescent="0.25">
      <c r="A1036" t="s">
        <v>149</v>
      </c>
      <c r="B1036" t="s">
        <v>1246</v>
      </c>
      <c r="C1036" t="s">
        <v>1324</v>
      </c>
      <c r="D1036" t="s">
        <v>1384</v>
      </c>
      <c r="E1036" t="s">
        <v>1326</v>
      </c>
      <c r="F1036" t="s">
        <v>1293</v>
      </c>
      <c r="G1036" s="532">
        <v>35</v>
      </c>
      <c r="H1036">
        <v>35025</v>
      </c>
      <c r="I1036" t="s">
        <v>563</v>
      </c>
      <c r="J1036" t="s">
        <v>1385</v>
      </c>
      <c r="K1036" t="s">
        <v>1386</v>
      </c>
      <c r="L1036">
        <v>7.5</v>
      </c>
      <c r="M1036">
        <v>0</v>
      </c>
      <c r="N1036">
        <v>6.3</v>
      </c>
      <c r="O1036">
        <v>0</v>
      </c>
      <c r="P1036">
        <v>0</v>
      </c>
      <c r="Q1036">
        <v>0</v>
      </c>
      <c r="R1036" t="s">
        <v>531</v>
      </c>
      <c r="S1036" t="s">
        <v>531</v>
      </c>
      <c r="T1036" t="s">
        <v>531</v>
      </c>
      <c r="U1036" t="s">
        <v>531</v>
      </c>
      <c r="W1036" s="429">
        <f t="shared" si="24"/>
        <v>0</v>
      </c>
      <c r="X1036" s="429">
        <f t="shared" si="24"/>
        <v>0</v>
      </c>
      <c r="Y1036" s="429">
        <f t="shared" si="24"/>
        <v>0</v>
      </c>
      <c r="Z1036" s="429">
        <f t="shared" si="23"/>
        <v>0</v>
      </c>
      <c r="AA1036" s="429" t="s">
        <v>1296</v>
      </c>
    </row>
    <row r="1037" spans="1:27" x14ac:dyDescent="0.25">
      <c r="A1037" t="s">
        <v>149</v>
      </c>
      <c r="B1037" t="s">
        <v>1246</v>
      </c>
      <c r="C1037" t="s">
        <v>1324</v>
      </c>
      <c r="D1037" t="s">
        <v>1384</v>
      </c>
      <c r="E1037" t="s">
        <v>1326</v>
      </c>
      <c r="F1037" t="s">
        <v>1293</v>
      </c>
      <c r="G1037" s="532">
        <v>35</v>
      </c>
      <c r="H1037">
        <v>35025</v>
      </c>
      <c r="I1037" t="s">
        <v>563</v>
      </c>
      <c r="J1037" t="s">
        <v>1385</v>
      </c>
      <c r="K1037" t="s">
        <v>1386</v>
      </c>
      <c r="L1037">
        <v>0</v>
      </c>
      <c r="M1037">
        <v>28</v>
      </c>
      <c r="N1037">
        <v>0</v>
      </c>
      <c r="O1037">
        <v>0</v>
      </c>
      <c r="P1037">
        <v>0</v>
      </c>
      <c r="Q1037">
        <v>0</v>
      </c>
      <c r="R1037" t="s">
        <v>531</v>
      </c>
      <c r="S1037" t="s">
        <v>531</v>
      </c>
      <c r="T1037" t="s">
        <v>531</v>
      </c>
      <c r="U1037" t="s">
        <v>531</v>
      </c>
      <c r="W1037" s="429">
        <f t="shared" si="24"/>
        <v>0</v>
      </c>
      <c r="X1037" s="429">
        <f t="shared" si="24"/>
        <v>0</v>
      </c>
      <c r="Y1037" s="429">
        <f t="shared" si="24"/>
        <v>0</v>
      </c>
      <c r="Z1037" s="429">
        <f t="shared" si="23"/>
        <v>0</v>
      </c>
      <c r="AA1037" s="429" t="s">
        <v>1296</v>
      </c>
    </row>
    <row r="1038" spans="1:27" x14ac:dyDescent="0.25">
      <c r="A1038" t="s">
        <v>149</v>
      </c>
      <c r="B1038" t="s">
        <v>1246</v>
      </c>
      <c r="C1038" t="s">
        <v>1324</v>
      </c>
      <c r="D1038" t="s">
        <v>1384</v>
      </c>
      <c r="E1038" t="s">
        <v>1326</v>
      </c>
      <c r="F1038" t="s">
        <v>1293</v>
      </c>
      <c r="G1038" s="532">
        <v>35</v>
      </c>
      <c r="H1038">
        <v>35025</v>
      </c>
      <c r="I1038" t="s">
        <v>563</v>
      </c>
      <c r="J1038" t="s">
        <v>1385</v>
      </c>
      <c r="K1038" t="s">
        <v>1386</v>
      </c>
      <c r="L1038">
        <v>12</v>
      </c>
      <c r="M1038">
        <v>12.7</v>
      </c>
      <c r="N1038">
        <v>10.1</v>
      </c>
      <c r="O1038">
        <v>0</v>
      </c>
      <c r="P1038">
        <v>0</v>
      </c>
      <c r="Q1038">
        <v>0</v>
      </c>
      <c r="R1038" t="s">
        <v>531</v>
      </c>
      <c r="S1038" t="s">
        <v>531</v>
      </c>
      <c r="T1038" t="s">
        <v>531</v>
      </c>
      <c r="U1038" t="s">
        <v>531</v>
      </c>
      <c r="W1038" s="429">
        <f t="shared" si="24"/>
        <v>0</v>
      </c>
      <c r="X1038" s="429">
        <f t="shared" si="24"/>
        <v>0</v>
      </c>
      <c r="Y1038" s="429">
        <f t="shared" si="24"/>
        <v>0</v>
      </c>
      <c r="Z1038" s="429">
        <f t="shared" si="23"/>
        <v>0</v>
      </c>
      <c r="AA1038" s="429" t="s">
        <v>1296</v>
      </c>
    </row>
    <row r="1039" spans="1:27" x14ac:dyDescent="0.25">
      <c r="A1039" t="s">
        <v>149</v>
      </c>
      <c r="B1039" t="s">
        <v>1246</v>
      </c>
      <c r="C1039" t="s">
        <v>1324</v>
      </c>
      <c r="D1039" t="s">
        <v>1384</v>
      </c>
      <c r="E1039" t="s">
        <v>1326</v>
      </c>
      <c r="F1039" t="s">
        <v>1293</v>
      </c>
      <c r="G1039" s="532">
        <v>35</v>
      </c>
      <c r="H1039">
        <v>35025</v>
      </c>
      <c r="I1039" t="s">
        <v>563</v>
      </c>
      <c r="J1039" t="s">
        <v>1385</v>
      </c>
      <c r="K1039" t="s">
        <v>1386</v>
      </c>
      <c r="L1039">
        <v>0</v>
      </c>
      <c r="M1039">
        <v>62</v>
      </c>
      <c r="N1039">
        <v>0</v>
      </c>
      <c r="O1039">
        <v>0</v>
      </c>
      <c r="P1039">
        <v>0</v>
      </c>
      <c r="Q1039">
        <v>0</v>
      </c>
      <c r="R1039" t="s">
        <v>531</v>
      </c>
      <c r="S1039" t="s">
        <v>531</v>
      </c>
      <c r="T1039" t="s">
        <v>531</v>
      </c>
      <c r="U1039" t="s">
        <v>531</v>
      </c>
      <c r="W1039" s="429">
        <f t="shared" si="24"/>
        <v>0</v>
      </c>
      <c r="X1039" s="429">
        <f t="shared" si="24"/>
        <v>0</v>
      </c>
      <c r="Y1039" s="429">
        <f t="shared" si="24"/>
        <v>0</v>
      </c>
      <c r="Z1039" s="429">
        <f t="shared" si="23"/>
        <v>0</v>
      </c>
      <c r="AA1039" s="429" t="s">
        <v>1296</v>
      </c>
    </row>
    <row r="1040" spans="1:27" x14ac:dyDescent="0.25">
      <c r="A1040" t="s">
        <v>149</v>
      </c>
      <c r="B1040" t="s">
        <v>1246</v>
      </c>
      <c r="C1040" t="s">
        <v>1324</v>
      </c>
      <c r="D1040" t="s">
        <v>1384</v>
      </c>
      <c r="E1040" t="s">
        <v>1326</v>
      </c>
      <c r="F1040" t="s">
        <v>1293</v>
      </c>
      <c r="G1040" s="532">
        <v>35</v>
      </c>
      <c r="H1040">
        <v>35025</v>
      </c>
      <c r="I1040" t="s">
        <v>563</v>
      </c>
      <c r="J1040" t="s">
        <v>1385</v>
      </c>
      <c r="K1040" t="s">
        <v>1386</v>
      </c>
      <c r="L1040">
        <v>0</v>
      </c>
      <c r="M1040">
        <v>21.5</v>
      </c>
      <c r="N1040">
        <v>0</v>
      </c>
      <c r="O1040">
        <v>0</v>
      </c>
      <c r="P1040">
        <v>0</v>
      </c>
      <c r="Q1040">
        <v>0</v>
      </c>
      <c r="R1040" t="s">
        <v>531</v>
      </c>
      <c r="S1040" t="s">
        <v>531</v>
      </c>
      <c r="T1040" t="s">
        <v>531</v>
      </c>
      <c r="U1040" t="s">
        <v>531</v>
      </c>
      <c r="W1040" s="429">
        <f t="shared" si="24"/>
        <v>0</v>
      </c>
      <c r="X1040" s="429">
        <f t="shared" si="24"/>
        <v>0</v>
      </c>
      <c r="Y1040" s="429">
        <f t="shared" si="24"/>
        <v>0</v>
      </c>
      <c r="Z1040" s="429">
        <f t="shared" si="23"/>
        <v>0</v>
      </c>
      <c r="AA1040" s="429" t="s">
        <v>1296</v>
      </c>
    </row>
    <row r="1041" spans="1:27" x14ac:dyDescent="0.25">
      <c r="A1041" t="s">
        <v>149</v>
      </c>
      <c r="B1041" t="s">
        <v>1246</v>
      </c>
      <c r="C1041" t="s">
        <v>1324</v>
      </c>
      <c r="D1041" t="s">
        <v>1384</v>
      </c>
      <c r="E1041" t="s">
        <v>1326</v>
      </c>
      <c r="F1041" t="s">
        <v>1293</v>
      </c>
      <c r="G1041" s="532">
        <v>35</v>
      </c>
      <c r="H1041">
        <v>35025</v>
      </c>
      <c r="I1041" t="s">
        <v>563</v>
      </c>
      <c r="J1041" t="s">
        <v>1385</v>
      </c>
      <c r="K1041" t="s">
        <v>1386</v>
      </c>
      <c r="L1041">
        <v>0</v>
      </c>
      <c r="M1041">
        <v>32.200000000000003</v>
      </c>
      <c r="N1041">
        <v>0</v>
      </c>
      <c r="O1041">
        <v>0</v>
      </c>
      <c r="P1041">
        <v>0</v>
      </c>
      <c r="Q1041">
        <v>0</v>
      </c>
      <c r="R1041" t="s">
        <v>531</v>
      </c>
      <c r="S1041" t="s">
        <v>531</v>
      </c>
      <c r="T1041" t="s">
        <v>531</v>
      </c>
      <c r="U1041" t="s">
        <v>531</v>
      </c>
      <c r="W1041" s="429">
        <f t="shared" si="24"/>
        <v>0</v>
      </c>
      <c r="X1041" s="429">
        <f t="shared" si="24"/>
        <v>0</v>
      </c>
      <c r="Y1041" s="429">
        <f t="shared" si="24"/>
        <v>0</v>
      </c>
      <c r="Z1041" s="429">
        <f t="shared" si="23"/>
        <v>0</v>
      </c>
      <c r="AA1041" s="429" t="s">
        <v>1296</v>
      </c>
    </row>
    <row r="1042" spans="1:27" x14ac:dyDescent="0.25">
      <c r="A1042" t="s">
        <v>149</v>
      </c>
      <c r="B1042" t="s">
        <v>1246</v>
      </c>
      <c r="C1042" t="s">
        <v>1324</v>
      </c>
      <c r="D1042" t="s">
        <v>1384</v>
      </c>
      <c r="E1042" t="s">
        <v>1326</v>
      </c>
      <c r="F1042" t="s">
        <v>1293</v>
      </c>
      <c r="G1042" s="532">
        <v>35</v>
      </c>
      <c r="H1042">
        <v>35025</v>
      </c>
      <c r="I1042" t="s">
        <v>563</v>
      </c>
      <c r="J1042" t="s">
        <v>1385</v>
      </c>
      <c r="K1042" t="s">
        <v>1386</v>
      </c>
      <c r="L1042">
        <v>9.6</v>
      </c>
      <c r="M1042">
        <v>80</v>
      </c>
      <c r="N1042">
        <v>70.900000000000006</v>
      </c>
      <c r="O1042">
        <v>0</v>
      </c>
      <c r="P1042">
        <v>0</v>
      </c>
      <c r="Q1042">
        <v>0</v>
      </c>
      <c r="R1042" t="s">
        <v>531</v>
      </c>
      <c r="S1042" t="s">
        <v>531</v>
      </c>
      <c r="T1042" t="s">
        <v>531</v>
      </c>
      <c r="U1042" t="s">
        <v>531</v>
      </c>
      <c r="W1042" s="429">
        <f t="shared" si="24"/>
        <v>0</v>
      </c>
      <c r="X1042" s="429">
        <f t="shared" si="24"/>
        <v>0</v>
      </c>
      <c r="Y1042" s="429">
        <f t="shared" si="24"/>
        <v>0</v>
      </c>
      <c r="Z1042" s="429">
        <f t="shared" si="23"/>
        <v>0</v>
      </c>
      <c r="AA1042" s="429" t="s">
        <v>1296</v>
      </c>
    </row>
    <row r="1043" spans="1:27" x14ac:dyDescent="0.25">
      <c r="A1043" t="s">
        <v>149</v>
      </c>
      <c r="B1043" t="s">
        <v>1246</v>
      </c>
      <c r="C1043" t="s">
        <v>1324</v>
      </c>
      <c r="D1043" t="s">
        <v>1384</v>
      </c>
      <c r="E1043" t="s">
        <v>1326</v>
      </c>
      <c r="F1043" t="s">
        <v>1293</v>
      </c>
      <c r="G1043" s="532">
        <v>35</v>
      </c>
      <c r="H1043">
        <v>35015</v>
      </c>
      <c r="I1043" t="s">
        <v>552</v>
      </c>
      <c r="J1043" t="s">
        <v>1385</v>
      </c>
      <c r="K1043" t="s">
        <v>1386</v>
      </c>
      <c r="L1043">
        <v>14.3</v>
      </c>
      <c r="M1043">
        <v>10</v>
      </c>
      <c r="N1043">
        <v>21.4</v>
      </c>
      <c r="O1043">
        <v>0</v>
      </c>
      <c r="P1043">
        <v>1.1000000000000001</v>
      </c>
      <c r="Q1043">
        <v>1.1000000000000001</v>
      </c>
      <c r="R1043" t="s">
        <v>531</v>
      </c>
      <c r="S1043" t="s">
        <v>531</v>
      </c>
      <c r="T1043" t="s">
        <v>531</v>
      </c>
      <c r="U1043" t="s">
        <v>531</v>
      </c>
      <c r="W1043" s="429">
        <f t="shared" si="24"/>
        <v>0</v>
      </c>
      <c r="X1043" s="429">
        <f t="shared" si="24"/>
        <v>0</v>
      </c>
      <c r="Y1043" s="429">
        <f t="shared" si="24"/>
        <v>0</v>
      </c>
      <c r="Z1043" s="429">
        <f t="shared" si="23"/>
        <v>0</v>
      </c>
      <c r="AA1043" s="429" t="s">
        <v>1296</v>
      </c>
    </row>
    <row r="1044" spans="1:27" x14ac:dyDescent="0.25">
      <c r="A1044" t="s">
        <v>149</v>
      </c>
      <c r="B1044" t="s">
        <v>1246</v>
      </c>
      <c r="C1044" t="s">
        <v>1324</v>
      </c>
      <c r="D1044" t="s">
        <v>1384</v>
      </c>
      <c r="E1044" t="s">
        <v>1326</v>
      </c>
      <c r="F1044" t="s">
        <v>1293</v>
      </c>
      <c r="G1044" s="532">
        <v>35</v>
      </c>
      <c r="H1044">
        <v>35015</v>
      </c>
      <c r="I1044" t="s">
        <v>552</v>
      </c>
      <c r="J1044" t="s">
        <v>1385</v>
      </c>
      <c r="K1044" t="s">
        <v>1386</v>
      </c>
      <c r="L1044">
        <v>14.3</v>
      </c>
      <c r="M1044">
        <v>10</v>
      </c>
      <c r="N1044">
        <v>21.4</v>
      </c>
      <c r="O1044">
        <v>0</v>
      </c>
      <c r="P1044">
        <v>1.1000000000000001</v>
      </c>
      <c r="Q1044">
        <v>1.1000000000000001</v>
      </c>
      <c r="R1044" t="s">
        <v>531</v>
      </c>
      <c r="S1044" t="s">
        <v>531</v>
      </c>
      <c r="T1044" t="s">
        <v>531</v>
      </c>
      <c r="U1044" t="s">
        <v>531</v>
      </c>
      <c r="W1044" s="429">
        <f t="shared" si="24"/>
        <v>0</v>
      </c>
      <c r="X1044" s="429">
        <f t="shared" si="24"/>
        <v>0</v>
      </c>
      <c r="Y1044" s="429">
        <f t="shared" si="24"/>
        <v>0</v>
      </c>
      <c r="Z1044" s="429">
        <f t="shared" si="23"/>
        <v>0</v>
      </c>
      <c r="AA1044" s="429" t="s">
        <v>1296</v>
      </c>
    </row>
    <row r="1045" spans="1:27" x14ac:dyDescent="0.25">
      <c r="A1045" t="s">
        <v>149</v>
      </c>
      <c r="B1045" t="s">
        <v>1246</v>
      </c>
      <c r="C1045" t="s">
        <v>1324</v>
      </c>
      <c r="D1045" t="s">
        <v>1384</v>
      </c>
      <c r="E1045" t="s">
        <v>1326</v>
      </c>
      <c r="F1045" t="s">
        <v>1293</v>
      </c>
      <c r="G1045" s="532">
        <v>35</v>
      </c>
      <c r="H1045">
        <v>35015</v>
      </c>
      <c r="I1045" t="s">
        <v>552</v>
      </c>
      <c r="J1045" t="s">
        <v>1385</v>
      </c>
      <c r="K1045" t="s">
        <v>1386</v>
      </c>
      <c r="L1045">
        <v>14.3</v>
      </c>
      <c r="M1045">
        <v>10</v>
      </c>
      <c r="N1045">
        <v>21.4</v>
      </c>
      <c r="O1045">
        <v>0</v>
      </c>
      <c r="P1045">
        <v>1.1000000000000001</v>
      </c>
      <c r="Q1045">
        <v>1.1000000000000001</v>
      </c>
      <c r="R1045" t="s">
        <v>531</v>
      </c>
      <c r="S1045" t="s">
        <v>531</v>
      </c>
      <c r="T1045" t="s">
        <v>531</v>
      </c>
      <c r="U1045" t="s">
        <v>531</v>
      </c>
      <c r="W1045" s="429">
        <f t="shared" si="24"/>
        <v>0</v>
      </c>
      <c r="X1045" s="429">
        <f t="shared" si="24"/>
        <v>0</v>
      </c>
      <c r="Y1045" s="429">
        <f t="shared" si="24"/>
        <v>0</v>
      </c>
      <c r="Z1045" s="429">
        <f t="shared" si="23"/>
        <v>0</v>
      </c>
      <c r="AA1045" s="429" t="s">
        <v>1296</v>
      </c>
    </row>
    <row r="1046" spans="1:27" x14ac:dyDescent="0.25">
      <c r="A1046" t="s">
        <v>149</v>
      </c>
      <c r="B1046" t="s">
        <v>1246</v>
      </c>
      <c r="C1046" t="s">
        <v>1324</v>
      </c>
      <c r="D1046" t="s">
        <v>1384</v>
      </c>
      <c r="E1046" t="s">
        <v>1326</v>
      </c>
      <c r="F1046" t="s">
        <v>1293</v>
      </c>
      <c r="G1046" s="532">
        <v>35</v>
      </c>
      <c r="H1046">
        <v>35015</v>
      </c>
      <c r="I1046" t="s">
        <v>552</v>
      </c>
      <c r="J1046" t="s">
        <v>1385</v>
      </c>
      <c r="K1046" t="s">
        <v>1386</v>
      </c>
      <c r="L1046">
        <v>14.3</v>
      </c>
      <c r="M1046">
        <v>10</v>
      </c>
      <c r="N1046">
        <v>21.4</v>
      </c>
      <c r="O1046">
        <v>0</v>
      </c>
      <c r="P1046">
        <v>1.1000000000000001</v>
      </c>
      <c r="Q1046">
        <v>1.1000000000000001</v>
      </c>
      <c r="R1046" t="s">
        <v>531</v>
      </c>
      <c r="S1046" t="s">
        <v>531</v>
      </c>
      <c r="T1046" t="s">
        <v>531</v>
      </c>
      <c r="U1046" t="s">
        <v>531</v>
      </c>
      <c r="W1046" s="429">
        <f t="shared" si="24"/>
        <v>0</v>
      </c>
      <c r="X1046" s="429">
        <f t="shared" si="24"/>
        <v>0</v>
      </c>
      <c r="Y1046" s="429">
        <f t="shared" si="24"/>
        <v>0</v>
      </c>
      <c r="Z1046" s="429">
        <f t="shared" si="23"/>
        <v>0</v>
      </c>
      <c r="AA1046" s="429" t="s">
        <v>1296</v>
      </c>
    </row>
    <row r="1047" spans="1:27" x14ac:dyDescent="0.25">
      <c r="A1047" t="s">
        <v>149</v>
      </c>
      <c r="B1047" t="s">
        <v>1246</v>
      </c>
      <c r="C1047" t="s">
        <v>1324</v>
      </c>
      <c r="D1047" t="s">
        <v>1384</v>
      </c>
      <c r="E1047" t="s">
        <v>1326</v>
      </c>
      <c r="F1047" t="s">
        <v>1293</v>
      </c>
      <c r="G1047" s="532">
        <v>35</v>
      </c>
      <c r="H1047">
        <v>35015</v>
      </c>
      <c r="I1047" t="s">
        <v>552</v>
      </c>
      <c r="J1047" t="s">
        <v>1385</v>
      </c>
      <c r="K1047" t="s">
        <v>1386</v>
      </c>
      <c r="L1047">
        <v>0</v>
      </c>
      <c r="M1047">
        <v>5.3</v>
      </c>
      <c r="N1047">
        <v>0</v>
      </c>
      <c r="O1047">
        <v>0</v>
      </c>
      <c r="P1047">
        <v>0</v>
      </c>
      <c r="Q1047">
        <v>0</v>
      </c>
      <c r="R1047" t="s">
        <v>531</v>
      </c>
      <c r="S1047" t="s">
        <v>531</v>
      </c>
      <c r="T1047" t="s">
        <v>531</v>
      </c>
      <c r="U1047" t="s">
        <v>531</v>
      </c>
      <c r="W1047" s="429">
        <f t="shared" si="24"/>
        <v>0</v>
      </c>
      <c r="X1047" s="429">
        <f t="shared" si="24"/>
        <v>0</v>
      </c>
      <c r="Y1047" s="429">
        <f t="shared" si="24"/>
        <v>0</v>
      </c>
      <c r="Z1047" s="429">
        <f t="shared" si="23"/>
        <v>0</v>
      </c>
      <c r="AA1047" s="429" t="s">
        <v>1296</v>
      </c>
    </row>
    <row r="1048" spans="1:27" x14ac:dyDescent="0.25">
      <c r="A1048" t="s">
        <v>149</v>
      </c>
      <c r="B1048" t="s">
        <v>1246</v>
      </c>
      <c r="C1048" t="s">
        <v>1324</v>
      </c>
      <c r="D1048" t="s">
        <v>1384</v>
      </c>
      <c r="E1048" t="s">
        <v>1326</v>
      </c>
      <c r="F1048" t="s">
        <v>1293</v>
      </c>
      <c r="G1048" s="532">
        <v>35</v>
      </c>
      <c r="H1048">
        <v>35015</v>
      </c>
      <c r="I1048" t="s">
        <v>552</v>
      </c>
      <c r="J1048" t="s">
        <v>1385</v>
      </c>
      <c r="K1048" t="s">
        <v>1386</v>
      </c>
      <c r="L1048">
        <v>0</v>
      </c>
      <c r="M1048">
        <v>5.3</v>
      </c>
      <c r="N1048">
        <v>0</v>
      </c>
      <c r="O1048">
        <v>0</v>
      </c>
      <c r="P1048">
        <v>0</v>
      </c>
      <c r="Q1048">
        <v>0</v>
      </c>
      <c r="R1048" t="s">
        <v>531</v>
      </c>
      <c r="S1048" t="s">
        <v>531</v>
      </c>
      <c r="T1048" t="s">
        <v>531</v>
      </c>
      <c r="U1048" t="s">
        <v>531</v>
      </c>
      <c r="W1048" s="429">
        <f t="shared" si="24"/>
        <v>0</v>
      </c>
      <c r="X1048" s="429">
        <f t="shared" si="24"/>
        <v>0</v>
      </c>
      <c r="Y1048" s="429">
        <f t="shared" si="24"/>
        <v>0</v>
      </c>
      <c r="Z1048" s="429">
        <f t="shared" si="23"/>
        <v>0</v>
      </c>
      <c r="AA1048" s="429" t="s">
        <v>1296</v>
      </c>
    </row>
    <row r="1049" spans="1:27" x14ac:dyDescent="0.25">
      <c r="A1049" t="s">
        <v>149</v>
      </c>
      <c r="B1049" t="s">
        <v>1246</v>
      </c>
      <c r="C1049" t="s">
        <v>1324</v>
      </c>
      <c r="D1049" t="s">
        <v>1384</v>
      </c>
      <c r="E1049" t="s">
        <v>1326</v>
      </c>
      <c r="F1049" t="s">
        <v>1293</v>
      </c>
      <c r="G1049" s="532">
        <v>35</v>
      </c>
      <c r="H1049">
        <v>35015</v>
      </c>
      <c r="I1049" t="s">
        <v>552</v>
      </c>
      <c r="J1049" t="s">
        <v>1385</v>
      </c>
      <c r="K1049" t="s">
        <v>1386</v>
      </c>
      <c r="L1049">
        <v>0</v>
      </c>
      <c r="M1049">
        <v>2.6</v>
      </c>
      <c r="N1049">
        <v>0</v>
      </c>
      <c r="O1049">
        <v>0</v>
      </c>
      <c r="P1049">
        <v>0</v>
      </c>
      <c r="Q1049">
        <v>0</v>
      </c>
      <c r="R1049" t="s">
        <v>531</v>
      </c>
      <c r="S1049" t="s">
        <v>531</v>
      </c>
      <c r="T1049" t="s">
        <v>531</v>
      </c>
      <c r="U1049" t="s">
        <v>531</v>
      </c>
      <c r="W1049" s="429">
        <f t="shared" si="24"/>
        <v>0</v>
      </c>
      <c r="X1049" s="429">
        <f t="shared" si="24"/>
        <v>0</v>
      </c>
      <c r="Y1049" s="429">
        <f t="shared" si="24"/>
        <v>0</v>
      </c>
      <c r="Z1049" s="429">
        <f t="shared" si="23"/>
        <v>0</v>
      </c>
      <c r="AA1049" s="429" t="s">
        <v>1296</v>
      </c>
    </row>
    <row r="1050" spans="1:27" x14ac:dyDescent="0.25">
      <c r="A1050" t="s">
        <v>149</v>
      </c>
      <c r="B1050" t="s">
        <v>1246</v>
      </c>
      <c r="C1050" t="s">
        <v>1324</v>
      </c>
      <c r="D1050" t="s">
        <v>1384</v>
      </c>
      <c r="E1050" t="s">
        <v>1326</v>
      </c>
      <c r="F1050" t="s">
        <v>1293</v>
      </c>
      <c r="G1050" s="532">
        <v>35</v>
      </c>
      <c r="H1050">
        <v>35015</v>
      </c>
      <c r="I1050" t="s">
        <v>552</v>
      </c>
      <c r="J1050" t="s">
        <v>1385</v>
      </c>
      <c r="K1050" t="s">
        <v>1386</v>
      </c>
      <c r="L1050">
        <v>0</v>
      </c>
      <c r="M1050">
        <v>8.6999999999999993</v>
      </c>
      <c r="N1050">
        <v>0</v>
      </c>
      <c r="O1050">
        <v>0</v>
      </c>
      <c r="P1050">
        <v>0</v>
      </c>
      <c r="Q1050">
        <v>0</v>
      </c>
      <c r="R1050" t="s">
        <v>531</v>
      </c>
      <c r="S1050" t="s">
        <v>531</v>
      </c>
      <c r="T1050" t="s">
        <v>531</v>
      </c>
      <c r="U1050" t="s">
        <v>531</v>
      </c>
      <c r="W1050" s="429">
        <f t="shared" si="24"/>
        <v>0</v>
      </c>
      <c r="X1050" s="429">
        <f t="shared" si="24"/>
        <v>0</v>
      </c>
      <c r="Y1050" s="429">
        <f t="shared" si="24"/>
        <v>0</v>
      </c>
      <c r="Z1050" s="429">
        <f t="shared" si="23"/>
        <v>0</v>
      </c>
      <c r="AA1050" s="429" t="s">
        <v>1296</v>
      </c>
    </row>
    <row r="1051" spans="1:27" x14ac:dyDescent="0.25">
      <c r="A1051" t="s">
        <v>149</v>
      </c>
      <c r="B1051" t="s">
        <v>1246</v>
      </c>
      <c r="C1051" t="s">
        <v>1324</v>
      </c>
      <c r="D1051" t="s">
        <v>1384</v>
      </c>
      <c r="E1051" t="s">
        <v>1326</v>
      </c>
      <c r="F1051" t="s">
        <v>1293</v>
      </c>
      <c r="G1051" s="532">
        <v>35</v>
      </c>
      <c r="H1051">
        <v>35015</v>
      </c>
      <c r="I1051" t="s">
        <v>552</v>
      </c>
      <c r="J1051" t="s">
        <v>1385</v>
      </c>
      <c r="K1051" t="s">
        <v>1386</v>
      </c>
      <c r="L1051">
        <v>0</v>
      </c>
      <c r="M1051">
        <v>5.2</v>
      </c>
      <c r="N1051">
        <v>0</v>
      </c>
      <c r="O1051">
        <v>0</v>
      </c>
      <c r="P1051">
        <v>0</v>
      </c>
      <c r="Q1051">
        <v>0</v>
      </c>
      <c r="R1051" t="s">
        <v>531</v>
      </c>
      <c r="S1051" t="s">
        <v>531</v>
      </c>
      <c r="T1051" t="s">
        <v>531</v>
      </c>
      <c r="U1051" t="s">
        <v>531</v>
      </c>
      <c r="W1051" s="429">
        <f t="shared" si="24"/>
        <v>0</v>
      </c>
      <c r="X1051" s="429">
        <f t="shared" si="24"/>
        <v>0</v>
      </c>
      <c r="Y1051" s="429">
        <f t="shared" si="24"/>
        <v>0</v>
      </c>
      <c r="Z1051" s="429">
        <f t="shared" si="23"/>
        <v>0</v>
      </c>
      <c r="AA1051" s="429" t="s">
        <v>1296</v>
      </c>
    </row>
    <row r="1052" spans="1:27" x14ac:dyDescent="0.25">
      <c r="A1052" t="s">
        <v>149</v>
      </c>
      <c r="B1052" t="s">
        <v>1246</v>
      </c>
      <c r="C1052" t="s">
        <v>1324</v>
      </c>
      <c r="D1052" t="s">
        <v>1384</v>
      </c>
      <c r="E1052" t="s">
        <v>1326</v>
      </c>
      <c r="F1052" t="s">
        <v>1293</v>
      </c>
      <c r="G1052" s="532">
        <v>35</v>
      </c>
      <c r="H1052">
        <v>35015</v>
      </c>
      <c r="I1052" t="s">
        <v>552</v>
      </c>
      <c r="J1052" t="s">
        <v>1385</v>
      </c>
      <c r="K1052" t="s">
        <v>1386</v>
      </c>
      <c r="L1052">
        <v>6.7</v>
      </c>
      <c r="M1052">
        <v>8</v>
      </c>
      <c r="N1052">
        <v>15.9</v>
      </c>
      <c r="O1052">
        <v>0</v>
      </c>
      <c r="P1052">
        <v>0</v>
      </c>
      <c r="Q1052">
        <v>0</v>
      </c>
      <c r="R1052" t="s">
        <v>531</v>
      </c>
      <c r="S1052" t="s">
        <v>531</v>
      </c>
      <c r="T1052" t="s">
        <v>531</v>
      </c>
      <c r="U1052" t="s">
        <v>531</v>
      </c>
      <c r="W1052" s="429">
        <f t="shared" si="24"/>
        <v>0</v>
      </c>
      <c r="X1052" s="429">
        <f t="shared" si="24"/>
        <v>0</v>
      </c>
      <c r="Y1052" s="429">
        <f t="shared" si="24"/>
        <v>0</v>
      </c>
      <c r="Z1052" s="429">
        <f t="shared" si="23"/>
        <v>0</v>
      </c>
      <c r="AA1052" s="429" t="s">
        <v>1296</v>
      </c>
    </row>
    <row r="1053" spans="1:27" x14ac:dyDescent="0.25">
      <c r="A1053" t="s">
        <v>149</v>
      </c>
      <c r="B1053" t="s">
        <v>1246</v>
      </c>
      <c r="C1053" t="s">
        <v>1324</v>
      </c>
      <c r="D1053" t="s">
        <v>1384</v>
      </c>
      <c r="E1053" t="s">
        <v>1326</v>
      </c>
      <c r="F1053" t="s">
        <v>1293</v>
      </c>
      <c r="G1053" s="532">
        <v>35</v>
      </c>
      <c r="H1053">
        <v>35015</v>
      </c>
      <c r="I1053" t="s">
        <v>552</v>
      </c>
      <c r="J1053" t="s">
        <v>1385</v>
      </c>
      <c r="K1053" t="s">
        <v>1386</v>
      </c>
      <c r="L1053">
        <v>10.7</v>
      </c>
      <c r="M1053">
        <v>8</v>
      </c>
      <c r="N1053">
        <v>15.9</v>
      </c>
      <c r="O1053">
        <v>0</v>
      </c>
      <c r="P1053">
        <v>0</v>
      </c>
      <c r="Q1053">
        <v>0</v>
      </c>
      <c r="R1053" t="s">
        <v>531</v>
      </c>
      <c r="S1053" t="s">
        <v>531</v>
      </c>
      <c r="T1053" t="s">
        <v>531</v>
      </c>
      <c r="U1053" t="s">
        <v>531</v>
      </c>
      <c r="W1053" s="429">
        <f t="shared" si="24"/>
        <v>0</v>
      </c>
      <c r="X1053" s="429">
        <f t="shared" si="24"/>
        <v>0</v>
      </c>
      <c r="Y1053" s="429">
        <f t="shared" si="24"/>
        <v>0</v>
      </c>
      <c r="Z1053" s="429">
        <f t="shared" si="23"/>
        <v>0</v>
      </c>
      <c r="AA1053" s="429" t="s">
        <v>1296</v>
      </c>
    </row>
    <row r="1054" spans="1:27" x14ac:dyDescent="0.25">
      <c r="A1054" t="s">
        <v>149</v>
      </c>
      <c r="B1054" t="s">
        <v>1246</v>
      </c>
      <c r="C1054" t="s">
        <v>1324</v>
      </c>
      <c r="D1054" t="s">
        <v>1384</v>
      </c>
      <c r="E1054" t="s">
        <v>1326</v>
      </c>
      <c r="F1054" t="s">
        <v>1293</v>
      </c>
      <c r="G1054" s="532">
        <v>35</v>
      </c>
      <c r="H1054">
        <v>35015</v>
      </c>
      <c r="I1054" t="s">
        <v>552</v>
      </c>
      <c r="J1054" t="s">
        <v>1385</v>
      </c>
      <c r="K1054" t="s">
        <v>1386</v>
      </c>
      <c r="L1054">
        <v>10.7</v>
      </c>
      <c r="M1054">
        <v>8</v>
      </c>
      <c r="N1054">
        <v>15.9</v>
      </c>
      <c r="O1054">
        <v>0</v>
      </c>
      <c r="P1054">
        <v>0</v>
      </c>
      <c r="Q1054">
        <v>0</v>
      </c>
      <c r="R1054" t="s">
        <v>531</v>
      </c>
      <c r="S1054" t="s">
        <v>531</v>
      </c>
      <c r="T1054" t="s">
        <v>531</v>
      </c>
      <c r="U1054" t="s">
        <v>531</v>
      </c>
      <c r="W1054" s="429">
        <f t="shared" si="24"/>
        <v>0</v>
      </c>
      <c r="X1054" s="429">
        <f t="shared" si="24"/>
        <v>0</v>
      </c>
      <c r="Y1054" s="429">
        <f t="shared" si="24"/>
        <v>0</v>
      </c>
      <c r="Z1054" s="429">
        <f t="shared" si="23"/>
        <v>0</v>
      </c>
      <c r="AA1054" s="429" t="s">
        <v>1296</v>
      </c>
    </row>
    <row r="1055" spans="1:27" x14ac:dyDescent="0.25">
      <c r="A1055" t="s">
        <v>149</v>
      </c>
      <c r="B1055" t="s">
        <v>1246</v>
      </c>
      <c r="C1055" t="s">
        <v>1324</v>
      </c>
      <c r="D1055" t="s">
        <v>1384</v>
      </c>
      <c r="E1055" t="s">
        <v>1326</v>
      </c>
      <c r="F1055" t="s">
        <v>1293</v>
      </c>
      <c r="G1055" s="532">
        <v>35</v>
      </c>
      <c r="H1055">
        <v>35015</v>
      </c>
      <c r="I1055" t="s">
        <v>552</v>
      </c>
      <c r="J1055" t="s">
        <v>1385</v>
      </c>
      <c r="K1055" t="s">
        <v>1386</v>
      </c>
      <c r="L1055">
        <v>10.7</v>
      </c>
      <c r="M1055">
        <v>8</v>
      </c>
      <c r="N1055">
        <v>15.9</v>
      </c>
      <c r="O1055">
        <v>0</v>
      </c>
      <c r="P1055">
        <v>0</v>
      </c>
      <c r="Q1055">
        <v>0</v>
      </c>
      <c r="R1055" t="s">
        <v>531</v>
      </c>
      <c r="S1055" t="s">
        <v>531</v>
      </c>
      <c r="T1055" t="s">
        <v>531</v>
      </c>
      <c r="U1055" t="s">
        <v>531</v>
      </c>
      <c r="W1055" s="429">
        <f t="shared" si="24"/>
        <v>0</v>
      </c>
      <c r="X1055" s="429">
        <f t="shared" si="24"/>
        <v>0</v>
      </c>
      <c r="Y1055" s="429">
        <f t="shared" si="24"/>
        <v>0</v>
      </c>
      <c r="Z1055" s="429">
        <f t="shared" si="23"/>
        <v>0</v>
      </c>
      <c r="AA1055" s="429" t="s">
        <v>1296</v>
      </c>
    </row>
    <row r="1056" spans="1:27" x14ac:dyDescent="0.25">
      <c r="A1056" t="s">
        <v>149</v>
      </c>
      <c r="B1056" t="s">
        <v>1246</v>
      </c>
      <c r="C1056" t="s">
        <v>1324</v>
      </c>
      <c r="D1056" t="s">
        <v>1384</v>
      </c>
      <c r="E1056" t="s">
        <v>1326</v>
      </c>
      <c r="F1056" t="s">
        <v>1293</v>
      </c>
      <c r="G1056" s="532">
        <v>35</v>
      </c>
      <c r="H1056">
        <v>35015</v>
      </c>
      <c r="I1056" t="s">
        <v>552</v>
      </c>
      <c r="J1056" t="s">
        <v>1385</v>
      </c>
      <c r="K1056" t="s">
        <v>1386</v>
      </c>
      <c r="L1056">
        <v>0</v>
      </c>
      <c r="M1056">
        <v>0.46</v>
      </c>
      <c r="N1056">
        <v>0</v>
      </c>
      <c r="O1056">
        <v>0</v>
      </c>
      <c r="P1056">
        <v>0</v>
      </c>
      <c r="Q1056">
        <v>0</v>
      </c>
      <c r="R1056" t="s">
        <v>531</v>
      </c>
      <c r="S1056" t="s">
        <v>531</v>
      </c>
      <c r="T1056" t="s">
        <v>531</v>
      </c>
      <c r="U1056" t="s">
        <v>531</v>
      </c>
      <c r="W1056" s="429">
        <f t="shared" si="24"/>
        <v>0</v>
      </c>
      <c r="X1056" s="429">
        <f t="shared" si="24"/>
        <v>0</v>
      </c>
      <c r="Y1056" s="429">
        <f t="shared" si="24"/>
        <v>0</v>
      </c>
      <c r="Z1056" s="429">
        <f t="shared" si="24"/>
        <v>0</v>
      </c>
      <c r="AA1056" s="429" t="s">
        <v>1296</v>
      </c>
    </row>
    <row r="1057" spans="1:27" x14ac:dyDescent="0.25">
      <c r="A1057" t="s">
        <v>149</v>
      </c>
      <c r="B1057" t="s">
        <v>1246</v>
      </c>
      <c r="C1057" t="s">
        <v>1324</v>
      </c>
      <c r="D1057" t="s">
        <v>1384</v>
      </c>
      <c r="E1057" t="s">
        <v>1326</v>
      </c>
      <c r="F1057" t="s">
        <v>1293</v>
      </c>
      <c r="G1057" s="532">
        <v>35</v>
      </c>
      <c r="H1057">
        <v>35015</v>
      </c>
      <c r="I1057" t="s">
        <v>552</v>
      </c>
      <c r="J1057" t="s">
        <v>1385</v>
      </c>
      <c r="K1057" t="s">
        <v>1386</v>
      </c>
      <c r="L1057">
        <v>0</v>
      </c>
      <c r="M1057">
        <v>0.46</v>
      </c>
      <c r="N1057">
        <v>0</v>
      </c>
      <c r="O1057">
        <v>0</v>
      </c>
      <c r="P1057">
        <v>0</v>
      </c>
      <c r="Q1057">
        <v>0</v>
      </c>
      <c r="R1057" t="s">
        <v>531</v>
      </c>
      <c r="S1057" t="s">
        <v>531</v>
      </c>
      <c r="T1057" t="s">
        <v>531</v>
      </c>
      <c r="U1057" t="s">
        <v>531</v>
      </c>
      <c r="W1057" s="429">
        <f t="shared" ref="W1057:Z1120" si="25">IFERROR(R1057*1,0)</f>
        <v>0</v>
      </c>
      <c r="X1057" s="429">
        <f t="shared" si="25"/>
        <v>0</v>
      </c>
      <c r="Y1057" s="429">
        <f t="shared" si="25"/>
        <v>0</v>
      </c>
      <c r="Z1057" s="429">
        <f t="shared" si="25"/>
        <v>0</v>
      </c>
      <c r="AA1057" s="429" t="s">
        <v>1296</v>
      </c>
    </row>
    <row r="1058" spans="1:27" x14ac:dyDescent="0.25">
      <c r="A1058" t="s">
        <v>149</v>
      </c>
      <c r="B1058" t="s">
        <v>1246</v>
      </c>
      <c r="C1058" t="s">
        <v>1324</v>
      </c>
      <c r="D1058" t="s">
        <v>1384</v>
      </c>
      <c r="E1058" t="s">
        <v>1326</v>
      </c>
      <c r="F1058" t="s">
        <v>1293</v>
      </c>
      <c r="G1058" s="532">
        <v>35</v>
      </c>
      <c r="H1058">
        <v>35015</v>
      </c>
      <c r="I1058" t="s">
        <v>552</v>
      </c>
      <c r="J1058" t="s">
        <v>1385</v>
      </c>
      <c r="K1058" t="s">
        <v>1386</v>
      </c>
      <c r="L1058">
        <v>0</v>
      </c>
      <c r="M1058">
        <v>2.1</v>
      </c>
      <c r="N1058">
        <v>0</v>
      </c>
      <c r="O1058">
        <v>0</v>
      </c>
      <c r="P1058">
        <v>0</v>
      </c>
      <c r="Q1058">
        <v>0</v>
      </c>
      <c r="R1058" t="s">
        <v>531</v>
      </c>
      <c r="S1058" t="s">
        <v>531</v>
      </c>
      <c r="T1058" t="s">
        <v>531</v>
      </c>
      <c r="U1058" t="s">
        <v>531</v>
      </c>
      <c r="W1058" s="429">
        <f t="shared" si="25"/>
        <v>0</v>
      </c>
      <c r="X1058" s="429">
        <f t="shared" si="25"/>
        <v>0</v>
      </c>
      <c r="Y1058" s="429">
        <f t="shared" si="25"/>
        <v>0</v>
      </c>
      <c r="Z1058" s="429">
        <f t="shared" si="25"/>
        <v>0</v>
      </c>
      <c r="AA1058" s="429" t="s">
        <v>1296</v>
      </c>
    </row>
    <row r="1059" spans="1:27" x14ac:dyDescent="0.25">
      <c r="A1059" t="s">
        <v>149</v>
      </c>
      <c r="B1059" t="s">
        <v>1246</v>
      </c>
      <c r="C1059" t="s">
        <v>1324</v>
      </c>
      <c r="D1059" t="s">
        <v>1384</v>
      </c>
      <c r="E1059" t="s">
        <v>1326</v>
      </c>
      <c r="F1059" t="s">
        <v>1293</v>
      </c>
      <c r="G1059" s="532">
        <v>35</v>
      </c>
      <c r="H1059">
        <v>35015</v>
      </c>
      <c r="I1059" t="s">
        <v>552</v>
      </c>
      <c r="J1059" t="s">
        <v>1385</v>
      </c>
      <c r="K1059" t="s">
        <v>1386</v>
      </c>
      <c r="L1059">
        <v>0</v>
      </c>
      <c r="M1059">
        <v>2.1</v>
      </c>
      <c r="N1059">
        <v>0</v>
      </c>
      <c r="O1059">
        <v>0</v>
      </c>
      <c r="P1059">
        <v>0</v>
      </c>
      <c r="Q1059">
        <v>0</v>
      </c>
      <c r="R1059" t="s">
        <v>531</v>
      </c>
      <c r="S1059" t="s">
        <v>531</v>
      </c>
      <c r="T1059" t="s">
        <v>531</v>
      </c>
      <c r="U1059" t="s">
        <v>531</v>
      </c>
      <c r="W1059" s="429">
        <f t="shared" si="25"/>
        <v>0</v>
      </c>
      <c r="X1059" s="429">
        <f t="shared" si="25"/>
        <v>0</v>
      </c>
      <c r="Y1059" s="429">
        <f t="shared" si="25"/>
        <v>0</v>
      </c>
      <c r="Z1059" s="429">
        <f t="shared" si="25"/>
        <v>0</v>
      </c>
      <c r="AA1059" s="429" t="s">
        <v>1296</v>
      </c>
    </row>
    <row r="1060" spans="1:27" x14ac:dyDescent="0.25">
      <c r="A1060" t="s">
        <v>149</v>
      </c>
      <c r="B1060" t="s">
        <v>1246</v>
      </c>
      <c r="C1060" t="s">
        <v>1324</v>
      </c>
      <c r="D1060" t="s">
        <v>1384</v>
      </c>
      <c r="E1060" t="s">
        <v>1326</v>
      </c>
      <c r="F1060" t="s">
        <v>1293</v>
      </c>
      <c r="G1060" s="532">
        <v>35</v>
      </c>
      <c r="H1060">
        <v>35015</v>
      </c>
      <c r="I1060" t="s">
        <v>552</v>
      </c>
      <c r="J1060" t="s">
        <v>1385</v>
      </c>
      <c r="K1060" t="s">
        <v>1386</v>
      </c>
      <c r="L1060">
        <v>10.7</v>
      </c>
      <c r="M1060">
        <v>8</v>
      </c>
      <c r="N1060">
        <v>15.9</v>
      </c>
      <c r="O1060">
        <v>0</v>
      </c>
      <c r="P1060">
        <v>0</v>
      </c>
      <c r="Q1060">
        <v>0</v>
      </c>
      <c r="R1060" t="s">
        <v>531</v>
      </c>
      <c r="S1060" t="s">
        <v>531</v>
      </c>
      <c r="T1060" t="s">
        <v>531</v>
      </c>
      <c r="U1060" t="s">
        <v>531</v>
      </c>
      <c r="W1060" s="429">
        <f t="shared" si="25"/>
        <v>0</v>
      </c>
      <c r="X1060" s="429">
        <f t="shared" si="25"/>
        <v>0</v>
      </c>
      <c r="Y1060" s="429">
        <f t="shared" si="25"/>
        <v>0</v>
      </c>
      <c r="Z1060" s="429">
        <f t="shared" si="25"/>
        <v>0</v>
      </c>
      <c r="AA1060" s="429" t="s">
        <v>1296</v>
      </c>
    </row>
    <row r="1061" spans="1:27" x14ac:dyDescent="0.25">
      <c r="A1061" t="s">
        <v>149</v>
      </c>
      <c r="B1061" t="s">
        <v>1246</v>
      </c>
      <c r="C1061" t="s">
        <v>1324</v>
      </c>
      <c r="D1061" t="s">
        <v>1384</v>
      </c>
      <c r="E1061" t="s">
        <v>1326</v>
      </c>
      <c r="F1061" t="s">
        <v>1293</v>
      </c>
      <c r="G1061" s="532">
        <v>35</v>
      </c>
      <c r="H1061">
        <v>35015</v>
      </c>
      <c r="I1061" t="s">
        <v>552</v>
      </c>
      <c r="J1061" t="s">
        <v>1385</v>
      </c>
      <c r="K1061" t="s">
        <v>1386</v>
      </c>
      <c r="L1061">
        <v>10.7</v>
      </c>
      <c r="M1061">
        <v>1.9</v>
      </c>
      <c r="N1061">
        <v>15.9</v>
      </c>
      <c r="O1061">
        <v>0</v>
      </c>
      <c r="P1061">
        <v>0</v>
      </c>
      <c r="Q1061">
        <v>0</v>
      </c>
      <c r="R1061" t="s">
        <v>531</v>
      </c>
      <c r="S1061" t="s">
        <v>531</v>
      </c>
      <c r="T1061" t="s">
        <v>531</v>
      </c>
      <c r="U1061" t="s">
        <v>531</v>
      </c>
      <c r="W1061" s="429">
        <f t="shared" si="25"/>
        <v>0</v>
      </c>
      <c r="X1061" s="429">
        <f t="shared" si="25"/>
        <v>0</v>
      </c>
      <c r="Y1061" s="429">
        <f t="shared" si="25"/>
        <v>0</v>
      </c>
      <c r="Z1061" s="429">
        <f t="shared" si="25"/>
        <v>0</v>
      </c>
      <c r="AA1061" s="429" t="s">
        <v>1296</v>
      </c>
    </row>
    <row r="1062" spans="1:27" x14ac:dyDescent="0.25">
      <c r="A1062" t="s">
        <v>149</v>
      </c>
      <c r="B1062" t="s">
        <v>1246</v>
      </c>
      <c r="C1062" t="s">
        <v>1324</v>
      </c>
      <c r="D1062" t="s">
        <v>1384</v>
      </c>
      <c r="E1062" t="s">
        <v>1326</v>
      </c>
      <c r="F1062" t="s">
        <v>1293</v>
      </c>
      <c r="G1062" s="532">
        <v>35</v>
      </c>
      <c r="H1062">
        <v>35015</v>
      </c>
      <c r="I1062" t="s">
        <v>552</v>
      </c>
      <c r="J1062" t="s">
        <v>1385</v>
      </c>
      <c r="K1062" t="s">
        <v>1386</v>
      </c>
      <c r="L1062">
        <v>0.6</v>
      </c>
      <c r="M1062">
        <v>0</v>
      </c>
      <c r="N1062">
        <v>0.6</v>
      </c>
      <c r="O1062">
        <v>0</v>
      </c>
      <c r="P1062">
        <v>0</v>
      </c>
      <c r="Q1062">
        <v>0</v>
      </c>
      <c r="R1062" t="s">
        <v>531</v>
      </c>
      <c r="S1062" t="s">
        <v>531</v>
      </c>
      <c r="T1062" t="s">
        <v>531</v>
      </c>
      <c r="U1062" t="s">
        <v>531</v>
      </c>
      <c r="W1062" s="429">
        <f t="shared" si="25"/>
        <v>0</v>
      </c>
      <c r="X1062" s="429">
        <f t="shared" si="25"/>
        <v>0</v>
      </c>
      <c r="Y1062" s="429">
        <f t="shared" si="25"/>
        <v>0</v>
      </c>
      <c r="Z1062" s="429">
        <f t="shared" si="25"/>
        <v>0</v>
      </c>
      <c r="AA1062" s="429" t="s">
        <v>1296</v>
      </c>
    </row>
    <row r="1063" spans="1:27" x14ac:dyDescent="0.25">
      <c r="A1063" t="s">
        <v>149</v>
      </c>
      <c r="B1063" t="s">
        <v>1246</v>
      </c>
      <c r="C1063" t="s">
        <v>1324</v>
      </c>
      <c r="D1063" t="s">
        <v>1384</v>
      </c>
      <c r="E1063" t="s">
        <v>1326</v>
      </c>
      <c r="F1063" t="s">
        <v>1293</v>
      </c>
      <c r="G1063" s="532">
        <v>35</v>
      </c>
      <c r="H1063">
        <v>35015</v>
      </c>
      <c r="I1063" t="s">
        <v>552</v>
      </c>
      <c r="J1063" t="s">
        <v>1385</v>
      </c>
      <c r="K1063" t="s">
        <v>1386</v>
      </c>
      <c r="L1063">
        <v>0</v>
      </c>
      <c r="M1063">
        <v>2.9</v>
      </c>
      <c r="N1063">
        <v>0</v>
      </c>
      <c r="O1063">
        <v>0</v>
      </c>
      <c r="P1063">
        <v>0</v>
      </c>
      <c r="Q1063">
        <v>0</v>
      </c>
      <c r="R1063" t="s">
        <v>531</v>
      </c>
      <c r="S1063" t="s">
        <v>531</v>
      </c>
      <c r="T1063" t="s">
        <v>531</v>
      </c>
      <c r="U1063" t="s">
        <v>531</v>
      </c>
      <c r="W1063" s="429">
        <f t="shared" si="25"/>
        <v>0</v>
      </c>
      <c r="X1063" s="429">
        <f t="shared" si="25"/>
        <v>0</v>
      </c>
      <c r="Y1063" s="429">
        <f t="shared" si="25"/>
        <v>0</v>
      </c>
      <c r="Z1063" s="429">
        <f t="shared" si="25"/>
        <v>0</v>
      </c>
      <c r="AA1063" s="429" t="s">
        <v>1296</v>
      </c>
    </row>
    <row r="1064" spans="1:27" x14ac:dyDescent="0.25">
      <c r="A1064" t="s">
        <v>149</v>
      </c>
      <c r="B1064" t="s">
        <v>1246</v>
      </c>
      <c r="C1064" t="s">
        <v>1324</v>
      </c>
      <c r="D1064" t="s">
        <v>1384</v>
      </c>
      <c r="E1064" t="s">
        <v>1326</v>
      </c>
      <c r="F1064" t="s">
        <v>1293</v>
      </c>
      <c r="G1064" s="532">
        <v>35</v>
      </c>
      <c r="H1064">
        <v>35015</v>
      </c>
      <c r="I1064" t="s">
        <v>552</v>
      </c>
      <c r="J1064" t="s">
        <v>1385</v>
      </c>
      <c r="K1064" t="s">
        <v>1386</v>
      </c>
      <c r="L1064">
        <v>0</v>
      </c>
      <c r="M1064">
        <v>10</v>
      </c>
      <c r="N1064">
        <v>0</v>
      </c>
      <c r="O1064">
        <v>0</v>
      </c>
      <c r="P1064">
        <v>0</v>
      </c>
      <c r="Q1064">
        <v>0</v>
      </c>
      <c r="R1064" t="s">
        <v>531</v>
      </c>
      <c r="S1064" t="s">
        <v>531</v>
      </c>
      <c r="T1064" t="s">
        <v>531</v>
      </c>
      <c r="U1064" t="s">
        <v>531</v>
      </c>
      <c r="W1064" s="429">
        <f t="shared" si="25"/>
        <v>0</v>
      </c>
      <c r="X1064" s="429">
        <f t="shared" si="25"/>
        <v>0</v>
      </c>
      <c r="Y1064" s="429">
        <f t="shared" si="25"/>
        <v>0</v>
      </c>
      <c r="Z1064" s="429">
        <f t="shared" si="25"/>
        <v>0</v>
      </c>
      <c r="AA1064" s="429" t="s">
        <v>1296</v>
      </c>
    </row>
    <row r="1065" spans="1:27" x14ac:dyDescent="0.25">
      <c r="A1065" t="s">
        <v>149</v>
      </c>
      <c r="B1065" t="s">
        <v>1246</v>
      </c>
      <c r="C1065" t="s">
        <v>1324</v>
      </c>
      <c r="D1065" t="s">
        <v>1384</v>
      </c>
      <c r="E1065" t="s">
        <v>1326</v>
      </c>
      <c r="F1065" t="s">
        <v>1293</v>
      </c>
      <c r="G1065" s="532">
        <v>35</v>
      </c>
      <c r="H1065">
        <v>35025</v>
      </c>
      <c r="I1065" t="s">
        <v>563</v>
      </c>
      <c r="J1065" t="s">
        <v>1385</v>
      </c>
      <c r="K1065" t="s">
        <v>1386</v>
      </c>
      <c r="L1065">
        <v>1.5</v>
      </c>
      <c r="M1065">
        <v>5.3</v>
      </c>
      <c r="N1065">
        <v>8</v>
      </c>
      <c r="O1065">
        <v>15</v>
      </c>
      <c r="P1065">
        <v>0</v>
      </c>
      <c r="Q1065">
        <v>0</v>
      </c>
      <c r="R1065" t="s">
        <v>531</v>
      </c>
      <c r="S1065" t="s">
        <v>531</v>
      </c>
      <c r="T1065" t="s">
        <v>531</v>
      </c>
      <c r="U1065" t="s">
        <v>531</v>
      </c>
      <c r="W1065" s="429">
        <f t="shared" si="25"/>
        <v>0</v>
      </c>
      <c r="X1065" s="429">
        <f t="shared" si="25"/>
        <v>0</v>
      </c>
      <c r="Y1065" s="429">
        <f t="shared" si="25"/>
        <v>0</v>
      </c>
      <c r="Z1065" s="429">
        <f t="shared" si="25"/>
        <v>0</v>
      </c>
      <c r="AA1065" s="429" t="s">
        <v>1296</v>
      </c>
    </row>
    <row r="1066" spans="1:27" x14ac:dyDescent="0.25">
      <c r="A1066" t="s">
        <v>149</v>
      </c>
      <c r="B1066" t="s">
        <v>1246</v>
      </c>
      <c r="C1066" t="s">
        <v>1324</v>
      </c>
      <c r="D1066" t="s">
        <v>1384</v>
      </c>
      <c r="E1066" t="s">
        <v>1326</v>
      </c>
      <c r="F1066" t="s">
        <v>1293</v>
      </c>
      <c r="G1066" s="532">
        <v>35</v>
      </c>
      <c r="H1066">
        <v>35025</v>
      </c>
      <c r="I1066" t="s">
        <v>563</v>
      </c>
      <c r="J1066" t="s">
        <v>1385</v>
      </c>
      <c r="K1066" t="s">
        <v>1386</v>
      </c>
      <c r="L1066">
        <v>9.3000000000000007</v>
      </c>
      <c r="M1066">
        <v>2.9</v>
      </c>
      <c r="N1066">
        <v>12.8</v>
      </c>
      <c r="O1066">
        <v>0</v>
      </c>
      <c r="P1066">
        <v>1</v>
      </c>
      <c r="Q1066">
        <v>1</v>
      </c>
      <c r="R1066" t="s">
        <v>531</v>
      </c>
      <c r="S1066" t="s">
        <v>531</v>
      </c>
      <c r="T1066" t="s">
        <v>531</v>
      </c>
      <c r="U1066" t="s">
        <v>531</v>
      </c>
      <c r="W1066" s="429">
        <f t="shared" si="25"/>
        <v>0</v>
      </c>
      <c r="X1066" s="429">
        <f t="shared" si="25"/>
        <v>0</v>
      </c>
      <c r="Y1066" s="429">
        <f t="shared" si="25"/>
        <v>0</v>
      </c>
      <c r="Z1066" s="429">
        <f t="shared" si="25"/>
        <v>0</v>
      </c>
      <c r="AA1066" s="429" t="s">
        <v>1296</v>
      </c>
    </row>
    <row r="1067" spans="1:27" x14ac:dyDescent="0.25">
      <c r="A1067" t="s">
        <v>149</v>
      </c>
      <c r="B1067" t="s">
        <v>1246</v>
      </c>
      <c r="C1067" t="s">
        <v>1324</v>
      </c>
      <c r="D1067" t="s">
        <v>1384</v>
      </c>
      <c r="E1067" t="s">
        <v>1326</v>
      </c>
      <c r="F1067" t="s">
        <v>1293</v>
      </c>
      <c r="G1067" s="532">
        <v>35</v>
      </c>
      <c r="H1067">
        <v>35025</v>
      </c>
      <c r="I1067" t="s">
        <v>563</v>
      </c>
      <c r="J1067" t="s">
        <v>1385</v>
      </c>
      <c r="K1067" t="s">
        <v>1386</v>
      </c>
      <c r="L1067">
        <v>9.3000000000000007</v>
      </c>
      <c r="M1067">
        <v>2.9</v>
      </c>
      <c r="N1067">
        <v>12.8</v>
      </c>
      <c r="O1067">
        <v>0</v>
      </c>
      <c r="P1067">
        <v>1</v>
      </c>
      <c r="Q1067">
        <v>1</v>
      </c>
      <c r="R1067" t="s">
        <v>531</v>
      </c>
      <c r="S1067" t="s">
        <v>531</v>
      </c>
      <c r="T1067" t="s">
        <v>531</v>
      </c>
      <c r="U1067" t="s">
        <v>531</v>
      </c>
      <c r="W1067" s="429">
        <f t="shared" si="25"/>
        <v>0</v>
      </c>
      <c r="X1067" s="429">
        <f t="shared" si="25"/>
        <v>0</v>
      </c>
      <c r="Y1067" s="429">
        <f t="shared" si="25"/>
        <v>0</v>
      </c>
      <c r="Z1067" s="429">
        <f t="shared" si="25"/>
        <v>0</v>
      </c>
      <c r="AA1067" s="429" t="s">
        <v>1296</v>
      </c>
    </row>
    <row r="1068" spans="1:27" x14ac:dyDescent="0.25">
      <c r="A1068" t="s">
        <v>149</v>
      </c>
      <c r="B1068" t="s">
        <v>1246</v>
      </c>
      <c r="C1068" t="s">
        <v>1324</v>
      </c>
      <c r="D1068" t="s">
        <v>1384</v>
      </c>
      <c r="E1068" t="s">
        <v>1326</v>
      </c>
      <c r="F1068" t="s">
        <v>1293</v>
      </c>
      <c r="G1068" s="532">
        <v>35</v>
      </c>
      <c r="H1068">
        <v>35025</v>
      </c>
      <c r="I1068" t="s">
        <v>563</v>
      </c>
      <c r="J1068" t="s">
        <v>1385</v>
      </c>
      <c r="K1068" t="s">
        <v>1386</v>
      </c>
      <c r="L1068">
        <v>9.3000000000000007</v>
      </c>
      <c r="M1068">
        <v>2.9</v>
      </c>
      <c r="N1068">
        <v>12.8</v>
      </c>
      <c r="O1068">
        <v>0</v>
      </c>
      <c r="P1068">
        <v>1</v>
      </c>
      <c r="Q1068">
        <v>1</v>
      </c>
      <c r="R1068" t="s">
        <v>531</v>
      </c>
      <c r="S1068" t="s">
        <v>531</v>
      </c>
      <c r="T1068" t="s">
        <v>531</v>
      </c>
      <c r="U1068" t="s">
        <v>531</v>
      </c>
      <c r="W1068" s="429">
        <f t="shared" si="25"/>
        <v>0</v>
      </c>
      <c r="X1068" s="429">
        <f t="shared" si="25"/>
        <v>0</v>
      </c>
      <c r="Y1068" s="429">
        <f t="shared" si="25"/>
        <v>0</v>
      </c>
      <c r="Z1068" s="429">
        <f t="shared" si="25"/>
        <v>0</v>
      </c>
      <c r="AA1068" s="429" t="s">
        <v>1296</v>
      </c>
    </row>
    <row r="1069" spans="1:27" x14ac:dyDescent="0.25">
      <c r="A1069" t="s">
        <v>149</v>
      </c>
      <c r="B1069" t="s">
        <v>1246</v>
      </c>
      <c r="C1069" t="s">
        <v>1324</v>
      </c>
      <c r="D1069" t="s">
        <v>1384</v>
      </c>
      <c r="E1069" t="s">
        <v>1326</v>
      </c>
      <c r="F1069" t="s">
        <v>1293</v>
      </c>
      <c r="G1069" s="532">
        <v>35</v>
      </c>
      <c r="H1069">
        <v>35025</v>
      </c>
      <c r="I1069" t="s">
        <v>563</v>
      </c>
      <c r="J1069" t="s">
        <v>1385</v>
      </c>
      <c r="K1069" t="s">
        <v>1386</v>
      </c>
      <c r="L1069">
        <v>9.3000000000000007</v>
      </c>
      <c r="M1069">
        <v>2.9</v>
      </c>
      <c r="N1069">
        <v>12.8</v>
      </c>
      <c r="O1069">
        <v>0</v>
      </c>
      <c r="P1069">
        <v>1</v>
      </c>
      <c r="Q1069">
        <v>1</v>
      </c>
      <c r="R1069" t="s">
        <v>531</v>
      </c>
      <c r="S1069" t="s">
        <v>531</v>
      </c>
      <c r="T1069" t="s">
        <v>531</v>
      </c>
      <c r="U1069" t="s">
        <v>531</v>
      </c>
      <c r="W1069" s="429">
        <f t="shared" si="25"/>
        <v>0</v>
      </c>
      <c r="X1069" s="429">
        <f t="shared" si="25"/>
        <v>0</v>
      </c>
      <c r="Y1069" s="429">
        <f t="shared" si="25"/>
        <v>0</v>
      </c>
      <c r="Z1069" s="429">
        <f t="shared" si="25"/>
        <v>0</v>
      </c>
      <c r="AA1069" s="429" t="s">
        <v>1296</v>
      </c>
    </row>
    <row r="1070" spans="1:27" x14ac:dyDescent="0.25">
      <c r="A1070" t="s">
        <v>149</v>
      </c>
      <c r="B1070" t="s">
        <v>1246</v>
      </c>
      <c r="C1070" t="s">
        <v>1324</v>
      </c>
      <c r="D1070" t="s">
        <v>1384</v>
      </c>
      <c r="E1070" t="s">
        <v>1326</v>
      </c>
      <c r="F1070" t="s">
        <v>1293</v>
      </c>
      <c r="G1070" s="532">
        <v>35</v>
      </c>
      <c r="H1070">
        <v>35025</v>
      </c>
      <c r="I1070" t="s">
        <v>563</v>
      </c>
      <c r="J1070" t="s">
        <v>1385</v>
      </c>
      <c r="K1070" t="s">
        <v>1386</v>
      </c>
      <c r="L1070">
        <v>0</v>
      </c>
      <c r="M1070">
        <v>3</v>
      </c>
      <c r="N1070">
        <v>0</v>
      </c>
      <c r="O1070">
        <v>0</v>
      </c>
      <c r="P1070">
        <v>0</v>
      </c>
      <c r="Q1070">
        <v>0</v>
      </c>
      <c r="R1070" t="s">
        <v>531</v>
      </c>
      <c r="S1070" t="s">
        <v>531</v>
      </c>
      <c r="T1070" t="s">
        <v>531</v>
      </c>
      <c r="U1070" t="s">
        <v>531</v>
      </c>
      <c r="W1070" s="429">
        <f t="shared" si="25"/>
        <v>0</v>
      </c>
      <c r="X1070" s="429">
        <f t="shared" si="25"/>
        <v>0</v>
      </c>
      <c r="Y1070" s="429">
        <f t="shared" si="25"/>
        <v>0</v>
      </c>
      <c r="Z1070" s="429">
        <f t="shared" si="25"/>
        <v>0</v>
      </c>
      <c r="AA1070" s="429" t="s">
        <v>1296</v>
      </c>
    </row>
    <row r="1071" spans="1:27" x14ac:dyDescent="0.25">
      <c r="A1071" t="s">
        <v>149</v>
      </c>
      <c r="B1071" t="s">
        <v>1246</v>
      </c>
      <c r="C1071" t="s">
        <v>1324</v>
      </c>
      <c r="D1071" t="s">
        <v>1384</v>
      </c>
      <c r="E1071" t="s">
        <v>1326</v>
      </c>
      <c r="F1071" t="s">
        <v>1293</v>
      </c>
      <c r="G1071" s="532">
        <v>35</v>
      </c>
      <c r="H1071">
        <v>35025</v>
      </c>
      <c r="I1071" t="s">
        <v>563</v>
      </c>
      <c r="J1071" t="s">
        <v>1385</v>
      </c>
      <c r="K1071" t="s">
        <v>1386</v>
      </c>
      <c r="L1071">
        <v>0</v>
      </c>
      <c r="M1071">
        <v>3</v>
      </c>
      <c r="N1071">
        <v>0</v>
      </c>
      <c r="O1071">
        <v>0</v>
      </c>
      <c r="P1071">
        <v>0</v>
      </c>
      <c r="Q1071">
        <v>0</v>
      </c>
      <c r="R1071" t="s">
        <v>531</v>
      </c>
      <c r="S1071" t="s">
        <v>531</v>
      </c>
      <c r="T1071" t="s">
        <v>531</v>
      </c>
      <c r="U1071" t="s">
        <v>531</v>
      </c>
      <c r="W1071" s="429">
        <f t="shared" si="25"/>
        <v>0</v>
      </c>
      <c r="X1071" s="429">
        <f t="shared" si="25"/>
        <v>0</v>
      </c>
      <c r="Y1071" s="429">
        <f t="shared" si="25"/>
        <v>0</v>
      </c>
      <c r="Z1071" s="429">
        <f t="shared" si="25"/>
        <v>0</v>
      </c>
      <c r="AA1071" s="429" t="s">
        <v>1296</v>
      </c>
    </row>
    <row r="1072" spans="1:27" x14ac:dyDescent="0.25">
      <c r="A1072" t="s">
        <v>149</v>
      </c>
      <c r="B1072" t="s">
        <v>1246</v>
      </c>
      <c r="C1072" t="s">
        <v>1324</v>
      </c>
      <c r="D1072" t="s">
        <v>1384</v>
      </c>
      <c r="E1072" t="s">
        <v>1326</v>
      </c>
      <c r="F1072" t="s">
        <v>1293</v>
      </c>
      <c r="G1072" s="532">
        <v>35</v>
      </c>
      <c r="H1072">
        <v>35025</v>
      </c>
      <c r="I1072" t="s">
        <v>563</v>
      </c>
      <c r="J1072" t="s">
        <v>1385</v>
      </c>
      <c r="K1072" t="s">
        <v>1386</v>
      </c>
      <c r="L1072">
        <v>0</v>
      </c>
      <c r="M1072">
        <v>1.4</v>
      </c>
      <c r="N1072">
        <v>0</v>
      </c>
      <c r="O1072">
        <v>0</v>
      </c>
      <c r="P1072">
        <v>0</v>
      </c>
      <c r="Q1072">
        <v>0</v>
      </c>
      <c r="R1072" t="s">
        <v>531</v>
      </c>
      <c r="S1072" t="s">
        <v>531</v>
      </c>
      <c r="T1072" t="s">
        <v>531</v>
      </c>
      <c r="U1072" t="s">
        <v>531</v>
      </c>
      <c r="W1072" s="429">
        <f t="shared" si="25"/>
        <v>0</v>
      </c>
      <c r="X1072" s="429">
        <f t="shared" si="25"/>
        <v>0</v>
      </c>
      <c r="Y1072" s="429">
        <f t="shared" si="25"/>
        <v>0</v>
      </c>
      <c r="Z1072" s="429">
        <f t="shared" si="25"/>
        <v>0</v>
      </c>
      <c r="AA1072" s="429" t="s">
        <v>1296</v>
      </c>
    </row>
    <row r="1073" spans="1:27" x14ac:dyDescent="0.25">
      <c r="A1073" t="s">
        <v>149</v>
      </c>
      <c r="B1073" t="s">
        <v>1246</v>
      </c>
      <c r="C1073" t="s">
        <v>1324</v>
      </c>
      <c r="D1073" t="s">
        <v>1384</v>
      </c>
      <c r="E1073" t="s">
        <v>1326</v>
      </c>
      <c r="F1073" t="s">
        <v>1293</v>
      </c>
      <c r="G1073" s="532">
        <v>35</v>
      </c>
      <c r="H1073">
        <v>35025</v>
      </c>
      <c r="I1073" t="s">
        <v>563</v>
      </c>
      <c r="J1073" t="s">
        <v>1385</v>
      </c>
      <c r="K1073" t="s">
        <v>1386</v>
      </c>
      <c r="L1073">
        <v>10</v>
      </c>
      <c r="M1073">
        <v>10</v>
      </c>
      <c r="N1073">
        <v>0</v>
      </c>
      <c r="O1073">
        <v>10</v>
      </c>
      <c r="P1073">
        <v>10</v>
      </c>
      <c r="Q1073">
        <v>10</v>
      </c>
      <c r="R1073" t="s">
        <v>531</v>
      </c>
      <c r="S1073" t="s">
        <v>531</v>
      </c>
      <c r="T1073" t="s">
        <v>531</v>
      </c>
      <c r="U1073" t="s">
        <v>531</v>
      </c>
      <c r="W1073" s="429">
        <f t="shared" si="25"/>
        <v>0</v>
      </c>
      <c r="X1073" s="429">
        <f t="shared" si="25"/>
        <v>0</v>
      </c>
      <c r="Y1073" s="429">
        <f t="shared" si="25"/>
        <v>0</v>
      </c>
      <c r="Z1073" s="429">
        <f t="shared" si="25"/>
        <v>0</v>
      </c>
      <c r="AA1073" s="429" t="s">
        <v>1296</v>
      </c>
    </row>
    <row r="1074" spans="1:27" x14ac:dyDescent="0.25">
      <c r="A1074" t="s">
        <v>149</v>
      </c>
      <c r="B1074" t="s">
        <v>1246</v>
      </c>
      <c r="C1074" t="s">
        <v>1324</v>
      </c>
      <c r="D1074" t="s">
        <v>1384</v>
      </c>
      <c r="E1074" t="s">
        <v>1326</v>
      </c>
      <c r="F1074" t="s">
        <v>1293</v>
      </c>
      <c r="G1074" s="532">
        <v>35</v>
      </c>
      <c r="H1074">
        <v>35015</v>
      </c>
      <c r="I1074" t="s">
        <v>552</v>
      </c>
      <c r="J1074" t="s">
        <v>1385</v>
      </c>
      <c r="K1074" t="s">
        <v>1386</v>
      </c>
      <c r="L1074">
        <v>13.3</v>
      </c>
      <c r="M1074">
        <v>9.3000000000000007</v>
      </c>
      <c r="N1074">
        <v>26.7</v>
      </c>
      <c r="O1074">
        <v>0</v>
      </c>
      <c r="P1074">
        <v>0</v>
      </c>
      <c r="Q1074">
        <v>0</v>
      </c>
      <c r="R1074" t="s">
        <v>531</v>
      </c>
      <c r="S1074" t="s">
        <v>531</v>
      </c>
      <c r="T1074" t="s">
        <v>531</v>
      </c>
      <c r="U1074" t="s">
        <v>531</v>
      </c>
      <c r="W1074" s="429">
        <f t="shared" si="25"/>
        <v>0</v>
      </c>
      <c r="X1074" s="429">
        <f t="shared" si="25"/>
        <v>0</v>
      </c>
      <c r="Y1074" s="429">
        <f t="shared" si="25"/>
        <v>0</v>
      </c>
      <c r="Z1074" s="429">
        <f t="shared" si="25"/>
        <v>0</v>
      </c>
      <c r="AA1074" s="429" t="s">
        <v>1296</v>
      </c>
    </row>
    <row r="1075" spans="1:27" x14ac:dyDescent="0.25">
      <c r="A1075" t="s">
        <v>149</v>
      </c>
      <c r="B1075" t="s">
        <v>1246</v>
      </c>
      <c r="C1075" t="s">
        <v>1324</v>
      </c>
      <c r="D1075" t="s">
        <v>1384</v>
      </c>
      <c r="E1075" t="s">
        <v>1326</v>
      </c>
      <c r="F1075" t="s">
        <v>1293</v>
      </c>
      <c r="G1075" s="532">
        <v>35</v>
      </c>
      <c r="H1075">
        <v>35015</v>
      </c>
      <c r="I1075" t="s">
        <v>552</v>
      </c>
      <c r="J1075" t="s">
        <v>1385</v>
      </c>
      <c r="K1075" t="s">
        <v>1386</v>
      </c>
      <c r="L1075">
        <v>13.3</v>
      </c>
      <c r="M1075">
        <v>9.3000000000000007</v>
      </c>
      <c r="N1075">
        <v>26.7</v>
      </c>
      <c r="O1075">
        <v>0</v>
      </c>
      <c r="P1075">
        <v>0</v>
      </c>
      <c r="Q1075">
        <v>0</v>
      </c>
      <c r="R1075" t="s">
        <v>531</v>
      </c>
      <c r="S1075" t="s">
        <v>531</v>
      </c>
      <c r="T1075" t="s">
        <v>531</v>
      </c>
      <c r="U1075" t="s">
        <v>531</v>
      </c>
      <c r="W1075" s="429">
        <f t="shared" si="25"/>
        <v>0</v>
      </c>
      <c r="X1075" s="429">
        <f t="shared" si="25"/>
        <v>0</v>
      </c>
      <c r="Y1075" s="429">
        <f t="shared" si="25"/>
        <v>0</v>
      </c>
      <c r="Z1075" s="429">
        <f t="shared" si="25"/>
        <v>0</v>
      </c>
      <c r="AA1075" s="429" t="s">
        <v>1296</v>
      </c>
    </row>
    <row r="1076" spans="1:27" x14ac:dyDescent="0.25">
      <c r="A1076" t="s">
        <v>149</v>
      </c>
      <c r="B1076" t="s">
        <v>1246</v>
      </c>
      <c r="C1076" t="s">
        <v>1324</v>
      </c>
      <c r="D1076" t="s">
        <v>1384</v>
      </c>
      <c r="E1076" t="s">
        <v>1326</v>
      </c>
      <c r="F1076" t="s">
        <v>1293</v>
      </c>
      <c r="G1076" s="532">
        <v>35</v>
      </c>
      <c r="H1076">
        <v>35015</v>
      </c>
      <c r="I1076" t="s">
        <v>552</v>
      </c>
      <c r="J1076" t="s">
        <v>1385</v>
      </c>
      <c r="K1076" t="s">
        <v>1386</v>
      </c>
      <c r="L1076">
        <v>13.3</v>
      </c>
      <c r="M1076">
        <v>9.3000000000000007</v>
      </c>
      <c r="N1076">
        <v>26.7</v>
      </c>
      <c r="O1076">
        <v>0</v>
      </c>
      <c r="P1076">
        <v>0</v>
      </c>
      <c r="Q1076">
        <v>0</v>
      </c>
      <c r="R1076" t="s">
        <v>531</v>
      </c>
      <c r="S1076" t="s">
        <v>531</v>
      </c>
      <c r="T1076" t="s">
        <v>531</v>
      </c>
      <c r="U1076" t="s">
        <v>531</v>
      </c>
      <c r="W1076" s="429">
        <f t="shared" si="25"/>
        <v>0</v>
      </c>
      <c r="X1076" s="429">
        <f t="shared" si="25"/>
        <v>0</v>
      </c>
      <c r="Y1076" s="429">
        <f t="shared" si="25"/>
        <v>0</v>
      </c>
      <c r="Z1076" s="429">
        <f t="shared" si="25"/>
        <v>0</v>
      </c>
      <c r="AA1076" s="429" t="s">
        <v>1296</v>
      </c>
    </row>
    <row r="1077" spans="1:27" x14ac:dyDescent="0.25">
      <c r="A1077" t="s">
        <v>149</v>
      </c>
      <c r="B1077" t="s">
        <v>1246</v>
      </c>
      <c r="C1077" t="s">
        <v>1324</v>
      </c>
      <c r="D1077" t="s">
        <v>1384</v>
      </c>
      <c r="E1077" t="s">
        <v>1326</v>
      </c>
      <c r="F1077" t="s">
        <v>1293</v>
      </c>
      <c r="G1077" s="532">
        <v>35</v>
      </c>
      <c r="H1077">
        <v>35015</v>
      </c>
      <c r="I1077" t="s">
        <v>552</v>
      </c>
      <c r="J1077" t="s">
        <v>1385</v>
      </c>
      <c r="K1077" t="s">
        <v>1386</v>
      </c>
      <c r="L1077">
        <v>0</v>
      </c>
      <c r="M1077">
        <v>19.2</v>
      </c>
      <c r="N1077">
        <v>0</v>
      </c>
      <c r="O1077">
        <v>0</v>
      </c>
      <c r="P1077">
        <v>0</v>
      </c>
      <c r="Q1077">
        <v>0</v>
      </c>
      <c r="R1077" t="s">
        <v>531</v>
      </c>
      <c r="S1077" t="s">
        <v>531</v>
      </c>
      <c r="T1077" t="s">
        <v>531</v>
      </c>
      <c r="U1077" t="s">
        <v>531</v>
      </c>
      <c r="W1077" s="429">
        <f t="shared" si="25"/>
        <v>0</v>
      </c>
      <c r="X1077" s="429">
        <f t="shared" si="25"/>
        <v>0</v>
      </c>
      <c r="Y1077" s="429">
        <f t="shared" si="25"/>
        <v>0</v>
      </c>
      <c r="Z1077" s="429">
        <f t="shared" si="25"/>
        <v>0</v>
      </c>
      <c r="AA1077" s="429" t="s">
        <v>1296</v>
      </c>
    </row>
    <row r="1078" spans="1:27" x14ac:dyDescent="0.25">
      <c r="A1078" t="s">
        <v>149</v>
      </c>
      <c r="B1078" t="s">
        <v>1246</v>
      </c>
      <c r="C1078" t="s">
        <v>1324</v>
      </c>
      <c r="D1078" t="s">
        <v>1384</v>
      </c>
      <c r="E1078" t="s">
        <v>1326</v>
      </c>
      <c r="F1078" t="s">
        <v>1293</v>
      </c>
      <c r="G1078" s="532">
        <v>35</v>
      </c>
      <c r="H1078">
        <v>35015</v>
      </c>
      <c r="I1078" t="s">
        <v>552</v>
      </c>
      <c r="J1078" t="s">
        <v>1385</v>
      </c>
      <c r="K1078" t="s">
        <v>1386</v>
      </c>
      <c r="L1078">
        <v>0</v>
      </c>
      <c r="M1078">
        <v>2.1</v>
      </c>
      <c r="N1078">
        <v>0</v>
      </c>
      <c r="O1078">
        <v>0</v>
      </c>
      <c r="P1078">
        <v>0</v>
      </c>
      <c r="Q1078">
        <v>0</v>
      </c>
      <c r="R1078" t="s">
        <v>531</v>
      </c>
      <c r="S1078" t="s">
        <v>531</v>
      </c>
      <c r="T1078" t="s">
        <v>531</v>
      </c>
      <c r="U1078" t="s">
        <v>531</v>
      </c>
      <c r="W1078" s="429">
        <f t="shared" si="25"/>
        <v>0</v>
      </c>
      <c r="X1078" s="429">
        <f t="shared" si="25"/>
        <v>0</v>
      </c>
      <c r="Y1078" s="429">
        <f t="shared" si="25"/>
        <v>0</v>
      </c>
      <c r="Z1078" s="429">
        <f t="shared" si="25"/>
        <v>0</v>
      </c>
      <c r="AA1078" s="429" t="s">
        <v>1296</v>
      </c>
    </row>
    <row r="1079" spans="1:27" x14ac:dyDescent="0.25">
      <c r="A1079" t="s">
        <v>149</v>
      </c>
      <c r="B1079" t="s">
        <v>1246</v>
      </c>
      <c r="C1079" t="s">
        <v>1324</v>
      </c>
      <c r="D1079" t="s">
        <v>1384</v>
      </c>
      <c r="E1079" t="s">
        <v>1326</v>
      </c>
      <c r="F1079" t="s">
        <v>1293</v>
      </c>
      <c r="G1079" s="532">
        <v>35</v>
      </c>
      <c r="H1079">
        <v>35015</v>
      </c>
      <c r="I1079" t="s">
        <v>552</v>
      </c>
      <c r="J1079" t="s">
        <v>1385</v>
      </c>
      <c r="K1079" t="s">
        <v>1386</v>
      </c>
      <c r="L1079">
        <v>0</v>
      </c>
      <c r="M1079">
        <v>2.1</v>
      </c>
      <c r="N1079">
        <v>0</v>
      </c>
      <c r="O1079">
        <v>0</v>
      </c>
      <c r="P1079">
        <v>0</v>
      </c>
      <c r="Q1079">
        <v>0</v>
      </c>
      <c r="R1079" t="s">
        <v>531</v>
      </c>
      <c r="S1079" t="s">
        <v>531</v>
      </c>
      <c r="T1079" t="s">
        <v>531</v>
      </c>
      <c r="U1079" t="s">
        <v>531</v>
      </c>
      <c r="W1079" s="429">
        <f t="shared" si="25"/>
        <v>0</v>
      </c>
      <c r="X1079" s="429">
        <f t="shared" si="25"/>
        <v>0</v>
      </c>
      <c r="Y1079" s="429">
        <f t="shared" si="25"/>
        <v>0</v>
      </c>
      <c r="Z1079" s="429">
        <f t="shared" si="25"/>
        <v>0</v>
      </c>
      <c r="AA1079" s="429" t="s">
        <v>1296</v>
      </c>
    </row>
    <row r="1080" spans="1:27" x14ac:dyDescent="0.25">
      <c r="A1080" t="s">
        <v>149</v>
      </c>
      <c r="B1080" t="s">
        <v>1246</v>
      </c>
      <c r="C1080" t="s">
        <v>1324</v>
      </c>
      <c r="D1080" t="s">
        <v>1384</v>
      </c>
      <c r="E1080" t="s">
        <v>1326</v>
      </c>
      <c r="F1080" t="s">
        <v>1293</v>
      </c>
      <c r="G1080" s="532">
        <v>35</v>
      </c>
      <c r="H1080">
        <v>35015</v>
      </c>
      <c r="I1080" t="s">
        <v>552</v>
      </c>
      <c r="J1080" t="s">
        <v>1385</v>
      </c>
      <c r="K1080" t="s">
        <v>1386</v>
      </c>
      <c r="L1080">
        <v>9.3000000000000007</v>
      </c>
      <c r="M1080">
        <v>2.9</v>
      </c>
      <c r="N1080">
        <v>22.8</v>
      </c>
      <c r="O1080">
        <v>0.8</v>
      </c>
      <c r="P1080">
        <v>1</v>
      </c>
      <c r="Q1080">
        <v>1</v>
      </c>
      <c r="R1080" t="s">
        <v>531</v>
      </c>
      <c r="S1080" t="s">
        <v>531</v>
      </c>
      <c r="T1080" t="s">
        <v>531</v>
      </c>
      <c r="U1080" t="s">
        <v>531</v>
      </c>
      <c r="W1080" s="429">
        <f t="shared" si="25"/>
        <v>0</v>
      </c>
      <c r="X1080" s="429">
        <f t="shared" si="25"/>
        <v>0</v>
      </c>
      <c r="Y1080" s="429">
        <f t="shared" si="25"/>
        <v>0</v>
      </c>
      <c r="Z1080" s="429">
        <f t="shared" si="25"/>
        <v>0</v>
      </c>
      <c r="AA1080" s="429" t="s">
        <v>1296</v>
      </c>
    </row>
    <row r="1081" spans="1:27" x14ac:dyDescent="0.25">
      <c r="A1081" t="s">
        <v>149</v>
      </c>
      <c r="B1081" t="s">
        <v>1246</v>
      </c>
      <c r="C1081" t="s">
        <v>1324</v>
      </c>
      <c r="D1081" t="s">
        <v>1384</v>
      </c>
      <c r="E1081" t="s">
        <v>1326</v>
      </c>
      <c r="F1081" t="s">
        <v>1293</v>
      </c>
      <c r="G1081" s="532">
        <v>35</v>
      </c>
      <c r="H1081">
        <v>35015</v>
      </c>
      <c r="I1081" t="s">
        <v>552</v>
      </c>
      <c r="J1081" t="s">
        <v>1385</v>
      </c>
      <c r="K1081" t="s">
        <v>1386</v>
      </c>
      <c r="L1081">
        <v>9.3000000000000007</v>
      </c>
      <c r="M1081">
        <v>2.9</v>
      </c>
      <c r="N1081">
        <v>22.8</v>
      </c>
      <c r="O1081">
        <v>0.8</v>
      </c>
      <c r="P1081">
        <v>1</v>
      </c>
      <c r="Q1081">
        <v>1</v>
      </c>
      <c r="R1081" t="s">
        <v>531</v>
      </c>
      <c r="S1081" t="s">
        <v>531</v>
      </c>
      <c r="T1081" t="s">
        <v>531</v>
      </c>
      <c r="U1081" t="s">
        <v>531</v>
      </c>
      <c r="W1081" s="429">
        <f t="shared" si="25"/>
        <v>0</v>
      </c>
      <c r="X1081" s="429">
        <f t="shared" si="25"/>
        <v>0</v>
      </c>
      <c r="Y1081" s="429">
        <f t="shared" si="25"/>
        <v>0</v>
      </c>
      <c r="Z1081" s="429">
        <f t="shared" si="25"/>
        <v>0</v>
      </c>
      <c r="AA1081" s="429" t="s">
        <v>1296</v>
      </c>
    </row>
    <row r="1082" spans="1:27" x14ac:dyDescent="0.25">
      <c r="A1082" t="s">
        <v>149</v>
      </c>
      <c r="B1082" t="s">
        <v>1246</v>
      </c>
      <c r="C1082" t="s">
        <v>1324</v>
      </c>
      <c r="D1082" t="s">
        <v>1384</v>
      </c>
      <c r="E1082" t="s">
        <v>1326</v>
      </c>
      <c r="F1082" t="s">
        <v>1293</v>
      </c>
      <c r="G1082" s="532">
        <v>35</v>
      </c>
      <c r="H1082">
        <v>35015</v>
      </c>
      <c r="I1082" t="s">
        <v>552</v>
      </c>
      <c r="J1082" t="s">
        <v>1385</v>
      </c>
      <c r="K1082" t="s">
        <v>1386</v>
      </c>
      <c r="L1082">
        <v>9.3000000000000007</v>
      </c>
      <c r="M1082">
        <v>2.9</v>
      </c>
      <c r="N1082">
        <v>22.8</v>
      </c>
      <c r="O1082">
        <v>0.8</v>
      </c>
      <c r="P1082">
        <v>1</v>
      </c>
      <c r="Q1082">
        <v>1</v>
      </c>
      <c r="R1082" t="s">
        <v>531</v>
      </c>
      <c r="S1082" t="s">
        <v>531</v>
      </c>
      <c r="T1082" t="s">
        <v>531</v>
      </c>
      <c r="U1082" t="s">
        <v>531</v>
      </c>
      <c r="W1082" s="429">
        <f t="shared" si="25"/>
        <v>0</v>
      </c>
      <c r="X1082" s="429">
        <f t="shared" si="25"/>
        <v>0</v>
      </c>
      <c r="Y1082" s="429">
        <f t="shared" si="25"/>
        <v>0</v>
      </c>
      <c r="Z1082" s="429">
        <f t="shared" si="25"/>
        <v>0</v>
      </c>
      <c r="AA1082" s="429" t="s">
        <v>1296</v>
      </c>
    </row>
    <row r="1083" spans="1:27" x14ac:dyDescent="0.25">
      <c r="A1083" t="s">
        <v>149</v>
      </c>
      <c r="B1083" t="s">
        <v>1246</v>
      </c>
      <c r="C1083" t="s">
        <v>1324</v>
      </c>
      <c r="D1083" t="s">
        <v>1384</v>
      </c>
      <c r="E1083" t="s">
        <v>1326</v>
      </c>
      <c r="F1083" t="s">
        <v>1293</v>
      </c>
      <c r="G1083" s="532">
        <v>35</v>
      </c>
      <c r="H1083">
        <v>35015</v>
      </c>
      <c r="I1083" t="s">
        <v>552</v>
      </c>
      <c r="J1083" t="s">
        <v>1385</v>
      </c>
      <c r="K1083" t="s">
        <v>1386</v>
      </c>
      <c r="L1083">
        <v>9.3000000000000007</v>
      </c>
      <c r="M1083">
        <v>2.9</v>
      </c>
      <c r="N1083">
        <v>22.8</v>
      </c>
      <c r="O1083">
        <v>0.8</v>
      </c>
      <c r="P1083">
        <v>1</v>
      </c>
      <c r="Q1083">
        <v>1</v>
      </c>
      <c r="R1083" t="s">
        <v>531</v>
      </c>
      <c r="S1083" t="s">
        <v>531</v>
      </c>
      <c r="T1083" t="s">
        <v>531</v>
      </c>
      <c r="U1083" t="s">
        <v>531</v>
      </c>
      <c r="W1083" s="429">
        <f t="shared" si="25"/>
        <v>0</v>
      </c>
      <c r="X1083" s="429">
        <f t="shared" si="25"/>
        <v>0</v>
      </c>
      <c r="Y1083" s="429">
        <f t="shared" si="25"/>
        <v>0</v>
      </c>
      <c r="Z1083" s="429">
        <f t="shared" si="25"/>
        <v>0</v>
      </c>
      <c r="AA1083" s="429" t="s">
        <v>1296</v>
      </c>
    </row>
    <row r="1084" spans="1:27" x14ac:dyDescent="0.25">
      <c r="A1084" t="s">
        <v>149</v>
      </c>
      <c r="B1084" t="s">
        <v>1246</v>
      </c>
      <c r="C1084" t="s">
        <v>1324</v>
      </c>
      <c r="D1084" t="s">
        <v>1384</v>
      </c>
      <c r="E1084" t="s">
        <v>1326</v>
      </c>
      <c r="F1084" t="s">
        <v>1293</v>
      </c>
      <c r="G1084" s="532">
        <v>35</v>
      </c>
      <c r="H1084">
        <v>35015</v>
      </c>
      <c r="I1084" t="s">
        <v>552</v>
      </c>
      <c r="J1084" t="s">
        <v>1385</v>
      </c>
      <c r="K1084" t="s">
        <v>1386</v>
      </c>
      <c r="L1084">
        <v>0</v>
      </c>
      <c r="M1084">
        <v>3.3</v>
      </c>
      <c r="N1084">
        <v>0</v>
      </c>
      <c r="O1084">
        <v>0</v>
      </c>
      <c r="P1084">
        <v>0</v>
      </c>
      <c r="Q1084">
        <v>0</v>
      </c>
      <c r="R1084" t="s">
        <v>531</v>
      </c>
      <c r="S1084" t="s">
        <v>531</v>
      </c>
      <c r="T1084" t="s">
        <v>531</v>
      </c>
      <c r="U1084" t="s">
        <v>531</v>
      </c>
      <c r="W1084" s="429">
        <f t="shared" si="25"/>
        <v>0</v>
      </c>
      <c r="X1084" s="429">
        <f t="shared" si="25"/>
        <v>0</v>
      </c>
      <c r="Y1084" s="429">
        <f t="shared" si="25"/>
        <v>0</v>
      </c>
      <c r="Z1084" s="429">
        <f t="shared" si="25"/>
        <v>0</v>
      </c>
      <c r="AA1084" s="429" t="s">
        <v>1296</v>
      </c>
    </row>
    <row r="1085" spans="1:27" x14ac:dyDescent="0.25">
      <c r="A1085" t="s">
        <v>149</v>
      </c>
      <c r="B1085" t="s">
        <v>1246</v>
      </c>
      <c r="C1085" t="s">
        <v>1324</v>
      </c>
      <c r="D1085" t="s">
        <v>1384</v>
      </c>
      <c r="E1085" t="s">
        <v>1326</v>
      </c>
      <c r="F1085" t="s">
        <v>1293</v>
      </c>
      <c r="G1085" s="532">
        <v>35</v>
      </c>
      <c r="H1085">
        <v>35015</v>
      </c>
      <c r="I1085" t="s">
        <v>552</v>
      </c>
      <c r="J1085" t="s">
        <v>1385</v>
      </c>
      <c r="K1085" t="s">
        <v>1386</v>
      </c>
      <c r="L1085">
        <v>0</v>
      </c>
      <c r="M1085">
        <v>3.3</v>
      </c>
      <c r="N1085">
        <v>0</v>
      </c>
      <c r="O1085">
        <v>0</v>
      </c>
      <c r="P1085">
        <v>0</v>
      </c>
      <c r="Q1085">
        <v>0</v>
      </c>
      <c r="R1085" t="s">
        <v>531</v>
      </c>
      <c r="S1085" t="s">
        <v>531</v>
      </c>
      <c r="T1085" t="s">
        <v>531</v>
      </c>
      <c r="U1085" t="s">
        <v>531</v>
      </c>
      <c r="W1085" s="429">
        <f t="shared" si="25"/>
        <v>0</v>
      </c>
      <c r="X1085" s="429">
        <f t="shared" si="25"/>
        <v>0</v>
      </c>
      <c r="Y1085" s="429">
        <f t="shared" si="25"/>
        <v>0</v>
      </c>
      <c r="Z1085" s="429">
        <f t="shared" si="25"/>
        <v>0</v>
      </c>
      <c r="AA1085" s="429" t="s">
        <v>1296</v>
      </c>
    </row>
    <row r="1086" spans="1:27" x14ac:dyDescent="0.25">
      <c r="A1086" t="s">
        <v>149</v>
      </c>
      <c r="B1086" t="s">
        <v>1246</v>
      </c>
      <c r="C1086" t="s">
        <v>1324</v>
      </c>
      <c r="D1086" t="s">
        <v>1384</v>
      </c>
      <c r="E1086" t="s">
        <v>1326</v>
      </c>
      <c r="F1086" t="s">
        <v>1293</v>
      </c>
      <c r="G1086" s="532">
        <v>35</v>
      </c>
      <c r="H1086">
        <v>35015</v>
      </c>
      <c r="I1086" t="s">
        <v>552</v>
      </c>
      <c r="J1086" t="s">
        <v>1385</v>
      </c>
      <c r="K1086" t="s">
        <v>1386</v>
      </c>
      <c r="L1086">
        <v>0</v>
      </c>
      <c r="M1086">
        <v>1.4</v>
      </c>
      <c r="N1086">
        <v>0</v>
      </c>
      <c r="O1086">
        <v>0</v>
      </c>
      <c r="P1086">
        <v>0</v>
      </c>
      <c r="Q1086">
        <v>0</v>
      </c>
      <c r="R1086" t="s">
        <v>531</v>
      </c>
      <c r="S1086" t="s">
        <v>531</v>
      </c>
      <c r="T1086" t="s">
        <v>531</v>
      </c>
      <c r="U1086" t="s">
        <v>531</v>
      </c>
      <c r="W1086" s="429">
        <f t="shared" si="25"/>
        <v>0</v>
      </c>
      <c r="X1086" s="429">
        <f t="shared" si="25"/>
        <v>0</v>
      </c>
      <c r="Y1086" s="429">
        <f t="shared" si="25"/>
        <v>0</v>
      </c>
      <c r="Z1086" s="429">
        <f t="shared" si="25"/>
        <v>0</v>
      </c>
      <c r="AA1086" s="429" t="s">
        <v>1296</v>
      </c>
    </row>
    <row r="1087" spans="1:27" x14ac:dyDescent="0.25">
      <c r="A1087" t="s">
        <v>149</v>
      </c>
      <c r="B1087" t="s">
        <v>1246</v>
      </c>
      <c r="C1087" t="s">
        <v>1324</v>
      </c>
      <c r="D1087" t="s">
        <v>1384</v>
      </c>
      <c r="E1087" t="s">
        <v>1326</v>
      </c>
      <c r="F1087" t="s">
        <v>1293</v>
      </c>
      <c r="G1087" s="532">
        <v>35</v>
      </c>
      <c r="H1087">
        <v>35015</v>
      </c>
      <c r="I1087" t="s">
        <v>552</v>
      </c>
      <c r="J1087" t="s">
        <v>1385</v>
      </c>
      <c r="K1087" t="s">
        <v>1386</v>
      </c>
      <c r="L1087">
        <v>10</v>
      </c>
      <c r="M1087">
        <v>10</v>
      </c>
      <c r="N1087">
        <v>10</v>
      </c>
      <c r="O1087">
        <v>10</v>
      </c>
      <c r="P1087">
        <v>10</v>
      </c>
      <c r="Q1087">
        <v>10</v>
      </c>
      <c r="R1087" t="s">
        <v>531</v>
      </c>
      <c r="S1087" t="s">
        <v>531</v>
      </c>
      <c r="T1087" t="s">
        <v>531</v>
      </c>
      <c r="U1087" t="s">
        <v>531</v>
      </c>
      <c r="W1087" s="429">
        <f t="shared" si="25"/>
        <v>0</v>
      </c>
      <c r="X1087" s="429">
        <f t="shared" si="25"/>
        <v>0</v>
      </c>
      <c r="Y1087" s="429">
        <f t="shared" si="25"/>
        <v>0</v>
      </c>
      <c r="Z1087" s="429">
        <f t="shared" si="25"/>
        <v>0</v>
      </c>
      <c r="AA1087" s="429" t="s">
        <v>1296</v>
      </c>
    </row>
    <row r="1088" spans="1:27" x14ac:dyDescent="0.25">
      <c r="A1088" t="s">
        <v>149</v>
      </c>
      <c r="B1088" t="s">
        <v>1246</v>
      </c>
      <c r="C1088" t="s">
        <v>1324</v>
      </c>
      <c r="D1088" t="s">
        <v>1384</v>
      </c>
      <c r="E1088" t="s">
        <v>1326</v>
      </c>
      <c r="F1088" t="s">
        <v>1293</v>
      </c>
      <c r="G1088" s="532">
        <v>35</v>
      </c>
      <c r="H1088">
        <v>35015</v>
      </c>
      <c r="I1088" t="s">
        <v>552</v>
      </c>
      <c r="J1088" t="s">
        <v>1385</v>
      </c>
      <c r="K1088" t="s">
        <v>1386</v>
      </c>
      <c r="L1088">
        <v>4.9000000000000004</v>
      </c>
      <c r="M1088">
        <v>41.6</v>
      </c>
      <c r="N1088">
        <v>63.6</v>
      </c>
      <c r="O1088">
        <v>0</v>
      </c>
      <c r="P1088">
        <v>0</v>
      </c>
      <c r="Q1088">
        <v>0</v>
      </c>
      <c r="R1088" t="s">
        <v>531</v>
      </c>
      <c r="S1088" t="s">
        <v>531</v>
      </c>
      <c r="T1088" t="s">
        <v>531</v>
      </c>
      <c r="U1088" t="s">
        <v>531</v>
      </c>
      <c r="W1088" s="429">
        <f t="shared" si="25"/>
        <v>0</v>
      </c>
      <c r="X1088" s="429">
        <f t="shared" si="25"/>
        <v>0</v>
      </c>
      <c r="Y1088" s="429">
        <f t="shared" si="25"/>
        <v>0</v>
      </c>
      <c r="Z1088" s="429">
        <f t="shared" si="25"/>
        <v>0</v>
      </c>
      <c r="AA1088" s="429" t="s">
        <v>1296</v>
      </c>
    </row>
    <row r="1089" spans="1:27" x14ac:dyDescent="0.25">
      <c r="A1089" t="s">
        <v>149</v>
      </c>
      <c r="B1089" t="s">
        <v>1246</v>
      </c>
      <c r="C1089" t="s">
        <v>1324</v>
      </c>
      <c r="D1089" t="s">
        <v>1384</v>
      </c>
      <c r="E1089" t="s">
        <v>1326</v>
      </c>
      <c r="F1089" t="s">
        <v>1293</v>
      </c>
      <c r="G1089" s="532">
        <v>35</v>
      </c>
      <c r="H1089">
        <v>35025</v>
      </c>
      <c r="I1089" t="s">
        <v>563</v>
      </c>
      <c r="J1089" t="s">
        <v>1385</v>
      </c>
      <c r="K1089" t="s">
        <v>1386</v>
      </c>
      <c r="L1089">
        <v>21.2</v>
      </c>
      <c r="M1089">
        <v>13.3</v>
      </c>
      <c r="N1089">
        <v>21.2</v>
      </c>
      <c r="O1089">
        <v>0</v>
      </c>
      <c r="P1089">
        <v>0</v>
      </c>
      <c r="Q1089">
        <v>0</v>
      </c>
      <c r="R1089" t="s">
        <v>531</v>
      </c>
      <c r="S1089" t="s">
        <v>531</v>
      </c>
      <c r="T1089" t="s">
        <v>531</v>
      </c>
      <c r="U1089" t="s">
        <v>531</v>
      </c>
      <c r="W1089" s="429">
        <f t="shared" si="25"/>
        <v>0</v>
      </c>
      <c r="X1089" s="429">
        <f t="shared" si="25"/>
        <v>0</v>
      </c>
      <c r="Y1089" s="429">
        <f t="shared" si="25"/>
        <v>0</v>
      </c>
      <c r="Z1089" s="429">
        <f t="shared" si="25"/>
        <v>0</v>
      </c>
      <c r="AA1089" s="429" t="s">
        <v>1296</v>
      </c>
    </row>
    <row r="1090" spans="1:27" x14ac:dyDescent="0.25">
      <c r="A1090" t="s">
        <v>149</v>
      </c>
      <c r="B1090" t="s">
        <v>1246</v>
      </c>
      <c r="C1090" t="s">
        <v>1324</v>
      </c>
      <c r="D1090" t="s">
        <v>1384</v>
      </c>
      <c r="E1090" t="s">
        <v>1326</v>
      </c>
      <c r="F1090" t="s">
        <v>1293</v>
      </c>
      <c r="G1090" s="532">
        <v>35</v>
      </c>
      <c r="H1090">
        <v>35025</v>
      </c>
      <c r="I1090" t="s">
        <v>563</v>
      </c>
      <c r="J1090" t="s">
        <v>1385</v>
      </c>
      <c r="K1090" t="s">
        <v>1386</v>
      </c>
      <c r="L1090">
        <v>21.2</v>
      </c>
      <c r="M1090">
        <v>13.3</v>
      </c>
      <c r="N1090">
        <v>21.2</v>
      </c>
      <c r="O1090">
        <v>0</v>
      </c>
      <c r="P1090">
        <v>0</v>
      </c>
      <c r="Q1090">
        <v>0</v>
      </c>
      <c r="R1090" t="s">
        <v>531</v>
      </c>
      <c r="S1090" t="s">
        <v>531</v>
      </c>
      <c r="T1090" t="s">
        <v>531</v>
      </c>
      <c r="U1090" t="s">
        <v>531</v>
      </c>
      <c r="W1090" s="429">
        <f t="shared" si="25"/>
        <v>0</v>
      </c>
      <c r="X1090" s="429">
        <f t="shared" si="25"/>
        <v>0</v>
      </c>
      <c r="Y1090" s="429">
        <f t="shared" si="25"/>
        <v>0</v>
      </c>
      <c r="Z1090" s="429">
        <f t="shared" si="25"/>
        <v>0</v>
      </c>
      <c r="AA1090" s="429" t="s">
        <v>1296</v>
      </c>
    </row>
    <row r="1091" spans="1:27" x14ac:dyDescent="0.25">
      <c r="A1091" t="s">
        <v>149</v>
      </c>
      <c r="B1091" t="s">
        <v>1246</v>
      </c>
      <c r="C1091" t="s">
        <v>1324</v>
      </c>
      <c r="D1091" t="s">
        <v>1384</v>
      </c>
      <c r="E1091" t="s">
        <v>1326</v>
      </c>
      <c r="F1091" t="s">
        <v>1293</v>
      </c>
      <c r="G1091" s="532">
        <v>35</v>
      </c>
      <c r="H1091">
        <v>35025</v>
      </c>
      <c r="I1091" t="s">
        <v>563</v>
      </c>
      <c r="J1091" t="s">
        <v>1385</v>
      </c>
      <c r="K1091" t="s">
        <v>1386</v>
      </c>
      <c r="L1091">
        <v>0</v>
      </c>
      <c r="M1091">
        <v>1.7</v>
      </c>
      <c r="N1091">
        <v>0</v>
      </c>
      <c r="O1091">
        <v>0</v>
      </c>
      <c r="P1091">
        <v>0</v>
      </c>
      <c r="Q1091">
        <v>0</v>
      </c>
      <c r="R1091" t="s">
        <v>531</v>
      </c>
      <c r="S1091" t="s">
        <v>531</v>
      </c>
      <c r="T1091" t="s">
        <v>531</v>
      </c>
      <c r="U1091" t="s">
        <v>531</v>
      </c>
      <c r="W1091" s="429">
        <f t="shared" si="25"/>
        <v>0</v>
      </c>
      <c r="X1091" s="429">
        <f t="shared" si="25"/>
        <v>0</v>
      </c>
      <c r="Y1091" s="429">
        <f t="shared" si="25"/>
        <v>0</v>
      </c>
      <c r="Z1091" s="429">
        <f t="shared" si="25"/>
        <v>0</v>
      </c>
      <c r="AA1091" s="429" t="s">
        <v>1296</v>
      </c>
    </row>
    <row r="1092" spans="1:27" x14ac:dyDescent="0.25">
      <c r="A1092" t="s">
        <v>149</v>
      </c>
      <c r="B1092" t="s">
        <v>1246</v>
      </c>
      <c r="C1092" t="s">
        <v>1324</v>
      </c>
      <c r="D1092" t="s">
        <v>1384</v>
      </c>
      <c r="E1092" t="s">
        <v>1326</v>
      </c>
      <c r="F1092" t="s">
        <v>1293</v>
      </c>
      <c r="G1092" s="532">
        <v>35</v>
      </c>
      <c r="H1092">
        <v>35025</v>
      </c>
      <c r="I1092" t="s">
        <v>563</v>
      </c>
      <c r="J1092" t="s">
        <v>1385</v>
      </c>
      <c r="K1092" t="s">
        <v>1386</v>
      </c>
      <c r="L1092">
        <v>0</v>
      </c>
      <c r="M1092">
        <v>1.7</v>
      </c>
      <c r="N1092">
        <v>0</v>
      </c>
      <c r="O1092">
        <v>0</v>
      </c>
      <c r="P1092">
        <v>0</v>
      </c>
      <c r="Q1092">
        <v>0</v>
      </c>
      <c r="R1092" t="s">
        <v>531</v>
      </c>
      <c r="S1092" t="s">
        <v>531</v>
      </c>
      <c r="T1092" t="s">
        <v>531</v>
      </c>
      <c r="U1092" t="s">
        <v>531</v>
      </c>
      <c r="W1092" s="429">
        <f t="shared" si="25"/>
        <v>0</v>
      </c>
      <c r="X1092" s="429">
        <f t="shared" si="25"/>
        <v>0</v>
      </c>
      <c r="Y1092" s="429">
        <f t="shared" si="25"/>
        <v>0</v>
      </c>
      <c r="Z1092" s="429">
        <f t="shared" si="25"/>
        <v>0</v>
      </c>
      <c r="AA1092" s="429" t="s">
        <v>1296</v>
      </c>
    </row>
    <row r="1093" spans="1:27" x14ac:dyDescent="0.25">
      <c r="A1093" t="s">
        <v>149</v>
      </c>
      <c r="B1093" t="s">
        <v>1246</v>
      </c>
      <c r="C1093" t="s">
        <v>1324</v>
      </c>
      <c r="D1093" t="s">
        <v>1384</v>
      </c>
      <c r="E1093" t="s">
        <v>1326</v>
      </c>
      <c r="F1093" t="s">
        <v>1293</v>
      </c>
      <c r="G1093" s="532">
        <v>35</v>
      </c>
      <c r="H1093">
        <v>35025</v>
      </c>
      <c r="I1093" t="s">
        <v>563</v>
      </c>
      <c r="J1093" t="s">
        <v>1385</v>
      </c>
      <c r="K1093" t="s">
        <v>1386</v>
      </c>
      <c r="L1093">
        <v>0</v>
      </c>
      <c r="M1093">
        <v>24</v>
      </c>
      <c r="N1093">
        <v>0</v>
      </c>
      <c r="O1093">
        <v>0</v>
      </c>
      <c r="P1093">
        <v>0</v>
      </c>
      <c r="Q1093">
        <v>0</v>
      </c>
      <c r="R1093" t="s">
        <v>531</v>
      </c>
      <c r="S1093" t="s">
        <v>531</v>
      </c>
      <c r="T1093" t="s">
        <v>531</v>
      </c>
      <c r="U1093" t="s">
        <v>531</v>
      </c>
      <c r="W1093" s="429">
        <f t="shared" si="25"/>
        <v>0</v>
      </c>
      <c r="X1093" s="429">
        <f t="shared" si="25"/>
        <v>0</v>
      </c>
      <c r="Y1093" s="429">
        <f t="shared" si="25"/>
        <v>0</v>
      </c>
      <c r="Z1093" s="429">
        <f t="shared" si="25"/>
        <v>0</v>
      </c>
      <c r="AA1093" s="429" t="s">
        <v>1296</v>
      </c>
    </row>
    <row r="1094" spans="1:27" x14ac:dyDescent="0.25">
      <c r="A1094" t="s">
        <v>149</v>
      </c>
      <c r="B1094" t="s">
        <v>1246</v>
      </c>
      <c r="C1094" t="s">
        <v>1324</v>
      </c>
      <c r="D1094" t="s">
        <v>1384</v>
      </c>
      <c r="E1094" t="s">
        <v>1326</v>
      </c>
      <c r="F1094" t="s">
        <v>1293</v>
      </c>
      <c r="G1094" s="532">
        <v>35</v>
      </c>
      <c r="H1094">
        <v>35025</v>
      </c>
      <c r="I1094" t="s">
        <v>563</v>
      </c>
      <c r="J1094" t="s">
        <v>1385</v>
      </c>
      <c r="K1094" t="s">
        <v>1386</v>
      </c>
      <c r="L1094">
        <v>11.5</v>
      </c>
      <c r="M1094">
        <v>0</v>
      </c>
      <c r="N1094">
        <v>9.6999999999999993</v>
      </c>
      <c r="O1094">
        <v>1.7</v>
      </c>
      <c r="P1094">
        <v>0</v>
      </c>
      <c r="Q1094">
        <v>0</v>
      </c>
      <c r="R1094" t="s">
        <v>531</v>
      </c>
      <c r="S1094" t="s">
        <v>531</v>
      </c>
      <c r="T1094" t="s">
        <v>531</v>
      </c>
      <c r="U1094" t="s">
        <v>531</v>
      </c>
      <c r="W1094" s="429">
        <f t="shared" si="25"/>
        <v>0</v>
      </c>
      <c r="X1094" s="429">
        <f t="shared" si="25"/>
        <v>0</v>
      </c>
      <c r="Y1094" s="429">
        <f t="shared" si="25"/>
        <v>0</v>
      </c>
      <c r="Z1094" s="429">
        <f t="shared" si="25"/>
        <v>0</v>
      </c>
      <c r="AA1094" s="429" t="s">
        <v>1296</v>
      </c>
    </row>
    <row r="1095" spans="1:27" x14ac:dyDescent="0.25">
      <c r="A1095" t="s">
        <v>149</v>
      </c>
      <c r="B1095" t="s">
        <v>1246</v>
      </c>
      <c r="C1095" t="s">
        <v>1324</v>
      </c>
      <c r="D1095" t="s">
        <v>1384</v>
      </c>
      <c r="E1095" t="s">
        <v>1326</v>
      </c>
      <c r="F1095" t="s">
        <v>1293</v>
      </c>
      <c r="G1095" s="532">
        <v>35</v>
      </c>
      <c r="H1095">
        <v>35025</v>
      </c>
      <c r="I1095" t="s">
        <v>563</v>
      </c>
      <c r="J1095" t="s">
        <v>1385</v>
      </c>
      <c r="K1095" t="s">
        <v>1386</v>
      </c>
      <c r="L1095">
        <v>0</v>
      </c>
      <c r="M1095">
        <v>21.1</v>
      </c>
      <c r="N1095">
        <v>0</v>
      </c>
      <c r="O1095">
        <v>0</v>
      </c>
      <c r="P1095">
        <v>0</v>
      </c>
      <c r="Q1095">
        <v>0</v>
      </c>
      <c r="R1095" t="s">
        <v>531</v>
      </c>
      <c r="S1095" t="s">
        <v>531</v>
      </c>
      <c r="T1095" t="s">
        <v>531</v>
      </c>
      <c r="U1095" t="s">
        <v>531</v>
      </c>
      <c r="W1095" s="429">
        <f t="shared" si="25"/>
        <v>0</v>
      </c>
      <c r="X1095" s="429">
        <f t="shared" si="25"/>
        <v>0</v>
      </c>
      <c r="Y1095" s="429">
        <f t="shared" si="25"/>
        <v>0</v>
      </c>
      <c r="Z1095" s="429">
        <f t="shared" si="25"/>
        <v>0</v>
      </c>
      <c r="AA1095" s="429" t="s">
        <v>1296</v>
      </c>
    </row>
    <row r="1096" spans="1:27" x14ac:dyDescent="0.25">
      <c r="A1096" t="s">
        <v>149</v>
      </c>
      <c r="B1096" t="s">
        <v>1246</v>
      </c>
      <c r="C1096" t="s">
        <v>1324</v>
      </c>
      <c r="D1096" t="s">
        <v>1384</v>
      </c>
      <c r="E1096" t="s">
        <v>1326</v>
      </c>
      <c r="F1096" t="s">
        <v>1293</v>
      </c>
      <c r="G1096" s="532">
        <v>35</v>
      </c>
      <c r="H1096">
        <v>35025</v>
      </c>
      <c r="I1096" t="s">
        <v>563</v>
      </c>
      <c r="J1096" t="s">
        <v>1385</v>
      </c>
      <c r="K1096" t="s">
        <v>1386</v>
      </c>
      <c r="L1096">
        <v>10</v>
      </c>
      <c r="M1096">
        <v>10</v>
      </c>
      <c r="N1096">
        <v>10</v>
      </c>
      <c r="O1096">
        <v>10</v>
      </c>
      <c r="P1096">
        <v>10</v>
      </c>
      <c r="Q1096">
        <v>10</v>
      </c>
      <c r="R1096" t="s">
        <v>531</v>
      </c>
      <c r="S1096" t="s">
        <v>531</v>
      </c>
      <c r="T1096" t="s">
        <v>531</v>
      </c>
      <c r="U1096" t="s">
        <v>531</v>
      </c>
      <c r="W1096" s="429">
        <f t="shared" si="25"/>
        <v>0</v>
      </c>
      <c r="X1096" s="429">
        <f t="shared" si="25"/>
        <v>0</v>
      </c>
      <c r="Y1096" s="429">
        <f t="shared" si="25"/>
        <v>0</v>
      </c>
      <c r="Z1096" s="429">
        <f t="shared" si="25"/>
        <v>0</v>
      </c>
      <c r="AA1096" s="429" t="s">
        <v>1296</v>
      </c>
    </row>
    <row r="1097" spans="1:27" x14ac:dyDescent="0.25">
      <c r="A1097" t="s">
        <v>149</v>
      </c>
      <c r="B1097" t="s">
        <v>1246</v>
      </c>
      <c r="C1097" t="s">
        <v>1324</v>
      </c>
      <c r="D1097" t="s">
        <v>1384</v>
      </c>
      <c r="E1097" t="s">
        <v>1326</v>
      </c>
      <c r="F1097" t="s">
        <v>1293</v>
      </c>
      <c r="G1097" s="532">
        <v>35</v>
      </c>
      <c r="H1097">
        <v>35015</v>
      </c>
      <c r="I1097" t="s">
        <v>552</v>
      </c>
      <c r="J1097" t="s">
        <v>1385</v>
      </c>
      <c r="K1097" t="s">
        <v>1386</v>
      </c>
      <c r="L1097">
        <v>7.9</v>
      </c>
      <c r="M1097">
        <v>26.8</v>
      </c>
      <c r="N1097">
        <v>42.7</v>
      </c>
      <c r="O1097">
        <v>0</v>
      </c>
      <c r="P1097">
        <v>0</v>
      </c>
      <c r="Q1097">
        <v>0</v>
      </c>
      <c r="R1097" t="s">
        <v>531</v>
      </c>
      <c r="S1097" t="s">
        <v>531</v>
      </c>
      <c r="T1097" t="s">
        <v>531</v>
      </c>
      <c r="U1097" t="s">
        <v>531</v>
      </c>
      <c r="W1097" s="429">
        <f t="shared" si="25"/>
        <v>0</v>
      </c>
      <c r="X1097" s="429">
        <f t="shared" si="25"/>
        <v>0</v>
      </c>
      <c r="Y1097" s="429">
        <f t="shared" si="25"/>
        <v>0</v>
      </c>
      <c r="Z1097" s="429">
        <f t="shared" si="25"/>
        <v>0</v>
      </c>
      <c r="AA1097" s="429" t="s">
        <v>1296</v>
      </c>
    </row>
    <row r="1098" spans="1:27" x14ac:dyDescent="0.25">
      <c r="A1098" t="s">
        <v>149</v>
      </c>
      <c r="B1098" t="s">
        <v>1246</v>
      </c>
      <c r="C1098" t="s">
        <v>1324</v>
      </c>
      <c r="D1098" t="s">
        <v>1384</v>
      </c>
      <c r="E1098" t="s">
        <v>1326</v>
      </c>
      <c r="F1098" t="s">
        <v>1293</v>
      </c>
      <c r="G1098" s="532">
        <v>35</v>
      </c>
      <c r="H1098">
        <v>35015</v>
      </c>
      <c r="I1098" t="s">
        <v>552</v>
      </c>
      <c r="J1098" t="s">
        <v>1385</v>
      </c>
      <c r="K1098" t="s">
        <v>1386</v>
      </c>
      <c r="L1098">
        <v>10</v>
      </c>
      <c r="M1098">
        <v>10</v>
      </c>
      <c r="N1098">
        <v>12.8</v>
      </c>
      <c r="O1098">
        <v>0</v>
      </c>
      <c r="P1098">
        <v>1</v>
      </c>
      <c r="Q1098">
        <v>1</v>
      </c>
      <c r="R1098" t="s">
        <v>531</v>
      </c>
      <c r="S1098" t="s">
        <v>531</v>
      </c>
      <c r="T1098" t="s">
        <v>531</v>
      </c>
      <c r="U1098" t="s">
        <v>531</v>
      </c>
      <c r="W1098" s="429">
        <f t="shared" si="25"/>
        <v>0</v>
      </c>
      <c r="X1098" s="429">
        <f t="shared" si="25"/>
        <v>0</v>
      </c>
      <c r="Y1098" s="429">
        <f t="shared" si="25"/>
        <v>0</v>
      </c>
      <c r="Z1098" s="429">
        <f t="shared" si="25"/>
        <v>0</v>
      </c>
      <c r="AA1098" s="429" t="s">
        <v>1296</v>
      </c>
    </row>
    <row r="1099" spans="1:27" x14ac:dyDescent="0.25">
      <c r="A1099" t="s">
        <v>149</v>
      </c>
      <c r="B1099" t="s">
        <v>1246</v>
      </c>
      <c r="C1099" t="s">
        <v>1324</v>
      </c>
      <c r="D1099" t="s">
        <v>1384</v>
      </c>
      <c r="E1099" t="s">
        <v>1326</v>
      </c>
      <c r="F1099" t="s">
        <v>1293</v>
      </c>
      <c r="G1099" s="532">
        <v>35</v>
      </c>
      <c r="H1099">
        <v>35015</v>
      </c>
      <c r="I1099" t="s">
        <v>552</v>
      </c>
      <c r="J1099" t="s">
        <v>1385</v>
      </c>
      <c r="K1099" t="s">
        <v>1386</v>
      </c>
      <c r="L1099">
        <v>10</v>
      </c>
      <c r="M1099">
        <v>10</v>
      </c>
      <c r="N1099">
        <v>12.8</v>
      </c>
      <c r="O1099">
        <v>0</v>
      </c>
      <c r="P1099">
        <v>1</v>
      </c>
      <c r="Q1099">
        <v>1</v>
      </c>
      <c r="R1099" t="s">
        <v>531</v>
      </c>
      <c r="S1099" t="s">
        <v>531</v>
      </c>
      <c r="T1099" t="s">
        <v>531</v>
      </c>
      <c r="U1099" t="s">
        <v>531</v>
      </c>
      <c r="W1099" s="429">
        <f t="shared" si="25"/>
        <v>0</v>
      </c>
      <c r="X1099" s="429">
        <f t="shared" si="25"/>
        <v>0</v>
      </c>
      <c r="Y1099" s="429">
        <f t="shared" si="25"/>
        <v>0</v>
      </c>
      <c r="Z1099" s="429">
        <f t="shared" si="25"/>
        <v>0</v>
      </c>
      <c r="AA1099" s="429" t="s">
        <v>1296</v>
      </c>
    </row>
    <row r="1100" spans="1:27" x14ac:dyDescent="0.25">
      <c r="A1100" t="s">
        <v>149</v>
      </c>
      <c r="B1100" t="s">
        <v>1246</v>
      </c>
      <c r="C1100" t="s">
        <v>1324</v>
      </c>
      <c r="D1100" t="s">
        <v>1384</v>
      </c>
      <c r="E1100" t="s">
        <v>1326</v>
      </c>
      <c r="F1100" t="s">
        <v>1293</v>
      </c>
      <c r="G1100" s="532">
        <v>35</v>
      </c>
      <c r="H1100">
        <v>35015</v>
      </c>
      <c r="I1100" t="s">
        <v>552</v>
      </c>
      <c r="J1100" t="s">
        <v>1385</v>
      </c>
      <c r="K1100" t="s">
        <v>1386</v>
      </c>
      <c r="L1100">
        <v>10</v>
      </c>
      <c r="M1100">
        <v>10</v>
      </c>
      <c r="N1100">
        <v>12.8</v>
      </c>
      <c r="O1100">
        <v>0</v>
      </c>
      <c r="P1100">
        <v>1</v>
      </c>
      <c r="Q1100">
        <v>1</v>
      </c>
      <c r="R1100" t="s">
        <v>531</v>
      </c>
      <c r="S1100" t="s">
        <v>531</v>
      </c>
      <c r="T1100" t="s">
        <v>531</v>
      </c>
      <c r="U1100" t="s">
        <v>531</v>
      </c>
      <c r="W1100" s="429">
        <f t="shared" si="25"/>
        <v>0</v>
      </c>
      <c r="X1100" s="429">
        <f t="shared" si="25"/>
        <v>0</v>
      </c>
      <c r="Y1100" s="429">
        <f t="shared" si="25"/>
        <v>0</v>
      </c>
      <c r="Z1100" s="429">
        <f t="shared" si="25"/>
        <v>0</v>
      </c>
      <c r="AA1100" s="429" t="s">
        <v>1296</v>
      </c>
    </row>
    <row r="1101" spans="1:27" x14ac:dyDescent="0.25">
      <c r="A1101" t="s">
        <v>149</v>
      </c>
      <c r="B1101" t="s">
        <v>1246</v>
      </c>
      <c r="C1101" t="s">
        <v>1324</v>
      </c>
      <c r="D1101" t="s">
        <v>1384</v>
      </c>
      <c r="E1101" t="s">
        <v>1326</v>
      </c>
      <c r="F1101" t="s">
        <v>1293</v>
      </c>
      <c r="G1101" s="532">
        <v>35</v>
      </c>
      <c r="H1101">
        <v>35015</v>
      </c>
      <c r="I1101" t="s">
        <v>552</v>
      </c>
      <c r="J1101" t="s">
        <v>1385</v>
      </c>
      <c r="K1101" t="s">
        <v>1386</v>
      </c>
      <c r="L1101">
        <v>0</v>
      </c>
      <c r="M1101">
        <v>3.3</v>
      </c>
      <c r="N1101">
        <v>0</v>
      </c>
      <c r="O1101">
        <v>0</v>
      </c>
      <c r="P1101">
        <v>0</v>
      </c>
      <c r="Q1101">
        <v>0</v>
      </c>
      <c r="R1101" t="s">
        <v>531</v>
      </c>
      <c r="S1101" t="s">
        <v>531</v>
      </c>
      <c r="T1101" t="s">
        <v>531</v>
      </c>
      <c r="U1101" t="s">
        <v>531</v>
      </c>
      <c r="W1101" s="429">
        <f t="shared" si="25"/>
        <v>0</v>
      </c>
      <c r="X1101" s="429">
        <f t="shared" si="25"/>
        <v>0</v>
      </c>
      <c r="Y1101" s="429">
        <f t="shared" si="25"/>
        <v>0</v>
      </c>
      <c r="Z1101" s="429">
        <f t="shared" si="25"/>
        <v>0</v>
      </c>
      <c r="AA1101" s="429" t="s">
        <v>1296</v>
      </c>
    </row>
    <row r="1102" spans="1:27" x14ac:dyDescent="0.25">
      <c r="A1102" t="s">
        <v>149</v>
      </c>
      <c r="B1102" t="s">
        <v>1246</v>
      </c>
      <c r="C1102" t="s">
        <v>1324</v>
      </c>
      <c r="D1102" t="s">
        <v>1384</v>
      </c>
      <c r="E1102" t="s">
        <v>1326</v>
      </c>
      <c r="F1102" t="s">
        <v>1293</v>
      </c>
      <c r="G1102" s="532">
        <v>35</v>
      </c>
      <c r="H1102">
        <v>35015</v>
      </c>
      <c r="I1102" t="s">
        <v>552</v>
      </c>
      <c r="J1102" t="s">
        <v>1385</v>
      </c>
      <c r="K1102" t="s">
        <v>1386</v>
      </c>
      <c r="L1102">
        <v>0</v>
      </c>
      <c r="M1102">
        <v>3.3</v>
      </c>
      <c r="N1102">
        <v>0</v>
      </c>
      <c r="O1102">
        <v>0</v>
      </c>
      <c r="P1102">
        <v>0</v>
      </c>
      <c r="Q1102">
        <v>0</v>
      </c>
      <c r="R1102" t="s">
        <v>531</v>
      </c>
      <c r="S1102" t="s">
        <v>531</v>
      </c>
      <c r="T1102" t="s">
        <v>531</v>
      </c>
      <c r="U1102" t="s">
        <v>531</v>
      </c>
      <c r="W1102" s="429">
        <f t="shared" si="25"/>
        <v>0</v>
      </c>
      <c r="X1102" s="429">
        <f t="shared" si="25"/>
        <v>0</v>
      </c>
      <c r="Y1102" s="429">
        <f t="shared" si="25"/>
        <v>0</v>
      </c>
      <c r="Z1102" s="429">
        <f t="shared" si="25"/>
        <v>0</v>
      </c>
      <c r="AA1102" s="429" t="s">
        <v>1296</v>
      </c>
    </row>
    <row r="1103" spans="1:27" x14ac:dyDescent="0.25">
      <c r="A1103" t="s">
        <v>149</v>
      </c>
      <c r="B1103" t="s">
        <v>1246</v>
      </c>
      <c r="C1103" t="s">
        <v>1324</v>
      </c>
      <c r="D1103" t="s">
        <v>1384</v>
      </c>
      <c r="E1103" t="s">
        <v>1326</v>
      </c>
      <c r="F1103" t="s">
        <v>1293</v>
      </c>
      <c r="G1103" s="532">
        <v>35</v>
      </c>
      <c r="H1103">
        <v>35015</v>
      </c>
      <c r="I1103" t="s">
        <v>552</v>
      </c>
      <c r="J1103" t="s">
        <v>1385</v>
      </c>
      <c r="K1103" t="s">
        <v>1386</v>
      </c>
      <c r="L1103">
        <v>0</v>
      </c>
      <c r="M1103">
        <v>1.4</v>
      </c>
      <c r="N1103">
        <v>0</v>
      </c>
      <c r="O1103">
        <v>0</v>
      </c>
      <c r="P1103">
        <v>0</v>
      </c>
      <c r="Q1103">
        <v>0</v>
      </c>
      <c r="R1103" t="s">
        <v>531</v>
      </c>
      <c r="S1103" t="s">
        <v>531</v>
      </c>
      <c r="T1103" t="s">
        <v>531</v>
      </c>
      <c r="U1103" t="s">
        <v>531</v>
      </c>
      <c r="W1103" s="429">
        <f t="shared" si="25"/>
        <v>0</v>
      </c>
      <c r="X1103" s="429">
        <f t="shared" si="25"/>
        <v>0</v>
      </c>
      <c r="Y1103" s="429">
        <f t="shared" si="25"/>
        <v>0</v>
      </c>
      <c r="Z1103" s="429">
        <f t="shared" si="25"/>
        <v>0</v>
      </c>
      <c r="AA1103" s="429" t="s">
        <v>1296</v>
      </c>
    </row>
    <row r="1104" spans="1:27" x14ac:dyDescent="0.25">
      <c r="A1104" t="s">
        <v>149</v>
      </c>
      <c r="B1104" t="s">
        <v>1246</v>
      </c>
      <c r="C1104" t="s">
        <v>1324</v>
      </c>
      <c r="D1104" t="s">
        <v>1384</v>
      </c>
      <c r="E1104" t="s">
        <v>1326</v>
      </c>
      <c r="F1104" t="s">
        <v>1293</v>
      </c>
      <c r="G1104" s="532">
        <v>35</v>
      </c>
      <c r="H1104">
        <v>35015</v>
      </c>
      <c r="I1104" t="s">
        <v>552</v>
      </c>
      <c r="J1104" t="s">
        <v>1385</v>
      </c>
      <c r="K1104" t="s">
        <v>1386</v>
      </c>
      <c r="L1104">
        <v>0</v>
      </c>
      <c r="M1104">
        <v>10</v>
      </c>
      <c r="N1104">
        <v>0</v>
      </c>
      <c r="O1104">
        <v>0</v>
      </c>
      <c r="P1104">
        <v>0</v>
      </c>
      <c r="Q1104">
        <v>0</v>
      </c>
      <c r="R1104" t="s">
        <v>531</v>
      </c>
      <c r="S1104" t="s">
        <v>531</v>
      </c>
      <c r="T1104" t="s">
        <v>531</v>
      </c>
      <c r="U1104" t="s">
        <v>531</v>
      </c>
      <c r="W1104" s="429">
        <f t="shared" si="25"/>
        <v>0</v>
      </c>
      <c r="X1104" s="429">
        <f t="shared" si="25"/>
        <v>0</v>
      </c>
      <c r="Y1104" s="429">
        <f t="shared" si="25"/>
        <v>0</v>
      </c>
      <c r="Z1104" s="429">
        <f t="shared" si="25"/>
        <v>0</v>
      </c>
      <c r="AA1104" s="429" t="s">
        <v>1296</v>
      </c>
    </row>
    <row r="1105" spans="1:27" x14ac:dyDescent="0.25">
      <c r="A1105" t="s">
        <v>149</v>
      </c>
      <c r="B1105" t="s">
        <v>1246</v>
      </c>
      <c r="C1105" t="s">
        <v>1324</v>
      </c>
      <c r="D1105" t="s">
        <v>1384</v>
      </c>
      <c r="E1105" t="s">
        <v>1326</v>
      </c>
      <c r="F1105" t="s">
        <v>1293</v>
      </c>
      <c r="G1105" s="532">
        <v>35</v>
      </c>
      <c r="H1105">
        <v>35015</v>
      </c>
      <c r="I1105" t="s">
        <v>552</v>
      </c>
      <c r="J1105" t="s">
        <v>1385</v>
      </c>
      <c r="K1105" t="s">
        <v>1386</v>
      </c>
      <c r="L1105">
        <v>0</v>
      </c>
      <c r="M1105">
        <v>5.8</v>
      </c>
      <c r="N1105">
        <v>0</v>
      </c>
      <c r="O1105">
        <v>0</v>
      </c>
      <c r="P1105">
        <v>0</v>
      </c>
      <c r="Q1105">
        <v>0</v>
      </c>
      <c r="R1105" t="s">
        <v>531</v>
      </c>
      <c r="S1105" t="s">
        <v>531</v>
      </c>
      <c r="T1105" t="s">
        <v>531</v>
      </c>
      <c r="U1105" t="s">
        <v>531</v>
      </c>
      <c r="W1105" s="429">
        <f t="shared" si="25"/>
        <v>0</v>
      </c>
      <c r="X1105" s="429">
        <f t="shared" si="25"/>
        <v>0</v>
      </c>
      <c r="Y1105" s="429">
        <f t="shared" si="25"/>
        <v>0</v>
      </c>
      <c r="Z1105" s="429">
        <f t="shared" si="25"/>
        <v>0</v>
      </c>
      <c r="AA1105" s="429" t="s">
        <v>1296</v>
      </c>
    </row>
    <row r="1106" spans="1:27" x14ac:dyDescent="0.25">
      <c r="A1106" t="s">
        <v>149</v>
      </c>
      <c r="B1106" t="s">
        <v>1246</v>
      </c>
      <c r="C1106" t="s">
        <v>1324</v>
      </c>
      <c r="D1106" t="s">
        <v>1384</v>
      </c>
      <c r="E1106" t="s">
        <v>1326</v>
      </c>
      <c r="F1106" t="s">
        <v>1293</v>
      </c>
      <c r="G1106" s="532">
        <v>35</v>
      </c>
      <c r="H1106">
        <v>35015</v>
      </c>
      <c r="I1106" t="s">
        <v>552</v>
      </c>
      <c r="J1106" t="s">
        <v>1385</v>
      </c>
      <c r="K1106" t="s">
        <v>1386</v>
      </c>
      <c r="L1106">
        <v>38</v>
      </c>
      <c r="M1106">
        <v>15</v>
      </c>
      <c r="N1106">
        <v>41</v>
      </c>
      <c r="O1106">
        <v>0</v>
      </c>
      <c r="P1106">
        <v>0</v>
      </c>
      <c r="Q1106">
        <v>0</v>
      </c>
      <c r="R1106" t="s">
        <v>531</v>
      </c>
      <c r="S1106" t="s">
        <v>531</v>
      </c>
      <c r="T1106" t="s">
        <v>531</v>
      </c>
      <c r="U1106" t="s">
        <v>531</v>
      </c>
      <c r="W1106" s="429">
        <f t="shared" si="25"/>
        <v>0</v>
      </c>
      <c r="X1106" s="429">
        <f t="shared" si="25"/>
        <v>0</v>
      </c>
      <c r="Y1106" s="429">
        <f t="shared" si="25"/>
        <v>0</v>
      </c>
      <c r="Z1106" s="429">
        <f t="shared" si="25"/>
        <v>0</v>
      </c>
      <c r="AA1106" s="429" t="s">
        <v>1296</v>
      </c>
    </row>
    <row r="1107" spans="1:27" x14ac:dyDescent="0.25">
      <c r="A1107" t="s">
        <v>149</v>
      </c>
      <c r="B1107" t="s">
        <v>1246</v>
      </c>
      <c r="C1107" t="s">
        <v>1324</v>
      </c>
      <c r="D1107" t="s">
        <v>1384</v>
      </c>
      <c r="E1107" t="s">
        <v>1326</v>
      </c>
      <c r="F1107" t="s">
        <v>1293</v>
      </c>
      <c r="G1107" s="532">
        <v>35</v>
      </c>
      <c r="H1107">
        <v>35015</v>
      </c>
      <c r="I1107" t="s">
        <v>552</v>
      </c>
      <c r="J1107" t="s">
        <v>1385</v>
      </c>
      <c r="K1107" t="s">
        <v>1386</v>
      </c>
      <c r="L1107">
        <v>0</v>
      </c>
      <c r="M1107">
        <v>2.9</v>
      </c>
      <c r="N1107">
        <v>0</v>
      </c>
      <c r="O1107">
        <v>0</v>
      </c>
      <c r="P1107">
        <v>0</v>
      </c>
      <c r="Q1107">
        <v>0</v>
      </c>
      <c r="R1107" t="s">
        <v>531</v>
      </c>
      <c r="S1107" t="s">
        <v>531</v>
      </c>
      <c r="T1107" t="s">
        <v>531</v>
      </c>
      <c r="U1107" t="s">
        <v>531</v>
      </c>
      <c r="W1107" s="429">
        <f t="shared" si="25"/>
        <v>0</v>
      </c>
      <c r="X1107" s="429">
        <f t="shared" si="25"/>
        <v>0</v>
      </c>
      <c r="Y1107" s="429">
        <f t="shared" si="25"/>
        <v>0</v>
      </c>
      <c r="Z1107" s="429">
        <f t="shared" si="25"/>
        <v>0</v>
      </c>
      <c r="AA1107" s="429" t="s">
        <v>1296</v>
      </c>
    </row>
    <row r="1108" spans="1:27" x14ac:dyDescent="0.25">
      <c r="A1108" t="s">
        <v>149</v>
      </c>
      <c r="B1108" t="s">
        <v>1246</v>
      </c>
      <c r="C1108" t="s">
        <v>1324</v>
      </c>
      <c r="D1108" t="s">
        <v>1384</v>
      </c>
      <c r="E1108" t="s">
        <v>1326</v>
      </c>
      <c r="F1108" t="s">
        <v>1293</v>
      </c>
      <c r="G1108" s="532">
        <v>35</v>
      </c>
      <c r="H1108">
        <v>35015</v>
      </c>
      <c r="I1108" t="s">
        <v>552</v>
      </c>
      <c r="J1108" t="s">
        <v>1385</v>
      </c>
      <c r="K1108" t="s">
        <v>1386</v>
      </c>
      <c r="L1108">
        <v>0</v>
      </c>
      <c r="M1108">
        <v>0.8</v>
      </c>
      <c r="N1108">
        <v>0</v>
      </c>
      <c r="O1108">
        <v>0</v>
      </c>
      <c r="P1108">
        <v>0</v>
      </c>
      <c r="Q1108">
        <v>0</v>
      </c>
      <c r="R1108" t="s">
        <v>531</v>
      </c>
      <c r="S1108" t="s">
        <v>531</v>
      </c>
      <c r="T1108" t="s">
        <v>531</v>
      </c>
      <c r="U1108" t="s">
        <v>531</v>
      </c>
      <c r="W1108" s="429">
        <f t="shared" si="25"/>
        <v>0</v>
      </c>
      <c r="X1108" s="429">
        <f t="shared" si="25"/>
        <v>0</v>
      </c>
      <c r="Y1108" s="429">
        <f t="shared" si="25"/>
        <v>0</v>
      </c>
      <c r="Z1108" s="429">
        <f t="shared" si="25"/>
        <v>0</v>
      </c>
      <c r="AA1108" s="429" t="s">
        <v>1296</v>
      </c>
    </row>
    <row r="1109" spans="1:27" x14ac:dyDescent="0.25">
      <c r="A1109" t="s">
        <v>149</v>
      </c>
      <c r="B1109" t="s">
        <v>1246</v>
      </c>
      <c r="C1109" t="s">
        <v>1324</v>
      </c>
      <c r="D1109" t="s">
        <v>1384</v>
      </c>
      <c r="E1109" t="s">
        <v>1326</v>
      </c>
      <c r="F1109" t="s">
        <v>1293</v>
      </c>
      <c r="G1109" s="532">
        <v>35</v>
      </c>
      <c r="H1109">
        <v>35015</v>
      </c>
      <c r="I1109" t="s">
        <v>552</v>
      </c>
      <c r="J1109" t="s">
        <v>1385</v>
      </c>
      <c r="K1109" t="s">
        <v>1386</v>
      </c>
      <c r="L1109">
        <v>0</v>
      </c>
      <c r="M1109">
        <v>1.5</v>
      </c>
      <c r="N1109">
        <v>0</v>
      </c>
      <c r="O1109">
        <v>0</v>
      </c>
      <c r="P1109">
        <v>0</v>
      </c>
      <c r="Q1109">
        <v>0</v>
      </c>
      <c r="R1109" t="s">
        <v>531</v>
      </c>
      <c r="S1109" t="s">
        <v>531</v>
      </c>
      <c r="T1109" t="s">
        <v>531</v>
      </c>
      <c r="U1109" t="s">
        <v>531</v>
      </c>
      <c r="W1109" s="429">
        <f t="shared" si="25"/>
        <v>0</v>
      </c>
      <c r="X1109" s="429">
        <f t="shared" si="25"/>
        <v>0</v>
      </c>
      <c r="Y1109" s="429">
        <f t="shared" si="25"/>
        <v>0</v>
      </c>
      <c r="Z1109" s="429">
        <f t="shared" si="25"/>
        <v>0</v>
      </c>
      <c r="AA1109" s="429" t="s">
        <v>1296</v>
      </c>
    </row>
    <row r="1110" spans="1:27" x14ac:dyDescent="0.25">
      <c r="A1110" t="s">
        <v>149</v>
      </c>
      <c r="B1110" t="s">
        <v>1246</v>
      </c>
      <c r="C1110" t="s">
        <v>1324</v>
      </c>
      <c r="D1110" t="s">
        <v>1384</v>
      </c>
      <c r="E1110" t="s">
        <v>1326</v>
      </c>
      <c r="F1110" t="s">
        <v>1293</v>
      </c>
      <c r="G1110" s="532">
        <v>35</v>
      </c>
      <c r="H1110">
        <v>35015</v>
      </c>
      <c r="I1110" t="s">
        <v>552</v>
      </c>
      <c r="J1110" t="s">
        <v>1385</v>
      </c>
      <c r="K1110" t="s">
        <v>1386</v>
      </c>
      <c r="L1110">
        <v>0</v>
      </c>
      <c r="M1110">
        <v>10</v>
      </c>
      <c r="N1110">
        <v>0</v>
      </c>
      <c r="O1110">
        <v>0</v>
      </c>
      <c r="P1110">
        <v>0</v>
      </c>
      <c r="Q1110">
        <v>0</v>
      </c>
      <c r="R1110" t="s">
        <v>531</v>
      </c>
      <c r="S1110" t="s">
        <v>531</v>
      </c>
      <c r="T1110" t="s">
        <v>531</v>
      </c>
      <c r="U1110" t="s">
        <v>531</v>
      </c>
      <c r="W1110" s="429">
        <f t="shared" si="25"/>
        <v>0</v>
      </c>
      <c r="X1110" s="429">
        <f t="shared" si="25"/>
        <v>0</v>
      </c>
      <c r="Y1110" s="429">
        <f t="shared" si="25"/>
        <v>0</v>
      </c>
      <c r="Z1110" s="429">
        <f t="shared" si="25"/>
        <v>0</v>
      </c>
      <c r="AA1110" s="429" t="s">
        <v>1296</v>
      </c>
    </row>
    <row r="1111" spans="1:27" x14ac:dyDescent="0.25">
      <c r="A1111" t="s">
        <v>149</v>
      </c>
      <c r="B1111" t="s">
        <v>1246</v>
      </c>
      <c r="C1111" t="s">
        <v>1324</v>
      </c>
      <c r="D1111" t="s">
        <v>1384</v>
      </c>
      <c r="E1111" t="s">
        <v>1326</v>
      </c>
      <c r="F1111" t="s">
        <v>1293</v>
      </c>
      <c r="G1111" s="532">
        <v>35</v>
      </c>
      <c r="H1111">
        <v>35015</v>
      </c>
      <c r="I1111" t="s">
        <v>552</v>
      </c>
      <c r="J1111" t="s">
        <v>1385</v>
      </c>
      <c r="K1111" t="s">
        <v>1386</v>
      </c>
      <c r="L1111">
        <v>6.66</v>
      </c>
      <c r="M1111">
        <v>3.2</v>
      </c>
      <c r="N1111">
        <v>2.27</v>
      </c>
      <c r="O1111">
        <v>0</v>
      </c>
      <c r="P1111">
        <v>0</v>
      </c>
      <c r="Q1111">
        <v>0</v>
      </c>
      <c r="R1111" t="s">
        <v>531</v>
      </c>
      <c r="S1111" t="s">
        <v>531</v>
      </c>
      <c r="T1111" t="s">
        <v>531</v>
      </c>
      <c r="U1111" t="s">
        <v>531</v>
      </c>
      <c r="W1111" s="429">
        <f t="shared" si="25"/>
        <v>0</v>
      </c>
      <c r="X1111" s="429">
        <f t="shared" si="25"/>
        <v>0</v>
      </c>
      <c r="Y1111" s="429">
        <f t="shared" si="25"/>
        <v>0</v>
      </c>
      <c r="Z1111" s="429">
        <f t="shared" si="25"/>
        <v>0</v>
      </c>
      <c r="AA1111" s="429" t="s">
        <v>1296</v>
      </c>
    </row>
    <row r="1112" spans="1:27" x14ac:dyDescent="0.25">
      <c r="A1112" t="s">
        <v>149</v>
      </c>
      <c r="B1112" t="s">
        <v>1246</v>
      </c>
      <c r="C1112" t="s">
        <v>1324</v>
      </c>
      <c r="D1112" t="s">
        <v>1384</v>
      </c>
      <c r="E1112" t="s">
        <v>1326</v>
      </c>
      <c r="F1112" t="s">
        <v>1293</v>
      </c>
      <c r="G1112" s="532">
        <v>35</v>
      </c>
      <c r="H1112">
        <v>35015</v>
      </c>
      <c r="I1112" t="s">
        <v>552</v>
      </c>
      <c r="J1112" t="s">
        <v>1385</v>
      </c>
      <c r="K1112" t="s">
        <v>1386</v>
      </c>
      <c r="L1112">
        <v>0</v>
      </c>
      <c r="M1112">
        <v>6.34</v>
      </c>
      <c r="N1112">
        <v>0</v>
      </c>
      <c r="O1112">
        <v>0</v>
      </c>
      <c r="P1112">
        <v>0</v>
      </c>
      <c r="Q1112">
        <v>0</v>
      </c>
      <c r="R1112" t="s">
        <v>531</v>
      </c>
      <c r="S1112" t="s">
        <v>531</v>
      </c>
      <c r="T1112" t="s">
        <v>531</v>
      </c>
      <c r="U1112" t="s">
        <v>531</v>
      </c>
      <c r="W1112" s="429">
        <f t="shared" si="25"/>
        <v>0</v>
      </c>
      <c r="X1112" s="429">
        <f t="shared" si="25"/>
        <v>0</v>
      </c>
      <c r="Y1112" s="429">
        <f t="shared" si="25"/>
        <v>0</v>
      </c>
      <c r="Z1112" s="429">
        <f t="shared" si="25"/>
        <v>0</v>
      </c>
      <c r="AA1112" s="429" t="s">
        <v>1296</v>
      </c>
    </row>
    <row r="1113" spans="1:27" x14ac:dyDescent="0.25">
      <c r="A1113" t="s">
        <v>149</v>
      </c>
      <c r="B1113" t="s">
        <v>1246</v>
      </c>
      <c r="C1113" t="s">
        <v>1324</v>
      </c>
      <c r="D1113" t="s">
        <v>1384</v>
      </c>
      <c r="E1113" t="s">
        <v>1326</v>
      </c>
      <c r="F1113" t="s">
        <v>1293</v>
      </c>
      <c r="G1113" s="532">
        <v>35</v>
      </c>
      <c r="H1113">
        <v>35015</v>
      </c>
      <c r="I1113" t="s">
        <v>552</v>
      </c>
      <c r="J1113" t="s">
        <v>1385</v>
      </c>
      <c r="K1113" t="s">
        <v>1386</v>
      </c>
      <c r="L1113">
        <v>6.66</v>
      </c>
      <c r="M1113">
        <v>3.2</v>
      </c>
      <c r="N1113">
        <v>2.27</v>
      </c>
      <c r="O1113">
        <v>0</v>
      </c>
      <c r="P1113">
        <v>0</v>
      </c>
      <c r="Q1113">
        <v>0</v>
      </c>
      <c r="R1113" t="s">
        <v>531</v>
      </c>
      <c r="S1113" t="s">
        <v>531</v>
      </c>
      <c r="T1113" t="s">
        <v>531</v>
      </c>
      <c r="U1113" t="s">
        <v>531</v>
      </c>
      <c r="W1113" s="429">
        <f t="shared" si="25"/>
        <v>0</v>
      </c>
      <c r="X1113" s="429">
        <f t="shared" si="25"/>
        <v>0</v>
      </c>
      <c r="Y1113" s="429">
        <f t="shared" si="25"/>
        <v>0</v>
      </c>
      <c r="Z1113" s="429">
        <f t="shared" si="25"/>
        <v>0</v>
      </c>
      <c r="AA1113" s="429" t="s">
        <v>1296</v>
      </c>
    </row>
    <row r="1114" spans="1:27" x14ac:dyDescent="0.25">
      <c r="A1114" t="s">
        <v>149</v>
      </c>
      <c r="B1114" t="s">
        <v>1246</v>
      </c>
      <c r="C1114" t="s">
        <v>1324</v>
      </c>
      <c r="D1114" t="s">
        <v>1384</v>
      </c>
      <c r="E1114" t="s">
        <v>1326</v>
      </c>
      <c r="F1114" t="s">
        <v>1293</v>
      </c>
      <c r="G1114" s="532">
        <v>35</v>
      </c>
      <c r="H1114">
        <v>35015</v>
      </c>
      <c r="I1114" t="s">
        <v>552</v>
      </c>
      <c r="J1114" t="s">
        <v>1385</v>
      </c>
      <c r="K1114" t="s">
        <v>1386</v>
      </c>
      <c r="L1114">
        <v>8.33</v>
      </c>
      <c r="M1114">
        <v>3.75</v>
      </c>
      <c r="N1114">
        <v>2.59</v>
      </c>
      <c r="O1114">
        <v>0</v>
      </c>
      <c r="P1114">
        <v>0</v>
      </c>
      <c r="Q1114">
        <v>0</v>
      </c>
      <c r="R1114" t="s">
        <v>531</v>
      </c>
      <c r="S1114" t="s">
        <v>531</v>
      </c>
      <c r="T1114" t="s">
        <v>531</v>
      </c>
      <c r="U1114" t="s">
        <v>531</v>
      </c>
      <c r="W1114" s="429">
        <f t="shared" si="25"/>
        <v>0</v>
      </c>
      <c r="X1114" s="429">
        <f t="shared" si="25"/>
        <v>0</v>
      </c>
      <c r="Y1114" s="429">
        <f t="shared" si="25"/>
        <v>0</v>
      </c>
      <c r="Z1114" s="429">
        <f t="shared" si="25"/>
        <v>0</v>
      </c>
      <c r="AA1114" s="429" t="s">
        <v>1296</v>
      </c>
    </row>
    <row r="1115" spans="1:27" x14ac:dyDescent="0.25">
      <c r="A1115" t="s">
        <v>149</v>
      </c>
      <c r="B1115" t="s">
        <v>1246</v>
      </c>
      <c r="C1115" t="s">
        <v>1324</v>
      </c>
      <c r="D1115" t="s">
        <v>1384</v>
      </c>
      <c r="E1115" t="s">
        <v>1326</v>
      </c>
      <c r="F1115" t="s">
        <v>1293</v>
      </c>
      <c r="G1115" s="532">
        <v>35</v>
      </c>
      <c r="H1115">
        <v>35015</v>
      </c>
      <c r="I1115" t="s">
        <v>552</v>
      </c>
      <c r="J1115" t="s">
        <v>1385</v>
      </c>
      <c r="K1115" t="s">
        <v>1386</v>
      </c>
      <c r="L1115">
        <v>8.3000000000000007</v>
      </c>
      <c r="M1115">
        <v>4.2</v>
      </c>
      <c r="N1115">
        <v>0.61</v>
      </c>
      <c r="O1115">
        <v>0</v>
      </c>
      <c r="P1115">
        <v>0</v>
      </c>
      <c r="Q1115">
        <v>0</v>
      </c>
      <c r="R1115" t="s">
        <v>531</v>
      </c>
      <c r="S1115" t="s">
        <v>531</v>
      </c>
      <c r="T1115" t="s">
        <v>531</v>
      </c>
      <c r="U1115" t="s">
        <v>531</v>
      </c>
      <c r="W1115" s="429">
        <f t="shared" si="25"/>
        <v>0</v>
      </c>
      <c r="X1115" s="429">
        <f t="shared" si="25"/>
        <v>0</v>
      </c>
      <c r="Y1115" s="429">
        <f t="shared" si="25"/>
        <v>0</v>
      </c>
      <c r="Z1115" s="429">
        <f t="shared" si="25"/>
        <v>0</v>
      </c>
      <c r="AA1115" s="429" t="s">
        <v>1296</v>
      </c>
    </row>
    <row r="1116" spans="1:27" x14ac:dyDescent="0.25">
      <c r="A1116" t="s">
        <v>149</v>
      </c>
      <c r="B1116" t="s">
        <v>1246</v>
      </c>
      <c r="C1116" t="s">
        <v>1324</v>
      </c>
      <c r="D1116" t="s">
        <v>1384</v>
      </c>
      <c r="E1116" t="s">
        <v>1326</v>
      </c>
      <c r="F1116" t="s">
        <v>1293</v>
      </c>
      <c r="G1116" s="532">
        <v>35</v>
      </c>
      <c r="H1116">
        <v>35015</v>
      </c>
      <c r="I1116" t="s">
        <v>552</v>
      </c>
      <c r="J1116" t="s">
        <v>1385</v>
      </c>
      <c r="K1116" t="s">
        <v>1386</v>
      </c>
      <c r="L1116">
        <v>0</v>
      </c>
      <c r="M1116">
        <v>23.6</v>
      </c>
      <c r="N1116">
        <v>0</v>
      </c>
      <c r="O1116">
        <v>0</v>
      </c>
      <c r="P1116">
        <v>0</v>
      </c>
      <c r="Q1116">
        <v>0</v>
      </c>
      <c r="R1116" t="s">
        <v>531</v>
      </c>
      <c r="S1116" t="s">
        <v>531</v>
      </c>
      <c r="T1116" t="s">
        <v>531</v>
      </c>
      <c r="U1116" t="s">
        <v>531</v>
      </c>
      <c r="W1116" s="429">
        <f t="shared" si="25"/>
        <v>0</v>
      </c>
      <c r="X1116" s="429">
        <f t="shared" si="25"/>
        <v>0</v>
      </c>
      <c r="Y1116" s="429">
        <f t="shared" si="25"/>
        <v>0</v>
      </c>
      <c r="Z1116" s="429">
        <f t="shared" si="25"/>
        <v>0</v>
      </c>
      <c r="AA1116" s="429" t="s">
        <v>1296</v>
      </c>
    </row>
    <row r="1117" spans="1:27" x14ac:dyDescent="0.25">
      <c r="A1117" t="s">
        <v>149</v>
      </c>
      <c r="B1117" t="s">
        <v>1246</v>
      </c>
      <c r="C1117" t="s">
        <v>1324</v>
      </c>
      <c r="D1117" t="s">
        <v>1384</v>
      </c>
      <c r="E1117" t="s">
        <v>1326</v>
      </c>
      <c r="F1117" t="s">
        <v>1293</v>
      </c>
      <c r="G1117" s="532">
        <v>35</v>
      </c>
      <c r="H1117">
        <v>35015</v>
      </c>
      <c r="I1117" t="s">
        <v>552</v>
      </c>
      <c r="J1117" t="s">
        <v>1385</v>
      </c>
      <c r="K1117" t="s">
        <v>1386</v>
      </c>
      <c r="L1117">
        <v>6.66</v>
      </c>
      <c r="M1117">
        <v>3.2</v>
      </c>
      <c r="N1117">
        <v>2.27</v>
      </c>
      <c r="O1117">
        <v>0</v>
      </c>
      <c r="P1117">
        <v>0</v>
      </c>
      <c r="Q1117">
        <v>0</v>
      </c>
      <c r="R1117" t="s">
        <v>531</v>
      </c>
      <c r="S1117" t="s">
        <v>531</v>
      </c>
      <c r="T1117" t="s">
        <v>531</v>
      </c>
      <c r="U1117" t="s">
        <v>531</v>
      </c>
      <c r="W1117" s="429">
        <f t="shared" si="25"/>
        <v>0</v>
      </c>
      <c r="X1117" s="429">
        <f t="shared" si="25"/>
        <v>0</v>
      </c>
      <c r="Y1117" s="429">
        <f t="shared" si="25"/>
        <v>0</v>
      </c>
      <c r="Z1117" s="429">
        <f t="shared" si="25"/>
        <v>0</v>
      </c>
      <c r="AA1117" s="429" t="s">
        <v>1296</v>
      </c>
    </row>
    <row r="1118" spans="1:27" x14ac:dyDescent="0.25">
      <c r="A1118" t="s">
        <v>149</v>
      </c>
      <c r="B1118" t="s">
        <v>1246</v>
      </c>
      <c r="C1118" t="s">
        <v>1324</v>
      </c>
      <c r="D1118" t="s">
        <v>1384</v>
      </c>
      <c r="E1118" t="s">
        <v>1326</v>
      </c>
      <c r="F1118" t="s">
        <v>1293</v>
      </c>
      <c r="G1118" s="532">
        <v>35</v>
      </c>
      <c r="H1118">
        <v>35015</v>
      </c>
      <c r="I1118" t="s">
        <v>552</v>
      </c>
      <c r="J1118" t="s">
        <v>1385</v>
      </c>
      <c r="K1118" t="s">
        <v>1386</v>
      </c>
      <c r="L1118">
        <v>6.66</v>
      </c>
      <c r="M1118">
        <v>3.2</v>
      </c>
      <c r="N1118">
        <v>2.27</v>
      </c>
      <c r="O1118">
        <v>0</v>
      </c>
      <c r="P1118">
        <v>0</v>
      </c>
      <c r="Q1118">
        <v>0</v>
      </c>
      <c r="R1118" t="s">
        <v>531</v>
      </c>
      <c r="S1118" t="s">
        <v>531</v>
      </c>
      <c r="T1118" t="s">
        <v>531</v>
      </c>
      <c r="U1118" t="s">
        <v>531</v>
      </c>
      <c r="W1118" s="429">
        <f t="shared" si="25"/>
        <v>0</v>
      </c>
      <c r="X1118" s="429">
        <f t="shared" si="25"/>
        <v>0</v>
      </c>
      <c r="Y1118" s="429">
        <f t="shared" si="25"/>
        <v>0</v>
      </c>
      <c r="Z1118" s="429">
        <f t="shared" si="25"/>
        <v>0</v>
      </c>
      <c r="AA1118" s="429" t="s">
        <v>1296</v>
      </c>
    </row>
    <row r="1119" spans="1:27" x14ac:dyDescent="0.25">
      <c r="A1119" t="s">
        <v>149</v>
      </c>
      <c r="B1119" t="s">
        <v>1246</v>
      </c>
      <c r="C1119" t="s">
        <v>1324</v>
      </c>
      <c r="D1119" t="s">
        <v>1384</v>
      </c>
      <c r="E1119" t="s">
        <v>1326</v>
      </c>
      <c r="F1119" t="s">
        <v>1293</v>
      </c>
      <c r="G1119" s="532">
        <v>35</v>
      </c>
      <c r="H1119">
        <v>35015</v>
      </c>
      <c r="I1119" t="s">
        <v>552</v>
      </c>
      <c r="J1119" t="s">
        <v>1385</v>
      </c>
      <c r="K1119" t="s">
        <v>1386</v>
      </c>
      <c r="L1119">
        <v>6.66</v>
      </c>
      <c r="M1119">
        <v>3.2</v>
      </c>
      <c r="N1119">
        <v>2.27</v>
      </c>
      <c r="O1119">
        <v>0</v>
      </c>
      <c r="P1119">
        <v>0</v>
      </c>
      <c r="Q1119">
        <v>0</v>
      </c>
      <c r="R1119" t="s">
        <v>531</v>
      </c>
      <c r="S1119" t="s">
        <v>531</v>
      </c>
      <c r="T1119" t="s">
        <v>531</v>
      </c>
      <c r="U1119" t="s">
        <v>531</v>
      </c>
      <c r="W1119" s="429">
        <f t="shared" si="25"/>
        <v>0</v>
      </c>
      <c r="X1119" s="429">
        <f t="shared" si="25"/>
        <v>0</v>
      </c>
      <c r="Y1119" s="429">
        <f t="shared" si="25"/>
        <v>0</v>
      </c>
      <c r="Z1119" s="429">
        <f t="shared" si="25"/>
        <v>0</v>
      </c>
      <c r="AA1119" s="429" t="s">
        <v>1296</v>
      </c>
    </row>
    <row r="1120" spans="1:27" x14ac:dyDescent="0.25">
      <c r="A1120" t="s">
        <v>149</v>
      </c>
      <c r="B1120" t="s">
        <v>1246</v>
      </c>
      <c r="C1120" t="s">
        <v>1324</v>
      </c>
      <c r="D1120" t="s">
        <v>1384</v>
      </c>
      <c r="E1120" t="s">
        <v>1326</v>
      </c>
      <c r="F1120" t="s">
        <v>1293</v>
      </c>
      <c r="G1120" s="532">
        <v>35</v>
      </c>
      <c r="H1120">
        <v>35015</v>
      </c>
      <c r="I1120" t="s">
        <v>552</v>
      </c>
      <c r="J1120" t="s">
        <v>1385</v>
      </c>
      <c r="K1120" t="s">
        <v>1386</v>
      </c>
      <c r="L1120">
        <v>6.66</v>
      </c>
      <c r="M1120">
        <v>3.2</v>
      </c>
      <c r="N1120">
        <v>2.27</v>
      </c>
      <c r="O1120">
        <v>0</v>
      </c>
      <c r="P1120">
        <v>0</v>
      </c>
      <c r="Q1120">
        <v>0</v>
      </c>
      <c r="R1120" t="s">
        <v>531</v>
      </c>
      <c r="S1120" t="s">
        <v>531</v>
      </c>
      <c r="T1120" t="s">
        <v>531</v>
      </c>
      <c r="U1120" t="s">
        <v>531</v>
      </c>
      <c r="W1120" s="429">
        <f t="shared" si="25"/>
        <v>0</v>
      </c>
      <c r="X1120" s="429">
        <f t="shared" si="25"/>
        <v>0</v>
      </c>
      <c r="Y1120" s="429">
        <f t="shared" si="25"/>
        <v>0</v>
      </c>
      <c r="Z1120" s="429">
        <f t="shared" ref="Z1120:Z1183" si="26">IFERROR(U1120*1,0)</f>
        <v>0</v>
      </c>
      <c r="AA1120" s="429" t="s">
        <v>1296</v>
      </c>
    </row>
    <row r="1121" spans="1:27" x14ac:dyDescent="0.25">
      <c r="A1121" t="s">
        <v>149</v>
      </c>
      <c r="B1121" t="s">
        <v>1246</v>
      </c>
      <c r="C1121" t="s">
        <v>1324</v>
      </c>
      <c r="D1121" t="s">
        <v>1384</v>
      </c>
      <c r="E1121" t="s">
        <v>1326</v>
      </c>
      <c r="F1121" t="s">
        <v>1293</v>
      </c>
      <c r="G1121" s="532">
        <v>35</v>
      </c>
      <c r="H1121">
        <v>35025</v>
      </c>
      <c r="I1121" t="s">
        <v>563</v>
      </c>
      <c r="J1121" t="s">
        <v>1385</v>
      </c>
      <c r="K1121" t="s">
        <v>1386</v>
      </c>
      <c r="L1121">
        <v>0</v>
      </c>
      <c r="M1121">
        <v>3.3</v>
      </c>
      <c r="N1121">
        <v>0</v>
      </c>
      <c r="O1121">
        <v>0</v>
      </c>
      <c r="P1121">
        <v>0</v>
      </c>
      <c r="Q1121">
        <v>0</v>
      </c>
      <c r="R1121" t="s">
        <v>531</v>
      </c>
      <c r="S1121" t="s">
        <v>531</v>
      </c>
      <c r="T1121" t="s">
        <v>531</v>
      </c>
      <c r="U1121" t="s">
        <v>531</v>
      </c>
      <c r="W1121" s="429">
        <f t="shared" ref="W1121:Z1184" si="27">IFERROR(R1121*1,0)</f>
        <v>0</v>
      </c>
      <c r="X1121" s="429">
        <f t="shared" si="27"/>
        <v>0</v>
      </c>
      <c r="Y1121" s="429">
        <f t="shared" si="27"/>
        <v>0</v>
      </c>
      <c r="Z1121" s="429">
        <f t="shared" si="26"/>
        <v>0</v>
      </c>
      <c r="AA1121" s="429" t="s">
        <v>1296</v>
      </c>
    </row>
    <row r="1122" spans="1:27" x14ac:dyDescent="0.25">
      <c r="A1122" t="s">
        <v>149</v>
      </c>
      <c r="B1122" t="s">
        <v>1246</v>
      </c>
      <c r="C1122" t="s">
        <v>1324</v>
      </c>
      <c r="D1122" t="s">
        <v>1384</v>
      </c>
      <c r="E1122" t="s">
        <v>1326</v>
      </c>
      <c r="F1122" t="s">
        <v>1293</v>
      </c>
      <c r="G1122" s="532">
        <v>35</v>
      </c>
      <c r="H1122">
        <v>35025</v>
      </c>
      <c r="I1122" t="s">
        <v>563</v>
      </c>
      <c r="J1122" t="s">
        <v>1385</v>
      </c>
      <c r="K1122" t="s">
        <v>1386</v>
      </c>
      <c r="L1122">
        <v>0</v>
      </c>
      <c r="M1122">
        <v>3.3</v>
      </c>
      <c r="N1122">
        <v>0</v>
      </c>
      <c r="O1122">
        <v>0</v>
      </c>
      <c r="P1122">
        <v>0</v>
      </c>
      <c r="Q1122">
        <v>0</v>
      </c>
      <c r="R1122" t="s">
        <v>531</v>
      </c>
      <c r="S1122" t="s">
        <v>531</v>
      </c>
      <c r="T1122" t="s">
        <v>531</v>
      </c>
      <c r="U1122" t="s">
        <v>531</v>
      </c>
      <c r="W1122" s="429">
        <f t="shared" si="27"/>
        <v>0</v>
      </c>
      <c r="X1122" s="429">
        <f t="shared" si="27"/>
        <v>0</v>
      </c>
      <c r="Y1122" s="429">
        <f t="shared" si="27"/>
        <v>0</v>
      </c>
      <c r="Z1122" s="429">
        <f t="shared" si="26"/>
        <v>0</v>
      </c>
      <c r="AA1122" s="429" t="s">
        <v>1296</v>
      </c>
    </row>
    <row r="1123" spans="1:27" x14ac:dyDescent="0.25">
      <c r="A1123" t="s">
        <v>149</v>
      </c>
      <c r="B1123" t="s">
        <v>1246</v>
      </c>
      <c r="C1123" t="s">
        <v>1324</v>
      </c>
      <c r="D1123" t="s">
        <v>1384</v>
      </c>
      <c r="E1123" t="s">
        <v>1326</v>
      </c>
      <c r="F1123" t="s">
        <v>1293</v>
      </c>
      <c r="G1123" s="532">
        <v>35</v>
      </c>
      <c r="H1123">
        <v>35025</v>
      </c>
      <c r="I1123" t="s">
        <v>563</v>
      </c>
      <c r="J1123" t="s">
        <v>1385</v>
      </c>
      <c r="K1123" t="s">
        <v>1386</v>
      </c>
      <c r="L1123">
        <v>0</v>
      </c>
      <c r="M1123">
        <v>1.1000000000000001</v>
      </c>
      <c r="N1123">
        <v>0</v>
      </c>
      <c r="O1123">
        <v>0</v>
      </c>
      <c r="P1123">
        <v>0</v>
      </c>
      <c r="Q1123">
        <v>0</v>
      </c>
      <c r="R1123" t="s">
        <v>531</v>
      </c>
      <c r="S1123" t="s">
        <v>531</v>
      </c>
      <c r="T1123" t="s">
        <v>531</v>
      </c>
      <c r="U1123" t="s">
        <v>531</v>
      </c>
      <c r="W1123" s="429">
        <f t="shared" si="27"/>
        <v>0</v>
      </c>
      <c r="X1123" s="429">
        <f t="shared" si="27"/>
        <v>0</v>
      </c>
      <c r="Y1123" s="429">
        <f t="shared" si="27"/>
        <v>0</v>
      </c>
      <c r="Z1123" s="429">
        <f t="shared" si="26"/>
        <v>0</v>
      </c>
      <c r="AA1123" s="429" t="s">
        <v>1296</v>
      </c>
    </row>
    <row r="1124" spans="1:27" x14ac:dyDescent="0.25">
      <c r="A1124" t="s">
        <v>149</v>
      </c>
      <c r="B1124" t="s">
        <v>1246</v>
      </c>
      <c r="C1124" t="s">
        <v>1324</v>
      </c>
      <c r="D1124" t="s">
        <v>1384</v>
      </c>
      <c r="E1124" t="s">
        <v>1326</v>
      </c>
      <c r="F1124" t="s">
        <v>1293</v>
      </c>
      <c r="G1124" s="532">
        <v>35</v>
      </c>
      <c r="H1124">
        <v>35015</v>
      </c>
      <c r="I1124" t="s">
        <v>552</v>
      </c>
      <c r="J1124" t="s">
        <v>1385</v>
      </c>
      <c r="K1124" t="s">
        <v>1386</v>
      </c>
      <c r="L1124">
        <v>7.4</v>
      </c>
      <c r="M1124">
        <v>4.4000000000000004</v>
      </c>
      <c r="N1124">
        <v>4.4000000000000004</v>
      </c>
      <c r="O1124">
        <v>0</v>
      </c>
      <c r="P1124">
        <v>0</v>
      </c>
      <c r="Q1124">
        <v>0</v>
      </c>
      <c r="R1124" t="s">
        <v>531</v>
      </c>
      <c r="S1124" t="s">
        <v>531</v>
      </c>
      <c r="T1124" t="s">
        <v>531</v>
      </c>
      <c r="U1124" t="s">
        <v>531</v>
      </c>
      <c r="W1124" s="429">
        <f t="shared" si="27"/>
        <v>0</v>
      </c>
      <c r="X1124" s="429">
        <f t="shared" si="27"/>
        <v>0</v>
      </c>
      <c r="Y1124" s="429">
        <f t="shared" si="27"/>
        <v>0</v>
      </c>
      <c r="Z1124" s="429">
        <f t="shared" si="26"/>
        <v>0</v>
      </c>
      <c r="AA1124" s="429" t="s">
        <v>1296</v>
      </c>
    </row>
    <row r="1125" spans="1:27" x14ac:dyDescent="0.25">
      <c r="A1125" t="s">
        <v>149</v>
      </c>
      <c r="B1125" t="s">
        <v>1246</v>
      </c>
      <c r="C1125" t="s">
        <v>1324</v>
      </c>
      <c r="D1125" t="s">
        <v>1384</v>
      </c>
      <c r="E1125" t="s">
        <v>1326</v>
      </c>
      <c r="F1125" t="s">
        <v>1293</v>
      </c>
      <c r="G1125" s="532">
        <v>35</v>
      </c>
      <c r="H1125">
        <v>35015</v>
      </c>
      <c r="I1125" t="s">
        <v>552</v>
      </c>
      <c r="J1125" t="s">
        <v>1385</v>
      </c>
      <c r="K1125" t="s">
        <v>1386</v>
      </c>
      <c r="L1125">
        <v>7.4</v>
      </c>
      <c r="M1125">
        <v>4.4000000000000004</v>
      </c>
      <c r="N1125">
        <v>4.4000000000000004</v>
      </c>
      <c r="O1125">
        <v>0</v>
      </c>
      <c r="P1125">
        <v>0</v>
      </c>
      <c r="Q1125">
        <v>0</v>
      </c>
      <c r="R1125" t="s">
        <v>531</v>
      </c>
      <c r="S1125" t="s">
        <v>531</v>
      </c>
      <c r="T1125" t="s">
        <v>531</v>
      </c>
      <c r="U1125" t="s">
        <v>531</v>
      </c>
      <c r="W1125" s="429">
        <f t="shared" si="27"/>
        <v>0</v>
      </c>
      <c r="X1125" s="429">
        <f t="shared" si="27"/>
        <v>0</v>
      </c>
      <c r="Y1125" s="429">
        <f t="shared" si="27"/>
        <v>0</v>
      </c>
      <c r="Z1125" s="429">
        <f t="shared" si="26"/>
        <v>0</v>
      </c>
      <c r="AA1125" s="429" t="s">
        <v>1296</v>
      </c>
    </row>
    <row r="1126" spans="1:27" x14ac:dyDescent="0.25">
      <c r="A1126" t="s">
        <v>149</v>
      </c>
      <c r="B1126" t="s">
        <v>1246</v>
      </c>
      <c r="C1126" t="s">
        <v>1324</v>
      </c>
      <c r="D1126" t="s">
        <v>1384</v>
      </c>
      <c r="E1126" t="s">
        <v>1326</v>
      </c>
      <c r="F1126" t="s">
        <v>1293</v>
      </c>
      <c r="G1126" s="532">
        <v>35</v>
      </c>
      <c r="H1126">
        <v>35015</v>
      </c>
      <c r="I1126" t="s">
        <v>552</v>
      </c>
      <c r="J1126" t="s">
        <v>1385</v>
      </c>
      <c r="K1126" t="s">
        <v>1386</v>
      </c>
      <c r="L1126">
        <v>7.4</v>
      </c>
      <c r="M1126">
        <v>4.4000000000000004</v>
      </c>
      <c r="N1126">
        <v>4.4000000000000004</v>
      </c>
      <c r="O1126">
        <v>0</v>
      </c>
      <c r="P1126">
        <v>0</v>
      </c>
      <c r="Q1126">
        <v>0</v>
      </c>
      <c r="R1126" t="s">
        <v>531</v>
      </c>
      <c r="S1126" t="s">
        <v>531</v>
      </c>
      <c r="T1126" t="s">
        <v>531</v>
      </c>
      <c r="U1126" t="s">
        <v>531</v>
      </c>
      <c r="W1126" s="429">
        <f t="shared" si="27"/>
        <v>0</v>
      </c>
      <c r="X1126" s="429">
        <f t="shared" si="27"/>
        <v>0</v>
      </c>
      <c r="Y1126" s="429">
        <f t="shared" si="27"/>
        <v>0</v>
      </c>
      <c r="Z1126" s="429">
        <f t="shared" si="26"/>
        <v>0</v>
      </c>
      <c r="AA1126" s="429" t="s">
        <v>1296</v>
      </c>
    </row>
    <row r="1127" spans="1:27" x14ac:dyDescent="0.25">
      <c r="A1127" t="s">
        <v>149</v>
      </c>
      <c r="B1127" t="s">
        <v>1246</v>
      </c>
      <c r="C1127" t="s">
        <v>1324</v>
      </c>
      <c r="D1127" t="s">
        <v>1384</v>
      </c>
      <c r="E1127" t="s">
        <v>1326</v>
      </c>
      <c r="F1127" t="s">
        <v>1293</v>
      </c>
      <c r="G1127" s="532">
        <v>35</v>
      </c>
      <c r="H1127">
        <v>35015</v>
      </c>
      <c r="I1127" t="s">
        <v>552</v>
      </c>
      <c r="J1127" t="s">
        <v>1385</v>
      </c>
      <c r="K1127" t="s">
        <v>1386</v>
      </c>
      <c r="L1127">
        <v>6.7</v>
      </c>
      <c r="M1127">
        <v>4</v>
      </c>
      <c r="N1127">
        <v>3.7</v>
      </c>
      <c r="O1127">
        <v>0</v>
      </c>
      <c r="P1127">
        <v>0</v>
      </c>
      <c r="Q1127">
        <v>0</v>
      </c>
      <c r="R1127" t="s">
        <v>531</v>
      </c>
      <c r="S1127" t="s">
        <v>531</v>
      </c>
      <c r="T1127" t="s">
        <v>531</v>
      </c>
      <c r="U1127" t="s">
        <v>531</v>
      </c>
      <c r="W1127" s="429">
        <f t="shared" si="27"/>
        <v>0</v>
      </c>
      <c r="X1127" s="429">
        <f t="shared" si="27"/>
        <v>0</v>
      </c>
      <c r="Y1127" s="429">
        <f t="shared" si="27"/>
        <v>0</v>
      </c>
      <c r="Z1127" s="429">
        <f t="shared" si="26"/>
        <v>0</v>
      </c>
      <c r="AA1127" s="429" t="s">
        <v>1296</v>
      </c>
    </row>
    <row r="1128" spans="1:27" x14ac:dyDescent="0.25">
      <c r="A1128" t="s">
        <v>149</v>
      </c>
      <c r="B1128" t="s">
        <v>1246</v>
      </c>
      <c r="C1128" t="s">
        <v>1324</v>
      </c>
      <c r="D1128" t="s">
        <v>1384</v>
      </c>
      <c r="E1128" t="s">
        <v>1326</v>
      </c>
      <c r="F1128" t="s">
        <v>1293</v>
      </c>
      <c r="G1128" s="532">
        <v>35</v>
      </c>
      <c r="H1128">
        <v>35015</v>
      </c>
      <c r="I1128" t="s">
        <v>552</v>
      </c>
      <c r="J1128" t="s">
        <v>1385</v>
      </c>
      <c r="K1128" t="s">
        <v>1386</v>
      </c>
      <c r="L1128">
        <v>0</v>
      </c>
      <c r="M1128">
        <v>1.7</v>
      </c>
      <c r="N1128">
        <v>0</v>
      </c>
      <c r="O1128">
        <v>0</v>
      </c>
      <c r="P1128">
        <v>0</v>
      </c>
      <c r="Q1128">
        <v>0</v>
      </c>
      <c r="R1128" t="s">
        <v>531</v>
      </c>
      <c r="S1128" t="s">
        <v>531</v>
      </c>
      <c r="T1128" t="s">
        <v>531</v>
      </c>
      <c r="U1128" t="s">
        <v>531</v>
      </c>
      <c r="W1128" s="429">
        <f t="shared" si="27"/>
        <v>0</v>
      </c>
      <c r="X1128" s="429">
        <f t="shared" si="27"/>
        <v>0</v>
      </c>
      <c r="Y1128" s="429">
        <f t="shared" si="27"/>
        <v>0</v>
      </c>
      <c r="Z1128" s="429">
        <f t="shared" si="26"/>
        <v>0</v>
      </c>
      <c r="AA1128" s="429" t="s">
        <v>1296</v>
      </c>
    </row>
    <row r="1129" spans="1:27" x14ac:dyDescent="0.25">
      <c r="A1129" t="s">
        <v>149</v>
      </c>
      <c r="B1129" t="s">
        <v>1246</v>
      </c>
      <c r="C1129" t="s">
        <v>1324</v>
      </c>
      <c r="D1129" t="s">
        <v>1384</v>
      </c>
      <c r="E1129" t="s">
        <v>1326</v>
      </c>
      <c r="F1129" t="s">
        <v>1293</v>
      </c>
      <c r="G1129" s="532">
        <v>35</v>
      </c>
      <c r="H1129">
        <v>35015</v>
      </c>
      <c r="I1129" t="s">
        <v>552</v>
      </c>
      <c r="J1129" t="s">
        <v>1385</v>
      </c>
      <c r="K1129" t="s">
        <v>1386</v>
      </c>
      <c r="L1129">
        <v>13.86</v>
      </c>
      <c r="M1129">
        <v>19.43</v>
      </c>
      <c r="N1129">
        <v>27.66</v>
      </c>
      <c r="O1129">
        <v>0</v>
      </c>
      <c r="P1129">
        <v>0</v>
      </c>
      <c r="Q1129">
        <v>0</v>
      </c>
      <c r="R1129" t="s">
        <v>531</v>
      </c>
      <c r="S1129" t="s">
        <v>531</v>
      </c>
      <c r="T1129" t="s">
        <v>531</v>
      </c>
      <c r="U1129" t="s">
        <v>531</v>
      </c>
      <c r="W1129" s="429">
        <f t="shared" si="27"/>
        <v>0</v>
      </c>
      <c r="X1129" s="429">
        <f t="shared" si="27"/>
        <v>0</v>
      </c>
      <c r="Y1129" s="429">
        <f t="shared" si="27"/>
        <v>0</v>
      </c>
      <c r="Z1129" s="429">
        <f t="shared" si="26"/>
        <v>0</v>
      </c>
      <c r="AA1129" s="429" t="s">
        <v>1296</v>
      </c>
    </row>
    <row r="1130" spans="1:27" x14ac:dyDescent="0.25">
      <c r="A1130" t="s">
        <v>149</v>
      </c>
      <c r="B1130" t="s">
        <v>1246</v>
      </c>
      <c r="C1130" t="s">
        <v>1324</v>
      </c>
      <c r="D1130" t="s">
        <v>1384</v>
      </c>
      <c r="E1130" t="s">
        <v>1326</v>
      </c>
      <c r="F1130" t="s">
        <v>1293</v>
      </c>
      <c r="G1130" s="532">
        <v>35</v>
      </c>
      <c r="H1130">
        <v>35015</v>
      </c>
      <c r="I1130" t="s">
        <v>552</v>
      </c>
      <c r="J1130" t="s">
        <v>1385</v>
      </c>
      <c r="K1130" t="s">
        <v>1386</v>
      </c>
      <c r="L1130">
        <v>0</v>
      </c>
      <c r="M1130">
        <v>9</v>
      </c>
      <c r="N1130">
        <v>0</v>
      </c>
      <c r="O1130">
        <v>0</v>
      </c>
      <c r="P1130">
        <v>0</v>
      </c>
      <c r="Q1130">
        <v>0</v>
      </c>
      <c r="R1130" t="s">
        <v>531</v>
      </c>
      <c r="S1130" t="s">
        <v>531</v>
      </c>
      <c r="T1130" t="s">
        <v>531</v>
      </c>
      <c r="U1130" t="s">
        <v>531</v>
      </c>
      <c r="W1130" s="429">
        <f t="shared" si="27"/>
        <v>0</v>
      </c>
      <c r="X1130" s="429">
        <f t="shared" si="27"/>
        <v>0</v>
      </c>
      <c r="Y1130" s="429">
        <f t="shared" si="27"/>
        <v>0</v>
      </c>
      <c r="Z1130" s="429">
        <f t="shared" si="26"/>
        <v>0</v>
      </c>
      <c r="AA1130" s="429" t="s">
        <v>1296</v>
      </c>
    </row>
    <row r="1131" spans="1:27" x14ac:dyDescent="0.25">
      <c r="A1131" t="s">
        <v>149</v>
      </c>
      <c r="B1131" t="s">
        <v>1246</v>
      </c>
      <c r="C1131" t="s">
        <v>1324</v>
      </c>
      <c r="D1131" t="s">
        <v>1384</v>
      </c>
      <c r="E1131" t="s">
        <v>1326</v>
      </c>
      <c r="F1131" t="s">
        <v>1293</v>
      </c>
      <c r="G1131" s="532">
        <v>35</v>
      </c>
      <c r="H1131">
        <v>35015</v>
      </c>
      <c r="I1131" t="s">
        <v>552</v>
      </c>
      <c r="J1131" t="s">
        <v>1385</v>
      </c>
      <c r="K1131" t="s">
        <v>1386</v>
      </c>
      <c r="L1131">
        <v>0</v>
      </c>
      <c r="M1131">
        <v>0</v>
      </c>
      <c r="N1131">
        <v>1.8</v>
      </c>
      <c r="O1131">
        <v>0</v>
      </c>
      <c r="P1131">
        <v>0</v>
      </c>
      <c r="Q1131">
        <v>0</v>
      </c>
      <c r="R1131" t="s">
        <v>531</v>
      </c>
      <c r="S1131" t="s">
        <v>531</v>
      </c>
      <c r="T1131" t="s">
        <v>531</v>
      </c>
      <c r="U1131" t="s">
        <v>531</v>
      </c>
      <c r="W1131" s="429">
        <f t="shared" si="27"/>
        <v>0</v>
      </c>
      <c r="X1131" s="429">
        <f t="shared" si="27"/>
        <v>0</v>
      </c>
      <c r="Y1131" s="429">
        <f t="shared" si="27"/>
        <v>0</v>
      </c>
      <c r="Z1131" s="429">
        <f t="shared" si="26"/>
        <v>0</v>
      </c>
      <c r="AA1131" s="429" t="s">
        <v>1296</v>
      </c>
    </row>
    <row r="1132" spans="1:27" x14ac:dyDescent="0.25">
      <c r="A1132" t="s">
        <v>149</v>
      </c>
      <c r="B1132" t="s">
        <v>1246</v>
      </c>
      <c r="C1132" t="s">
        <v>1324</v>
      </c>
      <c r="D1132" t="s">
        <v>1384</v>
      </c>
      <c r="E1132" t="s">
        <v>1326</v>
      </c>
      <c r="F1132" t="s">
        <v>1293</v>
      </c>
      <c r="G1132" s="532">
        <v>35</v>
      </c>
      <c r="H1132">
        <v>35015</v>
      </c>
      <c r="I1132" t="s">
        <v>552</v>
      </c>
      <c r="J1132" t="s">
        <v>1385</v>
      </c>
      <c r="K1132" t="s">
        <v>1386</v>
      </c>
      <c r="L1132">
        <v>0</v>
      </c>
      <c r="M1132">
        <v>9</v>
      </c>
      <c r="N1132">
        <v>0</v>
      </c>
      <c r="O1132">
        <v>0</v>
      </c>
      <c r="P1132">
        <v>0</v>
      </c>
      <c r="Q1132">
        <v>0</v>
      </c>
      <c r="R1132" t="s">
        <v>531</v>
      </c>
      <c r="S1132" t="s">
        <v>531</v>
      </c>
      <c r="T1132" t="s">
        <v>531</v>
      </c>
      <c r="U1132" t="s">
        <v>531</v>
      </c>
      <c r="W1132" s="429">
        <f t="shared" si="27"/>
        <v>0</v>
      </c>
      <c r="X1132" s="429">
        <f t="shared" si="27"/>
        <v>0</v>
      </c>
      <c r="Y1132" s="429">
        <f t="shared" si="27"/>
        <v>0</v>
      </c>
      <c r="Z1132" s="429">
        <f t="shared" si="26"/>
        <v>0</v>
      </c>
      <c r="AA1132" s="429" t="s">
        <v>1296</v>
      </c>
    </row>
    <row r="1133" spans="1:27" x14ac:dyDescent="0.25">
      <c r="A1133" t="s">
        <v>149</v>
      </c>
      <c r="B1133" t="s">
        <v>1246</v>
      </c>
      <c r="C1133" t="s">
        <v>1324</v>
      </c>
      <c r="D1133" t="s">
        <v>1384</v>
      </c>
      <c r="E1133" t="s">
        <v>1326</v>
      </c>
      <c r="F1133" t="s">
        <v>1293</v>
      </c>
      <c r="G1133" s="532">
        <v>35</v>
      </c>
      <c r="H1133">
        <v>35015</v>
      </c>
      <c r="I1133" t="s">
        <v>552</v>
      </c>
      <c r="J1133" t="s">
        <v>1385</v>
      </c>
      <c r="K1133" t="s">
        <v>1386</v>
      </c>
      <c r="L1133">
        <v>0</v>
      </c>
      <c r="M1133">
        <v>9</v>
      </c>
      <c r="N1133">
        <v>0</v>
      </c>
      <c r="O1133">
        <v>0</v>
      </c>
      <c r="P1133">
        <v>0</v>
      </c>
      <c r="Q1133">
        <v>0</v>
      </c>
      <c r="R1133" t="s">
        <v>531</v>
      </c>
      <c r="S1133" t="s">
        <v>531</v>
      </c>
      <c r="T1133" t="s">
        <v>531</v>
      </c>
      <c r="U1133" t="s">
        <v>531</v>
      </c>
      <c r="W1133" s="429">
        <f t="shared" si="27"/>
        <v>0</v>
      </c>
      <c r="X1133" s="429">
        <f t="shared" si="27"/>
        <v>0</v>
      </c>
      <c r="Y1133" s="429">
        <f t="shared" si="27"/>
        <v>0</v>
      </c>
      <c r="Z1133" s="429">
        <f t="shared" si="26"/>
        <v>0</v>
      </c>
      <c r="AA1133" s="429" t="s">
        <v>1296</v>
      </c>
    </row>
    <row r="1134" spans="1:27" x14ac:dyDescent="0.25">
      <c r="A1134" t="s">
        <v>149</v>
      </c>
      <c r="B1134" t="s">
        <v>1246</v>
      </c>
      <c r="C1134" t="s">
        <v>1324</v>
      </c>
      <c r="D1134" t="s">
        <v>1384</v>
      </c>
      <c r="E1134" t="s">
        <v>1326</v>
      </c>
      <c r="F1134" t="s">
        <v>1293</v>
      </c>
      <c r="G1134" s="532">
        <v>35</v>
      </c>
      <c r="H1134">
        <v>35015</v>
      </c>
      <c r="I1134" t="s">
        <v>552</v>
      </c>
      <c r="J1134" t="s">
        <v>1385</v>
      </c>
      <c r="K1134" t="s">
        <v>1386</v>
      </c>
      <c r="L1134">
        <v>0</v>
      </c>
      <c r="M1134">
        <v>9</v>
      </c>
      <c r="N1134">
        <v>0</v>
      </c>
      <c r="O1134">
        <v>0</v>
      </c>
      <c r="P1134">
        <v>0</v>
      </c>
      <c r="Q1134">
        <v>0</v>
      </c>
      <c r="R1134" t="s">
        <v>531</v>
      </c>
      <c r="S1134" t="s">
        <v>531</v>
      </c>
      <c r="T1134" t="s">
        <v>531</v>
      </c>
      <c r="U1134" t="s">
        <v>531</v>
      </c>
      <c r="W1134" s="429">
        <f t="shared" si="27"/>
        <v>0</v>
      </c>
      <c r="X1134" s="429">
        <f t="shared" si="27"/>
        <v>0</v>
      </c>
      <c r="Y1134" s="429">
        <f t="shared" si="27"/>
        <v>0</v>
      </c>
      <c r="Z1134" s="429">
        <f t="shared" si="26"/>
        <v>0</v>
      </c>
      <c r="AA1134" s="429" t="s">
        <v>1296</v>
      </c>
    </row>
    <row r="1135" spans="1:27" x14ac:dyDescent="0.25">
      <c r="A1135" t="s">
        <v>149</v>
      </c>
      <c r="B1135" t="s">
        <v>1246</v>
      </c>
      <c r="C1135" t="s">
        <v>1324</v>
      </c>
      <c r="D1135" t="s">
        <v>1384</v>
      </c>
      <c r="E1135" t="s">
        <v>1326</v>
      </c>
      <c r="F1135" t="s">
        <v>1293</v>
      </c>
      <c r="G1135" s="532">
        <v>35</v>
      </c>
      <c r="H1135">
        <v>35015</v>
      </c>
      <c r="I1135" t="s">
        <v>552</v>
      </c>
      <c r="J1135" t="s">
        <v>1385</v>
      </c>
      <c r="K1135" t="s">
        <v>1386</v>
      </c>
      <c r="L1135">
        <v>0</v>
      </c>
      <c r="M1135">
        <v>9</v>
      </c>
      <c r="N1135">
        <v>0</v>
      </c>
      <c r="O1135">
        <v>0</v>
      </c>
      <c r="P1135">
        <v>0</v>
      </c>
      <c r="Q1135">
        <v>0</v>
      </c>
      <c r="R1135" t="s">
        <v>531</v>
      </c>
      <c r="S1135" t="s">
        <v>531</v>
      </c>
      <c r="T1135" t="s">
        <v>531</v>
      </c>
      <c r="U1135" t="s">
        <v>531</v>
      </c>
      <c r="W1135" s="429">
        <f t="shared" si="27"/>
        <v>0</v>
      </c>
      <c r="X1135" s="429">
        <f t="shared" si="27"/>
        <v>0</v>
      </c>
      <c r="Y1135" s="429">
        <f t="shared" si="27"/>
        <v>0</v>
      </c>
      <c r="Z1135" s="429">
        <f t="shared" si="26"/>
        <v>0</v>
      </c>
      <c r="AA1135" s="429" t="s">
        <v>1296</v>
      </c>
    </row>
    <row r="1136" spans="1:27" x14ac:dyDescent="0.25">
      <c r="A1136" t="s">
        <v>149</v>
      </c>
      <c r="B1136" t="s">
        <v>1246</v>
      </c>
      <c r="C1136" t="s">
        <v>1324</v>
      </c>
      <c r="D1136" t="s">
        <v>1384</v>
      </c>
      <c r="E1136" t="s">
        <v>1326</v>
      </c>
      <c r="F1136" t="s">
        <v>1293</v>
      </c>
      <c r="G1136" s="532">
        <v>35</v>
      </c>
      <c r="H1136">
        <v>35015</v>
      </c>
      <c r="I1136" t="s">
        <v>552</v>
      </c>
      <c r="J1136" t="s">
        <v>1385</v>
      </c>
      <c r="K1136" t="s">
        <v>1386</v>
      </c>
      <c r="L1136">
        <v>0</v>
      </c>
      <c r="M1136">
        <v>9</v>
      </c>
      <c r="N1136">
        <v>0</v>
      </c>
      <c r="O1136">
        <v>0</v>
      </c>
      <c r="P1136">
        <v>0</v>
      </c>
      <c r="Q1136">
        <v>0</v>
      </c>
      <c r="R1136" t="s">
        <v>531</v>
      </c>
      <c r="S1136" t="s">
        <v>531</v>
      </c>
      <c r="T1136" t="s">
        <v>531</v>
      </c>
      <c r="U1136" t="s">
        <v>531</v>
      </c>
      <c r="W1136" s="429">
        <f t="shared" si="27"/>
        <v>0</v>
      </c>
      <c r="X1136" s="429">
        <f t="shared" si="27"/>
        <v>0</v>
      </c>
      <c r="Y1136" s="429">
        <f t="shared" si="27"/>
        <v>0</v>
      </c>
      <c r="Z1136" s="429">
        <f t="shared" si="26"/>
        <v>0</v>
      </c>
      <c r="AA1136" s="429" t="s">
        <v>1296</v>
      </c>
    </row>
    <row r="1137" spans="1:27" x14ac:dyDescent="0.25">
      <c r="A1137" t="s">
        <v>149</v>
      </c>
      <c r="B1137" t="s">
        <v>1246</v>
      </c>
      <c r="C1137" t="s">
        <v>1324</v>
      </c>
      <c r="D1137" t="s">
        <v>1384</v>
      </c>
      <c r="E1137" t="s">
        <v>1326</v>
      </c>
      <c r="F1137" t="s">
        <v>1293</v>
      </c>
      <c r="G1137" s="532">
        <v>35</v>
      </c>
      <c r="H1137">
        <v>35015</v>
      </c>
      <c r="I1137" t="s">
        <v>552</v>
      </c>
      <c r="J1137" t="s">
        <v>1385</v>
      </c>
      <c r="K1137" t="s">
        <v>1386</v>
      </c>
      <c r="L1137">
        <v>1.2</v>
      </c>
      <c r="M1137">
        <v>0.9</v>
      </c>
      <c r="N1137">
        <v>2.4</v>
      </c>
      <c r="O1137">
        <v>0</v>
      </c>
      <c r="P1137">
        <v>0</v>
      </c>
      <c r="Q1137">
        <v>0</v>
      </c>
      <c r="R1137" t="s">
        <v>531</v>
      </c>
      <c r="S1137" t="s">
        <v>531</v>
      </c>
      <c r="T1137" t="s">
        <v>531</v>
      </c>
      <c r="U1137" t="s">
        <v>531</v>
      </c>
      <c r="W1137" s="429">
        <f t="shared" si="27"/>
        <v>0</v>
      </c>
      <c r="X1137" s="429">
        <f t="shared" si="27"/>
        <v>0</v>
      </c>
      <c r="Y1137" s="429">
        <f t="shared" si="27"/>
        <v>0</v>
      </c>
      <c r="Z1137" s="429">
        <f t="shared" si="26"/>
        <v>0</v>
      </c>
      <c r="AA1137" s="429" t="s">
        <v>1296</v>
      </c>
    </row>
    <row r="1138" spans="1:27" x14ac:dyDescent="0.25">
      <c r="A1138" t="s">
        <v>149</v>
      </c>
      <c r="B1138" t="s">
        <v>1246</v>
      </c>
      <c r="C1138" t="s">
        <v>1324</v>
      </c>
      <c r="D1138" t="s">
        <v>1384</v>
      </c>
      <c r="E1138" t="s">
        <v>1326</v>
      </c>
      <c r="F1138" t="s">
        <v>1293</v>
      </c>
      <c r="G1138" s="532">
        <v>35</v>
      </c>
      <c r="H1138">
        <v>35015</v>
      </c>
      <c r="I1138" t="s">
        <v>552</v>
      </c>
      <c r="J1138" t="s">
        <v>1385</v>
      </c>
      <c r="K1138" t="s">
        <v>1386</v>
      </c>
      <c r="L1138">
        <v>0</v>
      </c>
      <c r="M1138">
        <v>2.2000000000000002</v>
      </c>
      <c r="N1138">
        <v>0</v>
      </c>
      <c r="O1138">
        <v>0</v>
      </c>
      <c r="P1138">
        <v>0</v>
      </c>
      <c r="Q1138">
        <v>0</v>
      </c>
      <c r="R1138" t="s">
        <v>531</v>
      </c>
      <c r="S1138" t="s">
        <v>531</v>
      </c>
      <c r="T1138" t="s">
        <v>531</v>
      </c>
      <c r="U1138" t="s">
        <v>531</v>
      </c>
      <c r="W1138" s="429">
        <f t="shared" si="27"/>
        <v>0</v>
      </c>
      <c r="X1138" s="429">
        <f t="shared" si="27"/>
        <v>0</v>
      </c>
      <c r="Y1138" s="429">
        <f t="shared" si="27"/>
        <v>0</v>
      </c>
      <c r="Z1138" s="429">
        <f t="shared" si="26"/>
        <v>0</v>
      </c>
      <c r="AA1138" s="429" t="s">
        <v>1296</v>
      </c>
    </row>
    <row r="1139" spans="1:27" x14ac:dyDescent="0.25">
      <c r="A1139" t="s">
        <v>149</v>
      </c>
      <c r="B1139" t="s">
        <v>1246</v>
      </c>
      <c r="C1139" t="s">
        <v>1324</v>
      </c>
      <c r="D1139" t="s">
        <v>1384</v>
      </c>
      <c r="E1139" t="s">
        <v>1326</v>
      </c>
      <c r="F1139" t="s">
        <v>1293</v>
      </c>
      <c r="G1139" s="532">
        <v>35</v>
      </c>
      <c r="H1139">
        <v>35015</v>
      </c>
      <c r="I1139" t="s">
        <v>552</v>
      </c>
      <c r="J1139" t="s">
        <v>1385</v>
      </c>
      <c r="K1139" t="s">
        <v>1386</v>
      </c>
      <c r="L1139">
        <v>0</v>
      </c>
      <c r="M1139">
        <v>2.6</v>
      </c>
      <c r="N1139">
        <v>0</v>
      </c>
      <c r="O1139">
        <v>0</v>
      </c>
      <c r="P1139">
        <v>0</v>
      </c>
      <c r="Q1139">
        <v>0</v>
      </c>
      <c r="R1139" t="s">
        <v>531</v>
      </c>
      <c r="S1139" t="s">
        <v>531</v>
      </c>
      <c r="T1139" t="s">
        <v>531</v>
      </c>
      <c r="U1139" t="s">
        <v>531</v>
      </c>
      <c r="W1139" s="429">
        <f t="shared" si="27"/>
        <v>0</v>
      </c>
      <c r="X1139" s="429">
        <f t="shared" si="27"/>
        <v>0</v>
      </c>
      <c r="Y1139" s="429">
        <f t="shared" si="27"/>
        <v>0</v>
      </c>
      <c r="Z1139" s="429">
        <f t="shared" si="26"/>
        <v>0</v>
      </c>
      <c r="AA1139" s="429" t="s">
        <v>1296</v>
      </c>
    </row>
    <row r="1140" spans="1:27" x14ac:dyDescent="0.25">
      <c r="A1140" t="s">
        <v>149</v>
      </c>
      <c r="B1140" t="s">
        <v>1246</v>
      </c>
      <c r="C1140" t="s">
        <v>1324</v>
      </c>
      <c r="D1140" t="s">
        <v>1384</v>
      </c>
      <c r="E1140" t="s">
        <v>1326</v>
      </c>
      <c r="F1140" t="s">
        <v>1293</v>
      </c>
      <c r="G1140" s="532">
        <v>35</v>
      </c>
      <c r="H1140">
        <v>35015</v>
      </c>
      <c r="I1140" t="s">
        <v>552</v>
      </c>
      <c r="J1140" t="s">
        <v>1385</v>
      </c>
      <c r="K1140" t="s">
        <v>1386</v>
      </c>
      <c r="L1140">
        <v>0</v>
      </c>
      <c r="M1140">
        <v>0.22</v>
      </c>
      <c r="N1140">
        <v>0</v>
      </c>
      <c r="O1140">
        <v>0</v>
      </c>
      <c r="P1140">
        <v>0</v>
      </c>
      <c r="Q1140">
        <v>0</v>
      </c>
      <c r="R1140" t="s">
        <v>531</v>
      </c>
      <c r="S1140" t="s">
        <v>531</v>
      </c>
      <c r="T1140" t="s">
        <v>531</v>
      </c>
      <c r="U1140" t="s">
        <v>531</v>
      </c>
      <c r="W1140" s="429">
        <f t="shared" si="27"/>
        <v>0</v>
      </c>
      <c r="X1140" s="429">
        <f t="shared" si="27"/>
        <v>0</v>
      </c>
      <c r="Y1140" s="429">
        <f t="shared" si="27"/>
        <v>0</v>
      </c>
      <c r="Z1140" s="429">
        <f t="shared" si="26"/>
        <v>0</v>
      </c>
      <c r="AA1140" s="429" t="s">
        <v>1296</v>
      </c>
    </row>
    <row r="1141" spans="1:27" x14ac:dyDescent="0.25">
      <c r="A1141" t="s">
        <v>149</v>
      </c>
      <c r="B1141" t="s">
        <v>1246</v>
      </c>
      <c r="C1141" t="s">
        <v>1324</v>
      </c>
      <c r="D1141" t="s">
        <v>1384</v>
      </c>
      <c r="E1141" t="s">
        <v>1326</v>
      </c>
      <c r="F1141" t="s">
        <v>1293</v>
      </c>
      <c r="G1141" s="532">
        <v>35</v>
      </c>
      <c r="H1141">
        <v>35015</v>
      </c>
      <c r="I1141" t="s">
        <v>552</v>
      </c>
      <c r="J1141" t="s">
        <v>1385</v>
      </c>
      <c r="K1141" t="s">
        <v>1386</v>
      </c>
      <c r="L1141">
        <v>0</v>
      </c>
      <c r="M1141">
        <v>2.61</v>
      </c>
      <c r="N1141">
        <v>0</v>
      </c>
      <c r="O1141">
        <v>0</v>
      </c>
      <c r="P1141">
        <v>0</v>
      </c>
      <c r="Q1141">
        <v>0</v>
      </c>
      <c r="R1141" t="s">
        <v>531</v>
      </c>
      <c r="S1141" t="s">
        <v>531</v>
      </c>
      <c r="T1141" t="s">
        <v>531</v>
      </c>
      <c r="U1141" t="s">
        <v>531</v>
      </c>
      <c r="W1141" s="429">
        <f t="shared" si="27"/>
        <v>0</v>
      </c>
      <c r="X1141" s="429">
        <f t="shared" si="27"/>
        <v>0</v>
      </c>
      <c r="Y1141" s="429">
        <f t="shared" si="27"/>
        <v>0</v>
      </c>
      <c r="Z1141" s="429">
        <f t="shared" si="26"/>
        <v>0</v>
      </c>
      <c r="AA1141" s="429" t="s">
        <v>1296</v>
      </c>
    </row>
    <row r="1142" spans="1:27" x14ac:dyDescent="0.25">
      <c r="A1142" t="s">
        <v>149</v>
      </c>
      <c r="B1142" t="s">
        <v>1246</v>
      </c>
      <c r="C1142" t="s">
        <v>1324</v>
      </c>
      <c r="D1142" t="s">
        <v>1384</v>
      </c>
      <c r="E1142" t="s">
        <v>1326</v>
      </c>
      <c r="F1142" t="s">
        <v>1293</v>
      </c>
      <c r="G1142" s="532">
        <v>35</v>
      </c>
      <c r="H1142">
        <v>35015</v>
      </c>
      <c r="I1142" t="s">
        <v>552</v>
      </c>
      <c r="J1142" t="s">
        <v>1385</v>
      </c>
      <c r="K1142" t="s">
        <v>1386</v>
      </c>
      <c r="L1142">
        <v>10</v>
      </c>
      <c r="M1142">
        <v>10</v>
      </c>
      <c r="N1142">
        <v>10</v>
      </c>
      <c r="O1142">
        <v>1</v>
      </c>
      <c r="P1142">
        <v>0</v>
      </c>
      <c r="Q1142">
        <v>0</v>
      </c>
      <c r="R1142" t="s">
        <v>531</v>
      </c>
      <c r="S1142" t="s">
        <v>531</v>
      </c>
      <c r="T1142" t="s">
        <v>531</v>
      </c>
      <c r="U1142" t="s">
        <v>531</v>
      </c>
      <c r="W1142" s="429">
        <f t="shared" si="27"/>
        <v>0</v>
      </c>
      <c r="X1142" s="429">
        <f t="shared" si="27"/>
        <v>0</v>
      </c>
      <c r="Y1142" s="429">
        <f t="shared" si="27"/>
        <v>0</v>
      </c>
      <c r="Z1142" s="429">
        <f t="shared" si="26"/>
        <v>0</v>
      </c>
      <c r="AA1142" s="429" t="s">
        <v>1296</v>
      </c>
    </row>
    <row r="1143" spans="1:27" x14ac:dyDescent="0.25">
      <c r="A1143" t="s">
        <v>149</v>
      </c>
      <c r="B1143" t="s">
        <v>1246</v>
      </c>
      <c r="C1143" t="s">
        <v>1324</v>
      </c>
      <c r="D1143" t="s">
        <v>1384</v>
      </c>
      <c r="E1143" t="s">
        <v>1326</v>
      </c>
      <c r="F1143" t="s">
        <v>1293</v>
      </c>
      <c r="G1143" s="532">
        <v>35</v>
      </c>
      <c r="H1143">
        <v>35015</v>
      </c>
      <c r="I1143" t="s">
        <v>552</v>
      </c>
      <c r="J1143" t="s">
        <v>1385</v>
      </c>
      <c r="K1143" t="s">
        <v>1386</v>
      </c>
      <c r="L1143">
        <v>13.3</v>
      </c>
      <c r="M1143">
        <v>3.2</v>
      </c>
      <c r="N1143">
        <v>2.2999999999999998</v>
      </c>
      <c r="O1143">
        <v>0</v>
      </c>
      <c r="P1143">
        <v>0</v>
      </c>
      <c r="Q1143">
        <v>0</v>
      </c>
      <c r="R1143" t="s">
        <v>531</v>
      </c>
      <c r="S1143" t="s">
        <v>531</v>
      </c>
      <c r="T1143" t="s">
        <v>531</v>
      </c>
      <c r="U1143" t="s">
        <v>531</v>
      </c>
      <c r="W1143" s="429">
        <f t="shared" si="27"/>
        <v>0</v>
      </c>
      <c r="X1143" s="429">
        <f t="shared" si="27"/>
        <v>0</v>
      </c>
      <c r="Y1143" s="429">
        <f t="shared" si="27"/>
        <v>0</v>
      </c>
      <c r="Z1143" s="429">
        <f t="shared" si="26"/>
        <v>0</v>
      </c>
      <c r="AA1143" s="429" t="s">
        <v>1296</v>
      </c>
    </row>
    <row r="1144" spans="1:27" x14ac:dyDescent="0.25">
      <c r="A1144" t="s">
        <v>149</v>
      </c>
      <c r="B1144" t="s">
        <v>1246</v>
      </c>
      <c r="C1144" t="s">
        <v>1324</v>
      </c>
      <c r="D1144" t="s">
        <v>1384</v>
      </c>
      <c r="E1144" t="s">
        <v>1326</v>
      </c>
      <c r="F1144" t="s">
        <v>1293</v>
      </c>
      <c r="G1144" s="532">
        <v>35</v>
      </c>
      <c r="H1144">
        <v>35015</v>
      </c>
      <c r="I1144" t="s">
        <v>552</v>
      </c>
      <c r="J1144" t="s">
        <v>1385</v>
      </c>
      <c r="K1144" t="s">
        <v>1386</v>
      </c>
      <c r="L1144">
        <v>0</v>
      </c>
      <c r="M1144">
        <v>5.2</v>
      </c>
      <c r="N1144">
        <v>0</v>
      </c>
      <c r="O1144">
        <v>0</v>
      </c>
      <c r="P1144">
        <v>0</v>
      </c>
      <c r="Q1144">
        <v>0</v>
      </c>
      <c r="R1144" t="s">
        <v>531</v>
      </c>
      <c r="S1144" t="s">
        <v>531</v>
      </c>
      <c r="T1144" t="s">
        <v>531</v>
      </c>
      <c r="U1144" t="s">
        <v>531</v>
      </c>
      <c r="W1144" s="429">
        <f t="shared" si="27"/>
        <v>0</v>
      </c>
      <c r="X1144" s="429">
        <f t="shared" si="27"/>
        <v>0</v>
      </c>
      <c r="Y1144" s="429">
        <f t="shared" si="27"/>
        <v>0</v>
      </c>
      <c r="Z1144" s="429">
        <f t="shared" si="26"/>
        <v>0</v>
      </c>
      <c r="AA1144" s="429" t="s">
        <v>1296</v>
      </c>
    </row>
    <row r="1145" spans="1:27" x14ac:dyDescent="0.25">
      <c r="A1145" t="s">
        <v>149</v>
      </c>
      <c r="B1145" t="s">
        <v>1246</v>
      </c>
      <c r="C1145" t="s">
        <v>1324</v>
      </c>
      <c r="D1145" t="s">
        <v>1384</v>
      </c>
      <c r="E1145" t="s">
        <v>1326</v>
      </c>
      <c r="F1145" t="s">
        <v>1293</v>
      </c>
      <c r="G1145" s="532">
        <v>35</v>
      </c>
      <c r="H1145">
        <v>35015</v>
      </c>
      <c r="I1145" t="s">
        <v>552</v>
      </c>
      <c r="J1145" t="s">
        <v>1385</v>
      </c>
      <c r="K1145" t="s">
        <v>1386</v>
      </c>
      <c r="L1145">
        <v>0</v>
      </c>
      <c r="M1145">
        <v>6.9</v>
      </c>
      <c r="N1145">
        <v>0</v>
      </c>
      <c r="O1145">
        <v>0</v>
      </c>
      <c r="P1145">
        <v>0</v>
      </c>
      <c r="Q1145">
        <v>0</v>
      </c>
      <c r="R1145" t="s">
        <v>531</v>
      </c>
      <c r="S1145" t="s">
        <v>531</v>
      </c>
      <c r="T1145" t="s">
        <v>531</v>
      </c>
      <c r="U1145" t="s">
        <v>531</v>
      </c>
      <c r="W1145" s="429">
        <f t="shared" si="27"/>
        <v>0</v>
      </c>
      <c r="X1145" s="429">
        <f t="shared" si="27"/>
        <v>0</v>
      </c>
      <c r="Y1145" s="429">
        <f t="shared" si="27"/>
        <v>0</v>
      </c>
      <c r="Z1145" s="429">
        <f t="shared" si="26"/>
        <v>0</v>
      </c>
      <c r="AA1145" s="429" t="s">
        <v>1296</v>
      </c>
    </row>
    <row r="1146" spans="1:27" x14ac:dyDescent="0.25">
      <c r="A1146" t="s">
        <v>149</v>
      </c>
      <c r="B1146" t="s">
        <v>1246</v>
      </c>
      <c r="C1146" t="s">
        <v>1324</v>
      </c>
      <c r="D1146" t="s">
        <v>1384</v>
      </c>
      <c r="E1146" t="s">
        <v>1326</v>
      </c>
      <c r="F1146" t="s">
        <v>1293</v>
      </c>
      <c r="G1146" s="532">
        <v>35</v>
      </c>
      <c r="H1146">
        <v>35015</v>
      </c>
      <c r="I1146" t="s">
        <v>552</v>
      </c>
      <c r="J1146" t="s">
        <v>1385</v>
      </c>
      <c r="K1146" t="s">
        <v>1386</v>
      </c>
      <c r="L1146">
        <v>13.3</v>
      </c>
      <c r="M1146">
        <v>3.2</v>
      </c>
      <c r="N1146">
        <v>2.2999999999999998</v>
      </c>
      <c r="O1146">
        <v>0</v>
      </c>
      <c r="P1146">
        <v>0</v>
      </c>
      <c r="Q1146">
        <v>0</v>
      </c>
      <c r="R1146" t="s">
        <v>531</v>
      </c>
      <c r="S1146" t="s">
        <v>531</v>
      </c>
      <c r="T1146" t="s">
        <v>531</v>
      </c>
      <c r="U1146" t="s">
        <v>531</v>
      </c>
      <c r="W1146" s="429">
        <f t="shared" si="27"/>
        <v>0</v>
      </c>
      <c r="X1146" s="429">
        <f t="shared" si="27"/>
        <v>0</v>
      </c>
      <c r="Y1146" s="429">
        <f t="shared" si="27"/>
        <v>0</v>
      </c>
      <c r="Z1146" s="429">
        <f t="shared" si="26"/>
        <v>0</v>
      </c>
      <c r="AA1146" s="429" t="s">
        <v>1296</v>
      </c>
    </row>
    <row r="1147" spans="1:27" x14ac:dyDescent="0.25">
      <c r="A1147" t="s">
        <v>149</v>
      </c>
      <c r="B1147" t="s">
        <v>1246</v>
      </c>
      <c r="C1147" t="s">
        <v>1324</v>
      </c>
      <c r="D1147" t="s">
        <v>1384</v>
      </c>
      <c r="E1147" t="s">
        <v>1326</v>
      </c>
      <c r="F1147" t="s">
        <v>1293</v>
      </c>
      <c r="G1147" s="532">
        <v>35</v>
      </c>
      <c r="H1147">
        <v>35015</v>
      </c>
      <c r="I1147" t="s">
        <v>552</v>
      </c>
      <c r="J1147" t="s">
        <v>1385</v>
      </c>
      <c r="K1147" t="s">
        <v>1386</v>
      </c>
      <c r="L1147">
        <v>0</v>
      </c>
      <c r="M1147">
        <v>5.2</v>
      </c>
      <c r="N1147">
        <v>0</v>
      </c>
      <c r="O1147">
        <v>0</v>
      </c>
      <c r="P1147">
        <v>0</v>
      </c>
      <c r="Q1147">
        <v>0</v>
      </c>
      <c r="R1147" t="s">
        <v>531</v>
      </c>
      <c r="S1147" t="s">
        <v>531</v>
      </c>
      <c r="T1147" t="s">
        <v>531</v>
      </c>
      <c r="U1147" t="s">
        <v>531</v>
      </c>
      <c r="W1147" s="429">
        <f t="shared" si="27"/>
        <v>0</v>
      </c>
      <c r="X1147" s="429">
        <f t="shared" si="27"/>
        <v>0</v>
      </c>
      <c r="Y1147" s="429">
        <f t="shared" si="27"/>
        <v>0</v>
      </c>
      <c r="Z1147" s="429">
        <f t="shared" si="26"/>
        <v>0</v>
      </c>
      <c r="AA1147" s="429" t="s">
        <v>1296</v>
      </c>
    </row>
    <row r="1148" spans="1:27" x14ac:dyDescent="0.25">
      <c r="A1148" t="s">
        <v>149</v>
      </c>
      <c r="B1148" t="s">
        <v>1246</v>
      </c>
      <c r="C1148" t="s">
        <v>1324</v>
      </c>
      <c r="D1148" t="s">
        <v>1384</v>
      </c>
      <c r="E1148" t="s">
        <v>1326</v>
      </c>
      <c r="F1148" t="s">
        <v>1293</v>
      </c>
      <c r="G1148" s="532">
        <v>35</v>
      </c>
      <c r="H1148">
        <v>35015</v>
      </c>
      <c r="I1148" t="s">
        <v>552</v>
      </c>
      <c r="J1148" t="s">
        <v>1385</v>
      </c>
      <c r="K1148" t="s">
        <v>1386</v>
      </c>
      <c r="L1148">
        <v>0</v>
      </c>
      <c r="M1148">
        <v>0</v>
      </c>
      <c r="N1148">
        <v>1.2</v>
      </c>
      <c r="O1148">
        <v>0</v>
      </c>
      <c r="P1148">
        <v>0</v>
      </c>
      <c r="Q1148">
        <v>0</v>
      </c>
      <c r="R1148" t="s">
        <v>531</v>
      </c>
      <c r="S1148" t="s">
        <v>531</v>
      </c>
      <c r="T1148" t="s">
        <v>531</v>
      </c>
      <c r="U1148" t="s">
        <v>531</v>
      </c>
      <c r="W1148" s="429">
        <f t="shared" si="27"/>
        <v>0</v>
      </c>
      <c r="X1148" s="429">
        <f t="shared" si="27"/>
        <v>0</v>
      </c>
      <c r="Y1148" s="429">
        <f t="shared" si="27"/>
        <v>0</v>
      </c>
      <c r="Z1148" s="429">
        <f t="shared" si="26"/>
        <v>0</v>
      </c>
      <c r="AA1148" s="429" t="s">
        <v>1296</v>
      </c>
    </row>
    <row r="1149" spans="1:27" x14ac:dyDescent="0.25">
      <c r="A1149" t="s">
        <v>149</v>
      </c>
      <c r="B1149" t="s">
        <v>1246</v>
      </c>
      <c r="C1149" t="s">
        <v>1324</v>
      </c>
      <c r="D1149" t="s">
        <v>1384</v>
      </c>
      <c r="E1149" t="s">
        <v>1326</v>
      </c>
      <c r="F1149" t="s">
        <v>1293</v>
      </c>
      <c r="G1149" s="532">
        <v>35</v>
      </c>
      <c r="H1149">
        <v>35015</v>
      </c>
      <c r="I1149" t="s">
        <v>552</v>
      </c>
      <c r="J1149" t="s">
        <v>1385</v>
      </c>
      <c r="K1149" t="s">
        <v>1386</v>
      </c>
      <c r="L1149">
        <v>18.600000000000001</v>
      </c>
      <c r="M1149">
        <v>2.1</v>
      </c>
      <c r="N1149">
        <v>19.3</v>
      </c>
      <c r="O1149">
        <v>0</v>
      </c>
      <c r="P1149">
        <v>0</v>
      </c>
      <c r="Q1149">
        <v>0</v>
      </c>
      <c r="R1149" t="s">
        <v>531</v>
      </c>
      <c r="S1149" t="s">
        <v>531</v>
      </c>
      <c r="T1149" t="s">
        <v>531</v>
      </c>
      <c r="U1149" t="s">
        <v>531</v>
      </c>
      <c r="W1149" s="429">
        <f t="shared" si="27"/>
        <v>0</v>
      </c>
      <c r="X1149" s="429">
        <f t="shared" si="27"/>
        <v>0</v>
      </c>
      <c r="Y1149" s="429">
        <f t="shared" si="27"/>
        <v>0</v>
      </c>
      <c r="Z1149" s="429">
        <f t="shared" si="26"/>
        <v>0</v>
      </c>
      <c r="AA1149" s="429" t="s">
        <v>1296</v>
      </c>
    </row>
    <row r="1150" spans="1:27" x14ac:dyDescent="0.25">
      <c r="A1150" t="s">
        <v>149</v>
      </c>
      <c r="B1150" t="s">
        <v>1246</v>
      </c>
      <c r="C1150" t="s">
        <v>1324</v>
      </c>
      <c r="D1150" t="s">
        <v>1384</v>
      </c>
      <c r="E1150" t="s">
        <v>1326</v>
      </c>
      <c r="F1150" t="s">
        <v>1293</v>
      </c>
      <c r="G1150" s="532">
        <v>35</v>
      </c>
      <c r="H1150">
        <v>35015</v>
      </c>
      <c r="I1150" t="s">
        <v>552</v>
      </c>
      <c r="J1150" t="s">
        <v>1385</v>
      </c>
      <c r="K1150" t="s">
        <v>1386</v>
      </c>
      <c r="L1150">
        <v>12.9</v>
      </c>
      <c r="M1150">
        <v>1.5</v>
      </c>
      <c r="N1150">
        <v>13.4</v>
      </c>
      <c r="O1150">
        <v>0</v>
      </c>
      <c r="P1150">
        <v>0</v>
      </c>
      <c r="Q1150">
        <v>0</v>
      </c>
      <c r="R1150" t="s">
        <v>531</v>
      </c>
      <c r="S1150" t="s">
        <v>531</v>
      </c>
      <c r="T1150" t="s">
        <v>531</v>
      </c>
      <c r="U1150" t="s">
        <v>531</v>
      </c>
      <c r="W1150" s="429">
        <f t="shared" si="27"/>
        <v>0</v>
      </c>
      <c r="X1150" s="429">
        <f t="shared" si="27"/>
        <v>0</v>
      </c>
      <c r="Y1150" s="429">
        <f t="shared" si="27"/>
        <v>0</v>
      </c>
      <c r="Z1150" s="429">
        <f t="shared" si="26"/>
        <v>0</v>
      </c>
      <c r="AA1150" s="429" t="s">
        <v>1296</v>
      </c>
    </row>
    <row r="1151" spans="1:27" x14ac:dyDescent="0.25">
      <c r="A1151" t="s">
        <v>149</v>
      </c>
      <c r="B1151" t="s">
        <v>1246</v>
      </c>
      <c r="C1151" t="s">
        <v>1324</v>
      </c>
      <c r="D1151" t="s">
        <v>1384</v>
      </c>
      <c r="E1151" t="s">
        <v>1326</v>
      </c>
      <c r="F1151" t="s">
        <v>1293</v>
      </c>
      <c r="G1151" s="532">
        <v>35</v>
      </c>
      <c r="H1151">
        <v>35015</v>
      </c>
      <c r="I1151" t="s">
        <v>552</v>
      </c>
      <c r="J1151" t="s">
        <v>1385</v>
      </c>
      <c r="K1151" t="s">
        <v>1386</v>
      </c>
      <c r="L1151">
        <v>0</v>
      </c>
      <c r="M1151">
        <v>1.1000000000000001</v>
      </c>
      <c r="N1151">
        <v>0</v>
      </c>
      <c r="O1151">
        <v>0</v>
      </c>
      <c r="P1151">
        <v>0</v>
      </c>
      <c r="Q1151">
        <v>0</v>
      </c>
      <c r="R1151" t="s">
        <v>531</v>
      </c>
      <c r="S1151" t="s">
        <v>531</v>
      </c>
      <c r="T1151" t="s">
        <v>531</v>
      </c>
      <c r="U1151" t="s">
        <v>531</v>
      </c>
      <c r="W1151" s="429">
        <f t="shared" si="27"/>
        <v>0</v>
      </c>
      <c r="X1151" s="429">
        <f t="shared" si="27"/>
        <v>0</v>
      </c>
      <c r="Y1151" s="429">
        <f t="shared" si="27"/>
        <v>0</v>
      </c>
      <c r="Z1151" s="429">
        <f t="shared" si="26"/>
        <v>0</v>
      </c>
      <c r="AA1151" s="429" t="s">
        <v>1296</v>
      </c>
    </row>
    <row r="1152" spans="1:27" x14ac:dyDescent="0.25">
      <c r="A1152" t="s">
        <v>149</v>
      </c>
      <c r="B1152" t="s">
        <v>1246</v>
      </c>
      <c r="C1152" t="s">
        <v>1324</v>
      </c>
      <c r="D1152" t="s">
        <v>1384</v>
      </c>
      <c r="E1152" t="s">
        <v>1326</v>
      </c>
      <c r="F1152" t="s">
        <v>1293</v>
      </c>
      <c r="G1152" s="532">
        <v>35</v>
      </c>
      <c r="H1152">
        <v>35015</v>
      </c>
      <c r="I1152" t="s">
        <v>552</v>
      </c>
      <c r="J1152" t="s">
        <v>1385</v>
      </c>
      <c r="K1152" t="s">
        <v>1386</v>
      </c>
      <c r="L1152">
        <v>0</v>
      </c>
      <c r="M1152">
        <v>4.2</v>
      </c>
      <c r="N1152">
        <v>0</v>
      </c>
      <c r="O1152">
        <v>0</v>
      </c>
      <c r="P1152">
        <v>0</v>
      </c>
      <c r="Q1152">
        <v>0</v>
      </c>
      <c r="R1152" t="s">
        <v>531</v>
      </c>
      <c r="S1152" t="s">
        <v>531</v>
      </c>
      <c r="T1152" t="s">
        <v>531</v>
      </c>
      <c r="U1152" t="s">
        <v>531</v>
      </c>
      <c r="W1152" s="429">
        <f t="shared" si="27"/>
        <v>0</v>
      </c>
      <c r="X1152" s="429">
        <f t="shared" si="27"/>
        <v>0</v>
      </c>
      <c r="Y1152" s="429">
        <f t="shared" si="27"/>
        <v>0</v>
      </c>
      <c r="Z1152" s="429">
        <f t="shared" si="26"/>
        <v>0</v>
      </c>
      <c r="AA1152" s="429" t="s">
        <v>1296</v>
      </c>
    </row>
    <row r="1153" spans="1:27" x14ac:dyDescent="0.25">
      <c r="A1153" t="s">
        <v>149</v>
      </c>
      <c r="B1153" t="s">
        <v>1246</v>
      </c>
      <c r="C1153" t="s">
        <v>1324</v>
      </c>
      <c r="D1153" t="s">
        <v>1384</v>
      </c>
      <c r="E1153" t="s">
        <v>1326</v>
      </c>
      <c r="F1153" t="s">
        <v>1293</v>
      </c>
      <c r="G1153" s="532">
        <v>35</v>
      </c>
      <c r="H1153">
        <v>35015</v>
      </c>
      <c r="I1153" t="s">
        <v>552</v>
      </c>
      <c r="J1153" t="s">
        <v>1385</v>
      </c>
      <c r="K1153" t="s">
        <v>1386</v>
      </c>
      <c r="L1153">
        <v>0</v>
      </c>
      <c r="M1153">
        <v>10</v>
      </c>
      <c r="N1153">
        <v>0</v>
      </c>
      <c r="O1153">
        <v>0</v>
      </c>
      <c r="P1153">
        <v>0</v>
      </c>
      <c r="Q1153">
        <v>0</v>
      </c>
      <c r="R1153" t="s">
        <v>531</v>
      </c>
      <c r="S1153" t="s">
        <v>531</v>
      </c>
      <c r="T1153" t="s">
        <v>531</v>
      </c>
      <c r="U1153" t="s">
        <v>531</v>
      </c>
      <c r="W1153" s="429">
        <f t="shared" si="27"/>
        <v>0</v>
      </c>
      <c r="X1153" s="429">
        <f t="shared" si="27"/>
        <v>0</v>
      </c>
      <c r="Y1153" s="429">
        <f t="shared" si="27"/>
        <v>0</v>
      </c>
      <c r="Z1153" s="429">
        <f t="shared" si="26"/>
        <v>0</v>
      </c>
      <c r="AA1153" s="429" t="s">
        <v>1296</v>
      </c>
    </row>
    <row r="1154" spans="1:27" x14ac:dyDescent="0.25">
      <c r="A1154" t="s">
        <v>149</v>
      </c>
      <c r="B1154" t="s">
        <v>1246</v>
      </c>
      <c r="C1154" t="s">
        <v>1324</v>
      </c>
      <c r="D1154" t="s">
        <v>1384</v>
      </c>
      <c r="E1154" t="s">
        <v>1326</v>
      </c>
      <c r="F1154" t="s">
        <v>1293</v>
      </c>
      <c r="G1154" s="532">
        <v>35</v>
      </c>
      <c r="H1154">
        <v>35015</v>
      </c>
      <c r="I1154" t="s">
        <v>552</v>
      </c>
      <c r="J1154" t="s">
        <v>1385</v>
      </c>
      <c r="K1154" t="s">
        <v>1386</v>
      </c>
      <c r="L1154">
        <v>24.3</v>
      </c>
      <c r="M1154">
        <v>6</v>
      </c>
      <c r="N1154">
        <v>30.7</v>
      </c>
      <c r="O1154">
        <v>0</v>
      </c>
      <c r="P1154">
        <v>0</v>
      </c>
      <c r="Q1154">
        <v>0</v>
      </c>
      <c r="R1154" t="s">
        <v>531</v>
      </c>
      <c r="S1154" t="s">
        <v>531</v>
      </c>
      <c r="T1154" t="s">
        <v>531</v>
      </c>
      <c r="U1154" t="s">
        <v>531</v>
      </c>
      <c r="W1154" s="429">
        <f t="shared" si="27"/>
        <v>0</v>
      </c>
      <c r="X1154" s="429">
        <f t="shared" si="27"/>
        <v>0</v>
      </c>
      <c r="Y1154" s="429">
        <f t="shared" si="27"/>
        <v>0</v>
      </c>
      <c r="Z1154" s="429">
        <f t="shared" si="26"/>
        <v>0</v>
      </c>
      <c r="AA1154" s="429" t="s">
        <v>1296</v>
      </c>
    </row>
    <row r="1155" spans="1:27" x14ac:dyDescent="0.25">
      <c r="A1155" t="s">
        <v>149</v>
      </c>
      <c r="B1155" t="s">
        <v>1246</v>
      </c>
      <c r="C1155" t="s">
        <v>1324</v>
      </c>
      <c r="D1155" t="s">
        <v>1384</v>
      </c>
      <c r="E1155" t="s">
        <v>1326</v>
      </c>
      <c r="F1155" t="s">
        <v>1293</v>
      </c>
      <c r="G1155" s="532">
        <v>35</v>
      </c>
      <c r="H1155">
        <v>35015</v>
      </c>
      <c r="I1155" t="s">
        <v>552</v>
      </c>
      <c r="J1155" t="s">
        <v>1385</v>
      </c>
      <c r="K1155" t="s">
        <v>1386</v>
      </c>
      <c r="L1155">
        <v>13.33</v>
      </c>
      <c r="M1155">
        <v>2.5299999999999998</v>
      </c>
      <c r="N1155">
        <v>3.73</v>
      </c>
      <c r="O1155">
        <v>0</v>
      </c>
      <c r="P1155">
        <v>0</v>
      </c>
      <c r="Q1155">
        <v>0</v>
      </c>
      <c r="R1155" t="s">
        <v>531</v>
      </c>
      <c r="S1155" t="s">
        <v>531</v>
      </c>
      <c r="T1155" t="s">
        <v>531</v>
      </c>
      <c r="U1155" t="s">
        <v>531</v>
      </c>
      <c r="W1155" s="429">
        <f t="shared" si="27"/>
        <v>0</v>
      </c>
      <c r="X1155" s="429">
        <f t="shared" si="27"/>
        <v>0</v>
      </c>
      <c r="Y1155" s="429">
        <f t="shared" si="27"/>
        <v>0</v>
      </c>
      <c r="Z1155" s="429">
        <f t="shared" si="26"/>
        <v>0</v>
      </c>
      <c r="AA1155" s="429" t="s">
        <v>1296</v>
      </c>
    </row>
    <row r="1156" spans="1:27" x14ac:dyDescent="0.25">
      <c r="A1156" t="s">
        <v>149</v>
      </c>
      <c r="B1156" t="s">
        <v>1246</v>
      </c>
      <c r="C1156" t="s">
        <v>1324</v>
      </c>
      <c r="D1156" t="s">
        <v>1384</v>
      </c>
      <c r="E1156" t="s">
        <v>1326</v>
      </c>
      <c r="F1156" t="s">
        <v>1293</v>
      </c>
      <c r="G1156" s="532">
        <v>35</v>
      </c>
      <c r="H1156">
        <v>35015</v>
      </c>
      <c r="I1156" t="s">
        <v>552</v>
      </c>
      <c r="J1156" t="s">
        <v>1385</v>
      </c>
      <c r="K1156" t="s">
        <v>1386</v>
      </c>
      <c r="L1156">
        <v>0</v>
      </c>
      <c r="M1156">
        <v>3.5</v>
      </c>
      <c r="N1156">
        <v>0</v>
      </c>
      <c r="O1156">
        <v>0</v>
      </c>
      <c r="P1156">
        <v>0</v>
      </c>
      <c r="Q1156">
        <v>0</v>
      </c>
      <c r="R1156" t="s">
        <v>531</v>
      </c>
      <c r="S1156" t="s">
        <v>531</v>
      </c>
      <c r="T1156" t="s">
        <v>531</v>
      </c>
      <c r="U1156" t="s">
        <v>531</v>
      </c>
      <c r="W1156" s="429">
        <f t="shared" si="27"/>
        <v>0</v>
      </c>
      <c r="X1156" s="429">
        <f t="shared" si="27"/>
        <v>0</v>
      </c>
      <c r="Y1156" s="429">
        <f t="shared" si="27"/>
        <v>0</v>
      </c>
      <c r="Z1156" s="429">
        <f t="shared" si="26"/>
        <v>0</v>
      </c>
      <c r="AA1156" s="429" t="s">
        <v>1296</v>
      </c>
    </row>
    <row r="1157" spans="1:27" x14ac:dyDescent="0.25">
      <c r="A1157" t="s">
        <v>149</v>
      </c>
      <c r="B1157" t="s">
        <v>1246</v>
      </c>
      <c r="C1157" t="s">
        <v>1324</v>
      </c>
      <c r="D1157" t="s">
        <v>1384</v>
      </c>
      <c r="E1157" t="s">
        <v>1326</v>
      </c>
      <c r="F1157" t="s">
        <v>1293</v>
      </c>
      <c r="G1157" s="532">
        <v>35</v>
      </c>
      <c r="H1157">
        <v>35015</v>
      </c>
      <c r="I1157" t="s">
        <v>552</v>
      </c>
      <c r="J1157" t="s">
        <v>1385</v>
      </c>
      <c r="K1157" t="s">
        <v>1386</v>
      </c>
      <c r="L1157">
        <v>0</v>
      </c>
      <c r="M1157">
        <v>13.8</v>
      </c>
      <c r="N1157">
        <v>0</v>
      </c>
      <c r="O1157">
        <v>0</v>
      </c>
      <c r="P1157">
        <v>0</v>
      </c>
      <c r="Q1157">
        <v>0</v>
      </c>
      <c r="R1157" t="s">
        <v>531</v>
      </c>
      <c r="S1157" t="s">
        <v>531</v>
      </c>
      <c r="T1157" t="s">
        <v>531</v>
      </c>
      <c r="U1157" t="s">
        <v>531</v>
      </c>
      <c r="W1157" s="429">
        <f t="shared" si="27"/>
        <v>0</v>
      </c>
      <c r="X1157" s="429">
        <f t="shared" si="27"/>
        <v>0</v>
      </c>
      <c r="Y1157" s="429">
        <f t="shared" si="27"/>
        <v>0</v>
      </c>
      <c r="Z1157" s="429">
        <f t="shared" si="26"/>
        <v>0</v>
      </c>
      <c r="AA1157" s="429" t="s">
        <v>1296</v>
      </c>
    </row>
    <row r="1158" spans="1:27" x14ac:dyDescent="0.25">
      <c r="A1158" t="s">
        <v>149</v>
      </c>
      <c r="B1158" t="s">
        <v>1246</v>
      </c>
      <c r="C1158" t="s">
        <v>1324</v>
      </c>
      <c r="D1158" t="s">
        <v>1384</v>
      </c>
      <c r="E1158" t="s">
        <v>1326</v>
      </c>
      <c r="F1158" t="s">
        <v>1293</v>
      </c>
      <c r="G1158" s="532">
        <v>35</v>
      </c>
      <c r="H1158">
        <v>35015</v>
      </c>
      <c r="I1158" t="s">
        <v>552</v>
      </c>
      <c r="J1158" t="s">
        <v>1385</v>
      </c>
      <c r="K1158" t="s">
        <v>1386</v>
      </c>
      <c r="L1158">
        <v>0</v>
      </c>
      <c r="M1158">
        <v>0</v>
      </c>
      <c r="N1158">
        <v>0</v>
      </c>
      <c r="O1158">
        <v>0</v>
      </c>
      <c r="P1158">
        <v>0</v>
      </c>
      <c r="Q1158">
        <v>0</v>
      </c>
      <c r="R1158" t="s">
        <v>531</v>
      </c>
      <c r="S1158" t="s">
        <v>531</v>
      </c>
      <c r="T1158" t="s">
        <v>531</v>
      </c>
      <c r="U1158" t="s">
        <v>531</v>
      </c>
      <c r="W1158" s="429">
        <f t="shared" si="27"/>
        <v>0</v>
      </c>
      <c r="X1158" s="429">
        <f t="shared" si="27"/>
        <v>0</v>
      </c>
      <c r="Y1158" s="429">
        <f t="shared" si="27"/>
        <v>0</v>
      </c>
      <c r="Z1158" s="429">
        <f t="shared" si="26"/>
        <v>0</v>
      </c>
      <c r="AA1158" s="429" t="s">
        <v>1296</v>
      </c>
    </row>
    <row r="1159" spans="1:27" x14ac:dyDescent="0.25">
      <c r="A1159" t="s">
        <v>149</v>
      </c>
      <c r="B1159" t="s">
        <v>1246</v>
      </c>
      <c r="C1159" t="s">
        <v>1324</v>
      </c>
      <c r="D1159" t="s">
        <v>1384</v>
      </c>
      <c r="E1159" t="s">
        <v>1326</v>
      </c>
      <c r="F1159" t="s">
        <v>1293</v>
      </c>
      <c r="G1159" s="532">
        <v>35</v>
      </c>
      <c r="H1159">
        <v>35015</v>
      </c>
      <c r="I1159" t="s">
        <v>552</v>
      </c>
      <c r="J1159" t="s">
        <v>1385</v>
      </c>
      <c r="K1159" t="s">
        <v>1386</v>
      </c>
      <c r="L1159">
        <v>13.33</v>
      </c>
      <c r="M1159">
        <v>2.5299999999999998</v>
      </c>
      <c r="N1159">
        <v>3.73</v>
      </c>
      <c r="O1159">
        <v>0</v>
      </c>
      <c r="P1159">
        <v>0</v>
      </c>
      <c r="Q1159">
        <v>0</v>
      </c>
      <c r="R1159" t="s">
        <v>531</v>
      </c>
      <c r="S1159" t="s">
        <v>531</v>
      </c>
      <c r="T1159" t="s">
        <v>531</v>
      </c>
      <c r="U1159" t="s">
        <v>531</v>
      </c>
      <c r="W1159" s="429">
        <f t="shared" si="27"/>
        <v>0</v>
      </c>
      <c r="X1159" s="429">
        <f t="shared" si="27"/>
        <v>0</v>
      </c>
      <c r="Y1159" s="429">
        <f t="shared" si="27"/>
        <v>0</v>
      </c>
      <c r="Z1159" s="429">
        <f t="shared" si="26"/>
        <v>0</v>
      </c>
      <c r="AA1159" s="429" t="s">
        <v>1296</v>
      </c>
    </row>
    <row r="1160" spans="1:27" x14ac:dyDescent="0.25">
      <c r="A1160" t="s">
        <v>149</v>
      </c>
      <c r="B1160" t="s">
        <v>1246</v>
      </c>
      <c r="C1160" t="s">
        <v>1324</v>
      </c>
      <c r="D1160" t="s">
        <v>1384</v>
      </c>
      <c r="E1160" t="s">
        <v>1326</v>
      </c>
      <c r="F1160" t="s">
        <v>1293</v>
      </c>
      <c r="G1160" s="532">
        <v>35</v>
      </c>
      <c r="H1160">
        <v>35015</v>
      </c>
      <c r="I1160" t="s">
        <v>552</v>
      </c>
      <c r="J1160" t="s">
        <v>1385</v>
      </c>
      <c r="K1160" t="s">
        <v>1386</v>
      </c>
      <c r="L1160">
        <v>1.84</v>
      </c>
      <c r="M1160">
        <v>46.63</v>
      </c>
      <c r="N1160">
        <v>1.55</v>
      </c>
      <c r="O1160">
        <v>0</v>
      </c>
      <c r="P1160">
        <v>0</v>
      </c>
      <c r="Q1160">
        <v>0</v>
      </c>
      <c r="R1160" t="s">
        <v>531</v>
      </c>
      <c r="S1160" t="s">
        <v>531</v>
      </c>
      <c r="T1160" t="s">
        <v>531</v>
      </c>
      <c r="U1160" t="s">
        <v>531</v>
      </c>
      <c r="W1160" s="429">
        <f t="shared" si="27"/>
        <v>0</v>
      </c>
      <c r="X1160" s="429">
        <f t="shared" si="27"/>
        <v>0</v>
      </c>
      <c r="Y1160" s="429">
        <f t="shared" si="27"/>
        <v>0</v>
      </c>
      <c r="Z1160" s="429">
        <f t="shared" si="26"/>
        <v>0</v>
      </c>
      <c r="AA1160" s="429" t="s">
        <v>1296</v>
      </c>
    </row>
    <row r="1161" spans="1:27" x14ac:dyDescent="0.25">
      <c r="A1161" t="s">
        <v>149</v>
      </c>
      <c r="B1161" t="s">
        <v>1246</v>
      </c>
      <c r="C1161" t="s">
        <v>1324</v>
      </c>
      <c r="D1161" t="s">
        <v>1384</v>
      </c>
      <c r="E1161" t="s">
        <v>1326</v>
      </c>
      <c r="F1161" t="s">
        <v>1293</v>
      </c>
      <c r="G1161" s="532">
        <v>35</v>
      </c>
      <c r="H1161">
        <v>35015</v>
      </c>
      <c r="I1161" t="s">
        <v>552</v>
      </c>
      <c r="J1161" t="s">
        <v>1385</v>
      </c>
      <c r="K1161" t="s">
        <v>1386</v>
      </c>
      <c r="L1161">
        <v>13.33</v>
      </c>
      <c r="M1161">
        <v>2.5299999999999998</v>
      </c>
      <c r="N1161">
        <v>3.73</v>
      </c>
      <c r="O1161">
        <v>0</v>
      </c>
      <c r="P1161">
        <v>0</v>
      </c>
      <c r="Q1161">
        <v>0</v>
      </c>
      <c r="R1161" t="s">
        <v>531</v>
      </c>
      <c r="S1161" t="s">
        <v>531</v>
      </c>
      <c r="T1161" t="s">
        <v>531</v>
      </c>
      <c r="U1161" t="s">
        <v>531</v>
      </c>
      <c r="W1161" s="429">
        <f t="shared" si="27"/>
        <v>0</v>
      </c>
      <c r="X1161" s="429">
        <f t="shared" si="27"/>
        <v>0</v>
      </c>
      <c r="Y1161" s="429">
        <f t="shared" si="27"/>
        <v>0</v>
      </c>
      <c r="Z1161" s="429">
        <f t="shared" si="26"/>
        <v>0</v>
      </c>
      <c r="AA1161" s="429" t="s">
        <v>1296</v>
      </c>
    </row>
    <row r="1162" spans="1:27" x14ac:dyDescent="0.25">
      <c r="A1162" t="s">
        <v>149</v>
      </c>
      <c r="B1162" t="s">
        <v>1246</v>
      </c>
      <c r="C1162" t="s">
        <v>1324</v>
      </c>
      <c r="D1162" t="s">
        <v>1384</v>
      </c>
      <c r="E1162" t="s">
        <v>1326</v>
      </c>
      <c r="F1162" t="s">
        <v>1293</v>
      </c>
      <c r="G1162" s="532">
        <v>35</v>
      </c>
      <c r="H1162">
        <v>35015</v>
      </c>
      <c r="I1162" t="s">
        <v>552</v>
      </c>
      <c r="J1162" t="s">
        <v>1385</v>
      </c>
      <c r="K1162" t="s">
        <v>1386</v>
      </c>
      <c r="L1162">
        <v>13.33</v>
      </c>
      <c r="M1162">
        <v>2.5299999999999998</v>
      </c>
      <c r="N1162">
        <v>3.73</v>
      </c>
      <c r="O1162">
        <v>0</v>
      </c>
      <c r="P1162">
        <v>0</v>
      </c>
      <c r="Q1162">
        <v>0</v>
      </c>
      <c r="R1162" t="s">
        <v>531</v>
      </c>
      <c r="S1162" t="s">
        <v>531</v>
      </c>
      <c r="T1162" t="s">
        <v>531</v>
      </c>
      <c r="U1162" t="s">
        <v>531</v>
      </c>
      <c r="W1162" s="429">
        <f t="shared" si="27"/>
        <v>0</v>
      </c>
      <c r="X1162" s="429">
        <f t="shared" si="27"/>
        <v>0</v>
      </c>
      <c r="Y1162" s="429">
        <f t="shared" si="27"/>
        <v>0</v>
      </c>
      <c r="Z1162" s="429">
        <f t="shared" si="26"/>
        <v>0</v>
      </c>
      <c r="AA1162" s="429" t="s">
        <v>1296</v>
      </c>
    </row>
    <row r="1163" spans="1:27" x14ac:dyDescent="0.25">
      <c r="A1163" t="s">
        <v>149</v>
      </c>
      <c r="B1163" t="s">
        <v>1246</v>
      </c>
      <c r="C1163" t="s">
        <v>1324</v>
      </c>
      <c r="D1163" t="s">
        <v>1384</v>
      </c>
      <c r="E1163" t="s">
        <v>1326</v>
      </c>
      <c r="F1163" t="s">
        <v>1293</v>
      </c>
      <c r="G1163" s="532">
        <v>35</v>
      </c>
      <c r="H1163">
        <v>35015</v>
      </c>
      <c r="I1163" t="s">
        <v>552</v>
      </c>
      <c r="J1163" t="s">
        <v>1385</v>
      </c>
      <c r="K1163" t="s">
        <v>1386</v>
      </c>
      <c r="L1163">
        <v>13.33</v>
      </c>
      <c r="M1163">
        <v>2.5299999999999998</v>
      </c>
      <c r="N1163">
        <v>3.73</v>
      </c>
      <c r="O1163">
        <v>0</v>
      </c>
      <c r="P1163">
        <v>0</v>
      </c>
      <c r="Q1163">
        <v>0</v>
      </c>
      <c r="R1163" t="s">
        <v>531</v>
      </c>
      <c r="S1163" t="s">
        <v>531</v>
      </c>
      <c r="T1163" t="s">
        <v>531</v>
      </c>
      <c r="U1163" t="s">
        <v>531</v>
      </c>
      <c r="W1163" s="429">
        <f t="shared" si="27"/>
        <v>0</v>
      </c>
      <c r="X1163" s="429">
        <f t="shared" si="27"/>
        <v>0</v>
      </c>
      <c r="Y1163" s="429">
        <f t="shared" si="27"/>
        <v>0</v>
      </c>
      <c r="Z1163" s="429">
        <f t="shared" si="26"/>
        <v>0</v>
      </c>
      <c r="AA1163" s="429" t="s">
        <v>1296</v>
      </c>
    </row>
    <row r="1164" spans="1:27" x14ac:dyDescent="0.25">
      <c r="A1164" t="s">
        <v>149</v>
      </c>
      <c r="B1164" t="s">
        <v>1246</v>
      </c>
      <c r="C1164" t="s">
        <v>1324</v>
      </c>
      <c r="D1164" t="s">
        <v>1384</v>
      </c>
      <c r="E1164" t="s">
        <v>1326</v>
      </c>
      <c r="F1164" t="s">
        <v>1293</v>
      </c>
      <c r="G1164" s="532">
        <v>35</v>
      </c>
      <c r="H1164">
        <v>35015</v>
      </c>
      <c r="I1164" t="s">
        <v>552</v>
      </c>
      <c r="J1164" t="s">
        <v>1385</v>
      </c>
      <c r="K1164" t="s">
        <v>1386</v>
      </c>
      <c r="L1164">
        <v>0</v>
      </c>
      <c r="M1164">
        <v>0.3</v>
      </c>
      <c r="N1164">
        <v>0</v>
      </c>
      <c r="O1164">
        <v>0</v>
      </c>
      <c r="P1164">
        <v>0</v>
      </c>
      <c r="Q1164">
        <v>0</v>
      </c>
      <c r="R1164" t="s">
        <v>531</v>
      </c>
      <c r="S1164" t="s">
        <v>531</v>
      </c>
      <c r="T1164" t="s">
        <v>531</v>
      </c>
      <c r="U1164" t="s">
        <v>531</v>
      </c>
      <c r="W1164" s="429">
        <f t="shared" si="27"/>
        <v>0</v>
      </c>
      <c r="X1164" s="429">
        <f t="shared" si="27"/>
        <v>0</v>
      </c>
      <c r="Y1164" s="429">
        <f t="shared" si="27"/>
        <v>0</v>
      </c>
      <c r="Z1164" s="429">
        <f t="shared" si="26"/>
        <v>0</v>
      </c>
      <c r="AA1164" s="429" t="s">
        <v>1296</v>
      </c>
    </row>
    <row r="1165" spans="1:27" x14ac:dyDescent="0.25">
      <c r="A1165" t="s">
        <v>149</v>
      </c>
      <c r="B1165" t="s">
        <v>1246</v>
      </c>
      <c r="C1165" t="s">
        <v>1324</v>
      </c>
      <c r="D1165" t="s">
        <v>1384</v>
      </c>
      <c r="E1165" t="s">
        <v>1326</v>
      </c>
      <c r="F1165" t="s">
        <v>1293</v>
      </c>
      <c r="G1165" s="532">
        <v>35</v>
      </c>
      <c r="H1165">
        <v>35015</v>
      </c>
      <c r="I1165" t="s">
        <v>552</v>
      </c>
      <c r="J1165" t="s">
        <v>1385</v>
      </c>
      <c r="K1165" t="s">
        <v>1386</v>
      </c>
      <c r="L1165">
        <v>13.7</v>
      </c>
      <c r="M1165">
        <v>35.200000000000003</v>
      </c>
      <c r="N1165">
        <v>27.3</v>
      </c>
      <c r="O1165">
        <v>174.3</v>
      </c>
      <c r="P1165">
        <v>0</v>
      </c>
      <c r="Q1165">
        <v>0</v>
      </c>
      <c r="R1165" t="s">
        <v>531</v>
      </c>
      <c r="S1165" t="s">
        <v>531</v>
      </c>
      <c r="T1165" t="s">
        <v>531</v>
      </c>
      <c r="U1165" t="s">
        <v>531</v>
      </c>
      <c r="W1165" s="429">
        <f t="shared" si="27"/>
        <v>0</v>
      </c>
      <c r="X1165" s="429">
        <f t="shared" si="27"/>
        <v>0</v>
      </c>
      <c r="Y1165" s="429">
        <f t="shared" si="27"/>
        <v>0</v>
      </c>
      <c r="Z1165" s="429">
        <f t="shared" si="26"/>
        <v>0</v>
      </c>
      <c r="AA1165" s="429" t="s">
        <v>1296</v>
      </c>
    </row>
    <row r="1166" spans="1:27" x14ac:dyDescent="0.25">
      <c r="A1166" t="s">
        <v>149</v>
      </c>
      <c r="B1166" t="s">
        <v>1246</v>
      </c>
      <c r="C1166" t="s">
        <v>1324</v>
      </c>
      <c r="D1166" t="s">
        <v>1384</v>
      </c>
      <c r="E1166" t="s">
        <v>1326</v>
      </c>
      <c r="F1166" t="s">
        <v>1293</v>
      </c>
      <c r="G1166" s="532">
        <v>35</v>
      </c>
      <c r="H1166">
        <v>35015</v>
      </c>
      <c r="I1166" t="s">
        <v>552</v>
      </c>
      <c r="J1166" t="s">
        <v>1385</v>
      </c>
      <c r="K1166" t="s">
        <v>1386</v>
      </c>
      <c r="L1166">
        <v>0</v>
      </c>
      <c r="M1166">
        <v>3.84</v>
      </c>
      <c r="N1166">
        <v>0</v>
      </c>
      <c r="O1166">
        <v>0</v>
      </c>
      <c r="P1166">
        <v>0</v>
      </c>
      <c r="Q1166">
        <v>0</v>
      </c>
      <c r="R1166" t="s">
        <v>531</v>
      </c>
      <c r="S1166" t="s">
        <v>531</v>
      </c>
      <c r="T1166" t="s">
        <v>531</v>
      </c>
      <c r="U1166" t="s">
        <v>531</v>
      </c>
      <c r="W1166" s="429">
        <f t="shared" si="27"/>
        <v>0</v>
      </c>
      <c r="X1166" s="429">
        <f t="shared" si="27"/>
        <v>0</v>
      </c>
      <c r="Y1166" s="429">
        <f t="shared" si="27"/>
        <v>0</v>
      </c>
      <c r="Z1166" s="429">
        <f t="shared" si="26"/>
        <v>0</v>
      </c>
      <c r="AA1166" s="429" t="s">
        <v>1296</v>
      </c>
    </row>
    <row r="1167" spans="1:27" x14ac:dyDescent="0.25">
      <c r="A1167" t="s">
        <v>149</v>
      </c>
      <c r="B1167" t="s">
        <v>1246</v>
      </c>
      <c r="C1167" t="s">
        <v>1324</v>
      </c>
      <c r="D1167" t="s">
        <v>1384</v>
      </c>
      <c r="E1167" t="s">
        <v>1326</v>
      </c>
      <c r="F1167" t="s">
        <v>1293</v>
      </c>
      <c r="G1167" s="532">
        <v>35</v>
      </c>
      <c r="H1167">
        <v>35015</v>
      </c>
      <c r="I1167" t="s">
        <v>552</v>
      </c>
      <c r="J1167" t="s">
        <v>1385</v>
      </c>
      <c r="K1167" t="s">
        <v>1386</v>
      </c>
      <c r="L1167">
        <v>0</v>
      </c>
      <c r="M1167">
        <v>1</v>
      </c>
      <c r="N1167">
        <v>0</v>
      </c>
      <c r="O1167">
        <v>0</v>
      </c>
      <c r="P1167">
        <v>0</v>
      </c>
      <c r="Q1167">
        <v>0</v>
      </c>
      <c r="R1167" t="s">
        <v>531</v>
      </c>
      <c r="S1167" t="s">
        <v>531</v>
      </c>
      <c r="T1167" t="s">
        <v>531</v>
      </c>
      <c r="U1167" t="s">
        <v>531</v>
      </c>
      <c r="W1167" s="429">
        <f t="shared" si="27"/>
        <v>0</v>
      </c>
      <c r="X1167" s="429">
        <f t="shared" si="27"/>
        <v>0</v>
      </c>
      <c r="Y1167" s="429">
        <f t="shared" si="27"/>
        <v>0</v>
      </c>
      <c r="Z1167" s="429">
        <f t="shared" si="26"/>
        <v>0</v>
      </c>
      <c r="AA1167" s="429" t="s">
        <v>1296</v>
      </c>
    </row>
    <row r="1168" spans="1:27" x14ac:dyDescent="0.25">
      <c r="A1168" t="s">
        <v>149</v>
      </c>
      <c r="B1168" t="s">
        <v>1246</v>
      </c>
      <c r="C1168" t="s">
        <v>1324</v>
      </c>
      <c r="D1168" t="s">
        <v>1384</v>
      </c>
      <c r="E1168" t="s">
        <v>1326</v>
      </c>
      <c r="F1168" t="s">
        <v>1293</v>
      </c>
      <c r="G1168" s="532">
        <v>35</v>
      </c>
      <c r="H1168">
        <v>35015</v>
      </c>
      <c r="I1168" t="s">
        <v>552</v>
      </c>
      <c r="J1168" t="s">
        <v>1385</v>
      </c>
      <c r="K1168" t="s">
        <v>1386</v>
      </c>
      <c r="L1168">
        <v>10</v>
      </c>
      <c r="M1168">
        <v>10</v>
      </c>
      <c r="N1168">
        <v>10</v>
      </c>
      <c r="O1168">
        <v>10</v>
      </c>
      <c r="P1168">
        <v>0</v>
      </c>
      <c r="Q1168">
        <v>0</v>
      </c>
      <c r="R1168" t="s">
        <v>531</v>
      </c>
      <c r="S1168" t="s">
        <v>531</v>
      </c>
      <c r="T1168" t="s">
        <v>531</v>
      </c>
      <c r="U1168" t="s">
        <v>531</v>
      </c>
      <c r="W1168" s="429">
        <f t="shared" si="27"/>
        <v>0</v>
      </c>
      <c r="X1168" s="429">
        <f t="shared" si="27"/>
        <v>0</v>
      </c>
      <c r="Y1168" s="429">
        <f t="shared" si="27"/>
        <v>0</v>
      </c>
      <c r="Z1168" s="429">
        <f t="shared" si="26"/>
        <v>0</v>
      </c>
      <c r="AA1168" s="429" t="s">
        <v>1296</v>
      </c>
    </row>
    <row r="1169" spans="1:27" x14ac:dyDescent="0.25">
      <c r="A1169" t="s">
        <v>149</v>
      </c>
      <c r="B1169" t="s">
        <v>1246</v>
      </c>
      <c r="C1169" t="s">
        <v>1324</v>
      </c>
      <c r="D1169" t="s">
        <v>1384</v>
      </c>
      <c r="E1169" t="s">
        <v>1326</v>
      </c>
      <c r="F1169" t="s">
        <v>1293</v>
      </c>
      <c r="G1169" s="532">
        <v>35</v>
      </c>
      <c r="H1169">
        <v>35025</v>
      </c>
      <c r="I1169" t="s">
        <v>563</v>
      </c>
      <c r="J1169" t="s">
        <v>1385</v>
      </c>
      <c r="K1169" t="s">
        <v>1386</v>
      </c>
      <c r="L1169">
        <v>0.6</v>
      </c>
      <c r="M1169">
        <v>2</v>
      </c>
      <c r="N1169">
        <v>2.4</v>
      </c>
      <c r="O1169">
        <v>0</v>
      </c>
      <c r="P1169">
        <v>0</v>
      </c>
      <c r="Q1169">
        <v>0</v>
      </c>
      <c r="R1169" t="s">
        <v>531</v>
      </c>
      <c r="S1169" t="s">
        <v>531</v>
      </c>
      <c r="T1169" t="s">
        <v>531</v>
      </c>
      <c r="U1169" t="s">
        <v>531</v>
      </c>
      <c r="W1169" s="429">
        <f t="shared" si="27"/>
        <v>0</v>
      </c>
      <c r="X1169" s="429">
        <f t="shared" si="27"/>
        <v>0</v>
      </c>
      <c r="Y1169" s="429">
        <f t="shared" si="27"/>
        <v>0</v>
      </c>
      <c r="Z1169" s="429">
        <f t="shared" si="26"/>
        <v>0</v>
      </c>
      <c r="AA1169" s="429" t="s">
        <v>1296</v>
      </c>
    </row>
    <row r="1170" spans="1:27" x14ac:dyDescent="0.25">
      <c r="A1170" t="s">
        <v>149</v>
      </c>
      <c r="B1170" t="s">
        <v>1246</v>
      </c>
      <c r="C1170" t="s">
        <v>1324</v>
      </c>
      <c r="D1170" t="s">
        <v>1384</v>
      </c>
      <c r="E1170" t="s">
        <v>1326</v>
      </c>
      <c r="F1170" t="s">
        <v>1293</v>
      </c>
      <c r="G1170" s="532">
        <v>35</v>
      </c>
      <c r="H1170">
        <v>35025</v>
      </c>
      <c r="I1170" t="s">
        <v>563</v>
      </c>
      <c r="J1170" t="s">
        <v>1385</v>
      </c>
      <c r="K1170" t="s">
        <v>1386</v>
      </c>
      <c r="L1170">
        <v>0</v>
      </c>
      <c r="M1170">
        <v>0.6</v>
      </c>
      <c r="N1170">
        <v>0</v>
      </c>
      <c r="O1170">
        <v>0</v>
      </c>
      <c r="P1170">
        <v>0</v>
      </c>
      <c r="Q1170">
        <v>0</v>
      </c>
      <c r="R1170" t="s">
        <v>531</v>
      </c>
      <c r="S1170" t="s">
        <v>531</v>
      </c>
      <c r="T1170" t="s">
        <v>531</v>
      </c>
      <c r="U1170" t="s">
        <v>531</v>
      </c>
      <c r="W1170" s="429">
        <f t="shared" si="27"/>
        <v>0</v>
      </c>
      <c r="X1170" s="429">
        <f t="shared" si="27"/>
        <v>0</v>
      </c>
      <c r="Y1170" s="429">
        <f t="shared" si="27"/>
        <v>0</v>
      </c>
      <c r="Z1170" s="429">
        <f t="shared" si="26"/>
        <v>0</v>
      </c>
      <c r="AA1170" s="429" t="s">
        <v>1296</v>
      </c>
    </row>
    <row r="1171" spans="1:27" x14ac:dyDescent="0.25">
      <c r="A1171" t="s">
        <v>149</v>
      </c>
      <c r="B1171" t="s">
        <v>1246</v>
      </c>
      <c r="C1171" t="s">
        <v>1324</v>
      </c>
      <c r="D1171" t="s">
        <v>1384</v>
      </c>
      <c r="E1171" t="s">
        <v>1326</v>
      </c>
      <c r="F1171" t="s">
        <v>1293</v>
      </c>
      <c r="G1171" s="532">
        <v>35</v>
      </c>
      <c r="H1171">
        <v>35025</v>
      </c>
      <c r="I1171" t="s">
        <v>563</v>
      </c>
      <c r="J1171" t="s">
        <v>1385</v>
      </c>
      <c r="K1171" t="s">
        <v>1386</v>
      </c>
      <c r="L1171">
        <v>0</v>
      </c>
      <c r="M1171">
        <v>0.6</v>
      </c>
      <c r="N1171">
        <v>0</v>
      </c>
      <c r="O1171">
        <v>0</v>
      </c>
      <c r="P1171">
        <v>0</v>
      </c>
      <c r="Q1171">
        <v>0</v>
      </c>
      <c r="R1171" t="s">
        <v>531</v>
      </c>
      <c r="S1171" t="s">
        <v>531</v>
      </c>
      <c r="T1171" t="s">
        <v>531</v>
      </c>
      <c r="U1171" t="s">
        <v>531</v>
      </c>
      <c r="W1171" s="429">
        <f t="shared" si="27"/>
        <v>0</v>
      </c>
      <c r="X1171" s="429">
        <f t="shared" si="27"/>
        <v>0</v>
      </c>
      <c r="Y1171" s="429">
        <f t="shared" si="27"/>
        <v>0</v>
      </c>
      <c r="Z1171" s="429">
        <f t="shared" si="26"/>
        <v>0</v>
      </c>
      <c r="AA1171" s="429" t="s">
        <v>1296</v>
      </c>
    </row>
    <row r="1172" spans="1:27" x14ac:dyDescent="0.25">
      <c r="A1172" t="s">
        <v>149</v>
      </c>
      <c r="B1172" t="s">
        <v>1246</v>
      </c>
      <c r="C1172" t="s">
        <v>1324</v>
      </c>
      <c r="D1172" t="s">
        <v>1384</v>
      </c>
      <c r="E1172" t="s">
        <v>1326</v>
      </c>
      <c r="F1172" t="s">
        <v>1293</v>
      </c>
      <c r="G1172" s="532">
        <v>35</v>
      </c>
      <c r="H1172">
        <v>35025</v>
      </c>
      <c r="I1172" t="s">
        <v>563</v>
      </c>
      <c r="J1172" t="s">
        <v>1385</v>
      </c>
      <c r="K1172" t="s">
        <v>1386</v>
      </c>
      <c r="L1172">
        <v>0</v>
      </c>
      <c r="M1172">
        <v>0.6</v>
      </c>
      <c r="N1172">
        <v>0</v>
      </c>
      <c r="O1172">
        <v>0</v>
      </c>
      <c r="P1172">
        <v>0</v>
      </c>
      <c r="Q1172">
        <v>0</v>
      </c>
      <c r="R1172" t="s">
        <v>531</v>
      </c>
      <c r="S1172" t="s">
        <v>531</v>
      </c>
      <c r="T1172" t="s">
        <v>531</v>
      </c>
      <c r="U1172" t="s">
        <v>531</v>
      </c>
      <c r="W1172" s="429">
        <f t="shared" si="27"/>
        <v>0</v>
      </c>
      <c r="X1172" s="429">
        <f t="shared" si="27"/>
        <v>0</v>
      </c>
      <c r="Y1172" s="429">
        <f t="shared" si="27"/>
        <v>0</v>
      </c>
      <c r="Z1172" s="429">
        <f t="shared" si="26"/>
        <v>0</v>
      </c>
      <c r="AA1172" s="429" t="s">
        <v>1296</v>
      </c>
    </row>
    <row r="1173" spans="1:27" x14ac:dyDescent="0.25">
      <c r="A1173" t="s">
        <v>149</v>
      </c>
      <c r="B1173" t="s">
        <v>1246</v>
      </c>
      <c r="C1173" t="s">
        <v>1324</v>
      </c>
      <c r="D1173" t="s">
        <v>1384</v>
      </c>
      <c r="E1173" t="s">
        <v>1326</v>
      </c>
      <c r="F1173" t="s">
        <v>1293</v>
      </c>
      <c r="G1173" s="532">
        <v>35</v>
      </c>
      <c r="H1173">
        <v>35025</v>
      </c>
      <c r="I1173" t="s">
        <v>563</v>
      </c>
      <c r="J1173" t="s">
        <v>1385</v>
      </c>
      <c r="K1173" t="s">
        <v>1386</v>
      </c>
      <c r="L1173">
        <v>0</v>
      </c>
      <c r="M1173">
        <v>3.9</v>
      </c>
      <c r="N1173">
        <v>0</v>
      </c>
      <c r="O1173">
        <v>0</v>
      </c>
      <c r="P1173">
        <v>0</v>
      </c>
      <c r="Q1173">
        <v>0</v>
      </c>
      <c r="R1173" t="s">
        <v>531</v>
      </c>
      <c r="S1173" t="s">
        <v>531</v>
      </c>
      <c r="T1173" t="s">
        <v>531</v>
      </c>
      <c r="U1173" t="s">
        <v>531</v>
      </c>
      <c r="W1173" s="429">
        <f t="shared" si="27"/>
        <v>0</v>
      </c>
      <c r="X1173" s="429">
        <f t="shared" si="27"/>
        <v>0</v>
      </c>
      <c r="Y1173" s="429">
        <f t="shared" si="27"/>
        <v>0</v>
      </c>
      <c r="Z1173" s="429">
        <f t="shared" si="26"/>
        <v>0</v>
      </c>
      <c r="AA1173" s="429" t="s">
        <v>1296</v>
      </c>
    </row>
    <row r="1174" spans="1:27" x14ac:dyDescent="0.25">
      <c r="A1174" t="s">
        <v>149</v>
      </c>
      <c r="B1174" t="s">
        <v>1246</v>
      </c>
      <c r="C1174" t="s">
        <v>1324</v>
      </c>
      <c r="D1174" t="s">
        <v>1384</v>
      </c>
      <c r="E1174" t="s">
        <v>1326</v>
      </c>
      <c r="F1174" t="s">
        <v>1293</v>
      </c>
      <c r="G1174" s="532">
        <v>35</v>
      </c>
      <c r="H1174">
        <v>35025</v>
      </c>
      <c r="I1174" t="s">
        <v>563</v>
      </c>
      <c r="J1174" t="s">
        <v>1385</v>
      </c>
      <c r="K1174" t="s">
        <v>1386</v>
      </c>
      <c r="L1174">
        <v>0</v>
      </c>
      <c r="M1174">
        <v>1.2</v>
      </c>
      <c r="N1174">
        <v>0</v>
      </c>
      <c r="O1174">
        <v>0</v>
      </c>
      <c r="P1174">
        <v>0</v>
      </c>
      <c r="Q1174">
        <v>0</v>
      </c>
      <c r="R1174" t="s">
        <v>531</v>
      </c>
      <c r="S1174" t="s">
        <v>531</v>
      </c>
      <c r="T1174" t="s">
        <v>531</v>
      </c>
      <c r="U1174" t="s">
        <v>531</v>
      </c>
      <c r="W1174" s="429">
        <f t="shared" si="27"/>
        <v>0</v>
      </c>
      <c r="X1174" s="429">
        <f t="shared" si="27"/>
        <v>0</v>
      </c>
      <c r="Y1174" s="429">
        <f t="shared" si="27"/>
        <v>0</v>
      </c>
      <c r="Z1174" s="429">
        <f t="shared" si="26"/>
        <v>0</v>
      </c>
      <c r="AA1174" s="429" t="s">
        <v>1296</v>
      </c>
    </row>
    <row r="1175" spans="1:27" x14ac:dyDescent="0.25">
      <c r="A1175" t="s">
        <v>149</v>
      </c>
      <c r="B1175" t="s">
        <v>1246</v>
      </c>
      <c r="C1175" t="s">
        <v>1324</v>
      </c>
      <c r="D1175" t="s">
        <v>1384</v>
      </c>
      <c r="E1175" t="s">
        <v>1326</v>
      </c>
      <c r="F1175" t="s">
        <v>1293</v>
      </c>
      <c r="G1175" s="532">
        <v>35</v>
      </c>
      <c r="H1175">
        <v>35025</v>
      </c>
      <c r="I1175" t="s">
        <v>563</v>
      </c>
      <c r="J1175" t="s">
        <v>1385</v>
      </c>
      <c r="K1175" t="s">
        <v>1386</v>
      </c>
      <c r="L1175">
        <v>8</v>
      </c>
      <c r="M1175">
        <v>30.9</v>
      </c>
      <c r="N1175">
        <v>43.7</v>
      </c>
      <c r="O1175">
        <v>0</v>
      </c>
      <c r="P1175">
        <v>0</v>
      </c>
      <c r="Q1175">
        <v>0</v>
      </c>
      <c r="R1175" t="s">
        <v>531</v>
      </c>
      <c r="S1175" t="s">
        <v>531</v>
      </c>
      <c r="T1175" t="s">
        <v>531</v>
      </c>
      <c r="U1175" t="s">
        <v>531</v>
      </c>
      <c r="W1175" s="429">
        <f t="shared" si="27"/>
        <v>0</v>
      </c>
      <c r="X1175" s="429">
        <f t="shared" si="27"/>
        <v>0</v>
      </c>
      <c r="Y1175" s="429">
        <f t="shared" si="27"/>
        <v>0</v>
      </c>
      <c r="Z1175" s="429">
        <f t="shared" si="26"/>
        <v>0</v>
      </c>
      <c r="AA1175" s="429" t="s">
        <v>1296</v>
      </c>
    </row>
    <row r="1176" spans="1:27" x14ac:dyDescent="0.25">
      <c r="A1176" t="s">
        <v>149</v>
      </c>
      <c r="B1176" t="s">
        <v>1246</v>
      </c>
      <c r="C1176" t="s">
        <v>1324</v>
      </c>
      <c r="D1176" t="s">
        <v>1384</v>
      </c>
      <c r="E1176" t="s">
        <v>1326</v>
      </c>
      <c r="F1176" t="s">
        <v>1293</v>
      </c>
      <c r="G1176" s="532">
        <v>35</v>
      </c>
      <c r="H1176">
        <v>35025</v>
      </c>
      <c r="I1176" t="s">
        <v>563</v>
      </c>
      <c r="J1176" t="s">
        <v>1385</v>
      </c>
      <c r="K1176" t="s">
        <v>1386</v>
      </c>
      <c r="L1176">
        <v>10</v>
      </c>
      <c r="M1176">
        <v>10</v>
      </c>
      <c r="N1176">
        <v>12.8</v>
      </c>
      <c r="O1176">
        <v>0</v>
      </c>
      <c r="P1176">
        <v>1</v>
      </c>
      <c r="Q1176">
        <v>1</v>
      </c>
      <c r="R1176" t="s">
        <v>531</v>
      </c>
      <c r="S1176" t="s">
        <v>531</v>
      </c>
      <c r="T1176" t="s">
        <v>531</v>
      </c>
      <c r="U1176" t="s">
        <v>531</v>
      </c>
      <c r="W1176" s="429">
        <f t="shared" si="27"/>
        <v>0</v>
      </c>
      <c r="X1176" s="429">
        <f t="shared" si="27"/>
        <v>0</v>
      </c>
      <c r="Y1176" s="429">
        <f t="shared" si="27"/>
        <v>0</v>
      </c>
      <c r="Z1176" s="429">
        <f t="shared" si="26"/>
        <v>0</v>
      </c>
      <c r="AA1176" s="429" t="s">
        <v>1296</v>
      </c>
    </row>
    <row r="1177" spans="1:27" x14ac:dyDescent="0.25">
      <c r="A1177" t="s">
        <v>149</v>
      </c>
      <c r="B1177" t="s">
        <v>1246</v>
      </c>
      <c r="C1177" t="s">
        <v>1324</v>
      </c>
      <c r="D1177" t="s">
        <v>1384</v>
      </c>
      <c r="E1177" t="s">
        <v>1326</v>
      </c>
      <c r="F1177" t="s">
        <v>1293</v>
      </c>
      <c r="G1177" s="532">
        <v>35</v>
      </c>
      <c r="H1177">
        <v>35025</v>
      </c>
      <c r="I1177" t="s">
        <v>563</v>
      </c>
      <c r="J1177" t="s">
        <v>1385</v>
      </c>
      <c r="K1177" t="s">
        <v>1386</v>
      </c>
      <c r="L1177">
        <v>10</v>
      </c>
      <c r="M1177">
        <v>10</v>
      </c>
      <c r="N1177">
        <v>12.8</v>
      </c>
      <c r="O1177">
        <v>0</v>
      </c>
      <c r="P1177">
        <v>1</v>
      </c>
      <c r="Q1177">
        <v>1</v>
      </c>
      <c r="R1177" t="s">
        <v>531</v>
      </c>
      <c r="S1177" t="s">
        <v>531</v>
      </c>
      <c r="T1177" t="s">
        <v>531</v>
      </c>
      <c r="U1177" t="s">
        <v>531</v>
      </c>
      <c r="W1177" s="429">
        <f t="shared" si="27"/>
        <v>0</v>
      </c>
      <c r="X1177" s="429">
        <f t="shared" si="27"/>
        <v>0</v>
      </c>
      <c r="Y1177" s="429">
        <f t="shared" si="27"/>
        <v>0</v>
      </c>
      <c r="Z1177" s="429">
        <f t="shared" si="26"/>
        <v>0</v>
      </c>
      <c r="AA1177" s="429" t="s">
        <v>1296</v>
      </c>
    </row>
    <row r="1178" spans="1:27" x14ac:dyDescent="0.25">
      <c r="A1178" t="s">
        <v>149</v>
      </c>
      <c r="B1178" t="s">
        <v>1246</v>
      </c>
      <c r="C1178" t="s">
        <v>1324</v>
      </c>
      <c r="D1178" t="s">
        <v>1384</v>
      </c>
      <c r="E1178" t="s">
        <v>1326</v>
      </c>
      <c r="F1178" t="s">
        <v>1293</v>
      </c>
      <c r="G1178" s="532">
        <v>35</v>
      </c>
      <c r="H1178">
        <v>35025</v>
      </c>
      <c r="I1178" t="s">
        <v>563</v>
      </c>
      <c r="J1178" t="s">
        <v>1385</v>
      </c>
      <c r="K1178" t="s">
        <v>1386</v>
      </c>
      <c r="L1178">
        <v>10</v>
      </c>
      <c r="M1178">
        <v>10</v>
      </c>
      <c r="N1178">
        <v>12.8</v>
      </c>
      <c r="O1178">
        <v>0</v>
      </c>
      <c r="P1178">
        <v>1</v>
      </c>
      <c r="Q1178">
        <v>1</v>
      </c>
      <c r="R1178" t="s">
        <v>531</v>
      </c>
      <c r="S1178" t="s">
        <v>531</v>
      </c>
      <c r="T1178" t="s">
        <v>531</v>
      </c>
      <c r="U1178" t="s">
        <v>531</v>
      </c>
      <c r="W1178" s="429">
        <f t="shared" si="27"/>
        <v>0</v>
      </c>
      <c r="X1178" s="429">
        <f t="shared" si="27"/>
        <v>0</v>
      </c>
      <c r="Y1178" s="429">
        <f t="shared" si="27"/>
        <v>0</v>
      </c>
      <c r="Z1178" s="429">
        <f t="shared" si="26"/>
        <v>0</v>
      </c>
      <c r="AA1178" s="429" t="s">
        <v>1296</v>
      </c>
    </row>
    <row r="1179" spans="1:27" x14ac:dyDescent="0.25">
      <c r="A1179" t="s">
        <v>149</v>
      </c>
      <c r="B1179" t="s">
        <v>1246</v>
      </c>
      <c r="C1179" t="s">
        <v>1324</v>
      </c>
      <c r="D1179" t="s">
        <v>1384</v>
      </c>
      <c r="E1179" t="s">
        <v>1326</v>
      </c>
      <c r="F1179" t="s">
        <v>1293</v>
      </c>
      <c r="G1179" s="532">
        <v>35</v>
      </c>
      <c r="H1179">
        <v>35025</v>
      </c>
      <c r="I1179" t="s">
        <v>563</v>
      </c>
      <c r="J1179" t="s">
        <v>1385</v>
      </c>
      <c r="K1179" t="s">
        <v>1386</v>
      </c>
      <c r="L1179">
        <v>0</v>
      </c>
      <c r="M1179">
        <v>3.2</v>
      </c>
      <c r="N1179">
        <v>0</v>
      </c>
      <c r="O1179">
        <v>0</v>
      </c>
      <c r="P1179">
        <v>0</v>
      </c>
      <c r="Q1179">
        <v>0</v>
      </c>
      <c r="R1179" t="s">
        <v>531</v>
      </c>
      <c r="S1179" t="s">
        <v>531</v>
      </c>
      <c r="T1179" t="s">
        <v>531</v>
      </c>
      <c r="U1179" t="s">
        <v>531</v>
      </c>
      <c r="W1179" s="429">
        <f t="shared" si="27"/>
        <v>0</v>
      </c>
      <c r="X1179" s="429">
        <f t="shared" si="27"/>
        <v>0</v>
      </c>
      <c r="Y1179" s="429">
        <f t="shared" si="27"/>
        <v>0</v>
      </c>
      <c r="Z1179" s="429">
        <f t="shared" si="26"/>
        <v>0</v>
      </c>
      <c r="AA1179" s="429" t="s">
        <v>1296</v>
      </c>
    </row>
    <row r="1180" spans="1:27" x14ac:dyDescent="0.25">
      <c r="A1180" t="s">
        <v>149</v>
      </c>
      <c r="B1180" t="s">
        <v>1246</v>
      </c>
      <c r="C1180" t="s">
        <v>1324</v>
      </c>
      <c r="D1180" t="s">
        <v>1384</v>
      </c>
      <c r="E1180" t="s">
        <v>1326</v>
      </c>
      <c r="F1180" t="s">
        <v>1293</v>
      </c>
      <c r="G1180" s="532">
        <v>35</v>
      </c>
      <c r="H1180">
        <v>35025</v>
      </c>
      <c r="I1180" t="s">
        <v>563</v>
      </c>
      <c r="J1180" t="s">
        <v>1385</v>
      </c>
      <c r="K1180" t="s">
        <v>1386</v>
      </c>
      <c r="L1180">
        <v>0</v>
      </c>
      <c r="M1180">
        <v>3.2</v>
      </c>
      <c r="N1180">
        <v>0</v>
      </c>
      <c r="O1180">
        <v>0</v>
      </c>
      <c r="P1180">
        <v>0</v>
      </c>
      <c r="Q1180">
        <v>0</v>
      </c>
      <c r="R1180" t="s">
        <v>531</v>
      </c>
      <c r="S1180" t="s">
        <v>531</v>
      </c>
      <c r="T1180" t="s">
        <v>531</v>
      </c>
      <c r="U1180" t="s">
        <v>531</v>
      </c>
      <c r="W1180" s="429">
        <f t="shared" si="27"/>
        <v>0</v>
      </c>
      <c r="X1180" s="429">
        <f t="shared" si="27"/>
        <v>0</v>
      </c>
      <c r="Y1180" s="429">
        <f t="shared" si="27"/>
        <v>0</v>
      </c>
      <c r="Z1180" s="429">
        <f t="shared" si="26"/>
        <v>0</v>
      </c>
      <c r="AA1180" s="429" t="s">
        <v>1296</v>
      </c>
    </row>
    <row r="1181" spans="1:27" x14ac:dyDescent="0.25">
      <c r="A1181" t="s">
        <v>149</v>
      </c>
      <c r="B1181" t="s">
        <v>1246</v>
      </c>
      <c r="C1181" t="s">
        <v>1324</v>
      </c>
      <c r="D1181" t="s">
        <v>1384</v>
      </c>
      <c r="E1181" t="s">
        <v>1326</v>
      </c>
      <c r="F1181" t="s">
        <v>1293</v>
      </c>
      <c r="G1181" s="532">
        <v>35</v>
      </c>
      <c r="H1181">
        <v>35025</v>
      </c>
      <c r="I1181" t="s">
        <v>563</v>
      </c>
      <c r="J1181" t="s">
        <v>1385</v>
      </c>
      <c r="K1181" t="s">
        <v>1386</v>
      </c>
      <c r="L1181">
        <v>0</v>
      </c>
      <c r="M1181">
        <v>0.5</v>
      </c>
      <c r="N1181">
        <v>0</v>
      </c>
      <c r="O1181">
        <v>0</v>
      </c>
      <c r="P1181">
        <v>0</v>
      </c>
      <c r="Q1181">
        <v>0</v>
      </c>
      <c r="R1181" t="s">
        <v>531</v>
      </c>
      <c r="S1181" t="s">
        <v>531</v>
      </c>
      <c r="T1181" t="s">
        <v>531</v>
      </c>
      <c r="U1181" t="s">
        <v>531</v>
      </c>
      <c r="W1181" s="429">
        <f t="shared" si="27"/>
        <v>0</v>
      </c>
      <c r="X1181" s="429">
        <f t="shared" si="27"/>
        <v>0</v>
      </c>
      <c r="Y1181" s="429">
        <f t="shared" si="27"/>
        <v>0</v>
      </c>
      <c r="Z1181" s="429">
        <f t="shared" si="26"/>
        <v>0</v>
      </c>
      <c r="AA1181" s="429" t="s">
        <v>1296</v>
      </c>
    </row>
    <row r="1182" spans="1:27" x14ac:dyDescent="0.25">
      <c r="A1182" t="s">
        <v>149</v>
      </c>
      <c r="B1182" t="s">
        <v>1246</v>
      </c>
      <c r="C1182" t="s">
        <v>1324</v>
      </c>
      <c r="D1182" t="s">
        <v>1384</v>
      </c>
      <c r="E1182" t="s">
        <v>1326</v>
      </c>
      <c r="F1182" t="s">
        <v>1293</v>
      </c>
      <c r="G1182" s="532">
        <v>35</v>
      </c>
      <c r="H1182">
        <v>35025</v>
      </c>
      <c r="I1182" t="s">
        <v>563</v>
      </c>
      <c r="J1182" t="s">
        <v>1385</v>
      </c>
      <c r="K1182" t="s">
        <v>1386</v>
      </c>
      <c r="L1182">
        <v>10</v>
      </c>
      <c r="M1182">
        <v>10</v>
      </c>
      <c r="N1182">
        <v>10</v>
      </c>
      <c r="O1182">
        <v>10</v>
      </c>
      <c r="P1182">
        <v>10</v>
      </c>
      <c r="Q1182">
        <v>10</v>
      </c>
      <c r="R1182" t="s">
        <v>531</v>
      </c>
      <c r="S1182" t="s">
        <v>531</v>
      </c>
      <c r="T1182" t="s">
        <v>531</v>
      </c>
      <c r="U1182" t="s">
        <v>531</v>
      </c>
      <c r="W1182" s="429">
        <f t="shared" si="27"/>
        <v>0</v>
      </c>
      <c r="X1182" s="429">
        <f t="shared" si="27"/>
        <v>0</v>
      </c>
      <c r="Y1182" s="429">
        <f t="shared" si="27"/>
        <v>0</v>
      </c>
      <c r="Z1182" s="429">
        <f t="shared" si="26"/>
        <v>0</v>
      </c>
      <c r="AA1182" s="429" t="s">
        <v>1296</v>
      </c>
    </row>
    <row r="1183" spans="1:27" x14ac:dyDescent="0.25">
      <c r="A1183" t="s">
        <v>149</v>
      </c>
      <c r="B1183" t="s">
        <v>1246</v>
      </c>
      <c r="C1183" t="s">
        <v>1324</v>
      </c>
      <c r="D1183" t="s">
        <v>1384</v>
      </c>
      <c r="E1183" t="s">
        <v>1326</v>
      </c>
      <c r="F1183" t="s">
        <v>1293</v>
      </c>
      <c r="G1183" s="532">
        <v>35</v>
      </c>
      <c r="H1183">
        <v>35025</v>
      </c>
      <c r="I1183" t="s">
        <v>563</v>
      </c>
      <c r="J1183" t="s">
        <v>1385</v>
      </c>
      <c r="K1183" t="s">
        <v>1386</v>
      </c>
      <c r="L1183">
        <v>0</v>
      </c>
      <c r="M1183">
        <v>6.5</v>
      </c>
      <c r="N1183">
        <v>0</v>
      </c>
      <c r="O1183">
        <v>0</v>
      </c>
      <c r="P1183">
        <v>0</v>
      </c>
      <c r="Q1183">
        <v>0</v>
      </c>
      <c r="R1183" t="s">
        <v>531</v>
      </c>
      <c r="S1183" t="s">
        <v>531</v>
      </c>
      <c r="T1183" t="s">
        <v>531</v>
      </c>
      <c r="U1183" t="s">
        <v>531</v>
      </c>
      <c r="W1183" s="429">
        <f t="shared" si="27"/>
        <v>0</v>
      </c>
      <c r="X1183" s="429">
        <f t="shared" si="27"/>
        <v>0</v>
      </c>
      <c r="Y1183" s="429">
        <f t="shared" si="27"/>
        <v>0</v>
      </c>
      <c r="Z1183" s="429">
        <f t="shared" si="26"/>
        <v>0</v>
      </c>
      <c r="AA1183" s="429" t="s">
        <v>1296</v>
      </c>
    </row>
    <row r="1184" spans="1:27" x14ac:dyDescent="0.25">
      <c r="A1184" t="s">
        <v>149</v>
      </c>
      <c r="B1184" t="s">
        <v>1246</v>
      </c>
      <c r="C1184" t="s">
        <v>1324</v>
      </c>
      <c r="D1184" t="s">
        <v>1384</v>
      </c>
      <c r="E1184" t="s">
        <v>1326</v>
      </c>
      <c r="F1184" t="s">
        <v>1293</v>
      </c>
      <c r="G1184" s="532">
        <v>35</v>
      </c>
      <c r="H1184">
        <v>35015</v>
      </c>
      <c r="I1184" t="s">
        <v>552</v>
      </c>
      <c r="J1184" t="s">
        <v>1385</v>
      </c>
      <c r="K1184" t="s">
        <v>1386</v>
      </c>
      <c r="L1184">
        <v>12.8</v>
      </c>
      <c r="M1184">
        <v>10</v>
      </c>
      <c r="N1184">
        <v>12.8</v>
      </c>
      <c r="O1184">
        <v>0</v>
      </c>
      <c r="P1184">
        <v>1</v>
      </c>
      <c r="Q1184">
        <v>1</v>
      </c>
      <c r="R1184" t="s">
        <v>531</v>
      </c>
      <c r="S1184" t="s">
        <v>531</v>
      </c>
      <c r="T1184" t="s">
        <v>531</v>
      </c>
      <c r="U1184" t="s">
        <v>531</v>
      </c>
      <c r="W1184" s="429">
        <f t="shared" si="27"/>
        <v>0</v>
      </c>
      <c r="X1184" s="429">
        <f t="shared" si="27"/>
        <v>0</v>
      </c>
      <c r="Y1184" s="429">
        <f t="shared" si="27"/>
        <v>0</v>
      </c>
      <c r="Z1184" s="429">
        <f t="shared" si="27"/>
        <v>0</v>
      </c>
      <c r="AA1184" s="429" t="s">
        <v>1296</v>
      </c>
    </row>
    <row r="1185" spans="1:27" x14ac:dyDescent="0.25">
      <c r="A1185" t="s">
        <v>149</v>
      </c>
      <c r="B1185" t="s">
        <v>1246</v>
      </c>
      <c r="C1185" t="s">
        <v>1324</v>
      </c>
      <c r="D1185" t="s">
        <v>1384</v>
      </c>
      <c r="E1185" t="s">
        <v>1326</v>
      </c>
      <c r="F1185" t="s">
        <v>1293</v>
      </c>
      <c r="G1185" s="532">
        <v>35</v>
      </c>
      <c r="H1185">
        <v>35015</v>
      </c>
      <c r="I1185" t="s">
        <v>552</v>
      </c>
      <c r="J1185" t="s">
        <v>1385</v>
      </c>
      <c r="K1185" t="s">
        <v>1386</v>
      </c>
      <c r="L1185">
        <v>12.8</v>
      </c>
      <c r="M1185">
        <v>10</v>
      </c>
      <c r="N1185">
        <v>12.8</v>
      </c>
      <c r="O1185">
        <v>0</v>
      </c>
      <c r="P1185">
        <v>1</v>
      </c>
      <c r="Q1185">
        <v>1</v>
      </c>
      <c r="R1185" t="s">
        <v>531</v>
      </c>
      <c r="S1185" t="s">
        <v>531</v>
      </c>
      <c r="T1185" t="s">
        <v>531</v>
      </c>
      <c r="U1185" t="s">
        <v>531</v>
      </c>
      <c r="W1185" s="429">
        <f t="shared" ref="W1185:Z1248" si="28">IFERROR(R1185*1,0)</f>
        <v>0</v>
      </c>
      <c r="X1185" s="429">
        <f t="shared" si="28"/>
        <v>0</v>
      </c>
      <c r="Y1185" s="429">
        <f t="shared" si="28"/>
        <v>0</v>
      </c>
      <c r="Z1185" s="429">
        <f t="shared" si="28"/>
        <v>0</v>
      </c>
      <c r="AA1185" s="429" t="s">
        <v>1296</v>
      </c>
    </row>
    <row r="1186" spans="1:27" x14ac:dyDescent="0.25">
      <c r="A1186" t="s">
        <v>149</v>
      </c>
      <c r="B1186" t="s">
        <v>1246</v>
      </c>
      <c r="C1186" t="s">
        <v>1324</v>
      </c>
      <c r="D1186" t="s">
        <v>1384</v>
      </c>
      <c r="E1186" t="s">
        <v>1326</v>
      </c>
      <c r="F1186" t="s">
        <v>1293</v>
      </c>
      <c r="G1186" s="532">
        <v>35</v>
      </c>
      <c r="H1186">
        <v>35015</v>
      </c>
      <c r="I1186" t="s">
        <v>552</v>
      </c>
      <c r="J1186" t="s">
        <v>1385</v>
      </c>
      <c r="K1186" t="s">
        <v>1386</v>
      </c>
      <c r="L1186">
        <v>0</v>
      </c>
      <c r="M1186">
        <v>4.0999999999999996</v>
      </c>
      <c r="N1186">
        <v>0</v>
      </c>
      <c r="O1186">
        <v>0</v>
      </c>
      <c r="P1186">
        <v>0</v>
      </c>
      <c r="Q1186">
        <v>0</v>
      </c>
      <c r="R1186" t="s">
        <v>531</v>
      </c>
      <c r="S1186" t="s">
        <v>531</v>
      </c>
      <c r="T1186" t="s">
        <v>531</v>
      </c>
      <c r="U1186" t="s">
        <v>531</v>
      </c>
      <c r="W1186" s="429">
        <f t="shared" si="28"/>
        <v>0</v>
      </c>
      <c r="X1186" s="429">
        <f t="shared" si="28"/>
        <v>0</v>
      </c>
      <c r="Y1186" s="429">
        <f t="shared" si="28"/>
        <v>0</v>
      </c>
      <c r="Z1186" s="429">
        <f t="shared" si="28"/>
        <v>0</v>
      </c>
      <c r="AA1186" s="429" t="s">
        <v>1296</v>
      </c>
    </row>
    <row r="1187" spans="1:27" x14ac:dyDescent="0.25">
      <c r="A1187" t="s">
        <v>149</v>
      </c>
      <c r="B1187" t="s">
        <v>1246</v>
      </c>
      <c r="C1187" t="s">
        <v>1324</v>
      </c>
      <c r="D1187" t="s">
        <v>1384</v>
      </c>
      <c r="E1187" t="s">
        <v>1326</v>
      </c>
      <c r="F1187" t="s">
        <v>1293</v>
      </c>
      <c r="G1187" s="532">
        <v>35</v>
      </c>
      <c r="H1187">
        <v>35015</v>
      </c>
      <c r="I1187" t="s">
        <v>552</v>
      </c>
      <c r="J1187" t="s">
        <v>1385</v>
      </c>
      <c r="K1187" t="s">
        <v>1386</v>
      </c>
      <c r="L1187">
        <v>0</v>
      </c>
      <c r="M1187">
        <v>4.0999999999999996</v>
      </c>
      <c r="N1187">
        <v>0</v>
      </c>
      <c r="O1187">
        <v>0</v>
      </c>
      <c r="P1187">
        <v>0</v>
      </c>
      <c r="Q1187">
        <v>0</v>
      </c>
      <c r="R1187" t="s">
        <v>531</v>
      </c>
      <c r="S1187" t="s">
        <v>531</v>
      </c>
      <c r="T1187" t="s">
        <v>531</v>
      </c>
      <c r="U1187" t="s">
        <v>531</v>
      </c>
      <c r="W1187" s="429">
        <f t="shared" si="28"/>
        <v>0</v>
      </c>
      <c r="X1187" s="429">
        <f t="shared" si="28"/>
        <v>0</v>
      </c>
      <c r="Y1187" s="429">
        <f t="shared" si="28"/>
        <v>0</v>
      </c>
      <c r="Z1187" s="429">
        <f t="shared" si="28"/>
        <v>0</v>
      </c>
      <c r="AA1187" s="429" t="s">
        <v>1296</v>
      </c>
    </row>
    <row r="1188" spans="1:27" x14ac:dyDescent="0.25">
      <c r="A1188" t="s">
        <v>149</v>
      </c>
      <c r="B1188" t="s">
        <v>1246</v>
      </c>
      <c r="C1188" t="s">
        <v>1324</v>
      </c>
      <c r="D1188" t="s">
        <v>1384</v>
      </c>
      <c r="E1188" t="s">
        <v>1326</v>
      </c>
      <c r="F1188" t="s">
        <v>1293</v>
      </c>
      <c r="G1188" s="532">
        <v>35</v>
      </c>
      <c r="H1188">
        <v>35015</v>
      </c>
      <c r="I1188" t="s">
        <v>552</v>
      </c>
      <c r="J1188" t="s">
        <v>1385</v>
      </c>
      <c r="K1188" t="s">
        <v>1386</v>
      </c>
      <c r="L1188">
        <v>0</v>
      </c>
      <c r="M1188">
        <v>3.2</v>
      </c>
      <c r="N1188">
        <v>0</v>
      </c>
      <c r="O1188">
        <v>0</v>
      </c>
      <c r="P1188">
        <v>0</v>
      </c>
      <c r="Q1188">
        <v>0</v>
      </c>
      <c r="R1188" t="s">
        <v>531</v>
      </c>
      <c r="S1188" t="s">
        <v>531</v>
      </c>
      <c r="T1188" t="s">
        <v>531</v>
      </c>
      <c r="U1188" t="s">
        <v>531</v>
      </c>
      <c r="W1188" s="429">
        <f t="shared" si="28"/>
        <v>0</v>
      </c>
      <c r="X1188" s="429">
        <f t="shared" si="28"/>
        <v>0</v>
      </c>
      <c r="Y1188" s="429">
        <f t="shared" si="28"/>
        <v>0</v>
      </c>
      <c r="Z1188" s="429">
        <f t="shared" si="28"/>
        <v>0</v>
      </c>
      <c r="AA1188" s="429" t="s">
        <v>1296</v>
      </c>
    </row>
    <row r="1189" spans="1:27" x14ac:dyDescent="0.25">
      <c r="A1189" t="s">
        <v>149</v>
      </c>
      <c r="B1189" t="s">
        <v>1246</v>
      </c>
      <c r="C1189" t="s">
        <v>1324</v>
      </c>
      <c r="D1189" t="s">
        <v>1384</v>
      </c>
      <c r="E1189" t="s">
        <v>1326</v>
      </c>
      <c r="F1189" t="s">
        <v>1293</v>
      </c>
      <c r="G1189" s="532">
        <v>35</v>
      </c>
      <c r="H1189">
        <v>35015</v>
      </c>
      <c r="I1189" t="s">
        <v>552</v>
      </c>
      <c r="J1189" t="s">
        <v>1385</v>
      </c>
      <c r="K1189" t="s">
        <v>1386</v>
      </c>
      <c r="L1189">
        <v>0</v>
      </c>
      <c r="M1189">
        <v>0</v>
      </c>
      <c r="N1189">
        <v>5.6</v>
      </c>
      <c r="O1189">
        <v>0</v>
      </c>
      <c r="P1189">
        <v>0</v>
      </c>
      <c r="Q1189">
        <v>0</v>
      </c>
      <c r="R1189" t="s">
        <v>531</v>
      </c>
      <c r="S1189" t="s">
        <v>531</v>
      </c>
      <c r="T1189" t="s">
        <v>531</v>
      </c>
      <c r="U1189" t="s">
        <v>531</v>
      </c>
      <c r="W1189" s="429">
        <f t="shared" si="28"/>
        <v>0</v>
      </c>
      <c r="X1189" s="429">
        <f t="shared" si="28"/>
        <v>0</v>
      </c>
      <c r="Y1189" s="429">
        <f t="shared" si="28"/>
        <v>0</v>
      </c>
      <c r="Z1189" s="429">
        <f t="shared" si="28"/>
        <v>0</v>
      </c>
      <c r="AA1189" s="429" t="s">
        <v>1296</v>
      </c>
    </row>
    <row r="1190" spans="1:27" x14ac:dyDescent="0.25">
      <c r="A1190" t="s">
        <v>149</v>
      </c>
      <c r="B1190" t="s">
        <v>1246</v>
      </c>
      <c r="C1190" t="s">
        <v>1324</v>
      </c>
      <c r="D1190" t="s">
        <v>1384</v>
      </c>
      <c r="E1190" t="s">
        <v>1326</v>
      </c>
      <c r="F1190" t="s">
        <v>1293</v>
      </c>
      <c r="G1190" s="532">
        <v>35</v>
      </c>
      <c r="H1190">
        <v>35015</v>
      </c>
      <c r="I1190" t="s">
        <v>552</v>
      </c>
      <c r="J1190" t="s">
        <v>1385</v>
      </c>
      <c r="K1190" t="s">
        <v>1386</v>
      </c>
      <c r="L1190">
        <v>0</v>
      </c>
      <c r="M1190">
        <v>0</v>
      </c>
      <c r="N1190">
        <v>3.3</v>
      </c>
      <c r="O1190">
        <v>0</v>
      </c>
      <c r="P1190">
        <v>0</v>
      </c>
      <c r="Q1190">
        <v>0</v>
      </c>
      <c r="R1190" t="s">
        <v>531</v>
      </c>
      <c r="S1190" t="s">
        <v>531</v>
      </c>
      <c r="T1190" t="s">
        <v>531</v>
      </c>
      <c r="U1190" t="s">
        <v>531</v>
      </c>
      <c r="W1190" s="429">
        <f t="shared" si="28"/>
        <v>0</v>
      </c>
      <c r="X1190" s="429">
        <f t="shared" si="28"/>
        <v>0</v>
      </c>
      <c r="Y1190" s="429">
        <f t="shared" si="28"/>
        <v>0</v>
      </c>
      <c r="Z1190" s="429">
        <f t="shared" si="28"/>
        <v>0</v>
      </c>
      <c r="AA1190" s="429" t="s">
        <v>1296</v>
      </c>
    </row>
    <row r="1191" spans="1:27" x14ac:dyDescent="0.25">
      <c r="A1191" t="s">
        <v>149</v>
      </c>
      <c r="B1191" t="s">
        <v>1246</v>
      </c>
      <c r="C1191" t="s">
        <v>1324</v>
      </c>
      <c r="D1191" t="s">
        <v>1384</v>
      </c>
      <c r="E1191" t="s">
        <v>1326</v>
      </c>
      <c r="F1191" t="s">
        <v>1293</v>
      </c>
      <c r="G1191" s="532">
        <v>35</v>
      </c>
      <c r="H1191">
        <v>35015</v>
      </c>
      <c r="I1191" t="s">
        <v>552</v>
      </c>
      <c r="J1191" t="s">
        <v>1385</v>
      </c>
      <c r="K1191" t="s">
        <v>1386</v>
      </c>
      <c r="L1191">
        <v>10</v>
      </c>
      <c r="M1191">
        <v>10</v>
      </c>
      <c r="N1191">
        <v>10</v>
      </c>
      <c r="O1191">
        <v>10</v>
      </c>
      <c r="P1191">
        <v>10</v>
      </c>
      <c r="Q1191">
        <v>10</v>
      </c>
      <c r="R1191" t="s">
        <v>531</v>
      </c>
      <c r="S1191" t="s">
        <v>531</v>
      </c>
      <c r="T1191" t="s">
        <v>531</v>
      </c>
      <c r="U1191" t="s">
        <v>531</v>
      </c>
      <c r="W1191" s="429">
        <f t="shared" si="28"/>
        <v>0</v>
      </c>
      <c r="X1191" s="429">
        <f t="shared" si="28"/>
        <v>0</v>
      </c>
      <c r="Y1191" s="429">
        <f t="shared" si="28"/>
        <v>0</v>
      </c>
      <c r="Z1191" s="429">
        <f t="shared" si="28"/>
        <v>0</v>
      </c>
      <c r="AA1191" s="429" t="s">
        <v>1296</v>
      </c>
    </row>
    <row r="1192" spans="1:27" x14ac:dyDescent="0.25">
      <c r="A1192" t="s">
        <v>149</v>
      </c>
      <c r="B1192" t="s">
        <v>1246</v>
      </c>
      <c r="C1192" t="s">
        <v>1324</v>
      </c>
      <c r="D1192" t="s">
        <v>1384</v>
      </c>
      <c r="E1192" t="s">
        <v>1326</v>
      </c>
      <c r="F1192" t="s">
        <v>1293</v>
      </c>
      <c r="G1192" s="532">
        <v>35</v>
      </c>
      <c r="H1192">
        <v>35015</v>
      </c>
      <c r="I1192" t="s">
        <v>552</v>
      </c>
      <c r="J1192" t="s">
        <v>1385</v>
      </c>
      <c r="K1192" t="s">
        <v>1386</v>
      </c>
      <c r="L1192">
        <v>0</v>
      </c>
      <c r="M1192">
        <v>3.7</v>
      </c>
      <c r="N1192">
        <v>0</v>
      </c>
      <c r="O1192">
        <v>0</v>
      </c>
      <c r="P1192">
        <v>0</v>
      </c>
      <c r="Q1192">
        <v>0</v>
      </c>
      <c r="R1192" t="s">
        <v>531</v>
      </c>
      <c r="S1192" t="s">
        <v>531</v>
      </c>
      <c r="T1192" t="s">
        <v>531</v>
      </c>
      <c r="U1192" t="s">
        <v>531</v>
      </c>
      <c r="W1192" s="429">
        <f t="shared" si="28"/>
        <v>0</v>
      </c>
      <c r="X1192" s="429">
        <f t="shared" si="28"/>
        <v>0</v>
      </c>
      <c r="Y1192" s="429">
        <f t="shared" si="28"/>
        <v>0</v>
      </c>
      <c r="Z1192" s="429">
        <f t="shared" si="28"/>
        <v>0</v>
      </c>
      <c r="AA1192" s="429" t="s">
        <v>1296</v>
      </c>
    </row>
    <row r="1193" spans="1:27" x14ac:dyDescent="0.25">
      <c r="A1193" t="s">
        <v>149</v>
      </c>
      <c r="B1193" t="s">
        <v>1246</v>
      </c>
      <c r="C1193" t="s">
        <v>1324</v>
      </c>
      <c r="D1193" t="s">
        <v>1384</v>
      </c>
      <c r="E1193" t="s">
        <v>1326</v>
      </c>
      <c r="F1193" t="s">
        <v>1293</v>
      </c>
      <c r="G1193" s="532">
        <v>35</v>
      </c>
      <c r="H1193">
        <v>35025</v>
      </c>
      <c r="I1193" t="s">
        <v>563</v>
      </c>
      <c r="J1193" t="s">
        <v>1385</v>
      </c>
      <c r="K1193" t="s">
        <v>1386</v>
      </c>
      <c r="L1193">
        <v>0</v>
      </c>
      <c r="M1193">
        <v>2.2000000000000002</v>
      </c>
      <c r="N1193">
        <v>0</v>
      </c>
      <c r="O1193">
        <v>0</v>
      </c>
      <c r="P1193">
        <v>0</v>
      </c>
      <c r="Q1193">
        <v>0</v>
      </c>
      <c r="R1193" t="s">
        <v>531</v>
      </c>
      <c r="S1193" t="s">
        <v>531</v>
      </c>
      <c r="T1193" t="s">
        <v>531</v>
      </c>
      <c r="U1193" t="s">
        <v>531</v>
      </c>
      <c r="W1193" s="429">
        <f t="shared" si="28"/>
        <v>0</v>
      </c>
      <c r="X1193" s="429">
        <f t="shared" si="28"/>
        <v>0</v>
      </c>
      <c r="Y1193" s="429">
        <f t="shared" si="28"/>
        <v>0</v>
      </c>
      <c r="Z1193" s="429">
        <f t="shared" si="28"/>
        <v>0</v>
      </c>
      <c r="AA1193" s="429" t="s">
        <v>1296</v>
      </c>
    </row>
    <row r="1194" spans="1:27" x14ac:dyDescent="0.25">
      <c r="A1194" t="s">
        <v>149</v>
      </c>
      <c r="B1194" t="s">
        <v>1246</v>
      </c>
      <c r="C1194" t="s">
        <v>1324</v>
      </c>
      <c r="D1194" t="s">
        <v>1384</v>
      </c>
      <c r="E1194" t="s">
        <v>1326</v>
      </c>
      <c r="F1194" t="s">
        <v>1293</v>
      </c>
      <c r="G1194" s="532">
        <v>35</v>
      </c>
      <c r="H1194">
        <v>35025</v>
      </c>
      <c r="I1194" t="s">
        <v>563</v>
      </c>
      <c r="J1194" t="s">
        <v>1385</v>
      </c>
      <c r="K1194" t="s">
        <v>1386</v>
      </c>
      <c r="L1194">
        <v>0</v>
      </c>
      <c r="M1194">
        <v>2.2000000000000002</v>
      </c>
      <c r="N1194">
        <v>0</v>
      </c>
      <c r="O1194">
        <v>0</v>
      </c>
      <c r="P1194">
        <v>0</v>
      </c>
      <c r="Q1194">
        <v>0</v>
      </c>
      <c r="R1194" t="s">
        <v>531</v>
      </c>
      <c r="S1194" t="s">
        <v>531</v>
      </c>
      <c r="T1194" t="s">
        <v>531</v>
      </c>
      <c r="U1194" t="s">
        <v>531</v>
      </c>
      <c r="W1194" s="429">
        <f t="shared" si="28"/>
        <v>0</v>
      </c>
      <c r="X1194" s="429">
        <f t="shared" si="28"/>
        <v>0</v>
      </c>
      <c r="Y1194" s="429">
        <f t="shared" si="28"/>
        <v>0</v>
      </c>
      <c r="Z1194" s="429">
        <f t="shared" si="28"/>
        <v>0</v>
      </c>
      <c r="AA1194" s="429" t="s">
        <v>1296</v>
      </c>
    </row>
    <row r="1195" spans="1:27" x14ac:dyDescent="0.25">
      <c r="A1195" t="s">
        <v>149</v>
      </c>
      <c r="B1195" t="s">
        <v>1246</v>
      </c>
      <c r="C1195" t="s">
        <v>1324</v>
      </c>
      <c r="D1195" t="s">
        <v>1384</v>
      </c>
      <c r="E1195" t="s">
        <v>1326</v>
      </c>
      <c r="F1195" t="s">
        <v>1293</v>
      </c>
      <c r="G1195" s="532">
        <v>35</v>
      </c>
      <c r="H1195">
        <v>35025</v>
      </c>
      <c r="I1195" t="s">
        <v>563</v>
      </c>
      <c r="J1195" t="s">
        <v>1385</v>
      </c>
      <c r="K1195" t="s">
        <v>1386</v>
      </c>
      <c r="L1195">
        <v>0</v>
      </c>
      <c r="M1195">
        <v>1.6</v>
      </c>
      <c r="N1195">
        <v>0</v>
      </c>
      <c r="O1195">
        <v>0</v>
      </c>
      <c r="P1195">
        <v>0</v>
      </c>
      <c r="Q1195">
        <v>0</v>
      </c>
      <c r="R1195" t="s">
        <v>531</v>
      </c>
      <c r="S1195" t="s">
        <v>531</v>
      </c>
      <c r="T1195" t="s">
        <v>531</v>
      </c>
      <c r="U1195" t="s">
        <v>531</v>
      </c>
      <c r="W1195" s="429">
        <f t="shared" si="28"/>
        <v>0</v>
      </c>
      <c r="X1195" s="429">
        <f t="shared" si="28"/>
        <v>0</v>
      </c>
      <c r="Y1195" s="429">
        <f t="shared" si="28"/>
        <v>0</v>
      </c>
      <c r="Z1195" s="429">
        <f t="shared" si="28"/>
        <v>0</v>
      </c>
      <c r="AA1195" s="429" t="s">
        <v>1296</v>
      </c>
    </row>
    <row r="1196" spans="1:27" x14ac:dyDescent="0.25">
      <c r="A1196" t="s">
        <v>149</v>
      </c>
      <c r="B1196" t="s">
        <v>1246</v>
      </c>
      <c r="C1196" t="s">
        <v>1324</v>
      </c>
      <c r="D1196" t="s">
        <v>1384</v>
      </c>
      <c r="E1196" t="s">
        <v>1326</v>
      </c>
      <c r="F1196" t="s">
        <v>1293</v>
      </c>
      <c r="G1196" s="532">
        <v>35</v>
      </c>
      <c r="H1196">
        <v>35025</v>
      </c>
      <c r="I1196" t="s">
        <v>563</v>
      </c>
      <c r="J1196" t="s">
        <v>1385</v>
      </c>
      <c r="K1196" t="s">
        <v>1386</v>
      </c>
      <c r="L1196">
        <v>0</v>
      </c>
      <c r="M1196">
        <v>1.2</v>
      </c>
      <c r="N1196">
        <v>0</v>
      </c>
      <c r="O1196">
        <v>0</v>
      </c>
      <c r="P1196">
        <v>0</v>
      </c>
      <c r="Q1196">
        <v>0</v>
      </c>
      <c r="R1196" t="s">
        <v>531</v>
      </c>
      <c r="S1196" t="s">
        <v>531</v>
      </c>
      <c r="T1196" t="s">
        <v>531</v>
      </c>
      <c r="U1196" t="s">
        <v>531</v>
      </c>
      <c r="W1196" s="429">
        <f t="shared" si="28"/>
        <v>0</v>
      </c>
      <c r="X1196" s="429">
        <f t="shared" si="28"/>
        <v>0</v>
      </c>
      <c r="Y1196" s="429">
        <f t="shared" si="28"/>
        <v>0</v>
      </c>
      <c r="Z1196" s="429">
        <f t="shared" si="28"/>
        <v>0</v>
      </c>
      <c r="AA1196" s="429" t="s">
        <v>1296</v>
      </c>
    </row>
    <row r="1197" spans="1:27" x14ac:dyDescent="0.25">
      <c r="A1197" t="s">
        <v>149</v>
      </c>
      <c r="B1197" t="s">
        <v>1246</v>
      </c>
      <c r="C1197" t="s">
        <v>1324</v>
      </c>
      <c r="D1197" t="s">
        <v>1384</v>
      </c>
      <c r="E1197" t="s">
        <v>1326</v>
      </c>
      <c r="F1197" t="s">
        <v>1293</v>
      </c>
      <c r="G1197" s="532">
        <v>35</v>
      </c>
      <c r="H1197">
        <v>35025</v>
      </c>
      <c r="I1197" t="s">
        <v>563</v>
      </c>
      <c r="J1197" t="s">
        <v>1385</v>
      </c>
      <c r="K1197" t="s">
        <v>1386</v>
      </c>
      <c r="L1197">
        <v>0</v>
      </c>
      <c r="M1197">
        <v>0</v>
      </c>
      <c r="N1197">
        <v>0</v>
      </c>
      <c r="O1197">
        <v>0</v>
      </c>
      <c r="P1197">
        <v>1.3</v>
      </c>
      <c r="Q1197">
        <v>1.3</v>
      </c>
      <c r="R1197" t="s">
        <v>531</v>
      </c>
      <c r="S1197" t="s">
        <v>531</v>
      </c>
      <c r="T1197" t="s">
        <v>531</v>
      </c>
      <c r="U1197" t="s">
        <v>531</v>
      </c>
      <c r="W1197" s="429">
        <f t="shared" si="28"/>
        <v>0</v>
      </c>
      <c r="X1197" s="429">
        <f t="shared" si="28"/>
        <v>0</v>
      </c>
      <c r="Y1197" s="429">
        <f t="shared" si="28"/>
        <v>0</v>
      </c>
      <c r="Z1197" s="429">
        <f t="shared" si="28"/>
        <v>0</v>
      </c>
      <c r="AA1197" s="429" t="s">
        <v>1296</v>
      </c>
    </row>
    <row r="1198" spans="1:27" x14ac:dyDescent="0.25">
      <c r="A1198" t="s">
        <v>149</v>
      </c>
      <c r="B1198" t="s">
        <v>1246</v>
      </c>
      <c r="C1198" t="s">
        <v>1324</v>
      </c>
      <c r="D1198" t="s">
        <v>1384</v>
      </c>
      <c r="E1198" t="s">
        <v>1326</v>
      </c>
      <c r="F1198" t="s">
        <v>1293</v>
      </c>
      <c r="G1198" s="532">
        <v>35</v>
      </c>
      <c r="H1198">
        <v>35025</v>
      </c>
      <c r="I1198" t="s">
        <v>563</v>
      </c>
      <c r="J1198" t="s">
        <v>1385</v>
      </c>
      <c r="K1198" t="s">
        <v>1386</v>
      </c>
      <c r="L1198">
        <v>0</v>
      </c>
      <c r="M1198">
        <v>27.4</v>
      </c>
      <c r="N1198">
        <v>0</v>
      </c>
      <c r="O1198">
        <v>0</v>
      </c>
      <c r="P1198">
        <v>0</v>
      </c>
      <c r="Q1198">
        <v>0</v>
      </c>
      <c r="R1198" t="s">
        <v>531</v>
      </c>
      <c r="S1198" t="s">
        <v>531</v>
      </c>
      <c r="T1198" t="s">
        <v>531</v>
      </c>
      <c r="U1198" t="s">
        <v>531</v>
      </c>
      <c r="W1198" s="429">
        <f t="shared" si="28"/>
        <v>0</v>
      </c>
      <c r="X1198" s="429">
        <f t="shared" si="28"/>
        <v>0</v>
      </c>
      <c r="Y1198" s="429">
        <f t="shared" si="28"/>
        <v>0</v>
      </c>
      <c r="Z1198" s="429">
        <f t="shared" si="28"/>
        <v>0</v>
      </c>
      <c r="AA1198" s="429" t="s">
        <v>1296</v>
      </c>
    </row>
    <row r="1199" spans="1:27" x14ac:dyDescent="0.25">
      <c r="A1199" t="s">
        <v>149</v>
      </c>
      <c r="B1199" t="s">
        <v>1246</v>
      </c>
      <c r="C1199" t="s">
        <v>1324</v>
      </c>
      <c r="D1199" t="s">
        <v>1384</v>
      </c>
      <c r="E1199" t="s">
        <v>1326</v>
      </c>
      <c r="F1199" t="s">
        <v>1293</v>
      </c>
      <c r="G1199" s="532">
        <v>35</v>
      </c>
      <c r="H1199">
        <v>35025</v>
      </c>
      <c r="I1199" t="s">
        <v>563</v>
      </c>
      <c r="J1199" t="s">
        <v>1385</v>
      </c>
      <c r="K1199" t="s">
        <v>1386</v>
      </c>
      <c r="L1199">
        <v>0</v>
      </c>
      <c r="M1199">
        <v>5.9</v>
      </c>
      <c r="N1199">
        <v>0</v>
      </c>
      <c r="O1199">
        <v>0</v>
      </c>
      <c r="P1199">
        <v>0</v>
      </c>
      <c r="Q1199">
        <v>0</v>
      </c>
      <c r="R1199" t="s">
        <v>531</v>
      </c>
      <c r="S1199" t="s">
        <v>531</v>
      </c>
      <c r="T1199" t="s">
        <v>531</v>
      </c>
      <c r="U1199" t="s">
        <v>531</v>
      </c>
      <c r="W1199" s="429">
        <f t="shared" si="28"/>
        <v>0</v>
      </c>
      <c r="X1199" s="429">
        <f t="shared" si="28"/>
        <v>0</v>
      </c>
      <c r="Y1199" s="429">
        <f t="shared" si="28"/>
        <v>0</v>
      </c>
      <c r="Z1199" s="429">
        <f t="shared" si="28"/>
        <v>0</v>
      </c>
      <c r="AA1199" s="429" t="s">
        <v>1296</v>
      </c>
    </row>
    <row r="1200" spans="1:27" x14ac:dyDescent="0.25">
      <c r="A1200" t="s">
        <v>149</v>
      </c>
      <c r="B1200" t="s">
        <v>1246</v>
      </c>
      <c r="C1200" t="s">
        <v>1324</v>
      </c>
      <c r="D1200" t="s">
        <v>1384</v>
      </c>
      <c r="E1200" t="s">
        <v>1326</v>
      </c>
      <c r="F1200" t="s">
        <v>1293</v>
      </c>
      <c r="G1200" s="532">
        <v>35</v>
      </c>
      <c r="H1200">
        <v>35025</v>
      </c>
      <c r="I1200" t="s">
        <v>563</v>
      </c>
      <c r="J1200" t="s">
        <v>1385</v>
      </c>
      <c r="K1200" t="s">
        <v>1386</v>
      </c>
      <c r="L1200">
        <v>18.600000000000001</v>
      </c>
      <c r="M1200">
        <v>0</v>
      </c>
      <c r="N1200">
        <v>19.3</v>
      </c>
      <c r="O1200">
        <v>0.71</v>
      </c>
      <c r="P1200">
        <v>0.97</v>
      </c>
      <c r="Q1200">
        <v>0.97</v>
      </c>
      <c r="R1200" t="s">
        <v>531</v>
      </c>
      <c r="S1200" t="s">
        <v>531</v>
      </c>
      <c r="T1200" t="s">
        <v>531</v>
      </c>
      <c r="U1200" t="s">
        <v>531</v>
      </c>
      <c r="W1200" s="429">
        <f t="shared" si="28"/>
        <v>0</v>
      </c>
      <c r="X1200" s="429">
        <f t="shared" si="28"/>
        <v>0</v>
      </c>
      <c r="Y1200" s="429">
        <f t="shared" si="28"/>
        <v>0</v>
      </c>
      <c r="Z1200" s="429">
        <f t="shared" si="28"/>
        <v>0</v>
      </c>
      <c r="AA1200" s="429" t="s">
        <v>1296</v>
      </c>
    </row>
    <row r="1201" spans="1:27" x14ac:dyDescent="0.25">
      <c r="A1201" t="s">
        <v>149</v>
      </c>
      <c r="B1201" t="s">
        <v>1246</v>
      </c>
      <c r="C1201" t="s">
        <v>1324</v>
      </c>
      <c r="D1201" t="s">
        <v>1384</v>
      </c>
      <c r="E1201" t="s">
        <v>1326</v>
      </c>
      <c r="F1201" t="s">
        <v>1293</v>
      </c>
      <c r="G1201" s="532">
        <v>35</v>
      </c>
      <c r="H1201">
        <v>35025</v>
      </c>
      <c r="I1201" t="s">
        <v>563</v>
      </c>
      <c r="J1201" t="s">
        <v>1385</v>
      </c>
      <c r="K1201" t="s">
        <v>1386</v>
      </c>
      <c r="L1201">
        <v>0</v>
      </c>
      <c r="M1201">
        <v>9.6</v>
      </c>
      <c r="N1201">
        <v>0</v>
      </c>
      <c r="O1201">
        <v>0</v>
      </c>
      <c r="P1201">
        <v>0</v>
      </c>
      <c r="Q1201">
        <v>0</v>
      </c>
      <c r="R1201" t="s">
        <v>531</v>
      </c>
      <c r="S1201" t="s">
        <v>531</v>
      </c>
      <c r="T1201" t="s">
        <v>531</v>
      </c>
      <c r="U1201" t="s">
        <v>531</v>
      </c>
      <c r="W1201" s="429">
        <f t="shared" si="28"/>
        <v>0</v>
      </c>
      <c r="X1201" s="429">
        <f t="shared" si="28"/>
        <v>0</v>
      </c>
      <c r="Y1201" s="429">
        <f t="shared" si="28"/>
        <v>0</v>
      </c>
      <c r="Z1201" s="429">
        <f t="shared" si="28"/>
        <v>0</v>
      </c>
      <c r="AA1201" s="429" t="s">
        <v>1296</v>
      </c>
    </row>
    <row r="1202" spans="1:27" x14ac:dyDescent="0.25">
      <c r="A1202" t="s">
        <v>149</v>
      </c>
      <c r="B1202" t="s">
        <v>1246</v>
      </c>
      <c r="C1202" t="s">
        <v>1324</v>
      </c>
      <c r="D1202" t="s">
        <v>1384</v>
      </c>
      <c r="E1202" t="s">
        <v>1326</v>
      </c>
      <c r="F1202" t="s">
        <v>1293</v>
      </c>
      <c r="G1202" s="532">
        <v>35</v>
      </c>
      <c r="H1202">
        <v>35025</v>
      </c>
      <c r="I1202" t="s">
        <v>563</v>
      </c>
      <c r="J1202" t="s">
        <v>1385</v>
      </c>
      <c r="K1202" t="s">
        <v>1386</v>
      </c>
      <c r="L1202">
        <v>0</v>
      </c>
      <c r="M1202">
        <v>9.6</v>
      </c>
      <c r="N1202">
        <v>0</v>
      </c>
      <c r="O1202">
        <v>0</v>
      </c>
      <c r="P1202">
        <v>0</v>
      </c>
      <c r="Q1202">
        <v>0</v>
      </c>
      <c r="R1202" t="s">
        <v>531</v>
      </c>
      <c r="S1202" t="s">
        <v>531</v>
      </c>
      <c r="T1202" t="s">
        <v>531</v>
      </c>
      <c r="U1202" t="s">
        <v>531</v>
      </c>
      <c r="W1202" s="429">
        <f t="shared" si="28"/>
        <v>0</v>
      </c>
      <c r="X1202" s="429">
        <f t="shared" si="28"/>
        <v>0</v>
      </c>
      <c r="Y1202" s="429">
        <f t="shared" si="28"/>
        <v>0</v>
      </c>
      <c r="Z1202" s="429">
        <f t="shared" si="28"/>
        <v>0</v>
      </c>
      <c r="AA1202" s="429" t="s">
        <v>1296</v>
      </c>
    </row>
    <row r="1203" spans="1:27" x14ac:dyDescent="0.25">
      <c r="A1203" t="s">
        <v>149</v>
      </c>
      <c r="B1203" t="s">
        <v>1246</v>
      </c>
      <c r="C1203" t="s">
        <v>1324</v>
      </c>
      <c r="D1203" t="s">
        <v>1384</v>
      </c>
      <c r="E1203" t="s">
        <v>1326</v>
      </c>
      <c r="F1203" t="s">
        <v>1293</v>
      </c>
      <c r="G1203" s="532">
        <v>35</v>
      </c>
      <c r="H1203">
        <v>35025</v>
      </c>
      <c r="I1203" t="s">
        <v>563</v>
      </c>
      <c r="J1203" t="s">
        <v>1385</v>
      </c>
      <c r="K1203" t="s">
        <v>1386</v>
      </c>
      <c r="L1203">
        <v>0</v>
      </c>
      <c r="M1203">
        <v>4.9000000000000004</v>
      </c>
      <c r="N1203">
        <v>0</v>
      </c>
      <c r="O1203">
        <v>0</v>
      </c>
      <c r="P1203">
        <v>0</v>
      </c>
      <c r="Q1203">
        <v>0</v>
      </c>
      <c r="R1203" t="s">
        <v>531</v>
      </c>
      <c r="S1203" t="s">
        <v>531</v>
      </c>
      <c r="T1203" t="s">
        <v>531</v>
      </c>
      <c r="U1203" t="s">
        <v>531</v>
      </c>
      <c r="W1203" s="429">
        <f t="shared" si="28"/>
        <v>0</v>
      </c>
      <c r="X1203" s="429">
        <f t="shared" si="28"/>
        <v>0</v>
      </c>
      <c r="Y1203" s="429">
        <f t="shared" si="28"/>
        <v>0</v>
      </c>
      <c r="Z1203" s="429">
        <f t="shared" si="28"/>
        <v>0</v>
      </c>
      <c r="AA1203" s="429" t="s">
        <v>1296</v>
      </c>
    </row>
    <row r="1204" spans="1:27" x14ac:dyDescent="0.25">
      <c r="A1204" t="s">
        <v>149</v>
      </c>
      <c r="B1204" t="s">
        <v>1246</v>
      </c>
      <c r="C1204" t="s">
        <v>1324</v>
      </c>
      <c r="D1204" t="s">
        <v>1384</v>
      </c>
      <c r="E1204" t="s">
        <v>1326</v>
      </c>
      <c r="F1204" t="s">
        <v>1293</v>
      </c>
      <c r="G1204" s="532">
        <v>35</v>
      </c>
      <c r="H1204">
        <v>35025</v>
      </c>
      <c r="I1204" t="s">
        <v>563</v>
      </c>
      <c r="J1204" t="s">
        <v>1385</v>
      </c>
      <c r="K1204" t="s">
        <v>1386</v>
      </c>
      <c r="L1204">
        <v>6.66</v>
      </c>
      <c r="M1204">
        <v>2.87</v>
      </c>
      <c r="N1204">
        <v>2.5</v>
      </c>
      <c r="O1204">
        <v>0.71</v>
      </c>
      <c r="P1204">
        <v>0.5</v>
      </c>
      <c r="Q1204">
        <v>0.5</v>
      </c>
      <c r="R1204" t="s">
        <v>531</v>
      </c>
      <c r="S1204" t="s">
        <v>531</v>
      </c>
      <c r="T1204" t="s">
        <v>531</v>
      </c>
      <c r="U1204" t="s">
        <v>531</v>
      </c>
      <c r="W1204" s="429">
        <f t="shared" si="28"/>
        <v>0</v>
      </c>
      <c r="X1204" s="429">
        <f t="shared" si="28"/>
        <v>0</v>
      </c>
      <c r="Y1204" s="429">
        <f t="shared" si="28"/>
        <v>0</v>
      </c>
      <c r="Z1204" s="429">
        <f t="shared" si="28"/>
        <v>0</v>
      </c>
      <c r="AA1204" s="429" t="s">
        <v>1296</v>
      </c>
    </row>
    <row r="1205" spans="1:27" x14ac:dyDescent="0.25">
      <c r="A1205" t="s">
        <v>149</v>
      </c>
      <c r="B1205" t="s">
        <v>1246</v>
      </c>
      <c r="C1205" t="s">
        <v>1324</v>
      </c>
      <c r="D1205" t="s">
        <v>1384</v>
      </c>
      <c r="E1205" t="s">
        <v>1326</v>
      </c>
      <c r="F1205" t="s">
        <v>1293</v>
      </c>
      <c r="G1205" s="532">
        <v>35</v>
      </c>
      <c r="H1205">
        <v>35025</v>
      </c>
      <c r="I1205" t="s">
        <v>563</v>
      </c>
      <c r="J1205" t="s">
        <v>1385</v>
      </c>
      <c r="K1205" t="s">
        <v>1386</v>
      </c>
      <c r="L1205">
        <v>6.66</v>
      </c>
      <c r="M1205">
        <v>2.87</v>
      </c>
      <c r="N1205">
        <v>2.5</v>
      </c>
      <c r="O1205">
        <v>0.71</v>
      </c>
      <c r="P1205">
        <v>0.5</v>
      </c>
      <c r="Q1205">
        <v>0.5</v>
      </c>
      <c r="R1205" t="s">
        <v>531</v>
      </c>
      <c r="S1205" t="s">
        <v>531</v>
      </c>
      <c r="T1205" t="s">
        <v>531</v>
      </c>
      <c r="U1205" t="s">
        <v>531</v>
      </c>
      <c r="W1205" s="429">
        <f t="shared" si="28"/>
        <v>0</v>
      </c>
      <c r="X1205" s="429">
        <f t="shared" si="28"/>
        <v>0</v>
      </c>
      <c r="Y1205" s="429">
        <f t="shared" si="28"/>
        <v>0</v>
      </c>
      <c r="Z1205" s="429">
        <f t="shared" si="28"/>
        <v>0</v>
      </c>
      <c r="AA1205" s="429" t="s">
        <v>1296</v>
      </c>
    </row>
    <row r="1206" spans="1:27" x14ac:dyDescent="0.25">
      <c r="A1206" t="s">
        <v>149</v>
      </c>
      <c r="B1206" t="s">
        <v>1246</v>
      </c>
      <c r="C1206" t="s">
        <v>1324</v>
      </c>
      <c r="D1206" t="s">
        <v>1384</v>
      </c>
      <c r="E1206" t="s">
        <v>1326</v>
      </c>
      <c r="F1206" t="s">
        <v>1293</v>
      </c>
      <c r="G1206" s="532">
        <v>35</v>
      </c>
      <c r="H1206">
        <v>35025</v>
      </c>
      <c r="I1206" t="s">
        <v>563</v>
      </c>
      <c r="J1206" t="s">
        <v>1385</v>
      </c>
      <c r="K1206" t="s">
        <v>1386</v>
      </c>
      <c r="L1206">
        <v>6.66</v>
      </c>
      <c r="M1206">
        <v>2.87</v>
      </c>
      <c r="N1206">
        <v>2.5</v>
      </c>
      <c r="O1206">
        <v>0.71</v>
      </c>
      <c r="P1206">
        <v>0.5</v>
      </c>
      <c r="Q1206">
        <v>0.5</v>
      </c>
      <c r="R1206" t="s">
        <v>531</v>
      </c>
      <c r="S1206" t="s">
        <v>531</v>
      </c>
      <c r="T1206" t="s">
        <v>531</v>
      </c>
      <c r="U1206" t="s">
        <v>531</v>
      </c>
      <c r="W1206" s="429">
        <f t="shared" si="28"/>
        <v>0</v>
      </c>
      <c r="X1206" s="429">
        <f t="shared" si="28"/>
        <v>0</v>
      </c>
      <c r="Y1206" s="429">
        <f t="shared" si="28"/>
        <v>0</v>
      </c>
      <c r="Z1206" s="429">
        <f t="shared" si="28"/>
        <v>0</v>
      </c>
      <c r="AA1206" s="429" t="s">
        <v>1296</v>
      </c>
    </row>
    <row r="1207" spans="1:27" x14ac:dyDescent="0.25">
      <c r="A1207" t="s">
        <v>149</v>
      </c>
      <c r="B1207" t="s">
        <v>1246</v>
      </c>
      <c r="C1207" t="s">
        <v>1324</v>
      </c>
      <c r="D1207" t="s">
        <v>1384</v>
      </c>
      <c r="E1207" t="s">
        <v>1326</v>
      </c>
      <c r="F1207" t="s">
        <v>1293</v>
      </c>
      <c r="G1207" s="532">
        <v>35</v>
      </c>
      <c r="H1207">
        <v>35025</v>
      </c>
      <c r="I1207" t="s">
        <v>563</v>
      </c>
      <c r="J1207" t="s">
        <v>1385</v>
      </c>
      <c r="K1207" t="s">
        <v>1386</v>
      </c>
      <c r="L1207">
        <v>0</v>
      </c>
      <c r="M1207">
        <v>4.9000000000000004</v>
      </c>
      <c r="N1207">
        <v>0</v>
      </c>
      <c r="O1207">
        <v>0</v>
      </c>
      <c r="P1207">
        <v>0</v>
      </c>
      <c r="Q1207">
        <v>0</v>
      </c>
      <c r="R1207" t="s">
        <v>531</v>
      </c>
      <c r="S1207" t="s">
        <v>531</v>
      </c>
      <c r="T1207" t="s">
        <v>531</v>
      </c>
      <c r="U1207" t="s">
        <v>531</v>
      </c>
      <c r="W1207" s="429">
        <f t="shared" si="28"/>
        <v>0</v>
      </c>
      <c r="X1207" s="429">
        <f t="shared" si="28"/>
        <v>0</v>
      </c>
      <c r="Y1207" s="429">
        <f t="shared" si="28"/>
        <v>0</v>
      </c>
      <c r="Z1207" s="429">
        <f t="shared" si="28"/>
        <v>0</v>
      </c>
      <c r="AA1207" s="429" t="s">
        <v>1296</v>
      </c>
    </row>
    <row r="1208" spans="1:27" x14ac:dyDescent="0.25">
      <c r="A1208" t="s">
        <v>149</v>
      </c>
      <c r="B1208" t="s">
        <v>1246</v>
      </c>
      <c r="C1208" t="s">
        <v>1324</v>
      </c>
      <c r="D1208" t="s">
        <v>1384</v>
      </c>
      <c r="E1208" t="s">
        <v>1326</v>
      </c>
      <c r="F1208" t="s">
        <v>1293</v>
      </c>
      <c r="G1208" s="532">
        <v>35</v>
      </c>
      <c r="H1208">
        <v>35025</v>
      </c>
      <c r="I1208" t="s">
        <v>563</v>
      </c>
      <c r="J1208" t="s">
        <v>1385</v>
      </c>
      <c r="K1208" t="s">
        <v>1386</v>
      </c>
      <c r="L1208">
        <v>0</v>
      </c>
      <c r="M1208">
        <v>10</v>
      </c>
      <c r="N1208">
        <v>0</v>
      </c>
      <c r="O1208">
        <v>0</v>
      </c>
      <c r="P1208">
        <v>0</v>
      </c>
      <c r="Q1208">
        <v>0</v>
      </c>
      <c r="R1208" t="s">
        <v>531</v>
      </c>
      <c r="S1208" t="s">
        <v>531</v>
      </c>
      <c r="T1208" t="s">
        <v>531</v>
      </c>
      <c r="U1208" t="s">
        <v>531</v>
      </c>
      <c r="W1208" s="429">
        <f t="shared" si="28"/>
        <v>0</v>
      </c>
      <c r="X1208" s="429">
        <f t="shared" si="28"/>
        <v>0</v>
      </c>
      <c r="Y1208" s="429">
        <f t="shared" si="28"/>
        <v>0</v>
      </c>
      <c r="Z1208" s="429">
        <f t="shared" si="28"/>
        <v>0</v>
      </c>
      <c r="AA1208" s="429" t="s">
        <v>1296</v>
      </c>
    </row>
    <row r="1209" spans="1:27" x14ac:dyDescent="0.25">
      <c r="A1209" t="s">
        <v>149</v>
      </c>
      <c r="B1209" t="s">
        <v>1246</v>
      </c>
      <c r="C1209" t="s">
        <v>1324</v>
      </c>
      <c r="D1209" t="s">
        <v>1384</v>
      </c>
      <c r="E1209" t="s">
        <v>1326</v>
      </c>
      <c r="F1209" t="s">
        <v>1293</v>
      </c>
      <c r="G1209" s="532">
        <v>35</v>
      </c>
      <c r="H1209">
        <v>35025</v>
      </c>
      <c r="I1209" t="s">
        <v>563</v>
      </c>
      <c r="J1209" t="s">
        <v>1385</v>
      </c>
      <c r="K1209" t="s">
        <v>1386</v>
      </c>
      <c r="L1209">
        <v>0</v>
      </c>
      <c r="M1209">
        <v>1.1000000000000001</v>
      </c>
      <c r="N1209">
        <v>0</v>
      </c>
      <c r="O1209">
        <v>0</v>
      </c>
      <c r="P1209">
        <v>0</v>
      </c>
      <c r="Q1209">
        <v>0</v>
      </c>
      <c r="R1209" t="s">
        <v>531</v>
      </c>
      <c r="S1209" t="s">
        <v>531</v>
      </c>
      <c r="T1209" t="s">
        <v>531</v>
      </c>
      <c r="U1209" t="s">
        <v>531</v>
      </c>
      <c r="W1209" s="429">
        <f t="shared" si="28"/>
        <v>0</v>
      </c>
      <c r="X1209" s="429">
        <f t="shared" si="28"/>
        <v>0</v>
      </c>
      <c r="Y1209" s="429">
        <f t="shared" si="28"/>
        <v>0</v>
      </c>
      <c r="Z1209" s="429">
        <f t="shared" si="28"/>
        <v>0</v>
      </c>
      <c r="AA1209" s="429" t="s">
        <v>1296</v>
      </c>
    </row>
    <row r="1210" spans="1:27" x14ac:dyDescent="0.25">
      <c r="A1210" t="s">
        <v>149</v>
      </c>
      <c r="B1210" t="s">
        <v>1246</v>
      </c>
      <c r="C1210" t="s">
        <v>1324</v>
      </c>
      <c r="D1210" t="s">
        <v>1384</v>
      </c>
      <c r="E1210" t="s">
        <v>1326</v>
      </c>
      <c r="F1210" t="s">
        <v>1293</v>
      </c>
      <c r="G1210" s="532">
        <v>35</v>
      </c>
      <c r="H1210">
        <v>35025</v>
      </c>
      <c r="I1210" t="s">
        <v>563</v>
      </c>
      <c r="J1210" t="s">
        <v>1385</v>
      </c>
      <c r="K1210" t="s">
        <v>1386</v>
      </c>
      <c r="L1210">
        <v>0</v>
      </c>
      <c r="M1210">
        <v>3.8</v>
      </c>
      <c r="N1210">
        <v>0</v>
      </c>
      <c r="O1210">
        <v>0</v>
      </c>
      <c r="P1210">
        <v>0</v>
      </c>
      <c r="Q1210">
        <v>0</v>
      </c>
      <c r="R1210" t="s">
        <v>531</v>
      </c>
      <c r="S1210" t="s">
        <v>531</v>
      </c>
      <c r="T1210" t="s">
        <v>531</v>
      </c>
      <c r="U1210" t="s">
        <v>531</v>
      </c>
      <c r="W1210" s="429">
        <f t="shared" si="28"/>
        <v>0</v>
      </c>
      <c r="X1210" s="429">
        <f t="shared" si="28"/>
        <v>0</v>
      </c>
      <c r="Y1210" s="429">
        <f t="shared" si="28"/>
        <v>0</v>
      </c>
      <c r="Z1210" s="429">
        <f t="shared" si="28"/>
        <v>0</v>
      </c>
      <c r="AA1210" s="429" t="s">
        <v>1296</v>
      </c>
    </row>
    <row r="1211" spans="1:27" x14ac:dyDescent="0.25">
      <c r="A1211" t="s">
        <v>149</v>
      </c>
      <c r="B1211" t="s">
        <v>1246</v>
      </c>
      <c r="C1211" t="s">
        <v>1324</v>
      </c>
      <c r="D1211" t="s">
        <v>1384</v>
      </c>
      <c r="E1211" t="s">
        <v>1326</v>
      </c>
      <c r="F1211" t="s">
        <v>1293</v>
      </c>
      <c r="G1211" s="532">
        <v>35</v>
      </c>
      <c r="H1211">
        <v>35015</v>
      </c>
      <c r="I1211" t="s">
        <v>552</v>
      </c>
      <c r="J1211" t="s">
        <v>1385</v>
      </c>
      <c r="K1211" t="s">
        <v>1386</v>
      </c>
      <c r="L1211">
        <v>10.7</v>
      </c>
      <c r="M1211">
        <v>34</v>
      </c>
      <c r="N1211">
        <v>42.7</v>
      </c>
      <c r="O1211">
        <v>0</v>
      </c>
      <c r="P1211">
        <v>0</v>
      </c>
      <c r="Q1211">
        <v>0</v>
      </c>
      <c r="R1211" t="s">
        <v>531</v>
      </c>
      <c r="S1211" t="s">
        <v>531</v>
      </c>
      <c r="T1211" t="s">
        <v>531</v>
      </c>
      <c r="U1211" t="s">
        <v>531</v>
      </c>
      <c r="W1211" s="429">
        <f t="shared" si="28"/>
        <v>0</v>
      </c>
      <c r="X1211" s="429">
        <f t="shared" si="28"/>
        <v>0</v>
      </c>
      <c r="Y1211" s="429">
        <f t="shared" si="28"/>
        <v>0</v>
      </c>
      <c r="Z1211" s="429">
        <f t="shared" si="28"/>
        <v>0</v>
      </c>
      <c r="AA1211" s="429" t="s">
        <v>1296</v>
      </c>
    </row>
    <row r="1212" spans="1:27" x14ac:dyDescent="0.25">
      <c r="A1212" t="s">
        <v>149</v>
      </c>
      <c r="B1212" t="s">
        <v>1246</v>
      </c>
      <c r="C1212" t="s">
        <v>1324</v>
      </c>
      <c r="D1212" t="s">
        <v>1384</v>
      </c>
      <c r="E1212" t="s">
        <v>1326</v>
      </c>
      <c r="F1212" t="s">
        <v>1293</v>
      </c>
      <c r="G1212" s="532">
        <v>35</v>
      </c>
      <c r="H1212">
        <v>35015</v>
      </c>
      <c r="I1212" t="s">
        <v>552</v>
      </c>
      <c r="J1212" t="s">
        <v>1385</v>
      </c>
      <c r="K1212" t="s">
        <v>1386</v>
      </c>
      <c r="L1212">
        <v>13.7</v>
      </c>
      <c r="M1212">
        <v>6.1</v>
      </c>
      <c r="N1212">
        <v>8.1999999999999993</v>
      </c>
      <c r="O1212">
        <v>5.7</v>
      </c>
      <c r="P1212">
        <v>0</v>
      </c>
      <c r="Q1212">
        <v>0</v>
      </c>
      <c r="R1212" t="s">
        <v>531</v>
      </c>
      <c r="S1212" t="s">
        <v>531</v>
      </c>
      <c r="T1212" t="s">
        <v>531</v>
      </c>
      <c r="U1212" t="s">
        <v>531</v>
      </c>
      <c r="W1212" s="429">
        <f t="shared" si="28"/>
        <v>0</v>
      </c>
      <c r="X1212" s="429">
        <f t="shared" si="28"/>
        <v>0</v>
      </c>
      <c r="Y1212" s="429">
        <f t="shared" si="28"/>
        <v>0</v>
      </c>
      <c r="Z1212" s="429">
        <f t="shared" si="28"/>
        <v>0</v>
      </c>
      <c r="AA1212" s="429" t="s">
        <v>1296</v>
      </c>
    </row>
    <row r="1213" spans="1:27" x14ac:dyDescent="0.25">
      <c r="A1213" t="s">
        <v>149</v>
      </c>
      <c r="B1213" t="s">
        <v>1246</v>
      </c>
      <c r="C1213" t="s">
        <v>1324</v>
      </c>
      <c r="D1213" t="s">
        <v>1384</v>
      </c>
      <c r="E1213" t="s">
        <v>1326</v>
      </c>
      <c r="F1213" t="s">
        <v>1293</v>
      </c>
      <c r="G1213" s="532">
        <v>35</v>
      </c>
      <c r="H1213">
        <v>35015</v>
      </c>
      <c r="I1213" t="s">
        <v>552</v>
      </c>
      <c r="J1213" t="s">
        <v>1385</v>
      </c>
      <c r="K1213" t="s">
        <v>1386</v>
      </c>
      <c r="L1213">
        <v>13.7</v>
      </c>
      <c r="M1213">
        <v>6.8</v>
      </c>
      <c r="N1213">
        <v>8.6999999999999993</v>
      </c>
      <c r="O1213">
        <v>6.5</v>
      </c>
      <c r="P1213">
        <v>0</v>
      </c>
      <c r="Q1213">
        <v>0</v>
      </c>
      <c r="R1213" t="s">
        <v>531</v>
      </c>
      <c r="S1213" t="s">
        <v>531</v>
      </c>
      <c r="T1213" t="s">
        <v>531</v>
      </c>
      <c r="U1213" t="s">
        <v>531</v>
      </c>
      <c r="W1213" s="429">
        <f t="shared" si="28"/>
        <v>0</v>
      </c>
      <c r="X1213" s="429">
        <f t="shared" si="28"/>
        <v>0</v>
      </c>
      <c r="Y1213" s="429">
        <f t="shared" si="28"/>
        <v>0</v>
      </c>
      <c r="Z1213" s="429">
        <f t="shared" si="28"/>
        <v>0</v>
      </c>
      <c r="AA1213" s="429" t="s">
        <v>1296</v>
      </c>
    </row>
    <row r="1214" spans="1:27" x14ac:dyDescent="0.25">
      <c r="A1214" t="s">
        <v>149</v>
      </c>
      <c r="B1214" t="s">
        <v>1246</v>
      </c>
      <c r="C1214" t="s">
        <v>1324</v>
      </c>
      <c r="D1214" t="s">
        <v>1384</v>
      </c>
      <c r="E1214" t="s">
        <v>1326</v>
      </c>
      <c r="F1214" t="s">
        <v>1293</v>
      </c>
      <c r="G1214" s="532">
        <v>35</v>
      </c>
      <c r="H1214">
        <v>35015</v>
      </c>
      <c r="I1214" t="s">
        <v>552</v>
      </c>
      <c r="J1214" t="s">
        <v>1385</v>
      </c>
      <c r="K1214" t="s">
        <v>1386</v>
      </c>
      <c r="L1214">
        <v>13.7</v>
      </c>
      <c r="M1214">
        <v>6.8</v>
      </c>
      <c r="N1214">
        <v>8.6999999999999993</v>
      </c>
      <c r="O1214">
        <v>6.5</v>
      </c>
      <c r="P1214">
        <v>0</v>
      </c>
      <c r="Q1214">
        <v>0</v>
      </c>
      <c r="R1214" t="s">
        <v>531</v>
      </c>
      <c r="S1214" t="s">
        <v>531</v>
      </c>
      <c r="T1214" t="s">
        <v>531</v>
      </c>
      <c r="U1214" t="s">
        <v>531</v>
      </c>
      <c r="W1214" s="429">
        <f t="shared" si="28"/>
        <v>0</v>
      </c>
      <c r="X1214" s="429">
        <f t="shared" si="28"/>
        <v>0</v>
      </c>
      <c r="Y1214" s="429">
        <f t="shared" si="28"/>
        <v>0</v>
      </c>
      <c r="Z1214" s="429">
        <f t="shared" si="28"/>
        <v>0</v>
      </c>
      <c r="AA1214" s="429" t="s">
        <v>1296</v>
      </c>
    </row>
    <row r="1215" spans="1:27" x14ac:dyDescent="0.25">
      <c r="A1215" t="s">
        <v>149</v>
      </c>
      <c r="B1215" t="s">
        <v>1246</v>
      </c>
      <c r="C1215" t="s">
        <v>1324</v>
      </c>
      <c r="D1215" t="s">
        <v>1384</v>
      </c>
      <c r="E1215" t="s">
        <v>1326</v>
      </c>
      <c r="F1215" t="s">
        <v>1293</v>
      </c>
      <c r="G1215" s="532">
        <v>35</v>
      </c>
      <c r="H1215">
        <v>35015</v>
      </c>
      <c r="I1215" t="s">
        <v>552</v>
      </c>
      <c r="J1215" t="s">
        <v>1385</v>
      </c>
      <c r="K1215" t="s">
        <v>1386</v>
      </c>
      <c r="L1215">
        <v>13.7</v>
      </c>
      <c r="M1215">
        <v>6.8</v>
      </c>
      <c r="N1215">
        <v>8.6999999999999993</v>
      </c>
      <c r="O1215">
        <v>6.5</v>
      </c>
      <c r="P1215">
        <v>0</v>
      </c>
      <c r="Q1215">
        <v>0</v>
      </c>
      <c r="R1215" t="s">
        <v>531</v>
      </c>
      <c r="S1215" t="s">
        <v>531</v>
      </c>
      <c r="T1215" t="s">
        <v>531</v>
      </c>
      <c r="U1215" t="s">
        <v>531</v>
      </c>
      <c r="W1215" s="429">
        <f t="shared" si="28"/>
        <v>0</v>
      </c>
      <c r="X1215" s="429">
        <f t="shared" si="28"/>
        <v>0</v>
      </c>
      <c r="Y1215" s="429">
        <f t="shared" si="28"/>
        <v>0</v>
      </c>
      <c r="Z1215" s="429">
        <f t="shared" si="28"/>
        <v>0</v>
      </c>
      <c r="AA1215" s="429" t="s">
        <v>1296</v>
      </c>
    </row>
    <row r="1216" spans="1:27" x14ac:dyDescent="0.25">
      <c r="A1216" t="s">
        <v>149</v>
      </c>
      <c r="B1216" t="s">
        <v>1246</v>
      </c>
      <c r="C1216" t="s">
        <v>1324</v>
      </c>
      <c r="D1216" t="s">
        <v>1384</v>
      </c>
      <c r="E1216" t="s">
        <v>1326</v>
      </c>
      <c r="F1216" t="s">
        <v>1293</v>
      </c>
      <c r="G1216" s="532">
        <v>35</v>
      </c>
      <c r="H1216">
        <v>35015</v>
      </c>
      <c r="I1216" t="s">
        <v>552</v>
      </c>
      <c r="J1216" t="s">
        <v>1385</v>
      </c>
      <c r="K1216" t="s">
        <v>1386</v>
      </c>
      <c r="L1216">
        <v>13.7</v>
      </c>
      <c r="M1216">
        <v>6.8</v>
      </c>
      <c r="N1216">
        <v>8.6999999999999993</v>
      </c>
      <c r="O1216">
        <v>6.5</v>
      </c>
      <c r="P1216">
        <v>0</v>
      </c>
      <c r="Q1216">
        <v>0</v>
      </c>
      <c r="R1216" t="s">
        <v>531</v>
      </c>
      <c r="S1216" t="s">
        <v>531</v>
      </c>
      <c r="T1216" t="s">
        <v>531</v>
      </c>
      <c r="U1216" t="s">
        <v>531</v>
      </c>
      <c r="W1216" s="429">
        <f t="shared" si="28"/>
        <v>0</v>
      </c>
      <c r="X1216" s="429">
        <f t="shared" si="28"/>
        <v>0</v>
      </c>
      <c r="Y1216" s="429">
        <f t="shared" si="28"/>
        <v>0</v>
      </c>
      <c r="Z1216" s="429">
        <f t="shared" si="28"/>
        <v>0</v>
      </c>
      <c r="AA1216" s="429" t="s">
        <v>1296</v>
      </c>
    </row>
    <row r="1217" spans="1:27" x14ac:dyDescent="0.25">
      <c r="A1217" t="s">
        <v>149</v>
      </c>
      <c r="B1217" t="s">
        <v>1246</v>
      </c>
      <c r="C1217" t="s">
        <v>1324</v>
      </c>
      <c r="D1217" t="s">
        <v>1384</v>
      </c>
      <c r="E1217" t="s">
        <v>1326</v>
      </c>
      <c r="F1217" t="s">
        <v>1293</v>
      </c>
      <c r="G1217" s="532">
        <v>35</v>
      </c>
      <c r="H1217">
        <v>35015</v>
      </c>
      <c r="I1217" t="s">
        <v>552</v>
      </c>
      <c r="J1217" t="s">
        <v>1385</v>
      </c>
      <c r="K1217" t="s">
        <v>1386</v>
      </c>
      <c r="L1217">
        <v>13.7</v>
      </c>
      <c r="M1217">
        <v>6.8</v>
      </c>
      <c r="N1217">
        <v>8.6999999999999993</v>
      </c>
      <c r="O1217">
        <v>6.5</v>
      </c>
      <c r="P1217">
        <v>0</v>
      </c>
      <c r="Q1217">
        <v>0</v>
      </c>
      <c r="R1217" t="s">
        <v>531</v>
      </c>
      <c r="S1217" t="s">
        <v>531</v>
      </c>
      <c r="T1217" t="s">
        <v>531</v>
      </c>
      <c r="U1217" t="s">
        <v>531</v>
      </c>
      <c r="W1217" s="429">
        <f t="shared" si="28"/>
        <v>0</v>
      </c>
      <c r="X1217" s="429">
        <f t="shared" si="28"/>
        <v>0</v>
      </c>
      <c r="Y1217" s="429">
        <f t="shared" si="28"/>
        <v>0</v>
      </c>
      <c r="Z1217" s="429">
        <f t="shared" si="28"/>
        <v>0</v>
      </c>
      <c r="AA1217" s="429" t="s">
        <v>1296</v>
      </c>
    </row>
    <row r="1218" spans="1:27" x14ac:dyDescent="0.25">
      <c r="A1218" t="s">
        <v>149</v>
      </c>
      <c r="B1218" t="s">
        <v>1246</v>
      </c>
      <c r="C1218" t="s">
        <v>1324</v>
      </c>
      <c r="D1218" t="s">
        <v>1384</v>
      </c>
      <c r="E1218" t="s">
        <v>1326</v>
      </c>
      <c r="F1218" t="s">
        <v>1293</v>
      </c>
      <c r="G1218" s="532">
        <v>35</v>
      </c>
      <c r="H1218">
        <v>35015</v>
      </c>
      <c r="I1218" t="s">
        <v>552</v>
      </c>
      <c r="J1218" t="s">
        <v>1385</v>
      </c>
      <c r="K1218" t="s">
        <v>1386</v>
      </c>
      <c r="L1218">
        <v>0</v>
      </c>
      <c r="M1218">
        <v>1.7</v>
      </c>
      <c r="N1218">
        <v>0</v>
      </c>
      <c r="O1218">
        <v>0</v>
      </c>
      <c r="P1218">
        <v>0</v>
      </c>
      <c r="Q1218">
        <v>0</v>
      </c>
      <c r="R1218" t="s">
        <v>531</v>
      </c>
      <c r="S1218" t="s">
        <v>531</v>
      </c>
      <c r="T1218" t="s">
        <v>531</v>
      </c>
      <c r="U1218" t="s">
        <v>531</v>
      </c>
      <c r="W1218" s="429">
        <f t="shared" si="28"/>
        <v>0</v>
      </c>
      <c r="X1218" s="429">
        <f t="shared" si="28"/>
        <v>0</v>
      </c>
      <c r="Y1218" s="429">
        <f t="shared" si="28"/>
        <v>0</v>
      </c>
      <c r="Z1218" s="429">
        <f t="shared" si="28"/>
        <v>0</v>
      </c>
      <c r="AA1218" s="429" t="s">
        <v>1296</v>
      </c>
    </row>
    <row r="1219" spans="1:27" x14ac:dyDescent="0.25">
      <c r="A1219" t="s">
        <v>149</v>
      </c>
      <c r="B1219" t="s">
        <v>1246</v>
      </c>
      <c r="C1219" t="s">
        <v>1324</v>
      </c>
      <c r="D1219" t="s">
        <v>1384</v>
      </c>
      <c r="E1219" t="s">
        <v>1326</v>
      </c>
      <c r="F1219" t="s">
        <v>1293</v>
      </c>
      <c r="G1219" s="532">
        <v>35</v>
      </c>
      <c r="H1219">
        <v>35015</v>
      </c>
      <c r="I1219" t="s">
        <v>552</v>
      </c>
      <c r="J1219" t="s">
        <v>1385</v>
      </c>
      <c r="K1219" t="s">
        <v>1386</v>
      </c>
      <c r="L1219">
        <v>0</v>
      </c>
      <c r="M1219">
        <v>10</v>
      </c>
      <c r="N1219">
        <v>0</v>
      </c>
      <c r="O1219">
        <v>0</v>
      </c>
      <c r="P1219">
        <v>0</v>
      </c>
      <c r="Q1219">
        <v>0</v>
      </c>
      <c r="R1219" t="s">
        <v>531</v>
      </c>
      <c r="S1219" t="s">
        <v>531</v>
      </c>
      <c r="T1219" t="s">
        <v>531</v>
      </c>
      <c r="U1219" t="s">
        <v>531</v>
      </c>
      <c r="W1219" s="429">
        <f t="shared" si="28"/>
        <v>0</v>
      </c>
      <c r="X1219" s="429">
        <f t="shared" si="28"/>
        <v>0</v>
      </c>
      <c r="Y1219" s="429">
        <f t="shared" si="28"/>
        <v>0</v>
      </c>
      <c r="Z1219" s="429">
        <f t="shared" si="28"/>
        <v>0</v>
      </c>
      <c r="AA1219" s="429" t="s">
        <v>1296</v>
      </c>
    </row>
    <row r="1220" spans="1:27" x14ac:dyDescent="0.25">
      <c r="A1220" t="s">
        <v>149</v>
      </c>
      <c r="B1220" t="s">
        <v>1246</v>
      </c>
      <c r="C1220" t="s">
        <v>1324</v>
      </c>
      <c r="D1220" t="s">
        <v>1384</v>
      </c>
      <c r="E1220" t="s">
        <v>1326</v>
      </c>
      <c r="F1220" t="s">
        <v>1293</v>
      </c>
      <c r="G1220" s="532">
        <v>35</v>
      </c>
      <c r="H1220">
        <v>35025</v>
      </c>
      <c r="I1220" t="s">
        <v>563</v>
      </c>
      <c r="J1220" t="s">
        <v>1385</v>
      </c>
      <c r="K1220" t="s">
        <v>1386</v>
      </c>
      <c r="L1220">
        <v>0</v>
      </c>
      <c r="M1220">
        <v>0.01</v>
      </c>
      <c r="N1220">
        <v>0.03</v>
      </c>
      <c r="O1220">
        <v>0</v>
      </c>
      <c r="P1220">
        <v>0</v>
      </c>
      <c r="Q1220">
        <v>0</v>
      </c>
      <c r="R1220" t="s">
        <v>531</v>
      </c>
      <c r="S1220" t="s">
        <v>531</v>
      </c>
      <c r="T1220" t="s">
        <v>531</v>
      </c>
      <c r="U1220" t="s">
        <v>531</v>
      </c>
      <c r="W1220" s="429">
        <f t="shared" si="28"/>
        <v>0</v>
      </c>
      <c r="X1220" s="429">
        <f t="shared" si="28"/>
        <v>0</v>
      </c>
      <c r="Y1220" s="429">
        <f t="shared" si="28"/>
        <v>0</v>
      </c>
      <c r="Z1220" s="429">
        <f t="shared" si="28"/>
        <v>0</v>
      </c>
      <c r="AA1220" s="429" t="s">
        <v>1296</v>
      </c>
    </row>
    <row r="1221" spans="1:27" x14ac:dyDescent="0.25">
      <c r="A1221" t="s">
        <v>149</v>
      </c>
      <c r="B1221" t="s">
        <v>1246</v>
      </c>
      <c r="C1221" t="s">
        <v>1324</v>
      </c>
      <c r="D1221" t="s">
        <v>1384</v>
      </c>
      <c r="E1221" t="s">
        <v>1326</v>
      </c>
      <c r="F1221" t="s">
        <v>1293</v>
      </c>
      <c r="G1221" s="532">
        <v>35</v>
      </c>
      <c r="H1221">
        <v>35025</v>
      </c>
      <c r="I1221" t="s">
        <v>563</v>
      </c>
      <c r="J1221" t="s">
        <v>1385</v>
      </c>
      <c r="K1221" t="s">
        <v>1386</v>
      </c>
      <c r="L1221">
        <v>5.79</v>
      </c>
      <c r="M1221">
        <v>4.46</v>
      </c>
      <c r="N1221">
        <v>11.6</v>
      </c>
      <c r="O1221">
        <v>0</v>
      </c>
      <c r="P1221">
        <v>0</v>
      </c>
      <c r="Q1221">
        <v>0</v>
      </c>
      <c r="R1221" t="s">
        <v>531</v>
      </c>
      <c r="S1221" t="s">
        <v>531</v>
      </c>
      <c r="T1221" t="s">
        <v>531</v>
      </c>
      <c r="U1221" t="s">
        <v>531</v>
      </c>
      <c r="W1221" s="429">
        <f t="shared" si="28"/>
        <v>0</v>
      </c>
      <c r="X1221" s="429">
        <f t="shared" si="28"/>
        <v>0</v>
      </c>
      <c r="Y1221" s="429">
        <f t="shared" si="28"/>
        <v>0</v>
      </c>
      <c r="Z1221" s="429">
        <f t="shared" si="28"/>
        <v>0</v>
      </c>
      <c r="AA1221" s="429" t="s">
        <v>1296</v>
      </c>
    </row>
    <row r="1222" spans="1:27" x14ac:dyDescent="0.25">
      <c r="A1222" t="s">
        <v>149</v>
      </c>
      <c r="B1222" t="s">
        <v>1246</v>
      </c>
      <c r="C1222" t="s">
        <v>1324</v>
      </c>
      <c r="D1222" t="s">
        <v>1384</v>
      </c>
      <c r="E1222" t="s">
        <v>1326</v>
      </c>
      <c r="F1222" t="s">
        <v>1293</v>
      </c>
      <c r="G1222" s="532">
        <v>35</v>
      </c>
      <c r="H1222">
        <v>35025</v>
      </c>
      <c r="I1222" t="s">
        <v>563</v>
      </c>
      <c r="J1222" t="s">
        <v>1385</v>
      </c>
      <c r="K1222" t="s">
        <v>1386</v>
      </c>
      <c r="L1222">
        <v>2.04</v>
      </c>
      <c r="M1222">
        <v>0.11</v>
      </c>
      <c r="N1222">
        <v>1.71</v>
      </c>
      <c r="O1222">
        <v>0.03</v>
      </c>
      <c r="P1222">
        <v>0</v>
      </c>
      <c r="Q1222">
        <v>0</v>
      </c>
      <c r="R1222" t="s">
        <v>531</v>
      </c>
      <c r="S1222" t="s">
        <v>531</v>
      </c>
      <c r="T1222" t="s">
        <v>531</v>
      </c>
      <c r="U1222" t="s">
        <v>531</v>
      </c>
      <c r="W1222" s="429">
        <f t="shared" si="28"/>
        <v>0</v>
      </c>
      <c r="X1222" s="429">
        <f t="shared" si="28"/>
        <v>0</v>
      </c>
      <c r="Y1222" s="429">
        <f t="shared" si="28"/>
        <v>0</v>
      </c>
      <c r="Z1222" s="429">
        <f t="shared" si="28"/>
        <v>0</v>
      </c>
      <c r="AA1222" s="429" t="s">
        <v>1296</v>
      </c>
    </row>
    <row r="1223" spans="1:27" x14ac:dyDescent="0.25">
      <c r="A1223" t="s">
        <v>149</v>
      </c>
      <c r="B1223" t="s">
        <v>1246</v>
      </c>
      <c r="C1223" t="s">
        <v>1324</v>
      </c>
      <c r="D1223" t="s">
        <v>1384</v>
      </c>
      <c r="E1223" t="s">
        <v>1326</v>
      </c>
      <c r="F1223" t="s">
        <v>1293</v>
      </c>
      <c r="G1223" s="532">
        <v>35</v>
      </c>
      <c r="H1223">
        <v>35025</v>
      </c>
      <c r="I1223" t="s">
        <v>563</v>
      </c>
      <c r="J1223" t="s">
        <v>1385</v>
      </c>
      <c r="K1223" t="s">
        <v>1386</v>
      </c>
      <c r="L1223">
        <v>2.04</v>
      </c>
      <c r="M1223">
        <v>0.11</v>
      </c>
      <c r="N1223">
        <v>1.71</v>
      </c>
      <c r="O1223">
        <v>0.03</v>
      </c>
      <c r="P1223">
        <v>0</v>
      </c>
      <c r="Q1223">
        <v>0</v>
      </c>
      <c r="R1223" t="s">
        <v>531</v>
      </c>
      <c r="S1223" t="s">
        <v>531</v>
      </c>
      <c r="T1223" t="s">
        <v>531</v>
      </c>
      <c r="U1223" t="s">
        <v>531</v>
      </c>
      <c r="W1223" s="429">
        <f t="shared" si="28"/>
        <v>0</v>
      </c>
      <c r="X1223" s="429">
        <f t="shared" si="28"/>
        <v>0</v>
      </c>
      <c r="Y1223" s="429">
        <f t="shared" si="28"/>
        <v>0</v>
      </c>
      <c r="Z1223" s="429">
        <f t="shared" si="28"/>
        <v>0</v>
      </c>
      <c r="AA1223" s="429" t="s">
        <v>1296</v>
      </c>
    </row>
    <row r="1224" spans="1:27" x14ac:dyDescent="0.25">
      <c r="A1224" t="s">
        <v>149</v>
      </c>
      <c r="B1224" t="s">
        <v>1246</v>
      </c>
      <c r="C1224" t="s">
        <v>1324</v>
      </c>
      <c r="D1224" t="s">
        <v>1384</v>
      </c>
      <c r="E1224" t="s">
        <v>1326</v>
      </c>
      <c r="F1224" t="s">
        <v>1293</v>
      </c>
      <c r="G1224" s="532">
        <v>35</v>
      </c>
      <c r="H1224">
        <v>35025</v>
      </c>
      <c r="I1224" t="s">
        <v>563</v>
      </c>
      <c r="J1224" t="s">
        <v>1385</v>
      </c>
      <c r="K1224" t="s">
        <v>1386</v>
      </c>
      <c r="L1224">
        <v>0</v>
      </c>
      <c r="M1224">
        <v>21.8</v>
      </c>
      <c r="N1224">
        <v>0</v>
      </c>
      <c r="O1224">
        <v>0</v>
      </c>
      <c r="P1224">
        <v>0</v>
      </c>
      <c r="Q1224">
        <v>0</v>
      </c>
      <c r="R1224" t="s">
        <v>531</v>
      </c>
      <c r="S1224" t="s">
        <v>531</v>
      </c>
      <c r="T1224" t="s">
        <v>531</v>
      </c>
      <c r="U1224" t="s">
        <v>531</v>
      </c>
      <c r="W1224" s="429">
        <f t="shared" si="28"/>
        <v>0</v>
      </c>
      <c r="X1224" s="429">
        <f t="shared" si="28"/>
        <v>0</v>
      </c>
      <c r="Y1224" s="429">
        <f t="shared" si="28"/>
        <v>0</v>
      </c>
      <c r="Z1224" s="429">
        <f t="shared" si="28"/>
        <v>0</v>
      </c>
      <c r="AA1224" s="429" t="s">
        <v>1296</v>
      </c>
    </row>
    <row r="1225" spans="1:27" x14ac:dyDescent="0.25">
      <c r="A1225" t="s">
        <v>149</v>
      </c>
      <c r="B1225" t="s">
        <v>1246</v>
      </c>
      <c r="C1225" t="s">
        <v>1324</v>
      </c>
      <c r="D1225" t="s">
        <v>1384</v>
      </c>
      <c r="E1225" t="s">
        <v>1326</v>
      </c>
      <c r="F1225" t="s">
        <v>1293</v>
      </c>
      <c r="G1225" s="532">
        <v>35</v>
      </c>
      <c r="H1225">
        <v>35025</v>
      </c>
      <c r="I1225" t="s">
        <v>563</v>
      </c>
      <c r="J1225" t="s">
        <v>1385</v>
      </c>
      <c r="K1225" t="s">
        <v>1386</v>
      </c>
      <c r="L1225">
        <v>0</v>
      </c>
      <c r="M1225">
        <v>5.09</v>
      </c>
      <c r="N1225">
        <v>0</v>
      </c>
      <c r="O1225">
        <v>0</v>
      </c>
      <c r="P1225">
        <v>0</v>
      </c>
      <c r="Q1225">
        <v>0</v>
      </c>
      <c r="R1225" t="s">
        <v>531</v>
      </c>
      <c r="S1225" t="s">
        <v>531</v>
      </c>
      <c r="T1225" t="s">
        <v>531</v>
      </c>
      <c r="U1225" t="s">
        <v>531</v>
      </c>
      <c r="W1225" s="429">
        <f t="shared" si="28"/>
        <v>0</v>
      </c>
      <c r="X1225" s="429">
        <f t="shared" si="28"/>
        <v>0</v>
      </c>
      <c r="Y1225" s="429">
        <f t="shared" si="28"/>
        <v>0</v>
      </c>
      <c r="Z1225" s="429">
        <f t="shared" si="28"/>
        <v>0</v>
      </c>
      <c r="AA1225" s="429" t="s">
        <v>1296</v>
      </c>
    </row>
    <row r="1226" spans="1:27" x14ac:dyDescent="0.25">
      <c r="A1226" t="s">
        <v>149</v>
      </c>
      <c r="B1226" t="s">
        <v>1246</v>
      </c>
      <c r="C1226" t="s">
        <v>1324</v>
      </c>
      <c r="D1226" t="s">
        <v>1384</v>
      </c>
      <c r="E1226" t="s">
        <v>1326</v>
      </c>
      <c r="F1226" t="s">
        <v>1293</v>
      </c>
      <c r="G1226" s="532">
        <v>35</v>
      </c>
      <c r="H1226">
        <v>35015</v>
      </c>
      <c r="I1226" t="s">
        <v>552</v>
      </c>
      <c r="J1226" t="s">
        <v>1385</v>
      </c>
      <c r="K1226" t="s">
        <v>1386</v>
      </c>
      <c r="L1226">
        <v>13.3</v>
      </c>
      <c r="M1226">
        <v>9.3000000000000007</v>
      </c>
      <c r="N1226">
        <v>9.3000000000000007</v>
      </c>
      <c r="O1226">
        <v>0</v>
      </c>
      <c r="P1226">
        <v>0</v>
      </c>
      <c r="Q1226">
        <v>0</v>
      </c>
      <c r="R1226" t="s">
        <v>531</v>
      </c>
      <c r="S1226" t="s">
        <v>531</v>
      </c>
      <c r="T1226" t="s">
        <v>531</v>
      </c>
      <c r="U1226" t="s">
        <v>531</v>
      </c>
      <c r="W1226" s="429">
        <f t="shared" si="28"/>
        <v>0</v>
      </c>
      <c r="X1226" s="429">
        <f t="shared" si="28"/>
        <v>0</v>
      </c>
      <c r="Y1226" s="429">
        <f t="shared" si="28"/>
        <v>0</v>
      </c>
      <c r="Z1226" s="429">
        <f t="shared" si="28"/>
        <v>0</v>
      </c>
      <c r="AA1226" s="429" t="s">
        <v>1296</v>
      </c>
    </row>
    <row r="1227" spans="1:27" x14ac:dyDescent="0.25">
      <c r="A1227" t="s">
        <v>149</v>
      </c>
      <c r="B1227" t="s">
        <v>1246</v>
      </c>
      <c r="C1227" t="s">
        <v>1324</v>
      </c>
      <c r="D1227" t="s">
        <v>1384</v>
      </c>
      <c r="E1227" t="s">
        <v>1326</v>
      </c>
      <c r="F1227" t="s">
        <v>1293</v>
      </c>
      <c r="G1227" s="532">
        <v>35</v>
      </c>
      <c r="H1227">
        <v>35015</v>
      </c>
      <c r="I1227" t="s">
        <v>552</v>
      </c>
      <c r="J1227" t="s">
        <v>1385</v>
      </c>
      <c r="K1227" t="s">
        <v>1386</v>
      </c>
      <c r="L1227">
        <v>0</v>
      </c>
      <c r="M1227">
        <v>0.5</v>
      </c>
      <c r="N1227">
        <v>0</v>
      </c>
      <c r="O1227">
        <v>0</v>
      </c>
      <c r="P1227">
        <v>0</v>
      </c>
      <c r="Q1227">
        <v>0</v>
      </c>
      <c r="R1227" t="s">
        <v>531</v>
      </c>
      <c r="S1227" t="s">
        <v>531</v>
      </c>
      <c r="T1227" t="s">
        <v>531</v>
      </c>
      <c r="U1227" t="s">
        <v>531</v>
      </c>
      <c r="W1227" s="429">
        <f t="shared" si="28"/>
        <v>0</v>
      </c>
      <c r="X1227" s="429">
        <f t="shared" si="28"/>
        <v>0</v>
      </c>
      <c r="Y1227" s="429">
        <f t="shared" si="28"/>
        <v>0</v>
      </c>
      <c r="Z1227" s="429">
        <f t="shared" si="28"/>
        <v>0</v>
      </c>
      <c r="AA1227" s="429" t="s">
        <v>1296</v>
      </c>
    </row>
    <row r="1228" spans="1:27" x14ac:dyDescent="0.25">
      <c r="A1228" t="s">
        <v>149</v>
      </c>
      <c r="B1228" t="s">
        <v>1246</v>
      </c>
      <c r="C1228" t="s">
        <v>1324</v>
      </c>
      <c r="D1228" t="s">
        <v>1384</v>
      </c>
      <c r="E1228" t="s">
        <v>1326</v>
      </c>
      <c r="F1228" t="s">
        <v>1293</v>
      </c>
      <c r="G1228" s="532">
        <v>35</v>
      </c>
      <c r="H1228">
        <v>35015</v>
      </c>
      <c r="I1228" t="s">
        <v>552</v>
      </c>
      <c r="J1228" t="s">
        <v>1385</v>
      </c>
      <c r="K1228" t="s">
        <v>1386</v>
      </c>
      <c r="L1228">
        <v>0.02</v>
      </c>
      <c r="M1228">
        <v>0.16</v>
      </c>
      <c r="N1228">
        <v>0.42</v>
      </c>
      <c r="O1228">
        <v>0</v>
      </c>
      <c r="P1228">
        <v>0</v>
      </c>
      <c r="Q1228">
        <v>0</v>
      </c>
      <c r="R1228" t="s">
        <v>531</v>
      </c>
      <c r="S1228" t="s">
        <v>531</v>
      </c>
      <c r="T1228" t="s">
        <v>531</v>
      </c>
      <c r="U1228" t="s">
        <v>531</v>
      </c>
      <c r="W1228" s="429">
        <f t="shared" si="28"/>
        <v>0</v>
      </c>
      <c r="X1228" s="429">
        <f t="shared" si="28"/>
        <v>0</v>
      </c>
      <c r="Y1228" s="429">
        <f t="shared" si="28"/>
        <v>0</v>
      </c>
      <c r="Z1228" s="429">
        <f t="shared" si="28"/>
        <v>0</v>
      </c>
      <c r="AA1228" s="429" t="s">
        <v>1296</v>
      </c>
    </row>
    <row r="1229" spans="1:27" x14ac:dyDescent="0.25">
      <c r="A1229" t="s">
        <v>149</v>
      </c>
      <c r="B1229" t="s">
        <v>1246</v>
      </c>
      <c r="C1229" t="s">
        <v>1324</v>
      </c>
      <c r="D1229" t="s">
        <v>1384</v>
      </c>
      <c r="E1229" t="s">
        <v>1326</v>
      </c>
      <c r="F1229" t="s">
        <v>1293</v>
      </c>
      <c r="G1229" s="532">
        <v>35</v>
      </c>
      <c r="H1229">
        <v>35015</v>
      </c>
      <c r="I1229" t="s">
        <v>552</v>
      </c>
      <c r="J1229" t="s">
        <v>1385</v>
      </c>
      <c r="K1229" t="s">
        <v>1386</v>
      </c>
      <c r="L1229">
        <v>0</v>
      </c>
      <c r="M1229">
        <v>0.5</v>
      </c>
      <c r="N1229">
        <v>0</v>
      </c>
      <c r="O1229">
        <v>0</v>
      </c>
      <c r="P1229">
        <v>0</v>
      </c>
      <c r="Q1229">
        <v>0</v>
      </c>
      <c r="R1229" t="s">
        <v>531</v>
      </c>
      <c r="S1229" t="s">
        <v>531</v>
      </c>
      <c r="T1229" t="s">
        <v>531</v>
      </c>
      <c r="U1229" t="s">
        <v>531</v>
      </c>
      <c r="W1229" s="429">
        <f t="shared" si="28"/>
        <v>0</v>
      </c>
      <c r="X1229" s="429">
        <f t="shared" si="28"/>
        <v>0</v>
      </c>
      <c r="Y1229" s="429">
        <f t="shared" si="28"/>
        <v>0</v>
      </c>
      <c r="Z1229" s="429">
        <f t="shared" si="28"/>
        <v>0</v>
      </c>
      <c r="AA1229" s="429" t="s">
        <v>1296</v>
      </c>
    </row>
    <row r="1230" spans="1:27" x14ac:dyDescent="0.25">
      <c r="A1230" t="s">
        <v>149</v>
      </c>
      <c r="B1230" t="s">
        <v>1246</v>
      </c>
      <c r="C1230" t="s">
        <v>1324</v>
      </c>
      <c r="D1230" t="s">
        <v>1384</v>
      </c>
      <c r="E1230" t="s">
        <v>1326</v>
      </c>
      <c r="F1230" t="s">
        <v>1293</v>
      </c>
      <c r="G1230" s="532">
        <v>35</v>
      </c>
      <c r="H1230">
        <v>35015</v>
      </c>
      <c r="I1230" t="s">
        <v>552</v>
      </c>
      <c r="J1230" t="s">
        <v>1385</v>
      </c>
      <c r="K1230" t="s">
        <v>1386</v>
      </c>
      <c r="L1230">
        <v>13.3</v>
      </c>
      <c r="M1230">
        <v>9.3000000000000007</v>
      </c>
      <c r="N1230">
        <v>13.2</v>
      </c>
      <c r="O1230">
        <v>0</v>
      </c>
      <c r="P1230">
        <v>0</v>
      </c>
      <c r="Q1230">
        <v>0</v>
      </c>
      <c r="R1230" t="s">
        <v>531</v>
      </c>
      <c r="S1230" t="s">
        <v>531</v>
      </c>
      <c r="T1230" t="s">
        <v>531</v>
      </c>
      <c r="U1230" t="s">
        <v>531</v>
      </c>
      <c r="W1230" s="429">
        <f t="shared" si="28"/>
        <v>0</v>
      </c>
      <c r="X1230" s="429">
        <f t="shared" si="28"/>
        <v>0</v>
      </c>
      <c r="Y1230" s="429">
        <f t="shared" si="28"/>
        <v>0</v>
      </c>
      <c r="Z1230" s="429">
        <f t="shared" si="28"/>
        <v>0</v>
      </c>
      <c r="AA1230" s="429" t="s">
        <v>1296</v>
      </c>
    </row>
    <row r="1231" spans="1:27" x14ac:dyDescent="0.25">
      <c r="A1231" t="s">
        <v>149</v>
      </c>
      <c r="B1231" t="s">
        <v>1246</v>
      </c>
      <c r="C1231" t="s">
        <v>1324</v>
      </c>
      <c r="D1231" t="s">
        <v>1384</v>
      </c>
      <c r="E1231" t="s">
        <v>1326</v>
      </c>
      <c r="F1231" t="s">
        <v>1293</v>
      </c>
      <c r="G1231" s="532">
        <v>35</v>
      </c>
      <c r="H1231">
        <v>35015</v>
      </c>
      <c r="I1231" t="s">
        <v>552</v>
      </c>
      <c r="J1231" t="s">
        <v>1385</v>
      </c>
      <c r="K1231" t="s">
        <v>1386</v>
      </c>
      <c r="L1231">
        <v>13.3</v>
      </c>
      <c r="M1231">
        <v>9.3000000000000007</v>
      </c>
      <c r="N1231">
        <v>13.2</v>
      </c>
      <c r="O1231">
        <v>0</v>
      </c>
      <c r="P1231">
        <v>0</v>
      </c>
      <c r="Q1231">
        <v>0</v>
      </c>
      <c r="R1231" t="s">
        <v>531</v>
      </c>
      <c r="S1231" t="s">
        <v>531</v>
      </c>
      <c r="T1231" t="s">
        <v>531</v>
      </c>
      <c r="U1231" t="s">
        <v>531</v>
      </c>
      <c r="W1231" s="429">
        <f t="shared" si="28"/>
        <v>0</v>
      </c>
      <c r="X1231" s="429">
        <f t="shared" si="28"/>
        <v>0</v>
      </c>
      <c r="Y1231" s="429">
        <f t="shared" si="28"/>
        <v>0</v>
      </c>
      <c r="Z1231" s="429">
        <f t="shared" si="28"/>
        <v>0</v>
      </c>
      <c r="AA1231" s="429" t="s">
        <v>1296</v>
      </c>
    </row>
    <row r="1232" spans="1:27" x14ac:dyDescent="0.25">
      <c r="A1232" t="s">
        <v>149</v>
      </c>
      <c r="B1232" t="s">
        <v>1246</v>
      </c>
      <c r="C1232" t="s">
        <v>1324</v>
      </c>
      <c r="D1232" t="s">
        <v>1384</v>
      </c>
      <c r="E1232" t="s">
        <v>1326</v>
      </c>
      <c r="F1232" t="s">
        <v>1293</v>
      </c>
      <c r="G1232" s="532">
        <v>35</v>
      </c>
      <c r="H1232">
        <v>35015</v>
      </c>
      <c r="I1232" t="s">
        <v>552</v>
      </c>
      <c r="J1232" t="s">
        <v>1385</v>
      </c>
      <c r="K1232" t="s">
        <v>1386</v>
      </c>
      <c r="L1232">
        <v>0</v>
      </c>
      <c r="M1232">
        <v>0.3</v>
      </c>
      <c r="N1232">
        <v>0</v>
      </c>
      <c r="O1232">
        <v>0</v>
      </c>
      <c r="P1232">
        <v>0</v>
      </c>
      <c r="Q1232">
        <v>0</v>
      </c>
      <c r="R1232" t="s">
        <v>531</v>
      </c>
      <c r="S1232" t="s">
        <v>531</v>
      </c>
      <c r="T1232" t="s">
        <v>531</v>
      </c>
      <c r="U1232" t="s">
        <v>531</v>
      </c>
      <c r="W1232" s="429">
        <f t="shared" si="28"/>
        <v>0</v>
      </c>
      <c r="X1232" s="429">
        <f t="shared" si="28"/>
        <v>0</v>
      </c>
      <c r="Y1232" s="429">
        <f t="shared" si="28"/>
        <v>0</v>
      </c>
      <c r="Z1232" s="429">
        <f t="shared" si="28"/>
        <v>0</v>
      </c>
      <c r="AA1232" s="429" t="s">
        <v>1296</v>
      </c>
    </row>
    <row r="1233" spans="1:27" x14ac:dyDescent="0.25">
      <c r="A1233" t="s">
        <v>149</v>
      </c>
      <c r="B1233" t="s">
        <v>1246</v>
      </c>
      <c r="C1233" t="s">
        <v>1324</v>
      </c>
      <c r="D1233" t="s">
        <v>1384</v>
      </c>
      <c r="E1233" t="s">
        <v>1326</v>
      </c>
      <c r="F1233" t="s">
        <v>1293</v>
      </c>
      <c r="G1233" s="532">
        <v>35</v>
      </c>
      <c r="H1233">
        <v>35015</v>
      </c>
      <c r="I1233" t="s">
        <v>552</v>
      </c>
      <c r="J1233" t="s">
        <v>1385</v>
      </c>
      <c r="K1233" t="s">
        <v>1386</v>
      </c>
      <c r="L1233">
        <v>0</v>
      </c>
      <c r="M1233">
        <v>0.75</v>
      </c>
      <c r="N1233">
        <v>0</v>
      </c>
      <c r="O1233">
        <v>0</v>
      </c>
      <c r="P1233">
        <v>0</v>
      </c>
      <c r="Q1233">
        <v>0</v>
      </c>
      <c r="R1233" t="s">
        <v>531</v>
      </c>
      <c r="S1233" t="s">
        <v>531</v>
      </c>
      <c r="T1233" t="s">
        <v>531</v>
      </c>
      <c r="U1233" t="s">
        <v>531</v>
      </c>
      <c r="W1233" s="429">
        <f t="shared" si="28"/>
        <v>0</v>
      </c>
      <c r="X1233" s="429">
        <f t="shared" si="28"/>
        <v>0</v>
      </c>
      <c r="Y1233" s="429">
        <f t="shared" si="28"/>
        <v>0</v>
      </c>
      <c r="Z1233" s="429">
        <f t="shared" si="28"/>
        <v>0</v>
      </c>
      <c r="AA1233" s="429" t="s">
        <v>1296</v>
      </c>
    </row>
    <row r="1234" spans="1:27" x14ac:dyDescent="0.25">
      <c r="A1234" t="s">
        <v>149</v>
      </c>
      <c r="B1234" t="s">
        <v>1246</v>
      </c>
      <c r="C1234" t="s">
        <v>1324</v>
      </c>
      <c r="D1234" t="s">
        <v>1384</v>
      </c>
      <c r="E1234" t="s">
        <v>1326</v>
      </c>
      <c r="F1234" t="s">
        <v>1293</v>
      </c>
      <c r="G1234" s="532">
        <v>35</v>
      </c>
      <c r="H1234">
        <v>35015</v>
      </c>
      <c r="I1234" t="s">
        <v>552</v>
      </c>
      <c r="J1234" t="s">
        <v>1385</v>
      </c>
      <c r="K1234" t="s">
        <v>1386</v>
      </c>
      <c r="L1234">
        <v>13.3</v>
      </c>
      <c r="M1234">
        <v>9.3000000000000007</v>
      </c>
      <c r="N1234">
        <v>13.2</v>
      </c>
      <c r="O1234">
        <v>0</v>
      </c>
      <c r="P1234">
        <v>0</v>
      </c>
      <c r="Q1234">
        <v>0</v>
      </c>
      <c r="R1234" t="s">
        <v>531</v>
      </c>
      <c r="S1234" t="s">
        <v>531</v>
      </c>
      <c r="T1234" t="s">
        <v>531</v>
      </c>
      <c r="U1234" t="s">
        <v>531</v>
      </c>
      <c r="W1234" s="429">
        <f t="shared" si="28"/>
        <v>0</v>
      </c>
      <c r="X1234" s="429">
        <f t="shared" si="28"/>
        <v>0</v>
      </c>
      <c r="Y1234" s="429">
        <f t="shared" si="28"/>
        <v>0</v>
      </c>
      <c r="Z1234" s="429">
        <f t="shared" si="28"/>
        <v>0</v>
      </c>
      <c r="AA1234" s="429" t="s">
        <v>1296</v>
      </c>
    </row>
    <row r="1235" spans="1:27" x14ac:dyDescent="0.25">
      <c r="A1235" t="s">
        <v>149</v>
      </c>
      <c r="B1235" t="s">
        <v>1246</v>
      </c>
      <c r="C1235" t="s">
        <v>1324</v>
      </c>
      <c r="D1235" t="s">
        <v>1384</v>
      </c>
      <c r="E1235" t="s">
        <v>1326</v>
      </c>
      <c r="F1235" t="s">
        <v>1293</v>
      </c>
      <c r="G1235" s="532">
        <v>35</v>
      </c>
      <c r="H1235">
        <v>35015</v>
      </c>
      <c r="I1235" t="s">
        <v>552</v>
      </c>
      <c r="J1235" t="s">
        <v>1385</v>
      </c>
      <c r="K1235" t="s">
        <v>1386</v>
      </c>
      <c r="L1235">
        <v>0</v>
      </c>
      <c r="M1235">
        <v>3.56</v>
      </c>
      <c r="N1235">
        <v>0</v>
      </c>
      <c r="O1235">
        <v>0</v>
      </c>
      <c r="P1235">
        <v>0</v>
      </c>
      <c r="Q1235">
        <v>0</v>
      </c>
      <c r="R1235" t="s">
        <v>531</v>
      </c>
      <c r="S1235" t="s">
        <v>531</v>
      </c>
      <c r="T1235" t="s">
        <v>531</v>
      </c>
      <c r="U1235" t="s">
        <v>531</v>
      </c>
      <c r="W1235" s="429">
        <f t="shared" si="28"/>
        <v>0</v>
      </c>
      <c r="X1235" s="429">
        <f t="shared" si="28"/>
        <v>0</v>
      </c>
      <c r="Y1235" s="429">
        <f t="shared" si="28"/>
        <v>0</v>
      </c>
      <c r="Z1235" s="429">
        <f t="shared" si="28"/>
        <v>0</v>
      </c>
      <c r="AA1235" s="429" t="s">
        <v>1296</v>
      </c>
    </row>
    <row r="1236" spans="1:27" x14ac:dyDescent="0.25">
      <c r="A1236" t="s">
        <v>149</v>
      </c>
      <c r="B1236" t="s">
        <v>1246</v>
      </c>
      <c r="C1236" t="s">
        <v>1324</v>
      </c>
      <c r="D1236" t="s">
        <v>1384</v>
      </c>
      <c r="E1236" t="s">
        <v>1326</v>
      </c>
      <c r="F1236" t="s">
        <v>1293</v>
      </c>
      <c r="G1236" s="532">
        <v>35</v>
      </c>
      <c r="H1236">
        <v>35015</v>
      </c>
      <c r="I1236" t="s">
        <v>552</v>
      </c>
      <c r="J1236" t="s">
        <v>1385</v>
      </c>
      <c r="K1236" t="s">
        <v>1386</v>
      </c>
      <c r="L1236">
        <v>0</v>
      </c>
      <c r="M1236">
        <v>2.5</v>
      </c>
      <c r="N1236">
        <v>0</v>
      </c>
      <c r="O1236">
        <v>0</v>
      </c>
      <c r="P1236">
        <v>0</v>
      </c>
      <c r="Q1236">
        <v>0</v>
      </c>
      <c r="R1236" t="s">
        <v>531</v>
      </c>
      <c r="S1236" t="s">
        <v>531</v>
      </c>
      <c r="T1236" t="s">
        <v>531</v>
      </c>
      <c r="U1236" t="s">
        <v>531</v>
      </c>
      <c r="W1236" s="429">
        <f t="shared" si="28"/>
        <v>0</v>
      </c>
      <c r="X1236" s="429">
        <f t="shared" si="28"/>
        <v>0</v>
      </c>
      <c r="Y1236" s="429">
        <f t="shared" si="28"/>
        <v>0</v>
      </c>
      <c r="Z1236" s="429">
        <f t="shared" si="28"/>
        <v>0</v>
      </c>
      <c r="AA1236" s="429" t="s">
        <v>1296</v>
      </c>
    </row>
    <row r="1237" spans="1:27" x14ac:dyDescent="0.25">
      <c r="A1237" t="s">
        <v>149</v>
      </c>
      <c r="B1237" t="s">
        <v>1246</v>
      </c>
      <c r="C1237" t="s">
        <v>1324</v>
      </c>
      <c r="D1237" t="s">
        <v>1384</v>
      </c>
      <c r="E1237" t="s">
        <v>1326</v>
      </c>
      <c r="F1237" t="s">
        <v>1293</v>
      </c>
      <c r="G1237" s="532">
        <v>35</v>
      </c>
      <c r="H1237">
        <v>35015</v>
      </c>
      <c r="I1237" t="s">
        <v>552</v>
      </c>
      <c r="J1237" t="s">
        <v>1385</v>
      </c>
      <c r="K1237" t="s">
        <v>1386</v>
      </c>
      <c r="L1237">
        <v>11.4</v>
      </c>
      <c r="M1237">
        <v>8.8000000000000007</v>
      </c>
      <c r="N1237">
        <v>9.4</v>
      </c>
      <c r="O1237">
        <v>0</v>
      </c>
      <c r="P1237">
        <v>0.69</v>
      </c>
      <c r="Q1237">
        <v>0.69</v>
      </c>
      <c r="R1237" t="s">
        <v>531</v>
      </c>
      <c r="S1237" t="s">
        <v>531</v>
      </c>
      <c r="T1237" t="s">
        <v>531</v>
      </c>
      <c r="U1237" t="s">
        <v>531</v>
      </c>
      <c r="W1237" s="429">
        <f t="shared" si="28"/>
        <v>0</v>
      </c>
      <c r="X1237" s="429">
        <f t="shared" si="28"/>
        <v>0</v>
      </c>
      <c r="Y1237" s="429">
        <f t="shared" si="28"/>
        <v>0</v>
      </c>
      <c r="Z1237" s="429">
        <f t="shared" si="28"/>
        <v>0</v>
      </c>
      <c r="AA1237" s="429" t="s">
        <v>1296</v>
      </c>
    </row>
    <row r="1238" spans="1:27" x14ac:dyDescent="0.25">
      <c r="A1238" t="s">
        <v>149</v>
      </c>
      <c r="B1238" t="s">
        <v>1246</v>
      </c>
      <c r="C1238" t="s">
        <v>1324</v>
      </c>
      <c r="D1238" t="s">
        <v>1384</v>
      </c>
      <c r="E1238" t="s">
        <v>1326</v>
      </c>
      <c r="F1238" t="s">
        <v>1293</v>
      </c>
      <c r="G1238" s="532">
        <v>35</v>
      </c>
      <c r="H1238">
        <v>35015</v>
      </c>
      <c r="I1238" t="s">
        <v>552</v>
      </c>
      <c r="J1238" t="s">
        <v>1385</v>
      </c>
      <c r="K1238" t="s">
        <v>1386</v>
      </c>
      <c r="L1238">
        <v>37.299999999999997</v>
      </c>
      <c r="M1238">
        <v>2.2999999999999998</v>
      </c>
      <c r="N1238">
        <v>25.8</v>
      </c>
      <c r="O1238">
        <v>0</v>
      </c>
      <c r="P1238">
        <v>1.3</v>
      </c>
      <c r="Q1238">
        <v>1.3</v>
      </c>
      <c r="R1238" t="s">
        <v>531</v>
      </c>
      <c r="S1238" t="s">
        <v>531</v>
      </c>
      <c r="T1238" t="s">
        <v>531</v>
      </c>
      <c r="U1238" t="s">
        <v>531</v>
      </c>
      <c r="W1238" s="429">
        <f t="shared" si="28"/>
        <v>0</v>
      </c>
      <c r="X1238" s="429">
        <f t="shared" si="28"/>
        <v>0</v>
      </c>
      <c r="Y1238" s="429">
        <f t="shared" si="28"/>
        <v>0</v>
      </c>
      <c r="Z1238" s="429">
        <f t="shared" si="28"/>
        <v>0</v>
      </c>
      <c r="AA1238" s="429" t="s">
        <v>1296</v>
      </c>
    </row>
    <row r="1239" spans="1:27" x14ac:dyDescent="0.25">
      <c r="A1239" t="s">
        <v>149</v>
      </c>
      <c r="B1239" t="s">
        <v>1246</v>
      </c>
      <c r="C1239" t="s">
        <v>1324</v>
      </c>
      <c r="D1239" t="s">
        <v>1384</v>
      </c>
      <c r="E1239" t="s">
        <v>1326</v>
      </c>
      <c r="F1239" t="s">
        <v>1293</v>
      </c>
      <c r="G1239" s="532">
        <v>35</v>
      </c>
      <c r="H1239">
        <v>35015</v>
      </c>
      <c r="I1239" t="s">
        <v>552</v>
      </c>
      <c r="J1239" t="s">
        <v>1385</v>
      </c>
      <c r="K1239" t="s">
        <v>1386</v>
      </c>
      <c r="L1239">
        <v>6.7</v>
      </c>
      <c r="M1239">
        <v>2.9</v>
      </c>
      <c r="N1239">
        <v>19.899999999999999</v>
      </c>
      <c r="O1239">
        <v>0</v>
      </c>
      <c r="P1239">
        <v>0</v>
      </c>
      <c r="Q1239">
        <v>0</v>
      </c>
      <c r="R1239" t="s">
        <v>531</v>
      </c>
      <c r="S1239" t="s">
        <v>531</v>
      </c>
      <c r="T1239" t="s">
        <v>531</v>
      </c>
      <c r="U1239" t="s">
        <v>531</v>
      </c>
      <c r="W1239" s="429">
        <f t="shared" si="28"/>
        <v>0</v>
      </c>
      <c r="X1239" s="429">
        <f t="shared" si="28"/>
        <v>0</v>
      </c>
      <c r="Y1239" s="429">
        <f t="shared" si="28"/>
        <v>0</v>
      </c>
      <c r="Z1239" s="429">
        <f t="shared" si="28"/>
        <v>0</v>
      </c>
      <c r="AA1239" s="429" t="s">
        <v>1296</v>
      </c>
    </row>
    <row r="1240" spans="1:27" x14ac:dyDescent="0.25">
      <c r="A1240" t="s">
        <v>149</v>
      </c>
      <c r="B1240" t="s">
        <v>1246</v>
      </c>
      <c r="C1240" t="s">
        <v>1324</v>
      </c>
      <c r="D1240" t="s">
        <v>1384</v>
      </c>
      <c r="E1240" t="s">
        <v>1326</v>
      </c>
      <c r="F1240" t="s">
        <v>1293</v>
      </c>
      <c r="G1240" s="532">
        <v>35</v>
      </c>
      <c r="H1240">
        <v>35015</v>
      </c>
      <c r="I1240" t="s">
        <v>552</v>
      </c>
      <c r="J1240" t="s">
        <v>1385</v>
      </c>
      <c r="K1240" t="s">
        <v>1386</v>
      </c>
      <c r="L1240">
        <v>0</v>
      </c>
      <c r="M1240">
        <v>1</v>
      </c>
      <c r="N1240">
        <v>0</v>
      </c>
      <c r="O1240">
        <v>0</v>
      </c>
      <c r="P1240">
        <v>0</v>
      </c>
      <c r="Q1240">
        <v>0</v>
      </c>
      <c r="R1240" t="s">
        <v>531</v>
      </c>
      <c r="S1240" t="s">
        <v>531</v>
      </c>
      <c r="T1240" t="s">
        <v>531</v>
      </c>
      <c r="U1240" t="s">
        <v>531</v>
      </c>
      <c r="W1240" s="429">
        <f t="shared" si="28"/>
        <v>0</v>
      </c>
      <c r="X1240" s="429">
        <f t="shared" si="28"/>
        <v>0</v>
      </c>
      <c r="Y1240" s="429">
        <f t="shared" si="28"/>
        <v>0</v>
      </c>
      <c r="Z1240" s="429">
        <f t="shared" si="28"/>
        <v>0</v>
      </c>
      <c r="AA1240" s="429" t="s">
        <v>1296</v>
      </c>
    </row>
    <row r="1241" spans="1:27" x14ac:dyDescent="0.25">
      <c r="A1241" t="s">
        <v>149</v>
      </c>
      <c r="B1241" t="s">
        <v>1246</v>
      </c>
      <c r="C1241" t="s">
        <v>1324</v>
      </c>
      <c r="D1241" t="s">
        <v>1384</v>
      </c>
      <c r="E1241" t="s">
        <v>1326</v>
      </c>
      <c r="F1241" t="s">
        <v>1293</v>
      </c>
      <c r="G1241" s="532">
        <v>35</v>
      </c>
      <c r="H1241">
        <v>35015</v>
      </c>
      <c r="I1241" t="s">
        <v>552</v>
      </c>
      <c r="J1241" t="s">
        <v>1385</v>
      </c>
      <c r="K1241" t="s">
        <v>1386</v>
      </c>
      <c r="L1241">
        <v>0</v>
      </c>
      <c r="M1241">
        <v>1</v>
      </c>
      <c r="N1241">
        <v>0</v>
      </c>
      <c r="O1241">
        <v>0</v>
      </c>
      <c r="P1241">
        <v>0</v>
      </c>
      <c r="Q1241">
        <v>0</v>
      </c>
      <c r="R1241" t="s">
        <v>531</v>
      </c>
      <c r="S1241" t="s">
        <v>531</v>
      </c>
      <c r="T1241" t="s">
        <v>531</v>
      </c>
      <c r="U1241" t="s">
        <v>531</v>
      </c>
      <c r="W1241" s="429">
        <f t="shared" si="28"/>
        <v>0</v>
      </c>
      <c r="X1241" s="429">
        <f t="shared" si="28"/>
        <v>0</v>
      </c>
      <c r="Y1241" s="429">
        <f t="shared" si="28"/>
        <v>0</v>
      </c>
      <c r="Z1241" s="429">
        <f t="shared" si="28"/>
        <v>0</v>
      </c>
      <c r="AA1241" s="429" t="s">
        <v>1296</v>
      </c>
    </row>
    <row r="1242" spans="1:27" x14ac:dyDescent="0.25">
      <c r="A1242" t="s">
        <v>149</v>
      </c>
      <c r="B1242" t="s">
        <v>1246</v>
      </c>
      <c r="C1242" t="s">
        <v>1324</v>
      </c>
      <c r="D1242" t="s">
        <v>1384</v>
      </c>
      <c r="E1242" t="s">
        <v>1326</v>
      </c>
      <c r="F1242" t="s">
        <v>1293</v>
      </c>
      <c r="G1242" s="532">
        <v>35</v>
      </c>
      <c r="H1242">
        <v>35015</v>
      </c>
      <c r="I1242" t="s">
        <v>552</v>
      </c>
      <c r="J1242" t="s">
        <v>1385</v>
      </c>
      <c r="K1242" t="s">
        <v>1386</v>
      </c>
      <c r="L1242">
        <v>1.3</v>
      </c>
      <c r="M1242">
        <v>0</v>
      </c>
      <c r="N1242">
        <v>1.1000000000000001</v>
      </c>
      <c r="O1242">
        <v>0</v>
      </c>
      <c r="P1242">
        <v>0</v>
      </c>
      <c r="Q1242">
        <v>0</v>
      </c>
      <c r="R1242" t="s">
        <v>531</v>
      </c>
      <c r="S1242" t="s">
        <v>531</v>
      </c>
      <c r="T1242" t="s">
        <v>531</v>
      </c>
      <c r="U1242" t="s">
        <v>531</v>
      </c>
      <c r="W1242" s="429">
        <f t="shared" si="28"/>
        <v>0</v>
      </c>
      <c r="X1242" s="429">
        <f t="shared" si="28"/>
        <v>0</v>
      </c>
      <c r="Y1242" s="429">
        <f t="shared" si="28"/>
        <v>0</v>
      </c>
      <c r="Z1242" s="429">
        <f t="shared" si="28"/>
        <v>0</v>
      </c>
      <c r="AA1242" s="429" t="s">
        <v>1296</v>
      </c>
    </row>
    <row r="1243" spans="1:27" x14ac:dyDescent="0.25">
      <c r="A1243" t="s">
        <v>149</v>
      </c>
      <c r="B1243" t="s">
        <v>1246</v>
      </c>
      <c r="C1243" t="s">
        <v>1324</v>
      </c>
      <c r="D1243" t="s">
        <v>1384</v>
      </c>
      <c r="E1243" t="s">
        <v>1326</v>
      </c>
      <c r="F1243" t="s">
        <v>1293</v>
      </c>
      <c r="G1243" s="532">
        <v>35</v>
      </c>
      <c r="H1243">
        <v>35015</v>
      </c>
      <c r="I1243" t="s">
        <v>552</v>
      </c>
      <c r="J1243" t="s">
        <v>1385</v>
      </c>
      <c r="K1243" t="s">
        <v>1386</v>
      </c>
      <c r="L1243">
        <v>0</v>
      </c>
      <c r="M1243">
        <v>2.2999999999999998</v>
      </c>
      <c r="N1243">
        <v>0</v>
      </c>
      <c r="O1243">
        <v>0</v>
      </c>
      <c r="P1243">
        <v>0</v>
      </c>
      <c r="Q1243">
        <v>0</v>
      </c>
      <c r="R1243" t="s">
        <v>531</v>
      </c>
      <c r="S1243" t="s">
        <v>531</v>
      </c>
      <c r="T1243" t="s">
        <v>531</v>
      </c>
      <c r="U1243" t="s">
        <v>531</v>
      </c>
      <c r="W1243" s="429">
        <f t="shared" si="28"/>
        <v>0</v>
      </c>
      <c r="X1243" s="429">
        <f t="shared" si="28"/>
        <v>0</v>
      </c>
      <c r="Y1243" s="429">
        <f t="shared" si="28"/>
        <v>0</v>
      </c>
      <c r="Z1243" s="429">
        <f t="shared" si="28"/>
        <v>0</v>
      </c>
      <c r="AA1243" s="429" t="s">
        <v>1296</v>
      </c>
    </row>
    <row r="1244" spans="1:27" x14ac:dyDescent="0.25">
      <c r="A1244" t="s">
        <v>149</v>
      </c>
      <c r="B1244" t="s">
        <v>1246</v>
      </c>
      <c r="C1244" t="s">
        <v>1324</v>
      </c>
      <c r="D1244" t="s">
        <v>1384</v>
      </c>
      <c r="E1244" t="s">
        <v>1326</v>
      </c>
      <c r="F1244" t="s">
        <v>1293</v>
      </c>
      <c r="G1244" s="532">
        <v>35</v>
      </c>
      <c r="H1244">
        <v>35015</v>
      </c>
      <c r="I1244" t="s">
        <v>552</v>
      </c>
      <c r="J1244" t="s">
        <v>1385</v>
      </c>
      <c r="K1244" t="s">
        <v>1386</v>
      </c>
      <c r="L1244">
        <v>0</v>
      </c>
      <c r="M1244">
        <v>2.2999999999999998</v>
      </c>
      <c r="N1244">
        <v>0</v>
      </c>
      <c r="O1244">
        <v>0</v>
      </c>
      <c r="P1244">
        <v>0</v>
      </c>
      <c r="Q1244">
        <v>0</v>
      </c>
      <c r="R1244" t="s">
        <v>531</v>
      </c>
      <c r="S1244" t="s">
        <v>531</v>
      </c>
      <c r="T1244" t="s">
        <v>531</v>
      </c>
      <c r="U1244" t="s">
        <v>531</v>
      </c>
      <c r="W1244" s="429">
        <f t="shared" si="28"/>
        <v>0</v>
      </c>
      <c r="X1244" s="429">
        <f t="shared" si="28"/>
        <v>0</v>
      </c>
      <c r="Y1244" s="429">
        <f t="shared" si="28"/>
        <v>0</v>
      </c>
      <c r="Z1244" s="429">
        <f t="shared" si="28"/>
        <v>0</v>
      </c>
      <c r="AA1244" s="429" t="s">
        <v>1296</v>
      </c>
    </row>
    <row r="1245" spans="1:27" x14ac:dyDescent="0.25">
      <c r="A1245" t="s">
        <v>149</v>
      </c>
      <c r="B1245" t="s">
        <v>1246</v>
      </c>
      <c r="C1245" t="s">
        <v>1324</v>
      </c>
      <c r="D1245" t="s">
        <v>1384</v>
      </c>
      <c r="E1245" t="s">
        <v>1326</v>
      </c>
      <c r="F1245" t="s">
        <v>1293</v>
      </c>
      <c r="G1245" s="532">
        <v>35</v>
      </c>
      <c r="H1245">
        <v>35015</v>
      </c>
      <c r="I1245" t="s">
        <v>552</v>
      </c>
      <c r="J1245" t="s">
        <v>1385</v>
      </c>
      <c r="K1245" t="s">
        <v>1386</v>
      </c>
      <c r="L1245">
        <v>0</v>
      </c>
      <c r="M1245">
        <v>2.2999999999999998</v>
      </c>
      <c r="N1245">
        <v>0</v>
      </c>
      <c r="O1245">
        <v>0</v>
      </c>
      <c r="P1245">
        <v>0</v>
      </c>
      <c r="Q1245">
        <v>0</v>
      </c>
      <c r="R1245" t="s">
        <v>531</v>
      </c>
      <c r="S1245" t="s">
        <v>531</v>
      </c>
      <c r="T1245" t="s">
        <v>531</v>
      </c>
      <c r="U1245" t="s">
        <v>531</v>
      </c>
      <c r="W1245" s="429">
        <f t="shared" si="28"/>
        <v>0</v>
      </c>
      <c r="X1245" s="429">
        <f t="shared" si="28"/>
        <v>0</v>
      </c>
      <c r="Y1245" s="429">
        <f t="shared" si="28"/>
        <v>0</v>
      </c>
      <c r="Z1245" s="429">
        <f t="shared" si="28"/>
        <v>0</v>
      </c>
      <c r="AA1245" s="429" t="s">
        <v>1296</v>
      </c>
    </row>
    <row r="1246" spans="1:27" x14ac:dyDescent="0.25">
      <c r="A1246" t="s">
        <v>149</v>
      </c>
      <c r="B1246" t="s">
        <v>1246</v>
      </c>
      <c r="C1246" t="s">
        <v>1324</v>
      </c>
      <c r="D1246" t="s">
        <v>1384</v>
      </c>
      <c r="E1246" t="s">
        <v>1326</v>
      </c>
      <c r="F1246" t="s">
        <v>1293</v>
      </c>
      <c r="G1246" s="532">
        <v>35</v>
      </c>
      <c r="H1246">
        <v>35015</v>
      </c>
      <c r="I1246" t="s">
        <v>552</v>
      </c>
      <c r="J1246" t="s">
        <v>1385</v>
      </c>
      <c r="K1246" t="s">
        <v>1386</v>
      </c>
      <c r="L1246">
        <v>0</v>
      </c>
      <c r="M1246">
        <v>2.2999999999999998</v>
      </c>
      <c r="N1246">
        <v>0</v>
      </c>
      <c r="O1246">
        <v>0</v>
      </c>
      <c r="P1246">
        <v>0</v>
      </c>
      <c r="Q1246">
        <v>0</v>
      </c>
      <c r="R1246" t="s">
        <v>531</v>
      </c>
      <c r="S1246" t="s">
        <v>531</v>
      </c>
      <c r="T1246" t="s">
        <v>531</v>
      </c>
      <c r="U1246" t="s">
        <v>531</v>
      </c>
      <c r="W1246" s="429">
        <f t="shared" si="28"/>
        <v>0</v>
      </c>
      <c r="X1246" s="429">
        <f t="shared" si="28"/>
        <v>0</v>
      </c>
      <c r="Y1246" s="429">
        <f t="shared" si="28"/>
        <v>0</v>
      </c>
      <c r="Z1246" s="429">
        <f t="shared" si="28"/>
        <v>0</v>
      </c>
      <c r="AA1246" s="429" t="s">
        <v>1296</v>
      </c>
    </row>
    <row r="1247" spans="1:27" x14ac:dyDescent="0.25">
      <c r="A1247" t="s">
        <v>149</v>
      </c>
      <c r="B1247" t="s">
        <v>1246</v>
      </c>
      <c r="C1247" t="s">
        <v>1324</v>
      </c>
      <c r="D1247" t="s">
        <v>1384</v>
      </c>
      <c r="E1247" t="s">
        <v>1326</v>
      </c>
      <c r="F1247" t="s">
        <v>1293</v>
      </c>
      <c r="G1247" s="532">
        <v>35</v>
      </c>
      <c r="H1247">
        <v>35015</v>
      </c>
      <c r="I1247" t="s">
        <v>552</v>
      </c>
      <c r="J1247" t="s">
        <v>1385</v>
      </c>
      <c r="K1247" t="s">
        <v>1386</v>
      </c>
      <c r="L1247">
        <v>0</v>
      </c>
      <c r="M1247">
        <v>1.6</v>
      </c>
      <c r="N1247">
        <v>0</v>
      </c>
      <c r="O1247">
        <v>0</v>
      </c>
      <c r="P1247">
        <v>0</v>
      </c>
      <c r="Q1247">
        <v>0</v>
      </c>
      <c r="R1247" t="s">
        <v>531</v>
      </c>
      <c r="S1247" t="s">
        <v>531</v>
      </c>
      <c r="T1247" t="s">
        <v>531</v>
      </c>
      <c r="U1247" t="s">
        <v>531</v>
      </c>
      <c r="W1247" s="429">
        <f t="shared" si="28"/>
        <v>0</v>
      </c>
      <c r="X1247" s="429">
        <f t="shared" si="28"/>
        <v>0</v>
      </c>
      <c r="Y1247" s="429">
        <f t="shared" si="28"/>
        <v>0</v>
      </c>
      <c r="Z1247" s="429">
        <f t="shared" si="28"/>
        <v>0</v>
      </c>
      <c r="AA1247" s="429" t="s">
        <v>1296</v>
      </c>
    </row>
    <row r="1248" spans="1:27" x14ac:dyDescent="0.25">
      <c r="A1248" t="s">
        <v>149</v>
      </c>
      <c r="B1248" t="s">
        <v>1246</v>
      </c>
      <c r="C1248" t="s">
        <v>1324</v>
      </c>
      <c r="D1248" t="s">
        <v>1384</v>
      </c>
      <c r="E1248" t="s">
        <v>1326</v>
      </c>
      <c r="F1248" t="s">
        <v>1293</v>
      </c>
      <c r="G1248" s="532">
        <v>35</v>
      </c>
      <c r="H1248">
        <v>35015</v>
      </c>
      <c r="I1248" t="s">
        <v>552</v>
      </c>
      <c r="J1248" t="s">
        <v>1385</v>
      </c>
      <c r="K1248" t="s">
        <v>1386</v>
      </c>
      <c r="L1248">
        <v>16.2</v>
      </c>
      <c r="M1248">
        <v>1</v>
      </c>
      <c r="N1248">
        <v>16.2</v>
      </c>
      <c r="O1248">
        <v>0</v>
      </c>
      <c r="P1248">
        <v>1.1000000000000001</v>
      </c>
      <c r="Q1248">
        <v>1.1000000000000001</v>
      </c>
      <c r="R1248" t="s">
        <v>531</v>
      </c>
      <c r="S1248" t="s">
        <v>531</v>
      </c>
      <c r="T1248" t="s">
        <v>531</v>
      </c>
      <c r="U1248" t="s">
        <v>531</v>
      </c>
      <c r="W1248" s="429">
        <f t="shared" si="28"/>
        <v>0</v>
      </c>
      <c r="X1248" s="429">
        <f t="shared" si="28"/>
        <v>0</v>
      </c>
      <c r="Y1248" s="429">
        <f t="shared" si="28"/>
        <v>0</v>
      </c>
      <c r="Z1248" s="429">
        <f t="shared" ref="Z1248:Z1311" si="29">IFERROR(U1248*1,0)</f>
        <v>0</v>
      </c>
      <c r="AA1248" s="429" t="s">
        <v>1296</v>
      </c>
    </row>
    <row r="1249" spans="1:27" x14ac:dyDescent="0.25">
      <c r="A1249" t="s">
        <v>149</v>
      </c>
      <c r="B1249" t="s">
        <v>1246</v>
      </c>
      <c r="C1249" t="s">
        <v>1324</v>
      </c>
      <c r="D1249" t="s">
        <v>1384</v>
      </c>
      <c r="E1249" t="s">
        <v>1326</v>
      </c>
      <c r="F1249" t="s">
        <v>1293</v>
      </c>
      <c r="G1249" s="532">
        <v>35</v>
      </c>
      <c r="H1249">
        <v>35015</v>
      </c>
      <c r="I1249" t="s">
        <v>552</v>
      </c>
      <c r="J1249" t="s">
        <v>1385</v>
      </c>
      <c r="K1249" t="s">
        <v>1386</v>
      </c>
      <c r="L1249">
        <v>16.2</v>
      </c>
      <c r="M1249">
        <v>1</v>
      </c>
      <c r="N1249">
        <v>16.2</v>
      </c>
      <c r="O1249">
        <v>0</v>
      </c>
      <c r="P1249">
        <v>1.1000000000000001</v>
      </c>
      <c r="Q1249">
        <v>1.1000000000000001</v>
      </c>
      <c r="R1249" t="s">
        <v>531</v>
      </c>
      <c r="S1249" t="s">
        <v>531</v>
      </c>
      <c r="T1249" t="s">
        <v>531</v>
      </c>
      <c r="U1249" t="s">
        <v>531</v>
      </c>
      <c r="W1249" s="429">
        <f t="shared" ref="W1249:Z1312" si="30">IFERROR(R1249*1,0)</f>
        <v>0</v>
      </c>
      <c r="X1249" s="429">
        <f t="shared" si="30"/>
        <v>0</v>
      </c>
      <c r="Y1249" s="429">
        <f t="shared" si="30"/>
        <v>0</v>
      </c>
      <c r="Z1249" s="429">
        <f t="shared" si="29"/>
        <v>0</v>
      </c>
      <c r="AA1249" s="429" t="s">
        <v>1296</v>
      </c>
    </row>
    <row r="1250" spans="1:27" x14ac:dyDescent="0.25">
      <c r="A1250" t="s">
        <v>149</v>
      </c>
      <c r="B1250" t="s">
        <v>1246</v>
      </c>
      <c r="C1250" t="s">
        <v>1324</v>
      </c>
      <c r="D1250" t="s">
        <v>1384</v>
      </c>
      <c r="E1250" t="s">
        <v>1326</v>
      </c>
      <c r="F1250" t="s">
        <v>1293</v>
      </c>
      <c r="G1250" s="532">
        <v>35</v>
      </c>
      <c r="H1250">
        <v>35015</v>
      </c>
      <c r="I1250" t="s">
        <v>552</v>
      </c>
      <c r="J1250" t="s">
        <v>1385</v>
      </c>
      <c r="K1250" t="s">
        <v>1386</v>
      </c>
      <c r="L1250">
        <v>2.9</v>
      </c>
      <c r="M1250">
        <v>0</v>
      </c>
      <c r="N1250">
        <v>0</v>
      </c>
      <c r="O1250">
        <v>0</v>
      </c>
      <c r="P1250">
        <v>0</v>
      </c>
      <c r="Q1250">
        <v>0</v>
      </c>
      <c r="R1250" t="s">
        <v>531</v>
      </c>
      <c r="S1250" t="s">
        <v>531</v>
      </c>
      <c r="T1250" t="s">
        <v>531</v>
      </c>
      <c r="U1250" t="s">
        <v>531</v>
      </c>
      <c r="W1250" s="429">
        <f t="shared" si="30"/>
        <v>0</v>
      </c>
      <c r="X1250" s="429">
        <f t="shared" si="30"/>
        <v>0</v>
      </c>
      <c r="Y1250" s="429">
        <f t="shared" si="30"/>
        <v>0</v>
      </c>
      <c r="Z1250" s="429">
        <f t="shared" si="29"/>
        <v>0</v>
      </c>
      <c r="AA1250" s="429" t="s">
        <v>1296</v>
      </c>
    </row>
    <row r="1251" spans="1:27" x14ac:dyDescent="0.25">
      <c r="A1251" t="s">
        <v>149</v>
      </c>
      <c r="B1251" t="s">
        <v>1246</v>
      </c>
      <c r="C1251" t="s">
        <v>1324</v>
      </c>
      <c r="D1251" t="s">
        <v>1384</v>
      </c>
      <c r="E1251" t="s">
        <v>1326</v>
      </c>
      <c r="F1251" t="s">
        <v>1293</v>
      </c>
      <c r="G1251" s="532">
        <v>35</v>
      </c>
      <c r="H1251">
        <v>35015</v>
      </c>
      <c r="I1251" t="s">
        <v>552</v>
      </c>
      <c r="J1251" t="s">
        <v>1385</v>
      </c>
      <c r="K1251" t="s">
        <v>1386</v>
      </c>
      <c r="L1251">
        <v>0</v>
      </c>
      <c r="M1251">
        <v>5.4</v>
      </c>
      <c r="N1251">
        <v>0</v>
      </c>
      <c r="O1251">
        <v>0</v>
      </c>
      <c r="P1251">
        <v>0</v>
      </c>
      <c r="Q1251">
        <v>0</v>
      </c>
      <c r="R1251" t="s">
        <v>531</v>
      </c>
      <c r="S1251" t="s">
        <v>531</v>
      </c>
      <c r="T1251" t="s">
        <v>531</v>
      </c>
      <c r="U1251" t="s">
        <v>531</v>
      </c>
      <c r="W1251" s="429">
        <f t="shared" si="30"/>
        <v>0</v>
      </c>
      <c r="X1251" s="429">
        <f t="shared" si="30"/>
        <v>0</v>
      </c>
      <c r="Y1251" s="429">
        <f t="shared" si="30"/>
        <v>0</v>
      </c>
      <c r="Z1251" s="429">
        <f t="shared" si="29"/>
        <v>0</v>
      </c>
      <c r="AA1251" s="429" t="s">
        <v>1296</v>
      </c>
    </row>
    <row r="1252" spans="1:27" x14ac:dyDescent="0.25">
      <c r="A1252" t="s">
        <v>149</v>
      </c>
      <c r="B1252" t="s">
        <v>1246</v>
      </c>
      <c r="C1252" t="s">
        <v>1324</v>
      </c>
      <c r="D1252" t="s">
        <v>1384</v>
      </c>
      <c r="E1252" t="s">
        <v>1326</v>
      </c>
      <c r="F1252" t="s">
        <v>1293</v>
      </c>
      <c r="G1252" s="532">
        <v>35</v>
      </c>
      <c r="H1252">
        <v>35015</v>
      </c>
      <c r="I1252" t="s">
        <v>552</v>
      </c>
      <c r="J1252" t="s">
        <v>1385</v>
      </c>
      <c r="K1252" t="s">
        <v>1386</v>
      </c>
      <c r="L1252">
        <v>3.3</v>
      </c>
      <c r="M1252">
        <v>3</v>
      </c>
      <c r="N1252">
        <v>6.5</v>
      </c>
      <c r="O1252">
        <v>0</v>
      </c>
      <c r="P1252">
        <v>0</v>
      </c>
      <c r="Q1252">
        <v>0</v>
      </c>
      <c r="R1252" t="s">
        <v>531</v>
      </c>
      <c r="S1252" t="s">
        <v>531</v>
      </c>
      <c r="T1252" t="s">
        <v>531</v>
      </c>
      <c r="U1252" t="s">
        <v>531</v>
      </c>
      <c r="W1252" s="429">
        <f t="shared" si="30"/>
        <v>0</v>
      </c>
      <c r="X1252" s="429">
        <f t="shared" si="30"/>
        <v>0</v>
      </c>
      <c r="Y1252" s="429">
        <f t="shared" si="30"/>
        <v>0</v>
      </c>
      <c r="Z1252" s="429">
        <f t="shared" si="29"/>
        <v>0</v>
      </c>
      <c r="AA1252" s="429" t="s">
        <v>1296</v>
      </c>
    </row>
    <row r="1253" spans="1:27" x14ac:dyDescent="0.25">
      <c r="A1253" t="s">
        <v>149</v>
      </c>
      <c r="B1253" t="s">
        <v>1246</v>
      </c>
      <c r="C1253" t="s">
        <v>1324</v>
      </c>
      <c r="D1253" t="s">
        <v>1384</v>
      </c>
      <c r="E1253" t="s">
        <v>1326</v>
      </c>
      <c r="F1253" t="s">
        <v>1293</v>
      </c>
      <c r="G1253" s="532">
        <v>35</v>
      </c>
      <c r="H1253">
        <v>35015</v>
      </c>
      <c r="I1253" t="s">
        <v>552</v>
      </c>
      <c r="J1253" t="s">
        <v>1385</v>
      </c>
      <c r="K1253" t="s">
        <v>1386</v>
      </c>
      <c r="L1253">
        <v>0.21</v>
      </c>
      <c r="M1253">
        <v>0.01</v>
      </c>
      <c r="N1253">
        <v>0.18</v>
      </c>
      <c r="O1253">
        <v>0</v>
      </c>
      <c r="P1253">
        <v>0</v>
      </c>
      <c r="Q1253">
        <v>0</v>
      </c>
      <c r="R1253" t="s">
        <v>531</v>
      </c>
      <c r="S1253" t="s">
        <v>531</v>
      </c>
      <c r="T1253" t="s">
        <v>531</v>
      </c>
      <c r="U1253" t="s">
        <v>531</v>
      </c>
      <c r="W1253" s="429">
        <f t="shared" si="30"/>
        <v>0</v>
      </c>
      <c r="X1253" s="429">
        <f t="shared" si="30"/>
        <v>0</v>
      </c>
      <c r="Y1253" s="429">
        <f t="shared" si="30"/>
        <v>0</v>
      </c>
      <c r="Z1253" s="429">
        <f t="shared" si="29"/>
        <v>0</v>
      </c>
      <c r="AA1253" s="429" t="s">
        <v>1296</v>
      </c>
    </row>
    <row r="1254" spans="1:27" x14ac:dyDescent="0.25">
      <c r="A1254" t="s">
        <v>149</v>
      </c>
      <c r="B1254" t="s">
        <v>1246</v>
      </c>
      <c r="C1254" t="s">
        <v>1324</v>
      </c>
      <c r="D1254" t="s">
        <v>1384</v>
      </c>
      <c r="E1254" t="s">
        <v>1326</v>
      </c>
      <c r="F1254" t="s">
        <v>1293</v>
      </c>
      <c r="G1254" s="532">
        <v>35</v>
      </c>
      <c r="H1254">
        <v>35015</v>
      </c>
      <c r="I1254" t="s">
        <v>552</v>
      </c>
      <c r="J1254" t="s">
        <v>1385</v>
      </c>
      <c r="K1254" t="s">
        <v>1386</v>
      </c>
      <c r="L1254">
        <v>0.21</v>
      </c>
      <c r="M1254">
        <v>0.01</v>
      </c>
      <c r="N1254">
        <v>0.18</v>
      </c>
      <c r="O1254">
        <v>0</v>
      </c>
      <c r="P1254">
        <v>0</v>
      </c>
      <c r="Q1254">
        <v>0</v>
      </c>
      <c r="R1254" t="s">
        <v>531</v>
      </c>
      <c r="S1254" t="s">
        <v>531</v>
      </c>
      <c r="T1254" t="s">
        <v>531</v>
      </c>
      <c r="U1254" t="s">
        <v>531</v>
      </c>
      <c r="W1254" s="429">
        <f t="shared" si="30"/>
        <v>0</v>
      </c>
      <c r="X1254" s="429">
        <f t="shared" si="30"/>
        <v>0</v>
      </c>
      <c r="Y1254" s="429">
        <f t="shared" si="30"/>
        <v>0</v>
      </c>
      <c r="Z1254" s="429">
        <f t="shared" si="29"/>
        <v>0</v>
      </c>
      <c r="AA1254" s="429" t="s">
        <v>1296</v>
      </c>
    </row>
    <row r="1255" spans="1:27" x14ac:dyDescent="0.25">
      <c r="A1255" t="s">
        <v>149</v>
      </c>
      <c r="B1255" t="s">
        <v>1246</v>
      </c>
      <c r="C1255" t="s">
        <v>1324</v>
      </c>
      <c r="D1255" t="s">
        <v>1384</v>
      </c>
      <c r="E1255" t="s">
        <v>1326</v>
      </c>
      <c r="F1255" t="s">
        <v>1293</v>
      </c>
      <c r="G1255" s="532">
        <v>35</v>
      </c>
      <c r="H1255">
        <v>35015</v>
      </c>
      <c r="I1255" t="s">
        <v>552</v>
      </c>
      <c r="J1255" t="s">
        <v>1385</v>
      </c>
      <c r="K1255" t="s">
        <v>1386</v>
      </c>
      <c r="L1255">
        <v>2.29</v>
      </c>
      <c r="M1255">
        <v>2.6</v>
      </c>
      <c r="N1255">
        <v>4.57</v>
      </c>
      <c r="O1255">
        <v>0</v>
      </c>
      <c r="P1255">
        <v>0</v>
      </c>
      <c r="Q1255">
        <v>0</v>
      </c>
      <c r="R1255" t="s">
        <v>531</v>
      </c>
      <c r="S1255" t="s">
        <v>531</v>
      </c>
      <c r="T1255" t="s">
        <v>531</v>
      </c>
      <c r="U1255" t="s">
        <v>531</v>
      </c>
      <c r="W1255" s="429">
        <f t="shared" si="30"/>
        <v>0</v>
      </c>
      <c r="X1255" s="429">
        <f t="shared" si="30"/>
        <v>0</v>
      </c>
      <c r="Y1255" s="429">
        <f t="shared" si="30"/>
        <v>0</v>
      </c>
      <c r="Z1255" s="429">
        <f t="shared" si="29"/>
        <v>0</v>
      </c>
      <c r="AA1255" s="429" t="s">
        <v>1296</v>
      </c>
    </row>
    <row r="1256" spans="1:27" x14ac:dyDescent="0.25">
      <c r="A1256" t="s">
        <v>149</v>
      </c>
      <c r="B1256" t="s">
        <v>1246</v>
      </c>
      <c r="C1256" t="s">
        <v>1324</v>
      </c>
      <c r="D1256" t="s">
        <v>1384</v>
      </c>
      <c r="E1256" t="s">
        <v>1326</v>
      </c>
      <c r="F1256" t="s">
        <v>1293</v>
      </c>
      <c r="G1256" s="532">
        <v>35</v>
      </c>
      <c r="H1256">
        <v>35015</v>
      </c>
      <c r="I1256" t="s">
        <v>552</v>
      </c>
      <c r="J1256" t="s">
        <v>1385</v>
      </c>
      <c r="K1256" t="s">
        <v>1386</v>
      </c>
      <c r="L1256">
        <v>0</v>
      </c>
      <c r="M1256">
        <v>10.39</v>
      </c>
      <c r="N1256">
        <v>0</v>
      </c>
      <c r="O1256">
        <v>0</v>
      </c>
      <c r="P1256">
        <v>0</v>
      </c>
      <c r="Q1256">
        <v>0</v>
      </c>
      <c r="R1256" t="s">
        <v>531</v>
      </c>
      <c r="S1256" t="s">
        <v>531</v>
      </c>
      <c r="T1256" t="s">
        <v>531</v>
      </c>
      <c r="U1256" t="s">
        <v>531</v>
      </c>
      <c r="W1256" s="429">
        <f t="shared" si="30"/>
        <v>0</v>
      </c>
      <c r="X1256" s="429">
        <f t="shared" si="30"/>
        <v>0</v>
      </c>
      <c r="Y1256" s="429">
        <f t="shared" si="30"/>
        <v>0</v>
      </c>
      <c r="Z1256" s="429">
        <f t="shared" si="29"/>
        <v>0</v>
      </c>
      <c r="AA1256" s="429" t="s">
        <v>1296</v>
      </c>
    </row>
    <row r="1257" spans="1:27" x14ac:dyDescent="0.25">
      <c r="A1257" t="s">
        <v>149</v>
      </c>
      <c r="B1257" t="s">
        <v>1246</v>
      </c>
      <c r="C1257" t="s">
        <v>1324</v>
      </c>
      <c r="D1257" t="s">
        <v>1384</v>
      </c>
      <c r="E1257" t="s">
        <v>1326</v>
      </c>
      <c r="F1257" t="s">
        <v>1293</v>
      </c>
      <c r="G1257" s="532">
        <v>35</v>
      </c>
      <c r="H1257">
        <v>35015</v>
      </c>
      <c r="I1257" t="s">
        <v>552</v>
      </c>
      <c r="J1257" t="s">
        <v>1385</v>
      </c>
      <c r="K1257" t="s">
        <v>1386</v>
      </c>
      <c r="L1257">
        <v>0</v>
      </c>
      <c r="M1257">
        <v>0.02</v>
      </c>
      <c r="N1257">
        <v>0</v>
      </c>
      <c r="O1257">
        <v>0</v>
      </c>
      <c r="P1257">
        <v>0</v>
      </c>
      <c r="Q1257">
        <v>0</v>
      </c>
      <c r="R1257" t="s">
        <v>531</v>
      </c>
      <c r="S1257" t="s">
        <v>531</v>
      </c>
      <c r="T1257" t="s">
        <v>531</v>
      </c>
      <c r="U1257" t="s">
        <v>531</v>
      </c>
      <c r="W1257" s="429">
        <f t="shared" si="30"/>
        <v>0</v>
      </c>
      <c r="X1257" s="429">
        <f t="shared" si="30"/>
        <v>0</v>
      </c>
      <c r="Y1257" s="429">
        <f t="shared" si="30"/>
        <v>0</v>
      </c>
      <c r="Z1257" s="429">
        <f t="shared" si="29"/>
        <v>0</v>
      </c>
      <c r="AA1257" s="429" t="s">
        <v>1296</v>
      </c>
    </row>
    <row r="1258" spans="1:27" x14ac:dyDescent="0.25">
      <c r="A1258" t="s">
        <v>149</v>
      </c>
      <c r="B1258" t="s">
        <v>1246</v>
      </c>
      <c r="C1258" t="s">
        <v>1324</v>
      </c>
      <c r="D1258" t="s">
        <v>1384</v>
      </c>
      <c r="E1258" t="s">
        <v>1326</v>
      </c>
      <c r="F1258" t="s">
        <v>1293</v>
      </c>
      <c r="G1258" s="532">
        <v>35</v>
      </c>
      <c r="H1258">
        <v>35015</v>
      </c>
      <c r="I1258" t="s">
        <v>552</v>
      </c>
      <c r="J1258" t="s">
        <v>1385</v>
      </c>
      <c r="K1258" t="s">
        <v>1386</v>
      </c>
      <c r="L1258">
        <v>0</v>
      </c>
      <c r="M1258">
        <v>0.02</v>
      </c>
      <c r="N1258">
        <v>0</v>
      </c>
      <c r="O1258">
        <v>0</v>
      </c>
      <c r="P1258">
        <v>0</v>
      </c>
      <c r="Q1258">
        <v>0</v>
      </c>
      <c r="R1258" t="s">
        <v>531</v>
      </c>
      <c r="S1258" t="s">
        <v>531</v>
      </c>
      <c r="T1258" t="s">
        <v>531</v>
      </c>
      <c r="U1258" t="s">
        <v>531</v>
      </c>
      <c r="W1258" s="429">
        <f t="shared" si="30"/>
        <v>0</v>
      </c>
      <c r="X1258" s="429">
        <f t="shared" si="30"/>
        <v>0</v>
      </c>
      <c r="Y1258" s="429">
        <f t="shared" si="30"/>
        <v>0</v>
      </c>
      <c r="Z1258" s="429">
        <f t="shared" si="29"/>
        <v>0</v>
      </c>
      <c r="AA1258" s="429" t="s">
        <v>1296</v>
      </c>
    </row>
    <row r="1259" spans="1:27" x14ac:dyDescent="0.25">
      <c r="A1259" t="s">
        <v>149</v>
      </c>
      <c r="B1259" t="s">
        <v>1246</v>
      </c>
      <c r="C1259" t="s">
        <v>1324</v>
      </c>
      <c r="D1259" t="s">
        <v>1384</v>
      </c>
      <c r="E1259" t="s">
        <v>1326</v>
      </c>
      <c r="F1259" t="s">
        <v>1293</v>
      </c>
      <c r="G1259" s="532">
        <v>35</v>
      </c>
      <c r="H1259">
        <v>35015</v>
      </c>
      <c r="I1259" t="s">
        <v>552</v>
      </c>
      <c r="J1259" t="s">
        <v>1385</v>
      </c>
      <c r="K1259" t="s">
        <v>1386</v>
      </c>
      <c r="L1259">
        <v>0</v>
      </c>
      <c r="M1259">
        <v>10.49</v>
      </c>
      <c r="N1259">
        <v>0</v>
      </c>
      <c r="O1259">
        <v>0</v>
      </c>
      <c r="P1259">
        <v>0</v>
      </c>
      <c r="Q1259">
        <v>0</v>
      </c>
      <c r="R1259" t="s">
        <v>531</v>
      </c>
      <c r="S1259" t="s">
        <v>531</v>
      </c>
      <c r="T1259" t="s">
        <v>531</v>
      </c>
      <c r="U1259" t="s">
        <v>531</v>
      </c>
      <c r="W1259" s="429">
        <f t="shared" si="30"/>
        <v>0</v>
      </c>
      <c r="X1259" s="429">
        <f t="shared" si="30"/>
        <v>0</v>
      </c>
      <c r="Y1259" s="429">
        <f t="shared" si="30"/>
        <v>0</v>
      </c>
      <c r="Z1259" s="429">
        <f t="shared" si="29"/>
        <v>0</v>
      </c>
      <c r="AA1259" s="429" t="s">
        <v>1296</v>
      </c>
    </row>
    <row r="1260" spans="1:27" x14ac:dyDescent="0.25">
      <c r="A1260" t="s">
        <v>149</v>
      </c>
      <c r="B1260" t="s">
        <v>1246</v>
      </c>
      <c r="C1260" t="s">
        <v>1324</v>
      </c>
      <c r="D1260" t="s">
        <v>1384</v>
      </c>
      <c r="E1260" t="s">
        <v>1326</v>
      </c>
      <c r="F1260" t="s">
        <v>1293</v>
      </c>
      <c r="G1260" s="532">
        <v>35</v>
      </c>
      <c r="H1260">
        <v>35015</v>
      </c>
      <c r="I1260" t="s">
        <v>552</v>
      </c>
      <c r="J1260" t="s">
        <v>1385</v>
      </c>
      <c r="K1260" t="s">
        <v>1386</v>
      </c>
      <c r="L1260">
        <v>0</v>
      </c>
      <c r="M1260">
        <v>0.02</v>
      </c>
      <c r="N1260">
        <v>0</v>
      </c>
      <c r="O1260">
        <v>0</v>
      </c>
      <c r="P1260">
        <v>0</v>
      </c>
      <c r="Q1260">
        <v>0</v>
      </c>
      <c r="R1260" t="s">
        <v>531</v>
      </c>
      <c r="S1260" t="s">
        <v>531</v>
      </c>
      <c r="T1260" t="s">
        <v>531</v>
      </c>
      <c r="U1260" t="s">
        <v>531</v>
      </c>
      <c r="W1260" s="429">
        <f t="shared" si="30"/>
        <v>0</v>
      </c>
      <c r="X1260" s="429">
        <f t="shared" si="30"/>
        <v>0</v>
      </c>
      <c r="Y1260" s="429">
        <f t="shared" si="30"/>
        <v>0</v>
      </c>
      <c r="Z1260" s="429">
        <f t="shared" si="29"/>
        <v>0</v>
      </c>
      <c r="AA1260" s="429" t="s">
        <v>1296</v>
      </c>
    </row>
    <row r="1261" spans="1:27" x14ac:dyDescent="0.25">
      <c r="A1261" t="s">
        <v>149</v>
      </c>
      <c r="B1261" t="s">
        <v>1246</v>
      </c>
      <c r="C1261" t="s">
        <v>1324</v>
      </c>
      <c r="D1261" t="s">
        <v>1384</v>
      </c>
      <c r="E1261" t="s">
        <v>1326</v>
      </c>
      <c r="F1261" t="s">
        <v>1293</v>
      </c>
      <c r="G1261" s="532">
        <v>35</v>
      </c>
      <c r="H1261">
        <v>35015</v>
      </c>
      <c r="I1261" t="s">
        <v>552</v>
      </c>
      <c r="J1261" t="s">
        <v>1385</v>
      </c>
      <c r="K1261" t="s">
        <v>1386</v>
      </c>
      <c r="L1261">
        <v>0</v>
      </c>
      <c r="M1261">
        <v>0.12</v>
      </c>
      <c r="N1261">
        <v>0</v>
      </c>
      <c r="O1261">
        <v>0</v>
      </c>
      <c r="P1261">
        <v>0</v>
      </c>
      <c r="Q1261">
        <v>0</v>
      </c>
      <c r="R1261" t="s">
        <v>531</v>
      </c>
      <c r="S1261" t="s">
        <v>531</v>
      </c>
      <c r="T1261" t="s">
        <v>531</v>
      </c>
      <c r="U1261" t="s">
        <v>531</v>
      </c>
      <c r="W1261" s="429">
        <f t="shared" si="30"/>
        <v>0</v>
      </c>
      <c r="X1261" s="429">
        <f t="shared" si="30"/>
        <v>0</v>
      </c>
      <c r="Y1261" s="429">
        <f t="shared" si="30"/>
        <v>0</v>
      </c>
      <c r="Z1261" s="429">
        <f t="shared" si="29"/>
        <v>0</v>
      </c>
      <c r="AA1261" s="429" t="s">
        <v>1296</v>
      </c>
    </row>
    <row r="1262" spans="1:27" x14ac:dyDescent="0.25">
      <c r="A1262" t="s">
        <v>149</v>
      </c>
      <c r="B1262" t="s">
        <v>1246</v>
      </c>
      <c r="C1262" t="s">
        <v>1324</v>
      </c>
      <c r="D1262" t="s">
        <v>1384</v>
      </c>
      <c r="E1262" t="s">
        <v>1326</v>
      </c>
      <c r="F1262" t="s">
        <v>1293</v>
      </c>
      <c r="G1262" s="532">
        <v>35</v>
      </c>
      <c r="H1262">
        <v>35015</v>
      </c>
      <c r="I1262" t="s">
        <v>552</v>
      </c>
      <c r="J1262" t="s">
        <v>1385</v>
      </c>
      <c r="K1262" t="s">
        <v>1386</v>
      </c>
      <c r="L1262">
        <v>0</v>
      </c>
      <c r="M1262">
        <v>0.12</v>
      </c>
      <c r="N1262">
        <v>0</v>
      </c>
      <c r="O1262">
        <v>0</v>
      </c>
      <c r="P1262">
        <v>0</v>
      </c>
      <c r="Q1262">
        <v>0</v>
      </c>
      <c r="R1262" t="s">
        <v>531</v>
      </c>
      <c r="S1262" t="s">
        <v>531</v>
      </c>
      <c r="T1262" t="s">
        <v>531</v>
      </c>
      <c r="U1262" t="s">
        <v>531</v>
      </c>
      <c r="W1262" s="429">
        <f t="shared" si="30"/>
        <v>0</v>
      </c>
      <c r="X1262" s="429">
        <f t="shared" si="30"/>
        <v>0</v>
      </c>
      <c r="Y1262" s="429">
        <f t="shared" si="30"/>
        <v>0</v>
      </c>
      <c r="Z1262" s="429">
        <f t="shared" si="29"/>
        <v>0</v>
      </c>
      <c r="AA1262" s="429" t="s">
        <v>1296</v>
      </c>
    </row>
    <row r="1263" spans="1:27" x14ac:dyDescent="0.25">
      <c r="A1263" t="s">
        <v>149</v>
      </c>
      <c r="B1263" t="s">
        <v>1246</v>
      </c>
      <c r="C1263" t="s">
        <v>1324</v>
      </c>
      <c r="D1263" t="s">
        <v>1384</v>
      </c>
      <c r="E1263" t="s">
        <v>1326</v>
      </c>
      <c r="F1263" t="s">
        <v>1293</v>
      </c>
      <c r="G1263" s="532">
        <v>35</v>
      </c>
      <c r="H1263">
        <v>35015</v>
      </c>
      <c r="I1263" t="s">
        <v>552</v>
      </c>
      <c r="J1263" t="s">
        <v>1385</v>
      </c>
      <c r="K1263" t="s">
        <v>1386</v>
      </c>
      <c r="L1263">
        <v>0</v>
      </c>
      <c r="M1263">
        <v>0.12</v>
      </c>
      <c r="N1263">
        <v>0</v>
      </c>
      <c r="O1263">
        <v>0</v>
      </c>
      <c r="P1263">
        <v>0</v>
      </c>
      <c r="Q1263">
        <v>0</v>
      </c>
      <c r="R1263" t="s">
        <v>531</v>
      </c>
      <c r="S1263" t="s">
        <v>531</v>
      </c>
      <c r="T1263" t="s">
        <v>531</v>
      </c>
      <c r="U1263" t="s">
        <v>531</v>
      </c>
      <c r="W1263" s="429">
        <f t="shared" si="30"/>
        <v>0</v>
      </c>
      <c r="X1263" s="429">
        <f t="shared" si="30"/>
        <v>0</v>
      </c>
      <c r="Y1263" s="429">
        <f t="shared" si="30"/>
        <v>0</v>
      </c>
      <c r="Z1263" s="429">
        <f t="shared" si="29"/>
        <v>0</v>
      </c>
      <c r="AA1263" s="429" t="s">
        <v>1296</v>
      </c>
    </row>
    <row r="1264" spans="1:27" x14ac:dyDescent="0.25">
      <c r="A1264" t="s">
        <v>149</v>
      </c>
      <c r="B1264" t="s">
        <v>1246</v>
      </c>
      <c r="C1264" t="s">
        <v>1324</v>
      </c>
      <c r="D1264" t="s">
        <v>1384</v>
      </c>
      <c r="E1264" t="s">
        <v>1326</v>
      </c>
      <c r="F1264" t="s">
        <v>1293</v>
      </c>
      <c r="G1264" s="532">
        <v>35</v>
      </c>
      <c r="H1264">
        <v>35015</v>
      </c>
      <c r="I1264" t="s">
        <v>552</v>
      </c>
      <c r="J1264" t="s">
        <v>1385</v>
      </c>
      <c r="K1264" t="s">
        <v>1386</v>
      </c>
      <c r="L1264">
        <v>10</v>
      </c>
      <c r="M1264">
        <v>10</v>
      </c>
      <c r="N1264">
        <v>10</v>
      </c>
      <c r="O1264">
        <v>1</v>
      </c>
      <c r="P1264">
        <v>0</v>
      </c>
      <c r="Q1264">
        <v>0</v>
      </c>
      <c r="R1264" t="s">
        <v>531</v>
      </c>
      <c r="S1264" t="s">
        <v>531</v>
      </c>
      <c r="T1264" t="s">
        <v>531</v>
      </c>
      <c r="U1264" t="s">
        <v>531</v>
      </c>
      <c r="W1264" s="429">
        <f t="shared" si="30"/>
        <v>0</v>
      </c>
      <c r="X1264" s="429">
        <f t="shared" si="30"/>
        <v>0</v>
      </c>
      <c r="Y1264" s="429">
        <f t="shared" si="30"/>
        <v>0</v>
      </c>
      <c r="Z1264" s="429">
        <f t="shared" si="29"/>
        <v>0</v>
      </c>
      <c r="AA1264" s="429" t="s">
        <v>1296</v>
      </c>
    </row>
    <row r="1265" spans="1:27" x14ac:dyDescent="0.25">
      <c r="A1265" t="s">
        <v>149</v>
      </c>
      <c r="B1265" t="s">
        <v>1246</v>
      </c>
      <c r="C1265" t="s">
        <v>1324</v>
      </c>
      <c r="D1265" t="s">
        <v>1384</v>
      </c>
      <c r="E1265" t="s">
        <v>1326</v>
      </c>
      <c r="F1265" t="s">
        <v>1293</v>
      </c>
      <c r="G1265" s="532">
        <v>35</v>
      </c>
      <c r="H1265">
        <v>35015</v>
      </c>
      <c r="I1265" t="s">
        <v>552</v>
      </c>
      <c r="J1265" t="s">
        <v>1385</v>
      </c>
      <c r="K1265" t="s">
        <v>1386</v>
      </c>
      <c r="L1265">
        <v>24.4</v>
      </c>
      <c r="M1265">
        <v>4.3</v>
      </c>
      <c r="N1265">
        <v>1.6</v>
      </c>
      <c r="O1265">
        <v>0</v>
      </c>
      <c r="P1265">
        <v>0.46</v>
      </c>
      <c r="Q1265">
        <v>0.46</v>
      </c>
      <c r="R1265" t="s">
        <v>531</v>
      </c>
      <c r="S1265" t="s">
        <v>531</v>
      </c>
      <c r="T1265" t="s">
        <v>531</v>
      </c>
      <c r="U1265" t="s">
        <v>531</v>
      </c>
      <c r="W1265" s="429">
        <f t="shared" si="30"/>
        <v>0</v>
      </c>
      <c r="X1265" s="429">
        <f t="shared" si="30"/>
        <v>0</v>
      </c>
      <c r="Y1265" s="429">
        <f t="shared" si="30"/>
        <v>0</v>
      </c>
      <c r="Z1265" s="429">
        <f t="shared" si="29"/>
        <v>0</v>
      </c>
      <c r="AA1265" s="429" t="s">
        <v>1296</v>
      </c>
    </row>
    <row r="1266" spans="1:27" x14ac:dyDescent="0.25">
      <c r="A1266" t="s">
        <v>149</v>
      </c>
      <c r="B1266" t="s">
        <v>1246</v>
      </c>
      <c r="C1266" t="s">
        <v>1324</v>
      </c>
      <c r="D1266" t="s">
        <v>1384</v>
      </c>
      <c r="E1266" t="s">
        <v>1326</v>
      </c>
      <c r="F1266" t="s">
        <v>1293</v>
      </c>
      <c r="G1266" s="532">
        <v>35</v>
      </c>
      <c r="H1266">
        <v>35015</v>
      </c>
      <c r="I1266" t="s">
        <v>552</v>
      </c>
      <c r="J1266" t="s">
        <v>1385</v>
      </c>
      <c r="K1266" t="s">
        <v>1386</v>
      </c>
      <c r="L1266">
        <v>8.1</v>
      </c>
      <c r="M1266">
        <v>4.5</v>
      </c>
      <c r="N1266">
        <v>16.2</v>
      </c>
      <c r="O1266">
        <v>0</v>
      </c>
      <c r="P1266">
        <v>1.1000000000000001</v>
      </c>
      <c r="Q1266">
        <v>1.1000000000000001</v>
      </c>
      <c r="R1266" t="s">
        <v>531</v>
      </c>
      <c r="S1266" t="s">
        <v>531</v>
      </c>
      <c r="T1266" t="s">
        <v>531</v>
      </c>
      <c r="U1266" t="s">
        <v>531</v>
      </c>
      <c r="W1266" s="429">
        <f t="shared" si="30"/>
        <v>0</v>
      </c>
      <c r="X1266" s="429">
        <f t="shared" si="30"/>
        <v>0</v>
      </c>
      <c r="Y1266" s="429">
        <f t="shared" si="30"/>
        <v>0</v>
      </c>
      <c r="Z1266" s="429">
        <f t="shared" si="29"/>
        <v>0</v>
      </c>
      <c r="AA1266" s="429" t="s">
        <v>1296</v>
      </c>
    </row>
    <row r="1267" spans="1:27" x14ac:dyDescent="0.25">
      <c r="A1267" t="s">
        <v>149</v>
      </c>
      <c r="B1267" t="s">
        <v>1246</v>
      </c>
      <c r="C1267" t="s">
        <v>1324</v>
      </c>
      <c r="D1267" t="s">
        <v>1384</v>
      </c>
      <c r="E1267" t="s">
        <v>1326</v>
      </c>
      <c r="F1267" t="s">
        <v>1293</v>
      </c>
      <c r="G1267" s="532">
        <v>35</v>
      </c>
      <c r="H1267">
        <v>35015</v>
      </c>
      <c r="I1267" t="s">
        <v>552</v>
      </c>
      <c r="J1267" t="s">
        <v>1385</v>
      </c>
      <c r="K1267" t="s">
        <v>1386</v>
      </c>
      <c r="L1267">
        <v>0</v>
      </c>
      <c r="M1267">
        <v>13.7</v>
      </c>
      <c r="N1267">
        <v>0</v>
      </c>
      <c r="O1267">
        <v>0</v>
      </c>
      <c r="P1267">
        <v>0</v>
      </c>
      <c r="Q1267">
        <v>0</v>
      </c>
      <c r="R1267" t="s">
        <v>531</v>
      </c>
      <c r="S1267" t="s">
        <v>531</v>
      </c>
      <c r="T1267" t="s">
        <v>531</v>
      </c>
      <c r="U1267" t="s">
        <v>531</v>
      </c>
      <c r="W1267" s="429">
        <f t="shared" si="30"/>
        <v>0</v>
      </c>
      <c r="X1267" s="429">
        <f t="shared" si="30"/>
        <v>0</v>
      </c>
      <c r="Y1267" s="429">
        <f t="shared" si="30"/>
        <v>0</v>
      </c>
      <c r="Z1267" s="429">
        <f t="shared" si="29"/>
        <v>0</v>
      </c>
      <c r="AA1267" s="429" t="s">
        <v>1296</v>
      </c>
    </row>
    <row r="1268" spans="1:27" x14ac:dyDescent="0.25">
      <c r="A1268" t="s">
        <v>149</v>
      </c>
      <c r="B1268" t="s">
        <v>1246</v>
      </c>
      <c r="C1268" t="s">
        <v>1324</v>
      </c>
      <c r="D1268" t="s">
        <v>1384</v>
      </c>
      <c r="E1268" t="s">
        <v>1326</v>
      </c>
      <c r="F1268" t="s">
        <v>1293</v>
      </c>
      <c r="G1268" s="532">
        <v>35</v>
      </c>
      <c r="H1268">
        <v>35015</v>
      </c>
      <c r="I1268" t="s">
        <v>552</v>
      </c>
      <c r="J1268" t="s">
        <v>1385</v>
      </c>
      <c r="K1268" t="s">
        <v>1386</v>
      </c>
      <c r="L1268">
        <v>24.4</v>
      </c>
      <c r="M1268">
        <v>6.6</v>
      </c>
      <c r="N1268">
        <v>1.6</v>
      </c>
      <c r="O1268">
        <v>0</v>
      </c>
      <c r="P1268">
        <v>0</v>
      </c>
      <c r="Q1268">
        <v>0</v>
      </c>
      <c r="R1268" t="s">
        <v>531</v>
      </c>
      <c r="S1268" t="s">
        <v>531</v>
      </c>
      <c r="T1268" t="s">
        <v>531</v>
      </c>
      <c r="U1268" t="s">
        <v>531</v>
      </c>
      <c r="W1268" s="429">
        <f t="shared" si="30"/>
        <v>0</v>
      </c>
      <c r="X1268" s="429">
        <f t="shared" si="30"/>
        <v>0</v>
      </c>
      <c r="Y1268" s="429">
        <f t="shared" si="30"/>
        <v>0</v>
      </c>
      <c r="Z1268" s="429">
        <f t="shared" si="29"/>
        <v>0</v>
      </c>
      <c r="AA1268" s="429" t="s">
        <v>1296</v>
      </c>
    </row>
    <row r="1269" spans="1:27" x14ac:dyDescent="0.25">
      <c r="A1269" t="s">
        <v>149</v>
      </c>
      <c r="B1269" t="s">
        <v>1246</v>
      </c>
      <c r="C1269" t="s">
        <v>1324</v>
      </c>
      <c r="D1269" t="s">
        <v>1384</v>
      </c>
      <c r="E1269" t="s">
        <v>1326</v>
      </c>
      <c r="F1269" t="s">
        <v>1293</v>
      </c>
      <c r="G1269" s="532">
        <v>35</v>
      </c>
      <c r="H1269">
        <v>35015</v>
      </c>
      <c r="I1269" t="s">
        <v>552</v>
      </c>
      <c r="J1269" t="s">
        <v>1385</v>
      </c>
      <c r="K1269" t="s">
        <v>1386</v>
      </c>
      <c r="L1269">
        <v>24.4</v>
      </c>
      <c r="M1269">
        <v>6.6</v>
      </c>
      <c r="N1269">
        <v>23.1</v>
      </c>
      <c r="O1269">
        <v>0</v>
      </c>
      <c r="P1269">
        <v>0</v>
      </c>
      <c r="Q1269">
        <v>0</v>
      </c>
      <c r="R1269" t="s">
        <v>531</v>
      </c>
      <c r="S1269" t="s">
        <v>531</v>
      </c>
      <c r="T1269" t="s">
        <v>531</v>
      </c>
      <c r="U1269" t="s">
        <v>531</v>
      </c>
      <c r="W1269" s="429">
        <f t="shared" si="30"/>
        <v>0</v>
      </c>
      <c r="X1269" s="429">
        <f t="shared" si="30"/>
        <v>0</v>
      </c>
      <c r="Y1269" s="429">
        <f t="shared" si="30"/>
        <v>0</v>
      </c>
      <c r="Z1269" s="429">
        <f t="shared" si="29"/>
        <v>0</v>
      </c>
      <c r="AA1269" s="429" t="s">
        <v>1296</v>
      </c>
    </row>
    <row r="1270" spans="1:27" x14ac:dyDescent="0.25">
      <c r="A1270" t="s">
        <v>149</v>
      </c>
      <c r="B1270" t="s">
        <v>1246</v>
      </c>
      <c r="C1270" t="s">
        <v>1324</v>
      </c>
      <c r="D1270" t="s">
        <v>1384</v>
      </c>
      <c r="E1270" t="s">
        <v>1326</v>
      </c>
      <c r="F1270" t="s">
        <v>1293</v>
      </c>
      <c r="G1270" s="532">
        <v>35</v>
      </c>
      <c r="H1270">
        <v>35015</v>
      </c>
      <c r="I1270" t="s">
        <v>552</v>
      </c>
      <c r="J1270" t="s">
        <v>1385</v>
      </c>
      <c r="K1270" t="s">
        <v>1386</v>
      </c>
      <c r="L1270">
        <v>0</v>
      </c>
      <c r="M1270">
        <v>4</v>
      </c>
      <c r="N1270">
        <v>0</v>
      </c>
      <c r="O1270">
        <v>0</v>
      </c>
      <c r="P1270">
        <v>0</v>
      </c>
      <c r="Q1270">
        <v>0</v>
      </c>
      <c r="R1270" t="s">
        <v>531</v>
      </c>
      <c r="S1270" t="s">
        <v>531</v>
      </c>
      <c r="T1270" t="s">
        <v>531</v>
      </c>
      <c r="U1270" t="s">
        <v>531</v>
      </c>
      <c r="W1270" s="429">
        <f t="shared" si="30"/>
        <v>0</v>
      </c>
      <c r="X1270" s="429">
        <f t="shared" si="30"/>
        <v>0</v>
      </c>
      <c r="Y1270" s="429">
        <f t="shared" si="30"/>
        <v>0</v>
      </c>
      <c r="Z1270" s="429">
        <f t="shared" si="29"/>
        <v>0</v>
      </c>
      <c r="AA1270" s="429" t="s">
        <v>1296</v>
      </c>
    </row>
    <row r="1271" spans="1:27" x14ac:dyDescent="0.25">
      <c r="A1271" t="s">
        <v>149</v>
      </c>
      <c r="B1271" t="s">
        <v>1246</v>
      </c>
      <c r="C1271" t="s">
        <v>1324</v>
      </c>
      <c r="D1271" t="s">
        <v>1384</v>
      </c>
      <c r="E1271" t="s">
        <v>1326</v>
      </c>
      <c r="F1271" t="s">
        <v>1293</v>
      </c>
      <c r="G1271" s="532">
        <v>35</v>
      </c>
      <c r="H1271">
        <v>35015</v>
      </c>
      <c r="I1271" t="s">
        <v>552</v>
      </c>
      <c r="J1271" t="s">
        <v>1385</v>
      </c>
      <c r="K1271" t="s">
        <v>1386</v>
      </c>
      <c r="L1271">
        <v>0</v>
      </c>
      <c r="M1271">
        <v>0.56000000000000005</v>
      </c>
      <c r="N1271">
        <v>0</v>
      </c>
      <c r="O1271">
        <v>0</v>
      </c>
      <c r="P1271">
        <v>0</v>
      </c>
      <c r="Q1271">
        <v>0</v>
      </c>
      <c r="R1271" t="s">
        <v>531</v>
      </c>
      <c r="S1271" t="s">
        <v>531</v>
      </c>
      <c r="T1271" t="s">
        <v>531</v>
      </c>
      <c r="U1271" t="s">
        <v>531</v>
      </c>
      <c r="W1271" s="429">
        <f t="shared" si="30"/>
        <v>0</v>
      </c>
      <c r="X1271" s="429">
        <f t="shared" si="30"/>
        <v>0</v>
      </c>
      <c r="Y1271" s="429">
        <f t="shared" si="30"/>
        <v>0</v>
      </c>
      <c r="Z1271" s="429">
        <f t="shared" si="29"/>
        <v>0</v>
      </c>
      <c r="AA1271" s="429" t="s">
        <v>1296</v>
      </c>
    </row>
    <row r="1272" spans="1:27" x14ac:dyDescent="0.25">
      <c r="A1272" t="s">
        <v>149</v>
      </c>
      <c r="B1272" t="s">
        <v>1246</v>
      </c>
      <c r="C1272" t="s">
        <v>1324</v>
      </c>
      <c r="D1272" t="s">
        <v>1384</v>
      </c>
      <c r="E1272" t="s">
        <v>1326</v>
      </c>
      <c r="F1272" t="s">
        <v>1293</v>
      </c>
      <c r="G1272" s="532">
        <v>35</v>
      </c>
      <c r="H1272">
        <v>35015</v>
      </c>
      <c r="I1272" t="s">
        <v>552</v>
      </c>
      <c r="J1272" t="s">
        <v>1385</v>
      </c>
      <c r="K1272" t="s">
        <v>1386</v>
      </c>
      <c r="L1272">
        <v>0</v>
      </c>
      <c r="M1272">
        <v>0</v>
      </c>
      <c r="N1272">
        <v>0</v>
      </c>
      <c r="O1272">
        <v>0</v>
      </c>
      <c r="P1272">
        <v>0</v>
      </c>
      <c r="Q1272">
        <v>0</v>
      </c>
      <c r="R1272" t="s">
        <v>531</v>
      </c>
      <c r="S1272" t="s">
        <v>531</v>
      </c>
      <c r="T1272" t="s">
        <v>531</v>
      </c>
      <c r="U1272" t="s">
        <v>531</v>
      </c>
      <c r="W1272" s="429">
        <f t="shared" si="30"/>
        <v>0</v>
      </c>
      <c r="X1272" s="429">
        <f t="shared" si="30"/>
        <v>0</v>
      </c>
      <c r="Y1272" s="429">
        <f t="shared" si="30"/>
        <v>0</v>
      </c>
      <c r="Z1272" s="429">
        <f t="shared" si="29"/>
        <v>0</v>
      </c>
      <c r="AA1272" s="429" t="s">
        <v>1296</v>
      </c>
    </row>
    <row r="1273" spans="1:27" x14ac:dyDescent="0.25">
      <c r="A1273" t="s">
        <v>149</v>
      </c>
      <c r="B1273" t="s">
        <v>1246</v>
      </c>
      <c r="C1273" t="s">
        <v>1324</v>
      </c>
      <c r="D1273" t="s">
        <v>1384</v>
      </c>
      <c r="E1273" t="s">
        <v>1326</v>
      </c>
      <c r="F1273" t="s">
        <v>1293</v>
      </c>
      <c r="G1273" s="532">
        <v>35</v>
      </c>
      <c r="H1273">
        <v>35015</v>
      </c>
      <c r="I1273" t="s">
        <v>552</v>
      </c>
      <c r="J1273" t="s">
        <v>1385</v>
      </c>
      <c r="K1273" t="s">
        <v>1386</v>
      </c>
      <c r="L1273">
        <v>0</v>
      </c>
      <c r="M1273">
        <v>14.2</v>
      </c>
      <c r="N1273">
        <v>0</v>
      </c>
      <c r="O1273">
        <v>0</v>
      </c>
      <c r="P1273">
        <v>0</v>
      </c>
      <c r="Q1273">
        <v>0</v>
      </c>
      <c r="R1273" t="s">
        <v>531</v>
      </c>
      <c r="S1273" t="s">
        <v>531</v>
      </c>
      <c r="T1273" t="s">
        <v>531</v>
      </c>
      <c r="U1273" t="s">
        <v>531</v>
      </c>
      <c r="W1273" s="429">
        <f t="shared" si="30"/>
        <v>0</v>
      </c>
      <c r="X1273" s="429">
        <f t="shared" si="30"/>
        <v>0</v>
      </c>
      <c r="Y1273" s="429">
        <f t="shared" si="30"/>
        <v>0</v>
      </c>
      <c r="Z1273" s="429">
        <f t="shared" si="29"/>
        <v>0</v>
      </c>
      <c r="AA1273" s="429" t="s">
        <v>1296</v>
      </c>
    </row>
    <row r="1274" spans="1:27" x14ac:dyDescent="0.25">
      <c r="A1274" t="s">
        <v>149</v>
      </c>
      <c r="B1274" t="s">
        <v>1246</v>
      </c>
      <c r="C1274" t="s">
        <v>1324</v>
      </c>
      <c r="D1274" t="s">
        <v>1384</v>
      </c>
      <c r="E1274" t="s">
        <v>1326</v>
      </c>
      <c r="F1274" t="s">
        <v>1293</v>
      </c>
      <c r="G1274" s="532">
        <v>35</v>
      </c>
      <c r="H1274">
        <v>35015</v>
      </c>
      <c r="I1274" t="s">
        <v>552</v>
      </c>
      <c r="J1274" t="s">
        <v>1385</v>
      </c>
      <c r="K1274" t="s">
        <v>1386</v>
      </c>
      <c r="L1274">
        <v>0</v>
      </c>
      <c r="M1274">
        <v>10</v>
      </c>
      <c r="N1274">
        <v>0</v>
      </c>
      <c r="O1274">
        <v>0</v>
      </c>
      <c r="P1274">
        <v>0</v>
      </c>
      <c r="Q1274">
        <v>0</v>
      </c>
      <c r="R1274" t="s">
        <v>531</v>
      </c>
      <c r="S1274" t="s">
        <v>531</v>
      </c>
      <c r="T1274" t="s">
        <v>531</v>
      </c>
      <c r="U1274" t="s">
        <v>531</v>
      </c>
      <c r="W1274" s="429">
        <f t="shared" si="30"/>
        <v>0</v>
      </c>
      <c r="X1274" s="429">
        <f t="shared" si="30"/>
        <v>0</v>
      </c>
      <c r="Y1274" s="429">
        <f t="shared" si="30"/>
        <v>0</v>
      </c>
      <c r="Z1274" s="429">
        <f t="shared" si="29"/>
        <v>0</v>
      </c>
      <c r="AA1274" s="429" t="s">
        <v>1296</v>
      </c>
    </row>
    <row r="1275" spans="1:27" x14ac:dyDescent="0.25">
      <c r="A1275" t="s">
        <v>149</v>
      </c>
      <c r="B1275" t="s">
        <v>1246</v>
      </c>
      <c r="C1275" t="s">
        <v>1324</v>
      </c>
      <c r="D1275" t="s">
        <v>1384</v>
      </c>
      <c r="E1275" t="s">
        <v>1326</v>
      </c>
      <c r="F1275" t="s">
        <v>1293</v>
      </c>
      <c r="G1275" s="532">
        <v>35</v>
      </c>
      <c r="H1275">
        <v>35015</v>
      </c>
      <c r="I1275" t="s">
        <v>552</v>
      </c>
      <c r="J1275" t="s">
        <v>1385</v>
      </c>
      <c r="K1275" t="s">
        <v>1386</v>
      </c>
      <c r="L1275">
        <v>0</v>
      </c>
      <c r="M1275">
        <v>0</v>
      </c>
      <c r="N1275">
        <v>1.1000000000000001</v>
      </c>
      <c r="O1275">
        <v>0</v>
      </c>
      <c r="P1275">
        <v>0</v>
      </c>
      <c r="Q1275">
        <v>0</v>
      </c>
      <c r="R1275" t="s">
        <v>531</v>
      </c>
      <c r="S1275" t="s">
        <v>531</v>
      </c>
      <c r="T1275" t="s">
        <v>531</v>
      </c>
      <c r="U1275" t="s">
        <v>531</v>
      </c>
      <c r="W1275" s="429">
        <f t="shared" si="30"/>
        <v>0</v>
      </c>
      <c r="X1275" s="429">
        <f t="shared" si="30"/>
        <v>0</v>
      </c>
      <c r="Y1275" s="429">
        <f t="shared" si="30"/>
        <v>0</v>
      </c>
      <c r="Z1275" s="429">
        <f t="shared" si="29"/>
        <v>0</v>
      </c>
      <c r="AA1275" s="429" t="s">
        <v>1296</v>
      </c>
    </row>
    <row r="1276" spans="1:27" x14ac:dyDescent="0.25">
      <c r="A1276" t="s">
        <v>149</v>
      </c>
      <c r="B1276" t="s">
        <v>1246</v>
      </c>
      <c r="C1276" t="s">
        <v>1324</v>
      </c>
      <c r="D1276" t="s">
        <v>1384</v>
      </c>
      <c r="E1276" t="s">
        <v>1326</v>
      </c>
      <c r="F1276" t="s">
        <v>1293</v>
      </c>
      <c r="G1276" s="532">
        <v>35</v>
      </c>
      <c r="H1276">
        <v>35015</v>
      </c>
      <c r="I1276" t="s">
        <v>552</v>
      </c>
      <c r="J1276" t="s">
        <v>1385</v>
      </c>
      <c r="K1276" t="s">
        <v>1386</v>
      </c>
      <c r="L1276">
        <v>0</v>
      </c>
      <c r="M1276">
        <v>4.3</v>
      </c>
      <c r="N1276">
        <v>0</v>
      </c>
      <c r="O1276">
        <v>0</v>
      </c>
      <c r="P1276">
        <v>0</v>
      </c>
      <c r="Q1276">
        <v>0</v>
      </c>
      <c r="R1276" t="s">
        <v>531</v>
      </c>
      <c r="S1276" t="s">
        <v>531</v>
      </c>
      <c r="T1276" t="s">
        <v>531</v>
      </c>
      <c r="U1276" t="s">
        <v>531</v>
      </c>
      <c r="W1276" s="429">
        <f t="shared" si="30"/>
        <v>0</v>
      </c>
      <c r="X1276" s="429">
        <f t="shared" si="30"/>
        <v>0</v>
      </c>
      <c r="Y1276" s="429">
        <f t="shared" si="30"/>
        <v>0</v>
      </c>
      <c r="Z1276" s="429">
        <f t="shared" si="29"/>
        <v>0</v>
      </c>
      <c r="AA1276" s="429" t="s">
        <v>1296</v>
      </c>
    </row>
    <row r="1277" spans="1:27" x14ac:dyDescent="0.25">
      <c r="A1277" t="s">
        <v>149</v>
      </c>
      <c r="B1277" t="s">
        <v>1246</v>
      </c>
      <c r="C1277" t="s">
        <v>1324</v>
      </c>
      <c r="D1277" t="s">
        <v>1384</v>
      </c>
      <c r="E1277" t="s">
        <v>1326</v>
      </c>
      <c r="F1277" t="s">
        <v>1293</v>
      </c>
      <c r="G1277" s="532">
        <v>35</v>
      </c>
      <c r="H1277">
        <v>35015</v>
      </c>
      <c r="I1277" t="s">
        <v>552</v>
      </c>
      <c r="J1277" t="s">
        <v>1385</v>
      </c>
      <c r="K1277" t="s">
        <v>1386</v>
      </c>
      <c r="L1277">
        <v>0</v>
      </c>
      <c r="M1277">
        <v>0</v>
      </c>
      <c r="N1277">
        <v>1.8</v>
      </c>
      <c r="O1277">
        <v>0</v>
      </c>
      <c r="P1277">
        <v>0</v>
      </c>
      <c r="Q1277">
        <v>0</v>
      </c>
      <c r="R1277" t="s">
        <v>531</v>
      </c>
      <c r="S1277" t="s">
        <v>531</v>
      </c>
      <c r="T1277" t="s">
        <v>531</v>
      </c>
      <c r="U1277" t="s">
        <v>531</v>
      </c>
      <c r="W1277" s="429">
        <f t="shared" si="30"/>
        <v>0</v>
      </c>
      <c r="X1277" s="429">
        <f t="shared" si="30"/>
        <v>0</v>
      </c>
      <c r="Y1277" s="429">
        <f t="shared" si="30"/>
        <v>0</v>
      </c>
      <c r="Z1277" s="429">
        <f t="shared" si="29"/>
        <v>0</v>
      </c>
      <c r="AA1277" s="429" t="s">
        <v>1296</v>
      </c>
    </row>
    <row r="1278" spans="1:27" x14ac:dyDescent="0.25">
      <c r="A1278" t="s">
        <v>149</v>
      </c>
      <c r="B1278" t="s">
        <v>1246</v>
      </c>
      <c r="C1278" t="s">
        <v>1324</v>
      </c>
      <c r="D1278" t="s">
        <v>1384</v>
      </c>
      <c r="E1278" t="s">
        <v>1326</v>
      </c>
      <c r="F1278" t="s">
        <v>1293</v>
      </c>
      <c r="G1278" s="532">
        <v>35</v>
      </c>
      <c r="H1278">
        <v>35015</v>
      </c>
      <c r="I1278" t="s">
        <v>552</v>
      </c>
      <c r="J1278" t="s">
        <v>1385</v>
      </c>
      <c r="K1278" t="s">
        <v>1386</v>
      </c>
      <c r="L1278">
        <v>0</v>
      </c>
      <c r="M1278">
        <v>4.3</v>
      </c>
      <c r="N1278">
        <v>0</v>
      </c>
      <c r="O1278">
        <v>0</v>
      </c>
      <c r="P1278">
        <v>0</v>
      </c>
      <c r="Q1278">
        <v>0</v>
      </c>
      <c r="R1278" t="s">
        <v>531</v>
      </c>
      <c r="S1278" t="s">
        <v>531</v>
      </c>
      <c r="T1278" t="s">
        <v>531</v>
      </c>
      <c r="U1278" t="s">
        <v>531</v>
      </c>
      <c r="W1278" s="429">
        <f t="shared" si="30"/>
        <v>0</v>
      </c>
      <c r="X1278" s="429">
        <f t="shared" si="30"/>
        <v>0</v>
      </c>
      <c r="Y1278" s="429">
        <f t="shared" si="30"/>
        <v>0</v>
      </c>
      <c r="Z1278" s="429">
        <f t="shared" si="29"/>
        <v>0</v>
      </c>
      <c r="AA1278" s="429" t="s">
        <v>1296</v>
      </c>
    </row>
    <row r="1279" spans="1:27" x14ac:dyDescent="0.25">
      <c r="A1279" t="s">
        <v>149</v>
      </c>
      <c r="B1279" t="s">
        <v>1246</v>
      </c>
      <c r="C1279" t="s">
        <v>1324</v>
      </c>
      <c r="D1279" t="s">
        <v>1384</v>
      </c>
      <c r="E1279" t="s">
        <v>1326</v>
      </c>
      <c r="F1279" t="s">
        <v>1293</v>
      </c>
      <c r="G1279" s="532">
        <v>35</v>
      </c>
      <c r="H1279">
        <v>35015</v>
      </c>
      <c r="I1279" t="s">
        <v>552</v>
      </c>
      <c r="J1279" t="s">
        <v>1385</v>
      </c>
      <c r="K1279" t="s">
        <v>1386</v>
      </c>
      <c r="L1279">
        <v>0</v>
      </c>
      <c r="M1279">
        <v>4.3</v>
      </c>
      <c r="N1279">
        <v>0</v>
      </c>
      <c r="O1279">
        <v>0</v>
      </c>
      <c r="P1279">
        <v>0</v>
      </c>
      <c r="Q1279">
        <v>0</v>
      </c>
      <c r="R1279" t="s">
        <v>531</v>
      </c>
      <c r="S1279" t="s">
        <v>531</v>
      </c>
      <c r="T1279" t="s">
        <v>531</v>
      </c>
      <c r="U1279" t="s">
        <v>531</v>
      </c>
      <c r="W1279" s="429">
        <f t="shared" si="30"/>
        <v>0</v>
      </c>
      <c r="X1279" s="429">
        <f t="shared" si="30"/>
        <v>0</v>
      </c>
      <c r="Y1279" s="429">
        <f t="shared" si="30"/>
        <v>0</v>
      </c>
      <c r="Z1279" s="429">
        <f t="shared" si="29"/>
        <v>0</v>
      </c>
      <c r="AA1279" s="429" t="s">
        <v>1296</v>
      </c>
    </row>
    <row r="1280" spans="1:27" x14ac:dyDescent="0.25">
      <c r="A1280" t="s">
        <v>149</v>
      </c>
      <c r="B1280" t="s">
        <v>1246</v>
      </c>
      <c r="C1280" t="s">
        <v>1324</v>
      </c>
      <c r="D1280" t="s">
        <v>1384</v>
      </c>
      <c r="E1280" t="s">
        <v>1326</v>
      </c>
      <c r="F1280" t="s">
        <v>1293</v>
      </c>
      <c r="G1280" s="532">
        <v>35</v>
      </c>
      <c r="H1280">
        <v>35015</v>
      </c>
      <c r="I1280" t="s">
        <v>552</v>
      </c>
      <c r="J1280" t="s">
        <v>1385</v>
      </c>
      <c r="K1280" t="s">
        <v>1386</v>
      </c>
      <c r="L1280">
        <v>0</v>
      </c>
      <c r="M1280">
        <v>4.3</v>
      </c>
      <c r="N1280">
        <v>0</v>
      </c>
      <c r="O1280">
        <v>0</v>
      </c>
      <c r="P1280">
        <v>0</v>
      </c>
      <c r="Q1280">
        <v>0</v>
      </c>
      <c r="R1280" t="s">
        <v>531</v>
      </c>
      <c r="S1280" t="s">
        <v>531</v>
      </c>
      <c r="T1280" t="s">
        <v>531</v>
      </c>
      <c r="U1280" t="s">
        <v>531</v>
      </c>
      <c r="W1280" s="429">
        <f t="shared" si="30"/>
        <v>0</v>
      </c>
      <c r="X1280" s="429">
        <f t="shared" si="30"/>
        <v>0</v>
      </c>
      <c r="Y1280" s="429">
        <f t="shared" si="30"/>
        <v>0</v>
      </c>
      <c r="Z1280" s="429">
        <f t="shared" si="29"/>
        <v>0</v>
      </c>
      <c r="AA1280" s="429" t="s">
        <v>1296</v>
      </c>
    </row>
    <row r="1281" spans="1:27" x14ac:dyDescent="0.25">
      <c r="A1281" t="s">
        <v>149</v>
      </c>
      <c r="B1281" t="s">
        <v>1246</v>
      </c>
      <c r="C1281" t="s">
        <v>1324</v>
      </c>
      <c r="D1281" t="s">
        <v>1384</v>
      </c>
      <c r="E1281" t="s">
        <v>1326</v>
      </c>
      <c r="F1281" t="s">
        <v>1293</v>
      </c>
      <c r="G1281" s="532">
        <v>35</v>
      </c>
      <c r="H1281">
        <v>35015</v>
      </c>
      <c r="I1281" t="s">
        <v>552</v>
      </c>
      <c r="J1281" t="s">
        <v>1385</v>
      </c>
      <c r="K1281" t="s">
        <v>1386</v>
      </c>
      <c r="L1281">
        <v>0</v>
      </c>
      <c r="M1281">
        <v>4.3</v>
      </c>
      <c r="N1281">
        <v>0</v>
      </c>
      <c r="O1281">
        <v>0</v>
      </c>
      <c r="P1281">
        <v>0</v>
      </c>
      <c r="Q1281">
        <v>0</v>
      </c>
      <c r="R1281" t="s">
        <v>531</v>
      </c>
      <c r="S1281" t="s">
        <v>531</v>
      </c>
      <c r="T1281" t="s">
        <v>531</v>
      </c>
      <c r="U1281" t="s">
        <v>531</v>
      </c>
      <c r="W1281" s="429">
        <f t="shared" si="30"/>
        <v>0</v>
      </c>
      <c r="X1281" s="429">
        <f t="shared" si="30"/>
        <v>0</v>
      </c>
      <c r="Y1281" s="429">
        <f t="shared" si="30"/>
        <v>0</v>
      </c>
      <c r="Z1281" s="429">
        <f t="shared" si="29"/>
        <v>0</v>
      </c>
      <c r="AA1281" s="429" t="s">
        <v>1296</v>
      </c>
    </row>
    <row r="1282" spans="1:27" x14ac:dyDescent="0.25">
      <c r="A1282" t="s">
        <v>149</v>
      </c>
      <c r="B1282" t="s">
        <v>1246</v>
      </c>
      <c r="C1282" t="s">
        <v>1324</v>
      </c>
      <c r="D1282" t="s">
        <v>1384</v>
      </c>
      <c r="E1282" t="s">
        <v>1326</v>
      </c>
      <c r="F1282" t="s">
        <v>1293</v>
      </c>
      <c r="G1282" s="532">
        <v>35</v>
      </c>
      <c r="H1282">
        <v>35015</v>
      </c>
      <c r="I1282" t="s">
        <v>552</v>
      </c>
      <c r="J1282" t="s">
        <v>1385</v>
      </c>
      <c r="K1282" t="s">
        <v>1386</v>
      </c>
      <c r="L1282">
        <v>0</v>
      </c>
      <c r="M1282">
        <v>4.3</v>
      </c>
      <c r="N1282">
        <v>0</v>
      </c>
      <c r="O1282">
        <v>0</v>
      </c>
      <c r="P1282">
        <v>0</v>
      </c>
      <c r="Q1282">
        <v>0</v>
      </c>
      <c r="R1282" t="s">
        <v>531</v>
      </c>
      <c r="S1282" t="s">
        <v>531</v>
      </c>
      <c r="T1282" t="s">
        <v>531</v>
      </c>
      <c r="U1282" t="s">
        <v>531</v>
      </c>
      <c r="W1282" s="429">
        <f t="shared" si="30"/>
        <v>0</v>
      </c>
      <c r="X1282" s="429">
        <f t="shared" si="30"/>
        <v>0</v>
      </c>
      <c r="Y1282" s="429">
        <f t="shared" si="30"/>
        <v>0</v>
      </c>
      <c r="Z1282" s="429">
        <f t="shared" si="29"/>
        <v>0</v>
      </c>
      <c r="AA1282" s="429" t="s">
        <v>1296</v>
      </c>
    </row>
    <row r="1283" spans="1:27" x14ac:dyDescent="0.25">
      <c r="A1283" t="s">
        <v>149</v>
      </c>
      <c r="B1283" t="s">
        <v>1246</v>
      </c>
      <c r="C1283" t="s">
        <v>1324</v>
      </c>
      <c r="D1283" t="s">
        <v>1384</v>
      </c>
      <c r="E1283" t="s">
        <v>1326</v>
      </c>
      <c r="F1283" t="s">
        <v>1293</v>
      </c>
      <c r="G1283" s="532">
        <v>35</v>
      </c>
      <c r="H1283">
        <v>35015</v>
      </c>
      <c r="I1283" t="s">
        <v>552</v>
      </c>
      <c r="J1283" t="s">
        <v>1385</v>
      </c>
      <c r="K1283" t="s">
        <v>1386</v>
      </c>
      <c r="L1283">
        <v>0</v>
      </c>
      <c r="M1283">
        <v>0</v>
      </c>
      <c r="N1283">
        <v>0</v>
      </c>
      <c r="O1283">
        <v>0</v>
      </c>
      <c r="P1283">
        <v>0</v>
      </c>
      <c r="Q1283">
        <v>0</v>
      </c>
      <c r="R1283" t="s">
        <v>531</v>
      </c>
      <c r="S1283" t="s">
        <v>531</v>
      </c>
      <c r="T1283" t="s">
        <v>531</v>
      </c>
      <c r="U1283" t="s">
        <v>531</v>
      </c>
      <c r="W1283" s="429">
        <f t="shared" si="30"/>
        <v>0</v>
      </c>
      <c r="X1283" s="429">
        <f t="shared" si="30"/>
        <v>0</v>
      </c>
      <c r="Y1283" s="429">
        <f t="shared" si="30"/>
        <v>0</v>
      </c>
      <c r="Z1283" s="429">
        <f t="shared" si="29"/>
        <v>0</v>
      </c>
      <c r="AA1283" s="429" t="s">
        <v>1296</v>
      </c>
    </row>
    <row r="1284" spans="1:27" x14ac:dyDescent="0.25">
      <c r="A1284" t="s">
        <v>149</v>
      </c>
      <c r="B1284" t="s">
        <v>1246</v>
      </c>
      <c r="C1284" t="s">
        <v>1324</v>
      </c>
      <c r="D1284" t="s">
        <v>1384</v>
      </c>
      <c r="E1284" t="s">
        <v>1326</v>
      </c>
      <c r="F1284" t="s">
        <v>1293</v>
      </c>
      <c r="G1284" s="532">
        <v>35</v>
      </c>
      <c r="H1284">
        <v>35015</v>
      </c>
      <c r="I1284" t="s">
        <v>552</v>
      </c>
      <c r="J1284" t="s">
        <v>1385</v>
      </c>
      <c r="K1284" t="s">
        <v>1386</v>
      </c>
      <c r="L1284">
        <v>0</v>
      </c>
      <c r="M1284">
        <v>1</v>
      </c>
      <c r="N1284">
        <v>0</v>
      </c>
      <c r="O1284">
        <v>0</v>
      </c>
      <c r="P1284">
        <v>0</v>
      </c>
      <c r="Q1284">
        <v>0</v>
      </c>
      <c r="R1284" t="s">
        <v>531</v>
      </c>
      <c r="S1284" t="s">
        <v>531</v>
      </c>
      <c r="T1284" t="s">
        <v>531</v>
      </c>
      <c r="U1284" t="s">
        <v>531</v>
      </c>
      <c r="W1284" s="429">
        <f t="shared" si="30"/>
        <v>0</v>
      </c>
      <c r="X1284" s="429">
        <f t="shared" si="30"/>
        <v>0</v>
      </c>
      <c r="Y1284" s="429">
        <f t="shared" si="30"/>
        <v>0</v>
      </c>
      <c r="Z1284" s="429">
        <f t="shared" si="29"/>
        <v>0</v>
      </c>
      <c r="AA1284" s="429" t="s">
        <v>1296</v>
      </c>
    </row>
    <row r="1285" spans="1:27" x14ac:dyDescent="0.25">
      <c r="A1285" t="s">
        <v>149</v>
      </c>
      <c r="B1285" t="s">
        <v>1246</v>
      </c>
      <c r="C1285" t="s">
        <v>1324</v>
      </c>
      <c r="D1285" t="s">
        <v>1384</v>
      </c>
      <c r="E1285" t="s">
        <v>1326</v>
      </c>
      <c r="F1285" t="s">
        <v>1293</v>
      </c>
      <c r="G1285" s="532">
        <v>35</v>
      </c>
      <c r="H1285">
        <v>35015</v>
      </c>
      <c r="I1285" t="s">
        <v>552</v>
      </c>
      <c r="J1285" t="s">
        <v>1385</v>
      </c>
      <c r="K1285" t="s">
        <v>1386</v>
      </c>
      <c r="L1285">
        <v>0</v>
      </c>
      <c r="M1285">
        <v>3.4</v>
      </c>
      <c r="N1285">
        <v>0</v>
      </c>
      <c r="O1285">
        <v>0</v>
      </c>
      <c r="P1285">
        <v>0</v>
      </c>
      <c r="Q1285">
        <v>0</v>
      </c>
      <c r="R1285" t="s">
        <v>531</v>
      </c>
      <c r="S1285" t="s">
        <v>531</v>
      </c>
      <c r="T1285" t="s">
        <v>531</v>
      </c>
      <c r="U1285" t="s">
        <v>531</v>
      </c>
      <c r="W1285" s="429">
        <f t="shared" si="30"/>
        <v>0</v>
      </c>
      <c r="X1285" s="429">
        <f t="shared" si="30"/>
        <v>0</v>
      </c>
      <c r="Y1285" s="429">
        <f t="shared" si="30"/>
        <v>0</v>
      </c>
      <c r="Z1285" s="429">
        <f t="shared" si="29"/>
        <v>0</v>
      </c>
      <c r="AA1285" s="429" t="s">
        <v>1296</v>
      </c>
    </row>
    <row r="1286" spans="1:27" x14ac:dyDescent="0.25">
      <c r="A1286" t="s">
        <v>149</v>
      </c>
      <c r="B1286" t="s">
        <v>1246</v>
      </c>
      <c r="C1286" t="s">
        <v>1324</v>
      </c>
      <c r="D1286" t="s">
        <v>1384</v>
      </c>
      <c r="E1286" t="s">
        <v>1326</v>
      </c>
      <c r="F1286" t="s">
        <v>1293</v>
      </c>
      <c r="G1286" s="532">
        <v>35</v>
      </c>
      <c r="H1286">
        <v>35015</v>
      </c>
      <c r="I1286" t="s">
        <v>552</v>
      </c>
      <c r="J1286" t="s">
        <v>1385</v>
      </c>
      <c r="K1286" t="s">
        <v>1386</v>
      </c>
      <c r="L1286">
        <v>0</v>
      </c>
      <c r="M1286">
        <v>2.2000000000000002</v>
      </c>
      <c r="N1286">
        <v>0</v>
      </c>
      <c r="O1286">
        <v>0</v>
      </c>
      <c r="P1286">
        <v>0</v>
      </c>
      <c r="Q1286">
        <v>0</v>
      </c>
      <c r="R1286" t="s">
        <v>531</v>
      </c>
      <c r="S1286" t="s">
        <v>531</v>
      </c>
      <c r="T1286" t="s">
        <v>531</v>
      </c>
      <c r="U1286" t="s">
        <v>531</v>
      </c>
      <c r="W1286" s="429">
        <f t="shared" si="30"/>
        <v>0</v>
      </c>
      <c r="X1286" s="429">
        <f t="shared" si="30"/>
        <v>0</v>
      </c>
      <c r="Y1286" s="429">
        <f t="shared" si="30"/>
        <v>0</v>
      </c>
      <c r="Z1286" s="429">
        <f t="shared" si="29"/>
        <v>0</v>
      </c>
      <c r="AA1286" s="429" t="s">
        <v>1296</v>
      </c>
    </row>
    <row r="1287" spans="1:27" x14ac:dyDescent="0.25">
      <c r="A1287" t="s">
        <v>149</v>
      </c>
      <c r="B1287" t="s">
        <v>1246</v>
      </c>
      <c r="C1287" t="s">
        <v>1324</v>
      </c>
      <c r="D1287" t="s">
        <v>1384</v>
      </c>
      <c r="E1287" t="s">
        <v>1326</v>
      </c>
      <c r="F1287" t="s">
        <v>1293</v>
      </c>
      <c r="G1287" s="532">
        <v>35</v>
      </c>
      <c r="H1287">
        <v>35015</v>
      </c>
      <c r="I1287" t="s">
        <v>552</v>
      </c>
      <c r="J1287" t="s">
        <v>1385</v>
      </c>
      <c r="K1287" t="s">
        <v>1386</v>
      </c>
      <c r="L1287">
        <v>10</v>
      </c>
      <c r="M1287">
        <v>10</v>
      </c>
      <c r="N1287">
        <v>10</v>
      </c>
      <c r="O1287">
        <v>0</v>
      </c>
      <c r="P1287">
        <v>0</v>
      </c>
      <c r="Q1287">
        <v>0</v>
      </c>
      <c r="R1287" t="s">
        <v>531</v>
      </c>
      <c r="S1287" t="s">
        <v>531</v>
      </c>
      <c r="T1287" t="s">
        <v>531</v>
      </c>
      <c r="U1287" t="s">
        <v>531</v>
      </c>
      <c r="W1287" s="429">
        <f t="shared" si="30"/>
        <v>0</v>
      </c>
      <c r="X1287" s="429">
        <f t="shared" si="30"/>
        <v>0</v>
      </c>
      <c r="Y1287" s="429">
        <f t="shared" si="30"/>
        <v>0</v>
      </c>
      <c r="Z1287" s="429">
        <f t="shared" si="29"/>
        <v>0</v>
      </c>
      <c r="AA1287" s="429" t="s">
        <v>1296</v>
      </c>
    </row>
    <row r="1288" spans="1:27" x14ac:dyDescent="0.25">
      <c r="A1288" t="s">
        <v>149</v>
      </c>
      <c r="B1288" t="s">
        <v>1246</v>
      </c>
      <c r="C1288" t="s">
        <v>1324</v>
      </c>
      <c r="D1288" t="s">
        <v>1384</v>
      </c>
      <c r="E1288" t="s">
        <v>1326</v>
      </c>
      <c r="F1288" t="s">
        <v>1293</v>
      </c>
      <c r="G1288" s="532">
        <v>35</v>
      </c>
      <c r="H1288">
        <v>35015</v>
      </c>
      <c r="I1288" t="s">
        <v>552</v>
      </c>
      <c r="J1288" t="s">
        <v>1385</v>
      </c>
      <c r="K1288" t="s">
        <v>1386</v>
      </c>
      <c r="L1288">
        <v>0</v>
      </c>
      <c r="M1288">
        <v>3.4</v>
      </c>
      <c r="N1288">
        <v>0</v>
      </c>
      <c r="O1288">
        <v>0</v>
      </c>
      <c r="P1288">
        <v>0</v>
      </c>
      <c r="Q1288">
        <v>0</v>
      </c>
      <c r="R1288" t="s">
        <v>531</v>
      </c>
      <c r="S1288" t="s">
        <v>531</v>
      </c>
      <c r="T1288" t="s">
        <v>531</v>
      </c>
      <c r="U1288" t="s">
        <v>531</v>
      </c>
      <c r="W1288" s="429">
        <f t="shared" si="30"/>
        <v>0</v>
      </c>
      <c r="X1288" s="429">
        <f t="shared" si="30"/>
        <v>0</v>
      </c>
      <c r="Y1288" s="429">
        <f t="shared" si="30"/>
        <v>0</v>
      </c>
      <c r="Z1288" s="429">
        <f t="shared" si="29"/>
        <v>0</v>
      </c>
      <c r="AA1288" s="429" t="s">
        <v>1296</v>
      </c>
    </row>
    <row r="1289" spans="1:27" x14ac:dyDescent="0.25">
      <c r="A1289" t="s">
        <v>149</v>
      </c>
      <c r="B1289" t="s">
        <v>1246</v>
      </c>
      <c r="C1289" t="s">
        <v>1324</v>
      </c>
      <c r="D1289" t="s">
        <v>1384</v>
      </c>
      <c r="E1289" t="s">
        <v>1326</v>
      </c>
      <c r="F1289" t="s">
        <v>1293</v>
      </c>
      <c r="G1289" s="532">
        <v>35</v>
      </c>
      <c r="H1289">
        <v>35015</v>
      </c>
      <c r="I1289" t="s">
        <v>552</v>
      </c>
      <c r="J1289" t="s">
        <v>1385</v>
      </c>
      <c r="K1289" t="s">
        <v>1386</v>
      </c>
      <c r="L1289">
        <v>7.91</v>
      </c>
      <c r="M1289">
        <v>12.86</v>
      </c>
      <c r="N1289">
        <v>15.79</v>
      </c>
      <c r="O1289">
        <v>0</v>
      </c>
      <c r="P1289">
        <v>0</v>
      </c>
      <c r="Q1289">
        <v>0</v>
      </c>
      <c r="R1289" t="s">
        <v>531</v>
      </c>
      <c r="S1289" t="s">
        <v>531</v>
      </c>
      <c r="T1289" t="s">
        <v>531</v>
      </c>
      <c r="U1289" t="s">
        <v>531</v>
      </c>
      <c r="W1289" s="429">
        <f t="shared" si="30"/>
        <v>0</v>
      </c>
      <c r="X1289" s="429">
        <f t="shared" si="30"/>
        <v>0</v>
      </c>
      <c r="Y1289" s="429">
        <f t="shared" si="30"/>
        <v>0</v>
      </c>
      <c r="Z1289" s="429">
        <f t="shared" si="29"/>
        <v>0</v>
      </c>
      <c r="AA1289" s="429" t="s">
        <v>1296</v>
      </c>
    </row>
    <row r="1290" spans="1:27" x14ac:dyDescent="0.25">
      <c r="A1290" t="s">
        <v>149</v>
      </c>
      <c r="B1290" t="s">
        <v>1246</v>
      </c>
      <c r="C1290" t="s">
        <v>1324</v>
      </c>
      <c r="D1290" t="s">
        <v>1384</v>
      </c>
      <c r="E1290" t="s">
        <v>1326</v>
      </c>
      <c r="F1290" t="s">
        <v>1293</v>
      </c>
      <c r="G1290" s="532">
        <v>35</v>
      </c>
      <c r="H1290">
        <v>35015</v>
      </c>
      <c r="I1290" t="s">
        <v>552</v>
      </c>
      <c r="J1290" t="s">
        <v>1385</v>
      </c>
      <c r="K1290" t="s">
        <v>1386</v>
      </c>
      <c r="L1290">
        <v>0</v>
      </c>
      <c r="M1290">
        <v>0</v>
      </c>
      <c r="N1290">
        <v>1.8</v>
      </c>
      <c r="O1290">
        <v>0</v>
      </c>
      <c r="P1290">
        <v>0</v>
      </c>
      <c r="Q1290">
        <v>0</v>
      </c>
      <c r="R1290" t="s">
        <v>531</v>
      </c>
      <c r="S1290" t="s">
        <v>531</v>
      </c>
      <c r="T1290" t="s">
        <v>531</v>
      </c>
      <c r="U1290" t="s">
        <v>531</v>
      </c>
      <c r="W1290" s="429">
        <f t="shared" si="30"/>
        <v>0</v>
      </c>
      <c r="X1290" s="429">
        <f t="shared" si="30"/>
        <v>0</v>
      </c>
      <c r="Y1290" s="429">
        <f t="shared" si="30"/>
        <v>0</v>
      </c>
      <c r="Z1290" s="429">
        <f t="shared" si="29"/>
        <v>0</v>
      </c>
      <c r="AA1290" s="429" t="s">
        <v>1296</v>
      </c>
    </row>
    <row r="1291" spans="1:27" x14ac:dyDescent="0.25">
      <c r="A1291" t="s">
        <v>149</v>
      </c>
      <c r="B1291" t="s">
        <v>1246</v>
      </c>
      <c r="C1291" t="s">
        <v>1324</v>
      </c>
      <c r="D1291" t="s">
        <v>1384</v>
      </c>
      <c r="E1291" t="s">
        <v>1326</v>
      </c>
      <c r="F1291" t="s">
        <v>1293</v>
      </c>
      <c r="G1291" s="532">
        <v>35</v>
      </c>
      <c r="H1291">
        <v>35015</v>
      </c>
      <c r="I1291" t="s">
        <v>552</v>
      </c>
      <c r="J1291" t="s">
        <v>1385</v>
      </c>
      <c r="K1291" t="s">
        <v>1386</v>
      </c>
      <c r="L1291">
        <v>0</v>
      </c>
      <c r="M1291">
        <v>10.039999999999999</v>
      </c>
      <c r="N1291">
        <v>0</v>
      </c>
      <c r="O1291">
        <v>0</v>
      </c>
      <c r="P1291">
        <v>0</v>
      </c>
      <c r="Q1291">
        <v>0</v>
      </c>
      <c r="R1291" t="s">
        <v>531</v>
      </c>
      <c r="S1291" t="s">
        <v>531</v>
      </c>
      <c r="T1291" t="s">
        <v>531</v>
      </c>
      <c r="U1291" t="s">
        <v>531</v>
      </c>
      <c r="W1291" s="429">
        <f t="shared" si="30"/>
        <v>0</v>
      </c>
      <c r="X1291" s="429">
        <f t="shared" si="30"/>
        <v>0</v>
      </c>
      <c r="Y1291" s="429">
        <f t="shared" si="30"/>
        <v>0</v>
      </c>
      <c r="Z1291" s="429">
        <f t="shared" si="29"/>
        <v>0</v>
      </c>
      <c r="AA1291" s="429" t="s">
        <v>1296</v>
      </c>
    </row>
    <row r="1292" spans="1:27" x14ac:dyDescent="0.25">
      <c r="A1292" t="s">
        <v>149</v>
      </c>
      <c r="B1292" t="s">
        <v>1246</v>
      </c>
      <c r="C1292" t="s">
        <v>1324</v>
      </c>
      <c r="D1292" t="s">
        <v>1384</v>
      </c>
      <c r="E1292" t="s">
        <v>1326</v>
      </c>
      <c r="F1292" t="s">
        <v>1293</v>
      </c>
      <c r="G1292" s="532">
        <v>35</v>
      </c>
      <c r="H1292">
        <v>35015</v>
      </c>
      <c r="I1292" t="s">
        <v>552</v>
      </c>
      <c r="J1292" t="s">
        <v>1385</v>
      </c>
      <c r="K1292" t="s">
        <v>1386</v>
      </c>
      <c r="L1292">
        <v>0</v>
      </c>
      <c r="M1292">
        <v>10.039999999999999</v>
      </c>
      <c r="N1292">
        <v>0</v>
      </c>
      <c r="O1292">
        <v>0</v>
      </c>
      <c r="P1292">
        <v>0</v>
      </c>
      <c r="Q1292">
        <v>0</v>
      </c>
      <c r="R1292" t="s">
        <v>531</v>
      </c>
      <c r="S1292" t="s">
        <v>531</v>
      </c>
      <c r="T1292" t="s">
        <v>531</v>
      </c>
      <c r="U1292" t="s">
        <v>531</v>
      </c>
      <c r="W1292" s="429">
        <f t="shared" si="30"/>
        <v>0</v>
      </c>
      <c r="X1292" s="429">
        <f t="shared" si="30"/>
        <v>0</v>
      </c>
      <c r="Y1292" s="429">
        <f t="shared" si="30"/>
        <v>0</v>
      </c>
      <c r="Z1292" s="429">
        <f t="shared" si="29"/>
        <v>0</v>
      </c>
      <c r="AA1292" s="429" t="s">
        <v>1296</v>
      </c>
    </row>
    <row r="1293" spans="1:27" x14ac:dyDescent="0.25">
      <c r="A1293" t="s">
        <v>149</v>
      </c>
      <c r="B1293" t="s">
        <v>1246</v>
      </c>
      <c r="C1293" t="s">
        <v>1324</v>
      </c>
      <c r="D1293" t="s">
        <v>1384</v>
      </c>
      <c r="E1293" t="s">
        <v>1326</v>
      </c>
      <c r="F1293" t="s">
        <v>1293</v>
      </c>
      <c r="G1293" s="532">
        <v>35</v>
      </c>
      <c r="H1293">
        <v>35015</v>
      </c>
      <c r="I1293" t="s">
        <v>552</v>
      </c>
      <c r="J1293" t="s">
        <v>1385</v>
      </c>
      <c r="K1293" t="s">
        <v>1386</v>
      </c>
      <c r="L1293">
        <v>0</v>
      </c>
      <c r="M1293">
        <v>10.039999999999999</v>
      </c>
      <c r="N1293">
        <v>0</v>
      </c>
      <c r="O1293">
        <v>0</v>
      </c>
      <c r="P1293">
        <v>0</v>
      </c>
      <c r="Q1293">
        <v>0</v>
      </c>
      <c r="R1293" t="s">
        <v>531</v>
      </c>
      <c r="S1293" t="s">
        <v>531</v>
      </c>
      <c r="T1293" t="s">
        <v>531</v>
      </c>
      <c r="U1293" t="s">
        <v>531</v>
      </c>
      <c r="W1293" s="429">
        <f t="shared" si="30"/>
        <v>0</v>
      </c>
      <c r="X1293" s="429">
        <f t="shared" si="30"/>
        <v>0</v>
      </c>
      <c r="Y1293" s="429">
        <f t="shared" si="30"/>
        <v>0</v>
      </c>
      <c r="Z1293" s="429">
        <f t="shared" si="29"/>
        <v>0</v>
      </c>
      <c r="AA1293" s="429" t="s">
        <v>1296</v>
      </c>
    </row>
    <row r="1294" spans="1:27" x14ac:dyDescent="0.25">
      <c r="A1294" t="s">
        <v>149</v>
      </c>
      <c r="B1294" t="s">
        <v>1246</v>
      </c>
      <c r="C1294" t="s">
        <v>1324</v>
      </c>
      <c r="D1294" t="s">
        <v>1384</v>
      </c>
      <c r="E1294" t="s">
        <v>1326</v>
      </c>
      <c r="F1294" t="s">
        <v>1293</v>
      </c>
      <c r="G1294" s="532">
        <v>35</v>
      </c>
      <c r="H1294">
        <v>35015</v>
      </c>
      <c r="I1294" t="s">
        <v>552</v>
      </c>
      <c r="J1294" t="s">
        <v>1385</v>
      </c>
      <c r="K1294" t="s">
        <v>1386</v>
      </c>
      <c r="L1294">
        <v>0</v>
      </c>
      <c r="M1294">
        <v>10.039999999999999</v>
      </c>
      <c r="N1294">
        <v>0</v>
      </c>
      <c r="O1294">
        <v>0</v>
      </c>
      <c r="P1294">
        <v>0</v>
      </c>
      <c r="Q1294">
        <v>0</v>
      </c>
      <c r="R1294" t="s">
        <v>531</v>
      </c>
      <c r="S1294" t="s">
        <v>531</v>
      </c>
      <c r="T1294" t="s">
        <v>531</v>
      </c>
      <c r="U1294" t="s">
        <v>531</v>
      </c>
      <c r="W1294" s="429">
        <f t="shared" si="30"/>
        <v>0</v>
      </c>
      <c r="X1294" s="429">
        <f t="shared" si="30"/>
        <v>0</v>
      </c>
      <c r="Y1294" s="429">
        <f t="shared" si="30"/>
        <v>0</v>
      </c>
      <c r="Z1294" s="429">
        <f t="shared" si="29"/>
        <v>0</v>
      </c>
      <c r="AA1294" s="429" t="s">
        <v>1296</v>
      </c>
    </row>
    <row r="1295" spans="1:27" x14ac:dyDescent="0.25">
      <c r="A1295" t="s">
        <v>149</v>
      </c>
      <c r="B1295" t="s">
        <v>1246</v>
      </c>
      <c r="C1295" t="s">
        <v>1324</v>
      </c>
      <c r="D1295" t="s">
        <v>1384</v>
      </c>
      <c r="E1295" t="s">
        <v>1326</v>
      </c>
      <c r="F1295" t="s">
        <v>1293</v>
      </c>
      <c r="G1295" s="532">
        <v>35</v>
      </c>
      <c r="H1295">
        <v>35015</v>
      </c>
      <c r="I1295" t="s">
        <v>552</v>
      </c>
      <c r="J1295" t="s">
        <v>1385</v>
      </c>
      <c r="K1295" t="s">
        <v>1386</v>
      </c>
      <c r="L1295">
        <v>0</v>
      </c>
      <c r="M1295">
        <v>10.039999999999999</v>
      </c>
      <c r="N1295">
        <v>0</v>
      </c>
      <c r="O1295">
        <v>0</v>
      </c>
      <c r="P1295">
        <v>0</v>
      </c>
      <c r="Q1295">
        <v>0</v>
      </c>
      <c r="R1295" t="s">
        <v>531</v>
      </c>
      <c r="S1295" t="s">
        <v>531</v>
      </c>
      <c r="T1295" t="s">
        <v>531</v>
      </c>
      <c r="U1295" t="s">
        <v>531</v>
      </c>
      <c r="W1295" s="429">
        <f t="shared" si="30"/>
        <v>0</v>
      </c>
      <c r="X1295" s="429">
        <f t="shared" si="30"/>
        <v>0</v>
      </c>
      <c r="Y1295" s="429">
        <f t="shared" si="30"/>
        <v>0</v>
      </c>
      <c r="Z1295" s="429">
        <f t="shared" si="29"/>
        <v>0</v>
      </c>
      <c r="AA1295" s="429" t="s">
        <v>1296</v>
      </c>
    </row>
    <row r="1296" spans="1:27" x14ac:dyDescent="0.25">
      <c r="A1296" t="s">
        <v>149</v>
      </c>
      <c r="B1296" t="s">
        <v>1246</v>
      </c>
      <c r="C1296" t="s">
        <v>1324</v>
      </c>
      <c r="D1296" t="s">
        <v>1384</v>
      </c>
      <c r="E1296" t="s">
        <v>1326</v>
      </c>
      <c r="F1296" t="s">
        <v>1293</v>
      </c>
      <c r="G1296" s="532">
        <v>35</v>
      </c>
      <c r="H1296">
        <v>35015</v>
      </c>
      <c r="I1296" t="s">
        <v>552</v>
      </c>
      <c r="J1296" t="s">
        <v>1385</v>
      </c>
      <c r="K1296" t="s">
        <v>1386</v>
      </c>
      <c r="L1296">
        <v>0</v>
      </c>
      <c r="M1296">
        <v>10.039999999999999</v>
      </c>
      <c r="N1296">
        <v>0</v>
      </c>
      <c r="O1296">
        <v>0</v>
      </c>
      <c r="P1296">
        <v>0</v>
      </c>
      <c r="Q1296">
        <v>0</v>
      </c>
      <c r="R1296" t="s">
        <v>531</v>
      </c>
      <c r="S1296" t="s">
        <v>531</v>
      </c>
      <c r="T1296" t="s">
        <v>531</v>
      </c>
      <c r="U1296" t="s">
        <v>531</v>
      </c>
      <c r="W1296" s="429">
        <f t="shared" si="30"/>
        <v>0</v>
      </c>
      <c r="X1296" s="429">
        <f t="shared" si="30"/>
        <v>0</v>
      </c>
      <c r="Y1296" s="429">
        <f t="shared" si="30"/>
        <v>0</v>
      </c>
      <c r="Z1296" s="429">
        <f t="shared" si="29"/>
        <v>0</v>
      </c>
      <c r="AA1296" s="429" t="s">
        <v>1296</v>
      </c>
    </row>
    <row r="1297" spans="1:27" x14ac:dyDescent="0.25">
      <c r="A1297" t="s">
        <v>149</v>
      </c>
      <c r="B1297" t="s">
        <v>1246</v>
      </c>
      <c r="C1297" t="s">
        <v>1324</v>
      </c>
      <c r="D1297" t="s">
        <v>1384</v>
      </c>
      <c r="E1297" t="s">
        <v>1326</v>
      </c>
      <c r="F1297" t="s">
        <v>1293</v>
      </c>
      <c r="G1297" s="532">
        <v>35</v>
      </c>
      <c r="H1297">
        <v>35015</v>
      </c>
      <c r="I1297" t="s">
        <v>552</v>
      </c>
      <c r="J1297" t="s">
        <v>1385</v>
      </c>
      <c r="K1297" t="s">
        <v>1386</v>
      </c>
      <c r="L1297">
        <v>0</v>
      </c>
      <c r="M1297">
        <v>0</v>
      </c>
      <c r="N1297">
        <v>0</v>
      </c>
      <c r="O1297">
        <v>0</v>
      </c>
      <c r="P1297">
        <v>0</v>
      </c>
      <c r="Q1297">
        <v>0</v>
      </c>
      <c r="R1297" t="s">
        <v>531</v>
      </c>
      <c r="S1297" t="s">
        <v>531</v>
      </c>
      <c r="T1297" t="s">
        <v>531</v>
      </c>
      <c r="U1297" t="s">
        <v>531</v>
      </c>
      <c r="W1297" s="429">
        <f t="shared" si="30"/>
        <v>0</v>
      </c>
      <c r="X1297" s="429">
        <f t="shared" si="30"/>
        <v>0</v>
      </c>
      <c r="Y1297" s="429">
        <f t="shared" si="30"/>
        <v>0</v>
      </c>
      <c r="Z1297" s="429">
        <f t="shared" si="29"/>
        <v>0</v>
      </c>
      <c r="AA1297" s="429" t="s">
        <v>1296</v>
      </c>
    </row>
    <row r="1298" spans="1:27" x14ac:dyDescent="0.25">
      <c r="A1298" t="s">
        <v>149</v>
      </c>
      <c r="B1298" t="s">
        <v>1246</v>
      </c>
      <c r="C1298" t="s">
        <v>1324</v>
      </c>
      <c r="D1298" t="s">
        <v>1384</v>
      </c>
      <c r="E1298" t="s">
        <v>1326</v>
      </c>
      <c r="F1298" t="s">
        <v>1293</v>
      </c>
      <c r="G1298" s="532">
        <v>35</v>
      </c>
      <c r="H1298">
        <v>35015</v>
      </c>
      <c r="I1298" t="s">
        <v>552</v>
      </c>
      <c r="J1298" t="s">
        <v>1385</v>
      </c>
      <c r="K1298" t="s">
        <v>1386</v>
      </c>
      <c r="L1298">
        <v>0</v>
      </c>
      <c r="M1298">
        <v>2.96</v>
      </c>
      <c r="N1298">
        <v>0</v>
      </c>
      <c r="O1298">
        <v>0</v>
      </c>
      <c r="P1298">
        <v>0</v>
      </c>
      <c r="Q1298">
        <v>0</v>
      </c>
      <c r="R1298" t="s">
        <v>531</v>
      </c>
      <c r="S1298" t="s">
        <v>531</v>
      </c>
      <c r="T1298" t="s">
        <v>531</v>
      </c>
      <c r="U1298" t="s">
        <v>531</v>
      </c>
      <c r="W1298" s="429">
        <f t="shared" si="30"/>
        <v>0</v>
      </c>
      <c r="X1298" s="429">
        <f t="shared" si="30"/>
        <v>0</v>
      </c>
      <c r="Y1298" s="429">
        <f t="shared" si="30"/>
        <v>0</v>
      </c>
      <c r="Z1298" s="429">
        <f t="shared" si="29"/>
        <v>0</v>
      </c>
      <c r="AA1298" s="429" t="s">
        <v>1296</v>
      </c>
    </row>
    <row r="1299" spans="1:27" x14ac:dyDescent="0.25">
      <c r="A1299" t="s">
        <v>149</v>
      </c>
      <c r="B1299" t="s">
        <v>1246</v>
      </c>
      <c r="C1299" t="s">
        <v>1324</v>
      </c>
      <c r="D1299" t="s">
        <v>1384</v>
      </c>
      <c r="E1299" t="s">
        <v>1326</v>
      </c>
      <c r="F1299" t="s">
        <v>1293</v>
      </c>
      <c r="G1299" s="532">
        <v>35</v>
      </c>
      <c r="H1299">
        <v>35015</v>
      </c>
      <c r="I1299" t="s">
        <v>552</v>
      </c>
      <c r="J1299" t="s">
        <v>1385</v>
      </c>
      <c r="K1299" t="s">
        <v>1386</v>
      </c>
      <c r="L1299">
        <v>0</v>
      </c>
      <c r="M1299">
        <v>2.14</v>
      </c>
      <c r="N1299">
        <v>0</v>
      </c>
      <c r="O1299">
        <v>0</v>
      </c>
      <c r="P1299">
        <v>0</v>
      </c>
      <c r="Q1299">
        <v>0</v>
      </c>
      <c r="R1299" t="s">
        <v>531</v>
      </c>
      <c r="S1299" t="s">
        <v>531</v>
      </c>
      <c r="T1299" t="s">
        <v>531</v>
      </c>
      <c r="U1299" t="s">
        <v>531</v>
      </c>
      <c r="W1299" s="429">
        <f t="shared" si="30"/>
        <v>0</v>
      </c>
      <c r="X1299" s="429">
        <f t="shared" si="30"/>
        <v>0</v>
      </c>
      <c r="Y1299" s="429">
        <f t="shared" si="30"/>
        <v>0</v>
      </c>
      <c r="Z1299" s="429">
        <f t="shared" si="29"/>
        <v>0</v>
      </c>
      <c r="AA1299" s="429" t="s">
        <v>1296</v>
      </c>
    </row>
    <row r="1300" spans="1:27" x14ac:dyDescent="0.25">
      <c r="A1300" t="s">
        <v>149</v>
      </c>
      <c r="B1300" t="s">
        <v>1246</v>
      </c>
      <c r="C1300" t="s">
        <v>1324</v>
      </c>
      <c r="D1300" t="s">
        <v>1384</v>
      </c>
      <c r="E1300" t="s">
        <v>1326</v>
      </c>
      <c r="F1300" t="s">
        <v>1293</v>
      </c>
      <c r="G1300" s="532">
        <v>35</v>
      </c>
      <c r="H1300">
        <v>35015</v>
      </c>
      <c r="I1300" t="s">
        <v>552</v>
      </c>
      <c r="J1300" t="s">
        <v>1385</v>
      </c>
      <c r="K1300" t="s">
        <v>1386</v>
      </c>
      <c r="L1300">
        <v>10</v>
      </c>
      <c r="M1300">
        <v>10</v>
      </c>
      <c r="N1300">
        <v>10</v>
      </c>
      <c r="O1300">
        <v>1</v>
      </c>
      <c r="P1300">
        <v>0</v>
      </c>
      <c r="Q1300">
        <v>0</v>
      </c>
      <c r="R1300" t="s">
        <v>531</v>
      </c>
      <c r="S1300" t="s">
        <v>531</v>
      </c>
      <c r="T1300" t="s">
        <v>531</v>
      </c>
      <c r="U1300" t="s">
        <v>531</v>
      </c>
      <c r="W1300" s="429">
        <f t="shared" si="30"/>
        <v>0</v>
      </c>
      <c r="X1300" s="429">
        <f t="shared" si="30"/>
        <v>0</v>
      </c>
      <c r="Y1300" s="429">
        <f t="shared" si="30"/>
        <v>0</v>
      </c>
      <c r="Z1300" s="429">
        <f t="shared" si="29"/>
        <v>0</v>
      </c>
      <c r="AA1300" s="429" t="s">
        <v>1296</v>
      </c>
    </row>
    <row r="1301" spans="1:27" x14ac:dyDescent="0.25">
      <c r="A1301" t="s">
        <v>149</v>
      </c>
      <c r="B1301" t="s">
        <v>1246</v>
      </c>
      <c r="C1301" t="s">
        <v>1324</v>
      </c>
      <c r="D1301" t="s">
        <v>1384</v>
      </c>
      <c r="E1301" t="s">
        <v>1326</v>
      </c>
      <c r="F1301" t="s">
        <v>1293</v>
      </c>
      <c r="G1301" s="532">
        <v>35</v>
      </c>
      <c r="H1301">
        <v>35015</v>
      </c>
      <c r="I1301" t="s">
        <v>552</v>
      </c>
      <c r="J1301" t="s">
        <v>1385</v>
      </c>
      <c r="K1301" t="s">
        <v>1386</v>
      </c>
      <c r="L1301">
        <v>0</v>
      </c>
      <c r="M1301">
        <v>2.96</v>
      </c>
      <c r="N1301">
        <v>0</v>
      </c>
      <c r="O1301">
        <v>0</v>
      </c>
      <c r="P1301">
        <v>0</v>
      </c>
      <c r="Q1301">
        <v>0</v>
      </c>
      <c r="R1301" t="s">
        <v>531</v>
      </c>
      <c r="S1301" t="s">
        <v>531</v>
      </c>
      <c r="T1301" t="s">
        <v>531</v>
      </c>
      <c r="U1301" t="s">
        <v>531</v>
      </c>
      <c r="W1301" s="429">
        <f t="shared" si="30"/>
        <v>0</v>
      </c>
      <c r="X1301" s="429">
        <f t="shared" si="30"/>
        <v>0</v>
      </c>
      <c r="Y1301" s="429">
        <f t="shared" si="30"/>
        <v>0</v>
      </c>
      <c r="Z1301" s="429">
        <f t="shared" si="29"/>
        <v>0</v>
      </c>
      <c r="AA1301" s="429" t="s">
        <v>1296</v>
      </c>
    </row>
    <row r="1302" spans="1:27" x14ac:dyDescent="0.25">
      <c r="A1302" t="s">
        <v>149</v>
      </c>
      <c r="B1302" t="s">
        <v>1246</v>
      </c>
      <c r="C1302" t="s">
        <v>1324</v>
      </c>
      <c r="D1302" t="s">
        <v>1384</v>
      </c>
      <c r="E1302" t="s">
        <v>1326</v>
      </c>
      <c r="F1302" t="s">
        <v>1293</v>
      </c>
      <c r="G1302" s="532">
        <v>35</v>
      </c>
      <c r="H1302">
        <v>35025</v>
      </c>
      <c r="I1302" t="s">
        <v>563</v>
      </c>
      <c r="J1302" t="s">
        <v>1385</v>
      </c>
      <c r="K1302" t="s">
        <v>1386</v>
      </c>
      <c r="L1302">
        <v>0.97</v>
      </c>
      <c r="M1302">
        <v>1.95</v>
      </c>
      <c r="N1302">
        <v>5.14</v>
      </c>
      <c r="O1302">
        <v>0</v>
      </c>
      <c r="P1302">
        <v>0</v>
      </c>
      <c r="Q1302">
        <v>0</v>
      </c>
      <c r="R1302" t="s">
        <v>531</v>
      </c>
      <c r="S1302" t="s">
        <v>531</v>
      </c>
      <c r="T1302" t="s">
        <v>531</v>
      </c>
      <c r="U1302" t="s">
        <v>531</v>
      </c>
      <c r="W1302" s="429">
        <f t="shared" si="30"/>
        <v>0</v>
      </c>
      <c r="X1302" s="429">
        <f t="shared" si="30"/>
        <v>0</v>
      </c>
      <c r="Y1302" s="429">
        <f t="shared" si="30"/>
        <v>0</v>
      </c>
      <c r="Z1302" s="429">
        <f t="shared" si="29"/>
        <v>0</v>
      </c>
      <c r="AA1302" s="429" t="s">
        <v>1296</v>
      </c>
    </row>
    <row r="1303" spans="1:27" x14ac:dyDescent="0.25">
      <c r="A1303" t="s">
        <v>149</v>
      </c>
      <c r="B1303" t="s">
        <v>1246</v>
      </c>
      <c r="C1303" t="s">
        <v>1324</v>
      </c>
      <c r="D1303" t="s">
        <v>1384</v>
      </c>
      <c r="E1303" t="s">
        <v>1326</v>
      </c>
      <c r="F1303" t="s">
        <v>1293</v>
      </c>
      <c r="G1303" s="532">
        <v>35</v>
      </c>
      <c r="H1303">
        <v>35025</v>
      </c>
      <c r="I1303" t="s">
        <v>563</v>
      </c>
      <c r="J1303" t="s">
        <v>1385</v>
      </c>
      <c r="K1303" t="s">
        <v>1386</v>
      </c>
      <c r="L1303">
        <v>12.94</v>
      </c>
      <c r="M1303">
        <v>1.94</v>
      </c>
      <c r="N1303">
        <v>19.41</v>
      </c>
      <c r="O1303">
        <v>0</v>
      </c>
      <c r="P1303">
        <v>0</v>
      </c>
      <c r="Q1303">
        <v>0</v>
      </c>
      <c r="R1303" t="s">
        <v>531</v>
      </c>
      <c r="S1303" t="s">
        <v>531</v>
      </c>
      <c r="T1303" t="s">
        <v>531</v>
      </c>
      <c r="U1303" t="s">
        <v>531</v>
      </c>
      <c r="W1303" s="429">
        <f t="shared" si="30"/>
        <v>0</v>
      </c>
      <c r="X1303" s="429">
        <f t="shared" si="30"/>
        <v>0</v>
      </c>
      <c r="Y1303" s="429">
        <f t="shared" si="30"/>
        <v>0</v>
      </c>
      <c r="Z1303" s="429">
        <f t="shared" si="29"/>
        <v>0</v>
      </c>
      <c r="AA1303" s="429" t="s">
        <v>1296</v>
      </c>
    </row>
    <row r="1304" spans="1:27" x14ac:dyDescent="0.25">
      <c r="A1304" t="s">
        <v>149</v>
      </c>
      <c r="B1304" t="s">
        <v>1246</v>
      </c>
      <c r="C1304" t="s">
        <v>1324</v>
      </c>
      <c r="D1304" t="s">
        <v>1384</v>
      </c>
      <c r="E1304" t="s">
        <v>1326</v>
      </c>
      <c r="F1304" t="s">
        <v>1293</v>
      </c>
      <c r="G1304" s="532">
        <v>35</v>
      </c>
      <c r="H1304">
        <v>35025</v>
      </c>
      <c r="I1304" t="s">
        <v>563</v>
      </c>
      <c r="J1304" t="s">
        <v>1385</v>
      </c>
      <c r="K1304" t="s">
        <v>1386</v>
      </c>
      <c r="L1304">
        <v>0</v>
      </c>
      <c r="M1304">
        <v>0</v>
      </c>
      <c r="N1304">
        <v>0</v>
      </c>
      <c r="O1304">
        <v>0</v>
      </c>
      <c r="P1304">
        <v>0</v>
      </c>
      <c r="Q1304">
        <v>0</v>
      </c>
      <c r="R1304" t="s">
        <v>531</v>
      </c>
      <c r="S1304" t="s">
        <v>531</v>
      </c>
      <c r="T1304" t="s">
        <v>531</v>
      </c>
      <c r="U1304" t="s">
        <v>531</v>
      </c>
      <c r="W1304" s="429">
        <f t="shared" si="30"/>
        <v>0</v>
      </c>
      <c r="X1304" s="429">
        <f t="shared" si="30"/>
        <v>0</v>
      </c>
      <c r="Y1304" s="429">
        <f t="shared" si="30"/>
        <v>0</v>
      </c>
      <c r="Z1304" s="429">
        <f t="shared" si="29"/>
        <v>0</v>
      </c>
      <c r="AA1304" s="429" t="s">
        <v>1296</v>
      </c>
    </row>
    <row r="1305" spans="1:27" x14ac:dyDescent="0.25">
      <c r="A1305" t="s">
        <v>149</v>
      </c>
      <c r="B1305" t="s">
        <v>1246</v>
      </c>
      <c r="C1305" t="s">
        <v>1324</v>
      </c>
      <c r="D1305" t="s">
        <v>1384</v>
      </c>
      <c r="E1305" t="s">
        <v>1326</v>
      </c>
      <c r="F1305" t="s">
        <v>1293</v>
      </c>
      <c r="G1305" s="532">
        <v>35</v>
      </c>
      <c r="H1305">
        <v>35025</v>
      </c>
      <c r="I1305" t="s">
        <v>563</v>
      </c>
      <c r="J1305" t="s">
        <v>1385</v>
      </c>
      <c r="K1305" t="s">
        <v>1386</v>
      </c>
      <c r="L1305">
        <v>0</v>
      </c>
      <c r="M1305">
        <v>0</v>
      </c>
      <c r="N1305">
        <v>0</v>
      </c>
      <c r="O1305">
        <v>0</v>
      </c>
      <c r="P1305">
        <v>0</v>
      </c>
      <c r="Q1305">
        <v>0</v>
      </c>
      <c r="R1305" t="s">
        <v>531</v>
      </c>
      <c r="S1305" t="s">
        <v>531</v>
      </c>
      <c r="T1305" t="s">
        <v>531</v>
      </c>
      <c r="U1305" t="s">
        <v>531</v>
      </c>
      <c r="W1305" s="429">
        <f t="shared" si="30"/>
        <v>0</v>
      </c>
      <c r="X1305" s="429">
        <f t="shared" si="30"/>
        <v>0</v>
      </c>
      <c r="Y1305" s="429">
        <f t="shared" si="30"/>
        <v>0</v>
      </c>
      <c r="Z1305" s="429">
        <f t="shared" si="29"/>
        <v>0</v>
      </c>
      <c r="AA1305" s="429" t="s">
        <v>1296</v>
      </c>
    </row>
    <row r="1306" spans="1:27" x14ac:dyDescent="0.25">
      <c r="A1306" t="s">
        <v>149</v>
      </c>
      <c r="B1306" t="s">
        <v>1246</v>
      </c>
      <c r="C1306" t="s">
        <v>1324</v>
      </c>
      <c r="D1306" t="s">
        <v>1384</v>
      </c>
      <c r="E1306" t="s">
        <v>1326</v>
      </c>
      <c r="F1306" t="s">
        <v>1293</v>
      </c>
      <c r="G1306" s="532">
        <v>35</v>
      </c>
      <c r="H1306">
        <v>35025</v>
      </c>
      <c r="I1306" t="s">
        <v>563</v>
      </c>
      <c r="J1306" t="s">
        <v>1385</v>
      </c>
      <c r="K1306" t="s">
        <v>1386</v>
      </c>
      <c r="L1306">
        <v>6.28</v>
      </c>
      <c r="M1306">
        <v>0.75</v>
      </c>
      <c r="N1306">
        <v>9.41</v>
      </c>
      <c r="O1306">
        <v>0</v>
      </c>
      <c r="P1306">
        <v>0</v>
      </c>
      <c r="Q1306">
        <v>0</v>
      </c>
      <c r="R1306" t="s">
        <v>531</v>
      </c>
      <c r="S1306" t="s">
        <v>531</v>
      </c>
      <c r="T1306" t="s">
        <v>531</v>
      </c>
      <c r="U1306" t="s">
        <v>531</v>
      </c>
      <c r="W1306" s="429">
        <f t="shared" si="30"/>
        <v>0</v>
      </c>
      <c r="X1306" s="429">
        <f t="shared" si="30"/>
        <v>0</v>
      </c>
      <c r="Y1306" s="429">
        <f t="shared" si="30"/>
        <v>0</v>
      </c>
      <c r="Z1306" s="429">
        <f t="shared" si="29"/>
        <v>0</v>
      </c>
      <c r="AA1306" s="429" t="s">
        <v>1296</v>
      </c>
    </row>
    <row r="1307" spans="1:27" x14ac:dyDescent="0.25">
      <c r="A1307" t="s">
        <v>149</v>
      </c>
      <c r="B1307" t="s">
        <v>1246</v>
      </c>
      <c r="C1307" t="s">
        <v>1324</v>
      </c>
      <c r="D1307" t="s">
        <v>1384</v>
      </c>
      <c r="E1307" t="s">
        <v>1326</v>
      </c>
      <c r="F1307" t="s">
        <v>1293</v>
      </c>
      <c r="G1307" s="532">
        <v>35</v>
      </c>
      <c r="H1307">
        <v>35025</v>
      </c>
      <c r="I1307" t="s">
        <v>563</v>
      </c>
      <c r="J1307" t="s">
        <v>1385</v>
      </c>
      <c r="K1307" t="s">
        <v>1386</v>
      </c>
      <c r="L1307">
        <v>0</v>
      </c>
      <c r="M1307">
        <v>2.31</v>
      </c>
      <c r="N1307">
        <v>0</v>
      </c>
      <c r="O1307">
        <v>0</v>
      </c>
      <c r="P1307">
        <v>0</v>
      </c>
      <c r="Q1307">
        <v>0</v>
      </c>
      <c r="R1307" t="s">
        <v>531</v>
      </c>
      <c r="S1307" t="s">
        <v>531</v>
      </c>
      <c r="T1307" t="s">
        <v>531</v>
      </c>
      <c r="U1307" t="s">
        <v>531</v>
      </c>
      <c r="W1307" s="429">
        <f t="shared" si="30"/>
        <v>0</v>
      </c>
      <c r="X1307" s="429">
        <f t="shared" si="30"/>
        <v>0</v>
      </c>
      <c r="Y1307" s="429">
        <f t="shared" si="30"/>
        <v>0</v>
      </c>
      <c r="Z1307" s="429">
        <f t="shared" si="29"/>
        <v>0</v>
      </c>
      <c r="AA1307" s="429" t="s">
        <v>1296</v>
      </c>
    </row>
    <row r="1308" spans="1:27" x14ac:dyDescent="0.25">
      <c r="A1308" t="s">
        <v>149</v>
      </c>
      <c r="B1308" t="s">
        <v>1246</v>
      </c>
      <c r="C1308" t="s">
        <v>1324</v>
      </c>
      <c r="D1308" t="s">
        <v>1384</v>
      </c>
      <c r="E1308" t="s">
        <v>1326</v>
      </c>
      <c r="F1308" t="s">
        <v>1293</v>
      </c>
      <c r="G1308" s="532">
        <v>35</v>
      </c>
      <c r="H1308">
        <v>35025</v>
      </c>
      <c r="I1308" t="s">
        <v>563</v>
      </c>
      <c r="J1308" t="s">
        <v>1385</v>
      </c>
      <c r="K1308" t="s">
        <v>1386</v>
      </c>
      <c r="L1308">
        <v>0</v>
      </c>
      <c r="M1308">
        <v>2.31</v>
      </c>
      <c r="N1308">
        <v>0</v>
      </c>
      <c r="O1308">
        <v>0</v>
      </c>
      <c r="P1308">
        <v>0</v>
      </c>
      <c r="Q1308">
        <v>0</v>
      </c>
      <c r="R1308" t="s">
        <v>531</v>
      </c>
      <c r="S1308" t="s">
        <v>531</v>
      </c>
      <c r="T1308" t="s">
        <v>531</v>
      </c>
      <c r="U1308" t="s">
        <v>531</v>
      </c>
      <c r="W1308" s="429">
        <f t="shared" si="30"/>
        <v>0</v>
      </c>
      <c r="X1308" s="429">
        <f t="shared" si="30"/>
        <v>0</v>
      </c>
      <c r="Y1308" s="429">
        <f t="shared" si="30"/>
        <v>0</v>
      </c>
      <c r="Z1308" s="429">
        <f t="shared" si="29"/>
        <v>0</v>
      </c>
      <c r="AA1308" s="429" t="s">
        <v>1296</v>
      </c>
    </row>
    <row r="1309" spans="1:27" x14ac:dyDescent="0.25">
      <c r="A1309" t="s">
        <v>149</v>
      </c>
      <c r="B1309" t="s">
        <v>1246</v>
      </c>
      <c r="C1309" t="s">
        <v>1324</v>
      </c>
      <c r="D1309" t="s">
        <v>1384</v>
      </c>
      <c r="E1309" t="s">
        <v>1326</v>
      </c>
      <c r="F1309" t="s">
        <v>1293</v>
      </c>
      <c r="G1309" s="532">
        <v>35</v>
      </c>
      <c r="H1309">
        <v>35025</v>
      </c>
      <c r="I1309" t="s">
        <v>563</v>
      </c>
      <c r="J1309" t="s">
        <v>1385</v>
      </c>
      <c r="K1309" t="s">
        <v>1386</v>
      </c>
      <c r="L1309">
        <v>17.91</v>
      </c>
      <c r="M1309">
        <v>45.2</v>
      </c>
      <c r="N1309">
        <v>27.2</v>
      </c>
      <c r="O1309">
        <v>1.78</v>
      </c>
      <c r="P1309">
        <v>0</v>
      </c>
      <c r="Q1309">
        <v>0</v>
      </c>
      <c r="R1309" t="s">
        <v>531</v>
      </c>
      <c r="S1309" t="s">
        <v>531</v>
      </c>
      <c r="T1309" t="s">
        <v>531</v>
      </c>
      <c r="U1309" t="s">
        <v>531</v>
      </c>
      <c r="W1309" s="429">
        <f t="shared" si="30"/>
        <v>0</v>
      </c>
      <c r="X1309" s="429">
        <f t="shared" si="30"/>
        <v>0</v>
      </c>
      <c r="Y1309" s="429">
        <f t="shared" si="30"/>
        <v>0</v>
      </c>
      <c r="Z1309" s="429">
        <f t="shared" si="29"/>
        <v>0</v>
      </c>
      <c r="AA1309" s="429" t="s">
        <v>1296</v>
      </c>
    </row>
    <row r="1310" spans="1:27" x14ac:dyDescent="0.25">
      <c r="A1310" t="s">
        <v>149</v>
      </c>
      <c r="B1310" t="s">
        <v>1246</v>
      </c>
      <c r="C1310" t="s">
        <v>1324</v>
      </c>
      <c r="D1310" t="s">
        <v>1384</v>
      </c>
      <c r="E1310" t="s">
        <v>1326</v>
      </c>
      <c r="F1310" t="s">
        <v>1293</v>
      </c>
      <c r="G1310" s="532">
        <v>35</v>
      </c>
      <c r="H1310">
        <v>35015</v>
      </c>
      <c r="I1310" t="s">
        <v>552</v>
      </c>
      <c r="J1310" t="s">
        <v>1385</v>
      </c>
      <c r="K1310" t="s">
        <v>1386</v>
      </c>
      <c r="L1310">
        <v>19.399999999999999</v>
      </c>
      <c r="M1310">
        <v>1.6</v>
      </c>
      <c r="N1310">
        <v>1.7</v>
      </c>
      <c r="O1310">
        <v>0.7</v>
      </c>
      <c r="P1310">
        <v>0</v>
      </c>
      <c r="Q1310">
        <v>0</v>
      </c>
      <c r="R1310" t="s">
        <v>531</v>
      </c>
      <c r="S1310" t="s">
        <v>531</v>
      </c>
      <c r="T1310" t="s">
        <v>531</v>
      </c>
      <c r="U1310" t="s">
        <v>531</v>
      </c>
      <c r="W1310" s="429">
        <f t="shared" si="30"/>
        <v>0</v>
      </c>
      <c r="X1310" s="429">
        <f t="shared" si="30"/>
        <v>0</v>
      </c>
      <c r="Y1310" s="429">
        <f t="shared" si="30"/>
        <v>0</v>
      </c>
      <c r="Z1310" s="429">
        <f t="shared" si="29"/>
        <v>0</v>
      </c>
      <c r="AA1310" s="429" t="s">
        <v>1296</v>
      </c>
    </row>
    <row r="1311" spans="1:27" x14ac:dyDescent="0.25">
      <c r="A1311" t="s">
        <v>149</v>
      </c>
      <c r="B1311" t="s">
        <v>1246</v>
      </c>
      <c r="C1311" t="s">
        <v>1324</v>
      </c>
      <c r="D1311" t="s">
        <v>1384</v>
      </c>
      <c r="E1311" t="s">
        <v>1326</v>
      </c>
      <c r="F1311" t="s">
        <v>1293</v>
      </c>
      <c r="G1311" s="532">
        <v>35</v>
      </c>
      <c r="H1311">
        <v>35015</v>
      </c>
      <c r="I1311" t="s">
        <v>552</v>
      </c>
      <c r="J1311" t="s">
        <v>1385</v>
      </c>
      <c r="K1311" t="s">
        <v>1386</v>
      </c>
      <c r="L1311">
        <v>0</v>
      </c>
      <c r="M1311">
        <v>0</v>
      </c>
      <c r="N1311">
        <v>0</v>
      </c>
      <c r="O1311">
        <v>0.3</v>
      </c>
      <c r="P1311">
        <v>0</v>
      </c>
      <c r="Q1311">
        <v>0</v>
      </c>
      <c r="R1311" t="s">
        <v>531</v>
      </c>
      <c r="S1311" t="s">
        <v>531</v>
      </c>
      <c r="T1311" t="s">
        <v>531</v>
      </c>
      <c r="U1311" t="s">
        <v>531</v>
      </c>
      <c r="W1311" s="429">
        <f t="shared" si="30"/>
        <v>0</v>
      </c>
      <c r="X1311" s="429">
        <f t="shared" si="30"/>
        <v>0</v>
      </c>
      <c r="Y1311" s="429">
        <f t="shared" si="30"/>
        <v>0</v>
      </c>
      <c r="Z1311" s="429">
        <f t="shared" si="29"/>
        <v>0</v>
      </c>
      <c r="AA1311" s="429" t="s">
        <v>1296</v>
      </c>
    </row>
    <row r="1312" spans="1:27" x14ac:dyDescent="0.25">
      <c r="A1312" t="s">
        <v>149</v>
      </c>
      <c r="B1312" t="s">
        <v>1246</v>
      </c>
      <c r="C1312" t="s">
        <v>1324</v>
      </c>
      <c r="D1312" t="s">
        <v>1384</v>
      </c>
      <c r="E1312" t="s">
        <v>1326</v>
      </c>
      <c r="F1312" t="s">
        <v>1293</v>
      </c>
      <c r="G1312" s="532">
        <v>35</v>
      </c>
      <c r="H1312">
        <v>35025</v>
      </c>
      <c r="I1312" t="s">
        <v>563</v>
      </c>
      <c r="J1312" t="s">
        <v>1385</v>
      </c>
      <c r="K1312" t="s">
        <v>1386</v>
      </c>
      <c r="L1312">
        <v>0.6</v>
      </c>
      <c r="M1312">
        <v>0</v>
      </c>
      <c r="N1312">
        <v>0</v>
      </c>
      <c r="O1312">
        <v>0</v>
      </c>
      <c r="P1312">
        <v>0</v>
      </c>
      <c r="Q1312">
        <v>0</v>
      </c>
      <c r="R1312" t="s">
        <v>531</v>
      </c>
      <c r="S1312" t="s">
        <v>531</v>
      </c>
      <c r="T1312" t="s">
        <v>531</v>
      </c>
      <c r="U1312" t="s">
        <v>531</v>
      </c>
      <c r="W1312" s="429">
        <f t="shared" si="30"/>
        <v>0</v>
      </c>
      <c r="X1312" s="429">
        <f t="shared" si="30"/>
        <v>0</v>
      </c>
      <c r="Y1312" s="429">
        <f t="shared" si="30"/>
        <v>0</v>
      </c>
      <c r="Z1312" s="429">
        <f t="shared" si="30"/>
        <v>0</v>
      </c>
      <c r="AA1312" s="429" t="s">
        <v>1296</v>
      </c>
    </row>
    <row r="1313" spans="1:27" x14ac:dyDescent="0.25">
      <c r="A1313" t="s">
        <v>149</v>
      </c>
      <c r="B1313" t="s">
        <v>1246</v>
      </c>
      <c r="C1313" t="s">
        <v>1324</v>
      </c>
      <c r="D1313" t="s">
        <v>1384</v>
      </c>
      <c r="E1313" t="s">
        <v>1326</v>
      </c>
      <c r="F1313" t="s">
        <v>1293</v>
      </c>
      <c r="G1313" s="532">
        <v>35</v>
      </c>
      <c r="H1313">
        <v>35025</v>
      </c>
      <c r="I1313" t="s">
        <v>563</v>
      </c>
      <c r="J1313" t="s">
        <v>1385</v>
      </c>
      <c r="K1313" t="s">
        <v>1386</v>
      </c>
      <c r="L1313">
        <v>6.66</v>
      </c>
      <c r="M1313">
        <v>4.66</v>
      </c>
      <c r="N1313">
        <v>13.33</v>
      </c>
      <c r="O1313">
        <v>0</v>
      </c>
      <c r="P1313">
        <v>0</v>
      </c>
      <c r="Q1313">
        <v>0</v>
      </c>
      <c r="R1313" t="s">
        <v>531</v>
      </c>
      <c r="S1313" t="s">
        <v>531</v>
      </c>
      <c r="T1313" t="s">
        <v>531</v>
      </c>
      <c r="U1313" t="s">
        <v>531</v>
      </c>
      <c r="W1313" s="429">
        <f t="shared" ref="W1313:Z1376" si="31">IFERROR(R1313*1,0)</f>
        <v>0</v>
      </c>
      <c r="X1313" s="429">
        <f t="shared" si="31"/>
        <v>0</v>
      </c>
      <c r="Y1313" s="429">
        <f t="shared" si="31"/>
        <v>0</v>
      </c>
      <c r="Z1313" s="429">
        <f t="shared" si="31"/>
        <v>0</v>
      </c>
      <c r="AA1313" s="429" t="s">
        <v>1296</v>
      </c>
    </row>
    <row r="1314" spans="1:27" x14ac:dyDescent="0.25">
      <c r="A1314" t="s">
        <v>149</v>
      </c>
      <c r="B1314" t="s">
        <v>1246</v>
      </c>
      <c r="C1314" t="s">
        <v>1324</v>
      </c>
      <c r="D1314" t="s">
        <v>1384</v>
      </c>
      <c r="E1314" t="s">
        <v>1326</v>
      </c>
      <c r="F1314" t="s">
        <v>1293</v>
      </c>
      <c r="G1314" s="532">
        <v>35</v>
      </c>
      <c r="H1314">
        <v>35025</v>
      </c>
      <c r="I1314" t="s">
        <v>563</v>
      </c>
      <c r="J1314" t="s">
        <v>1385</v>
      </c>
      <c r="K1314" t="s">
        <v>1386</v>
      </c>
      <c r="L1314">
        <v>0</v>
      </c>
      <c r="M1314">
        <v>0</v>
      </c>
      <c r="N1314">
        <v>0</v>
      </c>
      <c r="O1314">
        <v>0</v>
      </c>
      <c r="P1314">
        <v>0</v>
      </c>
      <c r="Q1314">
        <v>0</v>
      </c>
      <c r="R1314" t="s">
        <v>531</v>
      </c>
      <c r="S1314" t="s">
        <v>531</v>
      </c>
      <c r="T1314" t="s">
        <v>531</v>
      </c>
      <c r="U1314" t="s">
        <v>531</v>
      </c>
      <c r="W1314" s="429">
        <f t="shared" si="31"/>
        <v>0</v>
      </c>
      <c r="X1314" s="429">
        <f t="shared" si="31"/>
        <v>0</v>
      </c>
      <c r="Y1314" s="429">
        <f t="shared" si="31"/>
        <v>0</v>
      </c>
      <c r="Z1314" s="429">
        <f t="shared" si="31"/>
        <v>0</v>
      </c>
      <c r="AA1314" s="429" t="s">
        <v>1296</v>
      </c>
    </row>
    <row r="1315" spans="1:27" x14ac:dyDescent="0.25">
      <c r="A1315" t="s">
        <v>149</v>
      </c>
      <c r="B1315" t="s">
        <v>1246</v>
      </c>
      <c r="C1315" t="s">
        <v>1324</v>
      </c>
      <c r="D1315" t="s">
        <v>1384</v>
      </c>
      <c r="E1315" t="s">
        <v>1326</v>
      </c>
      <c r="F1315" t="s">
        <v>1293</v>
      </c>
      <c r="G1315" s="532">
        <v>35</v>
      </c>
      <c r="H1315">
        <v>35025</v>
      </c>
      <c r="I1315" t="s">
        <v>563</v>
      </c>
      <c r="J1315" t="s">
        <v>1385</v>
      </c>
      <c r="K1315" t="s">
        <v>1386</v>
      </c>
      <c r="L1315">
        <v>0.32</v>
      </c>
      <c r="M1315">
        <v>0</v>
      </c>
      <c r="N1315">
        <v>0</v>
      </c>
      <c r="O1315">
        <v>0</v>
      </c>
      <c r="P1315">
        <v>0</v>
      </c>
      <c r="Q1315">
        <v>0</v>
      </c>
      <c r="R1315" t="s">
        <v>531</v>
      </c>
      <c r="S1315" t="s">
        <v>531</v>
      </c>
      <c r="T1315" t="s">
        <v>531</v>
      </c>
      <c r="U1315" t="s">
        <v>531</v>
      </c>
      <c r="W1315" s="429">
        <f t="shared" si="31"/>
        <v>0</v>
      </c>
      <c r="X1315" s="429">
        <f t="shared" si="31"/>
        <v>0</v>
      </c>
      <c r="Y1315" s="429">
        <f t="shared" si="31"/>
        <v>0</v>
      </c>
      <c r="Z1315" s="429">
        <f t="shared" si="31"/>
        <v>0</v>
      </c>
      <c r="AA1315" s="429" t="s">
        <v>1296</v>
      </c>
    </row>
    <row r="1316" spans="1:27" x14ac:dyDescent="0.25">
      <c r="A1316" t="s">
        <v>149</v>
      </c>
      <c r="B1316" t="s">
        <v>1246</v>
      </c>
      <c r="C1316" t="s">
        <v>1324</v>
      </c>
      <c r="D1316" t="s">
        <v>1384</v>
      </c>
      <c r="E1316" t="s">
        <v>1326</v>
      </c>
      <c r="F1316" t="s">
        <v>1293</v>
      </c>
      <c r="G1316" s="532">
        <v>35</v>
      </c>
      <c r="H1316">
        <v>35025</v>
      </c>
      <c r="I1316" t="s">
        <v>563</v>
      </c>
      <c r="J1316" t="s">
        <v>1385</v>
      </c>
      <c r="K1316" t="s">
        <v>1386</v>
      </c>
      <c r="L1316">
        <v>0.32</v>
      </c>
      <c r="M1316">
        <v>0</v>
      </c>
      <c r="N1316">
        <v>0</v>
      </c>
      <c r="O1316">
        <v>0</v>
      </c>
      <c r="P1316">
        <v>0</v>
      </c>
      <c r="Q1316">
        <v>0</v>
      </c>
      <c r="R1316" t="s">
        <v>531</v>
      </c>
      <c r="S1316" t="s">
        <v>531</v>
      </c>
      <c r="T1316" t="s">
        <v>531</v>
      </c>
      <c r="U1316" t="s">
        <v>531</v>
      </c>
      <c r="W1316" s="429">
        <f t="shared" si="31"/>
        <v>0</v>
      </c>
      <c r="X1316" s="429">
        <f t="shared" si="31"/>
        <v>0</v>
      </c>
      <c r="Y1316" s="429">
        <f t="shared" si="31"/>
        <v>0</v>
      </c>
      <c r="Z1316" s="429">
        <f t="shared" si="31"/>
        <v>0</v>
      </c>
      <c r="AA1316" s="429" t="s">
        <v>1296</v>
      </c>
    </row>
    <row r="1317" spans="1:27" x14ac:dyDescent="0.25">
      <c r="A1317" t="s">
        <v>149</v>
      </c>
      <c r="B1317" t="s">
        <v>1246</v>
      </c>
      <c r="C1317" t="s">
        <v>1324</v>
      </c>
      <c r="D1317" t="s">
        <v>1384</v>
      </c>
      <c r="E1317" t="s">
        <v>1326</v>
      </c>
      <c r="F1317" t="s">
        <v>1293</v>
      </c>
      <c r="G1317" s="532">
        <v>35</v>
      </c>
      <c r="H1317">
        <v>35025</v>
      </c>
      <c r="I1317" t="s">
        <v>563</v>
      </c>
      <c r="J1317" t="s">
        <v>1385</v>
      </c>
      <c r="K1317" t="s">
        <v>1386</v>
      </c>
      <c r="L1317">
        <v>0</v>
      </c>
      <c r="M1317">
        <v>12.09</v>
      </c>
      <c r="N1317">
        <v>0</v>
      </c>
      <c r="O1317">
        <v>0</v>
      </c>
      <c r="P1317">
        <v>0</v>
      </c>
      <c r="Q1317">
        <v>0</v>
      </c>
      <c r="R1317" t="s">
        <v>531</v>
      </c>
      <c r="S1317" t="s">
        <v>531</v>
      </c>
      <c r="T1317" t="s">
        <v>531</v>
      </c>
      <c r="U1317" t="s">
        <v>531</v>
      </c>
      <c r="W1317" s="429">
        <f t="shared" si="31"/>
        <v>0</v>
      </c>
      <c r="X1317" s="429">
        <f t="shared" si="31"/>
        <v>0</v>
      </c>
      <c r="Y1317" s="429">
        <f t="shared" si="31"/>
        <v>0</v>
      </c>
      <c r="Z1317" s="429">
        <f t="shared" si="31"/>
        <v>0</v>
      </c>
      <c r="AA1317" s="429" t="s">
        <v>1296</v>
      </c>
    </row>
    <row r="1318" spans="1:27" x14ac:dyDescent="0.25">
      <c r="A1318" t="s">
        <v>149</v>
      </c>
      <c r="B1318" t="s">
        <v>1246</v>
      </c>
      <c r="C1318" t="s">
        <v>1324</v>
      </c>
      <c r="D1318" t="s">
        <v>1384</v>
      </c>
      <c r="E1318" t="s">
        <v>1326</v>
      </c>
      <c r="F1318" t="s">
        <v>1293</v>
      </c>
      <c r="G1318" s="532">
        <v>35</v>
      </c>
      <c r="H1318">
        <v>35025</v>
      </c>
      <c r="I1318" t="s">
        <v>563</v>
      </c>
      <c r="J1318" t="s">
        <v>1385</v>
      </c>
      <c r="K1318" t="s">
        <v>1386</v>
      </c>
      <c r="L1318">
        <v>0</v>
      </c>
      <c r="M1318">
        <v>11.5</v>
      </c>
      <c r="N1318">
        <v>0</v>
      </c>
      <c r="O1318">
        <v>0</v>
      </c>
      <c r="P1318">
        <v>0</v>
      </c>
      <c r="Q1318">
        <v>0</v>
      </c>
      <c r="R1318" t="s">
        <v>531</v>
      </c>
      <c r="S1318" t="s">
        <v>531</v>
      </c>
      <c r="T1318" t="s">
        <v>531</v>
      </c>
      <c r="U1318" t="s">
        <v>531</v>
      </c>
      <c r="W1318" s="429">
        <f t="shared" si="31"/>
        <v>0</v>
      </c>
      <c r="X1318" s="429">
        <f t="shared" si="31"/>
        <v>0</v>
      </c>
      <c r="Y1318" s="429">
        <f t="shared" si="31"/>
        <v>0</v>
      </c>
      <c r="Z1318" s="429">
        <f t="shared" si="31"/>
        <v>0</v>
      </c>
      <c r="AA1318" s="429" t="s">
        <v>1296</v>
      </c>
    </row>
    <row r="1319" spans="1:27" x14ac:dyDescent="0.25">
      <c r="A1319" t="s">
        <v>149</v>
      </c>
      <c r="B1319" t="s">
        <v>1246</v>
      </c>
      <c r="C1319" t="s">
        <v>1324</v>
      </c>
      <c r="D1319" t="s">
        <v>1384</v>
      </c>
      <c r="E1319" t="s">
        <v>1326</v>
      </c>
      <c r="F1319" t="s">
        <v>1293</v>
      </c>
      <c r="G1319" s="532">
        <v>35</v>
      </c>
      <c r="H1319">
        <v>35015</v>
      </c>
      <c r="I1319" t="s">
        <v>552</v>
      </c>
      <c r="J1319" t="s">
        <v>1385</v>
      </c>
      <c r="K1319" t="s">
        <v>1386</v>
      </c>
      <c r="L1319">
        <v>13.33</v>
      </c>
      <c r="M1319">
        <v>0</v>
      </c>
      <c r="N1319">
        <v>13.2</v>
      </c>
      <c r="O1319">
        <v>0</v>
      </c>
      <c r="P1319">
        <v>0.5</v>
      </c>
      <c r="Q1319">
        <v>0.5</v>
      </c>
      <c r="R1319" t="s">
        <v>531</v>
      </c>
      <c r="S1319" t="s">
        <v>531</v>
      </c>
      <c r="T1319" t="s">
        <v>531</v>
      </c>
      <c r="U1319" t="s">
        <v>531</v>
      </c>
      <c r="W1319" s="429">
        <f t="shared" si="31"/>
        <v>0</v>
      </c>
      <c r="X1319" s="429">
        <f t="shared" si="31"/>
        <v>0</v>
      </c>
      <c r="Y1319" s="429">
        <f t="shared" si="31"/>
        <v>0</v>
      </c>
      <c r="Z1319" s="429">
        <f t="shared" si="31"/>
        <v>0</v>
      </c>
      <c r="AA1319" s="429" t="s">
        <v>1296</v>
      </c>
    </row>
    <row r="1320" spans="1:27" x14ac:dyDescent="0.25">
      <c r="A1320" t="s">
        <v>149</v>
      </c>
      <c r="B1320" t="s">
        <v>1246</v>
      </c>
      <c r="C1320" t="s">
        <v>1324</v>
      </c>
      <c r="D1320" t="s">
        <v>1384</v>
      </c>
      <c r="E1320" t="s">
        <v>1326</v>
      </c>
      <c r="F1320" t="s">
        <v>1293</v>
      </c>
      <c r="G1320" s="532">
        <v>35</v>
      </c>
      <c r="H1320">
        <v>35015</v>
      </c>
      <c r="I1320" t="s">
        <v>552</v>
      </c>
      <c r="J1320" t="s">
        <v>1385</v>
      </c>
      <c r="K1320" t="s">
        <v>1386</v>
      </c>
      <c r="L1320">
        <v>13.33</v>
      </c>
      <c r="M1320">
        <v>0</v>
      </c>
      <c r="N1320">
        <v>13.2</v>
      </c>
      <c r="O1320">
        <v>0</v>
      </c>
      <c r="P1320">
        <v>0</v>
      </c>
      <c r="Q1320">
        <v>0</v>
      </c>
      <c r="R1320" t="s">
        <v>531</v>
      </c>
      <c r="S1320" t="s">
        <v>531</v>
      </c>
      <c r="T1320" t="s">
        <v>531</v>
      </c>
      <c r="U1320" t="s">
        <v>531</v>
      </c>
      <c r="W1320" s="429">
        <f t="shared" si="31"/>
        <v>0</v>
      </c>
      <c r="X1320" s="429">
        <f t="shared" si="31"/>
        <v>0</v>
      </c>
      <c r="Y1320" s="429">
        <f t="shared" si="31"/>
        <v>0</v>
      </c>
      <c r="Z1320" s="429">
        <f t="shared" si="31"/>
        <v>0</v>
      </c>
      <c r="AA1320" s="429" t="s">
        <v>1296</v>
      </c>
    </row>
    <row r="1321" spans="1:27" x14ac:dyDescent="0.25">
      <c r="A1321" t="s">
        <v>149</v>
      </c>
      <c r="B1321" t="s">
        <v>1246</v>
      </c>
      <c r="C1321" t="s">
        <v>1324</v>
      </c>
      <c r="D1321" t="s">
        <v>1384</v>
      </c>
      <c r="E1321" t="s">
        <v>1326</v>
      </c>
      <c r="F1321" t="s">
        <v>1293</v>
      </c>
      <c r="G1321" s="532">
        <v>35</v>
      </c>
      <c r="H1321">
        <v>35015</v>
      </c>
      <c r="I1321" t="s">
        <v>552</v>
      </c>
      <c r="J1321" t="s">
        <v>1385</v>
      </c>
      <c r="K1321" t="s">
        <v>1386</v>
      </c>
      <c r="L1321">
        <v>13.33</v>
      </c>
      <c r="M1321">
        <v>0</v>
      </c>
      <c r="N1321">
        <v>13.2</v>
      </c>
      <c r="O1321">
        <v>0</v>
      </c>
      <c r="P1321">
        <v>0</v>
      </c>
      <c r="Q1321">
        <v>0</v>
      </c>
      <c r="R1321" t="s">
        <v>531</v>
      </c>
      <c r="S1321" t="s">
        <v>531</v>
      </c>
      <c r="T1321" t="s">
        <v>531</v>
      </c>
      <c r="U1321" t="s">
        <v>531</v>
      </c>
      <c r="W1321" s="429">
        <f t="shared" si="31"/>
        <v>0</v>
      </c>
      <c r="X1321" s="429">
        <f t="shared" si="31"/>
        <v>0</v>
      </c>
      <c r="Y1321" s="429">
        <f t="shared" si="31"/>
        <v>0</v>
      </c>
      <c r="Z1321" s="429">
        <f t="shared" si="31"/>
        <v>0</v>
      </c>
      <c r="AA1321" s="429" t="s">
        <v>1296</v>
      </c>
    </row>
    <row r="1322" spans="1:27" x14ac:dyDescent="0.25">
      <c r="A1322" t="s">
        <v>149</v>
      </c>
      <c r="B1322" t="s">
        <v>1246</v>
      </c>
      <c r="C1322" t="s">
        <v>1324</v>
      </c>
      <c r="D1322" t="s">
        <v>1384</v>
      </c>
      <c r="E1322" t="s">
        <v>1326</v>
      </c>
      <c r="F1322" t="s">
        <v>1293</v>
      </c>
      <c r="G1322" s="532">
        <v>35</v>
      </c>
      <c r="H1322">
        <v>35015</v>
      </c>
      <c r="I1322" t="s">
        <v>552</v>
      </c>
      <c r="J1322" t="s">
        <v>1385</v>
      </c>
      <c r="K1322" t="s">
        <v>1386</v>
      </c>
      <c r="L1322">
        <v>0</v>
      </c>
      <c r="M1322">
        <v>1.87</v>
      </c>
      <c r="N1322">
        <v>0</v>
      </c>
      <c r="O1322">
        <v>0</v>
      </c>
      <c r="P1322">
        <v>0</v>
      </c>
      <c r="Q1322">
        <v>0</v>
      </c>
      <c r="R1322" t="s">
        <v>531</v>
      </c>
      <c r="S1322" t="s">
        <v>531</v>
      </c>
      <c r="T1322" t="s">
        <v>531</v>
      </c>
      <c r="U1322" t="s">
        <v>531</v>
      </c>
      <c r="W1322" s="429">
        <f t="shared" si="31"/>
        <v>0</v>
      </c>
      <c r="X1322" s="429">
        <f t="shared" si="31"/>
        <v>0</v>
      </c>
      <c r="Y1322" s="429">
        <f t="shared" si="31"/>
        <v>0</v>
      </c>
      <c r="Z1322" s="429">
        <f t="shared" si="31"/>
        <v>0</v>
      </c>
      <c r="AA1322" s="429" t="s">
        <v>1296</v>
      </c>
    </row>
    <row r="1323" spans="1:27" x14ac:dyDescent="0.25">
      <c r="A1323" t="s">
        <v>149</v>
      </c>
      <c r="B1323" t="s">
        <v>1246</v>
      </c>
      <c r="C1323" t="s">
        <v>1324</v>
      </c>
      <c r="D1323" t="s">
        <v>1384</v>
      </c>
      <c r="E1323" t="s">
        <v>1326</v>
      </c>
      <c r="F1323" t="s">
        <v>1293</v>
      </c>
      <c r="G1323" s="532">
        <v>35</v>
      </c>
      <c r="H1323">
        <v>35015</v>
      </c>
      <c r="I1323" t="s">
        <v>552</v>
      </c>
      <c r="J1323" t="s">
        <v>1385</v>
      </c>
      <c r="K1323" t="s">
        <v>1386</v>
      </c>
      <c r="L1323">
        <v>0.65</v>
      </c>
      <c r="M1323">
        <v>5.47</v>
      </c>
      <c r="N1323">
        <v>2.98</v>
      </c>
      <c r="O1323">
        <v>0</v>
      </c>
      <c r="P1323">
        <v>0</v>
      </c>
      <c r="Q1323">
        <v>0</v>
      </c>
      <c r="R1323" t="s">
        <v>531</v>
      </c>
      <c r="S1323" t="s">
        <v>531</v>
      </c>
      <c r="T1323" t="s">
        <v>531</v>
      </c>
      <c r="U1323" t="s">
        <v>531</v>
      </c>
      <c r="W1323" s="429">
        <f t="shared" si="31"/>
        <v>0</v>
      </c>
      <c r="X1323" s="429">
        <f t="shared" si="31"/>
        <v>0</v>
      </c>
      <c r="Y1323" s="429">
        <f t="shared" si="31"/>
        <v>0</v>
      </c>
      <c r="Z1323" s="429">
        <f t="shared" si="31"/>
        <v>0</v>
      </c>
      <c r="AA1323" s="429" t="s">
        <v>1296</v>
      </c>
    </row>
    <row r="1324" spans="1:27" x14ac:dyDescent="0.25">
      <c r="A1324" t="s">
        <v>149</v>
      </c>
      <c r="B1324" t="s">
        <v>1246</v>
      </c>
      <c r="C1324" t="s">
        <v>1324</v>
      </c>
      <c r="D1324" t="s">
        <v>1384</v>
      </c>
      <c r="E1324" t="s">
        <v>1326</v>
      </c>
      <c r="F1324" t="s">
        <v>1293</v>
      </c>
      <c r="G1324" s="532">
        <v>35</v>
      </c>
      <c r="H1324">
        <v>35015</v>
      </c>
      <c r="I1324" t="s">
        <v>552</v>
      </c>
      <c r="J1324" t="s">
        <v>1385</v>
      </c>
      <c r="K1324" t="s">
        <v>1386</v>
      </c>
      <c r="L1324">
        <v>8.33</v>
      </c>
      <c r="M1324">
        <v>4.33</v>
      </c>
      <c r="N1324">
        <v>3.18</v>
      </c>
      <c r="O1324">
        <v>0</v>
      </c>
      <c r="P1324">
        <v>0</v>
      </c>
      <c r="Q1324">
        <v>0</v>
      </c>
      <c r="R1324" t="s">
        <v>531</v>
      </c>
      <c r="S1324" t="s">
        <v>531</v>
      </c>
      <c r="T1324" t="s">
        <v>531</v>
      </c>
      <c r="U1324" t="s">
        <v>531</v>
      </c>
      <c r="W1324" s="429">
        <f t="shared" si="31"/>
        <v>0</v>
      </c>
      <c r="X1324" s="429">
        <f t="shared" si="31"/>
        <v>0</v>
      </c>
      <c r="Y1324" s="429">
        <f t="shared" si="31"/>
        <v>0</v>
      </c>
      <c r="Z1324" s="429">
        <f t="shared" si="31"/>
        <v>0</v>
      </c>
      <c r="AA1324" s="429" t="s">
        <v>1296</v>
      </c>
    </row>
    <row r="1325" spans="1:27" x14ac:dyDescent="0.25">
      <c r="A1325" t="s">
        <v>149</v>
      </c>
      <c r="B1325" t="s">
        <v>1246</v>
      </c>
      <c r="C1325" t="s">
        <v>1324</v>
      </c>
      <c r="D1325" t="s">
        <v>1384</v>
      </c>
      <c r="E1325" t="s">
        <v>1326</v>
      </c>
      <c r="F1325" t="s">
        <v>1293</v>
      </c>
      <c r="G1325" s="532">
        <v>35</v>
      </c>
      <c r="H1325">
        <v>35015</v>
      </c>
      <c r="I1325" t="s">
        <v>552</v>
      </c>
      <c r="J1325" t="s">
        <v>1385</v>
      </c>
      <c r="K1325" t="s">
        <v>1386</v>
      </c>
      <c r="L1325">
        <v>0</v>
      </c>
      <c r="M1325">
        <v>0.78</v>
      </c>
      <c r="N1325">
        <v>0</v>
      </c>
      <c r="O1325">
        <v>0</v>
      </c>
      <c r="P1325">
        <v>0</v>
      </c>
      <c r="Q1325">
        <v>0</v>
      </c>
      <c r="R1325" t="s">
        <v>531</v>
      </c>
      <c r="S1325" t="s">
        <v>531</v>
      </c>
      <c r="T1325" t="s">
        <v>531</v>
      </c>
      <c r="U1325" t="s">
        <v>531</v>
      </c>
      <c r="W1325" s="429">
        <f t="shared" si="31"/>
        <v>0</v>
      </c>
      <c r="X1325" s="429">
        <f t="shared" si="31"/>
        <v>0</v>
      </c>
      <c r="Y1325" s="429">
        <f t="shared" si="31"/>
        <v>0</v>
      </c>
      <c r="Z1325" s="429">
        <f t="shared" si="31"/>
        <v>0</v>
      </c>
      <c r="AA1325" s="429" t="s">
        <v>1296</v>
      </c>
    </row>
    <row r="1326" spans="1:27" x14ac:dyDescent="0.25">
      <c r="A1326" t="s">
        <v>149</v>
      </c>
      <c r="B1326" t="s">
        <v>1246</v>
      </c>
      <c r="C1326" t="s">
        <v>1324</v>
      </c>
      <c r="D1326" t="s">
        <v>1384</v>
      </c>
      <c r="E1326" t="s">
        <v>1326</v>
      </c>
      <c r="F1326" t="s">
        <v>1293</v>
      </c>
      <c r="G1326" s="532">
        <v>35</v>
      </c>
      <c r="H1326">
        <v>35015</v>
      </c>
      <c r="I1326" t="s">
        <v>552</v>
      </c>
      <c r="J1326" t="s">
        <v>1385</v>
      </c>
      <c r="K1326" t="s">
        <v>1386</v>
      </c>
      <c r="L1326">
        <v>0</v>
      </c>
      <c r="M1326">
        <v>4</v>
      </c>
      <c r="N1326">
        <v>0</v>
      </c>
      <c r="O1326">
        <v>0</v>
      </c>
      <c r="P1326">
        <v>0</v>
      </c>
      <c r="Q1326">
        <v>0</v>
      </c>
      <c r="R1326" t="s">
        <v>531</v>
      </c>
      <c r="S1326" t="s">
        <v>531</v>
      </c>
      <c r="T1326" t="s">
        <v>531</v>
      </c>
      <c r="U1326" t="s">
        <v>531</v>
      </c>
      <c r="W1326" s="429">
        <f t="shared" si="31"/>
        <v>0</v>
      </c>
      <c r="X1326" s="429">
        <f t="shared" si="31"/>
        <v>0</v>
      </c>
      <c r="Y1326" s="429">
        <f t="shared" si="31"/>
        <v>0</v>
      </c>
      <c r="Z1326" s="429">
        <f t="shared" si="31"/>
        <v>0</v>
      </c>
      <c r="AA1326" s="429" t="s">
        <v>1296</v>
      </c>
    </row>
    <row r="1327" spans="1:27" x14ac:dyDescent="0.25">
      <c r="A1327" t="s">
        <v>149</v>
      </c>
      <c r="B1327" t="s">
        <v>1246</v>
      </c>
      <c r="C1327" t="s">
        <v>1324</v>
      </c>
      <c r="D1327" t="s">
        <v>1384</v>
      </c>
      <c r="E1327" t="s">
        <v>1326</v>
      </c>
      <c r="F1327" t="s">
        <v>1293</v>
      </c>
      <c r="G1327" s="532">
        <v>35</v>
      </c>
      <c r="H1327">
        <v>35015</v>
      </c>
      <c r="I1327" t="s">
        <v>552</v>
      </c>
      <c r="J1327" t="s">
        <v>1385</v>
      </c>
      <c r="K1327" t="s">
        <v>1386</v>
      </c>
      <c r="L1327">
        <v>0</v>
      </c>
      <c r="M1327">
        <v>4</v>
      </c>
      <c r="N1327">
        <v>0</v>
      </c>
      <c r="O1327">
        <v>0</v>
      </c>
      <c r="P1327">
        <v>0</v>
      </c>
      <c r="Q1327">
        <v>0</v>
      </c>
      <c r="R1327" t="s">
        <v>531</v>
      </c>
      <c r="S1327" t="s">
        <v>531</v>
      </c>
      <c r="T1327" t="s">
        <v>531</v>
      </c>
      <c r="U1327" t="s">
        <v>531</v>
      </c>
      <c r="W1327" s="429">
        <f t="shared" si="31"/>
        <v>0</v>
      </c>
      <c r="X1327" s="429">
        <f t="shared" si="31"/>
        <v>0</v>
      </c>
      <c r="Y1327" s="429">
        <f t="shared" si="31"/>
        <v>0</v>
      </c>
      <c r="Z1327" s="429">
        <f t="shared" si="31"/>
        <v>0</v>
      </c>
      <c r="AA1327" s="429" t="s">
        <v>1296</v>
      </c>
    </row>
    <row r="1328" spans="1:27" x14ac:dyDescent="0.25">
      <c r="A1328" t="s">
        <v>149</v>
      </c>
      <c r="B1328" t="s">
        <v>1246</v>
      </c>
      <c r="C1328" t="s">
        <v>1324</v>
      </c>
      <c r="D1328" t="s">
        <v>1384</v>
      </c>
      <c r="E1328" t="s">
        <v>1326</v>
      </c>
      <c r="F1328" t="s">
        <v>1293</v>
      </c>
      <c r="G1328" s="532">
        <v>35</v>
      </c>
      <c r="H1328">
        <v>35015</v>
      </c>
      <c r="I1328" t="s">
        <v>552</v>
      </c>
      <c r="J1328" t="s">
        <v>1385</v>
      </c>
      <c r="K1328" t="s">
        <v>1386</v>
      </c>
      <c r="L1328">
        <v>8.33</v>
      </c>
      <c r="M1328">
        <v>4.33</v>
      </c>
      <c r="N1328">
        <v>3.18</v>
      </c>
      <c r="O1328">
        <v>0</v>
      </c>
      <c r="P1328">
        <v>0</v>
      </c>
      <c r="Q1328">
        <v>0</v>
      </c>
      <c r="R1328" t="s">
        <v>531</v>
      </c>
      <c r="S1328" t="s">
        <v>531</v>
      </c>
      <c r="T1328" t="s">
        <v>531</v>
      </c>
      <c r="U1328" t="s">
        <v>531</v>
      </c>
      <c r="W1328" s="429">
        <f t="shared" si="31"/>
        <v>0</v>
      </c>
      <c r="X1328" s="429">
        <f t="shared" si="31"/>
        <v>0</v>
      </c>
      <c r="Y1328" s="429">
        <f t="shared" si="31"/>
        <v>0</v>
      </c>
      <c r="Z1328" s="429">
        <f t="shared" si="31"/>
        <v>0</v>
      </c>
      <c r="AA1328" s="429" t="s">
        <v>1296</v>
      </c>
    </row>
    <row r="1329" spans="1:27" x14ac:dyDescent="0.25">
      <c r="A1329" t="s">
        <v>149</v>
      </c>
      <c r="B1329" t="s">
        <v>1246</v>
      </c>
      <c r="C1329" t="s">
        <v>1324</v>
      </c>
      <c r="D1329" t="s">
        <v>1384</v>
      </c>
      <c r="E1329" t="s">
        <v>1326</v>
      </c>
      <c r="F1329" t="s">
        <v>1293</v>
      </c>
      <c r="G1329" s="532">
        <v>35</v>
      </c>
      <c r="H1329">
        <v>35015</v>
      </c>
      <c r="I1329" t="s">
        <v>552</v>
      </c>
      <c r="J1329" t="s">
        <v>1385</v>
      </c>
      <c r="K1329" t="s">
        <v>1386</v>
      </c>
      <c r="L1329">
        <v>8.33</v>
      </c>
      <c r="M1329">
        <v>4.33</v>
      </c>
      <c r="N1329">
        <v>3.18</v>
      </c>
      <c r="O1329">
        <v>0</v>
      </c>
      <c r="P1329">
        <v>0</v>
      </c>
      <c r="Q1329">
        <v>0</v>
      </c>
      <c r="R1329" t="s">
        <v>531</v>
      </c>
      <c r="S1329" t="s">
        <v>531</v>
      </c>
      <c r="T1329" t="s">
        <v>531</v>
      </c>
      <c r="U1329" t="s">
        <v>531</v>
      </c>
      <c r="W1329" s="429">
        <f t="shared" si="31"/>
        <v>0</v>
      </c>
      <c r="X1329" s="429">
        <f t="shared" si="31"/>
        <v>0</v>
      </c>
      <c r="Y1329" s="429">
        <f t="shared" si="31"/>
        <v>0</v>
      </c>
      <c r="Z1329" s="429">
        <f t="shared" si="31"/>
        <v>0</v>
      </c>
      <c r="AA1329" s="429" t="s">
        <v>1296</v>
      </c>
    </row>
    <row r="1330" spans="1:27" x14ac:dyDescent="0.25">
      <c r="A1330" t="s">
        <v>149</v>
      </c>
      <c r="B1330" t="s">
        <v>1246</v>
      </c>
      <c r="C1330" t="s">
        <v>1324</v>
      </c>
      <c r="D1330" t="s">
        <v>1384</v>
      </c>
      <c r="E1330" t="s">
        <v>1326</v>
      </c>
      <c r="F1330" t="s">
        <v>1293</v>
      </c>
      <c r="G1330" s="532">
        <v>35</v>
      </c>
      <c r="H1330">
        <v>35015</v>
      </c>
      <c r="I1330" t="s">
        <v>552</v>
      </c>
      <c r="J1330" t="s">
        <v>1385</v>
      </c>
      <c r="K1330" t="s">
        <v>1386</v>
      </c>
      <c r="L1330">
        <v>8.33</v>
      </c>
      <c r="M1330">
        <v>4.33</v>
      </c>
      <c r="N1330">
        <v>3.18</v>
      </c>
      <c r="O1330">
        <v>0</v>
      </c>
      <c r="P1330">
        <v>0</v>
      </c>
      <c r="Q1330">
        <v>0</v>
      </c>
      <c r="R1330" t="s">
        <v>531</v>
      </c>
      <c r="S1330" t="s">
        <v>531</v>
      </c>
      <c r="T1330" t="s">
        <v>531</v>
      </c>
      <c r="U1330" t="s">
        <v>531</v>
      </c>
      <c r="W1330" s="429">
        <f t="shared" si="31"/>
        <v>0</v>
      </c>
      <c r="X1330" s="429">
        <f t="shared" si="31"/>
        <v>0</v>
      </c>
      <c r="Y1330" s="429">
        <f t="shared" si="31"/>
        <v>0</v>
      </c>
      <c r="Z1330" s="429">
        <f t="shared" si="31"/>
        <v>0</v>
      </c>
      <c r="AA1330" s="429" t="s">
        <v>1296</v>
      </c>
    </row>
    <row r="1331" spans="1:27" x14ac:dyDescent="0.25">
      <c r="A1331" t="s">
        <v>149</v>
      </c>
      <c r="B1331" t="s">
        <v>1246</v>
      </c>
      <c r="C1331" t="s">
        <v>1324</v>
      </c>
      <c r="D1331" t="s">
        <v>1384</v>
      </c>
      <c r="E1331" t="s">
        <v>1326</v>
      </c>
      <c r="F1331" t="s">
        <v>1293</v>
      </c>
      <c r="G1331" s="532">
        <v>35</v>
      </c>
      <c r="H1331">
        <v>35015</v>
      </c>
      <c r="I1331" t="s">
        <v>552</v>
      </c>
      <c r="J1331" t="s">
        <v>1385</v>
      </c>
      <c r="K1331" t="s">
        <v>1386</v>
      </c>
      <c r="L1331">
        <v>0</v>
      </c>
      <c r="M1331">
        <v>5.1100000000000003</v>
      </c>
      <c r="N1331">
        <v>0</v>
      </c>
      <c r="O1331">
        <v>0</v>
      </c>
      <c r="P1331">
        <v>0</v>
      </c>
      <c r="Q1331">
        <v>0</v>
      </c>
      <c r="R1331" t="s">
        <v>531</v>
      </c>
      <c r="S1331" t="s">
        <v>531</v>
      </c>
      <c r="T1331" t="s">
        <v>531</v>
      </c>
      <c r="U1331" t="s">
        <v>531</v>
      </c>
      <c r="W1331" s="429">
        <f t="shared" si="31"/>
        <v>0</v>
      </c>
      <c r="X1331" s="429">
        <f t="shared" si="31"/>
        <v>0</v>
      </c>
      <c r="Y1331" s="429">
        <f t="shared" si="31"/>
        <v>0</v>
      </c>
      <c r="Z1331" s="429">
        <f t="shared" si="31"/>
        <v>0</v>
      </c>
      <c r="AA1331" s="429" t="s">
        <v>1296</v>
      </c>
    </row>
    <row r="1332" spans="1:27" x14ac:dyDescent="0.25">
      <c r="A1332" t="s">
        <v>149</v>
      </c>
      <c r="B1332" t="s">
        <v>1246</v>
      </c>
      <c r="C1332" t="s">
        <v>1324</v>
      </c>
      <c r="D1332" t="s">
        <v>1384</v>
      </c>
      <c r="E1332" t="s">
        <v>1326</v>
      </c>
      <c r="F1332" t="s">
        <v>1293</v>
      </c>
      <c r="G1332" s="532">
        <v>35</v>
      </c>
      <c r="H1332">
        <v>35015</v>
      </c>
      <c r="I1332" t="s">
        <v>552</v>
      </c>
      <c r="J1332" t="s">
        <v>1385</v>
      </c>
      <c r="K1332" t="s">
        <v>1386</v>
      </c>
      <c r="L1332">
        <v>0</v>
      </c>
      <c r="M1332">
        <v>2.4500000000000002</v>
      </c>
      <c r="N1332">
        <v>0</v>
      </c>
      <c r="O1332">
        <v>0</v>
      </c>
      <c r="P1332">
        <v>0</v>
      </c>
      <c r="Q1332">
        <v>0</v>
      </c>
      <c r="R1332" t="s">
        <v>531</v>
      </c>
      <c r="S1332" t="s">
        <v>531</v>
      </c>
      <c r="T1332" t="s">
        <v>531</v>
      </c>
      <c r="U1332" t="s">
        <v>531</v>
      </c>
      <c r="W1332" s="429">
        <f t="shared" si="31"/>
        <v>0</v>
      </c>
      <c r="X1332" s="429">
        <f t="shared" si="31"/>
        <v>0</v>
      </c>
      <c r="Y1332" s="429">
        <f t="shared" si="31"/>
        <v>0</v>
      </c>
      <c r="Z1332" s="429">
        <f t="shared" si="31"/>
        <v>0</v>
      </c>
      <c r="AA1332" s="429" t="s">
        <v>1296</v>
      </c>
    </row>
    <row r="1333" spans="1:27" x14ac:dyDescent="0.25">
      <c r="A1333" t="s">
        <v>149</v>
      </c>
      <c r="B1333" t="s">
        <v>1246</v>
      </c>
      <c r="C1333" t="s">
        <v>1324</v>
      </c>
      <c r="D1333" t="s">
        <v>1384</v>
      </c>
      <c r="E1333" t="s">
        <v>1326</v>
      </c>
      <c r="F1333" t="s">
        <v>1293</v>
      </c>
      <c r="G1333" s="532">
        <v>35</v>
      </c>
      <c r="H1333">
        <v>35025</v>
      </c>
      <c r="I1333" t="s">
        <v>563</v>
      </c>
      <c r="J1333" t="s">
        <v>1385</v>
      </c>
      <c r="K1333" t="s">
        <v>1386</v>
      </c>
      <c r="L1333">
        <v>19.399999999999999</v>
      </c>
      <c r="M1333">
        <v>9.3000000000000007</v>
      </c>
      <c r="N1333">
        <v>6.5</v>
      </c>
      <c r="O1333">
        <v>0</v>
      </c>
      <c r="P1333">
        <v>0</v>
      </c>
      <c r="Q1333">
        <v>0</v>
      </c>
      <c r="R1333" t="s">
        <v>531</v>
      </c>
      <c r="S1333" t="s">
        <v>531</v>
      </c>
      <c r="T1333" t="s">
        <v>531</v>
      </c>
      <c r="U1333" t="s">
        <v>531</v>
      </c>
      <c r="W1333" s="429">
        <f t="shared" si="31"/>
        <v>0</v>
      </c>
      <c r="X1333" s="429">
        <f t="shared" si="31"/>
        <v>0</v>
      </c>
      <c r="Y1333" s="429">
        <f t="shared" si="31"/>
        <v>0</v>
      </c>
      <c r="Z1333" s="429">
        <f t="shared" si="31"/>
        <v>0</v>
      </c>
      <c r="AA1333" s="429" t="s">
        <v>1296</v>
      </c>
    </row>
    <row r="1334" spans="1:27" x14ac:dyDescent="0.25">
      <c r="A1334" t="s">
        <v>149</v>
      </c>
      <c r="B1334" t="s">
        <v>1246</v>
      </c>
      <c r="C1334" t="s">
        <v>1324</v>
      </c>
      <c r="D1334" t="s">
        <v>1384</v>
      </c>
      <c r="E1334" t="s">
        <v>1326</v>
      </c>
      <c r="F1334" t="s">
        <v>1293</v>
      </c>
      <c r="G1334" s="532">
        <v>35</v>
      </c>
      <c r="H1334">
        <v>35025</v>
      </c>
      <c r="I1334" t="s">
        <v>563</v>
      </c>
      <c r="J1334" t="s">
        <v>1385</v>
      </c>
      <c r="K1334" t="s">
        <v>1386</v>
      </c>
      <c r="L1334">
        <v>0</v>
      </c>
      <c r="M1334">
        <v>16.399999999999999</v>
      </c>
      <c r="N1334">
        <v>0</v>
      </c>
      <c r="O1334">
        <v>0</v>
      </c>
      <c r="P1334">
        <v>0</v>
      </c>
      <c r="Q1334">
        <v>0</v>
      </c>
      <c r="R1334" t="s">
        <v>531</v>
      </c>
      <c r="S1334" t="s">
        <v>531</v>
      </c>
      <c r="T1334" t="s">
        <v>531</v>
      </c>
      <c r="U1334" t="s">
        <v>531</v>
      </c>
      <c r="W1334" s="429">
        <f t="shared" si="31"/>
        <v>0</v>
      </c>
      <c r="X1334" s="429">
        <f t="shared" si="31"/>
        <v>0</v>
      </c>
      <c r="Y1334" s="429">
        <f t="shared" si="31"/>
        <v>0</v>
      </c>
      <c r="Z1334" s="429">
        <f t="shared" si="31"/>
        <v>0</v>
      </c>
      <c r="AA1334" s="429" t="s">
        <v>1296</v>
      </c>
    </row>
    <row r="1335" spans="1:27" x14ac:dyDescent="0.25">
      <c r="A1335" t="s">
        <v>149</v>
      </c>
      <c r="B1335" t="s">
        <v>1246</v>
      </c>
      <c r="C1335" t="s">
        <v>1324</v>
      </c>
      <c r="D1335" t="s">
        <v>1384</v>
      </c>
      <c r="E1335" t="s">
        <v>1326</v>
      </c>
      <c r="F1335" t="s">
        <v>1293</v>
      </c>
      <c r="G1335" s="532">
        <v>35</v>
      </c>
      <c r="H1335">
        <v>35025</v>
      </c>
      <c r="I1335" t="s">
        <v>563</v>
      </c>
      <c r="J1335" t="s">
        <v>1385</v>
      </c>
      <c r="K1335" t="s">
        <v>1386</v>
      </c>
      <c r="L1335">
        <v>0</v>
      </c>
      <c r="M1335">
        <v>0</v>
      </c>
      <c r="N1335">
        <v>0</v>
      </c>
      <c r="O1335">
        <v>0</v>
      </c>
      <c r="P1335">
        <v>0</v>
      </c>
      <c r="Q1335">
        <v>0</v>
      </c>
      <c r="R1335" t="s">
        <v>531</v>
      </c>
      <c r="S1335" t="s">
        <v>531</v>
      </c>
      <c r="T1335" t="s">
        <v>531</v>
      </c>
      <c r="U1335" t="s">
        <v>531</v>
      </c>
      <c r="W1335" s="429">
        <f t="shared" si="31"/>
        <v>0</v>
      </c>
      <c r="X1335" s="429">
        <f t="shared" si="31"/>
        <v>0</v>
      </c>
      <c r="Y1335" s="429">
        <f t="shared" si="31"/>
        <v>0</v>
      </c>
      <c r="Z1335" s="429">
        <f t="shared" si="31"/>
        <v>0</v>
      </c>
      <c r="AA1335" s="429" t="s">
        <v>1296</v>
      </c>
    </row>
    <row r="1336" spans="1:27" x14ac:dyDescent="0.25">
      <c r="A1336" t="s">
        <v>149</v>
      </c>
      <c r="B1336" t="s">
        <v>1246</v>
      </c>
      <c r="C1336" t="s">
        <v>1324</v>
      </c>
      <c r="D1336" t="s">
        <v>1384</v>
      </c>
      <c r="E1336" t="s">
        <v>1326</v>
      </c>
      <c r="F1336" t="s">
        <v>1293</v>
      </c>
      <c r="G1336" s="532">
        <v>35</v>
      </c>
      <c r="H1336">
        <v>35025</v>
      </c>
      <c r="I1336" t="s">
        <v>563</v>
      </c>
      <c r="J1336" t="s">
        <v>1385</v>
      </c>
      <c r="K1336" t="s">
        <v>1386</v>
      </c>
      <c r="L1336">
        <v>8.6</v>
      </c>
      <c r="M1336">
        <v>3.26</v>
      </c>
      <c r="N1336">
        <v>8.6</v>
      </c>
      <c r="O1336">
        <v>0</v>
      </c>
      <c r="P1336">
        <v>0</v>
      </c>
      <c r="Q1336">
        <v>0</v>
      </c>
      <c r="R1336" t="s">
        <v>531</v>
      </c>
      <c r="S1336" t="s">
        <v>531</v>
      </c>
      <c r="T1336" t="s">
        <v>531</v>
      </c>
      <c r="U1336" t="s">
        <v>531</v>
      </c>
      <c r="W1336" s="429">
        <f t="shared" si="31"/>
        <v>0</v>
      </c>
      <c r="X1336" s="429">
        <f t="shared" si="31"/>
        <v>0</v>
      </c>
      <c r="Y1336" s="429">
        <f t="shared" si="31"/>
        <v>0</v>
      </c>
      <c r="Z1336" s="429">
        <f t="shared" si="31"/>
        <v>0</v>
      </c>
      <c r="AA1336" s="429" t="s">
        <v>1296</v>
      </c>
    </row>
    <row r="1337" spans="1:27" x14ac:dyDescent="0.25">
      <c r="A1337" t="s">
        <v>149</v>
      </c>
      <c r="B1337" t="s">
        <v>1246</v>
      </c>
      <c r="C1337" t="s">
        <v>1324</v>
      </c>
      <c r="D1337" t="s">
        <v>1384</v>
      </c>
      <c r="E1337" t="s">
        <v>1326</v>
      </c>
      <c r="F1337" t="s">
        <v>1293</v>
      </c>
      <c r="G1337" s="532">
        <v>35</v>
      </c>
      <c r="H1337">
        <v>35025</v>
      </c>
      <c r="I1337" t="s">
        <v>563</v>
      </c>
      <c r="J1337" t="s">
        <v>1385</v>
      </c>
      <c r="K1337" t="s">
        <v>1386</v>
      </c>
      <c r="L1337">
        <v>8.6</v>
      </c>
      <c r="M1337">
        <v>3.26</v>
      </c>
      <c r="N1337">
        <v>8.6</v>
      </c>
      <c r="O1337">
        <v>0</v>
      </c>
      <c r="P1337">
        <v>0</v>
      </c>
      <c r="Q1337">
        <v>0</v>
      </c>
      <c r="R1337" t="s">
        <v>531</v>
      </c>
      <c r="S1337" t="s">
        <v>531</v>
      </c>
      <c r="T1337" t="s">
        <v>531</v>
      </c>
      <c r="U1337" t="s">
        <v>531</v>
      </c>
      <c r="W1337" s="429">
        <f t="shared" si="31"/>
        <v>0</v>
      </c>
      <c r="X1337" s="429">
        <f t="shared" si="31"/>
        <v>0</v>
      </c>
      <c r="Y1337" s="429">
        <f t="shared" si="31"/>
        <v>0</v>
      </c>
      <c r="Z1337" s="429">
        <f t="shared" si="31"/>
        <v>0</v>
      </c>
      <c r="AA1337" s="429" t="s">
        <v>1296</v>
      </c>
    </row>
    <row r="1338" spans="1:27" x14ac:dyDescent="0.25">
      <c r="A1338" t="s">
        <v>149</v>
      </c>
      <c r="B1338" t="s">
        <v>1246</v>
      </c>
      <c r="C1338" t="s">
        <v>1324</v>
      </c>
      <c r="D1338" t="s">
        <v>1384</v>
      </c>
      <c r="E1338" t="s">
        <v>1326</v>
      </c>
      <c r="F1338" t="s">
        <v>1293</v>
      </c>
      <c r="G1338" s="532">
        <v>35</v>
      </c>
      <c r="H1338">
        <v>35025</v>
      </c>
      <c r="I1338" t="s">
        <v>563</v>
      </c>
      <c r="J1338" t="s">
        <v>1385</v>
      </c>
      <c r="K1338" t="s">
        <v>1386</v>
      </c>
      <c r="L1338">
        <v>0</v>
      </c>
      <c r="M1338">
        <v>15.73</v>
      </c>
      <c r="N1338">
        <v>0</v>
      </c>
      <c r="O1338">
        <v>0</v>
      </c>
      <c r="P1338">
        <v>0</v>
      </c>
      <c r="Q1338">
        <v>0</v>
      </c>
      <c r="R1338" t="s">
        <v>531</v>
      </c>
      <c r="S1338" t="s">
        <v>531</v>
      </c>
      <c r="T1338" t="s">
        <v>531</v>
      </c>
      <c r="U1338" t="s">
        <v>531</v>
      </c>
      <c r="W1338" s="429">
        <f t="shared" si="31"/>
        <v>0</v>
      </c>
      <c r="X1338" s="429">
        <f t="shared" si="31"/>
        <v>0</v>
      </c>
      <c r="Y1338" s="429">
        <f t="shared" si="31"/>
        <v>0</v>
      </c>
      <c r="Z1338" s="429">
        <f t="shared" si="31"/>
        <v>0</v>
      </c>
      <c r="AA1338" s="429" t="s">
        <v>1296</v>
      </c>
    </row>
    <row r="1339" spans="1:27" x14ac:dyDescent="0.25">
      <c r="A1339" t="s">
        <v>149</v>
      </c>
      <c r="B1339" t="s">
        <v>1246</v>
      </c>
      <c r="C1339" t="s">
        <v>1324</v>
      </c>
      <c r="D1339" t="s">
        <v>1384</v>
      </c>
      <c r="E1339" t="s">
        <v>1326</v>
      </c>
      <c r="F1339" t="s">
        <v>1293</v>
      </c>
      <c r="G1339" s="532">
        <v>35</v>
      </c>
      <c r="H1339">
        <v>35025</v>
      </c>
      <c r="I1339" t="s">
        <v>563</v>
      </c>
      <c r="J1339" t="s">
        <v>1385</v>
      </c>
      <c r="K1339" t="s">
        <v>1386</v>
      </c>
      <c r="L1339">
        <v>0</v>
      </c>
      <c r="M1339">
        <v>10</v>
      </c>
      <c r="N1339">
        <v>0</v>
      </c>
      <c r="O1339">
        <v>0</v>
      </c>
      <c r="P1339">
        <v>0</v>
      </c>
      <c r="Q1339">
        <v>0</v>
      </c>
      <c r="R1339" t="s">
        <v>531</v>
      </c>
      <c r="S1339" t="s">
        <v>531</v>
      </c>
      <c r="T1339" t="s">
        <v>531</v>
      </c>
      <c r="U1339" t="s">
        <v>531</v>
      </c>
      <c r="W1339" s="429">
        <f t="shared" si="31"/>
        <v>0</v>
      </c>
      <c r="X1339" s="429">
        <f t="shared" si="31"/>
        <v>0</v>
      </c>
      <c r="Y1339" s="429">
        <f t="shared" si="31"/>
        <v>0</v>
      </c>
      <c r="Z1339" s="429">
        <f t="shared" si="31"/>
        <v>0</v>
      </c>
      <c r="AA1339" s="429" t="s">
        <v>1296</v>
      </c>
    </row>
    <row r="1340" spans="1:27" x14ac:dyDescent="0.25">
      <c r="A1340" t="s">
        <v>149</v>
      </c>
      <c r="B1340" t="s">
        <v>1246</v>
      </c>
      <c r="C1340" t="s">
        <v>1324</v>
      </c>
      <c r="D1340" t="s">
        <v>1384</v>
      </c>
      <c r="E1340" t="s">
        <v>1326</v>
      </c>
      <c r="F1340" t="s">
        <v>1293</v>
      </c>
      <c r="G1340" s="532">
        <v>35</v>
      </c>
      <c r="H1340">
        <v>35025</v>
      </c>
      <c r="I1340" t="s">
        <v>563</v>
      </c>
      <c r="J1340" t="s">
        <v>1385</v>
      </c>
      <c r="K1340" t="s">
        <v>1386</v>
      </c>
      <c r="L1340">
        <v>16.03</v>
      </c>
      <c r="M1340">
        <v>6.41</v>
      </c>
      <c r="N1340">
        <v>24.04</v>
      </c>
      <c r="O1340">
        <v>0</v>
      </c>
      <c r="P1340">
        <v>0</v>
      </c>
      <c r="Q1340">
        <v>0</v>
      </c>
      <c r="R1340" t="s">
        <v>531</v>
      </c>
      <c r="S1340" t="s">
        <v>531</v>
      </c>
      <c r="T1340" t="s">
        <v>531</v>
      </c>
      <c r="U1340" t="s">
        <v>531</v>
      </c>
      <c r="W1340" s="429">
        <f t="shared" si="31"/>
        <v>0</v>
      </c>
      <c r="X1340" s="429">
        <f t="shared" si="31"/>
        <v>0</v>
      </c>
      <c r="Y1340" s="429">
        <f t="shared" si="31"/>
        <v>0</v>
      </c>
      <c r="Z1340" s="429">
        <f t="shared" si="31"/>
        <v>0</v>
      </c>
      <c r="AA1340" s="429" t="s">
        <v>1296</v>
      </c>
    </row>
    <row r="1341" spans="1:27" x14ac:dyDescent="0.25">
      <c r="A1341" t="s">
        <v>149</v>
      </c>
      <c r="B1341" t="s">
        <v>1246</v>
      </c>
      <c r="C1341" t="s">
        <v>1324</v>
      </c>
      <c r="D1341" t="s">
        <v>1384</v>
      </c>
      <c r="E1341" t="s">
        <v>1326</v>
      </c>
      <c r="F1341" t="s">
        <v>1293</v>
      </c>
      <c r="G1341" s="532">
        <v>35</v>
      </c>
      <c r="H1341">
        <v>35025</v>
      </c>
      <c r="I1341" t="s">
        <v>563</v>
      </c>
      <c r="J1341" t="s">
        <v>1385</v>
      </c>
      <c r="K1341" t="s">
        <v>1386</v>
      </c>
      <c r="L1341">
        <v>0.21</v>
      </c>
      <c r="M1341">
        <v>0</v>
      </c>
      <c r="N1341">
        <v>0.18</v>
      </c>
      <c r="O1341">
        <v>0</v>
      </c>
      <c r="P1341">
        <v>0</v>
      </c>
      <c r="Q1341">
        <v>0</v>
      </c>
      <c r="R1341" t="s">
        <v>531</v>
      </c>
      <c r="S1341" t="s">
        <v>531</v>
      </c>
      <c r="T1341" t="s">
        <v>531</v>
      </c>
      <c r="U1341" t="s">
        <v>531</v>
      </c>
      <c r="W1341" s="429">
        <f t="shared" si="31"/>
        <v>0</v>
      </c>
      <c r="X1341" s="429">
        <f t="shared" si="31"/>
        <v>0</v>
      </c>
      <c r="Y1341" s="429">
        <f t="shared" si="31"/>
        <v>0</v>
      </c>
      <c r="Z1341" s="429">
        <f t="shared" si="31"/>
        <v>0</v>
      </c>
      <c r="AA1341" s="429" t="s">
        <v>1296</v>
      </c>
    </row>
    <row r="1342" spans="1:27" x14ac:dyDescent="0.25">
      <c r="A1342" t="s">
        <v>149</v>
      </c>
      <c r="B1342" t="s">
        <v>1246</v>
      </c>
      <c r="C1342" t="s">
        <v>1324</v>
      </c>
      <c r="D1342" t="s">
        <v>1384</v>
      </c>
      <c r="E1342" t="s">
        <v>1326</v>
      </c>
      <c r="F1342" t="s">
        <v>1293</v>
      </c>
      <c r="G1342" s="532">
        <v>35</v>
      </c>
      <c r="H1342">
        <v>35025</v>
      </c>
      <c r="I1342" t="s">
        <v>563</v>
      </c>
      <c r="J1342" t="s">
        <v>1385</v>
      </c>
      <c r="K1342" t="s">
        <v>1386</v>
      </c>
      <c r="L1342">
        <v>0</v>
      </c>
      <c r="M1342">
        <v>5.79</v>
      </c>
      <c r="N1342">
        <v>0</v>
      </c>
      <c r="O1342">
        <v>0</v>
      </c>
      <c r="P1342">
        <v>0</v>
      </c>
      <c r="Q1342">
        <v>0</v>
      </c>
      <c r="R1342" t="s">
        <v>531</v>
      </c>
      <c r="S1342" t="s">
        <v>531</v>
      </c>
      <c r="T1342" t="s">
        <v>531</v>
      </c>
      <c r="U1342" t="s">
        <v>531</v>
      </c>
      <c r="W1342" s="429">
        <f t="shared" si="31"/>
        <v>0</v>
      </c>
      <c r="X1342" s="429">
        <f t="shared" si="31"/>
        <v>0</v>
      </c>
      <c r="Y1342" s="429">
        <f t="shared" si="31"/>
        <v>0</v>
      </c>
      <c r="Z1342" s="429">
        <f t="shared" si="31"/>
        <v>0</v>
      </c>
      <c r="AA1342" s="429" t="s">
        <v>1296</v>
      </c>
    </row>
    <row r="1343" spans="1:27" x14ac:dyDescent="0.25">
      <c r="A1343" t="s">
        <v>149</v>
      </c>
      <c r="B1343" t="s">
        <v>1246</v>
      </c>
      <c r="C1343" t="s">
        <v>1324</v>
      </c>
      <c r="D1343" t="s">
        <v>1384</v>
      </c>
      <c r="E1343" t="s">
        <v>1326</v>
      </c>
      <c r="F1343" t="s">
        <v>1293</v>
      </c>
      <c r="G1343" s="532">
        <v>35</v>
      </c>
      <c r="H1343">
        <v>35025</v>
      </c>
      <c r="I1343" t="s">
        <v>563</v>
      </c>
      <c r="J1343" t="s">
        <v>1385</v>
      </c>
      <c r="K1343" t="s">
        <v>1386</v>
      </c>
      <c r="L1343">
        <v>0</v>
      </c>
      <c r="M1343">
        <v>0.45</v>
      </c>
      <c r="N1343">
        <v>0</v>
      </c>
      <c r="O1343">
        <v>0</v>
      </c>
      <c r="P1343">
        <v>0</v>
      </c>
      <c r="Q1343">
        <v>0</v>
      </c>
      <c r="R1343" t="s">
        <v>531</v>
      </c>
      <c r="S1343" t="s">
        <v>531</v>
      </c>
      <c r="T1343" t="s">
        <v>531</v>
      </c>
      <c r="U1343" t="s">
        <v>531</v>
      </c>
      <c r="W1343" s="429">
        <f t="shared" si="31"/>
        <v>0</v>
      </c>
      <c r="X1343" s="429">
        <f t="shared" si="31"/>
        <v>0</v>
      </c>
      <c r="Y1343" s="429">
        <f t="shared" si="31"/>
        <v>0</v>
      </c>
      <c r="Z1343" s="429">
        <f t="shared" si="31"/>
        <v>0</v>
      </c>
      <c r="AA1343" s="429" t="s">
        <v>1296</v>
      </c>
    </row>
    <row r="1344" spans="1:27" x14ac:dyDescent="0.25">
      <c r="A1344" t="s">
        <v>149</v>
      </c>
      <c r="B1344" t="s">
        <v>1246</v>
      </c>
      <c r="C1344" t="s">
        <v>1324</v>
      </c>
      <c r="D1344" t="s">
        <v>1384</v>
      </c>
      <c r="E1344" t="s">
        <v>1326</v>
      </c>
      <c r="F1344" t="s">
        <v>1293</v>
      </c>
      <c r="G1344" s="532">
        <v>35</v>
      </c>
      <c r="H1344">
        <v>35025</v>
      </c>
      <c r="I1344" t="s">
        <v>563</v>
      </c>
      <c r="J1344" t="s">
        <v>1385</v>
      </c>
      <c r="K1344" t="s">
        <v>1386</v>
      </c>
      <c r="L1344">
        <v>0</v>
      </c>
      <c r="M1344">
        <v>3.93</v>
      </c>
      <c r="N1344">
        <v>0</v>
      </c>
      <c r="O1344">
        <v>0</v>
      </c>
      <c r="P1344">
        <v>0</v>
      </c>
      <c r="Q1344">
        <v>0</v>
      </c>
      <c r="R1344" t="s">
        <v>531</v>
      </c>
      <c r="S1344" t="s">
        <v>531</v>
      </c>
      <c r="T1344" t="s">
        <v>531</v>
      </c>
      <c r="U1344" t="s">
        <v>531</v>
      </c>
      <c r="W1344" s="429">
        <f t="shared" si="31"/>
        <v>0</v>
      </c>
      <c r="X1344" s="429">
        <f t="shared" si="31"/>
        <v>0</v>
      </c>
      <c r="Y1344" s="429">
        <f t="shared" si="31"/>
        <v>0</v>
      </c>
      <c r="Z1344" s="429">
        <f t="shared" si="31"/>
        <v>0</v>
      </c>
      <c r="AA1344" s="429" t="s">
        <v>1296</v>
      </c>
    </row>
    <row r="1345" spans="1:27" x14ac:dyDescent="0.25">
      <c r="A1345" t="s">
        <v>149</v>
      </c>
      <c r="B1345" t="s">
        <v>1246</v>
      </c>
      <c r="C1345" t="s">
        <v>1324</v>
      </c>
      <c r="D1345" t="s">
        <v>1384</v>
      </c>
      <c r="E1345" t="s">
        <v>1326</v>
      </c>
      <c r="F1345" t="s">
        <v>1293</v>
      </c>
      <c r="G1345" s="532">
        <v>35</v>
      </c>
      <c r="H1345">
        <v>35025</v>
      </c>
      <c r="I1345" t="s">
        <v>563</v>
      </c>
      <c r="J1345" t="s">
        <v>1385</v>
      </c>
      <c r="K1345" t="s">
        <v>1386</v>
      </c>
      <c r="L1345">
        <v>0</v>
      </c>
      <c r="M1345">
        <v>10</v>
      </c>
      <c r="N1345">
        <v>0</v>
      </c>
      <c r="O1345">
        <v>0</v>
      </c>
      <c r="P1345">
        <v>0</v>
      </c>
      <c r="Q1345">
        <v>0</v>
      </c>
      <c r="R1345" t="s">
        <v>531</v>
      </c>
      <c r="S1345" t="s">
        <v>531</v>
      </c>
      <c r="T1345" t="s">
        <v>531</v>
      </c>
      <c r="U1345" t="s">
        <v>531</v>
      </c>
      <c r="W1345" s="429">
        <f t="shared" si="31"/>
        <v>0</v>
      </c>
      <c r="X1345" s="429">
        <f t="shared" si="31"/>
        <v>0</v>
      </c>
      <c r="Y1345" s="429">
        <f t="shared" si="31"/>
        <v>0</v>
      </c>
      <c r="Z1345" s="429">
        <f t="shared" si="31"/>
        <v>0</v>
      </c>
      <c r="AA1345" s="429" t="s">
        <v>1296</v>
      </c>
    </row>
    <row r="1346" spans="1:27" x14ac:dyDescent="0.25">
      <c r="A1346" t="s">
        <v>149</v>
      </c>
      <c r="B1346" t="s">
        <v>1246</v>
      </c>
      <c r="C1346" t="s">
        <v>1324</v>
      </c>
      <c r="D1346" t="s">
        <v>1384</v>
      </c>
      <c r="E1346" t="s">
        <v>1326</v>
      </c>
      <c r="F1346" t="s">
        <v>1293</v>
      </c>
      <c r="G1346" s="532">
        <v>35</v>
      </c>
      <c r="H1346">
        <v>35015</v>
      </c>
      <c r="I1346" t="s">
        <v>552</v>
      </c>
      <c r="J1346" t="s">
        <v>1385</v>
      </c>
      <c r="K1346" t="s">
        <v>1386</v>
      </c>
      <c r="L1346">
        <v>0</v>
      </c>
      <c r="M1346">
        <v>3.39</v>
      </c>
      <c r="N1346">
        <v>0</v>
      </c>
      <c r="O1346">
        <v>0</v>
      </c>
      <c r="P1346">
        <v>0</v>
      </c>
      <c r="Q1346">
        <v>0</v>
      </c>
      <c r="R1346" t="s">
        <v>531</v>
      </c>
      <c r="S1346" t="s">
        <v>531</v>
      </c>
      <c r="T1346" t="s">
        <v>531</v>
      </c>
      <c r="U1346" t="s">
        <v>531</v>
      </c>
      <c r="W1346" s="429">
        <f t="shared" si="31"/>
        <v>0</v>
      </c>
      <c r="X1346" s="429">
        <f t="shared" si="31"/>
        <v>0</v>
      </c>
      <c r="Y1346" s="429">
        <f t="shared" si="31"/>
        <v>0</v>
      </c>
      <c r="Z1346" s="429">
        <f t="shared" si="31"/>
        <v>0</v>
      </c>
      <c r="AA1346" s="429" t="s">
        <v>1296</v>
      </c>
    </row>
    <row r="1347" spans="1:27" x14ac:dyDescent="0.25">
      <c r="A1347" t="s">
        <v>149</v>
      </c>
      <c r="B1347" t="s">
        <v>1246</v>
      </c>
      <c r="C1347" t="s">
        <v>1324</v>
      </c>
      <c r="D1347" t="s">
        <v>1384</v>
      </c>
      <c r="E1347" t="s">
        <v>1326</v>
      </c>
      <c r="F1347" t="s">
        <v>1293</v>
      </c>
      <c r="G1347" s="532">
        <v>35</v>
      </c>
      <c r="H1347">
        <v>35015</v>
      </c>
      <c r="I1347" t="s">
        <v>552</v>
      </c>
      <c r="J1347" t="s">
        <v>1385</v>
      </c>
      <c r="K1347" t="s">
        <v>1386</v>
      </c>
      <c r="L1347">
        <v>0</v>
      </c>
      <c r="M1347">
        <v>2.4700000000000002</v>
      </c>
      <c r="N1347">
        <v>0</v>
      </c>
      <c r="O1347">
        <v>0</v>
      </c>
      <c r="P1347">
        <v>0</v>
      </c>
      <c r="Q1347">
        <v>0</v>
      </c>
      <c r="R1347" t="s">
        <v>531</v>
      </c>
      <c r="S1347" t="s">
        <v>531</v>
      </c>
      <c r="T1347" t="s">
        <v>531</v>
      </c>
      <c r="U1347" t="s">
        <v>531</v>
      </c>
      <c r="W1347" s="429">
        <f t="shared" si="31"/>
        <v>0</v>
      </c>
      <c r="X1347" s="429">
        <f t="shared" si="31"/>
        <v>0</v>
      </c>
      <c r="Y1347" s="429">
        <f t="shared" si="31"/>
        <v>0</v>
      </c>
      <c r="Z1347" s="429">
        <f t="shared" si="31"/>
        <v>0</v>
      </c>
      <c r="AA1347" s="429" t="s">
        <v>1296</v>
      </c>
    </row>
    <row r="1348" spans="1:27" x14ac:dyDescent="0.25">
      <c r="A1348" t="s">
        <v>149</v>
      </c>
      <c r="B1348" t="s">
        <v>1246</v>
      </c>
      <c r="C1348" t="s">
        <v>1324</v>
      </c>
      <c r="D1348" t="s">
        <v>1384</v>
      </c>
      <c r="E1348" t="s">
        <v>1326</v>
      </c>
      <c r="F1348" t="s">
        <v>1293</v>
      </c>
      <c r="G1348" s="532">
        <v>35</v>
      </c>
      <c r="H1348">
        <v>35015</v>
      </c>
      <c r="I1348" t="s">
        <v>552</v>
      </c>
      <c r="J1348" t="s">
        <v>1385</v>
      </c>
      <c r="K1348" t="s">
        <v>1386</v>
      </c>
      <c r="L1348">
        <v>25.19</v>
      </c>
      <c r="M1348">
        <v>0.7</v>
      </c>
      <c r="N1348">
        <v>1.36</v>
      </c>
      <c r="O1348">
        <v>4.68</v>
      </c>
      <c r="P1348">
        <v>0</v>
      </c>
      <c r="Q1348">
        <v>0</v>
      </c>
      <c r="R1348" t="s">
        <v>531</v>
      </c>
      <c r="S1348" t="s">
        <v>531</v>
      </c>
      <c r="T1348" t="s">
        <v>531</v>
      </c>
      <c r="U1348" t="s">
        <v>531</v>
      </c>
      <c r="W1348" s="429">
        <f t="shared" si="31"/>
        <v>0</v>
      </c>
      <c r="X1348" s="429">
        <f t="shared" si="31"/>
        <v>0</v>
      </c>
      <c r="Y1348" s="429">
        <f t="shared" si="31"/>
        <v>0</v>
      </c>
      <c r="Z1348" s="429">
        <f t="shared" si="31"/>
        <v>0</v>
      </c>
      <c r="AA1348" s="429" t="s">
        <v>1296</v>
      </c>
    </row>
    <row r="1349" spans="1:27" x14ac:dyDescent="0.25">
      <c r="A1349" t="s">
        <v>149</v>
      </c>
      <c r="B1349" t="s">
        <v>1246</v>
      </c>
      <c r="C1349" t="s">
        <v>1324</v>
      </c>
      <c r="D1349" t="s">
        <v>1384</v>
      </c>
      <c r="E1349" t="s">
        <v>1326</v>
      </c>
      <c r="F1349" t="s">
        <v>1293</v>
      </c>
      <c r="G1349" s="532">
        <v>35</v>
      </c>
      <c r="H1349">
        <v>35015</v>
      </c>
      <c r="I1349" t="s">
        <v>552</v>
      </c>
      <c r="J1349" t="s">
        <v>1385</v>
      </c>
      <c r="K1349" t="s">
        <v>1386</v>
      </c>
      <c r="L1349">
        <v>0</v>
      </c>
      <c r="M1349">
        <v>3.3</v>
      </c>
      <c r="N1349">
        <v>0</v>
      </c>
      <c r="O1349">
        <v>0</v>
      </c>
      <c r="P1349">
        <v>0</v>
      </c>
      <c r="Q1349">
        <v>0</v>
      </c>
      <c r="R1349" t="s">
        <v>531</v>
      </c>
      <c r="S1349" t="s">
        <v>531</v>
      </c>
      <c r="T1349" t="s">
        <v>531</v>
      </c>
      <c r="U1349" t="s">
        <v>531</v>
      </c>
      <c r="W1349" s="429">
        <f t="shared" si="31"/>
        <v>0</v>
      </c>
      <c r="X1349" s="429">
        <f t="shared" si="31"/>
        <v>0</v>
      </c>
      <c r="Y1349" s="429">
        <f t="shared" si="31"/>
        <v>0</v>
      </c>
      <c r="Z1349" s="429">
        <f t="shared" si="31"/>
        <v>0</v>
      </c>
      <c r="AA1349" s="429" t="s">
        <v>1296</v>
      </c>
    </row>
    <row r="1350" spans="1:27" x14ac:dyDescent="0.25">
      <c r="A1350" t="s">
        <v>149</v>
      </c>
      <c r="B1350" t="s">
        <v>1246</v>
      </c>
      <c r="C1350" t="s">
        <v>1324</v>
      </c>
      <c r="D1350" t="s">
        <v>1384</v>
      </c>
      <c r="E1350" t="s">
        <v>1326</v>
      </c>
      <c r="F1350" t="s">
        <v>1293</v>
      </c>
      <c r="G1350" s="532">
        <v>35</v>
      </c>
      <c r="H1350">
        <v>35025</v>
      </c>
      <c r="I1350" t="s">
        <v>563</v>
      </c>
      <c r="J1350" t="s">
        <v>1385</v>
      </c>
      <c r="K1350" t="s">
        <v>1386</v>
      </c>
      <c r="L1350">
        <v>1</v>
      </c>
      <c r="M1350">
        <v>2.1</v>
      </c>
      <c r="N1350">
        <v>5.6</v>
      </c>
      <c r="O1350">
        <v>0</v>
      </c>
      <c r="P1350">
        <v>0</v>
      </c>
      <c r="Q1350">
        <v>0</v>
      </c>
      <c r="R1350" t="s">
        <v>531</v>
      </c>
      <c r="S1350" t="s">
        <v>531</v>
      </c>
      <c r="T1350" t="s">
        <v>531</v>
      </c>
      <c r="U1350" t="s">
        <v>531</v>
      </c>
      <c r="W1350" s="429">
        <f t="shared" si="31"/>
        <v>0</v>
      </c>
      <c r="X1350" s="429">
        <f t="shared" si="31"/>
        <v>0</v>
      </c>
      <c r="Y1350" s="429">
        <f t="shared" si="31"/>
        <v>0</v>
      </c>
      <c r="Z1350" s="429">
        <f t="shared" si="31"/>
        <v>0</v>
      </c>
      <c r="AA1350" s="429" t="s">
        <v>1296</v>
      </c>
    </row>
    <row r="1351" spans="1:27" x14ac:dyDescent="0.25">
      <c r="A1351" t="s">
        <v>149</v>
      </c>
      <c r="B1351" t="s">
        <v>1246</v>
      </c>
      <c r="C1351" t="s">
        <v>1324</v>
      </c>
      <c r="D1351" t="s">
        <v>1384</v>
      </c>
      <c r="E1351" t="s">
        <v>1326</v>
      </c>
      <c r="F1351" t="s">
        <v>1293</v>
      </c>
      <c r="G1351" s="532">
        <v>35</v>
      </c>
      <c r="H1351">
        <v>35025</v>
      </c>
      <c r="I1351" t="s">
        <v>563</v>
      </c>
      <c r="J1351" t="s">
        <v>1385</v>
      </c>
      <c r="K1351" t="s">
        <v>1386</v>
      </c>
      <c r="L1351">
        <v>0</v>
      </c>
      <c r="M1351">
        <v>0.2</v>
      </c>
      <c r="N1351">
        <v>0</v>
      </c>
      <c r="O1351">
        <v>0</v>
      </c>
      <c r="P1351">
        <v>0</v>
      </c>
      <c r="Q1351">
        <v>0</v>
      </c>
      <c r="R1351" t="s">
        <v>531</v>
      </c>
      <c r="S1351" t="s">
        <v>531</v>
      </c>
      <c r="T1351" t="s">
        <v>531</v>
      </c>
      <c r="U1351" t="s">
        <v>531</v>
      </c>
      <c r="W1351" s="429">
        <f t="shared" si="31"/>
        <v>0</v>
      </c>
      <c r="X1351" s="429">
        <f t="shared" si="31"/>
        <v>0</v>
      </c>
      <c r="Y1351" s="429">
        <f t="shared" si="31"/>
        <v>0</v>
      </c>
      <c r="Z1351" s="429">
        <f t="shared" si="31"/>
        <v>0</v>
      </c>
      <c r="AA1351" s="429" t="s">
        <v>1296</v>
      </c>
    </row>
    <row r="1352" spans="1:27" x14ac:dyDescent="0.25">
      <c r="A1352" t="s">
        <v>149</v>
      </c>
      <c r="B1352" t="s">
        <v>1246</v>
      </c>
      <c r="C1352" t="s">
        <v>1324</v>
      </c>
      <c r="D1352" t="s">
        <v>1384</v>
      </c>
      <c r="E1352" t="s">
        <v>1326</v>
      </c>
      <c r="F1352" t="s">
        <v>1293</v>
      </c>
      <c r="G1352" s="532">
        <v>35</v>
      </c>
      <c r="H1352">
        <v>35025</v>
      </c>
      <c r="I1352" t="s">
        <v>563</v>
      </c>
      <c r="J1352" t="s">
        <v>1385</v>
      </c>
      <c r="K1352" t="s">
        <v>1386</v>
      </c>
      <c r="L1352">
        <v>0</v>
      </c>
      <c r="M1352">
        <v>0.2</v>
      </c>
      <c r="N1352">
        <v>0</v>
      </c>
      <c r="O1352">
        <v>0</v>
      </c>
      <c r="P1352">
        <v>0</v>
      </c>
      <c r="Q1352">
        <v>0</v>
      </c>
      <c r="R1352" t="s">
        <v>531</v>
      </c>
      <c r="S1352" t="s">
        <v>531</v>
      </c>
      <c r="T1352" t="s">
        <v>531</v>
      </c>
      <c r="U1352" t="s">
        <v>531</v>
      </c>
      <c r="W1352" s="429">
        <f t="shared" si="31"/>
        <v>0</v>
      </c>
      <c r="X1352" s="429">
        <f t="shared" si="31"/>
        <v>0</v>
      </c>
      <c r="Y1352" s="429">
        <f t="shared" si="31"/>
        <v>0</v>
      </c>
      <c r="Z1352" s="429">
        <f t="shared" si="31"/>
        <v>0</v>
      </c>
      <c r="AA1352" s="429" t="s">
        <v>1296</v>
      </c>
    </row>
    <row r="1353" spans="1:27" x14ac:dyDescent="0.25">
      <c r="A1353" t="s">
        <v>149</v>
      </c>
      <c r="B1353" t="s">
        <v>1246</v>
      </c>
      <c r="C1353" t="s">
        <v>1324</v>
      </c>
      <c r="D1353" t="s">
        <v>1384</v>
      </c>
      <c r="E1353" t="s">
        <v>1326</v>
      </c>
      <c r="F1353" t="s">
        <v>1293</v>
      </c>
      <c r="G1353" s="532">
        <v>35</v>
      </c>
      <c r="H1353">
        <v>35025</v>
      </c>
      <c r="I1353" t="s">
        <v>563</v>
      </c>
      <c r="J1353" t="s">
        <v>1385</v>
      </c>
      <c r="K1353" t="s">
        <v>1386</v>
      </c>
      <c r="L1353">
        <v>0</v>
      </c>
      <c r="M1353">
        <v>0.2</v>
      </c>
      <c r="N1353">
        <v>0</v>
      </c>
      <c r="O1353">
        <v>0</v>
      </c>
      <c r="P1353">
        <v>0</v>
      </c>
      <c r="Q1353">
        <v>0</v>
      </c>
      <c r="R1353" t="s">
        <v>531</v>
      </c>
      <c r="S1353" t="s">
        <v>531</v>
      </c>
      <c r="T1353" t="s">
        <v>531</v>
      </c>
      <c r="U1353" t="s">
        <v>531</v>
      </c>
      <c r="W1353" s="429">
        <f t="shared" si="31"/>
        <v>0</v>
      </c>
      <c r="X1353" s="429">
        <f t="shared" si="31"/>
        <v>0</v>
      </c>
      <c r="Y1353" s="429">
        <f t="shared" si="31"/>
        <v>0</v>
      </c>
      <c r="Z1353" s="429">
        <f t="shared" si="31"/>
        <v>0</v>
      </c>
      <c r="AA1353" s="429" t="s">
        <v>1296</v>
      </c>
    </row>
    <row r="1354" spans="1:27" x14ac:dyDescent="0.25">
      <c r="A1354" t="s">
        <v>149</v>
      </c>
      <c r="B1354" t="s">
        <v>1246</v>
      </c>
      <c r="C1354" t="s">
        <v>1324</v>
      </c>
      <c r="D1354" t="s">
        <v>1384</v>
      </c>
      <c r="E1354" t="s">
        <v>1326</v>
      </c>
      <c r="F1354" t="s">
        <v>1293</v>
      </c>
      <c r="G1354" s="532">
        <v>35</v>
      </c>
      <c r="H1354">
        <v>35025</v>
      </c>
      <c r="I1354" t="s">
        <v>563</v>
      </c>
      <c r="J1354" t="s">
        <v>1385</v>
      </c>
      <c r="K1354" t="s">
        <v>1386</v>
      </c>
      <c r="L1354">
        <v>0</v>
      </c>
      <c r="M1354">
        <v>0.2</v>
      </c>
      <c r="N1354">
        <v>0</v>
      </c>
      <c r="O1354">
        <v>0</v>
      </c>
      <c r="P1354">
        <v>0</v>
      </c>
      <c r="Q1354">
        <v>0</v>
      </c>
      <c r="R1354" t="s">
        <v>531</v>
      </c>
      <c r="S1354" t="s">
        <v>531</v>
      </c>
      <c r="T1354" t="s">
        <v>531</v>
      </c>
      <c r="U1354" t="s">
        <v>531</v>
      </c>
      <c r="W1354" s="429">
        <f t="shared" si="31"/>
        <v>0</v>
      </c>
      <c r="X1354" s="429">
        <f t="shared" si="31"/>
        <v>0</v>
      </c>
      <c r="Y1354" s="429">
        <f t="shared" si="31"/>
        <v>0</v>
      </c>
      <c r="Z1354" s="429">
        <f t="shared" si="31"/>
        <v>0</v>
      </c>
      <c r="AA1354" s="429" t="s">
        <v>1296</v>
      </c>
    </row>
    <row r="1355" spans="1:27" x14ac:dyDescent="0.25">
      <c r="A1355" t="s">
        <v>149</v>
      </c>
      <c r="B1355" t="s">
        <v>1246</v>
      </c>
      <c r="C1355" t="s">
        <v>1324</v>
      </c>
      <c r="D1355" t="s">
        <v>1384</v>
      </c>
      <c r="E1355" t="s">
        <v>1326</v>
      </c>
      <c r="F1355" t="s">
        <v>1293</v>
      </c>
      <c r="G1355" s="532">
        <v>35</v>
      </c>
      <c r="H1355">
        <v>35025</v>
      </c>
      <c r="I1355" t="s">
        <v>563</v>
      </c>
      <c r="J1355" t="s">
        <v>1385</v>
      </c>
      <c r="K1355" t="s">
        <v>1386</v>
      </c>
      <c r="L1355">
        <v>0</v>
      </c>
      <c r="M1355">
        <v>0.2</v>
      </c>
      <c r="N1355">
        <v>0</v>
      </c>
      <c r="O1355">
        <v>0</v>
      </c>
      <c r="P1355">
        <v>0</v>
      </c>
      <c r="Q1355">
        <v>0</v>
      </c>
      <c r="R1355" t="s">
        <v>531</v>
      </c>
      <c r="S1355" t="s">
        <v>531</v>
      </c>
      <c r="T1355" t="s">
        <v>531</v>
      </c>
      <c r="U1355" t="s">
        <v>531</v>
      </c>
      <c r="W1355" s="429">
        <f t="shared" si="31"/>
        <v>0</v>
      </c>
      <c r="X1355" s="429">
        <f t="shared" si="31"/>
        <v>0</v>
      </c>
      <c r="Y1355" s="429">
        <f t="shared" si="31"/>
        <v>0</v>
      </c>
      <c r="Z1355" s="429">
        <f t="shared" si="31"/>
        <v>0</v>
      </c>
      <c r="AA1355" s="429" t="s">
        <v>1296</v>
      </c>
    </row>
    <row r="1356" spans="1:27" x14ac:dyDescent="0.25">
      <c r="A1356" t="s">
        <v>149</v>
      </c>
      <c r="B1356" t="s">
        <v>1246</v>
      </c>
      <c r="C1356" t="s">
        <v>1324</v>
      </c>
      <c r="D1356" t="s">
        <v>1384</v>
      </c>
      <c r="E1356" t="s">
        <v>1326</v>
      </c>
      <c r="F1356" t="s">
        <v>1293</v>
      </c>
      <c r="G1356" s="532">
        <v>35</v>
      </c>
      <c r="H1356">
        <v>35025</v>
      </c>
      <c r="I1356" t="s">
        <v>563</v>
      </c>
      <c r="J1356" t="s">
        <v>1385</v>
      </c>
      <c r="K1356" t="s">
        <v>1386</v>
      </c>
      <c r="L1356">
        <v>0</v>
      </c>
      <c r="M1356">
        <v>0.2</v>
      </c>
      <c r="N1356">
        <v>0</v>
      </c>
      <c r="O1356">
        <v>0</v>
      </c>
      <c r="P1356">
        <v>0</v>
      </c>
      <c r="Q1356">
        <v>0</v>
      </c>
      <c r="R1356" t="s">
        <v>531</v>
      </c>
      <c r="S1356" t="s">
        <v>531</v>
      </c>
      <c r="T1356" t="s">
        <v>531</v>
      </c>
      <c r="U1356" t="s">
        <v>531</v>
      </c>
      <c r="W1356" s="429">
        <f t="shared" si="31"/>
        <v>0</v>
      </c>
      <c r="X1356" s="429">
        <f t="shared" si="31"/>
        <v>0</v>
      </c>
      <c r="Y1356" s="429">
        <f t="shared" si="31"/>
        <v>0</v>
      </c>
      <c r="Z1356" s="429">
        <f t="shared" si="31"/>
        <v>0</v>
      </c>
      <c r="AA1356" s="429" t="s">
        <v>1296</v>
      </c>
    </row>
    <row r="1357" spans="1:27" x14ac:dyDescent="0.25">
      <c r="A1357" t="s">
        <v>149</v>
      </c>
      <c r="B1357" t="s">
        <v>1246</v>
      </c>
      <c r="C1357" t="s">
        <v>1324</v>
      </c>
      <c r="D1357" t="s">
        <v>1384</v>
      </c>
      <c r="E1357" t="s">
        <v>1326</v>
      </c>
      <c r="F1357" t="s">
        <v>1293</v>
      </c>
      <c r="G1357" s="532">
        <v>35</v>
      </c>
      <c r="H1357">
        <v>35025</v>
      </c>
      <c r="I1357" t="s">
        <v>563</v>
      </c>
      <c r="J1357" t="s">
        <v>1385</v>
      </c>
      <c r="K1357" t="s">
        <v>1386</v>
      </c>
      <c r="L1357">
        <v>0</v>
      </c>
      <c r="M1357">
        <v>9.8000000000000007</v>
      </c>
      <c r="N1357">
        <v>0</v>
      </c>
      <c r="O1357">
        <v>0</v>
      </c>
      <c r="P1357">
        <v>0</v>
      </c>
      <c r="Q1357">
        <v>0</v>
      </c>
      <c r="R1357" t="s">
        <v>531</v>
      </c>
      <c r="S1357" t="s">
        <v>531</v>
      </c>
      <c r="T1357" t="s">
        <v>531</v>
      </c>
      <c r="U1357" t="s">
        <v>531</v>
      </c>
      <c r="W1357" s="429">
        <f t="shared" si="31"/>
        <v>0</v>
      </c>
      <c r="X1357" s="429">
        <f t="shared" si="31"/>
        <v>0</v>
      </c>
      <c r="Y1357" s="429">
        <f t="shared" si="31"/>
        <v>0</v>
      </c>
      <c r="Z1357" s="429">
        <f t="shared" si="31"/>
        <v>0</v>
      </c>
      <c r="AA1357" s="429" t="s">
        <v>1296</v>
      </c>
    </row>
    <row r="1358" spans="1:27" x14ac:dyDescent="0.25">
      <c r="A1358" t="s">
        <v>149</v>
      </c>
      <c r="B1358" t="s">
        <v>1246</v>
      </c>
      <c r="C1358" t="s">
        <v>1324</v>
      </c>
      <c r="D1358" t="s">
        <v>1384</v>
      </c>
      <c r="E1358" t="s">
        <v>1326</v>
      </c>
      <c r="F1358" t="s">
        <v>1293</v>
      </c>
      <c r="G1358" s="532">
        <v>35</v>
      </c>
      <c r="H1358">
        <v>35025</v>
      </c>
      <c r="I1358" t="s">
        <v>563</v>
      </c>
      <c r="J1358" t="s">
        <v>1385</v>
      </c>
      <c r="K1358" t="s">
        <v>1386</v>
      </c>
      <c r="L1358">
        <v>0</v>
      </c>
      <c r="M1358">
        <v>1.7</v>
      </c>
      <c r="N1358">
        <v>0</v>
      </c>
      <c r="O1358">
        <v>0</v>
      </c>
      <c r="P1358">
        <v>0</v>
      </c>
      <c r="Q1358">
        <v>0</v>
      </c>
      <c r="R1358" t="s">
        <v>531</v>
      </c>
      <c r="S1358" t="s">
        <v>531</v>
      </c>
      <c r="T1358" t="s">
        <v>531</v>
      </c>
      <c r="U1358" t="s">
        <v>531</v>
      </c>
      <c r="W1358" s="429">
        <f t="shared" si="31"/>
        <v>0</v>
      </c>
      <c r="X1358" s="429">
        <f t="shared" si="31"/>
        <v>0</v>
      </c>
      <c r="Y1358" s="429">
        <f t="shared" si="31"/>
        <v>0</v>
      </c>
      <c r="Z1358" s="429">
        <f t="shared" si="31"/>
        <v>0</v>
      </c>
      <c r="AA1358" s="429" t="s">
        <v>1296</v>
      </c>
    </row>
    <row r="1359" spans="1:27" x14ac:dyDescent="0.25">
      <c r="A1359" t="s">
        <v>149</v>
      </c>
      <c r="B1359" t="s">
        <v>1246</v>
      </c>
      <c r="C1359" t="s">
        <v>1324</v>
      </c>
      <c r="D1359" t="s">
        <v>1384</v>
      </c>
      <c r="E1359" t="s">
        <v>1326</v>
      </c>
      <c r="F1359" t="s">
        <v>1293</v>
      </c>
      <c r="G1359" s="532">
        <v>35</v>
      </c>
      <c r="H1359">
        <v>35025</v>
      </c>
      <c r="I1359" t="s">
        <v>563</v>
      </c>
      <c r="J1359" t="s">
        <v>1385</v>
      </c>
      <c r="K1359" t="s">
        <v>1386</v>
      </c>
      <c r="L1359">
        <v>0</v>
      </c>
      <c r="M1359">
        <v>1.6</v>
      </c>
      <c r="N1359">
        <v>0</v>
      </c>
      <c r="O1359">
        <v>0</v>
      </c>
      <c r="P1359">
        <v>0</v>
      </c>
      <c r="Q1359">
        <v>0</v>
      </c>
      <c r="R1359" t="s">
        <v>531</v>
      </c>
      <c r="S1359" t="s">
        <v>531</v>
      </c>
      <c r="T1359" t="s">
        <v>531</v>
      </c>
      <c r="U1359" t="s">
        <v>531</v>
      </c>
      <c r="W1359" s="429">
        <f t="shared" si="31"/>
        <v>0</v>
      </c>
      <c r="X1359" s="429">
        <f t="shared" si="31"/>
        <v>0</v>
      </c>
      <c r="Y1359" s="429">
        <f t="shared" si="31"/>
        <v>0</v>
      </c>
      <c r="Z1359" s="429">
        <f t="shared" si="31"/>
        <v>0</v>
      </c>
      <c r="AA1359" s="429" t="s">
        <v>1296</v>
      </c>
    </row>
    <row r="1360" spans="1:27" x14ac:dyDescent="0.25">
      <c r="A1360" t="s">
        <v>149</v>
      </c>
      <c r="B1360" t="s">
        <v>1246</v>
      </c>
      <c r="C1360" t="s">
        <v>1324</v>
      </c>
      <c r="D1360" t="s">
        <v>1384</v>
      </c>
      <c r="E1360" t="s">
        <v>1326</v>
      </c>
      <c r="F1360" t="s">
        <v>1293</v>
      </c>
      <c r="G1360" s="532">
        <v>35</v>
      </c>
      <c r="H1360">
        <v>35025</v>
      </c>
      <c r="I1360" t="s">
        <v>563</v>
      </c>
      <c r="J1360" t="s">
        <v>1385</v>
      </c>
      <c r="K1360" t="s">
        <v>1386</v>
      </c>
      <c r="L1360">
        <v>16.2</v>
      </c>
      <c r="M1360">
        <v>11.4</v>
      </c>
      <c r="N1360">
        <v>32.4</v>
      </c>
      <c r="O1360">
        <v>0</v>
      </c>
      <c r="P1360">
        <v>1.3</v>
      </c>
      <c r="Q1360">
        <v>1.3</v>
      </c>
      <c r="R1360" t="s">
        <v>531</v>
      </c>
      <c r="S1360" t="s">
        <v>531</v>
      </c>
      <c r="T1360" t="s">
        <v>531</v>
      </c>
      <c r="U1360" t="s">
        <v>531</v>
      </c>
      <c r="W1360" s="429">
        <f t="shared" si="31"/>
        <v>0</v>
      </c>
      <c r="X1360" s="429">
        <f t="shared" si="31"/>
        <v>0</v>
      </c>
      <c r="Y1360" s="429">
        <f t="shared" si="31"/>
        <v>0</v>
      </c>
      <c r="Z1360" s="429">
        <f t="shared" si="31"/>
        <v>0</v>
      </c>
      <c r="AA1360" s="429" t="s">
        <v>1296</v>
      </c>
    </row>
    <row r="1361" spans="1:27" x14ac:dyDescent="0.25">
      <c r="A1361" t="s">
        <v>149</v>
      </c>
      <c r="B1361" t="s">
        <v>1246</v>
      </c>
      <c r="C1361" t="s">
        <v>1324</v>
      </c>
      <c r="D1361" t="s">
        <v>1384</v>
      </c>
      <c r="E1361" t="s">
        <v>1326</v>
      </c>
      <c r="F1361" t="s">
        <v>1293</v>
      </c>
      <c r="G1361" s="532">
        <v>35</v>
      </c>
      <c r="H1361">
        <v>35015</v>
      </c>
      <c r="I1361" t="s">
        <v>552</v>
      </c>
      <c r="J1361" t="s">
        <v>1385</v>
      </c>
      <c r="K1361" t="s">
        <v>1386</v>
      </c>
      <c r="L1361">
        <v>20.28</v>
      </c>
      <c r="M1361">
        <v>2.64</v>
      </c>
      <c r="N1361">
        <v>30.42</v>
      </c>
      <c r="O1361">
        <v>0</v>
      </c>
      <c r="P1361">
        <v>0.67</v>
      </c>
      <c r="Q1361">
        <v>0.67</v>
      </c>
      <c r="R1361" t="s">
        <v>531</v>
      </c>
      <c r="S1361" t="s">
        <v>531</v>
      </c>
      <c r="T1361" t="s">
        <v>531</v>
      </c>
      <c r="U1361" t="s">
        <v>531</v>
      </c>
      <c r="W1361" s="429">
        <f t="shared" si="31"/>
        <v>0</v>
      </c>
      <c r="X1361" s="429">
        <f t="shared" si="31"/>
        <v>0</v>
      </c>
      <c r="Y1361" s="429">
        <f t="shared" si="31"/>
        <v>0</v>
      </c>
      <c r="Z1361" s="429">
        <f t="shared" si="31"/>
        <v>0</v>
      </c>
      <c r="AA1361" s="429" t="s">
        <v>1296</v>
      </c>
    </row>
    <row r="1362" spans="1:27" x14ac:dyDescent="0.25">
      <c r="A1362" t="s">
        <v>149</v>
      </c>
      <c r="B1362" t="s">
        <v>1246</v>
      </c>
      <c r="C1362" t="s">
        <v>1324</v>
      </c>
      <c r="D1362" t="s">
        <v>1384</v>
      </c>
      <c r="E1362" t="s">
        <v>1326</v>
      </c>
      <c r="F1362" t="s">
        <v>1293</v>
      </c>
      <c r="G1362" s="532">
        <v>35</v>
      </c>
      <c r="H1362">
        <v>35015</v>
      </c>
      <c r="I1362" t="s">
        <v>552</v>
      </c>
      <c r="J1362" t="s">
        <v>1385</v>
      </c>
      <c r="K1362" t="s">
        <v>1386</v>
      </c>
      <c r="L1362">
        <v>0</v>
      </c>
      <c r="M1362">
        <v>3</v>
      </c>
      <c r="N1362">
        <v>0</v>
      </c>
      <c r="O1362">
        <v>0</v>
      </c>
      <c r="P1362">
        <v>0</v>
      </c>
      <c r="Q1362">
        <v>0</v>
      </c>
      <c r="R1362" t="s">
        <v>531</v>
      </c>
      <c r="S1362" t="s">
        <v>531</v>
      </c>
      <c r="T1362" t="s">
        <v>531</v>
      </c>
      <c r="U1362" t="s">
        <v>531</v>
      </c>
      <c r="W1362" s="429">
        <f t="shared" si="31"/>
        <v>0</v>
      </c>
      <c r="X1362" s="429">
        <f t="shared" si="31"/>
        <v>0</v>
      </c>
      <c r="Y1362" s="429">
        <f t="shared" si="31"/>
        <v>0</v>
      </c>
      <c r="Z1362" s="429">
        <f t="shared" si="31"/>
        <v>0</v>
      </c>
      <c r="AA1362" s="429" t="s">
        <v>1296</v>
      </c>
    </row>
    <row r="1363" spans="1:27" x14ac:dyDescent="0.25">
      <c r="A1363" t="s">
        <v>149</v>
      </c>
      <c r="B1363" t="s">
        <v>1246</v>
      </c>
      <c r="C1363" t="s">
        <v>1324</v>
      </c>
      <c r="D1363" t="s">
        <v>1384</v>
      </c>
      <c r="E1363" t="s">
        <v>1326</v>
      </c>
      <c r="F1363" t="s">
        <v>1293</v>
      </c>
      <c r="G1363" s="532">
        <v>35</v>
      </c>
      <c r="H1363">
        <v>35015</v>
      </c>
      <c r="I1363" t="s">
        <v>552</v>
      </c>
      <c r="J1363" t="s">
        <v>1385</v>
      </c>
      <c r="K1363" t="s">
        <v>1386</v>
      </c>
      <c r="L1363">
        <v>0</v>
      </c>
      <c r="M1363">
        <v>3.5</v>
      </c>
      <c r="N1363">
        <v>0</v>
      </c>
      <c r="O1363">
        <v>0</v>
      </c>
      <c r="P1363">
        <v>0</v>
      </c>
      <c r="Q1363">
        <v>0</v>
      </c>
      <c r="R1363" t="s">
        <v>531</v>
      </c>
      <c r="S1363" t="s">
        <v>531</v>
      </c>
      <c r="T1363" t="s">
        <v>531</v>
      </c>
      <c r="U1363" t="s">
        <v>531</v>
      </c>
      <c r="W1363" s="429">
        <f t="shared" si="31"/>
        <v>0</v>
      </c>
      <c r="X1363" s="429">
        <f t="shared" si="31"/>
        <v>0</v>
      </c>
      <c r="Y1363" s="429">
        <f t="shared" si="31"/>
        <v>0</v>
      </c>
      <c r="Z1363" s="429">
        <f t="shared" si="31"/>
        <v>0</v>
      </c>
      <c r="AA1363" s="429" t="s">
        <v>1296</v>
      </c>
    </row>
    <row r="1364" spans="1:27" x14ac:dyDescent="0.25">
      <c r="A1364" t="s">
        <v>149</v>
      </c>
      <c r="B1364" t="s">
        <v>1246</v>
      </c>
      <c r="C1364" t="s">
        <v>1324</v>
      </c>
      <c r="D1364" t="s">
        <v>1384</v>
      </c>
      <c r="E1364" t="s">
        <v>1326</v>
      </c>
      <c r="F1364" t="s">
        <v>1293</v>
      </c>
      <c r="G1364" s="532">
        <v>35</v>
      </c>
      <c r="H1364">
        <v>35015</v>
      </c>
      <c r="I1364" t="s">
        <v>552</v>
      </c>
      <c r="J1364" t="s">
        <v>1385</v>
      </c>
      <c r="K1364" t="s">
        <v>1386</v>
      </c>
      <c r="L1364">
        <v>20.28</v>
      </c>
      <c r="M1364">
        <v>2.94</v>
      </c>
      <c r="N1364">
        <v>30.42</v>
      </c>
      <c r="O1364">
        <v>0</v>
      </c>
      <c r="P1364">
        <v>0.69</v>
      </c>
      <c r="Q1364">
        <v>0.69</v>
      </c>
      <c r="R1364" t="s">
        <v>531</v>
      </c>
      <c r="S1364" t="s">
        <v>531</v>
      </c>
      <c r="T1364" t="s">
        <v>531</v>
      </c>
      <c r="U1364" t="s">
        <v>531</v>
      </c>
      <c r="W1364" s="429">
        <f t="shared" si="31"/>
        <v>0</v>
      </c>
      <c r="X1364" s="429">
        <f t="shared" si="31"/>
        <v>0</v>
      </c>
      <c r="Y1364" s="429">
        <f t="shared" si="31"/>
        <v>0</v>
      </c>
      <c r="Z1364" s="429">
        <f t="shared" si="31"/>
        <v>0</v>
      </c>
      <c r="AA1364" s="429" t="s">
        <v>1296</v>
      </c>
    </row>
    <row r="1365" spans="1:27" x14ac:dyDescent="0.25">
      <c r="A1365" t="s">
        <v>149</v>
      </c>
      <c r="B1365" t="s">
        <v>1246</v>
      </c>
      <c r="C1365" t="s">
        <v>1324</v>
      </c>
      <c r="D1365" t="s">
        <v>1384</v>
      </c>
      <c r="E1365" t="s">
        <v>1326</v>
      </c>
      <c r="F1365" t="s">
        <v>1293</v>
      </c>
      <c r="G1365" s="532">
        <v>35</v>
      </c>
      <c r="H1365">
        <v>35015</v>
      </c>
      <c r="I1365" t="s">
        <v>552</v>
      </c>
      <c r="J1365" t="s">
        <v>1385</v>
      </c>
      <c r="K1365" t="s">
        <v>1386</v>
      </c>
      <c r="L1365">
        <v>16.22</v>
      </c>
      <c r="M1365">
        <v>3.25</v>
      </c>
      <c r="N1365">
        <v>16.22</v>
      </c>
      <c r="O1365">
        <v>0</v>
      </c>
      <c r="P1365">
        <v>1.1299999999999999</v>
      </c>
      <c r="Q1365">
        <v>1.1299999999999999</v>
      </c>
      <c r="R1365" t="s">
        <v>531</v>
      </c>
      <c r="S1365" t="s">
        <v>531</v>
      </c>
      <c r="T1365" t="s">
        <v>531</v>
      </c>
      <c r="U1365" t="s">
        <v>531</v>
      </c>
      <c r="W1365" s="429">
        <f t="shared" si="31"/>
        <v>0</v>
      </c>
      <c r="X1365" s="429">
        <f t="shared" si="31"/>
        <v>0</v>
      </c>
      <c r="Y1365" s="429">
        <f t="shared" si="31"/>
        <v>0</v>
      </c>
      <c r="Z1365" s="429">
        <f t="shared" si="31"/>
        <v>0</v>
      </c>
      <c r="AA1365" s="429" t="s">
        <v>1296</v>
      </c>
    </row>
    <row r="1366" spans="1:27" x14ac:dyDescent="0.25">
      <c r="A1366" t="s">
        <v>149</v>
      </c>
      <c r="B1366" t="s">
        <v>1246</v>
      </c>
      <c r="C1366" t="s">
        <v>1324</v>
      </c>
      <c r="D1366" t="s">
        <v>1384</v>
      </c>
      <c r="E1366" t="s">
        <v>1326</v>
      </c>
      <c r="F1366" t="s">
        <v>1293</v>
      </c>
      <c r="G1366" s="532">
        <v>35</v>
      </c>
      <c r="H1366">
        <v>35015</v>
      </c>
      <c r="I1366" t="s">
        <v>552</v>
      </c>
      <c r="J1366" t="s">
        <v>1385</v>
      </c>
      <c r="K1366" t="s">
        <v>1386</v>
      </c>
      <c r="L1366">
        <v>0</v>
      </c>
      <c r="M1366">
        <v>3</v>
      </c>
      <c r="N1366">
        <v>0</v>
      </c>
      <c r="O1366">
        <v>0</v>
      </c>
      <c r="P1366">
        <v>0</v>
      </c>
      <c r="Q1366">
        <v>0</v>
      </c>
      <c r="R1366" t="s">
        <v>531</v>
      </c>
      <c r="S1366" t="s">
        <v>531</v>
      </c>
      <c r="T1366" t="s">
        <v>531</v>
      </c>
      <c r="U1366" t="s">
        <v>531</v>
      </c>
      <c r="W1366" s="429">
        <f t="shared" si="31"/>
        <v>0</v>
      </c>
      <c r="X1366" s="429">
        <f t="shared" si="31"/>
        <v>0</v>
      </c>
      <c r="Y1366" s="429">
        <f t="shared" si="31"/>
        <v>0</v>
      </c>
      <c r="Z1366" s="429">
        <f t="shared" si="31"/>
        <v>0</v>
      </c>
      <c r="AA1366" s="429" t="s">
        <v>1296</v>
      </c>
    </row>
    <row r="1367" spans="1:27" x14ac:dyDescent="0.25">
      <c r="A1367" t="s">
        <v>149</v>
      </c>
      <c r="B1367" t="s">
        <v>1246</v>
      </c>
      <c r="C1367" t="s">
        <v>1324</v>
      </c>
      <c r="D1367" t="s">
        <v>1384</v>
      </c>
      <c r="E1367" t="s">
        <v>1326</v>
      </c>
      <c r="F1367" t="s">
        <v>1293</v>
      </c>
      <c r="G1367" s="532">
        <v>35</v>
      </c>
      <c r="H1367">
        <v>35015</v>
      </c>
      <c r="I1367" t="s">
        <v>552</v>
      </c>
      <c r="J1367" t="s">
        <v>1385</v>
      </c>
      <c r="K1367" t="s">
        <v>1386</v>
      </c>
      <c r="L1367">
        <v>0</v>
      </c>
      <c r="M1367">
        <v>3</v>
      </c>
      <c r="N1367">
        <v>0</v>
      </c>
      <c r="O1367">
        <v>0</v>
      </c>
      <c r="P1367">
        <v>0</v>
      </c>
      <c r="Q1367">
        <v>0</v>
      </c>
      <c r="R1367" t="s">
        <v>531</v>
      </c>
      <c r="S1367" t="s">
        <v>531</v>
      </c>
      <c r="T1367" t="s">
        <v>531</v>
      </c>
      <c r="U1367" t="s">
        <v>531</v>
      </c>
      <c r="W1367" s="429">
        <f t="shared" si="31"/>
        <v>0</v>
      </c>
      <c r="X1367" s="429">
        <f t="shared" si="31"/>
        <v>0</v>
      </c>
      <c r="Y1367" s="429">
        <f t="shared" si="31"/>
        <v>0</v>
      </c>
      <c r="Z1367" s="429">
        <f t="shared" si="31"/>
        <v>0</v>
      </c>
      <c r="AA1367" s="429" t="s">
        <v>1296</v>
      </c>
    </row>
    <row r="1368" spans="1:27" x14ac:dyDescent="0.25">
      <c r="A1368" t="s">
        <v>149</v>
      </c>
      <c r="B1368" t="s">
        <v>1246</v>
      </c>
      <c r="C1368" t="s">
        <v>1324</v>
      </c>
      <c r="D1368" t="s">
        <v>1384</v>
      </c>
      <c r="E1368" t="s">
        <v>1326</v>
      </c>
      <c r="F1368" t="s">
        <v>1293</v>
      </c>
      <c r="G1368" s="532">
        <v>35</v>
      </c>
      <c r="H1368">
        <v>35015</v>
      </c>
      <c r="I1368" t="s">
        <v>552</v>
      </c>
      <c r="J1368" t="s">
        <v>1385</v>
      </c>
      <c r="K1368" t="s">
        <v>1386</v>
      </c>
      <c r="L1368">
        <v>16.22</v>
      </c>
      <c r="M1368">
        <v>3.25</v>
      </c>
      <c r="N1368">
        <v>16.22</v>
      </c>
      <c r="O1368">
        <v>0</v>
      </c>
      <c r="P1368">
        <v>1.1299999999999999</v>
      </c>
      <c r="Q1368">
        <v>1.1299999999999999</v>
      </c>
      <c r="R1368" t="s">
        <v>531</v>
      </c>
      <c r="S1368" t="s">
        <v>531</v>
      </c>
      <c r="T1368" t="s">
        <v>531</v>
      </c>
      <c r="U1368" t="s">
        <v>531</v>
      </c>
      <c r="W1368" s="429">
        <f t="shared" si="31"/>
        <v>0</v>
      </c>
      <c r="X1368" s="429">
        <f t="shared" si="31"/>
        <v>0</v>
      </c>
      <c r="Y1368" s="429">
        <f t="shared" si="31"/>
        <v>0</v>
      </c>
      <c r="Z1368" s="429">
        <f t="shared" si="31"/>
        <v>0</v>
      </c>
      <c r="AA1368" s="429" t="s">
        <v>1296</v>
      </c>
    </row>
    <row r="1369" spans="1:27" x14ac:dyDescent="0.25">
      <c r="A1369" t="s">
        <v>149</v>
      </c>
      <c r="B1369" t="s">
        <v>1246</v>
      </c>
      <c r="C1369" t="s">
        <v>1324</v>
      </c>
      <c r="D1369" t="s">
        <v>1384</v>
      </c>
      <c r="E1369" t="s">
        <v>1326</v>
      </c>
      <c r="F1369" t="s">
        <v>1293</v>
      </c>
      <c r="G1369" s="532">
        <v>35</v>
      </c>
      <c r="H1369">
        <v>35015</v>
      </c>
      <c r="I1369" t="s">
        <v>552</v>
      </c>
      <c r="J1369" t="s">
        <v>1385</v>
      </c>
      <c r="K1369" t="s">
        <v>1386</v>
      </c>
      <c r="L1369">
        <v>0</v>
      </c>
      <c r="M1369">
        <v>4.5</v>
      </c>
      <c r="N1369">
        <v>0</v>
      </c>
      <c r="O1369">
        <v>0</v>
      </c>
      <c r="P1369">
        <v>0</v>
      </c>
      <c r="Q1369">
        <v>0</v>
      </c>
      <c r="R1369" t="s">
        <v>531</v>
      </c>
      <c r="S1369" t="s">
        <v>531</v>
      </c>
      <c r="T1369" t="s">
        <v>531</v>
      </c>
      <c r="U1369" t="s">
        <v>531</v>
      </c>
      <c r="W1369" s="429">
        <f t="shared" si="31"/>
        <v>0</v>
      </c>
      <c r="X1369" s="429">
        <f t="shared" si="31"/>
        <v>0</v>
      </c>
      <c r="Y1369" s="429">
        <f t="shared" si="31"/>
        <v>0</v>
      </c>
      <c r="Z1369" s="429">
        <f t="shared" si="31"/>
        <v>0</v>
      </c>
      <c r="AA1369" s="429" t="s">
        <v>1296</v>
      </c>
    </row>
    <row r="1370" spans="1:27" x14ac:dyDescent="0.25">
      <c r="A1370" t="s">
        <v>149</v>
      </c>
      <c r="B1370" t="s">
        <v>1246</v>
      </c>
      <c r="C1370" t="s">
        <v>1324</v>
      </c>
      <c r="D1370" t="s">
        <v>1384</v>
      </c>
      <c r="E1370" t="s">
        <v>1326</v>
      </c>
      <c r="F1370" t="s">
        <v>1293</v>
      </c>
      <c r="G1370" s="532">
        <v>35</v>
      </c>
      <c r="H1370">
        <v>35015</v>
      </c>
      <c r="I1370" t="s">
        <v>552</v>
      </c>
      <c r="J1370" t="s">
        <v>1385</v>
      </c>
      <c r="K1370" t="s">
        <v>1386</v>
      </c>
      <c r="L1370">
        <v>0</v>
      </c>
      <c r="M1370">
        <v>4.7</v>
      </c>
      <c r="N1370">
        <v>0</v>
      </c>
      <c r="O1370">
        <v>0</v>
      </c>
      <c r="P1370">
        <v>0</v>
      </c>
      <c r="Q1370">
        <v>0</v>
      </c>
      <c r="R1370" t="s">
        <v>531</v>
      </c>
      <c r="S1370" t="s">
        <v>531</v>
      </c>
      <c r="T1370" t="s">
        <v>531</v>
      </c>
      <c r="U1370" t="s">
        <v>531</v>
      </c>
      <c r="W1370" s="429">
        <f t="shared" si="31"/>
        <v>0</v>
      </c>
      <c r="X1370" s="429">
        <f t="shared" si="31"/>
        <v>0</v>
      </c>
      <c r="Y1370" s="429">
        <f t="shared" si="31"/>
        <v>0</v>
      </c>
      <c r="Z1370" s="429">
        <f t="shared" si="31"/>
        <v>0</v>
      </c>
      <c r="AA1370" s="429" t="s">
        <v>1296</v>
      </c>
    </row>
    <row r="1371" spans="1:27" x14ac:dyDescent="0.25">
      <c r="A1371" t="s">
        <v>149</v>
      </c>
      <c r="B1371" t="s">
        <v>1246</v>
      </c>
      <c r="C1371" t="s">
        <v>1324</v>
      </c>
      <c r="D1371" t="s">
        <v>1384</v>
      </c>
      <c r="E1371" t="s">
        <v>1326</v>
      </c>
      <c r="F1371" t="s">
        <v>1293</v>
      </c>
      <c r="G1371" s="532">
        <v>35</v>
      </c>
      <c r="H1371">
        <v>35015</v>
      </c>
      <c r="I1371" t="s">
        <v>552</v>
      </c>
      <c r="J1371" t="s">
        <v>1385</v>
      </c>
      <c r="K1371" t="s">
        <v>1386</v>
      </c>
      <c r="L1371">
        <v>0</v>
      </c>
      <c r="M1371">
        <v>10</v>
      </c>
      <c r="N1371">
        <v>0</v>
      </c>
      <c r="O1371">
        <v>0</v>
      </c>
      <c r="P1371">
        <v>0</v>
      </c>
      <c r="Q1371">
        <v>0</v>
      </c>
      <c r="R1371" t="s">
        <v>531</v>
      </c>
      <c r="S1371" t="s">
        <v>531</v>
      </c>
      <c r="T1371" t="s">
        <v>531</v>
      </c>
      <c r="U1371" t="s">
        <v>531</v>
      </c>
      <c r="W1371" s="429">
        <f t="shared" si="31"/>
        <v>0</v>
      </c>
      <c r="X1371" s="429">
        <f t="shared" si="31"/>
        <v>0</v>
      </c>
      <c r="Y1371" s="429">
        <f t="shared" si="31"/>
        <v>0</v>
      </c>
      <c r="Z1371" s="429">
        <f t="shared" si="31"/>
        <v>0</v>
      </c>
      <c r="AA1371" s="429" t="s">
        <v>1296</v>
      </c>
    </row>
    <row r="1372" spans="1:27" x14ac:dyDescent="0.25">
      <c r="A1372" t="s">
        <v>149</v>
      </c>
      <c r="B1372" t="s">
        <v>1246</v>
      </c>
      <c r="C1372" t="s">
        <v>1324</v>
      </c>
      <c r="D1372" t="s">
        <v>1384</v>
      </c>
      <c r="E1372" t="s">
        <v>1326</v>
      </c>
      <c r="F1372" t="s">
        <v>1293</v>
      </c>
      <c r="G1372" s="532">
        <v>35</v>
      </c>
      <c r="H1372">
        <v>35025</v>
      </c>
      <c r="I1372" t="s">
        <v>563</v>
      </c>
      <c r="J1372" t="s">
        <v>1385</v>
      </c>
      <c r="K1372" t="s">
        <v>1386</v>
      </c>
      <c r="L1372">
        <v>0</v>
      </c>
      <c r="M1372">
        <v>0</v>
      </c>
      <c r="N1372">
        <v>0</v>
      </c>
      <c r="O1372">
        <v>0</v>
      </c>
      <c r="P1372">
        <v>0</v>
      </c>
      <c r="Q1372">
        <v>0</v>
      </c>
      <c r="R1372" t="s">
        <v>531</v>
      </c>
      <c r="S1372" t="s">
        <v>531</v>
      </c>
      <c r="T1372" t="s">
        <v>531</v>
      </c>
      <c r="U1372" t="s">
        <v>531</v>
      </c>
      <c r="W1372" s="429">
        <f t="shared" si="31"/>
        <v>0</v>
      </c>
      <c r="X1372" s="429">
        <f t="shared" si="31"/>
        <v>0</v>
      </c>
      <c r="Y1372" s="429">
        <f t="shared" si="31"/>
        <v>0</v>
      </c>
      <c r="Z1372" s="429">
        <f t="shared" si="31"/>
        <v>0</v>
      </c>
      <c r="AA1372" s="429" t="s">
        <v>1296</v>
      </c>
    </row>
    <row r="1373" spans="1:27" x14ac:dyDescent="0.25">
      <c r="A1373" t="s">
        <v>149</v>
      </c>
      <c r="B1373" t="s">
        <v>1246</v>
      </c>
      <c r="C1373" t="s">
        <v>1324</v>
      </c>
      <c r="D1373" t="s">
        <v>1384</v>
      </c>
      <c r="E1373" t="s">
        <v>1326</v>
      </c>
      <c r="F1373" t="s">
        <v>1293</v>
      </c>
      <c r="G1373" s="532">
        <v>35</v>
      </c>
      <c r="H1373">
        <v>35025</v>
      </c>
      <c r="I1373" t="s">
        <v>563</v>
      </c>
      <c r="J1373" t="s">
        <v>1385</v>
      </c>
      <c r="K1373" t="s">
        <v>1386</v>
      </c>
      <c r="L1373">
        <v>8.6999999999999993</v>
      </c>
      <c r="M1373">
        <v>6.8</v>
      </c>
      <c r="N1373">
        <v>8.6999999999999993</v>
      </c>
      <c r="O1373">
        <v>6.5</v>
      </c>
      <c r="P1373">
        <v>0</v>
      </c>
      <c r="Q1373">
        <v>0</v>
      </c>
      <c r="R1373" t="s">
        <v>531</v>
      </c>
      <c r="S1373" t="s">
        <v>531</v>
      </c>
      <c r="T1373" t="s">
        <v>531</v>
      </c>
      <c r="U1373" t="s">
        <v>531</v>
      </c>
      <c r="W1373" s="429">
        <f t="shared" si="31"/>
        <v>0</v>
      </c>
      <c r="X1373" s="429">
        <f t="shared" si="31"/>
        <v>0</v>
      </c>
      <c r="Y1373" s="429">
        <f t="shared" si="31"/>
        <v>0</v>
      </c>
      <c r="Z1373" s="429">
        <f t="shared" si="31"/>
        <v>0</v>
      </c>
      <c r="AA1373" s="429" t="s">
        <v>1296</v>
      </c>
    </row>
    <row r="1374" spans="1:27" x14ac:dyDescent="0.25">
      <c r="A1374" t="s">
        <v>149</v>
      </c>
      <c r="B1374" t="s">
        <v>1246</v>
      </c>
      <c r="C1374" t="s">
        <v>1324</v>
      </c>
      <c r="D1374" t="s">
        <v>1384</v>
      </c>
      <c r="E1374" t="s">
        <v>1326</v>
      </c>
      <c r="F1374" t="s">
        <v>1293</v>
      </c>
      <c r="G1374" s="532">
        <v>35</v>
      </c>
      <c r="H1374">
        <v>35025</v>
      </c>
      <c r="I1374" t="s">
        <v>563</v>
      </c>
      <c r="J1374" t="s">
        <v>1385</v>
      </c>
      <c r="K1374" t="s">
        <v>1386</v>
      </c>
      <c r="L1374">
        <v>8.6999999999999993</v>
      </c>
      <c r="M1374">
        <v>6.8</v>
      </c>
      <c r="N1374">
        <v>8.6999999999999993</v>
      </c>
      <c r="O1374">
        <v>6.5</v>
      </c>
      <c r="P1374">
        <v>0</v>
      </c>
      <c r="Q1374">
        <v>0</v>
      </c>
      <c r="R1374" t="s">
        <v>531</v>
      </c>
      <c r="S1374" t="s">
        <v>531</v>
      </c>
      <c r="T1374" t="s">
        <v>531</v>
      </c>
      <c r="U1374" t="s">
        <v>531</v>
      </c>
      <c r="W1374" s="429">
        <f t="shared" si="31"/>
        <v>0</v>
      </c>
      <c r="X1374" s="429">
        <f t="shared" si="31"/>
        <v>0</v>
      </c>
      <c r="Y1374" s="429">
        <f t="shared" si="31"/>
        <v>0</v>
      </c>
      <c r="Z1374" s="429">
        <f t="shared" si="31"/>
        <v>0</v>
      </c>
      <c r="AA1374" s="429" t="s">
        <v>1296</v>
      </c>
    </row>
    <row r="1375" spans="1:27" x14ac:dyDescent="0.25">
      <c r="A1375" t="s">
        <v>149</v>
      </c>
      <c r="B1375" t="s">
        <v>1246</v>
      </c>
      <c r="C1375" t="s">
        <v>1324</v>
      </c>
      <c r="D1375" t="s">
        <v>1384</v>
      </c>
      <c r="E1375" t="s">
        <v>1326</v>
      </c>
      <c r="F1375" t="s">
        <v>1293</v>
      </c>
      <c r="G1375" s="532">
        <v>35</v>
      </c>
      <c r="H1375">
        <v>35025</v>
      </c>
      <c r="I1375" t="s">
        <v>563</v>
      </c>
      <c r="J1375" t="s">
        <v>1385</v>
      </c>
      <c r="K1375" t="s">
        <v>1386</v>
      </c>
      <c r="L1375">
        <v>8.6999999999999993</v>
      </c>
      <c r="M1375">
        <v>6.8</v>
      </c>
      <c r="N1375">
        <v>8.6999999999999993</v>
      </c>
      <c r="O1375">
        <v>6.5</v>
      </c>
      <c r="P1375">
        <v>0</v>
      </c>
      <c r="Q1375">
        <v>0</v>
      </c>
      <c r="R1375" t="s">
        <v>531</v>
      </c>
      <c r="S1375" t="s">
        <v>531</v>
      </c>
      <c r="T1375" t="s">
        <v>531</v>
      </c>
      <c r="U1375" t="s">
        <v>531</v>
      </c>
      <c r="W1375" s="429">
        <f t="shared" si="31"/>
        <v>0</v>
      </c>
      <c r="X1375" s="429">
        <f t="shared" si="31"/>
        <v>0</v>
      </c>
      <c r="Y1375" s="429">
        <f t="shared" si="31"/>
        <v>0</v>
      </c>
      <c r="Z1375" s="429">
        <f t="shared" si="31"/>
        <v>0</v>
      </c>
      <c r="AA1375" s="429" t="s">
        <v>1296</v>
      </c>
    </row>
    <row r="1376" spans="1:27" x14ac:dyDescent="0.25">
      <c r="A1376" t="s">
        <v>149</v>
      </c>
      <c r="B1376" t="s">
        <v>1246</v>
      </c>
      <c r="C1376" t="s">
        <v>1324</v>
      </c>
      <c r="D1376" t="s">
        <v>1384</v>
      </c>
      <c r="E1376" t="s">
        <v>1326</v>
      </c>
      <c r="F1376" t="s">
        <v>1293</v>
      </c>
      <c r="G1376" s="532">
        <v>35</v>
      </c>
      <c r="H1376">
        <v>35025</v>
      </c>
      <c r="I1376" t="s">
        <v>563</v>
      </c>
      <c r="J1376" t="s">
        <v>1385</v>
      </c>
      <c r="K1376" t="s">
        <v>1386</v>
      </c>
      <c r="L1376">
        <v>8.6999999999999993</v>
      </c>
      <c r="M1376">
        <v>6.8</v>
      </c>
      <c r="N1376">
        <v>8.6999999999999993</v>
      </c>
      <c r="O1376">
        <v>6.5</v>
      </c>
      <c r="P1376">
        <v>0</v>
      </c>
      <c r="Q1376">
        <v>0</v>
      </c>
      <c r="R1376" t="s">
        <v>531</v>
      </c>
      <c r="S1376" t="s">
        <v>531</v>
      </c>
      <c r="T1376" t="s">
        <v>531</v>
      </c>
      <c r="U1376" t="s">
        <v>531</v>
      </c>
      <c r="W1376" s="429">
        <f t="shared" si="31"/>
        <v>0</v>
      </c>
      <c r="X1376" s="429">
        <f t="shared" si="31"/>
        <v>0</v>
      </c>
      <c r="Y1376" s="429">
        <f t="shared" si="31"/>
        <v>0</v>
      </c>
      <c r="Z1376" s="429">
        <f t="shared" ref="Z1376:Z1439" si="32">IFERROR(U1376*1,0)</f>
        <v>0</v>
      </c>
      <c r="AA1376" s="429" t="s">
        <v>1296</v>
      </c>
    </row>
    <row r="1377" spans="1:27" x14ac:dyDescent="0.25">
      <c r="A1377" t="s">
        <v>149</v>
      </c>
      <c r="B1377" t="s">
        <v>1246</v>
      </c>
      <c r="C1377" t="s">
        <v>1324</v>
      </c>
      <c r="D1377" t="s">
        <v>1384</v>
      </c>
      <c r="E1377" t="s">
        <v>1326</v>
      </c>
      <c r="F1377" t="s">
        <v>1293</v>
      </c>
      <c r="G1377" s="532">
        <v>35</v>
      </c>
      <c r="H1377">
        <v>35025</v>
      </c>
      <c r="I1377" t="s">
        <v>563</v>
      </c>
      <c r="J1377" t="s">
        <v>1385</v>
      </c>
      <c r="K1377" t="s">
        <v>1386</v>
      </c>
      <c r="L1377">
        <v>8.6999999999999993</v>
      </c>
      <c r="M1377">
        <v>6.8</v>
      </c>
      <c r="N1377">
        <v>8.6999999999999993</v>
      </c>
      <c r="O1377">
        <v>6.5</v>
      </c>
      <c r="P1377">
        <v>0</v>
      </c>
      <c r="Q1377">
        <v>0</v>
      </c>
      <c r="R1377" t="s">
        <v>531</v>
      </c>
      <c r="S1377" t="s">
        <v>531</v>
      </c>
      <c r="T1377" t="s">
        <v>531</v>
      </c>
      <c r="U1377" t="s">
        <v>531</v>
      </c>
      <c r="W1377" s="429">
        <f t="shared" ref="W1377:Z1440" si="33">IFERROR(R1377*1,0)</f>
        <v>0</v>
      </c>
      <c r="X1377" s="429">
        <f t="shared" si="33"/>
        <v>0</v>
      </c>
      <c r="Y1377" s="429">
        <f t="shared" si="33"/>
        <v>0</v>
      </c>
      <c r="Z1377" s="429">
        <f t="shared" si="32"/>
        <v>0</v>
      </c>
      <c r="AA1377" s="429" t="s">
        <v>1296</v>
      </c>
    </row>
    <row r="1378" spans="1:27" x14ac:dyDescent="0.25">
      <c r="A1378" t="s">
        <v>149</v>
      </c>
      <c r="B1378" t="s">
        <v>1246</v>
      </c>
      <c r="C1378" t="s">
        <v>1324</v>
      </c>
      <c r="D1378" t="s">
        <v>1384</v>
      </c>
      <c r="E1378" t="s">
        <v>1326</v>
      </c>
      <c r="F1378" t="s">
        <v>1293</v>
      </c>
      <c r="G1378" s="532">
        <v>35</v>
      </c>
      <c r="H1378">
        <v>35025</v>
      </c>
      <c r="I1378" t="s">
        <v>563</v>
      </c>
      <c r="J1378" t="s">
        <v>1385</v>
      </c>
      <c r="K1378" t="s">
        <v>1386</v>
      </c>
      <c r="L1378">
        <v>8.6999999999999993</v>
      </c>
      <c r="M1378">
        <v>6.8</v>
      </c>
      <c r="N1378">
        <v>8.6999999999999993</v>
      </c>
      <c r="O1378">
        <v>6.5</v>
      </c>
      <c r="P1378">
        <v>0</v>
      </c>
      <c r="Q1378">
        <v>0</v>
      </c>
      <c r="R1378" t="s">
        <v>531</v>
      </c>
      <c r="S1378" t="s">
        <v>531</v>
      </c>
      <c r="T1378" t="s">
        <v>531</v>
      </c>
      <c r="U1378" t="s">
        <v>531</v>
      </c>
      <c r="W1378" s="429">
        <f t="shared" si="33"/>
        <v>0</v>
      </c>
      <c r="X1378" s="429">
        <f t="shared" si="33"/>
        <v>0</v>
      </c>
      <c r="Y1378" s="429">
        <f t="shared" si="33"/>
        <v>0</v>
      </c>
      <c r="Z1378" s="429">
        <f t="shared" si="32"/>
        <v>0</v>
      </c>
      <c r="AA1378" s="429" t="s">
        <v>1296</v>
      </c>
    </row>
    <row r="1379" spans="1:27" x14ac:dyDescent="0.25">
      <c r="A1379" t="s">
        <v>149</v>
      </c>
      <c r="B1379" t="s">
        <v>1246</v>
      </c>
      <c r="C1379" t="s">
        <v>1324</v>
      </c>
      <c r="D1379" t="s">
        <v>1384</v>
      </c>
      <c r="E1379" t="s">
        <v>1326</v>
      </c>
      <c r="F1379" t="s">
        <v>1293</v>
      </c>
      <c r="G1379" s="532">
        <v>35</v>
      </c>
      <c r="H1379">
        <v>35025</v>
      </c>
      <c r="I1379" t="s">
        <v>563</v>
      </c>
      <c r="J1379" t="s">
        <v>1385</v>
      </c>
      <c r="K1379" t="s">
        <v>1386</v>
      </c>
      <c r="L1379">
        <v>9.8000000000000007</v>
      </c>
      <c r="M1379">
        <v>32.5</v>
      </c>
      <c r="N1379">
        <v>39.1</v>
      </c>
      <c r="O1379">
        <v>0.21</v>
      </c>
      <c r="P1379">
        <v>0</v>
      </c>
      <c r="Q1379">
        <v>0</v>
      </c>
      <c r="R1379" t="s">
        <v>531</v>
      </c>
      <c r="S1379" t="s">
        <v>531</v>
      </c>
      <c r="T1379" t="s">
        <v>531</v>
      </c>
      <c r="U1379" t="s">
        <v>531</v>
      </c>
      <c r="W1379" s="429">
        <f t="shared" si="33"/>
        <v>0</v>
      </c>
      <c r="X1379" s="429">
        <f t="shared" si="33"/>
        <v>0</v>
      </c>
      <c r="Y1379" s="429">
        <f t="shared" si="33"/>
        <v>0</v>
      </c>
      <c r="Z1379" s="429">
        <f t="shared" si="32"/>
        <v>0</v>
      </c>
      <c r="AA1379" s="429" t="s">
        <v>1296</v>
      </c>
    </row>
    <row r="1380" spans="1:27" x14ac:dyDescent="0.25">
      <c r="A1380" t="s">
        <v>149</v>
      </c>
      <c r="B1380" t="s">
        <v>1246</v>
      </c>
      <c r="C1380" t="s">
        <v>1324</v>
      </c>
      <c r="D1380" t="s">
        <v>1384</v>
      </c>
      <c r="E1380" t="s">
        <v>1326</v>
      </c>
      <c r="F1380" t="s">
        <v>1293</v>
      </c>
      <c r="G1380" s="532">
        <v>35</v>
      </c>
      <c r="H1380">
        <v>35025</v>
      </c>
      <c r="I1380" t="s">
        <v>563</v>
      </c>
      <c r="J1380" t="s">
        <v>1385</v>
      </c>
      <c r="K1380" t="s">
        <v>1386</v>
      </c>
      <c r="L1380">
        <v>0</v>
      </c>
      <c r="M1380">
        <v>1.5</v>
      </c>
      <c r="N1380">
        <v>0</v>
      </c>
      <c r="O1380">
        <v>0</v>
      </c>
      <c r="P1380">
        <v>0</v>
      </c>
      <c r="Q1380">
        <v>0</v>
      </c>
      <c r="R1380" t="s">
        <v>531</v>
      </c>
      <c r="S1380" t="s">
        <v>531</v>
      </c>
      <c r="T1380" t="s">
        <v>531</v>
      </c>
      <c r="U1380" t="s">
        <v>531</v>
      </c>
      <c r="W1380" s="429">
        <f t="shared" si="33"/>
        <v>0</v>
      </c>
      <c r="X1380" s="429">
        <f t="shared" si="33"/>
        <v>0</v>
      </c>
      <c r="Y1380" s="429">
        <f t="shared" si="33"/>
        <v>0</v>
      </c>
      <c r="Z1380" s="429">
        <f t="shared" si="32"/>
        <v>0</v>
      </c>
      <c r="AA1380" s="429" t="s">
        <v>1296</v>
      </c>
    </row>
    <row r="1381" spans="1:27" x14ac:dyDescent="0.25">
      <c r="A1381" t="s">
        <v>149</v>
      </c>
      <c r="B1381" t="s">
        <v>1246</v>
      </c>
      <c r="C1381" t="s">
        <v>1324</v>
      </c>
      <c r="D1381" t="s">
        <v>1384</v>
      </c>
      <c r="E1381" t="s">
        <v>1326</v>
      </c>
      <c r="F1381" t="s">
        <v>1293</v>
      </c>
      <c r="G1381" s="532">
        <v>35</v>
      </c>
      <c r="H1381">
        <v>35025</v>
      </c>
      <c r="I1381" t="s">
        <v>563</v>
      </c>
      <c r="J1381" t="s">
        <v>1385</v>
      </c>
      <c r="K1381" t="s">
        <v>1386</v>
      </c>
      <c r="L1381">
        <v>0</v>
      </c>
      <c r="M1381">
        <v>0.04</v>
      </c>
      <c r="N1381">
        <v>0</v>
      </c>
      <c r="O1381">
        <v>0</v>
      </c>
      <c r="P1381">
        <v>0</v>
      </c>
      <c r="Q1381">
        <v>0</v>
      </c>
      <c r="R1381" t="s">
        <v>531</v>
      </c>
      <c r="S1381" t="s">
        <v>531</v>
      </c>
      <c r="T1381" t="s">
        <v>531</v>
      </c>
      <c r="U1381" t="s">
        <v>531</v>
      </c>
      <c r="W1381" s="429">
        <f t="shared" si="33"/>
        <v>0</v>
      </c>
      <c r="X1381" s="429">
        <f t="shared" si="33"/>
        <v>0</v>
      </c>
      <c r="Y1381" s="429">
        <f t="shared" si="33"/>
        <v>0</v>
      </c>
      <c r="Z1381" s="429">
        <f t="shared" si="32"/>
        <v>0</v>
      </c>
      <c r="AA1381" s="429" t="s">
        <v>1296</v>
      </c>
    </row>
    <row r="1382" spans="1:27" x14ac:dyDescent="0.25">
      <c r="A1382" t="s">
        <v>149</v>
      </c>
      <c r="B1382" t="s">
        <v>1246</v>
      </c>
      <c r="C1382" t="s">
        <v>1324</v>
      </c>
      <c r="D1382" t="s">
        <v>1384</v>
      </c>
      <c r="E1382" t="s">
        <v>1326</v>
      </c>
      <c r="F1382" t="s">
        <v>1293</v>
      </c>
      <c r="G1382" s="532">
        <v>35</v>
      </c>
      <c r="H1382">
        <v>35025</v>
      </c>
      <c r="I1382" t="s">
        <v>563</v>
      </c>
      <c r="J1382" t="s">
        <v>1385</v>
      </c>
      <c r="K1382" t="s">
        <v>1386</v>
      </c>
      <c r="L1382">
        <v>0</v>
      </c>
      <c r="M1382">
        <v>9.6999999999999993</v>
      </c>
      <c r="N1382">
        <v>0</v>
      </c>
      <c r="O1382">
        <v>0</v>
      </c>
      <c r="P1382">
        <v>0</v>
      </c>
      <c r="Q1382">
        <v>0</v>
      </c>
      <c r="R1382" t="s">
        <v>531</v>
      </c>
      <c r="S1382" t="s">
        <v>531</v>
      </c>
      <c r="T1382" t="s">
        <v>531</v>
      </c>
      <c r="U1382" t="s">
        <v>531</v>
      </c>
      <c r="W1382" s="429">
        <f t="shared" si="33"/>
        <v>0</v>
      </c>
      <c r="X1382" s="429">
        <f t="shared" si="33"/>
        <v>0</v>
      </c>
      <c r="Y1382" s="429">
        <f t="shared" si="33"/>
        <v>0</v>
      </c>
      <c r="Z1382" s="429">
        <f t="shared" si="32"/>
        <v>0</v>
      </c>
      <c r="AA1382" s="429" t="s">
        <v>1296</v>
      </c>
    </row>
    <row r="1383" spans="1:27" x14ac:dyDescent="0.25">
      <c r="A1383" t="s">
        <v>149</v>
      </c>
      <c r="B1383" t="s">
        <v>1246</v>
      </c>
      <c r="C1383" t="s">
        <v>1324</v>
      </c>
      <c r="D1383" t="s">
        <v>1384</v>
      </c>
      <c r="E1383" t="s">
        <v>1326</v>
      </c>
      <c r="F1383" t="s">
        <v>1293</v>
      </c>
      <c r="G1383" s="532">
        <v>35</v>
      </c>
      <c r="H1383">
        <v>35025</v>
      </c>
      <c r="I1383" t="s">
        <v>563</v>
      </c>
      <c r="J1383" t="s">
        <v>1385</v>
      </c>
      <c r="K1383" t="s">
        <v>1386</v>
      </c>
      <c r="L1383">
        <v>6.5</v>
      </c>
      <c r="M1383">
        <v>3</v>
      </c>
      <c r="N1383">
        <v>2.8</v>
      </c>
      <c r="O1383">
        <v>0</v>
      </c>
      <c r="P1383">
        <v>0</v>
      </c>
      <c r="Q1383">
        <v>0</v>
      </c>
      <c r="R1383" t="s">
        <v>531</v>
      </c>
      <c r="S1383" t="s">
        <v>531</v>
      </c>
      <c r="T1383" t="s">
        <v>531</v>
      </c>
      <c r="U1383" t="s">
        <v>531</v>
      </c>
      <c r="W1383" s="429">
        <f t="shared" si="33"/>
        <v>0</v>
      </c>
      <c r="X1383" s="429">
        <f t="shared" si="33"/>
        <v>0</v>
      </c>
      <c r="Y1383" s="429">
        <f t="shared" si="33"/>
        <v>0</v>
      </c>
      <c r="Z1383" s="429">
        <f t="shared" si="32"/>
        <v>0</v>
      </c>
      <c r="AA1383" s="429" t="s">
        <v>1296</v>
      </c>
    </row>
    <row r="1384" spans="1:27" x14ac:dyDescent="0.25">
      <c r="A1384" t="s">
        <v>149</v>
      </c>
      <c r="B1384" t="s">
        <v>1246</v>
      </c>
      <c r="C1384" t="s">
        <v>1324</v>
      </c>
      <c r="D1384" t="s">
        <v>1384</v>
      </c>
      <c r="E1384" t="s">
        <v>1326</v>
      </c>
      <c r="F1384" t="s">
        <v>1293</v>
      </c>
      <c r="G1384" s="532">
        <v>35</v>
      </c>
      <c r="H1384">
        <v>35025</v>
      </c>
      <c r="I1384" t="s">
        <v>563</v>
      </c>
      <c r="J1384" t="s">
        <v>1385</v>
      </c>
      <c r="K1384" t="s">
        <v>1386</v>
      </c>
      <c r="L1384">
        <v>6.5</v>
      </c>
      <c r="M1384">
        <v>3</v>
      </c>
      <c r="N1384">
        <v>2.8</v>
      </c>
      <c r="O1384">
        <v>0</v>
      </c>
      <c r="P1384">
        <v>0</v>
      </c>
      <c r="Q1384">
        <v>0</v>
      </c>
      <c r="R1384" t="s">
        <v>531</v>
      </c>
      <c r="S1384" t="s">
        <v>531</v>
      </c>
      <c r="T1384" t="s">
        <v>531</v>
      </c>
      <c r="U1384" t="s">
        <v>531</v>
      </c>
      <c r="W1384" s="429">
        <f t="shared" si="33"/>
        <v>0</v>
      </c>
      <c r="X1384" s="429">
        <f t="shared" si="33"/>
        <v>0</v>
      </c>
      <c r="Y1384" s="429">
        <f t="shared" si="33"/>
        <v>0</v>
      </c>
      <c r="Z1384" s="429">
        <f t="shared" si="32"/>
        <v>0</v>
      </c>
      <c r="AA1384" s="429" t="s">
        <v>1296</v>
      </c>
    </row>
    <row r="1385" spans="1:27" x14ac:dyDescent="0.25">
      <c r="A1385" t="s">
        <v>149</v>
      </c>
      <c r="B1385" t="s">
        <v>1246</v>
      </c>
      <c r="C1385" t="s">
        <v>1324</v>
      </c>
      <c r="D1385" t="s">
        <v>1384</v>
      </c>
      <c r="E1385" t="s">
        <v>1326</v>
      </c>
      <c r="F1385" t="s">
        <v>1293</v>
      </c>
      <c r="G1385" s="532">
        <v>35</v>
      </c>
      <c r="H1385">
        <v>35025</v>
      </c>
      <c r="I1385" t="s">
        <v>563</v>
      </c>
      <c r="J1385" t="s">
        <v>1385</v>
      </c>
      <c r="K1385" t="s">
        <v>1386</v>
      </c>
      <c r="L1385">
        <v>0</v>
      </c>
      <c r="M1385">
        <v>4.3499999999999996</v>
      </c>
      <c r="N1385">
        <v>0</v>
      </c>
      <c r="O1385">
        <v>0</v>
      </c>
      <c r="P1385">
        <v>0</v>
      </c>
      <c r="Q1385">
        <v>0</v>
      </c>
      <c r="R1385" t="s">
        <v>531</v>
      </c>
      <c r="S1385" t="s">
        <v>531</v>
      </c>
      <c r="T1385" t="s">
        <v>531</v>
      </c>
      <c r="U1385" t="s">
        <v>531</v>
      </c>
      <c r="W1385" s="429">
        <f t="shared" si="33"/>
        <v>0</v>
      </c>
      <c r="X1385" s="429">
        <f t="shared" si="33"/>
        <v>0</v>
      </c>
      <c r="Y1385" s="429">
        <f t="shared" si="33"/>
        <v>0</v>
      </c>
      <c r="Z1385" s="429">
        <f t="shared" si="32"/>
        <v>0</v>
      </c>
      <c r="AA1385" s="429" t="s">
        <v>1296</v>
      </c>
    </row>
    <row r="1386" spans="1:27" x14ac:dyDescent="0.25">
      <c r="A1386" t="s">
        <v>149</v>
      </c>
      <c r="B1386" t="s">
        <v>1246</v>
      </c>
      <c r="C1386" t="s">
        <v>1324</v>
      </c>
      <c r="D1386" t="s">
        <v>1384</v>
      </c>
      <c r="E1386" t="s">
        <v>1326</v>
      </c>
      <c r="F1386" t="s">
        <v>1293</v>
      </c>
      <c r="G1386" s="532">
        <v>35</v>
      </c>
      <c r="H1386">
        <v>35025</v>
      </c>
      <c r="I1386" t="s">
        <v>563</v>
      </c>
      <c r="J1386" t="s">
        <v>1385</v>
      </c>
      <c r="K1386" t="s">
        <v>1386</v>
      </c>
      <c r="L1386">
        <v>0</v>
      </c>
      <c r="M1386">
        <v>4.3499999999999996</v>
      </c>
      <c r="N1386">
        <v>0</v>
      </c>
      <c r="O1386">
        <v>0</v>
      </c>
      <c r="P1386">
        <v>0</v>
      </c>
      <c r="Q1386">
        <v>0</v>
      </c>
      <c r="R1386" t="s">
        <v>531</v>
      </c>
      <c r="S1386" t="s">
        <v>531</v>
      </c>
      <c r="T1386" t="s">
        <v>531</v>
      </c>
      <c r="U1386" t="s">
        <v>531</v>
      </c>
      <c r="W1386" s="429">
        <f t="shared" si="33"/>
        <v>0</v>
      </c>
      <c r="X1386" s="429">
        <f t="shared" si="33"/>
        <v>0</v>
      </c>
      <c r="Y1386" s="429">
        <f t="shared" si="33"/>
        <v>0</v>
      </c>
      <c r="Z1386" s="429">
        <f t="shared" si="32"/>
        <v>0</v>
      </c>
      <c r="AA1386" s="429" t="s">
        <v>1296</v>
      </c>
    </row>
    <row r="1387" spans="1:27" x14ac:dyDescent="0.25">
      <c r="A1387" t="s">
        <v>149</v>
      </c>
      <c r="B1387" t="s">
        <v>1246</v>
      </c>
      <c r="C1387" t="s">
        <v>1324</v>
      </c>
      <c r="D1387" t="s">
        <v>1384</v>
      </c>
      <c r="E1387" t="s">
        <v>1326</v>
      </c>
      <c r="F1387" t="s">
        <v>1293</v>
      </c>
      <c r="G1387" s="532">
        <v>35</v>
      </c>
      <c r="H1387">
        <v>35025</v>
      </c>
      <c r="I1387" t="s">
        <v>563</v>
      </c>
      <c r="J1387" t="s">
        <v>1385</v>
      </c>
      <c r="K1387" t="s">
        <v>1386</v>
      </c>
      <c r="L1387">
        <v>6.5</v>
      </c>
      <c r="M1387">
        <v>3</v>
      </c>
      <c r="N1387">
        <v>2.8</v>
      </c>
      <c r="O1387">
        <v>0</v>
      </c>
      <c r="P1387">
        <v>0</v>
      </c>
      <c r="Q1387">
        <v>0</v>
      </c>
      <c r="R1387" t="s">
        <v>531</v>
      </c>
      <c r="S1387" t="s">
        <v>531</v>
      </c>
      <c r="T1387" t="s">
        <v>531</v>
      </c>
      <c r="U1387" t="s">
        <v>531</v>
      </c>
      <c r="W1387" s="429">
        <f t="shared" si="33"/>
        <v>0</v>
      </c>
      <c r="X1387" s="429">
        <f t="shared" si="33"/>
        <v>0</v>
      </c>
      <c r="Y1387" s="429">
        <f t="shared" si="33"/>
        <v>0</v>
      </c>
      <c r="Z1387" s="429">
        <f t="shared" si="32"/>
        <v>0</v>
      </c>
      <c r="AA1387" s="429" t="s">
        <v>1296</v>
      </c>
    </row>
    <row r="1388" spans="1:27" x14ac:dyDescent="0.25">
      <c r="A1388" t="s">
        <v>149</v>
      </c>
      <c r="B1388" t="s">
        <v>1246</v>
      </c>
      <c r="C1388" t="s">
        <v>1324</v>
      </c>
      <c r="D1388" t="s">
        <v>1384</v>
      </c>
      <c r="E1388" t="s">
        <v>1326</v>
      </c>
      <c r="F1388" t="s">
        <v>1293</v>
      </c>
      <c r="G1388" s="532">
        <v>35</v>
      </c>
      <c r="H1388">
        <v>35025</v>
      </c>
      <c r="I1388" t="s">
        <v>563</v>
      </c>
      <c r="J1388" t="s">
        <v>1385</v>
      </c>
      <c r="K1388" t="s">
        <v>1386</v>
      </c>
      <c r="L1388">
        <v>6.5</v>
      </c>
      <c r="M1388">
        <v>3</v>
      </c>
      <c r="N1388">
        <v>2.8</v>
      </c>
      <c r="O1388">
        <v>0</v>
      </c>
      <c r="P1388">
        <v>0</v>
      </c>
      <c r="Q1388">
        <v>0</v>
      </c>
      <c r="R1388" t="s">
        <v>531</v>
      </c>
      <c r="S1388" t="s">
        <v>531</v>
      </c>
      <c r="T1388" t="s">
        <v>531</v>
      </c>
      <c r="U1388" t="s">
        <v>531</v>
      </c>
      <c r="W1388" s="429">
        <f t="shared" si="33"/>
        <v>0</v>
      </c>
      <c r="X1388" s="429">
        <f t="shared" si="33"/>
        <v>0</v>
      </c>
      <c r="Y1388" s="429">
        <f t="shared" si="33"/>
        <v>0</v>
      </c>
      <c r="Z1388" s="429">
        <f t="shared" si="32"/>
        <v>0</v>
      </c>
      <c r="AA1388" s="429" t="s">
        <v>1296</v>
      </c>
    </row>
    <row r="1389" spans="1:27" x14ac:dyDescent="0.25">
      <c r="A1389" t="s">
        <v>149</v>
      </c>
      <c r="B1389" t="s">
        <v>1246</v>
      </c>
      <c r="C1389" t="s">
        <v>1324</v>
      </c>
      <c r="D1389" t="s">
        <v>1384</v>
      </c>
      <c r="E1389" t="s">
        <v>1326</v>
      </c>
      <c r="F1389" t="s">
        <v>1293</v>
      </c>
      <c r="G1389" s="532">
        <v>35</v>
      </c>
      <c r="H1389">
        <v>35025</v>
      </c>
      <c r="I1389" t="s">
        <v>563</v>
      </c>
      <c r="J1389" t="s">
        <v>1385</v>
      </c>
      <c r="K1389" t="s">
        <v>1386</v>
      </c>
      <c r="L1389">
        <v>11.4</v>
      </c>
      <c r="M1389">
        <v>19.2</v>
      </c>
      <c r="N1389">
        <v>62.9</v>
      </c>
      <c r="O1389">
        <v>0</v>
      </c>
      <c r="P1389">
        <v>0</v>
      </c>
      <c r="Q1389">
        <v>0</v>
      </c>
      <c r="R1389" t="s">
        <v>531</v>
      </c>
      <c r="S1389" t="s">
        <v>531</v>
      </c>
      <c r="T1389" t="s">
        <v>531</v>
      </c>
      <c r="U1389" t="s">
        <v>531</v>
      </c>
      <c r="W1389" s="429">
        <f t="shared" si="33"/>
        <v>0</v>
      </c>
      <c r="X1389" s="429">
        <f t="shared" si="33"/>
        <v>0</v>
      </c>
      <c r="Y1389" s="429">
        <f t="shared" si="33"/>
        <v>0</v>
      </c>
      <c r="Z1389" s="429">
        <f t="shared" si="32"/>
        <v>0</v>
      </c>
      <c r="AA1389" s="429" t="s">
        <v>1296</v>
      </c>
    </row>
    <row r="1390" spans="1:27" x14ac:dyDescent="0.25">
      <c r="A1390" t="s">
        <v>149</v>
      </c>
      <c r="B1390" t="s">
        <v>1246</v>
      </c>
      <c r="C1390" t="s">
        <v>1324</v>
      </c>
      <c r="D1390" t="s">
        <v>1384</v>
      </c>
      <c r="E1390" t="s">
        <v>1326</v>
      </c>
      <c r="F1390" t="s">
        <v>1293</v>
      </c>
      <c r="G1390" s="532">
        <v>35</v>
      </c>
      <c r="H1390">
        <v>35025</v>
      </c>
      <c r="I1390" t="s">
        <v>563</v>
      </c>
      <c r="J1390" t="s">
        <v>1385</v>
      </c>
      <c r="K1390" t="s">
        <v>1386</v>
      </c>
      <c r="L1390">
        <v>6.5</v>
      </c>
      <c r="M1390">
        <v>3</v>
      </c>
      <c r="N1390">
        <v>2.8</v>
      </c>
      <c r="O1390">
        <v>0</v>
      </c>
      <c r="P1390">
        <v>0</v>
      </c>
      <c r="Q1390">
        <v>0</v>
      </c>
      <c r="R1390" t="s">
        <v>531</v>
      </c>
      <c r="S1390" t="s">
        <v>531</v>
      </c>
      <c r="T1390" t="s">
        <v>531</v>
      </c>
      <c r="U1390" t="s">
        <v>531</v>
      </c>
      <c r="W1390" s="429">
        <f t="shared" si="33"/>
        <v>0</v>
      </c>
      <c r="X1390" s="429">
        <f t="shared" si="33"/>
        <v>0</v>
      </c>
      <c r="Y1390" s="429">
        <f t="shared" si="33"/>
        <v>0</v>
      </c>
      <c r="Z1390" s="429">
        <f t="shared" si="32"/>
        <v>0</v>
      </c>
      <c r="AA1390" s="429" t="s">
        <v>1296</v>
      </c>
    </row>
    <row r="1391" spans="1:27" x14ac:dyDescent="0.25">
      <c r="A1391" t="s">
        <v>149</v>
      </c>
      <c r="B1391" t="s">
        <v>1246</v>
      </c>
      <c r="C1391" t="s">
        <v>1324</v>
      </c>
      <c r="D1391" t="s">
        <v>1384</v>
      </c>
      <c r="E1391" t="s">
        <v>1326</v>
      </c>
      <c r="F1391" t="s">
        <v>1293</v>
      </c>
      <c r="G1391" s="532">
        <v>35</v>
      </c>
      <c r="H1391">
        <v>35025</v>
      </c>
      <c r="I1391" t="s">
        <v>563</v>
      </c>
      <c r="J1391" t="s">
        <v>1385</v>
      </c>
      <c r="K1391" t="s">
        <v>1386</v>
      </c>
      <c r="L1391">
        <v>0</v>
      </c>
      <c r="M1391">
        <v>14.3</v>
      </c>
      <c r="N1391">
        <v>0</v>
      </c>
      <c r="O1391">
        <v>0</v>
      </c>
      <c r="P1391">
        <v>0</v>
      </c>
      <c r="Q1391">
        <v>0</v>
      </c>
      <c r="R1391" t="s">
        <v>531</v>
      </c>
      <c r="S1391" t="s">
        <v>531</v>
      </c>
      <c r="T1391" t="s">
        <v>531</v>
      </c>
      <c r="U1391" t="s">
        <v>531</v>
      </c>
      <c r="W1391" s="429">
        <f t="shared" si="33"/>
        <v>0</v>
      </c>
      <c r="X1391" s="429">
        <f t="shared" si="33"/>
        <v>0</v>
      </c>
      <c r="Y1391" s="429">
        <f t="shared" si="33"/>
        <v>0</v>
      </c>
      <c r="Z1391" s="429">
        <f t="shared" si="32"/>
        <v>0</v>
      </c>
      <c r="AA1391" s="429" t="s">
        <v>1296</v>
      </c>
    </row>
    <row r="1392" spans="1:27" x14ac:dyDescent="0.25">
      <c r="A1392" t="s">
        <v>149</v>
      </c>
      <c r="B1392" t="s">
        <v>1246</v>
      </c>
      <c r="C1392" t="s">
        <v>1324</v>
      </c>
      <c r="D1392" t="s">
        <v>1384</v>
      </c>
      <c r="E1392" t="s">
        <v>1326</v>
      </c>
      <c r="F1392" t="s">
        <v>1293</v>
      </c>
      <c r="G1392" s="532">
        <v>35</v>
      </c>
      <c r="H1392">
        <v>35025</v>
      </c>
      <c r="I1392" t="s">
        <v>563</v>
      </c>
      <c r="J1392" t="s">
        <v>1385</v>
      </c>
      <c r="K1392" t="s">
        <v>1386</v>
      </c>
      <c r="L1392">
        <v>0</v>
      </c>
      <c r="M1392">
        <v>14.3</v>
      </c>
      <c r="N1392">
        <v>0</v>
      </c>
      <c r="O1392">
        <v>0</v>
      </c>
      <c r="P1392">
        <v>0</v>
      </c>
      <c r="Q1392">
        <v>0</v>
      </c>
      <c r="R1392" t="s">
        <v>531</v>
      </c>
      <c r="S1392" t="s">
        <v>531</v>
      </c>
      <c r="T1392" t="s">
        <v>531</v>
      </c>
      <c r="U1392" t="s">
        <v>531</v>
      </c>
      <c r="W1392" s="429">
        <f t="shared" si="33"/>
        <v>0</v>
      </c>
      <c r="X1392" s="429">
        <f t="shared" si="33"/>
        <v>0</v>
      </c>
      <c r="Y1392" s="429">
        <f t="shared" si="33"/>
        <v>0</v>
      </c>
      <c r="Z1392" s="429">
        <f t="shared" si="32"/>
        <v>0</v>
      </c>
      <c r="AA1392" s="429" t="s">
        <v>1296</v>
      </c>
    </row>
    <row r="1393" spans="1:27" x14ac:dyDescent="0.25">
      <c r="A1393" t="s">
        <v>149</v>
      </c>
      <c r="B1393" t="s">
        <v>1246</v>
      </c>
      <c r="C1393" t="s">
        <v>1324</v>
      </c>
      <c r="D1393" t="s">
        <v>1384</v>
      </c>
      <c r="E1393" t="s">
        <v>1326</v>
      </c>
      <c r="F1393" t="s">
        <v>1293</v>
      </c>
      <c r="G1393" s="532">
        <v>35</v>
      </c>
      <c r="H1393">
        <v>35025</v>
      </c>
      <c r="I1393" t="s">
        <v>563</v>
      </c>
      <c r="J1393" t="s">
        <v>1385</v>
      </c>
      <c r="K1393" t="s">
        <v>1386</v>
      </c>
      <c r="L1393">
        <v>37</v>
      </c>
      <c r="M1393">
        <v>3.8</v>
      </c>
      <c r="N1393">
        <v>2.8</v>
      </c>
      <c r="O1393">
        <v>0</v>
      </c>
      <c r="P1393">
        <v>0</v>
      </c>
      <c r="Q1393">
        <v>0</v>
      </c>
      <c r="R1393" t="s">
        <v>531</v>
      </c>
      <c r="S1393" t="s">
        <v>531</v>
      </c>
      <c r="T1393" t="s">
        <v>531</v>
      </c>
      <c r="U1393" t="s">
        <v>531</v>
      </c>
      <c r="W1393" s="429">
        <f t="shared" si="33"/>
        <v>0</v>
      </c>
      <c r="X1393" s="429">
        <f t="shared" si="33"/>
        <v>0</v>
      </c>
      <c r="Y1393" s="429">
        <f t="shared" si="33"/>
        <v>0</v>
      </c>
      <c r="Z1393" s="429">
        <f t="shared" si="32"/>
        <v>0</v>
      </c>
      <c r="AA1393" s="429" t="s">
        <v>1296</v>
      </c>
    </row>
    <row r="1394" spans="1:27" x14ac:dyDescent="0.25">
      <c r="A1394" t="s">
        <v>149</v>
      </c>
      <c r="B1394" t="s">
        <v>1246</v>
      </c>
      <c r="C1394" t="s">
        <v>1324</v>
      </c>
      <c r="D1394" t="s">
        <v>1384</v>
      </c>
      <c r="E1394" t="s">
        <v>1326</v>
      </c>
      <c r="F1394" t="s">
        <v>1293</v>
      </c>
      <c r="G1394" s="532">
        <v>35</v>
      </c>
      <c r="H1394">
        <v>35025</v>
      </c>
      <c r="I1394" t="s">
        <v>563</v>
      </c>
      <c r="J1394" t="s">
        <v>1385</v>
      </c>
      <c r="K1394" t="s">
        <v>1386</v>
      </c>
      <c r="L1394">
        <v>0</v>
      </c>
      <c r="M1394">
        <v>10</v>
      </c>
      <c r="N1394">
        <v>0</v>
      </c>
      <c r="O1394">
        <v>0</v>
      </c>
      <c r="P1394">
        <v>0</v>
      </c>
      <c r="Q1394">
        <v>0</v>
      </c>
      <c r="R1394" t="s">
        <v>531</v>
      </c>
      <c r="S1394" t="s">
        <v>531</v>
      </c>
      <c r="T1394" t="s">
        <v>531</v>
      </c>
      <c r="U1394" t="s">
        <v>531</v>
      </c>
      <c r="W1394" s="429">
        <f t="shared" si="33"/>
        <v>0</v>
      </c>
      <c r="X1394" s="429">
        <f t="shared" si="33"/>
        <v>0</v>
      </c>
      <c r="Y1394" s="429">
        <f t="shared" si="33"/>
        <v>0</v>
      </c>
      <c r="Z1394" s="429">
        <f t="shared" si="32"/>
        <v>0</v>
      </c>
      <c r="AA1394" s="429" t="s">
        <v>1296</v>
      </c>
    </row>
    <row r="1395" spans="1:27" x14ac:dyDescent="0.25">
      <c r="A1395" t="s">
        <v>149</v>
      </c>
      <c r="B1395" t="s">
        <v>1246</v>
      </c>
      <c r="C1395" t="s">
        <v>1324</v>
      </c>
      <c r="D1395" t="s">
        <v>1384</v>
      </c>
      <c r="E1395" t="s">
        <v>1326</v>
      </c>
      <c r="F1395" t="s">
        <v>1293</v>
      </c>
      <c r="G1395" s="532">
        <v>35</v>
      </c>
      <c r="H1395">
        <v>35025</v>
      </c>
      <c r="I1395" t="s">
        <v>563</v>
      </c>
      <c r="J1395" t="s">
        <v>1385</v>
      </c>
      <c r="K1395" t="s">
        <v>1386</v>
      </c>
      <c r="L1395">
        <v>0</v>
      </c>
      <c r="M1395">
        <v>0.5</v>
      </c>
      <c r="N1395">
        <v>0</v>
      </c>
      <c r="O1395">
        <v>0</v>
      </c>
      <c r="P1395">
        <v>0</v>
      </c>
      <c r="Q1395">
        <v>0</v>
      </c>
      <c r="R1395" t="s">
        <v>531</v>
      </c>
      <c r="S1395" t="s">
        <v>531</v>
      </c>
      <c r="T1395" t="s">
        <v>531</v>
      </c>
      <c r="U1395" t="s">
        <v>531</v>
      </c>
      <c r="W1395" s="429">
        <f t="shared" si="33"/>
        <v>0</v>
      </c>
      <c r="X1395" s="429">
        <f t="shared" si="33"/>
        <v>0</v>
      </c>
      <c r="Y1395" s="429">
        <f t="shared" si="33"/>
        <v>0</v>
      </c>
      <c r="Z1395" s="429">
        <f t="shared" si="32"/>
        <v>0</v>
      </c>
      <c r="AA1395" s="429" t="s">
        <v>1296</v>
      </c>
    </row>
    <row r="1396" spans="1:27" x14ac:dyDescent="0.25">
      <c r="A1396" t="s">
        <v>149</v>
      </c>
      <c r="B1396" t="s">
        <v>1246</v>
      </c>
      <c r="C1396" t="s">
        <v>1324</v>
      </c>
      <c r="D1396" t="s">
        <v>1384</v>
      </c>
      <c r="E1396" t="s">
        <v>1326</v>
      </c>
      <c r="F1396" t="s">
        <v>1293</v>
      </c>
      <c r="G1396" s="532">
        <v>35</v>
      </c>
      <c r="H1396">
        <v>35025</v>
      </c>
      <c r="I1396" t="s">
        <v>563</v>
      </c>
      <c r="J1396" t="s">
        <v>1385</v>
      </c>
      <c r="K1396" t="s">
        <v>1386</v>
      </c>
      <c r="L1396">
        <v>6.7</v>
      </c>
      <c r="M1396">
        <v>8.5</v>
      </c>
      <c r="N1396">
        <v>6</v>
      </c>
      <c r="O1396">
        <v>0</v>
      </c>
      <c r="P1396">
        <v>0</v>
      </c>
      <c r="Q1396">
        <v>0</v>
      </c>
      <c r="R1396" t="s">
        <v>531</v>
      </c>
      <c r="S1396" t="s">
        <v>531</v>
      </c>
      <c r="T1396" t="s">
        <v>531</v>
      </c>
      <c r="U1396" t="s">
        <v>531</v>
      </c>
      <c r="W1396" s="429">
        <f t="shared" si="33"/>
        <v>0</v>
      </c>
      <c r="X1396" s="429">
        <f t="shared" si="33"/>
        <v>0</v>
      </c>
      <c r="Y1396" s="429">
        <f t="shared" si="33"/>
        <v>0</v>
      </c>
      <c r="Z1396" s="429">
        <f t="shared" si="32"/>
        <v>0</v>
      </c>
      <c r="AA1396" s="429" t="s">
        <v>1296</v>
      </c>
    </row>
    <row r="1397" spans="1:27" x14ac:dyDescent="0.25">
      <c r="A1397" t="s">
        <v>149</v>
      </c>
      <c r="B1397" t="s">
        <v>1246</v>
      </c>
      <c r="C1397" t="s">
        <v>1324</v>
      </c>
      <c r="D1397" t="s">
        <v>1384</v>
      </c>
      <c r="E1397" t="s">
        <v>1326</v>
      </c>
      <c r="F1397" t="s">
        <v>1293</v>
      </c>
      <c r="G1397" s="532">
        <v>35</v>
      </c>
      <c r="H1397">
        <v>35025</v>
      </c>
      <c r="I1397" t="s">
        <v>563</v>
      </c>
      <c r="J1397" t="s">
        <v>1385</v>
      </c>
      <c r="K1397" t="s">
        <v>1386</v>
      </c>
      <c r="L1397">
        <v>6.7</v>
      </c>
      <c r="M1397">
        <v>8.5</v>
      </c>
      <c r="N1397">
        <v>6</v>
      </c>
      <c r="O1397">
        <v>0</v>
      </c>
      <c r="P1397">
        <v>0</v>
      </c>
      <c r="Q1397">
        <v>0</v>
      </c>
      <c r="R1397" t="s">
        <v>531</v>
      </c>
      <c r="S1397" t="s">
        <v>531</v>
      </c>
      <c r="T1397" t="s">
        <v>531</v>
      </c>
      <c r="U1397" t="s">
        <v>531</v>
      </c>
      <c r="W1397" s="429">
        <f t="shared" si="33"/>
        <v>0</v>
      </c>
      <c r="X1397" s="429">
        <f t="shared" si="33"/>
        <v>0</v>
      </c>
      <c r="Y1397" s="429">
        <f t="shared" si="33"/>
        <v>0</v>
      </c>
      <c r="Z1397" s="429">
        <f t="shared" si="32"/>
        <v>0</v>
      </c>
      <c r="AA1397" s="429" t="s">
        <v>1296</v>
      </c>
    </row>
    <row r="1398" spans="1:27" x14ac:dyDescent="0.25">
      <c r="A1398" t="s">
        <v>149</v>
      </c>
      <c r="B1398" t="s">
        <v>1246</v>
      </c>
      <c r="C1398" t="s">
        <v>1324</v>
      </c>
      <c r="D1398" t="s">
        <v>1384</v>
      </c>
      <c r="E1398" t="s">
        <v>1326</v>
      </c>
      <c r="F1398" t="s">
        <v>1293</v>
      </c>
      <c r="G1398" s="532">
        <v>35</v>
      </c>
      <c r="H1398">
        <v>35025</v>
      </c>
      <c r="I1398" t="s">
        <v>563</v>
      </c>
      <c r="J1398" t="s">
        <v>1385</v>
      </c>
      <c r="K1398" t="s">
        <v>1386</v>
      </c>
      <c r="L1398">
        <v>6.7</v>
      </c>
      <c r="M1398">
        <v>8.5</v>
      </c>
      <c r="N1398">
        <v>6</v>
      </c>
      <c r="O1398">
        <v>0</v>
      </c>
      <c r="P1398">
        <v>0</v>
      </c>
      <c r="Q1398">
        <v>0</v>
      </c>
      <c r="R1398" t="s">
        <v>531</v>
      </c>
      <c r="S1398" t="s">
        <v>531</v>
      </c>
      <c r="T1398" t="s">
        <v>531</v>
      </c>
      <c r="U1398" t="s">
        <v>531</v>
      </c>
      <c r="W1398" s="429">
        <f t="shared" si="33"/>
        <v>0</v>
      </c>
      <c r="X1398" s="429">
        <f t="shared" si="33"/>
        <v>0</v>
      </c>
      <c r="Y1398" s="429">
        <f t="shared" si="33"/>
        <v>0</v>
      </c>
      <c r="Z1398" s="429">
        <f t="shared" si="32"/>
        <v>0</v>
      </c>
      <c r="AA1398" s="429" t="s">
        <v>1296</v>
      </c>
    </row>
    <row r="1399" spans="1:27" x14ac:dyDescent="0.25">
      <c r="A1399" t="s">
        <v>149</v>
      </c>
      <c r="B1399" t="s">
        <v>1246</v>
      </c>
      <c r="C1399" t="s">
        <v>1324</v>
      </c>
      <c r="D1399" t="s">
        <v>1384</v>
      </c>
      <c r="E1399" t="s">
        <v>1326</v>
      </c>
      <c r="F1399" t="s">
        <v>1293</v>
      </c>
      <c r="G1399" s="532">
        <v>35</v>
      </c>
      <c r="H1399">
        <v>35025</v>
      </c>
      <c r="I1399" t="s">
        <v>563</v>
      </c>
      <c r="J1399" t="s">
        <v>1385</v>
      </c>
      <c r="K1399" t="s">
        <v>1386</v>
      </c>
      <c r="L1399">
        <v>6.7</v>
      </c>
      <c r="M1399">
        <v>8.5</v>
      </c>
      <c r="N1399">
        <v>6</v>
      </c>
      <c r="O1399">
        <v>0</v>
      </c>
      <c r="P1399">
        <v>0</v>
      </c>
      <c r="Q1399">
        <v>0</v>
      </c>
      <c r="R1399" t="s">
        <v>531</v>
      </c>
      <c r="S1399" t="s">
        <v>531</v>
      </c>
      <c r="T1399" t="s">
        <v>531</v>
      </c>
      <c r="U1399" t="s">
        <v>531</v>
      </c>
      <c r="W1399" s="429">
        <f t="shared" si="33"/>
        <v>0</v>
      </c>
      <c r="X1399" s="429">
        <f t="shared" si="33"/>
        <v>0</v>
      </c>
      <c r="Y1399" s="429">
        <f t="shared" si="33"/>
        <v>0</v>
      </c>
      <c r="Z1399" s="429">
        <f t="shared" si="32"/>
        <v>0</v>
      </c>
      <c r="AA1399" s="429" t="s">
        <v>1296</v>
      </c>
    </row>
    <row r="1400" spans="1:27" x14ac:dyDescent="0.25">
      <c r="A1400" t="s">
        <v>149</v>
      </c>
      <c r="B1400" t="s">
        <v>1246</v>
      </c>
      <c r="C1400" t="s">
        <v>1324</v>
      </c>
      <c r="D1400" t="s">
        <v>1384</v>
      </c>
      <c r="E1400" t="s">
        <v>1326</v>
      </c>
      <c r="F1400" t="s">
        <v>1293</v>
      </c>
      <c r="G1400" s="532">
        <v>35</v>
      </c>
      <c r="H1400">
        <v>35025</v>
      </c>
      <c r="I1400" t="s">
        <v>563</v>
      </c>
      <c r="J1400" t="s">
        <v>1385</v>
      </c>
      <c r="K1400" t="s">
        <v>1386</v>
      </c>
      <c r="L1400">
        <v>0</v>
      </c>
      <c r="M1400">
        <v>6.39</v>
      </c>
      <c r="N1400">
        <v>0</v>
      </c>
      <c r="O1400">
        <v>0</v>
      </c>
      <c r="P1400">
        <v>0</v>
      </c>
      <c r="Q1400">
        <v>0</v>
      </c>
      <c r="R1400" t="s">
        <v>531</v>
      </c>
      <c r="S1400" t="s">
        <v>531</v>
      </c>
      <c r="T1400" t="s">
        <v>531</v>
      </c>
      <c r="U1400" t="s">
        <v>531</v>
      </c>
      <c r="W1400" s="429">
        <f t="shared" si="33"/>
        <v>0</v>
      </c>
      <c r="X1400" s="429">
        <f t="shared" si="33"/>
        <v>0</v>
      </c>
      <c r="Y1400" s="429">
        <f t="shared" si="33"/>
        <v>0</v>
      </c>
      <c r="Z1400" s="429">
        <f t="shared" si="32"/>
        <v>0</v>
      </c>
      <c r="AA1400" s="429" t="s">
        <v>1296</v>
      </c>
    </row>
    <row r="1401" spans="1:27" x14ac:dyDescent="0.25">
      <c r="A1401" t="s">
        <v>149</v>
      </c>
      <c r="B1401" t="s">
        <v>1246</v>
      </c>
      <c r="C1401" t="s">
        <v>1324</v>
      </c>
      <c r="D1401" t="s">
        <v>1384</v>
      </c>
      <c r="E1401" t="s">
        <v>1326</v>
      </c>
      <c r="F1401" t="s">
        <v>1293</v>
      </c>
      <c r="G1401" s="532">
        <v>35</v>
      </c>
      <c r="H1401">
        <v>35025</v>
      </c>
      <c r="I1401" t="s">
        <v>563</v>
      </c>
      <c r="J1401" t="s">
        <v>1385</v>
      </c>
      <c r="K1401" t="s">
        <v>1386</v>
      </c>
      <c r="L1401">
        <v>6.7</v>
      </c>
      <c r="M1401">
        <v>8.5</v>
      </c>
      <c r="N1401">
        <v>6</v>
      </c>
      <c r="O1401">
        <v>0</v>
      </c>
      <c r="P1401">
        <v>0</v>
      </c>
      <c r="Q1401">
        <v>0</v>
      </c>
      <c r="R1401" t="s">
        <v>531</v>
      </c>
      <c r="S1401" t="s">
        <v>531</v>
      </c>
      <c r="T1401" t="s">
        <v>531</v>
      </c>
      <c r="U1401" t="s">
        <v>531</v>
      </c>
      <c r="W1401" s="429">
        <f t="shared" si="33"/>
        <v>0</v>
      </c>
      <c r="X1401" s="429">
        <f t="shared" si="33"/>
        <v>0</v>
      </c>
      <c r="Y1401" s="429">
        <f t="shared" si="33"/>
        <v>0</v>
      </c>
      <c r="Z1401" s="429">
        <f t="shared" si="32"/>
        <v>0</v>
      </c>
      <c r="AA1401" s="429" t="s">
        <v>1296</v>
      </c>
    </row>
    <row r="1402" spans="1:27" x14ac:dyDescent="0.25">
      <c r="A1402" t="s">
        <v>149</v>
      </c>
      <c r="B1402" t="s">
        <v>1246</v>
      </c>
      <c r="C1402" t="s">
        <v>1324</v>
      </c>
      <c r="D1402" t="s">
        <v>1384</v>
      </c>
      <c r="E1402" t="s">
        <v>1326</v>
      </c>
      <c r="F1402" t="s">
        <v>1293</v>
      </c>
      <c r="G1402" s="532">
        <v>35</v>
      </c>
      <c r="H1402">
        <v>35025</v>
      </c>
      <c r="I1402" t="s">
        <v>563</v>
      </c>
      <c r="J1402" t="s">
        <v>1385</v>
      </c>
      <c r="K1402" t="s">
        <v>1386</v>
      </c>
      <c r="L1402">
        <v>6.7</v>
      </c>
      <c r="M1402">
        <v>8.5</v>
      </c>
      <c r="N1402">
        <v>6</v>
      </c>
      <c r="O1402">
        <v>0</v>
      </c>
      <c r="P1402">
        <v>0</v>
      </c>
      <c r="Q1402">
        <v>0</v>
      </c>
      <c r="R1402" t="s">
        <v>531</v>
      </c>
      <c r="S1402" t="s">
        <v>531</v>
      </c>
      <c r="T1402" t="s">
        <v>531</v>
      </c>
      <c r="U1402" t="s">
        <v>531</v>
      </c>
      <c r="W1402" s="429">
        <f t="shared" si="33"/>
        <v>0</v>
      </c>
      <c r="X1402" s="429">
        <f t="shared" si="33"/>
        <v>0</v>
      </c>
      <c r="Y1402" s="429">
        <f t="shared" si="33"/>
        <v>0</v>
      </c>
      <c r="Z1402" s="429">
        <f t="shared" si="32"/>
        <v>0</v>
      </c>
      <c r="AA1402" s="429" t="s">
        <v>1296</v>
      </c>
    </row>
    <row r="1403" spans="1:27" x14ac:dyDescent="0.25">
      <c r="A1403" t="s">
        <v>149</v>
      </c>
      <c r="B1403" t="s">
        <v>1246</v>
      </c>
      <c r="C1403" t="s">
        <v>1324</v>
      </c>
      <c r="D1403" t="s">
        <v>1384</v>
      </c>
      <c r="E1403" t="s">
        <v>1326</v>
      </c>
      <c r="F1403" t="s">
        <v>1293</v>
      </c>
      <c r="G1403" s="532">
        <v>35</v>
      </c>
      <c r="H1403">
        <v>35025</v>
      </c>
      <c r="I1403" t="s">
        <v>563</v>
      </c>
      <c r="J1403" t="s">
        <v>1385</v>
      </c>
      <c r="K1403" t="s">
        <v>1386</v>
      </c>
      <c r="L1403">
        <v>6.7</v>
      </c>
      <c r="M1403">
        <v>8.5</v>
      </c>
      <c r="N1403">
        <v>6</v>
      </c>
      <c r="O1403">
        <v>0</v>
      </c>
      <c r="P1403">
        <v>0</v>
      </c>
      <c r="Q1403">
        <v>0</v>
      </c>
      <c r="R1403" t="s">
        <v>531</v>
      </c>
      <c r="S1403" t="s">
        <v>531</v>
      </c>
      <c r="T1403" t="s">
        <v>531</v>
      </c>
      <c r="U1403" t="s">
        <v>531</v>
      </c>
      <c r="W1403" s="429">
        <f t="shared" si="33"/>
        <v>0</v>
      </c>
      <c r="X1403" s="429">
        <f t="shared" si="33"/>
        <v>0</v>
      </c>
      <c r="Y1403" s="429">
        <f t="shared" si="33"/>
        <v>0</v>
      </c>
      <c r="Z1403" s="429">
        <f t="shared" si="32"/>
        <v>0</v>
      </c>
      <c r="AA1403" s="429" t="s">
        <v>1296</v>
      </c>
    </row>
    <row r="1404" spans="1:27" x14ac:dyDescent="0.25">
      <c r="A1404" t="s">
        <v>149</v>
      </c>
      <c r="B1404" t="s">
        <v>1246</v>
      </c>
      <c r="C1404" t="s">
        <v>1324</v>
      </c>
      <c r="D1404" t="s">
        <v>1384</v>
      </c>
      <c r="E1404" t="s">
        <v>1326</v>
      </c>
      <c r="F1404" t="s">
        <v>1293</v>
      </c>
      <c r="G1404" s="532">
        <v>35</v>
      </c>
      <c r="H1404">
        <v>35025</v>
      </c>
      <c r="I1404" t="s">
        <v>563</v>
      </c>
      <c r="J1404" t="s">
        <v>1385</v>
      </c>
      <c r="K1404" t="s">
        <v>1386</v>
      </c>
      <c r="L1404">
        <v>6.7</v>
      </c>
      <c r="M1404">
        <v>8.5</v>
      </c>
      <c r="N1404">
        <v>6</v>
      </c>
      <c r="O1404">
        <v>0</v>
      </c>
      <c r="P1404">
        <v>0</v>
      </c>
      <c r="Q1404">
        <v>0</v>
      </c>
      <c r="R1404" t="s">
        <v>531</v>
      </c>
      <c r="S1404" t="s">
        <v>531</v>
      </c>
      <c r="T1404" t="s">
        <v>531</v>
      </c>
      <c r="U1404" t="s">
        <v>531</v>
      </c>
      <c r="W1404" s="429">
        <f t="shared" si="33"/>
        <v>0</v>
      </c>
      <c r="X1404" s="429">
        <f t="shared" si="33"/>
        <v>0</v>
      </c>
      <c r="Y1404" s="429">
        <f t="shared" si="33"/>
        <v>0</v>
      </c>
      <c r="Z1404" s="429">
        <f t="shared" si="32"/>
        <v>0</v>
      </c>
      <c r="AA1404" s="429" t="s">
        <v>1296</v>
      </c>
    </row>
    <row r="1405" spans="1:27" x14ac:dyDescent="0.25">
      <c r="A1405" t="s">
        <v>149</v>
      </c>
      <c r="B1405" t="s">
        <v>1246</v>
      </c>
      <c r="C1405" t="s">
        <v>1324</v>
      </c>
      <c r="D1405" t="s">
        <v>1384</v>
      </c>
      <c r="E1405" t="s">
        <v>1326</v>
      </c>
      <c r="F1405" t="s">
        <v>1293</v>
      </c>
      <c r="G1405" s="532">
        <v>35</v>
      </c>
      <c r="H1405">
        <v>35025</v>
      </c>
      <c r="I1405" t="s">
        <v>563</v>
      </c>
      <c r="J1405" t="s">
        <v>1385</v>
      </c>
      <c r="K1405" t="s">
        <v>1386</v>
      </c>
      <c r="L1405">
        <v>0</v>
      </c>
      <c r="M1405">
        <v>2.6</v>
      </c>
      <c r="N1405">
        <v>2</v>
      </c>
      <c r="O1405">
        <v>0</v>
      </c>
      <c r="P1405">
        <v>0</v>
      </c>
      <c r="Q1405">
        <v>0</v>
      </c>
      <c r="R1405" t="s">
        <v>531</v>
      </c>
      <c r="S1405" t="s">
        <v>531</v>
      </c>
      <c r="T1405" t="s">
        <v>531</v>
      </c>
      <c r="U1405" t="s">
        <v>531</v>
      </c>
      <c r="W1405" s="429">
        <f t="shared" si="33"/>
        <v>0</v>
      </c>
      <c r="X1405" s="429">
        <f t="shared" si="33"/>
        <v>0</v>
      </c>
      <c r="Y1405" s="429">
        <f t="shared" si="33"/>
        <v>0</v>
      </c>
      <c r="Z1405" s="429">
        <f t="shared" si="32"/>
        <v>0</v>
      </c>
      <c r="AA1405" s="429" t="s">
        <v>1296</v>
      </c>
    </row>
    <row r="1406" spans="1:27" x14ac:dyDescent="0.25">
      <c r="A1406" t="s">
        <v>149</v>
      </c>
      <c r="B1406" t="s">
        <v>1246</v>
      </c>
      <c r="C1406" t="s">
        <v>1324</v>
      </c>
      <c r="D1406" t="s">
        <v>1384</v>
      </c>
      <c r="E1406" t="s">
        <v>1326</v>
      </c>
      <c r="F1406" t="s">
        <v>1293</v>
      </c>
      <c r="G1406" s="532">
        <v>35</v>
      </c>
      <c r="H1406">
        <v>35025</v>
      </c>
      <c r="I1406" t="s">
        <v>563</v>
      </c>
      <c r="J1406" t="s">
        <v>1385</v>
      </c>
      <c r="K1406" t="s">
        <v>1386</v>
      </c>
      <c r="L1406">
        <v>0</v>
      </c>
      <c r="M1406">
        <v>2.92</v>
      </c>
      <c r="N1406">
        <v>0</v>
      </c>
      <c r="O1406">
        <v>0</v>
      </c>
      <c r="P1406">
        <v>0</v>
      </c>
      <c r="Q1406">
        <v>0</v>
      </c>
      <c r="R1406" t="s">
        <v>531</v>
      </c>
      <c r="S1406" t="s">
        <v>531</v>
      </c>
      <c r="T1406" t="s">
        <v>531</v>
      </c>
      <c r="U1406" t="s">
        <v>531</v>
      </c>
      <c r="W1406" s="429">
        <f t="shared" si="33"/>
        <v>0</v>
      </c>
      <c r="X1406" s="429">
        <f t="shared" si="33"/>
        <v>0</v>
      </c>
      <c r="Y1406" s="429">
        <f t="shared" si="33"/>
        <v>0</v>
      </c>
      <c r="Z1406" s="429">
        <f t="shared" si="32"/>
        <v>0</v>
      </c>
      <c r="AA1406" s="429" t="s">
        <v>1296</v>
      </c>
    </row>
    <row r="1407" spans="1:27" x14ac:dyDescent="0.25">
      <c r="A1407" t="s">
        <v>149</v>
      </c>
      <c r="B1407" t="s">
        <v>1246</v>
      </c>
      <c r="C1407" t="s">
        <v>1324</v>
      </c>
      <c r="D1407" t="s">
        <v>1384</v>
      </c>
      <c r="E1407" t="s">
        <v>1326</v>
      </c>
      <c r="F1407" t="s">
        <v>1293</v>
      </c>
      <c r="G1407" s="532">
        <v>35</v>
      </c>
      <c r="H1407">
        <v>35025</v>
      </c>
      <c r="I1407" t="s">
        <v>563</v>
      </c>
      <c r="J1407" t="s">
        <v>1385</v>
      </c>
      <c r="K1407" t="s">
        <v>1386</v>
      </c>
      <c r="L1407">
        <v>0</v>
      </c>
      <c r="M1407">
        <v>11.2</v>
      </c>
      <c r="N1407">
        <v>0</v>
      </c>
      <c r="O1407">
        <v>0</v>
      </c>
      <c r="P1407">
        <v>0</v>
      </c>
      <c r="Q1407">
        <v>0</v>
      </c>
      <c r="R1407" t="s">
        <v>531</v>
      </c>
      <c r="S1407" t="s">
        <v>531</v>
      </c>
      <c r="T1407" t="s">
        <v>531</v>
      </c>
      <c r="U1407" t="s">
        <v>531</v>
      </c>
      <c r="W1407" s="429">
        <f t="shared" si="33"/>
        <v>0</v>
      </c>
      <c r="X1407" s="429">
        <f t="shared" si="33"/>
        <v>0</v>
      </c>
      <c r="Y1407" s="429">
        <f t="shared" si="33"/>
        <v>0</v>
      </c>
      <c r="Z1407" s="429">
        <f t="shared" si="32"/>
        <v>0</v>
      </c>
      <c r="AA1407" s="429" t="s">
        <v>1296</v>
      </c>
    </row>
    <row r="1408" spans="1:27" x14ac:dyDescent="0.25">
      <c r="A1408" t="s">
        <v>149</v>
      </c>
      <c r="B1408" t="s">
        <v>1246</v>
      </c>
      <c r="C1408" t="s">
        <v>1324</v>
      </c>
      <c r="D1408" t="s">
        <v>1384</v>
      </c>
      <c r="E1408" t="s">
        <v>1326</v>
      </c>
      <c r="F1408" t="s">
        <v>1293</v>
      </c>
      <c r="G1408" s="532">
        <v>35</v>
      </c>
      <c r="H1408">
        <v>35025</v>
      </c>
      <c r="I1408" t="s">
        <v>563</v>
      </c>
      <c r="J1408" t="s">
        <v>1385</v>
      </c>
      <c r="K1408" t="s">
        <v>1386</v>
      </c>
      <c r="L1408">
        <v>0</v>
      </c>
      <c r="M1408">
        <v>12.8</v>
      </c>
      <c r="N1408">
        <v>0</v>
      </c>
      <c r="O1408">
        <v>0</v>
      </c>
      <c r="P1408">
        <v>0</v>
      </c>
      <c r="Q1408">
        <v>0</v>
      </c>
      <c r="R1408" t="s">
        <v>531</v>
      </c>
      <c r="S1408" t="s">
        <v>531</v>
      </c>
      <c r="T1408" t="s">
        <v>531</v>
      </c>
      <c r="U1408" t="s">
        <v>531</v>
      </c>
      <c r="W1408" s="429">
        <f t="shared" si="33"/>
        <v>0</v>
      </c>
      <c r="X1408" s="429">
        <f t="shared" si="33"/>
        <v>0</v>
      </c>
      <c r="Y1408" s="429">
        <f t="shared" si="33"/>
        <v>0</v>
      </c>
      <c r="Z1408" s="429">
        <f t="shared" si="32"/>
        <v>0</v>
      </c>
      <c r="AA1408" s="429" t="s">
        <v>1296</v>
      </c>
    </row>
    <row r="1409" spans="1:27" x14ac:dyDescent="0.25">
      <c r="A1409" t="s">
        <v>149</v>
      </c>
      <c r="B1409" t="s">
        <v>1246</v>
      </c>
      <c r="C1409" t="s">
        <v>1324</v>
      </c>
      <c r="D1409" t="s">
        <v>1384</v>
      </c>
      <c r="E1409" t="s">
        <v>1326</v>
      </c>
      <c r="F1409" t="s">
        <v>1293</v>
      </c>
      <c r="G1409" s="532">
        <v>35</v>
      </c>
      <c r="H1409">
        <v>35015</v>
      </c>
      <c r="I1409" t="s">
        <v>552</v>
      </c>
      <c r="J1409" t="s">
        <v>1385</v>
      </c>
      <c r="K1409" t="s">
        <v>1386</v>
      </c>
      <c r="L1409">
        <v>18.3</v>
      </c>
      <c r="M1409">
        <v>5.0999999999999996</v>
      </c>
      <c r="N1409">
        <v>16.399999999999999</v>
      </c>
      <c r="O1409">
        <v>0</v>
      </c>
      <c r="P1409">
        <v>0</v>
      </c>
      <c r="Q1409">
        <v>0</v>
      </c>
      <c r="R1409" t="s">
        <v>531</v>
      </c>
      <c r="S1409" t="s">
        <v>531</v>
      </c>
      <c r="T1409" t="s">
        <v>531</v>
      </c>
      <c r="U1409" t="s">
        <v>531</v>
      </c>
      <c r="W1409" s="429">
        <f t="shared" si="33"/>
        <v>0</v>
      </c>
      <c r="X1409" s="429">
        <f t="shared" si="33"/>
        <v>0</v>
      </c>
      <c r="Y1409" s="429">
        <f t="shared" si="33"/>
        <v>0</v>
      </c>
      <c r="Z1409" s="429">
        <f t="shared" si="32"/>
        <v>0</v>
      </c>
      <c r="AA1409" s="429" t="s">
        <v>1296</v>
      </c>
    </row>
    <row r="1410" spans="1:27" x14ac:dyDescent="0.25">
      <c r="A1410" t="s">
        <v>149</v>
      </c>
      <c r="B1410" t="s">
        <v>1246</v>
      </c>
      <c r="C1410" t="s">
        <v>1324</v>
      </c>
      <c r="D1410" t="s">
        <v>1384</v>
      </c>
      <c r="E1410" t="s">
        <v>1326</v>
      </c>
      <c r="F1410" t="s">
        <v>1293</v>
      </c>
      <c r="G1410" s="532">
        <v>35</v>
      </c>
      <c r="H1410">
        <v>35015</v>
      </c>
      <c r="I1410" t="s">
        <v>552</v>
      </c>
      <c r="J1410" t="s">
        <v>1385</v>
      </c>
      <c r="K1410" t="s">
        <v>1386</v>
      </c>
      <c r="L1410">
        <v>0</v>
      </c>
      <c r="M1410">
        <v>2.1</v>
      </c>
      <c r="N1410">
        <v>0</v>
      </c>
      <c r="O1410">
        <v>0</v>
      </c>
      <c r="P1410">
        <v>0</v>
      </c>
      <c r="Q1410">
        <v>0</v>
      </c>
      <c r="R1410" t="s">
        <v>531</v>
      </c>
      <c r="S1410" t="s">
        <v>531</v>
      </c>
      <c r="T1410" t="s">
        <v>531</v>
      </c>
      <c r="U1410" t="s">
        <v>531</v>
      </c>
      <c r="W1410" s="429">
        <f t="shared" si="33"/>
        <v>0</v>
      </c>
      <c r="X1410" s="429">
        <f t="shared" si="33"/>
        <v>0</v>
      </c>
      <c r="Y1410" s="429">
        <f t="shared" si="33"/>
        <v>0</v>
      </c>
      <c r="Z1410" s="429">
        <f t="shared" si="32"/>
        <v>0</v>
      </c>
      <c r="AA1410" s="429" t="s">
        <v>1296</v>
      </c>
    </row>
    <row r="1411" spans="1:27" x14ac:dyDescent="0.25">
      <c r="A1411" t="s">
        <v>149</v>
      </c>
      <c r="B1411" t="s">
        <v>1246</v>
      </c>
      <c r="C1411" t="s">
        <v>1324</v>
      </c>
      <c r="D1411" t="s">
        <v>1384</v>
      </c>
      <c r="E1411" t="s">
        <v>1326</v>
      </c>
      <c r="F1411" t="s">
        <v>1293</v>
      </c>
      <c r="G1411" s="532">
        <v>35</v>
      </c>
      <c r="H1411">
        <v>35015</v>
      </c>
      <c r="I1411" t="s">
        <v>552</v>
      </c>
      <c r="J1411" t="s">
        <v>1385</v>
      </c>
      <c r="K1411" t="s">
        <v>1386</v>
      </c>
      <c r="L1411">
        <v>0</v>
      </c>
      <c r="M1411">
        <v>0</v>
      </c>
      <c r="N1411">
        <v>0</v>
      </c>
      <c r="O1411">
        <v>0</v>
      </c>
      <c r="P1411">
        <v>0</v>
      </c>
      <c r="Q1411">
        <v>0</v>
      </c>
      <c r="R1411" t="s">
        <v>531</v>
      </c>
      <c r="S1411" t="s">
        <v>531</v>
      </c>
      <c r="T1411" t="s">
        <v>531</v>
      </c>
      <c r="U1411" t="s">
        <v>531</v>
      </c>
      <c r="W1411" s="429">
        <f t="shared" si="33"/>
        <v>0</v>
      </c>
      <c r="X1411" s="429">
        <f t="shared" si="33"/>
        <v>0</v>
      </c>
      <c r="Y1411" s="429">
        <f t="shared" si="33"/>
        <v>0</v>
      </c>
      <c r="Z1411" s="429">
        <f t="shared" si="32"/>
        <v>0</v>
      </c>
      <c r="AA1411" s="429" t="s">
        <v>1296</v>
      </c>
    </row>
    <row r="1412" spans="1:27" x14ac:dyDescent="0.25">
      <c r="A1412" t="s">
        <v>149</v>
      </c>
      <c r="B1412" t="s">
        <v>1246</v>
      </c>
      <c r="C1412" t="s">
        <v>1324</v>
      </c>
      <c r="D1412" t="s">
        <v>1384</v>
      </c>
      <c r="E1412" t="s">
        <v>1326</v>
      </c>
      <c r="F1412" t="s">
        <v>1293</v>
      </c>
      <c r="G1412" s="532">
        <v>35</v>
      </c>
      <c r="H1412">
        <v>35015</v>
      </c>
      <c r="I1412" t="s">
        <v>552</v>
      </c>
      <c r="J1412" t="s">
        <v>1385</v>
      </c>
      <c r="K1412" t="s">
        <v>1386</v>
      </c>
      <c r="L1412">
        <v>13.4</v>
      </c>
      <c r="M1412">
        <v>20.5</v>
      </c>
      <c r="N1412">
        <v>26.7</v>
      </c>
      <c r="O1412">
        <v>2.7</v>
      </c>
      <c r="P1412">
        <v>0</v>
      </c>
      <c r="Q1412">
        <v>0</v>
      </c>
      <c r="R1412" t="s">
        <v>531</v>
      </c>
      <c r="S1412" t="s">
        <v>531</v>
      </c>
      <c r="T1412" t="s">
        <v>531</v>
      </c>
      <c r="U1412" t="s">
        <v>531</v>
      </c>
      <c r="W1412" s="429">
        <f t="shared" si="33"/>
        <v>0</v>
      </c>
      <c r="X1412" s="429">
        <f t="shared" si="33"/>
        <v>0</v>
      </c>
      <c r="Y1412" s="429">
        <f t="shared" si="33"/>
        <v>0</v>
      </c>
      <c r="Z1412" s="429">
        <f t="shared" si="32"/>
        <v>0</v>
      </c>
      <c r="AA1412" s="429" t="s">
        <v>1296</v>
      </c>
    </row>
    <row r="1413" spans="1:27" x14ac:dyDescent="0.25">
      <c r="A1413" t="s">
        <v>149</v>
      </c>
      <c r="B1413" t="s">
        <v>1246</v>
      </c>
      <c r="C1413" t="s">
        <v>1324</v>
      </c>
      <c r="D1413" t="s">
        <v>1384</v>
      </c>
      <c r="E1413" t="s">
        <v>1326</v>
      </c>
      <c r="F1413" t="s">
        <v>1293</v>
      </c>
      <c r="G1413" s="532">
        <v>35</v>
      </c>
      <c r="H1413">
        <v>35015</v>
      </c>
      <c r="I1413" t="s">
        <v>552</v>
      </c>
      <c r="J1413" t="s">
        <v>1385</v>
      </c>
      <c r="K1413" t="s">
        <v>1386</v>
      </c>
      <c r="L1413">
        <v>2.2999999999999998</v>
      </c>
      <c r="M1413">
        <v>22.8</v>
      </c>
      <c r="N1413">
        <v>2</v>
      </c>
      <c r="O1413">
        <v>3.3</v>
      </c>
      <c r="P1413">
        <v>0</v>
      </c>
      <c r="Q1413">
        <v>0</v>
      </c>
      <c r="R1413" t="s">
        <v>531</v>
      </c>
      <c r="S1413" t="s">
        <v>531</v>
      </c>
      <c r="T1413" t="s">
        <v>531</v>
      </c>
      <c r="U1413" t="s">
        <v>531</v>
      </c>
      <c r="W1413" s="429">
        <f t="shared" si="33"/>
        <v>0</v>
      </c>
      <c r="X1413" s="429">
        <f t="shared" si="33"/>
        <v>0</v>
      </c>
      <c r="Y1413" s="429">
        <f t="shared" si="33"/>
        <v>0</v>
      </c>
      <c r="Z1413" s="429">
        <f t="shared" si="32"/>
        <v>0</v>
      </c>
      <c r="AA1413" s="429" t="s">
        <v>1296</v>
      </c>
    </row>
    <row r="1414" spans="1:27" x14ac:dyDescent="0.25">
      <c r="A1414" t="s">
        <v>149</v>
      </c>
      <c r="B1414" t="s">
        <v>1246</v>
      </c>
      <c r="C1414" t="s">
        <v>1324</v>
      </c>
      <c r="D1414" t="s">
        <v>1384</v>
      </c>
      <c r="E1414" t="s">
        <v>1326</v>
      </c>
      <c r="F1414" t="s">
        <v>1293</v>
      </c>
      <c r="G1414" s="532">
        <v>35</v>
      </c>
      <c r="H1414">
        <v>35015</v>
      </c>
      <c r="I1414" t="s">
        <v>552</v>
      </c>
      <c r="J1414" t="s">
        <v>1385</v>
      </c>
      <c r="K1414" t="s">
        <v>1386</v>
      </c>
      <c r="L1414">
        <v>0</v>
      </c>
      <c r="M1414">
        <v>14.1</v>
      </c>
      <c r="N1414">
        <v>0</v>
      </c>
      <c r="O1414">
        <v>0</v>
      </c>
      <c r="P1414">
        <v>0</v>
      </c>
      <c r="Q1414">
        <v>0</v>
      </c>
      <c r="R1414" t="s">
        <v>531</v>
      </c>
      <c r="S1414" t="s">
        <v>531</v>
      </c>
      <c r="T1414" t="s">
        <v>531</v>
      </c>
      <c r="U1414" t="s">
        <v>531</v>
      </c>
      <c r="W1414" s="429">
        <f t="shared" si="33"/>
        <v>0</v>
      </c>
      <c r="X1414" s="429">
        <f t="shared" si="33"/>
        <v>0</v>
      </c>
      <c r="Y1414" s="429">
        <f t="shared" si="33"/>
        <v>0</v>
      </c>
      <c r="Z1414" s="429">
        <f t="shared" si="32"/>
        <v>0</v>
      </c>
      <c r="AA1414" s="429" t="s">
        <v>1296</v>
      </c>
    </row>
    <row r="1415" spans="1:27" x14ac:dyDescent="0.25">
      <c r="A1415" t="s">
        <v>149</v>
      </c>
      <c r="B1415" t="s">
        <v>1246</v>
      </c>
      <c r="C1415" t="s">
        <v>1324</v>
      </c>
      <c r="D1415" t="s">
        <v>1384</v>
      </c>
      <c r="E1415" t="s">
        <v>1326</v>
      </c>
      <c r="F1415" t="s">
        <v>1293</v>
      </c>
      <c r="G1415" s="532">
        <v>35</v>
      </c>
      <c r="H1415">
        <v>35015</v>
      </c>
      <c r="I1415" t="s">
        <v>552</v>
      </c>
      <c r="J1415" t="s">
        <v>1385</v>
      </c>
      <c r="K1415" t="s">
        <v>1386</v>
      </c>
      <c r="L1415">
        <v>10</v>
      </c>
      <c r="M1415">
        <v>10</v>
      </c>
      <c r="N1415">
        <v>10</v>
      </c>
      <c r="O1415">
        <v>10</v>
      </c>
      <c r="P1415">
        <v>0</v>
      </c>
      <c r="Q1415">
        <v>0</v>
      </c>
      <c r="R1415" t="s">
        <v>531</v>
      </c>
      <c r="S1415" t="s">
        <v>531</v>
      </c>
      <c r="T1415" t="s">
        <v>531</v>
      </c>
      <c r="U1415" t="s">
        <v>531</v>
      </c>
      <c r="W1415" s="429">
        <f t="shared" si="33"/>
        <v>0</v>
      </c>
      <c r="X1415" s="429">
        <f t="shared" si="33"/>
        <v>0</v>
      </c>
      <c r="Y1415" s="429">
        <f t="shared" si="33"/>
        <v>0</v>
      </c>
      <c r="Z1415" s="429">
        <f t="shared" si="32"/>
        <v>0</v>
      </c>
      <c r="AA1415" s="429" t="s">
        <v>1296</v>
      </c>
    </row>
    <row r="1416" spans="1:27" x14ac:dyDescent="0.25">
      <c r="A1416" t="s">
        <v>149</v>
      </c>
      <c r="B1416" t="s">
        <v>1246</v>
      </c>
      <c r="C1416" t="s">
        <v>1324</v>
      </c>
      <c r="D1416" t="s">
        <v>1384</v>
      </c>
      <c r="E1416" t="s">
        <v>1326</v>
      </c>
      <c r="F1416" t="s">
        <v>1293</v>
      </c>
      <c r="G1416" s="532">
        <v>35</v>
      </c>
      <c r="H1416">
        <v>35015</v>
      </c>
      <c r="I1416" t="s">
        <v>552</v>
      </c>
      <c r="J1416" t="s">
        <v>1385</v>
      </c>
      <c r="K1416" t="s">
        <v>1386</v>
      </c>
      <c r="L1416">
        <v>0</v>
      </c>
      <c r="M1416">
        <v>0</v>
      </c>
      <c r="N1416">
        <v>0</v>
      </c>
      <c r="O1416">
        <v>0</v>
      </c>
      <c r="P1416">
        <v>2.1</v>
      </c>
      <c r="Q1416">
        <v>2.1</v>
      </c>
      <c r="R1416" t="s">
        <v>531</v>
      </c>
      <c r="S1416" t="s">
        <v>531</v>
      </c>
      <c r="T1416" t="s">
        <v>531</v>
      </c>
      <c r="U1416" t="s">
        <v>531</v>
      </c>
      <c r="W1416" s="429">
        <f t="shared" si="33"/>
        <v>0</v>
      </c>
      <c r="X1416" s="429">
        <f t="shared" si="33"/>
        <v>0</v>
      </c>
      <c r="Y1416" s="429">
        <f t="shared" si="33"/>
        <v>0</v>
      </c>
      <c r="Z1416" s="429">
        <f t="shared" si="32"/>
        <v>0</v>
      </c>
      <c r="AA1416" s="429" t="s">
        <v>1296</v>
      </c>
    </row>
    <row r="1417" spans="1:27" x14ac:dyDescent="0.25">
      <c r="A1417" t="s">
        <v>149</v>
      </c>
      <c r="B1417" t="s">
        <v>1246</v>
      </c>
      <c r="C1417" t="s">
        <v>1324</v>
      </c>
      <c r="D1417" t="s">
        <v>1384</v>
      </c>
      <c r="E1417" t="s">
        <v>1326</v>
      </c>
      <c r="F1417" t="s">
        <v>1293</v>
      </c>
      <c r="G1417" s="532">
        <v>35</v>
      </c>
      <c r="H1417">
        <v>35015</v>
      </c>
      <c r="I1417" t="s">
        <v>552</v>
      </c>
      <c r="J1417" t="s">
        <v>1385</v>
      </c>
      <c r="K1417" t="s">
        <v>1386</v>
      </c>
      <c r="L1417">
        <v>1.3</v>
      </c>
      <c r="M1417">
        <v>0</v>
      </c>
      <c r="N1417">
        <v>5.3</v>
      </c>
      <c r="O1417">
        <v>0</v>
      </c>
      <c r="P1417">
        <v>0</v>
      </c>
      <c r="Q1417">
        <v>0</v>
      </c>
      <c r="R1417" t="s">
        <v>531</v>
      </c>
      <c r="S1417" t="s">
        <v>531</v>
      </c>
      <c r="T1417" t="s">
        <v>531</v>
      </c>
      <c r="U1417" t="s">
        <v>531</v>
      </c>
      <c r="W1417" s="429">
        <f t="shared" si="33"/>
        <v>0</v>
      </c>
      <c r="X1417" s="429">
        <f t="shared" si="33"/>
        <v>0</v>
      </c>
      <c r="Y1417" s="429">
        <f t="shared" si="33"/>
        <v>0</v>
      </c>
      <c r="Z1417" s="429">
        <f t="shared" si="32"/>
        <v>0</v>
      </c>
      <c r="AA1417" s="429" t="s">
        <v>1296</v>
      </c>
    </row>
    <row r="1418" spans="1:27" x14ac:dyDescent="0.25">
      <c r="A1418" t="s">
        <v>149</v>
      </c>
      <c r="B1418" t="s">
        <v>1246</v>
      </c>
      <c r="C1418" t="s">
        <v>1324</v>
      </c>
      <c r="D1418" t="s">
        <v>1384</v>
      </c>
      <c r="E1418" t="s">
        <v>1326</v>
      </c>
      <c r="F1418" t="s">
        <v>1293</v>
      </c>
      <c r="G1418" s="532">
        <v>35</v>
      </c>
      <c r="H1418">
        <v>35015</v>
      </c>
      <c r="I1418" t="s">
        <v>552</v>
      </c>
      <c r="J1418" t="s">
        <v>1385</v>
      </c>
      <c r="K1418" t="s">
        <v>1386</v>
      </c>
      <c r="L1418">
        <v>0</v>
      </c>
      <c r="M1418">
        <v>41.4</v>
      </c>
      <c r="N1418">
        <v>0</v>
      </c>
      <c r="O1418">
        <v>0</v>
      </c>
      <c r="P1418">
        <v>0</v>
      </c>
      <c r="Q1418">
        <v>0</v>
      </c>
      <c r="R1418" t="s">
        <v>531</v>
      </c>
      <c r="S1418" t="s">
        <v>531</v>
      </c>
      <c r="T1418" t="s">
        <v>531</v>
      </c>
      <c r="U1418" t="s">
        <v>531</v>
      </c>
      <c r="W1418" s="429">
        <f t="shared" si="33"/>
        <v>0</v>
      </c>
      <c r="X1418" s="429">
        <f t="shared" si="33"/>
        <v>0</v>
      </c>
      <c r="Y1418" s="429">
        <f t="shared" si="33"/>
        <v>0</v>
      </c>
      <c r="Z1418" s="429">
        <f t="shared" si="32"/>
        <v>0</v>
      </c>
      <c r="AA1418" s="429" t="s">
        <v>1296</v>
      </c>
    </row>
    <row r="1419" spans="1:27" x14ac:dyDescent="0.25">
      <c r="A1419" t="s">
        <v>149</v>
      </c>
      <c r="B1419" t="s">
        <v>1246</v>
      </c>
      <c r="C1419" t="s">
        <v>1324</v>
      </c>
      <c r="D1419" t="s">
        <v>1384</v>
      </c>
      <c r="E1419" t="s">
        <v>1326</v>
      </c>
      <c r="F1419" t="s">
        <v>1293</v>
      </c>
      <c r="G1419" s="532">
        <v>35</v>
      </c>
      <c r="H1419">
        <v>35015</v>
      </c>
      <c r="I1419" t="s">
        <v>552</v>
      </c>
      <c r="J1419" t="s">
        <v>1385</v>
      </c>
      <c r="K1419" t="s">
        <v>1386</v>
      </c>
      <c r="L1419">
        <v>0</v>
      </c>
      <c r="M1419">
        <v>17.43</v>
      </c>
      <c r="N1419">
        <v>0</v>
      </c>
      <c r="O1419">
        <v>0</v>
      </c>
      <c r="P1419">
        <v>0</v>
      </c>
      <c r="Q1419">
        <v>0</v>
      </c>
      <c r="R1419" t="s">
        <v>531</v>
      </c>
      <c r="S1419" t="s">
        <v>531</v>
      </c>
      <c r="T1419" t="s">
        <v>531</v>
      </c>
      <c r="U1419" t="s">
        <v>531</v>
      </c>
      <c r="W1419" s="429">
        <f t="shared" si="33"/>
        <v>0</v>
      </c>
      <c r="X1419" s="429">
        <f t="shared" si="33"/>
        <v>0</v>
      </c>
      <c r="Y1419" s="429">
        <f t="shared" si="33"/>
        <v>0</v>
      </c>
      <c r="Z1419" s="429">
        <f t="shared" si="32"/>
        <v>0</v>
      </c>
      <c r="AA1419" s="429" t="s">
        <v>1296</v>
      </c>
    </row>
    <row r="1420" spans="1:27" x14ac:dyDescent="0.25">
      <c r="A1420" t="s">
        <v>149</v>
      </c>
      <c r="B1420" t="s">
        <v>1246</v>
      </c>
      <c r="C1420" t="s">
        <v>1324</v>
      </c>
      <c r="D1420" t="s">
        <v>1384</v>
      </c>
      <c r="E1420" t="s">
        <v>1326</v>
      </c>
      <c r="F1420" t="s">
        <v>1293</v>
      </c>
      <c r="G1420" s="532">
        <v>35</v>
      </c>
      <c r="H1420">
        <v>35015</v>
      </c>
      <c r="I1420" t="s">
        <v>552</v>
      </c>
      <c r="J1420" t="s">
        <v>1385</v>
      </c>
      <c r="K1420" t="s">
        <v>1386</v>
      </c>
      <c r="L1420">
        <v>0</v>
      </c>
      <c r="M1420">
        <v>10</v>
      </c>
      <c r="N1420">
        <v>0</v>
      </c>
      <c r="O1420">
        <v>0</v>
      </c>
      <c r="P1420">
        <v>0</v>
      </c>
      <c r="Q1420">
        <v>0</v>
      </c>
      <c r="R1420" t="s">
        <v>531</v>
      </c>
      <c r="S1420" t="s">
        <v>531</v>
      </c>
      <c r="T1420" t="s">
        <v>531</v>
      </c>
      <c r="U1420" t="s">
        <v>531</v>
      </c>
      <c r="W1420" s="429">
        <f t="shared" si="33"/>
        <v>0</v>
      </c>
      <c r="X1420" s="429">
        <f t="shared" si="33"/>
        <v>0</v>
      </c>
      <c r="Y1420" s="429">
        <f t="shared" si="33"/>
        <v>0</v>
      </c>
      <c r="Z1420" s="429">
        <f t="shared" si="32"/>
        <v>0</v>
      </c>
      <c r="AA1420" s="429" t="s">
        <v>1296</v>
      </c>
    </row>
    <row r="1421" spans="1:27" x14ac:dyDescent="0.25">
      <c r="A1421" t="s">
        <v>149</v>
      </c>
      <c r="B1421" t="s">
        <v>1246</v>
      </c>
      <c r="C1421" t="s">
        <v>1324</v>
      </c>
      <c r="D1421" t="s">
        <v>1384</v>
      </c>
      <c r="E1421" t="s">
        <v>1326</v>
      </c>
      <c r="F1421" t="s">
        <v>1293</v>
      </c>
      <c r="G1421" s="532">
        <v>35</v>
      </c>
      <c r="H1421">
        <v>35015</v>
      </c>
      <c r="I1421" t="s">
        <v>552</v>
      </c>
      <c r="J1421" t="s">
        <v>1385</v>
      </c>
      <c r="K1421" t="s">
        <v>1386</v>
      </c>
      <c r="L1421">
        <v>8.3800000000000008</v>
      </c>
      <c r="M1421">
        <v>2.39</v>
      </c>
      <c r="N1421">
        <v>3.99</v>
      </c>
      <c r="O1421">
        <v>0</v>
      </c>
      <c r="P1421">
        <v>0</v>
      </c>
      <c r="Q1421">
        <v>0</v>
      </c>
      <c r="R1421" t="s">
        <v>531</v>
      </c>
      <c r="S1421" t="s">
        <v>531</v>
      </c>
      <c r="T1421" t="s">
        <v>531</v>
      </c>
      <c r="U1421" t="s">
        <v>531</v>
      </c>
      <c r="W1421" s="429">
        <f t="shared" si="33"/>
        <v>0</v>
      </c>
      <c r="X1421" s="429">
        <f t="shared" si="33"/>
        <v>0</v>
      </c>
      <c r="Y1421" s="429">
        <f t="shared" si="33"/>
        <v>0</v>
      </c>
      <c r="Z1421" s="429">
        <f t="shared" si="32"/>
        <v>0</v>
      </c>
      <c r="AA1421" s="429" t="s">
        <v>1296</v>
      </c>
    </row>
    <row r="1422" spans="1:27" x14ac:dyDescent="0.25">
      <c r="A1422" t="s">
        <v>149</v>
      </c>
      <c r="B1422" t="s">
        <v>1246</v>
      </c>
      <c r="C1422" t="s">
        <v>1324</v>
      </c>
      <c r="D1422" t="s">
        <v>1384</v>
      </c>
      <c r="E1422" t="s">
        <v>1326</v>
      </c>
      <c r="F1422" t="s">
        <v>1293</v>
      </c>
      <c r="G1422" s="532">
        <v>35</v>
      </c>
      <c r="H1422">
        <v>35015</v>
      </c>
      <c r="I1422" t="s">
        <v>552</v>
      </c>
      <c r="J1422" t="s">
        <v>1385</v>
      </c>
      <c r="K1422" t="s">
        <v>1386</v>
      </c>
      <c r="L1422">
        <v>8.3800000000000008</v>
      </c>
      <c r="M1422">
        <v>2.39</v>
      </c>
      <c r="N1422">
        <v>3.99</v>
      </c>
      <c r="O1422">
        <v>0</v>
      </c>
      <c r="P1422">
        <v>0</v>
      </c>
      <c r="Q1422">
        <v>0</v>
      </c>
      <c r="R1422" t="s">
        <v>531</v>
      </c>
      <c r="S1422" t="s">
        <v>531</v>
      </c>
      <c r="T1422" t="s">
        <v>531</v>
      </c>
      <c r="U1422" t="s">
        <v>531</v>
      </c>
      <c r="W1422" s="429">
        <f t="shared" si="33"/>
        <v>0</v>
      </c>
      <c r="X1422" s="429">
        <f t="shared" si="33"/>
        <v>0</v>
      </c>
      <c r="Y1422" s="429">
        <f t="shared" si="33"/>
        <v>0</v>
      </c>
      <c r="Z1422" s="429">
        <f t="shared" si="32"/>
        <v>0</v>
      </c>
      <c r="AA1422" s="429" t="s">
        <v>1296</v>
      </c>
    </row>
    <row r="1423" spans="1:27" x14ac:dyDescent="0.25">
      <c r="A1423" t="s">
        <v>149</v>
      </c>
      <c r="B1423" t="s">
        <v>1246</v>
      </c>
      <c r="C1423" t="s">
        <v>1324</v>
      </c>
      <c r="D1423" t="s">
        <v>1384</v>
      </c>
      <c r="E1423" t="s">
        <v>1326</v>
      </c>
      <c r="F1423" t="s">
        <v>1293</v>
      </c>
      <c r="G1423" s="532">
        <v>35</v>
      </c>
      <c r="H1423">
        <v>35015</v>
      </c>
      <c r="I1423" t="s">
        <v>552</v>
      </c>
      <c r="J1423" t="s">
        <v>1385</v>
      </c>
      <c r="K1423" t="s">
        <v>1386</v>
      </c>
      <c r="L1423">
        <v>8.3800000000000008</v>
      </c>
      <c r="M1423">
        <v>2.39</v>
      </c>
      <c r="N1423">
        <v>3.99</v>
      </c>
      <c r="O1423">
        <v>0</v>
      </c>
      <c r="P1423">
        <v>0</v>
      </c>
      <c r="Q1423">
        <v>0</v>
      </c>
      <c r="R1423" t="s">
        <v>531</v>
      </c>
      <c r="S1423" t="s">
        <v>531</v>
      </c>
      <c r="T1423" t="s">
        <v>531</v>
      </c>
      <c r="U1423" t="s">
        <v>531</v>
      </c>
      <c r="W1423" s="429">
        <f t="shared" si="33"/>
        <v>0</v>
      </c>
      <c r="X1423" s="429">
        <f t="shared" si="33"/>
        <v>0</v>
      </c>
      <c r="Y1423" s="429">
        <f t="shared" si="33"/>
        <v>0</v>
      </c>
      <c r="Z1423" s="429">
        <f t="shared" si="32"/>
        <v>0</v>
      </c>
      <c r="AA1423" s="429" t="s">
        <v>1296</v>
      </c>
    </row>
    <row r="1424" spans="1:27" x14ac:dyDescent="0.25">
      <c r="A1424" t="s">
        <v>149</v>
      </c>
      <c r="B1424" t="s">
        <v>1246</v>
      </c>
      <c r="C1424" t="s">
        <v>1324</v>
      </c>
      <c r="D1424" t="s">
        <v>1384</v>
      </c>
      <c r="E1424" t="s">
        <v>1326</v>
      </c>
      <c r="F1424" t="s">
        <v>1293</v>
      </c>
      <c r="G1424" s="532">
        <v>35</v>
      </c>
      <c r="H1424">
        <v>35015</v>
      </c>
      <c r="I1424" t="s">
        <v>552</v>
      </c>
      <c r="J1424" t="s">
        <v>1385</v>
      </c>
      <c r="K1424" t="s">
        <v>1386</v>
      </c>
      <c r="L1424">
        <v>8.3800000000000008</v>
      </c>
      <c r="M1424">
        <v>2.39</v>
      </c>
      <c r="N1424">
        <v>3.99</v>
      </c>
      <c r="O1424">
        <v>0</v>
      </c>
      <c r="P1424">
        <v>0</v>
      </c>
      <c r="Q1424">
        <v>0</v>
      </c>
      <c r="R1424" t="s">
        <v>531</v>
      </c>
      <c r="S1424" t="s">
        <v>531</v>
      </c>
      <c r="T1424" t="s">
        <v>531</v>
      </c>
      <c r="U1424" t="s">
        <v>531</v>
      </c>
      <c r="W1424" s="429">
        <f t="shared" si="33"/>
        <v>0</v>
      </c>
      <c r="X1424" s="429">
        <f t="shared" si="33"/>
        <v>0</v>
      </c>
      <c r="Y1424" s="429">
        <f t="shared" si="33"/>
        <v>0</v>
      </c>
      <c r="Z1424" s="429">
        <f t="shared" si="32"/>
        <v>0</v>
      </c>
      <c r="AA1424" s="429" t="s">
        <v>1296</v>
      </c>
    </row>
    <row r="1425" spans="1:27" x14ac:dyDescent="0.25">
      <c r="A1425" t="s">
        <v>149</v>
      </c>
      <c r="B1425" t="s">
        <v>1246</v>
      </c>
      <c r="C1425" t="s">
        <v>1324</v>
      </c>
      <c r="D1425" t="s">
        <v>1384</v>
      </c>
      <c r="E1425" t="s">
        <v>1326</v>
      </c>
      <c r="F1425" t="s">
        <v>1293</v>
      </c>
      <c r="G1425" s="532">
        <v>35</v>
      </c>
      <c r="H1425">
        <v>35015</v>
      </c>
      <c r="I1425" t="s">
        <v>552</v>
      </c>
      <c r="J1425" t="s">
        <v>1385</v>
      </c>
      <c r="K1425" t="s">
        <v>1386</v>
      </c>
      <c r="L1425">
        <v>0</v>
      </c>
      <c r="M1425">
        <v>45.5</v>
      </c>
      <c r="N1425">
        <v>0</v>
      </c>
      <c r="O1425">
        <v>0</v>
      </c>
      <c r="P1425">
        <v>0</v>
      </c>
      <c r="Q1425">
        <v>0</v>
      </c>
      <c r="R1425" t="s">
        <v>531</v>
      </c>
      <c r="S1425" t="s">
        <v>531</v>
      </c>
      <c r="T1425" t="s">
        <v>531</v>
      </c>
      <c r="U1425" t="s">
        <v>531</v>
      </c>
      <c r="W1425" s="429">
        <f t="shared" si="33"/>
        <v>0</v>
      </c>
      <c r="X1425" s="429">
        <f t="shared" si="33"/>
        <v>0</v>
      </c>
      <c r="Y1425" s="429">
        <f t="shared" si="33"/>
        <v>0</v>
      </c>
      <c r="Z1425" s="429">
        <f t="shared" si="32"/>
        <v>0</v>
      </c>
      <c r="AA1425" s="429" t="s">
        <v>1296</v>
      </c>
    </row>
    <row r="1426" spans="1:27" x14ac:dyDescent="0.25">
      <c r="A1426" t="s">
        <v>149</v>
      </c>
      <c r="B1426" t="s">
        <v>1246</v>
      </c>
      <c r="C1426" t="s">
        <v>1324</v>
      </c>
      <c r="D1426" t="s">
        <v>1384</v>
      </c>
      <c r="E1426" t="s">
        <v>1326</v>
      </c>
      <c r="F1426" t="s">
        <v>1293</v>
      </c>
      <c r="G1426" s="532">
        <v>35</v>
      </c>
      <c r="H1426">
        <v>35015</v>
      </c>
      <c r="I1426" t="s">
        <v>552</v>
      </c>
      <c r="J1426" t="s">
        <v>1385</v>
      </c>
      <c r="K1426" t="s">
        <v>1386</v>
      </c>
      <c r="L1426">
        <v>0</v>
      </c>
      <c r="M1426">
        <v>4.6500000000000004</v>
      </c>
      <c r="N1426">
        <v>0</v>
      </c>
      <c r="O1426">
        <v>0</v>
      </c>
      <c r="P1426">
        <v>0</v>
      </c>
      <c r="Q1426">
        <v>0</v>
      </c>
      <c r="R1426" t="s">
        <v>531</v>
      </c>
      <c r="S1426" t="s">
        <v>531</v>
      </c>
      <c r="T1426" t="s">
        <v>531</v>
      </c>
      <c r="U1426" t="s">
        <v>531</v>
      </c>
      <c r="W1426" s="429">
        <f t="shared" si="33"/>
        <v>0</v>
      </c>
      <c r="X1426" s="429">
        <f t="shared" si="33"/>
        <v>0</v>
      </c>
      <c r="Y1426" s="429">
        <f t="shared" si="33"/>
        <v>0</v>
      </c>
      <c r="Z1426" s="429">
        <f t="shared" si="32"/>
        <v>0</v>
      </c>
      <c r="AA1426" s="429" t="s">
        <v>1296</v>
      </c>
    </row>
    <row r="1427" spans="1:27" x14ac:dyDescent="0.25">
      <c r="A1427" t="s">
        <v>149</v>
      </c>
      <c r="B1427" t="s">
        <v>1246</v>
      </c>
      <c r="C1427" t="s">
        <v>1324</v>
      </c>
      <c r="D1427" t="s">
        <v>1384</v>
      </c>
      <c r="E1427" t="s">
        <v>1326</v>
      </c>
      <c r="F1427" t="s">
        <v>1293</v>
      </c>
      <c r="G1427" s="532">
        <v>35</v>
      </c>
      <c r="H1427">
        <v>35015</v>
      </c>
      <c r="I1427" t="s">
        <v>552</v>
      </c>
      <c r="J1427" t="s">
        <v>1385</v>
      </c>
      <c r="K1427" t="s">
        <v>1386</v>
      </c>
      <c r="L1427">
        <v>1.29</v>
      </c>
      <c r="M1427">
        <v>0</v>
      </c>
      <c r="N1427">
        <v>1.08</v>
      </c>
      <c r="O1427">
        <v>0</v>
      </c>
      <c r="P1427">
        <v>0</v>
      </c>
      <c r="Q1427">
        <v>0</v>
      </c>
      <c r="R1427" t="s">
        <v>531</v>
      </c>
      <c r="S1427" t="s">
        <v>531</v>
      </c>
      <c r="T1427" t="s">
        <v>531</v>
      </c>
      <c r="U1427" t="s">
        <v>531</v>
      </c>
      <c r="W1427" s="429">
        <f t="shared" si="33"/>
        <v>0</v>
      </c>
      <c r="X1427" s="429">
        <f t="shared" si="33"/>
        <v>0</v>
      </c>
      <c r="Y1427" s="429">
        <f t="shared" si="33"/>
        <v>0</v>
      </c>
      <c r="Z1427" s="429">
        <f t="shared" si="32"/>
        <v>0</v>
      </c>
      <c r="AA1427" s="429" t="s">
        <v>1296</v>
      </c>
    </row>
    <row r="1428" spans="1:27" x14ac:dyDescent="0.25">
      <c r="A1428" t="s">
        <v>149</v>
      </c>
      <c r="B1428" t="s">
        <v>1246</v>
      </c>
      <c r="C1428" t="s">
        <v>1324</v>
      </c>
      <c r="D1428" t="s">
        <v>1384</v>
      </c>
      <c r="E1428" t="s">
        <v>1326</v>
      </c>
      <c r="F1428" t="s">
        <v>1293</v>
      </c>
      <c r="G1428" s="532">
        <v>35</v>
      </c>
      <c r="H1428">
        <v>35015</v>
      </c>
      <c r="I1428" t="s">
        <v>552</v>
      </c>
      <c r="J1428" t="s">
        <v>1385</v>
      </c>
      <c r="K1428" t="s">
        <v>1386</v>
      </c>
      <c r="L1428">
        <v>1.4</v>
      </c>
      <c r="M1428">
        <v>14.1</v>
      </c>
      <c r="N1428">
        <v>1.2</v>
      </c>
      <c r="O1428">
        <v>2.5</v>
      </c>
      <c r="P1428">
        <v>0.22</v>
      </c>
      <c r="Q1428">
        <v>0.22</v>
      </c>
      <c r="R1428" t="s">
        <v>531</v>
      </c>
      <c r="S1428" t="s">
        <v>531</v>
      </c>
      <c r="T1428" t="s">
        <v>531</v>
      </c>
      <c r="U1428" t="s">
        <v>531</v>
      </c>
      <c r="W1428" s="429">
        <f t="shared" si="33"/>
        <v>0</v>
      </c>
      <c r="X1428" s="429">
        <f t="shared" si="33"/>
        <v>0</v>
      </c>
      <c r="Y1428" s="429">
        <f t="shared" si="33"/>
        <v>0</v>
      </c>
      <c r="Z1428" s="429">
        <f t="shared" si="32"/>
        <v>0</v>
      </c>
      <c r="AA1428" s="429" t="s">
        <v>1296</v>
      </c>
    </row>
    <row r="1429" spans="1:27" x14ac:dyDescent="0.25">
      <c r="A1429" t="s">
        <v>149</v>
      </c>
      <c r="B1429" t="s">
        <v>1246</v>
      </c>
      <c r="C1429" t="s">
        <v>1324</v>
      </c>
      <c r="D1429" t="s">
        <v>1384</v>
      </c>
      <c r="E1429" t="s">
        <v>1326</v>
      </c>
      <c r="F1429" t="s">
        <v>1293</v>
      </c>
      <c r="G1429" s="532">
        <v>35</v>
      </c>
      <c r="H1429">
        <v>35015</v>
      </c>
      <c r="I1429" t="s">
        <v>552</v>
      </c>
      <c r="J1429" t="s">
        <v>1385</v>
      </c>
      <c r="K1429" t="s">
        <v>1386</v>
      </c>
      <c r="L1429">
        <v>11</v>
      </c>
      <c r="M1429">
        <v>17.2</v>
      </c>
      <c r="N1429">
        <v>21.9</v>
      </c>
      <c r="O1429">
        <v>2.2000000000000002</v>
      </c>
      <c r="P1429">
        <v>0</v>
      </c>
      <c r="Q1429">
        <v>0</v>
      </c>
      <c r="R1429" t="s">
        <v>531</v>
      </c>
      <c r="S1429" t="s">
        <v>531</v>
      </c>
      <c r="T1429" t="s">
        <v>531</v>
      </c>
      <c r="U1429" t="s">
        <v>531</v>
      </c>
      <c r="W1429" s="429">
        <f t="shared" si="33"/>
        <v>0</v>
      </c>
      <c r="X1429" s="429">
        <f t="shared" si="33"/>
        <v>0</v>
      </c>
      <c r="Y1429" s="429">
        <f t="shared" si="33"/>
        <v>0</v>
      </c>
      <c r="Z1429" s="429">
        <f t="shared" si="32"/>
        <v>0</v>
      </c>
      <c r="AA1429" s="429" t="s">
        <v>1296</v>
      </c>
    </row>
    <row r="1430" spans="1:27" x14ac:dyDescent="0.25">
      <c r="A1430" t="s">
        <v>149</v>
      </c>
      <c r="B1430" t="s">
        <v>1246</v>
      </c>
      <c r="C1430" t="s">
        <v>1324</v>
      </c>
      <c r="D1430" t="s">
        <v>1384</v>
      </c>
      <c r="E1430" t="s">
        <v>1326</v>
      </c>
      <c r="F1430" t="s">
        <v>1293</v>
      </c>
      <c r="G1430" s="532">
        <v>35</v>
      </c>
      <c r="H1430">
        <v>35015</v>
      </c>
      <c r="I1430" t="s">
        <v>552</v>
      </c>
      <c r="J1430" t="s">
        <v>1385</v>
      </c>
      <c r="K1430" t="s">
        <v>1386</v>
      </c>
      <c r="L1430">
        <v>0</v>
      </c>
      <c r="M1430">
        <v>14.1</v>
      </c>
      <c r="N1430">
        <v>0</v>
      </c>
      <c r="O1430">
        <v>0</v>
      </c>
      <c r="P1430">
        <v>0</v>
      </c>
      <c r="Q1430">
        <v>0</v>
      </c>
      <c r="R1430" t="s">
        <v>531</v>
      </c>
      <c r="S1430" t="s">
        <v>531</v>
      </c>
      <c r="T1430" t="s">
        <v>531</v>
      </c>
      <c r="U1430" t="s">
        <v>531</v>
      </c>
      <c r="W1430" s="429">
        <f t="shared" si="33"/>
        <v>0</v>
      </c>
      <c r="X1430" s="429">
        <f t="shared" si="33"/>
        <v>0</v>
      </c>
      <c r="Y1430" s="429">
        <f t="shared" si="33"/>
        <v>0</v>
      </c>
      <c r="Z1430" s="429">
        <f t="shared" si="32"/>
        <v>0</v>
      </c>
      <c r="AA1430" s="429" t="s">
        <v>1296</v>
      </c>
    </row>
    <row r="1431" spans="1:27" x14ac:dyDescent="0.25">
      <c r="A1431" t="s">
        <v>149</v>
      </c>
      <c r="B1431" t="s">
        <v>1246</v>
      </c>
      <c r="C1431" t="s">
        <v>1324</v>
      </c>
      <c r="D1431" t="s">
        <v>1384</v>
      </c>
      <c r="E1431" t="s">
        <v>1326</v>
      </c>
      <c r="F1431" t="s">
        <v>1293</v>
      </c>
      <c r="G1431" s="532">
        <v>35</v>
      </c>
      <c r="H1431">
        <v>35015</v>
      </c>
      <c r="I1431" t="s">
        <v>552</v>
      </c>
      <c r="J1431" t="s">
        <v>1385</v>
      </c>
      <c r="K1431" t="s">
        <v>1386</v>
      </c>
      <c r="L1431">
        <v>10</v>
      </c>
      <c r="M1431">
        <v>10</v>
      </c>
      <c r="N1431">
        <v>10</v>
      </c>
      <c r="O1431">
        <v>10</v>
      </c>
      <c r="P1431">
        <v>0</v>
      </c>
      <c r="Q1431">
        <v>0</v>
      </c>
      <c r="R1431" t="s">
        <v>531</v>
      </c>
      <c r="S1431" t="s">
        <v>531</v>
      </c>
      <c r="T1431" t="s">
        <v>531</v>
      </c>
      <c r="U1431" t="s">
        <v>531</v>
      </c>
      <c r="W1431" s="429">
        <f t="shared" si="33"/>
        <v>0</v>
      </c>
      <c r="X1431" s="429">
        <f t="shared" si="33"/>
        <v>0</v>
      </c>
      <c r="Y1431" s="429">
        <f t="shared" si="33"/>
        <v>0</v>
      </c>
      <c r="Z1431" s="429">
        <f t="shared" si="32"/>
        <v>0</v>
      </c>
      <c r="AA1431" s="429" t="s">
        <v>1296</v>
      </c>
    </row>
    <row r="1432" spans="1:27" x14ac:dyDescent="0.25">
      <c r="A1432" t="s">
        <v>149</v>
      </c>
      <c r="B1432" t="s">
        <v>1246</v>
      </c>
      <c r="C1432" t="s">
        <v>1324</v>
      </c>
      <c r="D1432" t="s">
        <v>1384</v>
      </c>
      <c r="E1432" t="s">
        <v>1326</v>
      </c>
      <c r="F1432" t="s">
        <v>1293</v>
      </c>
      <c r="G1432" s="532">
        <v>35</v>
      </c>
      <c r="H1432">
        <v>35015</v>
      </c>
      <c r="I1432" t="s">
        <v>552</v>
      </c>
      <c r="J1432" t="s">
        <v>1385</v>
      </c>
      <c r="K1432" t="s">
        <v>1386</v>
      </c>
      <c r="L1432">
        <v>19.899999999999999</v>
      </c>
      <c r="M1432">
        <v>31.2</v>
      </c>
      <c r="N1432">
        <v>39.799999999999997</v>
      </c>
      <c r="O1432">
        <v>4</v>
      </c>
      <c r="P1432">
        <v>0</v>
      </c>
      <c r="Q1432">
        <v>0</v>
      </c>
      <c r="R1432" t="s">
        <v>531</v>
      </c>
      <c r="S1432" t="s">
        <v>531</v>
      </c>
      <c r="T1432" t="s">
        <v>531</v>
      </c>
      <c r="U1432" t="s">
        <v>531</v>
      </c>
      <c r="W1432" s="429">
        <f t="shared" si="33"/>
        <v>0</v>
      </c>
      <c r="X1432" s="429">
        <f t="shared" si="33"/>
        <v>0</v>
      </c>
      <c r="Y1432" s="429">
        <f t="shared" si="33"/>
        <v>0</v>
      </c>
      <c r="Z1432" s="429">
        <f t="shared" si="32"/>
        <v>0</v>
      </c>
      <c r="AA1432" s="429" t="s">
        <v>1296</v>
      </c>
    </row>
    <row r="1433" spans="1:27" x14ac:dyDescent="0.25">
      <c r="A1433" t="s">
        <v>149</v>
      </c>
      <c r="B1433" t="s">
        <v>1246</v>
      </c>
      <c r="C1433" t="s">
        <v>1324</v>
      </c>
      <c r="D1433" t="s">
        <v>1384</v>
      </c>
      <c r="E1433" t="s">
        <v>1326</v>
      </c>
      <c r="F1433" t="s">
        <v>1293</v>
      </c>
      <c r="G1433" s="532">
        <v>35</v>
      </c>
      <c r="H1433">
        <v>35015</v>
      </c>
      <c r="I1433" t="s">
        <v>552</v>
      </c>
      <c r="J1433" t="s">
        <v>1385</v>
      </c>
      <c r="K1433" t="s">
        <v>1386</v>
      </c>
      <c r="L1433">
        <v>1.5</v>
      </c>
      <c r="M1433">
        <v>16</v>
      </c>
      <c r="N1433">
        <v>1.3</v>
      </c>
      <c r="O1433">
        <v>1.2</v>
      </c>
      <c r="P1433">
        <v>0</v>
      </c>
      <c r="Q1433">
        <v>0</v>
      </c>
      <c r="R1433" t="s">
        <v>531</v>
      </c>
      <c r="S1433" t="s">
        <v>531</v>
      </c>
      <c r="T1433" t="s">
        <v>531</v>
      </c>
      <c r="U1433" t="s">
        <v>531</v>
      </c>
      <c r="W1433" s="429">
        <f t="shared" si="33"/>
        <v>0</v>
      </c>
      <c r="X1433" s="429">
        <f t="shared" si="33"/>
        <v>0</v>
      </c>
      <c r="Y1433" s="429">
        <f t="shared" si="33"/>
        <v>0</v>
      </c>
      <c r="Z1433" s="429">
        <f t="shared" si="32"/>
        <v>0</v>
      </c>
      <c r="AA1433" s="429" t="s">
        <v>1296</v>
      </c>
    </row>
    <row r="1434" spans="1:27" x14ac:dyDescent="0.25">
      <c r="A1434" t="s">
        <v>149</v>
      </c>
      <c r="B1434" t="s">
        <v>1246</v>
      </c>
      <c r="C1434" t="s">
        <v>1324</v>
      </c>
      <c r="D1434" t="s">
        <v>1384</v>
      </c>
      <c r="E1434" t="s">
        <v>1326</v>
      </c>
      <c r="F1434" t="s">
        <v>1293</v>
      </c>
      <c r="G1434" s="532">
        <v>35</v>
      </c>
      <c r="H1434">
        <v>35015</v>
      </c>
      <c r="I1434" t="s">
        <v>552</v>
      </c>
      <c r="J1434" t="s">
        <v>1385</v>
      </c>
      <c r="K1434" t="s">
        <v>1386</v>
      </c>
      <c r="L1434">
        <v>0</v>
      </c>
      <c r="M1434">
        <v>15.1</v>
      </c>
      <c r="N1434">
        <v>0</v>
      </c>
      <c r="O1434">
        <v>0</v>
      </c>
      <c r="P1434">
        <v>0</v>
      </c>
      <c r="Q1434">
        <v>0</v>
      </c>
      <c r="R1434" t="s">
        <v>531</v>
      </c>
      <c r="S1434" t="s">
        <v>531</v>
      </c>
      <c r="T1434" t="s">
        <v>531</v>
      </c>
      <c r="U1434" t="s">
        <v>531</v>
      </c>
      <c r="W1434" s="429">
        <f t="shared" si="33"/>
        <v>0</v>
      </c>
      <c r="X1434" s="429">
        <f t="shared" si="33"/>
        <v>0</v>
      </c>
      <c r="Y1434" s="429">
        <f t="shared" si="33"/>
        <v>0</v>
      </c>
      <c r="Z1434" s="429">
        <f t="shared" si="32"/>
        <v>0</v>
      </c>
      <c r="AA1434" s="429" t="s">
        <v>1296</v>
      </c>
    </row>
    <row r="1435" spans="1:27" x14ac:dyDescent="0.25">
      <c r="A1435" t="s">
        <v>149</v>
      </c>
      <c r="B1435" t="s">
        <v>1246</v>
      </c>
      <c r="C1435" t="s">
        <v>1324</v>
      </c>
      <c r="D1435" t="s">
        <v>1384</v>
      </c>
      <c r="E1435" t="s">
        <v>1326</v>
      </c>
      <c r="F1435" t="s">
        <v>1293</v>
      </c>
      <c r="G1435" s="532">
        <v>35</v>
      </c>
      <c r="H1435">
        <v>35015</v>
      </c>
      <c r="I1435" t="s">
        <v>552</v>
      </c>
      <c r="J1435" t="s">
        <v>1385</v>
      </c>
      <c r="K1435" t="s">
        <v>1386</v>
      </c>
      <c r="L1435">
        <v>10</v>
      </c>
      <c r="M1435">
        <v>10</v>
      </c>
      <c r="N1435">
        <v>10</v>
      </c>
      <c r="O1435">
        <v>10</v>
      </c>
      <c r="P1435">
        <v>0</v>
      </c>
      <c r="Q1435">
        <v>0</v>
      </c>
      <c r="R1435" t="s">
        <v>531</v>
      </c>
      <c r="S1435" t="s">
        <v>531</v>
      </c>
      <c r="T1435" t="s">
        <v>531</v>
      </c>
      <c r="U1435" t="s">
        <v>531</v>
      </c>
      <c r="W1435" s="429">
        <f t="shared" si="33"/>
        <v>0</v>
      </c>
      <c r="X1435" s="429">
        <f t="shared" si="33"/>
        <v>0</v>
      </c>
      <c r="Y1435" s="429">
        <f t="shared" si="33"/>
        <v>0</v>
      </c>
      <c r="Z1435" s="429">
        <f t="shared" si="32"/>
        <v>0</v>
      </c>
      <c r="AA1435" s="429" t="s">
        <v>1296</v>
      </c>
    </row>
    <row r="1436" spans="1:27" x14ac:dyDescent="0.25">
      <c r="A1436" t="s">
        <v>149</v>
      </c>
      <c r="B1436" t="s">
        <v>1246</v>
      </c>
      <c r="C1436" t="s">
        <v>1324</v>
      </c>
      <c r="D1436" t="s">
        <v>1384</v>
      </c>
      <c r="E1436" t="s">
        <v>1326</v>
      </c>
      <c r="F1436" t="s">
        <v>1293</v>
      </c>
      <c r="G1436" s="532">
        <v>35</v>
      </c>
      <c r="H1436">
        <v>35015</v>
      </c>
      <c r="I1436" t="s">
        <v>552</v>
      </c>
      <c r="J1436" t="s">
        <v>1385</v>
      </c>
      <c r="K1436" t="s">
        <v>1386</v>
      </c>
      <c r="L1436">
        <v>14.54</v>
      </c>
      <c r="M1436">
        <v>30.14</v>
      </c>
      <c r="N1436">
        <v>79.66</v>
      </c>
      <c r="O1436">
        <v>29.94</v>
      </c>
      <c r="P1436">
        <v>0</v>
      </c>
      <c r="Q1436">
        <v>0</v>
      </c>
      <c r="R1436" t="s">
        <v>531</v>
      </c>
      <c r="S1436" t="s">
        <v>531</v>
      </c>
      <c r="T1436" t="s">
        <v>531</v>
      </c>
      <c r="U1436" t="s">
        <v>531</v>
      </c>
      <c r="W1436" s="429">
        <f t="shared" si="33"/>
        <v>0</v>
      </c>
      <c r="X1436" s="429">
        <f t="shared" si="33"/>
        <v>0</v>
      </c>
      <c r="Y1436" s="429">
        <f t="shared" si="33"/>
        <v>0</v>
      </c>
      <c r="Z1436" s="429">
        <f t="shared" si="32"/>
        <v>0</v>
      </c>
      <c r="AA1436" s="429" t="s">
        <v>1296</v>
      </c>
    </row>
    <row r="1437" spans="1:27" x14ac:dyDescent="0.25">
      <c r="A1437" t="s">
        <v>149</v>
      </c>
      <c r="B1437" t="s">
        <v>1246</v>
      </c>
      <c r="C1437" t="s">
        <v>1324</v>
      </c>
      <c r="D1437" t="s">
        <v>1384</v>
      </c>
      <c r="E1437" t="s">
        <v>1326</v>
      </c>
      <c r="F1437" t="s">
        <v>1293</v>
      </c>
      <c r="G1437" s="532">
        <v>35</v>
      </c>
      <c r="H1437">
        <v>35015</v>
      </c>
      <c r="I1437" t="s">
        <v>552</v>
      </c>
      <c r="J1437" t="s">
        <v>1385</v>
      </c>
      <c r="K1437" t="s">
        <v>1386</v>
      </c>
      <c r="L1437">
        <v>0</v>
      </c>
      <c r="M1437">
        <v>5.99</v>
      </c>
      <c r="N1437">
        <v>0</v>
      </c>
      <c r="O1437">
        <v>0</v>
      </c>
      <c r="P1437">
        <v>0</v>
      </c>
      <c r="Q1437">
        <v>0</v>
      </c>
      <c r="R1437" t="s">
        <v>531</v>
      </c>
      <c r="S1437" t="s">
        <v>531</v>
      </c>
      <c r="T1437" t="s">
        <v>531</v>
      </c>
      <c r="U1437" t="s">
        <v>531</v>
      </c>
      <c r="W1437" s="429">
        <f t="shared" si="33"/>
        <v>0</v>
      </c>
      <c r="X1437" s="429">
        <f t="shared" si="33"/>
        <v>0</v>
      </c>
      <c r="Y1437" s="429">
        <f t="shared" si="33"/>
        <v>0</v>
      </c>
      <c r="Z1437" s="429">
        <f t="shared" si="32"/>
        <v>0</v>
      </c>
      <c r="AA1437" s="429" t="s">
        <v>1296</v>
      </c>
    </row>
    <row r="1438" spans="1:27" x14ac:dyDescent="0.25">
      <c r="A1438" t="s">
        <v>149</v>
      </c>
      <c r="B1438" t="s">
        <v>1246</v>
      </c>
      <c r="C1438" t="s">
        <v>1324</v>
      </c>
      <c r="D1438" t="s">
        <v>1384</v>
      </c>
      <c r="E1438" t="s">
        <v>1326</v>
      </c>
      <c r="F1438" t="s">
        <v>1293</v>
      </c>
      <c r="G1438" s="532">
        <v>35</v>
      </c>
      <c r="H1438">
        <v>35015</v>
      </c>
      <c r="I1438" t="s">
        <v>552</v>
      </c>
      <c r="J1438" t="s">
        <v>1385</v>
      </c>
      <c r="K1438" t="s">
        <v>1386</v>
      </c>
      <c r="L1438">
        <v>0</v>
      </c>
      <c r="M1438">
        <v>5.99</v>
      </c>
      <c r="N1438">
        <v>0</v>
      </c>
      <c r="O1438">
        <v>0</v>
      </c>
      <c r="P1438">
        <v>0</v>
      </c>
      <c r="Q1438">
        <v>0</v>
      </c>
      <c r="R1438" t="s">
        <v>531</v>
      </c>
      <c r="S1438" t="s">
        <v>531</v>
      </c>
      <c r="T1438" t="s">
        <v>531</v>
      </c>
      <c r="U1438" t="s">
        <v>531</v>
      </c>
      <c r="W1438" s="429">
        <f t="shared" si="33"/>
        <v>0</v>
      </c>
      <c r="X1438" s="429">
        <f t="shared" si="33"/>
        <v>0</v>
      </c>
      <c r="Y1438" s="429">
        <f t="shared" si="33"/>
        <v>0</v>
      </c>
      <c r="Z1438" s="429">
        <f t="shared" si="32"/>
        <v>0</v>
      </c>
      <c r="AA1438" s="429" t="s">
        <v>1296</v>
      </c>
    </row>
    <row r="1439" spans="1:27" x14ac:dyDescent="0.25">
      <c r="A1439" t="s">
        <v>149</v>
      </c>
      <c r="B1439" t="s">
        <v>1246</v>
      </c>
      <c r="C1439" t="s">
        <v>1324</v>
      </c>
      <c r="D1439" t="s">
        <v>1384</v>
      </c>
      <c r="E1439" t="s">
        <v>1326</v>
      </c>
      <c r="F1439" t="s">
        <v>1293</v>
      </c>
      <c r="G1439" s="532">
        <v>35</v>
      </c>
      <c r="H1439">
        <v>35015</v>
      </c>
      <c r="I1439" t="s">
        <v>552</v>
      </c>
      <c r="J1439" t="s">
        <v>1385</v>
      </c>
      <c r="K1439" t="s">
        <v>1386</v>
      </c>
      <c r="L1439">
        <v>0</v>
      </c>
      <c r="M1439">
        <v>5.99</v>
      </c>
      <c r="N1439">
        <v>0</v>
      </c>
      <c r="O1439">
        <v>0</v>
      </c>
      <c r="P1439">
        <v>0</v>
      </c>
      <c r="Q1439">
        <v>0</v>
      </c>
      <c r="R1439" t="s">
        <v>531</v>
      </c>
      <c r="S1439" t="s">
        <v>531</v>
      </c>
      <c r="T1439" t="s">
        <v>531</v>
      </c>
      <c r="U1439" t="s">
        <v>531</v>
      </c>
      <c r="W1439" s="429">
        <f t="shared" si="33"/>
        <v>0</v>
      </c>
      <c r="X1439" s="429">
        <f t="shared" si="33"/>
        <v>0</v>
      </c>
      <c r="Y1439" s="429">
        <f t="shared" si="33"/>
        <v>0</v>
      </c>
      <c r="Z1439" s="429">
        <f t="shared" si="32"/>
        <v>0</v>
      </c>
      <c r="AA1439" s="429" t="s">
        <v>1296</v>
      </c>
    </row>
    <row r="1440" spans="1:27" x14ac:dyDescent="0.25">
      <c r="A1440" t="s">
        <v>149</v>
      </c>
      <c r="B1440" t="s">
        <v>1246</v>
      </c>
      <c r="C1440" t="s">
        <v>1324</v>
      </c>
      <c r="D1440" t="s">
        <v>1384</v>
      </c>
      <c r="E1440" t="s">
        <v>1326</v>
      </c>
      <c r="F1440" t="s">
        <v>1293</v>
      </c>
      <c r="G1440" s="532">
        <v>35</v>
      </c>
      <c r="H1440">
        <v>35015</v>
      </c>
      <c r="I1440" t="s">
        <v>552</v>
      </c>
      <c r="J1440" t="s">
        <v>1385</v>
      </c>
      <c r="K1440" t="s">
        <v>1386</v>
      </c>
      <c r="L1440">
        <v>0</v>
      </c>
      <c r="M1440">
        <v>5.99</v>
      </c>
      <c r="N1440">
        <v>0</v>
      </c>
      <c r="O1440">
        <v>0</v>
      </c>
      <c r="P1440">
        <v>0</v>
      </c>
      <c r="Q1440">
        <v>0</v>
      </c>
      <c r="R1440" t="s">
        <v>531</v>
      </c>
      <c r="S1440" t="s">
        <v>531</v>
      </c>
      <c r="T1440" t="s">
        <v>531</v>
      </c>
      <c r="U1440" t="s">
        <v>531</v>
      </c>
      <c r="W1440" s="429">
        <f t="shared" si="33"/>
        <v>0</v>
      </c>
      <c r="X1440" s="429">
        <f t="shared" si="33"/>
        <v>0</v>
      </c>
      <c r="Y1440" s="429">
        <f t="shared" si="33"/>
        <v>0</v>
      </c>
      <c r="Z1440" s="429">
        <f t="shared" si="33"/>
        <v>0</v>
      </c>
      <c r="AA1440" s="429" t="s">
        <v>1296</v>
      </c>
    </row>
    <row r="1441" spans="1:27" x14ac:dyDescent="0.25">
      <c r="A1441" t="s">
        <v>149</v>
      </c>
      <c r="B1441" t="s">
        <v>1246</v>
      </c>
      <c r="C1441" t="s">
        <v>1324</v>
      </c>
      <c r="D1441" t="s">
        <v>1384</v>
      </c>
      <c r="E1441" t="s">
        <v>1326</v>
      </c>
      <c r="F1441" t="s">
        <v>1293</v>
      </c>
      <c r="G1441" s="532">
        <v>35</v>
      </c>
      <c r="H1441">
        <v>35015</v>
      </c>
      <c r="I1441" t="s">
        <v>552</v>
      </c>
      <c r="J1441" t="s">
        <v>1385</v>
      </c>
      <c r="K1441" t="s">
        <v>1386</v>
      </c>
      <c r="L1441">
        <v>0</v>
      </c>
      <c r="M1441">
        <v>5.99</v>
      </c>
      <c r="N1441">
        <v>0</v>
      </c>
      <c r="O1441">
        <v>0</v>
      </c>
      <c r="P1441">
        <v>0</v>
      </c>
      <c r="Q1441">
        <v>0</v>
      </c>
      <c r="R1441" t="s">
        <v>531</v>
      </c>
      <c r="S1441" t="s">
        <v>531</v>
      </c>
      <c r="T1441" t="s">
        <v>531</v>
      </c>
      <c r="U1441" t="s">
        <v>531</v>
      </c>
      <c r="W1441" s="429">
        <f t="shared" ref="W1441:Z1504" si="34">IFERROR(R1441*1,0)</f>
        <v>0</v>
      </c>
      <c r="X1441" s="429">
        <f t="shared" si="34"/>
        <v>0</v>
      </c>
      <c r="Y1441" s="429">
        <f t="shared" si="34"/>
        <v>0</v>
      </c>
      <c r="Z1441" s="429">
        <f t="shared" si="34"/>
        <v>0</v>
      </c>
      <c r="AA1441" s="429" t="s">
        <v>1296</v>
      </c>
    </row>
    <row r="1442" spans="1:27" x14ac:dyDescent="0.25">
      <c r="A1442" t="s">
        <v>149</v>
      </c>
      <c r="B1442" t="s">
        <v>1246</v>
      </c>
      <c r="C1442" t="s">
        <v>1324</v>
      </c>
      <c r="D1442" t="s">
        <v>1384</v>
      </c>
      <c r="E1442" t="s">
        <v>1326</v>
      </c>
      <c r="F1442" t="s">
        <v>1293</v>
      </c>
      <c r="G1442" s="532">
        <v>35</v>
      </c>
      <c r="H1442">
        <v>35015</v>
      </c>
      <c r="I1442" t="s">
        <v>552</v>
      </c>
      <c r="J1442" t="s">
        <v>1385</v>
      </c>
      <c r="K1442" t="s">
        <v>1386</v>
      </c>
      <c r="L1442">
        <v>0</v>
      </c>
      <c r="M1442">
        <v>5.99</v>
      </c>
      <c r="N1442">
        <v>0</v>
      </c>
      <c r="O1442">
        <v>0</v>
      </c>
      <c r="P1442">
        <v>0</v>
      </c>
      <c r="Q1442">
        <v>0</v>
      </c>
      <c r="R1442" t="s">
        <v>531</v>
      </c>
      <c r="S1442" t="s">
        <v>531</v>
      </c>
      <c r="T1442" t="s">
        <v>531</v>
      </c>
      <c r="U1442" t="s">
        <v>531</v>
      </c>
      <c r="W1442" s="429">
        <f t="shared" si="34"/>
        <v>0</v>
      </c>
      <c r="X1442" s="429">
        <f t="shared" si="34"/>
        <v>0</v>
      </c>
      <c r="Y1442" s="429">
        <f t="shared" si="34"/>
        <v>0</v>
      </c>
      <c r="Z1442" s="429">
        <f t="shared" si="34"/>
        <v>0</v>
      </c>
      <c r="AA1442" s="429" t="s">
        <v>1296</v>
      </c>
    </row>
    <row r="1443" spans="1:27" x14ac:dyDescent="0.25">
      <c r="A1443" t="s">
        <v>149</v>
      </c>
      <c r="B1443" t="s">
        <v>1246</v>
      </c>
      <c r="C1443" t="s">
        <v>1324</v>
      </c>
      <c r="D1443" t="s">
        <v>1384</v>
      </c>
      <c r="E1443" t="s">
        <v>1326</v>
      </c>
      <c r="F1443" t="s">
        <v>1293</v>
      </c>
      <c r="G1443" s="532">
        <v>35</v>
      </c>
      <c r="H1443">
        <v>35015</v>
      </c>
      <c r="I1443" t="s">
        <v>552</v>
      </c>
      <c r="J1443" t="s">
        <v>1385</v>
      </c>
      <c r="K1443" t="s">
        <v>1386</v>
      </c>
      <c r="L1443">
        <v>0</v>
      </c>
      <c r="M1443">
        <v>5.99</v>
      </c>
      <c r="N1443">
        <v>0</v>
      </c>
      <c r="O1443">
        <v>0</v>
      </c>
      <c r="P1443">
        <v>0</v>
      </c>
      <c r="Q1443">
        <v>0</v>
      </c>
      <c r="R1443" t="s">
        <v>531</v>
      </c>
      <c r="S1443" t="s">
        <v>531</v>
      </c>
      <c r="T1443" t="s">
        <v>531</v>
      </c>
      <c r="U1443" t="s">
        <v>531</v>
      </c>
      <c r="W1443" s="429">
        <f t="shared" si="34"/>
        <v>0</v>
      </c>
      <c r="X1443" s="429">
        <f t="shared" si="34"/>
        <v>0</v>
      </c>
      <c r="Y1443" s="429">
        <f t="shared" si="34"/>
        <v>0</v>
      </c>
      <c r="Z1443" s="429">
        <f t="shared" si="34"/>
        <v>0</v>
      </c>
      <c r="AA1443" s="429" t="s">
        <v>1296</v>
      </c>
    </row>
    <row r="1444" spans="1:27" x14ac:dyDescent="0.25">
      <c r="A1444" t="s">
        <v>149</v>
      </c>
      <c r="B1444" t="s">
        <v>1246</v>
      </c>
      <c r="C1444" t="s">
        <v>1324</v>
      </c>
      <c r="D1444" t="s">
        <v>1384</v>
      </c>
      <c r="E1444" t="s">
        <v>1326</v>
      </c>
      <c r="F1444" t="s">
        <v>1293</v>
      </c>
      <c r="G1444" s="532">
        <v>35</v>
      </c>
      <c r="H1444">
        <v>35015</v>
      </c>
      <c r="I1444" t="s">
        <v>552</v>
      </c>
      <c r="J1444" t="s">
        <v>1385</v>
      </c>
      <c r="K1444" t="s">
        <v>1386</v>
      </c>
      <c r="L1444">
        <v>0</v>
      </c>
      <c r="M1444">
        <v>6.16</v>
      </c>
      <c r="N1444">
        <v>0</v>
      </c>
      <c r="O1444">
        <v>0</v>
      </c>
      <c r="P1444">
        <v>0</v>
      </c>
      <c r="Q1444">
        <v>0</v>
      </c>
      <c r="R1444" t="s">
        <v>531</v>
      </c>
      <c r="S1444" t="s">
        <v>531</v>
      </c>
      <c r="T1444" t="s">
        <v>531</v>
      </c>
      <c r="U1444" t="s">
        <v>531</v>
      </c>
      <c r="W1444" s="429">
        <f t="shared" si="34"/>
        <v>0</v>
      </c>
      <c r="X1444" s="429">
        <f t="shared" si="34"/>
        <v>0</v>
      </c>
      <c r="Y1444" s="429">
        <f t="shared" si="34"/>
        <v>0</v>
      </c>
      <c r="Z1444" s="429">
        <f t="shared" si="34"/>
        <v>0</v>
      </c>
      <c r="AA1444" s="429" t="s">
        <v>1296</v>
      </c>
    </row>
    <row r="1445" spans="1:27" x14ac:dyDescent="0.25">
      <c r="A1445" t="s">
        <v>149</v>
      </c>
      <c r="B1445" t="s">
        <v>1246</v>
      </c>
      <c r="C1445" t="s">
        <v>1324</v>
      </c>
      <c r="D1445" t="s">
        <v>1384</v>
      </c>
      <c r="E1445" t="s">
        <v>1326</v>
      </c>
      <c r="F1445" t="s">
        <v>1293</v>
      </c>
      <c r="G1445" s="532">
        <v>35</v>
      </c>
      <c r="H1445">
        <v>35015</v>
      </c>
      <c r="I1445" t="s">
        <v>552</v>
      </c>
      <c r="J1445" t="s">
        <v>1385</v>
      </c>
      <c r="K1445" t="s">
        <v>1386</v>
      </c>
      <c r="L1445">
        <v>9.3000000000000007</v>
      </c>
      <c r="M1445">
        <v>22</v>
      </c>
      <c r="N1445">
        <v>42.2</v>
      </c>
      <c r="O1445">
        <v>18.3</v>
      </c>
      <c r="P1445">
        <v>0</v>
      </c>
      <c r="Q1445">
        <v>0</v>
      </c>
      <c r="R1445" t="s">
        <v>531</v>
      </c>
      <c r="S1445" t="s">
        <v>531</v>
      </c>
      <c r="T1445" t="s">
        <v>531</v>
      </c>
      <c r="U1445" t="s">
        <v>531</v>
      </c>
      <c r="W1445" s="429">
        <f t="shared" si="34"/>
        <v>0</v>
      </c>
      <c r="X1445" s="429">
        <f t="shared" si="34"/>
        <v>0</v>
      </c>
      <c r="Y1445" s="429">
        <f t="shared" si="34"/>
        <v>0</v>
      </c>
      <c r="Z1445" s="429">
        <f t="shared" si="34"/>
        <v>0</v>
      </c>
      <c r="AA1445" s="429" t="s">
        <v>1296</v>
      </c>
    </row>
    <row r="1446" spans="1:27" x14ac:dyDescent="0.25">
      <c r="A1446" t="s">
        <v>149</v>
      </c>
      <c r="B1446" t="s">
        <v>1246</v>
      </c>
      <c r="C1446" t="s">
        <v>1324</v>
      </c>
      <c r="D1446" t="s">
        <v>1384</v>
      </c>
      <c r="E1446" t="s">
        <v>1326</v>
      </c>
      <c r="F1446" t="s">
        <v>1293</v>
      </c>
      <c r="G1446" s="532">
        <v>35</v>
      </c>
      <c r="H1446">
        <v>35015</v>
      </c>
      <c r="I1446" t="s">
        <v>552</v>
      </c>
      <c r="J1446" t="s">
        <v>1385</v>
      </c>
      <c r="K1446" t="s">
        <v>1386</v>
      </c>
      <c r="L1446">
        <v>0</v>
      </c>
      <c r="M1446">
        <v>5.99</v>
      </c>
      <c r="N1446">
        <v>0</v>
      </c>
      <c r="O1446">
        <v>0</v>
      </c>
      <c r="P1446">
        <v>0</v>
      </c>
      <c r="Q1446">
        <v>0</v>
      </c>
      <c r="R1446" t="s">
        <v>531</v>
      </c>
      <c r="S1446" t="s">
        <v>531</v>
      </c>
      <c r="T1446" t="s">
        <v>531</v>
      </c>
      <c r="U1446" t="s">
        <v>531</v>
      </c>
      <c r="W1446" s="429">
        <f t="shared" si="34"/>
        <v>0</v>
      </c>
      <c r="X1446" s="429">
        <f t="shared" si="34"/>
        <v>0</v>
      </c>
      <c r="Y1446" s="429">
        <f t="shared" si="34"/>
        <v>0</v>
      </c>
      <c r="Z1446" s="429">
        <f t="shared" si="34"/>
        <v>0</v>
      </c>
      <c r="AA1446" s="429" t="s">
        <v>1296</v>
      </c>
    </row>
    <row r="1447" spans="1:27" x14ac:dyDescent="0.25">
      <c r="A1447" t="s">
        <v>149</v>
      </c>
      <c r="B1447" t="s">
        <v>1246</v>
      </c>
      <c r="C1447" t="s">
        <v>1324</v>
      </c>
      <c r="D1447" t="s">
        <v>1384</v>
      </c>
      <c r="E1447" t="s">
        <v>1326</v>
      </c>
      <c r="F1447" t="s">
        <v>1293</v>
      </c>
      <c r="G1447" s="532">
        <v>35</v>
      </c>
      <c r="H1447">
        <v>35015</v>
      </c>
      <c r="I1447" t="s">
        <v>552</v>
      </c>
      <c r="J1447" t="s">
        <v>1385</v>
      </c>
      <c r="K1447" t="s">
        <v>1386</v>
      </c>
      <c r="L1447">
        <v>0</v>
      </c>
      <c r="M1447">
        <v>5.99</v>
      </c>
      <c r="N1447">
        <v>0</v>
      </c>
      <c r="O1447">
        <v>0</v>
      </c>
      <c r="P1447">
        <v>0</v>
      </c>
      <c r="Q1447">
        <v>0</v>
      </c>
      <c r="R1447" t="s">
        <v>531</v>
      </c>
      <c r="S1447" t="s">
        <v>531</v>
      </c>
      <c r="T1447" t="s">
        <v>531</v>
      </c>
      <c r="U1447" t="s">
        <v>531</v>
      </c>
      <c r="W1447" s="429">
        <f t="shared" si="34"/>
        <v>0</v>
      </c>
      <c r="X1447" s="429">
        <f t="shared" si="34"/>
        <v>0</v>
      </c>
      <c r="Y1447" s="429">
        <f t="shared" si="34"/>
        <v>0</v>
      </c>
      <c r="Z1447" s="429">
        <f t="shared" si="34"/>
        <v>0</v>
      </c>
      <c r="AA1447" s="429" t="s">
        <v>1296</v>
      </c>
    </row>
    <row r="1448" spans="1:27" x14ac:dyDescent="0.25">
      <c r="A1448" t="s">
        <v>149</v>
      </c>
      <c r="B1448" t="s">
        <v>1246</v>
      </c>
      <c r="C1448" t="s">
        <v>1324</v>
      </c>
      <c r="D1448" t="s">
        <v>1384</v>
      </c>
      <c r="E1448" t="s">
        <v>1326</v>
      </c>
      <c r="F1448" t="s">
        <v>1293</v>
      </c>
      <c r="G1448" s="532">
        <v>35</v>
      </c>
      <c r="H1448">
        <v>35015</v>
      </c>
      <c r="I1448" t="s">
        <v>552</v>
      </c>
      <c r="J1448" t="s">
        <v>1385</v>
      </c>
      <c r="K1448" t="s">
        <v>1386</v>
      </c>
      <c r="L1448">
        <v>0</v>
      </c>
      <c r="M1448">
        <v>5.99</v>
      </c>
      <c r="N1448">
        <v>0</v>
      </c>
      <c r="O1448">
        <v>0</v>
      </c>
      <c r="P1448">
        <v>0</v>
      </c>
      <c r="Q1448">
        <v>0</v>
      </c>
      <c r="R1448" t="s">
        <v>531</v>
      </c>
      <c r="S1448" t="s">
        <v>531</v>
      </c>
      <c r="T1448" t="s">
        <v>531</v>
      </c>
      <c r="U1448" t="s">
        <v>531</v>
      </c>
      <c r="W1448" s="429">
        <f t="shared" si="34"/>
        <v>0</v>
      </c>
      <c r="X1448" s="429">
        <f t="shared" si="34"/>
        <v>0</v>
      </c>
      <c r="Y1448" s="429">
        <f t="shared" si="34"/>
        <v>0</v>
      </c>
      <c r="Z1448" s="429">
        <f t="shared" si="34"/>
        <v>0</v>
      </c>
      <c r="AA1448" s="429" t="s">
        <v>1296</v>
      </c>
    </row>
    <row r="1449" spans="1:27" x14ac:dyDescent="0.25">
      <c r="A1449" t="s">
        <v>149</v>
      </c>
      <c r="B1449" t="s">
        <v>1246</v>
      </c>
      <c r="C1449" t="s">
        <v>1324</v>
      </c>
      <c r="D1449" t="s">
        <v>1384</v>
      </c>
      <c r="E1449" t="s">
        <v>1326</v>
      </c>
      <c r="F1449" t="s">
        <v>1293</v>
      </c>
      <c r="G1449" s="532">
        <v>35</v>
      </c>
      <c r="H1449">
        <v>35015</v>
      </c>
      <c r="I1449" t="s">
        <v>552</v>
      </c>
      <c r="J1449" t="s">
        <v>1385</v>
      </c>
      <c r="K1449" t="s">
        <v>1386</v>
      </c>
      <c r="L1449">
        <v>0</v>
      </c>
      <c r="M1449">
        <v>5.99</v>
      </c>
      <c r="N1449">
        <v>0</v>
      </c>
      <c r="O1449">
        <v>0</v>
      </c>
      <c r="P1449">
        <v>0</v>
      </c>
      <c r="Q1449">
        <v>0</v>
      </c>
      <c r="R1449" t="s">
        <v>531</v>
      </c>
      <c r="S1449" t="s">
        <v>531</v>
      </c>
      <c r="T1449" t="s">
        <v>531</v>
      </c>
      <c r="U1449" t="s">
        <v>531</v>
      </c>
      <c r="W1449" s="429">
        <f t="shared" si="34"/>
        <v>0</v>
      </c>
      <c r="X1449" s="429">
        <f t="shared" si="34"/>
        <v>0</v>
      </c>
      <c r="Y1449" s="429">
        <f t="shared" si="34"/>
        <v>0</v>
      </c>
      <c r="Z1449" s="429">
        <f t="shared" si="34"/>
        <v>0</v>
      </c>
      <c r="AA1449" s="429" t="s">
        <v>1296</v>
      </c>
    </row>
    <row r="1450" spans="1:27" x14ac:dyDescent="0.25">
      <c r="A1450" t="s">
        <v>149</v>
      </c>
      <c r="B1450" t="s">
        <v>1246</v>
      </c>
      <c r="C1450" t="s">
        <v>1324</v>
      </c>
      <c r="D1450" t="s">
        <v>1384</v>
      </c>
      <c r="E1450" t="s">
        <v>1326</v>
      </c>
      <c r="F1450" t="s">
        <v>1293</v>
      </c>
      <c r="G1450" s="532">
        <v>35</v>
      </c>
      <c r="H1450">
        <v>35015</v>
      </c>
      <c r="I1450" t="s">
        <v>552</v>
      </c>
      <c r="J1450" t="s">
        <v>1385</v>
      </c>
      <c r="K1450" t="s">
        <v>1386</v>
      </c>
      <c r="L1450">
        <v>0</v>
      </c>
      <c r="M1450">
        <v>2.5</v>
      </c>
      <c r="N1450">
        <v>0</v>
      </c>
      <c r="O1450">
        <v>0</v>
      </c>
      <c r="P1450">
        <v>0</v>
      </c>
      <c r="Q1450">
        <v>0</v>
      </c>
      <c r="R1450" t="s">
        <v>531</v>
      </c>
      <c r="S1450" t="s">
        <v>531</v>
      </c>
      <c r="T1450" t="s">
        <v>531</v>
      </c>
      <c r="U1450" t="s">
        <v>531</v>
      </c>
      <c r="W1450" s="429">
        <f t="shared" si="34"/>
        <v>0</v>
      </c>
      <c r="X1450" s="429">
        <f t="shared" si="34"/>
        <v>0</v>
      </c>
      <c r="Y1450" s="429">
        <f t="shared" si="34"/>
        <v>0</v>
      </c>
      <c r="Z1450" s="429">
        <f t="shared" si="34"/>
        <v>0</v>
      </c>
      <c r="AA1450" s="429" t="s">
        <v>1296</v>
      </c>
    </row>
    <row r="1451" spans="1:27" x14ac:dyDescent="0.25">
      <c r="A1451" t="s">
        <v>149</v>
      </c>
      <c r="B1451" t="s">
        <v>1246</v>
      </c>
      <c r="C1451" t="s">
        <v>1324</v>
      </c>
      <c r="D1451" t="s">
        <v>1384</v>
      </c>
      <c r="E1451" t="s">
        <v>1326</v>
      </c>
      <c r="F1451" t="s">
        <v>1293</v>
      </c>
      <c r="G1451" s="532">
        <v>35</v>
      </c>
      <c r="H1451">
        <v>35015</v>
      </c>
      <c r="I1451" t="s">
        <v>552</v>
      </c>
      <c r="J1451" t="s">
        <v>1385</v>
      </c>
      <c r="K1451" t="s">
        <v>1386</v>
      </c>
      <c r="L1451">
        <v>0</v>
      </c>
      <c r="M1451">
        <v>2.5</v>
      </c>
      <c r="N1451">
        <v>0</v>
      </c>
      <c r="O1451">
        <v>0</v>
      </c>
      <c r="P1451">
        <v>0</v>
      </c>
      <c r="Q1451">
        <v>0</v>
      </c>
      <c r="R1451" t="s">
        <v>531</v>
      </c>
      <c r="S1451" t="s">
        <v>531</v>
      </c>
      <c r="T1451" t="s">
        <v>531</v>
      </c>
      <c r="U1451" t="s">
        <v>531</v>
      </c>
      <c r="W1451" s="429">
        <f t="shared" si="34"/>
        <v>0</v>
      </c>
      <c r="X1451" s="429">
        <f t="shared" si="34"/>
        <v>0</v>
      </c>
      <c r="Y1451" s="429">
        <f t="shared" si="34"/>
        <v>0</v>
      </c>
      <c r="Z1451" s="429">
        <f t="shared" si="34"/>
        <v>0</v>
      </c>
      <c r="AA1451" s="429" t="s">
        <v>1296</v>
      </c>
    </row>
    <row r="1452" spans="1:27" x14ac:dyDescent="0.25">
      <c r="A1452" t="s">
        <v>149</v>
      </c>
      <c r="B1452" t="s">
        <v>1246</v>
      </c>
      <c r="C1452" t="s">
        <v>1324</v>
      </c>
      <c r="D1452" t="s">
        <v>1384</v>
      </c>
      <c r="E1452" t="s">
        <v>1326</v>
      </c>
      <c r="F1452" t="s">
        <v>1293</v>
      </c>
      <c r="G1452" s="532">
        <v>35</v>
      </c>
      <c r="H1452">
        <v>35015</v>
      </c>
      <c r="I1452" t="s">
        <v>552</v>
      </c>
      <c r="J1452" t="s">
        <v>1385</v>
      </c>
      <c r="K1452" t="s">
        <v>1386</v>
      </c>
      <c r="L1452">
        <v>0</v>
      </c>
      <c r="M1452">
        <v>2.5</v>
      </c>
      <c r="N1452">
        <v>0</v>
      </c>
      <c r="O1452">
        <v>0</v>
      </c>
      <c r="P1452">
        <v>0</v>
      </c>
      <c r="Q1452">
        <v>0</v>
      </c>
      <c r="R1452" t="s">
        <v>531</v>
      </c>
      <c r="S1452" t="s">
        <v>531</v>
      </c>
      <c r="T1452" t="s">
        <v>531</v>
      </c>
      <c r="U1452" t="s">
        <v>531</v>
      </c>
      <c r="W1452" s="429">
        <f t="shared" si="34"/>
        <v>0</v>
      </c>
      <c r="X1452" s="429">
        <f t="shared" si="34"/>
        <v>0</v>
      </c>
      <c r="Y1452" s="429">
        <f t="shared" si="34"/>
        <v>0</v>
      </c>
      <c r="Z1452" s="429">
        <f t="shared" si="34"/>
        <v>0</v>
      </c>
      <c r="AA1452" s="429" t="s">
        <v>1296</v>
      </c>
    </row>
    <row r="1453" spans="1:27" x14ac:dyDescent="0.25">
      <c r="A1453" t="s">
        <v>149</v>
      </c>
      <c r="B1453" t="s">
        <v>1246</v>
      </c>
      <c r="C1453" t="s">
        <v>1324</v>
      </c>
      <c r="D1453" t="s">
        <v>1384</v>
      </c>
      <c r="E1453" t="s">
        <v>1326</v>
      </c>
      <c r="F1453" t="s">
        <v>1293</v>
      </c>
      <c r="G1453" s="532">
        <v>35</v>
      </c>
      <c r="H1453">
        <v>35015</v>
      </c>
      <c r="I1453" t="s">
        <v>552</v>
      </c>
      <c r="J1453" t="s">
        <v>1385</v>
      </c>
      <c r="K1453" t="s">
        <v>1386</v>
      </c>
      <c r="L1453">
        <v>6.54</v>
      </c>
      <c r="M1453">
        <v>13.8</v>
      </c>
      <c r="N1453">
        <v>26.2</v>
      </c>
      <c r="O1453">
        <v>0</v>
      </c>
      <c r="P1453">
        <v>0</v>
      </c>
      <c r="Q1453">
        <v>0</v>
      </c>
      <c r="R1453" t="s">
        <v>531</v>
      </c>
      <c r="S1453" t="s">
        <v>531</v>
      </c>
      <c r="T1453" t="s">
        <v>531</v>
      </c>
      <c r="U1453" t="s">
        <v>531</v>
      </c>
      <c r="W1453" s="429">
        <f t="shared" si="34"/>
        <v>0</v>
      </c>
      <c r="X1453" s="429">
        <f t="shared" si="34"/>
        <v>0</v>
      </c>
      <c r="Y1453" s="429">
        <f t="shared" si="34"/>
        <v>0</v>
      </c>
      <c r="Z1453" s="429">
        <f t="shared" si="34"/>
        <v>0</v>
      </c>
      <c r="AA1453" s="429" t="s">
        <v>1296</v>
      </c>
    </row>
    <row r="1454" spans="1:27" x14ac:dyDescent="0.25">
      <c r="A1454" t="s">
        <v>149</v>
      </c>
      <c r="B1454" t="s">
        <v>1246</v>
      </c>
      <c r="C1454" t="s">
        <v>1324</v>
      </c>
      <c r="D1454" t="s">
        <v>1384</v>
      </c>
      <c r="E1454" t="s">
        <v>1326</v>
      </c>
      <c r="F1454" t="s">
        <v>1293</v>
      </c>
      <c r="G1454" s="532">
        <v>35</v>
      </c>
      <c r="H1454">
        <v>35015</v>
      </c>
      <c r="I1454" t="s">
        <v>552</v>
      </c>
      <c r="J1454" t="s">
        <v>1385</v>
      </c>
      <c r="K1454" t="s">
        <v>1386</v>
      </c>
      <c r="L1454">
        <v>6.54</v>
      </c>
      <c r="M1454">
        <v>13.8</v>
      </c>
      <c r="N1454">
        <v>26.2</v>
      </c>
      <c r="O1454">
        <v>0</v>
      </c>
      <c r="P1454">
        <v>0</v>
      </c>
      <c r="Q1454">
        <v>0</v>
      </c>
      <c r="R1454" t="s">
        <v>531</v>
      </c>
      <c r="S1454" t="s">
        <v>531</v>
      </c>
      <c r="T1454" t="s">
        <v>531</v>
      </c>
      <c r="U1454" t="s">
        <v>531</v>
      </c>
      <c r="W1454" s="429">
        <f t="shared" si="34"/>
        <v>0</v>
      </c>
      <c r="X1454" s="429">
        <f t="shared" si="34"/>
        <v>0</v>
      </c>
      <c r="Y1454" s="429">
        <f t="shared" si="34"/>
        <v>0</v>
      </c>
      <c r="Z1454" s="429">
        <f t="shared" si="34"/>
        <v>0</v>
      </c>
      <c r="AA1454" s="429" t="s">
        <v>1296</v>
      </c>
    </row>
    <row r="1455" spans="1:27" x14ac:dyDescent="0.25">
      <c r="A1455" t="s">
        <v>149</v>
      </c>
      <c r="B1455" t="s">
        <v>1246</v>
      </c>
      <c r="C1455" t="s">
        <v>1324</v>
      </c>
      <c r="D1455" t="s">
        <v>1384</v>
      </c>
      <c r="E1455" t="s">
        <v>1326</v>
      </c>
      <c r="F1455" t="s">
        <v>1293</v>
      </c>
      <c r="G1455" s="532">
        <v>35</v>
      </c>
      <c r="H1455">
        <v>35015</v>
      </c>
      <c r="I1455" t="s">
        <v>552</v>
      </c>
      <c r="J1455" t="s">
        <v>1385</v>
      </c>
      <c r="K1455" t="s">
        <v>1386</v>
      </c>
      <c r="L1455">
        <v>0</v>
      </c>
      <c r="M1455">
        <v>2.5</v>
      </c>
      <c r="N1455">
        <v>0</v>
      </c>
      <c r="O1455">
        <v>0</v>
      </c>
      <c r="P1455">
        <v>0</v>
      </c>
      <c r="Q1455">
        <v>0</v>
      </c>
      <c r="R1455" t="s">
        <v>531</v>
      </c>
      <c r="S1455" t="s">
        <v>531</v>
      </c>
      <c r="T1455" t="s">
        <v>531</v>
      </c>
      <c r="U1455" t="s">
        <v>531</v>
      </c>
      <c r="W1455" s="429">
        <f t="shared" si="34"/>
        <v>0</v>
      </c>
      <c r="X1455" s="429">
        <f t="shared" si="34"/>
        <v>0</v>
      </c>
      <c r="Y1455" s="429">
        <f t="shared" si="34"/>
        <v>0</v>
      </c>
      <c r="Z1455" s="429">
        <f t="shared" si="34"/>
        <v>0</v>
      </c>
      <c r="AA1455" s="429" t="s">
        <v>1296</v>
      </c>
    </row>
    <row r="1456" spans="1:27" x14ac:dyDescent="0.25">
      <c r="A1456" t="s">
        <v>149</v>
      </c>
      <c r="B1456" t="s">
        <v>1246</v>
      </c>
      <c r="C1456" t="s">
        <v>1324</v>
      </c>
      <c r="D1456" t="s">
        <v>1384</v>
      </c>
      <c r="E1456" t="s">
        <v>1326</v>
      </c>
      <c r="F1456" t="s">
        <v>1293</v>
      </c>
      <c r="G1456" s="532">
        <v>35</v>
      </c>
      <c r="H1456">
        <v>35015</v>
      </c>
      <c r="I1456" t="s">
        <v>552</v>
      </c>
      <c r="J1456" t="s">
        <v>1385</v>
      </c>
      <c r="K1456" t="s">
        <v>1386</v>
      </c>
      <c r="L1456">
        <v>0</v>
      </c>
      <c r="M1456">
        <v>2.5</v>
      </c>
      <c r="N1456">
        <v>0</v>
      </c>
      <c r="O1456">
        <v>0</v>
      </c>
      <c r="P1456">
        <v>0</v>
      </c>
      <c r="Q1456">
        <v>0</v>
      </c>
      <c r="R1456" t="s">
        <v>531</v>
      </c>
      <c r="S1456" t="s">
        <v>531</v>
      </c>
      <c r="T1456" t="s">
        <v>531</v>
      </c>
      <c r="U1456" t="s">
        <v>531</v>
      </c>
      <c r="W1456" s="429">
        <f t="shared" si="34"/>
        <v>0</v>
      </c>
      <c r="X1456" s="429">
        <f t="shared" si="34"/>
        <v>0</v>
      </c>
      <c r="Y1456" s="429">
        <f t="shared" si="34"/>
        <v>0</v>
      </c>
      <c r="Z1456" s="429">
        <f t="shared" si="34"/>
        <v>0</v>
      </c>
      <c r="AA1456" s="429" t="s">
        <v>1296</v>
      </c>
    </row>
    <row r="1457" spans="1:27" x14ac:dyDescent="0.25">
      <c r="A1457" t="s">
        <v>149</v>
      </c>
      <c r="B1457" t="s">
        <v>1246</v>
      </c>
      <c r="C1457" t="s">
        <v>1324</v>
      </c>
      <c r="D1457" t="s">
        <v>1384</v>
      </c>
      <c r="E1457" t="s">
        <v>1326</v>
      </c>
      <c r="F1457" t="s">
        <v>1293</v>
      </c>
      <c r="G1457" s="532">
        <v>35</v>
      </c>
      <c r="H1457">
        <v>35015</v>
      </c>
      <c r="I1457" t="s">
        <v>552</v>
      </c>
      <c r="J1457" t="s">
        <v>1385</v>
      </c>
      <c r="K1457" t="s">
        <v>1386</v>
      </c>
      <c r="L1457">
        <v>0</v>
      </c>
      <c r="M1457">
        <v>2</v>
      </c>
      <c r="N1457">
        <v>0</v>
      </c>
      <c r="O1457">
        <v>0</v>
      </c>
      <c r="P1457">
        <v>0</v>
      </c>
      <c r="Q1457">
        <v>0</v>
      </c>
      <c r="R1457" t="s">
        <v>531</v>
      </c>
      <c r="S1457" t="s">
        <v>531</v>
      </c>
      <c r="T1457" t="s">
        <v>531</v>
      </c>
      <c r="U1457" t="s">
        <v>531</v>
      </c>
      <c r="W1457" s="429">
        <f t="shared" si="34"/>
        <v>0</v>
      </c>
      <c r="X1457" s="429">
        <f t="shared" si="34"/>
        <v>0</v>
      </c>
      <c r="Y1457" s="429">
        <f t="shared" si="34"/>
        <v>0</v>
      </c>
      <c r="Z1457" s="429">
        <f t="shared" si="34"/>
        <v>0</v>
      </c>
      <c r="AA1457" s="429" t="s">
        <v>1296</v>
      </c>
    </row>
    <row r="1458" spans="1:27" x14ac:dyDescent="0.25">
      <c r="A1458" t="s">
        <v>149</v>
      </c>
      <c r="B1458" t="s">
        <v>1246</v>
      </c>
      <c r="C1458" t="s">
        <v>1324</v>
      </c>
      <c r="D1458" t="s">
        <v>1384</v>
      </c>
      <c r="E1458" t="s">
        <v>1326</v>
      </c>
      <c r="F1458" t="s">
        <v>1293</v>
      </c>
      <c r="G1458" s="532">
        <v>35</v>
      </c>
      <c r="H1458">
        <v>35015</v>
      </c>
      <c r="I1458" t="s">
        <v>552</v>
      </c>
      <c r="J1458" t="s">
        <v>1385</v>
      </c>
      <c r="K1458" t="s">
        <v>1386</v>
      </c>
      <c r="L1458">
        <v>9.5</v>
      </c>
      <c r="M1458">
        <v>14.9</v>
      </c>
      <c r="N1458">
        <v>19</v>
      </c>
      <c r="O1458">
        <v>1.9</v>
      </c>
      <c r="P1458">
        <v>0</v>
      </c>
      <c r="Q1458">
        <v>0</v>
      </c>
      <c r="R1458" t="s">
        <v>531</v>
      </c>
      <c r="S1458" t="s">
        <v>531</v>
      </c>
      <c r="T1458" t="s">
        <v>531</v>
      </c>
      <c r="U1458" t="s">
        <v>531</v>
      </c>
      <c r="W1458" s="429">
        <f t="shared" si="34"/>
        <v>0</v>
      </c>
      <c r="X1458" s="429">
        <f t="shared" si="34"/>
        <v>0</v>
      </c>
      <c r="Y1458" s="429">
        <f t="shared" si="34"/>
        <v>0</v>
      </c>
      <c r="Z1458" s="429">
        <f t="shared" si="34"/>
        <v>0</v>
      </c>
      <c r="AA1458" s="429" t="s">
        <v>1296</v>
      </c>
    </row>
    <row r="1459" spans="1:27" x14ac:dyDescent="0.25">
      <c r="A1459" t="s">
        <v>149</v>
      </c>
      <c r="B1459" t="s">
        <v>1246</v>
      </c>
      <c r="C1459" t="s">
        <v>1324</v>
      </c>
      <c r="D1459" t="s">
        <v>1384</v>
      </c>
      <c r="E1459" t="s">
        <v>1326</v>
      </c>
      <c r="F1459" t="s">
        <v>1293</v>
      </c>
      <c r="G1459" s="532">
        <v>35</v>
      </c>
      <c r="H1459">
        <v>35015</v>
      </c>
      <c r="I1459" t="s">
        <v>552</v>
      </c>
      <c r="J1459" t="s">
        <v>1385</v>
      </c>
      <c r="K1459" t="s">
        <v>1386</v>
      </c>
      <c r="L1459">
        <v>0.5</v>
      </c>
      <c r="M1459">
        <v>4.7</v>
      </c>
      <c r="N1459">
        <v>0.4</v>
      </c>
      <c r="O1459">
        <v>0</v>
      </c>
      <c r="P1459">
        <v>0</v>
      </c>
      <c r="Q1459">
        <v>0</v>
      </c>
      <c r="R1459" t="s">
        <v>531</v>
      </c>
      <c r="S1459" t="s">
        <v>531</v>
      </c>
      <c r="T1459" t="s">
        <v>531</v>
      </c>
      <c r="U1459" t="s">
        <v>531</v>
      </c>
      <c r="W1459" s="429">
        <f t="shared" si="34"/>
        <v>0</v>
      </c>
      <c r="X1459" s="429">
        <f t="shared" si="34"/>
        <v>0</v>
      </c>
      <c r="Y1459" s="429">
        <f t="shared" si="34"/>
        <v>0</v>
      </c>
      <c r="Z1459" s="429">
        <f t="shared" si="34"/>
        <v>0</v>
      </c>
      <c r="AA1459" s="429" t="s">
        <v>1296</v>
      </c>
    </row>
    <row r="1460" spans="1:27" x14ac:dyDescent="0.25">
      <c r="A1460" t="s">
        <v>149</v>
      </c>
      <c r="B1460" t="s">
        <v>1246</v>
      </c>
      <c r="C1460" t="s">
        <v>1324</v>
      </c>
      <c r="D1460" t="s">
        <v>1384</v>
      </c>
      <c r="E1460" t="s">
        <v>1326</v>
      </c>
      <c r="F1460" t="s">
        <v>1293</v>
      </c>
      <c r="G1460" s="532">
        <v>35</v>
      </c>
      <c r="H1460">
        <v>35015</v>
      </c>
      <c r="I1460" t="s">
        <v>552</v>
      </c>
      <c r="J1460" t="s">
        <v>1385</v>
      </c>
      <c r="K1460" t="s">
        <v>1386</v>
      </c>
      <c r="L1460">
        <v>0</v>
      </c>
      <c r="M1460">
        <v>11.5</v>
      </c>
      <c r="N1460">
        <v>0</v>
      </c>
      <c r="O1460">
        <v>0</v>
      </c>
      <c r="P1460">
        <v>0</v>
      </c>
      <c r="Q1460">
        <v>0</v>
      </c>
      <c r="R1460" t="s">
        <v>531</v>
      </c>
      <c r="S1460" t="s">
        <v>531</v>
      </c>
      <c r="T1460" t="s">
        <v>531</v>
      </c>
      <c r="U1460" t="s">
        <v>531</v>
      </c>
      <c r="W1460" s="429">
        <f t="shared" si="34"/>
        <v>0</v>
      </c>
      <c r="X1460" s="429">
        <f t="shared" si="34"/>
        <v>0</v>
      </c>
      <c r="Y1460" s="429">
        <f t="shared" si="34"/>
        <v>0</v>
      </c>
      <c r="Z1460" s="429">
        <f t="shared" si="34"/>
        <v>0</v>
      </c>
      <c r="AA1460" s="429" t="s">
        <v>1296</v>
      </c>
    </row>
    <row r="1461" spans="1:27" x14ac:dyDescent="0.25">
      <c r="A1461" t="s">
        <v>149</v>
      </c>
      <c r="B1461" t="s">
        <v>1246</v>
      </c>
      <c r="C1461" t="s">
        <v>1324</v>
      </c>
      <c r="D1461" t="s">
        <v>1384</v>
      </c>
      <c r="E1461" t="s">
        <v>1326</v>
      </c>
      <c r="F1461" t="s">
        <v>1293</v>
      </c>
      <c r="G1461" s="532">
        <v>35</v>
      </c>
      <c r="H1461">
        <v>35015</v>
      </c>
      <c r="I1461" t="s">
        <v>552</v>
      </c>
      <c r="J1461" t="s">
        <v>1385</v>
      </c>
      <c r="K1461" t="s">
        <v>1386</v>
      </c>
      <c r="L1461">
        <v>10</v>
      </c>
      <c r="M1461">
        <v>10</v>
      </c>
      <c r="N1461">
        <v>10</v>
      </c>
      <c r="O1461">
        <v>10</v>
      </c>
      <c r="P1461">
        <v>0</v>
      </c>
      <c r="Q1461">
        <v>0</v>
      </c>
      <c r="R1461" t="s">
        <v>531</v>
      </c>
      <c r="S1461" t="s">
        <v>531</v>
      </c>
      <c r="T1461" t="s">
        <v>531</v>
      </c>
      <c r="U1461" t="s">
        <v>531</v>
      </c>
      <c r="W1461" s="429">
        <f t="shared" si="34"/>
        <v>0</v>
      </c>
      <c r="X1461" s="429">
        <f t="shared" si="34"/>
        <v>0</v>
      </c>
      <c r="Y1461" s="429">
        <f t="shared" si="34"/>
        <v>0</v>
      </c>
      <c r="Z1461" s="429">
        <f t="shared" si="34"/>
        <v>0</v>
      </c>
      <c r="AA1461" s="429" t="s">
        <v>1296</v>
      </c>
    </row>
    <row r="1462" spans="1:27" x14ac:dyDescent="0.25">
      <c r="A1462" t="s">
        <v>149</v>
      </c>
      <c r="B1462" t="s">
        <v>1246</v>
      </c>
      <c r="C1462" t="s">
        <v>1324</v>
      </c>
      <c r="D1462" t="s">
        <v>1384</v>
      </c>
      <c r="E1462" t="s">
        <v>1326</v>
      </c>
      <c r="F1462" t="s">
        <v>1293</v>
      </c>
      <c r="G1462" s="532">
        <v>35</v>
      </c>
      <c r="H1462">
        <v>35015</v>
      </c>
      <c r="I1462" t="s">
        <v>552</v>
      </c>
      <c r="J1462" t="s">
        <v>1385</v>
      </c>
      <c r="K1462" t="s">
        <v>1386</v>
      </c>
      <c r="L1462">
        <v>0.48</v>
      </c>
      <c r="M1462">
        <v>5.0999999999999996</v>
      </c>
      <c r="N1462">
        <v>0.4</v>
      </c>
      <c r="O1462">
        <v>2.2599999999999998</v>
      </c>
      <c r="P1462">
        <v>0</v>
      </c>
      <c r="Q1462">
        <v>0</v>
      </c>
      <c r="R1462" t="s">
        <v>531</v>
      </c>
      <c r="S1462" t="s">
        <v>531</v>
      </c>
      <c r="T1462" t="s">
        <v>531</v>
      </c>
      <c r="U1462" t="s">
        <v>531</v>
      </c>
      <c r="W1462" s="429">
        <f t="shared" si="34"/>
        <v>0</v>
      </c>
      <c r="X1462" s="429">
        <f t="shared" si="34"/>
        <v>0</v>
      </c>
      <c r="Y1462" s="429">
        <f t="shared" si="34"/>
        <v>0</v>
      </c>
      <c r="Z1462" s="429">
        <f t="shared" si="34"/>
        <v>0</v>
      </c>
      <c r="AA1462" s="429" t="s">
        <v>1296</v>
      </c>
    </row>
    <row r="1463" spans="1:27" x14ac:dyDescent="0.25">
      <c r="A1463" t="s">
        <v>149</v>
      </c>
      <c r="B1463" t="s">
        <v>1246</v>
      </c>
      <c r="C1463" t="s">
        <v>1324</v>
      </c>
      <c r="D1463" t="s">
        <v>1384</v>
      </c>
      <c r="E1463" t="s">
        <v>1326</v>
      </c>
      <c r="F1463" t="s">
        <v>1293</v>
      </c>
      <c r="G1463" s="532">
        <v>35</v>
      </c>
      <c r="H1463">
        <v>35015</v>
      </c>
      <c r="I1463" t="s">
        <v>552</v>
      </c>
      <c r="J1463" t="s">
        <v>1385</v>
      </c>
      <c r="K1463" t="s">
        <v>1386</v>
      </c>
      <c r="L1463">
        <v>7.9</v>
      </c>
      <c r="M1463">
        <v>12.4</v>
      </c>
      <c r="N1463">
        <v>15.8</v>
      </c>
      <c r="O1463">
        <v>1.6</v>
      </c>
      <c r="P1463">
        <v>0</v>
      </c>
      <c r="Q1463">
        <v>0</v>
      </c>
      <c r="R1463" t="s">
        <v>531</v>
      </c>
      <c r="S1463" t="s">
        <v>531</v>
      </c>
      <c r="T1463" t="s">
        <v>531</v>
      </c>
      <c r="U1463" t="s">
        <v>531</v>
      </c>
      <c r="W1463" s="429">
        <f t="shared" si="34"/>
        <v>0</v>
      </c>
      <c r="X1463" s="429">
        <f t="shared" si="34"/>
        <v>0</v>
      </c>
      <c r="Y1463" s="429">
        <f t="shared" si="34"/>
        <v>0</v>
      </c>
      <c r="Z1463" s="429">
        <f t="shared" si="34"/>
        <v>0</v>
      </c>
      <c r="AA1463" s="429" t="s">
        <v>1296</v>
      </c>
    </row>
    <row r="1464" spans="1:27" x14ac:dyDescent="0.25">
      <c r="A1464" t="s">
        <v>149</v>
      </c>
      <c r="B1464" t="s">
        <v>1246</v>
      </c>
      <c r="C1464" t="s">
        <v>1324</v>
      </c>
      <c r="D1464" t="s">
        <v>1384</v>
      </c>
      <c r="E1464" t="s">
        <v>1326</v>
      </c>
      <c r="F1464" t="s">
        <v>1293</v>
      </c>
      <c r="G1464" s="532">
        <v>35</v>
      </c>
      <c r="H1464">
        <v>35015</v>
      </c>
      <c r="I1464" t="s">
        <v>552</v>
      </c>
      <c r="J1464" t="s">
        <v>1385</v>
      </c>
      <c r="K1464" t="s">
        <v>1386</v>
      </c>
      <c r="L1464">
        <v>0</v>
      </c>
      <c r="M1464">
        <v>12.6</v>
      </c>
      <c r="N1464">
        <v>0</v>
      </c>
      <c r="O1464">
        <v>0</v>
      </c>
      <c r="P1464">
        <v>0</v>
      </c>
      <c r="Q1464">
        <v>0</v>
      </c>
      <c r="R1464" t="s">
        <v>531</v>
      </c>
      <c r="S1464" t="s">
        <v>531</v>
      </c>
      <c r="T1464" t="s">
        <v>531</v>
      </c>
      <c r="U1464" t="s">
        <v>531</v>
      </c>
      <c r="W1464" s="429">
        <f t="shared" si="34"/>
        <v>0</v>
      </c>
      <c r="X1464" s="429">
        <f t="shared" si="34"/>
        <v>0</v>
      </c>
      <c r="Y1464" s="429">
        <f t="shared" si="34"/>
        <v>0</v>
      </c>
      <c r="Z1464" s="429">
        <f t="shared" si="34"/>
        <v>0</v>
      </c>
      <c r="AA1464" s="429" t="s">
        <v>1296</v>
      </c>
    </row>
    <row r="1465" spans="1:27" x14ac:dyDescent="0.25">
      <c r="A1465" t="s">
        <v>149</v>
      </c>
      <c r="B1465" t="s">
        <v>1246</v>
      </c>
      <c r="C1465" t="s">
        <v>1324</v>
      </c>
      <c r="D1465" t="s">
        <v>1384</v>
      </c>
      <c r="E1465" t="s">
        <v>1326</v>
      </c>
      <c r="F1465" t="s">
        <v>1293</v>
      </c>
      <c r="G1465" s="532">
        <v>35</v>
      </c>
      <c r="H1465">
        <v>35015</v>
      </c>
      <c r="I1465" t="s">
        <v>552</v>
      </c>
      <c r="J1465" t="s">
        <v>1385</v>
      </c>
      <c r="K1465" t="s">
        <v>1386</v>
      </c>
      <c r="L1465">
        <v>10</v>
      </c>
      <c r="M1465">
        <v>10</v>
      </c>
      <c r="N1465">
        <v>10</v>
      </c>
      <c r="O1465">
        <v>10</v>
      </c>
      <c r="P1465">
        <v>0</v>
      </c>
      <c r="Q1465">
        <v>0</v>
      </c>
      <c r="R1465" t="s">
        <v>531</v>
      </c>
      <c r="S1465" t="s">
        <v>531</v>
      </c>
      <c r="T1465" t="s">
        <v>531</v>
      </c>
      <c r="U1465" t="s">
        <v>531</v>
      </c>
      <c r="W1465" s="429">
        <f t="shared" si="34"/>
        <v>0</v>
      </c>
      <c r="X1465" s="429">
        <f t="shared" si="34"/>
        <v>0</v>
      </c>
      <c r="Y1465" s="429">
        <f t="shared" si="34"/>
        <v>0</v>
      </c>
      <c r="Z1465" s="429">
        <f t="shared" si="34"/>
        <v>0</v>
      </c>
      <c r="AA1465" s="429" t="s">
        <v>1296</v>
      </c>
    </row>
    <row r="1466" spans="1:27" x14ac:dyDescent="0.25">
      <c r="A1466" t="s">
        <v>149</v>
      </c>
      <c r="B1466" t="s">
        <v>1246</v>
      </c>
      <c r="C1466" t="s">
        <v>1324</v>
      </c>
      <c r="D1466" t="s">
        <v>1384</v>
      </c>
      <c r="E1466" t="s">
        <v>1326</v>
      </c>
      <c r="F1466" t="s">
        <v>1293</v>
      </c>
      <c r="G1466" s="532">
        <v>35</v>
      </c>
      <c r="H1466">
        <v>35015</v>
      </c>
      <c r="I1466" t="s">
        <v>552</v>
      </c>
      <c r="J1466" t="s">
        <v>1385</v>
      </c>
      <c r="K1466" t="s">
        <v>1386</v>
      </c>
      <c r="L1466">
        <v>1.29</v>
      </c>
      <c r="M1466">
        <v>0</v>
      </c>
      <c r="N1466">
        <v>1.08</v>
      </c>
      <c r="O1466">
        <v>0</v>
      </c>
      <c r="P1466">
        <v>0</v>
      </c>
      <c r="Q1466">
        <v>0</v>
      </c>
      <c r="R1466" t="s">
        <v>531</v>
      </c>
      <c r="S1466" t="s">
        <v>531</v>
      </c>
      <c r="T1466" t="s">
        <v>531</v>
      </c>
      <c r="U1466" t="s">
        <v>531</v>
      </c>
      <c r="W1466" s="429">
        <f t="shared" si="34"/>
        <v>0</v>
      </c>
      <c r="X1466" s="429">
        <f t="shared" si="34"/>
        <v>0</v>
      </c>
      <c r="Y1466" s="429">
        <f t="shared" si="34"/>
        <v>0</v>
      </c>
      <c r="Z1466" s="429">
        <f t="shared" si="34"/>
        <v>0</v>
      </c>
      <c r="AA1466" s="429" t="s">
        <v>1296</v>
      </c>
    </row>
    <row r="1467" spans="1:27" x14ac:dyDescent="0.25">
      <c r="A1467" t="s">
        <v>149</v>
      </c>
      <c r="B1467" t="s">
        <v>1246</v>
      </c>
      <c r="C1467" t="s">
        <v>1324</v>
      </c>
      <c r="D1467" t="s">
        <v>1384</v>
      </c>
      <c r="E1467" t="s">
        <v>1326</v>
      </c>
      <c r="F1467" t="s">
        <v>1293</v>
      </c>
      <c r="G1467" s="532">
        <v>35</v>
      </c>
      <c r="H1467">
        <v>35015</v>
      </c>
      <c r="I1467" t="s">
        <v>552</v>
      </c>
      <c r="J1467" t="s">
        <v>1385</v>
      </c>
      <c r="K1467" t="s">
        <v>1386</v>
      </c>
      <c r="L1467">
        <v>1.7</v>
      </c>
      <c r="M1467">
        <v>12.7</v>
      </c>
      <c r="N1467">
        <v>1.43</v>
      </c>
      <c r="O1467">
        <v>2.2000000000000002</v>
      </c>
      <c r="P1467">
        <v>0</v>
      </c>
      <c r="Q1467">
        <v>0</v>
      </c>
      <c r="R1467" t="s">
        <v>531</v>
      </c>
      <c r="S1467" t="s">
        <v>531</v>
      </c>
      <c r="T1467" t="s">
        <v>531</v>
      </c>
      <c r="U1467" t="s">
        <v>531</v>
      </c>
      <c r="W1467" s="429">
        <f t="shared" si="34"/>
        <v>0</v>
      </c>
      <c r="X1467" s="429">
        <f t="shared" si="34"/>
        <v>0</v>
      </c>
      <c r="Y1467" s="429">
        <f t="shared" si="34"/>
        <v>0</v>
      </c>
      <c r="Z1467" s="429">
        <f t="shared" si="34"/>
        <v>0</v>
      </c>
      <c r="AA1467" s="429" t="s">
        <v>1296</v>
      </c>
    </row>
    <row r="1468" spans="1:27" x14ac:dyDescent="0.25">
      <c r="A1468" t="s">
        <v>149</v>
      </c>
      <c r="B1468" t="s">
        <v>1246</v>
      </c>
      <c r="C1468" t="s">
        <v>1324</v>
      </c>
      <c r="D1468" t="s">
        <v>1384</v>
      </c>
      <c r="E1468" t="s">
        <v>1326</v>
      </c>
      <c r="F1468" t="s">
        <v>1293</v>
      </c>
      <c r="G1468" s="532">
        <v>35</v>
      </c>
      <c r="H1468">
        <v>35015</v>
      </c>
      <c r="I1468" t="s">
        <v>552</v>
      </c>
      <c r="J1468" t="s">
        <v>1385</v>
      </c>
      <c r="K1468" t="s">
        <v>1386</v>
      </c>
      <c r="L1468">
        <v>5.5</v>
      </c>
      <c r="M1468">
        <v>8.6</v>
      </c>
      <c r="N1468">
        <v>10.9</v>
      </c>
      <c r="O1468">
        <v>1.1000000000000001</v>
      </c>
      <c r="P1468">
        <v>0</v>
      </c>
      <c r="Q1468">
        <v>0</v>
      </c>
      <c r="R1468" t="s">
        <v>531</v>
      </c>
      <c r="S1468" t="s">
        <v>531</v>
      </c>
      <c r="T1468" t="s">
        <v>531</v>
      </c>
      <c r="U1468" t="s">
        <v>531</v>
      </c>
      <c r="W1468" s="429">
        <f t="shared" si="34"/>
        <v>0</v>
      </c>
      <c r="X1468" s="429">
        <f t="shared" si="34"/>
        <v>0</v>
      </c>
      <c r="Y1468" s="429">
        <f t="shared" si="34"/>
        <v>0</v>
      </c>
      <c r="Z1468" s="429">
        <f t="shared" si="34"/>
        <v>0</v>
      </c>
      <c r="AA1468" s="429" t="s">
        <v>1296</v>
      </c>
    </row>
    <row r="1469" spans="1:27" x14ac:dyDescent="0.25">
      <c r="A1469" t="s">
        <v>149</v>
      </c>
      <c r="B1469" t="s">
        <v>1246</v>
      </c>
      <c r="C1469" t="s">
        <v>1324</v>
      </c>
      <c r="D1469" t="s">
        <v>1384</v>
      </c>
      <c r="E1469" t="s">
        <v>1326</v>
      </c>
      <c r="F1469" t="s">
        <v>1293</v>
      </c>
      <c r="G1469" s="532">
        <v>35</v>
      </c>
      <c r="H1469">
        <v>35015</v>
      </c>
      <c r="I1469" t="s">
        <v>552</v>
      </c>
      <c r="J1469" t="s">
        <v>1385</v>
      </c>
      <c r="K1469" t="s">
        <v>1386</v>
      </c>
      <c r="L1469">
        <v>0</v>
      </c>
      <c r="M1469">
        <v>17.600000000000001</v>
      </c>
      <c r="N1469">
        <v>0</v>
      </c>
      <c r="O1469">
        <v>0</v>
      </c>
      <c r="P1469">
        <v>0</v>
      </c>
      <c r="Q1469">
        <v>0</v>
      </c>
      <c r="R1469" t="s">
        <v>531</v>
      </c>
      <c r="S1469" t="s">
        <v>531</v>
      </c>
      <c r="T1469" t="s">
        <v>531</v>
      </c>
      <c r="U1469" t="s">
        <v>531</v>
      </c>
      <c r="W1469" s="429">
        <f t="shared" si="34"/>
        <v>0</v>
      </c>
      <c r="X1469" s="429">
        <f t="shared" si="34"/>
        <v>0</v>
      </c>
      <c r="Y1469" s="429">
        <f t="shared" si="34"/>
        <v>0</v>
      </c>
      <c r="Z1469" s="429">
        <f t="shared" si="34"/>
        <v>0</v>
      </c>
      <c r="AA1469" s="429" t="s">
        <v>1296</v>
      </c>
    </row>
    <row r="1470" spans="1:27" x14ac:dyDescent="0.25">
      <c r="A1470" t="s">
        <v>149</v>
      </c>
      <c r="B1470" t="s">
        <v>1246</v>
      </c>
      <c r="C1470" t="s">
        <v>1324</v>
      </c>
      <c r="D1470" t="s">
        <v>1384</v>
      </c>
      <c r="E1470" t="s">
        <v>1326</v>
      </c>
      <c r="F1470" t="s">
        <v>1293</v>
      </c>
      <c r="G1470" s="532">
        <v>35</v>
      </c>
      <c r="H1470">
        <v>35015</v>
      </c>
      <c r="I1470" t="s">
        <v>552</v>
      </c>
      <c r="J1470" t="s">
        <v>1385</v>
      </c>
      <c r="K1470" t="s">
        <v>1386</v>
      </c>
      <c r="L1470">
        <v>10</v>
      </c>
      <c r="M1470">
        <v>10</v>
      </c>
      <c r="N1470">
        <v>10</v>
      </c>
      <c r="O1470">
        <v>10</v>
      </c>
      <c r="P1470">
        <v>0</v>
      </c>
      <c r="Q1470">
        <v>0</v>
      </c>
      <c r="R1470" t="s">
        <v>531</v>
      </c>
      <c r="S1470" t="s">
        <v>531</v>
      </c>
      <c r="T1470" t="s">
        <v>531</v>
      </c>
      <c r="U1470" t="s">
        <v>531</v>
      </c>
      <c r="W1470" s="429">
        <f t="shared" si="34"/>
        <v>0</v>
      </c>
      <c r="X1470" s="429">
        <f t="shared" si="34"/>
        <v>0</v>
      </c>
      <c r="Y1470" s="429">
        <f t="shared" si="34"/>
        <v>0</v>
      </c>
      <c r="Z1470" s="429">
        <f t="shared" si="34"/>
        <v>0</v>
      </c>
      <c r="AA1470" s="429" t="s">
        <v>1296</v>
      </c>
    </row>
    <row r="1471" spans="1:27" x14ac:dyDescent="0.25">
      <c r="A1471" t="s">
        <v>149</v>
      </c>
      <c r="B1471" t="s">
        <v>1246</v>
      </c>
      <c r="C1471" t="s">
        <v>1324</v>
      </c>
      <c r="D1471" t="s">
        <v>1384</v>
      </c>
      <c r="E1471" t="s">
        <v>1326</v>
      </c>
      <c r="F1471" t="s">
        <v>1293</v>
      </c>
      <c r="G1471" s="532">
        <v>35</v>
      </c>
      <c r="H1471">
        <v>35015</v>
      </c>
      <c r="I1471" t="s">
        <v>552</v>
      </c>
      <c r="J1471" t="s">
        <v>1385</v>
      </c>
      <c r="K1471" t="s">
        <v>1386</v>
      </c>
      <c r="L1471">
        <v>14.29</v>
      </c>
      <c r="M1471">
        <v>10.15</v>
      </c>
      <c r="N1471">
        <v>21.44</v>
      </c>
      <c r="O1471">
        <v>0</v>
      </c>
      <c r="P1471">
        <v>1.1000000000000001</v>
      </c>
      <c r="Q1471">
        <v>1.1000000000000001</v>
      </c>
      <c r="R1471" t="s">
        <v>531</v>
      </c>
      <c r="S1471" t="s">
        <v>531</v>
      </c>
      <c r="T1471" t="s">
        <v>531</v>
      </c>
      <c r="U1471" t="s">
        <v>531</v>
      </c>
      <c r="W1471" s="429">
        <f t="shared" si="34"/>
        <v>0</v>
      </c>
      <c r="X1471" s="429">
        <f t="shared" si="34"/>
        <v>0</v>
      </c>
      <c r="Y1471" s="429">
        <f t="shared" si="34"/>
        <v>0</v>
      </c>
      <c r="Z1471" s="429">
        <f t="shared" si="34"/>
        <v>0</v>
      </c>
      <c r="AA1471" s="429" t="s">
        <v>1296</v>
      </c>
    </row>
    <row r="1472" spans="1:27" x14ac:dyDescent="0.25">
      <c r="A1472" t="s">
        <v>149</v>
      </c>
      <c r="B1472" t="s">
        <v>1246</v>
      </c>
      <c r="C1472" t="s">
        <v>1324</v>
      </c>
      <c r="D1472" t="s">
        <v>1384</v>
      </c>
      <c r="E1472" t="s">
        <v>1326</v>
      </c>
      <c r="F1472" t="s">
        <v>1293</v>
      </c>
      <c r="G1472" s="532">
        <v>35</v>
      </c>
      <c r="H1472">
        <v>35015</v>
      </c>
      <c r="I1472" t="s">
        <v>552</v>
      </c>
      <c r="J1472" t="s">
        <v>1385</v>
      </c>
      <c r="K1472" t="s">
        <v>1386</v>
      </c>
      <c r="L1472">
        <v>14.29</v>
      </c>
      <c r="M1472">
        <v>10.15</v>
      </c>
      <c r="N1472">
        <v>21.44</v>
      </c>
      <c r="O1472">
        <v>0</v>
      </c>
      <c r="P1472">
        <v>1.1000000000000001</v>
      </c>
      <c r="Q1472">
        <v>1.1000000000000001</v>
      </c>
      <c r="R1472" t="s">
        <v>531</v>
      </c>
      <c r="S1472" t="s">
        <v>531</v>
      </c>
      <c r="T1472" t="s">
        <v>531</v>
      </c>
      <c r="U1472" t="s">
        <v>531</v>
      </c>
      <c r="W1472" s="429">
        <f t="shared" si="34"/>
        <v>0</v>
      </c>
      <c r="X1472" s="429">
        <f t="shared" si="34"/>
        <v>0</v>
      </c>
      <c r="Y1472" s="429">
        <f t="shared" si="34"/>
        <v>0</v>
      </c>
      <c r="Z1472" s="429">
        <f t="shared" si="34"/>
        <v>0</v>
      </c>
      <c r="AA1472" s="429" t="s">
        <v>1296</v>
      </c>
    </row>
    <row r="1473" spans="1:27" x14ac:dyDescent="0.25">
      <c r="A1473" t="s">
        <v>149</v>
      </c>
      <c r="B1473" t="s">
        <v>1246</v>
      </c>
      <c r="C1473" t="s">
        <v>1324</v>
      </c>
      <c r="D1473" t="s">
        <v>1384</v>
      </c>
      <c r="E1473" t="s">
        <v>1326</v>
      </c>
      <c r="F1473" t="s">
        <v>1293</v>
      </c>
      <c r="G1473" s="532">
        <v>35</v>
      </c>
      <c r="H1473">
        <v>35015</v>
      </c>
      <c r="I1473" t="s">
        <v>552</v>
      </c>
      <c r="J1473" t="s">
        <v>1385</v>
      </c>
      <c r="K1473" t="s">
        <v>1386</v>
      </c>
      <c r="L1473">
        <v>14.29</v>
      </c>
      <c r="M1473">
        <v>10.15</v>
      </c>
      <c r="N1473">
        <v>21.44</v>
      </c>
      <c r="O1473">
        <v>0</v>
      </c>
      <c r="P1473">
        <v>1.1000000000000001</v>
      </c>
      <c r="Q1473">
        <v>1.1000000000000001</v>
      </c>
      <c r="R1473" t="s">
        <v>531</v>
      </c>
      <c r="S1473" t="s">
        <v>531</v>
      </c>
      <c r="T1473" t="s">
        <v>531</v>
      </c>
      <c r="U1473" t="s">
        <v>531</v>
      </c>
      <c r="W1473" s="429">
        <f t="shared" si="34"/>
        <v>0</v>
      </c>
      <c r="X1473" s="429">
        <f t="shared" si="34"/>
        <v>0</v>
      </c>
      <c r="Y1473" s="429">
        <f t="shared" si="34"/>
        <v>0</v>
      </c>
      <c r="Z1473" s="429">
        <f t="shared" si="34"/>
        <v>0</v>
      </c>
      <c r="AA1473" s="429" t="s">
        <v>1296</v>
      </c>
    </row>
    <row r="1474" spans="1:27" x14ac:dyDescent="0.25">
      <c r="A1474" t="s">
        <v>149</v>
      </c>
      <c r="B1474" t="s">
        <v>1246</v>
      </c>
      <c r="C1474" t="s">
        <v>1324</v>
      </c>
      <c r="D1474" t="s">
        <v>1384</v>
      </c>
      <c r="E1474" t="s">
        <v>1326</v>
      </c>
      <c r="F1474" t="s">
        <v>1293</v>
      </c>
      <c r="G1474" s="532">
        <v>35</v>
      </c>
      <c r="H1474">
        <v>35015</v>
      </c>
      <c r="I1474" t="s">
        <v>552</v>
      </c>
      <c r="J1474" t="s">
        <v>1385</v>
      </c>
      <c r="K1474" t="s">
        <v>1386</v>
      </c>
      <c r="L1474">
        <v>0</v>
      </c>
      <c r="M1474">
        <v>2.9</v>
      </c>
      <c r="N1474">
        <v>0</v>
      </c>
      <c r="O1474">
        <v>0</v>
      </c>
      <c r="P1474">
        <v>0</v>
      </c>
      <c r="Q1474">
        <v>0</v>
      </c>
      <c r="R1474" t="s">
        <v>531</v>
      </c>
      <c r="S1474" t="s">
        <v>531</v>
      </c>
      <c r="T1474" t="s">
        <v>531</v>
      </c>
      <c r="U1474" t="s">
        <v>531</v>
      </c>
      <c r="W1474" s="429">
        <f t="shared" si="34"/>
        <v>0</v>
      </c>
      <c r="X1474" s="429">
        <f t="shared" si="34"/>
        <v>0</v>
      </c>
      <c r="Y1474" s="429">
        <f t="shared" si="34"/>
        <v>0</v>
      </c>
      <c r="Z1474" s="429">
        <f t="shared" si="34"/>
        <v>0</v>
      </c>
      <c r="AA1474" s="429" t="s">
        <v>1296</v>
      </c>
    </row>
    <row r="1475" spans="1:27" x14ac:dyDescent="0.25">
      <c r="A1475" t="s">
        <v>149</v>
      </c>
      <c r="B1475" t="s">
        <v>1246</v>
      </c>
      <c r="C1475" t="s">
        <v>1324</v>
      </c>
      <c r="D1475" t="s">
        <v>1384</v>
      </c>
      <c r="E1475" t="s">
        <v>1326</v>
      </c>
      <c r="F1475" t="s">
        <v>1293</v>
      </c>
      <c r="G1475" s="532">
        <v>35</v>
      </c>
      <c r="H1475">
        <v>35015</v>
      </c>
      <c r="I1475" t="s">
        <v>552</v>
      </c>
      <c r="J1475" t="s">
        <v>1385</v>
      </c>
      <c r="K1475" t="s">
        <v>1386</v>
      </c>
      <c r="L1475">
        <v>0</v>
      </c>
      <c r="M1475">
        <v>2.9</v>
      </c>
      <c r="N1475">
        <v>0</v>
      </c>
      <c r="O1475">
        <v>0</v>
      </c>
      <c r="P1475">
        <v>0</v>
      </c>
      <c r="Q1475">
        <v>0</v>
      </c>
      <c r="R1475" t="s">
        <v>531</v>
      </c>
      <c r="S1475" t="s">
        <v>531</v>
      </c>
      <c r="T1475" t="s">
        <v>531</v>
      </c>
      <c r="U1475" t="s">
        <v>531</v>
      </c>
      <c r="W1475" s="429">
        <f t="shared" si="34"/>
        <v>0</v>
      </c>
      <c r="X1475" s="429">
        <f t="shared" si="34"/>
        <v>0</v>
      </c>
      <c r="Y1475" s="429">
        <f t="shared" si="34"/>
        <v>0</v>
      </c>
      <c r="Z1475" s="429">
        <f t="shared" si="34"/>
        <v>0</v>
      </c>
      <c r="AA1475" s="429" t="s">
        <v>1296</v>
      </c>
    </row>
    <row r="1476" spans="1:27" x14ac:dyDescent="0.25">
      <c r="A1476" t="s">
        <v>149</v>
      </c>
      <c r="B1476" t="s">
        <v>1246</v>
      </c>
      <c r="C1476" t="s">
        <v>1324</v>
      </c>
      <c r="D1476" t="s">
        <v>1384</v>
      </c>
      <c r="E1476" t="s">
        <v>1326</v>
      </c>
      <c r="F1476" t="s">
        <v>1293</v>
      </c>
      <c r="G1476" s="532">
        <v>35</v>
      </c>
      <c r="H1476">
        <v>35025</v>
      </c>
      <c r="I1476" t="s">
        <v>563</v>
      </c>
      <c r="J1476" t="s">
        <v>1385</v>
      </c>
      <c r="K1476" t="s">
        <v>1386</v>
      </c>
      <c r="L1476">
        <v>13.7</v>
      </c>
      <c r="M1476">
        <v>6.8</v>
      </c>
      <c r="N1476">
        <v>8.6999999999999993</v>
      </c>
      <c r="O1476">
        <v>6.5</v>
      </c>
      <c r="P1476">
        <v>0</v>
      </c>
      <c r="Q1476">
        <v>0</v>
      </c>
      <c r="R1476" t="s">
        <v>531</v>
      </c>
      <c r="S1476" t="s">
        <v>531</v>
      </c>
      <c r="T1476" t="s">
        <v>531</v>
      </c>
      <c r="U1476" t="s">
        <v>531</v>
      </c>
      <c r="W1476" s="429">
        <f t="shared" si="34"/>
        <v>0</v>
      </c>
      <c r="X1476" s="429">
        <f t="shared" si="34"/>
        <v>0</v>
      </c>
      <c r="Y1476" s="429">
        <f t="shared" si="34"/>
        <v>0</v>
      </c>
      <c r="Z1476" s="429">
        <f t="shared" si="34"/>
        <v>0</v>
      </c>
      <c r="AA1476" s="429" t="s">
        <v>1296</v>
      </c>
    </row>
    <row r="1477" spans="1:27" x14ac:dyDescent="0.25">
      <c r="A1477" t="s">
        <v>149</v>
      </c>
      <c r="B1477" t="s">
        <v>1246</v>
      </c>
      <c r="C1477" t="s">
        <v>1324</v>
      </c>
      <c r="D1477" t="s">
        <v>1384</v>
      </c>
      <c r="E1477" t="s">
        <v>1326</v>
      </c>
      <c r="F1477" t="s">
        <v>1293</v>
      </c>
      <c r="G1477" s="532">
        <v>35</v>
      </c>
      <c r="H1477">
        <v>35025</v>
      </c>
      <c r="I1477" t="s">
        <v>563</v>
      </c>
      <c r="J1477" t="s">
        <v>1385</v>
      </c>
      <c r="K1477" t="s">
        <v>1386</v>
      </c>
      <c r="L1477">
        <v>13.7</v>
      </c>
      <c r="M1477">
        <v>6.8</v>
      </c>
      <c r="N1477">
        <v>8.6999999999999993</v>
      </c>
      <c r="O1477">
        <v>6.5</v>
      </c>
      <c r="P1477">
        <v>0</v>
      </c>
      <c r="Q1477">
        <v>0</v>
      </c>
      <c r="R1477" t="s">
        <v>531</v>
      </c>
      <c r="S1477" t="s">
        <v>531</v>
      </c>
      <c r="T1477" t="s">
        <v>531</v>
      </c>
      <c r="U1477" t="s">
        <v>531</v>
      </c>
      <c r="W1477" s="429">
        <f t="shared" si="34"/>
        <v>0</v>
      </c>
      <c r="X1477" s="429">
        <f t="shared" si="34"/>
        <v>0</v>
      </c>
      <c r="Y1477" s="429">
        <f t="shared" si="34"/>
        <v>0</v>
      </c>
      <c r="Z1477" s="429">
        <f t="shared" si="34"/>
        <v>0</v>
      </c>
      <c r="AA1477" s="429" t="s">
        <v>1296</v>
      </c>
    </row>
    <row r="1478" spans="1:27" x14ac:dyDescent="0.25">
      <c r="A1478" t="s">
        <v>149</v>
      </c>
      <c r="B1478" t="s">
        <v>1246</v>
      </c>
      <c r="C1478" t="s">
        <v>1324</v>
      </c>
      <c r="D1478" t="s">
        <v>1384</v>
      </c>
      <c r="E1478" t="s">
        <v>1326</v>
      </c>
      <c r="F1478" t="s">
        <v>1293</v>
      </c>
      <c r="G1478" s="532">
        <v>35</v>
      </c>
      <c r="H1478">
        <v>35025</v>
      </c>
      <c r="I1478" t="s">
        <v>563</v>
      </c>
      <c r="J1478" t="s">
        <v>1385</v>
      </c>
      <c r="K1478" t="s">
        <v>1386</v>
      </c>
      <c r="L1478">
        <v>13.7</v>
      </c>
      <c r="M1478">
        <v>6.8</v>
      </c>
      <c r="N1478">
        <v>8.6999999999999993</v>
      </c>
      <c r="O1478">
        <v>6.5</v>
      </c>
      <c r="P1478">
        <v>0</v>
      </c>
      <c r="Q1478">
        <v>0</v>
      </c>
      <c r="R1478" t="s">
        <v>531</v>
      </c>
      <c r="S1478" t="s">
        <v>531</v>
      </c>
      <c r="T1478" t="s">
        <v>531</v>
      </c>
      <c r="U1478" t="s">
        <v>531</v>
      </c>
      <c r="W1478" s="429">
        <f t="shared" si="34"/>
        <v>0</v>
      </c>
      <c r="X1478" s="429">
        <f t="shared" si="34"/>
        <v>0</v>
      </c>
      <c r="Y1478" s="429">
        <f t="shared" si="34"/>
        <v>0</v>
      </c>
      <c r="Z1478" s="429">
        <f t="shared" si="34"/>
        <v>0</v>
      </c>
      <c r="AA1478" s="429" t="s">
        <v>1296</v>
      </c>
    </row>
    <row r="1479" spans="1:27" x14ac:dyDescent="0.25">
      <c r="A1479" t="s">
        <v>149</v>
      </c>
      <c r="B1479" t="s">
        <v>1246</v>
      </c>
      <c r="C1479" t="s">
        <v>1324</v>
      </c>
      <c r="D1479" t="s">
        <v>1384</v>
      </c>
      <c r="E1479" t="s">
        <v>1326</v>
      </c>
      <c r="F1479" t="s">
        <v>1293</v>
      </c>
      <c r="G1479" s="532">
        <v>35</v>
      </c>
      <c r="H1479">
        <v>35025</v>
      </c>
      <c r="I1479" t="s">
        <v>563</v>
      </c>
      <c r="J1479" t="s">
        <v>1385</v>
      </c>
      <c r="K1479" t="s">
        <v>1386</v>
      </c>
      <c r="L1479">
        <v>13.7</v>
      </c>
      <c r="M1479">
        <v>6.8</v>
      </c>
      <c r="N1479">
        <v>8.6999999999999993</v>
      </c>
      <c r="O1479">
        <v>6.5</v>
      </c>
      <c r="P1479">
        <v>0</v>
      </c>
      <c r="Q1479">
        <v>0</v>
      </c>
      <c r="R1479" t="s">
        <v>531</v>
      </c>
      <c r="S1479" t="s">
        <v>531</v>
      </c>
      <c r="T1479" t="s">
        <v>531</v>
      </c>
      <c r="U1479" t="s">
        <v>531</v>
      </c>
      <c r="W1479" s="429">
        <f t="shared" si="34"/>
        <v>0</v>
      </c>
      <c r="X1479" s="429">
        <f t="shared" si="34"/>
        <v>0</v>
      </c>
      <c r="Y1479" s="429">
        <f t="shared" si="34"/>
        <v>0</v>
      </c>
      <c r="Z1479" s="429">
        <f t="shared" si="34"/>
        <v>0</v>
      </c>
      <c r="AA1479" s="429" t="s">
        <v>1296</v>
      </c>
    </row>
    <row r="1480" spans="1:27" x14ac:dyDescent="0.25">
      <c r="A1480" t="s">
        <v>149</v>
      </c>
      <c r="B1480" t="s">
        <v>1246</v>
      </c>
      <c r="C1480" t="s">
        <v>1324</v>
      </c>
      <c r="D1480" t="s">
        <v>1384</v>
      </c>
      <c r="E1480" t="s">
        <v>1326</v>
      </c>
      <c r="F1480" t="s">
        <v>1293</v>
      </c>
      <c r="G1480" s="532">
        <v>35</v>
      </c>
      <c r="H1480">
        <v>35025</v>
      </c>
      <c r="I1480" t="s">
        <v>563</v>
      </c>
      <c r="J1480" t="s">
        <v>1385</v>
      </c>
      <c r="K1480" t="s">
        <v>1386</v>
      </c>
      <c r="L1480">
        <v>13.7</v>
      </c>
      <c r="M1480">
        <v>6.8</v>
      </c>
      <c r="N1480">
        <v>8.6999999999999993</v>
      </c>
      <c r="O1480">
        <v>6.5</v>
      </c>
      <c r="P1480">
        <v>0</v>
      </c>
      <c r="Q1480">
        <v>0</v>
      </c>
      <c r="R1480" t="s">
        <v>531</v>
      </c>
      <c r="S1480" t="s">
        <v>531</v>
      </c>
      <c r="T1480" t="s">
        <v>531</v>
      </c>
      <c r="U1480" t="s">
        <v>531</v>
      </c>
      <c r="W1480" s="429">
        <f t="shared" si="34"/>
        <v>0</v>
      </c>
      <c r="X1480" s="429">
        <f t="shared" si="34"/>
        <v>0</v>
      </c>
      <c r="Y1480" s="429">
        <f t="shared" si="34"/>
        <v>0</v>
      </c>
      <c r="Z1480" s="429">
        <f t="shared" si="34"/>
        <v>0</v>
      </c>
      <c r="AA1480" s="429" t="s">
        <v>1296</v>
      </c>
    </row>
    <row r="1481" spans="1:27" x14ac:dyDescent="0.25">
      <c r="A1481" t="s">
        <v>149</v>
      </c>
      <c r="B1481" t="s">
        <v>1246</v>
      </c>
      <c r="C1481" t="s">
        <v>1324</v>
      </c>
      <c r="D1481" t="s">
        <v>1384</v>
      </c>
      <c r="E1481" t="s">
        <v>1326</v>
      </c>
      <c r="F1481" t="s">
        <v>1293</v>
      </c>
      <c r="G1481" s="532">
        <v>35</v>
      </c>
      <c r="H1481">
        <v>35025</v>
      </c>
      <c r="I1481" t="s">
        <v>563</v>
      </c>
      <c r="J1481" t="s">
        <v>1385</v>
      </c>
      <c r="K1481" t="s">
        <v>1386</v>
      </c>
      <c r="L1481">
        <v>13.7</v>
      </c>
      <c r="M1481">
        <v>6.8</v>
      </c>
      <c r="N1481">
        <v>8.6999999999999993</v>
      </c>
      <c r="O1481">
        <v>6.5</v>
      </c>
      <c r="P1481">
        <v>0</v>
      </c>
      <c r="Q1481">
        <v>0</v>
      </c>
      <c r="R1481" t="s">
        <v>531</v>
      </c>
      <c r="S1481" t="s">
        <v>531</v>
      </c>
      <c r="T1481" t="s">
        <v>531</v>
      </c>
      <c r="U1481" t="s">
        <v>531</v>
      </c>
      <c r="W1481" s="429">
        <f t="shared" si="34"/>
        <v>0</v>
      </c>
      <c r="X1481" s="429">
        <f t="shared" si="34"/>
        <v>0</v>
      </c>
      <c r="Y1481" s="429">
        <f t="shared" si="34"/>
        <v>0</v>
      </c>
      <c r="Z1481" s="429">
        <f t="shared" si="34"/>
        <v>0</v>
      </c>
      <c r="AA1481" s="429" t="s">
        <v>1296</v>
      </c>
    </row>
    <row r="1482" spans="1:27" x14ac:dyDescent="0.25">
      <c r="A1482" t="s">
        <v>149</v>
      </c>
      <c r="B1482" t="s">
        <v>1246</v>
      </c>
      <c r="C1482" t="s">
        <v>1324</v>
      </c>
      <c r="D1482" t="s">
        <v>1384</v>
      </c>
      <c r="E1482" t="s">
        <v>1326</v>
      </c>
      <c r="F1482" t="s">
        <v>1293</v>
      </c>
      <c r="G1482" s="532">
        <v>35</v>
      </c>
      <c r="H1482">
        <v>35025</v>
      </c>
      <c r="I1482" t="s">
        <v>563</v>
      </c>
      <c r="J1482" t="s">
        <v>1385</v>
      </c>
      <c r="K1482" t="s">
        <v>1386</v>
      </c>
      <c r="L1482">
        <v>0.7</v>
      </c>
      <c r="M1482">
        <v>0</v>
      </c>
      <c r="N1482">
        <v>0.6</v>
      </c>
      <c r="O1482">
        <v>0</v>
      </c>
      <c r="P1482">
        <v>0</v>
      </c>
      <c r="Q1482">
        <v>0</v>
      </c>
      <c r="R1482" t="s">
        <v>531</v>
      </c>
      <c r="S1482" t="s">
        <v>531</v>
      </c>
      <c r="T1482" t="s">
        <v>531</v>
      </c>
      <c r="U1482" t="s">
        <v>531</v>
      </c>
      <c r="W1482" s="429">
        <f t="shared" si="34"/>
        <v>0</v>
      </c>
      <c r="X1482" s="429">
        <f t="shared" si="34"/>
        <v>0</v>
      </c>
      <c r="Y1482" s="429">
        <f t="shared" si="34"/>
        <v>0</v>
      </c>
      <c r="Z1482" s="429">
        <f t="shared" si="34"/>
        <v>0</v>
      </c>
      <c r="AA1482" s="429" t="s">
        <v>1296</v>
      </c>
    </row>
    <row r="1483" spans="1:27" x14ac:dyDescent="0.25">
      <c r="A1483" t="s">
        <v>149</v>
      </c>
      <c r="B1483" t="s">
        <v>1246</v>
      </c>
      <c r="C1483" t="s">
        <v>1324</v>
      </c>
      <c r="D1483" t="s">
        <v>1384</v>
      </c>
      <c r="E1483" t="s">
        <v>1326</v>
      </c>
      <c r="F1483" t="s">
        <v>1293</v>
      </c>
      <c r="G1483" s="532">
        <v>35</v>
      </c>
      <c r="H1483">
        <v>35025</v>
      </c>
      <c r="I1483" t="s">
        <v>563</v>
      </c>
      <c r="J1483" t="s">
        <v>1385</v>
      </c>
      <c r="K1483" t="s">
        <v>1386</v>
      </c>
      <c r="L1483">
        <v>0.7</v>
      </c>
      <c r="M1483">
        <v>0</v>
      </c>
      <c r="N1483">
        <v>0.6</v>
      </c>
      <c r="O1483">
        <v>0</v>
      </c>
      <c r="P1483">
        <v>0</v>
      </c>
      <c r="Q1483">
        <v>0</v>
      </c>
      <c r="R1483" t="s">
        <v>531</v>
      </c>
      <c r="S1483" t="s">
        <v>531</v>
      </c>
      <c r="T1483" t="s">
        <v>531</v>
      </c>
      <c r="U1483" t="s">
        <v>531</v>
      </c>
      <c r="W1483" s="429">
        <f t="shared" si="34"/>
        <v>0</v>
      </c>
      <c r="X1483" s="429">
        <f t="shared" si="34"/>
        <v>0</v>
      </c>
      <c r="Y1483" s="429">
        <f t="shared" si="34"/>
        <v>0</v>
      </c>
      <c r="Z1483" s="429">
        <f t="shared" si="34"/>
        <v>0</v>
      </c>
      <c r="AA1483" s="429" t="s">
        <v>1296</v>
      </c>
    </row>
    <row r="1484" spans="1:27" x14ac:dyDescent="0.25">
      <c r="A1484" t="s">
        <v>149</v>
      </c>
      <c r="B1484" t="s">
        <v>1246</v>
      </c>
      <c r="C1484" t="s">
        <v>1324</v>
      </c>
      <c r="D1484" t="s">
        <v>1384</v>
      </c>
      <c r="E1484" t="s">
        <v>1326</v>
      </c>
      <c r="F1484" t="s">
        <v>1293</v>
      </c>
      <c r="G1484" s="532">
        <v>35</v>
      </c>
      <c r="H1484">
        <v>35025</v>
      </c>
      <c r="I1484" t="s">
        <v>563</v>
      </c>
      <c r="J1484" t="s">
        <v>1385</v>
      </c>
      <c r="K1484" t="s">
        <v>1386</v>
      </c>
      <c r="L1484">
        <v>10.7</v>
      </c>
      <c r="M1484">
        <v>34</v>
      </c>
      <c r="N1484">
        <v>42.7</v>
      </c>
      <c r="O1484">
        <v>0.03</v>
      </c>
      <c r="P1484">
        <v>0</v>
      </c>
      <c r="Q1484">
        <v>0</v>
      </c>
      <c r="R1484" t="s">
        <v>531</v>
      </c>
      <c r="S1484" t="s">
        <v>531</v>
      </c>
      <c r="T1484" t="s">
        <v>531</v>
      </c>
      <c r="U1484" t="s">
        <v>531</v>
      </c>
      <c r="W1484" s="429">
        <f t="shared" si="34"/>
        <v>0</v>
      </c>
      <c r="X1484" s="429">
        <f t="shared" si="34"/>
        <v>0</v>
      </c>
      <c r="Y1484" s="429">
        <f t="shared" si="34"/>
        <v>0</v>
      </c>
      <c r="Z1484" s="429">
        <f t="shared" si="34"/>
        <v>0</v>
      </c>
      <c r="AA1484" s="429" t="s">
        <v>1296</v>
      </c>
    </row>
    <row r="1485" spans="1:27" x14ac:dyDescent="0.25">
      <c r="A1485" t="s">
        <v>149</v>
      </c>
      <c r="B1485" t="s">
        <v>1246</v>
      </c>
      <c r="C1485" t="s">
        <v>1324</v>
      </c>
      <c r="D1485" t="s">
        <v>1384</v>
      </c>
      <c r="E1485" t="s">
        <v>1326</v>
      </c>
      <c r="F1485" t="s">
        <v>1293</v>
      </c>
      <c r="G1485" s="532">
        <v>35</v>
      </c>
      <c r="H1485">
        <v>35025</v>
      </c>
      <c r="I1485" t="s">
        <v>563</v>
      </c>
      <c r="J1485" t="s">
        <v>1385</v>
      </c>
      <c r="K1485" t="s">
        <v>1386</v>
      </c>
      <c r="L1485">
        <v>0</v>
      </c>
      <c r="M1485">
        <v>1.7</v>
      </c>
      <c r="N1485">
        <v>0</v>
      </c>
      <c r="O1485">
        <v>0</v>
      </c>
      <c r="P1485">
        <v>0</v>
      </c>
      <c r="Q1485">
        <v>0</v>
      </c>
      <c r="R1485" t="s">
        <v>531</v>
      </c>
      <c r="S1485" t="s">
        <v>531</v>
      </c>
      <c r="T1485" t="s">
        <v>531</v>
      </c>
      <c r="U1485" t="s">
        <v>531</v>
      </c>
      <c r="W1485" s="429">
        <f t="shared" si="34"/>
        <v>0</v>
      </c>
      <c r="X1485" s="429">
        <f t="shared" si="34"/>
        <v>0</v>
      </c>
      <c r="Y1485" s="429">
        <f t="shared" si="34"/>
        <v>0</v>
      </c>
      <c r="Z1485" s="429">
        <f t="shared" si="34"/>
        <v>0</v>
      </c>
      <c r="AA1485" s="429" t="s">
        <v>1296</v>
      </c>
    </row>
    <row r="1486" spans="1:27" x14ac:dyDescent="0.25">
      <c r="A1486" t="s">
        <v>149</v>
      </c>
      <c r="B1486" t="s">
        <v>1246</v>
      </c>
      <c r="C1486" t="s">
        <v>1324</v>
      </c>
      <c r="D1486" t="s">
        <v>1384</v>
      </c>
      <c r="E1486" t="s">
        <v>1326</v>
      </c>
      <c r="F1486" t="s">
        <v>1293</v>
      </c>
      <c r="G1486" s="532">
        <v>35</v>
      </c>
      <c r="H1486">
        <v>35025</v>
      </c>
      <c r="I1486" t="s">
        <v>563</v>
      </c>
      <c r="J1486" t="s">
        <v>1385</v>
      </c>
      <c r="K1486" t="s">
        <v>1386</v>
      </c>
      <c r="L1486">
        <v>0</v>
      </c>
      <c r="M1486">
        <v>10.4</v>
      </c>
      <c r="N1486">
        <v>0</v>
      </c>
      <c r="O1486">
        <v>0</v>
      </c>
      <c r="P1486">
        <v>0</v>
      </c>
      <c r="Q1486">
        <v>0</v>
      </c>
      <c r="R1486" t="s">
        <v>531</v>
      </c>
      <c r="S1486" t="s">
        <v>531</v>
      </c>
      <c r="T1486" t="s">
        <v>531</v>
      </c>
      <c r="U1486" t="s">
        <v>531</v>
      </c>
      <c r="W1486" s="429">
        <f t="shared" si="34"/>
        <v>0</v>
      </c>
      <c r="X1486" s="429">
        <f t="shared" si="34"/>
        <v>0</v>
      </c>
      <c r="Y1486" s="429">
        <f t="shared" si="34"/>
        <v>0</v>
      </c>
      <c r="Z1486" s="429">
        <f t="shared" si="34"/>
        <v>0</v>
      </c>
      <c r="AA1486" s="429" t="s">
        <v>1296</v>
      </c>
    </row>
    <row r="1487" spans="1:27" x14ac:dyDescent="0.25">
      <c r="A1487" t="s">
        <v>149</v>
      </c>
      <c r="B1487" t="s">
        <v>1246</v>
      </c>
      <c r="C1487" t="s">
        <v>1324</v>
      </c>
      <c r="D1487" t="s">
        <v>1384</v>
      </c>
      <c r="E1487" t="s">
        <v>1326</v>
      </c>
      <c r="F1487" t="s">
        <v>1293</v>
      </c>
      <c r="G1487" s="532">
        <v>35</v>
      </c>
      <c r="H1487">
        <v>35025</v>
      </c>
      <c r="I1487" t="s">
        <v>563</v>
      </c>
      <c r="J1487" t="s">
        <v>1385</v>
      </c>
      <c r="K1487" t="s">
        <v>1386</v>
      </c>
      <c r="L1487">
        <v>13.7</v>
      </c>
      <c r="M1487">
        <v>6.8</v>
      </c>
      <c r="N1487">
        <v>8.6999999999999993</v>
      </c>
      <c r="O1487">
        <v>6.5</v>
      </c>
      <c r="P1487">
        <v>0</v>
      </c>
      <c r="Q1487">
        <v>0</v>
      </c>
      <c r="R1487" t="s">
        <v>531</v>
      </c>
      <c r="S1487" t="s">
        <v>531</v>
      </c>
      <c r="T1487" t="s">
        <v>531</v>
      </c>
      <c r="U1487" t="s">
        <v>531</v>
      </c>
      <c r="W1487" s="429">
        <f t="shared" si="34"/>
        <v>0</v>
      </c>
      <c r="X1487" s="429">
        <f t="shared" si="34"/>
        <v>0</v>
      </c>
      <c r="Y1487" s="429">
        <f t="shared" si="34"/>
        <v>0</v>
      </c>
      <c r="Z1487" s="429">
        <f t="shared" si="34"/>
        <v>0</v>
      </c>
      <c r="AA1487" s="429" t="s">
        <v>1296</v>
      </c>
    </row>
    <row r="1488" spans="1:27" x14ac:dyDescent="0.25">
      <c r="A1488" t="s">
        <v>149</v>
      </c>
      <c r="B1488" t="s">
        <v>1246</v>
      </c>
      <c r="C1488" t="s">
        <v>1324</v>
      </c>
      <c r="D1488" t="s">
        <v>1384</v>
      </c>
      <c r="E1488" t="s">
        <v>1326</v>
      </c>
      <c r="F1488" t="s">
        <v>1293</v>
      </c>
      <c r="G1488" s="532">
        <v>35</v>
      </c>
      <c r="H1488">
        <v>35025</v>
      </c>
      <c r="I1488" t="s">
        <v>563</v>
      </c>
      <c r="J1488" t="s">
        <v>1385</v>
      </c>
      <c r="K1488" t="s">
        <v>1386</v>
      </c>
      <c r="L1488">
        <v>13.7</v>
      </c>
      <c r="M1488">
        <v>6.8</v>
      </c>
      <c r="N1488">
        <v>8.6999999999999993</v>
      </c>
      <c r="O1488">
        <v>6.5</v>
      </c>
      <c r="P1488">
        <v>0</v>
      </c>
      <c r="Q1488">
        <v>0</v>
      </c>
      <c r="R1488" t="s">
        <v>531</v>
      </c>
      <c r="S1488" t="s">
        <v>531</v>
      </c>
      <c r="T1488" t="s">
        <v>531</v>
      </c>
      <c r="U1488" t="s">
        <v>531</v>
      </c>
      <c r="W1488" s="429">
        <f t="shared" si="34"/>
        <v>0</v>
      </c>
      <c r="X1488" s="429">
        <f t="shared" si="34"/>
        <v>0</v>
      </c>
      <c r="Y1488" s="429">
        <f t="shared" si="34"/>
        <v>0</v>
      </c>
      <c r="Z1488" s="429">
        <f t="shared" si="34"/>
        <v>0</v>
      </c>
      <c r="AA1488" s="429" t="s">
        <v>1296</v>
      </c>
    </row>
    <row r="1489" spans="1:27" x14ac:dyDescent="0.25">
      <c r="A1489" t="s">
        <v>149</v>
      </c>
      <c r="B1489" t="s">
        <v>1246</v>
      </c>
      <c r="C1489" t="s">
        <v>1324</v>
      </c>
      <c r="D1489" t="s">
        <v>1384</v>
      </c>
      <c r="E1489" t="s">
        <v>1326</v>
      </c>
      <c r="F1489" t="s">
        <v>1293</v>
      </c>
      <c r="G1489" s="532">
        <v>35</v>
      </c>
      <c r="H1489">
        <v>35025</v>
      </c>
      <c r="I1489" t="s">
        <v>563</v>
      </c>
      <c r="J1489" t="s">
        <v>1385</v>
      </c>
      <c r="K1489" t="s">
        <v>1386</v>
      </c>
      <c r="L1489">
        <v>13.7</v>
      </c>
      <c r="M1489">
        <v>6.8</v>
      </c>
      <c r="N1489">
        <v>8.6999999999999993</v>
      </c>
      <c r="O1489">
        <v>6.5</v>
      </c>
      <c r="P1489">
        <v>0</v>
      </c>
      <c r="Q1489">
        <v>0</v>
      </c>
      <c r="R1489" t="s">
        <v>531</v>
      </c>
      <c r="S1489" t="s">
        <v>531</v>
      </c>
      <c r="T1489" t="s">
        <v>531</v>
      </c>
      <c r="U1489" t="s">
        <v>531</v>
      </c>
      <c r="W1489" s="429">
        <f t="shared" si="34"/>
        <v>0</v>
      </c>
      <c r="X1489" s="429">
        <f t="shared" si="34"/>
        <v>0</v>
      </c>
      <c r="Y1489" s="429">
        <f t="shared" si="34"/>
        <v>0</v>
      </c>
      <c r="Z1489" s="429">
        <f t="shared" si="34"/>
        <v>0</v>
      </c>
      <c r="AA1489" s="429" t="s">
        <v>1296</v>
      </c>
    </row>
    <row r="1490" spans="1:27" x14ac:dyDescent="0.25">
      <c r="A1490" t="s">
        <v>149</v>
      </c>
      <c r="B1490" t="s">
        <v>1246</v>
      </c>
      <c r="C1490" t="s">
        <v>1324</v>
      </c>
      <c r="D1490" t="s">
        <v>1384</v>
      </c>
      <c r="E1490" t="s">
        <v>1326</v>
      </c>
      <c r="F1490" t="s">
        <v>1293</v>
      </c>
      <c r="G1490" s="532">
        <v>35</v>
      </c>
      <c r="H1490">
        <v>35025</v>
      </c>
      <c r="I1490" t="s">
        <v>563</v>
      </c>
      <c r="J1490" t="s">
        <v>1385</v>
      </c>
      <c r="K1490" t="s">
        <v>1386</v>
      </c>
      <c r="L1490">
        <v>13.7</v>
      </c>
      <c r="M1490">
        <v>6.8</v>
      </c>
      <c r="N1490">
        <v>8.6999999999999993</v>
      </c>
      <c r="O1490">
        <v>6.5</v>
      </c>
      <c r="P1490">
        <v>0</v>
      </c>
      <c r="Q1490">
        <v>0</v>
      </c>
      <c r="R1490" t="s">
        <v>531</v>
      </c>
      <c r="S1490" t="s">
        <v>531</v>
      </c>
      <c r="T1490" t="s">
        <v>531</v>
      </c>
      <c r="U1490" t="s">
        <v>531</v>
      </c>
      <c r="W1490" s="429">
        <f t="shared" si="34"/>
        <v>0</v>
      </c>
      <c r="X1490" s="429">
        <f t="shared" si="34"/>
        <v>0</v>
      </c>
      <c r="Y1490" s="429">
        <f t="shared" si="34"/>
        <v>0</v>
      </c>
      <c r="Z1490" s="429">
        <f t="shared" si="34"/>
        <v>0</v>
      </c>
      <c r="AA1490" s="429" t="s">
        <v>1296</v>
      </c>
    </row>
    <row r="1491" spans="1:27" x14ac:dyDescent="0.25">
      <c r="A1491" t="s">
        <v>149</v>
      </c>
      <c r="B1491" t="s">
        <v>1246</v>
      </c>
      <c r="C1491" t="s">
        <v>1324</v>
      </c>
      <c r="D1491" t="s">
        <v>1384</v>
      </c>
      <c r="E1491" t="s">
        <v>1326</v>
      </c>
      <c r="F1491" t="s">
        <v>1293</v>
      </c>
      <c r="G1491" s="532">
        <v>35</v>
      </c>
      <c r="H1491">
        <v>35025</v>
      </c>
      <c r="I1491" t="s">
        <v>563</v>
      </c>
      <c r="J1491" t="s">
        <v>1385</v>
      </c>
      <c r="K1491" t="s">
        <v>1386</v>
      </c>
      <c r="L1491">
        <v>13.7</v>
      </c>
      <c r="M1491">
        <v>6.8</v>
      </c>
      <c r="N1491">
        <v>8.6999999999999993</v>
      </c>
      <c r="O1491">
        <v>6.5</v>
      </c>
      <c r="P1491">
        <v>0</v>
      </c>
      <c r="Q1491">
        <v>0</v>
      </c>
      <c r="R1491" t="s">
        <v>531</v>
      </c>
      <c r="S1491" t="s">
        <v>531</v>
      </c>
      <c r="T1491" t="s">
        <v>531</v>
      </c>
      <c r="U1491" t="s">
        <v>531</v>
      </c>
      <c r="W1491" s="429">
        <f t="shared" si="34"/>
        <v>0</v>
      </c>
      <c r="X1491" s="429">
        <f t="shared" si="34"/>
        <v>0</v>
      </c>
      <c r="Y1491" s="429">
        <f t="shared" si="34"/>
        <v>0</v>
      </c>
      <c r="Z1491" s="429">
        <f t="shared" si="34"/>
        <v>0</v>
      </c>
      <c r="AA1491" s="429" t="s">
        <v>1296</v>
      </c>
    </row>
    <row r="1492" spans="1:27" x14ac:dyDescent="0.25">
      <c r="A1492" t="s">
        <v>149</v>
      </c>
      <c r="B1492" t="s">
        <v>1246</v>
      </c>
      <c r="C1492" t="s">
        <v>1324</v>
      </c>
      <c r="D1492" t="s">
        <v>1384</v>
      </c>
      <c r="E1492" t="s">
        <v>1326</v>
      </c>
      <c r="F1492" t="s">
        <v>1293</v>
      </c>
      <c r="G1492" s="532">
        <v>35</v>
      </c>
      <c r="H1492">
        <v>35025</v>
      </c>
      <c r="I1492" t="s">
        <v>563</v>
      </c>
      <c r="J1492" t="s">
        <v>1385</v>
      </c>
      <c r="K1492" t="s">
        <v>1386</v>
      </c>
      <c r="L1492">
        <v>13.7</v>
      </c>
      <c r="M1492">
        <v>6.8</v>
      </c>
      <c r="N1492">
        <v>8.6999999999999993</v>
      </c>
      <c r="O1492">
        <v>6.5</v>
      </c>
      <c r="P1492">
        <v>0</v>
      </c>
      <c r="Q1492">
        <v>0</v>
      </c>
      <c r="R1492" t="s">
        <v>531</v>
      </c>
      <c r="S1492" t="s">
        <v>531</v>
      </c>
      <c r="T1492" t="s">
        <v>531</v>
      </c>
      <c r="U1492" t="s">
        <v>531</v>
      </c>
      <c r="W1492" s="429">
        <f t="shared" si="34"/>
        <v>0</v>
      </c>
      <c r="X1492" s="429">
        <f t="shared" si="34"/>
        <v>0</v>
      </c>
      <c r="Y1492" s="429">
        <f t="shared" si="34"/>
        <v>0</v>
      </c>
      <c r="Z1492" s="429">
        <f t="shared" si="34"/>
        <v>0</v>
      </c>
      <c r="AA1492" s="429" t="s">
        <v>1296</v>
      </c>
    </row>
    <row r="1493" spans="1:27" x14ac:dyDescent="0.25">
      <c r="A1493" t="s">
        <v>149</v>
      </c>
      <c r="B1493" t="s">
        <v>1246</v>
      </c>
      <c r="C1493" t="s">
        <v>1324</v>
      </c>
      <c r="D1493" t="s">
        <v>1384</v>
      </c>
      <c r="E1493" t="s">
        <v>1326</v>
      </c>
      <c r="F1493" t="s">
        <v>1293</v>
      </c>
      <c r="G1493" s="532">
        <v>35</v>
      </c>
      <c r="H1493">
        <v>35025</v>
      </c>
      <c r="I1493" t="s">
        <v>563</v>
      </c>
      <c r="J1493" t="s">
        <v>1385</v>
      </c>
      <c r="K1493" t="s">
        <v>1386</v>
      </c>
      <c r="L1493">
        <v>0.7</v>
      </c>
      <c r="M1493">
        <v>0</v>
      </c>
      <c r="N1493">
        <v>0.6</v>
      </c>
      <c r="O1493">
        <v>0</v>
      </c>
      <c r="P1493">
        <v>0</v>
      </c>
      <c r="Q1493">
        <v>0</v>
      </c>
      <c r="R1493" t="s">
        <v>531</v>
      </c>
      <c r="S1493" t="s">
        <v>531</v>
      </c>
      <c r="T1493" t="s">
        <v>531</v>
      </c>
      <c r="U1493" t="s">
        <v>531</v>
      </c>
      <c r="W1493" s="429">
        <f t="shared" si="34"/>
        <v>0</v>
      </c>
      <c r="X1493" s="429">
        <f t="shared" si="34"/>
        <v>0</v>
      </c>
      <c r="Y1493" s="429">
        <f t="shared" si="34"/>
        <v>0</v>
      </c>
      <c r="Z1493" s="429">
        <f t="shared" si="34"/>
        <v>0</v>
      </c>
      <c r="AA1493" s="429" t="s">
        <v>1296</v>
      </c>
    </row>
    <row r="1494" spans="1:27" x14ac:dyDescent="0.25">
      <c r="A1494" t="s">
        <v>149</v>
      </c>
      <c r="B1494" t="s">
        <v>1246</v>
      </c>
      <c r="C1494" t="s">
        <v>1324</v>
      </c>
      <c r="D1494" t="s">
        <v>1384</v>
      </c>
      <c r="E1494" t="s">
        <v>1326</v>
      </c>
      <c r="F1494" t="s">
        <v>1293</v>
      </c>
      <c r="G1494" s="532">
        <v>35</v>
      </c>
      <c r="H1494">
        <v>35025</v>
      </c>
      <c r="I1494" t="s">
        <v>563</v>
      </c>
      <c r="J1494" t="s">
        <v>1385</v>
      </c>
      <c r="K1494" t="s">
        <v>1386</v>
      </c>
      <c r="L1494">
        <v>0.7</v>
      </c>
      <c r="M1494">
        <v>0</v>
      </c>
      <c r="N1494">
        <v>0.6</v>
      </c>
      <c r="O1494">
        <v>0</v>
      </c>
      <c r="P1494">
        <v>0</v>
      </c>
      <c r="Q1494">
        <v>0</v>
      </c>
      <c r="R1494" t="s">
        <v>531</v>
      </c>
      <c r="S1494" t="s">
        <v>531</v>
      </c>
      <c r="T1494" t="s">
        <v>531</v>
      </c>
      <c r="U1494" t="s">
        <v>531</v>
      </c>
      <c r="W1494" s="429">
        <f t="shared" si="34"/>
        <v>0</v>
      </c>
      <c r="X1494" s="429">
        <f t="shared" si="34"/>
        <v>0</v>
      </c>
      <c r="Y1494" s="429">
        <f t="shared" si="34"/>
        <v>0</v>
      </c>
      <c r="Z1494" s="429">
        <f t="shared" si="34"/>
        <v>0</v>
      </c>
      <c r="AA1494" s="429" t="s">
        <v>1296</v>
      </c>
    </row>
    <row r="1495" spans="1:27" x14ac:dyDescent="0.25">
      <c r="A1495" t="s">
        <v>149</v>
      </c>
      <c r="B1495" t="s">
        <v>1246</v>
      </c>
      <c r="C1495" t="s">
        <v>1324</v>
      </c>
      <c r="D1495" t="s">
        <v>1384</v>
      </c>
      <c r="E1495" t="s">
        <v>1326</v>
      </c>
      <c r="F1495" t="s">
        <v>1293</v>
      </c>
      <c r="G1495" s="532">
        <v>35</v>
      </c>
      <c r="H1495">
        <v>35025</v>
      </c>
      <c r="I1495" t="s">
        <v>563</v>
      </c>
      <c r="J1495" t="s">
        <v>1385</v>
      </c>
      <c r="K1495" t="s">
        <v>1386</v>
      </c>
      <c r="L1495">
        <v>10.7</v>
      </c>
      <c r="M1495">
        <v>34</v>
      </c>
      <c r="N1495">
        <v>42.7</v>
      </c>
      <c r="O1495">
        <v>0.03</v>
      </c>
      <c r="P1495">
        <v>0</v>
      </c>
      <c r="Q1495">
        <v>0</v>
      </c>
      <c r="R1495" t="s">
        <v>531</v>
      </c>
      <c r="S1495" t="s">
        <v>531</v>
      </c>
      <c r="T1495" t="s">
        <v>531</v>
      </c>
      <c r="U1495" t="s">
        <v>531</v>
      </c>
      <c r="W1495" s="429">
        <f t="shared" si="34"/>
        <v>0</v>
      </c>
      <c r="X1495" s="429">
        <f t="shared" si="34"/>
        <v>0</v>
      </c>
      <c r="Y1495" s="429">
        <f t="shared" si="34"/>
        <v>0</v>
      </c>
      <c r="Z1495" s="429">
        <f t="shared" si="34"/>
        <v>0</v>
      </c>
      <c r="AA1495" s="429" t="s">
        <v>1296</v>
      </c>
    </row>
    <row r="1496" spans="1:27" x14ac:dyDescent="0.25">
      <c r="A1496" t="s">
        <v>149</v>
      </c>
      <c r="B1496" t="s">
        <v>1246</v>
      </c>
      <c r="C1496" t="s">
        <v>1324</v>
      </c>
      <c r="D1496" t="s">
        <v>1384</v>
      </c>
      <c r="E1496" t="s">
        <v>1326</v>
      </c>
      <c r="F1496" t="s">
        <v>1293</v>
      </c>
      <c r="G1496" s="532">
        <v>35</v>
      </c>
      <c r="H1496">
        <v>35025</v>
      </c>
      <c r="I1496" t="s">
        <v>563</v>
      </c>
      <c r="J1496" t="s">
        <v>1385</v>
      </c>
      <c r="K1496" t="s">
        <v>1386</v>
      </c>
      <c r="L1496">
        <v>0</v>
      </c>
      <c r="M1496">
        <v>1.7</v>
      </c>
      <c r="N1496">
        <v>0</v>
      </c>
      <c r="O1496">
        <v>0</v>
      </c>
      <c r="P1496">
        <v>0</v>
      </c>
      <c r="Q1496">
        <v>0</v>
      </c>
      <c r="R1496" t="s">
        <v>531</v>
      </c>
      <c r="S1496" t="s">
        <v>531</v>
      </c>
      <c r="T1496" t="s">
        <v>531</v>
      </c>
      <c r="U1496" t="s">
        <v>531</v>
      </c>
      <c r="W1496" s="429">
        <f t="shared" si="34"/>
        <v>0</v>
      </c>
      <c r="X1496" s="429">
        <f t="shared" si="34"/>
        <v>0</v>
      </c>
      <c r="Y1496" s="429">
        <f t="shared" si="34"/>
        <v>0</v>
      </c>
      <c r="Z1496" s="429">
        <f t="shared" si="34"/>
        <v>0</v>
      </c>
      <c r="AA1496" s="429" t="s">
        <v>1296</v>
      </c>
    </row>
    <row r="1497" spans="1:27" x14ac:dyDescent="0.25">
      <c r="A1497" t="s">
        <v>149</v>
      </c>
      <c r="B1497" t="s">
        <v>1246</v>
      </c>
      <c r="C1497" t="s">
        <v>1324</v>
      </c>
      <c r="D1497" t="s">
        <v>1384</v>
      </c>
      <c r="E1497" t="s">
        <v>1326</v>
      </c>
      <c r="F1497" t="s">
        <v>1293</v>
      </c>
      <c r="G1497" s="532">
        <v>35</v>
      </c>
      <c r="H1497">
        <v>35025</v>
      </c>
      <c r="I1497" t="s">
        <v>563</v>
      </c>
      <c r="J1497" t="s">
        <v>1385</v>
      </c>
      <c r="K1497" t="s">
        <v>1386</v>
      </c>
      <c r="L1497">
        <v>0</v>
      </c>
      <c r="M1497">
        <v>10.4</v>
      </c>
      <c r="N1497">
        <v>0</v>
      </c>
      <c r="O1497">
        <v>0</v>
      </c>
      <c r="P1497">
        <v>0</v>
      </c>
      <c r="Q1497">
        <v>0</v>
      </c>
      <c r="R1497" t="s">
        <v>531</v>
      </c>
      <c r="S1497" t="s">
        <v>531</v>
      </c>
      <c r="T1497" t="s">
        <v>531</v>
      </c>
      <c r="U1497" t="s">
        <v>531</v>
      </c>
      <c r="W1497" s="429">
        <f t="shared" si="34"/>
        <v>0</v>
      </c>
      <c r="X1497" s="429">
        <f t="shared" si="34"/>
        <v>0</v>
      </c>
      <c r="Y1497" s="429">
        <f t="shared" si="34"/>
        <v>0</v>
      </c>
      <c r="Z1497" s="429">
        <f t="shared" si="34"/>
        <v>0</v>
      </c>
      <c r="AA1497" s="429" t="s">
        <v>1296</v>
      </c>
    </row>
    <row r="1498" spans="1:27" x14ac:dyDescent="0.25">
      <c r="A1498" t="s">
        <v>149</v>
      </c>
      <c r="B1498" t="s">
        <v>1246</v>
      </c>
      <c r="C1498" t="s">
        <v>1324</v>
      </c>
      <c r="D1498" t="s">
        <v>1384</v>
      </c>
      <c r="E1498" t="s">
        <v>1326</v>
      </c>
      <c r="F1498" t="s">
        <v>1293</v>
      </c>
      <c r="G1498" s="532">
        <v>35</v>
      </c>
      <c r="H1498">
        <v>35015</v>
      </c>
      <c r="I1498" t="s">
        <v>552</v>
      </c>
      <c r="J1498" t="s">
        <v>1385</v>
      </c>
      <c r="K1498" t="s">
        <v>1386</v>
      </c>
      <c r="L1498">
        <v>5</v>
      </c>
      <c r="M1498">
        <v>7.8</v>
      </c>
      <c r="N1498">
        <v>9.9</v>
      </c>
      <c r="O1498">
        <v>1</v>
      </c>
      <c r="P1498">
        <v>0</v>
      </c>
      <c r="Q1498">
        <v>0</v>
      </c>
      <c r="R1498" t="s">
        <v>531</v>
      </c>
      <c r="S1498" t="s">
        <v>531</v>
      </c>
      <c r="T1498" t="s">
        <v>531</v>
      </c>
      <c r="U1498" t="s">
        <v>531</v>
      </c>
      <c r="W1498" s="429">
        <f t="shared" si="34"/>
        <v>0</v>
      </c>
      <c r="X1498" s="429">
        <f t="shared" si="34"/>
        <v>0</v>
      </c>
      <c r="Y1498" s="429">
        <f t="shared" si="34"/>
        <v>0</v>
      </c>
      <c r="Z1498" s="429">
        <f t="shared" si="34"/>
        <v>0</v>
      </c>
      <c r="AA1498" s="429" t="s">
        <v>1296</v>
      </c>
    </row>
    <row r="1499" spans="1:27" x14ac:dyDescent="0.25">
      <c r="A1499" t="s">
        <v>149</v>
      </c>
      <c r="B1499" t="s">
        <v>1246</v>
      </c>
      <c r="C1499" t="s">
        <v>1324</v>
      </c>
      <c r="D1499" t="s">
        <v>1384</v>
      </c>
      <c r="E1499" t="s">
        <v>1326</v>
      </c>
      <c r="F1499" t="s">
        <v>1293</v>
      </c>
      <c r="G1499" s="532">
        <v>35</v>
      </c>
      <c r="H1499">
        <v>35015</v>
      </c>
      <c r="I1499" t="s">
        <v>552</v>
      </c>
      <c r="J1499" t="s">
        <v>1385</v>
      </c>
      <c r="K1499" t="s">
        <v>1386</v>
      </c>
      <c r="L1499">
        <v>1.1000000000000001</v>
      </c>
      <c r="M1499">
        <v>12.7</v>
      </c>
      <c r="N1499">
        <v>0</v>
      </c>
      <c r="O1499">
        <v>2.7</v>
      </c>
      <c r="P1499">
        <v>0</v>
      </c>
      <c r="Q1499">
        <v>0</v>
      </c>
      <c r="R1499" t="s">
        <v>531</v>
      </c>
      <c r="S1499" t="s">
        <v>531</v>
      </c>
      <c r="T1499" t="s">
        <v>531</v>
      </c>
      <c r="U1499" t="s">
        <v>531</v>
      </c>
      <c r="W1499" s="429">
        <f t="shared" si="34"/>
        <v>0</v>
      </c>
      <c r="X1499" s="429">
        <f t="shared" si="34"/>
        <v>0</v>
      </c>
      <c r="Y1499" s="429">
        <f t="shared" si="34"/>
        <v>0</v>
      </c>
      <c r="Z1499" s="429">
        <f t="shared" si="34"/>
        <v>0</v>
      </c>
      <c r="AA1499" s="429" t="s">
        <v>1296</v>
      </c>
    </row>
    <row r="1500" spans="1:27" x14ac:dyDescent="0.25">
      <c r="A1500" t="s">
        <v>149</v>
      </c>
      <c r="B1500" t="s">
        <v>1246</v>
      </c>
      <c r="C1500" t="s">
        <v>1324</v>
      </c>
      <c r="D1500" t="s">
        <v>1384</v>
      </c>
      <c r="E1500" t="s">
        <v>1326</v>
      </c>
      <c r="F1500" t="s">
        <v>1293</v>
      </c>
      <c r="G1500" s="532">
        <v>35</v>
      </c>
      <c r="H1500">
        <v>35015</v>
      </c>
      <c r="I1500" t="s">
        <v>552</v>
      </c>
      <c r="J1500" t="s">
        <v>1385</v>
      </c>
      <c r="K1500" t="s">
        <v>1386</v>
      </c>
      <c r="L1500">
        <v>0</v>
      </c>
      <c r="M1500">
        <v>10.4</v>
      </c>
      <c r="N1500">
        <v>0</v>
      </c>
      <c r="O1500">
        <v>0</v>
      </c>
      <c r="P1500">
        <v>0</v>
      </c>
      <c r="Q1500">
        <v>0</v>
      </c>
      <c r="R1500" t="s">
        <v>531</v>
      </c>
      <c r="S1500" t="s">
        <v>531</v>
      </c>
      <c r="T1500" t="s">
        <v>531</v>
      </c>
      <c r="U1500" t="s">
        <v>531</v>
      </c>
      <c r="W1500" s="429">
        <f t="shared" si="34"/>
        <v>0</v>
      </c>
      <c r="X1500" s="429">
        <f t="shared" si="34"/>
        <v>0</v>
      </c>
      <c r="Y1500" s="429">
        <f t="shared" si="34"/>
        <v>0</v>
      </c>
      <c r="Z1500" s="429">
        <f t="shared" si="34"/>
        <v>0</v>
      </c>
      <c r="AA1500" s="429" t="s">
        <v>1296</v>
      </c>
    </row>
    <row r="1501" spans="1:27" x14ac:dyDescent="0.25">
      <c r="A1501" t="s">
        <v>149</v>
      </c>
      <c r="B1501" t="s">
        <v>1246</v>
      </c>
      <c r="C1501" t="s">
        <v>1324</v>
      </c>
      <c r="D1501" t="s">
        <v>1384</v>
      </c>
      <c r="E1501" t="s">
        <v>1326</v>
      </c>
      <c r="F1501" t="s">
        <v>1293</v>
      </c>
      <c r="G1501" s="532">
        <v>35</v>
      </c>
      <c r="H1501">
        <v>35015</v>
      </c>
      <c r="I1501" t="s">
        <v>552</v>
      </c>
      <c r="J1501" t="s">
        <v>1385</v>
      </c>
      <c r="K1501" t="s">
        <v>1386</v>
      </c>
      <c r="L1501">
        <v>10</v>
      </c>
      <c r="M1501">
        <v>10.4</v>
      </c>
      <c r="N1501">
        <v>10</v>
      </c>
      <c r="O1501">
        <v>10</v>
      </c>
      <c r="P1501">
        <v>0</v>
      </c>
      <c r="Q1501">
        <v>0</v>
      </c>
      <c r="R1501" t="s">
        <v>531</v>
      </c>
      <c r="S1501" t="s">
        <v>531</v>
      </c>
      <c r="T1501" t="s">
        <v>531</v>
      </c>
      <c r="U1501" t="s">
        <v>531</v>
      </c>
      <c r="W1501" s="429">
        <f t="shared" si="34"/>
        <v>0</v>
      </c>
      <c r="X1501" s="429">
        <f t="shared" si="34"/>
        <v>0</v>
      </c>
      <c r="Y1501" s="429">
        <f t="shared" si="34"/>
        <v>0</v>
      </c>
      <c r="Z1501" s="429">
        <f t="shared" si="34"/>
        <v>0</v>
      </c>
      <c r="AA1501" s="429" t="s">
        <v>1296</v>
      </c>
    </row>
    <row r="1502" spans="1:27" x14ac:dyDescent="0.25">
      <c r="A1502" t="s">
        <v>149</v>
      </c>
      <c r="B1502" t="s">
        <v>1246</v>
      </c>
      <c r="C1502" t="s">
        <v>1324</v>
      </c>
      <c r="D1502" t="s">
        <v>1384</v>
      </c>
      <c r="E1502" t="s">
        <v>1326</v>
      </c>
      <c r="F1502" t="s">
        <v>1293</v>
      </c>
      <c r="G1502" s="532">
        <v>35</v>
      </c>
      <c r="H1502">
        <v>35015</v>
      </c>
      <c r="I1502" t="s">
        <v>552</v>
      </c>
      <c r="J1502" t="s">
        <v>1385</v>
      </c>
      <c r="K1502" t="s">
        <v>1386</v>
      </c>
      <c r="L1502">
        <v>1.1000000000000001</v>
      </c>
      <c r="M1502">
        <v>11</v>
      </c>
      <c r="N1502">
        <v>0.9</v>
      </c>
      <c r="O1502">
        <v>2</v>
      </c>
      <c r="P1502">
        <v>0</v>
      </c>
      <c r="Q1502">
        <v>0</v>
      </c>
      <c r="R1502" t="s">
        <v>531</v>
      </c>
      <c r="S1502" t="s">
        <v>531</v>
      </c>
      <c r="T1502" t="s">
        <v>531</v>
      </c>
      <c r="U1502" t="s">
        <v>531</v>
      </c>
      <c r="W1502" s="429">
        <f t="shared" si="34"/>
        <v>0</v>
      </c>
      <c r="X1502" s="429">
        <f t="shared" si="34"/>
        <v>0</v>
      </c>
      <c r="Y1502" s="429">
        <f t="shared" si="34"/>
        <v>0</v>
      </c>
      <c r="Z1502" s="429">
        <f t="shared" si="34"/>
        <v>0</v>
      </c>
      <c r="AA1502" s="429" t="s">
        <v>1296</v>
      </c>
    </row>
    <row r="1503" spans="1:27" x14ac:dyDescent="0.25">
      <c r="A1503" t="s">
        <v>149</v>
      </c>
      <c r="B1503" t="s">
        <v>1246</v>
      </c>
      <c r="C1503" t="s">
        <v>1324</v>
      </c>
      <c r="D1503" t="s">
        <v>1384</v>
      </c>
      <c r="E1503" t="s">
        <v>1326</v>
      </c>
      <c r="F1503" t="s">
        <v>1293</v>
      </c>
      <c r="G1503" s="532">
        <v>35</v>
      </c>
      <c r="H1503">
        <v>35015</v>
      </c>
      <c r="I1503" t="s">
        <v>552</v>
      </c>
      <c r="J1503" t="s">
        <v>1385</v>
      </c>
      <c r="K1503" t="s">
        <v>1386</v>
      </c>
      <c r="L1503">
        <v>9.4</v>
      </c>
      <c r="M1503">
        <v>14.8</v>
      </c>
      <c r="N1503">
        <v>18.8</v>
      </c>
      <c r="O1503">
        <v>4</v>
      </c>
      <c r="P1503">
        <v>0</v>
      </c>
      <c r="Q1503">
        <v>0</v>
      </c>
      <c r="R1503" t="s">
        <v>531</v>
      </c>
      <c r="S1503" t="s">
        <v>531</v>
      </c>
      <c r="T1503" t="s">
        <v>531</v>
      </c>
      <c r="U1503" t="s">
        <v>531</v>
      </c>
      <c r="W1503" s="429">
        <f t="shared" si="34"/>
        <v>0</v>
      </c>
      <c r="X1503" s="429">
        <f t="shared" si="34"/>
        <v>0</v>
      </c>
      <c r="Y1503" s="429">
        <f t="shared" si="34"/>
        <v>0</v>
      </c>
      <c r="Z1503" s="429">
        <f t="shared" si="34"/>
        <v>0</v>
      </c>
      <c r="AA1503" s="429" t="s">
        <v>1296</v>
      </c>
    </row>
    <row r="1504" spans="1:27" x14ac:dyDescent="0.25">
      <c r="A1504" t="s">
        <v>149</v>
      </c>
      <c r="B1504" t="s">
        <v>1246</v>
      </c>
      <c r="C1504" t="s">
        <v>1324</v>
      </c>
      <c r="D1504" t="s">
        <v>1384</v>
      </c>
      <c r="E1504" t="s">
        <v>1326</v>
      </c>
      <c r="F1504" t="s">
        <v>1293</v>
      </c>
      <c r="G1504" s="532">
        <v>35</v>
      </c>
      <c r="H1504">
        <v>35015</v>
      </c>
      <c r="I1504" t="s">
        <v>552</v>
      </c>
      <c r="J1504" t="s">
        <v>1385</v>
      </c>
      <c r="K1504" t="s">
        <v>1386</v>
      </c>
      <c r="L1504">
        <v>10</v>
      </c>
      <c r="M1504">
        <v>10</v>
      </c>
      <c r="N1504">
        <v>10</v>
      </c>
      <c r="O1504">
        <v>10</v>
      </c>
      <c r="P1504">
        <v>0</v>
      </c>
      <c r="Q1504">
        <v>0</v>
      </c>
      <c r="R1504" t="s">
        <v>531</v>
      </c>
      <c r="S1504" t="s">
        <v>531</v>
      </c>
      <c r="T1504" t="s">
        <v>531</v>
      </c>
      <c r="U1504" t="s">
        <v>531</v>
      </c>
      <c r="W1504" s="429">
        <f t="shared" si="34"/>
        <v>0</v>
      </c>
      <c r="X1504" s="429">
        <f t="shared" si="34"/>
        <v>0</v>
      </c>
      <c r="Y1504" s="429">
        <f t="shared" si="34"/>
        <v>0</v>
      </c>
      <c r="Z1504" s="429">
        <f t="shared" ref="Z1504:Z1567" si="35">IFERROR(U1504*1,0)</f>
        <v>0</v>
      </c>
      <c r="AA1504" s="429" t="s">
        <v>1296</v>
      </c>
    </row>
    <row r="1505" spans="1:27" x14ac:dyDescent="0.25">
      <c r="A1505" t="s">
        <v>149</v>
      </c>
      <c r="B1505" t="s">
        <v>1246</v>
      </c>
      <c r="C1505" t="s">
        <v>1324</v>
      </c>
      <c r="D1505" t="s">
        <v>1384</v>
      </c>
      <c r="E1505" t="s">
        <v>1326</v>
      </c>
      <c r="F1505" t="s">
        <v>1293</v>
      </c>
      <c r="G1505" s="532">
        <v>35</v>
      </c>
      <c r="H1505">
        <v>35015</v>
      </c>
      <c r="I1505" t="s">
        <v>552</v>
      </c>
      <c r="J1505" t="s">
        <v>1385</v>
      </c>
      <c r="K1505" t="s">
        <v>1386</v>
      </c>
      <c r="L1505">
        <v>0</v>
      </c>
      <c r="M1505">
        <v>16.3</v>
      </c>
      <c r="N1505">
        <v>0</v>
      </c>
      <c r="O1505">
        <v>0</v>
      </c>
      <c r="P1505">
        <v>0</v>
      </c>
      <c r="Q1505">
        <v>0</v>
      </c>
      <c r="R1505" t="s">
        <v>531</v>
      </c>
      <c r="S1505" t="s">
        <v>531</v>
      </c>
      <c r="T1505" t="s">
        <v>531</v>
      </c>
      <c r="U1505" t="s">
        <v>531</v>
      </c>
      <c r="W1505" s="429">
        <f t="shared" ref="W1505:Z1568" si="36">IFERROR(R1505*1,0)</f>
        <v>0</v>
      </c>
      <c r="X1505" s="429">
        <f t="shared" si="36"/>
        <v>0</v>
      </c>
      <c r="Y1505" s="429">
        <f t="shared" si="36"/>
        <v>0</v>
      </c>
      <c r="Z1505" s="429">
        <f t="shared" si="35"/>
        <v>0</v>
      </c>
      <c r="AA1505" s="429" t="s">
        <v>1296</v>
      </c>
    </row>
    <row r="1506" spans="1:27" x14ac:dyDescent="0.25">
      <c r="A1506" t="s">
        <v>149</v>
      </c>
      <c r="B1506" t="s">
        <v>1246</v>
      </c>
      <c r="C1506" t="s">
        <v>1324</v>
      </c>
      <c r="D1506" t="s">
        <v>1384</v>
      </c>
      <c r="E1506" t="s">
        <v>1326</v>
      </c>
      <c r="F1506" t="s">
        <v>1293</v>
      </c>
      <c r="G1506" s="532">
        <v>35</v>
      </c>
      <c r="H1506">
        <v>35025</v>
      </c>
      <c r="I1506" t="s">
        <v>563</v>
      </c>
      <c r="J1506" t="s">
        <v>1385</v>
      </c>
      <c r="K1506" t="s">
        <v>1386</v>
      </c>
      <c r="L1506">
        <v>14.3</v>
      </c>
      <c r="M1506">
        <v>10.199999999999999</v>
      </c>
      <c r="N1506">
        <v>21.4</v>
      </c>
      <c r="O1506">
        <v>0</v>
      </c>
      <c r="P1506">
        <v>1.1000000000000001</v>
      </c>
      <c r="Q1506">
        <v>1.1000000000000001</v>
      </c>
      <c r="R1506" t="s">
        <v>531</v>
      </c>
      <c r="S1506" t="s">
        <v>531</v>
      </c>
      <c r="T1506" t="s">
        <v>531</v>
      </c>
      <c r="U1506" t="s">
        <v>531</v>
      </c>
      <c r="W1506" s="429">
        <f t="shared" si="36"/>
        <v>0</v>
      </c>
      <c r="X1506" s="429">
        <f t="shared" si="36"/>
        <v>0</v>
      </c>
      <c r="Y1506" s="429">
        <f t="shared" si="36"/>
        <v>0</v>
      </c>
      <c r="Z1506" s="429">
        <f t="shared" si="35"/>
        <v>0</v>
      </c>
      <c r="AA1506" s="429" t="s">
        <v>1296</v>
      </c>
    </row>
    <row r="1507" spans="1:27" x14ac:dyDescent="0.25">
      <c r="A1507" t="s">
        <v>149</v>
      </c>
      <c r="B1507" t="s">
        <v>1246</v>
      </c>
      <c r="C1507" t="s">
        <v>1324</v>
      </c>
      <c r="D1507" t="s">
        <v>1384</v>
      </c>
      <c r="E1507" t="s">
        <v>1326</v>
      </c>
      <c r="F1507" t="s">
        <v>1293</v>
      </c>
      <c r="G1507" s="532">
        <v>35</v>
      </c>
      <c r="H1507">
        <v>35025</v>
      </c>
      <c r="I1507" t="s">
        <v>563</v>
      </c>
      <c r="J1507" t="s">
        <v>1385</v>
      </c>
      <c r="K1507" t="s">
        <v>1386</v>
      </c>
      <c r="L1507">
        <v>14.3</v>
      </c>
      <c r="M1507">
        <v>10.199999999999999</v>
      </c>
      <c r="N1507">
        <v>21.4</v>
      </c>
      <c r="O1507">
        <v>0</v>
      </c>
      <c r="P1507">
        <v>1.1000000000000001</v>
      </c>
      <c r="Q1507">
        <v>1.1000000000000001</v>
      </c>
      <c r="R1507" t="s">
        <v>531</v>
      </c>
      <c r="S1507" t="s">
        <v>531</v>
      </c>
      <c r="T1507" t="s">
        <v>531</v>
      </c>
      <c r="U1507" t="s">
        <v>531</v>
      </c>
      <c r="W1507" s="429">
        <f t="shared" si="36"/>
        <v>0</v>
      </c>
      <c r="X1507" s="429">
        <f t="shared" si="36"/>
        <v>0</v>
      </c>
      <c r="Y1507" s="429">
        <f t="shared" si="36"/>
        <v>0</v>
      </c>
      <c r="Z1507" s="429">
        <f t="shared" si="35"/>
        <v>0</v>
      </c>
      <c r="AA1507" s="429" t="s">
        <v>1296</v>
      </c>
    </row>
    <row r="1508" spans="1:27" x14ac:dyDescent="0.25">
      <c r="A1508" t="s">
        <v>149</v>
      </c>
      <c r="B1508" t="s">
        <v>1246</v>
      </c>
      <c r="C1508" t="s">
        <v>1324</v>
      </c>
      <c r="D1508" t="s">
        <v>1384</v>
      </c>
      <c r="E1508" t="s">
        <v>1326</v>
      </c>
      <c r="F1508" t="s">
        <v>1293</v>
      </c>
      <c r="G1508" s="532">
        <v>35</v>
      </c>
      <c r="H1508">
        <v>35025</v>
      </c>
      <c r="I1508" t="s">
        <v>563</v>
      </c>
      <c r="J1508" t="s">
        <v>1385</v>
      </c>
      <c r="K1508" t="s">
        <v>1386</v>
      </c>
      <c r="L1508">
        <v>14.3</v>
      </c>
      <c r="M1508">
        <v>10.199999999999999</v>
      </c>
      <c r="N1508">
        <v>21.4</v>
      </c>
      <c r="O1508">
        <v>0</v>
      </c>
      <c r="P1508">
        <v>1.1000000000000001</v>
      </c>
      <c r="Q1508">
        <v>1.1000000000000001</v>
      </c>
      <c r="R1508" t="s">
        <v>531</v>
      </c>
      <c r="S1508" t="s">
        <v>531</v>
      </c>
      <c r="T1508" t="s">
        <v>531</v>
      </c>
      <c r="U1508" t="s">
        <v>531</v>
      </c>
      <c r="W1508" s="429">
        <f t="shared" si="36"/>
        <v>0</v>
      </c>
      <c r="X1508" s="429">
        <f t="shared" si="36"/>
        <v>0</v>
      </c>
      <c r="Y1508" s="429">
        <f t="shared" si="36"/>
        <v>0</v>
      </c>
      <c r="Z1508" s="429">
        <f t="shared" si="35"/>
        <v>0</v>
      </c>
      <c r="AA1508" s="429" t="s">
        <v>1296</v>
      </c>
    </row>
    <row r="1509" spans="1:27" x14ac:dyDescent="0.25">
      <c r="A1509" t="s">
        <v>149</v>
      </c>
      <c r="B1509" t="s">
        <v>1246</v>
      </c>
      <c r="C1509" t="s">
        <v>1324</v>
      </c>
      <c r="D1509" t="s">
        <v>1384</v>
      </c>
      <c r="E1509" t="s">
        <v>1326</v>
      </c>
      <c r="F1509" t="s">
        <v>1293</v>
      </c>
      <c r="G1509" s="532">
        <v>35</v>
      </c>
      <c r="H1509">
        <v>35025</v>
      </c>
      <c r="I1509" t="s">
        <v>563</v>
      </c>
      <c r="J1509" t="s">
        <v>1385</v>
      </c>
      <c r="K1509" t="s">
        <v>1386</v>
      </c>
      <c r="L1509">
        <v>0</v>
      </c>
      <c r="M1509">
        <v>3.1</v>
      </c>
      <c r="N1509">
        <v>0</v>
      </c>
      <c r="O1509">
        <v>0</v>
      </c>
      <c r="P1509">
        <v>0</v>
      </c>
      <c r="Q1509">
        <v>0</v>
      </c>
      <c r="R1509" t="s">
        <v>531</v>
      </c>
      <c r="S1509" t="s">
        <v>531</v>
      </c>
      <c r="T1509" t="s">
        <v>531</v>
      </c>
      <c r="U1509" t="s">
        <v>531</v>
      </c>
      <c r="W1509" s="429">
        <f t="shared" si="36"/>
        <v>0</v>
      </c>
      <c r="X1509" s="429">
        <f t="shared" si="36"/>
        <v>0</v>
      </c>
      <c r="Y1509" s="429">
        <f t="shared" si="36"/>
        <v>0</v>
      </c>
      <c r="Z1509" s="429">
        <f t="shared" si="35"/>
        <v>0</v>
      </c>
      <c r="AA1509" s="429" t="s">
        <v>1296</v>
      </c>
    </row>
    <row r="1510" spans="1:27" x14ac:dyDescent="0.25">
      <c r="A1510" t="s">
        <v>149</v>
      </c>
      <c r="B1510" t="s">
        <v>1246</v>
      </c>
      <c r="C1510" t="s">
        <v>1324</v>
      </c>
      <c r="D1510" t="s">
        <v>1384</v>
      </c>
      <c r="E1510" t="s">
        <v>1326</v>
      </c>
      <c r="F1510" t="s">
        <v>1293</v>
      </c>
      <c r="G1510" s="532">
        <v>35</v>
      </c>
      <c r="H1510">
        <v>35025</v>
      </c>
      <c r="I1510" t="s">
        <v>563</v>
      </c>
      <c r="J1510" t="s">
        <v>1385</v>
      </c>
      <c r="K1510" t="s">
        <v>1386</v>
      </c>
      <c r="L1510">
        <v>0</v>
      </c>
      <c r="M1510">
        <v>3.1</v>
      </c>
      <c r="N1510">
        <v>0</v>
      </c>
      <c r="O1510">
        <v>0</v>
      </c>
      <c r="P1510">
        <v>0</v>
      </c>
      <c r="Q1510">
        <v>0</v>
      </c>
      <c r="R1510" t="s">
        <v>531</v>
      </c>
      <c r="S1510" t="s">
        <v>531</v>
      </c>
      <c r="T1510" t="s">
        <v>531</v>
      </c>
      <c r="U1510" t="s">
        <v>531</v>
      </c>
      <c r="W1510" s="429">
        <f t="shared" si="36"/>
        <v>0</v>
      </c>
      <c r="X1510" s="429">
        <f t="shared" si="36"/>
        <v>0</v>
      </c>
      <c r="Y1510" s="429">
        <f t="shared" si="36"/>
        <v>0</v>
      </c>
      <c r="Z1510" s="429">
        <f t="shared" si="35"/>
        <v>0</v>
      </c>
      <c r="AA1510" s="429" t="s">
        <v>1296</v>
      </c>
    </row>
    <row r="1511" spans="1:27" x14ac:dyDescent="0.25">
      <c r="A1511" t="s">
        <v>149</v>
      </c>
      <c r="B1511" t="s">
        <v>1246</v>
      </c>
      <c r="C1511" t="s">
        <v>1324</v>
      </c>
      <c r="D1511" t="s">
        <v>1384</v>
      </c>
      <c r="E1511" t="s">
        <v>1326</v>
      </c>
      <c r="F1511" t="s">
        <v>1293</v>
      </c>
      <c r="G1511" s="532">
        <v>35</v>
      </c>
      <c r="H1511">
        <v>35025</v>
      </c>
      <c r="I1511" t="s">
        <v>563</v>
      </c>
      <c r="J1511" t="s">
        <v>1385</v>
      </c>
      <c r="K1511" t="s">
        <v>1386</v>
      </c>
      <c r="L1511">
        <v>14.3</v>
      </c>
      <c r="M1511">
        <v>10.199999999999999</v>
      </c>
      <c r="N1511">
        <v>21.4</v>
      </c>
      <c r="O1511">
        <v>0</v>
      </c>
      <c r="P1511">
        <v>1.1000000000000001</v>
      </c>
      <c r="Q1511">
        <v>1.1000000000000001</v>
      </c>
      <c r="R1511" t="s">
        <v>531</v>
      </c>
      <c r="S1511" t="s">
        <v>531</v>
      </c>
      <c r="T1511" t="s">
        <v>531</v>
      </c>
      <c r="U1511" t="s">
        <v>531</v>
      </c>
      <c r="W1511" s="429">
        <f t="shared" si="36"/>
        <v>0</v>
      </c>
      <c r="X1511" s="429">
        <f t="shared" si="36"/>
        <v>0</v>
      </c>
      <c r="Y1511" s="429">
        <f t="shared" si="36"/>
        <v>0</v>
      </c>
      <c r="Z1511" s="429">
        <f t="shared" si="35"/>
        <v>0</v>
      </c>
      <c r="AA1511" s="429" t="s">
        <v>1296</v>
      </c>
    </row>
    <row r="1512" spans="1:27" x14ac:dyDescent="0.25">
      <c r="A1512" t="s">
        <v>149</v>
      </c>
      <c r="B1512" t="s">
        <v>1246</v>
      </c>
      <c r="C1512" t="s">
        <v>1324</v>
      </c>
      <c r="D1512" t="s">
        <v>1384</v>
      </c>
      <c r="E1512" t="s">
        <v>1326</v>
      </c>
      <c r="F1512" t="s">
        <v>1293</v>
      </c>
      <c r="G1512" s="532">
        <v>35</v>
      </c>
      <c r="H1512">
        <v>35025</v>
      </c>
      <c r="I1512" t="s">
        <v>563</v>
      </c>
      <c r="J1512" t="s">
        <v>1385</v>
      </c>
      <c r="K1512" t="s">
        <v>1386</v>
      </c>
      <c r="L1512">
        <v>0</v>
      </c>
      <c r="M1512">
        <v>5.3</v>
      </c>
      <c r="N1512">
        <v>0</v>
      </c>
      <c r="O1512">
        <v>0</v>
      </c>
      <c r="P1512">
        <v>0</v>
      </c>
      <c r="Q1512">
        <v>0</v>
      </c>
      <c r="R1512" t="s">
        <v>531</v>
      </c>
      <c r="S1512" t="s">
        <v>531</v>
      </c>
      <c r="T1512" t="s">
        <v>531</v>
      </c>
      <c r="U1512" t="s">
        <v>531</v>
      </c>
      <c r="W1512" s="429">
        <f t="shared" si="36"/>
        <v>0</v>
      </c>
      <c r="X1512" s="429">
        <f t="shared" si="36"/>
        <v>0</v>
      </c>
      <c r="Y1512" s="429">
        <f t="shared" si="36"/>
        <v>0</v>
      </c>
      <c r="Z1512" s="429">
        <f t="shared" si="35"/>
        <v>0</v>
      </c>
      <c r="AA1512" s="429" t="s">
        <v>1296</v>
      </c>
    </row>
    <row r="1513" spans="1:27" x14ac:dyDescent="0.25">
      <c r="A1513" t="s">
        <v>149</v>
      </c>
      <c r="B1513" t="s">
        <v>1246</v>
      </c>
      <c r="C1513" t="s">
        <v>1324</v>
      </c>
      <c r="D1513" t="s">
        <v>1384</v>
      </c>
      <c r="E1513" t="s">
        <v>1326</v>
      </c>
      <c r="F1513" t="s">
        <v>1293</v>
      </c>
      <c r="G1513" s="532">
        <v>35</v>
      </c>
      <c r="H1513">
        <v>35025</v>
      </c>
      <c r="I1513" t="s">
        <v>563</v>
      </c>
      <c r="J1513" t="s">
        <v>1385</v>
      </c>
      <c r="K1513" t="s">
        <v>1386</v>
      </c>
      <c r="L1513">
        <v>0</v>
      </c>
      <c r="M1513">
        <v>10</v>
      </c>
      <c r="N1513">
        <v>0</v>
      </c>
      <c r="O1513">
        <v>0</v>
      </c>
      <c r="P1513">
        <v>0</v>
      </c>
      <c r="Q1513">
        <v>0</v>
      </c>
      <c r="R1513" t="s">
        <v>531</v>
      </c>
      <c r="S1513" t="s">
        <v>531</v>
      </c>
      <c r="T1513" t="s">
        <v>531</v>
      </c>
      <c r="U1513" t="s">
        <v>531</v>
      </c>
      <c r="W1513" s="429">
        <f t="shared" si="36"/>
        <v>0</v>
      </c>
      <c r="X1513" s="429">
        <f t="shared" si="36"/>
        <v>0</v>
      </c>
      <c r="Y1513" s="429">
        <f t="shared" si="36"/>
        <v>0</v>
      </c>
      <c r="Z1513" s="429">
        <f t="shared" si="35"/>
        <v>0</v>
      </c>
      <c r="AA1513" s="429" t="s">
        <v>1296</v>
      </c>
    </row>
    <row r="1514" spans="1:27" x14ac:dyDescent="0.25">
      <c r="A1514" t="s">
        <v>149</v>
      </c>
      <c r="B1514" t="s">
        <v>1246</v>
      </c>
      <c r="C1514" t="s">
        <v>1324</v>
      </c>
      <c r="D1514" t="s">
        <v>1384</v>
      </c>
      <c r="E1514" t="s">
        <v>1326</v>
      </c>
      <c r="F1514" t="s">
        <v>1293</v>
      </c>
      <c r="G1514" s="532">
        <v>35</v>
      </c>
      <c r="H1514">
        <v>35015</v>
      </c>
      <c r="I1514" t="s">
        <v>552</v>
      </c>
      <c r="J1514" t="s">
        <v>1385</v>
      </c>
      <c r="K1514" t="s">
        <v>1386</v>
      </c>
      <c r="L1514">
        <v>19.399999999999999</v>
      </c>
      <c r="M1514">
        <v>3.8</v>
      </c>
      <c r="N1514">
        <v>10.9</v>
      </c>
      <c r="O1514">
        <v>0</v>
      </c>
      <c r="P1514">
        <v>0</v>
      </c>
      <c r="Q1514">
        <v>0</v>
      </c>
      <c r="R1514" t="s">
        <v>531</v>
      </c>
      <c r="S1514" t="s">
        <v>531</v>
      </c>
      <c r="T1514" t="s">
        <v>531</v>
      </c>
      <c r="U1514" t="s">
        <v>531</v>
      </c>
      <c r="W1514" s="429">
        <f t="shared" si="36"/>
        <v>0</v>
      </c>
      <c r="X1514" s="429">
        <f t="shared" si="36"/>
        <v>0</v>
      </c>
      <c r="Y1514" s="429">
        <f t="shared" si="36"/>
        <v>0</v>
      </c>
      <c r="Z1514" s="429">
        <f t="shared" si="35"/>
        <v>0</v>
      </c>
      <c r="AA1514" s="429" t="s">
        <v>1296</v>
      </c>
    </row>
    <row r="1515" spans="1:27" x14ac:dyDescent="0.25">
      <c r="A1515" t="s">
        <v>149</v>
      </c>
      <c r="B1515" t="s">
        <v>1246</v>
      </c>
      <c r="C1515" t="s">
        <v>1324</v>
      </c>
      <c r="D1515" t="s">
        <v>1384</v>
      </c>
      <c r="E1515" t="s">
        <v>1326</v>
      </c>
      <c r="F1515" t="s">
        <v>1293</v>
      </c>
      <c r="G1515" s="532">
        <v>35</v>
      </c>
      <c r="H1515">
        <v>35015</v>
      </c>
      <c r="I1515" t="s">
        <v>552</v>
      </c>
      <c r="J1515" t="s">
        <v>1385</v>
      </c>
      <c r="K1515" t="s">
        <v>1386</v>
      </c>
      <c r="L1515">
        <v>0</v>
      </c>
      <c r="M1515">
        <v>10.199999999999999</v>
      </c>
      <c r="N1515">
        <v>0</v>
      </c>
      <c r="O1515">
        <v>0</v>
      </c>
      <c r="P1515">
        <v>0</v>
      </c>
      <c r="Q1515">
        <v>0</v>
      </c>
      <c r="R1515" t="s">
        <v>531</v>
      </c>
      <c r="S1515" t="s">
        <v>531</v>
      </c>
      <c r="T1515" t="s">
        <v>531</v>
      </c>
      <c r="U1515" t="s">
        <v>531</v>
      </c>
      <c r="W1515" s="429">
        <f t="shared" si="36"/>
        <v>0</v>
      </c>
      <c r="X1515" s="429">
        <f t="shared" si="36"/>
        <v>0</v>
      </c>
      <c r="Y1515" s="429">
        <f t="shared" si="36"/>
        <v>0</v>
      </c>
      <c r="Z1515" s="429">
        <f t="shared" si="35"/>
        <v>0</v>
      </c>
      <c r="AA1515" s="429" t="s">
        <v>1296</v>
      </c>
    </row>
    <row r="1516" spans="1:27" x14ac:dyDescent="0.25">
      <c r="A1516" t="s">
        <v>149</v>
      </c>
      <c r="B1516" t="s">
        <v>1246</v>
      </c>
      <c r="C1516" t="s">
        <v>1324</v>
      </c>
      <c r="D1516" t="s">
        <v>1384</v>
      </c>
      <c r="E1516" t="s">
        <v>1326</v>
      </c>
      <c r="F1516" t="s">
        <v>1293</v>
      </c>
      <c r="G1516" s="532">
        <v>35</v>
      </c>
      <c r="H1516">
        <v>35015</v>
      </c>
      <c r="I1516" t="s">
        <v>552</v>
      </c>
      <c r="J1516" t="s">
        <v>1385</v>
      </c>
      <c r="K1516" t="s">
        <v>1386</v>
      </c>
      <c r="L1516">
        <v>19.399999999999999</v>
      </c>
      <c r="M1516">
        <v>3.8</v>
      </c>
      <c r="N1516">
        <v>10.9</v>
      </c>
      <c r="O1516">
        <v>0</v>
      </c>
      <c r="P1516">
        <v>0</v>
      </c>
      <c r="Q1516">
        <v>0</v>
      </c>
      <c r="R1516" t="s">
        <v>531</v>
      </c>
      <c r="S1516" t="s">
        <v>531</v>
      </c>
      <c r="T1516" t="s">
        <v>531</v>
      </c>
      <c r="U1516" t="s">
        <v>531</v>
      </c>
      <c r="W1516" s="429">
        <f t="shared" si="36"/>
        <v>0</v>
      </c>
      <c r="X1516" s="429">
        <f t="shared" si="36"/>
        <v>0</v>
      </c>
      <c r="Y1516" s="429">
        <f t="shared" si="36"/>
        <v>0</v>
      </c>
      <c r="Z1516" s="429">
        <f t="shared" si="35"/>
        <v>0</v>
      </c>
      <c r="AA1516" s="429" t="s">
        <v>1296</v>
      </c>
    </row>
    <row r="1517" spans="1:27" x14ac:dyDescent="0.25">
      <c r="A1517" t="s">
        <v>149</v>
      </c>
      <c r="B1517" t="s">
        <v>1246</v>
      </c>
      <c r="C1517" t="s">
        <v>1324</v>
      </c>
      <c r="D1517" t="s">
        <v>1384</v>
      </c>
      <c r="E1517" t="s">
        <v>1326</v>
      </c>
      <c r="F1517" t="s">
        <v>1293</v>
      </c>
      <c r="G1517" s="532">
        <v>35</v>
      </c>
      <c r="H1517">
        <v>35015</v>
      </c>
      <c r="I1517" t="s">
        <v>552</v>
      </c>
      <c r="J1517" t="s">
        <v>1385</v>
      </c>
      <c r="K1517" t="s">
        <v>1386</v>
      </c>
      <c r="L1517">
        <v>0</v>
      </c>
      <c r="M1517">
        <v>3.5</v>
      </c>
      <c r="N1517">
        <v>0</v>
      </c>
      <c r="O1517">
        <v>0</v>
      </c>
      <c r="P1517">
        <v>0</v>
      </c>
      <c r="Q1517">
        <v>0</v>
      </c>
      <c r="R1517" t="s">
        <v>531</v>
      </c>
      <c r="S1517" t="s">
        <v>531</v>
      </c>
      <c r="T1517" t="s">
        <v>531</v>
      </c>
      <c r="U1517" t="s">
        <v>531</v>
      </c>
      <c r="W1517" s="429">
        <f t="shared" si="36"/>
        <v>0</v>
      </c>
      <c r="X1517" s="429">
        <f t="shared" si="36"/>
        <v>0</v>
      </c>
      <c r="Y1517" s="429">
        <f t="shared" si="36"/>
        <v>0</v>
      </c>
      <c r="Z1517" s="429">
        <f t="shared" si="35"/>
        <v>0</v>
      </c>
      <c r="AA1517" s="429" t="s">
        <v>1296</v>
      </c>
    </row>
    <row r="1518" spans="1:27" x14ac:dyDescent="0.25">
      <c r="A1518" t="s">
        <v>149</v>
      </c>
      <c r="B1518" t="s">
        <v>1246</v>
      </c>
      <c r="C1518" t="s">
        <v>1324</v>
      </c>
      <c r="D1518" t="s">
        <v>1384</v>
      </c>
      <c r="E1518" t="s">
        <v>1326</v>
      </c>
      <c r="F1518" t="s">
        <v>1293</v>
      </c>
      <c r="G1518" s="532">
        <v>35</v>
      </c>
      <c r="H1518">
        <v>35015</v>
      </c>
      <c r="I1518" t="s">
        <v>552</v>
      </c>
      <c r="J1518" t="s">
        <v>1385</v>
      </c>
      <c r="K1518" t="s">
        <v>1386</v>
      </c>
      <c r="L1518">
        <v>9</v>
      </c>
      <c r="M1518">
        <v>13.7</v>
      </c>
      <c r="N1518">
        <v>36</v>
      </c>
      <c r="O1518">
        <v>0</v>
      </c>
      <c r="P1518">
        <v>0</v>
      </c>
      <c r="Q1518">
        <v>0</v>
      </c>
      <c r="R1518" t="s">
        <v>531</v>
      </c>
      <c r="S1518" t="s">
        <v>531</v>
      </c>
      <c r="T1518" t="s">
        <v>531</v>
      </c>
      <c r="U1518" t="s">
        <v>531</v>
      </c>
      <c r="W1518" s="429">
        <f t="shared" si="36"/>
        <v>0</v>
      </c>
      <c r="X1518" s="429">
        <f t="shared" si="36"/>
        <v>0</v>
      </c>
      <c r="Y1518" s="429">
        <f t="shared" si="36"/>
        <v>0</v>
      </c>
      <c r="Z1518" s="429">
        <f t="shared" si="35"/>
        <v>0</v>
      </c>
      <c r="AA1518" s="429" t="s">
        <v>1296</v>
      </c>
    </row>
    <row r="1519" spans="1:27" x14ac:dyDescent="0.25">
      <c r="A1519" t="s">
        <v>149</v>
      </c>
      <c r="B1519" t="s">
        <v>1246</v>
      </c>
      <c r="C1519" t="s">
        <v>1324</v>
      </c>
      <c r="D1519" t="s">
        <v>1384</v>
      </c>
      <c r="E1519" t="s">
        <v>1326</v>
      </c>
      <c r="F1519" t="s">
        <v>1293</v>
      </c>
      <c r="G1519" s="532">
        <v>35</v>
      </c>
      <c r="H1519">
        <v>35015</v>
      </c>
      <c r="I1519" t="s">
        <v>552</v>
      </c>
      <c r="J1519" t="s">
        <v>1385</v>
      </c>
      <c r="K1519" t="s">
        <v>1386</v>
      </c>
      <c r="L1519">
        <v>9</v>
      </c>
      <c r="M1519">
        <v>13.7</v>
      </c>
      <c r="N1519">
        <v>36</v>
      </c>
      <c r="O1519">
        <v>0</v>
      </c>
      <c r="P1519">
        <v>0</v>
      </c>
      <c r="Q1519">
        <v>0</v>
      </c>
      <c r="R1519" t="s">
        <v>531</v>
      </c>
      <c r="S1519" t="s">
        <v>531</v>
      </c>
      <c r="T1519" t="s">
        <v>531</v>
      </c>
      <c r="U1519" t="s">
        <v>531</v>
      </c>
      <c r="W1519" s="429">
        <f t="shared" si="36"/>
        <v>0</v>
      </c>
      <c r="X1519" s="429">
        <f t="shared" si="36"/>
        <v>0</v>
      </c>
      <c r="Y1519" s="429">
        <f t="shared" si="36"/>
        <v>0</v>
      </c>
      <c r="Z1519" s="429">
        <f t="shared" si="35"/>
        <v>0</v>
      </c>
      <c r="AA1519" s="429" t="s">
        <v>1296</v>
      </c>
    </row>
    <row r="1520" spans="1:27" x14ac:dyDescent="0.25">
      <c r="A1520" t="s">
        <v>149</v>
      </c>
      <c r="B1520" t="s">
        <v>1246</v>
      </c>
      <c r="C1520" t="s">
        <v>1324</v>
      </c>
      <c r="D1520" t="s">
        <v>1384</v>
      </c>
      <c r="E1520" t="s">
        <v>1326</v>
      </c>
      <c r="F1520" t="s">
        <v>1293</v>
      </c>
      <c r="G1520" s="532">
        <v>35</v>
      </c>
      <c r="H1520">
        <v>35015</v>
      </c>
      <c r="I1520" t="s">
        <v>552</v>
      </c>
      <c r="J1520" t="s">
        <v>1385</v>
      </c>
      <c r="K1520" t="s">
        <v>1386</v>
      </c>
      <c r="L1520">
        <v>0</v>
      </c>
      <c r="M1520">
        <v>0</v>
      </c>
      <c r="N1520">
        <v>0.96</v>
      </c>
      <c r="O1520">
        <v>0</v>
      </c>
      <c r="P1520">
        <v>0</v>
      </c>
      <c r="Q1520">
        <v>0</v>
      </c>
      <c r="R1520" t="s">
        <v>531</v>
      </c>
      <c r="S1520" t="s">
        <v>531</v>
      </c>
      <c r="T1520" t="s">
        <v>531</v>
      </c>
      <c r="U1520" t="s">
        <v>531</v>
      </c>
      <c r="W1520" s="429">
        <f t="shared" si="36"/>
        <v>0</v>
      </c>
      <c r="X1520" s="429">
        <f t="shared" si="36"/>
        <v>0</v>
      </c>
      <c r="Y1520" s="429">
        <f t="shared" si="36"/>
        <v>0</v>
      </c>
      <c r="Z1520" s="429">
        <f t="shared" si="35"/>
        <v>0</v>
      </c>
      <c r="AA1520" s="429" t="s">
        <v>1296</v>
      </c>
    </row>
    <row r="1521" spans="1:27" x14ac:dyDescent="0.25">
      <c r="A1521" t="s">
        <v>149</v>
      </c>
      <c r="B1521" t="s">
        <v>1246</v>
      </c>
      <c r="C1521" t="s">
        <v>1324</v>
      </c>
      <c r="D1521" t="s">
        <v>1384</v>
      </c>
      <c r="E1521" t="s">
        <v>1326</v>
      </c>
      <c r="F1521" t="s">
        <v>1293</v>
      </c>
      <c r="G1521" s="532">
        <v>35</v>
      </c>
      <c r="H1521">
        <v>35015</v>
      </c>
      <c r="I1521" t="s">
        <v>552</v>
      </c>
      <c r="J1521" t="s">
        <v>1385</v>
      </c>
      <c r="K1521" t="s">
        <v>1386</v>
      </c>
      <c r="L1521">
        <v>0</v>
      </c>
      <c r="M1521">
        <v>7.4</v>
      </c>
      <c r="N1521">
        <v>0</v>
      </c>
      <c r="O1521">
        <v>0</v>
      </c>
      <c r="P1521">
        <v>0</v>
      </c>
      <c r="Q1521">
        <v>0</v>
      </c>
      <c r="R1521" t="s">
        <v>531</v>
      </c>
      <c r="S1521" t="s">
        <v>531</v>
      </c>
      <c r="T1521" t="s">
        <v>531</v>
      </c>
      <c r="U1521" t="s">
        <v>531</v>
      </c>
      <c r="W1521" s="429">
        <f t="shared" si="36"/>
        <v>0</v>
      </c>
      <c r="X1521" s="429">
        <f t="shared" si="36"/>
        <v>0</v>
      </c>
      <c r="Y1521" s="429">
        <f t="shared" si="36"/>
        <v>0</v>
      </c>
      <c r="Z1521" s="429">
        <f t="shared" si="35"/>
        <v>0</v>
      </c>
      <c r="AA1521" s="429" t="s">
        <v>1296</v>
      </c>
    </row>
    <row r="1522" spans="1:27" x14ac:dyDescent="0.25">
      <c r="A1522" t="s">
        <v>149</v>
      </c>
      <c r="B1522" t="s">
        <v>1246</v>
      </c>
      <c r="C1522" t="s">
        <v>1324</v>
      </c>
      <c r="D1522" t="s">
        <v>1384</v>
      </c>
      <c r="E1522" t="s">
        <v>1326</v>
      </c>
      <c r="F1522" t="s">
        <v>1293</v>
      </c>
      <c r="G1522" s="532">
        <v>35</v>
      </c>
      <c r="H1522">
        <v>35015</v>
      </c>
      <c r="I1522" t="s">
        <v>552</v>
      </c>
      <c r="J1522" t="s">
        <v>1385</v>
      </c>
      <c r="K1522" t="s">
        <v>1386</v>
      </c>
      <c r="L1522">
        <v>0</v>
      </c>
      <c r="M1522">
        <v>5.9</v>
      </c>
      <c r="N1522">
        <v>0</v>
      </c>
      <c r="O1522">
        <v>0</v>
      </c>
      <c r="P1522">
        <v>0</v>
      </c>
      <c r="Q1522">
        <v>0</v>
      </c>
      <c r="R1522" t="s">
        <v>531</v>
      </c>
      <c r="S1522" t="s">
        <v>531</v>
      </c>
      <c r="T1522" t="s">
        <v>531</v>
      </c>
      <c r="U1522" t="s">
        <v>531</v>
      </c>
      <c r="W1522" s="429">
        <f t="shared" si="36"/>
        <v>0</v>
      </c>
      <c r="X1522" s="429">
        <f t="shared" si="36"/>
        <v>0</v>
      </c>
      <c r="Y1522" s="429">
        <f t="shared" si="36"/>
        <v>0</v>
      </c>
      <c r="Z1522" s="429">
        <f t="shared" si="35"/>
        <v>0</v>
      </c>
      <c r="AA1522" s="429" t="s">
        <v>1296</v>
      </c>
    </row>
    <row r="1523" spans="1:27" x14ac:dyDescent="0.25">
      <c r="A1523" t="s">
        <v>149</v>
      </c>
      <c r="B1523" t="s">
        <v>1246</v>
      </c>
      <c r="C1523" t="s">
        <v>1324</v>
      </c>
      <c r="D1523" t="s">
        <v>1384</v>
      </c>
      <c r="E1523" t="s">
        <v>1326</v>
      </c>
      <c r="F1523" t="s">
        <v>1293</v>
      </c>
      <c r="G1523" s="532">
        <v>35</v>
      </c>
      <c r="H1523">
        <v>35015</v>
      </c>
      <c r="I1523" t="s">
        <v>552</v>
      </c>
      <c r="J1523" t="s">
        <v>1385</v>
      </c>
      <c r="K1523" t="s">
        <v>1386</v>
      </c>
      <c r="L1523">
        <v>0</v>
      </c>
      <c r="M1523">
        <v>27.6</v>
      </c>
      <c r="N1523">
        <v>0</v>
      </c>
      <c r="O1523">
        <v>0</v>
      </c>
      <c r="P1523">
        <v>0</v>
      </c>
      <c r="Q1523">
        <v>0</v>
      </c>
      <c r="R1523" t="s">
        <v>531</v>
      </c>
      <c r="S1523" t="s">
        <v>531</v>
      </c>
      <c r="T1523" t="s">
        <v>531</v>
      </c>
      <c r="U1523" t="s">
        <v>531</v>
      </c>
      <c r="W1523" s="429">
        <f t="shared" si="36"/>
        <v>0</v>
      </c>
      <c r="X1523" s="429">
        <f t="shared" si="36"/>
        <v>0</v>
      </c>
      <c r="Y1523" s="429">
        <f t="shared" si="36"/>
        <v>0</v>
      </c>
      <c r="Z1523" s="429">
        <f t="shared" si="35"/>
        <v>0</v>
      </c>
      <c r="AA1523" s="429" t="s">
        <v>1296</v>
      </c>
    </row>
    <row r="1524" spans="1:27" x14ac:dyDescent="0.25">
      <c r="A1524" t="s">
        <v>149</v>
      </c>
      <c r="B1524" t="s">
        <v>1246</v>
      </c>
      <c r="C1524" t="s">
        <v>1324</v>
      </c>
      <c r="D1524" t="s">
        <v>1384</v>
      </c>
      <c r="E1524" t="s">
        <v>1326</v>
      </c>
      <c r="F1524" t="s">
        <v>1293</v>
      </c>
      <c r="G1524" s="532">
        <v>35</v>
      </c>
      <c r="H1524">
        <v>35015</v>
      </c>
      <c r="I1524" t="s">
        <v>552</v>
      </c>
      <c r="J1524" t="s">
        <v>1385</v>
      </c>
      <c r="K1524" t="s">
        <v>1386</v>
      </c>
      <c r="L1524">
        <v>0</v>
      </c>
      <c r="M1524">
        <v>0</v>
      </c>
      <c r="N1524">
        <v>0</v>
      </c>
      <c r="O1524">
        <v>0</v>
      </c>
      <c r="P1524">
        <v>0</v>
      </c>
      <c r="Q1524">
        <v>0</v>
      </c>
      <c r="R1524" t="s">
        <v>531</v>
      </c>
      <c r="S1524" t="s">
        <v>531</v>
      </c>
      <c r="T1524" t="s">
        <v>531</v>
      </c>
      <c r="U1524" t="s">
        <v>531</v>
      </c>
      <c r="W1524" s="429">
        <f t="shared" si="36"/>
        <v>0</v>
      </c>
      <c r="X1524" s="429">
        <f t="shared" si="36"/>
        <v>0</v>
      </c>
      <c r="Y1524" s="429">
        <f t="shared" si="36"/>
        <v>0</v>
      </c>
      <c r="Z1524" s="429">
        <f t="shared" si="35"/>
        <v>0</v>
      </c>
      <c r="AA1524" s="429" t="s">
        <v>1296</v>
      </c>
    </row>
    <row r="1525" spans="1:27" x14ac:dyDescent="0.25">
      <c r="A1525" t="s">
        <v>149</v>
      </c>
      <c r="B1525" t="s">
        <v>1246</v>
      </c>
      <c r="C1525" t="s">
        <v>1324</v>
      </c>
      <c r="D1525" t="s">
        <v>1384</v>
      </c>
      <c r="E1525" t="s">
        <v>1326</v>
      </c>
      <c r="F1525" t="s">
        <v>1293</v>
      </c>
      <c r="G1525" s="532">
        <v>35</v>
      </c>
      <c r="H1525">
        <v>35015</v>
      </c>
      <c r="I1525" t="s">
        <v>552</v>
      </c>
      <c r="J1525" t="s">
        <v>1385</v>
      </c>
      <c r="K1525" t="s">
        <v>1386</v>
      </c>
      <c r="L1525">
        <v>2.5</v>
      </c>
      <c r="M1525">
        <v>10.8</v>
      </c>
      <c r="N1525">
        <v>2.1</v>
      </c>
      <c r="O1525">
        <v>1.9</v>
      </c>
      <c r="P1525">
        <v>0</v>
      </c>
      <c r="Q1525">
        <v>0</v>
      </c>
      <c r="R1525" t="s">
        <v>531</v>
      </c>
      <c r="S1525" t="s">
        <v>531</v>
      </c>
      <c r="T1525" t="s">
        <v>531</v>
      </c>
      <c r="U1525" t="s">
        <v>531</v>
      </c>
      <c r="W1525" s="429">
        <f t="shared" si="36"/>
        <v>0</v>
      </c>
      <c r="X1525" s="429">
        <f t="shared" si="36"/>
        <v>0</v>
      </c>
      <c r="Y1525" s="429">
        <f t="shared" si="36"/>
        <v>0</v>
      </c>
      <c r="Z1525" s="429">
        <f t="shared" si="35"/>
        <v>0</v>
      </c>
      <c r="AA1525" s="429" t="s">
        <v>1296</v>
      </c>
    </row>
    <row r="1526" spans="1:27" x14ac:dyDescent="0.25">
      <c r="A1526" t="s">
        <v>149</v>
      </c>
      <c r="B1526" t="s">
        <v>1246</v>
      </c>
      <c r="C1526" t="s">
        <v>1324</v>
      </c>
      <c r="D1526" t="s">
        <v>1384</v>
      </c>
      <c r="E1526" t="s">
        <v>1326</v>
      </c>
      <c r="F1526" t="s">
        <v>1293</v>
      </c>
      <c r="G1526" s="532">
        <v>35</v>
      </c>
      <c r="H1526">
        <v>35015</v>
      </c>
      <c r="I1526" t="s">
        <v>552</v>
      </c>
      <c r="J1526" t="s">
        <v>1385</v>
      </c>
      <c r="K1526" t="s">
        <v>1386</v>
      </c>
      <c r="L1526">
        <v>12.1</v>
      </c>
      <c r="M1526">
        <v>18.899999999999999</v>
      </c>
      <c r="N1526">
        <v>24.1</v>
      </c>
      <c r="O1526">
        <v>2.4</v>
      </c>
      <c r="P1526">
        <v>0</v>
      </c>
      <c r="Q1526">
        <v>0</v>
      </c>
      <c r="R1526" t="s">
        <v>531</v>
      </c>
      <c r="S1526" t="s">
        <v>531</v>
      </c>
      <c r="T1526" t="s">
        <v>531</v>
      </c>
      <c r="U1526" t="s">
        <v>531</v>
      </c>
      <c r="W1526" s="429">
        <f t="shared" si="36"/>
        <v>0</v>
      </c>
      <c r="X1526" s="429">
        <f t="shared" si="36"/>
        <v>0</v>
      </c>
      <c r="Y1526" s="429">
        <f t="shared" si="36"/>
        <v>0</v>
      </c>
      <c r="Z1526" s="429">
        <f t="shared" si="35"/>
        <v>0</v>
      </c>
      <c r="AA1526" s="429" t="s">
        <v>1296</v>
      </c>
    </row>
    <row r="1527" spans="1:27" x14ac:dyDescent="0.25">
      <c r="A1527" t="s">
        <v>149</v>
      </c>
      <c r="B1527" t="s">
        <v>1246</v>
      </c>
      <c r="C1527" t="s">
        <v>1324</v>
      </c>
      <c r="D1527" t="s">
        <v>1384</v>
      </c>
      <c r="E1527" t="s">
        <v>1326</v>
      </c>
      <c r="F1527" t="s">
        <v>1293</v>
      </c>
      <c r="G1527" s="532">
        <v>35</v>
      </c>
      <c r="H1527">
        <v>35015</v>
      </c>
      <c r="I1527" t="s">
        <v>552</v>
      </c>
      <c r="J1527" t="s">
        <v>1385</v>
      </c>
      <c r="K1527" t="s">
        <v>1386</v>
      </c>
      <c r="L1527">
        <v>0</v>
      </c>
      <c r="M1527">
        <v>18.7</v>
      </c>
      <c r="N1527">
        <v>0</v>
      </c>
      <c r="O1527">
        <v>0</v>
      </c>
      <c r="P1527">
        <v>0</v>
      </c>
      <c r="Q1527">
        <v>0</v>
      </c>
      <c r="R1527" t="s">
        <v>531</v>
      </c>
      <c r="S1527" t="s">
        <v>531</v>
      </c>
      <c r="T1527" t="s">
        <v>531</v>
      </c>
      <c r="U1527" t="s">
        <v>531</v>
      </c>
      <c r="W1527" s="429">
        <f t="shared" si="36"/>
        <v>0</v>
      </c>
      <c r="X1527" s="429">
        <f t="shared" si="36"/>
        <v>0</v>
      </c>
      <c r="Y1527" s="429">
        <f t="shared" si="36"/>
        <v>0</v>
      </c>
      <c r="Z1527" s="429">
        <f t="shared" si="35"/>
        <v>0</v>
      </c>
      <c r="AA1527" s="429" t="s">
        <v>1296</v>
      </c>
    </row>
    <row r="1528" spans="1:27" x14ac:dyDescent="0.25">
      <c r="A1528" t="s">
        <v>149</v>
      </c>
      <c r="B1528" t="s">
        <v>1246</v>
      </c>
      <c r="C1528" t="s">
        <v>1324</v>
      </c>
      <c r="D1528" t="s">
        <v>1384</v>
      </c>
      <c r="E1528" t="s">
        <v>1326</v>
      </c>
      <c r="F1528" t="s">
        <v>1293</v>
      </c>
      <c r="G1528" s="532">
        <v>35</v>
      </c>
      <c r="H1528">
        <v>35015</v>
      </c>
      <c r="I1528" t="s">
        <v>552</v>
      </c>
      <c r="J1528" t="s">
        <v>1385</v>
      </c>
      <c r="K1528" t="s">
        <v>1386</v>
      </c>
      <c r="L1528">
        <v>10</v>
      </c>
      <c r="M1528">
        <v>10</v>
      </c>
      <c r="N1528">
        <v>0</v>
      </c>
      <c r="O1528">
        <v>10</v>
      </c>
      <c r="P1528">
        <v>0</v>
      </c>
      <c r="Q1528">
        <v>0</v>
      </c>
      <c r="R1528" t="s">
        <v>531</v>
      </c>
      <c r="S1528" t="s">
        <v>531</v>
      </c>
      <c r="T1528" t="s">
        <v>531</v>
      </c>
      <c r="U1528" t="s">
        <v>531</v>
      </c>
      <c r="W1528" s="429">
        <f t="shared" si="36"/>
        <v>0</v>
      </c>
      <c r="X1528" s="429">
        <f t="shared" si="36"/>
        <v>0</v>
      </c>
      <c r="Y1528" s="429">
        <f t="shared" si="36"/>
        <v>0</v>
      </c>
      <c r="Z1528" s="429">
        <f t="shared" si="35"/>
        <v>0</v>
      </c>
      <c r="AA1528" s="429" t="s">
        <v>1296</v>
      </c>
    </row>
    <row r="1529" spans="1:27" x14ac:dyDescent="0.25">
      <c r="A1529" t="s">
        <v>149</v>
      </c>
      <c r="B1529" t="s">
        <v>1246</v>
      </c>
      <c r="C1529" t="s">
        <v>1324</v>
      </c>
      <c r="D1529" t="s">
        <v>1384</v>
      </c>
      <c r="E1529" t="s">
        <v>1326</v>
      </c>
      <c r="F1529" t="s">
        <v>1293</v>
      </c>
      <c r="G1529" s="532">
        <v>35</v>
      </c>
      <c r="H1529">
        <v>35015</v>
      </c>
      <c r="I1529" t="s">
        <v>552</v>
      </c>
      <c r="J1529" t="s">
        <v>1385</v>
      </c>
      <c r="K1529" t="s">
        <v>1386</v>
      </c>
      <c r="L1529">
        <v>1</v>
      </c>
      <c r="M1529">
        <v>6.3</v>
      </c>
      <c r="N1529">
        <v>0.9</v>
      </c>
      <c r="O1529">
        <v>1.2</v>
      </c>
      <c r="P1529">
        <v>0</v>
      </c>
      <c r="Q1529">
        <v>0</v>
      </c>
      <c r="R1529" t="s">
        <v>531</v>
      </c>
      <c r="S1529" t="s">
        <v>531</v>
      </c>
      <c r="T1529" t="s">
        <v>531</v>
      </c>
      <c r="U1529" t="s">
        <v>531</v>
      </c>
      <c r="W1529" s="429">
        <f t="shared" si="36"/>
        <v>0</v>
      </c>
      <c r="X1529" s="429">
        <f t="shared" si="36"/>
        <v>0</v>
      </c>
      <c r="Y1529" s="429">
        <f t="shared" si="36"/>
        <v>0</v>
      </c>
      <c r="Z1529" s="429">
        <f t="shared" si="35"/>
        <v>0</v>
      </c>
      <c r="AA1529" s="429" t="s">
        <v>1296</v>
      </c>
    </row>
    <row r="1530" spans="1:27" x14ac:dyDescent="0.25">
      <c r="A1530" t="s">
        <v>149</v>
      </c>
      <c r="B1530" t="s">
        <v>1246</v>
      </c>
      <c r="C1530" t="s">
        <v>1324</v>
      </c>
      <c r="D1530" t="s">
        <v>1384</v>
      </c>
      <c r="E1530" t="s">
        <v>1326</v>
      </c>
      <c r="F1530" t="s">
        <v>1293</v>
      </c>
      <c r="G1530" s="532">
        <v>35</v>
      </c>
      <c r="H1530">
        <v>35015</v>
      </c>
      <c r="I1530" t="s">
        <v>552</v>
      </c>
      <c r="J1530" t="s">
        <v>1385</v>
      </c>
      <c r="K1530" t="s">
        <v>1386</v>
      </c>
      <c r="L1530">
        <v>4</v>
      </c>
      <c r="M1530">
        <v>6.3</v>
      </c>
      <c r="N1530">
        <v>8.1</v>
      </c>
      <c r="O1530">
        <v>0.8</v>
      </c>
      <c r="P1530">
        <v>0</v>
      </c>
      <c r="Q1530">
        <v>0</v>
      </c>
      <c r="R1530" t="s">
        <v>531</v>
      </c>
      <c r="S1530" t="s">
        <v>531</v>
      </c>
      <c r="T1530" t="s">
        <v>531</v>
      </c>
      <c r="U1530" t="s">
        <v>531</v>
      </c>
      <c r="W1530" s="429">
        <f t="shared" si="36"/>
        <v>0</v>
      </c>
      <c r="X1530" s="429">
        <f t="shared" si="36"/>
        <v>0</v>
      </c>
      <c r="Y1530" s="429">
        <f t="shared" si="36"/>
        <v>0</v>
      </c>
      <c r="Z1530" s="429">
        <f t="shared" si="35"/>
        <v>0</v>
      </c>
      <c r="AA1530" s="429" t="s">
        <v>1296</v>
      </c>
    </row>
    <row r="1531" spans="1:27" x14ac:dyDescent="0.25">
      <c r="A1531" t="s">
        <v>149</v>
      </c>
      <c r="B1531" t="s">
        <v>1246</v>
      </c>
      <c r="C1531" t="s">
        <v>1324</v>
      </c>
      <c r="D1531" t="s">
        <v>1384</v>
      </c>
      <c r="E1531" t="s">
        <v>1326</v>
      </c>
      <c r="F1531" t="s">
        <v>1293</v>
      </c>
      <c r="G1531" s="532">
        <v>35</v>
      </c>
      <c r="H1531">
        <v>35015</v>
      </c>
      <c r="I1531" t="s">
        <v>552</v>
      </c>
      <c r="J1531" t="s">
        <v>1385</v>
      </c>
      <c r="K1531" t="s">
        <v>1386</v>
      </c>
      <c r="L1531">
        <v>10</v>
      </c>
      <c r="M1531">
        <v>10</v>
      </c>
      <c r="N1531">
        <v>10</v>
      </c>
      <c r="O1531">
        <v>10</v>
      </c>
      <c r="P1531">
        <v>0</v>
      </c>
      <c r="Q1531">
        <v>0</v>
      </c>
      <c r="R1531" t="s">
        <v>531</v>
      </c>
      <c r="S1531" t="s">
        <v>531</v>
      </c>
      <c r="T1531" t="s">
        <v>531</v>
      </c>
      <c r="U1531" t="s">
        <v>531</v>
      </c>
      <c r="W1531" s="429">
        <f t="shared" si="36"/>
        <v>0</v>
      </c>
      <c r="X1531" s="429">
        <f t="shared" si="36"/>
        <v>0</v>
      </c>
      <c r="Y1531" s="429">
        <f t="shared" si="36"/>
        <v>0</v>
      </c>
      <c r="Z1531" s="429">
        <f t="shared" si="35"/>
        <v>0</v>
      </c>
      <c r="AA1531" s="429" t="s">
        <v>1296</v>
      </c>
    </row>
    <row r="1532" spans="1:27" x14ac:dyDescent="0.25">
      <c r="A1532" t="s">
        <v>149</v>
      </c>
      <c r="B1532" t="s">
        <v>1246</v>
      </c>
      <c r="C1532" t="s">
        <v>1324</v>
      </c>
      <c r="D1532" t="s">
        <v>1384</v>
      </c>
      <c r="E1532" t="s">
        <v>1326</v>
      </c>
      <c r="F1532" t="s">
        <v>1293</v>
      </c>
      <c r="G1532" s="532">
        <v>35</v>
      </c>
      <c r="H1532">
        <v>35015</v>
      </c>
      <c r="I1532" t="s">
        <v>552</v>
      </c>
      <c r="J1532" t="s">
        <v>1385</v>
      </c>
      <c r="K1532" t="s">
        <v>1386</v>
      </c>
      <c r="L1532">
        <v>0.43</v>
      </c>
      <c r="M1532">
        <v>0</v>
      </c>
      <c r="N1532">
        <v>0.36</v>
      </c>
      <c r="O1532">
        <v>0</v>
      </c>
      <c r="P1532">
        <v>0</v>
      </c>
      <c r="Q1532">
        <v>0</v>
      </c>
      <c r="R1532" t="s">
        <v>531</v>
      </c>
      <c r="S1532" t="s">
        <v>531</v>
      </c>
      <c r="T1532" t="s">
        <v>531</v>
      </c>
      <c r="U1532" t="s">
        <v>531</v>
      </c>
      <c r="W1532" s="429">
        <f t="shared" si="36"/>
        <v>0</v>
      </c>
      <c r="X1532" s="429">
        <f t="shared" si="36"/>
        <v>0</v>
      </c>
      <c r="Y1532" s="429">
        <f t="shared" si="36"/>
        <v>0</v>
      </c>
      <c r="Z1532" s="429">
        <f t="shared" si="35"/>
        <v>0</v>
      </c>
      <c r="AA1532" s="429" t="s">
        <v>1296</v>
      </c>
    </row>
    <row r="1533" spans="1:27" x14ac:dyDescent="0.25">
      <c r="A1533" t="s">
        <v>149</v>
      </c>
      <c r="B1533" t="s">
        <v>1246</v>
      </c>
      <c r="C1533" t="s">
        <v>1324</v>
      </c>
      <c r="D1533" t="s">
        <v>1384</v>
      </c>
      <c r="E1533" t="s">
        <v>1326</v>
      </c>
      <c r="F1533" t="s">
        <v>1293</v>
      </c>
      <c r="G1533" s="532">
        <v>35</v>
      </c>
      <c r="H1533">
        <v>35015</v>
      </c>
      <c r="I1533" t="s">
        <v>552</v>
      </c>
      <c r="J1533" t="s">
        <v>1385</v>
      </c>
      <c r="K1533" t="s">
        <v>1386</v>
      </c>
      <c r="L1533">
        <v>0.43</v>
      </c>
      <c r="M1533">
        <v>0</v>
      </c>
      <c r="N1533">
        <v>0.36</v>
      </c>
      <c r="O1533">
        <v>0</v>
      </c>
      <c r="P1533">
        <v>0</v>
      </c>
      <c r="Q1533">
        <v>0</v>
      </c>
      <c r="R1533" t="s">
        <v>531</v>
      </c>
      <c r="S1533" t="s">
        <v>531</v>
      </c>
      <c r="T1533" t="s">
        <v>531</v>
      </c>
      <c r="U1533" t="s">
        <v>531</v>
      </c>
      <c r="W1533" s="429">
        <f t="shared" si="36"/>
        <v>0</v>
      </c>
      <c r="X1533" s="429">
        <f t="shared" si="36"/>
        <v>0</v>
      </c>
      <c r="Y1533" s="429">
        <f t="shared" si="36"/>
        <v>0</v>
      </c>
      <c r="Z1533" s="429">
        <f t="shared" si="35"/>
        <v>0</v>
      </c>
      <c r="AA1533" s="429" t="s">
        <v>1296</v>
      </c>
    </row>
    <row r="1534" spans="1:27" x14ac:dyDescent="0.25">
      <c r="A1534" t="s">
        <v>149</v>
      </c>
      <c r="B1534" t="s">
        <v>1246</v>
      </c>
      <c r="C1534" t="s">
        <v>1324</v>
      </c>
      <c r="D1534" t="s">
        <v>1384</v>
      </c>
      <c r="E1534" t="s">
        <v>1326</v>
      </c>
      <c r="F1534" t="s">
        <v>1293</v>
      </c>
      <c r="G1534" s="532">
        <v>35</v>
      </c>
      <c r="H1534">
        <v>35015</v>
      </c>
      <c r="I1534" t="s">
        <v>552</v>
      </c>
      <c r="J1534" t="s">
        <v>1385</v>
      </c>
      <c r="K1534" t="s">
        <v>1386</v>
      </c>
      <c r="L1534">
        <v>1</v>
      </c>
      <c r="M1534">
        <v>4.4000000000000004</v>
      </c>
      <c r="N1534">
        <v>0.86</v>
      </c>
      <c r="O1534">
        <v>0.78</v>
      </c>
      <c r="P1534">
        <v>0</v>
      </c>
      <c r="Q1534">
        <v>0</v>
      </c>
      <c r="R1534" t="s">
        <v>531</v>
      </c>
      <c r="S1534" t="s">
        <v>531</v>
      </c>
      <c r="T1534" t="s">
        <v>531</v>
      </c>
      <c r="U1534" t="s">
        <v>531</v>
      </c>
      <c r="W1534" s="429">
        <f t="shared" si="36"/>
        <v>0</v>
      </c>
      <c r="X1534" s="429">
        <f t="shared" si="36"/>
        <v>0</v>
      </c>
      <c r="Y1534" s="429">
        <f t="shared" si="36"/>
        <v>0</v>
      </c>
      <c r="Z1534" s="429">
        <f t="shared" si="35"/>
        <v>0</v>
      </c>
      <c r="AA1534" s="429" t="s">
        <v>1296</v>
      </c>
    </row>
    <row r="1535" spans="1:27" x14ac:dyDescent="0.25">
      <c r="A1535" t="s">
        <v>149</v>
      </c>
      <c r="B1535" t="s">
        <v>1246</v>
      </c>
      <c r="C1535" t="s">
        <v>1324</v>
      </c>
      <c r="D1535" t="s">
        <v>1384</v>
      </c>
      <c r="E1535" t="s">
        <v>1326</v>
      </c>
      <c r="F1535" t="s">
        <v>1293</v>
      </c>
      <c r="G1535" s="532">
        <v>35</v>
      </c>
      <c r="H1535">
        <v>35015</v>
      </c>
      <c r="I1535" t="s">
        <v>552</v>
      </c>
      <c r="J1535" t="s">
        <v>1385</v>
      </c>
      <c r="K1535" t="s">
        <v>1386</v>
      </c>
      <c r="L1535">
        <v>2.1</v>
      </c>
      <c r="M1535">
        <v>3.3</v>
      </c>
      <c r="N1535">
        <v>4.0999999999999996</v>
      </c>
      <c r="O1535">
        <v>0.42</v>
      </c>
      <c r="P1535">
        <v>0</v>
      </c>
      <c r="Q1535">
        <v>0</v>
      </c>
      <c r="R1535" t="s">
        <v>531</v>
      </c>
      <c r="S1535" t="s">
        <v>531</v>
      </c>
      <c r="T1535" t="s">
        <v>531</v>
      </c>
      <c r="U1535" t="s">
        <v>531</v>
      </c>
      <c r="W1535" s="429">
        <f t="shared" si="36"/>
        <v>0</v>
      </c>
      <c r="X1535" s="429">
        <f t="shared" si="36"/>
        <v>0</v>
      </c>
      <c r="Y1535" s="429">
        <f t="shared" si="36"/>
        <v>0</v>
      </c>
      <c r="Z1535" s="429">
        <f t="shared" si="35"/>
        <v>0</v>
      </c>
      <c r="AA1535" s="429" t="s">
        <v>1296</v>
      </c>
    </row>
    <row r="1536" spans="1:27" x14ac:dyDescent="0.25">
      <c r="A1536" t="s">
        <v>149</v>
      </c>
      <c r="B1536" t="s">
        <v>1246</v>
      </c>
      <c r="C1536" t="s">
        <v>1324</v>
      </c>
      <c r="D1536" t="s">
        <v>1384</v>
      </c>
      <c r="E1536" t="s">
        <v>1326</v>
      </c>
      <c r="F1536" t="s">
        <v>1293</v>
      </c>
      <c r="G1536" s="532">
        <v>35</v>
      </c>
      <c r="H1536">
        <v>35015</v>
      </c>
      <c r="I1536" t="s">
        <v>552</v>
      </c>
      <c r="J1536" t="s">
        <v>1385</v>
      </c>
      <c r="K1536" t="s">
        <v>1386</v>
      </c>
      <c r="L1536">
        <v>0</v>
      </c>
      <c r="M1536">
        <v>12.9</v>
      </c>
      <c r="N1536">
        <v>0</v>
      </c>
      <c r="O1536">
        <v>0</v>
      </c>
      <c r="P1536">
        <v>0</v>
      </c>
      <c r="Q1536">
        <v>0</v>
      </c>
      <c r="R1536" t="s">
        <v>531</v>
      </c>
      <c r="S1536" t="s">
        <v>531</v>
      </c>
      <c r="T1536" t="s">
        <v>531</v>
      </c>
      <c r="U1536" t="s">
        <v>531</v>
      </c>
      <c r="W1536" s="429">
        <f t="shared" si="36"/>
        <v>0</v>
      </c>
      <c r="X1536" s="429">
        <f t="shared" si="36"/>
        <v>0</v>
      </c>
      <c r="Y1536" s="429">
        <f t="shared" si="36"/>
        <v>0</v>
      </c>
      <c r="Z1536" s="429">
        <f t="shared" si="35"/>
        <v>0</v>
      </c>
      <c r="AA1536" s="429" t="s">
        <v>1296</v>
      </c>
    </row>
    <row r="1537" spans="1:27" x14ac:dyDescent="0.25">
      <c r="A1537" t="s">
        <v>149</v>
      </c>
      <c r="B1537" t="s">
        <v>1246</v>
      </c>
      <c r="C1537" t="s">
        <v>1324</v>
      </c>
      <c r="D1537" t="s">
        <v>1384</v>
      </c>
      <c r="E1537" t="s">
        <v>1326</v>
      </c>
      <c r="F1537" t="s">
        <v>1293</v>
      </c>
      <c r="G1537" s="532">
        <v>35</v>
      </c>
      <c r="H1537">
        <v>35015</v>
      </c>
      <c r="I1537" t="s">
        <v>552</v>
      </c>
      <c r="J1537" t="s">
        <v>1385</v>
      </c>
      <c r="K1537" t="s">
        <v>1386</v>
      </c>
      <c r="L1537">
        <v>10</v>
      </c>
      <c r="M1537">
        <v>10</v>
      </c>
      <c r="N1537">
        <v>10</v>
      </c>
      <c r="O1537">
        <v>10</v>
      </c>
      <c r="P1537">
        <v>0</v>
      </c>
      <c r="Q1537">
        <v>0</v>
      </c>
      <c r="R1537" t="s">
        <v>531</v>
      </c>
      <c r="S1537" t="s">
        <v>531</v>
      </c>
      <c r="T1537" t="s">
        <v>531</v>
      </c>
      <c r="U1537" t="s">
        <v>531</v>
      </c>
      <c r="W1537" s="429">
        <f t="shared" si="36"/>
        <v>0</v>
      </c>
      <c r="X1537" s="429">
        <f t="shared" si="36"/>
        <v>0</v>
      </c>
      <c r="Y1537" s="429">
        <f t="shared" si="36"/>
        <v>0</v>
      </c>
      <c r="Z1537" s="429">
        <f t="shared" si="35"/>
        <v>0</v>
      </c>
      <c r="AA1537" s="429" t="s">
        <v>1296</v>
      </c>
    </row>
    <row r="1538" spans="1:27" x14ac:dyDescent="0.25">
      <c r="A1538" t="s">
        <v>149</v>
      </c>
      <c r="B1538" t="s">
        <v>1246</v>
      </c>
      <c r="C1538" t="s">
        <v>1324</v>
      </c>
      <c r="D1538" t="s">
        <v>1384</v>
      </c>
      <c r="E1538" t="s">
        <v>1326</v>
      </c>
      <c r="F1538" t="s">
        <v>1293</v>
      </c>
      <c r="G1538" s="532">
        <v>35</v>
      </c>
      <c r="H1538">
        <v>35015</v>
      </c>
      <c r="I1538" t="s">
        <v>552</v>
      </c>
      <c r="J1538" t="s">
        <v>1385</v>
      </c>
      <c r="K1538" t="s">
        <v>1386</v>
      </c>
      <c r="L1538">
        <v>0.43</v>
      </c>
      <c r="M1538">
        <v>0</v>
      </c>
      <c r="N1538">
        <v>0.36</v>
      </c>
      <c r="O1538">
        <v>0</v>
      </c>
      <c r="P1538">
        <v>0</v>
      </c>
      <c r="Q1538">
        <v>0</v>
      </c>
      <c r="R1538" t="s">
        <v>531</v>
      </c>
      <c r="S1538" t="s">
        <v>531</v>
      </c>
      <c r="T1538" t="s">
        <v>531</v>
      </c>
      <c r="U1538" t="s">
        <v>531</v>
      </c>
      <c r="W1538" s="429">
        <f t="shared" si="36"/>
        <v>0</v>
      </c>
      <c r="X1538" s="429">
        <f t="shared" si="36"/>
        <v>0</v>
      </c>
      <c r="Y1538" s="429">
        <f t="shared" si="36"/>
        <v>0</v>
      </c>
      <c r="Z1538" s="429">
        <f t="shared" si="35"/>
        <v>0</v>
      </c>
      <c r="AA1538" s="429" t="s">
        <v>1296</v>
      </c>
    </row>
    <row r="1539" spans="1:27" x14ac:dyDescent="0.25">
      <c r="A1539" t="s">
        <v>149</v>
      </c>
      <c r="B1539" t="s">
        <v>1246</v>
      </c>
      <c r="C1539" t="s">
        <v>1324</v>
      </c>
      <c r="D1539" t="s">
        <v>1384</v>
      </c>
      <c r="E1539" t="s">
        <v>1326</v>
      </c>
      <c r="F1539" t="s">
        <v>1293</v>
      </c>
      <c r="G1539" s="532">
        <v>35</v>
      </c>
      <c r="H1539">
        <v>35015</v>
      </c>
      <c r="I1539" t="s">
        <v>552</v>
      </c>
      <c r="J1539" t="s">
        <v>1385</v>
      </c>
      <c r="K1539" t="s">
        <v>1386</v>
      </c>
      <c r="L1539">
        <v>0.43</v>
      </c>
      <c r="M1539">
        <v>0</v>
      </c>
      <c r="N1539">
        <v>0.36</v>
      </c>
      <c r="O1539">
        <v>0</v>
      </c>
      <c r="P1539">
        <v>0</v>
      </c>
      <c r="Q1539">
        <v>0</v>
      </c>
      <c r="R1539" t="s">
        <v>531</v>
      </c>
      <c r="S1539" t="s">
        <v>531</v>
      </c>
      <c r="T1539" t="s">
        <v>531</v>
      </c>
      <c r="U1539" t="s">
        <v>531</v>
      </c>
      <c r="W1539" s="429">
        <f t="shared" si="36"/>
        <v>0</v>
      </c>
      <c r="X1539" s="429">
        <f t="shared" si="36"/>
        <v>0</v>
      </c>
      <c r="Y1539" s="429">
        <f t="shared" si="36"/>
        <v>0</v>
      </c>
      <c r="Z1539" s="429">
        <f t="shared" si="35"/>
        <v>0</v>
      </c>
      <c r="AA1539" s="429" t="s">
        <v>1296</v>
      </c>
    </row>
    <row r="1540" spans="1:27" x14ac:dyDescent="0.25">
      <c r="A1540" t="s">
        <v>149</v>
      </c>
      <c r="B1540" t="s">
        <v>1246</v>
      </c>
      <c r="C1540" t="s">
        <v>1324</v>
      </c>
      <c r="D1540" t="s">
        <v>1384</v>
      </c>
      <c r="E1540" t="s">
        <v>1326</v>
      </c>
      <c r="F1540" t="s">
        <v>1293</v>
      </c>
      <c r="G1540" s="532">
        <v>35</v>
      </c>
      <c r="H1540">
        <v>35015</v>
      </c>
      <c r="I1540" t="s">
        <v>552</v>
      </c>
      <c r="J1540" t="s">
        <v>1385</v>
      </c>
      <c r="K1540" t="s">
        <v>1386</v>
      </c>
      <c r="L1540">
        <v>1.8</v>
      </c>
      <c r="M1540">
        <v>7.6</v>
      </c>
      <c r="N1540">
        <v>1.5</v>
      </c>
      <c r="O1540">
        <v>1.4</v>
      </c>
      <c r="P1540">
        <v>0</v>
      </c>
      <c r="Q1540">
        <v>0</v>
      </c>
      <c r="R1540" t="s">
        <v>531</v>
      </c>
      <c r="S1540" t="s">
        <v>531</v>
      </c>
      <c r="T1540" t="s">
        <v>531</v>
      </c>
      <c r="U1540" t="s">
        <v>531</v>
      </c>
      <c r="W1540" s="429">
        <f t="shared" si="36"/>
        <v>0</v>
      </c>
      <c r="X1540" s="429">
        <f t="shared" si="36"/>
        <v>0</v>
      </c>
      <c r="Y1540" s="429">
        <f t="shared" si="36"/>
        <v>0</v>
      </c>
      <c r="Z1540" s="429">
        <f t="shared" si="35"/>
        <v>0</v>
      </c>
      <c r="AA1540" s="429" t="s">
        <v>1296</v>
      </c>
    </row>
    <row r="1541" spans="1:27" x14ac:dyDescent="0.25">
      <c r="A1541" t="s">
        <v>149</v>
      </c>
      <c r="B1541" t="s">
        <v>1246</v>
      </c>
      <c r="C1541" t="s">
        <v>1324</v>
      </c>
      <c r="D1541" t="s">
        <v>1384</v>
      </c>
      <c r="E1541" t="s">
        <v>1326</v>
      </c>
      <c r="F1541" t="s">
        <v>1293</v>
      </c>
      <c r="G1541" s="532">
        <v>35</v>
      </c>
      <c r="H1541">
        <v>35015</v>
      </c>
      <c r="I1541" t="s">
        <v>552</v>
      </c>
      <c r="J1541" t="s">
        <v>1385</v>
      </c>
      <c r="K1541" t="s">
        <v>1386</v>
      </c>
      <c r="L1541">
        <v>7.1</v>
      </c>
      <c r="M1541">
        <v>11.1</v>
      </c>
      <c r="N1541">
        <v>14.1</v>
      </c>
      <c r="O1541">
        <v>1.4</v>
      </c>
      <c r="P1541">
        <v>0</v>
      </c>
      <c r="Q1541">
        <v>0</v>
      </c>
      <c r="R1541" t="s">
        <v>531</v>
      </c>
      <c r="S1541" t="s">
        <v>531</v>
      </c>
      <c r="T1541" t="s">
        <v>531</v>
      </c>
      <c r="U1541" t="s">
        <v>531</v>
      </c>
      <c r="W1541" s="429">
        <f t="shared" si="36"/>
        <v>0</v>
      </c>
      <c r="X1541" s="429">
        <f t="shared" si="36"/>
        <v>0</v>
      </c>
      <c r="Y1541" s="429">
        <f t="shared" si="36"/>
        <v>0</v>
      </c>
      <c r="Z1541" s="429">
        <f t="shared" si="35"/>
        <v>0</v>
      </c>
      <c r="AA1541" s="429" t="s">
        <v>1296</v>
      </c>
    </row>
    <row r="1542" spans="1:27" x14ac:dyDescent="0.25">
      <c r="A1542" t="s">
        <v>149</v>
      </c>
      <c r="B1542" t="s">
        <v>1246</v>
      </c>
      <c r="C1542" t="s">
        <v>1324</v>
      </c>
      <c r="D1542" t="s">
        <v>1384</v>
      </c>
      <c r="E1542" t="s">
        <v>1326</v>
      </c>
      <c r="F1542" t="s">
        <v>1293</v>
      </c>
      <c r="G1542" s="532">
        <v>35</v>
      </c>
      <c r="H1542">
        <v>35015</v>
      </c>
      <c r="I1542" t="s">
        <v>552</v>
      </c>
      <c r="J1542" t="s">
        <v>1385</v>
      </c>
      <c r="K1542" t="s">
        <v>1386</v>
      </c>
      <c r="L1542">
        <v>10</v>
      </c>
      <c r="M1542">
        <v>10</v>
      </c>
      <c r="N1542">
        <v>10</v>
      </c>
      <c r="O1542">
        <v>10</v>
      </c>
      <c r="P1542">
        <v>0</v>
      </c>
      <c r="Q1542">
        <v>0</v>
      </c>
      <c r="R1542" t="s">
        <v>531</v>
      </c>
      <c r="S1542" t="s">
        <v>531</v>
      </c>
      <c r="T1542" t="s">
        <v>531</v>
      </c>
      <c r="U1542" t="s">
        <v>531</v>
      </c>
      <c r="W1542" s="429">
        <f t="shared" si="36"/>
        <v>0</v>
      </c>
      <c r="X1542" s="429">
        <f t="shared" si="36"/>
        <v>0</v>
      </c>
      <c r="Y1542" s="429">
        <f t="shared" si="36"/>
        <v>0</v>
      </c>
      <c r="Z1542" s="429">
        <f t="shared" si="35"/>
        <v>0</v>
      </c>
      <c r="AA1542" s="429" t="s">
        <v>1296</v>
      </c>
    </row>
    <row r="1543" spans="1:27" x14ac:dyDescent="0.25">
      <c r="A1543" t="s">
        <v>149</v>
      </c>
      <c r="B1543" t="s">
        <v>1246</v>
      </c>
      <c r="C1543" t="s">
        <v>1324</v>
      </c>
      <c r="D1543" t="s">
        <v>1384</v>
      </c>
      <c r="E1543" t="s">
        <v>1326</v>
      </c>
      <c r="F1543" t="s">
        <v>1293</v>
      </c>
      <c r="G1543" s="532">
        <v>35</v>
      </c>
      <c r="H1543">
        <v>35015</v>
      </c>
      <c r="I1543" t="s">
        <v>552</v>
      </c>
      <c r="J1543" t="s">
        <v>1385</v>
      </c>
      <c r="K1543" t="s">
        <v>1386</v>
      </c>
      <c r="L1543">
        <v>0</v>
      </c>
      <c r="M1543">
        <v>12.7</v>
      </c>
      <c r="N1543">
        <v>0</v>
      </c>
      <c r="O1543">
        <v>0</v>
      </c>
      <c r="P1543">
        <v>0</v>
      </c>
      <c r="Q1543">
        <v>0</v>
      </c>
      <c r="R1543" t="s">
        <v>531</v>
      </c>
      <c r="S1543" t="s">
        <v>531</v>
      </c>
      <c r="T1543" t="s">
        <v>531</v>
      </c>
      <c r="U1543" t="s">
        <v>531</v>
      </c>
      <c r="W1543" s="429">
        <f t="shared" si="36"/>
        <v>0</v>
      </c>
      <c r="X1543" s="429">
        <f t="shared" si="36"/>
        <v>0</v>
      </c>
      <c r="Y1543" s="429">
        <f t="shared" si="36"/>
        <v>0</v>
      </c>
      <c r="Z1543" s="429">
        <f t="shared" si="35"/>
        <v>0</v>
      </c>
      <c r="AA1543" s="429" t="s">
        <v>1296</v>
      </c>
    </row>
    <row r="1544" spans="1:27" x14ac:dyDescent="0.25">
      <c r="A1544" t="s">
        <v>149</v>
      </c>
      <c r="B1544" t="s">
        <v>1246</v>
      </c>
      <c r="C1544" t="s">
        <v>1324</v>
      </c>
      <c r="D1544" t="s">
        <v>1384</v>
      </c>
      <c r="E1544" t="s">
        <v>1326</v>
      </c>
      <c r="F1544" t="s">
        <v>1293</v>
      </c>
      <c r="G1544" s="532">
        <v>35</v>
      </c>
      <c r="H1544">
        <v>35015</v>
      </c>
      <c r="I1544" t="s">
        <v>552</v>
      </c>
      <c r="J1544" t="s">
        <v>1385</v>
      </c>
      <c r="K1544" t="s">
        <v>1386</v>
      </c>
      <c r="L1544">
        <v>1</v>
      </c>
      <c r="M1544">
        <v>7.4</v>
      </c>
      <c r="N1544">
        <v>0</v>
      </c>
      <c r="O1544">
        <v>1.3</v>
      </c>
      <c r="P1544">
        <v>0</v>
      </c>
      <c r="Q1544">
        <v>0</v>
      </c>
      <c r="R1544" t="s">
        <v>531</v>
      </c>
      <c r="S1544" t="s">
        <v>531</v>
      </c>
      <c r="T1544" t="s">
        <v>531</v>
      </c>
      <c r="U1544" t="s">
        <v>531</v>
      </c>
      <c r="W1544" s="429">
        <f t="shared" si="36"/>
        <v>0</v>
      </c>
      <c r="X1544" s="429">
        <f t="shared" si="36"/>
        <v>0</v>
      </c>
      <c r="Y1544" s="429">
        <f t="shared" si="36"/>
        <v>0</v>
      </c>
      <c r="Z1544" s="429">
        <f t="shared" si="35"/>
        <v>0</v>
      </c>
      <c r="AA1544" s="429" t="s">
        <v>1296</v>
      </c>
    </row>
    <row r="1545" spans="1:27" x14ac:dyDescent="0.25">
      <c r="A1545" t="s">
        <v>149</v>
      </c>
      <c r="B1545" t="s">
        <v>1246</v>
      </c>
      <c r="C1545" t="s">
        <v>1324</v>
      </c>
      <c r="D1545" t="s">
        <v>1384</v>
      </c>
      <c r="E1545" t="s">
        <v>1326</v>
      </c>
      <c r="F1545" t="s">
        <v>1293</v>
      </c>
      <c r="G1545" s="532">
        <v>35</v>
      </c>
      <c r="H1545">
        <v>35015</v>
      </c>
      <c r="I1545" t="s">
        <v>552</v>
      </c>
      <c r="J1545" t="s">
        <v>1385</v>
      </c>
      <c r="K1545" t="s">
        <v>1386</v>
      </c>
      <c r="L1545">
        <v>3.9</v>
      </c>
      <c r="M1545">
        <v>6.1</v>
      </c>
      <c r="N1545">
        <v>7.8</v>
      </c>
      <c r="O1545">
        <v>0.8</v>
      </c>
      <c r="P1545">
        <v>0</v>
      </c>
      <c r="Q1545">
        <v>0</v>
      </c>
      <c r="R1545" t="s">
        <v>531</v>
      </c>
      <c r="S1545" t="s">
        <v>531</v>
      </c>
      <c r="T1545" t="s">
        <v>531</v>
      </c>
      <c r="U1545" t="s">
        <v>531</v>
      </c>
      <c r="W1545" s="429">
        <f t="shared" si="36"/>
        <v>0</v>
      </c>
      <c r="X1545" s="429">
        <f t="shared" si="36"/>
        <v>0</v>
      </c>
      <c r="Y1545" s="429">
        <f t="shared" si="36"/>
        <v>0</v>
      </c>
      <c r="Z1545" s="429">
        <f t="shared" si="35"/>
        <v>0</v>
      </c>
      <c r="AA1545" s="429" t="s">
        <v>1296</v>
      </c>
    </row>
    <row r="1546" spans="1:27" x14ac:dyDescent="0.25">
      <c r="A1546" t="s">
        <v>149</v>
      </c>
      <c r="B1546" t="s">
        <v>1246</v>
      </c>
      <c r="C1546" t="s">
        <v>1324</v>
      </c>
      <c r="D1546" t="s">
        <v>1384</v>
      </c>
      <c r="E1546" t="s">
        <v>1326</v>
      </c>
      <c r="F1546" t="s">
        <v>1293</v>
      </c>
      <c r="G1546" s="532">
        <v>35</v>
      </c>
      <c r="H1546">
        <v>35015</v>
      </c>
      <c r="I1546" t="s">
        <v>552</v>
      </c>
      <c r="J1546" t="s">
        <v>1385</v>
      </c>
      <c r="K1546" t="s">
        <v>1386</v>
      </c>
      <c r="L1546">
        <v>0</v>
      </c>
      <c r="M1546">
        <v>12.7</v>
      </c>
      <c r="N1546">
        <v>0</v>
      </c>
      <c r="O1546">
        <v>0</v>
      </c>
      <c r="P1546">
        <v>0</v>
      </c>
      <c r="Q1546">
        <v>0</v>
      </c>
      <c r="R1546" t="s">
        <v>531</v>
      </c>
      <c r="S1546" t="s">
        <v>531</v>
      </c>
      <c r="T1546" t="s">
        <v>531</v>
      </c>
      <c r="U1546" t="s">
        <v>531</v>
      </c>
      <c r="W1546" s="429">
        <f t="shared" si="36"/>
        <v>0</v>
      </c>
      <c r="X1546" s="429">
        <f t="shared" si="36"/>
        <v>0</v>
      </c>
      <c r="Y1546" s="429">
        <f t="shared" si="36"/>
        <v>0</v>
      </c>
      <c r="Z1546" s="429">
        <f t="shared" si="35"/>
        <v>0</v>
      </c>
      <c r="AA1546" s="429" t="s">
        <v>1296</v>
      </c>
    </row>
    <row r="1547" spans="1:27" x14ac:dyDescent="0.25">
      <c r="A1547" t="s">
        <v>149</v>
      </c>
      <c r="B1547" t="s">
        <v>1246</v>
      </c>
      <c r="C1547" t="s">
        <v>1324</v>
      </c>
      <c r="D1547" t="s">
        <v>1384</v>
      </c>
      <c r="E1547" t="s">
        <v>1326</v>
      </c>
      <c r="F1547" t="s">
        <v>1293</v>
      </c>
      <c r="G1547" s="532">
        <v>35</v>
      </c>
      <c r="H1547">
        <v>35015</v>
      </c>
      <c r="I1547" t="s">
        <v>552</v>
      </c>
      <c r="J1547" t="s">
        <v>1385</v>
      </c>
      <c r="K1547" t="s">
        <v>1386</v>
      </c>
      <c r="L1547">
        <v>10</v>
      </c>
      <c r="M1547">
        <v>10</v>
      </c>
      <c r="N1547">
        <v>10</v>
      </c>
      <c r="O1547">
        <v>10</v>
      </c>
      <c r="P1547">
        <v>0</v>
      </c>
      <c r="Q1547">
        <v>0</v>
      </c>
      <c r="R1547" t="s">
        <v>531</v>
      </c>
      <c r="S1547" t="s">
        <v>531</v>
      </c>
      <c r="T1547" t="s">
        <v>531</v>
      </c>
      <c r="U1547" t="s">
        <v>531</v>
      </c>
      <c r="W1547" s="429">
        <f t="shared" si="36"/>
        <v>0</v>
      </c>
      <c r="X1547" s="429">
        <f t="shared" si="36"/>
        <v>0</v>
      </c>
      <c r="Y1547" s="429">
        <f t="shared" si="36"/>
        <v>0</v>
      </c>
      <c r="Z1547" s="429">
        <f t="shared" si="35"/>
        <v>0</v>
      </c>
      <c r="AA1547" s="429" t="s">
        <v>1296</v>
      </c>
    </row>
    <row r="1548" spans="1:27" x14ac:dyDescent="0.25">
      <c r="A1548" t="s">
        <v>149</v>
      </c>
      <c r="B1548" t="s">
        <v>1246</v>
      </c>
      <c r="C1548" t="s">
        <v>1324</v>
      </c>
      <c r="D1548" t="s">
        <v>1384</v>
      </c>
      <c r="E1548" t="s">
        <v>1326</v>
      </c>
      <c r="F1548" t="s">
        <v>1293</v>
      </c>
      <c r="G1548" s="532">
        <v>35</v>
      </c>
      <c r="H1548">
        <v>35025</v>
      </c>
      <c r="I1548" t="s">
        <v>563</v>
      </c>
      <c r="J1548" t="s">
        <v>1385</v>
      </c>
      <c r="K1548" t="s">
        <v>1386</v>
      </c>
      <c r="L1548">
        <v>8.32</v>
      </c>
      <c r="M1548">
        <v>10.15</v>
      </c>
      <c r="N1548">
        <v>25</v>
      </c>
      <c r="O1548">
        <v>3.4</v>
      </c>
      <c r="P1548">
        <v>0</v>
      </c>
      <c r="Q1548">
        <v>0</v>
      </c>
      <c r="R1548" t="s">
        <v>531</v>
      </c>
      <c r="S1548" t="s">
        <v>531</v>
      </c>
      <c r="T1548" t="s">
        <v>531</v>
      </c>
      <c r="U1548" t="s">
        <v>531</v>
      </c>
      <c r="W1548" s="429">
        <f t="shared" si="36"/>
        <v>0</v>
      </c>
      <c r="X1548" s="429">
        <f t="shared" si="36"/>
        <v>0</v>
      </c>
      <c r="Y1548" s="429">
        <f t="shared" si="36"/>
        <v>0</v>
      </c>
      <c r="Z1548" s="429">
        <f t="shared" si="35"/>
        <v>0</v>
      </c>
      <c r="AA1548" s="429" t="s">
        <v>1296</v>
      </c>
    </row>
    <row r="1549" spans="1:27" x14ac:dyDescent="0.25">
      <c r="A1549" t="s">
        <v>149</v>
      </c>
      <c r="B1549" t="s">
        <v>1246</v>
      </c>
      <c r="C1549" t="s">
        <v>1324</v>
      </c>
      <c r="D1549" t="s">
        <v>1384</v>
      </c>
      <c r="E1549" t="s">
        <v>1326</v>
      </c>
      <c r="F1549" t="s">
        <v>1293</v>
      </c>
      <c r="G1549" s="532">
        <v>35</v>
      </c>
      <c r="H1549">
        <v>35025</v>
      </c>
      <c r="I1549" t="s">
        <v>563</v>
      </c>
      <c r="J1549" t="s">
        <v>1385</v>
      </c>
      <c r="K1549" t="s">
        <v>1386</v>
      </c>
      <c r="L1549">
        <v>8.32</v>
      </c>
      <c r="M1549">
        <v>10.15</v>
      </c>
      <c r="N1549">
        <v>25</v>
      </c>
      <c r="O1549">
        <v>3.4</v>
      </c>
      <c r="P1549">
        <v>0</v>
      </c>
      <c r="Q1549">
        <v>0</v>
      </c>
      <c r="R1549" t="s">
        <v>531</v>
      </c>
      <c r="S1549" t="s">
        <v>531</v>
      </c>
      <c r="T1549" t="s">
        <v>531</v>
      </c>
      <c r="U1549" t="s">
        <v>531</v>
      </c>
      <c r="W1549" s="429">
        <f t="shared" si="36"/>
        <v>0</v>
      </c>
      <c r="X1549" s="429">
        <f t="shared" si="36"/>
        <v>0</v>
      </c>
      <c r="Y1549" s="429">
        <f t="shared" si="36"/>
        <v>0</v>
      </c>
      <c r="Z1549" s="429">
        <f t="shared" si="35"/>
        <v>0</v>
      </c>
      <c r="AA1549" s="429" t="s">
        <v>1296</v>
      </c>
    </row>
    <row r="1550" spans="1:27" x14ac:dyDescent="0.25">
      <c r="A1550" t="s">
        <v>149</v>
      </c>
      <c r="B1550" t="s">
        <v>1246</v>
      </c>
      <c r="C1550" t="s">
        <v>1324</v>
      </c>
      <c r="D1550" t="s">
        <v>1384</v>
      </c>
      <c r="E1550" t="s">
        <v>1326</v>
      </c>
      <c r="F1550" t="s">
        <v>1293</v>
      </c>
      <c r="G1550" s="532">
        <v>35</v>
      </c>
      <c r="H1550">
        <v>35025</v>
      </c>
      <c r="I1550" t="s">
        <v>563</v>
      </c>
      <c r="J1550" t="s">
        <v>1385</v>
      </c>
      <c r="K1550" t="s">
        <v>1386</v>
      </c>
      <c r="L1550">
        <v>8.32</v>
      </c>
      <c r="M1550">
        <v>10.15</v>
      </c>
      <c r="N1550">
        <v>25</v>
      </c>
      <c r="O1550">
        <v>3.4</v>
      </c>
      <c r="P1550">
        <v>0</v>
      </c>
      <c r="Q1550">
        <v>0</v>
      </c>
      <c r="R1550" t="s">
        <v>531</v>
      </c>
      <c r="S1550" t="s">
        <v>531</v>
      </c>
      <c r="T1550" t="s">
        <v>531</v>
      </c>
      <c r="U1550" t="s">
        <v>531</v>
      </c>
      <c r="W1550" s="429">
        <f t="shared" si="36"/>
        <v>0</v>
      </c>
      <c r="X1550" s="429">
        <f t="shared" si="36"/>
        <v>0</v>
      </c>
      <c r="Y1550" s="429">
        <f t="shared" si="36"/>
        <v>0</v>
      </c>
      <c r="Z1550" s="429">
        <f t="shared" si="35"/>
        <v>0</v>
      </c>
      <c r="AA1550" s="429" t="s">
        <v>1296</v>
      </c>
    </row>
    <row r="1551" spans="1:27" x14ac:dyDescent="0.25">
      <c r="A1551" t="s">
        <v>149</v>
      </c>
      <c r="B1551" t="s">
        <v>1246</v>
      </c>
      <c r="C1551" t="s">
        <v>1324</v>
      </c>
      <c r="D1551" t="s">
        <v>1384</v>
      </c>
      <c r="E1551" t="s">
        <v>1326</v>
      </c>
      <c r="F1551" t="s">
        <v>1293</v>
      </c>
      <c r="G1551" s="532">
        <v>35</v>
      </c>
      <c r="H1551">
        <v>35025</v>
      </c>
      <c r="I1551" t="s">
        <v>563</v>
      </c>
      <c r="J1551" t="s">
        <v>1385</v>
      </c>
      <c r="K1551" t="s">
        <v>1386</v>
      </c>
      <c r="L1551">
        <v>0</v>
      </c>
      <c r="M1551">
        <v>3.56</v>
      </c>
      <c r="N1551">
        <v>0</v>
      </c>
      <c r="O1551">
        <v>0</v>
      </c>
      <c r="P1551">
        <v>0</v>
      </c>
      <c r="Q1551">
        <v>0</v>
      </c>
      <c r="R1551" t="s">
        <v>531</v>
      </c>
      <c r="S1551" t="s">
        <v>531</v>
      </c>
      <c r="T1551" t="s">
        <v>531</v>
      </c>
      <c r="U1551" t="s">
        <v>531</v>
      </c>
      <c r="W1551" s="429">
        <f t="shared" si="36"/>
        <v>0</v>
      </c>
      <c r="X1551" s="429">
        <f t="shared" si="36"/>
        <v>0</v>
      </c>
      <c r="Y1551" s="429">
        <f t="shared" si="36"/>
        <v>0</v>
      </c>
      <c r="Z1551" s="429">
        <f t="shared" si="35"/>
        <v>0</v>
      </c>
      <c r="AA1551" s="429" t="s">
        <v>1296</v>
      </c>
    </row>
    <row r="1552" spans="1:27" x14ac:dyDescent="0.25">
      <c r="A1552" t="s">
        <v>149</v>
      </c>
      <c r="B1552" t="s">
        <v>1246</v>
      </c>
      <c r="C1552" t="s">
        <v>1324</v>
      </c>
      <c r="D1552" t="s">
        <v>1384</v>
      </c>
      <c r="E1552" t="s">
        <v>1326</v>
      </c>
      <c r="F1552" t="s">
        <v>1293</v>
      </c>
      <c r="G1552" s="532">
        <v>35</v>
      </c>
      <c r="H1552">
        <v>35025</v>
      </c>
      <c r="I1552" t="s">
        <v>563</v>
      </c>
      <c r="J1552" t="s">
        <v>1385</v>
      </c>
      <c r="K1552" t="s">
        <v>1386</v>
      </c>
      <c r="L1552">
        <v>2.02</v>
      </c>
      <c r="M1552">
        <v>0</v>
      </c>
      <c r="N1552">
        <v>1.7</v>
      </c>
      <c r="O1552">
        <v>1.42</v>
      </c>
      <c r="P1552">
        <v>0</v>
      </c>
      <c r="Q1552">
        <v>0</v>
      </c>
      <c r="R1552" t="s">
        <v>531</v>
      </c>
      <c r="S1552" t="s">
        <v>531</v>
      </c>
      <c r="T1552" t="s">
        <v>531</v>
      </c>
      <c r="U1552" t="s">
        <v>531</v>
      </c>
      <c r="W1552" s="429">
        <f t="shared" si="36"/>
        <v>0</v>
      </c>
      <c r="X1552" s="429">
        <f t="shared" si="36"/>
        <v>0</v>
      </c>
      <c r="Y1552" s="429">
        <f t="shared" si="36"/>
        <v>0</v>
      </c>
      <c r="Z1552" s="429">
        <f t="shared" si="35"/>
        <v>0</v>
      </c>
      <c r="AA1552" s="429" t="s">
        <v>1296</v>
      </c>
    </row>
    <row r="1553" spans="1:27" x14ac:dyDescent="0.25">
      <c r="A1553" t="s">
        <v>149</v>
      </c>
      <c r="B1553" t="s">
        <v>1246</v>
      </c>
      <c r="C1553" t="s">
        <v>1324</v>
      </c>
      <c r="D1553" t="s">
        <v>1384</v>
      </c>
      <c r="E1553" t="s">
        <v>1326</v>
      </c>
      <c r="F1553" t="s">
        <v>1293</v>
      </c>
      <c r="G1553" s="532">
        <v>35</v>
      </c>
      <c r="H1553">
        <v>35025</v>
      </c>
      <c r="I1553" t="s">
        <v>563</v>
      </c>
      <c r="J1553" t="s">
        <v>1385</v>
      </c>
      <c r="K1553" t="s">
        <v>1386</v>
      </c>
      <c r="L1553">
        <v>2.02</v>
      </c>
      <c r="M1553">
        <v>0</v>
      </c>
      <c r="N1553">
        <v>1.7</v>
      </c>
      <c r="O1553">
        <v>1.42</v>
      </c>
      <c r="P1553">
        <v>0</v>
      </c>
      <c r="Q1553">
        <v>0</v>
      </c>
      <c r="R1553" t="s">
        <v>531</v>
      </c>
      <c r="S1553" t="s">
        <v>531</v>
      </c>
      <c r="T1553" t="s">
        <v>531</v>
      </c>
      <c r="U1553" t="s">
        <v>531</v>
      </c>
      <c r="W1553" s="429">
        <f t="shared" si="36"/>
        <v>0</v>
      </c>
      <c r="X1553" s="429">
        <f t="shared" si="36"/>
        <v>0</v>
      </c>
      <c r="Y1553" s="429">
        <f t="shared" si="36"/>
        <v>0</v>
      </c>
      <c r="Z1553" s="429">
        <f t="shared" si="35"/>
        <v>0</v>
      </c>
      <c r="AA1553" s="429" t="s">
        <v>1296</v>
      </c>
    </row>
    <row r="1554" spans="1:27" x14ac:dyDescent="0.25">
      <c r="A1554" t="s">
        <v>149</v>
      </c>
      <c r="B1554" t="s">
        <v>1246</v>
      </c>
      <c r="C1554" t="s">
        <v>1324</v>
      </c>
      <c r="D1554" t="s">
        <v>1384</v>
      </c>
      <c r="E1554" t="s">
        <v>1326</v>
      </c>
      <c r="F1554" t="s">
        <v>1293</v>
      </c>
      <c r="G1554" s="532">
        <v>35</v>
      </c>
      <c r="H1554">
        <v>35025</v>
      </c>
      <c r="I1554" t="s">
        <v>563</v>
      </c>
      <c r="J1554" t="s">
        <v>1385</v>
      </c>
      <c r="K1554" t="s">
        <v>1386</v>
      </c>
      <c r="L1554">
        <v>2.02</v>
      </c>
      <c r="M1554">
        <v>0</v>
      </c>
      <c r="N1554">
        <v>1.7</v>
      </c>
      <c r="O1554">
        <v>1.42</v>
      </c>
      <c r="P1554">
        <v>0</v>
      </c>
      <c r="Q1554">
        <v>0</v>
      </c>
      <c r="R1554" t="s">
        <v>531</v>
      </c>
      <c r="S1554" t="s">
        <v>531</v>
      </c>
      <c r="T1554" t="s">
        <v>531</v>
      </c>
      <c r="U1554" t="s">
        <v>531</v>
      </c>
      <c r="W1554" s="429">
        <f t="shared" si="36"/>
        <v>0</v>
      </c>
      <c r="X1554" s="429">
        <f t="shared" si="36"/>
        <v>0</v>
      </c>
      <c r="Y1554" s="429">
        <f t="shared" si="36"/>
        <v>0</v>
      </c>
      <c r="Z1554" s="429">
        <f t="shared" si="35"/>
        <v>0</v>
      </c>
      <c r="AA1554" s="429" t="s">
        <v>1296</v>
      </c>
    </row>
    <row r="1555" spans="1:27" x14ac:dyDescent="0.25">
      <c r="A1555" t="s">
        <v>149</v>
      </c>
      <c r="B1555" t="s">
        <v>1246</v>
      </c>
      <c r="C1555" t="s">
        <v>1324</v>
      </c>
      <c r="D1555" t="s">
        <v>1384</v>
      </c>
      <c r="E1555" t="s">
        <v>1326</v>
      </c>
      <c r="F1555" t="s">
        <v>1293</v>
      </c>
      <c r="G1555" s="532">
        <v>35</v>
      </c>
      <c r="H1555">
        <v>35025</v>
      </c>
      <c r="I1555" t="s">
        <v>563</v>
      </c>
      <c r="J1555" t="s">
        <v>1385</v>
      </c>
      <c r="K1555" t="s">
        <v>1386</v>
      </c>
      <c r="L1555">
        <v>2.02</v>
      </c>
      <c r="M1555">
        <v>0</v>
      </c>
      <c r="N1555">
        <v>1.7</v>
      </c>
      <c r="O1555">
        <v>1.42</v>
      </c>
      <c r="P1555">
        <v>0</v>
      </c>
      <c r="Q1555">
        <v>0</v>
      </c>
      <c r="R1555" t="s">
        <v>531</v>
      </c>
      <c r="S1555" t="s">
        <v>531</v>
      </c>
      <c r="T1555" t="s">
        <v>531</v>
      </c>
      <c r="U1555" t="s">
        <v>531</v>
      </c>
      <c r="W1555" s="429">
        <f t="shared" si="36"/>
        <v>0</v>
      </c>
      <c r="X1555" s="429">
        <f t="shared" si="36"/>
        <v>0</v>
      </c>
      <c r="Y1555" s="429">
        <f t="shared" si="36"/>
        <v>0</v>
      </c>
      <c r="Z1555" s="429">
        <f t="shared" si="35"/>
        <v>0</v>
      </c>
      <c r="AA1555" s="429" t="s">
        <v>1296</v>
      </c>
    </row>
    <row r="1556" spans="1:27" x14ac:dyDescent="0.25">
      <c r="A1556" t="s">
        <v>149</v>
      </c>
      <c r="B1556" t="s">
        <v>1246</v>
      </c>
      <c r="C1556" t="s">
        <v>1324</v>
      </c>
      <c r="D1556" t="s">
        <v>1384</v>
      </c>
      <c r="E1556" t="s">
        <v>1326</v>
      </c>
      <c r="F1556" t="s">
        <v>1293</v>
      </c>
      <c r="G1556" s="532">
        <v>35</v>
      </c>
      <c r="H1556">
        <v>35025</v>
      </c>
      <c r="I1556" t="s">
        <v>563</v>
      </c>
      <c r="J1556" t="s">
        <v>1385</v>
      </c>
      <c r="K1556" t="s">
        <v>1386</v>
      </c>
      <c r="L1556">
        <v>0</v>
      </c>
      <c r="M1556">
        <v>6.4</v>
      </c>
      <c r="N1556">
        <v>0</v>
      </c>
      <c r="O1556">
        <v>0</v>
      </c>
      <c r="P1556">
        <v>0</v>
      </c>
      <c r="Q1556">
        <v>0</v>
      </c>
      <c r="R1556" t="s">
        <v>531</v>
      </c>
      <c r="S1556" t="s">
        <v>531</v>
      </c>
      <c r="T1556" t="s">
        <v>531</v>
      </c>
      <c r="U1556" t="s">
        <v>531</v>
      </c>
      <c r="W1556" s="429">
        <f t="shared" si="36"/>
        <v>0</v>
      </c>
      <c r="X1556" s="429">
        <f t="shared" si="36"/>
        <v>0</v>
      </c>
      <c r="Y1556" s="429">
        <f t="shared" si="36"/>
        <v>0</v>
      </c>
      <c r="Z1556" s="429">
        <f t="shared" si="35"/>
        <v>0</v>
      </c>
      <c r="AA1556" s="429" t="s">
        <v>1296</v>
      </c>
    </row>
    <row r="1557" spans="1:27" x14ac:dyDescent="0.25">
      <c r="A1557" t="s">
        <v>149</v>
      </c>
      <c r="B1557" t="s">
        <v>1246</v>
      </c>
      <c r="C1557" t="s">
        <v>1324</v>
      </c>
      <c r="D1557" t="s">
        <v>1384</v>
      </c>
      <c r="E1557" t="s">
        <v>1326</v>
      </c>
      <c r="F1557" t="s">
        <v>1293</v>
      </c>
      <c r="G1557" s="532">
        <v>35</v>
      </c>
      <c r="H1557">
        <v>35025</v>
      </c>
      <c r="I1557" t="s">
        <v>563</v>
      </c>
      <c r="J1557" t="s">
        <v>1385</v>
      </c>
      <c r="K1557" t="s">
        <v>1386</v>
      </c>
      <c r="L1557">
        <v>0</v>
      </c>
      <c r="M1557">
        <v>8.06</v>
      </c>
      <c r="N1557">
        <v>0</v>
      </c>
      <c r="O1557">
        <v>0</v>
      </c>
      <c r="P1557">
        <v>0</v>
      </c>
      <c r="Q1557">
        <v>0</v>
      </c>
      <c r="R1557" t="s">
        <v>531</v>
      </c>
      <c r="S1557" t="s">
        <v>531</v>
      </c>
      <c r="T1557" t="s">
        <v>531</v>
      </c>
      <c r="U1557" t="s">
        <v>531</v>
      </c>
      <c r="W1557" s="429">
        <f t="shared" si="36"/>
        <v>0</v>
      </c>
      <c r="X1557" s="429">
        <f t="shared" si="36"/>
        <v>0</v>
      </c>
      <c r="Y1557" s="429">
        <f t="shared" si="36"/>
        <v>0</v>
      </c>
      <c r="Z1557" s="429">
        <f t="shared" si="35"/>
        <v>0</v>
      </c>
      <c r="AA1557" s="429" t="s">
        <v>1296</v>
      </c>
    </row>
    <row r="1558" spans="1:27" x14ac:dyDescent="0.25">
      <c r="A1558" t="s">
        <v>149</v>
      </c>
      <c r="B1558" t="s">
        <v>1246</v>
      </c>
      <c r="C1558" t="s">
        <v>1324</v>
      </c>
      <c r="D1558" t="s">
        <v>1384</v>
      </c>
      <c r="E1558" t="s">
        <v>1326</v>
      </c>
      <c r="F1558" t="s">
        <v>1293</v>
      </c>
      <c r="G1558" s="532">
        <v>35</v>
      </c>
      <c r="H1558">
        <v>35015</v>
      </c>
      <c r="I1558" t="s">
        <v>552</v>
      </c>
      <c r="J1558" t="s">
        <v>1385</v>
      </c>
      <c r="K1558" t="s">
        <v>1386</v>
      </c>
      <c r="L1558">
        <v>0</v>
      </c>
      <c r="M1558">
        <v>21.6</v>
      </c>
      <c r="N1558">
        <v>0</v>
      </c>
      <c r="O1558">
        <v>0</v>
      </c>
      <c r="P1558">
        <v>0</v>
      </c>
      <c r="Q1558">
        <v>0</v>
      </c>
      <c r="R1558" t="s">
        <v>531</v>
      </c>
      <c r="S1558" t="s">
        <v>531</v>
      </c>
      <c r="T1558" t="s">
        <v>531</v>
      </c>
      <c r="U1558" t="s">
        <v>531</v>
      </c>
      <c r="W1558" s="429">
        <f t="shared" si="36"/>
        <v>0</v>
      </c>
      <c r="X1558" s="429">
        <f t="shared" si="36"/>
        <v>0</v>
      </c>
      <c r="Y1558" s="429">
        <f t="shared" si="36"/>
        <v>0</v>
      </c>
      <c r="Z1558" s="429">
        <f t="shared" si="35"/>
        <v>0</v>
      </c>
      <c r="AA1558" s="429" t="s">
        <v>1296</v>
      </c>
    </row>
    <row r="1559" spans="1:27" x14ac:dyDescent="0.25">
      <c r="A1559" t="s">
        <v>149</v>
      </c>
      <c r="B1559" t="s">
        <v>1246</v>
      </c>
      <c r="C1559" t="s">
        <v>1324</v>
      </c>
      <c r="D1559" t="s">
        <v>1384</v>
      </c>
      <c r="E1559" t="s">
        <v>1326</v>
      </c>
      <c r="F1559" t="s">
        <v>1293</v>
      </c>
      <c r="G1559" s="532">
        <v>35</v>
      </c>
      <c r="H1559">
        <v>35015</v>
      </c>
      <c r="I1559" t="s">
        <v>552</v>
      </c>
      <c r="J1559" t="s">
        <v>1385</v>
      </c>
      <c r="K1559" t="s">
        <v>1386</v>
      </c>
      <c r="L1559">
        <v>0</v>
      </c>
      <c r="M1559">
        <v>3.7</v>
      </c>
      <c r="N1559">
        <v>0</v>
      </c>
      <c r="O1559">
        <v>0</v>
      </c>
      <c r="P1559">
        <v>0</v>
      </c>
      <c r="Q1559">
        <v>0</v>
      </c>
      <c r="R1559" t="s">
        <v>531</v>
      </c>
      <c r="S1559" t="s">
        <v>531</v>
      </c>
      <c r="T1559" t="s">
        <v>531</v>
      </c>
      <c r="U1559" t="s">
        <v>531</v>
      </c>
      <c r="W1559" s="429">
        <f t="shared" si="36"/>
        <v>0</v>
      </c>
      <c r="X1559" s="429">
        <f t="shared" si="36"/>
        <v>0</v>
      </c>
      <c r="Y1559" s="429">
        <f t="shared" si="36"/>
        <v>0</v>
      </c>
      <c r="Z1559" s="429">
        <f t="shared" si="35"/>
        <v>0</v>
      </c>
      <c r="AA1559" s="429" t="s">
        <v>1296</v>
      </c>
    </row>
    <row r="1560" spans="1:27" x14ac:dyDescent="0.25">
      <c r="A1560" t="s">
        <v>149</v>
      </c>
      <c r="B1560" t="s">
        <v>1246</v>
      </c>
      <c r="C1560" t="s">
        <v>1324</v>
      </c>
      <c r="D1560" t="s">
        <v>1384</v>
      </c>
      <c r="E1560" t="s">
        <v>1326</v>
      </c>
      <c r="F1560" t="s">
        <v>1293</v>
      </c>
      <c r="G1560" s="532">
        <v>35</v>
      </c>
      <c r="H1560">
        <v>35015</v>
      </c>
      <c r="I1560" t="s">
        <v>552</v>
      </c>
      <c r="J1560" t="s">
        <v>1385</v>
      </c>
      <c r="K1560" t="s">
        <v>1386</v>
      </c>
      <c r="L1560">
        <v>2</v>
      </c>
      <c r="M1560">
        <v>3.1</v>
      </c>
      <c r="N1560">
        <v>3.9</v>
      </c>
      <c r="O1560">
        <v>0</v>
      </c>
      <c r="P1560">
        <v>0</v>
      </c>
      <c r="Q1560">
        <v>0</v>
      </c>
      <c r="R1560" t="s">
        <v>531</v>
      </c>
      <c r="S1560" t="s">
        <v>531</v>
      </c>
      <c r="T1560" t="s">
        <v>531</v>
      </c>
      <c r="U1560" t="s">
        <v>531</v>
      </c>
      <c r="W1560" s="429">
        <f t="shared" si="36"/>
        <v>0</v>
      </c>
      <c r="X1560" s="429">
        <f t="shared" si="36"/>
        <v>0</v>
      </c>
      <c r="Y1560" s="429">
        <f t="shared" si="36"/>
        <v>0</v>
      </c>
      <c r="Z1560" s="429">
        <f t="shared" si="35"/>
        <v>0</v>
      </c>
      <c r="AA1560" s="429" t="s">
        <v>1296</v>
      </c>
    </row>
    <row r="1561" spans="1:27" x14ac:dyDescent="0.25">
      <c r="A1561" t="s">
        <v>149</v>
      </c>
      <c r="B1561" t="s">
        <v>1246</v>
      </c>
      <c r="C1561" t="s">
        <v>1324</v>
      </c>
      <c r="D1561" t="s">
        <v>1384</v>
      </c>
      <c r="E1561" t="s">
        <v>1326</v>
      </c>
      <c r="F1561" t="s">
        <v>1293</v>
      </c>
      <c r="G1561" s="532">
        <v>35</v>
      </c>
      <c r="H1561">
        <v>35015</v>
      </c>
      <c r="I1561" t="s">
        <v>552</v>
      </c>
      <c r="J1561" t="s">
        <v>1385</v>
      </c>
      <c r="K1561" t="s">
        <v>1386</v>
      </c>
      <c r="L1561">
        <v>0</v>
      </c>
      <c r="M1561">
        <v>7.1</v>
      </c>
      <c r="N1561">
        <v>0</v>
      </c>
      <c r="O1561">
        <v>0</v>
      </c>
      <c r="P1561">
        <v>0</v>
      </c>
      <c r="Q1561">
        <v>0</v>
      </c>
      <c r="R1561" t="s">
        <v>531</v>
      </c>
      <c r="S1561" t="s">
        <v>531</v>
      </c>
      <c r="T1561" t="s">
        <v>531</v>
      </c>
      <c r="U1561" t="s">
        <v>531</v>
      </c>
      <c r="W1561" s="429">
        <f t="shared" si="36"/>
        <v>0</v>
      </c>
      <c r="X1561" s="429">
        <f t="shared" si="36"/>
        <v>0</v>
      </c>
      <c r="Y1561" s="429">
        <f t="shared" si="36"/>
        <v>0</v>
      </c>
      <c r="Z1561" s="429">
        <f t="shared" si="35"/>
        <v>0</v>
      </c>
      <c r="AA1561" s="429" t="s">
        <v>1296</v>
      </c>
    </row>
    <row r="1562" spans="1:27" x14ac:dyDescent="0.25">
      <c r="A1562" t="s">
        <v>149</v>
      </c>
      <c r="B1562" t="s">
        <v>1246</v>
      </c>
      <c r="C1562" t="s">
        <v>1324</v>
      </c>
      <c r="D1562" t="s">
        <v>1384</v>
      </c>
      <c r="E1562" t="s">
        <v>1326</v>
      </c>
      <c r="F1562" t="s">
        <v>1293</v>
      </c>
      <c r="G1562" s="532">
        <v>35</v>
      </c>
      <c r="H1562">
        <v>35015</v>
      </c>
      <c r="I1562" t="s">
        <v>552</v>
      </c>
      <c r="J1562" t="s">
        <v>1385</v>
      </c>
      <c r="K1562" t="s">
        <v>1386</v>
      </c>
      <c r="L1562">
        <v>0</v>
      </c>
      <c r="M1562">
        <v>21.6</v>
      </c>
      <c r="N1562">
        <v>0</v>
      </c>
      <c r="O1562">
        <v>0</v>
      </c>
      <c r="P1562">
        <v>0</v>
      </c>
      <c r="Q1562">
        <v>0</v>
      </c>
      <c r="R1562" t="s">
        <v>531</v>
      </c>
      <c r="S1562" t="s">
        <v>531</v>
      </c>
      <c r="T1562" t="s">
        <v>531</v>
      </c>
      <c r="U1562" t="s">
        <v>531</v>
      </c>
      <c r="W1562" s="429">
        <f t="shared" si="36"/>
        <v>0</v>
      </c>
      <c r="X1562" s="429">
        <f t="shared" si="36"/>
        <v>0</v>
      </c>
      <c r="Y1562" s="429">
        <f t="shared" si="36"/>
        <v>0</v>
      </c>
      <c r="Z1562" s="429">
        <f t="shared" si="35"/>
        <v>0</v>
      </c>
      <c r="AA1562" s="429" t="s">
        <v>1296</v>
      </c>
    </row>
    <row r="1563" spans="1:27" x14ac:dyDescent="0.25">
      <c r="A1563" t="s">
        <v>149</v>
      </c>
      <c r="B1563" t="s">
        <v>1246</v>
      </c>
      <c r="C1563" t="s">
        <v>1324</v>
      </c>
      <c r="D1563" t="s">
        <v>1384</v>
      </c>
      <c r="E1563" t="s">
        <v>1326</v>
      </c>
      <c r="F1563" t="s">
        <v>1293</v>
      </c>
      <c r="G1563" s="532">
        <v>35</v>
      </c>
      <c r="H1563">
        <v>35015</v>
      </c>
      <c r="I1563" t="s">
        <v>552</v>
      </c>
      <c r="J1563" t="s">
        <v>1385</v>
      </c>
      <c r="K1563" t="s">
        <v>1386</v>
      </c>
      <c r="L1563">
        <v>0</v>
      </c>
      <c r="M1563">
        <v>1.2</v>
      </c>
      <c r="N1563">
        <v>0</v>
      </c>
      <c r="O1563">
        <v>0</v>
      </c>
      <c r="P1563">
        <v>0</v>
      </c>
      <c r="Q1563">
        <v>0</v>
      </c>
      <c r="R1563" t="s">
        <v>531</v>
      </c>
      <c r="S1563" t="s">
        <v>531</v>
      </c>
      <c r="T1563" t="s">
        <v>531</v>
      </c>
      <c r="U1563" t="s">
        <v>531</v>
      </c>
      <c r="W1563" s="429">
        <f t="shared" si="36"/>
        <v>0</v>
      </c>
      <c r="X1563" s="429">
        <f t="shared" si="36"/>
        <v>0</v>
      </c>
      <c r="Y1563" s="429">
        <f t="shared" si="36"/>
        <v>0</v>
      </c>
      <c r="Z1563" s="429">
        <f t="shared" si="35"/>
        <v>0</v>
      </c>
      <c r="AA1563" s="429" t="s">
        <v>1296</v>
      </c>
    </row>
    <row r="1564" spans="1:27" x14ac:dyDescent="0.25">
      <c r="A1564" t="s">
        <v>149</v>
      </c>
      <c r="B1564" t="s">
        <v>1246</v>
      </c>
      <c r="C1564" t="s">
        <v>1324</v>
      </c>
      <c r="D1564" t="s">
        <v>1384</v>
      </c>
      <c r="E1564" t="s">
        <v>1326</v>
      </c>
      <c r="F1564" t="s">
        <v>1293</v>
      </c>
      <c r="G1564" s="532">
        <v>35</v>
      </c>
      <c r="H1564">
        <v>35015</v>
      </c>
      <c r="I1564" t="s">
        <v>552</v>
      </c>
      <c r="J1564" t="s">
        <v>1385</v>
      </c>
      <c r="K1564" t="s">
        <v>1386</v>
      </c>
      <c r="L1564">
        <v>0</v>
      </c>
      <c r="M1564">
        <v>11.6</v>
      </c>
      <c r="N1564">
        <v>0</v>
      </c>
      <c r="O1564">
        <v>0</v>
      </c>
      <c r="P1564">
        <v>0</v>
      </c>
      <c r="Q1564">
        <v>0</v>
      </c>
      <c r="R1564" t="s">
        <v>531</v>
      </c>
      <c r="S1564" t="s">
        <v>531</v>
      </c>
      <c r="T1564" t="s">
        <v>531</v>
      </c>
      <c r="U1564" t="s">
        <v>531</v>
      </c>
      <c r="W1564" s="429">
        <f t="shared" si="36"/>
        <v>0</v>
      </c>
      <c r="X1564" s="429">
        <f t="shared" si="36"/>
        <v>0</v>
      </c>
      <c r="Y1564" s="429">
        <f t="shared" si="36"/>
        <v>0</v>
      </c>
      <c r="Z1564" s="429">
        <f t="shared" si="35"/>
        <v>0</v>
      </c>
      <c r="AA1564" s="429" t="s">
        <v>1296</v>
      </c>
    </row>
    <row r="1565" spans="1:27" x14ac:dyDescent="0.25">
      <c r="A1565" t="s">
        <v>149</v>
      </c>
      <c r="B1565" t="s">
        <v>1246</v>
      </c>
      <c r="C1565" t="s">
        <v>1324</v>
      </c>
      <c r="D1565" t="s">
        <v>1384</v>
      </c>
      <c r="E1565" t="s">
        <v>1326</v>
      </c>
      <c r="F1565" t="s">
        <v>1293</v>
      </c>
      <c r="G1565" s="532">
        <v>35</v>
      </c>
      <c r="H1565">
        <v>35015</v>
      </c>
      <c r="I1565" t="s">
        <v>552</v>
      </c>
      <c r="J1565" t="s">
        <v>1385</v>
      </c>
      <c r="K1565" t="s">
        <v>1386</v>
      </c>
      <c r="L1565">
        <v>2</v>
      </c>
      <c r="M1565">
        <v>10</v>
      </c>
      <c r="N1565">
        <v>3.9</v>
      </c>
      <c r="O1565">
        <v>10</v>
      </c>
      <c r="P1565">
        <v>0</v>
      </c>
      <c r="Q1565">
        <v>0</v>
      </c>
      <c r="R1565" t="s">
        <v>531</v>
      </c>
      <c r="S1565" t="s">
        <v>531</v>
      </c>
      <c r="T1565" t="s">
        <v>531</v>
      </c>
      <c r="U1565" t="s">
        <v>531</v>
      </c>
      <c r="W1565" s="429">
        <f t="shared" si="36"/>
        <v>0</v>
      </c>
      <c r="X1565" s="429">
        <f t="shared" si="36"/>
        <v>0</v>
      </c>
      <c r="Y1565" s="429">
        <f t="shared" si="36"/>
        <v>0</v>
      </c>
      <c r="Z1565" s="429">
        <f t="shared" si="35"/>
        <v>0</v>
      </c>
      <c r="AA1565" s="429" t="s">
        <v>1296</v>
      </c>
    </row>
    <row r="1566" spans="1:27" x14ac:dyDescent="0.25">
      <c r="A1566" t="s">
        <v>149</v>
      </c>
      <c r="B1566" t="s">
        <v>1246</v>
      </c>
      <c r="C1566" t="s">
        <v>1324</v>
      </c>
      <c r="D1566" t="s">
        <v>1384</v>
      </c>
      <c r="E1566" t="s">
        <v>1326</v>
      </c>
      <c r="F1566" t="s">
        <v>1293</v>
      </c>
      <c r="G1566" s="532">
        <v>35</v>
      </c>
      <c r="H1566">
        <v>35025</v>
      </c>
      <c r="I1566" t="s">
        <v>563</v>
      </c>
      <c r="J1566" t="s">
        <v>1385</v>
      </c>
      <c r="K1566" t="s">
        <v>1386</v>
      </c>
      <c r="L1566">
        <v>6.7</v>
      </c>
      <c r="M1566">
        <v>9.3000000000000007</v>
      </c>
      <c r="N1566">
        <v>27</v>
      </c>
      <c r="O1566">
        <v>0</v>
      </c>
      <c r="P1566">
        <v>0</v>
      </c>
      <c r="Q1566">
        <v>0</v>
      </c>
      <c r="R1566" t="s">
        <v>531</v>
      </c>
      <c r="S1566" t="s">
        <v>531</v>
      </c>
      <c r="T1566" t="s">
        <v>531</v>
      </c>
      <c r="U1566" t="s">
        <v>531</v>
      </c>
      <c r="W1566" s="429">
        <f t="shared" si="36"/>
        <v>0</v>
      </c>
      <c r="X1566" s="429">
        <f t="shared" si="36"/>
        <v>0</v>
      </c>
      <c r="Y1566" s="429">
        <f t="shared" si="36"/>
        <v>0</v>
      </c>
      <c r="Z1566" s="429">
        <f t="shared" si="35"/>
        <v>0</v>
      </c>
      <c r="AA1566" s="429" t="s">
        <v>1296</v>
      </c>
    </row>
    <row r="1567" spans="1:27" x14ac:dyDescent="0.25">
      <c r="A1567" t="s">
        <v>149</v>
      </c>
      <c r="B1567" t="s">
        <v>1246</v>
      </c>
      <c r="C1567" t="s">
        <v>1324</v>
      </c>
      <c r="D1567" t="s">
        <v>1384</v>
      </c>
      <c r="E1567" t="s">
        <v>1326</v>
      </c>
      <c r="F1567" t="s">
        <v>1293</v>
      </c>
      <c r="G1567" s="532">
        <v>35</v>
      </c>
      <c r="H1567">
        <v>35025</v>
      </c>
      <c r="I1567" t="s">
        <v>563</v>
      </c>
      <c r="J1567" t="s">
        <v>1385</v>
      </c>
      <c r="K1567" t="s">
        <v>1386</v>
      </c>
      <c r="L1567">
        <v>0</v>
      </c>
      <c r="M1567">
        <v>5.5</v>
      </c>
      <c r="N1567">
        <v>0</v>
      </c>
      <c r="O1567">
        <v>0</v>
      </c>
      <c r="P1567">
        <v>0</v>
      </c>
      <c r="Q1567">
        <v>0</v>
      </c>
      <c r="R1567" t="s">
        <v>531</v>
      </c>
      <c r="S1567" t="s">
        <v>531</v>
      </c>
      <c r="T1567" t="s">
        <v>531</v>
      </c>
      <c r="U1567" t="s">
        <v>531</v>
      </c>
      <c r="W1567" s="429">
        <f t="shared" si="36"/>
        <v>0</v>
      </c>
      <c r="X1567" s="429">
        <f t="shared" si="36"/>
        <v>0</v>
      </c>
      <c r="Y1567" s="429">
        <f t="shared" si="36"/>
        <v>0</v>
      </c>
      <c r="Z1567" s="429">
        <f t="shared" si="35"/>
        <v>0</v>
      </c>
      <c r="AA1567" s="429" t="s">
        <v>1296</v>
      </c>
    </row>
    <row r="1568" spans="1:27" x14ac:dyDescent="0.25">
      <c r="A1568" t="s">
        <v>149</v>
      </c>
      <c r="B1568" t="s">
        <v>1246</v>
      </c>
      <c r="C1568" t="s">
        <v>1324</v>
      </c>
      <c r="D1568" t="s">
        <v>1384</v>
      </c>
      <c r="E1568" t="s">
        <v>1326</v>
      </c>
      <c r="F1568" t="s">
        <v>1293</v>
      </c>
      <c r="G1568" s="532">
        <v>35</v>
      </c>
      <c r="H1568">
        <v>35025</v>
      </c>
      <c r="I1568" t="s">
        <v>563</v>
      </c>
      <c r="J1568" t="s">
        <v>1385</v>
      </c>
      <c r="K1568" t="s">
        <v>1386</v>
      </c>
      <c r="L1568">
        <v>0</v>
      </c>
      <c r="M1568">
        <v>0</v>
      </c>
      <c r="N1568">
        <v>0</v>
      </c>
      <c r="O1568">
        <v>0</v>
      </c>
      <c r="P1568">
        <v>2</v>
      </c>
      <c r="Q1568">
        <v>2</v>
      </c>
      <c r="R1568" t="s">
        <v>531</v>
      </c>
      <c r="S1568" t="s">
        <v>531</v>
      </c>
      <c r="T1568" t="s">
        <v>531</v>
      </c>
      <c r="U1568" t="s">
        <v>531</v>
      </c>
      <c r="W1568" s="429">
        <f t="shared" si="36"/>
        <v>0</v>
      </c>
      <c r="X1568" s="429">
        <f t="shared" si="36"/>
        <v>0</v>
      </c>
      <c r="Y1568" s="429">
        <f t="shared" si="36"/>
        <v>0</v>
      </c>
      <c r="Z1568" s="429">
        <f t="shared" si="36"/>
        <v>0</v>
      </c>
      <c r="AA1568" s="429" t="s">
        <v>1296</v>
      </c>
    </row>
    <row r="1569" spans="1:27" x14ac:dyDescent="0.25">
      <c r="A1569" t="s">
        <v>149</v>
      </c>
      <c r="B1569" t="s">
        <v>1246</v>
      </c>
      <c r="C1569" t="s">
        <v>1324</v>
      </c>
      <c r="D1569" t="s">
        <v>1384</v>
      </c>
      <c r="E1569" t="s">
        <v>1326</v>
      </c>
      <c r="F1569" t="s">
        <v>1293</v>
      </c>
      <c r="G1569" s="532">
        <v>35</v>
      </c>
      <c r="H1569">
        <v>35025</v>
      </c>
      <c r="I1569" t="s">
        <v>563</v>
      </c>
      <c r="J1569" t="s">
        <v>1385</v>
      </c>
      <c r="K1569" t="s">
        <v>1386</v>
      </c>
      <c r="L1569">
        <v>0</v>
      </c>
      <c r="M1569">
        <v>1</v>
      </c>
      <c r="N1569">
        <v>0</v>
      </c>
      <c r="O1569">
        <v>0</v>
      </c>
      <c r="P1569">
        <v>0</v>
      </c>
      <c r="Q1569">
        <v>0</v>
      </c>
      <c r="R1569" t="s">
        <v>531</v>
      </c>
      <c r="S1569" t="s">
        <v>531</v>
      </c>
      <c r="T1569" t="s">
        <v>531</v>
      </c>
      <c r="U1569" t="s">
        <v>531</v>
      </c>
      <c r="W1569" s="429">
        <f t="shared" ref="W1569:Z1632" si="37">IFERROR(R1569*1,0)</f>
        <v>0</v>
      </c>
      <c r="X1569" s="429">
        <f t="shared" si="37"/>
        <v>0</v>
      </c>
      <c r="Y1569" s="429">
        <f t="shared" si="37"/>
        <v>0</v>
      </c>
      <c r="Z1569" s="429">
        <f t="shared" si="37"/>
        <v>0</v>
      </c>
      <c r="AA1569" s="429" t="s">
        <v>1296</v>
      </c>
    </row>
    <row r="1570" spans="1:27" x14ac:dyDescent="0.25">
      <c r="A1570" t="s">
        <v>149</v>
      </c>
      <c r="B1570" t="s">
        <v>1246</v>
      </c>
      <c r="C1570" t="s">
        <v>1324</v>
      </c>
      <c r="D1570" t="s">
        <v>1384</v>
      </c>
      <c r="E1570" t="s">
        <v>1326</v>
      </c>
      <c r="F1570" t="s">
        <v>1293</v>
      </c>
      <c r="G1570" s="532">
        <v>35</v>
      </c>
      <c r="H1570">
        <v>35025</v>
      </c>
      <c r="I1570" t="s">
        <v>563</v>
      </c>
      <c r="J1570" t="s">
        <v>1385</v>
      </c>
      <c r="K1570" t="s">
        <v>1386</v>
      </c>
      <c r="L1570">
        <v>0</v>
      </c>
      <c r="M1570">
        <v>1</v>
      </c>
      <c r="N1570">
        <v>0</v>
      </c>
      <c r="O1570">
        <v>0</v>
      </c>
      <c r="P1570">
        <v>0</v>
      </c>
      <c r="Q1570">
        <v>0</v>
      </c>
      <c r="R1570" t="s">
        <v>531</v>
      </c>
      <c r="S1570" t="s">
        <v>531</v>
      </c>
      <c r="T1570" t="s">
        <v>531</v>
      </c>
      <c r="U1570" t="s">
        <v>531</v>
      </c>
      <c r="W1570" s="429">
        <f t="shared" si="37"/>
        <v>0</v>
      </c>
      <c r="X1570" s="429">
        <f t="shared" si="37"/>
        <v>0</v>
      </c>
      <c r="Y1570" s="429">
        <f t="shared" si="37"/>
        <v>0</v>
      </c>
      <c r="Z1570" s="429">
        <f t="shared" si="37"/>
        <v>0</v>
      </c>
      <c r="AA1570" s="429" t="s">
        <v>1296</v>
      </c>
    </row>
    <row r="1571" spans="1:27" x14ac:dyDescent="0.25">
      <c r="A1571" t="s">
        <v>149</v>
      </c>
      <c r="B1571" t="s">
        <v>1246</v>
      </c>
      <c r="C1571" t="s">
        <v>1324</v>
      </c>
      <c r="D1571" t="s">
        <v>1384</v>
      </c>
      <c r="E1571" t="s">
        <v>1326</v>
      </c>
      <c r="F1571" t="s">
        <v>1293</v>
      </c>
      <c r="G1571" s="532">
        <v>35</v>
      </c>
      <c r="H1571">
        <v>35025</v>
      </c>
      <c r="I1571" t="s">
        <v>563</v>
      </c>
      <c r="J1571" t="s">
        <v>1385</v>
      </c>
      <c r="K1571" t="s">
        <v>1386</v>
      </c>
      <c r="L1571">
        <v>0</v>
      </c>
      <c r="M1571">
        <v>1</v>
      </c>
      <c r="N1571">
        <v>0</v>
      </c>
      <c r="O1571">
        <v>0</v>
      </c>
      <c r="P1571">
        <v>0</v>
      </c>
      <c r="Q1571">
        <v>0</v>
      </c>
      <c r="R1571" t="s">
        <v>531</v>
      </c>
      <c r="S1571" t="s">
        <v>531</v>
      </c>
      <c r="T1571" t="s">
        <v>531</v>
      </c>
      <c r="U1571" t="s">
        <v>531</v>
      </c>
      <c r="W1571" s="429">
        <f t="shared" si="37"/>
        <v>0</v>
      </c>
      <c r="X1571" s="429">
        <f t="shared" si="37"/>
        <v>0</v>
      </c>
      <c r="Y1571" s="429">
        <f t="shared" si="37"/>
        <v>0</v>
      </c>
      <c r="Z1571" s="429">
        <f t="shared" si="37"/>
        <v>0</v>
      </c>
      <c r="AA1571" s="429" t="s">
        <v>1296</v>
      </c>
    </row>
    <row r="1572" spans="1:27" x14ac:dyDescent="0.25">
      <c r="A1572" t="s">
        <v>149</v>
      </c>
      <c r="B1572" t="s">
        <v>1246</v>
      </c>
      <c r="C1572" t="s">
        <v>1324</v>
      </c>
      <c r="D1572" t="s">
        <v>1384</v>
      </c>
      <c r="E1572" t="s">
        <v>1326</v>
      </c>
      <c r="F1572" t="s">
        <v>1293</v>
      </c>
      <c r="G1572" s="532">
        <v>35</v>
      </c>
      <c r="H1572">
        <v>35025</v>
      </c>
      <c r="I1572" t="s">
        <v>563</v>
      </c>
      <c r="J1572" t="s">
        <v>1385</v>
      </c>
      <c r="K1572" t="s">
        <v>1386</v>
      </c>
      <c r="L1572">
        <v>3.8</v>
      </c>
      <c r="M1572">
        <v>0</v>
      </c>
      <c r="N1572">
        <v>7.6</v>
      </c>
      <c r="O1572">
        <v>0</v>
      </c>
      <c r="P1572">
        <v>0</v>
      </c>
      <c r="Q1572">
        <v>0</v>
      </c>
      <c r="R1572" t="s">
        <v>531</v>
      </c>
      <c r="S1572" t="s">
        <v>531</v>
      </c>
      <c r="T1572" t="s">
        <v>531</v>
      </c>
      <c r="U1572" t="s">
        <v>531</v>
      </c>
      <c r="W1572" s="429">
        <f t="shared" si="37"/>
        <v>0</v>
      </c>
      <c r="X1572" s="429">
        <f t="shared" si="37"/>
        <v>0</v>
      </c>
      <c r="Y1572" s="429">
        <f t="shared" si="37"/>
        <v>0</v>
      </c>
      <c r="Z1572" s="429">
        <f t="shared" si="37"/>
        <v>0</v>
      </c>
      <c r="AA1572" s="429" t="s">
        <v>1296</v>
      </c>
    </row>
    <row r="1573" spans="1:27" x14ac:dyDescent="0.25">
      <c r="A1573" t="s">
        <v>149</v>
      </c>
      <c r="B1573" t="s">
        <v>1246</v>
      </c>
      <c r="C1573" t="s">
        <v>1324</v>
      </c>
      <c r="D1573" t="s">
        <v>1384</v>
      </c>
      <c r="E1573" t="s">
        <v>1326</v>
      </c>
      <c r="F1573" t="s">
        <v>1293</v>
      </c>
      <c r="G1573" s="532">
        <v>35</v>
      </c>
      <c r="H1573">
        <v>35025</v>
      </c>
      <c r="I1573" t="s">
        <v>563</v>
      </c>
      <c r="J1573" t="s">
        <v>1385</v>
      </c>
      <c r="K1573" t="s">
        <v>1386</v>
      </c>
      <c r="L1573">
        <v>0</v>
      </c>
      <c r="M1573">
        <v>20.5</v>
      </c>
      <c r="N1573">
        <v>0</v>
      </c>
      <c r="O1573">
        <v>0</v>
      </c>
      <c r="P1573">
        <v>0</v>
      </c>
      <c r="Q1573">
        <v>0</v>
      </c>
      <c r="R1573" t="s">
        <v>531</v>
      </c>
      <c r="S1573" t="s">
        <v>531</v>
      </c>
      <c r="T1573" t="s">
        <v>531</v>
      </c>
      <c r="U1573" t="s">
        <v>531</v>
      </c>
      <c r="W1573" s="429">
        <f t="shared" si="37"/>
        <v>0</v>
      </c>
      <c r="X1573" s="429">
        <f t="shared" si="37"/>
        <v>0</v>
      </c>
      <c r="Y1573" s="429">
        <f t="shared" si="37"/>
        <v>0</v>
      </c>
      <c r="Z1573" s="429">
        <f t="shared" si="37"/>
        <v>0</v>
      </c>
      <c r="AA1573" s="429" t="s">
        <v>1296</v>
      </c>
    </row>
    <row r="1574" spans="1:27" x14ac:dyDescent="0.25">
      <c r="A1574" t="s">
        <v>149</v>
      </c>
      <c r="B1574" t="s">
        <v>1246</v>
      </c>
      <c r="C1574" t="s">
        <v>1324</v>
      </c>
      <c r="D1574" t="s">
        <v>1384</v>
      </c>
      <c r="E1574" t="s">
        <v>1326</v>
      </c>
      <c r="F1574" t="s">
        <v>1293</v>
      </c>
      <c r="G1574" s="532">
        <v>35</v>
      </c>
      <c r="H1574">
        <v>35025</v>
      </c>
      <c r="I1574" t="s">
        <v>563</v>
      </c>
      <c r="J1574" t="s">
        <v>1385</v>
      </c>
      <c r="K1574" t="s">
        <v>1386</v>
      </c>
      <c r="L1574">
        <v>2.1</v>
      </c>
      <c r="M1574">
        <v>1.5</v>
      </c>
      <c r="N1574">
        <v>4.2</v>
      </c>
      <c r="O1574">
        <v>0</v>
      </c>
      <c r="P1574">
        <v>0</v>
      </c>
      <c r="Q1574">
        <v>0</v>
      </c>
      <c r="R1574" t="s">
        <v>531</v>
      </c>
      <c r="S1574" t="s">
        <v>531</v>
      </c>
      <c r="T1574" t="s">
        <v>531</v>
      </c>
      <c r="U1574" t="s">
        <v>531</v>
      </c>
      <c r="W1574" s="429">
        <f t="shared" si="37"/>
        <v>0</v>
      </c>
      <c r="X1574" s="429">
        <f t="shared" si="37"/>
        <v>0</v>
      </c>
      <c r="Y1574" s="429">
        <f t="shared" si="37"/>
        <v>0</v>
      </c>
      <c r="Z1574" s="429">
        <f t="shared" si="37"/>
        <v>0</v>
      </c>
      <c r="AA1574" s="429" t="s">
        <v>1296</v>
      </c>
    </row>
    <row r="1575" spans="1:27" x14ac:dyDescent="0.25">
      <c r="A1575" t="s">
        <v>149</v>
      </c>
      <c r="B1575" t="s">
        <v>1246</v>
      </c>
      <c r="C1575" t="s">
        <v>1324</v>
      </c>
      <c r="D1575" t="s">
        <v>1384</v>
      </c>
      <c r="E1575" t="s">
        <v>1326</v>
      </c>
      <c r="F1575" t="s">
        <v>1293</v>
      </c>
      <c r="G1575" s="532">
        <v>35</v>
      </c>
      <c r="H1575">
        <v>35025</v>
      </c>
      <c r="I1575" t="s">
        <v>563</v>
      </c>
      <c r="J1575" t="s">
        <v>1385</v>
      </c>
      <c r="K1575" t="s">
        <v>1386</v>
      </c>
      <c r="L1575">
        <v>0</v>
      </c>
      <c r="M1575">
        <v>1.8</v>
      </c>
      <c r="N1575">
        <v>0</v>
      </c>
      <c r="O1575">
        <v>0</v>
      </c>
      <c r="P1575">
        <v>0</v>
      </c>
      <c r="Q1575">
        <v>0</v>
      </c>
      <c r="R1575" t="s">
        <v>531</v>
      </c>
      <c r="S1575" t="s">
        <v>531</v>
      </c>
      <c r="T1575" t="s">
        <v>531</v>
      </c>
      <c r="U1575" t="s">
        <v>531</v>
      </c>
      <c r="W1575" s="429">
        <f t="shared" si="37"/>
        <v>0</v>
      </c>
      <c r="X1575" s="429">
        <f t="shared" si="37"/>
        <v>0</v>
      </c>
      <c r="Y1575" s="429">
        <f t="shared" si="37"/>
        <v>0</v>
      </c>
      <c r="Z1575" s="429">
        <f t="shared" si="37"/>
        <v>0</v>
      </c>
      <c r="AA1575" s="429" t="s">
        <v>1296</v>
      </c>
    </row>
    <row r="1576" spans="1:27" x14ac:dyDescent="0.25">
      <c r="A1576" t="s">
        <v>149</v>
      </c>
      <c r="B1576" t="s">
        <v>1246</v>
      </c>
      <c r="C1576" t="s">
        <v>1324</v>
      </c>
      <c r="D1576" t="s">
        <v>1387</v>
      </c>
      <c r="E1576" t="s">
        <v>1326</v>
      </c>
      <c r="F1576" t="s">
        <v>1293</v>
      </c>
      <c r="G1576" s="532" t="s">
        <v>524</v>
      </c>
      <c r="H1576">
        <v>35015</v>
      </c>
      <c r="I1576" t="s">
        <v>552</v>
      </c>
      <c r="J1576" t="s">
        <v>1388</v>
      </c>
      <c r="K1576" t="s">
        <v>1389</v>
      </c>
      <c r="L1576">
        <v>1.6</v>
      </c>
      <c r="M1576">
        <v>0</v>
      </c>
      <c r="N1576">
        <v>1.4</v>
      </c>
      <c r="O1576">
        <v>0</v>
      </c>
      <c r="P1576">
        <v>0</v>
      </c>
      <c r="Q1576">
        <v>0</v>
      </c>
      <c r="R1576">
        <v>2657.6603545820135</v>
      </c>
      <c r="S1576">
        <v>0.82352941176470607</v>
      </c>
      <c r="T1576">
        <v>3.3782699640978617E-2</v>
      </c>
      <c r="U1576">
        <v>2688.3158343691425</v>
      </c>
      <c r="W1576" s="429">
        <f t="shared" si="37"/>
        <v>2657.6603545820135</v>
      </c>
      <c r="X1576" s="429">
        <f t="shared" si="37"/>
        <v>0.82352941176470607</v>
      </c>
      <c r="Y1576" s="429">
        <f t="shared" si="37"/>
        <v>3.3782699640978617E-2</v>
      </c>
      <c r="Z1576" s="429">
        <f t="shared" si="37"/>
        <v>2688.3158343691425</v>
      </c>
      <c r="AA1576" s="429" t="s">
        <v>1296</v>
      </c>
    </row>
    <row r="1577" spans="1:27" x14ac:dyDescent="0.25">
      <c r="A1577" t="s">
        <v>149</v>
      </c>
      <c r="B1577" t="s">
        <v>1246</v>
      </c>
      <c r="C1577" t="s">
        <v>1324</v>
      </c>
      <c r="D1577" t="s">
        <v>1387</v>
      </c>
      <c r="E1577" t="s">
        <v>1326</v>
      </c>
      <c r="F1577" t="s">
        <v>1293</v>
      </c>
      <c r="G1577" s="532" t="s">
        <v>524</v>
      </c>
      <c r="H1577">
        <v>35015</v>
      </c>
      <c r="I1577" t="s">
        <v>552</v>
      </c>
      <c r="J1577" t="s">
        <v>1390</v>
      </c>
      <c r="K1577" t="s">
        <v>1391</v>
      </c>
      <c r="L1577">
        <v>0</v>
      </c>
      <c r="M1577">
        <v>12.1</v>
      </c>
      <c r="N1577">
        <v>0</v>
      </c>
      <c r="O1577">
        <v>0</v>
      </c>
      <c r="P1577">
        <v>0</v>
      </c>
      <c r="Q1577">
        <v>0</v>
      </c>
      <c r="R1577">
        <v>2.7844187336260808</v>
      </c>
      <c r="S1577">
        <v>42.304109000120022</v>
      </c>
      <c r="T1577">
        <v>0</v>
      </c>
      <c r="U1577">
        <v>1060.3871437366267</v>
      </c>
      <c r="W1577" s="429">
        <f t="shared" si="37"/>
        <v>2.7844187336260808</v>
      </c>
      <c r="X1577" s="429">
        <f t="shared" si="37"/>
        <v>42.304109000120022</v>
      </c>
      <c r="Y1577" s="429">
        <f t="shared" si="37"/>
        <v>0</v>
      </c>
      <c r="Z1577" s="429">
        <f t="shared" si="37"/>
        <v>1060.3871437366267</v>
      </c>
      <c r="AA1577" s="429" t="s">
        <v>1296</v>
      </c>
    </row>
    <row r="1578" spans="1:27" x14ac:dyDescent="0.25">
      <c r="A1578" t="s">
        <v>149</v>
      </c>
      <c r="B1578" t="s">
        <v>1246</v>
      </c>
      <c r="C1578" t="s">
        <v>1324</v>
      </c>
      <c r="D1578" t="s">
        <v>1387</v>
      </c>
      <c r="E1578" t="s">
        <v>1326</v>
      </c>
      <c r="F1578" t="s">
        <v>1293</v>
      </c>
      <c r="G1578" s="532" t="s">
        <v>524</v>
      </c>
      <c r="H1578">
        <v>35015</v>
      </c>
      <c r="I1578" t="s">
        <v>552</v>
      </c>
      <c r="J1578" t="s">
        <v>1388</v>
      </c>
      <c r="K1578" t="s">
        <v>1389</v>
      </c>
      <c r="L1578">
        <v>0</v>
      </c>
      <c r="M1578">
        <v>0</v>
      </c>
      <c r="N1578">
        <v>0</v>
      </c>
      <c r="O1578">
        <v>255.7</v>
      </c>
      <c r="P1578">
        <v>0</v>
      </c>
      <c r="Q1578">
        <v>0</v>
      </c>
      <c r="R1578">
        <v>0</v>
      </c>
      <c r="S1578">
        <v>0</v>
      </c>
      <c r="T1578">
        <v>0</v>
      </c>
      <c r="U1578">
        <v>0</v>
      </c>
      <c r="W1578" s="429">
        <f t="shared" si="37"/>
        <v>0</v>
      </c>
      <c r="X1578" s="429">
        <f t="shared" si="37"/>
        <v>0</v>
      </c>
      <c r="Y1578" s="429">
        <f t="shared" si="37"/>
        <v>0</v>
      </c>
      <c r="Z1578" s="429">
        <f t="shared" si="37"/>
        <v>0</v>
      </c>
      <c r="AA1578" s="429" t="s">
        <v>1296</v>
      </c>
    </row>
    <row r="1579" spans="1:27" x14ac:dyDescent="0.25">
      <c r="A1579" t="s">
        <v>149</v>
      </c>
      <c r="B1579" t="s">
        <v>1246</v>
      </c>
      <c r="C1579" t="s">
        <v>1324</v>
      </c>
      <c r="D1579" t="s">
        <v>1387</v>
      </c>
      <c r="E1579" t="s">
        <v>1326</v>
      </c>
      <c r="F1579" t="s">
        <v>1293</v>
      </c>
      <c r="G1579" s="532" t="s">
        <v>524</v>
      </c>
      <c r="H1579">
        <v>35015</v>
      </c>
      <c r="I1579" t="s">
        <v>552</v>
      </c>
      <c r="J1579" t="s">
        <v>1392</v>
      </c>
      <c r="K1579" t="s">
        <v>1393</v>
      </c>
      <c r="L1579">
        <v>0.9</v>
      </c>
      <c r="M1579">
        <v>0</v>
      </c>
      <c r="N1579">
        <v>0.7</v>
      </c>
      <c r="O1579">
        <v>0</v>
      </c>
      <c r="P1579">
        <v>0</v>
      </c>
      <c r="Q1579">
        <v>0</v>
      </c>
      <c r="R1579">
        <v>1080</v>
      </c>
      <c r="S1579">
        <v>2.07E-2</v>
      </c>
      <c r="T1579">
        <v>1.9800000000000002E-2</v>
      </c>
      <c r="U1579">
        <v>1086.4178999999999</v>
      </c>
      <c r="W1579" s="429">
        <f t="shared" si="37"/>
        <v>1080</v>
      </c>
      <c r="X1579" s="429">
        <f t="shared" si="37"/>
        <v>2.07E-2</v>
      </c>
      <c r="Y1579" s="429">
        <f t="shared" si="37"/>
        <v>1.9800000000000002E-2</v>
      </c>
      <c r="Z1579" s="429">
        <f t="shared" si="37"/>
        <v>1086.4178999999999</v>
      </c>
      <c r="AA1579" s="429" t="s">
        <v>1295</v>
      </c>
    </row>
    <row r="1580" spans="1:27" x14ac:dyDescent="0.25">
      <c r="A1580" t="s">
        <v>149</v>
      </c>
      <c r="B1580" t="s">
        <v>1246</v>
      </c>
      <c r="C1580" t="s">
        <v>1324</v>
      </c>
      <c r="D1580" t="s">
        <v>1387</v>
      </c>
      <c r="E1580" t="s">
        <v>1326</v>
      </c>
      <c r="F1580" t="s">
        <v>1293</v>
      </c>
      <c r="G1580" s="532" t="s">
        <v>524</v>
      </c>
      <c r="H1580">
        <v>35015</v>
      </c>
      <c r="I1580" t="s">
        <v>552</v>
      </c>
      <c r="J1580" t="s">
        <v>1394</v>
      </c>
      <c r="K1580" t="s">
        <v>1395</v>
      </c>
      <c r="L1580">
        <v>0</v>
      </c>
      <c r="M1580">
        <v>1.37</v>
      </c>
      <c r="N1580">
        <v>0</v>
      </c>
      <c r="O1580">
        <v>0</v>
      </c>
      <c r="P1580">
        <v>0</v>
      </c>
      <c r="Q1580">
        <v>0</v>
      </c>
      <c r="R1580">
        <v>0.31526063347667199</v>
      </c>
      <c r="S1580">
        <v>4.7898040768730938</v>
      </c>
      <c r="T1580">
        <v>0</v>
      </c>
      <c r="U1580">
        <v>120.06036255530401</v>
      </c>
      <c r="W1580" s="429">
        <f t="shared" si="37"/>
        <v>0.31526063347667199</v>
      </c>
      <c r="X1580" s="429">
        <f t="shared" si="37"/>
        <v>4.7898040768730938</v>
      </c>
      <c r="Y1580" s="429">
        <f t="shared" si="37"/>
        <v>0</v>
      </c>
      <c r="Z1580" s="429">
        <f t="shared" si="37"/>
        <v>120.06036255530401</v>
      </c>
      <c r="AA1580" s="429" t="s">
        <v>1295</v>
      </c>
    </row>
    <row r="1581" spans="1:27" x14ac:dyDescent="0.25">
      <c r="A1581" t="s">
        <v>149</v>
      </c>
      <c r="B1581" t="s">
        <v>1246</v>
      </c>
      <c r="C1581" t="s">
        <v>1324</v>
      </c>
      <c r="D1581" t="s">
        <v>1387</v>
      </c>
      <c r="E1581" t="s">
        <v>1326</v>
      </c>
      <c r="F1581" t="s">
        <v>1293</v>
      </c>
      <c r="G1581" s="532" t="s">
        <v>524</v>
      </c>
      <c r="H1581">
        <v>35015</v>
      </c>
      <c r="I1581" t="s">
        <v>552</v>
      </c>
      <c r="J1581" t="s">
        <v>1396</v>
      </c>
      <c r="K1581" t="s">
        <v>1393</v>
      </c>
      <c r="L1581">
        <v>0.7</v>
      </c>
      <c r="M1581">
        <v>0</v>
      </c>
      <c r="N1581">
        <v>0.6</v>
      </c>
      <c r="O1581">
        <v>0</v>
      </c>
      <c r="P1581">
        <v>0</v>
      </c>
      <c r="Q1581">
        <v>0</v>
      </c>
      <c r="R1581">
        <v>0.16108207549902945</v>
      </c>
      <c r="S1581">
        <v>2.4473451487672739</v>
      </c>
      <c r="T1581">
        <v>0</v>
      </c>
      <c r="U1581">
        <v>61.344710794680879</v>
      </c>
      <c r="W1581" s="429">
        <f t="shared" si="37"/>
        <v>0.16108207549902945</v>
      </c>
      <c r="X1581" s="429">
        <f t="shared" si="37"/>
        <v>2.4473451487672739</v>
      </c>
      <c r="Y1581" s="429">
        <f t="shared" si="37"/>
        <v>0</v>
      </c>
      <c r="Z1581" s="429">
        <f t="shared" si="37"/>
        <v>61.344710794680879</v>
      </c>
      <c r="AA1581" s="429" t="s">
        <v>1295</v>
      </c>
    </row>
    <row r="1582" spans="1:27" x14ac:dyDescent="0.25">
      <c r="A1582" t="s">
        <v>149</v>
      </c>
      <c r="B1582" t="s">
        <v>1246</v>
      </c>
      <c r="C1582" t="s">
        <v>1324</v>
      </c>
      <c r="D1582" t="s">
        <v>1387</v>
      </c>
      <c r="E1582" t="s">
        <v>1326</v>
      </c>
      <c r="F1582" t="s">
        <v>1293</v>
      </c>
      <c r="G1582" s="532" t="s">
        <v>524</v>
      </c>
      <c r="H1582">
        <v>35015</v>
      </c>
      <c r="I1582" t="s">
        <v>552</v>
      </c>
      <c r="J1582" t="s">
        <v>1397</v>
      </c>
      <c r="K1582" t="s">
        <v>1398</v>
      </c>
      <c r="L1582">
        <v>16.600000000000001</v>
      </c>
      <c r="M1582">
        <v>2.82</v>
      </c>
      <c r="N1582">
        <v>16.600000000000001</v>
      </c>
      <c r="O1582">
        <v>1.2999999999999999E-2</v>
      </c>
      <c r="P1582">
        <v>0.39</v>
      </c>
      <c r="Q1582">
        <v>0.39</v>
      </c>
      <c r="R1582">
        <v>1119.9679700000002</v>
      </c>
      <c r="S1582">
        <v>2.11235E-2</v>
      </c>
      <c r="T1582">
        <v>2.1123500000000003E-3</v>
      </c>
      <c r="U1582">
        <v>1121.1255378000003</v>
      </c>
      <c r="W1582" s="429">
        <f t="shared" si="37"/>
        <v>1119.9679700000002</v>
      </c>
      <c r="X1582" s="429">
        <f t="shared" si="37"/>
        <v>2.11235E-2</v>
      </c>
      <c r="Y1582" s="429">
        <f t="shared" si="37"/>
        <v>2.1123500000000003E-3</v>
      </c>
      <c r="Z1582" s="429">
        <f t="shared" si="37"/>
        <v>1121.1255378000003</v>
      </c>
      <c r="AA1582" s="429" t="s">
        <v>1295</v>
      </c>
    </row>
    <row r="1583" spans="1:27" x14ac:dyDescent="0.25">
      <c r="A1583" t="s">
        <v>149</v>
      </c>
      <c r="B1583" t="s">
        <v>1246</v>
      </c>
      <c r="C1583" t="s">
        <v>1324</v>
      </c>
      <c r="D1583" t="s">
        <v>1387</v>
      </c>
      <c r="E1583" t="s">
        <v>1326</v>
      </c>
      <c r="F1583" t="s">
        <v>1293</v>
      </c>
      <c r="G1583" s="532" t="s">
        <v>524</v>
      </c>
      <c r="H1583">
        <v>35015</v>
      </c>
      <c r="I1583" t="s">
        <v>552</v>
      </c>
      <c r="J1583" t="s">
        <v>1399</v>
      </c>
      <c r="K1583" t="s">
        <v>1391</v>
      </c>
      <c r="L1583">
        <v>0</v>
      </c>
      <c r="M1583">
        <v>25.4</v>
      </c>
      <c r="N1583">
        <v>0</v>
      </c>
      <c r="O1583">
        <v>0</v>
      </c>
      <c r="P1583">
        <v>0</v>
      </c>
      <c r="Q1583">
        <v>0</v>
      </c>
      <c r="R1583">
        <v>5.84497816810764</v>
      </c>
      <c r="S1583">
        <v>88.803666826698219</v>
      </c>
      <c r="T1583">
        <v>0</v>
      </c>
      <c r="U1583">
        <v>2225.9366488355631</v>
      </c>
      <c r="W1583" s="429">
        <f t="shared" si="37"/>
        <v>5.84497816810764</v>
      </c>
      <c r="X1583" s="429">
        <f t="shared" si="37"/>
        <v>88.803666826698219</v>
      </c>
      <c r="Y1583" s="429">
        <f t="shared" si="37"/>
        <v>0</v>
      </c>
      <c r="Z1583" s="429">
        <f t="shared" si="37"/>
        <v>2225.9366488355631</v>
      </c>
      <c r="AA1583" s="429" t="s">
        <v>1296</v>
      </c>
    </row>
    <row r="1584" spans="1:27" x14ac:dyDescent="0.25">
      <c r="A1584" t="s">
        <v>149</v>
      </c>
      <c r="B1584" t="s">
        <v>1246</v>
      </c>
      <c r="C1584" t="s">
        <v>1324</v>
      </c>
      <c r="D1584" t="s">
        <v>1387</v>
      </c>
      <c r="E1584" t="s">
        <v>1326</v>
      </c>
      <c r="F1584" t="s">
        <v>1293</v>
      </c>
      <c r="G1584" s="532" t="s">
        <v>524</v>
      </c>
      <c r="H1584">
        <v>35015</v>
      </c>
      <c r="I1584" t="s">
        <v>552</v>
      </c>
      <c r="J1584" t="s">
        <v>1400</v>
      </c>
      <c r="K1584" t="s">
        <v>1401</v>
      </c>
      <c r="L1584">
        <v>0</v>
      </c>
      <c r="M1584">
        <v>27.2</v>
      </c>
      <c r="N1584">
        <v>0</v>
      </c>
      <c r="O1584">
        <v>0</v>
      </c>
      <c r="P1584">
        <v>0</v>
      </c>
      <c r="Q1584">
        <v>0</v>
      </c>
      <c r="R1584">
        <v>0.19677702852000065</v>
      </c>
      <c r="S1584">
        <v>0.82420725533786943</v>
      </c>
      <c r="T1584">
        <v>0</v>
      </c>
      <c r="U1584">
        <v>20.801958411966734</v>
      </c>
      <c r="W1584" s="429">
        <f t="shared" si="37"/>
        <v>0.19677702852000065</v>
      </c>
      <c r="X1584" s="429">
        <f t="shared" si="37"/>
        <v>0.82420725533786943</v>
      </c>
      <c r="Y1584" s="429">
        <f t="shared" si="37"/>
        <v>0</v>
      </c>
      <c r="Z1584" s="429">
        <f t="shared" si="37"/>
        <v>20.801958411966734</v>
      </c>
      <c r="AA1584" s="429" t="s">
        <v>1296</v>
      </c>
    </row>
    <row r="1585" spans="1:27" x14ac:dyDescent="0.25">
      <c r="A1585" t="s">
        <v>149</v>
      </c>
      <c r="B1585" t="s">
        <v>1246</v>
      </c>
      <c r="C1585" t="s">
        <v>1324</v>
      </c>
      <c r="D1585" t="s">
        <v>1387</v>
      </c>
      <c r="E1585" t="s">
        <v>1326</v>
      </c>
      <c r="F1585" t="s">
        <v>1293</v>
      </c>
      <c r="G1585" s="532" t="s">
        <v>524</v>
      </c>
      <c r="H1585">
        <v>35015</v>
      </c>
      <c r="I1585" t="s">
        <v>552</v>
      </c>
      <c r="J1585" t="s">
        <v>1399</v>
      </c>
      <c r="K1585" t="s">
        <v>1391</v>
      </c>
      <c r="L1585">
        <v>0.92</v>
      </c>
      <c r="M1585">
        <v>24.14</v>
      </c>
      <c r="N1585">
        <v>1.83</v>
      </c>
      <c r="O1585">
        <v>1.25</v>
      </c>
      <c r="P1585">
        <v>0</v>
      </c>
      <c r="Q1585">
        <v>0</v>
      </c>
      <c r="R1585">
        <v>5.5550304322093877</v>
      </c>
      <c r="S1585">
        <v>84.398445558917132</v>
      </c>
      <c r="T1585">
        <v>0</v>
      </c>
      <c r="U1585">
        <v>2115.516169405138</v>
      </c>
      <c r="W1585" s="429">
        <f t="shared" si="37"/>
        <v>5.5550304322093877</v>
      </c>
      <c r="X1585" s="429">
        <f t="shared" si="37"/>
        <v>84.398445558917132</v>
      </c>
      <c r="Y1585" s="429">
        <f t="shared" si="37"/>
        <v>0</v>
      </c>
      <c r="Z1585" s="429">
        <f t="shared" si="37"/>
        <v>2115.516169405138</v>
      </c>
      <c r="AA1585" s="429" t="s">
        <v>1296</v>
      </c>
    </row>
    <row r="1586" spans="1:27" x14ac:dyDescent="0.25">
      <c r="A1586" t="s">
        <v>149</v>
      </c>
      <c r="B1586" t="s">
        <v>1246</v>
      </c>
      <c r="C1586" t="s">
        <v>1324</v>
      </c>
      <c r="D1586" t="s">
        <v>1387</v>
      </c>
      <c r="E1586" t="s">
        <v>1326</v>
      </c>
      <c r="F1586" t="s">
        <v>1293</v>
      </c>
      <c r="G1586" s="532" t="s">
        <v>524</v>
      </c>
      <c r="H1586">
        <v>35015</v>
      </c>
      <c r="I1586" t="s">
        <v>552</v>
      </c>
      <c r="J1586" t="s">
        <v>1397</v>
      </c>
      <c r="K1586" t="s">
        <v>1398</v>
      </c>
      <c r="L1586">
        <v>18</v>
      </c>
      <c r="M1586">
        <v>3.06</v>
      </c>
      <c r="N1586">
        <v>18</v>
      </c>
      <c r="O1586">
        <v>1.4E-2</v>
      </c>
      <c r="P1586">
        <v>0.42</v>
      </c>
      <c r="Q1586">
        <v>0.42</v>
      </c>
      <c r="R1586">
        <v>1214.4231</v>
      </c>
      <c r="S1586">
        <v>2.2904999999999998E-2</v>
      </c>
      <c r="T1586">
        <v>2.2905E-3</v>
      </c>
      <c r="U1586">
        <v>1215.6782940000001</v>
      </c>
      <c r="W1586" s="429">
        <f t="shared" si="37"/>
        <v>1214.4231</v>
      </c>
      <c r="X1586" s="429">
        <f t="shared" si="37"/>
        <v>2.2904999999999998E-2</v>
      </c>
      <c r="Y1586" s="429">
        <f t="shared" si="37"/>
        <v>2.2905E-3</v>
      </c>
      <c r="Z1586" s="429">
        <f t="shared" si="37"/>
        <v>1215.6782940000001</v>
      </c>
      <c r="AA1586" s="429" t="s">
        <v>1295</v>
      </c>
    </row>
    <row r="1587" spans="1:27" x14ac:dyDescent="0.25">
      <c r="A1587" t="s">
        <v>149</v>
      </c>
      <c r="B1587" t="s">
        <v>1246</v>
      </c>
      <c r="C1587" t="s">
        <v>1324</v>
      </c>
      <c r="D1587" t="s">
        <v>1387</v>
      </c>
      <c r="E1587" t="s">
        <v>1326</v>
      </c>
      <c r="F1587" t="s">
        <v>1293</v>
      </c>
      <c r="G1587" s="532" t="s">
        <v>524</v>
      </c>
      <c r="H1587">
        <v>35015</v>
      </c>
      <c r="I1587" t="s">
        <v>552</v>
      </c>
      <c r="J1587" t="s">
        <v>1399</v>
      </c>
      <c r="K1587" t="s">
        <v>1391</v>
      </c>
      <c r="L1587">
        <v>0</v>
      </c>
      <c r="M1587">
        <v>4.21</v>
      </c>
      <c r="N1587">
        <v>0</v>
      </c>
      <c r="O1587">
        <v>0</v>
      </c>
      <c r="P1587">
        <v>0</v>
      </c>
      <c r="Q1587">
        <v>0</v>
      </c>
      <c r="R1587">
        <v>0.96879362550130577</v>
      </c>
      <c r="S1587">
        <v>14.719032966157462</v>
      </c>
      <c r="T1587">
        <v>0</v>
      </c>
      <c r="U1587">
        <v>368.94461777943786</v>
      </c>
      <c r="W1587" s="429">
        <f t="shared" si="37"/>
        <v>0.96879362550130577</v>
      </c>
      <c r="X1587" s="429">
        <f t="shared" si="37"/>
        <v>14.719032966157462</v>
      </c>
      <c r="Y1587" s="429">
        <f t="shared" si="37"/>
        <v>0</v>
      </c>
      <c r="Z1587" s="429">
        <f t="shared" si="37"/>
        <v>368.94461777943786</v>
      </c>
      <c r="AA1587" s="429" t="s">
        <v>1296</v>
      </c>
    </row>
    <row r="1588" spans="1:27" x14ac:dyDescent="0.25">
      <c r="A1588" t="s">
        <v>149</v>
      </c>
      <c r="B1588" t="s">
        <v>1246</v>
      </c>
      <c r="C1588" t="s">
        <v>1324</v>
      </c>
      <c r="D1588" t="s">
        <v>1387</v>
      </c>
      <c r="E1588" t="s">
        <v>1326</v>
      </c>
      <c r="F1588" t="s">
        <v>1293</v>
      </c>
      <c r="G1588" s="532" t="s">
        <v>524</v>
      </c>
      <c r="H1588">
        <v>35015</v>
      </c>
      <c r="I1588" t="s">
        <v>552</v>
      </c>
      <c r="J1588" t="s">
        <v>1392</v>
      </c>
      <c r="K1588" t="s">
        <v>1393</v>
      </c>
      <c r="L1588">
        <v>15.5</v>
      </c>
      <c r="M1588">
        <v>0.85</v>
      </c>
      <c r="N1588">
        <v>13</v>
      </c>
      <c r="O1588">
        <v>9.2999999999999999E-2</v>
      </c>
      <c r="P1588">
        <v>1.17</v>
      </c>
      <c r="Q1588">
        <v>1.17</v>
      </c>
      <c r="R1588">
        <v>18600</v>
      </c>
      <c r="S1588">
        <v>0.35649999999999998</v>
      </c>
      <c r="T1588">
        <v>0.34100000000000003</v>
      </c>
      <c r="U1588">
        <v>18710.530499999997</v>
      </c>
      <c r="W1588" s="429">
        <f t="shared" si="37"/>
        <v>18600</v>
      </c>
      <c r="X1588" s="429">
        <f t="shared" si="37"/>
        <v>0.35649999999999998</v>
      </c>
      <c r="Y1588" s="429">
        <f t="shared" si="37"/>
        <v>0.34100000000000003</v>
      </c>
      <c r="Z1588" s="429">
        <f t="shared" si="37"/>
        <v>18710.530499999997</v>
      </c>
      <c r="AA1588" s="429" t="s">
        <v>1295</v>
      </c>
    </row>
    <row r="1589" spans="1:27" x14ac:dyDescent="0.25">
      <c r="A1589" t="s">
        <v>149</v>
      </c>
      <c r="B1589" t="s">
        <v>1246</v>
      </c>
      <c r="C1589" t="s">
        <v>1324</v>
      </c>
      <c r="D1589" t="s">
        <v>1387</v>
      </c>
      <c r="E1589" t="s">
        <v>1326</v>
      </c>
      <c r="F1589" t="s">
        <v>1293</v>
      </c>
      <c r="G1589" s="532" t="s">
        <v>524</v>
      </c>
      <c r="H1589">
        <v>35015</v>
      </c>
      <c r="I1589" t="s">
        <v>552</v>
      </c>
      <c r="J1589" t="s">
        <v>1397</v>
      </c>
      <c r="K1589" t="s">
        <v>1398</v>
      </c>
      <c r="L1589">
        <v>21</v>
      </c>
      <c r="M1589">
        <v>3.6</v>
      </c>
      <c r="N1589">
        <v>21</v>
      </c>
      <c r="O1589">
        <v>1.6E-2</v>
      </c>
      <c r="P1589">
        <v>0.49</v>
      </c>
      <c r="Q1589">
        <v>0.49</v>
      </c>
      <c r="R1589">
        <v>1416.8269500000001</v>
      </c>
      <c r="S1589">
        <v>2.67225E-2</v>
      </c>
      <c r="T1589">
        <v>2.6722500000000001E-3</v>
      </c>
      <c r="U1589">
        <v>1418.2913430000001</v>
      </c>
      <c r="W1589" s="429">
        <f t="shared" si="37"/>
        <v>1416.8269500000001</v>
      </c>
      <c r="X1589" s="429">
        <f t="shared" si="37"/>
        <v>2.67225E-2</v>
      </c>
      <c r="Y1589" s="429">
        <f t="shared" si="37"/>
        <v>2.6722500000000001E-3</v>
      </c>
      <c r="Z1589" s="429">
        <f t="shared" si="37"/>
        <v>1418.2913430000001</v>
      </c>
      <c r="AA1589" s="429" t="s">
        <v>1295</v>
      </c>
    </row>
    <row r="1590" spans="1:27" x14ac:dyDescent="0.25">
      <c r="A1590" t="s">
        <v>149</v>
      </c>
      <c r="B1590" t="s">
        <v>1246</v>
      </c>
      <c r="C1590" t="s">
        <v>1324</v>
      </c>
      <c r="D1590" t="s">
        <v>1387</v>
      </c>
      <c r="E1590" t="s">
        <v>1326</v>
      </c>
      <c r="F1590" t="s">
        <v>1293</v>
      </c>
      <c r="G1590" s="532" t="s">
        <v>524</v>
      </c>
      <c r="H1590">
        <v>35015</v>
      </c>
      <c r="I1590" t="s">
        <v>552</v>
      </c>
      <c r="J1590" t="s">
        <v>1397</v>
      </c>
      <c r="K1590" t="s">
        <v>1398</v>
      </c>
      <c r="L1590">
        <v>21.2</v>
      </c>
      <c r="M1590">
        <v>3.6</v>
      </c>
      <c r="N1590">
        <v>21.2</v>
      </c>
      <c r="O1590">
        <v>1.6E-2</v>
      </c>
      <c r="P1590">
        <v>0.5</v>
      </c>
      <c r="Q1590">
        <v>0.5</v>
      </c>
      <c r="R1590">
        <v>1430.3205399999999</v>
      </c>
      <c r="S1590">
        <v>2.6976999999999998E-2</v>
      </c>
      <c r="T1590">
        <v>2.6976999999999999E-3</v>
      </c>
      <c r="U1590">
        <v>1431.7988796</v>
      </c>
      <c r="W1590" s="429">
        <f t="shared" si="37"/>
        <v>1430.3205399999999</v>
      </c>
      <c r="X1590" s="429">
        <f t="shared" si="37"/>
        <v>2.6976999999999998E-2</v>
      </c>
      <c r="Y1590" s="429">
        <f t="shared" si="37"/>
        <v>2.6976999999999999E-3</v>
      </c>
      <c r="Z1590" s="429">
        <f t="shared" si="37"/>
        <v>1431.7988796</v>
      </c>
      <c r="AA1590" s="429" t="s">
        <v>1295</v>
      </c>
    </row>
    <row r="1591" spans="1:27" x14ac:dyDescent="0.25">
      <c r="A1591" t="s">
        <v>149</v>
      </c>
      <c r="B1591" t="s">
        <v>1246</v>
      </c>
      <c r="C1591" t="s">
        <v>1324</v>
      </c>
      <c r="D1591" t="s">
        <v>1387</v>
      </c>
      <c r="E1591" t="s">
        <v>1326</v>
      </c>
      <c r="F1591" t="s">
        <v>1293</v>
      </c>
      <c r="G1591" s="532" t="s">
        <v>524</v>
      </c>
      <c r="H1591">
        <v>35015</v>
      </c>
      <c r="I1591" t="s">
        <v>552</v>
      </c>
      <c r="J1591" t="s">
        <v>1397</v>
      </c>
      <c r="K1591" t="s">
        <v>1398</v>
      </c>
      <c r="L1591">
        <v>20.7</v>
      </c>
      <c r="M1591">
        <v>3.5</v>
      </c>
      <c r="N1591">
        <v>20.7</v>
      </c>
      <c r="O1591">
        <v>1.6E-2</v>
      </c>
      <c r="P1591">
        <v>0.48</v>
      </c>
      <c r="Q1591">
        <v>0.48</v>
      </c>
      <c r="R1591">
        <v>1396.5865650000001</v>
      </c>
      <c r="S1591">
        <v>2.634075E-2</v>
      </c>
      <c r="T1591">
        <v>2.634075E-3</v>
      </c>
      <c r="U1591">
        <v>1398.0300381</v>
      </c>
      <c r="W1591" s="429">
        <f t="shared" si="37"/>
        <v>1396.5865650000001</v>
      </c>
      <c r="X1591" s="429">
        <f t="shared" si="37"/>
        <v>2.634075E-2</v>
      </c>
      <c r="Y1591" s="429">
        <f t="shared" si="37"/>
        <v>2.634075E-3</v>
      </c>
      <c r="Z1591" s="429">
        <f t="shared" si="37"/>
        <v>1398.0300381</v>
      </c>
      <c r="AA1591" s="429" t="s">
        <v>1295</v>
      </c>
    </row>
    <row r="1592" spans="1:27" x14ac:dyDescent="0.25">
      <c r="A1592" t="s">
        <v>149</v>
      </c>
      <c r="B1592" t="s">
        <v>1246</v>
      </c>
      <c r="C1592" t="s">
        <v>1324</v>
      </c>
      <c r="D1592" t="s">
        <v>1387</v>
      </c>
      <c r="E1592" t="s">
        <v>1326</v>
      </c>
      <c r="F1592" t="s">
        <v>1293</v>
      </c>
      <c r="G1592" s="532" t="s">
        <v>524</v>
      </c>
      <c r="H1592">
        <v>35015</v>
      </c>
      <c r="I1592" t="s">
        <v>552</v>
      </c>
      <c r="J1592" t="s">
        <v>1397</v>
      </c>
      <c r="K1592" t="s">
        <v>1398</v>
      </c>
      <c r="L1592">
        <v>20.8</v>
      </c>
      <c r="M1592">
        <v>3.5</v>
      </c>
      <c r="N1592">
        <v>20.8</v>
      </c>
      <c r="O1592">
        <v>1.6E-2</v>
      </c>
      <c r="P1592">
        <v>0.49</v>
      </c>
      <c r="Q1592">
        <v>0.49</v>
      </c>
      <c r="R1592">
        <v>1403.3333600000001</v>
      </c>
      <c r="S1592">
        <v>2.6468000000000002E-2</v>
      </c>
      <c r="T1592">
        <v>2.6468000000000004E-3</v>
      </c>
      <c r="U1592">
        <v>1404.7838064000002</v>
      </c>
      <c r="W1592" s="429">
        <f t="shared" si="37"/>
        <v>1403.3333600000001</v>
      </c>
      <c r="X1592" s="429">
        <f t="shared" si="37"/>
        <v>2.6468000000000002E-2</v>
      </c>
      <c r="Y1592" s="429">
        <f t="shared" si="37"/>
        <v>2.6468000000000004E-3</v>
      </c>
      <c r="Z1592" s="429">
        <f t="shared" si="37"/>
        <v>1404.7838064000002</v>
      </c>
      <c r="AA1592" s="429" t="s">
        <v>1295</v>
      </c>
    </row>
    <row r="1593" spans="1:27" x14ac:dyDescent="0.25">
      <c r="A1593" t="s">
        <v>149</v>
      </c>
      <c r="B1593" t="s">
        <v>1246</v>
      </c>
      <c r="C1593" t="s">
        <v>1324</v>
      </c>
      <c r="D1593" t="s">
        <v>1387</v>
      </c>
      <c r="E1593" t="s">
        <v>1326</v>
      </c>
      <c r="F1593" t="s">
        <v>1293</v>
      </c>
      <c r="G1593" s="532" t="s">
        <v>524</v>
      </c>
      <c r="H1593">
        <v>35015</v>
      </c>
      <c r="I1593" t="s">
        <v>552</v>
      </c>
      <c r="J1593" t="s">
        <v>1397</v>
      </c>
      <c r="K1593" t="s">
        <v>1398</v>
      </c>
      <c r="L1593">
        <v>21.7</v>
      </c>
      <c r="M1593">
        <v>3.7</v>
      </c>
      <c r="N1593">
        <v>21.7</v>
      </c>
      <c r="O1593">
        <v>1.6E-2</v>
      </c>
      <c r="P1593">
        <v>0.51</v>
      </c>
      <c r="Q1593">
        <v>0.51</v>
      </c>
      <c r="R1593">
        <v>1464.054515</v>
      </c>
      <c r="S1593">
        <v>2.7613249999999999E-2</v>
      </c>
      <c r="T1593">
        <v>2.7613249999999998E-3</v>
      </c>
      <c r="U1593">
        <v>1465.5677211000002</v>
      </c>
      <c r="W1593" s="429">
        <f t="shared" si="37"/>
        <v>1464.054515</v>
      </c>
      <c r="X1593" s="429">
        <f t="shared" si="37"/>
        <v>2.7613249999999999E-2</v>
      </c>
      <c r="Y1593" s="429">
        <f t="shared" si="37"/>
        <v>2.7613249999999998E-3</v>
      </c>
      <c r="Z1593" s="429">
        <f t="shared" si="37"/>
        <v>1465.5677211000002</v>
      </c>
      <c r="AA1593" s="429" t="s">
        <v>1295</v>
      </c>
    </row>
    <row r="1594" spans="1:27" x14ac:dyDescent="0.25">
      <c r="A1594" t="s">
        <v>149</v>
      </c>
      <c r="B1594" t="s">
        <v>1246</v>
      </c>
      <c r="C1594" t="s">
        <v>1324</v>
      </c>
      <c r="D1594" t="s">
        <v>1387</v>
      </c>
      <c r="E1594" t="s">
        <v>1326</v>
      </c>
      <c r="F1594" t="s">
        <v>1293</v>
      </c>
      <c r="G1594" s="532" t="s">
        <v>524</v>
      </c>
      <c r="H1594">
        <v>35015</v>
      </c>
      <c r="I1594" t="s">
        <v>552</v>
      </c>
      <c r="J1594" t="s">
        <v>1397</v>
      </c>
      <c r="K1594" t="s">
        <v>1398</v>
      </c>
      <c r="L1594">
        <v>20</v>
      </c>
      <c r="M1594">
        <v>3.4</v>
      </c>
      <c r="N1594">
        <v>20</v>
      </c>
      <c r="O1594">
        <v>1.4999999999999999E-2</v>
      </c>
      <c r="P1594">
        <v>0.47</v>
      </c>
      <c r="Q1594">
        <v>0.47</v>
      </c>
      <c r="R1594">
        <v>1349.3589999999999</v>
      </c>
      <c r="S1594">
        <v>2.545E-2</v>
      </c>
      <c r="T1594">
        <v>2.545E-3</v>
      </c>
      <c r="U1594">
        <v>1350.7536599999999</v>
      </c>
      <c r="W1594" s="429">
        <f t="shared" si="37"/>
        <v>1349.3589999999999</v>
      </c>
      <c r="X1594" s="429">
        <f t="shared" si="37"/>
        <v>2.545E-2</v>
      </c>
      <c r="Y1594" s="429">
        <f t="shared" si="37"/>
        <v>2.545E-3</v>
      </c>
      <c r="Z1594" s="429">
        <f t="shared" si="37"/>
        <v>1350.7536599999999</v>
      </c>
      <c r="AA1594" s="429" t="s">
        <v>1295</v>
      </c>
    </row>
    <row r="1595" spans="1:27" x14ac:dyDescent="0.25">
      <c r="A1595" t="s">
        <v>149</v>
      </c>
      <c r="B1595" t="s">
        <v>1246</v>
      </c>
      <c r="C1595" t="s">
        <v>1324</v>
      </c>
      <c r="D1595" t="s">
        <v>1387</v>
      </c>
      <c r="E1595" t="s">
        <v>1326</v>
      </c>
      <c r="F1595" t="s">
        <v>1293</v>
      </c>
      <c r="G1595" s="532" t="s">
        <v>524</v>
      </c>
      <c r="H1595">
        <v>35015</v>
      </c>
      <c r="I1595" t="s">
        <v>552</v>
      </c>
      <c r="J1595" t="s">
        <v>1392</v>
      </c>
      <c r="K1595" t="s">
        <v>1393</v>
      </c>
      <c r="L1595">
        <v>15.5</v>
      </c>
      <c r="M1595">
        <v>0.85</v>
      </c>
      <c r="N1595">
        <v>13</v>
      </c>
      <c r="O1595">
        <v>9.2999999999999999E-2</v>
      </c>
      <c r="P1595">
        <v>1.17</v>
      </c>
      <c r="Q1595">
        <v>1.17</v>
      </c>
      <c r="R1595">
        <v>18600</v>
      </c>
      <c r="S1595">
        <v>0.35649999999999998</v>
      </c>
      <c r="T1595">
        <v>0.34100000000000003</v>
      </c>
      <c r="U1595">
        <v>18710.530499999997</v>
      </c>
      <c r="W1595" s="429">
        <f t="shared" si="37"/>
        <v>18600</v>
      </c>
      <c r="X1595" s="429">
        <f t="shared" si="37"/>
        <v>0.35649999999999998</v>
      </c>
      <c r="Y1595" s="429">
        <f t="shared" si="37"/>
        <v>0.34100000000000003</v>
      </c>
      <c r="Z1595" s="429">
        <f t="shared" si="37"/>
        <v>18710.530499999997</v>
      </c>
      <c r="AA1595" s="429" t="s">
        <v>1295</v>
      </c>
    </row>
    <row r="1596" spans="1:27" x14ac:dyDescent="0.25">
      <c r="A1596" t="s">
        <v>149</v>
      </c>
      <c r="B1596" t="s">
        <v>1246</v>
      </c>
      <c r="C1596" t="s">
        <v>1324</v>
      </c>
      <c r="D1596" t="s">
        <v>1387</v>
      </c>
      <c r="E1596" t="s">
        <v>1326</v>
      </c>
      <c r="F1596" t="s">
        <v>1293</v>
      </c>
      <c r="G1596" s="532" t="s">
        <v>524</v>
      </c>
      <c r="H1596">
        <v>35015</v>
      </c>
      <c r="I1596" t="s">
        <v>552</v>
      </c>
      <c r="J1596" t="s">
        <v>1402</v>
      </c>
      <c r="K1596" t="s">
        <v>1398</v>
      </c>
      <c r="L1596">
        <v>13.6</v>
      </c>
      <c r="M1596">
        <v>3.4</v>
      </c>
      <c r="N1596">
        <v>13.6</v>
      </c>
      <c r="O1596">
        <v>1.4E-2</v>
      </c>
      <c r="P1596">
        <v>0.23</v>
      </c>
      <c r="Q1596">
        <v>0.23</v>
      </c>
      <c r="R1596">
        <v>917.56412</v>
      </c>
      <c r="S1596">
        <v>1.7305999999999998E-2</v>
      </c>
      <c r="T1596">
        <v>1.7305999999999999E-3</v>
      </c>
      <c r="U1596">
        <v>918.51248879999991</v>
      </c>
      <c r="W1596" s="429">
        <f t="shared" si="37"/>
        <v>917.56412</v>
      </c>
      <c r="X1596" s="429">
        <f t="shared" si="37"/>
        <v>1.7305999999999998E-2</v>
      </c>
      <c r="Y1596" s="429">
        <f t="shared" si="37"/>
        <v>1.7305999999999999E-3</v>
      </c>
      <c r="Z1596" s="429">
        <f t="shared" si="37"/>
        <v>918.51248879999991</v>
      </c>
      <c r="AA1596" s="429" t="s">
        <v>1295</v>
      </c>
    </row>
    <row r="1597" spans="1:27" x14ac:dyDescent="0.25">
      <c r="A1597" t="s">
        <v>149</v>
      </c>
      <c r="B1597" t="s">
        <v>1246</v>
      </c>
      <c r="C1597" t="s">
        <v>1324</v>
      </c>
      <c r="D1597" t="s">
        <v>1387</v>
      </c>
      <c r="E1597" t="s">
        <v>1326</v>
      </c>
      <c r="F1597" t="s">
        <v>1293</v>
      </c>
      <c r="G1597" s="532" t="s">
        <v>524</v>
      </c>
      <c r="H1597">
        <v>35015</v>
      </c>
      <c r="I1597" t="s">
        <v>552</v>
      </c>
      <c r="J1597" t="s">
        <v>1388</v>
      </c>
      <c r="K1597" t="s">
        <v>1389</v>
      </c>
      <c r="L1597">
        <v>6.97</v>
      </c>
      <c r="M1597">
        <v>41.33</v>
      </c>
      <c r="N1597">
        <v>37.909999999999997</v>
      </c>
      <c r="O1597">
        <v>25.5</v>
      </c>
      <c r="P1597">
        <v>0</v>
      </c>
      <c r="Q1597">
        <v>0</v>
      </c>
      <c r="R1597">
        <v>11577.432919647896</v>
      </c>
      <c r="S1597">
        <v>3.5875000000000004</v>
      </c>
      <c r="T1597">
        <v>0.14716588531101307</v>
      </c>
      <c r="U1597">
        <v>11710.975853470578</v>
      </c>
      <c r="W1597" s="429">
        <f t="shared" si="37"/>
        <v>11577.432919647896</v>
      </c>
      <c r="X1597" s="429">
        <f t="shared" si="37"/>
        <v>3.5875000000000004</v>
      </c>
      <c r="Y1597" s="429">
        <f t="shared" si="37"/>
        <v>0.14716588531101307</v>
      </c>
      <c r="Z1597" s="429">
        <f t="shared" si="37"/>
        <v>11710.975853470578</v>
      </c>
      <c r="AA1597" s="429" t="s">
        <v>1296</v>
      </c>
    </row>
    <row r="1598" spans="1:27" x14ac:dyDescent="0.25">
      <c r="A1598" t="s">
        <v>149</v>
      </c>
      <c r="B1598" t="s">
        <v>1246</v>
      </c>
      <c r="C1598" t="s">
        <v>1324</v>
      </c>
      <c r="D1598" t="s">
        <v>1387</v>
      </c>
      <c r="E1598" t="s">
        <v>1326</v>
      </c>
      <c r="F1598" t="s">
        <v>1293</v>
      </c>
      <c r="G1598" s="532" t="s">
        <v>524</v>
      </c>
      <c r="H1598">
        <v>35015</v>
      </c>
      <c r="I1598" t="s">
        <v>552</v>
      </c>
      <c r="J1598" t="s">
        <v>1388</v>
      </c>
      <c r="K1598" t="s">
        <v>1389</v>
      </c>
      <c r="L1598">
        <v>0.38</v>
      </c>
      <c r="M1598">
        <v>0.04</v>
      </c>
      <c r="N1598">
        <v>2.0699999999999998</v>
      </c>
      <c r="O1598">
        <v>372.77</v>
      </c>
      <c r="P1598">
        <v>0</v>
      </c>
      <c r="Q1598">
        <v>0</v>
      </c>
      <c r="R1598">
        <v>631.19433421322822</v>
      </c>
      <c r="S1598">
        <v>0.19558823529411767</v>
      </c>
      <c r="T1598">
        <v>8.0233911647324217E-3</v>
      </c>
      <c r="U1598">
        <v>638.47501066267137</v>
      </c>
      <c r="W1598" s="429">
        <f t="shared" si="37"/>
        <v>631.19433421322822</v>
      </c>
      <c r="X1598" s="429">
        <f t="shared" si="37"/>
        <v>0.19558823529411767</v>
      </c>
      <c r="Y1598" s="429">
        <f t="shared" si="37"/>
        <v>8.0233911647324217E-3</v>
      </c>
      <c r="Z1598" s="429">
        <f t="shared" si="37"/>
        <v>638.47501066267137</v>
      </c>
      <c r="AA1598" s="429" t="s">
        <v>1296</v>
      </c>
    </row>
    <row r="1599" spans="1:27" x14ac:dyDescent="0.25">
      <c r="A1599" t="s">
        <v>149</v>
      </c>
      <c r="B1599" t="s">
        <v>1246</v>
      </c>
      <c r="C1599" t="s">
        <v>1324</v>
      </c>
      <c r="D1599" t="s">
        <v>1387</v>
      </c>
      <c r="E1599" t="s">
        <v>1326</v>
      </c>
      <c r="F1599" t="s">
        <v>1293</v>
      </c>
      <c r="G1599" s="532" t="s">
        <v>524</v>
      </c>
      <c r="H1599">
        <v>35015</v>
      </c>
      <c r="I1599" t="s">
        <v>552</v>
      </c>
      <c r="J1599" t="s">
        <v>1403</v>
      </c>
      <c r="K1599" t="s">
        <v>1401</v>
      </c>
      <c r="L1599">
        <v>0</v>
      </c>
      <c r="M1599">
        <v>0.17</v>
      </c>
      <c r="N1599">
        <v>0</v>
      </c>
      <c r="O1599">
        <v>0</v>
      </c>
      <c r="P1599">
        <v>0</v>
      </c>
      <c r="Q1599">
        <v>0</v>
      </c>
      <c r="R1599">
        <v>1.2298564282500041E-3</v>
      </c>
      <c r="S1599">
        <v>5.1512953458616841E-3</v>
      </c>
      <c r="T1599">
        <v>0</v>
      </c>
      <c r="U1599">
        <v>0.13001224007479209</v>
      </c>
      <c r="W1599" s="429">
        <f t="shared" si="37"/>
        <v>1.2298564282500041E-3</v>
      </c>
      <c r="X1599" s="429">
        <f t="shared" si="37"/>
        <v>5.1512953458616841E-3</v>
      </c>
      <c r="Y1599" s="429">
        <f t="shared" si="37"/>
        <v>0</v>
      </c>
      <c r="Z1599" s="429">
        <f t="shared" si="37"/>
        <v>0.13001224007479209</v>
      </c>
      <c r="AA1599" s="429" t="s">
        <v>1296</v>
      </c>
    </row>
    <row r="1600" spans="1:27" x14ac:dyDescent="0.25">
      <c r="A1600" t="s">
        <v>149</v>
      </c>
      <c r="B1600" t="s">
        <v>1246</v>
      </c>
      <c r="C1600" t="s">
        <v>1324</v>
      </c>
      <c r="D1600" t="s">
        <v>1387</v>
      </c>
      <c r="E1600" t="s">
        <v>1326</v>
      </c>
      <c r="F1600" t="s">
        <v>1293</v>
      </c>
      <c r="G1600" s="532" t="s">
        <v>524</v>
      </c>
      <c r="H1600">
        <v>35015</v>
      </c>
      <c r="I1600" t="s">
        <v>552</v>
      </c>
      <c r="J1600" t="s">
        <v>1403</v>
      </c>
      <c r="K1600" t="s">
        <v>1401</v>
      </c>
      <c r="L1600">
        <v>0</v>
      </c>
      <c r="M1600">
        <v>0.17</v>
      </c>
      <c r="N1600">
        <v>0</v>
      </c>
      <c r="O1600">
        <v>0</v>
      </c>
      <c r="P1600">
        <v>0</v>
      </c>
      <c r="Q1600">
        <v>0</v>
      </c>
      <c r="R1600">
        <v>1.2298564282500041E-3</v>
      </c>
      <c r="S1600">
        <v>5.1512953458616841E-3</v>
      </c>
      <c r="T1600">
        <v>0</v>
      </c>
      <c r="U1600">
        <v>0.13001224007479209</v>
      </c>
      <c r="W1600" s="429">
        <f t="shared" si="37"/>
        <v>1.2298564282500041E-3</v>
      </c>
      <c r="X1600" s="429">
        <f t="shared" si="37"/>
        <v>5.1512953458616841E-3</v>
      </c>
      <c r="Y1600" s="429">
        <f t="shared" si="37"/>
        <v>0</v>
      </c>
      <c r="Z1600" s="429">
        <f t="shared" si="37"/>
        <v>0.13001224007479209</v>
      </c>
      <c r="AA1600" s="429" t="s">
        <v>1296</v>
      </c>
    </row>
    <row r="1601" spans="1:27" x14ac:dyDescent="0.25">
      <c r="A1601" t="s">
        <v>149</v>
      </c>
      <c r="B1601" t="s">
        <v>1246</v>
      </c>
      <c r="C1601" t="s">
        <v>1324</v>
      </c>
      <c r="D1601" t="s">
        <v>1387</v>
      </c>
      <c r="E1601" t="s">
        <v>1326</v>
      </c>
      <c r="F1601" t="s">
        <v>1293</v>
      </c>
      <c r="G1601" s="532" t="s">
        <v>524</v>
      </c>
      <c r="H1601">
        <v>35015</v>
      </c>
      <c r="I1601" t="s">
        <v>552</v>
      </c>
      <c r="J1601" t="s">
        <v>1403</v>
      </c>
      <c r="K1601" t="s">
        <v>1401</v>
      </c>
      <c r="L1601">
        <v>0</v>
      </c>
      <c r="M1601">
        <v>0.17</v>
      </c>
      <c r="N1601">
        <v>0</v>
      </c>
      <c r="O1601">
        <v>0</v>
      </c>
      <c r="P1601">
        <v>0</v>
      </c>
      <c r="Q1601">
        <v>0</v>
      </c>
      <c r="R1601">
        <v>1.2298564282500041E-3</v>
      </c>
      <c r="S1601">
        <v>5.1512953458616841E-3</v>
      </c>
      <c r="T1601">
        <v>0</v>
      </c>
      <c r="U1601">
        <v>0.13001224007479209</v>
      </c>
      <c r="W1601" s="429">
        <f t="shared" si="37"/>
        <v>1.2298564282500041E-3</v>
      </c>
      <c r="X1601" s="429">
        <f t="shared" si="37"/>
        <v>5.1512953458616841E-3</v>
      </c>
      <c r="Y1601" s="429">
        <f t="shared" si="37"/>
        <v>0</v>
      </c>
      <c r="Z1601" s="429">
        <f t="shared" si="37"/>
        <v>0.13001224007479209</v>
      </c>
      <c r="AA1601" s="429" t="s">
        <v>1296</v>
      </c>
    </row>
    <row r="1602" spans="1:27" x14ac:dyDescent="0.25">
      <c r="A1602" t="s">
        <v>149</v>
      </c>
      <c r="B1602" t="s">
        <v>1246</v>
      </c>
      <c r="C1602" t="s">
        <v>1324</v>
      </c>
      <c r="D1602" t="s">
        <v>1387</v>
      </c>
      <c r="E1602" t="s">
        <v>1326</v>
      </c>
      <c r="F1602" t="s">
        <v>1293</v>
      </c>
      <c r="G1602" s="532" t="s">
        <v>524</v>
      </c>
      <c r="H1602">
        <v>35015</v>
      </c>
      <c r="I1602" t="s">
        <v>552</v>
      </c>
      <c r="J1602" t="s">
        <v>1392</v>
      </c>
      <c r="K1602" t="s">
        <v>1393</v>
      </c>
      <c r="L1602">
        <v>0.71</v>
      </c>
      <c r="M1602">
        <v>3.9E-2</v>
      </c>
      <c r="N1602">
        <v>0.59</v>
      </c>
      <c r="O1602">
        <v>4.0000000000000001E-3</v>
      </c>
      <c r="P1602">
        <v>5.3999999999999999E-2</v>
      </c>
      <c r="Q1602">
        <v>5.3999999999999999E-2</v>
      </c>
      <c r="R1602">
        <v>852</v>
      </c>
      <c r="S1602">
        <v>1.6329999999999997E-2</v>
      </c>
      <c r="T1602">
        <v>1.562E-2</v>
      </c>
      <c r="U1602">
        <v>857.06300999999996</v>
      </c>
      <c r="W1602" s="429">
        <f t="shared" si="37"/>
        <v>852</v>
      </c>
      <c r="X1602" s="429">
        <f t="shared" si="37"/>
        <v>1.6329999999999997E-2</v>
      </c>
      <c r="Y1602" s="429">
        <f t="shared" si="37"/>
        <v>1.562E-2</v>
      </c>
      <c r="Z1602" s="429">
        <f t="shared" si="37"/>
        <v>857.06300999999996</v>
      </c>
      <c r="AA1602" s="429" t="s">
        <v>1295</v>
      </c>
    </row>
    <row r="1603" spans="1:27" x14ac:dyDescent="0.25">
      <c r="A1603" t="s">
        <v>149</v>
      </c>
      <c r="B1603" t="s">
        <v>1246</v>
      </c>
      <c r="C1603" t="s">
        <v>1324</v>
      </c>
      <c r="D1603" t="s">
        <v>1387</v>
      </c>
      <c r="E1603" t="s">
        <v>1326</v>
      </c>
      <c r="F1603" t="s">
        <v>1293</v>
      </c>
      <c r="G1603" s="532" t="s">
        <v>524</v>
      </c>
      <c r="H1603">
        <v>35015</v>
      </c>
      <c r="I1603" t="s">
        <v>552</v>
      </c>
      <c r="J1603" t="s">
        <v>1397</v>
      </c>
      <c r="K1603" t="s">
        <v>1398</v>
      </c>
      <c r="L1603">
        <v>19.100000000000001</v>
      </c>
      <c r="M1603">
        <v>3.2</v>
      </c>
      <c r="N1603">
        <v>19.100000000000001</v>
      </c>
      <c r="O1603">
        <v>1.4E-2</v>
      </c>
      <c r="P1603">
        <v>0.45</v>
      </c>
      <c r="Q1603">
        <v>0.45</v>
      </c>
      <c r="R1603">
        <v>1288.6378450000002</v>
      </c>
      <c r="S1603">
        <v>2.430475E-2</v>
      </c>
      <c r="T1603">
        <v>2.4304750000000001E-3</v>
      </c>
      <c r="U1603">
        <v>1289.9697453000001</v>
      </c>
      <c r="W1603" s="429">
        <f t="shared" si="37"/>
        <v>1288.6378450000002</v>
      </c>
      <c r="X1603" s="429">
        <f t="shared" si="37"/>
        <v>2.430475E-2</v>
      </c>
      <c r="Y1603" s="429">
        <f t="shared" si="37"/>
        <v>2.4304750000000001E-3</v>
      </c>
      <c r="Z1603" s="429">
        <f t="shared" si="37"/>
        <v>1289.9697453000001</v>
      </c>
      <c r="AA1603" s="429" t="s">
        <v>1295</v>
      </c>
    </row>
    <row r="1604" spans="1:27" x14ac:dyDescent="0.25">
      <c r="A1604" t="s">
        <v>149</v>
      </c>
      <c r="B1604" t="s">
        <v>1246</v>
      </c>
      <c r="C1604" t="s">
        <v>1324</v>
      </c>
      <c r="D1604" t="s">
        <v>1387</v>
      </c>
      <c r="E1604" t="s">
        <v>1326</v>
      </c>
      <c r="F1604" t="s">
        <v>1293</v>
      </c>
      <c r="G1604" s="532" t="s">
        <v>524</v>
      </c>
      <c r="H1604">
        <v>35015</v>
      </c>
      <c r="I1604" t="s">
        <v>552</v>
      </c>
      <c r="J1604" t="s">
        <v>1399</v>
      </c>
      <c r="K1604" t="s">
        <v>1391</v>
      </c>
      <c r="L1604">
        <v>0</v>
      </c>
      <c r="M1604">
        <v>0.16</v>
      </c>
      <c r="N1604">
        <v>0</v>
      </c>
      <c r="O1604">
        <v>0</v>
      </c>
      <c r="P1604">
        <v>0</v>
      </c>
      <c r="Q1604">
        <v>0</v>
      </c>
      <c r="R1604">
        <v>3.6818760114063875E-2</v>
      </c>
      <c r="S1604">
        <v>0.55939317686109125</v>
      </c>
      <c r="T1604">
        <v>0</v>
      </c>
      <c r="U1604">
        <v>14.021648181641346</v>
      </c>
      <c r="W1604" s="429">
        <f t="shared" si="37"/>
        <v>3.6818760114063875E-2</v>
      </c>
      <c r="X1604" s="429">
        <f t="shared" si="37"/>
        <v>0.55939317686109125</v>
      </c>
      <c r="Y1604" s="429">
        <f t="shared" si="37"/>
        <v>0</v>
      </c>
      <c r="Z1604" s="429">
        <f t="shared" si="37"/>
        <v>14.021648181641346</v>
      </c>
      <c r="AA1604" s="429" t="s">
        <v>1296</v>
      </c>
    </row>
    <row r="1605" spans="1:27" x14ac:dyDescent="0.25">
      <c r="A1605" t="s">
        <v>149</v>
      </c>
      <c r="B1605" t="s">
        <v>1246</v>
      </c>
      <c r="C1605" t="s">
        <v>1324</v>
      </c>
      <c r="D1605" t="s">
        <v>1387</v>
      </c>
      <c r="E1605" t="s">
        <v>1326</v>
      </c>
      <c r="F1605" t="s">
        <v>1293</v>
      </c>
      <c r="G1605" s="532" t="s">
        <v>524</v>
      </c>
      <c r="H1605">
        <v>35015</v>
      </c>
      <c r="I1605" t="s">
        <v>552</v>
      </c>
      <c r="J1605" t="s">
        <v>1397</v>
      </c>
      <c r="K1605" t="s">
        <v>1398</v>
      </c>
      <c r="L1605">
        <v>21.7</v>
      </c>
      <c r="M1605">
        <v>3.7</v>
      </c>
      <c r="N1605">
        <v>21.7</v>
      </c>
      <c r="O1605">
        <v>1.6E-2</v>
      </c>
      <c r="P1605">
        <v>0.51</v>
      </c>
      <c r="Q1605">
        <v>0.51</v>
      </c>
      <c r="R1605">
        <v>1464.054515</v>
      </c>
      <c r="S1605">
        <v>2.7613249999999999E-2</v>
      </c>
      <c r="T1605">
        <v>2.7613249999999998E-3</v>
      </c>
      <c r="U1605">
        <v>1465.5677211000002</v>
      </c>
      <c r="W1605" s="429">
        <f t="shared" si="37"/>
        <v>1464.054515</v>
      </c>
      <c r="X1605" s="429">
        <f t="shared" si="37"/>
        <v>2.7613249999999999E-2</v>
      </c>
      <c r="Y1605" s="429">
        <f t="shared" si="37"/>
        <v>2.7613249999999998E-3</v>
      </c>
      <c r="Z1605" s="429">
        <f t="shared" si="37"/>
        <v>1465.5677211000002</v>
      </c>
      <c r="AA1605" s="429" t="s">
        <v>1295</v>
      </c>
    </row>
    <row r="1606" spans="1:27" x14ac:dyDescent="0.25">
      <c r="A1606" t="s">
        <v>149</v>
      </c>
      <c r="B1606" t="s">
        <v>1246</v>
      </c>
      <c r="C1606" t="s">
        <v>1324</v>
      </c>
      <c r="D1606" t="s">
        <v>1387</v>
      </c>
      <c r="E1606" t="s">
        <v>1326</v>
      </c>
      <c r="F1606" t="s">
        <v>1293</v>
      </c>
      <c r="G1606" s="532" t="s">
        <v>524</v>
      </c>
      <c r="H1606">
        <v>35015</v>
      </c>
      <c r="I1606" t="s">
        <v>552</v>
      </c>
      <c r="J1606" t="s">
        <v>1402</v>
      </c>
      <c r="K1606" t="s">
        <v>1398</v>
      </c>
      <c r="L1606">
        <v>21.2</v>
      </c>
      <c r="M1606">
        <v>5.3</v>
      </c>
      <c r="N1606">
        <v>21.2</v>
      </c>
      <c r="O1606">
        <v>2.1000000000000001E-2</v>
      </c>
      <c r="P1606">
        <v>0.36</v>
      </c>
      <c r="Q1606">
        <v>0.36</v>
      </c>
      <c r="R1606">
        <v>1430.3205399999999</v>
      </c>
      <c r="S1606">
        <v>2.6976999999999998E-2</v>
      </c>
      <c r="T1606">
        <v>2.6976999999999999E-3</v>
      </c>
      <c r="U1606">
        <v>1431.7988796</v>
      </c>
      <c r="W1606" s="429">
        <f t="shared" si="37"/>
        <v>1430.3205399999999</v>
      </c>
      <c r="X1606" s="429">
        <f t="shared" si="37"/>
        <v>2.6976999999999998E-2</v>
      </c>
      <c r="Y1606" s="429">
        <f t="shared" si="37"/>
        <v>2.6976999999999999E-3</v>
      </c>
      <c r="Z1606" s="429">
        <f t="shared" si="37"/>
        <v>1431.7988796</v>
      </c>
      <c r="AA1606" s="429" t="s">
        <v>1295</v>
      </c>
    </row>
    <row r="1607" spans="1:27" x14ac:dyDescent="0.25">
      <c r="A1607" t="s">
        <v>149</v>
      </c>
      <c r="B1607" t="s">
        <v>1246</v>
      </c>
      <c r="C1607" t="s">
        <v>1324</v>
      </c>
      <c r="D1607" t="s">
        <v>1387</v>
      </c>
      <c r="E1607" t="s">
        <v>1326</v>
      </c>
      <c r="F1607" t="s">
        <v>1293</v>
      </c>
      <c r="G1607" s="532" t="s">
        <v>524</v>
      </c>
      <c r="H1607">
        <v>35015</v>
      </c>
      <c r="I1607" t="s">
        <v>552</v>
      </c>
      <c r="J1607" t="s">
        <v>1402</v>
      </c>
      <c r="K1607" t="s">
        <v>1398</v>
      </c>
      <c r="L1607">
        <v>21.3</v>
      </c>
      <c r="M1607">
        <v>5.4</v>
      </c>
      <c r="N1607">
        <v>21.3</v>
      </c>
      <c r="O1607">
        <v>2.1000000000000001E-2</v>
      </c>
      <c r="P1607">
        <v>0.36</v>
      </c>
      <c r="Q1607">
        <v>0.36</v>
      </c>
      <c r="R1607">
        <v>1437.0673350000002</v>
      </c>
      <c r="S1607">
        <v>2.710425E-2</v>
      </c>
      <c r="T1607">
        <v>2.7104250000000002E-3</v>
      </c>
      <c r="U1607">
        <v>1438.5526479000002</v>
      </c>
      <c r="W1607" s="429">
        <f t="shared" si="37"/>
        <v>1437.0673350000002</v>
      </c>
      <c r="X1607" s="429">
        <f t="shared" si="37"/>
        <v>2.710425E-2</v>
      </c>
      <c r="Y1607" s="429">
        <f t="shared" si="37"/>
        <v>2.7104250000000002E-3</v>
      </c>
      <c r="Z1607" s="429">
        <f t="shared" si="37"/>
        <v>1438.5526479000002</v>
      </c>
      <c r="AA1607" s="429" t="s">
        <v>1295</v>
      </c>
    </row>
    <row r="1608" spans="1:27" x14ac:dyDescent="0.25">
      <c r="A1608" t="s">
        <v>149</v>
      </c>
      <c r="B1608" t="s">
        <v>1246</v>
      </c>
      <c r="C1608" t="s">
        <v>1324</v>
      </c>
      <c r="D1608" t="s">
        <v>1387</v>
      </c>
      <c r="E1608" t="s">
        <v>1326</v>
      </c>
      <c r="F1608" t="s">
        <v>1293</v>
      </c>
      <c r="G1608" s="532" t="s">
        <v>524</v>
      </c>
      <c r="H1608">
        <v>35015</v>
      </c>
      <c r="I1608" t="s">
        <v>552</v>
      </c>
      <c r="J1608" t="s">
        <v>1402</v>
      </c>
      <c r="K1608" t="s">
        <v>1398</v>
      </c>
      <c r="L1608">
        <v>20.399999999999999</v>
      </c>
      <c r="M1608">
        <v>5.0999999999999996</v>
      </c>
      <c r="N1608">
        <v>20.399999999999999</v>
      </c>
      <c r="O1608">
        <v>2.1000000000000001E-2</v>
      </c>
      <c r="P1608">
        <v>0.35</v>
      </c>
      <c r="Q1608">
        <v>0.35</v>
      </c>
      <c r="R1608">
        <v>1376.34618</v>
      </c>
      <c r="S1608">
        <v>2.5958999999999999E-2</v>
      </c>
      <c r="T1608">
        <v>2.5958999999999999E-3</v>
      </c>
      <c r="U1608">
        <v>1377.7687332</v>
      </c>
      <c r="W1608" s="429">
        <f t="shared" si="37"/>
        <v>1376.34618</v>
      </c>
      <c r="X1608" s="429">
        <f t="shared" si="37"/>
        <v>2.5958999999999999E-2</v>
      </c>
      <c r="Y1608" s="429">
        <f t="shared" si="37"/>
        <v>2.5958999999999999E-3</v>
      </c>
      <c r="Z1608" s="429">
        <f t="shared" si="37"/>
        <v>1377.7687332</v>
      </c>
      <c r="AA1608" s="429" t="s">
        <v>1295</v>
      </c>
    </row>
    <row r="1609" spans="1:27" x14ac:dyDescent="0.25">
      <c r="A1609" t="s">
        <v>149</v>
      </c>
      <c r="B1609" t="s">
        <v>1246</v>
      </c>
      <c r="C1609" t="s">
        <v>1324</v>
      </c>
      <c r="D1609" t="s">
        <v>1387</v>
      </c>
      <c r="E1609" t="s">
        <v>1326</v>
      </c>
      <c r="F1609" t="s">
        <v>1293</v>
      </c>
      <c r="G1609" s="532" t="s">
        <v>524</v>
      </c>
      <c r="H1609">
        <v>35015</v>
      </c>
      <c r="I1609" t="s">
        <v>552</v>
      </c>
      <c r="J1609" t="s">
        <v>1404</v>
      </c>
      <c r="K1609" t="s">
        <v>1405</v>
      </c>
      <c r="L1609">
        <v>0</v>
      </c>
      <c r="M1609">
        <v>0</v>
      </c>
      <c r="N1609">
        <v>0</v>
      </c>
      <c r="O1609">
        <v>0</v>
      </c>
      <c r="P1609">
        <v>0.86</v>
      </c>
      <c r="Q1609">
        <v>0.86</v>
      </c>
      <c r="R1609">
        <v>0</v>
      </c>
      <c r="S1609">
        <v>0</v>
      </c>
      <c r="T1609">
        <v>0</v>
      </c>
      <c r="U1609">
        <v>0</v>
      </c>
      <c r="W1609" s="429">
        <f t="shared" si="37"/>
        <v>0</v>
      </c>
      <c r="X1609" s="429">
        <f t="shared" si="37"/>
        <v>0</v>
      </c>
      <c r="Y1609" s="429">
        <f t="shared" si="37"/>
        <v>0</v>
      </c>
      <c r="Z1609" s="429">
        <f t="shared" si="37"/>
        <v>0</v>
      </c>
      <c r="AA1609" s="429" t="s">
        <v>1296</v>
      </c>
    </row>
    <row r="1610" spans="1:27" x14ac:dyDescent="0.25">
      <c r="A1610" t="s">
        <v>149</v>
      </c>
      <c r="B1610" t="s">
        <v>1246</v>
      </c>
      <c r="C1610" t="s">
        <v>1324</v>
      </c>
      <c r="D1610" t="s">
        <v>1387</v>
      </c>
      <c r="E1610" t="s">
        <v>1326</v>
      </c>
      <c r="F1610" t="s">
        <v>1293</v>
      </c>
      <c r="G1610" s="532" t="s">
        <v>524</v>
      </c>
      <c r="H1610">
        <v>35015</v>
      </c>
      <c r="I1610" t="s">
        <v>552</v>
      </c>
      <c r="J1610" t="s">
        <v>1404</v>
      </c>
      <c r="K1610" t="s">
        <v>1405</v>
      </c>
      <c r="L1610">
        <v>0</v>
      </c>
      <c r="M1610">
        <v>0</v>
      </c>
      <c r="N1610">
        <v>0</v>
      </c>
      <c r="O1610">
        <v>0</v>
      </c>
      <c r="P1610">
        <v>0.78</v>
      </c>
      <c r="Q1610">
        <v>0.78</v>
      </c>
      <c r="R1610">
        <v>0</v>
      </c>
      <c r="S1610">
        <v>0</v>
      </c>
      <c r="T1610">
        <v>0</v>
      </c>
      <c r="U1610">
        <v>0</v>
      </c>
      <c r="W1610" s="429">
        <f t="shared" si="37"/>
        <v>0</v>
      </c>
      <c r="X1610" s="429">
        <f t="shared" si="37"/>
        <v>0</v>
      </c>
      <c r="Y1610" s="429">
        <f t="shared" si="37"/>
        <v>0</v>
      </c>
      <c r="Z1610" s="429">
        <f t="shared" si="37"/>
        <v>0</v>
      </c>
      <c r="AA1610" s="429" t="s">
        <v>1296</v>
      </c>
    </row>
    <row r="1611" spans="1:27" x14ac:dyDescent="0.25">
      <c r="A1611" t="s">
        <v>149</v>
      </c>
      <c r="B1611" t="s">
        <v>1246</v>
      </c>
      <c r="C1611" t="s">
        <v>1324</v>
      </c>
      <c r="D1611" t="s">
        <v>1387</v>
      </c>
      <c r="E1611" t="s">
        <v>1326</v>
      </c>
      <c r="F1611" t="s">
        <v>1293</v>
      </c>
      <c r="G1611" s="532" t="s">
        <v>524</v>
      </c>
      <c r="H1611">
        <v>35015</v>
      </c>
      <c r="I1611" t="s">
        <v>552</v>
      </c>
      <c r="J1611" t="s">
        <v>1394</v>
      </c>
      <c r="K1611" t="s">
        <v>1395</v>
      </c>
      <c r="L1611">
        <v>0</v>
      </c>
      <c r="M1611">
        <v>0.12</v>
      </c>
      <c r="N1611">
        <v>0</v>
      </c>
      <c r="O1611">
        <v>0</v>
      </c>
      <c r="P1611">
        <v>0</v>
      </c>
      <c r="Q1611">
        <v>0</v>
      </c>
      <c r="R1611">
        <v>2.7614070085547907E-2</v>
      </c>
      <c r="S1611">
        <v>0.41954488264581841</v>
      </c>
      <c r="T1611">
        <v>0</v>
      </c>
      <c r="U1611">
        <v>10.516236136231008</v>
      </c>
      <c r="W1611" s="429">
        <f t="shared" si="37"/>
        <v>2.7614070085547907E-2</v>
      </c>
      <c r="X1611" s="429">
        <f t="shared" si="37"/>
        <v>0.41954488264581841</v>
      </c>
      <c r="Y1611" s="429">
        <f t="shared" si="37"/>
        <v>0</v>
      </c>
      <c r="Z1611" s="429">
        <f t="shared" si="37"/>
        <v>10.516236136231008</v>
      </c>
      <c r="AA1611" s="429" t="s">
        <v>1295</v>
      </c>
    </row>
    <row r="1612" spans="1:27" x14ac:dyDescent="0.25">
      <c r="A1612" t="s">
        <v>149</v>
      </c>
      <c r="B1612" t="s">
        <v>1246</v>
      </c>
      <c r="C1612" t="s">
        <v>1324</v>
      </c>
      <c r="D1612" t="s">
        <v>1387</v>
      </c>
      <c r="E1612" t="s">
        <v>1326</v>
      </c>
      <c r="F1612" t="s">
        <v>1293</v>
      </c>
      <c r="G1612" s="532" t="s">
        <v>524</v>
      </c>
      <c r="H1612">
        <v>35015</v>
      </c>
      <c r="I1612" t="s">
        <v>552</v>
      </c>
      <c r="J1612" t="s">
        <v>1397</v>
      </c>
      <c r="K1612" t="s">
        <v>1398</v>
      </c>
      <c r="L1612">
        <v>17.100000000000001</v>
      </c>
      <c r="M1612">
        <v>2.9</v>
      </c>
      <c r="N1612">
        <v>17.100000000000001</v>
      </c>
      <c r="O1612">
        <v>1.2999999999999999E-2</v>
      </c>
      <c r="P1612">
        <v>0.4</v>
      </c>
      <c r="Q1612">
        <v>0.4</v>
      </c>
      <c r="R1612">
        <v>1153.701945</v>
      </c>
      <c r="S1612">
        <v>2.1759750000000001E-2</v>
      </c>
      <c r="T1612">
        <v>2.1759750000000001E-3</v>
      </c>
      <c r="U1612">
        <v>1154.8943793000001</v>
      </c>
      <c r="W1612" s="429">
        <f t="shared" si="37"/>
        <v>1153.701945</v>
      </c>
      <c r="X1612" s="429">
        <f t="shared" si="37"/>
        <v>2.1759750000000001E-2</v>
      </c>
      <c r="Y1612" s="429">
        <f t="shared" si="37"/>
        <v>2.1759750000000001E-3</v>
      </c>
      <c r="Z1612" s="429">
        <f t="shared" si="37"/>
        <v>1154.8943793000001</v>
      </c>
      <c r="AA1612" s="429" t="s">
        <v>1295</v>
      </c>
    </row>
    <row r="1613" spans="1:27" x14ac:dyDescent="0.25">
      <c r="A1613" t="s">
        <v>149</v>
      </c>
      <c r="B1613" t="s">
        <v>1246</v>
      </c>
      <c r="C1613" t="s">
        <v>1324</v>
      </c>
      <c r="D1613" t="s">
        <v>1387</v>
      </c>
      <c r="E1613" t="s">
        <v>1326</v>
      </c>
      <c r="F1613" t="s">
        <v>1293</v>
      </c>
      <c r="G1613" s="532" t="s">
        <v>524</v>
      </c>
      <c r="H1613">
        <v>35015</v>
      </c>
      <c r="I1613" t="s">
        <v>552</v>
      </c>
      <c r="J1613" t="s">
        <v>1402</v>
      </c>
      <c r="K1613" t="s">
        <v>1398</v>
      </c>
      <c r="L1613">
        <v>16.7</v>
      </c>
      <c r="M1613">
        <v>4.2</v>
      </c>
      <c r="N1613">
        <v>16.7</v>
      </c>
      <c r="O1613">
        <v>1.7000000000000001E-2</v>
      </c>
      <c r="P1613">
        <v>0.28999999999999998</v>
      </c>
      <c r="Q1613">
        <v>0.28999999999999998</v>
      </c>
      <c r="R1613">
        <v>1126.7147649999999</v>
      </c>
      <c r="S1613">
        <v>2.1250749999999999E-2</v>
      </c>
      <c r="T1613">
        <v>2.1250750000000001E-3</v>
      </c>
      <c r="U1613">
        <v>1127.8793060999999</v>
      </c>
      <c r="W1613" s="429">
        <f t="shared" si="37"/>
        <v>1126.7147649999999</v>
      </c>
      <c r="X1613" s="429">
        <f t="shared" si="37"/>
        <v>2.1250749999999999E-2</v>
      </c>
      <c r="Y1613" s="429">
        <f t="shared" si="37"/>
        <v>2.1250750000000001E-3</v>
      </c>
      <c r="Z1613" s="429">
        <f t="shared" si="37"/>
        <v>1127.8793060999999</v>
      </c>
      <c r="AA1613" s="429" t="s">
        <v>1295</v>
      </c>
    </row>
    <row r="1614" spans="1:27" x14ac:dyDescent="0.25">
      <c r="A1614" t="s">
        <v>149</v>
      </c>
      <c r="B1614" t="s">
        <v>1246</v>
      </c>
      <c r="C1614" t="s">
        <v>1324</v>
      </c>
      <c r="D1614" t="s">
        <v>1387</v>
      </c>
      <c r="E1614" t="s">
        <v>1326</v>
      </c>
      <c r="F1614" t="s">
        <v>1293</v>
      </c>
      <c r="G1614" s="532" t="s">
        <v>524</v>
      </c>
      <c r="H1614">
        <v>35015</v>
      </c>
      <c r="I1614" t="s">
        <v>552</v>
      </c>
      <c r="J1614" t="s">
        <v>1402</v>
      </c>
      <c r="K1614" t="s">
        <v>1398</v>
      </c>
      <c r="L1614">
        <v>33.200000000000003</v>
      </c>
      <c r="M1614">
        <v>1.5</v>
      </c>
      <c r="N1614">
        <v>45.9</v>
      </c>
      <c r="O1614">
        <v>0.46</v>
      </c>
      <c r="P1614">
        <v>0.64</v>
      </c>
      <c r="Q1614">
        <v>0.64</v>
      </c>
      <c r="R1614">
        <v>2239.9359400000003</v>
      </c>
      <c r="S1614">
        <v>4.2247E-2</v>
      </c>
      <c r="T1614">
        <v>4.2247000000000005E-3</v>
      </c>
      <c r="U1614">
        <v>2242.2510756000006</v>
      </c>
      <c r="W1614" s="429">
        <f t="shared" si="37"/>
        <v>2239.9359400000003</v>
      </c>
      <c r="X1614" s="429">
        <f t="shared" si="37"/>
        <v>4.2247E-2</v>
      </c>
      <c r="Y1614" s="429">
        <f t="shared" si="37"/>
        <v>4.2247000000000005E-3</v>
      </c>
      <c r="Z1614" s="429">
        <f t="shared" si="37"/>
        <v>2242.2510756000006</v>
      </c>
      <c r="AA1614" s="429" t="s">
        <v>1295</v>
      </c>
    </row>
    <row r="1615" spans="1:27" x14ac:dyDescent="0.25">
      <c r="A1615" t="s">
        <v>149</v>
      </c>
      <c r="B1615" t="s">
        <v>1246</v>
      </c>
      <c r="C1615" t="s">
        <v>1324</v>
      </c>
      <c r="D1615" t="s">
        <v>1387</v>
      </c>
      <c r="E1615" t="s">
        <v>1326</v>
      </c>
      <c r="F1615" t="s">
        <v>1293</v>
      </c>
      <c r="G1615" s="532" t="s">
        <v>524</v>
      </c>
      <c r="H1615">
        <v>35015</v>
      </c>
      <c r="I1615" t="s">
        <v>552</v>
      </c>
      <c r="J1615" t="s">
        <v>1399</v>
      </c>
      <c r="K1615" t="s">
        <v>1391</v>
      </c>
      <c r="L1615">
        <v>0</v>
      </c>
      <c r="M1615">
        <v>0.34</v>
      </c>
      <c r="N1615">
        <v>0</v>
      </c>
      <c r="O1615">
        <v>0</v>
      </c>
      <c r="P1615">
        <v>0</v>
      </c>
      <c r="Q1615">
        <v>0</v>
      </c>
      <c r="R1615">
        <v>7.8239865242385742E-2</v>
      </c>
      <c r="S1615">
        <v>1.1887105008298189</v>
      </c>
      <c r="T1615">
        <v>0</v>
      </c>
      <c r="U1615">
        <v>29.796002385987858</v>
      </c>
      <c r="W1615" s="429">
        <f t="shared" si="37"/>
        <v>7.8239865242385742E-2</v>
      </c>
      <c r="X1615" s="429">
        <f t="shared" si="37"/>
        <v>1.1887105008298189</v>
      </c>
      <c r="Y1615" s="429">
        <f t="shared" si="37"/>
        <v>0</v>
      </c>
      <c r="Z1615" s="429">
        <f t="shared" si="37"/>
        <v>29.796002385987858</v>
      </c>
      <c r="AA1615" s="429" t="s">
        <v>1296</v>
      </c>
    </row>
    <row r="1616" spans="1:27" x14ac:dyDescent="0.25">
      <c r="A1616" t="s">
        <v>149</v>
      </c>
      <c r="B1616" t="s">
        <v>1246</v>
      </c>
      <c r="C1616" t="s">
        <v>1324</v>
      </c>
      <c r="D1616" t="s">
        <v>1387</v>
      </c>
      <c r="E1616" t="s">
        <v>1326</v>
      </c>
      <c r="F1616" t="s">
        <v>1293</v>
      </c>
      <c r="G1616" s="532" t="s">
        <v>524</v>
      </c>
      <c r="H1616">
        <v>35005</v>
      </c>
      <c r="I1616" t="s">
        <v>1327</v>
      </c>
      <c r="J1616" t="s">
        <v>1406</v>
      </c>
      <c r="K1616" t="s">
        <v>1398</v>
      </c>
      <c r="L1616">
        <v>76</v>
      </c>
      <c r="M1616">
        <v>11.3</v>
      </c>
      <c r="N1616">
        <v>33.700000000000003</v>
      </c>
      <c r="O1616">
        <v>0</v>
      </c>
      <c r="P1616">
        <v>0.4</v>
      </c>
      <c r="Q1616">
        <v>0.4</v>
      </c>
      <c r="R1616">
        <v>5127.5641999999998</v>
      </c>
      <c r="S1616">
        <v>9.6710000000000004E-2</v>
      </c>
      <c r="T1616">
        <v>9.6710000000000008E-3</v>
      </c>
      <c r="U1616">
        <v>5132.8639079999994</v>
      </c>
      <c r="W1616" s="429">
        <f t="shared" si="37"/>
        <v>5127.5641999999998</v>
      </c>
      <c r="X1616" s="429">
        <f t="shared" si="37"/>
        <v>9.6710000000000004E-2</v>
      </c>
      <c r="Y1616" s="429">
        <f t="shared" si="37"/>
        <v>9.6710000000000008E-3</v>
      </c>
      <c r="Z1616" s="429">
        <f t="shared" si="37"/>
        <v>5132.8639079999994</v>
      </c>
      <c r="AA1616" s="429" t="s">
        <v>1295</v>
      </c>
    </row>
    <row r="1617" spans="1:27" x14ac:dyDescent="0.25">
      <c r="A1617" t="s">
        <v>149</v>
      </c>
      <c r="B1617" t="s">
        <v>1246</v>
      </c>
      <c r="C1617" t="s">
        <v>1324</v>
      </c>
      <c r="D1617" t="s">
        <v>1387</v>
      </c>
      <c r="E1617" t="s">
        <v>1326</v>
      </c>
      <c r="F1617" t="s">
        <v>1293</v>
      </c>
      <c r="G1617" s="532" t="s">
        <v>524</v>
      </c>
      <c r="H1617">
        <v>35005</v>
      </c>
      <c r="I1617" t="s">
        <v>1327</v>
      </c>
      <c r="J1617" t="s">
        <v>1407</v>
      </c>
      <c r="K1617" t="s">
        <v>1391</v>
      </c>
      <c r="L1617">
        <v>0</v>
      </c>
      <c r="M1617">
        <v>8.8000000000000007</v>
      </c>
      <c r="N1617">
        <v>0</v>
      </c>
      <c r="O1617">
        <v>0</v>
      </c>
      <c r="P1617">
        <v>0</v>
      </c>
      <c r="Q1617">
        <v>0</v>
      </c>
      <c r="R1617">
        <v>2.0250318062735135</v>
      </c>
      <c r="S1617">
        <v>30.766624727360018</v>
      </c>
      <c r="T1617">
        <v>0</v>
      </c>
      <c r="U1617">
        <v>771.19064999027398</v>
      </c>
      <c r="W1617" s="429">
        <f t="shared" si="37"/>
        <v>2.0250318062735135</v>
      </c>
      <c r="X1617" s="429">
        <f t="shared" si="37"/>
        <v>30.766624727360018</v>
      </c>
      <c r="Y1617" s="429">
        <f t="shared" si="37"/>
        <v>0</v>
      </c>
      <c r="Z1617" s="429">
        <f t="shared" si="37"/>
        <v>771.19064999027398</v>
      </c>
      <c r="AA1617" s="429" t="s">
        <v>1296</v>
      </c>
    </row>
    <row r="1618" spans="1:27" x14ac:dyDescent="0.25">
      <c r="A1618" t="s">
        <v>149</v>
      </c>
      <c r="B1618" t="s">
        <v>1246</v>
      </c>
      <c r="C1618" t="s">
        <v>1324</v>
      </c>
      <c r="D1618" t="s">
        <v>1387</v>
      </c>
      <c r="E1618" t="s">
        <v>1326</v>
      </c>
      <c r="F1618" t="s">
        <v>1293</v>
      </c>
      <c r="G1618" s="532" t="s">
        <v>524</v>
      </c>
      <c r="H1618">
        <v>35005</v>
      </c>
      <c r="I1618" t="s">
        <v>1327</v>
      </c>
      <c r="J1618" t="s">
        <v>1400</v>
      </c>
      <c r="K1618" t="s">
        <v>1401</v>
      </c>
      <c r="L1618">
        <v>0</v>
      </c>
      <c r="M1618">
        <v>2</v>
      </c>
      <c r="N1618">
        <v>0</v>
      </c>
      <c r="O1618">
        <v>0</v>
      </c>
      <c r="P1618">
        <v>0</v>
      </c>
      <c r="Q1618">
        <v>0</v>
      </c>
      <c r="R1618">
        <v>1.4468899155882401E-2</v>
      </c>
      <c r="S1618">
        <v>6.0603474657196281E-2</v>
      </c>
      <c r="T1618">
        <v>0</v>
      </c>
      <c r="U1618">
        <v>1.5295557655857894</v>
      </c>
      <c r="W1618" s="429">
        <f t="shared" si="37"/>
        <v>1.4468899155882401E-2</v>
      </c>
      <c r="X1618" s="429">
        <f t="shared" si="37"/>
        <v>6.0603474657196281E-2</v>
      </c>
      <c r="Y1618" s="429">
        <f t="shared" si="37"/>
        <v>0</v>
      </c>
      <c r="Z1618" s="429">
        <f t="shared" si="37"/>
        <v>1.5295557655857894</v>
      </c>
      <c r="AA1618" s="429" t="s">
        <v>1296</v>
      </c>
    </row>
    <row r="1619" spans="1:27" x14ac:dyDescent="0.25">
      <c r="A1619" t="s">
        <v>149</v>
      </c>
      <c r="B1619" t="s">
        <v>1246</v>
      </c>
      <c r="C1619" t="s">
        <v>1324</v>
      </c>
      <c r="D1619" t="s">
        <v>1387</v>
      </c>
      <c r="E1619" t="s">
        <v>1326</v>
      </c>
      <c r="F1619" t="s">
        <v>1293</v>
      </c>
      <c r="G1619" s="532" t="s">
        <v>524</v>
      </c>
      <c r="H1619">
        <v>35005</v>
      </c>
      <c r="I1619" t="s">
        <v>1327</v>
      </c>
      <c r="J1619" t="s">
        <v>1400</v>
      </c>
      <c r="K1619" t="s">
        <v>1401</v>
      </c>
      <c r="L1619">
        <v>0</v>
      </c>
      <c r="M1619">
        <v>1.3</v>
      </c>
      <c r="N1619">
        <v>0</v>
      </c>
      <c r="O1619">
        <v>0</v>
      </c>
      <c r="P1619">
        <v>0</v>
      </c>
      <c r="Q1619">
        <v>0</v>
      </c>
      <c r="R1619">
        <v>9.4047844513235612E-3</v>
      </c>
      <c r="S1619">
        <v>3.9392258527177586E-2</v>
      </c>
      <c r="T1619">
        <v>0</v>
      </c>
      <c r="U1619">
        <v>0.99421124763076318</v>
      </c>
      <c r="W1619" s="429">
        <f t="shared" si="37"/>
        <v>9.4047844513235612E-3</v>
      </c>
      <c r="X1619" s="429">
        <f t="shared" si="37"/>
        <v>3.9392258527177586E-2</v>
      </c>
      <c r="Y1619" s="429">
        <f t="shared" si="37"/>
        <v>0</v>
      </c>
      <c r="Z1619" s="429">
        <f t="shared" si="37"/>
        <v>0.99421124763076318</v>
      </c>
      <c r="AA1619" s="429" t="s">
        <v>1296</v>
      </c>
    </row>
    <row r="1620" spans="1:27" x14ac:dyDescent="0.25">
      <c r="A1620" t="s">
        <v>149</v>
      </c>
      <c r="B1620" t="s">
        <v>1246</v>
      </c>
      <c r="C1620" t="s">
        <v>1324</v>
      </c>
      <c r="D1620" t="s">
        <v>1387</v>
      </c>
      <c r="E1620" t="s">
        <v>1326</v>
      </c>
      <c r="F1620" t="s">
        <v>1293</v>
      </c>
      <c r="G1620" s="532" t="s">
        <v>524</v>
      </c>
      <c r="H1620">
        <v>35005</v>
      </c>
      <c r="I1620" t="s">
        <v>1327</v>
      </c>
      <c r="J1620" t="s">
        <v>1400</v>
      </c>
      <c r="K1620" t="s">
        <v>1401</v>
      </c>
      <c r="L1620">
        <v>0</v>
      </c>
      <c r="M1620">
        <v>1.6</v>
      </c>
      <c r="N1620">
        <v>0</v>
      </c>
      <c r="O1620">
        <v>0</v>
      </c>
      <c r="P1620">
        <v>0</v>
      </c>
      <c r="Q1620">
        <v>0</v>
      </c>
      <c r="R1620">
        <v>1.1575119324705922E-2</v>
      </c>
      <c r="S1620">
        <v>4.8482779725757028E-2</v>
      </c>
      <c r="T1620">
        <v>0</v>
      </c>
      <c r="U1620">
        <v>1.2236446124686318</v>
      </c>
      <c r="W1620" s="429">
        <f t="shared" si="37"/>
        <v>1.1575119324705922E-2</v>
      </c>
      <c r="X1620" s="429">
        <f t="shared" si="37"/>
        <v>4.8482779725757028E-2</v>
      </c>
      <c r="Y1620" s="429">
        <f t="shared" si="37"/>
        <v>0</v>
      </c>
      <c r="Z1620" s="429">
        <f t="shared" si="37"/>
        <v>1.2236446124686318</v>
      </c>
      <c r="AA1620" s="429" t="s">
        <v>1296</v>
      </c>
    </row>
    <row r="1621" spans="1:27" x14ac:dyDescent="0.25">
      <c r="A1621" t="s">
        <v>149</v>
      </c>
      <c r="B1621" t="s">
        <v>1246</v>
      </c>
      <c r="C1621" t="s">
        <v>1324</v>
      </c>
      <c r="D1621" t="s">
        <v>1387</v>
      </c>
      <c r="E1621" t="s">
        <v>1326</v>
      </c>
      <c r="F1621" t="s">
        <v>1293</v>
      </c>
      <c r="G1621" s="532" t="s">
        <v>524</v>
      </c>
      <c r="H1621">
        <v>35005</v>
      </c>
      <c r="I1621" t="s">
        <v>1327</v>
      </c>
      <c r="J1621" t="s">
        <v>1406</v>
      </c>
      <c r="K1621" t="s">
        <v>1398</v>
      </c>
      <c r="L1621">
        <v>23.3</v>
      </c>
      <c r="M1621">
        <v>3.5</v>
      </c>
      <c r="N1621">
        <v>10.4</v>
      </c>
      <c r="O1621">
        <v>0</v>
      </c>
      <c r="P1621">
        <v>0</v>
      </c>
      <c r="Q1621">
        <v>0</v>
      </c>
      <c r="R1621">
        <v>1572.0032350000001</v>
      </c>
      <c r="S1621">
        <v>2.9649250000000002E-2</v>
      </c>
      <c r="T1621">
        <v>2.9649250000000002E-3</v>
      </c>
      <c r="U1621">
        <v>1573.6280139000003</v>
      </c>
      <c r="W1621" s="429">
        <f t="shared" si="37"/>
        <v>1572.0032350000001</v>
      </c>
      <c r="X1621" s="429">
        <f t="shared" si="37"/>
        <v>2.9649250000000002E-2</v>
      </c>
      <c r="Y1621" s="429">
        <f t="shared" si="37"/>
        <v>2.9649250000000002E-3</v>
      </c>
      <c r="Z1621" s="429">
        <f t="shared" si="37"/>
        <v>1573.6280139000003</v>
      </c>
      <c r="AA1621" s="429" t="s">
        <v>1295</v>
      </c>
    </row>
    <row r="1622" spans="1:27" x14ac:dyDescent="0.25">
      <c r="A1622" t="s">
        <v>149</v>
      </c>
      <c r="B1622" t="s">
        <v>1246</v>
      </c>
      <c r="C1622" t="s">
        <v>1324</v>
      </c>
      <c r="D1622" t="s">
        <v>1387</v>
      </c>
      <c r="E1622" t="s">
        <v>1326</v>
      </c>
      <c r="F1622" t="s">
        <v>1293</v>
      </c>
      <c r="G1622" s="532" t="s">
        <v>524</v>
      </c>
      <c r="H1622">
        <v>35015</v>
      </c>
      <c r="I1622" t="s">
        <v>552</v>
      </c>
      <c r="J1622" t="s">
        <v>1399</v>
      </c>
      <c r="K1622" t="s">
        <v>1391</v>
      </c>
      <c r="L1622">
        <v>0</v>
      </c>
      <c r="M1622">
        <v>5</v>
      </c>
      <c r="N1622">
        <v>0</v>
      </c>
      <c r="O1622">
        <v>0</v>
      </c>
      <c r="P1622">
        <v>0</v>
      </c>
      <c r="Q1622">
        <v>0</v>
      </c>
      <c r="R1622">
        <v>1.1505862535644962</v>
      </c>
      <c r="S1622">
        <v>17.4810367769091</v>
      </c>
      <c r="T1622">
        <v>0</v>
      </c>
      <c r="U1622">
        <v>438.17650567629198</v>
      </c>
      <c r="W1622" s="429">
        <f t="shared" si="37"/>
        <v>1.1505862535644962</v>
      </c>
      <c r="X1622" s="429">
        <f t="shared" si="37"/>
        <v>17.4810367769091</v>
      </c>
      <c r="Y1622" s="429">
        <f t="shared" si="37"/>
        <v>0</v>
      </c>
      <c r="Z1622" s="429">
        <f t="shared" si="37"/>
        <v>438.17650567629198</v>
      </c>
      <c r="AA1622" s="429" t="s">
        <v>1296</v>
      </c>
    </row>
    <row r="1623" spans="1:27" x14ac:dyDescent="0.25">
      <c r="A1623" t="s">
        <v>149</v>
      </c>
      <c r="B1623" t="s">
        <v>1246</v>
      </c>
      <c r="C1623" t="s">
        <v>1324</v>
      </c>
      <c r="D1623" t="s">
        <v>1387</v>
      </c>
      <c r="E1623" t="s">
        <v>1326</v>
      </c>
      <c r="F1623" t="s">
        <v>1293</v>
      </c>
      <c r="G1623" s="532" t="s">
        <v>524</v>
      </c>
      <c r="H1623">
        <v>35015</v>
      </c>
      <c r="I1623" t="s">
        <v>552</v>
      </c>
      <c r="J1623" t="s">
        <v>1402</v>
      </c>
      <c r="K1623" t="s">
        <v>1398</v>
      </c>
      <c r="L1623">
        <v>17.600000000000001</v>
      </c>
      <c r="M1623">
        <v>5.4</v>
      </c>
      <c r="N1623">
        <v>22.3</v>
      </c>
      <c r="O1623">
        <v>0.7</v>
      </c>
      <c r="P1623">
        <v>0.4</v>
      </c>
      <c r="Q1623">
        <v>0.4</v>
      </c>
      <c r="R1623">
        <v>1187.4359200000001</v>
      </c>
      <c r="S1623">
        <v>2.2396000000000003E-2</v>
      </c>
      <c r="T1623">
        <v>2.2396000000000004E-3</v>
      </c>
      <c r="U1623">
        <v>1188.6632208000001</v>
      </c>
      <c r="W1623" s="429">
        <f t="shared" si="37"/>
        <v>1187.4359200000001</v>
      </c>
      <c r="X1623" s="429">
        <f t="shared" si="37"/>
        <v>2.2396000000000003E-2</v>
      </c>
      <c r="Y1623" s="429">
        <f t="shared" si="37"/>
        <v>2.2396000000000004E-3</v>
      </c>
      <c r="Z1623" s="429">
        <f t="shared" si="37"/>
        <v>1188.6632208000001</v>
      </c>
      <c r="AA1623" s="429" t="s">
        <v>1295</v>
      </c>
    </row>
    <row r="1624" spans="1:27" x14ac:dyDescent="0.25">
      <c r="A1624" t="s">
        <v>149</v>
      </c>
      <c r="B1624" t="s">
        <v>1246</v>
      </c>
      <c r="C1624" t="s">
        <v>1324</v>
      </c>
      <c r="D1624" t="s">
        <v>1387</v>
      </c>
      <c r="E1624" t="s">
        <v>1326</v>
      </c>
      <c r="F1624" t="s">
        <v>1293</v>
      </c>
      <c r="G1624" s="532" t="s">
        <v>524</v>
      </c>
      <c r="H1624">
        <v>35015</v>
      </c>
      <c r="I1624" t="s">
        <v>552</v>
      </c>
      <c r="J1624" t="s">
        <v>1399</v>
      </c>
      <c r="K1624" t="s">
        <v>1391</v>
      </c>
      <c r="L1624">
        <v>0</v>
      </c>
      <c r="M1624">
        <v>5.5</v>
      </c>
      <c r="N1624">
        <v>0</v>
      </c>
      <c r="O1624">
        <v>0</v>
      </c>
      <c r="P1624">
        <v>0</v>
      </c>
      <c r="Q1624">
        <v>0</v>
      </c>
      <c r="R1624">
        <v>1.2656448789209458</v>
      </c>
      <c r="S1624">
        <v>19.22914045460001</v>
      </c>
      <c r="T1624">
        <v>0</v>
      </c>
      <c r="U1624">
        <v>481.99415624392122</v>
      </c>
      <c r="W1624" s="429">
        <f t="shared" si="37"/>
        <v>1.2656448789209458</v>
      </c>
      <c r="X1624" s="429">
        <f t="shared" si="37"/>
        <v>19.22914045460001</v>
      </c>
      <c r="Y1624" s="429">
        <f t="shared" si="37"/>
        <v>0</v>
      </c>
      <c r="Z1624" s="429">
        <f t="shared" si="37"/>
        <v>481.99415624392122</v>
      </c>
      <c r="AA1624" s="429" t="s">
        <v>1296</v>
      </c>
    </row>
    <row r="1625" spans="1:27" x14ac:dyDescent="0.25">
      <c r="A1625" t="s">
        <v>149</v>
      </c>
      <c r="B1625" t="s">
        <v>1246</v>
      </c>
      <c r="C1625" t="s">
        <v>1324</v>
      </c>
      <c r="D1625" t="s">
        <v>1387</v>
      </c>
      <c r="E1625" t="s">
        <v>1326</v>
      </c>
      <c r="F1625" t="s">
        <v>1293</v>
      </c>
      <c r="G1625" s="532" t="s">
        <v>524</v>
      </c>
      <c r="H1625">
        <v>35015</v>
      </c>
      <c r="I1625" t="s">
        <v>552</v>
      </c>
      <c r="J1625" t="s">
        <v>1392</v>
      </c>
      <c r="K1625" t="s">
        <v>1393</v>
      </c>
      <c r="L1625">
        <v>0.4</v>
      </c>
      <c r="M1625">
        <v>0</v>
      </c>
      <c r="N1625">
        <v>0.4</v>
      </c>
      <c r="O1625">
        <v>0.1</v>
      </c>
      <c r="P1625">
        <v>0</v>
      </c>
      <c r="Q1625">
        <v>0</v>
      </c>
      <c r="R1625">
        <v>480</v>
      </c>
      <c r="S1625">
        <v>9.1999999999999998E-3</v>
      </c>
      <c r="T1625">
        <v>8.8000000000000005E-3</v>
      </c>
      <c r="U1625">
        <v>482.85240000000005</v>
      </c>
      <c r="W1625" s="429">
        <f t="shared" si="37"/>
        <v>480</v>
      </c>
      <c r="X1625" s="429">
        <f t="shared" si="37"/>
        <v>9.1999999999999998E-3</v>
      </c>
      <c r="Y1625" s="429">
        <f t="shared" si="37"/>
        <v>8.8000000000000005E-3</v>
      </c>
      <c r="Z1625" s="429">
        <f t="shared" si="37"/>
        <v>482.85240000000005</v>
      </c>
      <c r="AA1625" s="429" t="s">
        <v>1295</v>
      </c>
    </row>
    <row r="1626" spans="1:27" x14ac:dyDescent="0.25">
      <c r="A1626" t="s">
        <v>149</v>
      </c>
      <c r="B1626" t="s">
        <v>1246</v>
      </c>
      <c r="C1626" t="s">
        <v>1324</v>
      </c>
      <c r="D1626" t="s">
        <v>1387</v>
      </c>
      <c r="E1626" t="s">
        <v>1326</v>
      </c>
      <c r="F1626" t="s">
        <v>1293</v>
      </c>
      <c r="G1626" s="532" t="s">
        <v>524</v>
      </c>
      <c r="H1626">
        <v>35015</v>
      </c>
      <c r="I1626" t="s">
        <v>552</v>
      </c>
      <c r="J1626" t="s">
        <v>1408</v>
      </c>
      <c r="K1626" t="s">
        <v>1395</v>
      </c>
      <c r="L1626">
        <v>0</v>
      </c>
      <c r="M1626">
        <v>0.7</v>
      </c>
      <c r="N1626">
        <v>0</v>
      </c>
      <c r="O1626">
        <v>0</v>
      </c>
      <c r="P1626">
        <v>0</v>
      </c>
      <c r="Q1626">
        <v>0</v>
      </c>
      <c r="R1626">
        <v>0.16108207549902945</v>
      </c>
      <c r="S1626">
        <v>2.4473451487672739</v>
      </c>
      <c r="T1626">
        <v>0</v>
      </c>
      <c r="U1626">
        <v>61.344710794680879</v>
      </c>
      <c r="W1626" s="429">
        <f t="shared" si="37"/>
        <v>0.16108207549902945</v>
      </c>
      <c r="X1626" s="429">
        <f t="shared" si="37"/>
        <v>2.4473451487672739</v>
      </c>
      <c r="Y1626" s="429">
        <f t="shared" si="37"/>
        <v>0</v>
      </c>
      <c r="Z1626" s="429">
        <f t="shared" si="37"/>
        <v>61.344710794680879</v>
      </c>
      <c r="AA1626" s="429" t="s">
        <v>1295</v>
      </c>
    </row>
    <row r="1627" spans="1:27" x14ac:dyDescent="0.25">
      <c r="A1627" t="s">
        <v>149</v>
      </c>
      <c r="B1627" t="s">
        <v>1246</v>
      </c>
      <c r="C1627" t="s">
        <v>1324</v>
      </c>
      <c r="D1627" t="s">
        <v>1387</v>
      </c>
      <c r="E1627" t="s">
        <v>1326</v>
      </c>
      <c r="F1627" t="s">
        <v>1293</v>
      </c>
      <c r="G1627" s="532" t="s">
        <v>524</v>
      </c>
      <c r="H1627">
        <v>35015</v>
      </c>
      <c r="I1627" t="s">
        <v>552</v>
      </c>
      <c r="J1627" t="s">
        <v>1402</v>
      </c>
      <c r="K1627" t="s">
        <v>1398</v>
      </c>
      <c r="L1627">
        <v>17.5</v>
      </c>
      <c r="M1627">
        <v>5.4</v>
      </c>
      <c r="N1627">
        <v>2.2999999999999998</v>
      </c>
      <c r="O1627">
        <v>0.7</v>
      </c>
      <c r="P1627">
        <v>0.4</v>
      </c>
      <c r="Q1627">
        <v>0.4</v>
      </c>
      <c r="R1627">
        <v>1180.6891250000001</v>
      </c>
      <c r="S1627">
        <v>2.226875E-2</v>
      </c>
      <c r="T1627">
        <v>2.2268750000000001E-3</v>
      </c>
      <c r="U1627">
        <v>1181.9094525000003</v>
      </c>
      <c r="W1627" s="429">
        <f t="shared" si="37"/>
        <v>1180.6891250000001</v>
      </c>
      <c r="X1627" s="429">
        <f t="shared" si="37"/>
        <v>2.226875E-2</v>
      </c>
      <c r="Y1627" s="429">
        <f t="shared" si="37"/>
        <v>2.2268750000000001E-3</v>
      </c>
      <c r="Z1627" s="429">
        <f t="shared" si="37"/>
        <v>1181.9094525000003</v>
      </c>
      <c r="AA1627" s="429" t="s">
        <v>1295</v>
      </c>
    </row>
    <row r="1628" spans="1:27" x14ac:dyDescent="0.25">
      <c r="A1628" t="s">
        <v>149</v>
      </c>
      <c r="B1628" t="s">
        <v>1246</v>
      </c>
      <c r="C1628" t="s">
        <v>1324</v>
      </c>
      <c r="D1628" t="s">
        <v>1387</v>
      </c>
      <c r="E1628" t="s">
        <v>1326</v>
      </c>
      <c r="F1628" t="s">
        <v>1293</v>
      </c>
      <c r="G1628" s="532" t="s">
        <v>524</v>
      </c>
      <c r="H1628">
        <v>35015</v>
      </c>
      <c r="I1628" t="s">
        <v>552</v>
      </c>
      <c r="J1628" t="s">
        <v>1402</v>
      </c>
      <c r="K1628" t="s">
        <v>1398</v>
      </c>
      <c r="L1628">
        <v>17.3</v>
      </c>
      <c r="M1628">
        <v>5.4</v>
      </c>
      <c r="N1628">
        <v>22</v>
      </c>
      <c r="O1628">
        <v>0.6</v>
      </c>
      <c r="P1628">
        <v>0.4</v>
      </c>
      <c r="Q1628">
        <v>0.4</v>
      </c>
      <c r="R1628">
        <v>1167.1955350000001</v>
      </c>
      <c r="S1628">
        <v>2.2014249999999999E-2</v>
      </c>
      <c r="T1628">
        <v>2.2014250000000003E-3</v>
      </c>
      <c r="U1628">
        <v>1168.4019159000002</v>
      </c>
      <c r="W1628" s="429">
        <f t="shared" si="37"/>
        <v>1167.1955350000001</v>
      </c>
      <c r="X1628" s="429">
        <f t="shared" si="37"/>
        <v>2.2014249999999999E-2</v>
      </c>
      <c r="Y1628" s="429">
        <f t="shared" si="37"/>
        <v>2.2014250000000003E-3</v>
      </c>
      <c r="Z1628" s="429">
        <f t="shared" si="37"/>
        <v>1168.4019159000002</v>
      </c>
      <c r="AA1628" s="429" t="s">
        <v>1295</v>
      </c>
    </row>
    <row r="1629" spans="1:27" x14ac:dyDescent="0.25">
      <c r="A1629" t="s">
        <v>149</v>
      </c>
      <c r="B1629" t="s">
        <v>1246</v>
      </c>
      <c r="C1629" t="s">
        <v>1324</v>
      </c>
      <c r="D1629" t="s">
        <v>1387</v>
      </c>
      <c r="E1629" t="s">
        <v>1326</v>
      </c>
      <c r="F1629" t="s">
        <v>1293</v>
      </c>
      <c r="G1629" s="532" t="s">
        <v>524</v>
      </c>
      <c r="H1629">
        <v>35015</v>
      </c>
      <c r="I1629" t="s">
        <v>552</v>
      </c>
      <c r="J1629" t="s">
        <v>1402</v>
      </c>
      <c r="K1629" t="s">
        <v>1398</v>
      </c>
      <c r="L1629">
        <v>17.399999999999999</v>
      </c>
      <c r="M1629">
        <v>5.4</v>
      </c>
      <c r="N1629">
        <v>2.2000000000000002</v>
      </c>
      <c r="O1629">
        <v>0.6</v>
      </c>
      <c r="P1629">
        <v>0.4</v>
      </c>
      <c r="Q1629">
        <v>0.4</v>
      </c>
      <c r="R1629">
        <v>1173.9423299999999</v>
      </c>
      <c r="S1629">
        <v>2.2141499999999998E-2</v>
      </c>
      <c r="T1629">
        <v>2.2141499999999998E-3</v>
      </c>
      <c r="U1629">
        <v>1175.1556841999998</v>
      </c>
      <c r="W1629" s="429">
        <f t="shared" si="37"/>
        <v>1173.9423299999999</v>
      </c>
      <c r="X1629" s="429">
        <f t="shared" si="37"/>
        <v>2.2141499999999998E-2</v>
      </c>
      <c r="Y1629" s="429">
        <f t="shared" si="37"/>
        <v>2.2141499999999998E-3</v>
      </c>
      <c r="Z1629" s="429">
        <f t="shared" si="37"/>
        <v>1175.1556841999998</v>
      </c>
      <c r="AA1629" s="429" t="s">
        <v>1295</v>
      </c>
    </row>
    <row r="1630" spans="1:27" x14ac:dyDescent="0.25">
      <c r="A1630" t="s">
        <v>149</v>
      </c>
      <c r="B1630" t="s">
        <v>1246</v>
      </c>
      <c r="C1630" t="s">
        <v>1324</v>
      </c>
      <c r="D1630" t="s">
        <v>1387</v>
      </c>
      <c r="E1630" t="s">
        <v>1326</v>
      </c>
      <c r="F1630" t="s">
        <v>1293</v>
      </c>
      <c r="G1630" s="532" t="s">
        <v>524</v>
      </c>
      <c r="H1630">
        <v>35015</v>
      </c>
      <c r="I1630" t="s">
        <v>552</v>
      </c>
      <c r="J1630" t="s">
        <v>1402</v>
      </c>
      <c r="K1630" t="s">
        <v>1398</v>
      </c>
      <c r="L1630">
        <v>12</v>
      </c>
      <c r="M1630">
        <v>4.5999999999999996</v>
      </c>
      <c r="N1630">
        <v>3.3</v>
      </c>
      <c r="O1630">
        <v>0.7</v>
      </c>
      <c r="P1630">
        <v>0.4</v>
      </c>
      <c r="Q1630">
        <v>0.4</v>
      </c>
      <c r="R1630">
        <v>809.61540000000002</v>
      </c>
      <c r="S1630">
        <v>1.5269999999999999E-2</v>
      </c>
      <c r="T1630">
        <v>1.5270000000000001E-3</v>
      </c>
      <c r="U1630">
        <v>810.45219600000007</v>
      </c>
      <c r="W1630" s="429">
        <f t="shared" si="37"/>
        <v>809.61540000000002</v>
      </c>
      <c r="X1630" s="429">
        <f t="shared" si="37"/>
        <v>1.5269999999999999E-2</v>
      </c>
      <c r="Y1630" s="429">
        <f t="shared" si="37"/>
        <v>1.5270000000000001E-3</v>
      </c>
      <c r="Z1630" s="429">
        <f t="shared" si="37"/>
        <v>810.45219600000007</v>
      </c>
      <c r="AA1630" s="429" t="s">
        <v>1295</v>
      </c>
    </row>
    <row r="1631" spans="1:27" x14ac:dyDescent="0.25">
      <c r="A1631" t="s">
        <v>149</v>
      </c>
      <c r="B1631" t="s">
        <v>1246</v>
      </c>
      <c r="C1631" t="s">
        <v>1324</v>
      </c>
      <c r="D1631" t="s">
        <v>1387</v>
      </c>
      <c r="E1631" t="s">
        <v>1326</v>
      </c>
      <c r="F1631" t="s">
        <v>1293</v>
      </c>
      <c r="G1631" s="532" t="s">
        <v>524</v>
      </c>
      <c r="H1631">
        <v>35015</v>
      </c>
      <c r="I1631" t="s">
        <v>552</v>
      </c>
      <c r="J1631" t="s">
        <v>1388</v>
      </c>
      <c r="K1631" t="s">
        <v>1389</v>
      </c>
      <c r="L1631">
        <v>1</v>
      </c>
      <c r="M1631">
        <v>1.9</v>
      </c>
      <c r="N1631">
        <v>2</v>
      </c>
      <c r="O1631">
        <v>8.8000000000000007</v>
      </c>
      <c r="P1631">
        <v>0</v>
      </c>
      <c r="Q1631">
        <v>0</v>
      </c>
      <c r="R1631">
        <v>1661.0377216137583</v>
      </c>
      <c r="S1631">
        <v>0.51470588235294124</v>
      </c>
      <c r="T1631">
        <v>2.1114187275611634E-2</v>
      </c>
      <c r="U1631">
        <v>1680.1973964807139</v>
      </c>
      <c r="W1631" s="429">
        <f t="shared" si="37"/>
        <v>1661.0377216137583</v>
      </c>
      <c r="X1631" s="429">
        <f t="shared" si="37"/>
        <v>0.51470588235294124</v>
      </c>
      <c r="Y1631" s="429">
        <f t="shared" si="37"/>
        <v>2.1114187275611634E-2</v>
      </c>
      <c r="Z1631" s="429">
        <f t="shared" si="37"/>
        <v>1680.1973964807139</v>
      </c>
      <c r="AA1631" s="429" t="s">
        <v>1296</v>
      </c>
    </row>
    <row r="1632" spans="1:27" x14ac:dyDescent="0.25">
      <c r="A1632" t="s">
        <v>149</v>
      </c>
      <c r="B1632" t="s">
        <v>1246</v>
      </c>
      <c r="C1632" t="s">
        <v>1324</v>
      </c>
      <c r="D1632" t="s">
        <v>1387</v>
      </c>
      <c r="E1632" t="s">
        <v>1326</v>
      </c>
      <c r="F1632" t="s">
        <v>1293</v>
      </c>
      <c r="G1632" s="532" t="s">
        <v>524</v>
      </c>
      <c r="H1632">
        <v>35015</v>
      </c>
      <c r="I1632" t="s">
        <v>552</v>
      </c>
      <c r="J1632" t="s">
        <v>1392</v>
      </c>
      <c r="K1632" t="s">
        <v>1393</v>
      </c>
      <c r="L1632">
        <v>0.6</v>
      </c>
      <c r="M1632">
        <v>0</v>
      </c>
      <c r="N1632">
        <v>0.5</v>
      </c>
      <c r="O1632">
        <v>0.1</v>
      </c>
      <c r="P1632">
        <v>0</v>
      </c>
      <c r="Q1632">
        <v>0</v>
      </c>
      <c r="R1632">
        <v>720</v>
      </c>
      <c r="S1632">
        <v>1.38E-2</v>
      </c>
      <c r="T1632">
        <v>1.3200000000000002E-2</v>
      </c>
      <c r="U1632">
        <v>724.27859999999998</v>
      </c>
      <c r="W1632" s="429">
        <f t="shared" si="37"/>
        <v>720</v>
      </c>
      <c r="X1632" s="429">
        <f t="shared" si="37"/>
        <v>1.38E-2</v>
      </c>
      <c r="Y1632" s="429">
        <f t="shared" si="37"/>
        <v>1.3200000000000002E-2</v>
      </c>
      <c r="Z1632" s="429">
        <f t="shared" ref="Z1632:Z1695" si="38">IFERROR(U1632*1,0)</f>
        <v>724.27859999999998</v>
      </c>
      <c r="AA1632" s="429" t="s">
        <v>1295</v>
      </c>
    </row>
    <row r="1633" spans="1:27" x14ac:dyDescent="0.25">
      <c r="A1633" t="s">
        <v>149</v>
      </c>
      <c r="B1633" t="s">
        <v>1246</v>
      </c>
      <c r="C1633" t="s">
        <v>1324</v>
      </c>
      <c r="D1633" t="s">
        <v>1387</v>
      </c>
      <c r="E1633" t="s">
        <v>1326</v>
      </c>
      <c r="F1633" t="s">
        <v>1293</v>
      </c>
      <c r="G1633" s="532" t="s">
        <v>524</v>
      </c>
      <c r="H1633">
        <v>35015</v>
      </c>
      <c r="I1633" t="s">
        <v>552</v>
      </c>
      <c r="J1633" t="s">
        <v>1408</v>
      </c>
      <c r="K1633" t="s">
        <v>1395</v>
      </c>
      <c r="L1633">
        <v>0</v>
      </c>
      <c r="M1633">
        <v>1.5</v>
      </c>
      <c r="N1633">
        <v>0</v>
      </c>
      <c r="O1633">
        <v>0</v>
      </c>
      <c r="P1633">
        <v>0</v>
      </c>
      <c r="Q1633">
        <v>0</v>
      </c>
      <c r="R1633">
        <v>0.34517587606934885</v>
      </c>
      <c r="S1633">
        <v>5.2443110330727301</v>
      </c>
      <c r="T1633">
        <v>0</v>
      </c>
      <c r="U1633">
        <v>131.45295170288762</v>
      </c>
      <c r="W1633" s="429">
        <f t="shared" ref="W1633:Z1696" si="39">IFERROR(R1633*1,0)</f>
        <v>0.34517587606934885</v>
      </c>
      <c r="X1633" s="429">
        <f t="shared" si="39"/>
        <v>5.2443110330727301</v>
      </c>
      <c r="Y1633" s="429">
        <f t="shared" si="39"/>
        <v>0</v>
      </c>
      <c r="Z1633" s="429">
        <f t="shared" si="38"/>
        <v>131.45295170288762</v>
      </c>
      <c r="AA1633" s="429" t="s">
        <v>1295</v>
      </c>
    </row>
    <row r="1634" spans="1:27" x14ac:dyDescent="0.25">
      <c r="A1634" t="s">
        <v>149</v>
      </c>
      <c r="B1634" t="s">
        <v>1246</v>
      </c>
      <c r="C1634" t="s">
        <v>1324</v>
      </c>
      <c r="D1634" t="s">
        <v>1387</v>
      </c>
      <c r="E1634" t="s">
        <v>1326</v>
      </c>
      <c r="F1634" t="s">
        <v>1293</v>
      </c>
      <c r="G1634" s="532" t="s">
        <v>524</v>
      </c>
      <c r="H1634">
        <v>35015</v>
      </c>
      <c r="I1634" t="s">
        <v>552</v>
      </c>
      <c r="J1634" t="s">
        <v>1392</v>
      </c>
      <c r="K1634" t="s">
        <v>1393</v>
      </c>
      <c r="L1634">
        <v>0.3</v>
      </c>
      <c r="M1634">
        <v>0</v>
      </c>
      <c r="N1634">
        <v>0.3</v>
      </c>
      <c r="O1634">
        <v>0.1</v>
      </c>
      <c r="P1634">
        <v>0</v>
      </c>
      <c r="Q1634">
        <v>0</v>
      </c>
      <c r="R1634">
        <v>360</v>
      </c>
      <c r="S1634">
        <v>6.8999999999999999E-3</v>
      </c>
      <c r="T1634">
        <v>6.6000000000000008E-3</v>
      </c>
      <c r="U1634">
        <v>362.13929999999999</v>
      </c>
      <c r="W1634" s="429">
        <f t="shared" si="39"/>
        <v>360</v>
      </c>
      <c r="X1634" s="429">
        <f t="shared" si="39"/>
        <v>6.8999999999999999E-3</v>
      </c>
      <c r="Y1634" s="429">
        <f t="shared" si="39"/>
        <v>6.6000000000000008E-3</v>
      </c>
      <c r="Z1634" s="429">
        <f t="shared" si="38"/>
        <v>362.13929999999999</v>
      </c>
      <c r="AA1634" s="429" t="s">
        <v>1295</v>
      </c>
    </row>
    <row r="1635" spans="1:27" x14ac:dyDescent="0.25">
      <c r="A1635" t="s">
        <v>149</v>
      </c>
      <c r="B1635" t="s">
        <v>1246</v>
      </c>
      <c r="C1635" t="s">
        <v>1324</v>
      </c>
      <c r="D1635" t="s">
        <v>1387</v>
      </c>
      <c r="E1635" t="s">
        <v>1326</v>
      </c>
      <c r="F1635" t="s">
        <v>1293</v>
      </c>
      <c r="G1635" s="532" t="s">
        <v>524</v>
      </c>
      <c r="H1635">
        <v>35015</v>
      </c>
      <c r="I1635" t="s">
        <v>552</v>
      </c>
      <c r="J1635" t="s">
        <v>1392</v>
      </c>
      <c r="K1635" t="s">
        <v>1393</v>
      </c>
      <c r="L1635">
        <v>0.2</v>
      </c>
      <c r="M1635">
        <v>1.8</v>
      </c>
      <c r="N1635">
        <v>0.2</v>
      </c>
      <c r="O1635">
        <v>0</v>
      </c>
      <c r="P1635">
        <v>0</v>
      </c>
      <c r="Q1635">
        <v>0</v>
      </c>
      <c r="R1635">
        <v>240</v>
      </c>
      <c r="S1635">
        <v>4.5999999999999999E-3</v>
      </c>
      <c r="T1635">
        <v>4.4000000000000003E-3</v>
      </c>
      <c r="U1635">
        <v>241.42620000000002</v>
      </c>
      <c r="W1635" s="429">
        <f t="shared" si="39"/>
        <v>240</v>
      </c>
      <c r="X1635" s="429">
        <f t="shared" si="39"/>
        <v>4.5999999999999999E-3</v>
      </c>
      <c r="Y1635" s="429">
        <f t="shared" si="39"/>
        <v>4.4000000000000003E-3</v>
      </c>
      <c r="Z1635" s="429">
        <f t="shared" si="38"/>
        <v>241.42620000000002</v>
      </c>
      <c r="AA1635" s="429" t="s">
        <v>1295</v>
      </c>
    </row>
    <row r="1636" spans="1:27" x14ac:dyDescent="0.25">
      <c r="A1636" t="s">
        <v>149</v>
      </c>
      <c r="B1636" t="s">
        <v>1246</v>
      </c>
      <c r="C1636" t="s">
        <v>1324</v>
      </c>
      <c r="D1636" t="s">
        <v>1387</v>
      </c>
      <c r="E1636" t="s">
        <v>1326</v>
      </c>
      <c r="F1636" t="s">
        <v>1293</v>
      </c>
      <c r="G1636" s="532" t="s">
        <v>524</v>
      </c>
      <c r="H1636">
        <v>35015</v>
      </c>
      <c r="I1636" t="s">
        <v>552</v>
      </c>
      <c r="J1636" t="s">
        <v>1402</v>
      </c>
      <c r="K1636" t="s">
        <v>1398</v>
      </c>
      <c r="L1636">
        <v>8.6999999999999993</v>
      </c>
      <c r="M1636">
        <v>3.3</v>
      </c>
      <c r="N1636">
        <v>2.4</v>
      </c>
      <c r="O1636">
        <v>0.5</v>
      </c>
      <c r="P1636">
        <v>0.3</v>
      </c>
      <c r="Q1636">
        <v>0.3</v>
      </c>
      <c r="R1636">
        <v>586.97116499999993</v>
      </c>
      <c r="S1636">
        <v>1.1070749999999999E-2</v>
      </c>
      <c r="T1636">
        <v>1.1070749999999999E-3</v>
      </c>
      <c r="U1636">
        <v>587.57784209999988</v>
      </c>
      <c r="W1636" s="429">
        <f t="shared" si="39"/>
        <v>586.97116499999993</v>
      </c>
      <c r="X1636" s="429">
        <f t="shared" si="39"/>
        <v>1.1070749999999999E-2</v>
      </c>
      <c r="Y1636" s="429">
        <f t="shared" si="39"/>
        <v>1.1070749999999999E-3</v>
      </c>
      <c r="Z1636" s="429">
        <f t="shared" si="38"/>
        <v>587.57784209999988</v>
      </c>
      <c r="AA1636" s="429" t="s">
        <v>1295</v>
      </c>
    </row>
    <row r="1637" spans="1:27" x14ac:dyDescent="0.25">
      <c r="A1637" t="s">
        <v>149</v>
      </c>
      <c r="B1637" t="s">
        <v>1246</v>
      </c>
      <c r="C1637" t="s">
        <v>1324</v>
      </c>
      <c r="D1637" t="s">
        <v>1387</v>
      </c>
      <c r="E1637" t="s">
        <v>1326</v>
      </c>
      <c r="F1637" t="s">
        <v>1293</v>
      </c>
      <c r="G1637" s="532" t="s">
        <v>524</v>
      </c>
      <c r="H1637">
        <v>35025</v>
      </c>
      <c r="I1637" t="s">
        <v>563</v>
      </c>
      <c r="J1637" t="s">
        <v>1399</v>
      </c>
      <c r="K1637" t="s">
        <v>1391</v>
      </c>
      <c r="L1637">
        <v>0</v>
      </c>
      <c r="M1637">
        <v>1.9</v>
      </c>
      <c r="N1637">
        <v>0</v>
      </c>
      <c r="O1637">
        <v>0</v>
      </c>
      <c r="P1637">
        <v>0</v>
      </c>
      <c r="Q1637">
        <v>0</v>
      </c>
      <c r="R1637">
        <v>0.43722277635450851</v>
      </c>
      <c r="S1637">
        <v>6.6427939752254579</v>
      </c>
      <c r="T1637">
        <v>0</v>
      </c>
      <c r="U1637">
        <v>166.50707215699094</v>
      </c>
      <c r="W1637" s="429">
        <f t="shared" si="39"/>
        <v>0.43722277635450851</v>
      </c>
      <c r="X1637" s="429">
        <f t="shared" si="39"/>
        <v>6.6427939752254579</v>
      </c>
      <c r="Y1637" s="429">
        <f t="shared" si="39"/>
        <v>0</v>
      </c>
      <c r="Z1637" s="429">
        <f t="shared" si="38"/>
        <v>166.50707215699094</v>
      </c>
      <c r="AA1637" s="429" t="s">
        <v>1296</v>
      </c>
    </row>
    <row r="1638" spans="1:27" x14ac:dyDescent="0.25">
      <c r="A1638" t="s">
        <v>149</v>
      </c>
      <c r="B1638" t="s">
        <v>1246</v>
      </c>
      <c r="C1638" t="s">
        <v>1324</v>
      </c>
      <c r="D1638" t="s">
        <v>1387</v>
      </c>
      <c r="E1638" t="s">
        <v>1326</v>
      </c>
      <c r="F1638" t="s">
        <v>1293</v>
      </c>
      <c r="G1638" s="532" t="s">
        <v>524</v>
      </c>
      <c r="H1638">
        <v>35025</v>
      </c>
      <c r="I1638" t="s">
        <v>563</v>
      </c>
      <c r="J1638" t="s">
        <v>1409</v>
      </c>
      <c r="K1638" t="s">
        <v>1398</v>
      </c>
      <c r="L1638">
        <v>31.635000000000002</v>
      </c>
      <c r="M1638">
        <v>0.08</v>
      </c>
      <c r="N1638">
        <v>6.359</v>
      </c>
      <c r="O1638">
        <v>0.13</v>
      </c>
      <c r="P1638">
        <v>0.252</v>
      </c>
      <c r="Q1638">
        <v>0.252</v>
      </c>
      <c r="R1638">
        <v>2134.3485982500001</v>
      </c>
      <c r="S1638">
        <v>4.0255537500000001E-2</v>
      </c>
      <c r="T1638">
        <v>4.0255537499999999E-3</v>
      </c>
      <c r="U1638">
        <v>2136.5546017050001</v>
      </c>
      <c r="W1638" s="429">
        <f t="shared" si="39"/>
        <v>2134.3485982500001</v>
      </c>
      <c r="X1638" s="429">
        <f t="shared" si="39"/>
        <v>4.0255537500000001E-2</v>
      </c>
      <c r="Y1638" s="429">
        <f t="shared" si="39"/>
        <v>4.0255537499999999E-3</v>
      </c>
      <c r="Z1638" s="429">
        <f t="shared" si="38"/>
        <v>2136.5546017050001</v>
      </c>
      <c r="AA1638" s="429" t="s">
        <v>1295</v>
      </c>
    </row>
    <row r="1639" spans="1:27" x14ac:dyDescent="0.25">
      <c r="A1639" t="s">
        <v>149</v>
      </c>
      <c r="B1639" t="s">
        <v>1246</v>
      </c>
      <c r="C1639" t="s">
        <v>1324</v>
      </c>
      <c r="D1639" t="s">
        <v>1387</v>
      </c>
      <c r="E1639" t="s">
        <v>1326</v>
      </c>
      <c r="F1639" t="s">
        <v>1293</v>
      </c>
      <c r="G1639" s="532" t="s">
        <v>524</v>
      </c>
      <c r="H1639">
        <v>35025</v>
      </c>
      <c r="I1639" t="s">
        <v>563</v>
      </c>
      <c r="J1639" t="s">
        <v>1410</v>
      </c>
      <c r="K1639" t="s">
        <v>1405</v>
      </c>
      <c r="L1639">
        <v>0</v>
      </c>
      <c r="M1639">
        <v>0.14000000000000001</v>
      </c>
      <c r="N1639">
        <v>0</v>
      </c>
      <c r="O1639">
        <v>0</v>
      </c>
      <c r="P1639">
        <v>0</v>
      </c>
      <c r="Q1639">
        <v>0</v>
      </c>
      <c r="R1639">
        <v>3.2216415099805898E-2</v>
      </c>
      <c r="S1639">
        <v>0.48946902975345485</v>
      </c>
      <c r="T1639">
        <v>0</v>
      </c>
      <c r="U1639">
        <v>12.268942158936177</v>
      </c>
      <c r="W1639" s="429">
        <f t="shared" si="39"/>
        <v>3.2216415099805898E-2</v>
      </c>
      <c r="X1639" s="429">
        <f t="shared" si="39"/>
        <v>0.48946902975345485</v>
      </c>
      <c r="Y1639" s="429">
        <f t="shared" si="39"/>
        <v>0</v>
      </c>
      <c r="Z1639" s="429">
        <f t="shared" si="38"/>
        <v>12.268942158936177</v>
      </c>
      <c r="AA1639" s="429" t="s">
        <v>1296</v>
      </c>
    </row>
    <row r="1640" spans="1:27" x14ac:dyDescent="0.25">
      <c r="A1640" t="s">
        <v>149</v>
      </c>
      <c r="B1640" t="s">
        <v>1246</v>
      </c>
      <c r="C1640" t="s">
        <v>1324</v>
      </c>
      <c r="D1640" t="s">
        <v>1387</v>
      </c>
      <c r="E1640" t="s">
        <v>1326</v>
      </c>
      <c r="F1640" t="s">
        <v>1293</v>
      </c>
      <c r="G1640" s="532" t="s">
        <v>524</v>
      </c>
      <c r="H1640">
        <v>35015</v>
      </c>
      <c r="I1640" t="s">
        <v>552</v>
      </c>
      <c r="J1640" t="s">
        <v>1388</v>
      </c>
      <c r="K1640" t="s">
        <v>1389</v>
      </c>
      <c r="L1640">
        <v>1.5</v>
      </c>
      <c r="M1640">
        <v>1.7</v>
      </c>
      <c r="N1640">
        <v>3</v>
      </c>
      <c r="O1640">
        <v>0</v>
      </c>
      <c r="P1640">
        <v>0</v>
      </c>
      <c r="Q1640">
        <v>0</v>
      </c>
      <c r="R1640">
        <v>2491.5565824206374</v>
      </c>
      <c r="S1640">
        <v>0.77205882352941191</v>
      </c>
      <c r="T1640">
        <v>3.1671280913417449E-2</v>
      </c>
      <c r="U1640">
        <v>2520.2960947210709</v>
      </c>
      <c r="W1640" s="429">
        <f t="shared" si="39"/>
        <v>2491.5565824206374</v>
      </c>
      <c r="X1640" s="429">
        <f t="shared" si="39"/>
        <v>0.77205882352941191</v>
      </c>
      <c r="Y1640" s="429">
        <f t="shared" si="39"/>
        <v>3.1671280913417449E-2</v>
      </c>
      <c r="Z1640" s="429">
        <f t="shared" si="38"/>
        <v>2520.2960947210709</v>
      </c>
      <c r="AA1640" s="429" t="s">
        <v>1296</v>
      </c>
    </row>
    <row r="1641" spans="1:27" x14ac:dyDescent="0.25">
      <c r="A1641" t="s">
        <v>149</v>
      </c>
      <c r="B1641" t="s">
        <v>1246</v>
      </c>
      <c r="C1641" t="s">
        <v>1324</v>
      </c>
      <c r="D1641" t="s">
        <v>1387</v>
      </c>
      <c r="E1641" t="s">
        <v>1326</v>
      </c>
      <c r="F1641" t="s">
        <v>1293</v>
      </c>
      <c r="G1641" s="532" t="s">
        <v>524</v>
      </c>
      <c r="H1641">
        <v>35015</v>
      </c>
      <c r="I1641" t="s">
        <v>552</v>
      </c>
      <c r="J1641" t="s">
        <v>1402</v>
      </c>
      <c r="K1641" t="s">
        <v>1398</v>
      </c>
      <c r="L1641">
        <v>11.4</v>
      </c>
      <c r="M1641">
        <v>5.2</v>
      </c>
      <c r="N1641">
        <v>8.6999999999999993</v>
      </c>
      <c r="O1641">
        <v>0.5</v>
      </c>
      <c r="P1641">
        <v>0.4</v>
      </c>
      <c r="Q1641">
        <v>0.4</v>
      </c>
      <c r="R1641">
        <v>769.13463000000002</v>
      </c>
      <c r="S1641">
        <v>1.45065E-2</v>
      </c>
      <c r="T1641">
        <v>1.4506500000000002E-3</v>
      </c>
      <c r="U1641">
        <v>769.92958620000002</v>
      </c>
      <c r="W1641" s="429">
        <f t="shared" si="39"/>
        <v>769.13463000000002</v>
      </c>
      <c r="X1641" s="429">
        <f t="shared" si="39"/>
        <v>1.45065E-2</v>
      </c>
      <c r="Y1641" s="429">
        <f t="shared" si="39"/>
        <v>1.4506500000000002E-3</v>
      </c>
      <c r="Z1641" s="429">
        <f t="shared" si="38"/>
        <v>769.92958620000002</v>
      </c>
      <c r="AA1641" s="429" t="s">
        <v>1295</v>
      </c>
    </row>
    <row r="1642" spans="1:27" x14ac:dyDescent="0.25">
      <c r="A1642" t="s">
        <v>149</v>
      </c>
      <c r="B1642" t="s">
        <v>1246</v>
      </c>
      <c r="C1642" t="s">
        <v>1324</v>
      </c>
      <c r="D1642" t="s">
        <v>1387</v>
      </c>
      <c r="E1642" t="s">
        <v>1326</v>
      </c>
      <c r="F1642" t="s">
        <v>1293</v>
      </c>
      <c r="G1642" s="532" t="s">
        <v>524</v>
      </c>
      <c r="H1642">
        <v>35015</v>
      </c>
      <c r="I1642" t="s">
        <v>552</v>
      </c>
      <c r="J1642" t="s">
        <v>1399</v>
      </c>
      <c r="K1642" t="s">
        <v>1391</v>
      </c>
      <c r="L1642">
        <v>0</v>
      </c>
      <c r="M1642">
        <v>26.1</v>
      </c>
      <c r="N1642">
        <v>0</v>
      </c>
      <c r="O1642">
        <v>0</v>
      </c>
      <c r="P1642">
        <v>0</v>
      </c>
      <c r="Q1642">
        <v>0</v>
      </c>
      <c r="R1642">
        <v>6.0060602436066706</v>
      </c>
      <c r="S1642">
        <v>91.251011975465502</v>
      </c>
      <c r="T1642">
        <v>0</v>
      </c>
      <c r="U1642">
        <v>2287.281359630244</v>
      </c>
      <c r="W1642" s="429">
        <f t="shared" si="39"/>
        <v>6.0060602436066706</v>
      </c>
      <c r="X1642" s="429">
        <f t="shared" si="39"/>
        <v>91.251011975465502</v>
      </c>
      <c r="Y1642" s="429">
        <f t="shared" si="39"/>
        <v>0</v>
      </c>
      <c r="Z1642" s="429">
        <f t="shared" si="38"/>
        <v>2287.281359630244</v>
      </c>
      <c r="AA1642" s="429" t="s">
        <v>1296</v>
      </c>
    </row>
    <row r="1643" spans="1:27" x14ac:dyDescent="0.25">
      <c r="A1643" t="s">
        <v>149</v>
      </c>
      <c r="B1643" t="s">
        <v>1246</v>
      </c>
      <c r="C1643" t="s">
        <v>1324</v>
      </c>
      <c r="D1643" t="s">
        <v>1387</v>
      </c>
      <c r="E1643" t="s">
        <v>1326</v>
      </c>
      <c r="F1643" t="s">
        <v>1293</v>
      </c>
      <c r="G1643" s="532" t="s">
        <v>524</v>
      </c>
      <c r="H1643">
        <v>35015</v>
      </c>
      <c r="I1643" t="s">
        <v>552</v>
      </c>
      <c r="J1643" t="s">
        <v>1402</v>
      </c>
      <c r="K1643" t="s">
        <v>1398</v>
      </c>
      <c r="L1643">
        <v>14</v>
      </c>
      <c r="M1643">
        <v>12.5</v>
      </c>
      <c r="N1643">
        <v>3.3</v>
      </c>
      <c r="O1643">
        <v>0.6</v>
      </c>
      <c r="P1643">
        <v>0.4</v>
      </c>
      <c r="Q1643">
        <v>0.4</v>
      </c>
      <c r="R1643">
        <v>944.55130000000008</v>
      </c>
      <c r="S1643">
        <v>1.7815000000000001E-2</v>
      </c>
      <c r="T1643">
        <v>1.7815000000000001E-3</v>
      </c>
      <c r="U1643">
        <v>945.5275620000001</v>
      </c>
      <c r="W1643" s="429">
        <f t="shared" si="39"/>
        <v>944.55130000000008</v>
      </c>
      <c r="X1643" s="429">
        <f t="shared" si="39"/>
        <v>1.7815000000000001E-2</v>
      </c>
      <c r="Y1643" s="429">
        <f t="shared" si="39"/>
        <v>1.7815000000000001E-3</v>
      </c>
      <c r="Z1643" s="429">
        <f t="shared" si="38"/>
        <v>945.5275620000001</v>
      </c>
      <c r="AA1643" s="429" t="s">
        <v>1295</v>
      </c>
    </row>
    <row r="1644" spans="1:27" x14ac:dyDescent="0.25">
      <c r="A1644" t="s">
        <v>149</v>
      </c>
      <c r="B1644" t="s">
        <v>1246</v>
      </c>
      <c r="C1644" t="s">
        <v>1324</v>
      </c>
      <c r="D1644" t="s">
        <v>1387</v>
      </c>
      <c r="E1644" t="s">
        <v>1326</v>
      </c>
      <c r="F1644" t="s">
        <v>1293</v>
      </c>
      <c r="G1644" s="532" t="s">
        <v>524</v>
      </c>
      <c r="H1644">
        <v>35015</v>
      </c>
      <c r="I1644" t="s">
        <v>552</v>
      </c>
      <c r="J1644" t="s">
        <v>1411</v>
      </c>
      <c r="K1644" t="s">
        <v>1391</v>
      </c>
      <c r="L1644">
        <v>0</v>
      </c>
      <c r="M1644">
        <v>0.1</v>
      </c>
      <c r="N1644">
        <v>0</v>
      </c>
      <c r="O1644">
        <v>0</v>
      </c>
      <c r="P1644">
        <v>0</v>
      </c>
      <c r="Q1644">
        <v>0</v>
      </c>
      <c r="R1644">
        <v>2.3011725071289926E-2</v>
      </c>
      <c r="S1644">
        <v>0.34962073553818201</v>
      </c>
      <c r="T1644">
        <v>0</v>
      </c>
      <c r="U1644">
        <v>8.7635301135258405</v>
      </c>
      <c r="W1644" s="429">
        <f t="shared" si="39"/>
        <v>2.3011725071289926E-2</v>
      </c>
      <c r="X1644" s="429">
        <f t="shared" si="39"/>
        <v>0.34962073553818201</v>
      </c>
      <c r="Y1644" s="429">
        <f t="shared" si="39"/>
        <v>0</v>
      </c>
      <c r="Z1644" s="429">
        <f t="shared" si="38"/>
        <v>8.7635301135258405</v>
      </c>
      <c r="AA1644" s="429" t="s">
        <v>1296</v>
      </c>
    </row>
    <row r="1645" spans="1:27" x14ac:dyDescent="0.25">
      <c r="A1645" t="s">
        <v>149</v>
      </c>
      <c r="B1645" t="s">
        <v>1246</v>
      </c>
      <c r="C1645" t="s">
        <v>1324</v>
      </c>
      <c r="D1645" t="s">
        <v>1387</v>
      </c>
      <c r="E1645" t="s">
        <v>1326</v>
      </c>
      <c r="F1645" t="s">
        <v>1293</v>
      </c>
      <c r="G1645" s="532" t="s">
        <v>524</v>
      </c>
      <c r="H1645">
        <v>35015</v>
      </c>
      <c r="I1645" t="s">
        <v>552</v>
      </c>
      <c r="J1645" t="s">
        <v>1402</v>
      </c>
      <c r="K1645" t="s">
        <v>1398</v>
      </c>
      <c r="L1645">
        <v>19.100000000000001</v>
      </c>
      <c r="M1645">
        <v>6.8</v>
      </c>
      <c r="N1645">
        <v>6</v>
      </c>
      <c r="O1645">
        <v>0.7</v>
      </c>
      <c r="P1645">
        <v>0.5</v>
      </c>
      <c r="Q1645">
        <v>0.5</v>
      </c>
      <c r="R1645">
        <v>1288.6378450000002</v>
      </c>
      <c r="S1645">
        <v>2.430475E-2</v>
      </c>
      <c r="T1645">
        <v>2.4304750000000001E-3</v>
      </c>
      <c r="U1645">
        <v>1289.9697453000001</v>
      </c>
      <c r="W1645" s="429">
        <f t="shared" si="39"/>
        <v>1288.6378450000002</v>
      </c>
      <c r="X1645" s="429">
        <f t="shared" si="39"/>
        <v>2.430475E-2</v>
      </c>
      <c r="Y1645" s="429">
        <f t="shared" si="39"/>
        <v>2.4304750000000001E-3</v>
      </c>
      <c r="Z1645" s="429">
        <f t="shared" si="38"/>
        <v>1289.9697453000001</v>
      </c>
      <c r="AA1645" s="429" t="s">
        <v>1295</v>
      </c>
    </row>
    <row r="1646" spans="1:27" x14ac:dyDescent="0.25">
      <c r="A1646" t="s">
        <v>149</v>
      </c>
      <c r="B1646" t="s">
        <v>1246</v>
      </c>
      <c r="C1646" t="s">
        <v>1324</v>
      </c>
      <c r="D1646" t="s">
        <v>1387</v>
      </c>
      <c r="E1646" t="s">
        <v>1326</v>
      </c>
      <c r="F1646" t="s">
        <v>1293</v>
      </c>
      <c r="G1646" s="532" t="s">
        <v>524</v>
      </c>
      <c r="H1646">
        <v>35015</v>
      </c>
      <c r="I1646" t="s">
        <v>552</v>
      </c>
      <c r="J1646" t="s">
        <v>1402</v>
      </c>
      <c r="K1646" t="s">
        <v>1398</v>
      </c>
      <c r="L1646">
        <v>16.100000000000001</v>
      </c>
      <c r="M1646">
        <v>5.3</v>
      </c>
      <c r="N1646">
        <v>16</v>
      </c>
      <c r="O1646">
        <v>0.5</v>
      </c>
      <c r="P1646">
        <v>0.4</v>
      </c>
      <c r="Q1646">
        <v>0.4</v>
      </c>
      <c r="R1646">
        <v>1086.233995</v>
      </c>
      <c r="S1646">
        <v>2.0487250000000002E-2</v>
      </c>
      <c r="T1646">
        <v>2.0487250000000004E-3</v>
      </c>
      <c r="U1646">
        <v>1087.3566963000001</v>
      </c>
      <c r="W1646" s="429">
        <f t="shared" si="39"/>
        <v>1086.233995</v>
      </c>
      <c r="X1646" s="429">
        <f t="shared" si="39"/>
        <v>2.0487250000000002E-2</v>
      </c>
      <c r="Y1646" s="429">
        <f t="shared" si="39"/>
        <v>2.0487250000000004E-3</v>
      </c>
      <c r="Z1646" s="429">
        <f t="shared" si="38"/>
        <v>1087.3566963000001</v>
      </c>
      <c r="AA1646" s="429" t="s">
        <v>1295</v>
      </c>
    </row>
    <row r="1647" spans="1:27" x14ac:dyDescent="0.25">
      <c r="A1647" t="s">
        <v>149</v>
      </c>
      <c r="B1647" t="s">
        <v>1246</v>
      </c>
      <c r="C1647" t="s">
        <v>1324</v>
      </c>
      <c r="D1647" t="s">
        <v>1387</v>
      </c>
      <c r="E1647" t="s">
        <v>1326</v>
      </c>
      <c r="F1647" t="s">
        <v>1293</v>
      </c>
      <c r="G1647" s="532" t="s">
        <v>524</v>
      </c>
      <c r="H1647">
        <v>35015</v>
      </c>
      <c r="I1647" t="s">
        <v>552</v>
      </c>
      <c r="J1647" t="s">
        <v>1412</v>
      </c>
      <c r="K1647" t="s">
        <v>1393</v>
      </c>
      <c r="L1647">
        <v>0.9</v>
      </c>
      <c r="M1647">
        <v>0</v>
      </c>
      <c r="N1647">
        <v>0.7</v>
      </c>
      <c r="O1647">
        <v>0</v>
      </c>
      <c r="P1647">
        <v>0.1</v>
      </c>
      <c r="Q1647">
        <v>0.1</v>
      </c>
      <c r="R1647">
        <v>0.20710552564160931</v>
      </c>
      <c r="S1647">
        <v>3.1465866198436383</v>
      </c>
      <c r="T1647">
        <v>0</v>
      </c>
      <c r="U1647">
        <v>78.87177102173257</v>
      </c>
      <c r="W1647" s="429">
        <f t="shared" si="39"/>
        <v>0.20710552564160931</v>
      </c>
      <c r="X1647" s="429">
        <f t="shared" si="39"/>
        <v>3.1465866198436383</v>
      </c>
      <c r="Y1647" s="429">
        <f t="shared" si="39"/>
        <v>0</v>
      </c>
      <c r="Z1647" s="429">
        <f t="shared" si="38"/>
        <v>78.87177102173257</v>
      </c>
      <c r="AA1647" s="429" t="s">
        <v>1295</v>
      </c>
    </row>
    <row r="1648" spans="1:27" x14ac:dyDescent="0.25">
      <c r="A1648" t="s">
        <v>149</v>
      </c>
      <c r="B1648" t="s">
        <v>1246</v>
      </c>
      <c r="C1648" t="s">
        <v>1324</v>
      </c>
      <c r="D1648" t="s">
        <v>1387</v>
      </c>
      <c r="E1648" t="s">
        <v>1326</v>
      </c>
      <c r="F1648" t="s">
        <v>1293</v>
      </c>
      <c r="G1648" s="532" t="s">
        <v>524</v>
      </c>
      <c r="H1648">
        <v>35015</v>
      </c>
      <c r="I1648" t="s">
        <v>552</v>
      </c>
      <c r="J1648" t="s">
        <v>1400</v>
      </c>
      <c r="K1648" t="s">
        <v>1401</v>
      </c>
      <c r="L1648">
        <v>0</v>
      </c>
      <c r="M1648">
        <v>1.8</v>
      </c>
      <c r="N1648">
        <v>0</v>
      </c>
      <c r="O1648">
        <v>0</v>
      </c>
      <c r="P1648">
        <v>0</v>
      </c>
      <c r="Q1648">
        <v>0</v>
      </c>
      <c r="R1648">
        <v>1.3022009240294161E-2</v>
      </c>
      <c r="S1648">
        <v>5.4543127191476651E-2</v>
      </c>
      <c r="T1648">
        <v>0</v>
      </c>
      <c r="U1648">
        <v>1.3766001890272104</v>
      </c>
      <c r="W1648" s="429">
        <f t="shared" si="39"/>
        <v>1.3022009240294161E-2</v>
      </c>
      <c r="X1648" s="429">
        <f t="shared" si="39"/>
        <v>5.4543127191476651E-2</v>
      </c>
      <c r="Y1648" s="429">
        <f t="shared" si="39"/>
        <v>0</v>
      </c>
      <c r="Z1648" s="429">
        <f t="shared" si="38"/>
        <v>1.3766001890272104</v>
      </c>
      <c r="AA1648" s="429" t="s">
        <v>1296</v>
      </c>
    </row>
    <row r="1649" spans="1:27" x14ac:dyDescent="0.25">
      <c r="A1649" t="s">
        <v>149</v>
      </c>
      <c r="B1649" t="s">
        <v>1246</v>
      </c>
      <c r="C1649" t="s">
        <v>1324</v>
      </c>
      <c r="D1649" t="s">
        <v>1387</v>
      </c>
      <c r="E1649" t="s">
        <v>1326</v>
      </c>
      <c r="F1649" t="s">
        <v>1293</v>
      </c>
      <c r="G1649" s="532" t="s">
        <v>524</v>
      </c>
      <c r="H1649">
        <v>35015</v>
      </c>
      <c r="I1649" t="s">
        <v>552</v>
      </c>
      <c r="J1649" t="s">
        <v>1402</v>
      </c>
      <c r="K1649" t="s">
        <v>1398</v>
      </c>
      <c r="L1649">
        <v>14</v>
      </c>
      <c r="M1649">
        <v>4.8</v>
      </c>
      <c r="N1649">
        <v>13.1</v>
      </c>
      <c r="O1649">
        <v>0.5</v>
      </c>
      <c r="P1649">
        <v>0.4</v>
      </c>
      <c r="Q1649">
        <v>0.4</v>
      </c>
      <c r="R1649">
        <v>944.55130000000008</v>
      </c>
      <c r="S1649">
        <v>1.7815000000000001E-2</v>
      </c>
      <c r="T1649">
        <v>1.7815000000000001E-3</v>
      </c>
      <c r="U1649">
        <v>945.5275620000001</v>
      </c>
      <c r="W1649" s="429">
        <f t="shared" si="39"/>
        <v>944.55130000000008</v>
      </c>
      <c r="X1649" s="429">
        <f t="shared" si="39"/>
        <v>1.7815000000000001E-2</v>
      </c>
      <c r="Y1649" s="429">
        <f t="shared" si="39"/>
        <v>1.7815000000000001E-3</v>
      </c>
      <c r="Z1649" s="429">
        <f t="shared" si="38"/>
        <v>945.5275620000001</v>
      </c>
      <c r="AA1649" s="429" t="s">
        <v>1295</v>
      </c>
    </row>
    <row r="1650" spans="1:27" x14ac:dyDescent="0.25">
      <c r="A1650" t="s">
        <v>149</v>
      </c>
      <c r="B1650" t="s">
        <v>1246</v>
      </c>
      <c r="C1650" t="s">
        <v>1324</v>
      </c>
      <c r="D1650" t="s">
        <v>1387</v>
      </c>
      <c r="E1650" t="s">
        <v>1326</v>
      </c>
      <c r="F1650" t="s">
        <v>1293</v>
      </c>
      <c r="G1650" s="532" t="s">
        <v>524</v>
      </c>
      <c r="H1650">
        <v>35015</v>
      </c>
      <c r="I1650" t="s">
        <v>552</v>
      </c>
      <c r="J1650" t="s">
        <v>1400</v>
      </c>
      <c r="K1650" t="s">
        <v>1401</v>
      </c>
      <c r="L1650">
        <v>0</v>
      </c>
      <c r="M1650">
        <v>1.6</v>
      </c>
      <c r="N1650">
        <v>0</v>
      </c>
      <c r="O1650">
        <v>0</v>
      </c>
      <c r="P1650">
        <v>0</v>
      </c>
      <c r="Q1650">
        <v>0</v>
      </c>
      <c r="R1650">
        <v>1.1575119324705922E-2</v>
      </c>
      <c r="S1650">
        <v>4.8482779725757028E-2</v>
      </c>
      <c r="T1650">
        <v>0</v>
      </c>
      <c r="U1650">
        <v>1.2236446124686318</v>
      </c>
      <c r="W1650" s="429">
        <f t="shared" si="39"/>
        <v>1.1575119324705922E-2</v>
      </c>
      <c r="X1650" s="429">
        <f t="shared" si="39"/>
        <v>4.8482779725757028E-2</v>
      </c>
      <c r="Y1650" s="429">
        <f t="shared" si="39"/>
        <v>0</v>
      </c>
      <c r="Z1650" s="429">
        <f t="shared" si="38"/>
        <v>1.2236446124686318</v>
      </c>
      <c r="AA1650" s="429" t="s">
        <v>1296</v>
      </c>
    </row>
    <row r="1651" spans="1:27" x14ac:dyDescent="0.25">
      <c r="A1651" t="s">
        <v>149</v>
      </c>
      <c r="B1651" t="s">
        <v>1246</v>
      </c>
      <c r="C1651" t="s">
        <v>1324</v>
      </c>
      <c r="D1651" t="s">
        <v>1387</v>
      </c>
      <c r="E1651" t="s">
        <v>1326</v>
      </c>
      <c r="F1651" t="s">
        <v>1293</v>
      </c>
      <c r="G1651" s="532" t="s">
        <v>524</v>
      </c>
      <c r="H1651">
        <v>35015</v>
      </c>
      <c r="I1651" t="s">
        <v>552</v>
      </c>
      <c r="J1651" t="s">
        <v>1413</v>
      </c>
      <c r="K1651" t="s">
        <v>1414</v>
      </c>
      <c r="L1651">
        <v>0</v>
      </c>
      <c r="M1651">
        <v>17.899999999999999</v>
      </c>
      <c r="N1651">
        <v>0</v>
      </c>
      <c r="O1651">
        <v>0</v>
      </c>
      <c r="P1651">
        <v>0</v>
      </c>
      <c r="Q1651">
        <v>0</v>
      </c>
      <c r="R1651">
        <v>4.1190987877608958</v>
      </c>
      <c r="S1651">
        <v>62.582111661334572</v>
      </c>
      <c r="T1651">
        <v>0</v>
      </c>
      <c r="U1651">
        <v>1568.6718903211254</v>
      </c>
      <c r="W1651" s="429">
        <f t="shared" si="39"/>
        <v>4.1190987877608958</v>
      </c>
      <c r="X1651" s="429">
        <f t="shared" si="39"/>
        <v>62.582111661334572</v>
      </c>
      <c r="Y1651" s="429">
        <f t="shared" si="39"/>
        <v>0</v>
      </c>
      <c r="Z1651" s="429">
        <f t="shared" si="38"/>
        <v>1568.6718903211254</v>
      </c>
      <c r="AA1651" s="429" t="s">
        <v>1296</v>
      </c>
    </row>
    <row r="1652" spans="1:27" x14ac:dyDescent="0.25">
      <c r="A1652" t="s">
        <v>149</v>
      </c>
      <c r="B1652" t="s">
        <v>1246</v>
      </c>
      <c r="C1652" t="s">
        <v>1324</v>
      </c>
      <c r="D1652" t="s">
        <v>1387</v>
      </c>
      <c r="E1652" t="s">
        <v>1326</v>
      </c>
      <c r="F1652" t="s">
        <v>1293</v>
      </c>
      <c r="G1652" s="532" t="s">
        <v>524</v>
      </c>
      <c r="H1652">
        <v>35015</v>
      </c>
      <c r="I1652" t="s">
        <v>552</v>
      </c>
      <c r="J1652" t="s">
        <v>1392</v>
      </c>
      <c r="K1652" t="s">
        <v>1393</v>
      </c>
      <c r="L1652">
        <v>1.2</v>
      </c>
      <c r="M1652">
        <v>0.1</v>
      </c>
      <c r="N1652">
        <v>1</v>
      </c>
      <c r="O1652">
        <v>0</v>
      </c>
      <c r="P1652">
        <v>0.1</v>
      </c>
      <c r="Q1652">
        <v>0.1</v>
      </c>
      <c r="R1652">
        <v>1440</v>
      </c>
      <c r="S1652">
        <v>2.76E-2</v>
      </c>
      <c r="T1652">
        <v>2.6400000000000003E-2</v>
      </c>
      <c r="U1652">
        <v>1448.5572</v>
      </c>
      <c r="W1652" s="429">
        <f t="shared" si="39"/>
        <v>1440</v>
      </c>
      <c r="X1652" s="429">
        <f t="shared" si="39"/>
        <v>2.76E-2</v>
      </c>
      <c r="Y1652" s="429">
        <f t="shared" si="39"/>
        <v>2.6400000000000003E-2</v>
      </c>
      <c r="Z1652" s="429">
        <f t="shared" si="38"/>
        <v>1448.5572</v>
      </c>
      <c r="AA1652" s="429" t="s">
        <v>1295</v>
      </c>
    </row>
    <row r="1653" spans="1:27" x14ac:dyDescent="0.25">
      <c r="A1653" t="s">
        <v>149</v>
      </c>
      <c r="B1653" t="s">
        <v>1246</v>
      </c>
      <c r="C1653" t="s">
        <v>1324</v>
      </c>
      <c r="D1653" t="s">
        <v>1387</v>
      </c>
      <c r="E1653" t="s">
        <v>1326</v>
      </c>
      <c r="F1653" t="s">
        <v>1293</v>
      </c>
      <c r="G1653" s="532" t="s">
        <v>524</v>
      </c>
      <c r="H1653">
        <v>35015</v>
      </c>
      <c r="I1653" t="s">
        <v>552</v>
      </c>
      <c r="J1653" t="s">
        <v>1402</v>
      </c>
      <c r="K1653" t="s">
        <v>1398</v>
      </c>
      <c r="L1653">
        <v>12.9</v>
      </c>
      <c r="M1653">
        <v>3.1</v>
      </c>
      <c r="N1653">
        <v>16.3</v>
      </c>
      <c r="O1653">
        <v>0.6</v>
      </c>
      <c r="P1653">
        <v>0.4</v>
      </c>
      <c r="Q1653">
        <v>0.4</v>
      </c>
      <c r="R1653">
        <v>870.33655500000009</v>
      </c>
      <c r="S1653">
        <v>1.6415249999999999E-2</v>
      </c>
      <c r="T1653">
        <v>1.641525E-3</v>
      </c>
      <c r="U1653">
        <v>871.23611070000004</v>
      </c>
      <c r="W1653" s="429">
        <f t="shared" si="39"/>
        <v>870.33655500000009</v>
      </c>
      <c r="X1653" s="429">
        <f t="shared" si="39"/>
        <v>1.6415249999999999E-2</v>
      </c>
      <c r="Y1653" s="429">
        <f t="shared" si="39"/>
        <v>1.641525E-3</v>
      </c>
      <c r="Z1653" s="429">
        <f t="shared" si="38"/>
        <v>871.23611070000004</v>
      </c>
      <c r="AA1653" s="429" t="s">
        <v>1295</v>
      </c>
    </row>
    <row r="1654" spans="1:27" x14ac:dyDescent="0.25">
      <c r="A1654" t="s">
        <v>149</v>
      </c>
      <c r="B1654" t="s">
        <v>1246</v>
      </c>
      <c r="C1654" t="s">
        <v>1324</v>
      </c>
      <c r="D1654" t="s">
        <v>1387</v>
      </c>
      <c r="E1654" t="s">
        <v>1326</v>
      </c>
      <c r="F1654" t="s">
        <v>1293</v>
      </c>
      <c r="G1654" s="532" t="s">
        <v>524</v>
      </c>
      <c r="H1654">
        <v>35025</v>
      </c>
      <c r="I1654" t="s">
        <v>563</v>
      </c>
      <c r="J1654" t="s">
        <v>1396</v>
      </c>
      <c r="K1654" t="s">
        <v>1393</v>
      </c>
      <c r="L1654">
        <v>8.9999999999999993E-3</v>
      </c>
      <c r="M1654">
        <v>0</v>
      </c>
      <c r="N1654">
        <v>7.0000000000000001E-3</v>
      </c>
      <c r="O1654">
        <v>1E-3</v>
      </c>
      <c r="P1654">
        <v>2E-3</v>
      </c>
      <c r="Q1654">
        <v>2E-3</v>
      </c>
      <c r="R1654">
        <v>2.0710552564160928E-3</v>
      </c>
      <c r="S1654">
        <v>3.146586619843638E-2</v>
      </c>
      <c r="T1654">
        <v>0</v>
      </c>
      <c r="U1654">
        <v>0.78871771021732551</v>
      </c>
      <c r="W1654" s="429">
        <f t="shared" si="39"/>
        <v>2.0710552564160928E-3</v>
      </c>
      <c r="X1654" s="429">
        <f t="shared" si="39"/>
        <v>3.146586619843638E-2</v>
      </c>
      <c r="Y1654" s="429">
        <f t="shared" si="39"/>
        <v>0</v>
      </c>
      <c r="Z1654" s="429">
        <f t="shared" si="38"/>
        <v>0.78871771021732551</v>
      </c>
      <c r="AA1654" s="429" t="s">
        <v>1295</v>
      </c>
    </row>
    <row r="1655" spans="1:27" x14ac:dyDescent="0.25">
      <c r="A1655" t="s">
        <v>149</v>
      </c>
      <c r="B1655" t="s">
        <v>1246</v>
      </c>
      <c r="C1655" t="s">
        <v>1324</v>
      </c>
      <c r="D1655" t="s">
        <v>1387</v>
      </c>
      <c r="E1655" t="s">
        <v>1326</v>
      </c>
      <c r="F1655" t="s">
        <v>1293</v>
      </c>
      <c r="G1655" s="532" t="s">
        <v>524</v>
      </c>
      <c r="H1655">
        <v>35025</v>
      </c>
      <c r="I1655" t="s">
        <v>563</v>
      </c>
      <c r="J1655" t="s">
        <v>1415</v>
      </c>
      <c r="K1655" t="s">
        <v>1389</v>
      </c>
      <c r="L1655">
        <v>9.6199999999999992</v>
      </c>
      <c r="M1655">
        <v>1.98</v>
      </c>
      <c r="N1655">
        <v>52.35</v>
      </c>
      <c r="O1655">
        <v>222.7</v>
      </c>
      <c r="P1655">
        <v>0</v>
      </c>
      <c r="Q1655">
        <v>0</v>
      </c>
      <c r="R1655">
        <v>15979.182881924355</v>
      </c>
      <c r="S1655">
        <v>4.9514705882352938</v>
      </c>
      <c r="T1655">
        <v>0.2031184815913839</v>
      </c>
      <c r="U1655">
        <v>16163.49895414447</v>
      </c>
      <c r="W1655" s="429">
        <f t="shared" si="39"/>
        <v>15979.182881924355</v>
      </c>
      <c r="X1655" s="429">
        <f t="shared" si="39"/>
        <v>4.9514705882352938</v>
      </c>
      <c r="Y1655" s="429">
        <f t="shared" si="39"/>
        <v>0.2031184815913839</v>
      </c>
      <c r="Z1655" s="429">
        <f t="shared" si="38"/>
        <v>16163.49895414447</v>
      </c>
      <c r="AA1655" s="429" t="s">
        <v>1296</v>
      </c>
    </row>
    <row r="1656" spans="1:27" x14ac:dyDescent="0.25">
      <c r="A1656" t="s">
        <v>149</v>
      </c>
      <c r="B1656" t="s">
        <v>1246</v>
      </c>
      <c r="C1656" t="s">
        <v>1324</v>
      </c>
      <c r="D1656" t="s">
        <v>1387</v>
      </c>
      <c r="E1656" t="s">
        <v>1326</v>
      </c>
      <c r="F1656" t="s">
        <v>1293</v>
      </c>
      <c r="G1656" s="532" t="s">
        <v>524</v>
      </c>
      <c r="H1656">
        <v>35025</v>
      </c>
      <c r="I1656" t="s">
        <v>563</v>
      </c>
      <c r="J1656" t="s">
        <v>1399</v>
      </c>
      <c r="K1656" t="s">
        <v>1391</v>
      </c>
      <c r="L1656">
        <v>0</v>
      </c>
      <c r="M1656">
        <v>41.9</v>
      </c>
      <c r="N1656">
        <v>0</v>
      </c>
      <c r="O1656">
        <v>0</v>
      </c>
      <c r="P1656">
        <v>0</v>
      </c>
      <c r="Q1656">
        <v>0</v>
      </c>
      <c r="R1656">
        <v>9.6419128048704774</v>
      </c>
      <c r="S1656">
        <v>146.49108819049826</v>
      </c>
      <c r="T1656">
        <v>0</v>
      </c>
      <c r="U1656">
        <v>3671.9191175673272</v>
      </c>
      <c r="W1656" s="429">
        <f t="shared" si="39"/>
        <v>9.6419128048704774</v>
      </c>
      <c r="X1656" s="429">
        <f t="shared" si="39"/>
        <v>146.49108819049826</v>
      </c>
      <c r="Y1656" s="429">
        <f t="shared" si="39"/>
        <v>0</v>
      </c>
      <c r="Z1656" s="429">
        <f t="shared" si="38"/>
        <v>3671.9191175673272</v>
      </c>
      <c r="AA1656" s="429" t="s">
        <v>1296</v>
      </c>
    </row>
    <row r="1657" spans="1:27" x14ac:dyDescent="0.25">
      <c r="A1657" t="s">
        <v>149</v>
      </c>
      <c r="B1657" t="s">
        <v>1246</v>
      </c>
      <c r="C1657" t="s">
        <v>1324</v>
      </c>
      <c r="D1657" t="s">
        <v>1387</v>
      </c>
      <c r="E1657" t="s">
        <v>1326</v>
      </c>
      <c r="F1657" t="s">
        <v>1293</v>
      </c>
      <c r="G1657" s="532" t="s">
        <v>524</v>
      </c>
      <c r="H1657">
        <v>35025</v>
      </c>
      <c r="I1657" t="s">
        <v>563</v>
      </c>
      <c r="J1657" t="s">
        <v>1399</v>
      </c>
      <c r="K1657" t="s">
        <v>1391</v>
      </c>
      <c r="L1657">
        <v>0</v>
      </c>
      <c r="M1657">
        <v>14.3</v>
      </c>
      <c r="N1657">
        <v>0</v>
      </c>
      <c r="O1657">
        <v>0</v>
      </c>
      <c r="P1657">
        <v>0</v>
      </c>
      <c r="Q1657">
        <v>0</v>
      </c>
      <c r="R1657">
        <v>3.2906766851944593</v>
      </c>
      <c r="S1657">
        <v>49.995765181960031</v>
      </c>
      <c r="T1657">
        <v>0</v>
      </c>
      <c r="U1657">
        <v>1253.1848062341953</v>
      </c>
      <c r="W1657" s="429">
        <f t="shared" si="39"/>
        <v>3.2906766851944593</v>
      </c>
      <c r="X1657" s="429">
        <f t="shared" si="39"/>
        <v>49.995765181960031</v>
      </c>
      <c r="Y1657" s="429">
        <f t="shared" si="39"/>
        <v>0</v>
      </c>
      <c r="Z1657" s="429">
        <f t="shared" si="38"/>
        <v>1253.1848062341953</v>
      </c>
      <c r="AA1657" s="429" t="s">
        <v>1296</v>
      </c>
    </row>
    <row r="1658" spans="1:27" x14ac:dyDescent="0.25">
      <c r="A1658" t="s">
        <v>149</v>
      </c>
      <c r="B1658" t="s">
        <v>1246</v>
      </c>
      <c r="C1658" t="s">
        <v>1324</v>
      </c>
      <c r="D1658" t="s">
        <v>1387</v>
      </c>
      <c r="E1658" t="s">
        <v>1326</v>
      </c>
      <c r="F1658" t="s">
        <v>1293</v>
      </c>
      <c r="G1658" s="532" t="s">
        <v>524</v>
      </c>
      <c r="H1658">
        <v>35025</v>
      </c>
      <c r="I1658" t="s">
        <v>563</v>
      </c>
      <c r="J1658" t="s">
        <v>1399</v>
      </c>
      <c r="K1658" t="s">
        <v>1391</v>
      </c>
      <c r="L1658">
        <v>0.05</v>
      </c>
      <c r="M1658">
        <v>3.0000000000000001E-3</v>
      </c>
      <c r="N1658">
        <v>0.1</v>
      </c>
      <c r="O1658">
        <v>0</v>
      </c>
      <c r="P1658">
        <v>0</v>
      </c>
      <c r="Q1658">
        <v>0</v>
      </c>
      <c r="R1658">
        <v>6.9035175213869775E-4</v>
      </c>
      <c r="S1658">
        <v>1.048862206614546E-2</v>
      </c>
      <c r="T1658">
        <v>0</v>
      </c>
      <c r="U1658">
        <v>0.26290590340577524</v>
      </c>
      <c r="W1658" s="429">
        <f t="shared" si="39"/>
        <v>6.9035175213869775E-4</v>
      </c>
      <c r="X1658" s="429">
        <f t="shared" si="39"/>
        <v>1.048862206614546E-2</v>
      </c>
      <c r="Y1658" s="429">
        <f t="shared" si="39"/>
        <v>0</v>
      </c>
      <c r="Z1658" s="429">
        <f t="shared" si="38"/>
        <v>0.26290590340577524</v>
      </c>
      <c r="AA1658" s="429" t="s">
        <v>1296</v>
      </c>
    </row>
    <row r="1659" spans="1:27" x14ac:dyDescent="0.25">
      <c r="A1659" t="s">
        <v>149</v>
      </c>
      <c r="B1659" t="s">
        <v>1246</v>
      </c>
      <c r="C1659" t="s">
        <v>1324</v>
      </c>
      <c r="D1659" t="s">
        <v>1387</v>
      </c>
      <c r="E1659" t="s">
        <v>1326</v>
      </c>
      <c r="F1659" t="s">
        <v>1293</v>
      </c>
      <c r="G1659" s="532" t="s">
        <v>524</v>
      </c>
      <c r="H1659">
        <v>35025</v>
      </c>
      <c r="I1659" t="s">
        <v>563</v>
      </c>
      <c r="J1659" t="s">
        <v>1399</v>
      </c>
      <c r="K1659" t="s">
        <v>1391</v>
      </c>
      <c r="L1659">
        <v>1.2</v>
      </c>
      <c r="M1659">
        <v>3.8</v>
      </c>
      <c r="N1659">
        <v>6.4</v>
      </c>
      <c r="O1659">
        <v>16.600000000000001</v>
      </c>
      <c r="P1659">
        <v>0</v>
      </c>
      <c r="Q1659">
        <v>0</v>
      </c>
      <c r="R1659">
        <v>0.87444555270901703</v>
      </c>
      <c r="S1659">
        <v>13.285587950450916</v>
      </c>
      <c r="T1659">
        <v>0</v>
      </c>
      <c r="U1659">
        <v>333.01414431398189</v>
      </c>
      <c r="W1659" s="429">
        <f t="shared" si="39"/>
        <v>0.87444555270901703</v>
      </c>
      <c r="X1659" s="429">
        <f t="shared" si="39"/>
        <v>13.285587950450916</v>
      </c>
      <c r="Y1659" s="429">
        <f t="shared" si="39"/>
        <v>0</v>
      </c>
      <c r="Z1659" s="429">
        <f t="shared" si="38"/>
        <v>333.01414431398189</v>
      </c>
      <c r="AA1659" s="429" t="s">
        <v>1296</v>
      </c>
    </row>
    <row r="1660" spans="1:27" x14ac:dyDescent="0.25">
      <c r="A1660" t="s">
        <v>149</v>
      </c>
      <c r="B1660" t="s">
        <v>1246</v>
      </c>
      <c r="C1660" t="s">
        <v>1324</v>
      </c>
      <c r="D1660" t="s">
        <v>1387</v>
      </c>
      <c r="E1660" t="s">
        <v>1326</v>
      </c>
      <c r="F1660" t="s">
        <v>1293</v>
      </c>
      <c r="G1660" s="532" t="s">
        <v>524</v>
      </c>
      <c r="H1660">
        <v>35025</v>
      </c>
      <c r="I1660" t="s">
        <v>563</v>
      </c>
      <c r="J1660" t="s">
        <v>1399</v>
      </c>
      <c r="K1660" t="s">
        <v>1391</v>
      </c>
      <c r="L1660">
        <v>1E-3</v>
      </c>
      <c r="M1660">
        <v>4.0000000000000001E-3</v>
      </c>
      <c r="N1660">
        <v>5.0000000000000001E-3</v>
      </c>
      <c r="O1660">
        <v>9.5</v>
      </c>
      <c r="P1660">
        <v>0</v>
      </c>
      <c r="Q1660">
        <v>0</v>
      </c>
      <c r="R1660">
        <v>9.2046900285159693E-4</v>
      </c>
      <c r="S1660">
        <v>1.3984829421527281E-2</v>
      </c>
      <c r="T1660">
        <v>0</v>
      </c>
      <c r="U1660">
        <v>0.3505412045410336</v>
      </c>
      <c r="W1660" s="429">
        <f t="shared" si="39"/>
        <v>9.2046900285159693E-4</v>
      </c>
      <c r="X1660" s="429">
        <f t="shared" si="39"/>
        <v>1.3984829421527281E-2</v>
      </c>
      <c r="Y1660" s="429">
        <f t="shared" si="39"/>
        <v>0</v>
      </c>
      <c r="Z1660" s="429">
        <f t="shared" si="38"/>
        <v>0.3505412045410336</v>
      </c>
      <c r="AA1660" s="429" t="s">
        <v>1296</v>
      </c>
    </row>
    <row r="1661" spans="1:27" x14ac:dyDescent="0.25">
      <c r="A1661" t="s">
        <v>149</v>
      </c>
      <c r="B1661" t="s">
        <v>1246</v>
      </c>
      <c r="C1661" t="s">
        <v>1324</v>
      </c>
      <c r="D1661" t="s">
        <v>1387</v>
      </c>
      <c r="E1661" t="s">
        <v>1326</v>
      </c>
      <c r="F1661" t="s">
        <v>1293</v>
      </c>
      <c r="G1661" s="532" t="s">
        <v>524</v>
      </c>
      <c r="H1661">
        <v>35025</v>
      </c>
      <c r="I1661" t="s">
        <v>563</v>
      </c>
      <c r="J1661" t="s">
        <v>1399</v>
      </c>
      <c r="K1661" t="s">
        <v>1391</v>
      </c>
      <c r="L1661">
        <v>0.56999999999999995</v>
      </c>
      <c r="M1661">
        <v>1.2</v>
      </c>
      <c r="N1661">
        <v>1.1000000000000001</v>
      </c>
      <c r="O1661">
        <v>6.4</v>
      </c>
      <c r="P1661">
        <v>0</v>
      </c>
      <c r="Q1661">
        <v>0</v>
      </c>
      <c r="R1661">
        <v>0.27614070085547909</v>
      </c>
      <c r="S1661">
        <v>4.1954488264581835</v>
      </c>
      <c r="T1661">
        <v>0</v>
      </c>
      <c r="U1661">
        <v>105.16236136231007</v>
      </c>
      <c r="W1661" s="429">
        <f t="shared" si="39"/>
        <v>0.27614070085547909</v>
      </c>
      <c r="X1661" s="429">
        <f t="shared" si="39"/>
        <v>4.1954488264581835</v>
      </c>
      <c r="Y1661" s="429">
        <f t="shared" si="39"/>
        <v>0</v>
      </c>
      <c r="Z1661" s="429">
        <f t="shared" si="38"/>
        <v>105.16236136231007</v>
      </c>
      <c r="AA1661" s="429" t="s">
        <v>1296</v>
      </c>
    </row>
    <row r="1662" spans="1:27" x14ac:dyDescent="0.25">
      <c r="A1662" t="s">
        <v>149</v>
      </c>
      <c r="B1662" t="s">
        <v>1246</v>
      </c>
      <c r="C1662" t="s">
        <v>1324</v>
      </c>
      <c r="D1662" t="s">
        <v>1387</v>
      </c>
      <c r="E1662" t="s">
        <v>1326</v>
      </c>
      <c r="F1662" t="s">
        <v>1293</v>
      </c>
      <c r="G1662" s="532" t="s">
        <v>524</v>
      </c>
      <c r="H1662">
        <v>35025</v>
      </c>
      <c r="I1662" t="s">
        <v>563</v>
      </c>
      <c r="J1662" t="s">
        <v>1397</v>
      </c>
      <c r="K1662" t="s">
        <v>1398</v>
      </c>
      <c r="L1662">
        <v>2.1</v>
      </c>
      <c r="M1662">
        <v>0.02</v>
      </c>
      <c r="N1662">
        <v>0.6</v>
      </c>
      <c r="O1662">
        <v>0.02</v>
      </c>
      <c r="P1662">
        <v>0.03</v>
      </c>
      <c r="Q1662">
        <v>0.03</v>
      </c>
      <c r="R1662">
        <v>141.68269500000002</v>
      </c>
      <c r="S1662">
        <v>2.6722500000000001E-3</v>
      </c>
      <c r="T1662">
        <v>2.67225E-4</v>
      </c>
      <c r="U1662">
        <v>141.82913430000005</v>
      </c>
      <c r="W1662" s="429">
        <f t="shared" si="39"/>
        <v>141.68269500000002</v>
      </c>
      <c r="X1662" s="429">
        <f t="shared" si="39"/>
        <v>2.6722500000000001E-3</v>
      </c>
      <c r="Y1662" s="429">
        <f t="shared" si="39"/>
        <v>2.67225E-4</v>
      </c>
      <c r="Z1662" s="429">
        <f t="shared" si="38"/>
        <v>141.82913430000005</v>
      </c>
      <c r="AA1662" s="429" t="s">
        <v>1295</v>
      </c>
    </row>
    <row r="1663" spans="1:27" x14ac:dyDescent="0.25">
      <c r="A1663" t="s">
        <v>149</v>
      </c>
      <c r="B1663" t="s">
        <v>1246</v>
      </c>
      <c r="C1663" t="s">
        <v>1324</v>
      </c>
      <c r="D1663" t="s">
        <v>1387</v>
      </c>
      <c r="E1663" t="s">
        <v>1326</v>
      </c>
      <c r="F1663" t="s">
        <v>1293</v>
      </c>
      <c r="G1663" s="532" t="s">
        <v>524</v>
      </c>
      <c r="H1663">
        <v>35025</v>
      </c>
      <c r="I1663" t="s">
        <v>563</v>
      </c>
      <c r="J1663" t="s">
        <v>1416</v>
      </c>
      <c r="K1663" t="s">
        <v>1398</v>
      </c>
      <c r="L1663">
        <v>79.7</v>
      </c>
      <c r="M1663">
        <v>3.7</v>
      </c>
      <c r="N1663">
        <v>16.899999999999999</v>
      </c>
      <c r="O1663">
        <v>1.87</v>
      </c>
      <c r="P1663">
        <v>0.88</v>
      </c>
      <c r="Q1663">
        <v>0.88</v>
      </c>
      <c r="R1663">
        <v>88555.555555555562</v>
      </c>
      <c r="S1663">
        <v>6.9234343434343426</v>
      </c>
      <c r="T1663">
        <v>2.4151515151515155</v>
      </c>
      <c r="U1663">
        <v>89448.356565656562</v>
      </c>
      <c r="W1663" s="429">
        <f t="shared" si="39"/>
        <v>88555.555555555562</v>
      </c>
      <c r="X1663" s="429">
        <f t="shared" si="39"/>
        <v>6.9234343434343426</v>
      </c>
      <c r="Y1663" s="429">
        <f t="shared" si="39"/>
        <v>2.4151515151515155</v>
      </c>
      <c r="Z1663" s="429">
        <f t="shared" si="38"/>
        <v>89448.356565656562</v>
      </c>
      <c r="AA1663" s="429" t="s">
        <v>1295</v>
      </c>
    </row>
    <row r="1664" spans="1:27" x14ac:dyDescent="0.25">
      <c r="A1664" t="s">
        <v>149</v>
      </c>
      <c r="B1664" t="s">
        <v>1246</v>
      </c>
      <c r="C1664" t="s">
        <v>1324</v>
      </c>
      <c r="D1664" t="s">
        <v>1387</v>
      </c>
      <c r="E1664" t="s">
        <v>1326</v>
      </c>
      <c r="F1664" t="s">
        <v>1293</v>
      </c>
      <c r="G1664" s="532" t="s">
        <v>524</v>
      </c>
      <c r="H1664">
        <v>35025</v>
      </c>
      <c r="I1664" t="s">
        <v>563</v>
      </c>
      <c r="J1664" t="s">
        <v>1416</v>
      </c>
      <c r="K1664" t="s">
        <v>1398</v>
      </c>
      <c r="L1664">
        <v>99.3</v>
      </c>
      <c r="M1664">
        <v>0.83</v>
      </c>
      <c r="N1664">
        <v>19.2</v>
      </c>
      <c r="O1664">
        <v>1.83</v>
      </c>
      <c r="P1664">
        <v>0.86</v>
      </c>
      <c r="Q1664">
        <v>0.86</v>
      </c>
      <c r="R1664">
        <v>110333.33333333333</v>
      </c>
      <c r="S1664">
        <v>8.6260606060606051</v>
      </c>
      <c r="T1664">
        <v>3.0090909090909093</v>
      </c>
      <c r="U1664">
        <v>111445.69393939394</v>
      </c>
      <c r="W1664" s="429">
        <f t="shared" si="39"/>
        <v>110333.33333333333</v>
      </c>
      <c r="X1664" s="429">
        <f t="shared" si="39"/>
        <v>8.6260606060606051</v>
      </c>
      <c r="Y1664" s="429">
        <f t="shared" si="39"/>
        <v>3.0090909090909093</v>
      </c>
      <c r="Z1664" s="429">
        <f t="shared" si="38"/>
        <v>111445.69393939394</v>
      </c>
      <c r="AA1664" s="429" t="s">
        <v>1295</v>
      </c>
    </row>
    <row r="1665" spans="1:27" x14ac:dyDescent="0.25">
      <c r="A1665" t="s">
        <v>149</v>
      </c>
      <c r="B1665" t="s">
        <v>1246</v>
      </c>
      <c r="C1665" t="s">
        <v>1324</v>
      </c>
      <c r="D1665" t="s">
        <v>1387</v>
      </c>
      <c r="E1665" t="s">
        <v>1326</v>
      </c>
      <c r="F1665" t="s">
        <v>1293</v>
      </c>
      <c r="G1665" s="532" t="s">
        <v>524</v>
      </c>
      <c r="H1665">
        <v>35025</v>
      </c>
      <c r="I1665" t="s">
        <v>563</v>
      </c>
      <c r="J1665" t="s">
        <v>1397</v>
      </c>
      <c r="K1665" t="s">
        <v>1398</v>
      </c>
      <c r="L1665">
        <v>19.100000000000001</v>
      </c>
      <c r="M1665">
        <v>0.25</v>
      </c>
      <c r="N1665">
        <v>9.6</v>
      </c>
      <c r="O1665">
        <v>0.31</v>
      </c>
      <c r="P1665">
        <v>0.43</v>
      </c>
      <c r="Q1665">
        <v>0.43</v>
      </c>
      <c r="R1665">
        <v>1288.6378450000002</v>
      </c>
      <c r="S1665">
        <v>2.430475E-2</v>
      </c>
      <c r="T1665">
        <v>2.4304750000000001E-3</v>
      </c>
      <c r="U1665">
        <v>1289.9697453000001</v>
      </c>
      <c r="W1665" s="429">
        <f t="shared" si="39"/>
        <v>1288.6378450000002</v>
      </c>
      <c r="X1665" s="429">
        <f t="shared" si="39"/>
        <v>2.430475E-2</v>
      </c>
      <c r="Y1665" s="429">
        <f t="shared" si="39"/>
        <v>2.4304750000000001E-3</v>
      </c>
      <c r="Z1665" s="429">
        <f t="shared" si="38"/>
        <v>1289.9697453000001</v>
      </c>
      <c r="AA1665" s="429" t="s">
        <v>1295</v>
      </c>
    </row>
    <row r="1666" spans="1:27" x14ac:dyDescent="0.25">
      <c r="A1666" t="s">
        <v>149</v>
      </c>
      <c r="B1666" t="s">
        <v>1246</v>
      </c>
      <c r="C1666" t="s">
        <v>1324</v>
      </c>
      <c r="D1666" t="s">
        <v>1387</v>
      </c>
      <c r="E1666" t="s">
        <v>1326</v>
      </c>
      <c r="F1666" t="s">
        <v>1293</v>
      </c>
      <c r="G1666" s="532" t="s">
        <v>524</v>
      </c>
      <c r="H1666">
        <v>35025</v>
      </c>
      <c r="I1666" t="s">
        <v>563</v>
      </c>
      <c r="J1666" t="s">
        <v>1416</v>
      </c>
      <c r="K1666" t="s">
        <v>1398</v>
      </c>
      <c r="L1666">
        <v>79.5</v>
      </c>
      <c r="M1666">
        <v>3.67</v>
      </c>
      <c r="N1666">
        <v>16.8</v>
      </c>
      <c r="O1666">
        <v>1.87</v>
      </c>
      <c r="P1666">
        <v>0.88</v>
      </c>
      <c r="Q1666">
        <v>0.88</v>
      </c>
      <c r="R1666">
        <v>88333.333333333328</v>
      </c>
      <c r="S1666">
        <v>6.9060606060606053</v>
      </c>
      <c r="T1666">
        <v>2.4090909090909092</v>
      </c>
      <c r="U1666">
        <v>89223.893939393936</v>
      </c>
      <c r="W1666" s="429">
        <f t="shared" si="39"/>
        <v>88333.333333333328</v>
      </c>
      <c r="X1666" s="429">
        <f t="shared" si="39"/>
        <v>6.9060606060606053</v>
      </c>
      <c r="Y1666" s="429">
        <f t="shared" si="39"/>
        <v>2.4090909090909092</v>
      </c>
      <c r="Z1666" s="429">
        <f t="shared" si="38"/>
        <v>89223.893939393936</v>
      </c>
      <c r="AA1666" s="429" t="s">
        <v>1295</v>
      </c>
    </row>
    <row r="1667" spans="1:27" x14ac:dyDescent="0.25">
      <c r="A1667" t="s">
        <v>149</v>
      </c>
      <c r="B1667" t="s">
        <v>1246</v>
      </c>
      <c r="C1667" t="s">
        <v>1324</v>
      </c>
      <c r="D1667" t="s">
        <v>1387</v>
      </c>
      <c r="E1667" t="s">
        <v>1326</v>
      </c>
      <c r="F1667" t="s">
        <v>1293</v>
      </c>
      <c r="G1667" s="532" t="s">
        <v>524</v>
      </c>
      <c r="H1667">
        <v>35025</v>
      </c>
      <c r="I1667" t="s">
        <v>563</v>
      </c>
      <c r="J1667" t="s">
        <v>1392</v>
      </c>
      <c r="K1667" t="s">
        <v>1393</v>
      </c>
      <c r="L1667">
        <v>2.5</v>
      </c>
      <c r="M1667">
        <v>0.14000000000000001</v>
      </c>
      <c r="N1667">
        <v>2.1</v>
      </c>
      <c r="O1667">
        <v>0.35</v>
      </c>
      <c r="P1667">
        <v>0.19</v>
      </c>
      <c r="Q1667">
        <v>0.19</v>
      </c>
      <c r="R1667">
        <v>3000</v>
      </c>
      <c r="S1667">
        <v>5.7499999999999996E-2</v>
      </c>
      <c r="T1667">
        <v>5.5000000000000007E-2</v>
      </c>
      <c r="U1667">
        <v>3017.8274999999999</v>
      </c>
      <c r="W1667" s="429">
        <f t="shared" si="39"/>
        <v>3000</v>
      </c>
      <c r="X1667" s="429">
        <f t="shared" si="39"/>
        <v>5.7499999999999996E-2</v>
      </c>
      <c r="Y1667" s="429">
        <f t="shared" si="39"/>
        <v>5.5000000000000007E-2</v>
      </c>
      <c r="Z1667" s="429">
        <f t="shared" si="38"/>
        <v>3017.8274999999999</v>
      </c>
      <c r="AA1667" s="429" t="s">
        <v>1295</v>
      </c>
    </row>
    <row r="1668" spans="1:27" x14ac:dyDescent="0.25">
      <c r="A1668" t="s">
        <v>149</v>
      </c>
      <c r="B1668" t="s">
        <v>1246</v>
      </c>
      <c r="C1668" t="s">
        <v>1324</v>
      </c>
      <c r="D1668" t="s">
        <v>1387</v>
      </c>
      <c r="E1668" t="s">
        <v>1326</v>
      </c>
      <c r="F1668" t="s">
        <v>1293</v>
      </c>
      <c r="G1668" s="532" t="s">
        <v>524</v>
      </c>
      <c r="H1668">
        <v>35025</v>
      </c>
      <c r="I1668" t="s">
        <v>563</v>
      </c>
      <c r="J1668" t="s">
        <v>1392</v>
      </c>
      <c r="K1668" t="s">
        <v>1393</v>
      </c>
      <c r="L1668">
        <v>10.6</v>
      </c>
      <c r="M1668">
        <v>0.57999999999999996</v>
      </c>
      <c r="N1668">
        <v>8.9</v>
      </c>
      <c r="O1668">
        <v>1.5</v>
      </c>
      <c r="P1668">
        <v>0.81</v>
      </c>
      <c r="Q1668">
        <v>0.81</v>
      </c>
      <c r="R1668">
        <v>12720</v>
      </c>
      <c r="S1668">
        <v>0.24379999999999999</v>
      </c>
      <c r="T1668">
        <v>0.23320000000000002</v>
      </c>
      <c r="U1668">
        <v>12795.588599999999</v>
      </c>
      <c r="W1668" s="429">
        <f t="shared" si="39"/>
        <v>12720</v>
      </c>
      <c r="X1668" s="429">
        <f t="shared" si="39"/>
        <v>0.24379999999999999</v>
      </c>
      <c r="Y1668" s="429">
        <f t="shared" si="39"/>
        <v>0.23320000000000002</v>
      </c>
      <c r="Z1668" s="429">
        <f t="shared" si="38"/>
        <v>12795.588599999999</v>
      </c>
      <c r="AA1668" s="429" t="s">
        <v>1295</v>
      </c>
    </row>
    <row r="1669" spans="1:27" x14ac:dyDescent="0.25">
      <c r="A1669" t="s">
        <v>149</v>
      </c>
      <c r="B1669" t="s">
        <v>1246</v>
      </c>
      <c r="C1669" t="s">
        <v>1324</v>
      </c>
      <c r="D1669" t="s">
        <v>1387</v>
      </c>
      <c r="E1669" t="s">
        <v>1326</v>
      </c>
      <c r="F1669" t="s">
        <v>1293</v>
      </c>
      <c r="G1669" s="532" t="s">
        <v>524</v>
      </c>
      <c r="H1669">
        <v>35025</v>
      </c>
      <c r="I1669" t="s">
        <v>563</v>
      </c>
      <c r="J1669" t="s">
        <v>1392</v>
      </c>
      <c r="K1669" t="s">
        <v>1393</v>
      </c>
      <c r="L1669">
        <v>10.6</v>
      </c>
      <c r="M1669">
        <v>0.57999999999999996</v>
      </c>
      <c r="N1669">
        <v>8.9</v>
      </c>
      <c r="O1669">
        <v>1.5</v>
      </c>
      <c r="P1669">
        <v>0.81</v>
      </c>
      <c r="Q1669">
        <v>0.81</v>
      </c>
      <c r="R1669">
        <v>12720</v>
      </c>
      <c r="S1669">
        <v>0.24379999999999999</v>
      </c>
      <c r="T1669">
        <v>0.23320000000000002</v>
      </c>
      <c r="U1669">
        <v>12795.588599999999</v>
      </c>
      <c r="W1669" s="429">
        <f t="shared" si="39"/>
        <v>12720</v>
      </c>
      <c r="X1669" s="429">
        <f t="shared" si="39"/>
        <v>0.24379999999999999</v>
      </c>
      <c r="Y1669" s="429">
        <f t="shared" si="39"/>
        <v>0.23320000000000002</v>
      </c>
      <c r="Z1669" s="429">
        <f t="shared" si="38"/>
        <v>12795.588599999999</v>
      </c>
      <c r="AA1669" s="429" t="s">
        <v>1295</v>
      </c>
    </row>
    <row r="1670" spans="1:27" x14ac:dyDescent="0.25">
      <c r="A1670" t="s">
        <v>149</v>
      </c>
      <c r="B1670" t="s">
        <v>1246</v>
      </c>
      <c r="C1670" t="s">
        <v>1324</v>
      </c>
      <c r="D1670" t="s">
        <v>1387</v>
      </c>
      <c r="E1670" t="s">
        <v>1326</v>
      </c>
      <c r="F1670" t="s">
        <v>1293</v>
      </c>
      <c r="G1670" s="532" t="s">
        <v>524</v>
      </c>
      <c r="H1670">
        <v>35025</v>
      </c>
      <c r="I1670" t="s">
        <v>563</v>
      </c>
      <c r="J1670" t="s">
        <v>1392</v>
      </c>
      <c r="K1670" t="s">
        <v>1393</v>
      </c>
      <c r="L1670">
        <v>10.6</v>
      </c>
      <c r="M1670">
        <v>0.57999999999999996</v>
      </c>
      <c r="N1670">
        <v>8.9</v>
      </c>
      <c r="O1670">
        <v>1.5</v>
      </c>
      <c r="P1670">
        <v>0.81</v>
      </c>
      <c r="Q1670">
        <v>0.81</v>
      </c>
      <c r="R1670">
        <v>12720</v>
      </c>
      <c r="S1670">
        <v>0.24379999999999999</v>
      </c>
      <c r="T1670">
        <v>0.23320000000000002</v>
      </c>
      <c r="U1670">
        <v>12795.588599999999</v>
      </c>
      <c r="W1670" s="429">
        <f t="shared" si="39"/>
        <v>12720</v>
      </c>
      <c r="X1670" s="429">
        <f t="shared" si="39"/>
        <v>0.24379999999999999</v>
      </c>
      <c r="Y1670" s="429">
        <f t="shared" si="39"/>
        <v>0.23320000000000002</v>
      </c>
      <c r="Z1670" s="429">
        <f t="shared" si="38"/>
        <v>12795.588599999999</v>
      </c>
      <c r="AA1670" s="429" t="s">
        <v>1295</v>
      </c>
    </row>
    <row r="1671" spans="1:27" x14ac:dyDescent="0.25">
      <c r="A1671" t="s">
        <v>149</v>
      </c>
      <c r="B1671" t="s">
        <v>1246</v>
      </c>
      <c r="C1671" t="s">
        <v>1324</v>
      </c>
      <c r="D1671" t="s">
        <v>1387</v>
      </c>
      <c r="E1671" t="s">
        <v>1326</v>
      </c>
      <c r="F1671" t="s">
        <v>1293</v>
      </c>
      <c r="G1671" s="532" t="s">
        <v>524</v>
      </c>
      <c r="H1671">
        <v>35025</v>
      </c>
      <c r="I1671" t="s">
        <v>563</v>
      </c>
      <c r="J1671" t="s">
        <v>1417</v>
      </c>
      <c r="K1671" t="s">
        <v>1401</v>
      </c>
      <c r="L1671">
        <v>0</v>
      </c>
      <c r="M1671">
        <v>0.65</v>
      </c>
      <c r="N1671">
        <v>0</v>
      </c>
      <c r="O1671">
        <v>0</v>
      </c>
      <c r="P1671">
        <v>0</v>
      </c>
      <c r="Q1671">
        <v>0</v>
      </c>
      <c r="R1671">
        <v>4.7023922256617806E-3</v>
      </c>
      <c r="S1671">
        <v>1.9696129263588793E-2</v>
      </c>
      <c r="T1671">
        <v>0</v>
      </c>
      <c r="U1671">
        <v>0.49710562381538159</v>
      </c>
      <c r="W1671" s="429">
        <f t="shared" si="39"/>
        <v>4.7023922256617806E-3</v>
      </c>
      <c r="X1671" s="429">
        <f t="shared" si="39"/>
        <v>1.9696129263588793E-2</v>
      </c>
      <c r="Y1671" s="429">
        <f t="shared" si="39"/>
        <v>0</v>
      </c>
      <c r="Z1671" s="429">
        <f t="shared" si="38"/>
        <v>0.49710562381538159</v>
      </c>
      <c r="AA1671" s="429" t="s">
        <v>1296</v>
      </c>
    </row>
    <row r="1672" spans="1:27" x14ac:dyDescent="0.25">
      <c r="A1672" t="s">
        <v>149</v>
      </c>
      <c r="B1672" t="s">
        <v>1246</v>
      </c>
      <c r="C1672" t="s">
        <v>1324</v>
      </c>
      <c r="D1672" t="s">
        <v>1387</v>
      </c>
      <c r="E1672" t="s">
        <v>1326</v>
      </c>
      <c r="F1672" t="s">
        <v>1293</v>
      </c>
      <c r="G1672" s="532" t="s">
        <v>524</v>
      </c>
      <c r="H1672">
        <v>35025</v>
      </c>
      <c r="I1672" t="s">
        <v>563</v>
      </c>
      <c r="J1672" t="s">
        <v>1400</v>
      </c>
      <c r="K1672" t="s">
        <v>1401</v>
      </c>
      <c r="L1672">
        <v>0</v>
      </c>
      <c r="M1672">
        <v>0.45</v>
      </c>
      <c r="N1672">
        <v>0</v>
      </c>
      <c r="O1672">
        <v>0</v>
      </c>
      <c r="P1672">
        <v>0</v>
      </c>
      <c r="Q1672">
        <v>0</v>
      </c>
      <c r="R1672">
        <v>3.2555023100735402E-3</v>
      </c>
      <c r="S1672">
        <v>1.3635781797869163E-2</v>
      </c>
      <c r="T1672">
        <v>0</v>
      </c>
      <c r="U1672">
        <v>0.34415004725680259</v>
      </c>
      <c r="W1672" s="429">
        <f t="shared" si="39"/>
        <v>3.2555023100735402E-3</v>
      </c>
      <c r="X1672" s="429">
        <f t="shared" si="39"/>
        <v>1.3635781797869163E-2</v>
      </c>
      <c r="Y1672" s="429">
        <f t="shared" si="39"/>
        <v>0</v>
      </c>
      <c r="Z1672" s="429">
        <f t="shared" si="38"/>
        <v>0.34415004725680259</v>
      </c>
      <c r="AA1672" s="429" t="s">
        <v>1296</v>
      </c>
    </row>
    <row r="1673" spans="1:27" x14ac:dyDescent="0.25">
      <c r="A1673" t="s">
        <v>149</v>
      </c>
      <c r="B1673" t="s">
        <v>1246</v>
      </c>
      <c r="C1673" t="s">
        <v>1324</v>
      </c>
      <c r="D1673" t="s">
        <v>1387</v>
      </c>
      <c r="E1673" t="s">
        <v>1326</v>
      </c>
      <c r="F1673" t="s">
        <v>1293</v>
      </c>
      <c r="G1673" s="532" t="s">
        <v>524</v>
      </c>
      <c r="H1673">
        <v>35025</v>
      </c>
      <c r="I1673" t="s">
        <v>563</v>
      </c>
      <c r="J1673" t="s">
        <v>1418</v>
      </c>
      <c r="K1673" t="s">
        <v>1419</v>
      </c>
      <c r="L1673">
        <v>0</v>
      </c>
      <c r="M1673">
        <v>0.45</v>
      </c>
      <c r="N1673">
        <v>0</v>
      </c>
      <c r="O1673">
        <v>0</v>
      </c>
      <c r="P1673">
        <v>0</v>
      </c>
      <c r="Q1673">
        <v>0</v>
      </c>
      <c r="R1673">
        <v>3.2555023100735402E-3</v>
      </c>
      <c r="S1673">
        <v>1.3635781797869163E-2</v>
      </c>
      <c r="T1673">
        <v>0</v>
      </c>
      <c r="U1673">
        <v>0.34415004725680259</v>
      </c>
      <c r="W1673" s="429">
        <f t="shared" si="39"/>
        <v>3.2555023100735402E-3</v>
      </c>
      <c r="X1673" s="429">
        <f t="shared" si="39"/>
        <v>1.3635781797869163E-2</v>
      </c>
      <c r="Y1673" s="429">
        <f t="shared" si="39"/>
        <v>0</v>
      </c>
      <c r="Z1673" s="429">
        <f t="shared" si="38"/>
        <v>0.34415004725680259</v>
      </c>
      <c r="AA1673" s="429" t="s">
        <v>1296</v>
      </c>
    </row>
    <row r="1674" spans="1:27" x14ac:dyDescent="0.25">
      <c r="A1674" t="s">
        <v>149</v>
      </c>
      <c r="B1674" t="s">
        <v>1246</v>
      </c>
      <c r="C1674" t="s">
        <v>1324</v>
      </c>
      <c r="D1674" t="s">
        <v>1387</v>
      </c>
      <c r="E1674" t="s">
        <v>1326</v>
      </c>
      <c r="F1674" t="s">
        <v>1293</v>
      </c>
      <c r="G1674" s="532" t="s">
        <v>524</v>
      </c>
      <c r="H1674">
        <v>35025</v>
      </c>
      <c r="I1674" t="s">
        <v>563</v>
      </c>
      <c r="J1674" t="s">
        <v>1388</v>
      </c>
      <c r="K1674" t="s">
        <v>1389</v>
      </c>
      <c r="L1674">
        <v>7.1</v>
      </c>
      <c r="M1674">
        <v>6.3</v>
      </c>
      <c r="N1674">
        <v>37.1</v>
      </c>
      <c r="O1674">
        <v>22.7</v>
      </c>
      <c r="P1674">
        <v>0</v>
      </c>
      <c r="Q1674">
        <v>0</v>
      </c>
      <c r="R1674">
        <v>11793.367823457684</v>
      </c>
      <c r="S1674">
        <v>3.6544117647058827</v>
      </c>
      <c r="T1674">
        <v>0.1499107296568426</v>
      </c>
      <c r="U1674">
        <v>11929.401515013069</v>
      </c>
      <c r="W1674" s="429">
        <f t="shared" si="39"/>
        <v>11793.367823457684</v>
      </c>
      <c r="X1674" s="429">
        <f t="shared" si="39"/>
        <v>3.6544117647058827</v>
      </c>
      <c r="Y1674" s="429">
        <f t="shared" si="39"/>
        <v>0.1499107296568426</v>
      </c>
      <c r="Z1674" s="429">
        <f t="shared" si="38"/>
        <v>11929.401515013069</v>
      </c>
      <c r="AA1674" s="429" t="s">
        <v>1296</v>
      </c>
    </row>
    <row r="1675" spans="1:27" x14ac:dyDescent="0.25">
      <c r="A1675" t="s">
        <v>149</v>
      </c>
      <c r="B1675" t="s">
        <v>1246</v>
      </c>
      <c r="C1675" t="s">
        <v>1324</v>
      </c>
      <c r="D1675" t="s">
        <v>1387</v>
      </c>
      <c r="E1675" t="s">
        <v>1326</v>
      </c>
      <c r="F1675" t="s">
        <v>1293</v>
      </c>
      <c r="G1675" s="532" t="s">
        <v>524</v>
      </c>
      <c r="H1675">
        <v>35025</v>
      </c>
      <c r="I1675" t="s">
        <v>563</v>
      </c>
      <c r="J1675" t="s">
        <v>1388</v>
      </c>
      <c r="K1675" t="s">
        <v>1389</v>
      </c>
      <c r="L1675">
        <v>0.36</v>
      </c>
      <c r="M1675">
        <v>0</v>
      </c>
      <c r="N1675">
        <v>2</v>
      </c>
      <c r="O1675">
        <v>3.7999999999999999E-2</v>
      </c>
      <c r="P1675">
        <v>0</v>
      </c>
      <c r="Q1675">
        <v>0</v>
      </c>
      <c r="R1675">
        <v>597.97357978095295</v>
      </c>
      <c r="S1675">
        <v>0.18529411764705883</v>
      </c>
      <c r="T1675">
        <v>7.6011074192201883E-3</v>
      </c>
      <c r="U1675">
        <v>604.87106273305699</v>
      </c>
      <c r="W1675" s="429">
        <f t="shared" si="39"/>
        <v>597.97357978095295</v>
      </c>
      <c r="X1675" s="429">
        <f t="shared" si="39"/>
        <v>0.18529411764705883</v>
      </c>
      <c r="Y1675" s="429">
        <f t="shared" si="39"/>
        <v>7.6011074192201883E-3</v>
      </c>
      <c r="Z1675" s="429">
        <f t="shared" si="38"/>
        <v>604.87106273305699</v>
      </c>
      <c r="AA1675" s="429" t="s">
        <v>1296</v>
      </c>
    </row>
    <row r="1676" spans="1:27" x14ac:dyDescent="0.25">
      <c r="A1676" t="s">
        <v>149</v>
      </c>
      <c r="B1676" t="s">
        <v>1246</v>
      </c>
      <c r="C1676" t="s">
        <v>1324</v>
      </c>
      <c r="D1676" t="s">
        <v>1387</v>
      </c>
      <c r="E1676" t="s">
        <v>1326</v>
      </c>
      <c r="F1676" t="s">
        <v>1293</v>
      </c>
      <c r="G1676" s="532" t="s">
        <v>524</v>
      </c>
      <c r="H1676">
        <v>35025</v>
      </c>
      <c r="I1676" t="s">
        <v>563</v>
      </c>
      <c r="J1676" t="s">
        <v>1388</v>
      </c>
      <c r="K1676" t="s">
        <v>1389</v>
      </c>
      <c r="L1676">
        <v>0.37</v>
      </c>
      <c r="M1676">
        <v>0.08</v>
      </c>
      <c r="N1676">
        <v>2</v>
      </c>
      <c r="O1676">
        <v>162.38999999999999</v>
      </c>
      <c r="P1676">
        <v>0</v>
      </c>
      <c r="Q1676">
        <v>0</v>
      </c>
      <c r="R1676">
        <v>614.58395699709058</v>
      </c>
      <c r="S1676">
        <v>0.19044117647058825</v>
      </c>
      <c r="T1676">
        <v>7.8122492919763045E-3</v>
      </c>
      <c r="U1676">
        <v>621.67303669786429</v>
      </c>
      <c r="W1676" s="429">
        <f t="shared" si="39"/>
        <v>614.58395699709058</v>
      </c>
      <c r="X1676" s="429">
        <f t="shared" si="39"/>
        <v>0.19044117647058825</v>
      </c>
      <c r="Y1676" s="429">
        <f t="shared" si="39"/>
        <v>7.8122492919763045E-3</v>
      </c>
      <c r="Z1676" s="429">
        <f t="shared" si="38"/>
        <v>621.67303669786429</v>
      </c>
      <c r="AA1676" s="429" t="s">
        <v>1296</v>
      </c>
    </row>
    <row r="1677" spans="1:27" x14ac:dyDescent="0.25">
      <c r="A1677" t="s">
        <v>149</v>
      </c>
      <c r="B1677" t="s">
        <v>1246</v>
      </c>
      <c r="C1677" t="s">
        <v>1324</v>
      </c>
      <c r="D1677" t="s">
        <v>1387</v>
      </c>
      <c r="E1677" t="s">
        <v>1326</v>
      </c>
      <c r="F1677" t="s">
        <v>1293</v>
      </c>
      <c r="G1677" s="532" t="s">
        <v>524</v>
      </c>
      <c r="H1677">
        <v>35025</v>
      </c>
      <c r="I1677" t="s">
        <v>563</v>
      </c>
      <c r="J1677" t="s">
        <v>1388</v>
      </c>
      <c r="K1677" t="s">
        <v>1389</v>
      </c>
      <c r="L1677">
        <v>1.9</v>
      </c>
      <c r="M1677">
        <v>3</v>
      </c>
      <c r="N1677">
        <v>10.1</v>
      </c>
      <c r="O1677">
        <v>17.100000000000001</v>
      </c>
      <c r="P1677">
        <v>0</v>
      </c>
      <c r="Q1677">
        <v>0</v>
      </c>
      <c r="R1677">
        <v>3155.9716710661405</v>
      </c>
      <c r="S1677">
        <v>0.97794117647058831</v>
      </c>
      <c r="T1677">
        <v>4.01169558236621E-2</v>
      </c>
      <c r="U1677">
        <v>3192.3750533133566</v>
      </c>
      <c r="W1677" s="429">
        <f t="shared" si="39"/>
        <v>3155.9716710661405</v>
      </c>
      <c r="X1677" s="429">
        <f t="shared" si="39"/>
        <v>0.97794117647058831</v>
      </c>
      <c r="Y1677" s="429">
        <f t="shared" si="39"/>
        <v>4.01169558236621E-2</v>
      </c>
      <c r="Z1677" s="429">
        <f t="shared" si="38"/>
        <v>3192.3750533133566</v>
      </c>
      <c r="AA1677" s="429" t="s">
        <v>1296</v>
      </c>
    </row>
    <row r="1678" spans="1:27" x14ac:dyDescent="0.25">
      <c r="A1678" t="s">
        <v>149</v>
      </c>
      <c r="B1678" t="s">
        <v>1246</v>
      </c>
      <c r="C1678" t="s">
        <v>1324</v>
      </c>
      <c r="D1678" t="s">
        <v>1387</v>
      </c>
      <c r="E1678" t="s">
        <v>1326</v>
      </c>
      <c r="F1678" t="s">
        <v>1293</v>
      </c>
      <c r="G1678" s="532" t="s">
        <v>524</v>
      </c>
      <c r="H1678">
        <v>35025</v>
      </c>
      <c r="I1678" t="s">
        <v>563</v>
      </c>
      <c r="J1678" t="s">
        <v>1420</v>
      </c>
      <c r="K1678" t="s">
        <v>1393</v>
      </c>
      <c r="L1678">
        <v>1.2</v>
      </c>
      <c r="M1678">
        <v>6.4000000000000001E-2</v>
      </c>
      <c r="N1678">
        <v>1</v>
      </c>
      <c r="O1678">
        <v>0.17</v>
      </c>
      <c r="P1678">
        <v>8.7999999999999995E-2</v>
      </c>
      <c r="Q1678">
        <v>8.7999999999999995E-2</v>
      </c>
      <c r="R1678">
        <v>1440</v>
      </c>
      <c r="S1678">
        <v>2.76E-2</v>
      </c>
      <c r="T1678">
        <v>2.6400000000000003E-2</v>
      </c>
      <c r="U1678">
        <v>1448.5572</v>
      </c>
      <c r="W1678" s="429">
        <f t="shared" si="39"/>
        <v>1440</v>
      </c>
      <c r="X1678" s="429">
        <f t="shared" si="39"/>
        <v>2.76E-2</v>
      </c>
      <c r="Y1678" s="429">
        <f t="shared" si="39"/>
        <v>2.6400000000000003E-2</v>
      </c>
      <c r="Z1678" s="429">
        <f t="shared" si="38"/>
        <v>1448.5572</v>
      </c>
      <c r="AA1678" s="429" t="s">
        <v>1295</v>
      </c>
    </row>
    <row r="1679" spans="1:27" x14ac:dyDescent="0.25">
      <c r="A1679" t="s">
        <v>149</v>
      </c>
      <c r="B1679" t="s">
        <v>1246</v>
      </c>
      <c r="C1679" t="s">
        <v>1324</v>
      </c>
      <c r="D1679" t="s">
        <v>1387</v>
      </c>
      <c r="E1679" t="s">
        <v>1326</v>
      </c>
      <c r="F1679" t="s">
        <v>1293</v>
      </c>
      <c r="G1679" s="532" t="s">
        <v>524</v>
      </c>
      <c r="H1679">
        <v>35025</v>
      </c>
      <c r="I1679" t="s">
        <v>563</v>
      </c>
      <c r="J1679" t="s">
        <v>1416</v>
      </c>
      <c r="K1679" t="s">
        <v>1398</v>
      </c>
      <c r="L1679">
        <v>99.2</v>
      </c>
      <c r="M1679">
        <v>0.83</v>
      </c>
      <c r="N1679">
        <v>19.2</v>
      </c>
      <c r="O1679">
        <v>1.83</v>
      </c>
      <c r="P1679">
        <v>0.86</v>
      </c>
      <c r="Q1679">
        <v>0.86</v>
      </c>
      <c r="R1679">
        <v>110222.22222222222</v>
      </c>
      <c r="S1679">
        <v>8.617373737373736</v>
      </c>
      <c r="T1679">
        <v>3.0060606060606063</v>
      </c>
      <c r="U1679">
        <v>111333.46262626263</v>
      </c>
      <c r="W1679" s="429">
        <f t="shared" si="39"/>
        <v>110222.22222222222</v>
      </c>
      <c r="X1679" s="429">
        <f t="shared" si="39"/>
        <v>8.617373737373736</v>
      </c>
      <c r="Y1679" s="429">
        <f t="shared" si="39"/>
        <v>3.0060606060606063</v>
      </c>
      <c r="Z1679" s="429">
        <f t="shared" si="38"/>
        <v>111333.46262626263</v>
      </c>
      <c r="AA1679" s="429" t="s">
        <v>1295</v>
      </c>
    </row>
    <row r="1680" spans="1:27" x14ac:dyDescent="0.25">
      <c r="A1680" t="s">
        <v>149</v>
      </c>
      <c r="B1680" t="s">
        <v>1246</v>
      </c>
      <c r="C1680" t="s">
        <v>1324</v>
      </c>
      <c r="D1680" t="s">
        <v>1387</v>
      </c>
      <c r="E1680" t="s">
        <v>1326</v>
      </c>
      <c r="F1680" t="s">
        <v>1293</v>
      </c>
      <c r="G1680" s="532" t="s">
        <v>524</v>
      </c>
      <c r="H1680">
        <v>35025</v>
      </c>
      <c r="I1680" t="s">
        <v>563</v>
      </c>
      <c r="J1680" t="s">
        <v>1421</v>
      </c>
      <c r="K1680" t="s">
        <v>1401</v>
      </c>
      <c r="L1680">
        <v>0</v>
      </c>
      <c r="M1680">
        <v>0.65</v>
      </c>
      <c r="N1680">
        <v>0</v>
      </c>
      <c r="O1680">
        <v>0</v>
      </c>
      <c r="P1680">
        <v>0</v>
      </c>
      <c r="Q1680">
        <v>0</v>
      </c>
      <c r="R1680">
        <v>4.7023922256617806E-3</v>
      </c>
      <c r="S1680">
        <v>1.9696129263588793E-2</v>
      </c>
      <c r="T1680">
        <v>0</v>
      </c>
      <c r="U1680">
        <v>0.49710562381538159</v>
      </c>
      <c r="W1680" s="429">
        <f t="shared" si="39"/>
        <v>4.7023922256617806E-3</v>
      </c>
      <c r="X1680" s="429">
        <f t="shared" si="39"/>
        <v>1.9696129263588793E-2</v>
      </c>
      <c r="Y1680" s="429">
        <f t="shared" si="39"/>
        <v>0</v>
      </c>
      <c r="Z1680" s="429">
        <f t="shared" si="38"/>
        <v>0.49710562381538159</v>
      </c>
      <c r="AA1680" s="429" t="s">
        <v>1296</v>
      </c>
    </row>
    <row r="1681" spans="1:27" x14ac:dyDescent="0.25">
      <c r="A1681" t="s">
        <v>149</v>
      </c>
      <c r="B1681" t="s">
        <v>1246</v>
      </c>
      <c r="C1681" t="s">
        <v>1324</v>
      </c>
      <c r="D1681" t="s">
        <v>1387</v>
      </c>
      <c r="E1681" t="s">
        <v>1326</v>
      </c>
      <c r="F1681" t="s">
        <v>1293</v>
      </c>
      <c r="G1681" s="532" t="s">
        <v>524</v>
      </c>
      <c r="H1681">
        <v>35025</v>
      </c>
      <c r="I1681" t="s">
        <v>563</v>
      </c>
      <c r="J1681" t="s">
        <v>1416</v>
      </c>
      <c r="K1681" t="s">
        <v>1398</v>
      </c>
      <c r="L1681">
        <v>78.599999999999994</v>
      </c>
      <c r="M1681">
        <v>3.63</v>
      </c>
      <c r="N1681">
        <v>16.7</v>
      </c>
      <c r="O1681">
        <v>1.85</v>
      </c>
      <c r="P1681">
        <v>0.87</v>
      </c>
      <c r="Q1681">
        <v>0.87</v>
      </c>
      <c r="R1681">
        <v>87333.333333333328</v>
      </c>
      <c r="S1681">
        <v>6.8278787878787863</v>
      </c>
      <c r="T1681">
        <v>2.3818181818181818</v>
      </c>
      <c r="U1681">
        <v>88213.812121212119</v>
      </c>
      <c r="W1681" s="429">
        <f t="shared" si="39"/>
        <v>87333.333333333328</v>
      </c>
      <c r="X1681" s="429">
        <f t="shared" si="39"/>
        <v>6.8278787878787863</v>
      </c>
      <c r="Y1681" s="429">
        <f t="shared" si="39"/>
        <v>2.3818181818181818</v>
      </c>
      <c r="Z1681" s="429">
        <f t="shared" si="38"/>
        <v>88213.812121212119</v>
      </c>
      <c r="AA1681" s="429" t="s">
        <v>1295</v>
      </c>
    </row>
    <row r="1682" spans="1:27" x14ac:dyDescent="0.25">
      <c r="A1682" t="s">
        <v>149</v>
      </c>
      <c r="B1682" t="s">
        <v>1246</v>
      </c>
      <c r="C1682" t="s">
        <v>1324</v>
      </c>
      <c r="D1682" t="s">
        <v>1387</v>
      </c>
      <c r="E1682" t="s">
        <v>1326</v>
      </c>
      <c r="F1682" t="s">
        <v>1293</v>
      </c>
      <c r="G1682" s="532" t="s">
        <v>524</v>
      </c>
      <c r="H1682">
        <v>35025</v>
      </c>
      <c r="I1682" t="s">
        <v>563</v>
      </c>
      <c r="J1682" t="s">
        <v>1400</v>
      </c>
      <c r="K1682" t="s">
        <v>1401</v>
      </c>
      <c r="L1682">
        <v>0</v>
      </c>
      <c r="M1682">
        <v>0.36</v>
      </c>
      <c r="N1682">
        <v>0</v>
      </c>
      <c r="O1682">
        <v>0</v>
      </c>
      <c r="P1682">
        <v>0</v>
      </c>
      <c r="Q1682">
        <v>0</v>
      </c>
      <c r="R1682">
        <v>2.604401848058832E-3</v>
      </c>
      <c r="S1682">
        <v>1.0908625438295331E-2</v>
      </c>
      <c r="T1682">
        <v>0</v>
      </c>
      <c r="U1682">
        <v>0.27532003780544206</v>
      </c>
      <c r="W1682" s="429">
        <f t="shared" si="39"/>
        <v>2.604401848058832E-3</v>
      </c>
      <c r="X1682" s="429">
        <f t="shared" si="39"/>
        <v>1.0908625438295331E-2</v>
      </c>
      <c r="Y1682" s="429">
        <f t="shared" si="39"/>
        <v>0</v>
      </c>
      <c r="Z1682" s="429">
        <f t="shared" si="38"/>
        <v>0.27532003780544206</v>
      </c>
      <c r="AA1682" s="429" t="s">
        <v>1296</v>
      </c>
    </row>
    <row r="1683" spans="1:27" x14ac:dyDescent="0.25">
      <c r="A1683" t="s">
        <v>149</v>
      </c>
      <c r="B1683" t="s">
        <v>1246</v>
      </c>
      <c r="C1683" t="s">
        <v>1324</v>
      </c>
      <c r="D1683" t="s">
        <v>1387</v>
      </c>
      <c r="E1683" t="s">
        <v>1326</v>
      </c>
      <c r="F1683" t="s">
        <v>1293</v>
      </c>
      <c r="G1683" s="532" t="s">
        <v>524</v>
      </c>
      <c r="H1683">
        <v>35025</v>
      </c>
      <c r="I1683" t="s">
        <v>563</v>
      </c>
      <c r="J1683" t="s">
        <v>1400</v>
      </c>
      <c r="K1683" t="s">
        <v>1401</v>
      </c>
      <c r="L1683">
        <v>0</v>
      </c>
      <c r="M1683">
        <v>0.36</v>
      </c>
      <c r="N1683">
        <v>0</v>
      </c>
      <c r="O1683">
        <v>0</v>
      </c>
      <c r="P1683">
        <v>0</v>
      </c>
      <c r="Q1683">
        <v>0</v>
      </c>
      <c r="R1683">
        <v>2.604401848058832E-3</v>
      </c>
      <c r="S1683">
        <v>1.0908625438295331E-2</v>
      </c>
      <c r="T1683">
        <v>0</v>
      </c>
      <c r="U1683">
        <v>0.27532003780544206</v>
      </c>
      <c r="W1683" s="429">
        <f t="shared" si="39"/>
        <v>2.604401848058832E-3</v>
      </c>
      <c r="X1683" s="429">
        <f t="shared" si="39"/>
        <v>1.0908625438295331E-2</v>
      </c>
      <c r="Y1683" s="429">
        <f t="shared" si="39"/>
        <v>0</v>
      </c>
      <c r="Z1683" s="429">
        <f t="shared" si="38"/>
        <v>0.27532003780544206</v>
      </c>
      <c r="AA1683" s="429" t="s">
        <v>1296</v>
      </c>
    </row>
    <row r="1684" spans="1:27" x14ac:dyDescent="0.25">
      <c r="A1684" t="s">
        <v>149</v>
      </c>
      <c r="B1684" t="s">
        <v>1246</v>
      </c>
      <c r="C1684" t="s">
        <v>1324</v>
      </c>
      <c r="D1684" t="s">
        <v>1387</v>
      </c>
      <c r="E1684" t="s">
        <v>1326</v>
      </c>
      <c r="F1684" t="s">
        <v>1293</v>
      </c>
      <c r="G1684" s="532" t="s">
        <v>524</v>
      </c>
      <c r="H1684">
        <v>35025</v>
      </c>
      <c r="I1684" t="s">
        <v>563</v>
      </c>
      <c r="J1684" t="s">
        <v>1422</v>
      </c>
      <c r="K1684" t="s">
        <v>1419</v>
      </c>
      <c r="L1684">
        <v>15.8</v>
      </c>
      <c r="M1684">
        <v>0.87</v>
      </c>
      <c r="N1684">
        <v>17.7</v>
      </c>
      <c r="O1684">
        <v>1295.8</v>
      </c>
      <c r="P1684">
        <v>0.8</v>
      </c>
      <c r="Q1684">
        <v>0.8</v>
      </c>
      <c r="R1684">
        <v>0.20020200812022235</v>
      </c>
      <c r="S1684">
        <v>3.0417003991821834</v>
      </c>
      <c r="T1684">
        <v>0</v>
      </c>
      <c r="U1684">
        <v>76.242711987674809</v>
      </c>
      <c r="W1684" s="429">
        <f t="shared" si="39"/>
        <v>0.20020200812022235</v>
      </c>
      <c r="X1684" s="429">
        <f t="shared" si="39"/>
        <v>3.0417003991821834</v>
      </c>
      <c r="Y1684" s="429">
        <f t="shared" si="39"/>
        <v>0</v>
      </c>
      <c r="Z1684" s="429">
        <f t="shared" si="38"/>
        <v>76.242711987674809</v>
      </c>
      <c r="AA1684" s="429" t="s">
        <v>1296</v>
      </c>
    </row>
    <row r="1685" spans="1:27" x14ac:dyDescent="0.25">
      <c r="A1685" t="s">
        <v>149</v>
      </c>
      <c r="B1685" t="s">
        <v>1246</v>
      </c>
      <c r="C1685" t="s">
        <v>1324</v>
      </c>
      <c r="D1685" t="s">
        <v>1387</v>
      </c>
      <c r="E1685" t="s">
        <v>1326</v>
      </c>
      <c r="F1685" t="s">
        <v>1293</v>
      </c>
      <c r="G1685" s="532" t="s">
        <v>524</v>
      </c>
      <c r="H1685">
        <v>35025</v>
      </c>
      <c r="I1685" t="s">
        <v>563</v>
      </c>
      <c r="J1685" t="s">
        <v>1394</v>
      </c>
      <c r="K1685" t="s">
        <v>1395</v>
      </c>
      <c r="L1685">
        <v>0.15</v>
      </c>
      <c r="M1685">
        <v>1.008</v>
      </c>
      <c r="N1685">
        <v>0.13</v>
      </c>
      <c r="O1685">
        <v>2.1000000000000001E-2</v>
      </c>
      <c r="P1685">
        <v>1.0999999999999999E-2</v>
      </c>
      <c r="Q1685">
        <v>1.0999999999999999E-2</v>
      </c>
      <c r="R1685">
        <v>0.23195818871860244</v>
      </c>
      <c r="S1685">
        <v>3.5241770142248745</v>
      </c>
      <c r="T1685">
        <v>0</v>
      </c>
      <c r="U1685">
        <v>88.336383544340464</v>
      </c>
      <c r="W1685" s="429">
        <f t="shared" si="39"/>
        <v>0.23195818871860244</v>
      </c>
      <c r="X1685" s="429">
        <f t="shared" si="39"/>
        <v>3.5241770142248745</v>
      </c>
      <c r="Y1685" s="429">
        <f t="shared" si="39"/>
        <v>0</v>
      </c>
      <c r="Z1685" s="429">
        <f t="shared" si="38"/>
        <v>88.336383544340464</v>
      </c>
      <c r="AA1685" s="429" t="s">
        <v>1295</v>
      </c>
    </row>
    <row r="1686" spans="1:27" x14ac:dyDescent="0.25">
      <c r="A1686" t="s">
        <v>149</v>
      </c>
      <c r="B1686" t="s">
        <v>1246</v>
      </c>
      <c r="C1686" t="s">
        <v>1324</v>
      </c>
      <c r="D1686" t="s">
        <v>1387</v>
      </c>
      <c r="E1686" t="s">
        <v>1326</v>
      </c>
      <c r="F1686" t="s">
        <v>1293</v>
      </c>
      <c r="G1686" s="532" t="s">
        <v>524</v>
      </c>
      <c r="H1686">
        <v>35025</v>
      </c>
      <c r="I1686" t="s">
        <v>563</v>
      </c>
      <c r="J1686" t="s">
        <v>1400</v>
      </c>
      <c r="K1686" t="s">
        <v>1401</v>
      </c>
      <c r="L1686">
        <v>0</v>
      </c>
      <c r="M1686">
        <v>0.45</v>
      </c>
      <c r="N1686">
        <v>0</v>
      </c>
      <c r="O1686">
        <v>0</v>
      </c>
      <c r="P1686">
        <v>0</v>
      </c>
      <c r="Q1686">
        <v>0</v>
      </c>
      <c r="R1686">
        <v>3.2555023100735402E-3</v>
      </c>
      <c r="S1686">
        <v>1.3635781797869163E-2</v>
      </c>
      <c r="T1686">
        <v>0</v>
      </c>
      <c r="U1686">
        <v>0.34415004725680259</v>
      </c>
      <c r="W1686" s="429">
        <f t="shared" si="39"/>
        <v>3.2555023100735402E-3</v>
      </c>
      <c r="X1686" s="429">
        <f t="shared" si="39"/>
        <v>1.3635781797869163E-2</v>
      </c>
      <c r="Y1686" s="429">
        <f t="shared" si="39"/>
        <v>0</v>
      </c>
      <c r="Z1686" s="429">
        <f t="shared" si="38"/>
        <v>0.34415004725680259</v>
      </c>
      <c r="AA1686" s="429" t="s">
        <v>1296</v>
      </c>
    </row>
    <row r="1687" spans="1:27" x14ac:dyDescent="0.25">
      <c r="A1687" t="s">
        <v>149</v>
      </c>
      <c r="B1687" t="s">
        <v>1246</v>
      </c>
      <c r="C1687" t="s">
        <v>1324</v>
      </c>
      <c r="D1687" t="s">
        <v>1387</v>
      </c>
      <c r="E1687" t="s">
        <v>1326</v>
      </c>
      <c r="F1687" t="s">
        <v>1293</v>
      </c>
      <c r="G1687" s="532" t="s">
        <v>524</v>
      </c>
      <c r="H1687">
        <v>35025</v>
      </c>
      <c r="I1687" t="s">
        <v>563</v>
      </c>
      <c r="J1687" t="s">
        <v>1404</v>
      </c>
      <c r="K1687" t="s">
        <v>1405</v>
      </c>
      <c r="L1687">
        <v>0</v>
      </c>
      <c r="M1687">
        <v>0</v>
      </c>
      <c r="N1687">
        <v>0</v>
      </c>
      <c r="O1687">
        <v>0</v>
      </c>
      <c r="P1687">
        <v>0.56999999999999995</v>
      </c>
      <c r="Q1687">
        <v>0.56999999999999995</v>
      </c>
      <c r="R1687">
        <v>0</v>
      </c>
      <c r="S1687">
        <v>0</v>
      </c>
      <c r="T1687">
        <v>0</v>
      </c>
      <c r="U1687">
        <v>0</v>
      </c>
      <c r="W1687" s="429">
        <f t="shared" si="39"/>
        <v>0</v>
      </c>
      <c r="X1687" s="429">
        <f t="shared" si="39"/>
        <v>0</v>
      </c>
      <c r="Y1687" s="429">
        <f t="shared" si="39"/>
        <v>0</v>
      </c>
      <c r="Z1687" s="429">
        <f t="shared" si="38"/>
        <v>0</v>
      </c>
      <c r="AA1687" s="429" t="s">
        <v>1296</v>
      </c>
    </row>
    <row r="1688" spans="1:27" x14ac:dyDescent="0.25">
      <c r="A1688" t="s">
        <v>149</v>
      </c>
      <c r="B1688" t="s">
        <v>1246</v>
      </c>
      <c r="C1688" t="s">
        <v>1324</v>
      </c>
      <c r="D1688" t="s">
        <v>1387</v>
      </c>
      <c r="E1688" t="s">
        <v>1326</v>
      </c>
      <c r="F1688" t="s">
        <v>1293</v>
      </c>
      <c r="G1688" s="532" t="s">
        <v>524</v>
      </c>
      <c r="H1688">
        <v>35025</v>
      </c>
      <c r="I1688" t="s">
        <v>563</v>
      </c>
      <c r="J1688" t="s">
        <v>1404</v>
      </c>
      <c r="K1688" t="s">
        <v>1405</v>
      </c>
      <c r="L1688">
        <v>0</v>
      </c>
      <c r="M1688">
        <v>0</v>
      </c>
      <c r="N1688">
        <v>0</v>
      </c>
      <c r="O1688">
        <v>0</v>
      </c>
      <c r="P1688">
        <v>0.56999999999999995</v>
      </c>
      <c r="Q1688">
        <v>0.56999999999999995</v>
      </c>
      <c r="R1688">
        <v>0</v>
      </c>
      <c r="S1688">
        <v>0</v>
      </c>
      <c r="T1688">
        <v>0</v>
      </c>
      <c r="U1688">
        <v>0</v>
      </c>
      <c r="W1688" s="429">
        <f t="shared" si="39"/>
        <v>0</v>
      </c>
      <c r="X1688" s="429">
        <f t="shared" si="39"/>
        <v>0</v>
      </c>
      <c r="Y1688" s="429">
        <f t="shared" si="39"/>
        <v>0</v>
      </c>
      <c r="Z1688" s="429">
        <f t="shared" si="38"/>
        <v>0</v>
      </c>
      <c r="AA1688" s="429" t="s">
        <v>1296</v>
      </c>
    </row>
    <row r="1689" spans="1:27" x14ac:dyDescent="0.25">
      <c r="A1689" t="s">
        <v>149</v>
      </c>
      <c r="B1689" t="s">
        <v>1246</v>
      </c>
      <c r="C1689" t="s">
        <v>1324</v>
      </c>
      <c r="D1689" t="s">
        <v>1387</v>
      </c>
      <c r="E1689" t="s">
        <v>1326</v>
      </c>
      <c r="F1689" t="s">
        <v>1293</v>
      </c>
      <c r="G1689" s="532" t="s">
        <v>524</v>
      </c>
      <c r="H1689">
        <v>35025</v>
      </c>
      <c r="I1689" t="s">
        <v>563</v>
      </c>
      <c r="J1689" t="s">
        <v>1397</v>
      </c>
      <c r="K1689" t="s">
        <v>1398</v>
      </c>
      <c r="L1689">
        <v>3</v>
      </c>
      <c r="M1689">
        <v>0.04</v>
      </c>
      <c r="N1689">
        <v>1.5</v>
      </c>
      <c r="O1689">
        <v>0.05</v>
      </c>
      <c r="P1689">
        <v>7.0000000000000007E-2</v>
      </c>
      <c r="Q1689">
        <v>7.0000000000000007E-2</v>
      </c>
      <c r="R1689">
        <v>202.40385000000001</v>
      </c>
      <c r="S1689">
        <v>3.8174999999999997E-3</v>
      </c>
      <c r="T1689">
        <v>3.8175000000000004E-4</v>
      </c>
      <c r="U1689">
        <v>202.61304900000002</v>
      </c>
      <c r="W1689" s="429">
        <f t="shared" si="39"/>
        <v>202.40385000000001</v>
      </c>
      <c r="X1689" s="429">
        <f t="shared" si="39"/>
        <v>3.8174999999999997E-3</v>
      </c>
      <c r="Y1689" s="429">
        <f t="shared" si="39"/>
        <v>3.8175000000000004E-4</v>
      </c>
      <c r="Z1689" s="429">
        <f t="shared" si="38"/>
        <v>202.61304900000002</v>
      </c>
      <c r="AA1689" s="429" t="s">
        <v>1295</v>
      </c>
    </row>
    <row r="1690" spans="1:27" x14ac:dyDescent="0.25">
      <c r="A1690" t="s">
        <v>149</v>
      </c>
      <c r="B1690" t="s">
        <v>1246</v>
      </c>
      <c r="C1690" t="s">
        <v>1324</v>
      </c>
      <c r="D1690" t="s">
        <v>1387</v>
      </c>
      <c r="E1690" t="s">
        <v>1326</v>
      </c>
      <c r="F1690" t="s">
        <v>1293</v>
      </c>
      <c r="G1690" s="532" t="s">
        <v>524</v>
      </c>
      <c r="H1690">
        <v>35025</v>
      </c>
      <c r="I1690" t="s">
        <v>563</v>
      </c>
      <c r="J1690" t="s">
        <v>1402</v>
      </c>
      <c r="K1690" t="s">
        <v>1398</v>
      </c>
      <c r="L1690">
        <v>19.100000000000001</v>
      </c>
      <c r="M1690">
        <v>0.67</v>
      </c>
      <c r="N1690">
        <v>14.3</v>
      </c>
      <c r="O1690">
        <v>0.46</v>
      </c>
      <c r="P1690">
        <v>0.33</v>
      </c>
      <c r="Q1690">
        <v>0.33</v>
      </c>
      <c r="R1690">
        <v>1288.6378450000002</v>
      </c>
      <c r="S1690">
        <v>2.430475E-2</v>
      </c>
      <c r="T1690">
        <v>2.4304750000000001E-3</v>
      </c>
      <c r="U1690">
        <v>1289.9697453000001</v>
      </c>
      <c r="W1690" s="429">
        <f t="shared" si="39"/>
        <v>1288.6378450000002</v>
      </c>
      <c r="X1690" s="429">
        <f t="shared" si="39"/>
        <v>2.430475E-2</v>
      </c>
      <c r="Y1690" s="429">
        <f t="shared" si="39"/>
        <v>2.4304750000000001E-3</v>
      </c>
      <c r="Z1690" s="429">
        <f t="shared" si="38"/>
        <v>1289.9697453000001</v>
      </c>
      <c r="AA1690" s="429" t="s">
        <v>1295</v>
      </c>
    </row>
    <row r="1691" spans="1:27" x14ac:dyDescent="0.25">
      <c r="A1691" t="s">
        <v>149</v>
      </c>
      <c r="B1691" t="s">
        <v>1246</v>
      </c>
      <c r="C1691" t="s">
        <v>1324</v>
      </c>
      <c r="D1691" t="s">
        <v>1387</v>
      </c>
      <c r="E1691" t="s">
        <v>1326</v>
      </c>
      <c r="F1691" t="s">
        <v>1293</v>
      </c>
      <c r="G1691" s="532" t="s">
        <v>524</v>
      </c>
      <c r="H1691">
        <v>35025</v>
      </c>
      <c r="I1691" t="s">
        <v>563</v>
      </c>
      <c r="J1691" t="s">
        <v>1402</v>
      </c>
      <c r="K1691" t="s">
        <v>1398</v>
      </c>
      <c r="L1691">
        <v>15.1</v>
      </c>
      <c r="M1691">
        <v>0.53</v>
      </c>
      <c r="N1691">
        <v>11.4</v>
      </c>
      <c r="O1691">
        <v>0.36</v>
      </c>
      <c r="P1691">
        <v>0.26</v>
      </c>
      <c r="Q1691">
        <v>0.26</v>
      </c>
      <c r="R1691">
        <v>1018.766045</v>
      </c>
      <c r="S1691">
        <v>1.9214749999999999E-2</v>
      </c>
      <c r="T1691">
        <v>1.921475E-3</v>
      </c>
      <c r="U1691">
        <v>1019.8190132999999</v>
      </c>
      <c r="W1691" s="429">
        <f t="shared" si="39"/>
        <v>1018.766045</v>
      </c>
      <c r="X1691" s="429">
        <f t="shared" si="39"/>
        <v>1.9214749999999999E-2</v>
      </c>
      <c r="Y1691" s="429">
        <f t="shared" si="39"/>
        <v>1.921475E-3</v>
      </c>
      <c r="Z1691" s="429">
        <f t="shared" si="38"/>
        <v>1019.8190132999999</v>
      </c>
      <c r="AA1691" s="429" t="s">
        <v>1295</v>
      </c>
    </row>
    <row r="1692" spans="1:27" x14ac:dyDescent="0.25">
      <c r="A1692" t="s">
        <v>149</v>
      </c>
      <c r="B1692" t="s">
        <v>1246</v>
      </c>
      <c r="C1692" t="s">
        <v>1324</v>
      </c>
      <c r="D1692" t="s">
        <v>1387</v>
      </c>
      <c r="E1692" t="s">
        <v>1326</v>
      </c>
      <c r="F1692" t="s">
        <v>1293</v>
      </c>
      <c r="G1692" s="532" t="s">
        <v>524</v>
      </c>
      <c r="H1692">
        <v>35025</v>
      </c>
      <c r="I1692" t="s">
        <v>563</v>
      </c>
      <c r="J1692" t="s">
        <v>1402</v>
      </c>
      <c r="K1692" t="s">
        <v>1398</v>
      </c>
      <c r="L1692">
        <v>16.5</v>
      </c>
      <c r="M1692">
        <v>0.57999999999999996</v>
      </c>
      <c r="N1692">
        <v>12.4</v>
      </c>
      <c r="O1692">
        <v>0.4</v>
      </c>
      <c r="P1692">
        <v>0.28000000000000003</v>
      </c>
      <c r="Q1692">
        <v>0.28000000000000003</v>
      </c>
      <c r="R1692">
        <v>1113.2211750000001</v>
      </c>
      <c r="S1692">
        <v>2.0996250000000001E-2</v>
      </c>
      <c r="T1692">
        <v>2.0996249999999999E-3</v>
      </c>
      <c r="U1692">
        <v>1114.3717695</v>
      </c>
      <c r="W1692" s="429">
        <f t="shared" si="39"/>
        <v>1113.2211750000001</v>
      </c>
      <c r="X1692" s="429">
        <f t="shared" si="39"/>
        <v>2.0996250000000001E-2</v>
      </c>
      <c r="Y1692" s="429">
        <f t="shared" si="39"/>
        <v>2.0996249999999999E-3</v>
      </c>
      <c r="Z1692" s="429">
        <f t="shared" si="38"/>
        <v>1114.3717695</v>
      </c>
      <c r="AA1692" s="429" t="s">
        <v>1295</v>
      </c>
    </row>
    <row r="1693" spans="1:27" x14ac:dyDescent="0.25">
      <c r="A1693" t="s">
        <v>149</v>
      </c>
      <c r="B1693" t="s">
        <v>1246</v>
      </c>
      <c r="C1693" t="s">
        <v>1324</v>
      </c>
      <c r="D1693" t="s">
        <v>1387</v>
      </c>
      <c r="E1693" t="s">
        <v>1326</v>
      </c>
      <c r="F1693" t="s">
        <v>1293</v>
      </c>
      <c r="G1693" s="532" t="s">
        <v>524</v>
      </c>
      <c r="H1693">
        <v>35025</v>
      </c>
      <c r="I1693" t="s">
        <v>563</v>
      </c>
      <c r="J1693" t="s">
        <v>1397</v>
      </c>
      <c r="K1693" t="s">
        <v>1398</v>
      </c>
      <c r="L1693">
        <v>7.8</v>
      </c>
      <c r="M1693">
        <v>7.0000000000000007E-2</v>
      </c>
      <c r="N1693">
        <v>2.1</v>
      </c>
      <c r="O1693">
        <v>0.09</v>
      </c>
      <c r="P1693">
        <v>0.12</v>
      </c>
      <c r="Q1693">
        <v>0.12</v>
      </c>
      <c r="R1693">
        <v>526.25000999999997</v>
      </c>
      <c r="S1693">
        <v>9.9255000000000003E-3</v>
      </c>
      <c r="T1693">
        <v>9.9255000000000003E-4</v>
      </c>
      <c r="U1693">
        <v>526.79392739999992</v>
      </c>
      <c r="W1693" s="429">
        <f t="shared" si="39"/>
        <v>526.25000999999997</v>
      </c>
      <c r="X1693" s="429">
        <f t="shared" si="39"/>
        <v>9.9255000000000003E-3</v>
      </c>
      <c r="Y1693" s="429">
        <f t="shared" si="39"/>
        <v>9.9255000000000003E-4</v>
      </c>
      <c r="Z1693" s="429">
        <f t="shared" si="38"/>
        <v>526.79392739999992</v>
      </c>
      <c r="AA1693" s="429" t="s">
        <v>1295</v>
      </c>
    </row>
    <row r="1694" spans="1:27" x14ac:dyDescent="0.25">
      <c r="A1694" t="s">
        <v>149</v>
      </c>
      <c r="B1694" t="s">
        <v>1246</v>
      </c>
      <c r="C1694" t="s">
        <v>1324</v>
      </c>
      <c r="D1694" t="s">
        <v>1387</v>
      </c>
      <c r="E1694" t="s">
        <v>1326</v>
      </c>
      <c r="F1694" t="s">
        <v>1293</v>
      </c>
      <c r="G1694" s="532" t="s">
        <v>524</v>
      </c>
      <c r="H1694">
        <v>35025</v>
      </c>
      <c r="I1694" t="s">
        <v>563</v>
      </c>
      <c r="J1694" t="s">
        <v>1397</v>
      </c>
      <c r="K1694" t="s">
        <v>1398</v>
      </c>
      <c r="L1694">
        <v>1E-3</v>
      </c>
      <c r="M1694">
        <v>0</v>
      </c>
      <c r="N1694">
        <v>1E-3</v>
      </c>
      <c r="O1694">
        <v>0</v>
      </c>
      <c r="P1694">
        <v>0</v>
      </c>
      <c r="Q1694">
        <v>0</v>
      </c>
      <c r="R1694">
        <v>6.7467949999999999E-2</v>
      </c>
      <c r="S1694">
        <v>1.2725000000000001E-6</v>
      </c>
      <c r="T1694">
        <v>1.2725E-7</v>
      </c>
      <c r="U1694">
        <v>6.7537683000000001E-2</v>
      </c>
      <c r="W1694" s="429">
        <f t="shared" si="39"/>
        <v>6.7467949999999999E-2</v>
      </c>
      <c r="X1694" s="429">
        <f t="shared" si="39"/>
        <v>1.2725000000000001E-6</v>
      </c>
      <c r="Y1694" s="429">
        <f t="shared" si="39"/>
        <v>1.2725E-7</v>
      </c>
      <c r="Z1694" s="429">
        <f t="shared" si="38"/>
        <v>6.7537683000000001E-2</v>
      </c>
      <c r="AA1694" s="429" t="s">
        <v>1295</v>
      </c>
    </row>
    <row r="1695" spans="1:27" x14ac:dyDescent="0.25">
      <c r="A1695" t="s">
        <v>149</v>
      </c>
      <c r="B1695" t="s">
        <v>1246</v>
      </c>
      <c r="C1695" t="s">
        <v>1324</v>
      </c>
      <c r="D1695" t="s">
        <v>1387</v>
      </c>
      <c r="E1695" t="s">
        <v>1326</v>
      </c>
      <c r="F1695" t="s">
        <v>1293</v>
      </c>
      <c r="G1695" s="532" t="s">
        <v>524</v>
      </c>
      <c r="H1695">
        <v>35025</v>
      </c>
      <c r="I1695" t="s">
        <v>563</v>
      </c>
      <c r="J1695" t="s">
        <v>1388</v>
      </c>
      <c r="K1695" t="s">
        <v>1389</v>
      </c>
      <c r="L1695">
        <v>0.309</v>
      </c>
      <c r="M1695">
        <v>2E-3</v>
      </c>
      <c r="N1695">
        <v>1.383</v>
      </c>
      <c r="O1695">
        <v>1008.989</v>
      </c>
      <c r="P1695">
        <v>0</v>
      </c>
      <c r="Q1695">
        <v>0</v>
      </c>
      <c r="R1695">
        <v>513.26065597865136</v>
      </c>
      <c r="S1695">
        <v>0.15904411764705884</v>
      </c>
      <c r="T1695">
        <v>6.5242838681639943E-3</v>
      </c>
      <c r="U1695">
        <v>519.18099551254068</v>
      </c>
      <c r="W1695" s="429">
        <f t="shared" si="39"/>
        <v>513.26065597865136</v>
      </c>
      <c r="X1695" s="429">
        <f t="shared" si="39"/>
        <v>0.15904411764705884</v>
      </c>
      <c r="Y1695" s="429">
        <f t="shared" si="39"/>
        <v>6.5242838681639943E-3</v>
      </c>
      <c r="Z1695" s="429">
        <f t="shared" si="38"/>
        <v>519.18099551254068</v>
      </c>
      <c r="AA1695" s="429" t="s">
        <v>1296</v>
      </c>
    </row>
    <row r="1696" spans="1:27" x14ac:dyDescent="0.25">
      <c r="A1696" t="s">
        <v>149</v>
      </c>
      <c r="B1696" t="s">
        <v>1246</v>
      </c>
      <c r="C1696" t="s">
        <v>1324</v>
      </c>
      <c r="D1696" t="s">
        <v>1387</v>
      </c>
      <c r="E1696" t="s">
        <v>1326</v>
      </c>
      <c r="F1696" t="s">
        <v>1293</v>
      </c>
      <c r="G1696" s="532" t="s">
        <v>524</v>
      </c>
      <c r="H1696">
        <v>35025</v>
      </c>
      <c r="I1696" t="s">
        <v>563</v>
      </c>
      <c r="J1696" t="s">
        <v>1413</v>
      </c>
      <c r="K1696" t="s">
        <v>1414</v>
      </c>
      <c r="L1696">
        <v>0.128</v>
      </c>
      <c r="M1696">
        <v>7.0000000000000001E-3</v>
      </c>
      <c r="N1696">
        <v>0.108</v>
      </c>
      <c r="O1696">
        <v>1E-3</v>
      </c>
      <c r="P1696">
        <v>0.01</v>
      </c>
      <c r="Q1696">
        <v>0.01</v>
      </c>
      <c r="R1696">
        <v>1.6108207549902947E-3</v>
      </c>
      <c r="S1696">
        <v>2.4473451487672739E-2</v>
      </c>
      <c r="T1696">
        <v>0</v>
      </c>
      <c r="U1696">
        <v>0.61344710794680879</v>
      </c>
      <c r="W1696" s="429">
        <f t="shared" si="39"/>
        <v>1.6108207549902947E-3</v>
      </c>
      <c r="X1696" s="429">
        <f t="shared" si="39"/>
        <v>2.4473451487672739E-2</v>
      </c>
      <c r="Y1696" s="429">
        <f t="shared" si="39"/>
        <v>0</v>
      </c>
      <c r="Z1696" s="429">
        <f t="shared" si="39"/>
        <v>0.61344710794680879</v>
      </c>
      <c r="AA1696" s="429" t="s">
        <v>1296</v>
      </c>
    </row>
    <row r="1697" spans="1:27" x14ac:dyDescent="0.25">
      <c r="A1697" t="s">
        <v>149</v>
      </c>
      <c r="B1697" t="s">
        <v>1246</v>
      </c>
      <c r="C1697" t="s">
        <v>1324</v>
      </c>
      <c r="D1697" t="s">
        <v>1387</v>
      </c>
      <c r="E1697" t="s">
        <v>1326</v>
      </c>
      <c r="F1697" t="s">
        <v>1293</v>
      </c>
      <c r="G1697" s="532" t="s">
        <v>524</v>
      </c>
      <c r="H1697">
        <v>35025</v>
      </c>
      <c r="I1697" t="s">
        <v>563</v>
      </c>
      <c r="J1697" t="s">
        <v>1423</v>
      </c>
      <c r="K1697" t="s">
        <v>1419</v>
      </c>
      <c r="L1697">
        <v>0</v>
      </c>
      <c r="M1697">
        <v>6.5369999999999999</v>
      </c>
      <c r="N1697">
        <v>0</v>
      </c>
      <c r="O1697">
        <v>0</v>
      </c>
      <c r="P1697">
        <v>0</v>
      </c>
      <c r="Q1697">
        <v>0</v>
      </c>
      <c r="R1697">
        <v>1.5042764679102223</v>
      </c>
      <c r="S1697">
        <v>22.854707482130959</v>
      </c>
      <c r="T1697">
        <v>0</v>
      </c>
      <c r="U1697">
        <v>572.87196352118417</v>
      </c>
      <c r="W1697" s="429">
        <f t="shared" ref="W1697:Z1760" si="40">IFERROR(R1697*1,0)</f>
        <v>1.5042764679102223</v>
      </c>
      <c r="X1697" s="429">
        <f t="shared" si="40"/>
        <v>22.854707482130959</v>
      </c>
      <c r="Y1697" s="429">
        <f t="shared" si="40"/>
        <v>0</v>
      </c>
      <c r="Z1697" s="429">
        <f t="shared" si="40"/>
        <v>572.87196352118417</v>
      </c>
      <c r="AA1697" s="429" t="s">
        <v>1296</v>
      </c>
    </row>
    <row r="1698" spans="1:27" x14ac:dyDescent="0.25">
      <c r="A1698" t="s">
        <v>149</v>
      </c>
      <c r="B1698" t="s">
        <v>1246</v>
      </c>
      <c r="C1698" t="s">
        <v>1324</v>
      </c>
      <c r="D1698" t="s">
        <v>1387</v>
      </c>
      <c r="E1698" t="s">
        <v>1326</v>
      </c>
      <c r="F1698" t="s">
        <v>1293</v>
      </c>
      <c r="G1698" s="532" t="s">
        <v>524</v>
      </c>
      <c r="H1698">
        <v>35025</v>
      </c>
      <c r="I1698" t="s">
        <v>563</v>
      </c>
      <c r="J1698" t="s">
        <v>1413</v>
      </c>
      <c r="K1698" t="s">
        <v>1414</v>
      </c>
      <c r="L1698">
        <v>1.4770000000000001</v>
      </c>
      <c r="M1698">
        <v>8.1000000000000003E-2</v>
      </c>
      <c r="N1698">
        <v>1.2410000000000001</v>
      </c>
      <c r="O1698">
        <v>8.9999999999999993E-3</v>
      </c>
      <c r="P1698">
        <v>0.112</v>
      </c>
      <c r="Q1698">
        <v>0.112</v>
      </c>
      <c r="R1698">
        <v>1.8639497307744838E-2</v>
      </c>
      <c r="S1698">
        <v>0.28319279578592743</v>
      </c>
      <c r="T1698">
        <v>0</v>
      </c>
      <c r="U1698">
        <v>7.09845939195593</v>
      </c>
      <c r="W1698" s="429">
        <f t="shared" si="40"/>
        <v>1.8639497307744838E-2</v>
      </c>
      <c r="X1698" s="429">
        <f t="shared" si="40"/>
        <v>0.28319279578592743</v>
      </c>
      <c r="Y1698" s="429">
        <f t="shared" si="40"/>
        <v>0</v>
      </c>
      <c r="Z1698" s="429">
        <f t="shared" si="40"/>
        <v>7.09845939195593</v>
      </c>
      <c r="AA1698" s="429" t="s">
        <v>1296</v>
      </c>
    </row>
    <row r="1699" spans="1:27" x14ac:dyDescent="0.25">
      <c r="A1699" t="s">
        <v>149</v>
      </c>
      <c r="B1699" t="s">
        <v>1246</v>
      </c>
      <c r="C1699" t="s">
        <v>1324</v>
      </c>
      <c r="D1699" t="s">
        <v>1387</v>
      </c>
      <c r="E1699" t="s">
        <v>1326</v>
      </c>
      <c r="F1699" t="s">
        <v>1293</v>
      </c>
      <c r="G1699" s="532" t="s">
        <v>524</v>
      </c>
      <c r="H1699">
        <v>35025</v>
      </c>
      <c r="I1699" t="s">
        <v>563</v>
      </c>
      <c r="J1699" t="s">
        <v>1399</v>
      </c>
      <c r="K1699" t="s">
        <v>1391</v>
      </c>
      <c r="L1699">
        <v>0</v>
      </c>
      <c r="M1699">
        <v>15.45</v>
      </c>
      <c r="N1699">
        <v>0</v>
      </c>
      <c r="O1699">
        <v>0</v>
      </c>
      <c r="P1699">
        <v>0</v>
      </c>
      <c r="Q1699">
        <v>0</v>
      </c>
      <c r="R1699">
        <v>3.5553115235142929</v>
      </c>
      <c r="S1699">
        <v>54.016403640649116</v>
      </c>
      <c r="T1699">
        <v>0</v>
      </c>
      <c r="U1699">
        <v>1353.9654025397422</v>
      </c>
      <c r="W1699" s="429">
        <f t="shared" si="40"/>
        <v>3.5553115235142929</v>
      </c>
      <c r="X1699" s="429">
        <f t="shared" si="40"/>
        <v>54.016403640649116</v>
      </c>
      <c r="Y1699" s="429">
        <f t="shared" si="40"/>
        <v>0</v>
      </c>
      <c r="Z1699" s="429">
        <f t="shared" si="40"/>
        <v>1353.9654025397422</v>
      </c>
      <c r="AA1699" s="429" t="s">
        <v>1296</v>
      </c>
    </row>
    <row r="1700" spans="1:27" x14ac:dyDescent="0.25">
      <c r="A1700" t="s">
        <v>149</v>
      </c>
      <c r="B1700" t="s">
        <v>1246</v>
      </c>
      <c r="C1700" t="s">
        <v>1324</v>
      </c>
      <c r="D1700" t="s">
        <v>1387</v>
      </c>
      <c r="E1700" t="s">
        <v>1326</v>
      </c>
      <c r="F1700" t="s">
        <v>1293</v>
      </c>
      <c r="G1700" s="532" t="s">
        <v>524</v>
      </c>
      <c r="H1700">
        <v>35025</v>
      </c>
      <c r="I1700" t="s">
        <v>563</v>
      </c>
      <c r="J1700" t="s">
        <v>1400</v>
      </c>
      <c r="K1700" t="s">
        <v>1401</v>
      </c>
      <c r="L1700">
        <v>0</v>
      </c>
      <c r="M1700">
        <v>3.7120000000000002</v>
      </c>
      <c r="N1700">
        <v>0</v>
      </c>
      <c r="O1700">
        <v>0</v>
      </c>
      <c r="P1700">
        <v>0</v>
      </c>
      <c r="Q1700">
        <v>0</v>
      </c>
      <c r="R1700">
        <v>2.6854276833317738E-2</v>
      </c>
      <c r="S1700">
        <v>0.11248004896375631</v>
      </c>
      <c r="T1700">
        <v>0</v>
      </c>
      <c r="U1700">
        <v>2.8388555009272256</v>
      </c>
      <c r="W1700" s="429">
        <f t="shared" si="40"/>
        <v>2.6854276833317738E-2</v>
      </c>
      <c r="X1700" s="429">
        <f t="shared" si="40"/>
        <v>0.11248004896375631</v>
      </c>
      <c r="Y1700" s="429">
        <f t="shared" si="40"/>
        <v>0</v>
      </c>
      <c r="Z1700" s="429">
        <f t="shared" si="40"/>
        <v>2.8388555009272256</v>
      </c>
      <c r="AA1700" s="429" t="s">
        <v>1296</v>
      </c>
    </row>
    <row r="1701" spans="1:27" x14ac:dyDescent="0.25">
      <c r="A1701" t="s">
        <v>149</v>
      </c>
      <c r="B1701" t="s">
        <v>1246</v>
      </c>
      <c r="C1701" t="s">
        <v>1324</v>
      </c>
      <c r="D1701" t="s">
        <v>1387</v>
      </c>
      <c r="E1701" t="s">
        <v>1326</v>
      </c>
      <c r="F1701" t="s">
        <v>1293</v>
      </c>
      <c r="G1701" s="532" t="s">
        <v>524</v>
      </c>
      <c r="H1701">
        <v>35025</v>
      </c>
      <c r="I1701" t="s">
        <v>563</v>
      </c>
      <c r="J1701" t="s">
        <v>1413</v>
      </c>
      <c r="K1701" t="s">
        <v>1414</v>
      </c>
      <c r="L1701">
        <v>0.14399999999999999</v>
      </c>
      <c r="M1701">
        <v>8.0000000000000002E-3</v>
      </c>
      <c r="N1701">
        <v>0.121</v>
      </c>
      <c r="O1701">
        <v>1E-3</v>
      </c>
      <c r="P1701">
        <v>1.0999999999999999E-2</v>
      </c>
      <c r="Q1701">
        <v>1.0999999999999999E-2</v>
      </c>
      <c r="R1701">
        <v>1.8409380057031939E-3</v>
      </c>
      <c r="S1701">
        <v>2.7969658843054562E-2</v>
      </c>
      <c r="T1701">
        <v>0</v>
      </c>
      <c r="U1701">
        <v>0.7010824090820672</v>
      </c>
      <c r="W1701" s="429">
        <f t="shared" si="40"/>
        <v>1.8409380057031939E-3</v>
      </c>
      <c r="X1701" s="429">
        <f t="shared" si="40"/>
        <v>2.7969658843054562E-2</v>
      </c>
      <c r="Y1701" s="429">
        <f t="shared" si="40"/>
        <v>0</v>
      </c>
      <c r="Z1701" s="429">
        <f t="shared" si="40"/>
        <v>0.7010824090820672</v>
      </c>
      <c r="AA1701" s="429" t="s">
        <v>1296</v>
      </c>
    </row>
    <row r="1702" spans="1:27" x14ac:dyDescent="0.25">
      <c r="A1702" t="s">
        <v>149</v>
      </c>
      <c r="B1702" t="s">
        <v>1246</v>
      </c>
      <c r="C1702" t="s">
        <v>1324</v>
      </c>
      <c r="D1702" t="s">
        <v>1387</v>
      </c>
      <c r="E1702" t="s">
        <v>1326</v>
      </c>
      <c r="F1702" t="s">
        <v>1293</v>
      </c>
      <c r="G1702" s="532" t="s">
        <v>524</v>
      </c>
      <c r="H1702">
        <v>35025</v>
      </c>
      <c r="I1702" t="s">
        <v>563</v>
      </c>
      <c r="J1702" t="s">
        <v>1402</v>
      </c>
      <c r="K1702" t="s">
        <v>1398</v>
      </c>
      <c r="L1702">
        <v>6.8230000000000004</v>
      </c>
      <c r="M1702">
        <v>0.13800000000000001</v>
      </c>
      <c r="N1702">
        <v>6.899</v>
      </c>
      <c r="O1702">
        <v>3.0000000000000001E-3</v>
      </c>
      <c r="P1702">
        <v>0.09</v>
      </c>
      <c r="Q1702">
        <v>0.09</v>
      </c>
      <c r="R1702">
        <v>460.33382285000005</v>
      </c>
      <c r="S1702">
        <v>8.6822675000000002E-3</v>
      </c>
      <c r="T1702">
        <v>8.6822675000000008E-4</v>
      </c>
      <c r="U1702">
        <v>460.80961110900006</v>
      </c>
      <c r="W1702" s="429">
        <f t="shared" si="40"/>
        <v>460.33382285000005</v>
      </c>
      <c r="X1702" s="429">
        <f t="shared" si="40"/>
        <v>8.6822675000000002E-3</v>
      </c>
      <c r="Y1702" s="429">
        <f t="shared" si="40"/>
        <v>8.6822675000000008E-4</v>
      </c>
      <c r="Z1702" s="429">
        <f t="shared" si="40"/>
        <v>460.80961110900006</v>
      </c>
      <c r="AA1702" s="429" t="s">
        <v>1295</v>
      </c>
    </row>
    <row r="1703" spans="1:27" x14ac:dyDescent="0.25">
      <c r="A1703" t="s">
        <v>149</v>
      </c>
      <c r="B1703" t="s">
        <v>1246</v>
      </c>
      <c r="C1703" t="s">
        <v>1324</v>
      </c>
      <c r="D1703" t="s">
        <v>1387</v>
      </c>
      <c r="E1703" t="s">
        <v>1326</v>
      </c>
      <c r="F1703" t="s">
        <v>1293</v>
      </c>
      <c r="G1703" s="532" t="s">
        <v>524</v>
      </c>
      <c r="H1703">
        <v>35025</v>
      </c>
      <c r="I1703" t="s">
        <v>563</v>
      </c>
      <c r="J1703" t="s">
        <v>1402</v>
      </c>
      <c r="K1703" t="s">
        <v>1398</v>
      </c>
      <c r="L1703">
        <v>4.0339999999999998</v>
      </c>
      <c r="M1703">
        <v>0.13800000000000001</v>
      </c>
      <c r="N1703">
        <v>5.7960000000000003</v>
      </c>
      <c r="O1703">
        <v>3.0000000000000001E-3</v>
      </c>
      <c r="P1703">
        <v>0.09</v>
      </c>
      <c r="Q1703">
        <v>0.09</v>
      </c>
      <c r="R1703">
        <v>272.1657103</v>
      </c>
      <c r="S1703">
        <v>5.1332649999999997E-3</v>
      </c>
      <c r="T1703">
        <v>5.1332649999999999E-4</v>
      </c>
      <c r="U1703">
        <v>272.44701322200001</v>
      </c>
      <c r="W1703" s="429">
        <f t="shared" si="40"/>
        <v>272.1657103</v>
      </c>
      <c r="X1703" s="429">
        <f t="shared" si="40"/>
        <v>5.1332649999999997E-3</v>
      </c>
      <c r="Y1703" s="429">
        <f t="shared" si="40"/>
        <v>5.1332649999999999E-4</v>
      </c>
      <c r="Z1703" s="429">
        <f t="shared" si="40"/>
        <v>272.44701322200001</v>
      </c>
      <c r="AA1703" s="429" t="s">
        <v>1295</v>
      </c>
    </row>
    <row r="1704" spans="1:27" x14ac:dyDescent="0.25">
      <c r="A1704" t="s">
        <v>149</v>
      </c>
      <c r="B1704" t="s">
        <v>1246</v>
      </c>
      <c r="C1704" t="s">
        <v>1324</v>
      </c>
      <c r="D1704" t="s">
        <v>1387</v>
      </c>
      <c r="E1704" t="s">
        <v>1326</v>
      </c>
      <c r="F1704" t="s">
        <v>1293</v>
      </c>
      <c r="G1704" s="532" t="s">
        <v>524</v>
      </c>
      <c r="H1704">
        <v>35025</v>
      </c>
      <c r="I1704" t="s">
        <v>563</v>
      </c>
      <c r="J1704" t="s">
        <v>1416</v>
      </c>
      <c r="K1704" t="s">
        <v>1398</v>
      </c>
      <c r="L1704">
        <v>9</v>
      </c>
      <c r="M1704">
        <v>1.5</v>
      </c>
      <c r="N1704">
        <v>9.9</v>
      </c>
      <c r="O1704">
        <v>0.3</v>
      </c>
      <c r="P1704">
        <v>0.3</v>
      </c>
      <c r="Q1704">
        <v>0.3</v>
      </c>
      <c r="R1704">
        <v>10000</v>
      </c>
      <c r="S1704">
        <v>0.78181818181818175</v>
      </c>
      <c r="T1704">
        <v>0.27272727272727271</v>
      </c>
      <c r="U1704">
        <v>10100.818181818182</v>
      </c>
      <c r="W1704" s="429">
        <f t="shared" si="40"/>
        <v>10000</v>
      </c>
      <c r="X1704" s="429">
        <f t="shared" si="40"/>
        <v>0.78181818181818175</v>
      </c>
      <c r="Y1704" s="429">
        <f t="shared" si="40"/>
        <v>0.27272727272727271</v>
      </c>
      <c r="Z1704" s="429">
        <f t="shared" si="40"/>
        <v>10100.818181818182</v>
      </c>
      <c r="AA1704" s="429" t="s">
        <v>1295</v>
      </c>
    </row>
    <row r="1705" spans="1:27" x14ac:dyDescent="0.25">
      <c r="A1705" t="s">
        <v>149</v>
      </c>
      <c r="B1705" t="s">
        <v>1246</v>
      </c>
      <c r="C1705" t="s">
        <v>1324</v>
      </c>
      <c r="D1705" t="s">
        <v>1387</v>
      </c>
      <c r="E1705" t="s">
        <v>1326</v>
      </c>
      <c r="F1705" t="s">
        <v>1293</v>
      </c>
      <c r="G1705" s="532" t="s">
        <v>524</v>
      </c>
      <c r="H1705">
        <v>35025</v>
      </c>
      <c r="I1705" t="s">
        <v>563</v>
      </c>
      <c r="J1705" t="s">
        <v>1392</v>
      </c>
      <c r="K1705" t="s">
        <v>1393</v>
      </c>
      <c r="L1705">
        <v>5.7</v>
      </c>
      <c r="M1705">
        <v>0.31</v>
      </c>
      <c r="N1705">
        <v>4.78</v>
      </c>
      <c r="O1705">
        <v>0.17</v>
      </c>
      <c r="P1705">
        <v>0.1</v>
      </c>
      <c r="Q1705">
        <v>0.1</v>
      </c>
      <c r="R1705">
        <v>6840</v>
      </c>
      <c r="S1705">
        <v>0.13109999999999999</v>
      </c>
      <c r="T1705">
        <v>0.12540000000000001</v>
      </c>
      <c r="U1705">
        <v>6880.6467000000002</v>
      </c>
      <c r="W1705" s="429">
        <f t="shared" si="40"/>
        <v>6840</v>
      </c>
      <c r="X1705" s="429">
        <f t="shared" si="40"/>
        <v>0.13109999999999999</v>
      </c>
      <c r="Y1705" s="429">
        <f t="shared" si="40"/>
        <v>0.12540000000000001</v>
      </c>
      <c r="Z1705" s="429">
        <f t="shared" si="40"/>
        <v>6880.6467000000002</v>
      </c>
      <c r="AA1705" s="429" t="s">
        <v>1295</v>
      </c>
    </row>
    <row r="1706" spans="1:27" x14ac:dyDescent="0.25">
      <c r="A1706" t="s">
        <v>149</v>
      </c>
      <c r="B1706" t="s">
        <v>1246</v>
      </c>
      <c r="C1706" t="s">
        <v>1324</v>
      </c>
      <c r="D1706" t="s">
        <v>1387</v>
      </c>
      <c r="E1706" t="s">
        <v>1326</v>
      </c>
      <c r="F1706" t="s">
        <v>1293</v>
      </c>
      <c r="G1706" s="532" t="s">
        <v>524</v>
      </c>
      <c r="H1706">
        <v>35025</v>
      </c>
      <c r="I1706" t="s">
        <v>563</v>
      </c>
      <c r="J1706" t="s">
        <v>1424</v>
      </c>
      <c r="K1706" t="s">
        <v>1398</v>
      </c>
      <c r="L1706">
        <v>0.5</v>
      </c>
      <c r="M1706">
        <v>0.03</v>
      </c>
      <c r="N1706">
        <v>0.4</v>
      </c>
      <c r="O1706">
        <v>2E-3</v>
      </c>
      <c r="P1706">
        <v>0.01</v>
      </c>
      <c r="Q1706">
        <v>0.01</v>
      </c>
      <c r="R1706">
        <v>33.733975000000001</v>
      </c>
      <c r="S1706">
        <v>6.3624999999999999E-4</v>
      </c>
      <c r="T1706">
        <v>6.3625000000000002E-5</v>
      </c>
      <c r="U1706">
        <v>33.768841500000001</v>
      </c>
      <c r="W1706" s="429">
        <f t="shared" si="40"/>
        <v>33.733975000000001</v>
      </c>
      <c r="X1706" s="429">
        <f t="shared" si="40"/>
        <v>6.3624999999999999E-4</v>
      </c>
      <c r="Y1706" s="429">
        <f t="shared" si="40"/>
        <v>6.3625000000000002E-5</v>
      </c>
      <c r="Z1706" s="429">
        <f t="shared" si="40"/>
        <v>33.768841500000001</v>
      </c>
      <c r="AA1706" s="429" t="s">
        <v>1295</v>
      </c>
    </row>
    <row r="1707" spans="1:27" x14ac:dyDescent="0.25">
      <c r="A1707" t="s">
        <v>149</v>
      </c>
      <c r="B1707" t="s">
        <v>1246</v>
      </c>
      <c r="C1707" t="s">
        <v>1324</v>
      </c>
      <c r="D1707" t="s">
        <v>1387</v>
      </c>
      <c r="E1707" t="s">
        <v>1326</v>
      </c>
      <c r="F1707" t="s">
        <v>1293</v>
      </c>
      <c r="G1707" s="532" t="s">
        <v>524</v>
      </c>
      <c r="H1707">
        <v>35025</v>
      </c>
      <c r="I1707" t="s">
        <v>563</v>
      </c>
      <c r="J1707" t="s">
        <v>1424</v>
      </c>
      <c r="K1707" t="s">
        <v>1398</v>
      </c>
      <c r="L1707">
        <v>1.9</v>
      </c>
      <c r="M1707">
        <v>0.14000000000000001</v>
      </c>
      <c r="N1707">
        <v>1.9</v>
      </c>
      <c r="O1707">
        <v>0.02</v>
      </c>
      <c r="P1707">
        <v>0.04</v>
      </c>
      <c r="Q1707">
        <v>0.04</v>
      </c>
      <c r="R1707">
        <v>128.18910499999998</v>
      </c>
      <c r="S1707">
        <v>2.4177499999999998E-3</v>
      </c>
      <c r="T1707">
        <v>2.4177499999999998E-4</v>
      </c>
      <c r="U1707">
        <v>128.32159769999998</v>
      </c>
      <c r="W1707" s="429">
        <f t="shared" si="40"/>
        <v>128.18910499999998</v>
      </c>
      <c r="X1707" s="429">
        <f t="shared" si="40"/>
        <v>2.4177499999999998E-3</v>
      </c>
      <c r="Y1707" s="429">
        <f t="shared" si="40"/>
        <v>2.4177499999999998E-4</v>
      </c>
      <c r="Z1707" s="429">
        <f t="shared" si="40"/>
        <v>128.32159769999998</v>
      </c>
      <c r="AA1707" s="429" t="s">
        <v>1295</v>
      </c>
    </row>
    <row r="1708" spans="1:27" x14ac:dyDescent="0.25">
      <c r="A1708" t="s">
        <v>149</v>
      </c>
      <c r="B1708" t="s">
        <v>1246</v>
      </c>
      <c r="C1708" t="s">
        <v>1324</v>
      </c>
      <c r="D1708" t="s">
        <v>1387</v>
      </c>
      <c r="E1708" t="s">
        <v>1326</v>
      </c>
      <c r="F1708" t="s">
        <v>1293</v>
      </c>
      <c r="G1708" s="532" t="s">
        <v>524</v>
      </c>
      <c r="H1708">
        <v>35025</v>
      </c>
      <c r="I1708" t="s">
        <v>563</v>
      </c>
      <c r="J1708" t="s">
        <v>1397</v>
      </c>
      <c r="K1708" t="s">
        <v>1398</v>
      </c>
      <c r="L1708">
        <v>10.199999999999999</v>
      </c>
      <c r="M1708">
        <v>0.73</v>
      </c>
      <c r="N1708">
        <v>15.8</v>
      </c>
      <c r="O1708">
        <v>0.1</v>
      </c>
      <c r="P1708">
        <v>0.3</v>
      </c>
      <c r="Q1708">
        <v>0.3</v>
      </c>
      <c r="R1708">
        <v>688.17309</v>
      </c>
      <c r="S1708">
        <v>1.29795E-2</v>
      </c>
      <c r="T1708">
        <v>1.29795E-3</v>
      </c>
      <c r="U1708">
        <v>688.88436660000002</v>
      </c>
      <c r="W1708" s="429">
        <f t="shared" si="40"/>
        <v>688.17309</v>
      </c>
      <c r="X1708" s="429">
        <f t="shared" si="40"/>
        <v>1.29795E-2</v>
      </c>
      <c r="Y1708" s="429">
        <f t="shared" si="40"/>
        <v>1.29795E-3</v>
      </c>
      <c r="Z1708" s="429">
        <f t="shared" si="40"/>
        <v>688.88436660000002</v>
      </c>
      <c r="AA1708" s="429" t="s">
        <v>1295</v>
      </c>
    </row>
    <row r="1709" spans="1:27" x14ac:dyDescent="0.25">
      <c r="A1709" t="s">
        <v>149</v>
      </c>
      <c r="B1709" t="s">
        <v>1246</v>
      </c>
      <c r="C1709" t="s">
        <v>1324</v>
      </c>
      <c r="D1709" t="s">
        <v>1387</v>
      </c>
      <c r="E1709" t="s">
        <v>1326</v>
      </c>
      <c r="F1709" t="s">
        <v>1293</v>
      </c>
      <c r="G1709" s="532" t="s">
        <v>524</v>
      </c>
      <c r="H1709">
        <v>35025</v>
      </c>
      <c r="I1709" t="s">
        <v>563</v>
      </c>
      <c r="J1709" t="s">
        <v>1397</v>
      </c>
      <c r="K1709" t="s">
        <v>1398</v>
      </c>
      <c r="L1709">
        <v>10.5</v>
      </c>
      <c r="M1709">
        <v>0.76</v>
      </c>
      <c r="N1709">
        <v>16.3</v>
      </c>
      <c r="O1709">
        <v>0.12</v>
      </c>
      <c r="P1709">
        <v>0.3</v>
      </c>
      <c r="Q1709">
        <v>0.3</v>
      </c>
      <c r="R1709">
        <v>708.41347500000006</v>
      </c>
      <c r="S1709">
        <v>1.336125E-2</v>
      </c>
      <c r="T1709">
        <v>1.3361250000000001E-3</v>
      </c>
      <c r="U1709">
        <v>709.14567150000005</v>
      </c>
      <c r="W1709" s="429">
        <f t="shared" si="40"/>
        <v>708.41347500000006</v>
      </c>
      <c r="X1709" s="429">
        <f t="shared" si="40"/>
        <v>1.336125E-2</v>
      </c>
      <c r="Y1709" s="429">
        <f t="shared" si="40"/>
        <v>1.3361250000000001E-3</v>
      </c>
      <c r="Z1709" s="429">
        <f t="shared" si="40"/>
        <v>709.14567150000005</v>
      </c>
      <c r="AA1709" s="429" t="s">
        <v>1295</v>
      </c>
    </row>
    <row r="1710" spans="1:27" x14ac:dyDescent="0.25">
      <c r="A1710" t="s">
        <v>149</v>
      </c>
      <c r="B1710" t="s">
        <v>1246</v>
      </c>
      <c r="C1710" t="s">
        <v>1324</v>
      </c>
      <c r="D1710" t="s">
        <v>1387</v>
      </c>
      <c r="E1710" t="s">
        <v>1326</v>
      </c>
      <c r="F1710" t="s">
        <v>1293</v>
      </c>
      <c r="G1710" s="532" t="s">
        <v>524</v>
      </c>
      <c r="H1710">
        <v>35025</v>
      </c>
      <c r="I1710" t="s">
        <v>563</v>
      </c>
      <c r="J1710" t="s">
        <v>1399</v>
      </c>
      <c r="K1710" t="s">
        <v>1391</v>
      </c>
      <c r="L1710">
        <v>0</v>
      </c>
      <c r="M1710">
        <v>53.8</v>
      </c>
      <c r="N1710">
        <v>0</v>
      </c>
      <c r="O1710">
        <v>0</v>
      </c>
      <c r="P1710">
        <v>0</v>
      </c>
      <c r="Q1710">
        <v>0</v>
      </c>
      <c r="R1710">
        <v>12.380308088353978</v>
      </c>
      <c r="S1710">
        <v>188.09595571954191</v>
      </c>
      <c r="T1710">
        <v>0</v>
      </c>
      <c r="U1710">
        <v>4714.7792010769008</v>
      </c>
      <c r="W1710" s="429">
        <f t="shared" si="40"/>
        <v>12.380308088353978</v>
      </c>
      <c r="X1710" s="429">
        <f t="shared" si="40"/>
        <v>188.09595571954191</v>
      </c>
      <c r="Y1710" s="429">
        <f t="shared" si="40"/>
        <v>0</v>
      </c>
      <c r="Z1710" s="429">
        <f t="shared" si="40"/>
        <v>4714.7792010769008</v>
      </c>
      <c r="AA1710" s="429" t="s">
        <v>1296</v>
      </c>
    </row>
    <row r="1711" spans="1:27" x14ac:dyDescent="0.25">
      <c r="A1711" t="s">
        <v>149</v>
      </c>
      <c r="B1711" t="s">
        <v>1246</v>
      </c>
      <c r="C1711" t="s">
        <v>1324</v>
      </c>
      <c r="D1711" t="s">
        <v>1387</v>
      </c>
      <c r="E1711" t="s">
        <v>1326</v>
      </c>
      <c r="F1711" t="s">
        <v>1293</v>
      </c>
      <c r="G1711" s="532" t="s">
        <v>524</v>
      </c>
      <c r="H1711">
        <v>35025</v>
      </c>
      <c r="I1711" t="s">
        <v>563</v>
      </c>
      <c r="J1711" t="s">
        <v>1388</v>
      </c>
      <c r="K1711" t="s">
        <v>1389</v>
      </c>
      <c r="L1711">
        <v>1.33</v>
      </c>
      <c r="M1711">
        <v>0.27</v>
      </c>
      <c r="N1711">
        <v>7.26</v>
      </c>
      <c r="O1711">
        <v>98.11</v>
      </c>
      <c r="P1711">
        <v>0</v>
      </c>
      <c r="Q1711">
        <v>0</v>
      </c>
      <c r="R1711">
        <v>2209.1801697462988</v>
      </c>
      <c r="S1711">
        <v>0.68455882352941189</v>
      </c>
      <c r="T1711">
        <v>2.8081869076563473E-2</v>
      </c>
      <c r="U1711">
        <v>2234.6625373193497</v>
      </c>
      <c r="W1711" s="429">
        <f t="shared" si="40"/>
        <v>2209.1801697462988</v>
      </c>
      <c r="X1711" s="429">
        <f t="shared" si="40"/>
        <v>0.68455882352941189</v>
      </c>
      <c r="Y1711" s="429">
        <f t="shared" si="40"/>
        <v>2.8081869076563473E-2</v>
      </c>
      <c r="Z1711" s="429">
        <f t="shared" si="40"/>
        <v>2234.6625373193497</v>
      </c>
      <c r="AA1711" s="429" t="s">
        <v>1296</v>
      </c>
    </row>
    <row r="1712" spans="1:27" x14ac:dyDescent="0.25">
      <c r="A1712" t="s">
        <v>149</v>
      </c>
      <c r="B1712" t="s">
        <v>1246</v>
      </c>
      <c r="C1712" t="s">
        <v>1324</v>
      </c>
      <c r="D1712" t="s">
        <v>1387</v>
      </c>
      <c r="E1712" t="s">
        <v>1326</v>
      </c>
      <c r="F1712" t="s">
        <v>1293</v>
      </c>
      <c r="G1712" s="532" t="s">
        <v>524</v>
      </c>
      <c r="H1712">
        <v>35025</v>
      </c>
      <c r="I1712" t="s">
        <v>563</v>
      </c>
      <c r="J1712" t="s">
        <v>1416</v>
      </c>
      <c r="K1712" t="s">
        <v>1398</v>
      </c>
      <c r="L1712">
        <v>4.2</v>
      </c>
      <c r="M1712">
        <v>0.7</v>
      </c>
      <c r="N1712">
        <v>4.5999999999999996</v>
      </c>
      <c r="O1712">
        <v>0.1</v>
      </c>
      <c r="P1712">
        <v>0.1</v>
      </c>
      <c r="Q1712">
        <v>0.1</v>
      </c>
      <c r="R1712">
        <v>4666.666666666667</v>
      </c>
      <c r="S1712">
        <v>0.36484848484848481</v>
      </c>
      <c r="T1712">
        <v>0.12727272727272729</v>
      </c>
      <c r="U1712">
        <v>4713.7151515151518</v>
      </c>
      <c r="W1712" s="429">
        <f t="shared" si="40"/>
        <v>4666.666666666667</v>
      </c>
      <c r="X1712" s="429">
        <f t="shared" si="40"/>
        <v>0.36484848484848481</v>
      </c>
      <c r="Y1712" s="429">
        <f t="shared" si="40"/>
        <v>0.12727272727272729</v>
      </c>
      <c r="Z1712" s="429">
        <f t="shared" si="40"/>
        <v>4713.7151515151518</v>
      </c>
      <c r="AA1712" s="429" t="s">
        <v>1295</v>
      </c>
    </row>
    <row r="1713" spans="1:27" x14ac:dyDescent="0.25">
      <c r="A1713" t="s">
        <v>149</v>
      </c>
      <c r="B1713" t="s">
        <v>1246</v>
      </c>
      <c r="C1713" t="s">
        <v>1324</v>
      </c>
      <c r="D1713" t="s">
        <v>1387</v>
      </c>
      <c r="E1713" t="s">
        <v>1326</v>
      </c>
      <c r="F1713" t="s">
        <v>1293</v>
      </c>
      <c r="G1713" s="532" t="s">
        <v>524</v>
      </c>
      <c r="H1713">
        <v>35025</v>
      </c>
      <c r="I1713" t="s">
        <v>563</v>
      </c>
      <c r="J1713" t="s">
        <v>1416</v>
      </c>
      <c r="K1713" t="s">
        <v>1398</v>
      </c>
      <c r="L1713">
        <v>5.7</v>
      </c>
      <c r="M1713">
        <v>1</v>
      </c>
      <c r="N1713">
        <v>6.2</v>
      </c>
      <c r="O1713">
        <v>0.2</v>
      </c>
      <c r="P1713">
        <v>0.2</v>
      </c>
      <c r="Q1713">
        <v>0.2</v>
      </c>
      <c r="R1713">
        <v>6333.333333333333</v>
      </c>
      <c r="S1713">
        <v>0.49515151515151512</v>
      </c>
      <c r="T1713">
        <v>0.17272727272727273</v>
      </c>
      <c r="U1713">
        <v>6397.1848484848479</v>
      </c>
      <c r="W1713" s="429">
        <f t="shared" si="40"/>
        <v>6333.333333333333</v>
      </c>
      <c r="X1713" s="429">
        <f t="shared" si="40"/>
        <v>0.49515151515151512</v>
      </c>
      <c r="Y1713" s="429">
        <f t="shared" si="40"/>
        <v>0.17272727272727273</v>
      </c>
      <c r="Z1713" s="429">
        <f t="shared" si="40"/>
        <v>6397.1848484848479</v>
      </c>
      <c r="AA1713" s="429" t="s">
        <v>1295</v>
      </c>
    </row>
    <row r="1714" spans="1:27" x14ac:dyDescent="0.25">
      <c r="A1714" t="s">
        <v>149</v>
      </c>
      <c r="B1714" t="s">
        <v>1246</v>
      </c>
      <c r="C1714" t="s">
        <v>1324</v>
      </c>
      <c r="D1714" t="s">
        <v>1387</v>
      </c>
      <c r="E1714" t="s">
        <v>1326</v>
      </c>
      <c r="F1714" t="s">
        <v>1293</v>
      </c>
      <c r="G1714" s="532" t="s">
        <v>524</v>
      </c>
      <c r="H1714">
        <v>35025</v>
      </c>
      <c r="I1714" t="s">
        <v>563</v>
      </c>
      <c r="J1714" t="s">
        <v>1416</v>
      </c>
      <c r="K1714" t="s">
        <v>1398</v>
      </c>
      <c r="L1714">
        <v>4.8</v>
      </c>
      <c r="M1714">
        <v>0.8</v>
      </c>
      <c r="N1714">
        <v>5.3</v>
      </c>
      <c r="O1714">
        <v>0.1</v>
      </c>
      <c r="P1714">
        <v>0.1</v>
      </c>
      <c r="Q1714">
        <v>0.1</v>
      </c>
      <c r="R1714">
        <v>5333.333333333333</v>
      </c>
      <c r="S1714">
        <v>0.41696969696969693</v>
      </c>
      <c r="T1714">
        <v>0.14545454545454545</v>
      </c>
      <c r="U1714">
        <v>5387.1030303030293</v>
      </c>
      <c r="W1714" s="429">
        <f t="shared" si="40"/>
        <v>5333.333333333333</v>
      </c>
      <c r="X1714" s="429">
        <f t="shared" si="40"/>
        <v>0.41696969696969693</v>
      </c>
      <c r="Y1714" s="429">
        <f t="shared" si="40"/>
        <v>0.14545454545454545</v>
      </c>
      <c r="Z1714" s="429">
        <f t="shared" si="40"/>
        <v>5387.1030303030293</v>
      </c>
      <c r="AA1714" s="429" t="s">
        <v>1295</v>
      </c>
    </row>
    <row r="1715" spans="1:27" x14ac:dyDescent="0.25">
      <c r="A1715" t="s">
        <v>149</v>
      </c>
      <c r="B1715" t="s">
        <v>1246</v>
      </c>
      <c r="C1715" t="s">
        <v>1324</v>
      </c>
      <c r="D1715" t="s">
        <v>1387</v>
      </c>
      <c r="E1715" t="s">
        <v>1326</v>
      </c>
      <c r="F1715" t="s">
        <v>1293</v>
      </c>
      <c r="G1715" s="532" t="s">
        <v>524</v>
      </c>
      <c r="H1715">
        <v>35015</v>
      </c>
      <c r="I1715" t="s">
        <v>552</v>
      </c>
      <c r="J1715" t="s">
        <v>1399</v>
      </c>
      <c r="K1715" t="s">
        <v>1391</v>
      </c>
      <c r="L1715">
        <v>0</v>
      </c>
      <c r="M1715">
        <v>178.8</v>
      </c>
      <c r="N1715">
        <v>0</v>
      </c>
      <c r="O1715">
        <v>0</v>
      </c>
      <c r="P1715">
        <v>0</v>
      </c>
      <c r="Q1715">
        <v>0</v>
      </c>
      <c r="R1715">
        <v>41.144964427466384</v>
      </c>
      <c r="S1715">
        <v>625.12187514226946</v>
      </c>
      <c r="T1715">
        <v>0</v>
      </c>
      <c r="U1715">
        <v>15669.191842984204</v>
      </c>
      <c r="W1715" s="429">
        <f t="shared" si="40"/>
        <v>41.144964427466384</v>
      </c>
      <c r="X1715" s="429">
        <f t="shared" si="40"/>
        <v>625.12187514226946</v>
      </c>
      <c r="Y1715" s="429">
        <f t="shared" si="40"/>
        <v>0</v>
      </c>
      <c r="Z1715" s="429">
        <f t="shared" si="40"/>
        <v>15669.191842984204</v>
      </c>
      <c r="AA1715" s="429" t="s">
        <v>1296</v>
      </c>
    </row>
    <row r="1716" spans="1:27" x14ac:dyDescent="0.25">
      <c r="A1716" t="s">
        <v>149</v>
      </c>
      <c r="B1716" t="s">
        <v>1246</v>
      </c>
      <c r="C1716" t="s">
        <v>1324</v>
      </c>
      <c r="D1716" t="s">
        <v>1387</v>
      </c>
      <c r="E1716" t="s">
        <v>1326</v>
      </c>
      <c r="F1716" t="s">
        <v>1293</v>
      </c>
      <c r="G1716" s="532" t="s">
        <v>524</v>
      </c>
      <c r="H1716">
        <v>35015</v>
      </c>
      <c r="I1716" t="s">
        <v>552</v>
      </c>
      <c r="J1716" t="s">
        <v>1392</v>
      </c>
      <c r="K1716" t="s">
        <v>1393</v>
      </c>
      <c r="L1716">
        <v>0.24</v>
      </c>
      <c r="M1716">
        <v>0.1</v>
      </c>
      <c r="N1716">
        <v>0.2</v>
      </c>
      <c r="O1716">
        <v>0.03</v>
      </c>
      <c r="P1716">
        <v>0.02</v>
      </c>
      <c r="Q1716">
        <v>0.02</v>
      </c>
      <c r="R1716">
        <v>288</v>
      </c>
      <c r="S1716">
        <v>5.5199999999999997E-3</v>
      </c>
      <c r="T1716">
        <v>5.28E-3</v>
      </c>
      <c r="U1716">
        <v>289.71143999999998</v>
      </c>
      <c r="W1716" s="429">
        <f t="shared" si="40"/>
        <v>288</v>
      </c>
      <c r="X1716" s="429">
        <f t="shared" si="40"/>
        <v>5.5199999999999997E-3</v>
      </c>
      <c r="Y1716" s="429">
        <f t="shared" si="40"/>
        <v>5.28E-3</v>
      </c>
      <c r="Z1716" s="429">
        <f t="shared" si="40"/>
        <v>289.71143999999998</v>
      </c>
      <c r="AA1716" s="429" t="s">
        <v>1295</v>
      </c>
    </row>
    <row r="1717" spans="1:27" x14ac:dyDescent="0.25">
      <c r="A1717" t="s">
        <v>149</v>
      </c>
      <c r="B1717" t="s">
        <v>1246</v>
      </c>
      <c r="C1717" t="s">
        <v>1324</v>
      </c>
      <c r="D1717" t="s">
        <v>1387</v>
      </c>
      <c r="E1717" t="s">
        <v>1326</v>
      </c>
      <c r="F1717" t="s">
        <v>1293</v>
      </c>
      <c r="G1717" s="532" t="s">
        <v>524</v>
      </c>
      <c r="H1717">
        <v>35015</v>
      </c>
      <c r="I1717" t="s">
        <v>552</v>
      </c>
      <c r="J1717" t="s">
        <v>1425</v>
      </c>
      <c r="K1717" t="s">
        <v>1393</v>
      </c>
      <c r="L1717">
        <v>3.16</v>
      </c>
      <c r="M1717">
        <v>0.17</v>
      </c>
      <c r="N1717">
        <v>2.65</v>
      </c>
      <c r="O1717">
        <v>0.41</v>
      </c>
      <c r="P1717">
        <v>0.24</v>
      </c>
      <c r="Q1717">
        <v>0.24</v>
      </c>
      <c r="R1717">
        <v>3792</v>
      </c>
      <c r="S1717">
        <v>7.2680000000000008E-2</v>
      </c>
      <c r="T1717">
        <v>6.9520000000000012E-2</v>
      </c>
      <c r="U1717">
        <v>3814.5339600000002</v>
      </c>
      <c r="W1717" s="429">
        <f t="shared" si="40"/>
        <v>3792</v>
      </c>
      <c r="X1717" s="429">
        <f t="shared" si="40"/>
        <v>7.2680000000000008E-2</v>
      </c>
      <c r="Y1717" s="429">
        <f t="shared" si="40"/>
        <v>6.9520000000000012E-2</v>
      </c>
      <c r="Z1717" s="429">
        <f t="shared" si="40"/>
        <v>3814.5339600000002</v>
      </c>
      <c r="AA1717" s="429" t="s">
        <v>1295</v>
      </c>
    </row>
    <row r="1718" spans="1:27" x14ac:dyDescent="0.25">
      <c r="A1718" t="s">
        <v>149</v>
      </c>
      <c r="B1718" t="s">
        <v>1246</v>
      </c>
      <c r="C1718" t="s">
        <v>1324</v>
      </c>
      <c r="D1718" t="s">
        <v>1387</v>
      </c>
      <c r="E1718" t="s">
        <v>1326</v>
      </c>
      <c r="F1718" t="s">
        <v>1293</v>
      </c>
      <c r="G1718" s="532" t="s">
        <v>524</v>
      </c>
      <c r="H1718">
        <v>35015</v>
      </c>
      <c r="I1718" t="s">
        <v>552</v>
      </c>
      <c r="J1718" t="s">
        <v>1425</v>
      </c>
      <c r="K1718" t="s">
        <v>1393</v>
      </c>
      <c r="L1718">
        <v>9.5</v>
      </c>
      <c r="M1718">
        <v>0.52</v>
      </c>
      <c r="N1718">
        <v>7.98</v>
      </c>
      <c r="O1718">
        <v>1.23</v>
      </c>
      <c r="P1718">
        <v>0.72</v>
      </c>
      <c r="Q1718">
        <v>0.72</v>
      </c>
      <c r="R1718">
        <v>11400</v>
      </c>
      <c r="S1718">
        <v>0.2185</v>
      </c>
      <c r="T1718">
        <v>0.20900000000000002</v>
      </c>
      <c r="U1718">
        <v>11467.744499999999</v>
      </c>
      <c r="W1718" s="429">
        <f t="shared" si="40"/>
        <v>11400</v>
      </c>
      <c r="X1718" s="429">
        <f t="shared" si="40"/>
        <v>0.2185</v>
      </c>
      <c r="Y1718" s="429">
        <f t="shared" si="40"/>
        <v>0.20900000000000002</v>
      </c>
      <c r="Z1718" s="429">
        <f t="shared" si="40"/>
        <v>11467.744499999999</v>
      </c>
      <c r="AA1718" s="429" t="s">
        <v>1295</v>
      </c>
    </row>
    <row r="1719" spans="1:27" x14ac:dyDescent="0.25">
      <c r="A1719" t="s">
        <v>149</v>
      </c>
      <c r="B1719" t="s">
        <v>1246</v>
      </c>
      <c r="C1719" t="s">
        <v>1324</v>
      </c>
      <c r="D1719" t="s">
        <v>1387</v>
      </c>
      <c r="E1719" t="s">
        <v>1326</v>
      </c>
      <c r="F1719" t="s">
        <v>1293</v>
      </c>
      <c r="G1719" s="532" t="s">
        <v>524</v>
      </c>
      <c r="H1719">
        <v>35015</v>
      </c>
      <c r="I1719" t="s">
        <v>552</v>
      </c>
      <c r="J1719" t="s">
        <v>1425</v>
      </c>
      <c r="K1719" t="s">
        <v>1393</v>
      </c>
      <c r="L1719">
        <v>4.76</v>
      </c>
      <c r="M1719">
        <v>0.26</v>
      </c>
      <c r="N1719">
        <v>4</v>
      </c>
      <c r="O1719">
        <v>0.62</v>
      </c>
      <c r="P1719">
        <v>0.36</v>
      </c>
      <c r="Q1719">
        <v>0.36</v>
      </c>
      <c r="R1719">
        <v>5712</v>
      </c>
      <c r="S1719">
        <v>0.10947999999999999</v>
      </c>
      <c r="T1719">
        <v>0.10472000000000001</v>
      </c>
      <c r="U1719">
        <v>5745.9435599999997</v>
      </c>
      <c r="W1719" s="429">
        <f t="shared" si="40"/>
        <v>5712</v>
      </c>
      <c r="X1719" s="429">
        <f t="shared" si="40"/>
        <v>0.10947999999999999</v>
      </c>
      <c r="Y1719" s="429">
        <f t="shared" si="40"/>
        <v>0.10472000000000001</v>
      </c>
      <c r="Z1719" s="429">
        <f t="shared" si="40"/>
        <v>5745.9435599999997</v>
      </c>
      <c r="AA1719" s="429" t="s">
        <v>1295</v>
      </c>
    </row>
    <row r="1720" spans="1:27" x14ac:dyDescent="0.25">
      <c r="A1720" t="s">
        <v>149</v>
      </c>
      <c r="B1720" t="s">
        <v>1246</v>
      </c>
      <c r="C1720" t="s">
        <v>1324</v>
      </c>
      <c r="D1720" t="s">
        <v>1387</v>
      </c>
      <c r="E1720" t="s">
        <v>1326</v>
      </c>
      <c r="F1720" t="s">
        <v>1293</v>
      </c>
      <c r="G1720" s="532" t="s">
        <v>524</v>
      </c>
      <c r="H1720">
        <v>35015</v>
      </c>
      <c r="I1720" t="s">
        <v>552</v>
      </c>
      <c r="J1720" t="s">
        <v>1426</v>
      </c>
      <c r="K1720" t="s">
        <v>1419</v>
      </c>
      <c r="L1720">
        <v>2.1800000000000002</v>
      </c>
      <c r="M1720">
        <v>0.12</v>
      </c>
      <c r="N1720">
        <v>1.83</v>
      </c>
      <c r="O1720">
        <v>413.3</v>
      </c>
      <c r="P1720">
        <v>0</v>
      </c>
      <c r="Q1720">
        <v>0</v>
      </c>
      <c r="R1720">
        <v>3621.0622331179934</v>
      </c>
      <c r="S1720">
        <v>1.122058823529412</v>
      </c>
      <c r="T1720">
        <v>4.6028928260833366E-2</v>
      </c>
      <c r="U1720">
        <v>3662.830324327957</v>
      </c>
      <c r="W1720" s="429">
        <f t="shared" si="40"/>
        <v>3621.0622331179934</v>
      </c>
      <c r="X1720" s="429">
        <f t="shared" si="40"/>
        <v>1.122058823529412</v>
      </c>
      <c r="Y1720" s="429">
        <f t="shared" si="40"/>
        <v>4.6028928260833366E-2</v>
      </c>
      <c r="Z1720" s="429">
        <f t="shared" si="40"/>
        <v>3662.830324327957</v>
      </c>
      <c r="AA1720" s="429" t="s">
        <v>1296</v>
      </c>
    </row>
    <row r="1721" spans="1:27" x14ac:dyDescent="0.25">
      <c r="A1721" t="s">
        <v>149</v>
      </c>
      <c r="B1721" t="s">
        <v>1246</v>
      </c>
      <c r="C1721" t="s">
        <v>1324</v>
      </c>
      <c r="D1721" t="s">
        <v>1387</v>
      </c>
      <c r="E1721" t="s">
        <v>1326</v>
      </c>
      <c r="F1721" t="s">
        <v>1293</v>
      </c>
      <c r="G1721" s="532" t="s">
        <v>524</v>
      </c>
      <c r="H1721">
        <v>35015</v>
      </c>
      <c r="I1721" t="s">
        <v>552</v>
      </c>
      <c r="J1721" t="s">
        <v>1425</v>
      </c>
      <c r="K1721" t="s">
        <v>1393</v>
      </c>
      <c r="L1721">
        <v>9.5</v>
      </c>
      <c r="M1721">
        <v>0.52</v>
      </c>
      <c r="N1721">
        <v>7.98</v>
      </c>
      <c r="O1721">
        <v>1.23</v>
      </c>
      <c r="P1721">
        <v>0.72</v>
      </c>
      <c r="Q1721">
        <v>0.72</v>
      </c>
      <c r="R1721">
        <v>11400</v>
      </c>
      <c r="S1721">
        <v>0.2185</v>
      </c>
      <c r="T1721">
        <v>0.20900000000000002</v>
      </c>
      <c r="U1721">
        <v>11467.744499999999</v>
      </c>
      <c r="W1721" s="429">
        <f t="shared" si="40"/>
        <v>11400</v>
      </c>
      <c r="X1721" s="429">
        <f t="shared" si="40"/>
        <v>0.2185</v>
      </c>
      <c r="Y1721" s="429">
        <f t="shared" si="40"/>
        <v>0.20900000000000002</v>
      </c>
      <c r="Z1721" s="429">
        <f t="shared" si="40"/>
        <v>11467.744499999999</v>
      </c>
      <c r="AA1721" s="429" t="s">
        <v>1295</v>
      </c>
    </row>
    <row r="1722" spans="1:27" x14ac:dyDescent="0.25">
      <c r="A1722" t="s">
        <v>149</v>
      </c>
      <c r="B1722" t="s">
        <v>1246</v>
      </c>
      <c r="C1722" t="s">
        <v>1324</v>
      </c>
      <c r="D1722" t="s">
        <v>1387</v>
      </c>
      <c r="E1722" t="s">
        <v>1326</v>
      </c>
      <c r="F1722" t="s">
        <v>1293</v>
      </c>
      <c r="G1722" s="532" t="s">
        <v>524</v>
      </c>
      <c r="H1722">
        <v>35015</v>
      </c>
      <c r="I1722" t="s">
        <v>552</v>
      </c>
      <c r="J1722" t="s">
        <v>1400</v>
      </c>
      <c r="K1722" t="s">
        <v>1401</v>
      </c>
      <c r="L1722">
        <v>0</v>
      </c>
      <c r="M1722">
        <v>5.0999999999999996</v>
      </c>
      <c r="N1722">
        <v>0</v>
      </c>
      <c r="O1722">
        <v>0</v>
      </c>
      <c r="P1722">
        <v>0</v>
      </c>
      <c r="Q1722">
        <v>0</v>
      </c>
      <c r="R1722">
        <v>3.6895692847500119E-2</v>
      </c>
      <c r="S1722">
        <v>0.15453886037585052</v>
      </c>
      <c r="T1722">
        <v>0</v>
      </c>
      <c r="U1722">
        <v>3.9003672022437632</v>
      </c>
      <c r="W1722" s="429">
        <f t="shared" si="40"/>
        <v>3.6895692847500119E-2</v>
      </c>
      <c r="X1722" s="429">
        <f t="shared" si="40"/>
        <v>0.15453886037585052</v>
      </c>
      <c r="Y1722" s="429">
        <f t="shared" si="40"/>
        <v>0</v>
      </c>
      <c r="Z1722" s="429">
        <f t="shared" si="40"/>
        <v>3.9003672022437632</v>
      </c>
      <c r="AA1722" s="429" t="s">
        <v>1296</v>
      </c>
    </row>
    <row r="1723" spans="1:27" x14ac:dyDescent="0.25">
      <c r="A1723" t="s">
        <v>149</v>
      </c>
      <c r="B1723" t="s">
        <v>1246</v>
      </c>
      <c r="C1723" t="s">
        <v>1324</v>
      </c>
      <c r="D1723" t="s">
        <v>1387</v>
      </c>
      <c r="E1723" t="s">
        <v>1326</v>
      </c>
      <c r="F1723" t="s">
        <v>1293</v>
      </c>
      <c r="G1723" s="532" t="s">
        <v>524</v>
      </c>
      <c r="H1723">
        <v>35015</v>
      </c>
      <c r="I1723" t="s">
        <v>552</v>
      </c>
      <c r="J1723" t="s">
        <v>1400</v>
      </c>
      <c r="K1723" t="s">
        <v>1401</v>
      </c>
      <c r="L1723">
        <v>0</v>
      </c>
      <c r="M1723">
        <v>4.13</v>
      </c>
      <c r="N1723">
        <v>0</v>
      </c>
      <c r="O1723">
        <v>0</v>
      </c>
      <c r="P1723">
        <v>0</v>
      </c>
      <c r="Q1723">
        <v>0</v>
      </c>
      <c r="R1723">
        <v>2.9878276756897158E-2</v>
      </c>
      <c r="S1723">
        <v>0.12514617516711032</v>
      </c>
      <c r="T1723">
        <v>0</v>
      </c>
      <c r="U1723">
        <v>3.1585326559346552</v>
      </c>
      <c r="W1723" s="429">
        <f t="shared" si="40"/>
        <v>2.9878276756897158E-2</v>
      </c>
      <c r="X1723" s="429">
        <f t="shared" si="40"/>
        <v>0.12514617516711032</v>
      </c>
      <c r="Y1723" s="429">
        <f t="shared" si="40"/>
        <v>0</v>
      </c>
      <c r="Z1723" s="429">
        <f t="shared" si="40"/>
        <v>3.1585326559346552</v>
      </c>
      <c r="AA1723" s="429" t="s">
        <v>1296</v>
      </c>
    </row>
    <row r="1724" spans="1:27" x14ac:dyDescent="0.25">
      <c r="A1724" t="s">
        <v>149</v>
      </c>
      <c r="B1724" t="s">
        <v>1246</v>
      </c>
      <c r="C1724" t="s">
        <v>1324</v>
      </c>
      <c r="D1724" t="s">
        <v>1387</v>
      </c>
      <c r="E1724" t="s">
        <v>1326</v>
      </c>
      <c r="F1724" t="s">
        <v>1293</v>
      </c>
      <c r="G1724" s="532" t="s">
        <v>524</v>
      </c>
      <c r="H1724">
        <v>35015</v>
      </c>
      <c r="I1724" t="s">
        <v>552</v>
      </c>
      <c r="J1724" t="s">
        <v>1427</v>
      </c>
      <c r="K1724" t="s">
        <v>1391</v>
      </c>
      <c r="L1724">
        <v>5.97</v>
      </c>
      <c r="M1724">
        <v>5.69</v>
      </c>
      <c r="N1724">
        <v>16.02</v>
      </c>
      <c r="O1724">
        <v>46.6</v>
      </c>
      <c r="P1724">
        <v>0</v>
      </c>
      <c r="Q1724">
        <v>0</v>
      </c>
      <c r="R1724">
        <v>9916.3951980341371</v>
      </c>
      <c r="S1724">
        <v>3.0727941176470592</v>
      </c>
      <c r="T1724">
        <v>0.12605169803540145</v>
      </c>
      <c r="U1724">
        <v>10030.778456989863</v>
      </c>
      <c r="W1724" s="429">
        <f t="shared" si="40"/>
        <v>9916.3951980341371</v>
      </c>
      <c r="X1724" s="429">
        <f t="shared" si="40"/>
        <v>3.0727941176470592</v>
      </c>
      <c r="Y1724" s="429">
        <f t="shared" si="40"/>
        <v>0.12605169803540145</v>
      </c>
      <c r="Z1724" s="429">
        <f t="shared" si="40"/>
        <v>10030.778456989863</v>
      </c>
      <c r="AA1724" s="429" t="s">
        <v>1296</v>
      </c>
    </row>
    <row r="1725" spans="1:27" x14ac:dyDescent="0.25">
      <c r="A1725" t="s">
        <v>149</v>
      </c>
      <c r="B1725" t="s">
        <v>1246</v>
      </c>
      <c r="C1725" t="s">
        <v>1324</v>
      </c>
      <c r="D1725" t="s">
        <v>1387</v>
      </c>
      <c r="E1725" t="s">
        <v>1326</v>
      </c>
      <c r="F1725" t="s">
        <v>1293</v>
      </c>
      <c r="G1725" s="532" t="s">
        <v>524</v>
      </c>
      <c r="H1725">
        <v>35015</v>
      </c>
      <c r="I1725" t="s">
        <v>552</v>
      </c>
      <c r="J1725" t="s">
        <v>1400</v>
      </c>
      <c r="K1725" t="s">
        <v>1401</v>
      </c>
      <c r="L1725">
        <v>0</v>
      </c>
      <c r="M1725">
        <v>4.13</v>
      </c>
      <c r="N1725">
        <v>0</v>
      </c>
      <c r="O1725">
        <v>0</v>
      </c>
      <c r="P1725">
        <v>0</v>
      </c>
      <c r="Q1725">
        <v>0</v>
      </c>
      <c r="R1725">
        <v>2.9878276756897158E-2</v>
      </c>
      <c r="S1725">
        <v>0.12514617516711032</v>
      </c>
      <c r="T1725">
        <v>0</v>
      </c>
      <c r="U1725">
        <v>3.1585326559346552</v>
      </c>
      <c r="W1725" s="429">
        <f t="shared" si="40"/>
        <v>2.9878276756897158E-2</v>
      </c>
      <c r="X1725" s="429">
        <f t="shared" si="40"/>
        <v>0.12514617516711032</v>
      </c>
      <c r="Y1725" s="429">
        <f t="shared" si="40"/>
        <v>0</v>
      </c>
      <c r="Z1725" s="429">
        <f t="shared" si="40"/>
        <v>3.1585326559346552</v>
      </c>
      <c r="AA1725" s="429" t="s">
        <v>1296</v>
      </c>
    </row>
    <row r="1726" spans="1:27" x14ac:dyDescent="0.25">
      <c r="A1726" t="s">
        <v>149</v>
      </c>
      <c r="B1726" t="s">
        <v>1246</v>
      </c>
      <c r="C1726" t="s">
        <v>1324</v>
      </c>
      <c r="D1726" t="s">
        <v>1387</v>
      </c>
      <c r="E1726" t="s">
        <v>1326</v>
      </c>
      <c r="F1726" t="s">
        <v>1293</v>
      </c>
      <c r="G1726" s="532" t="s">
        <v>524</v>
      </c>
      <c r="H1726">
        <v>35015</v>
      </c>
      <c r="I1726" t="s">
        <v>552</v>
      </c>
      <c r="J1726" t="s">
        <v>1402</v>
      </c>
      <c r="K1726" t="s">
        <v>1398</v>
      </c>
      <c r="L1726">
        <v>18.27</v>
      </c>
      <c r="M1726">
        <v>4.3899999999999997</v>
      </c>
      <c r="N1726">
        <v>1.62</v>
      </c>
      <c r="O1726">
        <v>0.71</v>
      </c>
      <c r="P1726">
        <v>0.56000000000000005</v>
      </c>
      <c r="Q1726">
        <v>0.56000000000000005</v>
      </c>
      <c r="R1726">
        <v>1232.6394465000001</v>
      </c>
      <c r="S1726">
        <v>2.3248575E-2</v>
      </c>
      <c r="T1726">
        <v>2.3248574999999998E-3</v>
      </c>
      <c r="U1726">
        <v>1233.91346841</v>
      </c>
      <c r="W1726" s="429">
        <f t="shared" si="40"/>
        <v>1232.6394465000001</v>
      </c>
      <c r="X1726" s="429">
        <f t="shared" si="40"/>
        <v>2.3248575E-2</v>
      </c>
      <c r="Y1726" s="429">
        <f t="shared" si="40"/>
        <v>2.3248574999999998E-3</v>
      </c>
      <c r="Z1726" s="429">
        <f t="shared" si="40"/>
        <v>1233.91346841</v>
      </c>
      <c r="AA1726" s="429" t="s">
        <v>1295</v>
      </c>
    </row>
    <row r="1727" spans="1:27" x14ac:dyDescent="0.25">
      <c r="A1727" t="s">
        <v>149</v>
      </c>
      <c r="B1727" t="s">
        <v>1246</v>
      </c>
      <c r="C1727" t="s">
        <v>1324</v>
      </c>
      <c r="D1727" t="s">
        <v>1387</v>
      </c>
      <c r="E1727" t="s">
        <v>1326</v>
      </c>
      <c r="F1727" t="s">
        <v>1293</v>
      </c>
      <c r="G1727" s="532" t="s">
        <v>524</v>
      </c>
      <c r="H1727">
        <v>35015</v>
      </c>
      <c r="I1727" t="s">
        <v>552</v>
      </c>
      <c r="J1727" t="s">
        <v>1402</v>
      </c>
      <c r="K1727" t="s">
        <v>1398</v>
      </c>
      <c r="L1727">
        <v>18.22</v>
      </c>
      <c r="M1727">
        <v>4.37</v>
      </c>
      <c r="N1727">
        <v>1.62</v>
      </c>
      <c r="O1727">
        <v>0.71</v>
      </c>
      <c r="P1727">
        <v>0.56000000000000005</v>
      </c>
      <c r="Q1727">
        <v>0.56000000000000005</v>
      </c>
      <c r="R1727">
        <v>1229.2660490000001</v>
      </c>
      <c r="S1727">
        <v>2.3184949999999999E-2</v>
      </c>
      <c r="T1727">
        <v>2.3184949999999998E-3</v>
      </c>
      <c r="U1727">
        <v>1230.5365842600002</v>
      </c>
      <c r="W1727" s="429">
        <f t="shared" si="40"/>
        <v>1229.2660490000001</v>
      </c>
      <c r="X1727" s="429">
        <f t="shared" si="40"/>
        <v>2.3184949999999999E-2</v>
      </c>
      <c r="Y1727" s="429">
        <f t="shared" si="40"/>
        <v>2.3184949999999998E-3</v>
      </c>
      <c r="Z1727" s="429">
        <f t="shared" si="40"/>
        <v>1230.5365842600002</v>
      </c>
      <c r="AA1727" s="429" t="s">
        <v>1295</v>
      </c>
    </row>
    <row r="1728" spans="1:27" x14ac:dyDescent="0.25">
      <c r="A1728" t="s">
        <v>149</v>
      </c>
      <c r="B1728" t="s">
        <v>1246</v>
      </c>
      <c r="C1728" t="s">
        <v>1324</v>
      </c>
      <c r="D1728" t="s">
        <v>1387</v>
      </c>
      <c r="E1728" t="s">
        <v>1326</v>
      </c>
      <c r="F1728" t="s">
        <v>1293</v>
      </c>
      <c r="G1728" s="532" t="s">
        <v>524</v>
      </c>
      <c r="H1728">
        <v>35015</v>
      </c>
      <c r="I1728" t="s">
        <v>552</v>
      </c>
      <c r="J1728" t="s">
        <v>1428</v>
      </c>
      <c r="K1728" t="s">
        <v>1405</v>
      </c>
      <c r="L1728">
        <v>0</v>
      </c>
      <c r="M1728">
        <v>0</v>
      </c>
      <c r="N1728">
        <v>0</v>
      </c>
      <c r="O1728">
        <v>0</v>
      </c>
      <c r="P1728">
        <v>0.11</v>
      </c>
      <c r="Q1728">
        <v>0.11</v>
      </c>
      <c r="R1728">
        <v>0</v>
      </c>
      <c r="S1728">
        <v>0</v>
      </c>
      <c r="T1728">
        <v>0</v>
      </c>
      <c r="U1728">
        <v>0</v>
      </c>
      <c r="W1728" s="429">
        <f t="shared" si="40"/>
        <v>0</v>
      </c>
      <c r="X1728" s="429">
        <f t="shared" si="40"/>
        <v>0</v>
      </c>
      <c r="Y1728" s="429">
        <f t="shared" si="40"/>
        <v>0</v>
      </c>
      <c r="Z1728" s="429">
        <f t="shared" si="40"/>
        <v>0</v>
      </c>
      <c r="AA1728" s="429" t="s">
        <v>1296</v>
      </c>
    </row>
    <row r="1729" spans="1:27" x14ac:dyDescent="0.25">
      <c r="A1729" t="s">
        <v>149</v>
      </c>
      <c r="B1729" t="s">
        <v>1246</v>
      </c>
      <c r="C1729" t="s">
        <v>1324</v>
      </c>
      <c r="D1729" t="s">
        <v>1387</v>
      </c>
      <c r="E1729" t="s">
        <v>1326</v>
      </c>
      <c r="F1729" t="s">
        <v>1293</v>
      </c>
      <c r="G1729" s="532" t="s">
        <v>524</v>
      </c>
      <c r="H1729">
        <v>35015</v>
      </c>
      <c r="I1729" t="s">
        <v>552</v>
      </c>
      <c r="J1729" t="s">
        <v>1429</v>
      </c>
      <c r="K1729" t="s">
        <v>1401</v>
      </c>
      <c r="L1729">
        <v>0</v>
      </c>
      <c r="M1729">
        <v>10.38</v>
      </c>
      <c r="N1729">
        <v>0</v>
      </c>
      <c r="O1729">
        <v>0</v>
      </c>
      <c r="P1729">
        <v>0</v>
      </c>
      <c r="Q1729">
        <v>0</v>
      </c>
      <c r="R1729">
        <v>7.5093586619029665E-2</v>
      </c>
      <c r="S1729">
        <v>0.31453203347084874</v>
      </c>
      <c r="T1729">
        <v>0</v>
      </c>
      <c r="U1729">
        <v>7.9383944233902479</v>
      </c>
      <c r="W1729" s="429">
        <f t="shared" si="40"/>
        <v>7.5093586619029665E-2</v>
      </c>
      <c r="X1729" s="429">
        <f t="shared" si="40"/>
        <v>0.31453203347084874</v>
      </c>
      <c r="Y1729" s="429">
        <f t="shared" si="40"/>
        <v>0</v>
      </c>
      <c r="Z1729" s="429">
        <f t="shared" si="40"/>
        <v>7.9383944233902479</v>
      </c>
      <c r="AA1729" s="429" t="s">
        <v>1296</v>
      </c>
    </row>
    <row r="1730" spans="1:27" x14ac:dyDescent="0.25">
      <c r="A1730" t="s">
        <v>149</v>
      </c>
      <c r="B1730" t="s">
        <v>1246</v>
      </c>
      <c r="C1730" t="s">
        <v>1324</v>
      </c>
      <c r="D1730" t="s">
        <v>1387</v>
      </c>
      <c r="E1730" t="s">
        <v>1326</v>
      </c>
      <c r="F1730" t="s">
        <v>1293</v>
      </c>
      <c r="G1730" s="532" t="s">
        <v>524</v>
      </c>
      <c r="H1730">
        <v>35015</v>
      </c>
      <c r="I1730" t="s">
        <v>552</v>
      </c>
      <c r="J1730" t="s">
        <v>1406</v>
      </c>
      <c r="K1730" t="s">
        <v>1398</v>
      </c>
      <c r="L1730">
        <v>17.52</v>
      </c>
      <c r="M1730">
        <v>4.2</v>
      </c>
      <c r="N1730">
        <v>1.55</v>
      </c>
      <c r="O1730">
        <v>0.68</v>
      </c>
      <c r="P1730">
        <v>0.54</v>
      </c>
      <c r="Q1730">
        <v>0.54</v>
      </c>
      <c r="R1730">
        <v>1182.0384839999999</v>
      </c>
      <c r="S1730">
        <v>2.22942E-2</v>
      </c>
      <c r="T1730">
        <v>2.2294200000000002E-3</v>
      </c>
      <c r="U1730">
        <v>1183.2602061599998</v>
      </c>
      <c r="W1730" s="429">
        <f t="shared" si="40"/>
        <v>1182.0384839999999</v>
      </c>
      <c r="X1730" s="429">
        <f t="shared" si="40"/>
        <v>2.22942E-2</v>
      </c>
      <c r="Y1730" s="429">
        <f t="shared" si="40"/>
        <v>2.2294200000000002E-3</v>
      </c>
      <c r="Z1730" s="429">
        <f t="shared" si="40"/>
        <v>1183.2602061599998</v>
      </c>
      <c r="AA1730" s="429" t="s">
        <v>1295</v>
      </c>
    </row>
    <row r="1731" spans="1:27" x14ac:dyDescent="0.25">
      <c r="A1731" t="s">
        <v>149</v>
      </c>
      <c r="B1731" t="s">
        <v>1246</v>
      </c>
      <c r="C1731" t="s">
        <v>1324</v>
      </c>
      <c r="D1731" t="s">
        <v>1387</v>
      </c>
      <c r="E1731" t="s">
        <v>1326</v>
      </c>
      <c r="F1731" t="s">
        <v>1293</v>
      </c>
      <c r="G1731" s="532" t="s">
        <v>524</v>
      </c>
      <c r="H1731">
        <v>35015</v>
      </c>
      <c r="I1731" t="s">
        <v>552</v>
      </c>
      <c r="J1731" t="s">
        <v>1406</v>
      </c>
      <c r="K1731" t="s">
        <v>1398</v>
      </c>
      <c r="L1731">
        <v>17.809999999999999</v>
      </c>
      <c r="M1731">
        <v>4.2699999999999996</v>
      </c>
      <c r="N1731">
        <v>1.58</v>
      </c>
      <c r="O1731">
        <v>0.7</v>
      </c>
      <c r="P1731">
        <v>0.54</v>
      </c>
      <c r="Q1731">
        <v>0.54</v>
      </c>
      <c r="R1731">
        <v>1201.6041894999998</v>
      </c>
      <c r="S1731">
        <v>2.2663224999999999E-2</v>
      </c>
      <c r="T1731">
        <v>2.2663225E-3</v>
      </c>
      <c r="U1731">
        <v>1202.8461342299997</v>
      </c>
      <c r="W1731" s="429">
        <f t="shared" si="40"/>
        <v>1201.6041894999998</v>
      </c>
      <c r="X1731" s="429">
        <f t="shared" si="40"/>
        <v>2.2663224999999999E-2</v>
      </c>
      <c r="Y1731" s="429">
        <f t="shared" si="40"/>
        <v>2.2663225E-3</v>
      </c>
      <c r="Z1731" s="429">
        <f t="shared" si="40"/>
        <v>1202.8461342299997</v>
      </c>
      <c r="AA1731" s="429" t="s">
        <v>1295</v>
      </c>
    </row>
    <row r="1732" spans="1:27" x14ac:dyDescent="0.25">
      <c r="A1732" t="s">
        <v>149</v>
      </c>
      <c r="B1732" t="s">
        <v>1246</v>
      </c>
      <c r="C1732" t="s">
        <v>1324</v>
      </c>
      <c r="D1732" t="s">
        <v>1387</v>
      </c>
      <c r="E1732" t="s">
        <v>1326</v>
      </c>
      <c r="F1732" t="s">
        <v>1293</v>
      </c>
      <c r="G1732" s="532" t="s">
        <v>524</v>
      </c>
      <c r="H1732">
        <v>35015</v>
      </c>
      <c r="I1732" t="s">
        <v>552</v>
      </c>
      <c r="J1732" t="s">
        <v>1402</v>
      </c>
      <c r="K1732" t="s">
        <v>1398</v>
      </c>
      <c r="L1732">
        <v>18.82</v>
      </c>
      <c r="M1732">
        <v>4.5199999999999996</v>
      </c>
      <c r="N1732">
        <v>1.67</v>
      </c>
      <c r="O1732">
        <v>0.74</v>
      </c>
      <c r="P1732">
        <v>0.57999999999999996</v>
      </c>
      <c r="Q1732">
        <v>0.57999999999999996</v>
      </c>
      <c r="R1732">
        <v>1269.746819</v>
      </c>
      <c r="S1732">
        <v>2.394845E-2</v>
      </c>
      <c r="T1732">
        <v>2.394845E-3</v>
      </c>
      <c r="U1732">
        <v>1271.05919406</v>
      </c>
      <c r="W1732" s="429">
        <f t="shared" si="40"/>
        <v>1269.746819</v>
      </c>
      <c r="X1732" s="429">
        <f t="shared" si="40"/>
        <v>2.394845E-2</v>
      </c>
      <c r="Y1732" s="429">
        <f t="shared" si="40"/>
        <v>2.394845E-3</v>
      </c>
      <c r="Z1732" s="429">
        <f t="shared" si="40"/>
        <v>1271.05919406</v>
      </c>
      <c r="AA1732" s="429" t="s">
        <v>1295</v>
      </c>
    </row>
    <row r="1733" spans="1:27" x14ac:dyDescent="0.25">
      <c r="A1733" t="s">
        <v>149</v>
      </c>
      <c r="B1733" t="s">
        <v>1246</v>
      </c>
      <c r="C1733" t="s">
        <v>1324</v>
      </c>
      <c r="D1733" t="s">
        <v>1387</v>
      </c>
      <c r="E1733" t="s">
        <v>1326</v>
      </c>
      <c r="F1733" t="s">
        <v>1293</v>
      </c>
      <c r="G1733" s="532" t="s">
        <v>524</v>
      </c>
      <c r="H1733">
        <v>35015</v>
      </c>
      <c r="I1733" t="s">
        <v>552</v>
      </c>
      <c r="J1733" t="s">
        <v>1402</v>
      </c>
      <c r="K1733" t="s">
        <v>1398</v>
      </c>
      <c r="L1733">
        <v>18.54</v>
      </c>
      <c r="M1733">
        <v>4.45</v>
      </c>
      <c r="N1733">
        <v>1.64</v>
      </c>
      <c r="O1733">
        <v>0.72</v>
      </c>
      <c r="P1733">
        <v>0.56999999999999995</v>
      </c>
      <c r="Q1733">
        <v>0.56999999999999995</v>
      </c>
      <c r="R1733">
        <v>1250.8557929999999</v>
      </c>
      <c r="S1733">
        <v>2.3592149999999999E-2</v>
      </c>
      <c r="T1733">
        <v>2.359215E-3</v>
      </c>
      <c r="U1733">
        <v>1252.1486428200001</v>
      </c>
      <c r="W1733" s="429">
        <f t="shared" si="40"/>
        <v>1250.8557929999999</v>
      </c>
      <c r="X1733" s="429">
        <f t="shared" si="40"/>
        <v>2.3592149999999999E-2</v>
      </c>
      <c r="Y1733" s="429">
        <f t="shared" si="40"/>
        <v>2.359215E-3</v>
      </c>
      <c r="Z1733" s="429">
        <f t="shared" si="40"/>
        <v>1252.1486428200001</v>
      </c>
      <c r="AA1733" s="429" t="s">
        <v>1295</v>
      </c>
    </row>
    <row r="1734" spans="1:27" x14ac:dyDescent="0.25">
      <c r="A1734" t="s">
        <v>149</v>
      </c>
      <c r="B1734" t="s">
        <v>1246</v>
      </c>
      <c r="C1734" t="s">
        <v>1324</v>
      </c>
      <c r="D1734" t="s">
        <v>1387</v>
      </c>
      <c r="E1734" t="s">
        <v>1326</v>
      </c>
      <c r="F1734" t="s">
        <v>1293</v>
      </c>
      <c r="G1734" s="532" t="s">
        <v>524</v>
      </c>
      <c r="H1734">
        <v>35015</v>
      </c>
      <c r="I1734" t="s">
        <v>552</v>
      </c>
      <c r="J1734" t="s">
        <v>1402</v>
      </c>
      <c r="K1734" t="s">
        <v>1398</v>
      </c>
      <c r="L1734">
        <v>17.95</v>
      </c>
      <c r="M1734">
        <v>4.3099999999999996</v>
      </c>
      <c r="N1734">
        <v>1.59</v>
      </c>
      <c r="O1734">
        <v>0.7</v>
      </c>
      <c r="P1734">
        <v>0.55000000000000004</v>
      </c>
      <c r="Q1734">
        <v>0.55000000000000004</v>
      </c>
      <c r="R1734">
        <v>1211.0497025</v>
      </c>
      <c r="S1734">
        <v>2.2841374999999997E-2</v>
      </c>
      <c r="T1734">
        <v>2.2841375000000001E-3</v>
      </c>
      <c r="U1734">
        <v>1212.30140985</v>
      </c>
      <c r="W1734" s="429">
        <f t="shared" si="40"/>
        <v>1211.0497025</v>
      </c>
      <c r="X1734" s="429">
        <f t="shared" si="40"/>
        <v>2.2841374999999997E-2</v>
      </c>
      <c r="Y1734" s="429">
        <f t="shared" si="40"/>
        <v>2.2841375000000001E-3</v>
      </c>
      <c r="Z1734" s="429">
        <f t="shared" si="40"/>
        <v>1212.30140985</v>
      </c>
      <c r="AA1734" s="429" t="s">
        <v>1295</v>
      </c>
    </row>
    <row r="1735" spans="1:27" x14ac:dyDescent="0.25">
      <c r="A1735" t="s">
        <v>149</v>
      </c>
      <c r="B1735" t="s">
        <v>1246</v>
      </c>
      <c r="C1735" t="s">
        <v>1324</v>
      </c>
      <c r="D1735" t="s">
        <v>1387</v>
      </c>
      <c r="E1735" t="s">
        <v>1326</v>
      </c>
      <c r="F1735" t="s">
        <v>1293</v>
      </c>
      <c r="G1735" s="532" t="s">
        <v>524</v>
      </c>
      <c r="H1735">
        <v>35015</v>
      </c>
      <c r="I1735" t="s">
        <v>552</v>
      </c>
      <c r="J1735" t="s">
        <v>1402</v>
      </c>
      <c r="K1735" t="s">
        <v>1398</v>
      </c>
      <c r="L1735">
        <v>18.52</v>
      </c>
      <c r="M1735">
        <v>4.4400000000000004</v>
      </c>
      <c r="N1735">
        <v>1.64</v>
      </c>
      <c r="O1735">
        <v>0.72</v>
      </c>
      <c r="P1735">
        <v>0.56999999999999995</v>
      </c>
      <c r="Q1735">
        <v>0.56999999999999995</v>
      </c>
      <c r="R1735">
        <v>1249.5064339999999</v>
      </c>
      <c r="S1735">
        <v>2.3566699999999999E-2</v>
      </c>
      <c r="T1735">
        <v>2.3566699999999999E-3</v>
      </c>
      <c r="U1735">
        <v>1250.7978891599998</v>
      </c>
      <c r="W1735" s="429">
        <f t="shared" si="40"/>
        <v>1249.5064339999999</v>
      </c>
      <c r="X1735" s="429">
        <f t="shared" si="40"/>
        <v>2.3566699999999999E-2</v>
      </c>
      <c r="Y1735" s="429">
        <f t="shared" si="40"/>
        <v>2.3566699999999999E-3</v>
      </c>
      <c r="Z1735" s="429">
        <f t="shared" si="40"/>
        <v>1250.7978891599998</v>
      </c>
      <c r="AA1735" s="429" t="s">
        <v>1295</v>
      </c>
    </row>
    <row r="1736" spans="1:27" x14ac:dyDescent="0.25">
      <c r="A1736" t="s">
        <v>149</v>
      </c>
      <c r="B1736" t="s">
        <v>1246</v>
      </c>
      <c r="C1736" t="s">
        <v>1324</v>
      </c>
      <c r="D1736" t="s">
        <v>1387</v>
      </c>
      <c r="E1736" t="s">
        <v>1326</v>
      </c>
      <c r="F1736" t="s">
        <v>1293</v>
      </c>
      <c r="G1736" s="532" t="s">
        <v>524</v>
      </c>
      <c r="H1736">
        <v>35015</v>
      </c>
      <c r="I1736" t="s">
        <v>552</v>
      </c>
      <c r="J1736" t="s">
        <v>1402</v>
      </c>
      <c r="K1736" t="s">
        <v>1398</v>
      </c>
      <c r="L1736">
        <v>18.11</v>
      </c>
      <c r="M1736">
        <v>4.3499999999999996</v>
      </c>
      <c r="N1736">
        <v>1.61</v>
      </c>
      <c r="O1736">
        <v>0.71</v>
      </c>
      <c r="P1736">
        <v>0.55000000000000004</v>
      </c>
      <c r="Q1736">
        <v>0.55000000000000004</v>
      </c>
      <c r="R1736">
        <v>1221.8445744999999</v>
      </c>
      <c r="S1736">
        <v>2.3044974999999999E-2</v>
      </c>
      <c r="T1736">
        <v>2.3044975000000001E-3</v>
      </c>
      <c r="U1736">
        <v>1223.1074391299999</v>
      </c>
      <c r="W1736" s="429">
        <f t="shared" si="40"/>
        <v>1221.8445744999999</v>
      </c>
      <c r="X1736" s="429">
        <f t="shared" si="40"/>
        <v>2.3044974999999999E-2</v>
      </c>
      <c r="Y1736" s="429">
        <f t="shared" si="40"/>
        <v>2.3044975000000001E-3</v>
      </c>
      <c r="Z1736" s="429">
        <f t="shared" si="40"/>
        <v>1223.1074391299999</v>
      </c>
      <c r="AA1736" s="429" t="s">
        <v>1295</v>
      </c>
    </row>
    <row r="1737" spans="1:27" x14ac:dyDescent="0.25">
      <c r="A1737" t="s">
        <v>149</v>
      </c>
      <c r="B1737" t="s">
        <v>1246</v>
      </c>
      <c r="C1737" t="s">
        <v>1324</v>
      </c>
      <c r="D1737" t="s">
        <v>1387</v>
      </c>
      <c r="E1737" t="s">
        <v>1326</v>
      </c>
      <c r="F1737" t="s">
        <v>1293</v>
      </c>
      <c r="G1737" s="532" t="s">
        <v>524</v>
      </c>
      <c r="H1737">
        <v>35015</v>
      </c>
      <c r="I1737" t="s">
        <v>552</v>
      </c>
      <c r="J1737" t="s">
        <v>1402</v>
      </c>
      <c r="K1737" t="s">
        <v>1398</v>
      </c>
      <c r="L1737">
        <v>18.760000000000002</v>
      </c>
      <c r="M1737">
        <v>4.5</v>
      </c>
      <c r="N1737">
        <v>1.66</v>
      </c>
      <c r="O1737">
        <v>0.73</v>
      </c>
      <c r="P1737">
        <v>0.56999999999999995</v>
      </c>
      <c r="Q1737">
        <v>0.56999999999999995</v>
      </c>
      <c r="R1737">
        <v>1265.698742</v>
      </c>
      <c r="S1737">
        <v>2.38721E-2</v>
      </c>
      <c r="T1737">
        <v>2.3872100000000003E-3</v>
      </c>
      <c r="U1737">
        <v>1267.00693308</v>
      </c>
      <c r="W1737" s="429">
        <f t="shared" si="40"/>
        <v>1265.698742</v>
      </c>
      <c r="X1737" s="429">
        <f t="shared" si="40"/>
        <v>2.38721E-2</v>
      </c>
      <c r="Y1737" s="429">
        <f t="shared" si="40"/>
        <v>2.3872100000000003E-3</v>
      </c>
      <c r="Z1737" s="429">
        <f t="shared" si="40"/>
        <v>1267.00693308</v>
      </c>
      <c r="AA1737" s="429" t="s">
        <v>1295</v>
      </c>
    </row>
    <row r="1738" spans="1:27" x14ac:dyDescent="0.25">
      <c r="A1738" t="s">
        <v>149</v>
      </c>
      <c r="B1738" t="s">
        <v>1246</v>
      </c>
      <c r="C1738" t="s">
        <v>1324</v>
      </c>
      <c r="D1738" t="s">
        <v>1387</v>
      </c>
      <c r="E1738" t="s">
        <v>1326</v>
      </c>
      <c r="F1738" t="s">
        <v>1293</v>
      </c>
      <c r="G1738" s="532" t="s">
        <v>524</v>
      </c>
      <c r="H1738">
        <v>35015</v>
      </c>
      <c r="I1738" t="s">
        <v>552</v>
      </c>
      <c r="J1738" t="s">
        <v>1402</v>
      </c>
      <c r="K1738" t="s">
        <v>1398</v>
      </c>
      <c r="L1738">
        <v>4.88</v>
      </c>
      <c r="M1738">
        <v>4.79</v>
      </c>
      <c r="N1738">
        <v>1.53</v>
      </c>
      <c r="O1738">
        <v>0.51</v>
      </c>
      <c r="P1738">
        <v>0.4</v>
      </c>
      <c r="Q1738">
        <v>0.4</v>
      </c>
      <c r="R1738">
        <v>329.24359600000003</v>
      </c>
      <c r="S1738">
        <v>6.2097999999999997E-3</v>
      </c>
      <c r="T1738">
        <v>6.2098000000000003E-4</v>
      </c>
      <c r="U1738">
        <v>329.58389304000002</v>
      </c>
      <c r="W1738" s="429">
        <f t="shared" si="40"/>
        <v>329.24359600000003</v>
      </c>
      <c r="X1738" s="429">
        <f t="shared" si="40"/>
        <v>6.2097999999999997E-3</v>
      </c>
      <c r="Y1738" s="429">
        <f t="shared" si="40"/>
        <v>6.2098000000000003E-4</v>
      </c>
      <c r="Z1738" s="429">
        <f t="shared" si="40"/>
        <v>329.58389304000002</v>
      </c>
      <c r="AA1738" s="429" t="s">
        <v>1295</v>
      </c>
    </row>
    <row r="1739" spans="1:27" x14ac:dyDescent="0.25">
      <c r="A1739" t="s">
        <v>149</v>
      </c>
      <c r="B1739" t="s">
        <v>1246</v>
      </c>
      <c r="C1739" t="s">
        <v>1324</v>
      </c>
      <c r="D1739" t="s">
        <v>1387</v>
      </c>
      <c r="E1739" t="s">
        <v>1326</v>
      </c>
      <c r="F1739" t="s">
        <v>1293</v>
      </c>
      <c r="G1739" s="532" t="s">
        <v>524</v>
      </c>
      <c r="H1739">
        <v>35015</v>
      </c>
      <c r="I1739" t="s">
        <v>552</v>
      </c>
      <c r="J1739" t="s">
        <v>1402</v>
      </c>
      <c r="K1739" t="s">
        <v>1398</v>
      </c>
      <c r="L1739">
        <v>4.88</v>
      </c>
      <c r="M1739">
        <v>4.78</v>
      </c>
      <c r="N1739">
        <v>1.536</v>
      </c>
      <c r="O1739">
        <v>0.51</v>
      </c>
      <c r="P1739">
        <v>0.4</v>
      </c>
      <c r="Q1739">
        <v>0.4</v>
      </c>
      <c r="R1739">
        <v>329.24359600000003</v>
      </c>
      <c r="S1739">
        <v>6.2097999999999997E-3</v>
      </c>
      <c r="T1739">
        <v>6.2098000000000003E-4</v>
      </c>
      <c r="U1739">
        <v>329.58389304000002</v>
      </c>
      <c r="W1739" s="429">
        <f t="shared" si="40"/>
        <v>329.24359600000003</v>
      </c>
      <c r="X1739" s="429">
        <f t="shared" si="40"/>
        <v>6.2097999999999997E-3</v>
      </c>
      <c r="Y1739" s="429">
        <f t="shared" si="40"/>
        <v>6.2098000000000003E-4</v>
      </c>
      <c r="Z1739" s="429">
        <f t="shared" si="40"/>
        <v>329.58389304000002</v>
      </c>
      <c r="AA1739" s="429" t="s">
        <v>1295</v>
      </c>
    </row>
    <row r="1740" spans="1:27" x14ac:dyDescent="0.25">
      <c r="A1740" t="s">
        <v>149</v>
      </c>
      <c r="B1740" t="s">
        <v>1246</v>
      </c>
      <c r="C1740" t="s">
        <v>1324</v>
      </c>
      <c r="D1740" t="s">
        <v>1387</v>
      </c>
      <c r="E1740" t="s">
        <v>1326</v>
      </c>
      <c r="F1740" t="s">
        <v>1293</v>
      </c>
      <c r="G1740" s="532" t="s">
        <v>524</v>
      </c>
      <c r="H1740">
        <v>35015</v>
      </c>
      <c r="I1740" t="s">
        <v>552</v>
      </c>
      <c r="J1740" t="s">
        <v>1392</v>
      </c>
      <c r="K1740" t="s">
        <v>1393</v>
      </c>
      <c r="L1740">
        <v>0.26</v>
      </c>
      <c r="M1740">
        <v>0.02</v>
      </c>
      <c r="N1740">
        <v>0.24</v>
      </c>
      <c r="O1740">
        <v>0.04</v>
      </c>
      <c r="P1740">
        <v>0.02</v>
      </c>
      <c r="Q1740">
        <v>0.02</v>
      </c>
      <c r="R1740">
        <v>312</v>
      </c>
      <c r="S1740">
        <v>5.9800000000000001E-3</v>
      </c>
      <c r="T1740">
        <v>5.7200000000000011E-3</v>
      </c>
      <c r="U1740">
        <v>313.85406</v>
      </c>
      <c r="W1740" s="429">
        <f t="shared" si="40"/>
        <v>312</v>
      </c>
      <c r="X1740" s="429">
        <f t="shared" si="40"/>
        <v>5.9800000000000001E-3</v>
      </c>
      <c r="Y1740" s="429">
        <f t="shared" si="40"/>
        <v>5.7200000000000011E-3</v>
      </c>
      <c r="Z1740" s="429">
        <f t="shared" si="40"/>
        <v>313.85406</v>
      </c>
      <c r="AA1740" s="429" t="s">
        <v>1295</v>
      </c>
    </row>
    <row r="1741" spans="1:27" x14ac:dyDescent="0.25">
      <c r="A1741" t="s">
        <v>149</v>
      </c>
      <c r="B1741" t="s">
        <v>1246</v>
      </c>
      <c r="C1741" t="s">
        <v>1324</v>
      </c>
      <c r="D1741" t="s">
        <v>1387</v>
      </c>
      <c r="E1741" t="s">
        <v>1326</v>
      </c>
      <c r="F1741" t="s">
        <v>1293</v>
      </c>
      <c r="G1741" s="532" t="s">
        <v>524</v>
      </c>
      <c r="H1741">
        <v>35015</v>
      </c>
      <c r="I1741" t="s">
        <v>552</v>
      </c>
      <c r="J1741" t="s">
        <v>1416</v>
      </c>
      <c r="K1741" t="s">
        <v>1398</v>
      </c>
      <c r="L1741">
        <v>65</v>
      </c>
      <c r="M1741">
        <v>0.3</v>
      </c>
      <c r="N1741">
        <v>7.6</v>
      </c>
      <c r="O1741">
        <v>0.4</v>
      </c>
      <c r="P1741">
        <v>0.8</v>
      </c>
      <c r="Q1741">
        <v>0.8</v>
      </c>
      <c r="R1741">
        <v>72222.222222222219</v>
      </c>
      <c r="S1741">
        <v>5.6464646464646462</v>
      </c>
      <c r="T1741">
        <v>1.9696969696969697</v>
      </c>
      <c r="U1741">
        <v>72950.353535353526</v>
      </c>
      <c r="W1741" s="429">
        <f t="shared" si="40"/>
        <v>72222.222222222219</v>
      </c>
      <c r="X1741" s="429">
        <f t="shared" si="40"/>
        <v>5.6464646464646462</v>
      </c>
      <c r="Y1741" s="429">
        <f t="shared" si="40"/>
        <v>1.9696969696969697</v>
      </c>
      <c r="Z1741" s="429">
        <f t="shared" si="40"/>
        <v>72950.353535353526</v>
      </c>
      <c r="AA1741" s="429" t="s">
        <v>1295</v>
      </c>
    </row>
    <row r="1742" spans="1:27" x14ac:dyDescent="0.25">
      <c r="A1742" t="s">
        <v>149</v>
      </c>
      <c r="B1742" t="s">
        <v>1246</v>
      </c>
      <c r="C1742" t="s">
        <v>1324</v>
      </c>
      <c r="D1742" t="s">
        <v>1387</v>
      </c>
      <c r="E1742" t="s">
        <v>1326</v>
      </c>
      <c r="F1742" t="s">
        <v>1293</v>
      </c>
      <c r="G1742" s="532" t="s">
        <v>524</v>
      </c>
      <c r="H1742">
        <v>35015</v>
      </c>
      <c r="I1742" t="s">
        <v>552</v>
      </c>
      <c r="J1742" t="s">
        <v>1399</v>
      </c>
      <c r="K1742" t="s">
        <v>1391</v>
      </c>
      <c r="L1742">
        <v>0</v>
      </c>
      <c r="M1742">
        <v>1.3</v>
      </c>
      <c r="N1742">
        <v>0</v>
      </c>
      <c r="O1742">
        <v>0</v>
      </c>
      <c r="P1742">
        <v>0</v>
      </c>
      <c r="Q1742">
        <v>0</v>
      </c>
      <c r="R1742">
        <v>0.29915242592676899</v>
      </c>
      <c r="S1742">
        <v>4.5450695619963666</v>
      </c>
      <c r="T1742">
        <v>0</v>
      </c>
      <c r="U1742">
        <v>113.92589147583593</v>
      </c>
      <c r="W1742" s="429">
        <f t="shared" si="40"/>
        <v>0.29915242592676899</v>
      </c>
      <c r="X1742" s="429">
        <f t="shared" si="40"/>
        <v>4.5450695619963666</v>
      </c>
      <c r="Y1742" s="429">
        <f t="shared" si="40"/>
        <v>0</v>
      </c>
      <c r="Z1742" s="429">
        <f t="shared" si="40"/>
        <v>113.92589147583593</v>
      </c>
      <c r="AA1742" s="429" t="s">
        <v>1296</v>
      </c>
    </row>
    <row r="1743" spans="1:27" x14ac:dyDescent="0.25">
      <c r="A1743" t="s">
        <v>149</v>
      </c>
      <c r="B1743" t="s">
        <v>1246</v>
      </c>
      <c r="C1743" t="s">
        <v>1324</v>
      </c>
      <c r="D1743" t="s">
        <v>1387</v>
      </c>
      <c r="E1743" t="s">
        <v>1326</v>
      </c>
      <c r="F1743" t="s">
        <v>1293</v>
      </c>
      <c r="G1743" s="532" t="s">
        <v>524</v>
      </c>
      <c r="H1743">
        <v>35015</v>
      </c>
      <c r="I1743" t="s">
        <v>552</v>
      </c>
      <c r="J1743" t="s">
        <v>1399</v>
      </c>
      <c r="K1743" t="s">
        <v>1391</v>
      </c>
      <c r="L1743">
        <v>0</v>
      </c>
      <c r="M1743">
        <v>0.3</v>
      </c>
      <c r="N1743">
        <v>0</v>
      </c>
      <c r="O1743">
        <v>0</v>
      </c>
      <c r="P1743">
        <v>0</v>
      </c>
      <c r="Q1743">
        <v>0</v>
      </c>
      <c r="R1743">
        <v>6.9035175213869773E-2</v>
      </c>
      <c r="S1743">
        <v>1.0488622066145459</v>
      </c>
      <c r="T1743">
        <v>0</v>
      </c>
      <c r="U1743">
        <v>26.290590340577516</v>
      </c>
      <c r="W1743" s="429">
        <f t="shared" si="40"/>
        <v>6.9035175213869773E-2</v>
      </c>
      <c r="X1743" s="429">
        <f t="shared" si="40"/>
        <v>1.0488622066145459</v>
      </c>
      <c r="Y1743" s="429">
        <f t="shared" si="40"/>
        <v>0</v>
      </c>
      <c r="Z1743" s="429">
        <f t="shared" si="40"/>
        <v>26.290590340577516</v>
      </c>
      <c r="AA1743" s="429" t="s">
        <v>1296</v>
      </c>
    </row>
    <row r="1744" spans="1:27" x14ac:dyDescent="0.25">
      <c r="A1744" t="s">
        <v>149</v>
      </c>
      <c r="B1744" t="s">
        <v>1246</v>
      </c>
      <c r="C1744" t="s">
        <v>1324</v>
      </c>
      <c r="D1744" t="s">
        <v>1387</v>
      </c>
      <c r="E1744" t="s">
        <v>1326</v>
      </c>
      <c r="F1744" t="s">
        <v>1293</v>
      </c>
      <c r="G1744" s="532" t="s">
        <v>524</v>
      </c>
      <c r="H1744">
        <v>35015</v>
      </c>
      <c r="I1744" t="s">
        <v>552</v>
      </c>
      <c r="J1744" t="s">
        <v>1396</v>
      </c>
      <c r="K1744" t="s">
        <v>1393</v>
      </c>
      <c r="L1744">
        <v>0.6</v>
      </c>
      <c r="M1744">
        <v>0</v>
      </c>
      <c r="N1744">
        <v>0.5</v>
      </c>
      <c r="O1744">
        <v>0</v>
      </c>
      <c r="P1744">
        <v>0</v>
      </c>
      <c r="Q1744">
        <v>0</v>
      </c>
      <c r="R1744">
        <v>0.13807035042773955</v>
      </c>
      <c r="S1744">
        <v>2.0977244132290918</v>
      </c>
      <c r="T1744">
        <v>0</v>
      </c>
      <c r="U1744">
        <v>52.581180681155033</v>
      </c>
      <c r="W1744" s="429">
        <f t="shared" si="40"/>
        <v>0.13807035042773955</v>
      </c>
      <c r="X1744" s="429">
        <f t="shared" si="40"/>
        <v>2.0977244132290918</v>
      </c>
      <c r="Y1744" s="429">
        <f t="shared" si="40"/>
        <v>0</v>
      </c>
      <c r="Z1744" s="429">
        <f t="shared" si="40"/>
        <v>52.581180681155033</v>
      </c>
      <c r="AA1744" s="429" t="s">
        <v>1295</v>
      </c>
    </row>
    <row r="1745" spans="1:27" x14ac:dyDescent="0.25">
      <c r="A1745" t="s">
        <v>149</v>
      </c>
      <c r="B1745" t="s">
        <v>1246</v>
      </c>
      <c r="C1745" t="s">
        <v>1324</v>
      </c>
      <c r="D1745" t="s">
        <v>1387</v>
      </c>
      <c r="E1745" t="s">
        <v>1326</v>
      </c>
      <c r="F1745" t="s">
        <v>1293</v>
      </c>
      <c r="G1745" s="532" t="s">
        <v>524</v>
      </c>
      <c r="H1745">
        <v>35015</v>
      </c>
      <c r="I1745" t="s">
        <v>552</v>
      </c>
      <c r="J1745" t="s">
        <v>1399</v>
      </c>
      <c r="K1745" t="s">
        <v>1391</v>
      </c>
      <c r="L1745">
        <v>0</v>
      </c>
      <c r="M1745">
        <v>5.5</v>
      </c>
      <c r="N1745">
        <v>0</v>
      </c>
      <c r="O1745">
        <v>0</v>
      </c>
      <c r="P1745">
        <v>0</v>
      </c>
      <c r="Q1745">
        <v>0</v>
      </c>
      <c r="R1745">
        <v>1.2656448789209458</v>
      </c>
      <c r="S1745">
        <v>19.22914045460001</v>
      </c>
      <c r="T1745">
        <v>0</v>
      </c>
      <c r="U1745">
        <v>481.99415624392122</v>
      </c>
      <c r="W1745" s="429">
        <f t="shared" si="40"/>
        <v>1.2656448789209458</v>
      </c>
      <c r="X1745" s="429">
        <f t="shared" si="40"/>
        <v>19.22914045460001</v>
      </c>
      <c r="Y1745" s="429">
        <f t="shared" si="40"/>
        <v>0</v>
      </c>
      <c r="Z1745" s="429">
        <f t="shared" si="40"/>
        <v>481.99415624392122</v>
      </c>
      <c r="AA1745" s="429" t="s">
        <v>1296</v>
      </c>
    </row>
    <row r="1746" spans="1:27" x14ac:dyDescent="0.25">
      <c r="A1746" t="s">
        <v>149</v>
      </c>
      <c r="B1746" t="s">
        <v>1246</v>
      </c>
      <c r="C1746" t="s">
        <v>1324</v>
      </c>
      <c r="D1746" t="s">
        <v>1387</v>
      </c>
      <c r="E1746" t="s">
        <v>1326</v>
      </c>
      <c r="F1746" t="s">
        <v>1293</v>
      </c>
      <c r="G1746" s="532" t="s">
        <v>524</v>
      </c>
      <c r="H1746">
        <v>35015</v>
      </c>
      <c r="I1746" t="s">
        <v>552</v>
      </c>
      <c r="J1746" t="s">
        <v>1399</v>
      </c>
      <c r="K1746" t="s">
        <v>1391</v>
      </c>
      <c r="L1746">
        <v>0</v>
      </c>
      <c r="M1746">
        <v>0</v>
      </c>
      <c r="N1746">
        <v>0</v>
      </c>
      <c r="O1746">
        <v>0</v>
      </c>
      <c r="P1746">
        <v>0.7</v>
      </c>
      <c r="Q1746">
        <v>0.7</v>
      </c>
      <c r="R1746">
        <v>0</v>
      </c>
      <c r="S1746">
        <v>0</v>
      </c>
      <c r="T1746">
        <v>0</v>
      </c>
      <c r="U1746">
        <v>0</v>
      </c>
      <c r="W1746" s="429">
        <f t="shared" si="40"/>
        <v>0</v>
      </c>
      <c r="X1746" s="429">
        <f t="shared" si="40"/>
        <v>0</v>
      </c>
      <c r="Y1746" s="429">
        <f t="shared" si="40"/>
        <v>0</v>
      </c>
      <c r="Z1746" s="429">
        <f t="shared" si="40"/>
        <v>0</v>
      </c>
      <c r="AA1746" s="429" t="s">
        <v>1296</v>
      </c>
    </row>
    <row r="1747" spans="1:27" x14ac:dyDescent="0.25">
      <c r="A1747" t="s">
        <v>149</v>
      </c>
      <c r="B1747" t="s">
        <v>1246</v>
      </c>
      <c r="C1747" t="s">
        <v>1324</v>
      </c>
      <c r="D1747" t="s">
        <v>1387</v>
      </c>
      <c r="E1747" t="s">
        <v>1326</v>
      </c>
      <c r="F1747" t="s">
        <v>1293</v>
      </c>
      <c r="G1747" s="532" t="s">
        <v>524</v>
      </c>
      <c r="H1747">
        <v>35015</v>
      </c>
      <c r="I1747" t="s">
        <v>552</v>
      </c>
      <c r="J1747" t="s">
        <v>1408</v>
      </c>
      <c r="K1747" t="s">
        <v>1395</v>
      </c>
      <c r="L1747">
        <v>0</v>
      </c>
      <c r="M1747">
        <v>10</v>
      </c>
      <c r="N1747">
        <v>0</v>
      </c>
      <c r="O1747">
        <v>0</v>
      </c>
      <c r="P1747">
        <v>0</v>
      </c>
      <c r="Q1747">
        <v>0</v>
      </c>
      <c r="R1747">
        <v>2.3011725071289924</v>
      </c>
      <c r="S1747">
        <v>34.9620735538182</v>
      </c>
      <c r="T1747">
        <v>0</v>
      </c>
      <c r="U1747">
        <v>876.35301135258396</v>
      </c>
      <c r="W1747" s="429">
        <f t="shared" si="40"/>
        <v>2.3011725071289924</v>
      </c>
      <c r="X1747" s="429">
        <f t="shared" si="40"/>
        <v>34.9620735538182</v>
      </c>
      <c r="Y1747" s="429">
        <f t="shared" si="40"/>
        <v>0</v>
      </c>
      <c r="Z1747" s="429">
        <f t="shared" si="40"/>
        <v>876.35301135258396</v>
      </c>
      <c r="AA1747" s="429" t="s">
        <v>1295</v>
      </c>
    </row>
    <row r="1748" spans="1:27" x14ac:dyDescent="0.25">
      <c r="A1748" t="s">
        <v>149</v>
      </c>
      <c r="B1748" t="s">
        <v>1246</v>
      </c>
      <c r="C1748" t="s">
        <v>1324</v>
      </c>
      <c r="D1748" t="s">
        <v>1387</v>
      </c>
      <c r="E1748" t="s">
        <v>1326</v>
      </c>
      <c r="F1748" t="s">
        <v>1293</v>
      </c>
      <c r="G1748" s="532" t="s">
        <v>524</v>
      </c>
      <c r="H1748">
        <v>35015</v>
      </c>
      <c r="I1748" t="s">
        <v>552</v>
      </c>
      <c r="J1748" t="s">
        <v>1400</v>
      </c>
      <c r="K1748" t="s">
        <v>1401</v>
      </c>
      <c r="L1748">
        <v>0</v>
      </c>
      <c r="M1748">
        <v>1.3</v>
      </c>
      <c r="N1748">
        <v>0</v>
      </c>
      <c r="O1748">
        <v>0</v>
      </c>
      <c r="P1748">
        <v>0</v>
      </c>
      <c r="Q1748">
        <v>0</v>
      </c>
      <c r="R1748">
        <v>9.4047844513235612E-3</v>
      </c>
      <c r="S1748">
        <v>3.9392258527177586E-2</v>
      </c>
      <c r="T1748">
        <v>0</v>
      </c>
      <c r="U1748">
        <v>0.99421124763076318</v>
      </c>
      <c r="W1748" s="429">
        <f t="shared" si="40"/>
        <v>9.4047844513235612E-3</v>
      </c>
      <c r="X1748" s="429">
        <f t="shared" si="40"/>
        <v>3.9392258527177586E-2</v>
      </c>
      <c r="Y1748" s="429">
        <f t="shared" si="40"/>
        <v>0</v>
      </c>
      <c r="Z1748" s="429">
        <f t="shared" si="40"/>
        <v>0.99421124763076318</v>
      </c>
      <c r="AA1748" s="429" t="s">
        <v>1296</v>
      </c>
    </row>
    <row r="1749" spans="1:27" x14ac:dyDescent="0.25">
      <c r="A1749" t="s">
        <v>149</v>
      </c>
      <c r="B1749" t="s">
        <v>1246</v>
      </c>
      <c r="C1749" t="s">
        <v>1324</v>
      </c>
      <c r="D1749" t="s">
        <v>1387</v>
      </c>
      <c r="E1749" t="s">
        <v>1326</v>
      </c>
      <c r="F1749" t="s">
        <v>1293</v>
      </c>
      <c r="G1749" s="532" t="s">
        <v>524</v>
      </c>
      <c r="H1749">
        <v>35015</v>
      </c>
      <c r="I1749" t="s">
        <v>552</v>
      </c>
      <c r="J1749" t="s">
        <v>1400</v>
      </c>
      <c r="K1749" t="s">
        <v>1401</v>
      </c>
      <c r="L1749">
        <v>0</v>
      </c>
      <c r="M1749">
        <v>1.9</v>
      </c>
      <c r="N1749">
        <v>0</v>
      </c>
      <c r="O1749">
        <v>0</v>
      </c>
      <c r="P1749">
        <v>0</v>
      </c>
      <c r="Q1749">
        <v>0</v>
      </c>
      <c r="R1749">
        <v>1.3745454198088281E-2</v>
      </c>
      <c r="S1749">
        <v>5.7573300924336462E-2</v>
      </c>
      <c r="T1749">
        <v>0</v>
      </c>
      <c r="U1749">
        <v>1.4530779773064999</v>
      </c>
      <c r="W1749" s="429">
        <f t="shared" si="40"/>
        <v>1.3745454198088281E-2</v>
      </c>
      <c r="X1749" s="429">
        <f t="shared" si="40"/>
        <v>5.7573300924336462E-2</v>
      </c>
      <c r="Y1749" s="429">
        <f t="shared" si="40"/>
        <v>0</v>
      </c>
      <c r="Z1749" s="429">
        <f t="shared" si="40"/>
        <v>1.4530779773064999</v>
      </c>
      <c r="AA1749" s="429" t="s">
        <v>1296</v>
      </c>
    </row>
    <row r="1750" spans="1:27" x14ac:dyDescent="0.25">
      <c r="A1750" t="s">
        <v>149</v>
      </c>
      <c r="B1750" t="s">
        <v>1246</v>
      </c>
      <c r="C1750" t="s">
        <v>1324</v>
      </c>
      <c r="D1750" t="s">
        <v>1387</v>
      </c>
      <c r="E1750" t="s">
        <v>1326</v>
      </c>
      <c r="F1750" t="s">
        <v>1293</v>
      </c>
      <c r="G1750" s="532" t="s">
        <v>524</v>
      </c>
      <c r="H1750">
        <v>35015</v>
      </c>
      <c r="I1750" t="s">
        <v>552</v>
      </c>
      <c r="J1750" t="s">
        <v>1400</v>
      </c>
      <c r="K1750" t="s">
        <v>1401</v>
      </c>
      <c r="L1750">
        <v>0</v>
      </c>
      <c r="M1750">
        <v>2.6</v>
      </c>
      <c r="N1750">
        <v>0</v>
      </c>
      <c r="O1750">
        <v>0</v>
      </c>
      <c r="P1750">
        <v>0</v>
      </c>
      <c r="Q1750">
        <v>0</v>
      </c>
      <c r="R1750">
        <v>1.8809568902647122E-2</v>
      </c>
      <c r="S1750">
        <v>7.8784517054355171E-2</v>
      </c>
      <c r="T1750">
        <v>0</v>
      </c>
      <c r="U1750">
        <v>1.9884224952615264</v>
      </c>
      <c r="W1750" s="429">
        <f t="shared" si="40"/>
        <v>1.8809568902647122E-2</v>
      </c>
      <c r="X1750" s="429">
        <f t="shared" si="40"/>
        <v>7.8784517054355171E-2</v>
      </c>
      <c r="Y1750" s="429">
        <f t="shared" si="40"/>
        <v>0</v>
      </c>
      <c r="Z1750" s="429">
        <f t="shared" si="40"/>
        <v>1.9884224952615264</v>
      </c>
      <c r="AA1750" s="429" t="s">
        <v>1296</v>
      </c>
    </row>
    <row r="1751" spans="1:27" x14ac:dyDescent="0.25">
      <c r="A1751" t="s">
        <v>149</v>
      </c>
      <c r="B1751" t="s">
        <v>1246</v>
      </c>
      <c r="C1751" t="s">
        <v>1324</v>
      </c>
      <c r="D1751" t="s">
        <v>1387</v>
      </c>
      <c r="E1751" t="s">
        <v>1326</v>
      </c>
      <c r="F1751" t="s">
        <v>1293</v>
      </c>
      <c r="G1751" s="532" t="s">
        <v>524</v>
      </c>
      <c r="H1751">
        <v>35015</v>
      </c>
      <c r="I1751" t="s">
        <v>552</v>
      </c>
      <c r="J1751" t="s">
        <v>1400</v>
      </c>
      <c r="K1751" t="s">
        <v>1401</v>
      </c>
      <c r="L1751">
        <v>0</v>
      </c>
      <c r="M1751">
        <v>2.6</v>
      </c>
      <c r="N1751">
        <v>0</v>
      </c>
      <c r="O1751">
        <v>0</v>
      </c>
      <c r="P1751">
        <v>0</v>
      </c>
      <c r="Q1751">
        <v>0</v>
      </c>
      <c r="R1751">
        <v>1.8809568902647122E-2</v>
      </c>
      <c r="S1751">
        <v>7.8784517054355171E-2</v>
      </c>
      <c r="T1751">
        <v>0</v>
      </c>
      <c r="U1751">
        <v>1.9884224952615264</v>
      </c>
      <c r="W1751" s="429">
        <f t="shared" si="40"/>
        <v>1.8809568902647122E-2</v>
      </c>
      <c r="X1751" s="429">
        <f t="shared" si="40"/>
        <v>7.8784517054355171E-2</v>
      </c>
      <c r="Y1751" s="429">
        <f t="shared" si="40"/>
        <v>0</v>
      </c>
      <c r="Z1751" s="429">
        <f t="shared" si="40"/>
        <v>1.9884224952615264</v>
      </c>
      <c r="AA1751" s="429" t="s">
        <v>1296</v>
      </c>
    </row>
    <row r="1752" spans="1:27" x14ac:dyDescent="0.25">
      <c r="A1752" t="s">
        <v>149</v>
      </c>
      <c r="B1752" t="s">
        <v>1246</v>
      </c>
      <c r="C1752" t="s">
        <v>1324</v>
      </c>
      <c r="D1752" t="s">
        <v>1387</v>
      </c>
      <c r="E1752" t="s">
        <v>1326</v>
      </c>
      <c r="F1752" t="s">
        <v>1293</v>
      </c>
      <c r="G1752" s="532" t="s">
        <v>524</v>
      </c>
      <c r="H1752">
        <v>35015</v>
      </c>
      <c r="I1752" t="s">
        <v>552</v>
      </c>
      <c r="J1752" t="s">
        <v>1416</v>
      </c>
      <c r="K1752" t="s">
        <v>1398</v>
      </c>
      <c r="L1752">
        <v>72.2</v>
      </c>
      <c r="M1752">
        <v>0.3</v>
      </c>
      <c r="N1752">
        <v>6.9</v>
      </c>
      <c r="O1752">
        <v>0.5</v>
      </c>
      <c r="P1752">
        <v>0.9</v>
      </c>
      <c r="Q1752">
        <v>0.9</v>
      </c>
      <c r="R1752">
        <v>80222.222222222219</v>
      </c>
      <c r="S1752">
        <v>6.2719191919191912</v>
      </c>
      <c r="T1752">
        <v>2.187878787878788</v>
      </c>
      <c r="U1752">
        <v>81031.008080808082</v>
      </c>
      <c r="W1752" s="429">
        <f t="shared" si="40"/>
        <v>80222.222222222219</v>
      </c>
      <c r="X1752" s="429">
        <f t="shared" si="40"/>
        <v>6.2719191919191912</v>
      </c>
      <c r="Y1752" s="429">
        <f t="shared" si="40"/>
        <v>2.187878787878788</v>
      </c>
      <c r="Z1752" s="429">
        <f t="shared" si="40"/>
        <v>81031.008080808082</v>
      </c>
      <c r="AA1752" s="429" t="s">
        <v>1295</v>
      </c>
    </row>
    <row r="1753" spans="1:27" x14ac:dyDescent="0.25">
      <c r="A1753" t="s">
        <v>149</v>
      </c>
      <c r="B1753" t="s">
        <v>1246</v>
      </c>
      <c r="C1753" t="s">
        <v>1324</v>
      </c>
      <c r="D1753" t="s">
        <v>1387</v>
      </c>
      <c r="E1753" t="s">
        <v>1326</v>
      </c>
      <c r="F1753" t="s">
        <v>1293</v>
      </c>
      <c r="G1753" s="532" t="s">
        <v>524</v>
      </c>
      <c r="H1753">
        <v>35015</v>
      </c>
      <c r="I1753" t="s">
        <v>552</v>
      </c>
      <c r="J1753" t="s">
        <v>1388</v>
      </c>
      <c r="K1753" t="s">
        <v>1389</v>
      </c>
      <c r="L1753">
        <v>1.7</v>
      </c>
      <c r="M1753">
        <v>13.1</v>
      </c>
      <c r="N1753">
        <v>8.8000000000000007</v>
      </c>
      <c r="O1753">
        <v>0</v>
      </c>
      <c r="P1753">
        <v>0</v>
      </c>
      <c r="Q1753">
        <v>0</v>
      </c>
      <c r="R1753">
        <v>2823.7641267433892</v>
      </c>
      <c r="S1753">
        <v>0.87500000000000011</v>
      </c>
      <c r="T1753">
        <v>3.5894118368539778E-2</v>
      </c>
      <c r="U1753">
        <v>2856.3355740172142</v>
      </c>
      <c r="W1753" s="429">
        <f t="shared" si="40"/>
        <v>2823.7641267433892</v>
      </c>
      <c r="X1753" s="429">
        <f t="shared" si="40"/>
        <v>0.87500000000000011</v>
      </c>
      <c r="Y1753" s="429">
        <f t="shared" si="40"/>
        <v>3.5894118368539778E-2</v>
      </c>
      <c r="Z1753" s="429">
        <f t="shared" si="40"/>
        <v>2856.3355740172142</v>
      </c>
      <c r="AA1753" s="429" t="s">
        <v>1296</v>
      </c>
    </row>
    <row r="1754" spans="1:27" x14ac:dyDescent="0.25">
      <c r="A1754" t="s">
        <v>149</v>
      </c>
      <c r="B1754" t="s">
        <v>1246</v>
      </c>
      <c r="C1754" t="s">
        <v>1324</v>
      </c>
      <c r="D1754" t="s">
        <v>1387</v>
      </c>
      <c r="E1754" t="s">
        <v>1326</v>
      </c>
      <c r="F1754" t="s">
        <v>1293</v>
      </c>
      <c r="G1754" s="532" t="s">
        <v>524</v>
      </c>
      <c r="H1754">
        <v>35015</v>
      </c>
      <c r="I1754" t="s">
        <v>552</v>
      </c>
      <c r="J1754" t="s">
        <v>1430</v>
      </c>
      <c r="K1754" t="s">
        <v>1414</v>
      </c>
      <c r="L1754">
        <v>0</v>
      </c>
      <c r="M1754">
        <v>11.8</v>
      </c>
      <c r="N1754">
        <v>0</v>
      </c>
      <c r="O1754">
        <v>0</v>
      </c>
      <c r="P1754">
        <v>0</v>
      </c>
      <c r="Q1754">
        <v>0</v>
      </c>
      <c r="R1754">
        <v>2.7153835584122112</v>
      </c>
      <c r="S1754">
        <v>41.255246793505478</v>
      </c>
      <c r="T1754">
        <v>0</v>
      </c>
      <c r="U1754">
        <v>1034.0965533960491</v>
      </c>
      <c r="W1754" s="429">
        <f t="shared" si="40"/>
        <v>2.7153835584122112</v>
      </c>
      <c r="X1754" s="429">
        <f t="shared" si="40"/>
        <v>41.255246793505478</v>
      </c>
      <c r="Y1754" s="429">
        <f t="shared" si="40"/>
        <v>0</v>
      </c>
      <c r="Z1754" s="429">
        <f t="shared" si="40"/>
        <v>1034.0965533960491</v>
      </c>
      <c r="AA1754" s="429" t="s">
        <v>1296</v>
      </c>
    </row>
    <row r="1755" spans="1:27" x14ac:dyDescent="0.25">
      <c r="A1755" t="s">
        <v>149</v>
      </c>
      <c r="B1755" t="s">
        <v>1246</v>
      </c>
      <c r="C1755" t="s">
        <v>1324</v>
      </c>
      <c r="D1755" t="s">
        <v>1387</v>
      </c>
      <c r="E1755" t="s">
        <v>1326</v>
      </c>
      <c r="F1755" t="s">
        <v>1293</v>
      </c>
      <c r="G1755" s="532" t="s">
        <v>524</v>
      </c>
      <c r="H1755">
        <v>35015</v>
      </c>
      <c r="I1755" t="s">
        <v>552</v>
      </c>
      <c r="J1755" t="s">
        <v>1392</v>
      </c>
      <c r="K1755" t="s">
        <v>1393</v>
      </c>
      <c r="L1755">
        <v>9</v>
      </c>
      <c r="M1755">
        <v>0.5</v>
      </c>
      <c r="N1755">
        <v>7.6</v>
      </c>
      <c r="O1755">
        <v>0.1</v>
      </c>
      <c r="P1755">
        <v>0.7</v>
      </c>
      <c r="Q1755">
        <v>0.7</v>
      </c>
      <c r="R1755">
        <v>10800</v>
      </c>
      <c r="S1755">
        <v>0.20699999999999999</v>
      </c>
      <c r="T1755">
        <v>0.19800000000000001</v>
      </c>
      <c r="U1755">
        <v>10864.179</v>
      </c>
      <c r="W1755" s="429">
        <f t="shared" si="40"/>
        <v>10800</v>
      </c>
      <c r="X1755" s="429">
        <f t="shared" si="40"/>
        <v>0.20699999999999999</v>
      </c>
      <c r="Y1755" s="429">
        <f t="shared" si="40"/>
        <v>0.19800000000000001</v>
      </c>
      <c r="Z1755" s="429">
        <f t="shared" si="40"/>
        <v>10864.179</v>
      </c>
      <c r="AA1755" s="429" t="s">
        <v>1295</v>
      </c>
    </row>
    <row r="1756" spans="1:27" x14ac:dyDescent="0.25">
      <c r="A1756" t="s">
        <v>149</v>
      </c>
      <c r="B1756" t="s">
        <v>1246</v>
      </c>
      <c r="C1756" t="s">
        <v>1324</v>
      </c>
      <c r="D1756" t="s">
        <v>1387</v>
      </c>
      <c r="E1756" t="s">
        <v>1326</v>
      </c>
      <c r="F1756" t="s">
        <v>1293</v>
      </c>
      <c r="G1756" s="532" t="s">
        <v>524</v>
      </c>
      <c r="H1756">
        <v>35015</v>
      </c>
      <c r="I1756" t="s">
        <v>552</v>
      </c>
      <c r="J1756" t="s">
        <v>1421</v>
      </c>
      <c r="K1756" t="s">
        <v>1401</v>
      </c>
      <c r="L1756">
        <v>0</v>
      </c>
      <c r="M1756">
        <v>1</v>
      </c>
      <c r="N1756">
        <v>0</v>
      </c>
      <c r="O1756">
        <v>0</v>
      </c>
      <c r="P1756">
        <v>0</v>
      </c>
      <c r="Q1756">
        <v>0</v>
      </c>
      <c r="R1756">
        <v>7.2344495779412005E-3</v>
      </c>
      <c r="S1756">
        <v>3.030173732859814E-2</v>
      </c>
      <c r="T1756">
        <v>0</v>
      </c>
      <c r="U1756">
        <v>0.76477788279289471</v>
      </c>
      <c r="W1756" s="429">
        <f t="shared" si="40"/>
        <v>7.2344495779412005E-3</v>
      </c>
      <c r="X1756" s="429">
        <f t="shared" si="40"/>
        <v>3.030173732859814E-2</v>
      </c>
      <c r="Y1756" s="429">
        <f t="shared" si="40"/>
        <v>0</v>
      </c>
      <c r="Z1756" s="429">
        <f t="shared" si="40"/>
        <v>0.76477788279289471</v>
      </c>
      <c r="AA1756" s="429" t="s">
        <v>1296</v>
      </c>
    </row>
    <row r="1757" spans="1:27" x14ac:dyDescent="0.25">
      <c r="A1757" t="s">
        <v>149</v>
      </c>
      <c r="B1757" t="s">
        <v>1246</v>
      </c>
      <c r="C1757" t="s">
        <v>1324</v>
      </c>
      <c r="D1757" t="s">
        <v>1387</v>
      </c>
      <c r="E1757" t="s">
        <v>1326</v>
      </c>
      <c r="F1757" t="s">
        <v>1293</v>
      </c>
      <c r="G1757" s="532" t="s">
        <v>524</v>
      </c>
      <c r="H1757">
        <v>35025</v>
      </c>
      <c r="I1757" t="s">
        <v>563</v>
      </c>
      <c r="J1757" t="s">
        <v>1416</v>
      </c>
      <c r="K1757" t="s">
        <v>1398</v>
      </c>
      <c r="L1757">
        <v>7.8879999999999999</v>
      </c>
      <c r="M1757">
        <v>0.45700000000000002</v>
      </c>
      <c r="N1757">
        <v>2.4910000000000001</v>
      </c>
      <c r="O1757">
        <v>0.33600000000000002</v>
      </c>
      <c r="P1757">
        <v>0.14399999999999999</v>
      </c>
      <c r="Q1757">
        <v>0.14399999999999999</v>
      </c>
      <c r="R1757">
        <v>8764.4444444444434</v>
      </c>
      <c r="S1757">
        <v>0.68522020202020195</v>
      </c>
      <c r="T1757">
        <v>0.23903030303030304</v>
      </c>
      <c r="U1757">
        <v>8852.8059797979786</v>
      </c>
      <c r="W1757" s="429">
        <f t="shared" si="40"/>
        <v>8764.4444444444434</v>
      </c>
      <c r="X1757" s="429">
        <f t="shared" si="40"/>
        <v>0.68522020202020195</v>
      </c>
      <c r="Y1757" s="429">
        <f t="shared" si="40"/>
        <v>0.23903030303030304</v>
      </c>
      <c r="Z1757" s="429">
        <f t="shared" si="40"/>
        <v>8852.8059797979786</v>
      </c>
      <c r="AA1757" s="429" t="s">
        <v>1295</v>
      </c>
    </row>
    <row r="1758" spans="1:27" x14ac:dyDescent="0.25">
      <c r="A1758" t="s">
        <v>149</v>
      </c>
      <c r="B1758" t="s">
        <v>1246</v>
      </c>
      <c r="C1758" t="s">
        <v>1324</v>
      </c>
      <c r="D1758" t="s">
        <v>1387</v>
      </c>
      <c r="E1758" t="s">
        <v>1326</v>
      </c>
      <c r="F1758" t="s">
        <v>1293</v>
      </c>
      <c r="G1758" s="532" t="s">
        <v>524</v>
      </c>
      <c r="H1758">
        <v>35025</v>
      </c>
      <c r="I1758" t="s">
        <v>563</v>
      </c>
      <c r="J1758" t="s">
        <v>1402</v>
      </c>
      <c r="K1758" t="s">
        <v>1398</v>
      </c>
      <c r="L1758">
        <v>34.880000000000003</v>
      </c>
      <c r="M1758">
        <v>34.880000000000003</v>
      </c>
      <c r="N1758">
        <v>8.8249999999999993</v>
      </c>
      <c r="O1758">
        <v>1.681</v>
      </c>
      <c r="P1758">
        <v>0.73499999999999999</v>
      </c>
      <c r="Q1758">
        <v>0.73499999999999999</v>
      </c>
      <c r="R1758">
        <v>2353.2820960000004</v>
      </c>
      <c r="S1758">
        <v>4.4384800000000002E-2</v>
      </c>
      <c r="T1758">
        <v>4.4384800000000007E-3</v>
      </c>
      <c r="U1758">
        <v>2355.7143830400005</v>
      </c>
      <c r="W1758" s="429">
        <f t="shared" si="40"/>
        <v>2353.2820960000004</v>
      </c>
      <c r="X1758" s="429">
        <f t="shared" si="40"/>
        <v>4.4384800000000002E-2</v>
      </c>
      <c r="Y1758" s="429">
        <f t="shared" si="40"/>
        <v>4.4384800000000007E-3</v>
      </c>
      <c r="Z1758" s="429">
        <f t="shared" si="40"/>
        <v>2355.7143830400005</v>
      </c>
      <c r="AA1758" s="429" t="s">
        <v>1295</v>
      </c>
    </row>
    <row r="1759" spans="1:27" x14ac:dyDescent="0.25">
      <c r="A1759" t="s">
        <v>149</v>
      </c>
      <c r="B1759" t="s">
        <v>1246</v>
      </c>
      <c r="C1759" t="s">
        <v>1324</v>
      </c>
      <c r="D1759" t="s">
        <v>1387</v>
      </c>
      <c r="E1759" t="s">
        <v>1326</v>
      </c>
      <c r="F1759" t="s">
        <v>1293</v>
      </c>
      <c r="G1759" s="532" t="s">
        <v>524</v>
      </c>
      <c r="H1759">
        <v>35025</v>
      </c>
      <c r="I1759" t="s">
        <v>563</v>
      </c>
      <c r="J1759" t="s">
        <v>1409</v>
      </c>
      <c r="K1759" t="s">
        <v>1398</v>
      </c>
      <c r="L1759">
        <v>0</v>
      </c>
      <c r="M1759">
        <v>0.42499999999999999</v>
      </c>
      <c r="N1759">
        <v>0</v>
      </c>
      <c r="O1759">
        <v>0</v>
      </c>
      <c r="P1759">
        <v>0</v>
      </c>
      <c r="Q1759">
        <v>0</v>
      </c>
      <c r="R1759">
        <v>0</v>
      </c>
      <c r="S1759">
        <v>0</v>
      </c>
      <c r="T1759">
        <v>0</v>
      </c>
      <c r="U1759">
        <v>0</v>
      </c>
      <c r="W1759" s="429">
        <f t="shared" si="40"/>
        <v>0</v>
      </c>
      <c r="X1759" s="429">
        <f t="shared" si="40"/>
        <v>0</v>
      </c>
      <c r="Y1759" s="429">
        <f t="shared" si="40"/>
        <v>0</v>
      </c>
      <c r="Z1759" s="429">
        <f t="shared" si="40"/>
        <v>0</v>
      </c>
      <c r="AA1759" s="429" t="s">
        <v>1295</v>
      </c>
    </row>
    <row r="1760" spans="1:27" x14ac:dyDescent="0.25">
      <c r="A1760" t="s">
        <v>149</v>
      </c>
      <c r="B1760" t="s">
        <v>1246</v>
      </c>
      <c r="C1760" t="s">
        <v>1324</v>
      </c>
      <c r="D1760" t="s">
        <v>1387</v>
      </c>
      <c r="E1760" t="s">
        <v>1326</v>
      </c>
      <c r="F1760" t="s">
        <v>1293</v>
      </c>
      <c r="G1760" s="532" t="s">
        <v>524</v>
      </c>
      <c r="H1760">
        <v>35025</v>
      </c>
      <c r="I1760" t="s">
        <v>563</v>
      </c>
      <c r="J1760" t="s">
        <v>1416</v>
      </c>
      <c r="K1760" t="s">
        <v>1398</v>
      </c>
      <c r="L1760">
        <v>17.782</v>
      </c>
      <c r="M1760">
        <v>0.64500000000000002</v>
      </c>
      <c r="N1760">
        <v>21.651</v>
      </c>
      <c r="O1760">
        <v>2.7949999999999999</v>
      </c>
      <c r="P1760">
        <v>1.131</v>
      </c>
      <c r="Q1760">
        <v>1.131</v>
      </c>
      <c r="R1760">
        <v>19757.777777777777</v>
      </c>
      <c r="S1760">
        <v>1.5446989898989898</v>
      </c>
      <c r="T1760">
        <v>0.53884848484848491</v>
      </c>
      <c r="U1760">
        <v>19956.972101010102</v>
      </c>
      <c r="W1760" s="429">
        <f t="shared" si="40"/>
        <v>19757.777777777777</v>
      </c>
      <c r="X1760" s="429">
        <f t="shared" si="40"/>
        <v>1.5446989898989898</v>
      </c>
      <c r="Y1760" s="429">
        <f t="shared" si="40"/>
        <v>0.53884848484848491</v>
      </c>
      <c r="Z1760" s="429">
        <f t="shared" ref="Z1760:Z1823" si="41">IFERROR(U1760*1,0)</f>
        <v>19956.972101010102</v>
      </c>
      <c r="AA1760" s="429" t="s">
        <v>1295</v>
      </c>
    </row>
    <row r="1761" spans="1:27" x14ac:dyDescent="0.25">
      <c r="A1761" t="s">
        <v>149</v>
      </c>
      <c r="B1761" t="s">
        <v>1246</v>
      </c>
      <c r="C1761" t="s">
        <v>1324</v>
      </c>
      <c r="D1761" t="s">
        <v>1387</v>
      </c>
      <c r="E1761" t="s">
        <v>1326</v>
      </c>
      <c r="F1761" t="s">
        <v>1293</v>
      </c>
      <c r="G1761" s="532" t="s">
        <v>524</v>
      </c>
      <c r="H1761">
        <v>35025</v>
      </c>
      <c r="I1761" t="s">
        <v>563</v>
      </c>
      <c r="J1761" t="s">
        <v>1416</v>
      </c>
      <c r="K1761" t="s">
        <v>1398</v>
      </c>
      <c r="L1761">
        <v>16.481000000000002</v>
      </c>
      <c r="M1761">
        <v>0.59799999999999998</v>
      </c>
      <c r="N1761">
        <v>20.067</v>
      </c>
      <c r="O1761">
        <v>2.59</v>
      </c>
      <c r="P1761">
        <v>1.0489999999999999</v>
      </c>
      <c r="Q1761">
        <v>1.0489999999999999</v>
      </c>
      <c r="R1761">
        <v>18312.222222222223</v>
      </c>
      <c r="S1761">
        <v>1.4316828282828282</v>
      </c>
      <c r="T1761">
        <v>0.49942424242424249</v>
      </c>
      <c r="U1761">
        <v>18496.842717171716</v>
      </c>
      <c r="W1761" s="429">
        <f t="shared" ref="W1761:Z1824" si="42">IFERROR(R1761*1,0)</f>
        <v>18312.222222222223</v>
      </c>
      <c r="X1761" s="429">
        <f t="shared" si="42"/>
        <v>1.4316828282828282</v>
      </c>
      <c r="Y1761" s="429">
        <f t="shared" si="42"/>
        <v>0.49942424242424249</v>
      </c>
      <c r="Z1761" s="429">
        <f t="shared" si="41"/>
        <v>18496.842717171716</v>
      </c>
      <c r="AA1761" s="429" t="s">
        <v>1295</v>
      </c>
    </row>
    <row r="1762" spans="1:27" x14ac:dyDescent="0.25">
      <c r="A1762" t="s">
        <v>149</v>
      </c>
      <c r="B1762" t="s">
        <v>1246</v>
      </c>
      <c r="C1762" t="s">
        <v>1324</v>
      </c>
      <c r="D1762" t="s">
        <v>1387</v>
      </c>
      <c r="E1762" t="s">
        <v>1326</v>
      </c>
      <c r="F1762" t="s">
        <v>1293</v>
      </c>
      <c r="G1762" s="532" t="s">
        <v>524</v>
      </c>
      <c r="H1762">
        <v>35025</v>
      </c>
      <c r="I1762" t="s">
        <v>563</v>
      </c>
      <c r="J1762" t="s">
        <v>1396</v>
      </c>
      <c r="K1762" t="s">
        <v>1393</v>
      </c>
      <c r="L1762">
        <v>0</v>
      </c>
      <c r="M1762">
        <v>2.9</v>
      </c>
      <c r="N1762">
        <v>0</v>
      </c>
      <c r="O1762">
        <v>0</v>
      </c>
      <c r="P1762">
        <v>0</v>
      </c>
      <c r="Q1762">
        <v>0</v>
      </c>
      <c r="R1762">
        <v>0</v>
      </c>
      <c r="S1762">
        <v>0</v>
      </c>
      <c r="T1762">
        <v>0</v>
      </c>
      <c r="U1762">
        <v>0</v>
      </c>
      <c r="W1762" s="429">
        <f t="shared" si="42"/>
        <v>0</v>
      </c>
      <c r="X1762" s="429">
        <f t="shared" si="42"/>
        <v>0</v>
      </c>
      <c r="Y1762" s="429">
        <f t="shared" si="42"/>
        <v>0</v>
      </c>
      <c r="Z1762" s="429">
        <f t="shared" si="41"/>
        <v>0</v>
      </c>
      <c r="AA1762" s="429" t="s">
        <v>1295</v>
      </c>
    </row>
    <row r="1763" spans="1:27" x14ac:dyDescent="0.25">
      <c r="A1763" t="s">
        <v>149</v>
      </c>
      <c r="B1763" t="s">
        <v>1246</v>
      </c>
      <c r="C1763" t="s">
        <v>1324</v>
      </c>
      <c r="D1763" t="s">
        <v>1387</v>
      </c>
      <c r="E1763" t="s">
        <v>1326</v>
      </c>
      <c r="F1763" t="s">
        <v>1293</v>
      </c>
      <c r="G1763" s="532" t="s">
        <v>524</v>
      </c>
      <c r="H1763">
        <v>35025</v>
      </c>
      <c r="I1763" t="s">
        <v>563</v>
      </c>
      <c r="J1763" t="s">
        <v>1408</v>
      </c>
      <c r="K1763" t="s">
        <v>1395</v>
      </c>
      <c r="L1763">
        <v>0.53300000000000003</v>
      </c>
      <c r="M1763">
        <v>2.9000000000000001E-2</v>
      </c>
      <c r="N1763">
        <v>0.44700000000000001</v>
      </c>
      <c r="O1763">
        <v>4.0000000000000001E-3</v>
      </c>
      <c r="P1763">
        <v>0.04</v>
      </c>
      <c r="Q1763">
        <v>0.04</v>
      </c>
      <c r="R1763">
        <v>6.6734002706740781E-3</v>
      </c>
      <c r="S1763">
        <v>0.10139001330607278</v>
      </c>
      <c r="T1763">
        <v>0</v>
      </c>
      <c r="U1763">
        <v>2.5414237329224938</v>
      </c>
      <c r="W1763" s="429">
        <f t="shared" si="42"/>
        <v>6.6734002706740781E-3</v>
      </c>
      <c r="X1763" s="429">
        <f t="shared" si="42"/>
        <v>0.10139001330607278</v>
      </c>
      <c r="Y1763" s="429">
        <f t="shared" si="42"/>
        <v>0</v>
      </c>
      <c r="Z1763" s="429">
        <f t="shared" si="41"/>
        <v>2.5414237329224938</v>
      </c>
      <c r="AA1763" s="429" t="s">
        <v>1295</v>
      </c>
    </row>
    <row r="1764" spans="1:27" x14ac:dyDescent="0.25">
      <c r="A1764" t="s">
        <v>149</v>
      </c>
      <c r="B1764" t="s">
        <v>1246</v>
      </c>
      <c r="C1764" t="s">
        <v>1324</v>
      </c>
      <c r="D1764" t="s">
        <v>1387</v>
      </c>
      <c r="E1764" t="s">
        <v>1326</v>
      </c>
      <c r="F1764" t="s">
        <v>1293</v>
      </c>
      <c r="G1764" s="532" t="s">
        <v>524</v>
      </c>
      <c r="H1764">
        <v>35025</v>
      </c>
      <c r="I1764" t="s">
        <v>563</v>
      </c>
      <c r="J1764" t="s">
        <v>1399</v>
      </c>
      <c r="K1764" t="s">
        <v>1391</v>
      </c>
      <c r="L1764">
        <v>0</v>
      </c>
      <c r="M1764">
        <v>5.53</v>
      </c>
      <c r="N1764">
        <v>0</v>
      </c>
      <c r="O1764">
        <v>0</v>
      </c>
      <c r="P1764">
        <v>0</v>
      </c>
      <c r="Q1764">
        <v>0</v>
      </c>
      <c r="R1764">
        <v>1.2725483964423328</v>
      </c>
      <c r="S1764">
        <v>19.334026675261466</v>
      </c>
      <c r="T1764">
        <v>0</v>
      </c>
      <c r="U1764">
        <v>484.623215277979</v>
      </c>
      <c r="W1764" s="429">
        <f t="shared" si="42"/>
        <v>1.2725483964423328</v>
      </c>
      <c r="X1764" s="429">
        <f t="shared" si="42"/>
        <v>19.334026675261466</v>
      </c>
      <c r="Y1764" s="429">
        <f t="shared" si="42"/>
        <v>0</v>
      </c>
      <c r="Z1764" s="429">
        <f t="shared" si="41"/>
        <v>484.623215277979</v>
      </c>
      <c r="AA1764" s="429" t="s">
        <v>1296</v>
      </c>
    </row>
    <row r="1765" spans="1:27" x14ac:dyDescent="0.25">
      <c r="A1765" t="s">
        <v>149</v>
      </c>
      <c r="B1765" t="s">
        <v>1246</v>
      </c>
      <c r="C1765" t="s">
        <v>1324</v>
      </c>
      <c r="D1765" t="s">
        <v>1387</v>
      </c>
      <c r="E1765" t="s">
        <v>1326</v>
      </c>
      <c r="F1765" t="s">
        <v>1293</v>
      </c>
      <c r="G1765" s="532" t="s">
        <v>524</v>
      </c>
      <c r="H1765">
        <v>35025</v>
      </c>
      <c r="I1765" t="s">
        <v>563</v>
      </c>
      <c r="J1765" t="s">
        <v>1425</v>
      </c>
      <c r="K1765" t="s">
        <v>1393</v>
      </c>
      <c r="L1765">
        <v>31.408999999999999</v>
      </c>
      <c r="M1765">
        <v>2.347</v>
      </c>
      <c r="N1765">
        <v>2.06</v>
      </c>
      <c r="O1765">
        <v>0.25600000000000001</v>
      </c>
      <c r="P1765">
        <v>3.2440000000000002</v>
      </c>
      <c r="Q1765">
        <v>3.2440000000000002</v>
      </c>
      <c r="R1765">
        <v>37690.799999999996</v>
      </c>
      <c r="S1765">
        <v>0.72240699999999991</v>
      </c>
      <c r="T1765">
        <v>0.690998</v>
      </c>
      <c r="U1765">
        <v>37914.777578999994</v>
      </c>
      <c r="W1765" s="429">
        <f t="shared" si="42"/>
        <v>37690.799999999996</v>
      </c>
      <c r="X1765" s="429">
        <f t="shared" si="42"/>
        <v>0.72240699999999991</v>
      </c>
      <c r="Y1765" s="429">
        <f t="shared" si="42"/>
        <v>0.690998</v>
      </c>
      <c r="Z1765" s="429">
        <f t="shared" si="41"/>
        <v>37914.777578999994</v>
      </c>
      <c r="AA1765" s="429" t="s">
        <v>1295</v>
      </c>
    </row>
    <row r="1766" spans="1:27" x14ac:dyDescent="0.25">
      <c r="A1766" t="s">
        <v>149</v>
      </c>
      <c r="B1766" t="s">
        <v>1246</v>
      </c>
      <c r="C1766" t="s">
        <v>1324</v>
      </c>
      <c r="D1766" t="s">
        <v>1387</v>
      </c>
      <c r="E1766" t="s">
        <v>1326</v>
      </c>
      <c r="F1766" t="s">
        <v>1293</v>
      </c>
      <c r="G1766" s="532" t="s">
        <v>524</v>
      </c>
      <c r="H1766">
        <v>35025</v>
      </c>
      <c r="I1766" t="s">
        <v>563</v>
      </c>
      <c r="J1766" t="s">
        <v>1406</v>
      </c>
      <c r="K1766" t="s">
        <v>1398</v>
      </c>
      <c r="L1766">
        <v>45.570999999999998</v>
      </c>
      <c r="M1766">
        <v>0.60499999999999998</v>
      </c>
      <c r="N1766">
        <v>12.944000000000001</v>
      </c>
      <c r="O1766">
        <v>1.6E-2</v>
      </c>
      <c r="P1766">
        <v>1.4239999999999999</v>
      </c>
      <c r="Q1766">
        <v>1.4239999999999999</v>
      </c>
      <c r="R1766">
        <v>3074.5819494500001</v>
      </c>
      <c r="S1766">
        <v>5.7989097499999996E-2</v>
      </c>
      <c r="T1766">
        <v>5.7989097500000001E-3</v>
      </c>
      <c r="U1766">
        <v>3077.759751993</v>
      </c>
      <c r="W1766" s="429">
        <f t="shared" si="42"/>
        <v>3074.5819494500001</v>
      </c>
      <c r="X1766" s="429">
        <f t="shared" si="42"/>
        <v>5.7989097499999996E-2</v>
      </c>
      <c r="Y1766" s="429">
        <f t="shared" si="42"/>
        <v>5.7989097500000001E-3</v>
      </c>
      <c r="Z1766" s="429">
        <f t="shared" si="41"/>
        <v>3077.759751993</v>
      </c>
      <c r="AA1766" s="429" t="s">
        <v>1295</v>
      </c>
    </row>
    <row r="1767" spans="1:27" x14ac:dyDescent="0.25">
      <c r="A1767" t="s">
        <v>149</v>
      </c>
      <c r="B1767" t="s">
        <v>1246</v>
      </c>
      <c r="C1767" t="s">
        <v>1324</v>
      </c>
      <c r="D1767" t="s">
        <v>1387</v>
      </c>
      <c r="E1767" t="s">
        <v>1326</v>
      </c>
      <c r="F1767" t="s">
        <v>1293</v>
      </c>
      <c r="G1767" s="532" t="s">
        <v>524</v>
      </c>
      <c r="H1767">
        <v>35025</v>
      </c>
      <c r="I1767" t="s">
        <v>563</v>
      </c>
      <c r="J1767" t="s">
        <v>1406</v>
      </c>
      <c r="K1767" t="s">
        <v>1398</v>
      </c>
      <c r="L1767">
        <v>143.709</v>
      </c>
      <c r="M1767">
        <v>5.44</v>
      </c>
      <c r="N1767">
        <v>17.513000000000002</v>
      </c>
      <c r="O1767">
        <v>2.5000000000000001E-2</v>
      </c>
      <c r="P1767">
        <v>2.1920000000000002</v>
      </c>
      <c r="Q1767">
        <v>2.1920000000000002</v>
      </c>
      <c r="R1767">
        <v>9695.7516265499999</v>
      </c>
      <c r="S1767">
        <v>0.18286970250000001</v>
      </c>
      <c r="T1767">
        <v>1.8286970249999999E-2</v>
      </c>
      <c r="U1767">
        <v>9705.7728862470012</v>
      </c>
      <c r="W1767" s="429">
        <f t="shared" si="42"/>
        <v>9695.7516265499999</v>
      </c>
      <c r="X1767" s="429">
        <f t="shared" si="42"/>
        <v>0.18286970250000001</v>
      </c>
      <c r="Y1767" s="429">
        <f t="shared" si="42"/>
        <v>1.8286970249999999E-2</v>
      </c>
      <c r="Z1767" s="429">
        <f t="shared" si="41"/>
        <v>9705.7728862470012</v>
      </c>
      <c r="AA1767" s="429" t="s">
        <v>1295</v>
      </c>
    </row>
    <row r="1768" spans="1:27" x14ac:dyDescent="0.25">
      <c r="A1768" t="s">
        <v>149</v>
      </c>
      <c r="B1768" t="s">
        <v>1246</v>
      </c>
      <c r="C1768" t="s">
        <v>1324</v>
      </c>
      <c r="D1768" t="s">
        <v>1387</v>
      </c>
      <c r="E1768" t="s">
        <v>1326</v>
      </c>
      <c r="F1768" t="s">
        <v>1293</v>
      </c>
      <c r="G1768" s="532" t="s">
        <v>524</v>
      </c>
      <c r="H1768">
        <v>35025</v>
      </c>
      <c r="I1768" t="s">
        <v>563</v>
      </c>
      <c r="J1768" t="s">
        <v>1406</v>
      </c>
      <c r="K1768" t="s">
        <v>1398</v>
      </c>
      <c r="L1768">
        <v>206.91300000000001</v>
      </c>
      <c r="M1768">
        <v>3.387</v>
      </c>
      <c r="N1768">
        <v>95.4</v>
      </c>
      <c r="O1768">
        <v>3.4000000000000002E-2</v>
      </c>
      <c r="P1768">
        <v>2.9889999999999999</v>
      </c>
      <c r="Q1768">
        <v>2.9889999999999999</v>
      </c>
      <c r="R1768">
        <v>13959.995938350001</v>
      </c>
      <c r="S1768">
        <v>0.26329679249999999</v>
      </c>
      <c r="T1768">
        <v>2.6329679250000002E-2</v>
      </c>
      <c r="U1768">
        <v>13974.424602579</v>
      </c>
      <c r="W1768" s="429">
        <f t="shared" si="42"/>
        <v>13959.995938350001</v>
      </c>
      <c r="X1768" s="429">
        <f t="shared" si="42"/>
        <v>0.26329679249999999</v>
      </c>
      <c r="Y1768" s="429">
        <f t="shared" si="42"/>
        <v>2.6329679250000002E-2</v>
      </c>
      <c r="Z1768" s="429">
        <f t="shared" si="41"/>
        <v>13974.424602579</v>
      </c>
      <c r="AA1768" s="429" t="s">
        <v>1295</v>
      </c>
    </row>
    <row r="1769" spans="1:27" x14ac:dyDescent="0.25">
      <c r="A1769" t="s">
        <v>149</v>
      </c>
      <c r="B1769" t="s">
        <v>1246</v>
      </c>
      <c r="C1769" t="s">
        <v>1324</v>
      </c>
      <c r="D1769" t="s">
        <v>1387</v>
      </c>
      <c r="E1769" t="s">
        <v>1326</v>
      </c>
      <c r="F1769" t="s">
        <v>1293</v>
      </c>
      <c r="G1769" s="532" t="s">
        <v>524</v>
      </c>
      <c r="H1769">
        <v>35025</v>
      </c>
      <c r="I1769" t="s">
        <v>563</v>
      </c>
      <c r="J1769" t="s">
        <v>1406</v>
      </c>
      <c r="K1769" t="s">
        <v>1398</v>
      </c>
      <c r="L1769">
        <v>19.202000000000002</v>
      </c>
      <c r="M1769">
        <v>4.9379999999999997</v>
      </c>
      <c r="N1769">
        <v>6.3310000000000004</v>
      </c>
      <c r="O1769">
        <v>1.7999999999999999E-2</v>
      </c>
      <c r="P1769">
        <v>1.57</v>
      </c>
      <c r="Q1769">
        <v>1.57</v>
      </c>
      <c r="R1769">
        <v>1295.5195759000001</v>
      </c>
      <c r="S1769">
        <v>2.4434545000000002E-2</v>
      </c>
      <c r="T1769">
        <v>2.4434545000000005E-3</v>
      </c>
      <c r="U1769">
        <v>1296.8585889660001</v>
      </c>
      <c r="W1769" s="429">
        <f t="shared" si="42"/>
        <v>1295.5195759000001</v>
      </c>
      <c r="X1769" s="429">
        <f t="shared" si="42"/>
        <v>2.4434545000000002E-2</v>
      </c>
      <c r="Y1769" s="429">
        <f t="shared" si="42"/>
        <v>2.4434545000000005E-3</v>
      </c>
      <c r="Z1769" s="429">
        <f t="shared" si="41"/>
        <v>1296.8585889660001</v>
      </c>
      <c r="AA1769" s="429" t="s">
        <v>1295</v>
      </c>
    </row>
    <row r="1770" spans="1:27" x14ac:dyDescent="0.25">
      <c r="A1770" t="s">
        <v>149</v>
      </c>
      <c r="B1770" t="s">
        <v>1246</v>
      </c>
      <c r="C1770" t="s">
        <v>1324</v>
      </c>
      <c r="D1770" t="s">
        <v>1387</v>
      </c>
      <c r="E1770" t="s">
        <v>1326</v>
      </c>
      <c r="F1770" t="s">
        <v>1293</v>
      </c>
      <c r="G1770" s="532" t="s">
        <v>524</v>
      </c>
      <c r="H1770">
        <v>35025</v>
      </c>
      <c r="I1770" t="s">
        <v>563</v>
      </c>
      <c r="J1770" t="s">
        <v>1397</v>
      </c>
      <c r="K1770" t="s">
        <v>1398</v>
      </c>
      <c r="L1770">
        <v>0.39900000000000002</v>
      </c>
      <c r="M1770">
        <v>7.8330000000000002</v>
      </c>
      <c r="N1770">
        <v>3.31</v>
      </c>
      <c r="O1770">
        <v>1.4E-2</v>
      </c>
      <c r="P1770">
        <v>0.46300000000000002</v>
      </c>
      <c r="Q1770">
        <v>0.46300000000000002</v>
      </c>
      <c r="R1770">
        <v>26.919712050000001</v>
      </c>
      <c r="S1770">
        <v>5.0772749999999998E-4</v>
      </c>
      <c r="T1770">
        <v>5.0772750000000006E-5</v>
      </c>
      <c r="U1770">
        <v>26.947535516999999</v>
      </c>
      <c r="W1770" s="429">
        <f t="shared" si="42"/>
        <v>26.919712050000001</v>
      </c>
      <c r="X1770" s="429">
        <f t="shared" si="42"/>
        <v>5.0772749999999998E-4</v>
      </c>
      <c r="Y1770" s="429">
        <f t="shared" si="42"/>
        <v>5.0772750000000006E-5</v>
      </c>
      <c r="Z1770" s="429">
        <f t="shared" si="41"/>
        <v>26.947535516999999</v>
      </c>
      <c r="AA1770" s="429" t="s">
        <v>1295</v>
      </c>
    </row>
    <row r="1771" spans="1:27" x14ac:dyDescent="0.25">
      <c r="A1771" t="s">
        <v>149</v>
      </c>
      <c r="B1771" t="s">
        <v>1246</v>
      </c>
      <c r="C1771" t="s">
        <v>1324</v>
      </c>
      <c r="D1771" t="s">
        <v>1387</v>
      </c>
      <c r="E1771" t="s">
        <v>1326</v>
      </c>
      <c r="F1771" t="s">
        <v>1293</v>
      </c>
      <c r="G1771" s="532" t="s">
        <v>524</v>
      </c>
      <c r="H1771">
        <v>35025</v>
      </c>
      <c r="I1771" t="s">
        <v>563</v>
      </c>
      <c r="J1771" t="s">
        <v>1397</v>
      </c>
      <c r="K1771" t="s">
        <v>1398</v>
      </c>
      <c r="L1771">
        <v>0.223</v>
      </c>
      <c r="M1771">
        <v>0.61299999999999999</v>
      </c>
      <c r="N1771">
        <v>1.1279999999999999</v>
      </c>
      <c r="O1771">
        <v>3.0000000000000001E-3</v>
      </c>
      <c r="P1771">
        <v>0.104</v>
      </c>
      <c r="Q1771">
        <v>0.104</v>
      </c>
      <c r="R1771">
        <v>15.04535285</v>
      </c>
      <c r="S1771">
        <v>2.8376749999999999E-4</v>
      </c>
      <c r="T1771">
        <v>2.8376750000000002E-5</v>
      </c>
      <c r="U1771">
        <v>15.060903309</v>
      </c>
      <c r="W1771" s="429">
        <f t="shared" si="42"/>
        <v>15.04535285</v>
      </c>
      <c r="X1771" s="429">
        <f t="shared" si="42"/>
        <v>2.8376749999999999E-4</v>
      </c>
      <c r="Y1771" s="429">
        <f t="shared" si="42"/>
        <v>2.8376750000000002E-5</v>
      </c>
      <c r="Z1771" s="429">
        <f t="shared" si="41"/>
        <v>15.060903309</v>
      </c>
      <c r="AA1771" s="429" t="s">
        <v>1295</v>
      </c>
    </row>
    <row r="1772" spans="1:27" x14ac:dyDescent="0.25">
      <c r="A1772" t="s">
        <v>149</v>
      </c>
      <c r="B1772" t="s">
        <v>1246</v>
      </c>
      <c r="C1772" t="s">
        <v>1324</v>
      </c>
      <c r="D1772" t="s">
        <v>1387</v>
      </c>
      <c r="E1772" t="s">
        <v>1326</v>
      </c>
      <c r="F1772" t="s">
        <v>1293</v>
      </c>
      <c r="G1772" s="532" t="s">
        <v>524</v>
      </c>
      <c r="H1772">
        <v>35025</v>
      </c>
      <c r="I1772" t="s">
        <v>563</v>
      </c>
      <c r="J1772" t="s">
        <v>1388</v>
      </c>
      <c r="K1772" t="s">
        <v>1389</v>
      </c>
      <c r="L1772">
        <v>0.17</v>
      </c>
      <c r="M1772">
        <v>0.01</v>
      </c>
      <c r="N1772">
        <v>0.93</v>
      </c>
      <c r="O1772">
        <v>96.03</v>
      </c>
      <c r="P1772">
        <v>0.05</v>
      </c>
      <c r="Q1772">
        <v>0.05</v>
      </c>
      <c r="R1772">
        <v>282.37641267433895</v>
      </c>
      <c r="S1772">
        <v>8.7500000000000022E-2</v>
      </c>
      <c r="T1772">
        <v>3.5894118368539779E-3</v>
      </c>
      <c r="U1772">
        <v>285.63355740172142</v>
      </c>
      <c r="W1772" s="429">
        <f t="shared" si="42"/>
        <v>282.37641267433895</v>
      </c>
      <c r="X1772" s="429">
        <f t="shared" si="42"/>
        <v>8.7500000000000022E-2</v>
      </c>
      <c r="Y1772" s="429">
        <f t="shared" si="42"/>
        <v>3.5894118368539779E-3</v>
      </c>
      <c r="Z1772" s="429">
        <f t="shared" si="41"/>
        <v>285.63355740172142</v>
      </c>
      <c r="AA1772" s="429" t="s">
        <v>1296</v>
      </c>
    </row>
    <row r="1773" spans="1:27" x14ac:dyDescent="0.25">
      <c r="A1773" t="s">
        <v>149</v>
      </c>
      <c r="B1773" t="s">
        <v>1246</v>
      </c>
      <c r="C1773" t="s">
        <v>1324</v>
      </c>
      <c r="D1773" t="s">
        <v>1387</v>
      </c>
      <c r="E1773" t="s">
        <v>1326</v>
      </c>
      <c r="F1773" t="s">
        <v>1293</v>
      </c>
      <c r="G1773" s="532" t="s">
        <v>524</v>
      </c>
      <c r="H1773">
        <v>35025</v>
      </c>
      <c r="I1773" t="s">
        <v>563</v>
      </c>
      <c r="J1773" t="s">
        <v>1431</v>
      </c>
      <c r="K1773" t="s">
        <v>1391</v>
      </c>
      <c r="L1773">
        <v>0</v>
      </c>
      <c r="M1773">
        <v>7.1619999999999999</v>
      </c>
      <c r="N1773">
        <v>0</v>
      </c>
      <c r="O1773">
        <v>0</v>
      </c>
      <c r="P1773">
        <v>0</v>
      </c>
      <c r="Q1773">
        <v>0</v>
      </c>
      <c r="R1773">
        <v>5.1813127877214878E-2</v>
      </c>
      <c r="S1773">
        <v>0.21702104274741987</v>
      </c>
      <c r="T1773">
        <v>0</v>
      </c>
      <c r="U1773">
        <v>5.4773391965627116</v>
      </c>
      <c r="W1773" s="429">
        <f t="shared" si="42"/>
        <v>5.1813127877214878E-2</v>
      </c>
      <c r="X1773" s="429">
        <f t="shared" si="42"/>
        <v>0.21702104274741987</v>
      </c>
      <c r="Y1773" s="429">
        <f t="shared" si="42"/>
        <v>0</v>
      </c>
      <c r="Z1773" s="429">
        <f t="shared" si="41"/>
        <v>5.4773391965627116</v>
      </c>
      <c r="AA1773" s="429" t="s">
        <v>1296</v>
      </c>
    </row>
    <row r="1774" spans="1:27" x14ac:dyDescent="0.25">
      <c r="A1774" t="s">
        <v>149</v>
      </c>
      <c r="B1774" t="s">
        <v>1246</v>
      </c>
      <c r="C1774" t="s">
        <v>1324</v>
      </c>
      <c r="D1774" t="s">
        <v>1387</v>
      </c>
      <c r="E1774" t="s">
        <v>1326</v>
      </c>
      <c r="F1774" t="s">
        <v>1293</v>
      </c>
      <c r="G1774" s="532" t="s">
        <v>524</v>
      </c>
      <c r="H1774">
        <v>35025</v>
      </c>
      <c r="I1774" t="s">
        <v>563</v>
      </c>
      <c r="J1774" t="s">
        <v>1392</v>
      </c>
      <c r="K1774" t="s">
        <v>1393</v>
      </c>
      <c r="L1774">
        <v>1.4910000000000001</v>
      </c>
      <c r="M1774">
        <v>8.2000000000000003E-2</v>
      </c>
      <c r="N1774">
        <v>1.252</v>
      </c>
      <c r="O1774">
        <v>0.01</v>
      </c>
      <c r="P1774">
        <v>0.113</v>
      </c>
      <c r="Q1774">
        <v>0.113</v>
      </c>
      <c r="R1774">
        <v>1789.2</v>
      </c>
      <c r="S1774">
        <v>3.4293000000000004E-2</v>
      </c>
      <c r="T1774">
        <v>3.2802000000000005E-2</v>
      </c>
      <c r="U1774">
        <v>1799.8323210000001</v>
      </c>
      <c r="W1774" s="429">
        <f t="shared" si="42"/>
        <v>1789.2</v>
      </c>
      <c r="X1774" s="429">
        <f t="shared" si="42"/>
        <v>3.4293000000000004E-2</v>
      </c>
      <c r="Y1774" s="429">
        <f t="shared" si="42"/>
        <v>3.2802000000000005E-2</v>
      </c>
      <c r="Z1774" s="429">
        <f t="shared" si="41"/>
        <v>1799.8323210000001</v>
      </c>
      <c r="AA1774" s="429" t="s">
        <v>1295</v>
      </c>
    </row>
    <row r="1775" spans="1:27" x14ac:dyDescent="0.25">
      <c r="A1775" t="s">
        <v>149</v>
      </c>
      <c r="B1775" t="s">
        <v>1246</v>
      </c>
      <c r="C1775" t="s">
        <v>1324</v>
      </c>
      <c r="D1775" t="s">
        <v>1387</v>
      </c>
      <c r="E1775" t="s">
        <v>1326</v>
      </c>
      <c r="F1775" t="s">
        <v>1293</v>
      </c>
      <c r="G1775" s="532" t="s">
        <v>524</v>
      </c>
      <c r="H1775">
        <v>35025</v>
      </c>
      <c r="I1775" t="s">
        <v>563</v>
      </c>
      <c r="J1775" t="s">
        <v>1400</v>
      </c>
      <c r="K1775" t="s">
        <v>1401</v>
      </c>
      <c r="L1775">
        <v>0</v>
      </c>
      <c r="M1775">
        <v>0.59</v>
      </c>
      <c r="N1775">
        <v>0</v>
      </c>
      <c r="O1775">
        <v>0</v>
      </c>
      <c r="P1775">
        <v>0</v>
      </c>
      <c r="Q1775">
        <v>0</v>
      </c>
      <c r="R1775">
        <v>4.268325250985308E-3</v>
      </c>
      <c r="S1775">
        <v>1.7878025023872902E-2</v>
      </c>
      <c r="T1775">
        <v>0</v>
      </c>
      <c r="U1775">
        <v>0.45121895084780789</v>
      </c>
      <c r="W1775" s="429">
        <f t="shared" si="42"/>
        <v>4.268325250985308E-3</v>
      </c>
      <c r="X1775" s="429">
        <f t="shared" si="42"/>
        <v>1.7878025023872902E-2</v>
      </c>
      <c r="Y1775" s="429">
        <f t="shared" si="42"/>
        <v>0</v>
      </c>
      <c r="Z1775" s="429">
        <f t="shared" si="41"/>
        <v>0.45121895084780789</v>
      </c>
      <c r="AA1775" s="429" t="s">
        <v>1296</v>
      </c>
    </row>
    <row r="1776" spans="1:27" x14ac:dyDescent="0.25">
      <c r="A1776" t="s">
        <v>149</v>
      </c>
      <c r="B1776" t="s">
        <v>1246</v>
      </c>
      <c r="C1776" t="s">
        <v>1324</v>
      </c>
      <c r="D1776" t="s">
        <v>1387</v>
      </c>
      <c r="E1776" t="s">
        <v>1326</v>
      </c>
      <c r="F1776" t="s">
        <v>1293</v>
      </c>
      <c r="G1776" s="532" t="s">
        <v>524</v>
      </c>
      <c r="H1776">
        <v>35025</v>
      </c>
      <c r="I1776" t="s">
        <v>563</v>
      </c>
      <c r="J1776" t="s">
        <v>1406</v>
      </c>
      <c r="K1776" t="s">
        <v>1398</v>
      </c>
      <c r="L1776">
        <v>24.635999999999999</v>
      </c>
      <c r="M1776">
        <v>1.2749999999999999</v>
      </c>
      <c r="N1776">
        <v>10.138</v>
      </c>
      <c r="O1776">
        <v>1.7999999999999999E-2</v>
      </c>
      <c r="P1776">
        <v>1.607</v>
      </c>
      <c r="Q1776">
        <v>1.607</v>
      </c>
      <c r="R1776">
        <v>1662.1404161999999</v>
      </c>
      <c r="S1776">
        <v>3.1349309999999998E-2</v>
      </c>
      <c r="T1776">
        <v>3.1349310000000001E-3</v>
      </c>
      <c r="U1776">
        <v>1663.8583583879997</v>
      </c>
      <c r="W1776" s="429">
        <f t="shared" si="42"/>
        <v>1662.1404161999999</v>
      </c>
      <c r="X1776" s="429">
        <f t="shared" si="42"/>
        <v>3.1349309999999998E-2</v>
      </c>
      <c r="Y1776" s="429">
        <f t="shared" si="42"/>
        <v>3.1349310000000001E-3</v>
      </c>
      <c r="Z1776" s="429">
        <f t="shared" si="41"/>
        <v>1663.8583583879997</v>
      </c>
      <c r="AA1776" s="429" t="s">
        <v>1295</v>
      </c>
    </row>
    <row r="1777" spans="1:27" x14ac:dyDescent="0.25">
      <c r="A1777" t="s">
        <v>149</v>
      </c>
      <c r="B1777" t="s">
        <v>1246</v>
      </c>
      <c r="C1777" t="s">
        <v>1324</v>
      </c>
      <c r="D1777" t="s">
        <v>1387</v>
      </c>
      <c r="E1777" t="s">
        <v>1326</v>
      </c>
      <c r="F1777" t="s">
        <v>1293</v>
      </c>
      <c r="G1777" s="532" t="s">
        <v>524</v>
      </c>
      <c r="H1777">
        <v>35025</v>
      </c>
      <c r="I1777" t="s">
        <v>563</v>
      </c>
      <c r="J1777" t="s">
        <v>1406</v>
      </c>
      <c r="K1777" t="s">
        <v>1398</v>
      </c>
      <c r="L1777">
        <v>37.765000000000001</v>
      </c>
      <c r="M1777">
        <v>0.97</v>
      </c>
      <c r="N1777">
        <v>10.727</v>
      </c>
      <c r="O1777">
        <v>1.2999999999999999E-2</v>
      </c>
      <c r="P1777">
        <v>1.18</v>
      </c>
      <c r="Q1777">
        <v>1.18</v>
      </c>
      <c r="R1777">
        <v>2547.9271317500002</v>
      </c>
      <c r="S1777">
        <v>4.80559625E-2</v>
      </c>
      <c r="T1777">
        <v>4.8055962500000004E-3</v>
      </c>
      <c r="U1777">
        <v>2550.5605984950002</v>
      </c>
      <c r="W1777" s="429">
        <f t="shared" si="42"/>
        <v>2547.9271317500002</v>
      </c>
      <c r="X1777" s="429">
        <f t="shared" si="42"/>
        <v>4.80559625E-2</v>
      </c>
      <c r="Y1777" s="429">
        <f t="shared" si="42"/>
        <v>4.8055962500000004E-3</v>
      </c>
      <c r="Z1777" s="429">
        <f t="shared" si="41"/>
        <v>2550.5605984950002</v>
      </c>
      <c r="AA1777" s="429" t="s">
        <v>1295</v>
      </c>
    </row>
    <row r="1778" spans="1:27" x14ac:dyDescent="0.25">
      <c r="A1778" t="s">
        <v>149</v>
      </c>
      <c r="B1778" t="s">
        <v>1246</v>
      </c>
      <c r="C1778" t="s">
        <v>1324</v>
      </c>
      <c r="D1778" t="s">
        <v>1387</v>
      </c>
      <c r="E1778" t="s">
        <v>1326</v>
      </c>
      <c r="F1778" t="s">
        <v>1293</v>
      </c>
      <c r="G1778" s="532" t="s">
        <v>524</v>
      </c>
      <c r="H1778">
        <v>35025</v>
      </c>
      <c r="I1778" t="s">
        <v>563</v>
      </c>
      <c r="J1778" t="s">
        <v>1406</v>
      </c>
      <c r="K1778" t="s">
        <v>1398</v>
      </c>
      <c r="L1778">
        <v>29.585000000000001</v>
      </c>
      <c r="M1778">
        <v>3.2080000000000002</v>
      </c>
      <c r="N1778">
        <v>7.9580000000000002</v>
      </c>
      <c r="O1778">
        <v>1.4999999999999999E-2</v>
      </c>
      <c r="P1778">
        <v>1.2929999999999999</v>
      </c>
      <c r="Q1778">
        <v>1.2929999999999999</v>
      </c>
      <c r="R1778">
        <v>1996.0393007500002</v>
      </c>
      <c r="S1778">
        <v>3.7646912499999997E-2</v>
      </c>
      <c r="T1778">
        <v>3.76469125E-3</v>
      </c>
      <c r="U1778">
        <v>1998.1023515550003</v>
      </c>
      <c r="W1778" s="429">
        <f t="shared" si="42"/>
        <v>1996.0393007500002</v>
      </c>
      <c r="X1778" s="429">
        <f t="shared" si="42"/>
        <v>3.7646912499999997E-2</v>
      </c>
      <c r="Y1778" s="429">
        <f t="shared" si="42"/>
        <v>3.76469125E-3</v>
      </c>
      <c r="Z1778" s="429">
        <f t="shared" si="41"/>
        <v>1998.1023515550003</v>
      </c>
      <c r="AA1778" s="429" t="s">
        <v>1295</v>
      </c>
    </row>
    <row r="1779" spans="1:27" x14ac:dyDescent="0.25">
      <c r="A1779" t="s">
        <v>149</v>
      </c>
      <c r="B1779" t="s">
        <v>1246</v>
      </c>
      <c r="C1779" t="s">
        <v>1324</v>
      </c>
      <c r="D1779" t="s">
        <v>1387</v>
      </c>
      <c r="E1779" t="s">
        <v>1326</v>
      </c>
      <c r="F1779" t="s">
        <v>1293</v>
      </c>
      <c r="G1779" s="532" t="s">
        <v>524</v>
      </c>
      <c r="H1779">
        <v>35025</v>
      </c>
      <c r="I1779" t="s">
        <v>563</v>
      </c>
      <c r="J1779" t="s">
        <v>1406</v>
      </c>
      <c r="K1779" t="s">
        <v>1398</v>
      </c>
      <c r="L1779">
        <v>54.73</v>
      </c>
      <c r="M1779">
        <v>0.40400000000000003</v>
      </c>
      <c r="N1779">
        <v>11.404999999999999</v>
      </c>
      <c r="O1779">
        <v>8.0000000000000002E-3</v>
      </c>
      <c r="P1779">
        <v>0.71399999999999997</v>
      </c>
      <c r="Q1779">
        <v>0.71399999999999997</v>
      </c>
      <c r="R1779">
        <v>3692.5209034999998</v>
      </c>
      <c r="S1779">
        <v>6.9643924999999995E-2</v>
      </c>
      <c r="T1779">
        <v>6.9643924999999995E-3</v>
      </c>
      <c r="U1779">
        <v>3696.3373905899998</v>
      </c>
      <c r="W1779" s="429">
        <f t="shared" si="42"/>
        <v>3692.5209034999998</v>
      </c>
      <c r="X1779" s="429">
        <f t="shared" si="42"/>
        <v>6.9643924999999995E-2</v>
      </c>
      <c r="Y1779" s="429">
        <f t="shared" si="42"/>
        <v>6.9643924999999995E-3</v>
      </c>
      <c r="Z1779" s="429">
        <f t="shared" si="41"/>
        <v>3696.3373905899998</v>
      </c>
      <c r="AA1779" s="429" t="s">
        <v>1295</v>
      </c>
    </row>
    <row r="1780" spans="1:27" x14ac:dyDescent="0.25">
      <c r="A1780" t="s">
        <v>149</v>
      </c>
      <c r="B1780" t="s">
        <v>1246</v>
      </c>
      <c r="C1780" t="s">
        <v>1324</v>
      </c>
      <c r="D1780" t="s">
        <v>1387</v>
      </c>
      <c r="E1780" t="s">
        <v>1326</v>
      </c>
      <c r="F1780" t="s">
        <v>1293</v>
      </c>
      <c r="G1780" s="532" t="s">
        <v>524</v>
      </c>
      <c r="H1780">
        <v>35025</v>
      </c>
      <c r="I1780" t="s">
        <v>563</v>
      </c>
      <c r="J1780" t="s">
        <v>1406</v>
      </c>
      <c r="K1780" t="s">
        <v>1398</v>
      </c>
      <c r="L1780">
        <v>137.01400000000001</v>
      </c>
      <c r="M1780">
        <v>4.0919999999999996</v>
      </c>
      <c r="N1780">
        <v>18.282</v>
      </c>
      <c r="O1780">
        <v>1.9E-2</v>
      </c>
      <c r="P1780">
        <v>1.649</v>
      </c>
      <c r="Q1780">
        <v>1.649</v>
      </c>
      <c r="R1780">
        <v>9244.0537013000012</v>
      </c>
      <c r="S1780">
        <v>0.17435031500000001</v>
      </c>
      <c r="T1780">
        <v>1.7435031500000003E-2</v>
      </c>
      <c r="U1780">
        <v>9253.608098562001</v>
      </c>
      <c r="W1780" s="429">
        <f t="shared" si="42"/>
        <v>9244.0537013000012</v>
      </c>
      <c r="X1780" s="429">
        <f t="shared" si="42"/>
        <v>0.17435031500000001</v>
      </c>
      <c r="Y1780" s="429">
        <f t="shared" si="42"/>
        <v>1.7435031500000003E-2</v>
      </c>
      <c r="Z1780" s="429">
        <f t="shared" si="41"/>
        <v>9253.608098562001</v>
      </c>
      <c r="AA1780" s="429" t="s">
        <v>1295</v>
      </c>
    </row>
    <row r="1781" spans="1:27" x14ac:dyDescent="0.25">
      <c r="A1781" t="s">
        <v>149</v>
      </c>
      <c r="B1781" t="s">
        <v>1246</v>
      </c>
      <c r="C1781" t="s">
        <v>1324</v>
      </c>
      <c r="D1781" t="s">
        <v>1387</v>
      </c>
      <c r="E1781" t="s">
        <v>1326</v>
      </c>
      <c r="F1781" t="s">
        <v>1293</v>
      </c>
      <c r="G1781" s="532" t="s">
        <v>524</v>
      </c>
      <c r="H1781">
        <v>35025</v>
      </c>
      <c r="I1781" t="s">
        <v>563</v>
      </c>
      <c r="J1781" t="s">
        <v>1406</v>
      </c>
      <c r="K1781" t="s">
        <v>1398</v>
      </c>
      <c r="L1781">
        <v>112.354</v>
      </c>
      <c r="M1781">
        <v>3.0859999999999999</v>
      </c>
      <c r="N1781">
        <v>15.067</v>
      </c>
      <c r="O1781">
        <v>1.7999999999999999E-2</v>
      </c>
      <c r="P1781">
        <v>1.6259999999999999</v>
      </c>
      <c r="Q1781">
        <v>1.6259999999999999</v>
      </c>
      <c r="R1781">
        <v>7580.2940543000004</v>
      </c>
      <c r="S1781">
        <v>0.14297046499999999</v>
      </c>
      <c r="T1781">
        <v>1.42970465E-2</v>
      </c>
      <c r="U1781">
        <v>7588.1288357820004</v>
      </c>
      <c r="W1781" s="429">
        <f t="shared" si="42"/>
        <v>7580.2940543000004</v>
      </c>
      <c r="X1781" s="429">
        <f t="shared" si="42"/>
        <v>0.14297046499999999</v>
      </c>
      <c r="Y1781" s="429">
        <f t="shared" si="42"/>
        <v>1.42970465E-2</v>
      </c>
      <c r="Z1781" s="429">
        <f t="shared" si="41"/>
        <v>7588.1288357820004</v>
      </c>
      <c r="AA1781" s="429" t="s">
        <v>1295</v>
      </c>
    </row>
    <row r="1782" spans="1:27" x14ac:dyDescent="0.25">
      <c r="A1782" t="s">
        <v>149</v>
      </c>
      <c r="B1782" t="s">
        <v>1246</v>
      </c>
      <c r="C1782" t="s">
        <v>1324</v>
      </c>
      <c r="D1782" t="s">
        <v>1387</v>
      </c>
      <c r="E1782" t="s">
        <v>1326</v>
      </c>
      <c r="F1782" t="s">
        <v>1293</v>
      </c>
      <c r="G1782" s="532" t="s">
        <v>524</v>
      </c>
      <c r="H1782">
        <v>35025</v>
      </c>
      <c r="I1782" t="s">
        <v>563</v>
      </c>
      <c r="J1782" t="s">
        <v>1406</v>
      </c>
      <c r="K1782" t="s">
        <v>1398</v>
      </c>
      <c r="L1782">
        <v>125.114</v>
      </c>
      <c r="M1782">
        <v>1.782</v>
      </c>
      <c r="N1782">
        <v>9.0500000000000007</v>
      </c>
      <c r="O1782">
        <v>1.7000000000000001E-2</v>
      </c>
      <c r="P1782">
        <v>1.498</v>
      </c>
      <c r="Q1782">
        <v>1.498</v>
      </c>
      <c r="R1782">
        <v>8441.1850962999997</v>
      </c>
      <c r="S1782">
        <v>0.159207565</v>
      </c>
      <c r="T1782">
        <v>1.5920756500000001E-2</v>
      </c>
      <c r="U1782">
        <v>8449.909670862</v>
      </c>
      <c r="W1782" s="429">
        <f t="shared" si="42"/>
        <v>8441.1850962999997</v>
      </c>
      <c r="X1782" s="429">
        <f t="shared" si="42"/>
        <v>0.159207565</v>
      </c>
      <c r="Y1782" s="429">
        <f t="shared" si="42"/>
        <v>1.5920756500000001E-2</v>
      </c>
      <c r="Z1782" s="429">
        <f t="shared" si="41"/>
        <v>8449.909670862</v>
      </c>
      <c r="AA1782" s="429" t="s">
        <v>1295</v>
      </c>
    </row>
    <row r="1783" spans="1:27" x14ac:dyDescent="0.25">
      <c r="A1783" t="s">
        <v>149</v>
      </c>
      <c r="B1783" t="s">
        <v>1246</v>
      </c>
      <c r="C1783" t="s">
        <v>1324</v>
      </c>
      <c r="D1783" t="s">
        <v>1387</v>
      </c>
      <c r="E1783" t="s">
        <v>1326</v>
      </c>
      <c r="F1783" t="s">
        <v>1293</v>
      </c>
      <c r="G1783" s="532" t="s">
        <v>524</v>
      </c>
      <c r="H1783">
        <v>35025</v>
      </c>
      <c r="I1783" t="s">
        <v>563</v>
      </c>
      <c r="J1783" t="s">
        <v>1406</v>
      </c>
      <c r="K1783" t="s">
        <v>1398</v>
      </c>
      <c r="L1783">
        <v>73.013999999999996</v>
      </c>
      <c r="M1783">
        <v>0.54800000000000004</v>
      </c>
      <c r="N1783">
        <v>12.211</v>
      </c>
      <c r="O1783">
        <v>1.6E-2</v>
      </c>
      <c r="P1783">
        <v>1.381</v>
      </c>
      <c r="Q1783">
        <v>1.381</v>
      </c>
      <c r="R1783">
        <v>4926.1049013000002</v>
      </c>
      <c r="S1783">
        <v>9.2910314999999993E-2</v>
      </c>
      <c r="T1783">
        <v>9.2910314999999997E-3</v>
      </c>
      <c r="U1783">
        <v>4931.196386562</v>
      </c>
      <c r="W1783" s="429">
        <f t="shared" si="42"/>
        <v>4926.1049013000002</v>
      </c>
      <c r="X1783" s="429">
        <f t="shared" si="42"/>
        <v>9.2910314999999993E-2</v>
      </c>
      <c r="Y1783" s="429">
        <f t="shared" si="42"/>
        <v>9.2910314999999997E-3</v>
      </c>
      <c r="Z1783" s="429">
        <f t="shared" si="41"/>
        <v>4931.196386562</v>
      </c>
      <c r="AA1783" s="429" t="s">
        <v>1295</v>
      </c>
    </row>
    <row r="1784" spans="1:27" x14ac:dyDescent="0.25">
      <c r="A1784" t="s">
        <v>149</v>
      </c>
      <c r="B1784" t="s">
        <v>1246</v>
      </c>
      <c r="C1784" t="s">
        <v>1324</v>
      </c>
      <c r="D1784" t="s">
        <v>1387</v>
      </c>
      <c r="E1784" t="s">
        <v>1326</v>
      </c>
      <c r="F1784" t="s">
        <v>1293</v>
      </c>
      <c r="G1784" s="532" t="s">
        <v>524</v>
      </c>
      <c r="H1784">
        <v>35025</v>
      </c>
      <c r="I1784" t="s">
        <v>563</v>
      </c>
      <c r="J1784" t="s">
        <v>1406</v>
      </c>
      <c r="K1784" t="s">
        <v>1398</v>
      </c>
      <c r="L1784">
        <v>216.24</v>
      </c>
      <c r="M1784">
        <v>3.2869999999999999</v>
      </c>
      <c r="N1784">
        <v>22.131</v>
      </c>
      <c r="O1784">
        <v>2.3E-2</v>
      </c>
      <c r="P1784">
        <v>2.036</v>
      </c>
      <c r="Q1784">
        <v>2.036</v>
      </c>
      <c r="R1784">
        <v>14589.269508000001</v>
      </c>
      <c r="S1784">
        <v>0.2751654</v>
      </c>
      <c r="T1784">
        <v>2.7516540000000003E-2</v>
      </c>
      <c r="U1784">
        <v>14604.34857192</v>
      </c>
      <c r="W1784" s="429">
        <f t="shared" si="42"/>
        <v>14589.269508000001</v>
      </c>
      <c r="X1784" s="429">
        <f t="shared" si="42"/>
        <v>0.2751654</v>
      </c>
      <c r="Y1784" s="429">
        <f t="shared" si="42"/>
        <v>2.7516540000000003E-2</v>
      </c>
      <c r="Z1784" s="429">
        <f t="shared" si="41"/>
        <v>14604.34857192</v>
      </c>
      <c r="AA1784" s="429" t="s">
        <v>1295</v>
      </c>
    </row>
    <row r="1785" spans="1:27" x14ac:dyDescent="0.25">
      <c r="A1785" t="s">
        <v>149</v>
      </c>
      <c r="B1785" t="s">
        <v>1246</v>
      </c>
      <c r="C1785" t="s">
        <v>1324</v>
      </c>
      <c r="D1785" t="s">
        <v>1387</v>
      </c>
      <c r="E1785" t="s">
        <v>1326</v>
      </c>
      <c r="F1785" t="s">
        <v>1293</v>
      </c>
      <c r="G1785" s="532" t="s">
        <v>524</v>
      </c>
      <c r="H1785">
        <v>35025</v>
      </c>
      <c r="I1785" t="s">
        <v>563</v>
      </c>
      <c r="J1785" t="s">
        <v>1406</v>
      </c>
      <c r="K1785" t="s">
        <v>1398</v>
      </c>
      <c r="L1785">
        <v>82.73</v>
      </c>
      <c r="M1785">
        <v>0.90100000000000002</v>
      </c>
      <c r="N1785">
        <v>10.082000000000001</v>
      </c>
      <c r="O1785">
        <v>1.4E-2</v>
      </c>
      <c r="P1785">
        <v>1.262</v>
      </c>
      <c r="Q1785">
        <v>1.262</v>
      </c>
      <c r="R1785">
        <v>5581.6235035</v>
      </c>
      <c r="S1785">
        <v>0.105273925</v>
      </c>
      <c r="T1785">
        <v>1.0527392500000001E-2</v>
      </c>
      <c r="U1785">
        <v>5587.3925145900002</v>
      </c>
      <c r="W1785" s="429">
        <f t="shared" si="42"/>
        <v>5581.6235035</v>
      </c>
      <c r="X1785" s="429">
        <f t="shared" si="42"/>
        <v>0.105273925</v>
      </c>
      <c r="Y1785" s="429">
        <f t="shared" si="42"/>
        <v>1.0527392500000001E-2</v>
      </c>
      <c r="Z1785" s="429">
        <f t="shared" si="41"/>
        <v>5587.3925145900002</v>
      </c>
      <c r="AA1785" s="429" t="s">
        <v>1295</v>
      </c>
    </row>
    <row r="1786" spans="1:27" x14ac:dyDescent="0.25">
      <c r="A1786" t="s">
        <v>149</v>
      </c>
      <c r="B1786" t="s">
        <v>1246</v>
      </c>
      <c r="C1786" t="s">
        <v>1324</v>
      </c>
      <c r="D1786" t="s">
        <v>1387</v>
      </c>
      <c r="E1786" t="s">
        <v>1326</v>
      </c>
      <c r="F1786" t="s">
        <v>1293</v>
      </c>
      <c r="G1786" s="532" t="s">
        <v>524</v>
      </c>
      <c r="H1786">
        <v>35025</v>
      </c>
      <c r="I1786" t="s">
        <v>563</v>
      </c>
      <c r="J1786" t="s">
        <v>1397</v>
      </c>
      <c r="K1786" t="s">
        <v>1398</v>
      </c>
      <c r="L1786">
        <v>8.3130000000000006</v>
      </c>
      <c r="M1786">
        <v>1.8240000000000001</v>
      </c>
      <c r="N1786">
        <v>12.478</v>
      </c>
      <c r="O1786">
        <v>8.9999999999999993E-3</v>
      </c>
      <c r="P1786">
        <v>0.311</v>
      </c>
      <c r="Q1786">
        <v>0.311</v>
      </c>
      <c r="R1786">
        <v>560.8610683500001</v>
      </c>
      <c r="S1786">
        <v>1.0578292500000001E-2</v>
      </c>
      <c r="T1786">
        <v>1.05782925E-3</v>
      </c>
      <c r="U1786">
        <v>561.44075877900013</v>
      </c>
      <c r="W1786" s="429">
        <f t="shared" si="42"/>
        <v>560.8610683500001</v>
      </c>
      <c r="X1786" s="429">
        <f t="shared" si="42"/>
        <v>1.0578292500000001E-2</v>
      </c>
      <c r="Y1786" s="429">
        <f t="shared" si="42"/>
        <v>1.05782925E-3</v>
      </c>
      <c r="Z1786" s="429">
        <f t="shared" si="41"/>
        <v>561.44075877900013</v>
      </c>
      <c r="AA1786" s="429" t="s">
        <v>1295</v>
      </c>
    </row>
    <row r="1787" spans="1:27" x14ac:dyDescent="0.25">
      <c r="A1787" t="s">
        <v>149</v>
      </c>
      <c r="B1787" t="s">
        <v>1246</v>
      </c>
      <c r="C1787" t="s">
        <v>1324</v>
      </c>
      <c r="D1787" t="s">
        <v>1387</v>
      </c>
      <c r="E1787" t="s">
        <v>1326</v>
      </c>
      <c r="F1787" t="s">
        <v>1293</v>
      </c>
      <c r="G1787" s="532" t="s">
        <v>524</v>
      </c>
      <c r="H1787">
        <v>35025</v>
      </c>
      <c r="I1787" t="s">
        <v>563</v>
      </c>
      <c r="J1787" t="s">
        <v>1397</v>
      </c>
      <c r="K1787" t="s">
        <v>1398</v>
      </c>
      <c r="L1787">
        <v>0.45</v>
      </c>
      <c r="M1787">
        <v>1.214</v>
      </c>
      <c r="N1787">
        <v>3.7189999999999999</v>
      </c>
      <c r="O1787">
        <v>8.0000000000000002E-3</v>
      </c>
      <c r="P1787">
        <v>0.27800000000000002</v>
      </c>
      <c r="Q1787">
        <v>0.27800000000000002</v>
      </c>
      <c r="R1787">
        <v>30.360577500000002</v>
      </c>
      <c r="S1787">
        <v>5.72625E-4</v>
      </c>
      <c r="T1787">
        <v>5.7262500000000003E-5</v>
      </c>
      <c r="U1787">
        <v>30.391957349999998</v>
      </c>
      <c r="W1787" s="429">
        <f t="shared" si="42"/>
        <v>30.360577500000002</v>
      </c>
      <c r="X1787" s="429">
        <f t="shared" si="42"/>
        <v>5.72625E-4</v>
      </c>
      <c r="Y1787" s="429">
        <f t="shared" si="42"/>
        <v>5.7262500000000003E-5</v>
      </c>
      <c r="Z1787" s="429">
        <f t="shared" si="41"/>
        <v>30.391957349999998</v>
      </c>
      <c r="AA1787" s="429" t="s">
        <v>1295</v>
      </c>
    </row>
    <row r="1788" spans="1:27" x14ac:dyDescent="0.25">
      <c r="A1788" t="s">
        <v>149</v>
      </c>
      <c r="B1788" t="s">
        <v>1246</v>
      </c>
      <c r="C1788" t="s">
        <v>1324</v>
      </c>
      <c r="D1788" t="s">
        <v>1387</v>
      </c>
      <c r="E1788" t="s">
        <v>1326</v>
      </c>
      <c r="F1788" t="s">
        <v>1293</v>
      </c>
      <c r="G1788" s="532" t="s">
        <v>524</v>
      </c>
      <c r="H1788">
        <v>35025</v>
      </c>
      <c r="I1788" t="s">
        <v>563</v>
      </c>
      <c r="J1788" t="s">
        <v>1397</v>
      </c>
      <c r="K1788" t="s">
        <v>1398</v>
      </c>
      <c r="L1788">
        <v>16.643000000000001</v>
      </c>
      <c r="M1788">
        <v>3.661</v>
      </c>
      <c r="N1788">
        <v>16.643000000000001</v>
      </c>
      <c r="O1788">
        <v>1.9E-2</v>
      </c>
      <c r="P1788">
        <v>0.623</v>
      </c>
      <c r="Q1788">
        <v>0.623</v>
      </c>
      <c r="R1788">
        <v>1122.8690918500001</v>
      </c>
      <c r="S1788">
        <v>2.1178217499999999E-2</v>
      </c>
      <c r="T1788">
        <v>2.1178217500000002E-3</v>
      </c>
      <c r="U1788">
        <v>1124.0296581690002</v>
      </c>
      <c r="W1788" s="429">
        <f t="shared" si="42"/>
        <v>1122.8690918500001</v>
      </c>
      <c r="X1788" s="429">
        <f t="shared" si="42"/>
        <v>2.1178217499999999E-2</v>
      </c>
      <c r="Y1788" s="429">
        <f t="shared" si="42"/>
        <v>2.1178217500000002E-3</v>
      </c>
      <c r="Z1788" s="429">
        <f t="shared" si="41"/>
        <v>1124.0296581690002</v>
      </c>
      <c r="AA1788" s="429" t="s">
        <v>1295</v>
      </c>
    </row>
    <row r="1789" spans="1:27" x14ac:dyDescent="0.25">
      <c r="A1789" t="s">
        <v>149</v>
      </c>
      <c r="B1789" t="s">
        <v>1246</v>
      </c>
      <c r="C1789" t="s">
        <v>1324</v>
      </c>
      <c r="D1789" t="s">
        <v>1387</v>
      </c>
      <c r="E1789" t="s">
        <v>1326</v>
      </c>
      <c r="F1789" t="s">
        <v>1293</v>
      </c>
      <c r="G1789" s="532" t="s">
        <v>524</v>
      </c>
      <c r="H1789">
        <v>35025</v>
      </c>
      <c r="I1789" t="s">
        <v>563</v>
      </c>
      <c r="J1789" t="s">
        <v>1397</v>
      </c>
      <c r="K1789" t="s">
        <v>1398</v>
      </c>
      <c r="L1789">
        <v>2.8839999999999999</v>
      </c>
      <c r="M1789">
        <v>2.5379999999999998</v>
      </c>
      <c r="N1789">
        <v>2.7109999999999999</v>
      </c>
      <c r="O1789">
        <v>1.2999999999999999E-2</v>
      </c>
      <c r="P1789">
        <v>0.432</v>
      </c>
      <c r="Q1789">
        <v>0.432</v>
      </c>
      <c r="R1789">
        <v>194.5775678</v>
      </c>
      <c r="S1789">
        <v>3.6698899999999999E-3</v>
      </c>
      <c r="T1789">
        <v>3.6698900000000002E-4</v>
      </c>
      <c r="U1789">
        <v>194.77867777199998</v>
      </c>
      <c r="W1789" s="429">
        <f t="shared" si="42"/>
        <v>194.5775678</v>
      </c>
      <c r="X1789" s="429">
        <f t="shared" si="42"/>
        <v>3.6698899999999999E-3</v>
      </c>
      <c r="Y1789" s="429">
        <f t="shared" si="42"/>
        <v>3.6698900000000002E-4</v>
      </c>
      <c r="Z1789" s="429">
        <f t="shared" si="41"/>
        <v>194.77867777199998</v>
      </c>
      <c r="AA1789" s="429" t="s">
        <v>1295</v>
      </c>
    </row>
    <row r="1790" spans="1:27" x14ac:dyDescent="0.25">
      <c r="A1790" t="s">
        <v>149</v>
      </c>
      <c r="B1790" t="s">
        <v>1246</v>
      </c>
      <c r="C1790" t="s">
        <v>1324</v>
      </c>
      <c r="D1790" t="s">
        <v>1387</v>
      </c>
      <c r="E1790" t="s">
        <v>1326</v>
      </c>
      <c r="F1790" t="s">
        <v>1293</v>
      </c>
      <c r="G1790" s="532" t="s">
        <v>524</v>
      </c>
      <c r="H1790">
        <v>35025</v>
      </c>
      <c r="I1790" t="s">
        <v>563</v>
      </c>
      <c r="J1790" t="s">
        <v>1397</v>
      </c>
      <c r="K1790" t="s">
        <v>1398</v>
      </c>
      <c r="L1790">
        <v>15.554</v>
      </c>
      <c r="M1790">
        <v>3.4220000000000002</v>
      </c>
      <c r="N1790">
        <v>23.332999999999998</v>
      </c>
      <c r="O1790">
        <v>1.7999999999999999E-2</v>
      </c>
      <c r="P1790">
        <v>0.58299999999999996</v>
      </c>
      <c r="Q1790">
        <v>0.58299999999999996</v>
      </c>
      <c r="R1790">
        <v>1049.3964943000001</v>
      </c>
      <c r="S1790">
        <v>1.9792464999999999E-2</v>
      </c>
      <c r="T1790">
        <v>1.9792465000000002E-3</v>
      </c>
      <c r="U1790">
        <v>1050.4811213820001</v>
      </c>
      <c r="W1790" s="429">
        <f t="shared" si="42"/>
        <v>1049.3964943000001</v>
      </c>
      <c r="X1790" s="429">
        <f t="shared" si="42"/>
        <v>1.9792464999999999E-2</v>
      </c>
      <c r="Y1790" s="429">
        <f t="shared" si="42"/>
        <v>1.9792465000000002E-3</v>
      </c>
      <c r="Z1790" s="429">
        <f t="shared" si="41"/>
        <v>1050.4811213820001</v>
      </c>
      <c r="AA1790" s="429" t="s">
        <v>1295</v>
      </c>
    </row>
    <row r="1791" spans="1:27" x14ac:dyDescent="0.25">
      <c r="A1791" t="s">
        <v>149</v>
      </c>
      <c r="B1791" t="s">
        <v>1246</v>
      </c>
      <c r="C1791" t="s">
        <v>1324</v>
      </c>
      <c r="D1791" t="s">
        <v>1387</v>
      </c>
      <c r="E1791" t="s">
        <v>1326</v>
      </c>
      <c r="F1791" t="s">
        <v>1293</v>
      </c>
      <c r="G1791" s="532" t="s">
        <v>524</v>
      </c>
      <c r="H1791">
        <v>35025</v>
      </c>
      <c r="I1791" t="s">
        <v>563</v>
      </c>
      <c r="J1791" t="s">
        <v>1425</v>
      </c>
      <c r="K1791" t="s">
        <v>1393</v>
      </c>
      <c r="L1791">
        <v>25.992000000000001</v>
      </c>
      <c r="M1791">
        <v>2.3319999999999999</v>
      </c>
      <c r="N1791">
        <v>1.85</v>
      </c>
      <c r="O1791">
        <v>0.254</v>
      </c>
      <c r="P1791">
        <v>3.222</v>
      </c>
      <c r="Q1791">
        <v>3.222</v>
      </c>
      <c r="R1791">
        <v>31190.400000000001</v>
      </c>
      <c r="S1791">
        <v>0.59781600000000001</v>
      </c>
      <c r="T1791">
        <v>0.57182400000000011</v>
      </c>
      <c r="U1791">
        <v>31375.748952000002</v>
      </c>
      <c r="W1791" s="429">
        <f t="shared" si="42"/>
        <v>31190.400000000001</v>
      </c>
      <c r="X1791" s="429">
        <f t="shared" si="42"/>
        <v>0.59781600000000001</v>
      </c>
      <c r="Y1791" s="429">
        <f t="shared" si="42"/>
        <v>0.57182400000000011</v>
      </c>
      <c r="Z1791" s="429">
        <f t="shared" si="41"/>
        <v>31375.748952000002</v>
      </c>
      <c r="AA1791" s="429" t="s">
        <v>1295</v>
      </c>
    </row>
    <row r="1792" spans="1:27" x14ac:dyDescent="0.25">
      <c r="A1792" t="s">
        <v>149</v>
      </c>
      <c r="B1792" t="s">
        <v>1246</v>
      </c>
      <c r="C1792" t="s">
        <v>1324</v>
      </c>
      <c r="D1792" t="s">
        <v>1387</v>
      </c>
      <c r="E1792" t="s">
        <v>1326</v>
      </c>
      <c r="F1792" t="s">
        <v>1293</v>
      </c>
      <c r="G1792" s="532" t="s">
        <v>524</v>
      </c>
      <c r="H1792">
        <v>35025</v>
      </c>
      <c r="I1792" t="s">
        <v>563</v>
      </c>
      <c r="J1792" t="s">
        <v>1428</v>
      </c>
      <c r="K1792" t="s">
        <v>1405</v>
      </c>
      <c r="L1792">
        <v>0</v>
      </c>
      <c r="M1792">
        <v>0</v>
      </c>
      <c r="N1792">
        <v>0</v>
      </c>
      <c r="O1792">
        <v>0</v>
      </c>
      <c r="P1792">
        <v>4.3</v>
      </c>
      <c r="Q1792">
        <v>4.3</v>
      </c>
      <c r="R1792">
        <v>0</v>
      </c>
      <c r="S1792">
        <v>0</v>
      </c>
      <c r="T1792">
        <v>0</v>
      </c>
      <c r="U1792">
        <v>0</v>
      </c>
      <c r="W1792" s="429">
        <f t="shared" si="42"/>
        <v>0</v>
      </c>
      <c r="X1792" s="429">
        <f t="shared" si="42"/>
        <v>0</v>
      </c>
      <c r="Y1792" s="429">
        <f t="shared" si="42"/>
        <v>0</v>
      </c>
      <c r="Z1792" s="429">
        <f t="shared" si="41"/>
        <v>0</v>
      </c>
      <c r="AA1792" s="429" t="s">
        <v>1296</v>
      </c>
    </row>
    <row r="1793" spans="1:27" x14ac:dyDescent="0.25">
      <c r="A1793" t="s">
        <v>149</v>
      </c>
      <c r="B1793" t="s">
        <v>1246</v>
      </c>
      <c r="C1793" t="s">
        <v>1324</v>
      </c>
      <c r="D1793" t="s">
        <v>1387</v>
      </c>
      <c r="E1793" t="s">
        <v>1326</v>
      </c>
      <c r="F1793" t="s">
        <v>1293</v>
      </c>
      <c r="G1793" s="532" t="s">
        <v>524</v>
      </c>
      <c r="H1793">
        <v>35025</v>
      </c>
      <c r="I1793" t="s">
        <v>563</v>
      </c>
      <c r="J1793" t="s">
        <v>1388</v>
      </c>
      <c r="K1793" t="s">
        <v>1389</v>
      </c>
      <c r="L1793">
        <v>3.89</v>
      </c>
      <c r="M1793">
        <v>3</v>
      </c>
      <c r="N1793">
        <v>20.9</v>
      </c>
      <c r="O1793">
        <v>8.06</v>
      </c>
      <c r="P1793">
        <v>0.46</v>
      </c>
      <c r="Q1793">
        <v>0.46</v>
      </c>
      <c r="R1793">
        <v>6461.4367370775199</v>
      </c>
      <c r="S1793">
        <v>2.0022058823529414</v>
      </c>
      <c r="T1793">
        <v>8.2134188502129252E-2</v>
      </c>
      <c r="U1793">
        <v>6535.9678723099778</v>
      </c>
      <c r="W1793" s="429">
        <f t="shared" si="42"/>
        <v>6461.4367370775199</v>
      </c>
      <c r="X1793" s="429">
        <f t="shared" si="42"/>
        <v>2.0022058823529414</v>
      </c>
      <c r="Y1793" s="429">
        <f t="shared" si="42"/>
        <v>8.2134188502129252E-2</v>
      </c>
      <c r="Z1793" s="429">
        <f t="shared" si="41"/>
        <v>6535.9678723099778</v>
      </c>
      <c r="AA1793" s="429" t="s">
        <v>1296</v>
      </c>
    </row>
    <row r="1794" spans="1:27" x14ac:dyDescent="0.25">
      <c r="A1794" t="s">
        <v>149</v>
      </c>
      <c r="B1794" t="s">
        <v>1246</v>
      </c>
      <c r="C1794" t="s">
        <v>1324</v>
      </c>
      <c r="D1794" t="s">
        <v>1387</v>
      </c>
      <c r="E1794" t="s">
        <v>1326</v>
      </c>
      <c r="F1794" t="s">
        <v>1293</v>
      </c>
      <c r="G1794" s="532" t="s">
        <v>524</v>
      </c>
      <c r="H1794">
        <v>35025</v>
      </c>
      <c r="I1794" t="s">
        <v>563</v>
      </c>
      <c r="J1794" t="s">
        <v>1407</v>
      </c>
      <c r="K1794" t="s">
        <v>1391</v>
      </c>
      <c r="L1794">
        <v>0</v>
      </c>
      <c r="M1794">
        <v>5.3</v>
      </c>
      <c r="N1794">
        <v>0</v>
      </c>
      <c r="O1794">
        <v>0</v>
      </c>
      <c r="P1794">
        <v>0</v>
      </c>
      <c r="Q1794">
        <v>0</v>
      </c>
      <c r="R1794">
        <v>1.219621428778366</v>
      </c>
      <c r="S1794">
        <v>18.529898983523644</v>
      </c>
      <c r="T1794">
        <v>0</v>
      </c>
      <c r="U1794">
        <v>464.46709601686945</v>
      </c>
      <c r="W1794" s="429">
        <f t="shared" si="42"/>
        <v>1.219621428778366</v>
      </c>
      <c r="X1794" s="429">
        <f t="shared" si="42"/>
        <v>18.529898983523644</v>
      </c>
      <c r="Y1794" s="429">
        <f t="shared" si="42"/>
        <v>0</v>
      </c>
      <c r="Z1794" s="429">
        <f t="shared" si="41"/>
        <v>464.46709601686945</v>
      </c>
      <c r="AA1794" s="429" t="s">
        <v>1296</v>
      </c>
    </row>
    <row r="1795" spans="1:27" x14ac:dyDescent="0.25">
      <c r="A1795" t="s">
        <v>149</v>
      </c>
      <c r="B1795" t="s">
        <v>1246</v>
      </c>
      <c r="C1795" t="s">
        <v>1324</v>
      </c>
      <c r="D1795" t="s">
        <v>1387</v>
      </c>
      <c r="E1795" t="s">
        <v>1326</v>
      </c>
      <c r="F1795" t="s">
        <v>1293</v>
      </c>
      <c r="G1795" s="532" t="s">
        <v>524</v>
      </c>
      <c r="H1795">
        <v>35025</v>
      </c>
      <c r="I1795" t="s">
        <v>563</v>
      </c>
      <c r="J1795" t="s">
        <v>1406</v>
      </c>
      <c r="K1795" t="s">
        <v>1398</v>
      </c>
      <c r="L1795">
        <v>36.908000000000001</v>
      </c>
      <c r="M1795">
        <v>4.3220000000000001</v>
      </c>
      <c r="N1795">
        <v>10.07</v>
      </c>
      <c r="O1795">
        <v>1.7000000000000001E-2</v>
      </c>
      <c r="P1795">
        <v>1.4810000000000001</v>
      </c>
      <c r="Q1795">
        <v>1.4810000000000001</v>
      </c>
      <c r="R1795">
        <v>2490.1070986</v>
      </c>
      <c r="S1795">
        <v>4.6965430000000002E-2</v>
      </c>
      <c r="T1795">
        <v>4.6965430000000001E-3</v>
      </c>
      <c r="U1795">
        <v>2492.6808041640002</v>
      </c>
      <c r="W1795" s="429">
        <f t="shared" si="42"/>
        <v>2490.1070986</v>
      </c>
      <c r="X1795" s="429">
        <f t="shared" si="42"/>
        <v>4.6965430000000002E-2</v>
      </c>
      <c r="Y1795" s="429">
        <f t="shared" si="42"/>
        <v>4.6965430000000001E-3</v>
      </c>
      <c r="Z1795" s="429">
        <f t="shared" si="41"/>
        <v>2492.6808041640002</v>
      </c>
      <c r="AA1795" s="429" t="s">
        <v>1295</v>
      </c>
    </row>
    <row r="1796" spans="1:27" x14ac:dyDescent="0.25">
      <c r="A1796" t="s">
        <v>149</v>
      </c>
      <c r="B1796" t="s">
        <v>1246</v>
      </c>
      <c r="C1796" t="s">
        <v>1324</v>
      </c>
      <c r="D1796" t="s">
        <v>1387</v>
      </c>
      <c r="E1796" t="s">
        <v>1326</v>
      </c>
      <c r="F1796" t="s">
        <v>1293</v>
      </c>
      <c r="G1796" s="532" t="s">
        <v>524</v>
      </c>
      <c r="H1796">
        <v>35025</v>
      </c>
      <c r="I1796" t="s">
        <v>563</v>
      </c>
      <c r="J1796" t="s">
        <v>1406</v>
      </c>
      <c r="K1796" t="s">
        <v>1398</v>
      </c>
      <c r="L1796">
        <v>14.786</v>
      </c>
      <c r="M1796">
        <v>4.1689999999999996</v>
      </c>
      <c r="N1796">
        <v>10.179</v>
      </c>
      <c r="O1796">
        <v>1.2E-2</v>
      </c>
      <c r="P1796">
        <v>1.0389999999999999</v>
      </c>
      <c r="Q1796">
        <v>1.0389999999999999</v>
      </c>
      <c r="R1796">
        <v>997.58110869999996</v>
      </c>
      <c r="S1796">
        <v>1.8815184999999998E-2</v>
      </c>
      <c r="T1796">
        <v>1.8815184999999999E-3</v>
      </c>
      <c r="U1796">
        <v>998.61218083799997</v>
      </c>
      <c r="W1796" s="429">
        <f t="shared" si="42"/>
        <v>997.58110869999996</v>
      </c>
      <c r="X1796" s="429">
        <f t="shared" si="42"/>
        <v>1.8815184999999998E-2</v>
      </c>
      <c r="Y1796" s="429">
        <f t="shared" si="42"/>
        <v>1.8815184999999999E-3</v>
      </c>
      <c r="Z1796" s="429">
        <f t="shared" si="41"/>
        <v>998.61218083799997</v>
      </c>
      <c r="AA1796" s="429" t="s">
        <v>1295</v>
      </c>
    </row>
    <row r="1797" spans="1:27" x14ac:dyDescent="0.25">
      <c r="A1797" t="s">
        <v>149</v>
      </c>
      <c r="B1797" t="s">
        <v>1246</v>
      </c>
      <c r="C1797" t="s">
        <v>1324</v>
      </c>
      <c r="D1797" t="s">
        <v>1387</v>
      </c>
      <c r="E1797" t="s">
        <v>1326</v>
      </c>
      <c r="F1797" t="s">
        <v>1293</v>
      </c>
      <c r="G1797" s="532" t="s">
        <v>524</v>
      </c>
      <c r="H1797">
        <v>35025</v>
      </c>
      <c r="I1797" t="s">
        <v>563</v>
      </c>
      <c r="J1797" t="s">
        <v>1423</v>
      </c>
      <c r="K1797" t="s">
        <v>1419</v>
      </c>
      <c r="L1797">
        <v>0.8</v>
      </c>
      <c r="M1797">
        <v>0.2</v>
      </c>
      <c r="N1797">
        <v>6.5</v>
      </c>
      <c r="O1797">
        <v>13.2</v>
      </c>
      <c r="P1797">
        <v>0</v>
      </c>
      <c r="Q1797">
        <v>0</v>
      </c>
      <c r="R1797">
        <v>4.6023450142579851E-2</v>
      </c>
      <c r="S1797">
        <v>0.69924147107636403</v>
      </c>
      <c r="T1797">
        <v>0</v>
      </c>
      <c r="U1797">
        <v>17.527060227051681</v>
      </c>
      <c r="W1797" s="429">
        <f t="shared" si="42"/>
        <v>4.6023450142579851E-2</v>
      </c>
      <c r="X1797" s="429">
        <f t="shared" si="42"/>
        <v>0.69924147107636403</v>
      </c>
      <c r="Y1797" s="429">
        <f t="shared" si="42"/>
        <v>0</v>
      </c>
      <c r="Z1797" s="429">
        <f t="shared" si="41"/>
        <v>17.527060227051681</v>
      </c>
      <c r="AA1797" s="429" t="s">
        <v>1296</v>
      </c>
    </row>
    <row r="1798" spans="1:27" x14ac:dyDescent="0.25">
      <c r="A1798" t="s">
        <v>149</v>
      </c>
      <c r="B1798" t="s">
        <v>1246</v>
      </c>
      <c r="C1798" t="s">
        <v>1324</v>
      </c>
      <c r="D1798" t="s">
        <v>1387</v>
      </c>
      <c r="E1798" t="s">
        <v>1326</v>
      </c>
      <c r="F1798" t="s">
        <v>1293</v>
      </c>
      <c r="G1798" s="532" t="s">
        <v>524</v>
      </c>
      <c r="H1798">
        <v>35025</v>
      </c>
      <c r="I1798" t="s">
        <v>563</v>
      </c>
      <c r="J1798" t="s">
        <v>1406</v>
      </c>
      <c r="K1798" t="s">
        <v>1398</v>
      </c>
      <c r="L1798">
        <v>93.358000000000004</v>
      </c>
      <c r="M1798">
        <v>3.5339999999999998</v>
      </c>
      <c r="N1798">
        <v>11.372</v>
      </c>
      <c r="O1798">
        <v>1.6E-2</v>
      </c>
      <c r="P1798">
        <v>1.4239999999999999</v>
      </c>
      <c r="Q1798">
        <v>1.4239999999999999</v>
      </c>
      <c r="R1798">
        <v>6298.6728761000004</v>
      </c>
      <c r="S1798">
        <v>0.118798055</v>
      </c>
      <c r="T1798">
        <v>1.18798055E-2</v>
      </c>
      <c r="U1798">
        <v>6305.1830095140003</v>
      </c>
      <c r="W1798" s="429">
        <f t="shared" si="42"/>
        <v>6298.6728761000004</v>
      </c>
      <c r="X1798" s="429">
        <f t="shared" si="42"/>
        <v>0.118798055</v>
      </c>
      <c r="Y1798" s="429">
        <f t="shared" si="42"/>
        <v>1.18798055E-2</v>
      </c>
      <c r="Z1798" s="429">
        <f t="shared" si="41"/>
        <v>6305.1830095140003</v>
      </c>
      <c r="AA1798" s="429" t="s">
        <v>1295</v>
      </c>
    </row>
    <row r="1799" spans="1:27" x14ac:dyDescent="0.25">
      <c r="A1799" t="s">
        <v>149</v>
      </c>
      <c r="B1799" t="s">
        <v>1246</v>
      </c>
      <c r="C1799" t="s">
        <v>1324</v>
      </c>
      <c r="D1799" t="s">
        <v>1387</v>
      </c>
      <c r="E1799" t="s">
        <v>1326</v>
      </c>
      <c r="F1799" t="s">
        <v>1293</v>
      </c>
      <c r="G1799" s="532" t="s">
        <v>524</v>
      </c>
      <c r="H1799">
        <v>35025</v>
      </c>
      <c r="I1799" t="s">
        <v>563</v>
      </c>
      <c r="J1799" t="s">
        <v>1399</v>
      </c>
      <c r="K1799" t="s">
        <v>1391</v>
      </c>
      <c r="L1799">
        <v>0</v>
      </c>
      <c r="M1799">
        <v>3</v>
      </c>
      <c r="N1799">
        <v>0</v>
      </c>
      <c r="O1799">
        <v>0</v>
      </c>
      <c r="P1799">
        <v>0</v>
      </c>
      <c r="Q1799">
        <v>0</v>
      </c>
      <c r="R1799">
        <v>0.69035175213869771</v>
      </c>
      <c r="S1799">
        <v>10.48862206614546</v>
      </c>
      <c r="T1799">
        <v>0</v>
      </c>
      <c r="U1799">
        <v>262.90590340577523</v>
      </c>
      <c r="W1799" s="429">
        <f t="shared" si="42"/>
        <v>0.69035175213869771</v>
      </c>
      <c r="X1799" s="429">
        <f t="shared" si="42"/>
        <v>10.48862206614546</v>
      </c>
      <c r="Y1799" s="429">
        <f t="shared" si="42"/>
        <v>0</v>
      </c>
      <c r="Z1799" s="429">
        <f t="shared" si="41"/>
        <v>262.90590340577523</v>
      </c>
      <c r="AA1799" s="429" t="s">
        <v>1296</v>
      </c>
    </row>
    <row r="1800" spans="1:27" x14ac:dyDescent="0.25">
      <c r="A1800" t="s">
        <v>149</v>
      </c>
      <c r="B1800" t="s">
        <v>1246</v>
      </c>
      <c r="C1800" t="s">
        <v>1324</v>
      </c>
      <c r="D1800" t="s">
        <v>1387</v>
      </c>
      <c r="E1800" t="s">
        <v>1326</v>
      </c>
      <c r="F1800" t="s">
        <v>1293</v>
      </c>
      <c r="G1800" s="532" t="s">
        <v>524</v>
      </c>
      <c r="H1800">
        <v>35025</v>
      </c>
      <c r="I1800" t="s">
        <v>563</v>
      </c>
      <c r="J1800" t="s">
        <v>1397</v>
      </c>
      <c r="K1800" t="s">
        <v>1398</v>
      </c>
      <c r="L1800">
        <v>8.8290000000000006</v>
      </c>
      <c r="M1800">
        <v>0.34300000000000003</v>
      </c>
      <c r="N1800">
        <v>3.1619999999999999</v>
      </c>
      <c r="O1800">
        <v>7.0000000000000001E-3</v>
      </c>
      <c r="P1800">
        <v>0.224</v>
      </c>
      <c r="Q1800">
        <v>0.224</v>
      </c>
      <c r="R1800">
        <v>595.6745305500001</v>
      </c>
      <c r="S1800">
        <v>1.1234902500000001E-2</v>
      </c>
      <c r="T1800">
        <v>1.1234902500000001E-3</v>
      </c>
      <c r="U1800">
        <v>596.2902032070001</v>
      </c>
      <c r="W1800" s="429">
        <f t="shared" si="42"/>
        <v>595.6745305500001</v>
      </c>
      <c r="X1800" s="429">
        <f t="shared" si="42"/>
        <v>1.1234902500000001E-2</v>
      </c>
      <c r="Y1800" s="429">
        <f t="shared" si="42"/>
        <v>1.1234902500000001E-3</v>
      </c>
      <c r="Z1800" s="429">
        <f t="shared" si="41"/>
        <v>596.2902032070001</v>
      </c>
      <c r="AA1800" s="429" t="s">
        <v>1295</v>
      </c>
    </row>
    <row r="1801" spans="1:27" x14ac:dyDescent="0.25">
      <c r="A1801" t="s">
        <v>149</v>
      </c>
      <c r="B1801" t="s">
        <v>1246</v>
      </c>
      <c r="C1801" t="s">
        <v>1324</v>
      </c>
      <c r="D1801" t="s">
        <v>1387</v>
      </c>
      <c r="E1801" t="s">
        <v>1326</v>
      </c>
      <c r="F1801" t="s">
        <v>1293</v>
      </c>
      <c r="G1801" s="532" t="s">
        <v>524</v>
      </c>
      <c r="H1801">
        <v>35025</v>
      </c>
      <c r="I1801" t="s">
        <v>563</v>
      </c>
      <c r="J1801" t="s">
        <v>1397</v>
      </c>
      <c r="K1801" t="s">
        <v>1398</v>
      </c>
      <c r="L1801">
        <v>25.960999999999999</v>
      </c>
      <c r="M1801">
        <v>0.21199999999999999</v>
      </c>
      <c r="N1801">
        <v>1.952</v>
      </c>
      <c r="O1801">
        <v>4.0000000000000001E-3</v>
      </c>
      <c r="P1801">
        <v>0.13800000000000001</v>
      </c>
      <c r="Q1801">
        <v>0.13800000000000001</v>
      </c>
      <c r="R1801">
        <v>1751.5354499499999</v>
      </c>
      <c r="S1801">
        <v>3.30353725E-2</v>
      </c>
      <c r="T1801">
        <v>3.3035372499999999E-3</v>
      </c>
      <c r="U1801">
        <v>1753.3457883629999</v>
      </c>
      <c r="W1801" s="429">
        <f t="shared" si="42"/>
        <v>1751.5354499499999</v>
      </c>
      <c r="X1801" s="429">
        <f t="shared" si="42"/>
        <v>3.30353725E-2</v>
      </c>
      <c r="Y1801" s="429">
        <f t="shared" si="42"/>
        <v>3.3035372499999999E-3</v>
      </c>
      <c r="Z1801" s="429">
        <f t="shared" si="41"/>
        <v>1753.3457883629999</v>
      </c>
      <c r="AA1801" s="429" t="s">
        <v>1295</v>
      </c>
    </row>
    <row r="1802" spans="1:27" x14ac:dyDescent="0.25">
      <c r="A1802" t="s">
        <v>149</v>
      </c>
      <c r="B1802" t="s">
        <v>1246</v>
      </c>
      <c r="C1802" t="s">
        <v>1324</v>
      </c>
      <c r="D1802" t="s">
        <v>1387</v>
      </c>
      <c r="E1802" t="s">
        <v>1326</v>
      </c>
      <c r="F1802" t="s">
        <v>1293</v>
      </c>
      <c r="G1802" s="532" t="s">
        <v>524</v>
      </c>
      <c r="H1802">
        <v>35025</v>
      </c>
      <c r="I1802" t="s">
        <v>563</v>
      </c>
      <c r="J1802" t="s">
        <v>1397</v>
      </c>
      <c r="K1802" t="s">
        <v>1398</v>
      </c>
      <c r="L1802">
        <v>14.378</v>
      </c>
      <c r="M1802">
        <v>0.154</v>
      </c>
      <c r="N1802">
        <v>2.024</v>
      </c>
      <c r="O1802">
        <v>0</v>
      </c>
      <c r="P1802">
        <v>0.10100000000000001</v>
      </c>
      <c r="Q1802">
        <v>0.10100000000000001</v>
      </c>
      <c r="R1802">
        <v>970.05418510000004</v>
      </c>
      <c r="S1802">
        <v>1.8296005000000001E-2</v>
      </c>
      <c r="T1802">
        <v>1.8296005E-3</v>
      </c>
      <c r="U1802">
        <v>971.05680617400014</v>
      </c>
      <c r="W1802" s="429">
        <f t="shared" si="42"/>
        <v>970.05418510000004</v>
      </c>
      <c r="X1802" s="429">
        <f t="shared" si="42"/>
        <v>1.8296005000000001E-2</v>
      </c>
      <c r="Y1802" s="429">
        <f t="shared" si="42"/>
        <v>1.8296005E-3</v>
      </c>
      <c r="Z1802" s="429">
        <f t="shared" si="41"/>
        <v>971.05680617400014</v>
      </c>
      <c r="AA1802" s="429" t="s">
        <v>1295</v>
      </c>
    </row>
    <row r="1803" spans="1:27" x14ac:dyDescent="0.25">
      <c r="A1803" t="s">
        <v>149</v>
      </c>
      <c r="B1803" t="s">
        <v>1246</v>
      </c>
      <c r="C1803" t="s">
        <v>1324</v>
      </c>
      <c r="D1803" t="s">
        <v>1387</v>
      </c>
      <c r="E1803" t="s">
        <v>1326</v>
      </c>
      <c r="F1803" t="s">
        <v>1293</v>
      </c>
      <c r="G1803" s="532" t="s">
        <v>524</v>
      </c>
      <c r="H1803">
        <v>35025</v>
      </c>
      <c r="I1803" t="s">
        <v>563</v>
      </c>
      <c r="J1803" t="s">
        <v>1397</v>
      </c>
      <c r="K1803" t="s">
        <v>1398</v>
      </c>
      <c r="L1803">
        <v>28.385999999999999</v>
      </c>
      <c r="M1803">
        <v>0.40699999999999997</v>
      </c>
      <c r="N1803">
        <v>5.0220000000000002</v>
      </c>
      <c r="O1803">
        <v>8.0000000000000002E-3</v>
      </c>
      <c r="P1803">
        <v>0.26700000000000002</v>
      </c>
      <c r="Q1803">
        <v>0.26700000000000002</v>
      </c>
      <c r="R1803">
        <v>1915.1452287</v>
      </c>
      <c r="S1803">
        <v>3.6121185E-2</v>
      </c>
      <c r="T1803">
        <v>3.6121184999999998E-3</v>
      </c>
      <c r="U1803">
        <v>1917.1246696380001</v>
      </c>
      <c r="W1803" s="429">
        <f t="shared" si="42"/>
        <v>1915.1452287</v>
      </c>
      <c r="X1803" s="429">
        <f t="shared" si="42"/>
        <v>3.6121185E-2</v>
      </c>
      <c r="Y1803" s="429">
        <f t="shared" si="42"/>
        <v>3.6121184999999998E-3</v>
      </c>
      <c r="Z1803" s="429">
        <f t="shared" si="41"/>
        <v>1917.1246696380001</v>
      </c>
      <c r="AA1803" s="429" t="s">
        <v>1295</v>
      </c>
    </row>
    <row r="1804" spans="1:27" x14ac:dyDescent="0.25">
      <c r="A1804" t="s">
        <v>149</v>
      </c>
      <c r="B1804" t="s">
        <v>1246</v>
      </c>
      <c r="C1804" t="s">
        <v>1324</v>
      </c>
      <c r="D1804" t="s">
        <v>1387</v>
      </c>
      <c r="E1804" t="s">
        <v>1326</v>
      </c>
      <c r="F1804" t="s">
        <v>1293</v>
      </c>
      <c r="G1804" s="532" t="s">
        <v>524</v>
      </c>
      <c r="H1804">
        <v>35025</v>
      </c>
      <c r="I1804" t="s">
        <v>563</v>
      </c>
      <c r="J1804" t="s">
        <v>1406</v>
      </c>
      <c r="K1804" t="s">
        <v>1398</v>
      </c>
      <c r="L1804">
        <v>82.747</v>
      </c>
      <c r="M1804">
        <v>4.0609999999999999</v>
      </c>
      <c r="N1804">
        <v>7.4489999999999998</v>
      </c>
      <c r="O1804">
        <v>1.7999999999999999E-2</v>
      </c>
      <c r="P1804">
        <v>1.6359999999999999</v>
      </c>
      <c r="Q1804">
        <v>1.6359999999999999</v>
      </c>
      <c r="R1804">
        <v>5582.7704586500004</v>
      </c>
      <c r="S1804">
        <v>0.1052955575</v>
      </c>
      <c r="T1804">
        <v>1.0529555750000001E-2</v>
      </c>
      <c r="U1804">
        <v>5588.5406552009999</v>
      </c>
      <c r="W1804" s="429">
        <f t="shared" si="42"/>
        <v>5582.7704586500004</v>
      </c>
      <c r="X1804" s="429">
        <f t="shared" si="42"/>
        <v>0.1052955575</v>
      </c>
      <c r="Y1804" s="429">
        <f t="shared" si="42"/>
        <v>1.0529555750000001E-2</v>
      </c>
      <c r="Z1804" s="429">
        <f t="shared" si="41"/>
        <v>5588.5406552009999</v>
      </c>
      <c r="AA1804" s="429" t="s">
        <v>1295</v>
      </c>
    </row>
    <row r="1805" spans="1:27" x14ac:dyDescent="0.25">
      <c r="A1805" t="s">
        <v>149</v>
      </c>
      <c r="B1805" t="s">
        <v>1246</v>
      </c>
      <c r="C1805" t="s">
        <v>1324</v>
      </c>
      <c r="D1805" t="s">
        <v>1387</v>
      </c>
      <c r="E1805" t="s">
        <v>1326</v>
      </c>
      <c r="F1805" t="s">
        <v>1293</v>
      </c>
      <c r="G1805" s="532" t="s">
        <v>524</v>
      </c>
      <c r="H1805">
        <v>35025</v>
      </c>
      <c r="I1805" t="s">
        <v>563</v>
      </c>
      <c r="J1805" t="s">
        <v>1406</v>
      </c>
      <c r="K1805" t="s">
        <v>1398</v>
      </c>
      <c r="L1805">
        <v>67.659000000000006</v>
      </c>
      <c r="M1805">
        <v>3.56</v>
      </c>
      <c r="N1805">
        <v>6.9939999999999998</v>
      </c>
      <c r="O1805">
        <v>1.4999999999999999E-2</v>
      </c>
      <c r="P1805">
        <v>1.286</v>
      </c>
      <c r="Q1805">
        <v>1.286</v>
      </c>
      <c r="R1805">
        <v>4564.8140290500005</v>
      </c>
      <c r="S1805">
        <v>8.6096077500000007E-2</v>
      </c>
      <c r="T1805">
        <v>8.6096077500000014E-3</v>
      </c>
      <c r="U1805">
        <v>4569.5320940970005</v>
      </c>
      <c r="W1805" s="429">
        <f t="shared" si="42"/>
        <v>4564.8140290500005</v>
      </c>
      <c r="X1805" s="429">
        <f t="shared" si="42"/>
        <v>8.6096077500000007E-2</v>
      </c>
      <c r="Y1805" s="429">
        <f t="shared" si="42"/>
        <v>8.6096077500000014E-3</v>
      </c>
      <c r="Z1805" s="429">
        <f t="shared" si="41"/>
        <v>4569.5320940970005</v>
      </c>
      <c r="AA1805" s="429" t="s">
        <v>1295</v>
      </c>
    </row>
    <row r="1806" spans="1:27" x14ac:dyDescent="0.25">
      <c r="A1806" t="s">
        <v>149</v>
      </c>
      <c r="B1806" t="s">
        <v>1246</v>
      </c>
      <c r="C1806" t="s">
        <v>1324</v>
      </c>
      <c r="D1806" t="s">
        <v>1387</v>
      </c>
      <c r="E1806" t="s">
        <v>1326</v>
      </c>
      <c r="F1806" t="s">
        <v>1293</v>
      </c>
      <c r="G1806" s="532" t="s">
        <v>524</v>
      </c>
      <c r="H1806">
        <v>35025</v>
      </c>
      <c r="I1806" t="s">
        <v>563</v>
      </c>
      <c r="J1806" t="s">
        <v>1406</v>
      </c>
      <c r="K1806" t="s">
        <v>1398</v>
      </c>
      <c r="L1806">
        <v>20.233000000000001</v>
      </c>
      <c r="M1806">
        <v>2.5049999999999999</v>
      </c>
      <c r="N1806">
        <v>4.3239999999999998</v>
      </c>
      <c r="O1806">
        <v>1.0999999999999999E-2</v>
      </c>
      <c r="P1806">
        <v>1.01</v>
      </c>
      <c r="Q1806">
        <v>1.01</v>
      </c>
      <c r="R1806">
        <v>1365.07903235</v>
      </c>
      <c r="S1806">
        <v>2.5746492499999999E-2</v>
      </c>
      <c r="T1806">
        <v>2.5746492500000003E-3</v>
      </c>
      <c r="U1806">
        <v>1366.4899401390001</v>
      </c>
      <c r="W1806" s="429">
        <f t="shared" si="42"/>
        <v>1365.07903235</v>
      </c>
      <c r="X1806" s="429">
        <f t="shared" si="42"/>
        <v>2.5746492499999999E-2</v>
      </c>
      <c r="Y1806" s="429">
        <f t="shared" si="42"/>
        <v>2.5746492500000003E-3</v>
      </c>
      <c r="Z1806" s="429">
        <f t="shared" si="41"/>
        <v>1366.4899401390001</v>
      </c>
      <c r="AA1806" s="429" t="s">
        <v>1295</v>
      </c>
    </row>
    <row r="1807" spans="1:27" x14ac:dyDescent="0.25">
      <c r="A1807" t="s">
        <v>149</v>
      </c>
      <c r="B1807" t="s">
        <v>1246</v>
      </c>
      <c r="C1807" t="s">
        <v>1324</v>
      </c>
      <c r="D1807" t="s">
        <v>1387</v>
      </c>
      <c r="E1807" t="s">
        <v>1326</v>
      </c>
      <c r="F1807" t="s">
        <v>1293</v>
      </c>
      <c r="G1807" s="532" t="s">
        <v>524</v>
      </c>
      <c r="H1807">
        <v>35025</v>
      </c>
      <c r="I1807" t="s">
        <v>563</v>
      </c>
      <c r="J1807" t="s">
        <v>1406</v>
      </c>
      <c r="K1807" t="s">
        <v>1398</v>
      </c>
      <c r="L1807">
        <v>97.162999999999997</v>
      </c>
      <c r="M1807">
        <v>3.8610000000000002</v>
      </c>
      <c r="N1807">
        <v>13.019</v>
      </c>
      <c r="O1807">
        <v>1.7999999999999999E-2</v>
      </c>
      <c r="P1807">
        <v>1.556</v>
      </c>
      <c r="Q1807">
        <v>1.556</v>
      </c>
      <c r="R1807">
        <v>6555.3884258500002</v>
      </c>
      <c r="S1807">
        <v>0.12363991749999999</v>
      </c>
      <c r="T1807">
        <v>1.2363991749999999E-2</v>
      </c>
      <c r="U1807">
        <v>6562.1638933290005</v>
      </c>
      <c r="W1807" s="429">
        <f t="shared" si="42"/>
        <v>6555.3884258500002</v>
      </c>
      <c r="X1807" s="429">
        <f t="shared" si="42"/>
        <v>0.12363991749999999</v>
      </c>
      <c r="Y1807" s="429">
        <f t="shared" si="42"/>
        <v>1.2363991749999999E-2</v>
      </c>
      <c r="Z1807" s="429">
        <f t="shared" si="41"/>
        <v>6562.1638933290005</v>
      </c>
      <c r="AA1807" s="429" t="s">
        <v>1295</v>
      </c>
    </row>
    <row r="1808" spans="1:27" x14ac:dyDescent="0.25">
      <c r="A1808" t="s">
        <v>149</v>
      </c>
      <c r="B1808" t="s">
        <v>1246</v>
      </c>
      <c r="C1808" t="s">
        <v>1324</v>
      </c>
      <c r="D1808" t="s">
        <v>1387</v>
      </c>
      <c r="E1808" t="s">
        <v>1326</v>
      </c>
      <c r="F1808" t="s">
        <v>1293</v>
      </c>
      <c r="G1808" s="532" t="s">
        <v>524</v>
      </c>
      <c r="H1808">
        <v>35025</v>
      </c>
      <c r="I1808" t="s">
        <v>563</v>
      </c>
      <c r="J1808" t="s">
        <v>1406</v>
      </c>
      <c r="K1808" t="s">
        <v>1398</v>
      </c>
      <c r="L1808">
        <v>15.676</v>
      </c>
      <c r="M1808">
        <v>4.42</v>
      </c>
      <c r="N1808">
        <v>10.792</v>
      </c>
      <c r="O1808">
        <v>0.13300000000000001</v>
      </c>
      <c r="P1808">
        <v>0.23499999999999999</v>
      </c>
      <c r="Q1808">
        <v>0.23499999999999999</v>
      </c>
      <c r="R1808">
        <v>1057.6275842</v>
      </c>
      <c r="S1808">
        <v>1.994771E-2</v>
      </c>
      <c r="T1808">
        <v>1.9947710000000002E-3</v>
      </c>
      <c r="U1808">
        <v>1058.7207187079998</v>
      </c>
      <c r="W1808" s="429">
        <f t="shared" si="42"/>
        <v>1057.6275842</v>
      </c>
      <c r="X1808" s="429">
        <f t="shared" si="42"/>
        <v>1.994771E-2</v>
      </c>
      <c r="Y1808" s="429">
        <f t="shared" si="42"/>
        <v>1.9947710000000002E-3</v>
      </c>
      <c r="Z1808" s="429">
        <f t="shared" si="41"/>
        <v>1058.7207187079998</v>
      </c>
      <c r="AA1808" s="429" t="s">
        <v>1295</v>
      </c>
    </row>
    <row r="1809" spans="1:27" x14ac:dyDescent="0.25">
      <c r="A1809" t="s">
        <v>149</v>
      </c>
      <c r="B1809" t="s">
        <v>1246</v>
      </c>
      <c r="C1809" t="s">
        <v>1324</v>
      </c>
      <c r="D1809" t="s">
        <v>1387</v>
      </c>
      <c r="E1809" t="s">
        <v>1326</v>
      </c>
      <c r="F1809" t="s">
        <v>1293</v>
      </c>
      <c r="G1809" s="532" t="s">
        <v>524</v>
      </c>
      <c r="H1809">
        <v>35025</v>
      </c>
      <c r="I1809" t="s">
        <v>563</v>
      </c>
      <c r="J1809" t="s">
        <v>1406</v>
      </c>
      <c r="K1809" t="s">
        <v>1398</v>
      </c>
      <c r="L1809">
        <v>48.01</v>
      </c>
      <c r="M1809">
        <v>1.109</v>
      </c>
      <c r="N1809">
        <v>3.4380000000000002</v>
      </c>
      <c r="O1809">
        <v>7.0000000000000001E-3</v>
      </c>
      <c r="P1809">
        <v>0.57799999999999996</v>
      </c>
      <c r="Q1809">
        <v>0.57799999999999996</v>
      </c>
      <c r="R1809">
        <v>3239.1362795</v>
      </c>
      <c r="S1809">
        <v>6.1092724999999994E-2</v>
      </c>
      <c r="T1809">
        <v>6.1092724999999995E-3</v>
      </c>
      <c r="U1809">
        <v>3242.4841608299998</v>
      </c>
      <c r="W1809" s="429">
        <f t="shared" si="42"/>
        <v>3239.1362795</v>
      </c>
      <c r="X1809" s="429">
        <f t="shared" si="42"/>
        <v>6.1092724999999994E-2</v>
      </c>
      <c r="Y1809" s="429">
        <f t="shared" si="42"/>
        <v>6.1092724999999995E-3</v>
      </c>
      <c r="Z1809" s="429">
        <f t="shared" si="41"/>
        <v>3242.4841608299998</v>
      </c>
      <c r="AA1809" s="429" t="s">
        <v>1295</v>
      </c>
    </row>
    <row r="1810" spans="1:27" x14ac:dyDescent="0.25">
      <c r="A1810" t="s">
        <v>149</v>
      </c>
      <c r="B1810" t="s">
        <v>1246</v>
      </c>
      <c r="C1810" t="s">
        <v>1324</v>
      </c>
      <c r="D1810" t="s">
        <v>1387</v>
      </c>
      <c r="E1810" t="s">
        <v>1326</v>
      </c>
      <c r="F1810" t="s">
        <v>1293</v>
      </c>
      <c r="G1810" s="532" t="s">
        <v>524</v>
      </c>
      <c r="H1810">
        <v>35025</v>
      </c>
      <c r="I1810" t="s">
        <v>563</v>
      </c>
      <c r="J1810" t="s">
        <v>1397</v>
      </c>
      <c r="K1810" t="s">
        <v>1398</v>
      </c>
      <c r="L1810">
        <v>0.33100000000000002</v>
      </c>
      <c r="M1810">
        <v>6.0999999999999999E-2</v>
      </c>
      <c r="N1810">
        <v>0.27900000000000003</v>
      </c>
      <c r="O1810">
        <v>4.0000000000000001E-3</v>
      </c>
      <c r="P1810">
        <v>0.13</v>
      </c>
      <c r="Q1810">
        <v>0.13</v>
      </c>
      <c r="R1810">
        <v>22.331891450000001</v>
      </c>
      <c r="S1810">
        <v>4.2119750000000001E-4</v>
      </c>
      <c r="T1810">
        <v>4.2119750000000006E-5</v>
      </c>
      <c r="U1810">
        <v>22.354973073</v>
      </c>
      <c r="W1810" s="429">
        <f t="shared" si="42"/>
        <v>22.331891450000001</v>
      </c>
      <c r="X1810" s="429">
        <f t="shared" si="42"/>
        <v>4.2119750000000001E-4</v>
      </c>
      <c r="Y1810" s="429">
        <f t="shared" si="42"/>
        <v>4.2119750000000006E-5</v>
      </c>
      <c r="Z1810" s="429">
        <f t="shared" si="41"/>
        <v>22.354973073</v>
      </c>
      <c r="AA1810" s="429" t="s">
        <v>1295</v>
      </c>
    </row>
    <row r="1811" spans="1:27" x14ac:dyDescent="0.25">
      <c r="A1811" t="s">
        <v>149</v>
      </c>
      <c r="B1811" t="s">
        <v>1246</v>
      </c>
      <c r="C1811" t="s">
        <v>1324</v>
      </c>
      <c r="D1811" t="s">
        <v>1387</v>
      </c>
      <c r="E1811" t="s">
        <v>1326</v>
      </c>
      <c r="F1811" t="s">
        <v>1293</v>
      </c>
      <c r="G1811" s="532" t="s">
        <v>524</v>
      </c>
      <c r="H1811">
        <v>35025</v>
      </c>
      <c r="I1811" t="s">
        <v>563</v>
      </c>
      <c r="J1811" t="s">
        <v>1388</v>
      </c>
      <c r="K1811" t="s">
        <v>1389</v>
      </c>
      <c r="L1811">
        <v>5.09</v>
      </c>
      <c r="M1811">
        <v>4.6500000000000004</v>
      </c>
      <c r="N1811">
        <v>24.23</v>
      </c>
      <c r="O1811">
        <v>13.39</v>
      </c>
      <c r="P1811">
        <v>0</v>
      </c>
      <c r="Q1811">
        <v>0</v>
      </c>
      <c r="R1811">
        <v>8454.6820030140298</v>
      </c>
      <c r="S1811">
        <v>2.6198529411764708</v>
      </c>
      <c r="T1811">
        <v>0.10747121323286321</v>
      </c>
      <c r="U1811">
        <v>8552.204748086835</v>
      </c>
      <c r="W1811" s="429">
        <f t="shared" si="42"/>
        <v>8454.6820030140298</v>
      </c>
      <c r="X1811" s="429">
        <f t="shared" si="42"/>
        <v>2.6198529411764708</v>
      </c>
      <c r="Y1811" s="429">
        <f t="shared" si="42"/>
        <v>0.10747121323286321</v>
      </c>
      <c r="Z1811" s="429">
        <f t="shared" si="41"/>
        <v>8552.204748086835</v>
      </c>
      <c r="AA1811" s="429" t="s">
        <v>1296</v>
      </c>
    </row>
    <row r="1812" spans="1:27" x14ac:dyDescent="0.25">
      <c r="A1812" t="s">
        <v>149</v>
      </c>
      <c r="B1812" t="s">
        <v>1246</v>
      </c>
      <c r="C1812" t="s">
        <v>1324</v>
      </c>
      <c r="D1812" t="s">
        <v>1387</v>
      </c>
      <c r="E1812" t="s">
        <v>1326</v>
      </c>
      <c r="F1812" t="s">
        <v>1293</v>
      </c>
      <c r="G1812" s="532" t="s">
        <v>524</v>
      </c>
      <c r="H1812">
        <v>35025</v>
      </c>
      <c r="I1812" t="s">
        <v>563</v>
      </c>
      <c r="J1812" t="s">
        <v>1406</v>
      </c>
      <c r="K1812" t="s">
        <v>1398</v>
      </c>
      <c r="L1812">
        <v>34.5</v>
      </c>
      <c r="M1812">
        <v>6.2</v>
      </c>
      <c r="N1812">
        <v>6.3</v>
      </c>
      <c r="O1812">
        <v>5.0000000000000001E-3</v>
      </c>
      <c r="P1812">
        <v>0.4</v>
      </c>
      <c r="Q1812">
        <v>0.4</v>
      </c>
      <c r="R1812">
        <v>2327.6442750000001</v>
      </c>
      <c r="S1812">
        <v>4.3901249999999996E-2</v>
      </c>
      <c r="T1812">
        <v>4.3901249999999999E-3</v>
      </c>
      <c r="U1812">
        <v>2330.0500635000003</v>
      </c>
      <c r="W1812" s="429">
        <f t="shared" si="42"/>
        <v>2327.6442750000001</v>
      </c>
      <c r="X1812" s="429">
        <f t="shared" si="42"/>
        <v>4.3901249999999996E-2</v>
      </c>
      <c r="Y1812" s="429">
        <f t="shared" si="42"/>
        <v>4.3901249999999999E-3</v>
      </c>
      <c r="Z1812" s="429">
        <f t="shared" si="41"/>
        <v>2330.0500635000003</v>
      </c>
      <c r="AA1812" s="429" t="s">
        <v>1295</v>
      </c>
    </row>
    <row r="1813" spans="1:27" x14ac:dyDescent="0.25">
      <c r="A1813" t="s">
        <v>149</v>
      </c>
      <c r="B1813" t="s">
        <v>1246</v>
      </c>
      <c r="C1813" t="s">
        <v>1324</v>
      </c>
      <c r="D1813" t="s">
        <v>1387</v>
      </c>
      <c r="E1813" t="s">
        <v>1326</v>
      </c>
      <c r="F1813" t="s">
        <v>1293</v>
      </c>
      <c r="G1813" s="532" t="s">
        <v>524</v>
      </c>
      <c r="H1813">
        <v>35025</v>
      </c>
      <c r="I1813" t="s">
        <v>563</v>
      </c>
      <c r="J1813" t="s">
        <v>1406</v>
      </c>
      <c r="K1813" t="s">
        <v>1398</v>
      </c>
      <c r="L1813">
        <v>352.7</v>
      </c>
      <c r="M1813">
        <v>63.1</v>
      </c>
      <c r="N1813">
        <v>63.9</v>
      </c>
      <c r="O1813">
        <v>0.05</v>
      </c>
      <c r="P1813">
        <v>4.0999999999999996</v>
      </c>
      <c r="Q1813">
        <v>4.0999999999999996</v>
      </c>
      <c r="R1813">
        <v>23795.945964999999</v>
      </c>
      <c r="S1813">
        <v>0.44881074999999998</v>
      </c>
      <c r="T1813">
        <v>4.4881074999999999E-2</v>
      </c>
      <c r="U1813">
        <v>23820.540794099998</v>
      </c>
      <c r="W1813" s="429">
        <f t="shared" si="42"/>
        <v>23795.945964999999</v>
      </c>
      <c r="X1813" s="429">
        <f t="shared" si="42"/>
        <v>0.44881074999999998</v>
      </c>
      <c r="Y1813" s="429">
        <f t="shared" si="42"/>
        <v>4.4881074999999999E-2</v>
      </c>
      <c r="Z1813" s="429">
        <f t="shared" si="41"/>
        <v>23820.540794099998</v>
      </c>
      <c r="AA1813" s="429" t="s">
        <v>1295</v>
      </c>
    </row>
    <row r="1814" spans="1:27" x14ac:dyDescent="0.25">
      <c r="A1814" t="s">
        <v>149</v>
      </c>
      <c r="B1814" t="s">
        <v>1246</v>
      </c>
      <c r="C1814" t="s">
        <v>1324</v>
      </c>
      <c r="D1814" t="s">
        <v>1387</v>
      </c>
      <c r="E1814" t="s">
        <v>1326</v>
      </c>
      <c r="F1814" t="s">
        <v>1293</v>
      </c>
      <c r="G1814" s="532" t="s">
        <v>524</v>
      </c>
      <c r="H1814">
        <v>35025</v>
      </c>
      <c r="I1814" t="s">
        <v>563</v>
      </c>
      <c r="J1814" t="s">
        <v>1399</v>
      </c>
      <c r="K1814" t="s">
        <v>1391</v>
      </c>
      <c r="L1814">
        <v>0</v>
      </c>
      <c r="M1814">
        <v>4.4000000000000004</v>
      </c>
      <c r="N1814">
        <v>0</v>
      </c>
      <c r="O1814">
        <v>0</v>
      </c>
      <c r="P1814">
        <v>0</v>
      </c>
      <c r="Q1814">
        <v>0</v>
      </c>
      <c r="R1814">
        <v>1.0125159031367568</v>
      </c>
      <c r="S1814">
        <v>15.383312363680009</v>
      </c>
      <c r="T1814">
        <v>0</v>
      </c>
      <c r="U1814">
        <v>385.59532499513699</v>
      </c>
      <c r="W1814" s="429">
        <f t="shared" si="42"/>
        <v>1.0125159031367568</v>
      </c>
      <c r="X1814" s="429">
        <f t="shared" si="42"/>
        <v>15.383312363680009</v>
      </c>
      <c r="Y1814" s="429">
        <f t="shared" si="42"/>
        <v>0</v>
      </c>
      <c r="Z1814" s="429">
        <f t="shared" si="41"/>
        <v>385.59532499513699</v>
      </c>
      <c r="AA1814" s="429" t="s">
        <v>1296</v>
      </c>
    </row>
    <row r="1815" spans="1:27" x14ac:dyDescent="0.25">
      <c r="A1815" t="s">
        <v>149</v>
      </c>
      <c r="B1815" t="s">
        <v>1246</v>
      </c>
      <c r="C1815" t="s">
        <v>1324</v>
      </c>
      <c r="D1815" t="s">
        <v>1387</v>
      </c>
      <c r="E1815" t="s">
        <v>1326</v>
      </c>
      <c r="F1815" t="s">
        <v>1293</v>
      </c>
      <c r="G1815" s="532" t="s">
        <v>524</v>
      </c>
      <c r="H1815">
        <v>35025</v>
      </c>
      <c r="I1815" t="s">
        <v>563</v>
      </c>
      <c r="J1815" t="s">
        <v>1399</v>
      </c>
      <c r="K1815" t="s">
        <v>1391</v>
      </c>
      <c r="L1815">
        <v>0</v>
      </c>
      <c r="M1815">
        <v>5.6</v>
      </c>
      <c r="N1815">
        <v>0</v>
      </c>
      <c r="O1815">
        <v>0</v>
      </c>
      <c r="P1815">
        <v>0</v>
      </c>
      <c r="Q1815">
        <v>0</v>
      </c>
      <c r="R1815">
        <v>1.2886566039922356</v>
      </c>
      <c r="S1815">
        <v>19.578761190138191</v>
      </c>
      <c r="T1815">
        <v>0</v>
      </c>
      <c r="U1815">
        <v>490.75768635744703</v>
      </c>
      <c r="W1815" s="429">
        <f t="shared" si="42"/>
        <v>1.2886566039922356</v>
      </c>
      <c r="X1815" s="429">
        <f t="shared" si="42"/>
        <v>19.578761190138191</v>
      </c>
      <c r="Y1815" s="429">
        <f t="shared" si="42"/>
        <v>0</v>
      </c>
      <c r="Z1815" s="429">
        <f t="shared" si="41"/>
        <v>490.75768635744703</v>
      </c>
      <c r="AA1815" s="429" t="s">
        <v>1296</v>
      </c>
    </row>
    <row r="1816" spans="1:27" x14ac:dyDescent="0.25">
      <c r="A1816" t="s">
        <v>149</v>
      </c>
      <c r="B1816" t="s">
        <v>1246</v>
      </c>
      <c r="C1816" t="s">
        <v>1324</v>
      </c>
      <c r="D1816" t="s">
        <v>1387</v>
      </c>
      <c r="E1816" t="s">
        <v>1326</v>
      </c>
      <c r="F1816" t="s">
        <v>1293</v>
      </c>
      <c r="G1816" s="532" t="s">
        <v>524</v>
      </c>
      <c r="H1816">
        <v>35025</v>
      </c>
      <c r="I1816" t="s">
        <v>563</v>
      </c>
      <c r="J1816" t="s">
        <v>1399</v>
      </c>
      <c r="K1816" t="s">
        <v>1391</v>
      </c>
      <c r="L1816">
        <v>0</v>
      </c>
      <c r="M1816">
        <v>10</v>
      </c>
      <c r="N1816">
        <v>0</v>
      </c>
      <c r="O1816">
        <v>0</v>
      </c>
      <c r="P1816">
        <v>0</v>
      </c>
      <c r="Q1816">
        <v>0</v>
      </c>
      <c r="R1816">
        <v>2.3011725071289924</v>
      </c>
      <c r="S1816">
        <v>34.9620735538182</v>
      </c>
      <c r="T1816">
        <v>0</v>
      </c>
      <c r="U1816">
        <v>876.35301135258396</v>
      </c>
      <c r="W1816" s="429">
        <f t="shared" si="42"/>
        <v>2.3011725071289924</v>
      </c>
      <c r="X1816" s="429">
        <f t="shared" si="42"/>
        <v>34.9620735538182</v>
      </c>
      <c r="Y1816" s="429">
        <f t="shared" si="42"/>
        <v>0</v>
      </c>
      <c r="Z1816" s="429">
        <f t="shared" si="41"/>
        <v>876.35301135258396</v>
      </c>
      <c r="AA1816" s="429" t="s">
        <v>1296</v>
      </c>
    </row>
    <row r="1817" spans="1:27" x14ac:dyDescent="0.25">
      <c r="A1817" t="s">
        <v>149</v>
      </c>
      <c r="B1817" t="s">
        <v>1246</v>
      </c>
      <c r="C1817" t="s">
        <v>1324</v>
      </c>
      <c r="D1817" t="s">
        <v>1387</v>
      </c>
      <c r="E1817" t="s">
        <v>1326</v>
      </c>
      <c r="F1817" t="s">
        <v>1293</v>
      </c>
      <c r="G1817" s="532" t="s">
        <v>524</v>
      </c>
      <c r="H1817">
        <v>35025</v>
      </c>
      <c r="I1817" t="s">
        <v>563</v>
      </c>
      <c r="J1817" t="s">
        <v>1400</v>
      </c>
      <c r="K1817" t="s">
        <v>1401</v>
      </c>
      <c r="L1817">
        <v>0</v>
      </c>
      <c r="M1817">
        <v>14.1</v>
      </c>
      <c r="N1817">
        <v>0</v>
      </c>
      <c r="O1817">
        <v>0</v>
      </c>
      <c r="P1817">
        <v>0</v>
      </c>
      <c r="Q1817">
        <v>0</v>
      </c>
      <c r="R1817">
        <v>0.10200573904897092</v>
      </c>
      <c r="S1817">
        <v>0.42725449633323376</v>
      </c>
      <c r="T1817">
        <v>0</v>
      </c>
      <c r="U1817">
        <v>10.783368147379816</v>
      </c>
      <c r="W1817" s="429">
        <f t="shared" si="42"/>
        <v>0.10200573904897092</v>
      </c>
      <c r="X1817" s="429">
        <f t="shared" si="42"/>
        <v>0.42725449633323376</v>
      </c>
      <c r="Y1817" s="429">
        <f t="shared" si="42"/>
        <v>0</v>
      </c>
      <c r="Z1817" s="429">
        <f t="shared" si="41"/>
        <v>10.783368147379816</v>
      </c>
      <c r="AA1817" s="429" t="s">
        <v>1296</v>
      </c>
    </row>
    <row r="1818" spans="1:27" x14ac:dyDescent="0.25">
      <c r="A1818" t="s">
        <v>149</v>
      </c>
      <c r="B1818" t="s">
        <v>1246</v>
      </c>
      <c r="C1818" t="s">
        <v>1324</v>
      </c>
      <c r="D1818" t="s">
        <v>1387</v>
      </c>
      <c r="E1818" t="s">
        <v>1326</v>
      </c>
      <c r="F1818" t="s">
        <v>1293</v>
      </c>
      <c r="G1818" s="532" t="s">
        <v>524</v>
      </c>
      <c r="H1818">
        <v>35025</v>
      </c>
      <c r="I1818" t="s">
        <v>563</v>
      </c>
      <c r="J1818" t="s">
        <v>1402</v>
      </c>
      <c r="K1818" t="s">
        <v>1398</v>
      </c>
      <c r="L1818">
        <v>22</v>
      </c>
      <c r="M1818">
        <v>11</v>
      </c>
      <c r="N1818">
        <v>33</v>
      </c>
      <c r="O1818">
        <v>0.02</v>
      </c>
      <c r="P1818">
        <v>1.82</v>
      </c>
      <c r="Q1818">
        <v>1.82</v>
      </c>
      <c r="R1818">
        <v>1484.2949000000001</v>
      </c>
      <c r="S1818">
        <v>2.7994999999999999E-2</v>
      </c>
      <c r="T1818">
        <v>2.7994999999999999E-3</v>
      </c>
      <c r="U1818">
        <v>1485.8290260000001</v>
      </c>
      <c r="W1818" s="429">
        <f t="shared" si="42"/>
        <v>1484.2949000000001</v>
      </c>
      <c r="X1818" s="429">
        <f t="shared" si="42"/>
        <v>2.7994999999999999E-2</v>
      </c>
      <c r="Y1818" s="429">
        <f t="shared" si="42"/>
        <v>2.7994999999999999E-3</v>
      </c>
      <c r="Z1818" s="429">
        <f t="shared" si="41"/>
        <v>1485.8290260000001</v>
      </c>
      <c r="AA1818" s="429" t="s">
        <v>1295</v>
      </c>
    </row>
    <row r="1819" spans="1:27" x14ac:dyDescent="0.25">
      <c r="A1819" t="s">
        <v>149</v>
      </c>
      <c r="B1819" t="s">
        <v>1246</v>
      </c>
      <c r="C1819" t="s">
        <v>1324</v>
      </c>
      <c r="D1819" t="s">
        <v>1387</v>
      </c>
      <c r="E1819" t="s">
        <v>1326</v>
      </c>
      <c r="F1819" t="s">
        <v>1293</v>
      </c>
      <c r="G1819" s="532" t="s">
        <v>524</v>
      </c>
      <c r="H1819">
        <v>35015</v>
      </c>
      <c r="I1819" t="s">
        <v>552</v>
      </c>
      <c r="J1819" t="s">
        <v>1432</v>
      </c>
      <c r="K1819" t="s">
        <v>1391</v>
      </c>
      <c r="L1819">
        <v>0</v>
      </c>
      <c r="M1819">
        <v>0.08</v>
      </c>
      <c r="N1819">
        <v>0</v>
      </c>
      <c r="O1819">
        <v>0</v>
      </c>
      <c r="P1819">
        <v>0</v>
      </c>
      <c r="Q1819">
        <v>0</v>
      </c>
      <c r="R1819">
        <v>5.7875596623529601E-4</v>
      </c>
      <c r="S1819">
        <v>2.4241389862878515E-3</v>
      </c>
      <c r="T1819">
        <v>0</v>
      </c>
      <c r="U1819">
        <v>6.1182230623431581E-2</v>
      </c>
      <c r="W1819" s="429">
        <f t="shared" si="42"/>
        <v>5.7875596623529601E-4</v>
      </c>
      <c r="X1819" s="429">
        <f t="shared" si="42"/>
        <v>2.4241389862878515E-3</v>
      </c>
      <c r="Y1819" s="429">
        <f t="shared" si="42"/>
        <v>0</v>
      </c>
      <c r="Z1819" s="429">
        <f t="shared" si="41"/>
        <v>6.1182230623431581E-2</v>
      </c>
      <c r="AA1819" s="429" t="s">
        <v>1296</v>
      </c>
    </row>
    <row r="1820" spans="1:27" x14ac:dyDescent="0.25">
      <c r="A1820" t="s">
        <v>149</v>
      </c>
      <c r="B1820" t="s">
        <v>1246</v>
      </c>
      <c r="C1820" t="s">
        <v>1324</v>
      </c>
      <c r="D1820" t="s">
        <v>1387</v>
      </c>
      <c r="E1820" t="s">
        <v>1326</v>
      </c>
      <c r="F1820" t="s">
        <v>1293</v>
      </c>
      <c r="G1820" s="532" t="s">
        <v>524</v>
      </c>
      <c r="H1820">
        <v>35015</v>
      </c>
      <c r="I1820" t="s">
        <v>552</v>
      </c>
      <c r="J1820" t="s">
        <v>1425</v>
      </c>
      <c r="K1820" t="s">
        <v>1393</v>
      </c>
      <c r="L1820">
        <v>0.81</v>
      </c>
      <c r="M1820">
        <v>0.04</v>
      </c>
      <c r="N1820">
        <v>0.68</v>
      </c>
      <c r="O1820">
        <v>0</v>
      </c>
      <c r="P1820">
        <v>0.06</v>
      </c>
      <c r="Q1820">
        <v>0.06</v>
      </c>
      <c r="R1820">
        <v>972.00000000000011</v>
      </c>
      <c r="S1820">
        <v>1.8630000000000001E-2</v>
      </c>
      <c r="T1820">
        <v>1.7820000000000003E-2</v>
      </c>
      <c r="U1820">
        <v>977.77611000000002</v>
      </c>
      <c r="W1820" s="429">
        <f t="shared" si="42"/>
        <v>972.00000000000011</v>
      </c>
      <c r="X1820" s="429">
        <f t="shared" si="42"/>
        <v>1.8630000000000001E-2</v>
      </c>
      <c r="Y1820" s="429">
        <f t="shared" si="42"/>
        <v>1.7820000000000003E-2</v>
      </c>
      <c r="Z1820" s="429">
        <f t="shared" si="41"/>
        <v>977.77611000000002</v>
      </c>
      <c r="AA1820" s="429" t="s">
        <v>1295</v>
      </c>
    </row>
    <row r="1821" spans="1:27" x14ac:dyDescent="0.25">
      <c r="A1821" t="s">
        <v>149</v>
      </c>
      <c r="B1821" t="s">
        <v>1246</v>
      </c>
      <c r="C1821" t="s">
        <v>1324</v>
      </c>
      <c r="D1821" t="s">
        <v>1387</v>
      </c>
      <c r="E1821" t="s">
        <v>1326</v>
      </c>
      <c r="F1821" t="s">
        <v>1293</v>
      </c>
      <c r="G1821" s="532" t="s">
        <v>524</v>
      </c>
      <c r="H1821">
        <v>35015</v>
      </c>
      <c r="I1821" t="s">
        <v>552</v>
      </c>
      <c r="J1821" t="s">
        <v>1425</v>
      </c>
      <c r="K1821" t="s">
        <v>1393</v>
      </c>
      <c r="L1821">
        <v>6.77</v>
      </c>
      <c r="M1821">
        <v>0.37</v>
      </c>
      <c r="N1821">
        <v>5.69</v>
      </c>
      <c r="O1821">
        <v>0</v>
      </c>
      <c r="P1821">
        <v>0.51</v>
      </c>
      <c r="Q1821">
        <v>0.51</v>
      </c>
      <c r="R1821">
        <v>8123.9999999999991</v>
      </c>
      <c r="S1821">
        <v>0.15570999999999999</v>
      </c>
      <c r="T1821">
        <v>0.14894000000000002</v>
      </c>
      <c r="U1821">
        <v>8172.2768699999988</v>
      </c>
      <c r="W1821" s="429">
        <f t="shared" si="42"/>
        <v>8123.9999999999991</v>
      </c>
      <c r="X1821" s="429">
        <f t="shared" si="42"/>
        <v>0.15570999999999999</v>
      </c>
      <c r="Y1821" s="429">
        <f t="shared" si="42"/>
        <v>0.14894000000000002</v>
      </c>
      <c r="Z1821" s="429">
        <f t="shared" si="41"/>
        <v>8172.2768699999988</v>
      </c>
      <c r="AA1821" s="429" t="s">
        <v>1295</v>
      </c>
    </row>
    <row r="1822" spans="1:27" x14ac:dyDescent="0.25">
      <c r="A1822" t="s">
        <v>149</v>
      </c>
      <c r="B1822" t="s">
        <v>1246</v>
      </c>
      <c r="C1822" t="s">
        <v>1324</v>
      </c>
      <c r="D1822" t="s">
        <v>1387</v>
      </c>
      <c r="E1822" t="s">
        <v>1326</v>
      </c>
      <c r="F1822" t="s">
        <v>1293</v>
      </c>
      <c r="G1822" s="532" t="s">
        <v>524</v>
      </c>
      <c r="H1822">
        <v>35015</v>
      </c>
      <c r="I1822" t="s">
        <v>552</v>
      </c>
      <c r="J1822" t="s">
        <v>1416</v>
      </c>
      <c r="K1822" t="s">
        <v>1398</v>
      </c>
      <c r="L1822">
        <v>28.085000000000001</v>
      </c>
      <c r="M1822">
        <v>0.38500000000000001</v>
      </c>
      <c r="N1822">
        <v>0.56000000000000005</v>
      </c>
      <c r="O1822">
        <v>0</v>
      </c>
      <c r="P1822">
        <v>0.84599999999999997</v>
      </c>
      <c r="Q1822">
        <v>0.84599999999999997</v>
      </c>
      <c r="R1822">
        <v>31205.555555555555</v>
      </c>
      <c r="S1822">
        <v>2.4397070707070707</v>
      </c>
      <c r="T1822">
        <v>0.85106060606060607</v>
      </c>
      <c r="U1822">
        <v>31520.164292929294</v>
      </c>
      <c r="W1822" s="429">
        <f t="shared" si="42"/>
        <v>31205.555555555555</v>
      </c>
      <c r="X1822" s="429">
        <f t="shared" si="42"/>
        <v>2.4397070707070707</v>
      </c>
      <c r="Y1822" s="429">
        <f t="shared" si="42"/>
        <v>0.85106060606060607</v>
      </c>
      <c r="Z1822" s="429">
        <f t="shared" si="41"/>
        <v>31520.164292929294</v>
      </c>
      <c r="AA1822" s="429" t="s">
        <v>1295</v>
      </c>
    </row>
    <row r="1823" spans="1:27" x14ac:dyDescent="0.25">
      <c r="A1823" t="s">
        <v>149</v>
      </c>
      <c r="B1823" t="s">
        <v>1246</v>
      </c>
      <c r="C1823" t="s">
        <v>1324</v>
      </c>
      <c r="D1823" t="s">
        <v>1387</v>
      </c>
      <c r="E1823" t="s">
        <v>1326</v>
      </c>
      <c r="F1823" t="s">
        <v>1293</v>
      </c>
      <c r="G1823" s="532" t="s">
        <v>524</v>
      </c>
      <c r="H1823">
        <v>35015</v>
      </c>
      <c r="I1823" t="s">
        <v>552</v>
      </c>
      <c r="J1823" t="s">
        <v>1399</v>
      </c>
      <c r="K1823" t="s">
        <v>1391</v>
      </c>
      <c r="L1823">
        <v>0</v>
      </c>
      <c r="M1823">
        <v>8.9</v>
      </c>
      <c r="N1823">
        <v>0</v>
      </c>
      <c r="O1823">
        <v>0</v>
      </c>
      <c r="P1823">
        <v>0</v>
      </c>
      <c r="Q1823">
        <v>0</v>
      </c>
      <c r="R1823">
        <v>2.0480435313448031</v>
      </c>
      <c r="S1823">
        <v>31.116245462898199</v>
      </c>
      <c r="T1823">
        <v>0</v>
      </c>
      <c r="U1823">
        <v>779.95418010379979</v>
      </c>
      <c r="W1823" s="429">
        <f t="shared" si="42"/>
        <v>2.0480435313448031</v>
      </c>
      <c r="X1823" s="429">
        <f t="shared" si="42"/>
        <v>31.116245462898199</v>
      </c>
      <c r="Y1823" s="429">
        <f t="shared" si="42"/>
        <v>0</v>
      </c>
      <c r="Z1823" s="429">
        <f t="shared" si="41"/>
        <v>779.95418010379979</v>
      </c>
      <c r="AA1823" s="429" t="s">
        <v>1296</v>
      </c>
    </row>
    <row r="1824" spans="1:27" x14ac:dyDescent="0.25">
      <c r="A1824" t="s">
        <v>149</v>
      </c>
      <c r="B1824" t="s">
        <v>1246</v>
      </c>
      <c r="C1824" t="s">
        <v>1324</v>
      </c>
      <c r="D1824" t="s">
        <v>1387</v>
      </c>
      <c r="E1824" t="s">
        <v>1326</v>
      </c>
      <c r="F1824" t="s">
        <v>1293</v>
      </c>
      <c r="G1824" s="532" t="s">
        <v>524</v>
      </c>
      <c r="H1824">
        <v>35015</v>
      </c>
      <c r="I1824" t="s">
        <v>552</v>
      </c>
      <c r="J1824" t="s">
        <v>1400</v>
      </c>
      <c r="K1824" t="s">
        <v>1401</v>
      </c>
      <c r="L1824">
        <v>0</v>
      </c>
      <c r="M1824">
        <v>0.63</v>
      </c>
      <c r="N1824">
        <v>0</v>
      </c>
      <c r="O1824">
        <v>0</v>
      </c>
      <c r="P1824">
        <v>0</v>
      </c>
      <c r="Q1824">
        <v>0</v>
      </c>
      <c r="R1824">
        <v>4.5577032341029564E-3</v>
      </c>
      <c r="S1824">
        <v>1.9090094517016827E-2</v>
      </c>
      <c r="T1824">
        <v>0</v>
      </c>
      <c r="U1824">
        <v>0.48181006615952365</v>
      </c>
      <c r="W1824" s="429">
        <f t="shared" si="42"/>
        <v>4.5577032341029564E-3</v>
      </c>
      <c r="X1824" s="429">
        <f t="shared" si="42"/>
        <v>1.9090094517016827E-2</v>
      </c>
      <c r="Y1824" s="429">
        <f t="shared" si="42"/>
        <v>0</v>
      </c>
      <c r="Z1824" s="429">
        <f t="shared" si="42"/>
        <v>0.48181006615952365</v>
      </c>
      <c r="AA1824" s="429" t="s">
        <v>1296</v>
      </c>
    </row>
    <row r="1825" spans="1:27" x14ac:dyDescent="0.25">
      <c r="A1825" t="s">
        <v>149</v>
      </c>
      <c r="B1825" t="s">
        <v>1246</v>
      </c>
      <c r="C1825" t="s">
        <v>1324</v>
      </c>
      <c r="D1825" t="s">
        <v>1387</v>
      </c>
      <c r="E1825" t="s">
        <v>1326</v>
      </c>
      <c r="F1825" t="s">
        <v>1293</v>
      </c>
      <c r="G1825" s="532" t="s">
        <v>524</v>
      </c>
      <c r="H1825">
        <v>35015</v>
      </c>
      <c r="I1825" t="s">
        <v>552</v>
      </c>
      <c r="J1825" t="s">
        <v>1400</v>
      </c>
      <c r="K1825" t="s">
        <v>1401</v>
      </c>
      <c r="L1825">
        <v>0</v>
      </c>
      <c r="M1825">
        <v>0.18</v>
      </c>
      <c r="N1825">
        <v>0</v>
      </c>
      <c r="O1825">
        <v>0</v>
      </c>
      <c r="P1825">
        <v>0</v>
      </c>
      <c r="Q1825">
        <v>0</v>
      </c>
      <c r="R1825">
        <v>1.302200924029416E-3</v>
      </c>
      <c r="S1825">
        <v>5.4543127191476653E-3</v>
      </c>
      <c r="T1825">
        <v>0</v>
      </c>
      <c r="U1825">
        <v>0.13766001890272103</v>
      </c>
      <c r="W1825" s="429">
        <f t="shared" ref="W1825:Z1888" si="43">IFERROR(R1825*1,0)</f>
        <v>1.302200924029416E-3</v>
      </c>
      <c r="X1825" s="429">
        <f t="shared" si="43"/>
        <v>5.4543127191476653E-3</v>
      </c>
      <c r="Y1825" s="429">
        <f t="shared" si="43"/>
        <v>0</v>
      </c>
      <c r="Z1825" s="429">
        <f t="shared" si="43"/>
        <v>0.13766001890272103</v>
      </c>
      <c r="AA1825" s="429" t="s">
        <v>1296</v>
      </c>
    </row>
    <row r="1826" spans="1:27" x14ac:dyDescent="0.25">
      <c r="A1826" t="s">
        <v>149</v>
      </c>
      <c r="B1826" t="s">
        <v>1246</v>
      </c>
      <c r="C1826" t="s">
        <v>1324</v>
      </c>
      <c r="D1826" t="s">
        <v>1387</v>
      </c>
      <c r="E1826" t="s">
        <v>1326</v>
      </c>
      <c r="F1826" t="s">
        <v>1293</v>
      </c>
      <c r="G1826" s="532" t="s">
        <v>524</v>
      </c>
      <c r="H1826">
        <v>35015</v>
      </c>
      <c r="I1826" t="s">
        <v>552</v>
      </c>
      <c r="J1826" t="s">
        <v>1400</v>
      </c>
      <c r="K1826" t="s">
        <v>1401</v>
      </c>
      <c r="L1826">
        <v>0</v>
      </c>
      <c r="M1826">
        <v>0.36</v>
      </c>
      <c r="N1826">
        <v>0</v>
      </c>
      <c r="O1826">
        <v>0</v>
      </c>
      <c r="P1826">
        <v>0</v>
      </c>
      <c r="Q1826">
        <v>0</v>
      </c>
      <c r="R1826">
        <v>2.604401848058832E-3</v>
      </c>
      <c r="S1826">
        <v>1.0908625438295331E-2</v>
      </c>
      <c r="T1826">
        <v>0</v>
      </c>
      <c r="U1826">
        <v>0.27532003780544206</v>
      </c>
      <c r="W1826" s="429">
        <f t="shared" si="43"/>
        <v>2.604401848058832E-3</v>
      </c>
      <c r="X1826" s="429">
        <f t="shared" si="43"/>
        <v>1.0908625438295331E-2</v>
      </c>
      <c r="Y1826" s="429">
        <f t="shared" si="43"/>
        <v>0</v>
      </c>
      <c r="Z1826" s="429">
        <f t="shared" si="43"/>
        <v>0.27532003780544206</v>
      </c>
      <c r="AA1826" s="429" t="s">
        <v>1296</v>
      </c>
    </row>
    <row r="1827" spans="1:27" x14ac:dyDescent="0.25">
      <c r="A1827" t="s">
        <v>149</v>
      </c>
      <c r="B1827" t="s">
        <v>1246</v>
      </c>
      <c r="C1827" t="s">
        <v>1324</v>
      </c>
      <c r="D1827" t="s">
        <v>1387</v>
      </c>
      <c r="E1827" t="s">
        <v>1326</v>
      </c>
      <c r="F1827" t="s">
        <v>1293</v>
      </c>
      <c r="G1827" s="532" t="s">
        <v>524</v>
      </c>
      <c r="H1827">
        <v>35015</v>
      </c>
      <c r="I1827" t="s">
        <v>552</v>
      </c>
      <c r="J1827" t="s">
        <v>1399</v>
      </c>
      <c r="K1827" t="s">
        <v>1391</v>
      </c>
      <c r="L1827">
        <v>0</v>
      </c>
      <c r="M1827">
        <v>26.1</v>
      </c>
      <c r="N1827">
        <v>0</v>
      </c>
      <c r="O1827">
        <v>0</v>
      </c>
      <c r="P1827">
        <v>0</v>
      </c>
      <c r="Q1827">
        <v>0</v>
      </c>
      <c r="R1827">
        <v>6.0060602436066706</v>
      </c>
      <c r="S1827">
        <v>91.251011975465502</v>
      </c>
      <c r="T1827">
        <v>0</v>
      </c>
      <c r="U1827">
        <v>2287.281359630244</v>
      </c>
      <c r="W1827" s="429">
        <f t="shared" si="43"/>
        <v>6.0060602436066706</v>
      </c>
      <c r="X1827" s="429">
        <f t="shared" si="43"/>
        <v>91.251011975465502</v>
      </c>
      <c r="Y1827" s="429">
        <f t="shared" si="43"/>
        <v>0</v>
      </c>
      <c r="Z1827" s="429">
        <f t="shared" si="43"/>
        <v>2287.281359630244</v>
      </c>
      <c r="AA1827" s="429" t="s">
        <v>1296</v>
      </c>
    </row>
    <row r="1828" spans="1:27" x14ac:dyDescent="0.25">
      <c r="A1828" t="s">
        <v>149</v>
      </c>
      <c r="B1828" t="s">
        <v>1246</v>
      </c>
      <c r="C1828" t="s">
        <v>1324</v>
      </c>
      <c r="D1828" t="s">
        <v>1387</v>
      </c>
      <c r="E1828" t="s">
        <v>1326</v>
      </c>
      <c r="F1828" t="s">
        <v>1293</v>
      </c>
      <c r="G1828" s="532" t="s">
        <v>524</v>
      </c>
      <c r="H1828">
        <v>35015</v>
      </c>
      <c r="I1828" t="s">
        <v>552</v>
      </c>
      <c r="J1828" t="s">
        <v>1433</v>
      </c>
      <c r="K1828" t="s">
        <v>1398</v>
      </c>
      <c r="L1828">
        <v>9.7919999999999998</v>
      </c>
      <c r="M1828">
        <v>8.1000000000000003E-2</v>
      </c>
      <c r="N1828">
        <v>17.434000000000001</v>
      </c>
      <c r="O1828">
        <v>0</v>
      </c>
      <c r="P1828">
        <v>0.254</v>
      </c>
      <c r="Q1828">
        <v>0.254</v>
      </c>
      <c r="R1828">
        <v>10880</v>
      </c>
      <c r="S1828">
        <v>0.85061818181818172</v>
      </c>
      <c r="T1828">
        <v>0.29672727272727273</v>
      </c>
      <c r="U1828">
        <v>10989.690181818183</v>
      </c>
      <c r="W1828" s="429">
        <f t="shared" si="43"/>
        <v>10880</v>
      </c>
      <c r="X1828" s="429">
        <f t="shared" si="43"/>
        <v>0.85061818181818172</v>
      </c>
      <c r="Y1828" s="429">
        <f t="shared" si="43"/>
        <v>0.29672727272727273</v>
      </c>
      <c r="Z1828" s="429">
        <f t="shared" si="43"/>
        <v>10989.690181818183</v>
      </c>
      <c r="AA1828" s="429" t="s">
        <v>1295</v>
      </c>
    </row>
    <row r="1829" spans="1:27" x14ac:dyDescent="0.25">
      <c r="A1829" t="s">
        <v>149</v>
      </c>
      <c r="B1829" t="s">
        <v>1246</v>
      </c>
      <c r="C1829" t="s">
        <v>1324</v>
      </c>
      <c r="D1829" t="s">
        <v>1387</v>
      </c>
      <c r="E1829" t="s">
        <v>1326</v>
      </c>
      <c r="F1829" t="s">
        <v>1293</v>
      </c>
      <c r="G1829" s="532" t="s">
        <v>524</v>
      </c>
      <c r="H1829">
        <v>35015</v>
      </c>
      <c r="I1829" t="s">
        <v>552</v>
      </c>
      <c r="J1829" t="s">
        <v>1416</v>
      </c>
      <c r="K1829" t="s">
        <v>1398</v>
      </c>
      <c r="L1829">
        <v>34.868000000000002</v>
      </c>
      <c r="M1829">
        <v>0.48599999999999999</v>
      </c>
      <c r="N1829">
        <v>3.516</v>
      </c>
      <c r="O1829">
        <v>0</v>
      </c>
      <c r="P1829">
        <v>0.85399999999999998</v>
      </c>
      <c r="Q1829">
        <v>0.85399999999999998</v>
      </c>
      <c r="R1829">
        <v>38742.222222222226</v>
      </c>
      <c r="S1829">
        <v>3.0289373737373735</v>
      </c>
      <c r="T1829">
        <v>1.0566060606060608</v>
      </c>
      <c r="U1829">
        <v>39132.814262626263</v>
      </c>
      <c r="W1829" s="429">
        <f t="shared" si="43"/>
        <v>38742.222222222226</v>
      </c>
      <c r="X1829" s="429">
        <f t="shared" si="43"/>
        <v>3.0289373737373735</v>
      </c>
      <c r="Y1829" s="429">
        <f t="shared" si="43"/>
        <v>1.0566060606060608</v>
      </c>
      <c r="Z1829" s="429">
        <f t="shared" si="43"/>
        <v>39132.814262626263</v>
      </c>
      <c r="AA1829" s="429" t="s">
        <v>1295</v>
      </c>
    </row>
    <row r="1830" spans="1:27" x14ac:dyDescent="0.25">
      <c r="A1830" t="s">
        <v>149</v>
      </c>
      <c r="B1830" t="s">
        <v>1246</v>
      </c>
      <c r="C1830" t="s">
        <v>1324</v>
      </c>
      <c r="D1830" t="s">
        <v>1387</v>
      </c>
      <c r="E1830" t="s">
        <v>1326</v>
      </c>
      <c r="F1830" t="s">
        <v>1293</v>
      </c>
      <c r="G1830" s="532" t="s">
        <v>524</v>
      </c>
      <c r="H1830">
        <v>35015</v>
      </c>
      <c r="I1830" t="s">
        <v>552</v>
      </c>
      <c r="J1830" t="s">
        <v>1416</v>
      </c>
      <c r="K1830" t="s">
        <v>1398</v>
      </c>
      <c r="L1830">
        <v>43.027999999999999</v>
      </c>
      <c r="M1830">
        <v>0.42799999999999999</v>
      </c>
      <c r="N1830">
        <v>2.8479999999999999</v>
      </c>
      <c r="O1830">
        <v>0</v>
      </c>
      <c r="P1830">
        <v>0.86299999999999999</v>
      </c>
      <c r="Q1830">
        <v>0.86299999999999999</v>
      </c>
      <c r="R1830">
        <v>47808.888888888883</v>
      </c>
      <c r="S1830">
        <v>3.7377858585858581</v>
      </c>
      <c r="T1830">
        <v>1.3038787878787879</v>
      </c>
      <c r="U1830">
        <v>48290.889414141406</v>
      </c>
      <c r="W1830" s="429">
        <f t="shared" si="43"/>
        <v>47808.888888888883</v>
      </c>
      <c r="X1830" s="429">
        <f t="shared" si="43"/>
        <v>3.7377858585858581</v>
      </c>
      <c r="Y1830" s="429">
        <f t="shared" si="43"/>
        <v>1.3038787878787879</v>
      </c>
      <c r="Z1830" s="429">
        <f t="shared" si="43"/>
        <v>48290.889414141406</v>
      </c>
      <c r="AA1830" s="429" t="s">
        <v>1295</v>
      </c>
    </row>
    <row r="1831" spans="1:27" x14ac:dyDescent="0.25">
      <c r="A1831" t="s">
        <v>149</v>
      </c>
      <c r="B1831" t="s">
        <v>1246</v>
      </c>
      <c r="C1831" t="s">
        <v>1324</v>
      </c>
      <c r="D1831" t="s">
        <v>1387</v>
      </c>
      <c r="E1831" t="s">
        <v>1326</v>
      </c>
      <c r="F1831" t="s">
        <v>1293</v>
      </c>
      <c r="G1831" s="532" t="s">
        <v>524</v>
      </c>
      <c r="H1831">
        <v>35015</v>
      </c>
      <c r="I1831" t="s">
        <v>552</v>
      </c>
      <c r="J1831" t="s">
        <v>1416</v>
      </c>
      <c r="K1831" t="s">
        <v>1398</v>
      </c>
      <c r="L1831">
        <v>34.582999999999998</v>
      </c>
      <c r="M1831">
        <v>0.42</v>
      </c>
      <c r="N1831">
        <v>4.1909999999999998</v>
      </c>
      <c r="O1831">
        <v>0</v>
      </c>
      <c r="P1831">
        <v>0.82399999999999995</v>
      </c>
      <c r="Q1831">
        <v>0.82399999999999995</v>
      </c>
      <c r="R1831">
        <v>38425.555555555555</v>
      </c>
      <c r="S1831">
        <v>3.0041797979797975</v>
      </c>
      <c r="T1831">
        <v>1.047969696969697</v>
      </c>
      <c r="U1831">
        <v>38812.955020202018</v>
      </c>
      <c r="W1831" s="429">
        <f t="shared" si="43"/>
        <v>38425.555555555555</v>
      </c>
      <c r="X1831" s="429">
        <f t="shared" si="43"/>
        <v>3.0041797979797975</v>
      </c>
      <c r="Y1831" s="429">
        <f t="shared" si="43"/>
        <v>1.047969696969697</v>
      </c>
      <c r="Z1831" s="429">
        <f t="shared" si="43"/>
        <v>38812.955020202018</v>
      </c>
      <c r="AA1831" s="429" t="s">
        <v>1295</v>
      </c>
    </row>
    <row r="1832" spans="1:27" x14ac:dyDescent="0.25">
      <c r="A1832" t="s">
        <v>149</v>
      </c>
      <c r="B1832" t="s">
        <v>1246</v>
      </c>
      <c r="C1832" t="s">
        <v>1324</v>
      </c>
      <c r="D1832" t="s">
        <v>1387</v>
      </c>
      <c r="E1832" t="s">
        <v>1326</v>
      </c>
      <c r="F1832" t="s">
        <v>1293</v>
      </c>
      <c r="G1832" s="532" t="s">
        <v>524</v>
      </c>
      <c r="H1832">
        <v>35015</v>
      </c>
      <c r="I1832" t="s">
        <v>552</v>
      </c>
      <c r="J1832" t="s">
        <v>1433</v>
      </c>
      <c r="K1832" t="s">
        <v>1398</v>
      </c>
      <c r="L1832">
        <v>12.637</v>
      </c>
      <c r="M1832">
        <v>9.0999999999999998E-2</v>
      </c>
      <c r="N1832">
        <v>10.728999999999999</v>
      </c>
      <c r="O1832">
        <v>0</v>
      </c>
      <c r="P1832">
        <v>0.28699999999999998</v>
      </c>
      <c r="Q1832">
        <v>0.28699999999999998</v>
      </c>
      <c r="R1832">
        <v>14041.111111111111</v>
      </c>
      <c r="S1832">
        <v>1.0977595959595958</v>
      </c>
      <c r="T1832">
        <v>0.38293939393939397</v>
      </c>
      <c r="U1832">
        <v>14182.67104040404</v>
      </c>
      <c r="W1832" s="429">
        <f t="shared" si="43"/>
        <v>14041.111111111111</v>
      </c>
      <c r="X1832" s="429">
        <f t="shared" si="43"/>
        <v>1.0977595959595958</v>
      </c>
      <c r="Y1832" s="429">
        <f t="shared" si="43"/>
        <v>0.38293939393939397</v>
      </c>
      <c r="Z1832" s="429">
        <f t="shared" si="43"/>
        <v>14182.67104040404</v>
      </c>
      <c r="AA1832" s="429" t="s">
        <v>1295</v>
      </c>
    </row>
    <row r="1833" spans="1:27" x14ac:dyDescent="0.25">
      <c r="A1833" t="s">
        <v>149</v>
      </c>
      <c r="B1833" t="s">
        <v>1246</v>
      </c>
      <c r="C1833" t="s">
        <v>1324</v>
      </c>
      <c r="D1833" t="s">
        <v>1387</v>
      </c>
      <c r="E1833" t="s">
        <v>1326</v>
      </c>
      <c r="F1833" t="s">
        <v>1293</v>
      </c>
      <c r="G1833" s="532" t="s">
        <v>524</v>
      </c>
      <c r="H1833">
        <v>35015</v>
      </c>
      <c r="I1833" t="s">
        <v>552</v>
      </c>
      <c r="J1833" t="s">
        <v>1433</v>
      </c>
      <c r="K1833" t="s">
        <v>1398</v>
      </c>
      <c r="L1833">
        <v>3.6139999999999999</v>
      </c>
      <c r="M1833">
        <v>2.1949999999999998</v>
      </c>
      <c r="N1833">
        <v>0.48499999999999999</v>
      </c>
      <c r="O1833">
        <v>0</v>
      </c>
      <c r="P1833">
        <v>0.42499999999999999</v>
      </c>
      <c r="Q1833">
        <v>0.42499999999999999</v>
      </c>
      <c r="R1833">
        <v>4015.5555555555552</v>
      </c>
      <c r="S1833">
        <v>0.3139434343434343</v>
      </c>
      <c r="T1833">
        <v>0.10951515151515151</v>
      </c>
      <c r="U1833">
        <v>4056.0396565656561</v>
      </c>
      <c r="W1833" s="429">
        <f t="shared" si="43"/>
        <v>4015.5555555555552</v>
      </c>
      <c r="X1833" s="429">
        <f t="shared" si="43"/>
        <v>0.3139434343434343</v>
      </c>
      <c r="Y1833" s="429">
        <f t="shared" si="43"/>
        <v>0.10951515151515151</v>
      </c>
      <c r="Z1833" s="429">
        <f t="shared" si="43"/>
        <v>4056.0396565656561</v>
      </c>
      <c r="AA1833" s="429" t="s">
        <v>1295</v>
      </c>
    </row>
    <row r="1834" spans="1:27" x14ac:dyDescent="0.25">
      <c r="A1834" t="s">
        <v>149</v>
      </c>
      <c r="B1834" t="s">
        <v>1246</v>
      </c>
      <c r="C1834" t="s">
        <v>1324</v>
      </c>
      <c r="D1834" t="s">
        <v>1387</v>
      </c>
      <c r="E1834" t="s">
        <v>1326</v>
      </c>
      <c r="F1834" t="s">
        <v>1293</v>
      </c>
      <c r="G1834" s="532" t="s">
        <v>524</v>
      </c>
      <c r="H1834">
        <v>35015</v>
      </c>
      <c r="I1834" t="s">
        <v>552</v>
      </c>
      <c r="J1834" t="s">
        <v>1425</v>
      </c>
      <c r="K1834" t="s">
        <v>1393</v>
      </c>
      <c r="L1834">
        <v>4.25</v>
      </c>
      <c r="M1834">
        <v>0.23</v>
      </c>
      <c r="N1834">
        <v>3.57</v>
      </c>
      <c r="O1834">
        <v>0</v>
      </c>
      <c r="P1834">
        <v>0.32</v>
      </c>
      <c r="Q1834">
        <v>0.32</v>
      </c>
      <c r="R1834">
        <v>5100</v>
      </c>
      <c r="S1834">
        <v>9.7750000000000004E-2</v>
      </c>
      <c r="T1834">
        <v>9.3500000000000014E-2</v>
      </c>
      <c r="U1834">
        <v>5130.3067500000006</v>
      </c>
      <c r="W1834" s="429">
        <f t="shared" si="43"/>
        <v>5100</v>
      </c>
      <c r="X1834" s="429">
        <f t="shared" si="43"/>
        <v>9.7750000000000004E-2</v>
      </c>
      <c r="Y1834" s="429">
        <f t="shared" si="43"/>
        <v>9.3500000000000014E-2</v>
      </c>
      <c r="Z1834" s="429">
        <f t="shared" si="43"/>
        <v>5130.3067500000006</v>
      </c>
      <c r="AA1834" s="429" t="s">
        <v>1295</v>
      </c>
    </row>
    <row r="1835" spans="1:27" x14ac:dyDescent="0.25">
      <c r="A1835" t="s">
        <v>149</v>
      </c>
      <c r="B1835" t="s">
        <v>1246</v>
      </c>
      <c r="C1835" t="s">
        <v>1324</v>
      </c>
      <c r="D1835" t="s">
        <v>1387</v>
      </c>
      <c r="E1835" t="s">
        <v>1326</v>
      </c>
      <c r="F1835" t="s">
        <v>1293</v>
      </c>
      <c r="G1835" s="532" t="s">
        <v>524</v>
      </c>
      <c r="H1835">
        <v>35015</v>
      </c>
      <c r="I1835" t="s">
        <v>552</v>
      </c>
      <c r="J1835" t="s">
        <v>1434</v>
      </c>
      <c r="K1835" t="s">
        <v>1389</v>
      </c>
      <c r="L1835">
        <v>0.37</v>
      </c>
      <c r="M1835">
        <v>0</v>
      </c>
      <c r="N1835">
        <v>2.97</v>
      </c>
      <c r="O1835">
        <v>28.128</v>
      </c>
      <c r="P1835">
        <v>0</v>
      </c>
      <c r="Q1835">
        <v>0</v>
      </c>
      <c r="R1835">
        <v>614.58395699709058</v>
      </c>
      <c r="S1835">
        <v>0.19044117647058825</v>
      </c>
      <c r="T1835">
        <v>7.8122492919763045E-3</v>
      </c>
      <c r="U1835">
        <v>621.67303669786429</v>
      </c>
      <c r="W1835" s="429">
        <f t="shared" si="43"/>
        <v>614.58395699709058</v>
      </c>
      <c r="X1835" s="429">
        <f t="shared" si="43"/>
        <v>0.19044117647058825</v>
      </c>
      <c r="Y1835" s="429">
        <f t="shared" si="43"/>
        <v>7.8122492919763045E-3</v>
      </c>
      <c r="Z1835" s="429">
        <f t="shared" si="43"/>
        <v>621.67303669786429</v>
      </c>
      <c r="AA1835" s="429" t="s">
        <v>1296</v>
      </c>
    </row>
    <row r="1836" spans="1:27" x14ac:dyDescent="0.25">
      <c r="A1836" t="s">
        <v>149</v>
      </c>
      <c r="B1836" t="s">
        <v>1246</v>
      </c>
      <c r="C1836" t="s">
        <v>1324</v>
      </c>
      <c r="D1836" t="s">
        <v>1387</v>
      </c>
      <c r="E1836" t="s">
        <v>1326</v>
      </c>
      <c r="F1836" t="s">
        <v>1293</v>
      </c>
      <c r="G1836" s="532" t="s">
        <v>524</v>
      </c>
      <c r="H1836">
        <v>35015</v>
      </c>
      <c r="I1836" t="s">
        <v>552</v>
      </c>
      <c r="J1836" t="s">
        <v>1434</v>
      </c>
      <c r="K1836" t="s">
        <v>1389</v>
      </c>
      <c r="L1836">
        <v>7.82</v>
      </c>
      <c r="M1836">
        <v>1.28</v>
      </c>
      <c r="N1836">
        <v>63.18</v>
      </c>
      <c r="O1836">
        <v>20.071999999999999</v>
      </c>
      <c r="P1836">
        <v>0</v>
      </c>
      <c r="Q1836">
        <v>0</v>
      </c>
      <c r="R1836">
        <v>12989.314983019591</v>
      </c>
      <c r="S1836">
        <v>4.0250000000000004</v>
      </c>
      <c r="T1836">
        <v>0.16511294449528299</v>
      </c>
      <c r="U1836">
        <v>13139.143640479186</v>
      </c>
      <c r="W1836" s="429">
        <f t="shared" si="43"/>
        <v>12989.314983019591</v>
      </c>
      <c r="X1836" s="429">
        <f t="shared" si="43"/>
        <v>4.0250000000000004</v>
      </c>
      <c r="Y1836" s="429">
        <f t="shared" si="43"/>
        <v>0.16511294449528299</v>
      </c>
      <c r="Z1836" s="429">
        <f t="shared" si="43"/>
        <v>13139.143640479186</v>
      </c>
      <c r="AA1836" s="429" t="s">
        <v>1296</v>
      </c>
    </row>
    <row r="1837" spans="1:27" x14ac:dyDescent="0.25">
      <c r="A1837" t="s">
        <v>149</v>
      </c>
      <c r="B1837" t="s">
        <v>1246</v>
      </c>
      <c r="C1837" t="s">
        <v>1324</v>
      </c>
      <c r="D1837" t="s">
        <v>1387</v>
      </c>
      <c r="E1837" t="s">
        <v>1326</v>
      </c>
      <c r="F1837" t="s">
        <v>1293</v>
      </c>
      <c r="G1837" s="532" t="s">
        <v>524</v>
      </c>
      <c r="H1837">
        <v>35015</v>
      </c>
      <c r="I1837" t="s">
        <v>552</v>
      </c>
      <c r="J1837" t="s">
        <v>1434</v>
      </c>
      <c r="K1837" t="s">
        <v>1389</v>
      </c>
      <c r="L1837">
        <v>0.1</v>
      </c>
      <c r="M1837">
        <v>0.22</v>
      </c>
      <c r="N1837">
        <v>0.83</v>
      </c>
      <c r="O1837">
        <v>0</v>
      </c>
      <c r="P1837">
        <v>0</v>
      </c>
      <c r="Q1837">
        <v>0</v>
      </c>
      <c r="R1837">
        <v>166.10377216137584</v>
      </c>
      <c r="S1837">
        <v>5.1470588235294129E-2</v>
      </c>
      <c r="T1837">
        <v>2.1114187275611635E-3</v>
      </c>
      <c r="U1837">
        <v>168.01973964807141</v>
      </c>
      <c r="W1837" s="429">
        <f t="shared" si="43"/>
        <v>166.10377216137584</v>
      </c>
      <c r="X1837" s="429">
        <f t="shared" si="43"/>
        <v>5.1470588235294129E-2</v>
      </c>
      <c r="Y1837" s="429">
        <f t="shared" si="43"/>
        <v>2.1114187275611635E-3</v>
      </c>
      <c r="Z1837" s="429">
        <f t="shared" si="43"/>
        <v>168.01973964807141</v>
      </c>
      <c r="AA1837" s="429" t="s">
        <v>1296</v>
      </c>
    </row>
    <row r="1838" spans="1:27" x14ac:dyDescent="0.25">
      <c r="A1838" t="s">
        <v>149</v>
      </c>
      <c r="B1838" t="s">
        <v>1246</v>
      </c>
      <c r="C1838" t="s">
        <v>1324</v>
      </c>
      <c r="D1838" t="s">
        <v>1387</v>
      </c>
      <c r="E1838" t="s">
        <v>1326</v>
      </c>
      <c r="F1838" t="s">
        <v>1293</v>
      </c>
      <c r="G1838" s="532" t="s">
        <v>524</v>
      </c>
      <c r="H1838">
        <v>35015</v>
      </c>
      <c r="I1838" t="s">
        <v>552</v>
      </c>
      <c r="J1838" t="s">
        <v>1434</v>
      </c>
      <c r="K1838" t="s">
        <v>1389</v>
      </c>
      <c r="L1838">
        <v>0.03</v>
      </c>
      <c r="M1838">
        <v>0</v>
      </c>
      <c r="N1838">
        <v>0.2</v>
      </c>
      <c r="O1838">
        <v>0</v>
      </c>
      <c r="P1838">
        <v>0</v>
      </c>
      <c r="Q1838">
        <v>0</v>
      </c>
      <c r="R1838">
        <v>49.83113164841275</v>
      </c>
      <c r="S1838">
        <v>1.5441176470588236E-2</v>
      </c>
      <c r="T1838">
        <v>6.3342561826834902E-4</v>
      </c>
      <c r="U1838">
        <v>50.405921894421418</v>
      </c>
      <c r="W1838" s="429">
        <f t="shared" si="43"/>
        <v>49.83113164841275</v>
      </c>
      <c r="X1838" s="429">
        <f t="shared" si="43"/>
        <v>1.5441176470588236E-2</v>
      </c>
      <c r="Y1838" s="429">
        <f t="shared" si="43"/>
        <v>6.3342561826834902E-4</v>
      </c>
      <c r="Z1838" s="429">
        <f t="shared" si="43"/>
        <v>50.405921894421418</v>
      </c>
      <c r="AA1838" s="429" t="s">
        <v>1296</v>
      </c>
    </row>
    <row r="1839" spans="1:27" x14ac:dyDescent="0.25">
      <c r="A1839" t="s">
        <v>149</v>
      </c>
      <c r="B1839" t="s">
        <v>1246</v>
      </c>
      <c r="C1839" t="s">
        <v>1324</v>
      </c>
      <c r="D1839" t="s">
        <v>1387</v>
      </c>
      <c r="E1839" t="s">
        <v>1326</v>
      </c>
      <c r="F1839" t="s">
        <v>1293</v>
      </c>
      <c r="G1839" s="532" t="s">
        <v>524</v>
      </c>
      <c r="H1839">
        <v>35015</v>
      </c>
      <c r="I1839" t="s">
        <v>552</v>
      </c>
      <c r="J1839" t="s">
        <v>1434</v>
      </c>
      <c r="K1839" t="s">
        <v>1389</v>
      </c>
      <c r="L1839">
        <v>0.33</v>
      </c>
      <c r="M1839">
        <v>0</v>
      </c>
      <c r="N1839">
        <v>2.69</v>
      </c>
      <c r="O1839">
        <v>25.47</v>
      </c>
      <c r="P1839">
        <v>0</v>
      </c>
      <c r="Q1839">
        <v>0</v>
      </c>
      <c r="R1839">
        <v>548.14244813254027</v>
      </c>
      <c r="S1839">
        <v>0.16985294117647062</v>
      </c>
      <c r="T1839">
        <v>6.9676818009518394E-3</v>
      </c>
      <c r="U1839">
        <v>554.46514083863565</v>
      </c>
      <c r="W1839" s="429">
        <f t="shared" si="43"/>
        <v>548.14244813254027</v>
      </c>
      <c r="X1839" s="429">
        <f t="shared" si="43"/>
        <v>0.16985294117647062</v>
      </c>
      <c r="Y1839" s="429">
        <f t="shared" si="43"/>
        <v>6.9676818009518394E-3</v>
      </c>
      <c r="Z1839" s="429">
        <f t="shared" si="43"/>
        <v>554.46514083863565</v>
      </c>
      <c r="AA1839" s="429" t="s">
        <v>1296</v>
      </c>
    </row>
    <row r="1840" spans="1:27" x14ac:dyDescent="0.25">
      <c r="A1840" t="s">
        <v>149</v>
      </c>
      <c r="B1840" t="s">
        <v>1246</v>
      </c>
      <c r="C1840" t="s">
        <v>1324</v>
      </c>
      <c r="D1840" t="s">
        <v>1387</v>
      </c>
      <c r="E1840" t="s">
        <v>1326</v>
      </c>
      <c r="F1840" t="s">
        <v>1293</v>
      </c>
      <c r="G1840" s="532" t="s">
        <v>524</v>
      </c>
      <c r="H1840">
        <v>35015</v>
      </c>
      <c r="I1840" t="s">
        <v>552</v>
      </c>
      <c r="J1840" t="s">
        <v>1433</v>
      </c>
      <c r="K1840" t="s">
        <v>1398</v>
      </c>
      <c r="L1840">
        <v>9.7539999999999996</v>
      </c>
      <c r="M1840">
        <v>7.8E-2</v>
      </c>
      <c r="N1840">
        <v>15.76</v>
      </c>
      <c r="O1840">
        <v>0</v>
      </c>
      <c r="P1840">
        <v>0.245</v>
      </c>
      <c r="Q1840">
        <v>0.245</v>
      </c>
      <c r="R1840">
        <v>10837.777777777777</v>
      </c>
      <c r="S1840">
        <v>0.84731717171717158</v>
      </c>
      <c r="T1840">
        <v>0.29557575757575755</v>
      </c>
      <c r="U1840">
        <v>10947.042282828283</v>
      </c>
      <c r="W1840" s="429">
        <f t="shared" si="43"/>
        <v>10837.777777777777</v>
      </c>
      <c r="X1840" s="429">
        <f t="shared" si="43"/>
        <v>0.84731717171717158</v>
      </c>
      <c r="Y1840" s="429">
        <f t="shared" si="43"/>
        <v>0.29557575757575755</v>
      </c>
      <c r="Z1840" s="429">
        <f t="shared" si="43"/>
        <v>10947.042282828283</v>
      </c>
      <c r="AA1840" s="429" t="s">
        <v>1295</v>
      </c>
    </row>
    <row r="1841" spans="1:27" x14ac:dyDescent="0.25">
      <c r="A1841" t="s">
        <v>149</v>
      </c>
      <c r="B1841" t="s">
        <v>1246</v>
      </c>
      <c r="C1841" t="s">
        <v>1324</v>
      </c>
      <c r="D1841" t="s">
        <v>1387</v>
      </c>
      <c r="E1841" t="s">
        <v>1326</v>
      </c>
      <c r="F1841" t="s">
        <v>1293</v>
      </c>
      <c r="G1841" s="532" t="s">
        <v>524</v>
      </c>
      <c r="H1841">
        <v>35025</v>
      </c>
      <c r="I1841" t="s">
        <v>563</v>
      </c>
      <c r="J1841" t="s">
        <v>1392</v>
      </c>
      <c r="K1841" t="s">
        <v>1393</v>
      </c>
      <c r="L1841">
        <v>0.70599999999999996</v>
      </c>
      <c r="M1841">
        <v>3.9E-2</v>
      </c>
      <c r="N1841">
        <v>0.59299999999999997</v>
      </c>
      <c r="O1841">
        <v>4.0000000000000001E-3</v>
      </c>
      <c r="P1841">
        <v>5.3999999999999999E-2</v>
      </c>
      <c r="Q1841">
        <v>5.3999999999999999E-2</v>
      </c>
      <c r="R1841">
        <v>847.19999999999993</v>
      </c>
      <c r="S1841">
        <v>1.6237999999999999E-2</v>
      </c>
      <c r="T1841">
        <v>1.5532000000000001E-2</v>
      </c>
      <c r="U1841">
        <v>852.23448599999995</v>
      </c>
      <c r="W1841" s="429">
        <f t="shared" si="43"/>
        <v>847.19999999999993</v>
      </c>
      <c r="X1841" s="429">
        <f t="shared" si="43"/>
        <v>1.6237999999999999E-2</v>
      </c>
      <c r="Y1841" s="429">
        <f t="shared" si="43"/>
        <v>1.5532000000000001E-2</v>
      </c>
      <c r="Z1841" s="429">
        <f t="shared" si="43"/>
        <v>852.23448599999995</v>
      </c>
      <c r="AA1841" s="429" t="s">
        <v>1295</v>
      </c>
    </row>
    <row r="1842" spans="1:27" x14ac:dyDescent="0.25">
      <c r="A1842" t="s">
        <v>149</v>
      </c>
      <c r="B1842" t="s">
        <v>1246</v>
      </c>
      <c r="C1842" t="s">
        <v>1324</v>
      </c>
      <c r="D1842" t="s">
        <v>1387</v>
      </c>
      <c r="E1842" t="s">
        <v>1326</v>
      </c>
      <c r="F1842" t="s">
        <v>1293</v>
      </c>
      <c r="G1842" s="532" t="s">
        <v>524</v>
      </c>
      <c r="H1842">
        <v>35025</v>
      </c>
      <c r="I1842" t="s">
        <v>563</v>
      </c>
      <c r="J1842" t="s">
        <v>1392</v>
      </c>
      <c r="K1842" t="s">
        <v>1393</v>
      </c>
      <c r="L1842">
        <v>1.484</v>
      </c>
      <c r="M1842">
        <v>8.2000000000000003E-2</v>
      </c>
      <c r="N1842">
        <v>1.2470000000000001</v>
      </c>
      <c r="O1842">
        <v>8.9999999999999993E-3</v>
      </c>
      <c r="P1842">
        <v>0.113</v>
      </c>
      <c r="Q1842">
        <v>0.113</v>
      </c>
      <c r="R1842">
        <v>1780.8</v>
      </c>
      <c r="S1842">
        <v>3.4131999999999996E-2</v>
      </c>
      <c r="T1842">
        <v>3.2648000000000003E-2</v>
      </c>
      <c r="U1842">
        <v>1791.382404</v>
      </c>
      <c r="W1842" s="429">
        <f t="shared" si="43"/>
        <v>1780.8</v>
      </c>
      <c r="X1842" s="429">
        <f t="shared" si="43"/>
        <v>3.4131999999999996E-2</v>
      </c>
      <c r="Y1842" s="429">
        <f t="shared" si="43"/>
        <v>3.2648000000000003E-2</v>
      </c>
      <c r="Z1842" s="429">
        <f t="shared" si="43"/>
        <v>1791.382404</v>
      </c>
      <c r="AA1842" s="429" t="s">
        <v>1295</v>
      </c>
    </row>
    <row r="1843" spans="1:27" x14ac:dyDescent="0.25">
      <c r="A1843" t="s">
        <v>149</v>
      </c>
      <c r="B1843" t="s">
        <v>1246</v>
      </c>
      <c r="C1843" t="s">
        <v>1324</v>
      </c>
      <c r="D1843" t="s">
        <v>1387</v>
      </c>
      <c r="E1843" t="s">
        <v>1326</v>
      </c>
      <c r="F1843" t="s">
        <v>1293</v>
      </c>
      <c r="G1843" s="532" t="s">
        <v>524</v>
      </c>
      <c r="H1843">
        <v>35025</v>
      </c>
      <c r="I1843" t="s">
        <v>563</v>
      </c>
      <c r="J1843" t="s">
        <v>1424</v>
      </c>
      <c r="K1843" t="s">
        <v>1398</v>
      </c>
      <c r="L1843">
        <v>5.181</v>
      </c>
      <c r="M1843">
        <v>3.16</v>
      </c>
      <c r="N1843">
        <v>17.824000000000002</v>
      </c>
      <c r="O1843">
        <v>1.4999999999999999E-2</v>
      </c>
      <c r="P1843">
        <v>1.272</v>
      </c>
      <c r="Q1843">
        <v>1.272</v>
      </c>
      <c r="R1843">
        <v>349.55144895000001</v>
      </c>
      <c r="S1843">
        <v>6.5928224999999997E-3</v>
      </c>
      <c r="T1843">
        <v>6.5928225000000005E-4</v>
      </c>
      <c r="U1843">
        <v>349.912735623</v>
      </c>
      <c r="W1843" s="429">
        <f t="shared" si="43"/>
        <v>349.55144895000001</v>
      </c>
      <c r="X1843" s="429">
        <f t="shared" si="43"/>
        <v>6.5928224999999997E-3</v>
      </c>
      <c r="Y1843" s="429">
        <f t="shared" si="43"/>
        <v>6.5928225000000005E-4</v>
      </c>
      <c r="Z1843" s="429">
        <f t="shared" si="43"/>
        <v>349.912735623</v>
      </c>
      <c r="AA1843" s="429" t="s">
        <v>1295</v>
      </c>
    </row>
    <row r="1844" spans="1:27" x14ac:dyDescent="0.25">
      <c r="A1844" t="s">
        <v>149</v>
      </c>
      <c r="B1844" t="s">
        <v>1246</v>
      </c>
      <c r="C1844" t="s">
        <v>1324</v>
      </c>
      <c r="D1844" t="s">
        <v>1387</v>
      </c>
      <c r="E1844" t="s">
        <v>1326</v>
      </c>
      <c r="F1844" t="s">
        <v>1293</v>
      </c>
      <c r="G1844" s="532" t="s">
        <v>524</v>
      </c>
      <c r="H1844">
        <v>35025</v>
      </c>
      <c r="I1844" t="s">
        <v>563</v>
      </c>
      <c r="J1844" t="s">
        <v>1424</v>
      </c>
      <c r="K1844" t="s">
        <v>1398</v>
      </c>
      <c r="L1844">
        <v>3.589</v>
      </c>
      <c r="M1844">
        <v>3.141</v>
      </c>
      <c r="N1844">
        <v>10.614000000000001</v>
      </c>
      <c r="O1844">
        <v>1.4999999999999999E-2</v>
      </c>
      <c r="P1844">
        <v>1.264</v>
      </c>
      <c r="Q1844">
        <v>1.264</v>
      </c>
      <c r="R1844">
        <v>242.14247255000001</v>
      </c>
      <c r="S1844">
        <v>4.5670025000000003E-3</v>
      </c>
      <c r="T1844">
        <v>4.5670025000000002E-4</v>
      </c>
      <c r="U1844">
        <v>242.39274428700003</v>
      </c>
      <c r="W1844" s="429">
        <f t="shared" si="43"/>
        <v>242.14247255000001</v>
      </c>
      <c r="X1844" s="429">
        <f t="shared" si="43"/>
        <v>4.5670025000000003E-3</v>
      </c>
      <c r="Y1844" s="429">
        <f t="shared" si="43"/>
        <v>4.5670025000000002E-4</v>
      </c>
      <c r="Z1844" s="429">
        <f t="shared" si="43"/>
        <v>242.39274428700003</v>
      </c>
      <c r="AA1844" s="429" t="s">
        <v>1295</v>
      </c>
    </row>
    <row r="1845" spans="1:27" x14ac:dyDescent="0.25">
      <c r="A1845" t="s">
        <v>149</v>
      </c>
      <c r="B1845" t="s">
        <v>1246</v>
      </c>
      <c r="C1845" t="s">
        <v>1324</v>
      </c>
      <c r="D1845" t="s">
        <v>1387</v>
      </c>
      <c r="E1845" t="s">
        <v>1326</v>
      </c>
      <c r="F1845" t="s">
        <v>1293</v>
      </c>
      <c r="G1845" s="532" t="s">
        <v>524</v>
      </c>
      <c r="H1845">
        <v>35025</v>
      </c>
      <c r="I1845" t="s">
        <v>563</v>
      </c>
      <c r="J1845" t="s">
        <v>1406</v>
      </c>
      <c r="K1845" t="s">
        <v>1398</v>
      </c>
      <c r="L1845">
        <v>2.1110000000000002</v>
      </c>
      <c r="M1845">
        <v>1.669</v>
      </c>
      <c r="N1845">
        <v>8.5570000000000004</v>
      </c>
      <c r="O1845">
        <v>8.0000000000000002E-3</v>
      </c>
      <c r="P1845">
        <v>0.67200000000000004</v>
      </c>
      <c r="Q1845">
        <v>0.67200000000000004</v>
      </c>
      <c r="R1845">
        <v>142.42484245000003</v>
      </c>
      <c r="S1845">
        <v>2.6862475000000003E-3</v>
      </c>
      <c r="T1845">
        <v>2.6862475000000001E-4</v>
      </c>
      <c r="U1845">
        <v>142.57204881300001</v>
      </c>
      <c r="W1845" s="429">
        <f t="shared" si="43"/>
        <v>142.42484245000003</v>
      </c>
      <c r="X1845" s="429">
        <f t="shared" si="43"/>
        <v>2.6862475000000003E-3</v>
      </c>
      <c r="Y1845" s="429">
        <f t="shared" si="43"/>
        <v>2.6862475000000001E-4</v>
      </c>
      <c r="Z1845" s="429">
        <f t="shared" si="43"/>
        <v>142.57204881300001</v>
      </c>
      <c r="AA1845" s="429" t="s">
        <v>1295</v>
      </c>
    </row>
    <row r="1846" spans="1:27" x14ac:dyDescent="0.25">
      <c r="A1846" t="s">
        <v>149</v>
      </c>
      <c r="B1846" t="s">
        <v>1246</v>
      </c>
      <c r="C1846" t="s">
        <v>1324</v>
      </c>
      <c r="D1846" t="s">
        <v>1387</v>
      </c>
      <c r="E1846" t="s">
        <v>1326</v>
      </c>
      <c r="F1846" t="s">
        <v>1293</v>
      </c>
      <c r="G1846" s="532" t="s">
        <v>524</v>
      </c>
      <c r="H1846">
        <v>35025</v>
      </c>
      <c r="I1846" t="s">
        <v>563</v>
      </c>
      <c r="J1846" t="s">
        <v>1406</v>
      </c>
      <c r="K1846" t="s">
        <v>1398</v>
      </c>
      <c r="L1846">
        <v>37.368000000000002</v>
      </c>
      <c r="M1846">
        <v>2.1840000000000002</v>
      </c>
      <c r="N1846">
        <v>4.6669999999999998</v>
      </c>
      <c r="O1846">
        <v>1.0999999999999999E-2</v>
      </c>
      <c r="P1846">
        <v>0.879</v>
      </c>
      <c r="Q1846">
        <v>0.879</v>
      </c>
      <c r="R1846">
        <v>2521.1423556000004</v>
      </c>
      <c r="S1846">
        <v>4.7550780000000001E-2</v>
      </c>
      <c r="T1846">
        <v>4.7550780000000003E-3</v>
      </c>
      <c r="U1846">
        <v>2523.7481383440004</v>
      </c>
      <c r="W1846" s="429">
        <f t="shared" si="43"/>
        <v>2521.1423556000004</v>
      </c>
      <c r="X1846" s="429">
        <f t="shared" si="43"/>
        <v>4.7550780000000001E-2</v>
      </c>
      <c r="Y1846" s="429">
        <f t="shared" si="43"/>
        <v>4.7550780000000003E-3</v>
      </c>
      <c r="Z1846" s="429">
        <f t="shared" si="43"/>
        <v>2523.7481383440004</v>
      </c>
      <c r="AA1846" s="429" t="s">
        <v>1295</v>
      </c>
    </row>
    <row r="1847" spans="1:27" x14ac:dyDescent="0.25">
      <c r="A1847" t="s">
        <v>149</v>
      </c>
      <c r="B1847" t="s">
        <v>1246</v>
      </c>
      <c r="C1847" t="s">
        <v>1324</v>
      </c>
      <c r="D1847" t="s">
        <v>1387</v>
      </c>
      <c r="E1847" t="s">
        <v>1326</v>
      </c>
      <c r="F1847" t="s">
        <v>1293</v>
      </c>
      <c r="G1847" s="532" t="s">
        <v>524</v>
      </c>
      <c r="H1847">
        <v>35025</v>
      </c>
      <c r="I1847" t="s">
        <v>563</v>
      </c>
      <c r="J1847" t="s">
        <v>1406</v>
      </c>
      <c r="K1847" t="s">
        <v>1398</v>
      </c>
      <c r="L1847">
        <v>16.097000000000001</v>
      </c>
      <c r="M1847">
        <v>1.3129999999999999</v>
      </c>
      <c r="N1847">
        <v>9.6120000000000001</v>
      </c>
      <c r="O1847">
        <v>6.0000000000000001E-3</v>
      </c>
      <c r="P1847">
        <v>0.52800000000000002</v>
      </c>
      <c r="Q1847">
        <v>0.52800000000000002</v>
      </c>
      <c r="R1847">
        <v>1086.0315911500002</v>
      </c>
      <c r="S1847">
        <v>2.0483432500000003E-2</v>
      </c>
      <c r="T1847">
        <v>2.0483432500000001E-3</v>
      </c>
      <c r="U1847">
        <v>1087.154083251</v>
      </c>
      <c r="W1847" s="429">
        <f t="shared" si="43"/>
        <v>1086.0315911500002</v>
      </c>
      <c r="X1847" s="429">
        <f t="shared" si="43"/>
        <v>2.0483432500000003E-2</v>
      </c>
      <c r="Y1847" s="429">
        <f t="shared" si="43"/>
        <v>2.0483432500000001E-3</v>
      </c>
      <c r="Z1847" s="429">
        <f t="shared" si="43"/>
        <v>1087.154083251</v>
      </c>
      <c r="AA1847" s="429" t="s">
        <v>1295</v>
      </c>
    </row>
    <row r="1848" spans="1:27" x14ac:dyDescent="0.25">
      <c r="A1848" t="s">
        <v>149</v>
      </c>
      <c r="B1848" t="s">
        <v>1246</v>
      </c>
      <c r="C1848" t="s">
        <v>1324</v>
      </c>
      <c r="D1848" t="s">
        <v>1387</v>
      </c>
      <c r="E1848" t="s">
        <v>1326</v>
      </c>
      <c r="F1848" t="s">
        <v>1293</v>
      </c>
      <c r="G1848" s="532" t="s">
        <v>524</v>
      </c>
      <c r="H1848">
        <v>35025</v>
      </c>
      <c r="I1848" t="s">
        <v>563</v>
      </c>
      <c r="J1848" t="s">
        <v>1435</v>
      </c>
      <c r="K1848" t="s">
        <v>1398</v>
      </c>
      <c r="L1848">
        <v>1.1599999999999999</v>
      </c>
      <c r="M1848">
        <v>1.0999999999999999E-2</v>
      </c>
      <c r="N1848">
        <v>5.1999999999999998E-2</v>
      </c>
      <c r="O1848">
        <v>1.7000000000000001E-2</v>
      </c>
      <c r="P1848">
        <v>3.4000000000000002E-2</v>
      </c>
      <c r="Q1848">
        <v>3.4000000000000002E-2</v>
      </c>
      <c r="R1848">
        <v>1288.8888888888887</v>
      </c>
      <c r="S1848">
        <v>0.10076767676767676</v>
      </c>
      <c r="T1848">
        <v>3.5151515151515149E-2</v>
      </c>
      <c r="U1848">
        <v>1301.8832323232321</v>
      </c>
      <c r="W1848" s="429">
        <f t="shared" si="43"/>
        <v>1288.8888888888887</v>
      </c>
      <c r="X1848" s="429">
        <f t="shared" si="43"/>
        <v>0.10076767676767676</v>
      </c>
      <c r="Y1848" s="429">
        <f t="shared" si="43"/>
        <v>3.5151515151515149E-2</v>
      </c>
      <c r="Z1848" s="429">
        <f t="shared" si="43"/>
        <v>1301.8832323232321</v>
      </c>
      <c r="AA1848" s="429" t="s">
        <v>1295</v>
      </c>
    </row>
    <row r="1849" spans="1:27" x14ac:dyDescent="0.25">
      <c r="A1849" t="s">
        <v>149</v>
      </c>
      <c r="B1849" t="s">
        <v>1246</v>
      </c>
      <c r="C1849" t="s">
        <v>1324</v>
      </c>
      <c r="D1849" t="s">
        <v>1387</v>
      </c>
      <c r="E1849" t="s">
        <v>1326</v>
      </c>
      <c r="F1849" t="s">
        <v>1293</v>
      </c>
      <c r="G1849" s="532" t="s">
        <v>524</v>
      </c>
      <c r="H1849">
        <v>35025</v>
      </c>
      <c r="I1849" t="s">
        <v>563</v>
      </c>
      <c r="J1849" t="s">
        <v>1402</v>
      </c>
      <c r="K1849" t="s">
        <v>1398</v>
      </c>
      <c r="L1849">
        <v>15.676</v>
      </c>
      <c r="M1849">
        <v>5.6909999999999998</v>
      </c>
      <c r="N1849">
        <v>5.125</v>
      </c>
      <c r="O1849">
        <v>2.8000000000000001E-2</v>
      </c>
      <c r="P1849">
        <v>0.48199999999999998</v>
      </c>
      <c r="Q1849">
        <v>0.48199999999999998</v>
      </c>
      <c r="R1849">
        <v>1057.6275842</v>
      </c>
      <c r="S1849">
        <v>1.994771E-2</v>
      </c>
      <c r="T1849">
        <v>1.9947710000000002E-3</v>
      </c>
      <c r="U1849">
        <v>1058.7207187079998</v>
      </c>
      <c r="W1849" s="429">
        <f t="shared" si="43"/>
        <v>1057.6275842</v>
      </c>
      <c r="X1849" s="429">
        <f t="shared" si="43"/>
        <v>1.994771E-2</v>
      </c>
      <c r="Y1849" s="429">
        <f t="shared" si="43"/>
        <v>1.9947710000000002E-3</v>
      </c>
      <c r="Z1849" s="429">
        <f t="shared" si="43"/>
        <v>1058.7207187079998</v>
      </c>
      <c r="AA1849" s="429" t="s">
        <v>1295</v>
      </c>
    </row>
    <row r="1850" spans="1:27" x14ac:dyDescent="0.25">
      <c r="A1850" t="s">
        <v>149</v>
      </c>
      <c r="B1850" t="s">
        <v>1246</v>
      </c>
      <c r="C1850" t="s">
        <v>1324</v>
      </c>
      <c r="D1850" t="s">
        <v>1387</v>
      </c>
      <c r="E1850" t="s">
        <v>1326</v>
      </c>
      <c r="F1850" t="s">
        <v>1293</v>
      </c>
      <c r="G1850" s="532" t="s">
        <v>524</v>
      </c>
      <c r="H1850">
        <v>35025</v>
      </c>
      <c r="I1850" t="s">
        <v>563</v>
      </c>
      <c r="J1850" t="s">
        <v>1402</v>
      </c>
      <c r="K1850" t="s">
        <v>1398</v>
      </c>
      <c r="L1850">
        <v>11.723000000000001</v>
      </c>
      <c r="M1850">
        <v>5.9960000000000004</v>
      </c>
      <c r="N1850">
        <v>4.3620000000000001</v>
      </c>
      <c r="O1850">
        <v>0.03</v>
      </c>
      <c r="P1850">
        <v>0.50700000000000001</v>
      </c>
      <c r="Q1850">
        <v>0.50700000000000001</v>
      </c>
      <c r="R1850">
        <v>790.92677785000012</v>
      </c>
      <c r="S1850">
        <v>1.4917517500000001E-2</v>
      </c>
      <c r="T1850">
        <v>1.4917517500000002E-3</v>
      </c>
      <c r="U1850">
        <v>791.74425780900003</v>
      </c>
      <c r="W1850" s="429">
        <f t="shared" si="43"/>
        <v>790.92677785000012</v>
      </c>
      <c r="X1850" s="429">
        <f t="shared" si="43"/>
        <v>1.4917517500000001E-2</v>
      </c>
      <c r="Y1850" s="429">
        <f t="shared" si="43"/>
        <v>1.4917517500000002E-3</v>
      </c>
      <c r="Z1850" s="429">
        <f t="shared" si="43"/>
        <v>791.74425780900003</v>
      </c>
      <c r="AA1850" s="429" t="s">
        <v>1295</v>
      </c>
    </row>
    <row r="1851" spans="1:27" x14ac:dyDescent="0.25">
      <c r="A1851" t="s">
        <v>149</v>
      </c>
      <c r="B1851" t="s">
        <v>1246</v>
      </c>
      <c r="C1851" t="s">
        <v>1324</v>
      </c>
      <c r="D1851" t="s">
        <v>1387</v>
      </c>
      <c r="E1851" t="s">
        <v>1326</v>
      </c>
      <c r="F1851" t="s">
        <v>1293</v>
      </c>
      <c r="G1851" s="532" t="s">
        <v>524</v>
      </c>
      <c r="H1851">
        <v>35025</v>
      </c>
      <c r="I1851" t="s">
        <v>563</v>
      </c>
      <c r="J1851" t="s">
        <v>1399</v>
      </c>
      <c r="K1851" t="s">
        <v>1391</v>
      </c>
      <c r="L1851">
        <v>0</v>
      </c>
      <c r="M1851">
        <v>56.064999999999998</v>
      </c>
      <c r="N1851">
        <v>0</v>
      </c>
      <c r="O1851">
        <v>0</v>
      </c>
      <c r="P1851">
        <v>0</v>
      </c>
      <c r="Q1851">
        <v>0</v>
      </c>
      <c r="R1851">
        <v>12.901523661218695</v>
      </c>
      <c r="S1851">
        <v>196.01486537948173</v>
      </c>
      <c r="T1851">
        <v>0</v>
      </c>
      <c r="U1851">
        <v>4913.2731581482622</v>
      </c>
      <c r="W1851" s="429">
        <f t="shared" si="43"/>
        <v>12.901523661218695</v>
      </c>
      <c r="X1851" s="429">
        <f t="shared" si="43"/>
        <v>196.01486537948173</v>
      </c>
      <c r="Y1851" s="429">
        <f t="shared" si="43"/>
        <v>0</v>
      </c>
      <c r="Z1851" s="429">
        <f t="shared" si="43"/>
        <v>4913.2731581482622</v>
      </c>
      <c r="AA1851" s="429" t="s">
        <v>1296</v>
      </c>
    </row>
    <row r="1852" spans="1:27" x14ac:dyDescent="0.25">
      <c r="A1852" t="s">
        <v>149</v>
      </c>
      <c r="B1852" t="s">
        <v>1246</v>
      </c>
      <c r="C1852" t="s">
        <v>1324</v>
      </c>
      <c r="D1852" t="s">
        <v>1387</v>
      </c>
      <c r="E1852" t="s">
        <v>1326</v>
      </c>
      <c r="F1852" t="s">
        <v>1293</v>
      </c>
      <c r="G1852" s="532" t="s">
        <v>524</v>
      </c>
      <c r="H1852">
        <v>35025</v>
      </c>
      <c r="I1852" t="s">
        <v>563</v>
      </c>
      <c r="J1852" t="s">
        <v>1402</v>
      </c>
      <c r="K1852" t="s">
        <v>1398</v>
      </c>
      <c r="L1852">
        <v>8.2579999999999991</v>
      </c>
      <c r="M1852">
        <v>8.016</v>
      </c>
      <c r="N1852">
        <v>6.5880000000000001</v>
      </c>
      <c r="O1852">
        <v>0.04</v>
      </c>
      <c r="P1852">
        <v>0.67800000000000005</v>
      </c>
      <c r="Q1852">
        <v>0.67800000000000005</v>
      </c>
      <c r="R1852">
        <v>557.1503310999999</v>
      </c>
      <c r="S1852">
        <v>1.0508304999999999E-2</v>
      </c>
      <c r="T1852">
        <v>1.0508304999999999E-3</v>
      </c>
      <c r="U1852">
        <v>557.72618621399988</v>
      </c>
      <c r="W1852" s="429">
        <f t="shared" si="43"/>
        <v>557.1503310999999</v>
      </c>
      <c r="X1852" s="429">
        <f t="shared" si="43"/>
        <v>1.0508304999999999E-2</v>
      </c>
      <c r="Y1852" s="429">
        <f t="shared" si="43"/>
        <v>1.0508304999999999E-3</v>
      </c>
      <c r="Z1852" s="429">
        <f t="shared" si="43"/>
        <v>557.72618621399988</v>
      </c>
      <c r="AA1852" s="429" t="s">
        <v>1295</v>
      </c>
    </row>
    <row r="1853" spans="1:27" x14ac:dyDescent="0.25">
      <c r="A1853" t="s">
        <v>149</v>
      </c>
      <c r="B1853" t="s">
        <v>1246</v>
      </c>
      <c r="C1853" t="s">
        <v>1324</v>
      </c>
      <c r="D1853" t="s">
        <v>1387</v>
      </c>
      <c r="E1853" t="s">
        <v>1326</v>
      </c>
      <c r="F1853" t="s">
        <v>1293</v>
      </c>
      <c r="G1853" s="532" t="s">
        <v>524</v>
      </c>
      <c r="H1853">
        <v>35025</v>
      </c>
      <c r="I1853" t="s">
        <v>563</v>
      </c>
      <c r="J1853" t="s">
        <v>1402</v>
      </c>
      <c r="K1853" t="s">
        <v>1398</v>
      </c>
      <c r="L1853">
        <v>9.2569999999999997</v>
      </c>
      <c r="M1853">
        <v>7.883</v>
      </c>
      <c r="N1853">
        <v>6.8179999999999996</v>
      </c>
      <c r="O1853">
        <v>3.9E-2</v>
      </c>
      <c r="P1853">
        <v>0.66700000000000004</v>
      </c>
      <c r="Q1853">
        <v>0.66700000000000004</v>
      </c>
      <c r="R1853">
        <v>624.55081314999995</v>
      </c>
      <c r="S1853">
        <v>1.1779532499999999E-2</v>
      </c>
      <c r="T1853">
        <v>1.1779532499999999E-3</v>
      </c>
      <c r="U1853">
        <v>625.19633153099994</v>
      </c>
      <c r="W1853" s="429">
        <f t="shared" si="43"/>
        <v>624.55081314999995</v>
      </c>
      <c r="X1853" s="429">
        <f t="shared" si="43"/>
        <v>1.1779532499999999E-2</v>
      </c>
      <c r="Y1853" s="429">
        <f t="shared" si="43"/>
        <v>1.1779532499999999E-3</v>
      </c>
      <c r="Z1853" s="429">
        <f t="shared" si="43"/>
        <v>625.19633153099994</v>
      </c>
      <c r="AA1853" s="429" t="s">
        <v>1295</v>
      </c>
    </row>
    <row r="1854" spans="1:27" x14ac:dyDescent="0.25">
      <c r="A1854" t="s">
        <v>149</v>
      </c>
      <c r="B1854" t="s">
        <v>1246</v>
      </c>
      <c r="C1854" t="s">
        <v>1324</v>
      </c>
      <c r="D1854" t="s">
        <v>1387</v>
      </c>
      <c r="E1854" t="s">
        <v>1326</v>
      </c>
      <c r="F1854" t="s">
        <v>1293</v>
      </c>
      <c r="G1854" s="532" t="s">
        <v>524</v>
      </c>
      <c r="H1854">
        <v>35025</v>
      </c>
      <c r="I1854" t="s">
        <v>563</v>
      </c>
      <c r="J1854" t="s">
        <v>1402</v>
      </c>
      <c r="K1854" t="s">
        <v>1398</v>
      </c>
      <c r="L1854">
        <v>7.367</v>
      </c>
      <c r="M1854">
        <v>4.681</v>
      </c>
      <c r="N1854">
        <v>2.073</v>
      </c>
      <c r="O1854">
        <v>2.3E-2</v>
      </c>
      <c r="P1854">
        <v>0.39600000000000002</v>
      </c>
      <c r="Q1854">
        <v>0.39600000000000002</v>
      </c>
      <c r="R1854">
        <v>497.03638764999999</v>
      </c>
      <c r="S1854">
        <v>9.3745075000000004E-3</v>
      </c>
      <c r="T1854">
        <v>9.3745074999999998E-4</v>
      </c>
      <c r="U1854">
        <v>497.55011066099996</v>
      </c>
      <c r="W1854" s="429">
        <f t="shared" si="43"/>
        <v>497.03638764999999</v>
      </c>
      <c r="X1854" s="429">
        <f t="shared" si="43"/>
        <v>9.3745075000000004E-3</v>
      </c>
      <c r="Y1854" s="429">
        <f t="shared" si="43"/>
        <v>9.3745074999999998E-4</v>
      </c>
      <c r="Z1854" s="429">
        <f t="shared" si="43"/>
        <v>497.55011066099996</v>
      </c>
      <c r="AA1854" s="429" t="s">
        <v>1295</v>
      </c>
    </row>
    <row r="1855" spans="1:27" x14ac:dyDescent="0.25">
      <c r="A1855" t="s">
        <v>149</v>
      </c>
      <c r="B1855" t="s">
        <v>1246</v>
      </c>
      <c r="C1855" t="s">
        <v>1324</v>
      </c>
      <c r="D1855" t="s">
        <v>1387</v>
      </c>
      <c r="E1855" t="s">
        <v>1326</v>
      </c>
      <c r="F1855" t="s">
        <v>1293</v>
      </c>
      <c r="G1855" s="532" t="s">
        <v>524</v>
      </c>
      <c r="H1855">
        <v>35025</v>
      </c>
      <c r="I1855" t="s">
        <v>563</v>
      </c>
      <c r="J1855" t="s">
        <v>1399</v>
      </c>
      <c r="K1855" t="s">
        <v>1391</v>
      </c>
      <c r="L1855">
        <v>0</v>
      </c>
      <c r="M1855">
        <v>8.8119999999999994</v>
      </c>
      <c r="N1855">
        <v>0</v>
      </c>
      <c r="O1855">
        <v>0</v>
      </c>
      <c r="P1855">
        <v>0</v>
      </c>
      <c r="Q1855">
        <v>0</v>
      </c>
      <c r="R1855">
        <v>2.027793213282068</v>
      </c>
      <c r="S1855">
        <v>30.808579215624597</v>
      </c>
      <c r="T1855">
        <v>0</v>
      </c>
      <c r="U1855">
        <v>772.24227360389693</v>
      </c>
      <c r="W1855" s="429">
        <f t="shared" si="43"/>
        <v>2.027793213282068</v>
      </c>
      <c r="X1855" s="429">
        <f t="shared" si="43"/>
        <v>30.808579215624597</v>
      </c>
      <c r="Y1855" s="429">
        <f t="shared" si="43"/>
        <v>0</v>
      </c>
      <c r="Z1855" s="429">
        <f t="shared" si="43"/>
        <v>772.24227360389693</v>
      </c>
      <c r="AA1855" s="429" t="s">
        <v>1296</v>
      </c>
    </row>
    <row r="1856" spans="1:27" x14ac:dyDescent="0.25">
      <c r="A1856" t="s">
        <v>149</v>
      </c>
      <c r="B1856" t="s">
        <v>1246</v>
      </c>
      <c r="C1856" t="s">
        <v>1324</v>
      </c>
      <c r="D1856" t="s">
        <v>1387</v>
      </c>
      <c r="E1856" t="s">
        <v>1326</v>
      </c>
      <c r="F1856" t="s">
        <v>1293</v>
      </c>
      <c r="G1856" s="532" t="s">
        <v>524</v>
      </c>
      <c r="H1856">
        <v>35025</v>
      </c>
      <c r="I1856" t="s">
        <v>563</v>
      </c>
      <c r="J1856" t="s">
        <v>1399</v>
      </c>
      <c r="K1856" t="s">
        <v>1391</v>
      </c>
      <c r="L1856">
        <v>0.98199999999999998</v>
      </c>
      <c r="M1856">
        <v>1.6319999999999999</v>
      </c>
      <c r="N1856">
        <v>2.1030000000000002</v>
      </c>
      <c r="O1856">
        <v>76.174000000000007</v>
      </c>
      <c r="P1856">
        <v>0</v>
      </c>
      <c r="Q1856">
        <v>0</v>
      </c>
      <c r="R1856">
        <v>0.37555135316345151</v>
      </c>
      <c r="S1856">
        <v>5.7058104039831301</v>
      </c>
      <c r="T1856">
        <v>0</v>
      </c>
      <c r="U1856">
        <v>143.0208114527417</v>
      </c>
      <c r="W1856" s="429">
        <f t="shared" si="43"/>
        <v>0.37555135316345151</v>
      </c>
      <c r="X1856" s="429">
        <f t="shared" si="43"/>
        <v>5.7058104039831301</v>
      </c>
      <c r="Y1856" s="429">
        <f t="shared" si="43"/>
        <v>0</v>
      </c>
      <c r="Z1856" s="429">
        <f t="shared" si="43"/>
        <v>143.0208114527417</v>
      </c>
      <c r="AA1856" s="429" t="s">
        <v>1296</v>
      </c>
    </row>
    <row r="1857" spans="1:27" x14ac:dyDescent="0.25">
      <c r="A1857" t="s">
        <v>149</v>
      </c>
      <c r="B1857" t="s">
        <v>1246</v>
      </c>
      <c r="C1857" t="s">
        <v>1324</v>
      </c>
      <c r="D1857" t="s">
        <v>1387</v>
      </c>
      <c r="E1857" t="s">
        <v>1326</v>
      </c>
      <c r="F1857" t="s">
        <v>1293</v>
      </c>
      <c r="G1857" s="532" t="s">
        <v>524</v>
      </c>
      <c r="H1857">
        <v>35025</v>
      </c>
      <c r="I1857" t="s">
        <v>563</v>
      </c>
      <c r="J1857" t="s">
        <v>1399</v>
      </c>
      <c r="K1857" t="s">
        <v>1391</v>
      </c>
      <c r="L1857">
        <v>1.3420000000000001</v>
      </c>
      <c r="M1857">
        <v>5.9569999999999999</v>
      </c>
      <c r="N1857">
        <v>3.3149999999999999</v>
      </c>
      <c r="O1857">
        <v>5.048</v>
      </c>
      <c r="P1857">
        <v>0</v>
      </c>
      <c r="Q1857">
        <v>0</v>
      </c>
      <c r="R1857">
        <v>1.3708084624967407</v>
      </c>
      <c r="S1857">
        <v>20.826907216009502</v>
      </c>
      <c r="T1857">
        <v>0</v>
      </c>
      <c r="U1857">
        <v>522.04348886273431</v>
      </c>
      <c r="W1857" s="429">
        <f t="shared" si="43"/>
        <v>1.3708084624967407</v>
      </c>
      <c r="X1857" s="429">
        <f t="shared" si="43"/>
        <v>20.826907216009502</v>
      </c>
      <c r="Y1857" s="429">
        <f t="shared" si="43"/>
        <v>0</v>
      </c>
      <c r="Z1857" s="429">
        <f t="shared" si="43"/>
        <v>522.04348886273431</v>
      </c>
      <c r="AA1857" s="429" t="s">
        <v>1296</v>
      </c>
    </row>
    <row r="1858" spans="1:27" x14ac:dyDescent="0.25">
      <c r="A1858" t="s">
        <v>149</v>
      </c>
      <c r="B1858" t="s">
        <v>1246</v>
      </c>
      <c r="C1858" t="s">
        <v>1324</v>
      </c>
      <c r="D1858" t="s">
        <v>1387</v>
      </c>
      <c r="E1858" t="s">
        <v>1326</v>
      </c>
      <c r="F1858" t="s">
        <v>1293</v>
      </c>
      <c r="G1858" s="532" t="s">
        <v>524</v>
      </c>
      <c r="H1858">
        <v>35025</v>
      </c>
      <c r="I1858" t="s">
        <v>563</v>
      </c>
      <c r="J1858" t="s">
        <v>1436</v>
      </c>
      <c r="K1858" t="s">
        <v>1401</v>
      </c>
      <c r="L1858">
        <v>0</v>
      </c>
      <c r="M1858">
        <v>1.2729999999999999</v>
      </c>
      <c r="N1858">
        <v>0</v>
      </c>
      <c r="O1858">
        <v>0</v>
      </c>
      <c r="P1858">
        <v>0</v>
      </c>
      <c r="Q1858">
        <v>0</v>
      </c>
      <c r="R1858">
        <v>9.2094543127191481E-3</v>
      </c>
      <c r="S1858">
        <v>3.8574111619305428E-2</v>
      </c>
      <c r="T1858">
        <v>0</v>
      </c>
      <c r="U1858">
        <v>0.9735622447953548</v>
      </c>
      <c r="W1858" s="429">
        <f t="shared" si="43"/>
        <v>9.2094543127191481E-3</v>
      </c>
      <c r="X1858" s="429">
        <f t="shared" si="43"/>
        <v>3.8574111619305428E-2</v>
      </c>
      <c r="Y1858" s="429">
        <f t="shared" si="43"/>
        <v>0</v>
      </c>
      <c r="Z1858" s="429">
        <f t="shared" si="43"/>
        <v>0.9735622447953548</v>
      </c>
      <c r="AA1858" s="429" t="s">
        <v>1296</v>
      </c>
    </row>
    <row r="1859" spans="1:27" x14ac:dyDescent="0.25">
      <c r="A1859" t="s">
        <v>149</v>
      </c>
      <c r="B1859" t="s">
        <v>1246</v>
      </c>
      <c r="C1859" t="s">
        <v>1324</v>
      </c>
      <c r="D1859" t="s">
        <v>1387</v>
      </c>
      <c r="E1859" t="s">
        <v>1326</v>
      </c>
      <c r="F1859" t="s">
        <v>1293</v>
      </c>
      <c r="G1859" s="532" t="s">
        <v>524</v>
      </c>
      <c r="H1859">
        <v>35025</v>
      </c>
      <c r="I1859" t="s">
        <v>563</v>
      </c>
      <c r="J1859" t="s">
        <v>1436</v>
      </c>
      <c r="K1859" t="s">
        <v>1401</v>
      </c>
      <c r="L1859">
        <v>0</v>
      </c>
      <c r="M1859">
        <v>1.2729999999999999</v>
      </c>
      <c r="N1859">
        <v>0</v>
      </c>
      <c r="O1859">
        <v>0</v>
      </c>
      <c r="P1859">
        <v>0</v>
      </c>
      <c r="Q1859">
        <v>0</v>
      </c>
      <c r="R1859">
        <v>9.2094543127191481E-3</v>
      </c>
      <c r="S1859">
        <v>3.8574111619305428E-2</v>
      </c>
      <c r="T1859">
        <v>0</v>
      </c>
      <c r="U1859">
        <v>0.9735622447953548</v>
      </c>
      <c r="W1859" s="429">
        <f t="shared" si="43"/>
        <v>9.2094543127191481E-3</v>
      </c>
      <c r="X1859" s="429">
        <f t="shared" si="43"/>
        <v>3.8574111619305428E-2</v>
      </c>
      <c r="Y1859" s="429">
        <f t="shared" si="43"/>
        <v>0</v>
      </c>
      <c r="Z1859" s="429">
        <f t="shared" si="43"/>
        <v>0.9735622447953548</v>
      </c>
      <c r="AA1859" s="429" t="s">
        <v>1296</v>
      </c>
    </row>
    <row r="1860" spans="1:27" x14ac:dyDescent="0.25">
      <c r="A1860" t="s">
        <v>149</v>
      </c>
      <c r="B1860" t="s">
        <v>1246</v>
      </c>
      <c r="C1860" t="s">
        <v>1324</v>
      </c>
      <c r="D1860" t="s">
        <v>1387</v>
      </c>
      <c r="E1860" t="s">
        <v>1326</v>
      </c>
      <c r="F1860" t="s">
        <v>1293</v>
      </c>
      <c r="G1860" s="532" t="s">
        <v>524</v>
      </c>
      <c r="H1860">
        <v>35025</v>
      </c>
      <c r="I1860" t="s">
        <v>563</v>
      </c>
      <c r="J1860" t="s">
        <v>1423</v>
      </c>
      <c r="K1860" t="s">
        <v>1419</v>
      </c>
      <c r="L1860">
        <v>14.86</v>
      </c>
      <c r="M1860">
        <v>4.657</v>
      </c>
      <c r="N1860">
        <v>620.80600000000004</v>
      </c>
      <c r="O1860">
        <v>135.97499999999999</v>
      </c>
      <c r="P1860">
        <v>0</v>
      </c>
      <c r="Q1860">
        <v>0</v>
      </c>
      <c r="R1860">
        <v>1.0716560365699717</v>
      </c>
      <c r="S1860">
        <v>16.281837654013135</v>
      </c>
      <c r="T1860">
        <v>0</v>
      </c>
      <c r="U1860">
        <v>408.1175973868983</v>
      </c>
      <c r="W1860" s="429">
        <f t="shared" si="43"/>
        <v>1.0716560365699717</v>
      </c>
      <c r="X1860" s="429">
        <f t="shared" si="43"/>
        <v>16.281837654013135</v>
      </c>
      <c r="Y1860" s="429">
        <f t="shared" si="43"/>
        <v>0</v>
      </c>
      <c r="Z1860" s="429">
        <f t="shared" si="43"/>
        <v>408.1175973868983</v>
      </c>
      <c r="AA1860" s="429" t="s">
        <v>1296</v>
      </c>
    </row>
    <row r="1861" spans="1:27" x14ac:dyDescent="0.25">
      <c r="A1861" t="s">
        <v>149</v>
      </c>
      <c r="B1861" t="s">
        <v>1246</v>
      </c>
      <c r="C1861" t="s">
        <v>1324</v>
      </c>
      <c r="D1861" t="s">
        <v>1387</v>
      </c>
      <c r="E1861" t="s">
        <v>1326</v>
      </c>
      <c r="F1861" t="s">
        <v>1293</v>
      </c>
      <c r="G1861" s="532" t="s">
        <v>524</v>
      </c>
      <c r="H1861">
        <v>35025</v>
      </c>
      <c r="I1861" t="s">
        <v>563</v>
      </c>
      <c r="J1861" t="s">
        <v>1427</v>
      </c>
      <c r="K1861" t="s">
        <v>1391</v>
      </c>
      <c r="L1861">
        <v>20.045000000000002</v>
      </c>
      <c r="M1861">
        <v>38.604999999999997</v>
      </c>
      <c r="N1861">
        <v>61.000999999999998</v>
      </c>
      <c r="O1861">
        <v>115.529</v>
      </c>
      <c r="P1861">
        <v>1.7000000000000001E-2</v>
      </c>
      <c r="Q1861">
        <v>1.7000000000000001E-2</v>
      </c>
      <c r="R1861">
        <v>33295.50112974779</v>
      </c>
      <c r="S1861">
        <v>10.317279411764709</v>
      </c>
      <c r="T1861">
        <v>0.42323388393963524</v>
      </c>
      <c r="U1861">
        <v>33679.556812455921</v>
      </c>
      <c r="W1861" s="429">
        <f t="shared" si="43"/>
        <v>33295.50112974779</v>
      </c>
      <c r="X1861" s="429">
        <f t="shared" si="43"/>
        <v>10.317279411764709</v>
      </c>
      <c r="Y1861" s="429">
        <f t="shared" si="43"/>
        <v>0.42323388393963524</v>
      </c>
      <c r="Z1861" s="429">
        <f t="shared" si="43"/>
        <v>33679.556812455921</v>
      </c>
      <c r="AA1861" s="429" t="s">
        <v>1296</v>
      </c>
    </row>
    <row r="1862" spans="1:27" x14ac:dyDescent="0.25">
      <c r="A1862" t="s">
        <v>149</v>
      </c>
      <c r="B1862" t="s">
        <v>1246</v>
      </c>
      <c r="C1862" t="s">
        <v>1324</v>
      </c>
      <c r="D1862" t="s">
        <v>1387</v>
      </c>
      <c r="E1862" t="s">
        <v>1326</v>
      </c>
      <c r="F1862" t="s">
        <v>1293</v>
      </c>
      <c r="G1862" s="532" t="s">
        <v>524</v>
      </c>
      <c r="H1862">
        <v>35025</v>
      </c>
      <c r="I1862" t="s">
        <v>563</v>
      </c>
      <c r="J1862" t="s">
        <v>1427</v>
      </c>
      <c r="K1862" t="s">
        <v>1391</v>
      </c>
      <c r="L1862">
        <v>0.42599999999999999</v>
      </c>
      <c r="M1862">
        <v>0.91800000000000004</v>
      </c>
      <c r="N1862">
        <v>2.4089999999999998</v>
      </c>
      <c r="O1862">
        <v>464.17200000000003</v>
      </c>
      <c r="P1862">
        <v>0.12</v>
      </c>
      <c r="Q1862">
        <v>0.12</v>
      </c>
      <c r="R1862">
        <v>707.60206940746104</v>
      </c>
      <c r="S1862">
        <v>0.21926470588235297</v>
      </c>
      <c r="T1862">
        <v>8.9946437794105553E-3</v>
      </c>
      <c r="U1862">
        <v>715.76409090078414</v>
      </c>
      <c r="W1862" s="429">
        <f t="shared" si="43"/>
        <v>707.60206940746104</v>
      </c>
      <c r="X1862" s="429">
        <f t="shared" si="43"/>
        <v>0.21926470588235297</v>
      </c>
      <c r="Y1862" s="429">
        <f t="shared" si="43"/>
        <v>8.9946437794105553E-3</v>
      </c>
      <c r="Z1862" s="429">
        <f t="shared" si="43"/>
        <v>715.76409090078414</v>
      </c>
      <c r="AA1862" s="429" t="s">
        <v>1296</v>
      </c>
    </row>
    <row r="1863" spans="1:27" x14ac:dyDescent="0.25">
      <c r="A1863" t="s">
        <v>149</v>
      </c>
      <c r="B1863" t="s">
        <v>1246</v>
      </c>
      <c r="C1863" t="s">
        <v>1324</v>
      </c>
      <c r="D1863" t="s">
        <v>1387</v>
      </c>
      <c r="E1863" t="s">
        <v>1326</v>
      </c>
      <c r="F1863" t="s">
        <v>1293</v>
      </c>
      <c r="G1863" s="532" t="s">
        <v>524</v>
      </c>
      <c r="H1863">
        <v>35025</v>
      </c>
      <c r="I1863" t="s">
        <v>563</v>
      </c>
      <c r="J1863" t="s">
        <v>1427</v>
      </c>
      <c r="K1863" t="s">
        <v>1391</v>
      </c>
      <c r="L1863">
        <v>0.22</v>
      </c>
      <c r="M1863">
        <v>1.2E-2</v>
      </c>
      <c r="N1863">
        <v>0.18</v>
      </c>
      <c r="O1863">
        <v>3.3000000000000002E-2</v>
      </c>
      <c r="P1863">
        <v>1.7000000000000001E-2</v>
      </c>
      <c r="Q1863">
        <v>1.7000000000000001E-2</v>
      </c>
      <c r="R1863">
        <v>365.42829875502684</v>
      </c>
      <c r="S1863">
        <v>0.11323529411764707</v>
      </c>
      <c r="T1863">
        <v>4.6451212006345596E-3</v>
      </c>
      <c r="U1863">
        <v>369.64342722575708</v>
      </c>
      <c r="W1863" s="429">
        <f t="shared" si="43"/>
        <v>365.42829875502684</v>
      </c>
      <c r="X1863" s="429">
        <f t="shared" si="43"/>
        <v>0.11323529411764707</v>
      </c>
      <c r="Y1863" s="429">
        <f t="shared" si="43"/>
        <v>4.6451212006345596E-3</v>
      </c>
      <c r="Z1863" s="429">
        <f t="shared" si="43"/>
        <v>369.64342722575708</v>
      </c>
      <c r="AA1863" s="429" t="s">
        <v>1296</v>
      </c>
    </row>
    <row r="1864" spans="1:27" x14ac:dyDescent="0.25">
      <c r="A1864" t="s">
        <v>149</v>
      </c>
      <c r="B1864" t="s">
        <v>1246</v>
      </c>
      <c r="C1864" t="s">
        <v>1324</v>
      </c>
      <c r="D1864" t="s">
        <v>1387</v>
      </c>
      <c r="E1864" t="s">
        <v>1326</v>
      </c>
      <c r="F1864" t="s">
        <v>1293</v>
      </c>
      <c r="G1864" s="532" t="s">
        <v>524</v>
      </c>
      <c r="H1864">
        <v>35025</v>
      </c>
      <c r="I1864" t="s">
        <v>563</v>
      </c>
      <c r="J1864" t="s">
        <v>1425</v>
      </c>
      <c r="K1864" t="s">
        <v>1393</v>
      </c>
      <c r="L1864">
        <v>25.635999999999999</v>
      </c>
      <c r="M1864">
        <v>1.41</v>
      </c>
      <c r="N1864">
        <v>21.533999999999999</v>
      </c>
      <c r="O1864">
        <v>0.154</v>
      </c>
      <c r="P1864">
        <v>1.948</v>
      </c>
      <c r="Q1864">
        <v>1.948</v>
      </c>
      <c r="R1864">
        <v>30763.200000000001</v>
      </c>
      <c r="S1864">
        <v>0.58962799999999993</v>
      </c>
      <c r="T1864">
        <v>0.56399200000000005</v>
      </c>
      <c r="U1864">
        <v>30946.010316</v>
      </c>
      <c r="W1864" s="429">
        <f t="shared" si="43"/>
        <v>30763.200000000001</v>
      </c>
      <c r="X1864" s="429">
        <f t="shared" si="43"/>
        <v>0.58962799999999993</v>
      </c>
      <c r="Y1864" s="429">
        <f t="shared" si="43"/>
        <v>0.56399200000000005</v>
      </c>
      <c r="Z1864" s="429">
        <f t="shared" si="43"/>
        <v>30946.010316</v>
      </c>
      <c r="AA1864" s="429" t="s">
        <v>1295</v>
      </c>
    </row>
    <row r="1865" spans="1:27" x14ac:dyDescent="0.25">
      <c r="A1865" t="s">
        <v>149</v>
      </c>
      <c r="B1865" t="s">
        <v>1246</v>
      </c>
      <c r="C1865" t="s">
        <v>1324</v>
      </c>
      <c r="D1865" t="s">
        <v>1387</v>
      </c>
      <c r="E1865" t="s">
        <v>1326</v>
      </c>
      <c r="F1865" t="s">
        <v>1293</v>
      </c>
      <c r="G1865" s="532" t="s">
        <v>524</v>
      </c>
      <c r="H1865">
        <v>35025</v>
      </c>
      <c r="I1865" t="s">
        <v>563</v>
      </c>
      <c r="J1865" t="s">
        <v>1436</v>
      </c>
      <c r="K1865" t="s">
        <v>1401</v>
      </c>
      <c r="L1865">
        <v>0</v>
      </c>
      <c r="M1865">
        <v>2.9390000000000001</v>
      </c>
      <c r="N1865">
        <v>0</v>
      </c>
      <c r="O1865">
        <v>0</v>
      </c>
      <c r="P1865">
        <v>0</v>
      </c>
      <c r="Q1865">
        <v>0</v>
      </c>
      <c r="R1865">
        <v>2.1262047309569189E-2</v>
      </c>
      <c r="S1865">
        <v>8.9056806008749934E-2</v>
      </c>
      <c r="T1865">
        <v>0</v>
      </c>
      <c r="U1865">
        <v>2.2476821975283174</v>
      </c>
      <c r="W1865" s="429">
        <f t="shared" si="43"/>
        <v>2.1262047309569189E-2</v>
      </c>
      <c r="X1865" s="429">
        <f t="shared" si="43"/>
        <v>8.9056806008749934E-2</v>
      </c>
      <c r="Y1865" s="429">
        <f t="shared" si="43"/>
        <v>0</v>
      </c>
      <c r="Z1865" s="429">
        <f t="shared" si="43"/>
        <v>2.2476821975283174</v>
      </c>
      <c r="AA1865" s="429" t="s">
        <v>1296</v>
      </c>
    </row>
    <row r="1866" spans="1:27" x14ac:dyDescent="0.25">
      <c r="A1866" t="s">
        <v>149</v>
      </c>
      <c r="B1866" t="s">
        <v>1246</v>
      </c>
      <c r="C1866" t="s">
        <v>1324</v>
      </c>
      <c r="D1866" t="s">
        <v>1387</v>
      </c>
      <c r="E1866" t="s">
        <v>1326</v>
      </c>
      <c r="F1866" t="s">
        <v>1293</v>
      </c>
      <c r="G1866" s="532" t="s">
        <v>524</v>
      </c>
      <c r="H1866">
        <v>35025</v>
      </c>
      <c r="I1866" t="s">
        <v>563</v>
      </c>
      <c r="J1866" t="s">
        <v>1409</v>
      </c>
      <c r="K1866" t="s">
        <v>1398</v>
      </c>
      <c r="L1866">
        <v>11.971</v>
      </c>
      <c r="M1866">
        <v>6.0019999999999998</v>
      </c>
      <c r="N1866">
        <v>1.968</v>
      </c>
      <c r="O1866">
        <v>5.2999999999999999E-2</v>
      </c>
      <c r="P1866">
        <v>0.90100000000000002</v>
      </c>
      <c r="Q1866">
        <v>0.90100000000000002</v>
      </c>
      <c r="R1866">
        <v>807.65882944999998</v>
      </c>
      <c r="S1866">
        <v>1.5233097499999999E-2</v>
      </c>
      <c r="T1866">
        <v>1.5233097500000001E-3</v>
      </c>
      <c r="U1866">
        <v>808.49360319300001</v>
      </c>
      <c r="W1866" s="429">
        <f t="shared" si="43"/>
        <v>807.65882944999998</v>
      </c>
      <c r="X1866" s="429">
        <f t="shared" si="43"/>
        <v>1.5233097499999999E-2</v>
      </c>
      <c r="Y1866" s="429">
        <f t="shared" si="43"/>
        <v>1.5233097500000001E-3</v>
      </c>
      <c r="Z1866" s="429">
        <f t="shared" si="43"/>
        <v>808.49360319300001</v>
      </c>
      <c r="AA1866" s="429" t="s">
        <v>1295</v>
      </c>
    </row>
    <row r="1867" spans="1:27" x14ac:dyDescent="0.25">
      <c r="A1867" t="s">
        <v>149</v>
      </c>
      <c r="B1867" t="s">
        <v>1246</v>
      </c>
      <c r="C1867" t="s">
        <v>1324</v>
      </c>
      <c r="D1867" t="s">
        <v>1387</v>
      </c>
      <c r="E1867" t="s">
        <v>1326</v>
      </c>
      <c r="F1867" t="s">
        <v>1293</v>
      </c>
      <c r="G1867" s="532" t="s">
        <v>524</v>
      </c>
      <c r="H1867">
        <v>35025</v>
      </c>
      <c r="I1867" t="s">
        <v>563</v>
      </c>
      <c r="J1867" t="s">
        <v>1409</v>
      </c>
      <c r="K1867" t="s">
        <v>1398</v>
      </c>
      <c r="L1867">
        <v>15.398999999999999</v>
      </c>
      <c r="M1867">
        <v>5.5</v>
      </c>
      <c r="N1867">
        <v>1.3260000000000001</v>
      </c>
      <c r="O1867">
        <v>5.2999999999999999E-2</v>
      </c>
      <c r="P1867">
        <v>0.90100000000000002</v>
      </c>
      <c r="Q1867">
        <v>0.90100000000000002</v>
      </c>
      <c r="R1867">
        <v>1038.9389620499999</v>
      </c>
      <c r="S1867">
        <v>1.95952275E-2</v>
      </c>
      <c r="T1867">
        <v>1.95952275E-3</v>
      </c>
      <c r="U1867">
        <v>1040.012780517</v>
      </c>
      <c r="W1867" s="429">
        <f t="shared" si="43"/>
        <v>1038.9389620499999</v>
      </c>
      <c r="X1867" s="429">
        <f t="shared" si="43"/>
        <v>1.95952275E-2</v>
      </c>
      <c r="Y1867" s="429">
        <f t="shared" si="43"/>
        <v>1.95952275E-3</v>
      </c>
      <c r="Z1867" s="429">
        <f t="shared" si="43"/>
        <v>1040.012780517</v>
      </c>
      <c r="AA1867" s="429" t="s">
        <v>1295</v>
      </c>
    </row>
    <row r="1868" spans="1:27" x14ac:dyDescent="0.25">
      <c r="A1868" t="s">
        <v>149</v>
      </c>
      <c r="B1868" t="s">
        <v>1246</v>
      </c>
      <c r="C1868" t="s">
        <v>1324</v>
      </c>
      <c r="D1868" t="s">
        <v>1387</v>
      </c>
      <c r="E1868" t="s">
        <v>1326</v>
      </c>
      <c r="F1868" t="s">
        <v>1293</v>
      </c>
      <c r="G1868" s="532" t="s">
        <v>524</v>
      </c>
      <c r="H1868">
        <v>35025</v>
      </c>
      <c r="I1868" t="s">
        <v>563</v>
      </c>
      <c r="J1868" t="s">
        <v>1409</v>
      </c>
      <c r="K1868" t="s">
        <v>1398</v>
      </c>
      <c r="L1868">
        <v>11.045999999999999</v>
      </c>
      <c r="M1868">
        <v>6.3719999999999999</v>
      </c>
      <c r="N1868">
        <v>1.405</v>
      </c>
      <c r="O1868">
        <v>5.2999999999999999E-2</v>
      </c>
      <c r="P1868">
        <v>0.90100000000000002</v>
      </c>
      <c r="Q1868">
        <v>0.90100000000000002</v>
      </c>
      <c r="R1868">
        <v>745.25097570000003</v>
      </c>
      <c r="S1868">
        <v>1.4056035E-2</v>
      </c>
      <c r="T1868">
        <v>1.4056035E-3</v>
      </c>
      <c r="U1868">
        <v>746.02124641800003</v>
      </c>
      <c r="W1868" s="429">
        <f t="shared" si="43"/>
        <v>745.25097570000003</v>
      </c>
      <c r="X1868" s="429">
        <f t="shared" si="43"/>
        <v>1.4056035E-2</v>
      </c>
      <c r="Y1868" s="429">
        <f t="shared" si="43"/>
        <v>1.4056035E-3</v>
      </c>
      <c r="Z1868" s="429">
        <f t="shared" si="43"/>
        <v>746.02124641800003</v>
      </c>
      <c r="AA1868" s="429" t="s">
        <v>1295</v>
      </c>
    </row>
    <row r="1869" spans="1:27" x14ac:dyDescent="0.25">
      <c r="A1869" t="s">
        <v>149</v>
      </c>
      <c r="B1869" t="s">
        <v>1246</v>
      </c>
      <c r="C1869" t="s">
        <v>1324</v>
      </c>
      <c r="D1869" t="s">
        <v>1387</v>
      </c>
      <c r="E1869" t="s">
        <v>1326</v>
      </c>
      <c r="F1869" t="s">
        <v>1293</v>
      </c>
      <c r="G1869" s="532" t="s">
        <v>524</v>
      </c>
      <c r="H1869">
        <v>35025</v>
      </c>
      <c r="I1869" t="s">
        <v>563</v>
      </c>
      <c r="J1869" t="s">
        <v>1409</v>
      </c>
      <c r="K1869" t="s">
        <v>1398</v>
      </c>
      <c r="L1869">
        <v>9.74</v>
      </c>
      <c r="M1869">
        <v>5.9130000000000003</v>
      </c>
      <c r="N1869">
        <v>1.17</v>
      </c>
      <c r="O1869">
        <v>5.2999999999999999E-2</v>
      </c>
      <c r="P1869">
        <v>0.90100000000000002</v>
      </c>
      <c r="Q1869">
        <v>0.90100000000000002</v>
      </c>
      <c r="R1869">
        <v>657.137833</v>
      </c>
      <c r="S1869">
        <v>1.239415E-2</v>
      </c>
      <c r="T1869">
        <v>1.239415E-3</v>
      </c>
      <c r="U1869">
        <v>657.81703242000003</v>
      </c>
      <c r="W1869" s="429">
        <f t="shared" si="43"/>
        <v>657.137833</v>
      </c>
      <c r="X1869" s="429">
        <f t="shared" si="43"/>
        <v>1.239415E-2</v>
      </c>
      <c r="Y1869" s="429">
        <f t="shared" si="43"/>
        <v>1.239415E-3</v>
      </c>
      <c r="Z1869" s="429">
        <f t="shared" si="43"/>
        <v>657.81703242000003</v>
      </c>
      <c r="AA1869" s="429" t="s">
        <v>1295</v>
      </c>
    </row>
    <row r="1870" spans="1:27" x14ac:dyDescent="0.25">
      <c r="A1870" t="s">
        <v>149</v>
      </c>
      <c r="B1870" t="s">
        <v>1246</v>
      </c>
      <c r="C1870" t="s">
        <v>1324</v>
      </c>
      <c r="D1870" t="s">
        <v>1387</v>
      </c>
      <c r="E1870" t="s">
        <v>1326</v>
      </c>
      <c r="F1870" t="s">
        <v>1293</v>
      </c>
      <c r="G1870" s="532" t="s">
        <v>524</v>
      </c>
      <c r="H1870">
        <v>35025</v>
      </c>
      <c r="I1870" t="s">
        <v>563</v>
      </c>
      <c r="J1870" t="s">
        <v>1425</v>
      </c>
      <c r="K1870" t="s">
        <v>1393</v>
      </c>
      <c r="L1870">
        <v>11.308999999999999</v>
      </c>
      <c r="M1870">
        <v>0.622</v>
      </c>
      <c r="N1870">
        <v>9.4990000000000006</v>
      </c>
      <c r="O1870">
        <v>6.8000000000000005E-2</v>
      </c>
      <c r="P1870">
        <v>0.85899999999999999</v>
      </c>
      <c r="Q1870">
        <v>0.85899999999999999</v>
      </c>
      <c r="R1870">
        <v>13570.8</v>
      </c>
      <c r="S1870">
        <v>0.26010699999999998</v>
      </c>
      <c r="T1870">
        <v>0.24879800000000002</v>
      </c>
      <c r="U1870">
        <v>13651.444479</v>
      </c>
      <c r="W1870" s="429">
        <f t="shared" si="43"/>
        <v>13570.8</v>
      </c>
      <c r="X1870" s="429">
        <f t="shared" si="43"/>
        <v>0.26010699999999998</v>
      </c>
      <c r="Y1870" s="429">
        <f t="shared" si="43"/>
        <v>0.24879800000000002</v>
      </c>
      <c r="Z1870" s="429">
        <f t="shared" si="43"/>
        <v>13651.444479</v>
      </c>
      <c r="AA1870" s="429" t="s">
        <v>1295</v>
      </c>
    </row>
    <row r="1871" spans="1:27" x14ac:dyDescent="0.25">
      <c r="A1871" t="s">
        <v>149</v>
      </c>
      <c r="B1871" t="s">
        <v>1246</v>
      </c>
      <c r="C1871" t="s">
        <v>1324</v>
      </c>
      <c r="D1871" t="s">
        <v>1387</v>
      </c>
      <c r="E1871" t="s">
        <v>1326</v>
      </c>
      <c r="F1871" t="s">
        <v>1293</v>
      </c>
      <c r="G1871" s="532" t="s">
        <v>524</v>
      </c>
      <c r="H1871">
        <v>35025</v>
      </c>
      <c r="I1871" t="s">
        <v>563</v>
      </c>
      <c r="J1871" t="s">
        <v>1406</v>
      </c>
      <c r="K1871" t="s">
        <v>1398</v>
      </c>
      <c r="L1871">
        <v>1.1399999999999999</v>
      </c>
      <c r="M1871">
        <v>0.155</v>
      </c>
      <c r="N1871">
        <v>0.56399999999999995</v>
      </c>
      <c r="O1871">
        <v>0</v>
      </c>
      <c r="P1871">
        <v>1.4E-2</v>
      </c>
      <c r="Q1871">
        <v>1.4E-2</v>
      </c>
      <c r="R1871">
        <v>76.913462999999993</v>
      </c>
      <c r="S1871">
        <v>1.4506499999999999E-3</v>
      </c>
      <c r="T1871">
        <v>1.4506499999999999E-4</v>
      </c>
      <c r="U1871">
        <v>76.992958619999996</v>
      </c>
      <c r="W1871" s="429">
        <f t="shared" si="43"/>
        <v>76.913462999999993</v>
      </c>
      <c r="X1871" s="429">
        <f t="shared" si="43"/>
        <v>1.4506499999999999E-3</v>
      </c>
      <c r="Y1871" s="429">
        <f t="shared" si="43"/>
        <v>1.4506499999999999E-4</v>
      </c>
      <c r="Z1871" s="429">
        <f t="shared" si="43"/>
        <v>76.992958619999996</v>
      </c>
      <c r="AA1871" s="429" t="s">
        <v>1295</v>
      </c>
    </row>
    <row r="1872" spans="1:27" x14ac:dyDescent="0.25">
      <c r="A1872" t="s">
        <v>149</v>
      </c>
      <c r="B1872" t="s">
        <v>1246</v>
      </c>
      <c r="C1872" t="s">
        <v>1324</v>
      </c>
      <c r="D1872" t="s">
        <v>1387</v>
      </c>
      <c r="E1872" t="s">
        <v>1326</v>
      </c>
      <c r="F1872" t="s">
        <v>1293</v>
      </c>
      <c r="G1872" s="532" t="s">
        <v>524</v>
      </c>
      <c r="H1872">
        <v>35025</v>
      </c>
      <c r="I1872" t="s">
        <v>563</v>
      </c>
      <c r="J1872" t="s">
        <v>1437</v>
      </c>
      <c r="K1872" t="s">
        <v>1401</v>
      </c>
      <c r="L1872">
        <v>0</v>
      </c>
      <c r="M1872">
        <v>6</v>
      </c>
      <c r="N1872">
        <v>0</v>
      </c>
      <c r="O1872">
        <v>0</v>
      </c>
      <c r="P1872">
        <v>0</v>
      </c>
      <c r="Q1872">
        <v>0</v>
      </c>
      <c r="R1872">
        <v>4.3406697467647207E-2</v>
      </c>
      <c r="S1872">
        <v>0.18181042397158884</v>
      </c>
      <c r="T1872">
        <v>0</v>
      </c>
      <c r="U1872">
        <v>4.5886672967573681</v>
      </c>
      <c r="W1872" s="429">
        <f t="shared" si="43"/>
        <v>4.3406697467647207E-2</v>
      </c>
      <c r="X1872" s="429">
        <f t="shared" si="43"/>
        <v>0.18181042397158884</v>
      </c>
      <c r="Y1872" s="429">
        <f t="shared" si="43"/>
        <v>0</v>
      </c>
      <c r="Z1872" s="429">
        <f t="shared" si="43"/>
        <v>4.5886672967573681</v>
      </c>
      <c r="AA1872" s="429" t="s">
        <v>1296</v>
      </c>
    </row>
    <row r="1873" spans="1:27" x14ac:dyDescent="0.25">
      <c r="A1873" t="s">
        <v>149</v>
      </c>
      <c r="B1873" t="s">
        <v>1246</v>
      </c>
      <c r="C1873" t="s">
        <v>1324</v>
      </c>
      <c r="D1873" t="s">
        <v>1387</v>
      </c>
      <c r="E1873" t="s">
        <v>1326</v>
      </c>
      <c r="F1873" t="s">
        <v>1293</v>
      </c>
      <c r="G1873" s="532" t="s">
        <v>524</v>
      </c>
      <c r="H1873">
        <v>35025</v>
      </c>
      <c r="I1873" t="s">
        <v>563</v>
      </c>
      <c r="J1873" t="s">
        <v>1437</v>
      </c>
      <c r="K1873" t="s">
        <v>1401</v>
      </c>
      <c r="L1873">
        <v>0</v>
      </c>
      <c r="M1873">
        <v>106.7</v>
      </c>
      <c r="N1873">
        <v>0</v>
      </c>
      <c r="O1873">
        <v>0</v>
      </c>
      <c r="P1873">
        <v>0</v>
      </c>
      <c r="Q1873">
        <v>0</v>
      </c>
      <c r="R1873">
        <v>0.77191576996632616</v>
      </c>
      <c r="S1873">
        <v>3.2331953729614216</v>
      </c>
      <c r="T1873">
        <v>0</v>
      </c>
      <c r="U1873">
        <v>81.60180009400186</v>
      </c>
      <c r="W1873" s="429">
        <f t="shared" si="43"/>
        <v>0.77191576996632616</v>
      </c>
      <c r="X1873" s="429">
        <f t="shared" si="43"/>
        <v>3.2331953729614216</v>
      </c>
      <c r="Y1873" s="429">
        <f t="shared" si="43"/>
        <v>0</v>
      </c>
      <c r="Z1873" s="429">
        <f t="shared" si="43"/>
        <v>81.60180009400186</v>
      </c>
      <c r="AA1873" s="429" t="s">
        <v>1296</v>
      </c>
    </row>
    <row r="1874" spans="1:27" x14ac:dyDescent="0.25">
      <c r="A1874" t="s">
        <v>149</v>
      </c>
      <c r="B1874" t="s">
        <v>1246</v>
      </c>
      <c r="C1874" t="s">
        <v>1324</v>
      </c>
      <c r="D1874" t="s">
        <v>1387</v>
      </c>
      <c r="E1874" t="s">
        <v>1326</v>
      </c>
      <c r="F1874" t="s">
        <v>1293</v>
      </c>
      <c r="G1874" s="532" t="s">
        <v>524</v>
      </c>
      <c r="H1874">
        <v>35025</v>
      </c>
      <c r="I1874" t="s">
        <v>563</v>
      </c>
      <c r="J1874" t="s">
        <v>1406</v>
      </c>
      <c r="K1874" t="s">
        <v>1398</v>
      </c>
      <c r="L1874">
        <v>150.05500000000001</v>
      </c>
      <c r="M1874">
        <v>20.39</v>
      </c>
      <c r="N1874">
        <v>74.311999999999998</v>
      </c>
      <c r="O1874">
        <v>2.1999999999999999E-2</v>
      </c>
      <c r="P1874">
        <v>1.81</v>
      </c>
      <c r="Q1874">
        <v>1.81</v>
      </c>
      <c r="R1874">
        <v>10123.903237250001</v>
      </c>
      <c r="S1874">
        <v>0.1909449875</v>
      </c>
      <c r="T1874">
        <v>1.9094498750000001E-2</v>
      </c>
      <c r="U1874">
        <v>10134.367022565</v>
      </c>
      <c r="W1874" s="429">
        <f t="shared" si="43"/>
        <v>10123.903237250001</v>
      </c>
      <c r="X1874" s="429">
        <f t="shared" si="43"/>
        <v>0.1909449875</v>
      </c>
      <c r="Y1874" s="429">
        <f t="shared" si="43"/>
        <v>1.9094498750000001E-2</v>
      </c>
      <c r="Z1874" s="429">
        <f t="shared" si="43"/>
        <v>10134.367022565</v>
      </c>
      <c r="AA1874" s="429" t="s">
        <v>1295</v>
      </c>
    </row>
    <row r="1875" spans="1:27" x14ac:dyDescent="0.25">
      <c r="A1875" t="s">
        <v>149</v>
      </c>
      <c r="B1875" t="s">
        <v>1246</v>
      </c>
      <c r="C1875" t="s">
        <v>1324</v>
      </c>
      <c r="D1875" t="s">
        <v>1387</v>
      </c>
      <c r="E1875" t="s">
        <v>1326</v>
      </c>
      <c r="F1875" t="s">
        <v>1293</v>
      </c>
      <c r="G1875" s="532" t="s">
        <v>524</v>
      </c>
      <c r="H1875">
        <v>35025</v>
      </c>
      <c r="I1875" t="s">
        <v>563</v>
      </c>
      <c r="J1875" t="s">
        <v>1406</v>
      </c>
      <c r="K1875" t="s">
        <v>1398</v>
      </c>
      <c r="L1875">
        <v>90.626000000000005</v>
      </c>
      <c r="M1875">
        <v>12.315</v>
      </c>
      <c r="N1875">
        <v>44.887</v>
      </c>
      <c r="O1875">
        <v>1.2999999999999999E-2</v>
      </c>
      <c r="P1875">
        <v>1.093</v>
      </c>
      <c r="Q1875">
        <v>1.093</v>
      </c>
      <c r="R1875">
        <v>6114.3504367000005</v>
      </c>
      <c r="S1875">
        <v>0.115321585</v>
      </c>
      <c r="T1875">
        <v>1.15321585E-2</v>
      </c>
      <c r="U1875">
        <v>6120.6700595580005</v>
      </c>
      <c r="W1875" s="429">
        <f t="shared" si="43"/>
        <v>6114.3504367000005</v>
      </c>
      <c r="X1875" s="429">
        <f t="shared" si="43"/>
        <v>0.115321585</v>
      </c>
      <c r="Y1875" s="429">
        <f t="shared" si="43"/>
        <v>1.15321585E-2</v>
      </c>
      <c r="Z1875" s="429">
        <f t="shared" si="43"/>
        <v>6120.6700595580005</v>
      </c>
      <c r="AA1875" s="429" t="s">
        <v>1295</v>
      </c>
    </row>
    <row r="1876" spans="1:27" x14ac:dyDescent="0.25">
      <c r="A1876" t="s">
        <v>149</v>
      </c>
      <c r="B1876" t="s">
        <v>1246</v>
      </c>
      <c r="C1876" t="s">
        <v>1324</v>
      </c>
      <c r="D1876" t="s">
        <v>1387</v>
      </c>
      <c r="E1876" t="s">
        <v>1326</v>
      </c>
      <c r="F1876" t="s">
        <v>1293</v>
      </c>
      <c r="G1876" s="532" t="s">
        <v>524</v>
      </c>
      <c r="H1876">
        <v>35025</v>
      </c>
      <c r="I1876" t="s">
        <v>563</v>
      </c>
      <c r="J1876" t="s">
        <v>1406</v>
      </c>
      <c r="K1876" t="s">
        <v>1398</v>
      </c>
      <c r="L1876">
        <v>76.825000000000003</v>
      </c>
      <c r="M1876">
        <v>5.9669999999999996</v>
      </c>
      <c r="N1876">
        <v>38.799999999999997</v>
      </c>
      <c r="O1876">
        <v>0.02</v>
      </c>
      <c r="P1876">
        <v>1.675</v>
      </c>
      <c r="Q1876">
        <v>1.675</v>
      </c>
      <c r="R1876">
        <v>5183.2252587500006</v>
      </c>
      <c r="S1876">
        <v>9.7759812500000001E-2</v>
      </c>
      <c r="T1876">
        <v>9.7759812500000012E-3</v>
      </c>
      <c r="U1876">
        <v>5188.5824964750009</v>
      </c>
      <c r="W1876" s="429">
        <f t="shared" si="43"/>
        <v>5183.2252587500006</v>
      </c>
      <c r="X1876" s="429">
        <f t="shared" si="43"/>
        <v>9.7759812500000001E-2</v>
      </c>
      <c r="Y1876" s="429">
        <f t="shared" si="43"/>
        <v>9.7759812500000012E-3</v>
      </c>
      <c r="Z1876" s="429">
        <f t="shared" si="43"/>
        <v>5188.5824964750009</v>
      </c>
      <c r="AA1876" s="429" t="s">
        <v>1295</v>
      </c>
    </row>
    <row r="1877" spans="1:27" x14ac:dyDescent="0.25">
      <c r="A1877" t="s">
        <v>149</v>
      </c>
      <c r="B1877" t="s">
        <v>1246</v>
      </c>
      <c r="C1877" t="s">
        <v>1324</v>
      </c>
      <c r="D1877" t="s">
        <v>1387</v>
      </c>
      <c r="E1877" t="s">
        <v>1326</v>
      </c>
      <c r="F1877" t="s">
        <v>1293</v>
      </c>
      <c r="G1877" s="532" t="s">
        <v>524</v>
      </c>
      <c r="H1877">
        <v>35025</v>
      </c>
      <c r="I1877" t="s">
        <v>563</v>
      </c>
      <c r="J1877" t="s">
        <v>1406</v>
      </c>
      <c r="K1877" t="s">
        <v>1398</v>
      </c>
      <c r="L1877">
        <v>86.391000000000005</v>
      </c>
      <c r="M1877">
        <v>6.71</v>
      </c>
      <c r="N1877">
        <v>43.631999999999998</v>
      </c>
      <c r="O1877">
        <v>2.3E-2</v>
      </c>
      <c r="P1877">
        <v>1.883</v>
      </c>
      <c r="Q1877">
        <v>1.883</v>
      </c>
      <c r="R1877">
        <v>5828.6236684500009</v>
      </c>
      <c r="S1877">
        <v>0.10993254750000001</v>
      </c>
      <c r="T1877">
        <v>1.0993254750000001E-2</v>
      </c>
      <c r="U1877">
        <v>5834.6479720530006</v>
      </c>
      <c r="W1877" s="429">
        <f t="shared" si="43"/>
        <v>5828.6236684500009</v>
      </c>
      <c r="X1877" s="429">
        <f t="shared" si="43"/>
        <v>0.10993254750000001</v>
      </c>
      <c r="Y1877" s="429">
        <f t="shared" si="43"/>
        <v>1.0993254750000001E-2</v>
      </c>
      <c r="Z1877" s="429">
        <f t="shared" si="43"/>
        <v>5834.6479720530006</v>
      </c>
      <c r="AA1877" s="429" t="s">
        <v>1295</v>
      </c>
    </row>
    <row r="1878" spans="1:27" x14ac:dyDescent="0.25">
      <c r="A1878" t="s">
        <v>149</v>
      </c>
      <c r="B1878" t="s">
        <v>1246</v>
      </c>
      <c r="C1878" t="s">
        <v>1324</v>
      </c>
      <c r="D1878" t="s">
        <v>1387</v>
      </c>
      <c r="E1878" t="s">
        <v>1326</v>
      </c>
      <c r="F1878" t="s">
        <v>1293</v>
      </c>
      <c r="G1878" s="532" t="s">
        <v>524</v>
      </c>
      <c r="H1878">
        <v>35025</v>
      </c>
      <c r="I1878" t="s">
        <v>563</v>
      </c>
      <c r="J1878" t="s">
        <v>1416</v>
      </c>
      <c r="K1878" t="s">
        <v>1398</v>
      </c>
      <c r="L1878">
        <v>50.915999999999997</v>
      </c>
      <c r="M1878">
        <v>1.4</v>
      </c>
      <c r="N1878">
        <v>40.783000000000001</v>
      </c>
      <c r="O1878">
        <v>1.137</v>
      </c>
      <c r="P1878">
        <v>2.2069999999999999</v>
      </c>
      <c r="Q1878">
        <v>2.2069999999999999</v>
      </c>
      <c r="R1878">
        <v>56573.333333333328</v>
      </c>
      <c r="S1878">
        <v>4.4230060606060597</v>
      </c>
      <c r="T1878">
        <v>1.5429090909090908</v>
      </c>
      <c r="U1878">
        <v>57143.695393939386</v>
      </c>
      <c r="W1878" s="429">
        <f t="shared" si="43"/>
        <v>56573.333333333328</v>
      </c>
      <c r="X1878" s="429">
        <f t="shared" si="43"/>
        <v>4.4230060606060597</v>
      </c>
      <c r="Y1878" s="429">
        <f t="shared" si="43"/>
        <v>1.5429090909090908</v>
      </c>
      <c r="Z1878" s="429">
        <f t="shared" si="43"/>
        <v>57143.695393939386</v>
      </c>
      <c r="AA1878" s="429" t="s">
        <v>1295</v>
      </c>
    </row>
    <row r="1879" spans="1:27" x14ac:dyDescent="0.25">
      <c r="A1879" t="s">
        <v>149</v>
      </c>
      <c r="B1879" t="s">
        <v>1246</v>
      </c>
      <c r="C1879" t="s">
        <v>1324</v>
      </c>
      <c r="D1879" t="s">
        <v>1387</v>
      </c>
      <c r="E1879" t="s">
        <v>1326</v>
      </c>
      <c r="F1879" t="s">
        <v>1293</v>
      </c>
      <c r="G1879" s="532" t="s">
        <v>524</v>
      </c>
      <c r="H1879">
        <v>35025</v>
      </c>
      <c r="I1879" t="s">
        <v>563</v>
      </c>
      <c r="J1879" t="s">
        <v>1416</v>
      </c>
      <c r="K1879" t="s">
        <v>1398</v>
      </c>
      <c r="L1879">
        <v>48.533000000000001</v>
      </c>
      <c r="M1879">
        <v>1.3340000000000001</v>
      </c>
      <c r="N1879">
        <v>38.878</v>
      </c>
      <c r="O1879">
        <v>1.0840000000000001</v>
      </c>
      <c r="P1879">
        <v>2.1040000000000001</v>
      </c>
      <c r="Q1879">
        <v>2.1040000000000001</v>
      </c>
      <c r="R1879">
        <v>53925.555555555555</v>
      </c>
      <c r="S1879">
        <v>4.2159979797979794</v>
      </c>
      <c r="T1879">
        <v>1.4706969696969698</v>
      </c>
      <c r="U1879">
        <v>54469.223202020206</v>
      </c>
      <c r="W1879" s="429">
        <f t="shared" si="43"/>
        <v>53925.555555555555</v>
      </c>
      <c r="X1879" s="429">
        <f t="shared" si="43"/>
        <v>4.2159979797979794</v>
      </c>
      <c r="Y1879" s="429">
        <f t="shared" si="43"/>
        <v>1.4706969696969698</v>
      </c>
      <c r="Z1879" s="429">
        <f t="shared" si="43"/>
        <v>54469.223202020206</v>
      </c>
      <c r="AA1879" s="429" t="s">
        <v>1295</v>
      </c>
    </row>
    <row r="1880" spans="1:27" x14ac:dyDescent="0.25">
      <c r="A1880" t="s">
        <v>149</v>
      </c>
      <c r="B1880" t="s">
        <v>1246</v>
      </c>
      <c r="C1880" t="s">
        <v>1324</v>
      </c>
      <c r="D1880" t="s">
        <v>1387</v>
      </c>
      <c r="E1880" t="s">
        <v>1326</v>
      </c>
      <c r="F1880" t="s">
        <v>1293</v>
      </c>
      <c r="G1880" s="532" t="s">
        <v>524</v>
      </c>
      <c r="H1880">
        <v>35025</v>
      </c>
      <c r="I1880" t="s">
        <v>563</v>
      </c>
      <c r="J1880" t="s">
        <v>1416</v>
      </c>
      <c r="K1880" t="s">
        <v>1398</v>
      </c>
      <c r="L1880">
        <v>108.864</v>
      </c>
      <c r="M1880">
        <v>1.464</v>
      </c>
      <c r="N1880">
        <v>20.702000000000002</v>
      </c>
      <c r="O1880">
        <v>0.52300000000000002</v>
      </c>
      <c r="P1880">
        <v>1.016</v>
      </c>
      <c r="Q1880">
        <v>1.016</v>
      </c>
      <c r="R1880">
        <v>120960</v>
      </c>
      <c r="S1880">
        <v>9.4568727272727262</v>
      </c>
      <c r="T1880">
        <v>3.298909090909091</v>
      </c>
      <c r="U1880">
        <v>122179.49672727272</v>
      </c>
      <c r="W1880" s="429">
        <f t="shared" si="43"/>
        <v>120960</v>
      </c>
      <c r="X1880" s="429">
        <f t="shared" si="43"/>
        <v>9.4568727272727262</v>
      </c>
      <c r="Y1880" s="429">
        <f t="shared" si="43"/>
        <v>3.298909090909091</v>
      </c>
      <c r="Z1880" s="429">
        <f t="shared" si="43"/>
        <v>122179.49672727272</v>
      </c>
      <c r="AA1880" s="429" t="s">
        <v>1295</v>
      </c>
    </row>
    <row r="1881" spans="1:27" x14ac:dyDescent="0.25">
      <c r="A1881" t="s">
        <v>149</v>
      </c>
      <c r="B1881" t="s">
        <v>1246</v>
      </c>
      <c r="C1881" t="s">
        <v>1324</v>
      </c>
      <c r="D1881" t="s">
        <v>1387</v>
      </c>
      <c r="E1881" t="s">
        <v>1326</v>
      </c>
      <c r="F1881" t="s">
        <v>1293</v>
      </c>
      <c r="G1881" s="532" t="s">
        <v>524</v>
      </c>
      <c r="H1881">
        <v>35025</v>
      </c>
      <c r="I1881" t="s">
        <v>563</v>
      </c>
      <c r="J1881" t="s">
        <v>1416</v>
      </c>
      <c r="K1881" t="s">
        <v>1398</v>
      </c>
      <c r="L1881">
        <v>101.989</v>
      </c>
      <c r="M1881">
        <v>10.744</v>
      </c>
      <c r="N1881">
        <v>18.841000000000001</v>
      </c>
      <c r="O1881">
        <v>0.52900000000000003</v>
      </c>
      <c r="P1881">
        <v>1.028</v>
      </c>
      <c r="Q1881">
        <v>1.028</v>
      </c>
      <c r="R1881">
        <v>113321.11111111111</v>
      </c>
      <c r="S1881">
        <v>8.8596505050505048</v>
      </c>
      <c r="T1881">
        <v>3.090575757575758</v>
      </c>
      <c r="U1881">
        <v>114463.59394949496</v>
      </c>
      <c r="W1881" s="429">
        <f t="shared" si="43"/>
        <v>113321.11111111111</v>
      </c>
      <c r="X1881" s="429">
        <f t="shared" si="43"/>
        <v>8.8596505050505048</v>
      </c>
      <c r="Y1881" s="429">
        <f t="shared" si="43"/>
        <v>3.090575757575758</v>
      </c>
      <c r="Z1881" s="429">
        <f t="shared" si="43"/>
        <v>114463.59394949496</v>
      </c>
      <c r="AA1881" s="429" t="s">
        <v>1295</v>
      </c>
    </row>
    <row r="1882" spans="1:27" x14ac:dyDescent="0.25">
      <c r="A1882" t="s">
        <v>149</v>
      </c>
      <c r="B1882" t="s">
        <v>1246</v>
      </c>
      <c r="C1882" t="s">
        <v>1324</v>
      </c>
      <c r="D1882" t="s">
        <v>1387</v>
      </c>
      <c r="E1882" t="s">
        <v>1326</v>
      </c>
      <c r="F1882" t="s">
        <v>1293</v>
      </c>
      <c r="G1882" s="532" t="s">
        <v>524</v>
      </c>
      <c r="H1882">
        <v>35025</v>
      </c>
      <c r="I1882" t="s">
        <v>563</v>
      </c>
      <c r="J1882" t="s">
        <v>1392</v>
      </c>
      <c r="K1882" t="s">
        <v>1393</v>
      </c>
      <c r="L1882">
        <v>7.3</v>
      </c>
      <c r="M1882">
        <v>0.4</v>
      </c>
      <c r="N1882">
        <v>6.1</v>
      </c>
      <c r="O1882">
        <v>0.04</v>
      </c>
      <c r="P1882">
        <v>0.6</v>
      </c>
      <c r="Q1882">
        <v>0.6</v>
      </c>
      <c r="R1882">
        <v>8760</v>
      </c>
      <c r="S1882">
        <v>0.16789999999999999</v>
      </c>
      <c r="T1882">
        <v>0.16060000000000002</v>
      </c>
      <c r="U1882">
        <v>8812.0563000000002</v>
      </c>
      <c r="W1882" s="429">
        <f t="shared" si="43"/>
        <v>8760</v>
      </c>
      <c r="X1882" s="429">
        <f t="shared" si="43"/>
        <v>0.16789999999999999</v>
      </c>
      <c r="Y1882" s="429">
        <f t="shared" si="43"/>
        <v>0.16060000000000002</v>
      </c>
      <c r="Z1882" s="429">
        <f t="shared" si="43"/>
        <v>8812.0563000000002</v>
      </c>
      <c r="AA1882" s="429" t="s">
        <v>1295</v>
      </c>
    </row>
    <row r="1883" spans="1:27" x14ac:dyDescent="0.25">
      <c r="A1883" t="s">
        <v>149</v>
      </c>
      <c r="B1883" t="s">
        <v>1246</v>
      </c>
      <c r="C1883" t="s">
        <v>1324</v>
      </c>
      <c r="D1883" t="s">
        <v>1387</v>
      </c>
      <c r="E1883" t="s">
        <v>1326</v>
      </c>
      <c r="F1883" t="s">
        <v>1293</v>
      </c>
      <c r="G1883" s="532" t="s">
        <v>524</v>
      </c>
      <c r="H1883">
        <v>35025</v>
      </c>
      <c r="I1883" t="s">
        <v>563</v>
      </c>
      <c r="J1883" t="s">
        <v>1438</v>
      </c>
      <c r="K1883" t="s">
        <v>1395</v>
      </c>
      <c r="L1883">
        <v>0.3</v>
      </c>
      <c r="M1883">
        <v>0.03</v>
      </c>
      <c r="N1883">
        <v>1.5</v>
      </c>
      <c r="O1883">
        <v>169.1</v>
      </c>
      <c r="P1883">
        <v>0</v>
      </c>
      <c r="Q1883">
        <v>0</v>
      </c>
      <c r="R1883">
        <v>6.9035175213869766E-3</v>
      </c>
      <c r="S1883">
        <v>0.1048862206614546</v>
      </c>
      <c r="T1883">
        <v>0</v>
      </c>
      <c r="U1883">
        <v>2.629059034057752</v>
      </c>
      <c r="W1883" s="429">
        <f t="shared" si="43"/>
        <v>6.9035175213869766E-3</v>
      </c>
      <c r="X1883" s="429">
        <f t="shared" si="43"/>
        <v>0.1048862206614546</v>
      </c>
      <c r="Y1883" s="429">
        <f t="shared" si="43"/>
        <v>0</v>
      </c>
      <c r="Z1883" s="429">
        <f t="shared" si="43"/>
        <v>2.629059034057752</v>
      </c>
      <c r="AA1883" s="429" t="s">
        <v>1295</v>
      </c>
    </row>
    <row r="1884" spans="1:27" x14ac:dyDescent="0.25">
      <c r="A1884" t="s">
        <v>149</v>
      </c>
      <c r="B1884" t="s">
        <v>1246</v>
      </c>
      <c r="C1884" t="s">
        <v>1324</v>
      </c>
      <c r="D1884" t="s">
        <v>1387</v>
      </c>
      <c r="E1884" t="s">
        <v>1326</v>
      </c>
      <c r="F1884" t="s">
        <v>1293</v>
      </c>
      <c r="G1884" s="532" t="s">
        <v>524</v>
      </c>
      <c r="H1884">
        <v>35025</v>
      </c>
      <c r="I1884" t="s">
        <v>563</v>
      </c>
      <c r="J1884" t="s">
        <v>1388</v>
      </c>
      <c r="K1884" t="s">
        <v>1389</v>
      </c>
      <c r="L1884">
        <v>0.7</v>
      </c>
      <c r="M1884">
        <v>1.9</v>
      </c>
      <c r="N1884">
        <v>3.6</v>
      </c>
      <c r="O1884">
        <v>7.7</v>
      </c>
      <c r="P1884">
        <v>0</v>
      </c>
      <c r="Q1884">
        <v>0</v>
      </c>
      <c r="R1884">
        <v>1162.7264051296308</v>
      </c>
      <c r="S1884">
        <v>0.36029411764705882</v>
      </c>
      <c r="T1884">
        <v>1.4779931092928142E-2</v>
      </c>
      <c r="U1884">
        <v>1176.1381775365001</v>
      </c>
      <c r="W1884" s="429">
        <f t="shared" si="43"/>
        <v>1162.7264051296308</v>
      </c>
      <c r="X1884" s="429">
        <f t="shared" si="43"/>
        <v>0.36029411764705882</v>
      </c>
      <c r="Y1884" s="429">
        <f t="shared" si="43"/>
        <v>1.4779931092928142E-2</v>
      </c>
      <c r="Z1884" s="429">
        <f t="shared" si="43"/>
        <v>1176.1381775365001</v>
      </c>
      <c r="AA1884" s="429" t="s">
        <v>1296</v>
      </c>
    </row>
    <row r="1885" spans="1:27" x14ac:dyDescent="0.25">
      <c r="A1885" t="s">
        <v>149</v>
      </c>
      <c r="B1885" t="s">
        <v>1246</v>
      </c>
      <c r="C1885" t="s">
        <v>1324</v>
      </c>
      <c r="D1885" t="s">
        <v>1387</v>
      </c>
      <c r="E1885" t="s">
        <v>1326</v>
      </c>
      <c r="F1885" t="s">
        <v>1293</v>
      </c>
      <c r="G1885" s="532" t="s">
        <v>524</v>
      </c>
      <c r="H1885">
        <v>35025</v>
      </c>
      <c r="I1885" t="s">
        <v>563</v>
      </c>
      <c r="J1885" t="s">
        <v>1399</v>
      </c>
      <c r="K1885" t="s">
        <v>1391</v>
      </c>
      <c r="L1885">
        <v>0</v>
      </c>
      <c r="M1885">
        <v>77</v>
      </c>
      <c r="N1885">
        <v>0</v>
      </c>
      <c r="O1885">
        <v>0</v>
      </c>
      <c r="P1885">
        <v>0</v>
      </c>
      <c r="Q1885">
        <v>0</v>
      </c>
      <c r="R1885">
        <v>17.719028304893243</v>
      </c>
      <c r="S1885">
        <v>269.20796636440014</v>
      </c>
      <c r="T1885">
        <v>0</v>
      </c>
      <c r="U1885">
        <v>6747.9181874148962</v>
      </c>
      <c r="W1885" s="429">
        <f t="shared" si="43"/>
        <v>17.719028304893243</v>
      </c>
      <c r="X1885" s="429">
        <f t="shared" si="43"/>
        <v>269.20796636440014</v>
      </c>
      <c r="Y1885" s="429">
        <f t="shared" si="43"/>
        <v>0</v>
      </c>
      <c r="Z1885" s="429">
        <f t="shared" si="43"/>
        <v>6747.9181874148962</v>
      </c>
      <c r="AA1885" s="429" t="s">
        <v>1296</v>
      </c>
    </row>
    <row r="1886" spans="1:27" x14ac:dyDescent="0.25">
      <c r="A1886" t="s">
        <v>149</v>
      </c>
      <c r="B1886" t="s">
        <v>1246</v>
      </c>
      <c r="C1886" t="s">
        <v>1324</v>
      </c>
      <c r="D1886" t="s">
        <v>1387</v>
      </c>
      <c r="E1886" t="s">
        <v>1326</v>
      </c>
      <c r="F1886" t="s">
        <v>1293</v>
      </c>
      <c r="G1886" s="532" t="s">
        <v>524</v>
      </c>
      <c r="H1886">
        <v>35025</v>
      </c>
      <c r="I1886" t="s">
        <v>563</v>
      </c>
      <c r="J1886" t="s">
        <v>1423</v>
      </c>
      <c r="K1886" t="s">
        <v>1419</v>
      </c>
      <c r="L1886">
        <v>0</v>
      </c>
      <c r="M1886">
        <v>2.5</v>
      </c>
      <c r="N1886">
        <v>0</v>
      </c>
      <c r="O1886">
        <v>0</v>
      </c>
      <c r="P1886">
        <v>0</v>
      </c>
      <c r="Q1886">
        <v>0</v>
      </c>
      <c r="R1886">
        <v>0.57529312678224809</v>
      </c>
      <c r="S1886">
        <v>8.7405183884545501</v>
      </c>
      <c r="T1886">
        <v>0</v>
      </c>
      <c r="U1886">
        <v>219.08825283814599</v>
      </c>
      <c r="W1886" s="429">
        <f t="shared" si="43"/>
        <v>0.57529312678224809</v>
      </c>
      <c r="X1886" s="429">
        <f t="shared" si="43"/>
        <v>8.7405183884545501</v>
      </c>
      <c r="Y1886" s="429">
        <f t="shared" si="43"/>
        <v>0</v>
      </c>
      <c r="Z1886" s="429">
        <f t="shared" si="43"/>
        <v>219.08825283814599</v>
      </c>
      <c r="AA1886" s="429" t="s">
        <v>1296</v>
      </c>
    </row>
    <row r="1887" spans="1:27" x14ac:dyDescent="0.25">
      <c r="A1887" t="s">
        <v>149</v>
      </c>
      <c r="B1887" t="s">
        <v>1246</v>
      </c>
      <c r="C1887" t="s">
        <v>1324</v>
      </c>
      <c r="D1887" t="s">
        <v>1387</v>
      </c>
      <c r="E1887" t="s">
        <v>1326</v>
      </c>
      <c r="F1887" t="s">
        <v>1293</v>
      </c>
      <c r="G1887" s="532" t="s">
        <v>524</v>
      </c>
      <c r="H1887">
        <v>35025</v>
      </c>
      <c r="I1887" t="s">
        <v>563</v>
      </c>
      <c r="J1887" t="s">
        <v>1423</v>
      </c>
      <c r="K1887" t="s">
        <v>1419</v>
      </c>
      <c r="L1887">
        <v>0.03</v>
      </c>
      <c r="M1887">
        <v>0.03</v>
      </c>
      <c r="N1887">
        <v>0.14000000000000001</v>
      </c>
      <c r="O1887">
        <v>3.9</v>
      </c>
      <c r="P1887">
        <v>0</v>
      </c>
      <c r="Q1887">
        <v>0</v>
      </c>
      <c r="R1887">
        <v>6.9035175213869766E-3</v>
      </c>
      <c r="S1887">
        <v>0.1048862206614546</v>
      </c>
      <c r="T1887">
        <v>0</v>
      </c>
      <c r="U1887">
        <v>2.629059034057752</v>
      </c>
      <c r="W1887" s="429">
        <f t="shared" si="43"/>
        <v>6.9035175213869766E-3</v>
      </c>
      <c r="X1887" s="429">
        <f t="shared" si="43"/>
        <v>0.1048862206614546</v>
      </c>
      <c r="Y1887" s="429">
        <f t="shared" si="43"/>
        <v>0</v>
      </c>
      <c r="Z1887" s="429">
        <f t="shared" si="43"/>
        <v>2.629059034057752</v>
      </c>
      <c r="AA1887" s="429" t="s">
        <v>1296</v>
      </c>
    </row>
    <row r="1888" spans="1:27" x14ac:dyDescent="0.25">
      <c r="A1888" t="s">
        <v>149</v>
      </c>
      <c r="B1888" t="s">
        <v>1246</v>
      </c>
      <c r="C1888" t="s">
        <v>1324</v>
      </c>
      <c r="D1888" t="s">
        <v>1387</v>
      </c>
      <c r="E1888" t="s">
        <v>1326</v>
      </c>
      <c r="F1888" t="s">
        <v>1293</v>
      </c>
      <c r="G1888" s="532" t="s">
        <v>524</v>
      </c>
      <c r="H1888">
        <v>35025</v>
      </c>
      <c r="I1888" t="s">
        <v>563</v>
      </c>
      <c r="J1888" t="s">
        <v>1439</v>
      </c>
      <c r="K1888" t="s">
        <v>1393</v>
      </c>
      <c r="L1888">
        <v>24</v>
      </c>
      <c r="M1888">
        <v>2.66</v>
      </c>
      <c r="N1888">
        <v>40.700000000000003</v>
      </c>
      <c r="O1888">
        <v>0.28999999999999998</v>
      </c>
      <c r="P1888">
        <v>3.68</v>
      </c>
      <c r="Q1888">
        <v>3.68</v>
      </c>
      <c r="R1888">
        <v>28800</v>
      </c>
      <c r="S1888">
        <v>0.55200000000000005</v>
      </c>
      <c r="T1888">
        <v>0.52800000000000002</v>
      </c>
      <c r="U1888">
        <v>28971.144</v>
      </c>
      <c r="W1888" s="429">
        <f t="shared" si="43"/>
        <v>28800</v>
      </c>
      <c r="X1888" s="429">
        <f t="shared" si="43"/>
        <v>0.55200000000000005</v>
      </c>
      <c r="Y1888" s="429">
        <f t="shared" si="43"/>
        <v>0.52800000000000002</v>
      </c>
      <c r="Z1888" s="429">
        <f t="shared" ref="Z1888:Z1951" si="44">IFERROR(U1888*1,0)</f>
        <v>28971.144</v>
      </c>
      <c r="AA1888" s="429" t="s">
        <v>1295</v>
      </c>
    </row>
    <row r="1889" spans="1:27" x14ac:dyDescent="0.25">
      <c r="A1889" t="s">
        <v>149</v>
      </c>
      <c r="B1889" t="s">
        <v>1246</v>
      </c>
      <c r="C1889" t="s">
        <v>1324</v>
      </c>
      <c r="D1889" t="s">
        <v>1387</v>
      </c>
      <c r="E1889" t="s">
        <v>1326</v>
      </c>
      <c r="F1889" t="s">
        <v>1293</v>
      </c>
      <c r="G1889" s="532" t="s">
        <v>524</v>
      </c>
      <c r="H1889">
        <v>35025</v>
      </c>
      <c r="I1889" t="s">
        <v>563</v>
      </c>
      <c r="J1889" t="s">
        <v>1392</v>
      </c>
      <c r="K1889" t="s">
        <v>1393</v>
      </c>
      <c r="L1889">
        <v>24</v>
      </c>
      <c r="M1889">
        <v>2.66</v>
      </c>
      <c r="N1889">
        <v>40.68</v>
      </c>
      <c r="O1889">
        <v>0.28999999999999998</v>
      </c>
      <c r="P1889">
        <v>3.68</v>
      </c>
      <c r="Q1889">
        <v>3.68</v>
      </c>
      <c r="R1889">
        <v>28800</v>
      </c>
      <c r="S1889">
        <v>0.55200000000000005</v>
      </c>
      <c r="T1889">
        <v>0.52800000000000002</v>
      </c>
      <c r="U1889">
        <v>28971.144</v>
      </c>
      <c r="W1889" s="429">
        <f t="shared" ref="W1889:Z1952" si="45">IFERROR(R1889*1,0)</f>
        <v>28800</v>
      </c>
      <c r="X1889" s="429">
        <f t="shared" si="45"/>
        <v>0.55200000000000005</v>
      </c>
      <c r="Y1889" s="429">
        <f t="shared" si="45"/>
        <v>0.52800000000000002</v>
      </c>
      <c r="Z1889" s="429">
        <f t="shared" si="44"/>
        <v>28971.144</v>
      </c>
      <c r="AA1889" s="429" t="s">
        <v>1295</v>
      </c>
    </row>
    <row r="1890" spans="1:27" x14ac:dyDescent="0.25">
      <c r="A1890" t="s">
        <v>149</v>
      </c>
      <c r="B1890" t="s">
        <v>1246</v>
      </c>
      <c r="C1890" t="s">
        <v>1324</v>
      </c>
      <c r="D1890" t="s">
        <v>1387</v>
      </c>
      <c r="E1890" t="s">
        <v>1326</v>
      </c>
      <c r="F1890" t="s">
        <v>1293</v>
      </c>
      <c r="G1890" s="532" t="s">
        <v>524</v>
      </c>
      <c r="H1890">
        <v>35025</v>
      </c>
      <c r="I1890" t="s">
        <v>563</v>
      </c>
      <c r="J1890" t="s">
        <v>1388</v>
      </c>
      <c r="K1890" t="s">
        <v>1389</v>
      </c>
      <c r="L1890">
        <v>0.03</v>
      </c>
      <c r="M1890">
        <v>0.03</v>
      </c>
      <c r="N1890">
        <v>0.14000000000000001</v>
      </c>
      <c r="O1890">
        <v>3.9</v>
      </c>
      <c r="P1890">
        <v>0</v>
      </c>
      <c r="Q1890">
        <v>0</v>
      </c>
      <c r="R1890">
        <v>49.83113164841275</v>
      </c>
      <c r="S1890">
        <v>1.5441176470588236E-2</v>
      </c>
      <c r="T1890">
        <v>6.3342561826834902E-4</v>
      </c>
      <c r="U1890">
        <v>50.405921894421418</v>
      </c>
      <c r="W1890" s="429">
        <f t="shared" si="45"/>
        <v>49.83113164841275</v>
      </c>
      <c r="X1890" s="429">
        <f t="shared" si="45"/>
        <v>1.5441176470588236E-2</v>
      </c>
      <c r="Y1890" s="429">
        <f t="shared" si="45"/>
        <v>6.3342561826834902E-4</v>
      </c>
      <c r="Z1890" s="429">
        <f t="shared" si="44"/>
        <v>50.405921894421418</v>
      </c>
      <c r="AA1890" s="429" t="s">
        <v>1296</v>
      </c>
    </row>
    <row r="1891" spans="1:27" x14ac:dyDescent="0.25">
      <c r="A1891" t="s">
        <v>149</v>
      </c>
      <c r="B1891" t="s">
        <v>1246</v>
      </c>
      <c r="C1891" t="s">
        <v>1324</v>
      </c>
      <c r="D1891" t="s">
        <v>1387</v>
      </c>
      <c r="E1891" t="s">
        <v>1326</v>
      </c>
      <c r="F1891" t="s">
        <v>1293</v>
      </c>
      <c r="G1891" s="532" t="s">
        <v>524</v>
      </c>
      <c r="H1891">
        <v>35025</v>
      </c>
      <c r="I1891" t="s">
        <v>563</v>
      </c>
      <c r="J1891" t="s">
        <v>1416</v>
      </c>
      <c r="K1891" t="s">
        <v>1398</v>
      </c>
      <c r="L1891">
        <v>14.923</v>
      </c>
      <c r="M1891">
        <v>8.6609999999999996</v>
      </c>
      <c r="N1891">
        <v>15.138</v>
      </c>
      <c r="O1891">
        <v>3.472</v>
      </c>
      <c r="P1891">
        <v>5.7279999999999998</v>
      </c>
      <c r="Q1891">
        <v>5.7279999999999998</v>
      </c>
      <c r="R1891">
        <v>16581.111111111109</v>
      </c>
      <c r="S1891">
        <v>1.296341414141414</v>
      </c>
      <c r="T1891">
        <v>0.45221212121212123</v>
      </c>
      <c r="U1891">
        <v>16748.278858585854</v>
      </c>
      <c r="W1891" s="429">
        <f t="shared" si="45"/>
        <v>16581.111111111109</v>
      </c>
      <c r="X1891" s="429">
        <f t="shared" si="45"/>
        <v>1.296341414141414</v>
      </c>
      <c r="Y1891" s="429">
        <f t="shared" si="45"/>
        <v>0.45221212121212123</v>
      </c>
      <c r="Z1891" s="429">
        <f t="shared" si="44"/>
        <v>16748.278858585854</v>
      </c>
      <c r="AA1891" s="429" t="s">
        <v>1295</v>
      </c>
    </row>
    <row r="1892" spans="1:27" x14ac:dyDescent="0.25">
      <c r="A1892" t="s">
        <v>149</v>
      </c>
      <c r="B1892" t="s">
        <v>1246</v>
      </c>
      <c r="C1892" t="s">
        <v>1324</v>
      </c>
      <c r="D1892" t="s">
        <v>1387</v>
      </c>
      <c r="E1892" t="s">
        <v>1326</v>
      </c>
      <c r="F1892" t="s">
        <v>1293</v>
      </c>
      <c r="G1892" s="532" t="s">
        <v>524</v>
      </c>
      <c r="H1892">
        <v>35025</v>
      </c>
      <c r="I1892" t="s">
        <v>563</v>
      </c>
      <c r="J1892" t="s">
        <v>1428</v>
      </c>
      <c r="K1892" t="s">
        <v>1405</v>
      </c>
      <c r="L1892">
        <v>0</v>
      </c>
      <c r="M1892">
        <v>0</v>
      </c>
      <c r="N1892">
        <v>0</v>
      </c>
      <c r="O1892">
        <v>0</v>
      </c>
      <c r="P1892">
        <v>0.7</v>
      </c>
      <c r="Q1892">
        <v>0.7</v>
      </c>
      <c r="R1892">
        <v>0</v>
      </c>
      <c r="S1892">
        <v>0</v>
      </c>
      <c r="T1892">
        <v>0</v>
      </c>
      <c r="U1892">
        <v>0</v>
      </c>
      <c r="W1892" s="429">
        <f t="shared" si="45"/>
        <v>0</v>
      </c>
      <c r="X1892" s="429">
        <f t="shared" si="45"/>
        <v>0</v>
      </c>
      <c r="Y1892" s="429">
        <f t="shared" si="45"/>
        <v>0</v>
      </c>
      <c r="Z1892" s="429">
        <f t="shared" si="44"/>
        <v>0</v>
      </c>
      <c r="AA1892" s="429" t="s">
        <v>1296</v>
      </c>
    </row>
    <row r="1893" spans="1:27" x14ac:dyDescent="0.25">
      <c r="A1893" t="s">
        <v>149</v>
      </c>
      <c r="B1893" t="s">
        <v>1246</v>
      </c>
      <c r="C1893" t="s">
        <v>1324</v>
      </c>
      <c r="D1893" t="s">
        <v>1387</v>
      </c>
      <c r="E1893" t="s">
        <v>1326</v>
      </c>
      <c r="F1893" t="s">
        <v>1293</v>
      </c>
      <c r="G1893" s="532" t="s">
        <v>524</v>
      </c>
      <c r="H1893">
        <v>35015</v>
      </c>
      <c r="I1893" t="s">
        <v>552</v>
      </c>
      <c r="J1893" t="s">
        <v>1402</v>
      </c>
      <c r="K1893" t="s">
        <v>1398</v>
      </c>
      <c r="L1893">
        <v>13.1</v>
      </c>
      <c r="M1893">
        <v>2.5</v>
      </c>
      <c r="N1893">
        <v>3.7</v>
      </c>
      <c r="O1893">
        <v>0.8</v>
      </c>
      <c r="P1893">
        <v>0.5</v>
      </c>
      <c r="Q1893">
        <v>0.5</v>
      </c>
      <c r="R1893">
        <v>883.83014500000002</v>
      </c>
      <c r="S1893">
        <v>1.6669750000000001E-2</v>
      </c>
      <c r="T1893">
        <v>1.666975E-3</v>
      </c>
      <c r="U1893">
        <v>884.74364730000002</v>
      </c>
      <c r="W1893" s="429">
        <f t="shared" si="45"/>
        <v>883.83014500000002</v>
      </c>
      <c r="X1893" s="429">
        <f t="shared" si="45"/>
        <v>1.6669750000000001E-2</v>
      </c>
      <c r="Y1893" s="429">
        <f t="shared" si="45"/>
        <v>1.666975E-3</v>
      </c>
      <c r="Z1893" s="429">
        <f t="shared" si="44"/>
        <v>884.74364730000002</v>
      </c>
      <c r="AA1893" s="429" t="s">
        <v>1295</v>
      </c>
    </row>
    <row r="1894" spans="1:27" x14ac:dyDescent="0.25">
      <c r="A1894" t="s">
        <v>149</v>
      </c>
      <c r="B1894" t="s">
        <v>1246</v>
      </c>
      <c r="C1894" t="s">
        <v>1324</v>
      </c>
      <c r="D1894" t="s">
        <v>1387</v>
      </c>
      <c r="E1894" t="s">
        <v>1326</v>
      </c>
      <c r="F1894" t="s">
        <v>1293</v>
      </c>
      <c r="G1894" s="532" t="s">
        <v>524</v>
      </c>
      <c r="H1894">
        <v>35015</v>
      </c>
      <c r="I1894" t="s">
        <v>552</v>
      </c>
      <c r="J1894" t="s">
        <v>1399</v>
      </c>
      <c r="K1894" t="s">
        <v>1391</v>
      </c>
      <c r="L1894">
        <v>0</v>
      </c>
      <c r="M1894">
        <v>0.6</v>
      </c>
      <c r="N1894">
        <v>0</v>
      </c>
      <c r="O1894">
        <v>0</v>
      </c>
      <c r="P1894">
        <v>0</v>
      </c>
      <c r="Q1894">
        <v>0</v>
      </c>
      <c r="R1894">
        <v>0.13807035042773955</v>
      </c>
      <c r="S1894">
        <v>2.0977244132290918</v>
      </c>
      <c r="T1894">
        <v>0</v>
      </c>
      <c r="U1894">
        <v>52.581180681155033</v>
      </c>
      <c r="W1894" s="429">
        <f t="shared" si="45"/>
        <v>0.13807035042773955</v>
      </c>
      <c r="X1894" s="429">
        <f t="shared" si="45"/>
        <v>2.0977244132290918</v>
      </c>
      <c r="Y1894" s="429">
        <f t="shared" si="45"/>
        <v>0</v>
      </c>
      <c r="Z1894" s="429">
        <f t="shared" si="44"/>
        <v>52.581180681155033</v>
      </c>
      <c r="AA1894" s="429" t="s">
        <v>1296</v>
      </c>
    </row>
    <row r="1895" spans="1:27" x14ac:dyDescent="0.25">
      <c r="A1895" t="s">
        <v>149</v>
      </c>
      <c r="B1895" t="s">
        <v>1246</v>
      </c>
      <c r="C1895" t="s">
        <v>1324</v>
      </c>
      <c r="D1895" t="s">
        <v>1387</v>
      </c>
      <c r="E1895" t="s">
        <v>1326</v>
      </c>
      <c r="F1895" t="s">
        <v>1293</v>
      </c>
      <c r="G1895" s="532" t="s">
        <v>524</v>
      </c>
      <c r="H1895">
        <v>35015</v>
      </c>
      <c r="I1895" t="s">
        <v>552</v>
      </c>
      <c r="J1895" t="s">
        <v>1412</v>
      </c>
      <c r="K1895" t="s">
        <v>1393</v>
      </c>
      <c r="L1895">
        <v>1</v>
      </c>
      <c r="M1895">
        <v>0.1</v>
      </c>
      <c r="N1895">
        <v>0.8</v>
      </c>
      <c r="O1895">
        <v>0.1</v>
      </c>
      <c r="P1895">
        <v>0.1</v>
      </c>
      <c r="Q1895">
        <v>0.1</v>
      </c>
      <c r="R1895">
        <v>0.23011725071289924</v>
      </c>
      <c r="S1895">
        <v>3.49620735538182</v>
      </c>
      <c r="T1895">
        <v>0</v>
      </c>
      <c r="U1895">
        <v>87.635301135258388</v>
      </c>
      <c r="W1895" s="429">
        <f t="shared" si="45"/>
        <v>0.23011725071289924</v>
      </c>
      <c r="X1895" s="429">
        <f t="shared" si="45"/>
        <v>3.49620735538182</v>
      </c>
      <c r="Y1895" s="429">
        <f t="shared" si="45"/>
        <v>0</v>
      </c>
      <c r="Z1895" s="429">
        <f t="shared" si="44"/>
        <v>87.635301135258388</v>
      </c>
      <c r="AA1895" s="429" t="s">
        <v>1295</v>
      </c>
    </row>
    <row r="1896" spans="1:27" x14ac:dyDescent="0.25">
      <c r="A1896" t="s">
        <v>149</v>
      </c>
      <c r="B1896" t="s">
        <v>1246</v>
      </c>
      <c r="C1896" t="s">
        <v>1324</v>
      </c>
      <c r="D1896" t="s">
        <v>1387</v>
      </c>
      <c r="E1896" t="s">
        <v>1326</v>
      </c>
      <c r="F1896" t="s">
        <v>1293</v>
      </c>
      <c r="G1896" s="532" t="s">
        <v>524</v>
      </c>
      <c r="H1896">
        <v>35015</v>
      </c>
      <c r="I1896" t="s">
        <v>552</v>
      </c>
      <c r="J1896" t="s">
        <v>1388</v>
      </c>
      <c r="K1896" t="s">
        <v>1389</v>
      </c>
      <c r="L1896">
        <v>5</v>
      </c>
      <c r="M1896">
        <v>8.1</v>
      </c>
      <c r="N1896">
        <v>10</v>
      </c>
      <c r="O1896">
        <v>7.9</v>
      </c>
      <c r="P1896">
        <v>0</v>
      </c>
      <c r="Q1896">
        <v>0</v>
      </c>
      <c r="R1896">
        <v>8305.1886080687909</v>
      </c>
      <c r="S1896">
        <v>2.5735294117647061</v>
      </c>
      <c r="T1896">
        <v>0.10557093637805817</v>
      </c>
      <c r="U1896">
        <v>8400.9869824035686</v>
      </c>
      <c r="W1896" s="429">
        <f t="shared" si="45"/>
        <v>8305.1886080687909</v>
      </c>
      <c r="X1896" s="429">
        <f t="shared" si="45"/>
        <v>2.5735294117647061</v>
      </c>
      <c r="Y1896" s="429">
        <f t="shared" si="45"/>
        <v>0.10557093637805817</v>
      </c>
      <c r="Z1896" s="429">
        <f t="shared" si="44"/>
        <v>8400.9869824035686</v>
      </c>
      <c r="AA1896" s="429" t="s">
        <v>1296</v>
      </c>
    </row>
    <row r="1897" spans="1:27" x14ac:dyDescent="0.25">
      <c r="A1897" t="s">
        <v>149</v>
      </c>
      <c r="B1897" t="s">
        <v>1246</v>
      </c>
      <c r="C1897" t="s">
        <v>1324</v>
      </c>
      <c r="D1897" t="s">
        <v>1387</v>
      </c>
      <c r="E1897" t="s">
        <v>1326</v>
      </c>
      <c r="F1897" t="s">
        <v>1293</v>
      </c>
      <c r="G1897" s="532" t="s">
        <v>524</v>
      </c>
      <c r="H1897">
        <v>35015</v>
      </c>
      <c r="I1897" t="s">
        <v>552</v>
      </c>
      <c r="J1897" t="s">
        <v>1408</v>
      </c>
      <c r="K1897" t="s">
        <v>1395</v>
      </c>
      <c r="L1897">
        <v>0</v>
      </c>
      <c r="M1897">
        <v>0.9</v>
      </c>
      <c r="N1897">
        <v>0</v>
      </c>
      <c r="O1897">
        <v>0</v>
      </c>
      <c r="P1897">
        <v>0</v>
      </c>
      <c r="Q1897">
        <v>0</v>
      </c>
      <c r="R1897">
        <v>0.20710552564160931</v>
      </c>
      <c r="S1897">
        <v>3.1465866198436383</v>
      </c>
      <c r="T1897">
        <v>0</v>
      </c>
      <c r="U1897">
        <v>78.87177102173257</v>
      </c>
      <c r="W1897" s="429">
        <f t="shared" si="45"/>
        <v>0.20710552564160931</v>
      </c>
      <c r="X1897" s="429">
        <f t="shared" si="45"/>
        <v>3.1465866198436383</v>
      </c>
      <c r="Y1897" s="429">
        <f t="shared" si="45"/>
        <v>0</v>
      </c>
      <c r="Z1897" s="429">
        <f t="shared" si="44"/>
        <v>78.87177102173257</v>
      </c>
      <c r="AA1897" s="429" t="s">
        <v>1295</v>
      </c>
    </row>
    <row r="1898" spans="1:27" x14ac:dyDescent="0.25">
      <c r="A1898" t="s">
        <v>149</v>
      </c>
      <c r="B1898" t="s">
        <v>1246</v>
      </c>
      <c r="C1898" t="s">
        <v>1324</v>
      </c>
      <c r="D1898" t="s">
        <v>1387</v>
      </c>
      <c r="E1898" t="s">
        <v>1326</v>
      </c>
      <c r="F1898" t="s">
        <v>1293</v>
      </c>
      <c r="G1898" s="532" t="s">
        <v>524</v>
      </c>
      <c r="H1898">
        <v>35015</v>
      </c>
      <c r="I1898" t="s">
        <v>552</v>
      </c>
      <c r="J1898" t="s">
        <v>1392</v>
      </c>
      <c r="K1898" t="s">
        <v>1393</v>
      </c>
      <c r="L1898">
        <v>0.4</v>
      </c>
      <c r="M1898">
        <v>0</v>
      </c>
      <c r="N1898">
        <v>0.3</v>
      </c>
      <c r="O1898">
        <v>0.1</v>
      </c>
      <c r="P1898">
        <v>0</v>
      </c>
      <c r="Q1898">
        <v>0</v>
      </c>
      <c r="R1898">
        <v>480</v>
      </c>
      <c r="S1898">
        <v>9.1999999999999998E-3</v>
      </c>
      <c r="T1898">
        <v>8.8000000000000005E-3</v>
      </c>
      <c r="U1898">
        <v>482.85240000000005</v>
      </c>
      <c r="W1898" s="429">
        <f t="shared" si="45"/>
        <v>480</v>
      </c>
      <c r="X1898" s="429">
        <f t="shared" si="45"/>
        <v>9.1999999999999998E-3</v>
      </c>
      <c r="Y1898" s="429">
        <f t="shared" si="45"/>
        <v>8.8000000000000005E-3</v>
      </c>
      <c r="Z1898" s="429">
        <f t="shared" si="44"/>
        <v>482.85240000000005</v>
      </c>
      <c r="AA1898" s="429" t="s">
        <v>1295</v>
      </c>
    </row>
    <row r="1899" spans="1:27" x14ac:dyDescent="0.25">
      <c r="A1899" t="s">
        <v>149</v>
      </c>
      <c r="B1899" t="s">
        <v>1246</v>
      </c>
      <c r="C1899" t="s">
        <v>1324</v>
      </c>
      <c r="D1899" t="s">
        <v>1387</v>
      </c>
      <c r="E1899" t="s">
        <v>1326</v>
      </c>
      <c r="F1899" t="s">
        <v>1293</v>
      </c>
      <c r="G1899" s="532" t="s">
        <v>524</v>
      </c>
      <c r="H1899">
        <v>35015</v>
      </c>
      <c r="I1899" t="s">
        <v>552</v>
      </c>
      <c r="J1899" t="s">
        <v>1431</v>
      </c>
      <c r="K1899" t="s">
        <v>1391</v>
      </c>
      <c r="L1899">
        <v>0</v>
      </c>
      <c r="M1899">
        <v>2.8</v>
      </c>
      <c r="N1899">
        <v>0</v>
      </c>
      <c r="O1899">
        <v>0</v>
      </c>
      <c r="P1899">
        <v>0</v>
      </c>
      <c r="Q1899">
        <v>0</v>
      </c>
      <c r="R1899">
        <v>2.0256458818235359E-2</v>
      </c>
      <c r="S1899">
        <v>8.4844864520074795E-2</v>
      </c>
      <c r="T1899">
        <v>0</v>
      </c>
      <c r="U1899">
        <v>2.141378071820105</v>
      </c>
      <c r="W1899" s="429">
        <f t="shared" si="45"/>
        <v>2.0256458818235359E-2</v>
      </c>
      <c r="X1899" s="429">
        <f t="shared" si="45"/>
        <v>8.4844864520074795E-2</v>
      </c>
      <c r="Y1899" s="429">
        <f t="shared" si="45"/>
        <v>0</v>
      </c>
      <c r="Z1899" s="429">
        <f t="shared" si="44"/>
        <v>2.141378071820105</v>
      </c>
      <c r="AA1899" s="429" t="s">
        <v>1296</v>
      </c>
    </row>
    <row r="1900" spans="1:27" x14ac:dyDescent="0.25">
      <c r="A1900" t="s">
        <v>149</v>
      </c>
      <c r="B1900" t="s">
        <v>1246</v>
      </c>
      <c r="C1900" t="s">
        <v>1324</v>
      </c>
      <c r="D1900" t="s">
        <v>1387</v>
      </c>
      <c r="E1900" t="s">
        <v>1326</v>
      </c>
      <c r="F1900" t="s">
        <v>1293</v>
      </c>
      <c r="G1900" s="532" t="s">
        <v>524</v>
      </c>
      <c r="H1900">
        <v>35015</v>
      </c>
      <c r="I1900" t="s">
        <v>552</v>
      </c>
      <c r="J1900" t="s">
        <v>1388</v>
      </c>
      <c r="K1900" t="s">
        <v>1389</v>
      </c>
      <c r="L1900">
        <v>0</v>
      </c>
      <c r="M1900">
        <v>0.2</v>
      </c>
      <c r="N1900">
        <v>0</v>
      </c>
      <c r="O1900">
        <v>0</v>
      </c>
      <c r="P1900">
        <v>0</v>
      </c>
      <c r="Q1900">
        <v>0</v>
      </c>
      <c r="R1900">
        <v>0</v>
      </c>
      <c r="S1900">
        <v>0</v>
      </c>
      <c r="T1900">
        <v>0</v>
      </c>
      <c r="U1900">
        <v>0</v>
      </c>
      <c r="W1900" s="429">
        <f t="shared" si="45"/>
        <v>0</v>
      </c>
      <c r="X1900" s="429">
        <f t="shared" si="45"/>
        <v>0</v>
      </c>
      <c r="Y1900" s="429">
        <f t="shared" si="45"/>
        <v>0</v>
      </c>
      <c r="Z1900" s="429">
        <f t="shared" si="44"/>
        <v>0</v>
      </c>
      <c r="AA1900" s="429" t="s">
        <v>1296</v>
      </c>
    </row>
    <row r="1901" spans="1:27" x14ac:dyDescent="0.25">
      <c r="A1901" t="s">
        <v>149</v>
      </c>
      <c r="B1901" t="s">
        <v>1246</v>
      </c>
      <c r="C1901" t="s">
        <v>1324</v>
      </c>
      <c r="D1901" t="s">
        <v>1387</v>
      </c>
      <c r="E1901" t="s">
        <v>1326</v>
      </c>
      <c r="F1901" t="s">
        <v>1293</v>
      </c>
      <c r="G1901" s="532" t="s">
        <v>524</v>
      </c>
      <c r="H1901">
        <v>35015</v>
      </c>
      <c r="I1901" t="s">
        <v>552</v>
      </c>
      <c r="J1901" t="s">
        <v>1402</v>
      </c>
      <c r="K1901" t="s">
        <v>1398</v>
      </c>
      <c r="L1901">
        <v>13.2</v>
      </c>
      <c r="M1901">
        <v>2.5</v>
      </c>
      <c r="N1901">
        <v>3.7</v>
      </c>
      <c r="O1901">
        <v>0.8</v>
      </c>
      <c r="P1901">
        <v>0.5</v>
      </c>
      <c r="Q1901">
        <v>0.5</v>
      </c>
      <c r="R1901">
        <v>890.57693999999992</v>
      </c>
      <c r="S1901">
        <v>1.6796999999999999E-2</v>
      </c>
      <c r="T1901">
        <v>1.6796999999999999E-3</v>
      </c>
      <c r="U1901">
        <v>891.49741559999995</v>
      </c>
      <c r="W1901" s="429">
        <f t="shared" si="45"/>
        <v>890.57693999999992</v>
      </c>
      <c r="X1901" s="429">
        <f t="shared" si="45"/>
        <v>1.6796999999999999E-2</v>
      </c>
      <c r="Y1901" s="429">
        <f t="shared" si="45"/>
        <v>1.6796999999999999E-3</v>
      </c>
      <c r="Z1901" s="429">
        <f t="shared" si="44"/>
        <v>891.49741559999995</v>
      </c>
      <c r="AA1901" s="429" t="s">
        <v>1295</v>
      </c>
    </row>
    <row r="1902" spans="1:27" x14ac:dyDescent="0.25">
      <c r="A1902" t="s">
        <v>149</v>
      </c>
      <c r="B1902" t="s">
        <v>1246</v>
      </c>
      <c r="C1902" t="s">
        <v>1324</v>
      </c>
      <c r="D1902" t="s">
        <v>1387</v>
      </c>
      <c r="E1902" t="s">
        <v>1326</v>
      </c>
      <c r="F1902" t="s">
        <v>1293</v>
      </c>
      <c r="G1902" s="532" t="s">
        <v>524</v>
      </c>
      <c r="H1902">
        <v>35015</v>
      </c>
      <c r="I1902" t="s">
        <v>552</v>
      </c>
      <c r="J1902" t="s">
        <v>1402</v>
      </c>
      <c r="K1902" t="s">
        <v>1398</v>
      </c>
      <c r="L1902">
        <v>13.2</v>
      </c>
      <c r="M1902">
        <v>2.5</v>
      </c>
      <c r="N1902">
        <v>3.7</v>
      </c>
      <c r="O1902">
        <v>0.8</v>
      </c>
      <c r="P1902">
        <v>0.5</v>
      </c>
      <c r="Q1902">
        <v>0.5</v>
      </c>
      <c r="R1902">
        <v>890.57693999999992</v>
      </c>
      <c r="S1902">
        <v>1.6796999999999999E-2</v>
      </c>
      <c r="T1902">
        <v>1.6796999999999999E-3</v>
      </c>
      <c r="U1902">
        <v>891.49741559999995</v>
      </c>
      <c r="W1902" s="429">
        <f t="shared" si="45"/>
        <v>890.57693999999992</v>
      </c>
      <c r="X1902" s="429">
        <f t="shared" si="45"/>
        <v>1.6796999999999999E-2</v>
      </c>
      <c r="Y1902" s="429">
        <f t="shared" si="45"/>
        <v>1.6796999999999999E-3</v>
      </c>
      <c r="Z1902" s="429">
        <f t="shared" si="44"/>
        <v>891.49741559999995</v>
      </c>
      <c r="AA1902" s="429" t="s">
        <v>1295</v>
      </c>
    </row>
    <row r="1903" spans="1:27" x14ac:dyDescent="0.25">
      <c r="A1903" t="s">
        <v>149</v>
      </c>
      <c r="B1903" t="s">
        <v>1246</v>
      </c>
      <c r="C1903" t="s">
        <v>1324</v>
      </c>
      <c r="D1903" t="s">
        <v>1387</v>
      </c>
      <c r="E1903" t="s">
        <v>1326</v>
      </c>
      <c r="F1903" t="s">
        <v>1293</v>
      </c>
      <c r="G1903" s="532" t="s">
        <v>524</v>
      </c>
      <c r="H1903">
        <v>35015</v>
      </c>
      <c r="I1903" t="s">
        <v>552</v>
      </c>
      <c r="J1903" t="s">
        <v>1402</v>
      </c>
      <c r="K1903" t="s">
        <v>1398</v>
      </c>
      <c r="L1903">
        <v>13.2</v>
      </c>
      <c r="M1903">
        <v>2.5</v>
      </c>
      <c r="N1903">
        <v>2.5</v>
      </c>
      <c r="O1903">
        <v>0.8</v>
      </c>
      <c r="P1903">
        <v>0.5</v>
      </c>
      <c r="Q1903">
        <v>0.5</v>
      </c>
      <c r="R1903">
        <v>890.57693999999992</v>
      </c>
      <c r="S1903">
        <v>1.6796999999999999E-2</v>
      </c>
      <c r="T1903">
        <v>1.6796999999999999E-3</v>
      </c>
      <c r="U1903">
        <v>891.49741559999995</v>
      </c>
      <c r="W1903" s="429">
        <f t="shared" si="45"/>
        <v>890.57693999999992</v>
      </c>
      <c r="X1903" s="429">
        <f t="shared" si="45"/>
        <v>1.6796999999999999E-2</v>
      </c>
      <c r="Y1903" s="429">
        <f t="shared" si="45"/>
        <v>1.6796999999999999E-3</v>
      </c>
      <c r="Z1903" s="429">
        <f t="shared" si="44"/>
        <v>891.49741559999995</v>
      </c>
      <c r="AA1903" s="429" t="s">
        <v>1295</v>
      </c>
    </row>
    <row r="1904" spans="1:27" x14ac:dyDescent="0.25">
      <c r="A1904" t="s">
        <v>149</v>
      </c>
      <c r="B1904" t="s">
        <v>1246</v>
      </c>
      <c r="C1904" t="s">
        <v>1324</v>
      </c>
      <c r="D1904" t="s">
        <v>1387</v>
      </c>
      <c r="E1904" t="s">
        <v>1326</v>
      </c>
      <c r="F1904" t="s">
        <v>1293</v>
      </c>
      <c r="G1904" s="532" t="s">
        <v>524</v>
      </c>
      <c r="H1904">
        <v>35015</v>
      </c>
      <c r="I1904" t="s">
        <v>552</v>
      </c>
      <c r="J1904" t="s">
        <v>1402</v>
      </c>
      <c r="K1904" t="s">
        <v>1398</v>
      </c>
      <c r="L1904">
        <v>13.2</v>
      </c>
      <c r="M1904">
        <v>2.5</v>
      </c>
      <c r="N1904">
        <v>3.7</v>
      </c>
      <c r="O1904">
        <v>0.8</v>
      </c>
      <c r="P1904">
        <v>0.5</v>
      </c>
      <c r="Q1904">
        <v>0.5</v>
      </c>
      <c r="R1904">
        <v>890.57693999999992</v>
      </c>
      <c r="S1904">
        <v>1.6796999999999999E-2</v>
      </c>
      <c r="T1904">
        <v>1.6796999999999999E-3</v>
      </c>
      <c r="U1904">
        <v>891.49741559999995</v>
      </c>
      <c r="W1904" s="429">
        <f t="shared" si="45"/>
        <v>890.57693999999992</v>
      </c>
      <c r="X1904" s="429">
        <f t="shared" si="45"/>
        <v>1.6796999999999999E-2</v>
      </c>
      <c r="Y1904" s="429">
        <f t="shared" si="45"/>
        <v>1.6796999999999999E-3</v>
      </c>
      <c r="Z1904" s="429">
        <f t="shared" si="44"/>
        <v>891.49741559999995</v>
      </c>
      <c r="AA1904" s="429" t="s">
        <v>1295</v>
      </c>
    </row>
    <row r="1905" spans="1:27" x14ac:dyDescent="0.25">
      <c r="A1905" t="s">
        <v>149</v>
      </c>
      <c r="B1905" t="s">
        <v>1246</v>
      </c>
      <c r="C1905" t="s">
        <v>1324</v>
      </c>
      <c r="D1905" t="s">
        <v>1387</v>
      </c>
      <c r="E1905" t="s">
        <v>1326</v>
      </c>
      <c r="F1905" t="s">
        <v>1293</v>
      </c>
      <c r="G1905" s="532" t="s">
        <v>524</v>
      </c>
      <c r="H1905">
        <v>35015</v>
      </c>
      <c r="I1905" t="s">
        <v>552</v>
      </c>
      <c r="J1905" t="s">
        <v>1402</v>
      </c>
      <c r="K1905" t="s">
        <v>1398</v>
      </c>
      <c r="L1905">
        <v>13.2</v>
      </c>
      <c r="M1905">
        <v>2.5</v>
      </c>
      <c r="N1905">
        <v>3.7</v>
      </c>
      <c r="O1905">
        <v>0.8</v>
      </c>
      <c r="P1905">
        <v>0.5</v>
      </c>
      <c r="Q1905">
        <v>0.5</v>
      </c>
      <c r="R1905">
        <v>890.57693999999992</v>
      </c>
      <c r="S1905">
        <v>1.6796999999999999E-2</v>
      </c>
      <c r="T1905">
        <v>1.6796999999999999E-3</v>
      </c>
      <c r="U1905">
        <v>891.49741559999995</v>
      </c>
      <c r="W1905" s="429">
        <f t="shared" si="45"/>
        <v>890.57693999999992</v>
      </c>
      <c r="X1905" s="429">
        <f t="shared" si="45"/>
        <v>1.6796999999999999E-2</v>
      </c>
      <c r="Y1905" s="429">
        <f t="shared" si="45"/>
        <v>1.6796999999999999E-3</v>
      </c>
      <c r="Z1905" s="429">
        <f t="shared" si="44"/>
        <v>891.49741559999995</v>
      </c>
      <c r="AA1905" s="429" t="s">
        <v>1295</v>
      </c>
    </row>
    <row r="1906" spans="1:27" x14ac:dyDescent="0.25">
      <c r="A1906" t="s">
        <v>149</v>
      </c>
      <c r="B1906" t="s">
        <v>1246</v>
      </c>
      <c r="C1906" t="s">
        <v>1324</v>
      </c>
      <c r="D1906" t="s">
        <v>1387</v>
      </c>
      <c r="E1906" t="s">
        <v>1326</v>
      </c>
      <c r="F1906" t="s">
        <v>1293</v>
      </c>
      <c r="G1906" s="532" t="s">
        <v>524</v>
      </c>
      <c r="H1906">
        <v>35015</v>
      </c>
      <c r="I1906" t="s">
        <v>552</v>
      </c>
      <c r="J1906" t="s">
        <v>1388</v>
      </c>
      <c r="K1906" t="s">
        <v>1389</v>
      </c>
      <c r="L1906">
        <v>5.9</v>
      </c>
      <c r="M1906">
        <v>7.82</v>
      </c>
      <c r="N1906">
        <v>11.7</v>
      </c>
      <c r="O1906">
        <v>0.53</v>
      </c>
      <c r="P1906">
        <v>0</v>
      </c>
      <c r="Q1906">
        <v>0</v>
      </c>
      <c r="R1906">
        <v>9800.1225575211738</v>
      </c>
      <c r="S1906">
        <v>3.0367647058823533</v>
      </c>
      <c r="T1906">
        <v>0.12457370492610864</v>
      </c>
      <c r="U1906">
        <v>9913.1646392362145</v>
      </c>
      <c r="W1906" s="429">
        <f t="shared" si="45"/>
        <v>9800.1225575211738</v>
      </c>
      <c r="X1906" s="429">
        <f t="shared" si="45"/>
        <v>3.0367647058823533</v>
      </c>
      <c r="Y1906" s="429">
        <f t="shared" si="45"/>
        <v>0.12457370492610864</v>
      </c>
      <c r="Z1906" s="429">
        <f t="shared" si="44"/>
        <v>9913.1646392362145</v>
      </c>
      <c r="AA1906" s="429" t="s">
        <v>1296</v>
      </c>
    </row>
    <row r="1907" spans="1:27" x14ac:dyDescent="0.25">
      <c r="A1907" t="s">
        <v>149</v>
      </c>
      <c r="B1907" t="s">
        <v>1246</v>
      </c>
      <c r="C1907" t="s">
        <v>1324</v>
      </c>
      <c r="D1907" t="s">
        <v>1387</v>
      </c>
      <c r="E1907" t="s">
        <v>1326</v>
      </c>
      <c r="F1907" t="s">
        <v>1293</v>
      </c>
      <c r="G1907" s="532" t="s">
        <v>524</v>
      </c>
      <c r="H1907">
        <v>35015</v>
      </c>
      <c r="I1907" t="s">
        <v>552</v>
      </c>
      <c r="J1907" t="s">
        <v>1424</v>
      </c>
      <c r="K1907" t="s">
        <v>1398</v>
      </c>
      <c r="L1907">
        <v>105.1</v>
      </c>
      <c r="M1907">
        <v>2.2000000000000002</v>
      </c>
      <c r="N1907">
        <v>30.3</v>
      </c>
      <c r="O1907">
        <v>1.4999999999999999E-2</v>
      </c>
      <c r="P1907">
        <v>1.3</v>
      </c>
      <c r="Q1907">
        <v>1.3</v>
      </c>
      <c r="R1907">
        <v>7090.8815450000002</v>
      </c>
      <c r="S1907">
        <v>0.13373974999999999</v>
      </c>
      <c r="T1907">
        <v>1.3373975E-2</v>
      </c>
      <c r="U1907">
        <v>7098.2104832999994</v>
      </c>
      <c r="W1907" s="429">
        <f t="shared" si="45"/>
        <v>7090.8815450000002</v>
      </c>
      <c r="X1907" s="429">
        <f t="shared" si="45"/>
        <v>0.13373974999999999</v>
      </c>
      <c r="Y1907" s="429">
        <f t="shared" si="45"/>
        <v>1.3373975E-2</v>
      </c>
      <c r="Z1907" s="429">
        <f t="shared" si="44"/>
        <v>7098.2104832999994</v>
      </c>
      <c r="AA1907" s="429" t="s">
        <v>1295</v>
      </c>
    </row>
    <row r="1908" spans="1:27" x14ac:dyDescent="0.25">
      <c r="A1908" t="s">
        <v>149</v>
      </c>
      <c r="B1908" t="s">
        <v>1246</v>
      </c>
      <c r="C1908" t="s">
        <v>1324</v>
      </c>
      <c r="D1908" t="s">
        <v>1387</v>
      </c>
      <c r="E1908" t="s">
        <v>1326</v>
      </c>
      <c r="F1908" t="s">
        <v>1293</v>
      </c>
      <c r="G1908" s="532" t="s">
        <v>524</v>
      </c>
      <c r="H1908">
        <v>35015</v>
      </c>
      <c r="I1908" t="s">
        <v>552</v>
      </c>
      <c r="J1908" t="s">
        <v>1406</v>
      </c>
      <c r="K1908" t="s">
        <v>1398</v>
      </c>
      <c r="L1908">
        <v>106.4</v>
      </c>
      <c r="M1908">
        <v>2.2999999999999998</v>
      </c>
      <c r="N1908">
        <v>30.7</v>
      </c>
      <c r="O1908">
        <v>1.6E-2</v>
      </c>
      <c r="P1908">
        <v>1.3</v>
      </c>
      <c r="Q1908">
        <v>1.3</v>
      </c>
      <c r="R1908">
        <v>7178.5898800000004</v>
      </c>
      <c r="S1908">
        <v>0.13539400000000001</v>
      </c>
      <c r="T1908">
        <v>1.3539400000000002E-2</v>
      </c>
      <c r="U1908">
        <v>7186.0094712000009</v>
      </c>
      <c r="W1908" s="429">
        <f t="shared" si="45"/>
        <v>7178.5898800000004</v>
      </c>
      <c r="X1908" s="429">
        <f t="shared" si="45"/>
        <v>0.13539400000000001</v>
      </c>
      <c r="Y1908" s="429">
        <f t="shared" si="45"/>
        <v>1.3539400000000002E-2</v>
      </c>
      <c r="Z1908" s="429">
        <f t="shared" si="44"/>
        <v>7186.0094712000009</v>
      </c>
      <c r="AA1908" s="429" t="s">
        <v>1295</v>
      </c>
    </row>
    <row r="1909" spans="1:27" x14ac:dyDescent="0.25">
      <c r="A1909" t="s">
        <v>149</v>
      </c>
      <c r="B1909" t="s">
        <v>1246</v>
      </c>
      <c r="C1909" t="s">
        <v>1324</v>
      </c>
      <c r="D1909" t="s">
        <v>1387</v>
      </c>
      <c r="E1909" t="s">
        <v>1326</v>
      </c>
      <c r="F1909" t="s">
        <v>1293</v>
      </c>
      <c r="G1909" s="532" t="s">
        <v>524</v>
      </c>
      <c r="H1909">
        <v>35015</v>
      </c>
      <c r="I1909" t="s">
        <v>552</v>
      </c>
      <c r="J1909" t="s">
        <v>1397</v>
      </c>
      <c r="K1909" t="s">
        <v>1398</v>
      </c>
      <c r="L1909">
        <v>11.8</v>
      </c>
      <c r="M1909">
        <v>1.7</v>
      </c>
      <c r="N1909">
        <v>17.7</v>
      </c>
      <c r="O1909">
        <v>8.0000000000000002E-3</v>
      </c>
      <c r="P1909">
        <v>0.28000000000000003</v>
      </c>
      <c r="Q1909">
        <v>0.28000000000000003</v>
      </c>
      <c r="R1909">
        <v>796.1218100000001</v>
      </c>
      <c r="S1909">
        <v>1.5015500000000001E-2</v>
      </c>
      <c r="T1909">
        <v>1.5015500000000002E-3</v>
      </c>
      <c r="U1909">
        <v>796.94465940000009</v>
      </c>
      <c r="W1909" s="429">
        <f t="shared" si="45"/>
        <v>796.1218100000001</v>
      </c>
      <c r="X1909" s="429">
        <f t="shared" si="45"/>
        <v>1.5015500000000001E-2</v>
      </c>
      <c r="Y1909" s="429">
        <f t="shared" si="45"/>
        <v>1.5015500000000002E-3</v>
      </c>
      <c r="Z1909" s="429">
        <f t="shared" si="44"/>
        <v>796.94465940000009</v>
      </c>
      <c r="AA1909" s="429" t="s">
        <v>1295</v>
      </c>
    </row>
    <row r="1910" spans="1:27" x14ac:dyDescent="0.25">
      <c r="A1910" t="s">
        <v>149</v>
      </c>
      <c r="B1910" t="s">
        <v>1246</v>
      </c>
      <c r="C1910" t="s">
        <v>1324</v>
      </c>
      <c r="D1910" t="s">
        <v>1387</v>
      </c>
      <c r="E1910" t="s">
        <v>1326</v>
      </c>
      <c r="F1910" t="s">
        <v>1293</v>
      </c>
      <c r="G1910" s="532" t="s">
        <v>524</v>
      </c>
      <c r="H1910">
        <v>35015</v>
      </c>
      <c r="I1910" t="s">
        <v>552</v>
      </c>
      <c r="J1910" t="s">
        <v>1397</v>
      </c>
      <c r="K1910" t="s">
        <v>1398</v>
      </c>
      <c r="L1910">
        <v>10.6</v>
      </c>
      <c r="M1910">
        <v>1.5</v>
      </c>
      <c r="N1910">
        <v>15.9</v>
      </c>
      <c r="O1910">
        <v>8.0000000000000002E-3</v>
      </c>
      <c r="P1910">
        <v>0.25</v>
      </c>
      <c r="Q1910">
        <v>0.25</v>
      </c>
      <c r="R1910">
        <v>715.16026999999997</v>
      </c>
      <c r="S1910">
        <v>1.3488499999999999E-2</v>
      </c>
      <c r="T1910">
        <v>1.34885E-3</v>
      </c>
      <c r="U1910">
        <v>715.89943979999998</v>
      </c>
      <c r="W1910" s="429">
        <f t="shared" si="45"/>
        <v>715.16026999999997</v>
      </c>
      <c r="X1910" s="429">
        <f t="shared" si="45"/>
        <v>1.3488499999999999E-2</v>
      </c>
      <c r="Y1910" s="429">
        <f t="shared" si="45"/>
        <v>1.34885E-3</v>
      </c>
      <c r="Z1910" s="429">
        <f t="shared" si="44"/>
        <v>715.89943979999998</v>
      </c>
      <c r="AA1910" s="429" t="s">
        <v>1295</v>
      </c>
    </row>
    <row r="1911" spans="1:27" x14ac:dyDescent="0.25">
      <c r="A1911" t="s">
        <v>149</v>
      </c>
      <c r="B1911" t="s">
        <v>1246</v>
      </c>
      <c r="C1911" t="s">
        <v>1324</v>
      </c>
      <c r="D1911" t="s">
        <v>1387</v>
      </c>
      <c r="E1911" t="s">
        <v>1326</v>
      </c>
      <c r="F1911" t="s">
        <v>1293</v>
      </c>
      <c r="G1911" s="532" t="s">
        <v>524</v>
      </c>
      <c r="H1911">
        <v>35015</v>
      </c>
      <c r="I1911" t="s">
        <v>552</v>
      </c>
      <c r="J1911" t="s">
        <v>1400</v>
      </c>
      <c r="K1911" t="s">
        <v>1401</v>
      </c>
      <c r="L1911">
        <v>0</v>
      </c>
      <c r="M1911">
        <v>11.8</v>
      </c>
      <c r="N1911">
        <v>0</v>
      </c>
      <c r="O1911">
        <v>0</v>
      </c>
      <c r="P1911">
        <v>0</v>
      </c>
      <c r="Q1911">
        <v>0</v>
      </c>
      <c r="R1911">
        <v>8.5366505019706176E-2</v>
      </c>
      <c r="S1911">
        <v>0.35756050047745808</v>
      </c>
      <c r="T1911">
        <v>0</v>
      </c>
      <c r="U1911">
        <v>9.0243790169561588</v>
      </c>
      <c r="W1911" s="429">
        <f t="shared" si="45"/>
        <v>8.5366505019706176E-2</v>
      </c>
      <c r="X1911" s="429">
        <f t="shared" si="45"/>
        <v>0.35756050047745808</v>
      </c>
      <c r="Y1911" s="429">
        <f t="shared" si="45"/>
        <v>0</v>
      </c>
      <c r="Z1911" s="429">
        <f t="shared" si="44"/>
        <v>9.0243790169561588</v>
      </c>
      <c r="AA1911" s="429" t="s">
        <v>1296</v>
      </c>
    </row>
    <row r="1912" spans="1:27" x14ac:dyDescent="0.25">
      <c r="A1912" t="s">
        <v>149</v>
      </c>
      <c r="B1912" t="s">
        <v>1246</v>
      </c>
      <c r="C1912" t="s">
        <v>1324</v>
      </c>
      <c r="D1912" t="s">
        <v>1387</v>
      </c>
      <c r="E1912" t="s">
        <v>1326</v>
      </c>
      <c r="F1912" t="s">
        <v>1293</v>
      </c>
      <c r="G1912" s="532" t="s">
        <v>524</v>
      </c>
      <c r="H1912">
        <v>35015</v>
      </c>
      <c r="I1912" t="s">
        <v>552</v>
      </c>
      <c r="J1912" t="s">
        <v>1397</v>
      </c>
      <c r="K1912" t="s">
        <v>1398</v>
      </c>
      <c r="L1912">
        <v>6.3</v>
      </c>
      <c r="M1912">
        <v>4.4000000000000004</v>
      </c>
      <c r="N1912">
        <v>12.7</v>
      </c>
      <c r="O1912">
        <v>1.2999999999999999E-2</v>
      </c>
      <c r="P1912">
        <v>0.4</v>
      </c>
      <c r="Q1912">
        <v>0.4</v>
      </c>
      <c r="R1912">
        <v>425.04808500000001</v>
      </c>
      <c r="S1912">
        <v>8.0167499999999996E-3</v>
      </c>
      <c r="T1912">
        <v>8.0167499999999996E-4</v>
      </c>
      <c r="U1912">
        <v>425.48740290000001</v>
      </c>
      <c r="W1912" s="429">
        <f t="shared" si="45"/>
        <v>425.04808500000001</v>
      </c>
      <c r="X1912" s="429">
        <f t="shared" si="45"/>
        <v>8.0167499999999996E-3</v>
      </c>
      <c r="Y1912" s="429">
        <f t="shared" si="45"/>
        <v>8.0167499999999996E-4</v>
      </c>
      <c r="Z1912" s="429">
        <f t="shared" si="44"/>
        <v>425.48740290000001</v>
      </c>
      <c r="AA1912" s="429" t="s">
        <v>1295</v>
      </c>
    </row>
    <row r="1913" spans="1:27" x14ac:dyDescent="0.25">
      <c r="A1913" t="s">
        <v>149</v>
      </c>
      <c r="B1913" t="s">
        <v>1246</v>
      </c>
      <c r="C1913" t="s">
        <v>1324</v>
      </c>
      <c r="D1913" t="s">
        <v>1387</v>
      </c>
      <c r="E1913" t="s">
        <v>1326</v>
      </c>
      <c r="F1913" t="s">
        <v>1293</v>
      </c>
      <c r="G1913" s="532" t="s">
        <v>524</v>
      </c>
      <c r="H1913">
        <v>35015</v>
      </c>
      <c r="I1913" t="s">
        <v>552</v>
      </c>
      <c r="J1913" t="s">
        <v>1397</v>
      </c>
      <c r="K1913" t="s">
        <v>1398</v>
      </c>
      <c r="L1913">
        <v>5.9</v>
      </c>
      <c r="M1913">
        <v>2.8</v>
      </c>
      <c r="N1913">
        <v>11.8</v>
      </c>
      <c r="O1913">
        <v>1.2E-2</v>
      </c>
      <c r="P1913">
        <v>0.4</v>
      </c>
      <c r="Q1913">
        <v>0.4</v>
      </c>
      <c r="R1913">
        <v>398.06090500000005</v>
      </c>
      <c r="S1913">
        <v>7.5077500000000005E-3</v>
      </c>
      <c r="T1913">
        <v>7.5077500000000008E-4</v>
      </c>
      <c r="U1913">
        <v>398.47232970000005</v>
      </c>
      <c r="W1913" s="429">
        <f t="shared" si="45"/>
        <v>398.06090500000005</v>
      </c>
      <c r="X1913" s="429">
        <f t="shared" si="45"/>
        <v>7.5077500000000005E-3</v>
      </c>
      <c r="Y1913" s="429">
        <f t="shared" si="45"/>
        <v>7.5077500000000008E-4</v>
      </c>
      <c r="Z1913" s="429">
        <f t="shared" si="44"/>
        <v>398.47232970000005</v>
      </c>
      <c r="AA1913" s="429" t="s">
        <v>1295</v>
      </c>
    </row>
    <row r="1914" spans="1:27" x14ac:dyDescent="0.25">
      <c r="A1914" t="s">
        <v>149</v>
      </c>
      <c r="B1914" t="s">
        <v>1246</v>
      </c>
      <c r="C1914" t="s">
        <v>1324</v>
      </c>
      <c r="D1914" t="s">
        <v>1387</v>
      </c>
      <c r="E1914" t="s">
        <v>1326</v>
      </c>
      <c r="F1914" t="s">
        <v>1293</v>
      </c>
      <c r="G1914" s="532" t="s">
        <v>524</v>
      </c>
      <c r="H1914">
        <v>35015</v>
      </c>
      <c r="I1914" t="s">
        <v>552</v>
      </c>
      <c r="J1914" t="s">
        <v>1407</v>
      </c>
      <c r="K1914" t="s">
        <v>1391</v>
      </c>
      <c r="L1914">
        <v>0</v>
      </c>
      <c r="M1914">
        <v>7.1</v>
      </c>
      <c r="N1914">
        <v>0</v>
      </c>
      <c r="O1914">
        <v>0</v>
      </c>
      <c r="P1914">
        <v>0</v>
      </c>
      <c r="Q1914">
        <v>0</v>
      </c>
      <c r="R1914">
        <v>1.6338324800615844</v>
      </c>
      <c r="S1914">
        <v>24.823072223210922</v>
      </c>
      <c r="T1914">
        <v>0</v>
      </c>
      <c r="U1914">
        <v>622.21063806033453</v>
      </c>
      <c r="W1914" s="429">
        <f t="shared" si="45"/>
        <v>1.6338324800615844</v>
      </c>
      <c r="X1914" s="429">
        <f t="shared" si="45"/>
        <v>24.823072223210922</v>
      </c>
      <c r="Y1914" s="429">
        <f t="shared" si="45"/>
        <v>0</v>
      </c>
      <c r="Z1914" s="429">
        <f t="shared" si="44"/>
        <v>622.21063806033453</v>
      </c>
      <c r="AA1914" s="429" t="s">
        <v>1296</v>
      </c>
    </row>
    <row r="1915" spans="1:27" x14ac:dyDescent="0.25">
      <c r="A1915" t="s">
        <v>149</v>
      </c>
      <c r="B1915" t="s">
        <v>1246</v>
      </c>
      <c r="C1915" t="s">
        <v>1324</v>
      </c>
      <c r="D1915" t="s">
        <v>1387</v>
      </c>
      <c r="E1915" t="s">
        <v>1326</v>
      </c>
      <c r="F1915" t="s">
        <v>1293</v>
      </c>
      <c r="G1915" s="532" t="s">
        <v>524</v>
      </c>
      <c r="H1915">
        <v>35015</v>
      </c>
      <c r="I1915" t="s">
        <v>552</v>
      </c>
      <c r="J1915" t="s">
        <v>1423</v>
      </c>
      <c r="K1915" t="s">
        <v>1419</v>
      </c>
      <c r="L1915">
        <v>0</v>
      </c>
      <c r="M1915">
        <v>0.8</v>
      </c>
      <c r="N1915">
        <v>0</v>
      </c>
      <c r="O1915">
        <v>0</v>
      </c>
      <c r="P1915">
        <v>0</v>
      </c>
      <c r="Q1915">
        <v>0</v>
      </c>
      <c r="R1915">
        <v>0.1840938005703194</v>
      </c>
      <c r="S1915">
        <v>2.7969658843054561</v>
      </c>
      <c r="T1915">
        <v>0</v>
      </c>
      <c r="U1915">
        <v>70.108240908206724</v>
      </c>
      <c r="W1915" s="429">
        <f t="shared" si="45"/>
        <v>0.1840938005703194</v>
      </c>
      <c r="X1915" s="429">
        <f t="shared" si="45"/>
        <v>2.7969658843054561</v>
      </c>
      <c r="Y1915" s="429">
        <f t="shared" si="45"/>
        <v>0</v>
      </c>
      <c r="Z1915" s="429">
        <f t="shared" si="44"/>
        <v>70.108240908206724</v>
      </c>
      <c r="AA1915" s="429" t="s">
        <v>1296</v>
      </c>
    </row>
    <row r="1916" spans="1:27" x14ac:dyDescent="0.25">
      <c r="A1916" t="s">
        <v>149</v>
      </c>
      <c r="B1916" t="s">
        <v>1246</v>
      </c>
      <c r="C1916" t="s">
        <v>1324</v>
      </c>
      <c r="D1916" t="s">
        <v>1387</v>
      </c>
      <c r="E1916" t="s">
        <v>1326</v>
      </c>
      <c r="F1916" t="s">
        <v>1293</v>
      </c>
      <c r="G1916" s="532" t="s">
        <v>524</v>
      </c>
      <c r="H1916">
        <v>35015</v>
      </c>
      <c r="I1916" t="s">
        <v>552</v>
      </c>
      <c r="J1916" t="s">
        <v>1423</v>
      </c>
      <c r="K1916" t="s">
        <v>1419</v>
      </c>
      <c r="L1916">
        <v>0</v>
      </c>
      <c r="M1916">
        <v>10.4</v>
      </c>
      <c r="N1916">
        <v>0</v>
      </c>
      <c r="O1916">
        <v>0</v>
      </c>
      <c r="P1916">
        <v>0</v>
      </c>
      <c r="Q1916">
        <v>0</v>
      </c>
      <c r="R1916">
        <v>2.393219407414152</v>
      </c>
      <c r="S1916">
        <v>36.360556495970933</v>
      </c>
      <c r="T1916">
        <v>0</v>
      </c>
      <c r="U1916">
        <v>911.4071318066874</v>
      </c>
      <c r="W1916" s="429">
        <f t="shared" si="45"/>
        <v>2.393219407414152</v>
      </c>
      <c r="X1916" s="429">
        <f t="shared" si="45"/>
        <v>36.360556495970933</v>
      </c>
      <c r="Y1916" s="429">
        <f t="shared" si="45"/>
        <v>0</v>
      </c>
      <c r="Z1916" s="429">
        <f t="shared" si="44"/>
        <v>911.4071318066874</v>
      </c>
      <c r="AA1916" s="429" t="s">
        <v>1296</v>
      </c>
    </row>
    <row r="1917" spans="1:27" x14ac:dyDescent="0.25">
      <c r="A1917" t="s">
        <v>149</v>
      </c>
      <c r="B1917" t="s">
        <v>1246</v>
      </c>
      <c r="C1917" t="s">
        <v>1324</v>
      </c>
      <c r="D1917" t="s">
        <v>1387</v>
      </c>
      <c r="E1917" t="s">
        <v>1326</v>
      </c>
      <c r="F1917" t="s">
        <v>1293</v>
      </c>
      <c r="G1917" s="532" t="s">
        <v>524</v>
      </c>
      <c r="H1917">
        <v>35025</v>
      </c>
      <c r="I1917" t="s">
        <v>563</v>
      </c>
      <c r="J1917" t="s">
        <v>1423</v>
      </c>
      <c r="K1917" t="s">
        <v>1419</v>
      </c>
      <c r="L1917">
        <v>0</v>
      </c>
      <c r="M1917">
        <v>3.8</v>
      </c>
      <c r="N1917">
        <v>0</v>
      </c>
      <c r="O1917">
        <v>0</v>
      </c>
      <c r="P1917">
        <v>0</v>
      </c>
      <c r="Q1917">
        <v>0</v>
      </c>
      <c r="R1917">
        <v>0.87444555270901703</v>
      </c>
      <c r="S1917">
        <v>13.285587950450916</v>
      </c>
      <c r="T1917">
        <v>0</v>
      </c>
      <c r="U1917">
        <v>333.01414431398189</v>
      </c>
      <c r="W1917" s="429">
        <f t="shared" si="45"/>
        <v>0.87444555270901703</v>
      </c>
      <c r="X1917" s="429">
        <f t="shared" si="45"/>
        <v>13.285587950450916</v>
      </c>
      <c r="Y1917" s="429">
        <f t="shared" si="45"/>
        <v>0</v>
      </c>
      <c r="Z1917" s="429">
        <f t="shared" si="44"/>
        <v>333.01414431398189</v>
      </c>
      <c r="AA1917" s="429" t="s">
        <v>1296</v>
      </c>
    </row>
    <row r="1918" spans="1:27" x14ac:dyDescent="0.25">
      <c r="A1918" t="s">
        <v>149</v>
      </c>
      <c r="B1918" t="s">
        <v>1246</v>
      </c>
      <c r="C1918" t="s">
        <v>1324</v>
      </c>
      <c r="D1918" t="s">
        <v>1387</v>
      </c>
      <c r="E1918" t="s">
        <v>1326</v>
      </c>
      <c r="F1918" t="s">
        <v>1293</v>
      </c>
      <c r="G1918" s="532" t="s">
        <v>524</v>
      </c>
      <c r="H1918">
        <v>35025</v>
      </c>
      <c r="I1918" t="s">
        <v>563</v>
      </c>
      <c r="J1918" t="s">
        <v>1392</v>
      </c>
      <c r="K1918" t="s">
        <v>1393</v>
      </c>
      <c r="L1918">
        <v>0.7</v>
      </c>
      <c r="M1918">
        <v>0.1</v>
      </c>
      <c r="N1918">
        <v>0.6</v>
      </c>
      <c r="O1918">
        <v>0.1</v>
      </c>
      <c r="P1918">
        <v>0.1</v>
      </c>
      <c r="Q1918">
        <v>0.1</v>
      </c>
      <c r="R1918">
        <v>840</v>
      </c>
      <c r="S1918">
        <v>1.61E-2</v>
      </c>
      <c r="T1918">
        <v>1.54E-2</v>
      </c>
      <c r="U1918">
        <v>844.99170000000004</v>
      </c>
      <c r="W1918" s="429">
        <f t="shared" si="45"/>
        <v>840</v>
      </c>
      <c r="X1918" s="429">
        <f t="shared" si="45"/>
        <v>1.61E-2</v>
      </c>
      <c r="Y1918" s="429">
        <f t="shared" si="45"/>
        <v>1.54E-2</v>
      </c>
      <c r="Z1918" s="429">
        <f t="shared" si="44"/>
        <v>844.99170000000004</v>
      </c>
      <c r="AA1918" s="429" t="s">
        <v>1295</v>
      </c>
    </row>
    <row r="1919" spans="1:27" x14ac:dyDescent="0.25">
      <c r="A1919" t="s">
        <v>149</v>
      </c>
      <c r="B1919" t="s">
        <v>1246</v>
      </c>
      <c r="C1919" t="s">
        <v>1324</v>
      </c>
      <c r="D1919" t="s">
        <v>1387</v>
      </c>
      <c r="E1919" t="s">
        <v>1326</v>
      </c>
      <c r="F1919" t="s">
        <v>1293</v>
      </c>
      <c r="G1919" s="532" t="s">
        <v>524</v>
      </c>
      <c r="H1919">
        <v>35025</v>
      </c>
      <c r="I1919" t="s">
        <v>563</v>
      </c>
      <c r="J1919" t="s">
        <v>1392</v>
      </c>
      <c r="K1919" t="s">
        <v>1393</v>
      </c>
      <c r="L1919">
        <v>0.7</v>
      </c>
      <c r="M1919">
        <v>0.1</v>
      </c>
      <c r="N1919">
        <v>0.6</v>
      </c>
      <c r="O1919">
        <v>0.1</v>
      </c>
      <c r="P1919">
        <v>0.1</v>
      </c>
      <c r="Q1919">
        <v>0.1</v>
      </c>
      <c r="R1919">
        <v>840</v>
      </c>
      <c r="S1919">
        <v>1.61E-2</v>
      </c>
      <c r="T1919">
        <v>1.54E-2</v>
      </c>
      <c r="U1919">
        <v>844.99170000000004</v>
      </c>
      <c r="W1919" s="429">
        <f t="shared" si="45"/>
        <v>840</v>
      </c>
      <c r="X1919" s="429">
        <f t="shared" si="45"/>
        <v>1.61E-2</v>
      </c>
      <c r="Y1919" s="429">
        <f t="shared" si="45"/>
        <v>1.54E-2</v>
      </c>
      <c r="Z1919" s="429">
        <f t="shared" si="44"/>
        <v>844.99170000000004</v>
      </c>
      <c r="AA1919" s="429" t="s">
        <v>1295</v>
      </c>
    </row>
    <row r="1920" spans="1:27" x14ac:dyDescent="0.25">
      <c r="A1920" t="s">
        <v>149</v>
      </c>
      <c r="B1920" t="s">
        <v>1246</v>
      </c>
      <c r="C1920" t="s">
        <v>1324</v>
      </c>
      <c r="D1920" t="s">
        <v>1387</v>
      </c>
      <c r="E1920" t="s">
        <v>1326</v>
      </c>
      <c r="F1920" t="s">
        <v>1293</v>
      </c>
      <c r="G1920" s="532" t="s">
        <v>524</v>
      </c>
      <c r="H1920">
        <v>35025</v>
      </c>
      <c r="I1920" t="s">
        <v>563</v>
      </c>
      <c r="J1920" t="s">
        <v>1390</v>
      </c>
      <c r="K1920" t="s">
        <v>1391</v>
      </c>
      <c r="L1920">
        <v>0</v>
      </c>
      <c r="M1920">
        <v>59.24</v>
      </c>
      <c r="N1920">
        <v>0</v>
      </c>
      <c r="O1920">
        <v>0</v>
      </c>
      <c r="P1920">
        <v>0</v>
      </c>
      <c r="Q1920">
        <v>0</v>
      </c>
      <c r="R1920">
        <v>13.632145932232151</v>
      </c>
      <c r="S1920">
        <v>207.11532373281904</v>
      </c>
      <c r="T1920">
        <v>0</v>
      </c>
      <c r="U1920">
        <v>5191.5152392527089</v>
      </c>
      <c r="W1920" s="429">
        <f t="shared" si="45"/>
        <v>13.632145932232151</v>
      </c>
      <c r="X1920" s="429">
        <f t="shared" si="45"/>
        <v>207.11532373281904</v>
      </c>
      <c r="Y1920" s="429">
        <f t="shared" si="45"/>
        <v>0</v>
      </c>
      <c r="Z1920" s="429">
        <f t="shared" si="44"/>
        <v>5191.5152392527089</v>
      </c>
      <c r="AA1920" s="429" t="s">
        <v>1296</v>
      </c>
    </row>
    <row r="1921" spans="1:27" x14ac:dyDescent="0.25">
      <c r="A1921" t="s">
        <v>149</v>
      </c>
      <c r="B1921" t="s">
        <v>1246</v>
      </c>
      <c r="C1921" t="s">
        <v>1324</v>
      </c>
      <c r="D1921" t="s">
        <v>1387</v>
      </c>
      <c r="E1921" t="s">
        <v>1326</v>
      </c>
      <c r="F1921" t="s">
        <v>1293</v>
      </c>
      <c r="G1921" s="532" t="s">
        <v>524</v>
      </c>
      <c r="H1921">
        <v>35025</v>
      </c>
      <c r="I1921" t="s">
        <v>563</v>
      </c>
      <c r="J1921" t="s">
        <v>1392</v>
      </c>
      <c r="K1921" t="s">
        <v>1393</v>
      </c>
      <c r="L1921">
        <v>4.7</v>
      </c>
      <c r="M1921">
        <v>0.3</v>
      </c>
      <c r="N1921">
        <v>4</v>
      </c>
      <c r="O1921">
        <v>0.7</v>
      </c>
      <c r="P1921">
        <v>0.4</v>
      </c>
      <c r="Q1921">
        <v>0.4</v>
      </c>
      <c r="R1921">
        <v>5640</v>
      </c>
      <c r="S1921">
        <v>0.1081</v>
      </c>
      <c r="T1921">
        <v>0.10340000000000002</v>
      </c>
      <c r="U1921">
        <v>5673.5156999999999</v>
      </c>
      <c r="W1921" s="429">
        <f t="shared" si="45"/>
        <v>5640</v>
      </c>
      <c r="X1921" s="429">
        <f t="shared" si="45"/>
        <v>0.1081</v>
      </c>
      <c r="Y1921" s="429">
        <f t="shared" si="45"/>
        <v>0.10340000000000002</v>
      </c>
      <c r="Z1921" s="429">
        <f t="shared" si="44"/>
        <v>5673.5156999999999</v>
      </c>
      <c r="AA1921" s="429" t="s">
        <v>1295</v>
      </c>
    </row>
    <row r="1922" spans="1:27" x14ac:dyDescent="0.25">
      <c r="A1922" t="s">
        <v>149</v>
      </c>
      <c r="B1922" t="s">
        <v>1246</v>
      </c>
      <c r="C1922" t="s">
        <v>1324</v>
      </c>
      <c r="D1922" t="s">
        <v>1387</v>
      </c>
      <c r="E1922" t="s">
        <v>1326</v>
      </c>
      <c r="F1922" t="s">
        <v>1293</v>
      </c>
      <c r="G1922" s="532" t="s">
        <v>524</v>
      </c>
      <c r="H1922">
        <v>35025</v>
      </c>
      <c r="I1922" t="s">
        <v>563</v>
      </c>
      <c r="J1922" t="s">
        <v>1388</v>
      </c>
      <c r="K1922" t="s">
        <v>1389</v>
      </c>
      <c r="L1922">
        <v>0.1</v>
      </c>
      <c r="M1922">
        <v>0</v>
      </c>
      <c r="N1922">
        <v>0.7</v>
      </c>
      <c r="O1922">
        <v>155</v>
      </c>
      <c r="P1922">
        <v>0</v>
      </c>
      <c r="Q1922">
        <v>0</v>
      </c>
      <c r="R1922">
        <v>166.10377216137584</v>
      </c>
      <c r="S1922">
        <v>5.1470588235294129E-2</v>
      </c>
      <c r="T1922">
        <v>2.1114187275611635E-3</v>
      </c>
      <c r="U1922">
        <v>168.01973964807141</v>
      </c>
      <c r="W1922" s="429">
        <f t="shared" si="45"/>
        <v>166.10377216137584</v>
      </c>
      <c r="X1922" s="429">
        <f t="shared" si="45"/>
        <v>5.1470588235294129E-2</v>
      </c>
      <c r="Y1922" s="429">
        <f t="shared" si="45"/>
        <v>2.1114187275611635E-3</v>
      </c>
      <c r="Z1922" s="429">
        <f t="shared" si="44"/>
        <v>168.01973964807141</v>
      </c>
      <c r="AA1922" s="429" t="s">
        <v>1296</v>
      </c>
    </row>
    <row r="1923" spans="1:27" x14ac:dyDescent="0.25">
      <c r="A1923" t="s">
        <v>149</v>
      </c>
      <c r="B1923" t="s">
        <v>1246</v>
      </c>
      <c r="C1923" t="s">
        <v>1324</v>
      </c>
      <c r="D1923" t="s">
        <v>1387</v>
      </c>
      <c r="E1923" t="s">
        <v>1326</v>
      </c>
      <c r="F1923" t="s">
        <v>1293</v>
      </c>
      <c r="G1923" s="532" t="s">
        <v>524</v>
      </c>
      <c r="H1923">
        <v>35025</v>
      </c>
      <c r="I1923" t="s">
        <v>563</v>
      </c>
      <c r="J1923" t="s">
        <v>1397</v>
      </c>
      <c r="K1923" t="s">
        <v>1398</v>
      </c>
      <c r="L1923">
        <v>8.5</v>
      </c>
      <c r="M1923">
        <v>4.3</v>
      </c>
      <c r="N1923">
        <v>12.7</v>
      </c>
      <c r="O1923">
        <v>0.3</v>
      </c>
      <c r="P1923">
        <v>0.4</v>
      </c>
      <c r="Q1923">
        <v>0.4</v>
      </c>
      <c r="R1923">
        <v>573.477575</v>
      </c>
      <c r="S1923">
        <v>1.0816249999999999E-2</v>
      </c>
      <c r="T1923">
        <v>1.0816250000000001E-3</v>
      </c>
      <c r="U1923">
        <v>574.0703054999999</v>
      </c>
      <c r="W1923" s="429">
        <f t="shared" si="45"/>
        <v>573.477575</v>
      </c>
      <c r="X1923" s="429">
        <f t="shared" si="45"/>
        <v>1.0816249999999999E-2</v>
      </c>
      <c r="Y1923" s="429">
        <f t="shared" si="45"/>
        <v>1.0816250000000001E-3</v>
      </c>
      <c r="Z1923" s="429">
        <f t="shared" si="44"/>
        <v>574.0703054999999</v>
      </c>
      <c r="AA1923" s="429" t="s">
        <v>1295</v>
      </c>
    </row>
    <row r="1924" spans="1:27" x14ac:dyDescent="0.25">
      <c r="A1924" t="s">
        <v>149</v>
      </c>
      <c r="B1924" t="s">
        <v>1246</v>
      </c>
      <c r="C1924" t="s">
        <v>1324</v>
      </c>
      <c r="D1924" t="s">
        <v>1387</v>
      </c>
      <c r="E1924" t="s">
        <v>1326</v>
      </c>
      <c r="F1924" t="s">
        <v>1293</v>
      </c>
      <c r="G1924" s="532" t="s">
        <v>524</v>
      </c>
      <c r="H1924">
        <v>35025</v>
      </c>
      <c r="I1924" t="s">
        <v>563</v>
      </c>
      <c r="J1924" t="s">
        <v>1397</v>
      </c>
      <c r="K1924" t="s">
        <v>1398</v>
      </c>
      <c r="L1924">
        <v>8.6999999999999993</v>
      </c>
      <c r="M1924">
        <v>4.3</v>
      </c>
      <c r="N1924">
        <v>12.9</v>
      </c>
      <c r="O1924">
        <v>0.2</v>
      </c>
      <c r="P1924">
        <v>0.3</v>
      </c>
      <c r="Q1924">
        <v>0.3</v>
      </c>
      <c r="R1924">
        <v>586.97116499999993</v>
      </c>
      <c r="S1924">
        <v>1.1070749999999999E-2</v>
      </c>
      <c r="T1924">
        <v>1.1070749999999999E-3</v>
      </c>
      <c r="U1924">
        <v>587.57784209999988</v>
      </c>
      <c r="W1924" s="429">
        <f t="shared" si="45"/>
        <v>586.97116499999993</v>
      </c>
      <c r="X1924" s="429">
        <f t="shared" si="45"/>
        <v>1.1070749999999999E-2</v>
      </c>
      <c r="Y1924" s="429">
        <f t="shared" si="45"/>
        <v>1.1070749999999999E-3</v>
      </c>
      <c r="Z1924" s="429">
        <f t="shared" si="44"/>
        <v>587.57784209999988</v>
      </c>
      <c r="AA1924" s="429" t="s">
        <v>1295</v>
      </c>
    </row>
    <row r="1925" spans="1:27" x14ac:dyDescent="0.25">
      <c r="A1925" t="s">
        <v>149</v>
      </c>
      <c r="B1925" t="s">
        <v>1246</v>
      </c>
      <c r="C1925" t="s">
        <v>1324</v>
      </c>
      <c r="D1925" t="s">
        <v>1387</v>
      </c>
      <c r="E1925" t="s">
        <v>1326</v>
      </c>
      <c r="F1925" t="s">
        <v>1293</v>
      </c>
      <c r="G1925" s="532" t="s">
        <v>524</v>
      </c>
      <c r="H1925">
        <v>35025</v>
      </c>
      <c r="I1925" t="s">
        <v>563</v>
      </c>
      <c r="J1925" t="s">
        <v>1399</v>
      </c>
      <c r="K1925" t="s">
        <v>1391</v>
      </c>
      <c r="L1925">
        <v>0</v>
      </c>
      <c r="M1925">
        <v>1.2</v>
      </c>
      <c r="N1925">
        <v>0</v>
      </c>
      <c r="O1925">
        <v>0</v>
      </c>
      <c r="P1925">
        <v>0</v>
      </c>
      <c r="Q1925">
        <v>0</v>
      </c>
      <c r="R1925">
        <v>0.27614070085547909</v>
      </c>
      <c r="S1925">
        <v>4.1954488264581835</v>
      </c>
      <c r="T1925">
        <v>0</v>
      </c>
      <c r="U1925">
        <v>105.16236136231007</v>
      </c>
      <c r="W1925" s="429">
        <f t="shared" si="45"/>
        <v>0.27614070085547909</v>
      </c>
      <c r="X1925" s="429">
        <f t="shared" si="45"/>
        <v>4.1954488264581835</v>
      </c>
      <c r="Y1925" s="429">
        <f t="shared" si="45"/>
        <v>0</v>
      </c>
      <c r="Z1925" s="429">
        <f t="shared" si="44"/>
        <v>105.16236136231007</v>
      </c>
      <c r="AA1925" s="429" t="s">
        <v>1296</v>
      </c>
    </row>
    <row r="1926" spans="1:27" x14ac:dyDescent="0.25">
      <c r="A1926" t="s">
        <v>149</v>
      </c>
      <c r="B1926" t="s">
        <v>1246</v>
      </c>
      <c r="C1926" t="s">
        <v>1324</v>
      </c>
      <c r="D1926" t="s">
        <v>1387</v>
      </c>
      <c r="E1926" t="s">
        <v>1326</v>
      </c>
      <c r="F1926" t="s">
        <v>1293</v>
      </c>
      <c r="G1926" s="532" t="s">
        <v>524</v>
      </c>
      <c r="H1926">
        <v>35025</v>
      </c>
      <c r="I1926" t="s">
        <v>563</v>
      </c>
      <c r="J1926" t="s">
        <v>1388</v>
      </c>
      <c r="K1926" t="s">
        <v>1389</v>
      </c>
      <c r="L1926">
        <v>1.4</v>
      </c>
      <c r="M1926">
        <v>2.1</v>
      </c>
      <c r="N1926">
        <v>2.9</v>
      </c>
      <c r="O1926">
        <v>3.4</v>
      </c>
      <c r="P1926">
        <v>0</v>
      </c>
      <c r="Q1926">
        <v>0</v>
      </c>
      <c r="R1926">
        <v>2325.4528102592617</v>
      </c>
      <c r="S1926">
        <v>0.72058823529411764</v>
      </c>
      <c r="T1926">
        <v>2.9559862185856284E-2</v>
      </c>
      <c r="U1926">
        <v>2352.2763550730001</v>
      </c>
      <c r="W1926" s="429">
        <f t="shared" si="45"/>
        <v>2325.4528102592617</v>
      </c>
      <c r="X1926" s="429">
        <f t="shared" si="45"/>
        <v>0.72058823529411764</v>
      </c>
      <c r="Y1926" s="429">
        <f t="shared" si="45"/>
        <v>2.9559862185856284E-2</v>
      </c>
      <c r="Z1926" s="429">
        <f t="shared" si="44"/>
        <v>2352.2763550730001</v>
      </c>
      <c r="AA1926" s="429" t="s">
        <v>1296</v>
      </c>
    </row>
    <row r="1927" spans="1:27" x14ac:dyDescent="0.25">
      <c r="A1927" t="s">
        <v>149</v>
      </c>
      <c r="B1927" t="s">
        <v>1246</v>
      </c>
      <c r="C1927" t="s">
        <v>1324</v>
      </c>
      <c r="D1927" t="s">
        <v>1387</v>
      </c>
      <c r="E1927" t="s">
        <v>1326</v>
      </c>
      <c r="F1927" t="s">
        <v>1293</v>
      </c>
      <c r="G1927" s="532" t="s">
        <v>524</v>
      </c>
      <c r="H1927">
        <v>35025</v>
      </c>
      <c r="I1927" t="s">
        <v>563</v>
      </c>
      <c r="J1927" t="s">
        <v>1388</v>
      </c>
      <c r="K1927" t="s">
        <v>1389</v>
      </c>
      <c r="L1927">
        <v>13.3</v>
      </c>
      <c r="M1927">
        <v>8.5</v>
      </c>
      <c r="N1927">
        <v>26.6</v>
      </c>
      <c r="O1927">
        <v>10.199999999999999</v>
      </c>
      <c r="P1927">
        <v>0</v>
      </c>
      <c r="Q1927">
        <v>0</v>
      </c>
      <c r="R1927">
        <v>22091.801697462986</v>
      </c>
      <c r="S1927">
        <v>6.8455882352941186</v>
      </c>
      <c r="T1927">
        <v>0.28081869076563476</v>
      </c>
      <c r="U1927">
        <v>22346.625373193499</v>
      </c>
      <c r="W1927" s="429">
        <f t="shared" si="45"/>
        <v>22091.801697462986</v>
      </c>
      <c r="X1927" s="429">
        <f t="shared" si="45"/>
        <v>6.8455882352941186</v>
      </c>
      <c r="Y1927" s="429">
        <f t="shared" si="45"/>
        <v>0.28081869076563476</v>
      </c>
      <c r="Z1927" s="429">
        <f t="shared" si="44"/>
        <v>22346.625373193499</v>
      </c>
      <c r="AA1927" s="429" t="s">
        <v>1296</v>
      </c>
    </row>
    <row r="1928" spans="1:27" x14ac:dyDescent="0.25">
      <c r="A1928" t="s">
        <v>149</v>
      </c>
      <c r="B1928" t="s">
        <v>1246</v>
      </c>
      <c r="C1928" t="s">
        <v>1324</v>
      </c>
      <c r="D1928" t="s">
        <v>1387</v>
      </c>
      <c r="E1928" t="s">
        <v>1326</v>
      </c>
      <c r="F1928" t="s">
        <v>1293</v>
      </c>
      <c r="G1928" s="532" t="s">
        <v>524</v>
      </c>
      <c r="H1928">
        <v>35025</v>
      </c>
      <c r="I1928" t="s">
        <v>563</v>
      </c>
      <c r="J1928" t="s">
        <v>1402</v>
      </c>
      <c r="K1928" t="s">
        <v>1398</v>
      </c>
      <c r="L1928">
        <v>21.9</v>
      </c>
      <c r="M1928">
        <v>6.6</v>
      </c>
      <c r="N1928">
        <v>7.8</v>
      </c>
      <c r="O1928">
        <v>1.5</v>
      </c>
      <c r="P1928">
        <v>1.1000000000000001</v>
      </c>
      <c r="Q1928">
        <v>1.1000000000000001</v>
      </c>
      <c r="R1928">
        <v>1477.5481049999999</v>
      </c>
      <c r="S1928">
        <v>2.7867749999999997E-2</v>
      </c>
      <c r="T1928">
        <v>2.786775E-3</v>
      </c>
      <c r="U1928">
        <v>1479.0752576999998</v>
      </c>
      <c r="W1928" s="429">
        <f t="shared" si="45"/>
        <v>1477.5481049999999</v>
      </c>
      <c r="X1928" s="429">
        <f t="shared" si="45"/>
        <v>2.7867749999999997E-2</v>
      </c>
      <c r="Y1928" s="429">
        <f t="shared" si="45"/>
        <v>2.786775E-3</v>
      </c>
      <c r="Z1928" s="429">
        <f t="shared" si="44"/>
        <v>1479.0752576999998</v>
      </c>
      <c r="AA1928" s="429" t="s">
        <v>1295</v>
      </c>
    </row>
    <row r="1929" spans="1:27" x14ac:dyDescent="0.25">
      <c r="A1929" t="s">
        <v>149</v>
      </c>
      <c r="B1929" t="s">
        <v>1246</v>
      </c>
      <c r="C1929" t="s">
        <v>1324</v>
      </c>
      <c r="D1929" t="s">
        <v>1387</v>
      </c>
      <c r="E1929" t="s">
        <v>1326</v>
      </c>
      <c r="F1929" t="s">
        <v>1293</v>
      </c>
      <c r="G1929" s="532" t="s">
        <v>524</v>
      </c>
      <c r="H1929">
        <v>35025</v>
      </c>
      <c r="I1929" t="s">
        <v>563</v>
      </c>
      <c r="J1929" t="s">
        <v>1402</v>
      </c>
      <c r="K1929" t="s">
        <v>1398</v>
      </c>
      <c r="L1929">
        <v>6.7</v>
      </c>
      <c r="M1929">
        <v>0.9</v>
      </c>
      <c r="N1929">
        <v>1.9</v>
      </c>
      <c r="O1929">
        <v>0.4</v>
      </c>
      <c r="P1929">
        <v>0.3</v>
      </c>
      <c r="Q1929">
        <v>0.3</v>
      </c>
      <c r="R1929">
        <v>452.03526500000004</v>
      </c>
      <c r="S1929">
        <v>8.5257500000000003E-3</v>
      </c>
      <c r="T1929">
        <v>8.5257500000000006E-4</v>
      </c>
      <c r="U1929">
        <v>452.50247610000002</v>
      </c>
      <c r="W1929" s="429">
        <f t="shared" si="45"/>
        <v>452.03526500000004</v>
      </c>
      <c r="X1929" s="429">
        <f t="shared" si="45"/>
        <v>8.5257500000000003E-3</v>
      </c>
      <c r="Y1929" s="429">
        <f t="shared" si="45"/>
        <v>8.5257500000000006E-4</v>
      </c>
      <c r="Z1929" s="429">
        <f t="shared" si="44"/>
        <v>452.50247610000002</v>
      </c>
      <c r="AA1929" s="429" t="s">
        <v>1295</v>
      </c>
    </row>
    <row r="1930" spans="1:27" x14ac:dyDescent="0.25">
      <c r="A1930" t="s">
        <v>149</v>
      </c>
      <c r="B1930" t="s">
        <v>1246</v>
      </c>
      <c r="C1930" t="s">
        <v>1324</v>
      </c>
      <c r="D1930" t="s">
        <v>1387</v>
      </c>
      <c r="E1930" t="s">
        <v>1326</v>
      </c>
      <c r="F1930" t="s">
        <v>1293</v>
      </c>
      <c r="G1930" s="532" t="s">
        <v>524</v>
      </c>
      <c r="H1930">
        <v>35025</v>
      </c>
      <c r="I1930" t="s">
        <v>563</v>
      </c>
      <c r="J1930" t="s">
        <v>1402</v>
      </c>
      <c r="K1930" t="s">
        <v>1398</v>
      </c>
      <c r="L1930">
        <v>21.8</v>
      </c>
      <c r="M1930">
        <v>6.6</v>
      </c>
      <c r="N1930">
        <v>7.8</v>
      </c>
      <c r="O1930">
        <v>1.5</v>
      </c>
      <c r="P1930">
        <v>1.1000000000000001</v>
      </c>
      <c r="Q1930">
        <v>1.1000000000000001</v>
      </c>
      <c r="R1930">
        <v>1470.8013100000001</v>
      </c>
      <c r="S1930">
        <v>2.7740500000000001E-2</v>
      </c>
      <c r="T1930">
        <v>2.7740500000000001E-3</v>
      </c>
      <c r="U1930">
        <v>1472.3214894</v>
      </c>
      <c r="W1930" s="429">
        <f t="shared" si="45"/>
        <v>1470.8013100000001</v>
      </c>
      <c r="X1930" s="429">
        <f t="shared" si="45"/>
        <v>2.7740500000000001E-2</v>
      </c>
      <c r="Y1930" s="429">
        <f t="shared" si="45"/>
        <v>2.7740500000000001E-3</v>
      </c>
      <c r="Z1930" s="429">
        <f t="shared" si="44"/>
        <v>1472.3214894</v>
      </c>
      <c r="AA1930" s="429" t="s">
        <v>1295</v>
      </c>
    </row>
    <row r="1931" spans="1:27" x14ac:dyDescent="0.25">
      <c r="A1931" t="s">
        <v>149</v>
      </c>
      <c r="B1931" t="s">
        <v>1246</v>
      </c>
      <c r="C1931" t="s">
        <v>1324</v>
      </c>
      <c r="D1931" t="s">
        <v>1387</v>
      </c>
      <c r="E1931" t="s">
        <v>1326</v>
      </c>
      <c r="F1931" t="s">
        <v>1293</v>
      </c>
      <c r="G1931" s="532" t="s">
        <v>524</v>
      </c>
      <c r="H1931">
        <v>35025</v>
      </c>
      <c r="I1931" t="s">
        <v>563</v>
      </c>
      <c r="J1931" t="s">
        <v>1402</v>
      </c>
      <c r="K1931" t="s">
        <v>1398</v>
      </c>
      <c r="L1931">
        <v>12.1</v>
      </c>
      <c r="M1931">
        <v>1.6</v>
      </c>
      <c r="N1931">
        <v>3.4</v>
      </c>
      <c r="O1931">
        <v>0.6</v>
      </c>
      <c r="P1931">
        <v>0.5</v>
      </c>
      <c r="Q1931">
        <v>0.5</v>
      </c>
      <c r="R1931">
        <v>816.36219500000004</v>
      </c>
      <c r="S1931">
        <v>1.5397249999999999E-2</v>
      </c>
      <c r="T1931">
        <v>1.539725E-3</v>
      </c>
      <c r="U1931">
        <v>817.20596430000012</v>
      </c>
      <c r="W1931" s="429">
        <f t="shared" si="45"/>
        <v>816.36219500000004</v>
      </c>
      <c r="X1931" s="429">
        <f t="shared" si="45"/>
        <v>1.5397249999999999E-2</v>
      </c>
      <c r="Y1931" s="429">
        <f t="shared" si="45"/>
        <v>1.539725E-3</v>
      </c>
      <c r="Z1931" s="429">
        <f t="shared" si="44"/>
        <v>817.20596430000012</v>
      </c>
      <c r="AA1931" s="429" t="s">
        <v>1295</v>
      </c>
    </row>
    <row r="1932" spans="1:27" x14ac:dyDescent="0.25">
      <c r="A1932" t="s">
        <v>149</v>
      </c>
      <c r="B1932" t="s">
        <v>1246</v>
      </c>
      <c r="C1932" t="s">
        <v>1324</v>
      </c>
      <c r="D1932" t="s">
        <v>1387</v>
      </c>
      <c r="E1932" t="s">
        <v>1326</v>
      </c>
      <c r="F1932" t="s">
        <v>1293</v>
      </c>
      <c r="G1932" s="532" t="s">
        <v>524</v>
      </c>
      <c r="H1932">
        <v>35025</v>
      </c>
      <c r="I1932" t="s">
        <v>563</v>
      </c>
      <c r="J1932" t="s">
        <v>1402</v>
      </c>
      <c r="K1932" t="s">
        <v>1398</v>
      </c>
      <c r="L1932">
        <v>12.1</v>
      </c>
      <c r="M1932">
        <v>1.6</v>
      </c>
      <c r="N1932">
        <v>3.4</v>
      </c>
      <c r="O1932">
        <v>0.6</v>
      </c>
      <c r="P1932">
        <v>0</v>
      </c>
      <c r="Q1932">
        <v>0</v>
      </c>
      <c r="R1932">
        <v>816.36219500000004</v>
      </c>
      <c r="S1932">
        <v>1.5397249999999999E-2</v>
      </c>
      <c r="T1932">
        <v>1.539725E-3</v>
      </c>
      <c r="U1932">
        <v>817.20596430000012</v>
      </c>
      <c r="W1932" s="429">
        <f t="shared" si="45"/>
        <v>816.36219500000004</v>
      </c>
      <c r="X1932" s="429">
        <f t="shared" si="45"/>
        <v>1.5397249999999999E-2</v>
      </c>
      <c r="Y1932" s="429">
        <f t="shared" si="45"/>
        <v>1.539725E-3</v>
      </c>
      <c r="Z1932" s="429">
        <f t="shared" si="44"/>
        <v>817.20596430000012</v>
      </c>
      <c r="AA1932" s="429" t="s">
        <v>1295</v>
      </c>
    </row>
    <row r="1933" spans="1:27" x14ac:dyDescent="0.25">
      <c r="A1933" t="s">
        <v>149</v>
      </c>
      <c r="B1933" t="s">
        <v>1246</v>
      </c>
      <c r="C1933" t="s">
        <v>1324</v>
      </c>
      <c r="D1933" t="s">
        <v>1387</v>
      </c>
      <c r="E1933" t="s">
        <v>1326</v>
      </c>
      <c r="F1933" t="s">
        <v>1293</v>
      </c>
      <c r="G1933" s="532" t="s">
        <v>524</v>
      </c>
      <c r="H1933">
        <v>35025</v>
      </c>
      <c r="I1933" t="s">
        <v>563</v>
      </c>
      <c r="J1933" t="s">
        <v>1402</v>
      </c>
      <c r="K1933" t="s">
        <v>1398</v>
      </c>
      <c r="L1933">
        <v>5.6</v>
      </c>
      <c r="M1933">
        <v>0.8</v>
      </c>
      <c r="N1933">
        <v>1.5</v>
      </c>
      <c r="O1933">
        <v>0.3</v>
      </c>
      <c r="P1933">
        <v>0.2</v>
      </c>
      <c r="Q1933">
        <v>0.2</v>
      </c>
      <c r="R1933">
        <v>377.82051999999999</v>
      </c>
      <c r="S1933">
        <v>7.1259999999999995E-3</v>
      </c>
      <c r="T1933">
        <v>7.1259999999999997E-4</v>
      </c>
      <c r="U1933">
        <v>378.21102480000002</v>
      </c>
      <c r="W1933" s="429">
        <f t="shared" si="45"/>
        <v>377.82051999999999</v>
      </c>
      <c r="X1933" s="429">
        <f t="shared" si="45"/>
        <v>7.1259999999999995E-3</v>
      </c>
      <c r="Y1933" s="429">
        <f t="shared" si="45"/>
        <v>7.1259999999999997E-4</v>
      </c>
      <c r="Z1933" s="429">
        <f t="shared" si="44"/>
        <v>378.21102480000002</v>
      </c>
      <c r="AA1933" s="429" t="s">
        <v>1295</v>
      </c>
    </row>
    <row r="1934" spans="1:27" x14ac:dyDescent="0.25">
      <c r="A1934" t="s">
        <v>149</v>
      </c>
      <c r="B1934" t="s">
        <v>1246</v>
      </c>
      <c r="C1934" t="s">
        <v>1324</v>
      </c>
      <c r="D1934" t="s">
        <v>1387</v>
      </c>
      <c r="E1934" t="s">
        <v>1326</v>
      </c>
      <c r="F1934" t="s">
        <v>1293</v>
      </c>
      <c r="G1934" s="532" t="s">
        <v>524</v>
      </c>
      <c r="H1934">
        <v>35025</v>
      </c>
      <c r="I1934" t="s">
        <v>563</v>
      </c>
      <c r="J1934" t="s">
        <v>1392</v>
      </c>
      <c r="K1934" t="s">
        <v>1393</v>
      </c>
      <c r="L1934">
        <v>9</v>
      </c>
      <c r="M1934">
        <v>0.1</v>
      </c>
      <c r="N1934">
        <v>11.2</v>
      </c>
      <c r="O1934">
        <v>1.3</v>
      </c>
      <c r="P1934">
        <v>0.7</v>
      </c>
      <c r="Q1934">
        <v>0.7</v>
      </c>
      <c r="R1934">
        <v>10800</v>
      </c>
      <c r="S1934">
        <v>0.20699999999999999</v>
      </c>
      <c r="T1934">
        <v>0.19800000000000001</v>
      </c>
      <c r="U1934">
        <v>10864.179</v>
      </c>
      <c r="W1934" s="429">
        <f t="shared" si="45"/>
        <v>10800</v>
      </c>
      <c r="X1934" s="429">
        <f t="shared" si="45"/>
        <v>0.20699999999999999</v>
      </c>
      <c r="Y1934" s="429">
        <f t="shared" si="45"/>
        <v>0.19800000000000001</v>
      </c>
      <c r="Z1934" s="429">
        <f t="shared" si="44"/>
        <v>10864.179</v>
      </c>
      <c r="AA1934" s="429" t="s">
        <v>1295</v>
      </c>
    </row>
    <row r="1935" spans="1:27" x14ac:dyDescent="0.25">
      <c r="A1935" t="s">
        <v>149</v>
      </c>
      <c r="B1935" t="s">
        <v>1246</v>
      </c>
      <c r="C1935" t="s">
        <v>1324</v>
      </c>
      <c r="D1935" t="s">
        <v>1387</v>
      </c>
      <c r="E1935" t="s">
        <v>1326</v>
      </c>
      <c r="F1935" t="s">
        <v>1293</v>
      </c>
      <c r="G1935" s="532" t="s">
        <v>524</v>
      </c>
      <c r="H1935">
        <v>35025</v>
      </c>
      <c r="I1935" t="s">
        <v>563</v>
      </c>
      <c r="J1935" t="s">
        <v>1423</v>
      </c>
      <c r="K1935" t="s">
        <v>1419</v>
      </c>
      <c r="L1935">
        <v>0</v>
      </c>
      <c r="M1935">
        <v>3.8</v>
      </c>
      <c r="N1935">
        <v>0</v>
      </c>
      <c r="O1935">
        <v>0</v>
      </c>
      <c r="P1935">
        <v>0</v>
      </c>
      <c r="Q1935">
        <v>0</v>
      </c>
      <c r="R1935">
        <v>0.87444555270901703</v>
      </c>
      <c r="S1935">
        <v>13.285587950450916</v>
      </c>
      <c r="T1935">
        <v>0</v>
      </c>
      <c r="U1935">
        <v>333.01414431398189</v>
      </c>
      <c r="W1935" s="429">
        <f t="shared" si="45"/>
        <v>0.87444555270901703</v>
      </c>
      <c r="X1935" s="429">
        <f t="shared" si="45"/>
        <v>13.285587950450916</v>
      </c>
      <c r="Y1935" s="429">
        <f t="shared" si="45"/>
        <v>0</v>
      </c>
      <c r="Z1935" s="429">
        <f t="shared" si="44"/>
        <v>333.01414431398189</v>
      </c>
      <c r="AA1935" s="429" t="s">
        <v>1296</v>
      </c>
    </row>
    <row r="1936" spans="1:27" x14ac:dyDescent="0.25">
      <c r="A1936" t="s">
        <v>149</v>
      </c>
      <c r="B1936" t="s">
        <v>1246</v>
      </c>
      <c r="C1936" t="s">
        <v>1324</v>
      </c>
      <c r="D1936" t="s">
        <v>1387</v>
      </c>
      <c r="E1936" t="s">
        <v>1326</v>
      </c>
      <c r="F1936" t="s">
        <v>1293</v>
      </c>
      <c r="G1936" s="532" t="s">
        <v>524</v>
      </c>
      <c r="H1936">
        <v>35025</v>
      </c>
      <c r="I1936" t="s">
        <v>563</v>
      </c>
      <c r="J1936" t="s">
        <v>1392</v>
      </c>
      <c r="K1936" t="s">
        <v>1393</v>
      </c>
      <c r="L1936">
        <v>1.4</v>
      </c>
      <c r="M1936">
        <v>0</v>
      </c>
      <c r="N1936">
        <v>1.7</v>
      </c>
      <c r="O1936">
        <v>0.2</v>
      </c>
      <c r="P1936">
        <v>0.1</v>
      </c>
      <c r="Q1936">
        <v>0.1</v>
      </c>
      <c r="R1936">
        <v>1680</v>
      </c>
      <c r="S1936">
        <v>3.2199999999999999E-2</v>
      </c>
      <c r="T1936">
        <v>3.0800000000000001E-2</v>
      </c>
      <c r="U1936">
        <v>1689.9834000000001</v>
      </c>
      <c r="W1936" s="429">
        <f t="shared" si="45"/>
        <v>1680</v>
      </c>
      <c r="X1936" s="429">
        <f t="shared" si="45"/>
        <v>3.2199999999999999E-2</v>
      </c>
      <c r="Y1936" s="429">
        <f t="shared" si="45"/>
        <v>3.0800000000000001E-2</v>
      </c>
      <c r="Z1936" s="429">
        <f t="shared" si="44"/>
        <v>1689.9834000000001</v>
      </c>
      <c r="AA1936" s="429" t="s">
        <v>1295</v>
      </c>
    </row>
    <row r="1937" spans="1:27" x14ac:dyDescent="0.25">
      <c r="A1937" t="s">
        <v>149</v>
      </c>
      <c r="B1937" t="s">
        <v>1246</v>
      </c>
      <c r="C1937" t="s">
        <v>1324</v>
      </c>
      <c r="D1937" t="s">
        <v>1387</v>
      </c>
      <c r="E1937" t="s">
        <v>1326</v>
      </c>
      <c r="F1937" t="s">
        <v>1293</v>
      </c>
      <c r="G1937" s="532" t="s">
        <v>524</v>
      </c>
      <c r="H1937">
        <v>35025</v>
      </c>
      <c r="I1937" t="s">
        <v>563</v>
      </c>
      <c r="J1937" t="s">
        <v>1392</v>
      </c>
      <c r="K1937" t="s">
        <v>1393</v>
      </c>
      <c r="L1937">
        <v>1.2</v>
      </c>
      <c r="M1937">
        <v>0.1</v>
      </c>
      <c r="N1937">
        <v>1.5</v>
      </c>
      <c r="O1937">
        <v>0.1</v>
      </c>
      <c r="P1937">
        <v>0.1</v>
      </c>
      <c r="Q1937">
        <v>0.1</v>
      </c>
      <c r="R1937">
        <v>1440</v>
      </c>
      <c r="S1937">
        <v>2.76E-2</v>
      </c>
      <c r="T1937">
        <v>2.6400000000000003E-2</v>
      </c>
      <c r="U1937">
        <v>1448.5572</v>
      </c>
      <c r="W1937" s="429">
        <f t="shared" si="45"/>
        <v>1440</v>
      </c>
      <c r="X1937" s="429">
        <f t="shared" si="45"/>
        <v>2.76E-2</v>
      </c>
      <c r="Y1937" s="429">
        <f t="shared" si="45"/>
        <v>2.6400000000000003E-2</v>
      </c>
      <c r="Z1937" s="429">
        <f t="shared" si="44"/>
        <v>1448.5572</v>
      </c>
      <c r="AA1937" s="429" t="s">
        <v>1295</v>
      </c>
    </row>
    <row r="1938" spans="1:27" x14ac:dyDescent="0.25">
      <c r="A1938" t="s">
        <v>149</v>
      </c>
      <c r="B1938" t="s">
        <v>1246</v>
      </c>
      <c r="C1938" t="s">
        <v>1324</v>
      </c>
      <c r="D1938" t="s">
        <v>1387</v>
      </c>
      <c r="E1938" t="s">
        <v>1326</v>
      </c>
      <c r="F1938" t="s">
        <v>1293</v>
      </c>
      <c r="G1938" s="532" t="s">
        <v>524</v>
      </c>
      <c r="H1938">
        <v>35025</v>
      </c>
      <c r="I1938" t="s">
        <v>563</v>
      </c>
      <c r="J1938" t="s">
        <v>1399</v>
      </c>
      <c r="K1938" t="s">
        <v>1391</v>
      </c>
      <c r="L1938">
        <v>0</v>
      </c>
      <c r="M1938">
        <v>3.9</v>
      </c>
      <c r="N1938">
        <v>0</v>
      </c>
      <c r="O1938">
        <v>0</v>
      </c>
      <c r="P1938">
        <v>0</v>
      </c>
      <c r="Q1938">
        <v>0</v>
      </c>
      <c r="R1938">
        <v>0.89745727778030704</v>
      </c>
      <c r="S1938">
        <v>13.635208685989097</v>
      </c>
      <c r="T1938">
        <v>0</v>
      </c>
      <c r="U1938">
        <v>341.77767442750769</v>
      </c>
      <c r="W1938" s="429">
        <f t="shared" si="45"/>
        <v>0.89745727778030704</v>
      </c>
      <c r="X1938" s="429">
        <f t="shared" si="45"/>
        <v>13.635208685989097</v>
      </c>
      <c r="Y1938" s="429">
        <f t="shared" si="45"/>
        <v>0</v>
      </c>
      <c r="Z1938" s="429">
        <f t="shared" si="44"/>
        <v>341.77767442750769</v>
      </c>
      <c r="AA1938" s="429" t="s">
        <v>1296</v>
      </c>
    </row>
    <row r="1939" spans="1:27" x14ac:dyDescent="0.25">
      <c r="A1939" t="s">
        <v>149</v>
      </c>
      <c r="B1939" t="s">
        <v>1246</v>
      </c>
      <c r="C1939" t="s">
        <v>1324</v>
      </c>
      <c r="D1939" t="s">
        <v>1387</v>
      </c>
      <c r="E1939" t="s">
        <v>1326</v>
      </c>
      <c r="F1939" t="s">
        <v>1293</v>
      </c>
      <c r="G1939" s="532" t="s">
        <v>524</v>
      </c>
      <c r="H1939">
        <v>35025</v>
      </c>
      <c r="I1939" t="s">
        <v>563</v>
      </c>
      <c r="J1939" t="s">
        <v>1388</v>
      </c>
      <c r="K1939" t="s">
        <v>1389</v>
      </c>
      <c r="L1939">
        <v>1.2</v>
      </c>
      <c r="M1939">
        <v>0.8</v>
      </c>
      <c r="N1939">
        <v>6.6</v>
      </c>
      <c r="O1939">
        <v>21.2</v>
      </c>
      <c r="P1939">
        <v>0</v>
      </c>
      <c r="Q1939">
        <v>0</v>
      </c>
      <c r="R1939">
        <v>1993.2452659365099</v>
      </c>
      <c r="S1939">
        <v>0.61764705882352944</v>
      </c>
      <c r="T1939">
        <v>2.5337024730733959E-2</v>
      </c>
      <c r="U1939">
        <v>2016.236875776857</v>
      </c>
      <c r="W1939" s="429">
        <f t="shared" si="45"/>
        <v>1993.2452659365099</v>
      </c>
      <c r="X1939" s="429">
        <f t="shared" si="45"/>
        <v>0.61764705882352944</v>
      </c>
      <c r="Y1939" s="429">
        <f t="shared" si="45"/>
        <v>2.5337024730733959E-2</v>
      </c>
      <c r="Z1939" s="429">
        <f t="shared" si="44"/>
        <v>2016.236875776857</v>
      </c>
      <c r="AA1939" s="429" t="s">
        <v>1296</v>
      </c>
    </row>
    <row r="1940" spans="1:27" x14ac:dyDescent="0.25">
      <c r="A1940" t="s">
        <v>149</v>
      </c>
      <c r="B1940" t="s">
        <v>1246</v>
      </c>
      <c r="C1940" t="s">
        <v>1324</v>
      </c>
      <c r="D1940" t="s">
        <v>1387</v>
      </c>
      <c r="E1940" t="s">
        <v>1326</v>
      </c>
      <c r="F1940" t="s">
        <v>1293</v>
      </c>
      <c r="G1940" s="532" t="s">
        <v>524</v>
      </c>
      <c r="H1940">
        <v>35025</v>
      </c>
      <c r="I1940" t="s">
        <v>563</v>
      </c>
      <c r="J1940" t="s">
        <v>1397</v>
      </c>
      <c r="K1940" t="s">
        <v>1398</v>
      </c>
      <c r="L1940">
        <v>270.41000000000003</v>
      </c>
      <c r="M1940">
        <v>11</v>
      </c>
      <c r="N1940">
        <v>132.82</v>
      </c>
      <c r="O1940">
        <v>0.03</v>
      </c>
      <c r="P1940">
        <v>1.03</v>
      </c>
      <c r="Q1940">
        <v>1.03</v>
      </c>
      <c r="R1940">
        <v>18244.008359500003</v>
      </c>
      <c r="S1940">
        <v>0.34409672500000005</v>
      </c>
      <c r="T1940">
        <v>3.4409672500000002E-2</v>
      </c>
      <c r="U1940">
        <v>18262.864860030004</v>
      </c>
      <c r="W1940" s="429">
        <f t="shared" si="45"/>
        <v>18244.008359500003</v>
      </c>
      <c r="X1940" s="429">
        <f t="shared" si="45"/>
        <v>0.34409672500000005</v>
      </c>
      <c r="Y1940" s="429">
        <f t="shared" si="45"/>
        <v>3.4409672500000002E-2</v>
      </c>
      <c r="Z1940" s="429">
        <f t="shared" si="44"/>
        <v>18262.864860030004</v>
      </c>
      <c r="AA1940" s="429" t="s">
        <v>1295</v>
      </c>
    </row>
    <row r="1941" spans="1:27" x14ac:dyDescent="0.25">
      <c r="A1941" t="s">
        <v>149</v>
      </c>
      <c r="B1941" t="s">
        <v>1246</v>
      </c>
      <c r="C1941" t="s">
        <v>1324</v>
      </c>
      <c r="D1941" t="s">
        <v>1387</v>
      </c>
      <c r="E1941" t="s">
        <v>1326</v>
      </c>
      <c r="F1941" t="s">
        <v>1293</v>
      </c>
      <c r="G1941" s="532" t="s">
        <v>524</v>
      </c>
      <c r="H1941">
        <v>35025</v>
      </c>
      <c r="I1941" t="s">
        <v>563</v>
      </c>
      <c r="J1941" t="s">
        <v>1399</v>
      </c>
      <c r="K1941" t="s">
        <v>1391</v>
      </c>
      <c r="L1941">
        <v>0</v>
      </c>
      <c r="M1941">
        <v>7.9</v>
      </c>
      <c r="N1941">
        <v>0</v>
      </c>
      <c r="O1941">
        <v>0</v>
      </c>
      <c r="P1941">
        <v>0</v>
      </c>
      <c r="Q1941">
        <v>0</v>
      </c>
      <c r="R1941">
        <v>1.8179262806319041</v>
      </c>
      <c r="S1941">
        <v>27.620038107516379</v>
      </c>
      <c r="T1941">
        <v>0</v>
      </c>
      <c r="U1941">
        <v>692.31887896854141</v>
      </c>
      <c r="W1941" s="429">
        <f t="shared" si="45"/>
        <v>1.8179262806319041</v>
      </c>
      <c r="X1941" s="429">
        <f t="shared" si="45"/>
        <v>27.620038107516379</v>
      </c>
      <c r="Y1941" s="429">
        <f t="shared" si="45"/>
        <v>0</v>
      </c>
      <c r="Z1941" s="429">
        <f t="shared" si="44"/>
        <v>692.31887896854141</v>
      </c>
      <c r="AA1941" s="429" t="s">
        <v>1296</v>
      </c>
    </row>
    <row r="1942" spans="1:27" x14ac:dyDescent="0.25">
      <c r="A1942" t="s">
        <v>149</v>
      </c>
      <c r="B1942" t="s">
        <v>1246</v>
      </c>
      <c r="C1942" t="s">
        <v>1324</v>
      </c>
      <c r="D1942" t="s">
        <v>1387</v>
      </c>
      <c r="E1942" t="s">
        <v>1326</v>
      </c>
      <c r="F1942" t="s">
        <v>1293</v>
      </c>
      <c r="G1942" s="532" t="s">
        <v>524</v>
      </c>
      <c r="H1942">
        <v>35025</v>
      </c>
      <c r="I1942" t="s">
        <v>563</v>
      </c>
      <c r="J1942" t="s">
        <v>1397</v>
      </c>
      <c r="K1942" t="s">
        <v>1398</v>
      </c>
      <c r="L1942">
        <v>198.9</v>
      </c>
      <c r="M1942">
        <v>7.7</v>
      </c>
      <c r="N1942">
        <v>73.7</v>
      </c>
      <c r="O1942">
        <v>0.05</v>
      </c>
      <c r="P1942">
        <v>1.2</v>
      </c>
      <c r="Q1942">
        <v>1.2</v>
      </c>
      <c r="R1942">
        <v>13419.375255000001</v>
      </c>
      <c r="S1942">
        <v>0.25310025000000003</v>
      </c>
      <c r="T1942">
        <v>2.5310025E-2</v>
      </c>
      <c r="U1942">
        <v>13433.2451487</v>
      </c>
      <c r="W1942" s="429">
        <f t="shared" si="45"/>
        <v>13419.375255000001</v>
      </c>
      <c r="X1942" s="429">
        <f t="shared" si="45"/>
        <v>0.25310025000000003</v>
      </c>
      <c r="Y1942" s="429">
        <f t="shared" si="45"/>
        <v>2.5310025E-2</v>
      </c>
      <c r="Z1942" s="429">
        <f t="shared" si="44"/>
        <v>13433.2451487</v>
      </c>
      <c r="AA1942" s="429" t="s">
        <v>1295</v>
      </c>
    </row>
    <row r="1943" spans="1:27" x14ac:dyDescent="0.25">
      <c r="A1943" t="s">
        <v>149</v>
      </c>
      <c r="B1943" t="s">
        <v>1246</v>
      </c>
      <c r="C1943" t="s">
        <v>1324</v>
      </c>
      <c r="D1943" t="s">
        <v>1387</v>
      </c>
      <c r="E1943" t="s">
        <v>1326</v>
      </c>
      <c r="F1943" t="s">
        <v>1293</v>
      </c>
      <c r="G1943" s="532" t="s">
        <v>524</v>
      </c>
      <c r="H1943">
        <v>35025</v>
      </c>
      <c r="I1943" t="s">
        <v>563</v>
      </c>
      <c r="J1943" t="s">
        <v>1397</v>
      </c>
      <c r="K1943" t="s">
        <v>1398</v>
      </c>
      <c r="L1943">
        <v>25.8</v>
      </c>
      <c r="M1943">
        <v>8.4</v>
      </c>
      <c r="N1943">
        <v>25.3</v>
      </c>
      <c r="O1943">
        <v>2.7E-2</v>
      </c>
      <c r="P1943">
        <v>0.89</v>
      </c>
      <c r="Q1943">
        <v>0.89</v>
      </c>
      <c r="R1943">
        <v>1740.6731100000002</v>
      </c>
      <c r="S1943">
        <v>3.2830499999999999E-2</v>
      </c>
      <c r="T1943">
        <v>3.28305E-3</v>
      </c>
      <c r="U1943">
        <v>1742.4722214000001</v>
      </c>
      <c r="W1943" s="429">
        <f t="shared" si="45"/>
        <v>1740.6731100000002</v>
      </c>
      <c r="X1943" s="429">
        <f t="shared" si="45"/>
        <v>3.2830499999999999E-2</v>
      </c>
      <c r="Y1943" s="429">
        <f t="shared" si="45"/>
        <v>3.28305E-3</v>
      </c>
      <c r="Z1943" s="429">
        <f t="shared" si="44"/>
        <v>1742.4722214000001</v>
      </c>
      <c r="AA1943" s="429" t="s">
        <v>1295</v>
      </c>
    </row>
    <row r="1944" spans="1:27" x14ac:dyDescent="0.25">
      <c r="A1944" t="s">
        <v>149</v>
      </c>
      <c r="B1944" t="s">
        <v>1246</v>
      </c>
      <c r="C1944" t="s">
        <v>1324</v>
      </c>
      <c r="D1944" t="s">
        <v>1387</v>
      </c>
      <c r="E1944" t="s">
        <v>1326</v>
      </c>
      <c r="F1944" t="s">
        <v>1293</v>
      </c>
      <c r="G1944" s="532" t="s">
        <v>524</v>
      </c>
      <c r="H1944">
        <v>35025</v>
      </c>
      <c r="I1944" t="s">
        <v>563</v>
      </c>
      <c r="J1944" t="s">
        <v>1400</v>
      </c>
      <c r="K1944" t="s">
        <v>1401</v>
      </c>
      <c r="L1944">
        <v>0</v>
      </c>
      <c r="M1944">
        <v>3.6</v>
      </c>
      <c r="N1944">
        <v>0</v>
      </c>
      <c r="O1944">
        <v>0</v>
      </c>
      <c r="P1944">
        <v>0</v>
      </c>
      <c r="Q1944">
        <v>0</v>
      </c>
      <c r="R1944">
        <v>2.6044018480588321E-2</v>
      </c>
      <c r="S1944">
        <v>0.1090862543829533</v>
      </c>
      <c r="T1944">
        <v>0</v>
      </c>
      <c r="U1944">
        <v>2.7532003780544207</v>
      </c>
      <c r="W1944" s="429">
        <f t="shared" si="45"/>
        <v>2.6044018480588321E-2</v>
      </c>
      <c r="X1944" s="429">
        <f t="shared" si="45"/>
        <v>0.1090862543829533</v>
      </c>
      <c r="Y1944" s="429">
        <f t="shared" si="45"/>
        <v>0</v>
      </c>
      <c r="Z1944" s="429">
        <f t="shared" si="44"/>
        <v>2.7532003780544207</v>
      </c>
      <c r="AA1944" s="429" t="s">
        <v>1296</v>
      </c>
    </row>
    <row r="1945" spans="1:27" x14ac:dyDescent="0.25">
      <c r="A1945" t="s">
        <v>149</v>
      </c>
      <c r="B1945" t="s">
        <v>1246</v>
      </c>
      <c r="C1945" t="s">
        <v>1324</v>
      </c>
      <c r="D1945" t="s">
        <v>1387</v>
      </c>
      <c r="E1945" t="s">
        <v>1326</v>
      </c>
      <c r="F1945" t="s">
        <v>1293</v>
      </c>
      <c r="G1945" s="532" t="s">
        <v>524</v>
      </c>
      <c r="H1945">
        <v>35025</v>
      </c>
      <c r="I1945" t="s">
        <v>563</v>
      </c>
      <c r="J1945" t="s">
        <v>1400</v>
      </c>
      <c r="K1945" t="s">
        <v>1401</v>
      </c>
      <c r="L1945">
        <v>0</v>
      </c>
      <c r="M1945">
        <v>5</v>
      </c>
      <c r="N1945">
        <v>0</v>
      </c>
      <c r="O1945">
        <v>0</v>
      </c>
      <c r="P1945">
        <v>0</v>
      </c>
      <c r="Q1945">
        <v>0</v>
      </c>
      <c r="R1945">
        <v>3.6172247889706001E-2</v>
      </c>
      <c r="S1945">
        <v>0.15150868664299069</v>
      </c>
      <c r="T1945">
        <v>0</v>
      </c>
      <c r="U1945">
        <v>3.8238894139644737</v>
      </c>
      <c r="W1945" s="429">
        <f t="shared" si="45"/>
        <v>3.6172247889706001E-2</v>
      </c>
      <c r="X1945" s="429">
        <f t="shared" si="45"/>
        <v>0.15150868664299069</v>
      </c>
      <c r="Y1945" s="429">
        <f t="shared" si="45"/>
        <v>0</v>
      </c>
      <c r="Z1945" s="429">
        <f t="shared" si="44"/>
        <v>3.8238894139644737</v>
      </c>
      <c r="AA1945" s="429" t="s">
        <v>1296</v>
      </c>
    </row>
    <row r="1946" spans="1:27" x14ac:dyDescent="0.25">
      <c r="A1946" t="s">
        <v>149</v>
      </c>
      <c r="B1946" t="s">
        <v>1246</v>
      </c>
      <c r="C1946" t="s">
        <v>1324</v>
      </c>
      <c r="D1946" t="s">
        <v>1387</v>
      </c>
      <c r="E1946" t="s">
        <v>1326</v>
      </c>
      <c r="F1946" t="s">
        <v>1293</v>
      </c>
      <c r="G1946" s="532" t="s">
        <v>524</v>
      </c>
      <c r="H1946">
        <v>35025</v>
      </c>
      <c r="I1946" t="s">
        <v>563</v>
      </c>
      <c r="J1946" t="s">
        <v>1399</v>
      </c>
      <c r="K1946" t="s">
        <v>1391</v>
      </c>
      <c r="L1946">
        <v>0</v>
      </c>
      <c r="M1946">
        <v>2.8</v>
      </c>
      <c r="N1946">
        <v>0</v>
      </c>
      <c r="O1946">
        <v>0</v>
      </c>
      <c r="P1946">
        <v>0</v>
      </c>
      <c r="Q1946">
        <v>0</v>
      </c>
      <c r="R1946">
        <v>0.64432830199611779</v>
      </c>
      <c r="S1946">
        <v>9.7893805950690957</v>
      </c>
      <c r="T1946">
        <v>0</v>
      </c>
      <c r="U1946">
        <v>245.37884317872351</v>
      </c>
      <c r="W1946" s="429">
        <f t="shared" si="45"/>
        <v>0.64432830199611779</v>
      </c>
      <c r="X1946" s="429">
        <f t="shared" si="45"/>
        <v>9.7893805950690957</v>
      </c>
      <c r="Y1946" s="429">
        <f t="shared" si="45"/>
        <v>0</v>
      </c>
      <c r="Z1946" s="429">
        <f t="shared" si="44"/>
        <v>245.37884317872351</v>
      </c>
      <c r="AA1946" s="429" t="s">
        <v>1296</v>
      </c>
    </row>
    <row r="1947" spans="1:27" x14ac:dyDescent="0.25">
      <c r="A1947" t="s">
        <v>149</v>
      </c>
      <c r="B1947" t="s">
        <v>1246</v>
      </c>
      <c r="C1947" t="s">
        <v>1324</v>
      </c>
      <c r="D1947" t="s">
        <v>1387</v>
      </c>
      <c r="E1947" t="s">
        <v>1326</v>
      </c>
      <c r="F1947" t="s">
        <v>1293</v>
      </c>
      <c r="G1947" s="532" t="s">
        <v>524</v>
      </c>
      <c r="H1947">
        <v>35025</v>
      </c>
      <c r="I1947" t="s">
        <v>563</v>
      </c>
      <c r="J1947" t="s">
        <v>1399</v>
      </c>
      <c r="K1947" t="s">
        <v>1391</v>
      </c>
      <c r="L1947">
        <v>0</v>
      </c>
      <c r="M1947">
        <v>0.71</v>
      </c>
      <c r="N1947">
        <v>0</v>
      </c>
      <c r="O1947">
        <v>0</v>
      </c>
      <c r="P1947">
        <v>0</v>
      </c>
      <c r="Q1947">
        <v>0</v>
      </c>
      <c r="R1947">
        <v>0.16338324800615844</v>
      </c>
      <c r="S1947">
        <v>2.4823072223210922</v>
      </c>
      <c r="T1947">
        <v>0</v>
      </c>
      <c r="U1947">
        <v>62.221063806033463</v>
      </c>
      <c r="W1947" s="429">
        <f t="shared" si="45"/>
        <v>0.16338324800615844</v>
      </c>
      <c r="X1947" s="429">
        <f t="shared" si="45"/>
        <v>2.4823072223210922</v>
      </c>
      <c r="Y1947" s="429">
        <f t="shared" si="45"/>
        <v>0</v>
      </c>
      <c r="Z1947" s="429">
        <f t="shared" si="44"/>
        <v>62.221063806033463</v>
      </c>
      <c r="AA1947" s="429" t="s">
        <v>1296</v>
      </c>
    </row>
    <row r="1948" spans="1:27" x14ac:dyDescent="0.25">
      <c r="A1948" t="s">
        <v>149</v>
      </c>
      <c r="B1948" t="s">
        <v>1246</v>
      </c>
      <c r="C1948" t="s">
        <v>1324</v>
      </c>
      <c r="D1948" t="s">
        <v>1387</v>
      </c>
      <c r="E1948" t="s">
        <v>1326</v>
      </c>
      <c r="F1948" t="s">
        <v>1293</v>
      </c>
      <c r="G1948" s="532" t="s">
        <v>524</v>
      </c>
      <c r="H1948">
        <v>35025</v>
      </c>
      <c r="I1948" t="s">
        <v>563</v>
      </c>
      <c r="J1948" t="s">
        <v>1399</v>
      </c>
      <c r="K1948" t="s">
        <v>1391</v>
      </c>
      <c r="L1948">
        <v>0</v>
      </c>
      <c r="M1948">
        <v>0.17899999999999999</v>
      </c>
      <c r="N1948">
        <v>0</v>
      </c>
      <c r="O1948">
        <v>0</v>
      </c>
      <c r="P1948">
        <v>0</v>
      </c>
      <c r="Q1948">
        <v>0</v>
      </c>
      <c r="R1948">
        <v>4.1190987877608963E-2</v>
      </c>
      <c r="S1948">
        <v>0.62582111661334572</v>
      </c>
      <c r="T1948">
        <v>0</v>
      </c>
      <c r="U1948">
        <v>15.686718903211252</v>
      </c>
      <c r="W1948" s="429">
        <f t="shared" si="45"/>
        <v>4.1190987877608963E-2</v>
      </c>
      <c r="X1948" s="429">
        <f t="shared" si="45"/>
        <v>0.62582111661334572</v>
      </c>
      <c r="Y1948" s="429">
        <f t="shared" si="45"/>
        <v>0</v>
      </c>
      <c r="Z1948" s="429">
        <f t="shared" si="44"/>
        <v>15.686718903211252</v>
      </c>
      <c r="AA1948" s="429" t="s">
        <v>1296</v>
      </c>
    </row>
    <row r="1949" spans="1:27" x14ac:dyDescent="0.25">
      <c r="A1949" t="s">
        <v>149</v>
      </c>
      <c r="B1949" t="s">
        <v>1246</v>
      </c>
      <c r="C1949" t="s">
        <v>1324</v>
      </c>
      <c r="D1949" t="s">
        <v>1387</v>
      </c>
      <c r="E1949" t="s">
        <v>1326</v>
      </c>
      <c r="F1949" t="s">
        <v>1293</v>
      </c>
      <c r="G1949" s="532" t="s">
        <v>524</v>
      </c>
      <c r="H1949">
        <v>35025</v>
      </c>
      <c r="I1949" t="s">
        <v>563</v>
      </c>
      <c r="J1949" t="s">
        <v>1406</v>
      </c>
      <c r="K1949" t="s">
        <v>1398</v>
      </c>
      <c r="L1949">
        <v>87.596999999999994</v>
      </c>
      <c r="M1949">
        <v>2.4500000000000002</v>
      </c>
      <c r="N1949">
        <v>8.27</v>
      </c>
      <c r="O1949">
        <v>2.7E-2</v>
      </c>
      <c r="P1949">
        <v>1.3009999999999999</v>
      </c>
      <c r="Q1949">
        <v>1.3009999999999999</v>
      </c>
      <c r="R1949">
        <v>5909.99001615</v>
      </c>
      <c r="S1949">
        <v>0.11146718249999998</v>
      </c>
      <c r="T1949">
        <v>1.114671825E-2</v>
      </c>
      <c r="U1949">
        <v>5916.0984177509999</v>
      </c>
      <c r="W1949" s="429">
        <f t="shared" si="45"/>
        <v>5909.99001615</v>
      </c>
      <c r="X1949" s="429">
        <f t="shared" si="45"/>
        <v>0.11146718249999998</v>
      </c>
      <c r="Y1949" s="429">
        <f t="shared" si="45"/>
        <v>1.114671825E-2</v>
      </c>
      <c r="Z1949" s="429">
        <f t="shared" si="44"/>
        <v>5916.0984177509999</v>
      </c>
      <c r="AA1949" s="429" t="s">
        <v>1295</v>
      </c>
    </row>
    <row r="1950" spans="1:27" x14ac:dyDescent="0.25">
      <c r="A1950" t="s">
        <v>149</v>
      </c>
      <c r="B1950" t="s">
        <v>1246</v>
      </c>
      <c r="C1950" t="s">
        <v>1324</v>
      </c>
      <c r="D1950" t="s">
        <v>1387</v>
      </c>
      <c r="E1950" t="s">
        <v>1326</v>
      </c>
      <c r="F1950" t="s">
        <v>1293</v>
      </c>
      <c r="G1950" s="532" t="s">
        <v>524</v>
      </c>
      <c r="H1950">
        <v>35025</v>
      </c>
      <c r="I1950" t="s">
        <v>563</v>
      </c>
      <c r="J1950" t="s">
        <v>1406</v>
      </c>
      <c r="K1950" t="s">
        <v>1398</v>
      </c>
      <c r="L1950">
        <v>97.867999999999995</v>
      </c>
      <c r="M1950">
        <v>2.738</v>
      </c>
      <c r="N1950">
        <v>9.2390000000000008</v>
      </c>
      <c r="O1950">
        <v>0.03</v>
      </c>
      <c r="P1950">
        <v>1.444</v>
      </c>
      <c r="Q1950">
        <v>1.444</v>
      </c>
      <c r="R1950">
        <v>6602.9533306000003</v>
      </c>
      <c r="S1950">
        <v>0.12453702999999999</v>
      </c>
      <c r="T1950">
        <v>1.2453703E-2</v>
      </c>
      <c r="U1950">
        <v>6609.7779598440002</v>
      </c>
      <c r="W1950" s="429">
        <f t="shared" si="45"/>
        <v>6602.9533306000003</v>
      </c>
      <c r="X1950" s="429">
        <f t="shared" si="45"/>
        <v>0.12453702999999999</v>
      </c>
      <c r="Y1950" s="429">
        <f t="shared" si="45"/>
        <v>1.2453703E-2</v>
      </c>
      <c r="Z1950" s="429">
        <f t="shared" si="44"/>
        <v>6609.7779598440002</v>
      </c>
      <c r="AA1950" s="429" t="s">
        <v>1295</v>
      </c>
    </row>
    <row r="1951" spans="1:27" x14ac:dyDescent="0.25">
      <c r="A1951" t="s">
        <v>149</v>
      </c>
      <c r="B1951" t="s">
        <v>1246</v>
      </c>
      <c r="C1951" t="s">
        <v>1324</v>
      </c>
      <c r="D1951" t="s">
        <v>1387</v>
      </c>
      <c r="E1951" t="s">
        <v>1326</v>
      </c>
      <c r="F1951" t="s">
        <v>1293</v>
      </c>
      <c r="G1951" s="532" t="s">
        <v>524</v>
      </c>
      <c r="H1951">
        <v>35025</v>
      </c>
      <c r="I1951" t="s">
        <v>563</v>
      </c>
      <c r="J1951" t="s">
        <v>1406</v>
      </c>
      <c r="K1951" t="s">
        <v>1398</v>
      </c>
      <c r="L1951">
        <v>16.471</v>
      </c>
      <c r="M1951">
        <v>0.46100000000000002</v>
      </c>
      <c r="N1951">
        <v>1.5549999999999999</v>
      </c>
      <c r="O1951">
        <v>5.0000000000000001E-3</v>
      </c>
      <c r="P1951">
        <v>0.24</v>
      </c>
      <c r="Q1951">
        <v>0.24</v>
      </c>
      <c r="R1951">
        <v>1111.26460445</v>
      </c>
      <c r="S1951">
        <v>2.0959347499999999E-2</v>
      </c>
      <c r="T1951">
        <v>2.0959347499999999E-3</v>
      </c>
      <c r="U1951">
        <v>1112.413176693</v>
      </c>
      <c r="W1951" s="429">
        <f t="shared" si="45"/>
        <v>1111.26460445</v>
      </c>
      <c r="X1951" s="429">
        <f t="shared" si="45"/>
        <v>2.0959347499999999E-2</v>
      </c>
      <c r="Y1951" s="429">
        <f t="shared" si="45"/>
        <v>2.0959347499999999E-3</v>
      </c>
      <c r="Z1951" s="429">
        <f t="shared" si="44"/>
        <v>1112.413176693</v>
      </c>
      <c r="AA1951" s="429" t="s">
        <v>1295</v>
      </c>
    </row>
    <row r="1952" spans="1:27" x14ac:dyDescent="0.25">
      <c r="A1952" t="s">
        <v>149</v>
      </c>
      <c r="B1952" t="s">
        <v>1246</v>
      </c>
      <c r="C1952" t="s">
        <v>1324</v>
      </c>
      <c r="D1952" t="s">
        <v>1387</v>
      </c>
      <c r="E1952" t="s">
        <v>1326</v>
      </c>
      <c r="F1952" t="s">
        <v>1293</v>
      </c>
      <c r="G1952" s="532" t="s">
        <v>524</v>
      </c>
      <c r="H1952">
        <v>35025</v>
      </c>
      <c r="I1952" t="s">
        <v>563</v>
      </c>
      <c r="J1952" t="s">
        <v>1406</v>
      </c>
      <c r="K1952" t="s">
        <v>1398</v>
      </c>
      <c r="L1952">
        <v>10.148999999999999</v>
      </c>
      <c r="M1952">
        <v>3.9039999999999999</v>
      </c>
      <c r="N1952">
        <v>11.711</v>
      </c>
      <c r="O1952">
        <v>2.4E-2</v>
      </c>
      <c r="P1952">
        <v>1.1599999999999999</v>
      </c>
      <c r="Q1952">
        <v>1.1599999999999999</v>
      </c>
      <c r="R1952">
        <v>684.73222454999996</v>
      </c>
      <c r="S1952">
        <v>1.2914602499999999E-2</v>
      </c>
      <c r="T1952">
        <v>1.29146025E-3</v>
      </c>
      <c r="U1952">
        <v>685.43994476699993</v>
      </c>
      <c r="W1952" s="429">
        <f t="shared" si="45"/>
        <v>684.73222454999996</v>
      </c>
      <c r="X1952" s="429">
        <f t="shared" si="45"/>
        <v>1.2914602499999999E-2</v>
      </c>
      <c r="Y1952" s="429">
        <f t="shared" si="45"/>
        <v>1.29146025E-3</v>
      </c>
      <c r="Z1952" s="429">
        <f t="shared" si="45"/>
        <v>685.43994476699993</v>
      </c>
      <c r="AA1952" s="429" t="s">
        <v>1295</v>
      </c>
    </row>
    <row r="1953" spans="1:27" x14ac:dyDescent="0.25">
      <c r="A1953" t="s">
        <v>149</v>
      </c>
      <c r="B1953" t="s">
        <v>1246</v>
      </c>
      <c r="C1953" t="s">
        <v>1324</v>
      </c>
      <c r="D1953" t="s">
        <v>1387</v>
      </c>
      <c r="E1953" t="s">
        <v>1326</v>
      </c>
      <c r="F1953" t="s">
        <v>1293</v>
      </c>
      <c r="G1953" s="532" t="s">
        <v>524</v>
      </c>
      <c r="H1953">
        <v>35025</v>
      </c>
      <c r="I1953" t="s">
        <v>563</v>
      </c>
      <c r="J1953" t="s">
        <v>1406</v>
      </c>
      <c r="K1953" t="s">
        <v>1398</v>
      </c>
      <c r="L1953">
        <v>11.831</v>
      </c>
      <c r="M1953">
        <v>4.55</v>
      </c>
      <c r="N1953">
        <v>13.651</v>
      </c>
      <c r="O1953">
        <v>2.4E-2</v>
      </c>
      <c r="P1953">
        <v>1.1830000000000001</v>
      </c>
      <c r="Q1953">
        <v>1.1830000000000001</v>
      </c>
      <c r="R1953">
        <v>798.21331644999998</v>
      </c>
      <c r="S1953">
        <v>1.5054947499999999E-2</v>
      </c>
      <c r="T1953">
        <v>1.5054947500000001E-3</v>
      </c>
      <c r="U1953">
        <v>799.03832757299995</v>
      </c>
      <c r="W1953" s="429">
        <f t="shared" ref="W1953:Z2016" si="46">IFERROR(R1953*1,0)</f>
        <v>798.21331644999998</v>
      </c>
      <c r="X1953" s="429">
        <f t="shared" si="46"/>
        <v>1.5054947499999999E-2</v>
      </c>
      <c r="Y1953" s="429">
        <f t="shared" si="46"/>
        <v>1.5054947500000001E-3</v>
      </c>
      <c r="Z1953" s="429">
        <f t="shared" si="46"/>
        <v>799.03832757299995</v>
      </c>
      <c r="AA1953" s="429" t="s">
        <v>1295</v>
      </c>
    </row>
    <row r="1954" spans="1:27" x14ac:dyDescent="0.25">
      <c r="A1954" t="s">
        <v>149</v>
      </c>
      <c r="B1954" t="s">
        <v>1246</v>
      </c>
      <c r="C1954" t="s">
        <v>1324</v>
      </c>
      <c r="D1954" t="s">
        <v>1387</v>
      </c>
      <c r="E1954" t="s">
        <v>1326</v>
      </c>
      <c r="F1954" t="s">
        <v>1293</v>
      </c>
      <c r="G1954" s="532" t="s">
        <v>524</v>
      </c>
      <c r="H1954">
        <v>35025</v>
      </c>
      <c r="I1954" t="s">
        <v>563</v>
      </c>
      <c r="J1954" t="s">
        <v>1388</v>
      </c>
      <c r="K1954" t="s">
        <v>1389</v>
      </c>
      <c r="L1954">
        <v>1</v>
      </c>
      <c r="M1954">
        <v>3.0000000000000001E-3</v>
      </c>
      <c r="N1954">
        <v>5.3</v>
      </c>
      <c r="O1954">
        <v>0</v>
      </c>
      <c r="P1954">
        <v>0</v>
      </c>
      <c r="Q1954">
        <v>0</v>
      </c>
      <c r="R1954">
        <v>1661.0377216137583</v>
      </c>
      <c r="S1954">
        <v>0.51470588235294124</v>
      </c>
      <c r="T1954">
        <v>2.1114187275611634E-2</v>
      </c>
      <c r="U1954">
        <v>1680.1973964807139</v>
      </c>
      <c r="W1954" s="429">
        <f t="shared" si="46"/>
        <v>1661.0377216137583</v>
      </c>
      <c r="X1954" s="429">
        <f t="shared" si="46"/>
        <v>0.51470588235294124</v>
      </c>
      <c r="Y1954" s="429">
        <f t="shared" si="46"/>
        <v>2.1114187275611634E-2</v>
      </c>
      <c r="Z1954" s="429">
        <f t="shared" si="46"/>
        <v>1680.1973964807139</v>
      </c>
      <c r="AA1954" s="429" t="s">
        <v>1296</v>
      </c>
    </row>
    <row r="1955" spans="1:27" x14ac:dyDescent="0.25">
      <c r="A1955" t="s">
        <v>149</v>
      </c>
      <c r="B1955" t="s">
        <v>1246</v>
      </c>
      <c r="C1955" t="s">
        <v>1324</v>
      </c>
      <c r="D1955" t="s">
        <v>1387</v>
      </c>
      <c r="E1955" t="s">
        <v>1326</v>
      </c>
      <c r="F1955" t="s">
        <v>1293</v>
      </c>
      <c r="G1955" s="532" t="s">
        <v>524</v>
      </c>
      <c r="H1955">
        <v>35025</v>
      </c>
      <c r="I1955" t="s">
        <v>563</v>
      </c>
      <c r="J1955" t="s">
        <v>1399</v>
      </c>
      <c r="K1955" t="s">
        <v>1391</v>
      </c>
      <c r="L1955">
        <v>0</v>
      </c>
      <c r="M1955">
        <v>38.07</v>
      </c>
      <c r="N1955">
        <v>0</v>
      </c>
      <c r="O1955">
        <v>0</v>
      </c>
      <c r="P1955">
        <v>0</v>
      </c>
      <c r="Q1955">
        <v>0</v>
      </c>
      <c r="R1955">
        <v>8.7605637346400744</v>
      </c>
      <c r="S1955">
        <v>133.10061401938589</v>
      </c>
      <c r="T1955">
        <v>0</v>
      </c>
      <c r="U1955">
        <v>3336.2759142192872</v>
      </c>
      <c r="W1955" s="429">
        <f t="shared" si="46"/>
        <v>8.7605637346400744</v>
      </c>
      <c r="X1955" s="429">
        <f t="shared" si="46"/>
        <v>133.10061401938589</v>
      </c>
      <c r="Y1955" s="429">
        <f t="shared" si="46"/>
        <v>0</v>
      </c>
      <c r="Z1955" s="429">
        <f t="shared" si="46"/>
        <v>3336.2759142192872</v>
      </c>
      <c r="AA1955" s="429" t="s">
        <v>1296</v>
      </c>
    </row>
    <row r="1956" spans="1:27" x14ac:dyDescent="0.25">
      <c r="A1956" t="s">
        <v>149</v>
      </c>
      <c r="B1956" t="s">
        <v>1246</v>
      </c>
      <c r="C1956" t="s">
        <v>1324</v>
      </c>
      <c r="D1956" t="s">
        <v>1387</v>
      </c>
      <c r="E1956" t="s">
        <v>1326</v>
      </c>
      <c r="F1956" t="s">
        <v>1293</v>
      </c>
      <c r="G1956" s="532" t="s">
        <v>524</v>
      </c>
      <c r="H1956">
        <v>35025</v>
      </c>
      <c r="I1956" t="s">
        <v>563</v>
      </c>
      <c r="J1956" t="s">
        <v>1416</v>
      </c>
      <c r="K1956" t="s">
        <v>1398</v>
      </c>
      <c r="L1956">
        <v>14.992000000000001</v>
      </c>
      <c r="M1956">
        <v>1.0880000000000001</v>
      </c>
      <c r="N1956">
        <v>5.4409999999999998</v>
      </c>
      <c r="O1956">
        <v>0.14499999999999999</v>
      </c>
      <c r="P1956">
        <v>0.25800000000000001</v>
      </c>
      <c r="Q1956">
        <v>0.25800000000000001</v>
      </c>
      <c r="R1956">
        <v>16657.777777777777</v>
      </c>
      <c r="S1956">
        <v>1.3023353535353535</v>
      </c>
      <c r="T1956">
        <v>0.45430303030303032</v>
      </c>
      <c r="U1956">
        <v>16825.718464646463</v>
      </c>
      <c r="W1956" s="429">
        <f t="shared" si="46"/>
        <v>16657.777777777777</v>
      </c>
      <c r="X1956" s="429">
        <f t="shared" si="46"/>
        <v>1.3023353535353535</v>
      </c>
      <c r="Y1956" s="429">
        <f t="shared" si="46"/>
        <v>0.45430303030303032</v>
      </c>
      <c r="Z1956" s="429">
        <f t="shared" si="46"/>
        <v>16825.718464646463</v>
      </c>
      <c r="AA1956" s="429" t="s">
        <v>1295</v>
      </c>
    </row>
    <row r="1957" spans="1:27" x14ac:dyDescent="0.25">
      <c r="A1957" t="s">
        <v>149</v>
      </c>
      <c r="B1957" t="s">
        <v>1246</v>
      </c>
      <c r="C1957" t="s">
        <v>1324</v>
      </c>
      <c r="D1957" t="s">
        <v>1387</v>
      </c>
      <c r="E1957" t="s">
        <v>1326</v>
      </c>
      <c r="F1957" t="s">
        <v>1293</v>
      </c>
      <c r="G1957" s="532" t="s">
        <v>524</v>
      </c>
      <c r="H1957">
        <v>35025</v>
      </c>
      <c r="I1957" t="s">
        <v>563</v>
      </c>
      <c r="J1957" t="s">
        <v>1399</v>
      </c>
      <c r="K1957" t="s">
        <v>1391</v>
      </c>
      <c r="L1957">
        <v>0</v>
      </c>
      <c r="M1957">
        <v>7.2990000000000004</v>
      </c>
      <c r="N1957">
        <v>0</v>
      </c>
      <c r="O1957">
        <v>0</v>
      </c>
      <c r="P1957">
        <v>0</v>
      </c>
      <c r="Q1957">
        <v>0</v>
      </c>
      <c r="R1957">
        <v>1.6796258129534516</v>
      </c>
      <c r="S1957">
        <v>25.518817486931905</v>
      </c>
      <c r="T1957">
        <v>0</v>
      </c>
      <c r="U1957">
        <v>639.65006298625099</v>
      </c>
      <c r="W1957" s="429">
        <f t="shared" si="46"/>
        <v>1.6796258129534516</v>
      </c>
      <c r="X1957" s="429">
        <f t="shared" si="46"/>
        <v>25.518817486931905</v>
      </c>
      <c r="Y1957" s="429">
        <f t="shared" si="46"/>
        <v>0</v>
      </c>
      <c r="Z1957" s="429">
        <f t="shared" si="46"/>
        <v>639.65006298625099</v>
      </c>
      <c r="AA1957" s="429" t="s">
        <v>1296</v>
      </c>
    </row>
    <row r="1958" spans="1:27" x14ac:dyDescent="0.25">
      <c r="A1958" t="s">
        <v>149</v>
      </c>
      <c r="B1958" t="s">
        <v>1246</v>
      </c>
      <c r="C1958" t="s">
        <v>1324</v>
      </c>
      <c r="D1958" t="s">
        <v>1387</v>
      </c>
      <c r="E1958" t="s">
        <v>1326</v>
      </c>
      <c r="F1958" t="s">
        <v>1293</v>
      </c>
      <c r="G1958" s="532" t="s">
        <v>524</v>
      </c>
      <c r="H1958">
        <v>35025</v>
      </c>
      <c r="I1958" t="s">
        <v>563</v>
      </c>
      <c r="J1958" t="s">
        <v>1388</v>
      </c>
      <c r="K1958" t="s">
        <v>1389</v>
      </c>
      <c r="L1958">
        <v>0.7</v>
      </c>
      <c r="M1958">
        <v>7.0000000000000007E-2</v>
      </c>
      <c r="N1958">
        <v>3.8</v>
      </c>
      <c r="O1958">
        <v>14.4</v>
      </c>
      <c r="P1958">
        <v>0</v>
      </c>
      <c r="Q1958">
        <v>0</v>
      </c>
      <c r="R1958">
        <v>1162.7264051296308</v>
      </c>
      <c r="S1958">
        <v>0.36029411764705882</v>
      </c>
      <c r="T1958">
        <v>1.4779931092928142E-2</v>
      </c>
      <c r="U1958">
        <v>1176.1381775365001</v>
      </c>
      <c r="W1958" s="429">
        <f t="shared" si="46"/>
        <v>1162.7264051296308</v>
      </c>
      <c r="X1958" s="429">
        <f t="shared" si="46"/>
        <v>0.36029411764705882</v>
      </c>
      <c r="Y1958" s="429">
        <f t="shared" si="46"/>
        <v>1.4779931092928142E-2</v>
      </c>
      <c r="Z1958" s="429">
        <f t="shared" si="46"/>
        <v>1176.1381775365001</v>
      </c>
      <c r="AA1958" s="429" t="s">
        <v>1296</v>
      </c>
    </row>
    <row r="1959" spans="1:27" x14ac:dyDescent="0.25">
      <c r="A1959" t="s">
        <v>149</v>
      </c>
      <c r="B1959" t="s">
        <v>1246</v>
      </c>
      <c r="C1959" t="s">
        <v>1324</v>
      </c>
      <c r="D1959" t="s">
        <v>1387</v>
      </c>
      <c r="E1959" t="s">
        <v>1326</v>
      </c>
      <c r="F1959" t="s">
        <v>1293</v>
      </c>
      <c r="G1959" s="532" t="s">
        <v>524</v>
      </c>
      <c r="H1959">
        <v>35025</v>
      </c>
      <c r="I1959" t="s">
        <v>563</v>
      </c>
      <c r="J1959" t="s">
        <v>1416</v>
      </c>
      <c r="K1959" t="s">
        <v>1398</v>
      </c>
      <c r="L1959">
        <v>8.9019999999999992</v>
      </c>
      <c r="M1959">
        <v>0.64600000000000002</v>
      </c>
      <c r="N1959">
        <v>3.2309999999999999</v>
      </c>
      <c r="O1959">
        <v>8.5999999999999993E-2</v>
      </c>
      <c r="P1959">
        <v>0.153</v>
      </c>
      <c r="Q1959">
        <v>0.153</v>
      </c>
      <c r="R1959">
        <v>9891.1111111111095</v>
      </c>
      <c r="S1959">
        <v>0.77330505050505038</v>
      </c>
      <c r="T1959">
        <v>0.26975757575757575</v>
      </c>
      <c r="U1959">
        <v>9990.8314949494943</v>
      </c>
      <c r="W1959" s="429">
        <f t="shared" si="46"/>
        <v>9891.1111111111095</v>
      </c>
      <c r="X1959" s="429">
        <f t="shared" si="46"/>
        <v>0.77330505050505038</v>
      </c>
      <c r="Y1959" s="429">
        <f t="shared" si="46"/>
        <v>0.26975757575757575</v>
      </c>
      <c r="Z1959" s="429">
        <f t="shared" si="46"/>
        <v>9990.8314949494943</v>
      </c>
      <c r="AA1959" s="429" t="s">
        <v>1295</v>
      </c>
    </row>
    <row r="1960" spans="1:27" x14ac:dyDescent="0.25">
      <c r="A1960" t="s">
        <v>149</v>
      </c>
      <c r="B1960" t="s">
        <v>1246</v>
      </c>
      <c r="C1960" t="s">
        <v>1324</v>
      </c>
      <c r="D1960" t="s">
        <v>1387</v>
      </c>
      <c r="E1960" t="s">
        <v>1326</v>
      </c>
      <c r="F1960" t="s">
        <v>1293</v>
      </c>
      <c r="G1960" s="532" t="s">
        <v>524</v>
      </c>
      <c r="H1960">
        <v>35025</v>
      </c>
      <c r="I1960" t="s">
        <v>563</v>
      </c>
      <c r="J1960" t="s">
        <v>1388</v>
      </c>
      <c r="K1960" t="s">
        <v>1389</v>
      </c>
      <c r="L1960">
        <v>1.26</v>
      </c>
      <c r="M1960">
        <v>0.05</v>
      </c>
      <c r="N1960">
        <v>6.86</v>
      </c>
      <c r="O1960">
        <v>350.5</v>
      </c>
      <c r="P1960">
        <v>0</v>
      </c>
      <c r="Q1960">
        <v>0</v>
      </c>
      <c r="R1960">
        <v>2092.9075292333355</v>
      </c>
      <c r="S1960">
        <v>0.64852941176470591</v>
      </c>
      <c r="T1960">
        <v>2.6603875967270658E-2</v>
      </c>
      <c r="U1960">
        <v>2117.0487195656997</v>
      </c>
      <c r="W1960" s="429">
        <f t="shared" si="46"/>
        <v>2092.9075292333355</v>
      </c>
      <c r="X1960" s="429">
        <f t="shared" si="46"/>
        <v>0.64852941176470591</v>
      </c>
      <c r="Y1960" s="429">
        <f t="shared" si="46"/>
        <v>2.6603875967270658E-2</v>
      </c>
      <c r="Z1960" s="429">
        <f t="shared" si="46"/>
        <v>2117.0487195656997</v>
      </c>
      <c r="AA1960" s="429" t="s">
        <v>1296</v>
      </c>
    </row>
    <row r="1961" spans="1:27" x14ac:dyDescent="0.25">
      <c r="A1961" t="s">
        <v>149</v>
      </c>
      <c r="B1961" t="s">
        <v>1246</v>
      </c>
      <c r="C1961" t="s">
        <v>1324</v>
      </c>
      <c r="D1961" t="s">
        <v>1387</v>
      </c>
      <c r="E1961" t="s">
        <v>1326</v>
      </c>
      <c r="F1961" t="s">
        <v>1293</v>
      </c>
      <c r="G1961" s="532" t="s">
        <v>524</v>
      </c>
      <c r="H1961">
        <v>35025</v>
      </c>
      <c r="I1961" t="s">
        <v>563</v>
      </c>
      <c r="J1961" t="s">
        <v>1388</v>
      </c>
      <c r="K1961" t="s">
        <v>1389</v>
      </c>
      <c r="L1961">
        <v>1.26</v>
      </c>
      <c r="M1961">
        <v>0.05</v>
      </c>
      <c r="N1961">
        <v>6.86</v>
      </c>
      <c r="O1961">
        <v>350.5</v>
      </c>
      <c r="P1961">
        <v>0</v>
      </c>
      <c r="Q1961">
        <v>0</v>
      </c>
      <c r="R1961">
        <v>2092.9075292333355</v>
      </c>
      <c r="S1961">
        <v>0.64852941176470591</v>
      </c>
      <c r="T1961">
        <v>2.6603875967270658E-2</v>
      </c>
      <c r="U1961">
        <v>2117.0487195656997</v>
      </c>
      <c r="W1961" s="429">
        <f t="shared" si="46"/>
        <v>2092.9075292333355</v>
      </c>
      <c r="X1961" s="429">
        <f t="shared" si="46"/>
        <v>0.64852941176470591</v>
      </c>
      <c r="Y1961" s="429">
        <f t="shared" si="46"/>
        <v>2.6603875967270658E-2</v>
      </c>
      <c r="Z1961" s="429">
        <f t="shared" si="46"/>
        <v>2117.0487195656997</v>
      </c>
      <c r="AA1961" s="429" t="s">
        <v>1296</v>
      </c>
    </row>
    <row r="1962" spans="1:27" x14ac:dyDescent="0.25">
      <c r="A1962" t="s">
        <v>149</v>
      </c>
      <c r="B1962" t="s">
        <v>1246</v>
      </c>
      <c r="C1962" t="s">
        <v>1324</v>
      </c>
      <c r="D1962" t="s">
        <v>1387</v>
      </c>
      <c r="E1962" t="s">
        <v>1326</v>
      </c>
      <c r="F1962" t="s">
        <v>1293</v>
      </c>
      <c r="G1962" s="532" t="s">
        <v>524</v>
      </c>
      <c r="H1962">
        <v>35025</v>
      </c>
      <c r="I1962" t="s">
        <v>563</v>
      </c>
      <c r="J1962" t="s">
        <v>1416</v>
      </c>
      <c r="K1962" t="s">
        <v>1398</v>
      </c>
      <c r="L1962">
        <v>17.416</v>
      </c>
      <c r="M1962">
        <v>1.264</v>
      </c>
      <c r="N1962">
        <v>6.3209999999999997</v>
      </c>
      <c r="O1962">
        <v>0.16900000000000001</v>
      </c>
      <c r="P1962">
        <v>0.29899999999999999</v>
      </c>
      <c r="Q1962">
        <v>0.29899999999999999</v>
      </c>
      <c r="R1962">
        <v>19351.111111111109</v>
      </c>
      <c r="S1962">
        <v>1.5129050505050503</v>
      </c>
      <c r="T1962">
        <v>0.52775757575757576</v>
      </c>
      <c r="U1962">
        <v>19546.205494949492</v>
      </c>
      <c r="W1962" s="429">
        <f t="shared" si="46"/>
        <v>19351.111111111109</v>
      </c>
      <c r="X1962" s="429">
        <f t="shared" si="46"/>
        <v>1.5129050505050503</v>
      </c>
      <c r="Y1962" s="429">
        <f t="shared" si="46"/>
        <v>0.52775757575757576</v>
      </c>
      <c r="Z1962" s="429">
        <f t="shared" si="46"/>
        <v>19546.205494949492</v>
      </c>
      <c r="AA1962" s="429" t="s">
        <v>1295</v>
      </c>
    </row>
    <row r="1963" spans="1:27" x14ac:dyDescent="0.25">
      <c r="A1963" t="s">
        <v>149</v>
      </c>
      <c r="B1963" t="s">
        <v>1246</v>
      </c>
      <c r="C1963" t="s">
        <v>1324</v>
      </c>
      <c r="D1963" t="s">
        <v>1387</v>
      </c>
      <c r="E1963" t="s">
        <v>1326</v>
      </c>
      <c r="F1963" t="s">
        <v>1293</v>
      </c>
      <c r="G1963" s="532" t="s">
        <v>524</v>
      </c>
      <c r="H1963">
        <v>35025</v>
      </c>
      <c r="I1963" t="s">
        <v>563</v>
      </c>
      <c r="J1963" t="s">
        <v>1406</v>
      </c>
      <c r="K1963" t="s">
        <v>1398</v>
      </c>
      <c r="L1963">
        <v>69.33</v>
      </c>
      <c r="M1963">
        <v>3.34</v>
      </c>
      <c r="N1963">
        <v>10.3</v>
      </c>
      <c r="O1963">
        <v>2.3E-2</v>
      </c>
      <c r="P1963">
        <v>0.75800000000000001</v>
      </c>
      <c r="Q1963">
        <v>0.75800000000000001</v>
      </c>
      <c r="R1963">
        <v>4677.5529735</v>
      </c>
      <c r="S1963">
        <v>8.8222424999999993E-2</v>
      </c>
      <c r="T1963">
        <v>8.8222425000000007E-3</v>
      </c>
      <c r="U1963">
        <v>4682.3875623899994</v>
      </c>
      <c r="W1963" s="429">
        <f t="shared" si="46"/>
        <v>4677.5529735</v>
      </c>
      <c r="X1963" s="429">
        <f t="shared" si="46"/>
        <v>8.8222424999999993E-2</v>
      </c>
      <c r="Y1963" s="429">
        <f t="shared" si="46"/>
        <v>8.8222425000000007E-3</v>
      </c>
      <c r="Z1963" s="429">
        <f t="shared" si="46"/>
        <v>4682.3875623899994</v>
      </c>
      <c r="AA1963" s="429" t="s">
        <v>1295</v>
      </c>
    </row>
    <row r="1964" spans="1:27" x14ac:dyDescent="0.25">
      <c r="A1964" t="s">
        <v>149</v>
      </c>
      <c r="B1964" t="s">
        <v>1246</v>
      </c>
      <c r="C1964" t="s">
        <v>1324</v>
      </c>
      <c r="D1964" t="s">
        <v>1387</v>
      </c>
      <c r="E1964" t="s">
        <v>1326</v>
      </c>
      <c r="F1964" t="s">
        <v>1293</v>
      </c>
      <c r="G1964" s="532" t="s">
        <v>524</v>
      </c>
      <c r="H1964">
        <v>35025</v>
      </c>
      <c r="I1964" t="s">
        <v>563</v>
      </c>
      <c r="J1964" t="s">
        <v>1423</v>
      </c>
      <c r="K1964" t="s">
        <v>1419</v>
      </c>
      <c r="L1964">
        <v>0</v>
      </c>
      <c r="M1964">
        <v>2E-3</v>
      </c>
      <c r="N1964">
        <v>0</v>
      </c>
      <c r="O1964">
        <v>0</v>
      </c>
      <c r="P1964">
        <v>0</v>
      </c>
      <c r="Q1964">
        <v>0</v>
      </c>
      <c r="R1964">
        <v>4.6023450142579846E-4</v>
      </c>
      <c r="S1964">
        <v>6.9924147107636404E-3</v>
      </c>
      <c r="T1964">
        <v>0</v>
      </c>
      <c r="U1964">
        <v>0.1752706022705168</v>
      </c>
      <c r="W1964" s="429">
        <f t="shared" si="46"/>
        <v>4.6023450142579846E-4</v>
      </c>
      <c r="X1964" s="429">
        <f t="shared" si="46"/>
        <v>6.9924147107636404E-3</v>
      </c>
      <c r="Y1964" s="429">
        <f t="shared" si="46"/>
        <v>0</v>
      </c>
      <c r="Z1964" s="429">
        <f t="shared" si="46"/>
        <v>0.1752706022705168</v>
      </c>
      <c r="AA1964" s="429" t="s">
        <v>1296</v>
      </c>
    </row>
    <row r="1965" spans="1:27" x14ac:dyDescent="0.25">
      <c r="A1965" t="s">
        <v>149</v>
      </c>
      <c r="B1965" t="s">
        <v>1246</v>
      </c>
      <c r="C1965" t="s">
        <v>1324</v>
      </c>
      <c r="D1965" t="s">
        <v>1387</v>
      </c>
      <c r="E1965" t="s">
        <v>1326</v>
      </c>
      <c r="F1965" t="s">
        <v>1293</v>
      </c>
      <c r="G1965" s="532" t="s">
        <v>524</v>
      </c>
      <c r="H1965">
        <v>35025</v>
      </c>
      <c r="I1965" t="s">
        <v>563</v>
      </c>
      <c r="J1965" t="s">
        <v>1406</v>
      </c>
      <c r="K1965" t="s">
        <v>1398</v>
      </c>
      <c r="L1965">
        <v>171.82499999999999</v>
      </c>
      <c r="M1965">
        <v>3.198</v>
      </c>
      <c r="N1965">
        <v>43.808</v>
      </c>
      <c r="O1965">
        <v>1.4E-2</v>
      </c>
      <c r="P1965">
        <v>1.274</v>
      </c>
      <c r="Q1965">
        <v>1.274</v>
      </c>
      <c r="R1965">
        <v>11592.68050875</v>
      </c>
      <c r="S1965">
        <v>0.21864731249999997</v>
      </c>
      <c r="T1965">
        <v>2.1864731249999998E-2</v>
      </c>
      <c r="U1965">
        <v>11604.662381475</v>
      </c>
      <c r="W1965" s="429">
        <f t="shared" si="46"/>
        <v>11592.68050875</v>
      </c>
      <c r="X1965" s="429">
        <f t="shared" si="46"/>
        <v>0.21864731249999997</v>
      </c>
      <c r="Y1965" s="429">
        <f t="shared" si="46"/>
        <v>2.1864731249999998E-2</v>
      </c>
      <c r="Z1965" s="429">
        <f t="shared" si="46"/>
        <v>11604.662381475</v>
      </c>
      <c r="AA1965" s="429" t="s">
        <v>1295</v>
      </c>
    </row>
    <row r="1966" spans="1:27" x14ac:dyDescent="0.25">
      <c r="A1966" t="s">
        <v>149</v>
      </c>
      <c r="B1966" t="s">
        <v>1246</v>
      </c>
      <c r="C1966" t="s">
        <v>1324</v>
      </c>
      <c r="D1966" t="s">
        <v>1387</v>
      </c>
      <c r="E1966" t="s">
        <v>1326</v>
      </c>
      <c r="F1966" t="s">
        <v>1293</v>
      </c>
      <c r="G1966" s="532" t="s">
        <v>524</v>
      </c>
      <c r="H1966">
        <v>35025</v>
      </c>
      <c r="I1966" t="s">
        <v>563</v>
      </c>
      <c r="J1966" t="s">
        <v>1406</v>
      </c>
      <c r="K1966" t="s">
        <v>1398</v>
      </c>
      <c r="L1966">
        <v>101.855</v>
      </c>
      <c r="M1966">
        <v>1.5229999999999999</v>
      </c>
      <c r="N1966">
        <v>20.209</v>
      </c>
      <c r="O1966">
        <v>0.01</v>
      </c>
      <c r="P1966">
        <v>0.86</v>
      </c>
      <c r="Q1966">
        <v>0.86</v>
      </c>
      <c r="R1966">
        <v>6871.9480472500009</v>
      </c>
      <c r="S1966">
        <v>0.12961048750000001</v>
      </c>
      <c r="T1966">
        <v>1.2961048750000001E-2</v>
      </c>
      <c r="U1966">
        <v>6879.0507019650004</v>
      </c>
      <c r="W1966" s="429">
        <f t="shared" si="46"/>
        <v>6871.9480472500009</v>
      </c>
      <c r="X1966" s="429">
        <f t="shared" si="46"/>
        <v>0.12961048750000001</v>
      </c>
      <c r="Y1966" s="429">
        <f t="shared" si="46"/>
        <v>1.2961048750000001E-2</v>
      </c>
      <c r="Z1966" s="429">
        <f t="shared" si="46"/>
        <v>6879.0507019650004</v>
      </c>
      <c r="AA1966" s="429" t="s">
        <v>1295</v>
      </c>
    </row>
    <row r="1967" spans="1:27" x14ac:dyDescent="0.25">
      <c r="A1967" t="s">
        <v>149</v>
      </c>
      <c r="B1967" t="s">
        <v>1246</v>
      </c>
      <c r="C1967" t="s">
        <v>1324</v>
      </c>
      <c r="D1967" t="s">
        <v>1387</v>
      </c>
      <c r="E1967" t="s">
        <v>1326</v>
      </c>
      <c r="F1967" t="s">
        <v>1293</v>
      </c>
      <c r="G1967" s="532" t="s">
        <v>524</v>
      </c>
      <c r="H1967">
        <v>35025</v>
      </c>
      <c r="I1967" t="s">
        <v>563</v>
      </c>
      <c r="J1967" t="s">
        <v>1406</v>
      </c>
      <c r="K1967" t="s">
        <v>1398</v>
      </c>
      <c r="L1967">
        <v>101.855</v>
      </c>
      <c r="M1967">
        <v>1.5229999999999999</v>
      </c>
      <c r="N1967">
        <v>20.209</v>
      </c>
      <c r="O1967">
        <v>0.01</v>
      </c>
      <c r="P1967">
        <v>0.86</v>
      </c>
      <c r="Q1967">
        <v>0.86</v>
      </c>
      <c r="R1967">
        <v>6871.9480472500009</v>
      </c>
      <c r="S1967">
        <v>0.12961048750000001</v>
      </c>
      <c r="T1967">
        <v>1.2961048750000001E-2</v>
      </c>
      <c r="U1967">
        <v>6879.0507019650004</v>
      </c>
      <c r="W1967" s="429">
        <f t="shared" si="46"/>
        <v>6871.9480472500009</v>
      </c>
      <c r="X1967" s="429">
        <f t="shared" si="46"/>
        <v>0.12961048750000001</v>
      </c>
      <c r="Y1967" s="429">
        <f t="shared" si="46"/>
        <v>1.2961048750000001E-2</v>
      </c>
      <c r="Z1967" s="429">
        <f t="shared" si="46"/>
        <v>6879.0507019650004</v>
      </c>
      <c r="AA1967" s="429" t="s">
        <v>1295</v>
      </c>
    </row>
    <row r="1968" spans="1:27" x14ac:dyDescent="0.25">
      <c r="A1968" t="s">
        <v>149</v>
      </c>
      <c r="B1968" t="s">
        <v>1246</v>
      </c>
      <c r="C1968" t="s">
        <v>1324</v>
      </c>
      <c r="D1968" t="s">
        <v>1387</v>
      </c>
      <c r="E1968" t="s">
        <v>1326</v>
      </c>
      <c r="F1968" t="s">
        <v>1293</v>
      </c>
      <c r="G1968" s="532" t="s">
        <v>524</v>
      </c>
      <c r="H1968">
        <v>35025</v>
      </c>
      <c r="I1968" t="s">
        <v>563</v>
      </c>
      <c r="J1968" t="s">
        <v>1392</v>
      </c>
      <c r="K1968" t="s">
        <v>1393</v>
      </c>
      <c r="L1968">
        <v>12.96</v>
      </c>
      <c r="M1968">
        <v>0.71299999999999997</v>
      </c>
      <c r="N1968">
        <v>10.885999999999999</v>
      </c>
      <c r="O1968">
        <v>7.8E-2</v>
      </c>
      <c r="P1968">
        <v>0.98499999999999999</v>
      </c>
      <c r="Q1968">
        <v>0.98499999999999999</v>
      </c>
      <c r="R1968">
        <v>15552.000000000002</v>
      </c>
      <c r="S1968">
        <v>0.29808000000000001</v>
      </c>
      <c r="T1968">
        <v>0.28512000000000004</v>
      </c>
      <c r="U1968">
        <v>15644.41776</v>
      </c>
      <c r="W1968" s="429">
        <f t="shared" si="46"/>
        <v>15552.000000000002</v>
      </c>
      <c r="X1968" s="429">
        <f t="shared" si="46"/>
        <v>0.29808000000000001</v>
      </c>
      <c r="Y1968" s="429">
        <f t="shared" si="46"/>
        <v>0.28512000000000004</v>
      </c>
      <c r="Z1968" s="429">
        <f t="shared" si="46"/>
        <v>15644.41776</v>
      </c>
      <c r="AA1968" s="429" t="s">
        <v>1295</v>
      </c>
    </row>
    <row r="1969" spans="1:27" x14ac:dyDescent="0.25">
      <c r="A1969" t="s">
        <v>149</v>
      </c>
      <c r="B1969" t="s">
        <v>1246</v>
      </c>
      <c r="C1969" t="s">
        <v>1324</v>
      </c>
      <c r="D1969" t="s">
        <v>1387</v>
      </c>
      <c r="E1969" t="s">
        <v>1326</v>
      </c>
      <c r="F1969" t="s">
        <v>1293</v>
      </c>
      <c r="G1969" s="532" t="s">
        <v>524</v>
      </c>
      <c r="H1969">
        <v>35025</v>
      </c>
      <c r="I1969" t="s">
        <v>563</v>
      </c>
      <c r="J1969" t="s">
        <v>1392</v>
      </c>
      <c r="K1969" t="s">
        <v>1393</v>
      </c>
      <c r="L1969">
        <v>12.96</v>
      </c>
      <c r="M1969">
        <v>0.71299999999999997</v>
      </c>
      <c r="N1969">
        <v>10.885999999999999</v>
      </c>
      <c r="O1969">
        <v>7.8E-2</v>
      </c>
      <c r="P1969">
        <v>0.98499999999999999</v>
      </c>
      <c r="Q1969">
        <v>0.98499999999999999</v>
      </c>
      <c r="R1969">
        <v>15552.000000000002</v>
      </c>
      <c r="S1969">
        <v>0.29808000000000001</v>
      </c>
      <c r="T1969">
        <v>0.28512000000000004</v>
      </c>
      <c r="U1969">
        <v>15644.41776</v>
      </c>
      <c r="W1969" s="429">
        <f t="shared" si="46"/>
        <v>15552.000000000002</v>
      </c>
      <c r="X1969" s="429">
        <f t="shared" si="46"/>
        <v>0.29808000000000001</v>
      </c>
      <c r="Y1969" s="429">
        <f t="shared" si="46"/>
        <v>0.28512000000000004</v>
      </c>
      <c r="Z1969" s="429">
        <f t="shared" si="46"/>
        <v>15644.41776</v>
      </c>
      <c r="AA1969" s="429" t="s">
        <v>1295</v>
      </c>
    </row>
    <row r="1970" spans="1:27" x14ac:dyDescent="0.25">
      <c r="A1970" t="s">
        <v>149</v>
      </c>
      <c r="B1970" t="s">
        <v>1246</v>
      </c>
      <c r="C1970" t="s">
        <v>1324</v>
      </c>
      <c r="D1970" t="s">
        <v>1387</v>
      </c>
      <c r="E1970" t="s">
        <v>1326</v>
      </c>
      <c r="F1970" t="s">
        <v>1293</v>
      </c>
      <c r="G1970" s="532" t="s">
        <v>524</v>
      </c>
      <c r="H1970">
        <v>35025</v>
      </c>
      <c r="I1970" t="s">
        <v>563</v>
      </c>
      <c r="J1970" t="s">
        <v>1392</v>
      </c>
      <c r="K1970" t="s">
        <v>1393</v>
      </c>
      <c r="L1970">
        <v>4.9640000000000004</v>
      </c>
      <c r="M1970">
        <v>0.27300000000000002</v>
      </c>
      <c r="N1970">
        <v>4.17</v>
      </c>
      <c r="O1970">
        <v>0.03</v>
      </c>
      <c r="P1970">
        <v>0.377</v>
      </c>
      <c r="Q1970">
        <v>0.377</v>
      </c>
      <c r="R1970">
        <v>5956.8</v>
      </c>
      <c r="S1970">
        <v>0.11417200000000001</v>
      </c>
      <c r="T1970">
        <v>0.10920800000000001</v>
      </c>
      <c r="U1970">
        <v>5992.1982840000001</v>
      </c>
      <c r="W1970" s="429">
        <f t="shared" si="46"/>
        <v>5956.8</v>
      </c>
      <c r="X1970" s="429">
        <f t="shared" si="46"/>
        <v>0.11417200000000001</v>
      </c>
      <c r="Y1970" s="429">
        <f t="shared" si="46"/>
        <v>0.10920800000000001</v>
      </c>
      <c r="Z1970" s="429">
        <f t="shared" si="46"/>
        <v>5992.1982840000001</v>
      </c>
      <c r="AA1970" s="429" t="s">
        <v>1295</v>
      </c>
    </row>
    <row r="1971" spans="1:27" x14ac:dyDescent="0.25">
      <c r="A1971" t="s">
        <v>149</v>
      </c>
      <c r="B1971" t="s">
        <v>1246</v>
      </c>
      <c r="C1971" t="s">
        <v>1324</v>
      </c>
      <c r="D1971" t="s">
        <v>1387</v>
      </c>
      <c r="E1971" t="s">
        <v>1326</v>
      </c>
      <c r="F1971" t="s">
        <v>1293</v>
      </c>
      <c r="G1971" s="532" t="s">
        <v>524</v>
      </c>
      <c r="H1971">
        <v>35025</v>
      </c>
      <c r="I1971" t="s">
        <v>563</v>
      </c>
      <c r="J1971" t="s">
        <v>1406</v>
      </c>
      <c r="K1971" t="s">
        <v>1398</v>
      </c>
      <c r="L1971">
        <v>119.596</v>
      </c>
      <c r="M1971">
        <v>4.016</v>
      </c>
      <c r="N1971">
        <v>19.213999999999999</v>
      </c>
      <c r="O1971">
        <v>1.4E-2</v>
      </c>
      <c r="P1971">
        <v>1.2150000000000001</v>
      </c>
      <c r="Q1971">
        <v>1.2150000000000001</v>
      </c>
      <c r="R1971">
        <v>8068.8969482000002</v>
      </c>
      <c r="S1971">
        <v>0.15218591000000001</v>
      </c>
      <c r="T1971">
        <v>1.5218591E-2</v>
      </c>
      <c r="U1971">
        <v>8077.236736068</v>
      </c>
      <c r="W1971" s="429">
        <f t="shared" si="46"/>
        <v>8068.8969482000002</v>
      </c>
      <c r="X1971" s="429">
        <f t="shared" si="46"/>
        <v>0.15218591000000001</v>
      </c>
      <c r="Y1971" s="429">
        <f t="shared" si="46"/>
        <v>1.5218591E-2</v>
      </c>
      <c r="Z1971" s="429">
        <f t="shared" si="46"/>
        <v>8077.236736068</v>
      </c>
      <c r="AA1971" s="429" t="s">
        <v>1295</v>
      </c>
    </row>
    <row r="1972" spans="1:27" x14ac:dyDescent="0.25">
      <c r="A1972" t="s">
        <v>149</v>
      </c>
      <c r="B1972" t="s">
        <v>1246</v>
      </c>
      <c r="C1972" t="s">
        <v>1324</v>
      </c>
      <c r="D1972" t="s">
        <v>1387</v>
      </c>
      <c r="E1972" t="s">
        <v>1326</v>
      </c>
      <c r="F1972" t="s">
        <v>1293</v>
      </c>
      <c r="G1972" s="532" t="s">
        <v>524</v>
      </c>
      <c r="H1972">
        <v>35025</v>
      </c>
      <c r="I1972" t="s">
        <v>563</v>
      </c>
      <c r="J1972" t="s">
        <v>1406</v>
      </c>
      <c r="K1972" t="s">
        <v>1398</v>
      </c>
      <c r="L1972">
        <v>121.236</v>
      </c>
      <c r="M1972">
        <v>4.0709999999999997</v>
      </c>
      <c r="N1972">
        <v>19.478000000000002</v>
      </c>
      <c r="O1972">
        <v>1.4E-2</v>
      </c>
      <c r="P1972">
        <v>1.232</v>
      </c>
      <c r="Q1972">
        <v>1.232</v>
      </c>
      <c r="R1972">
        <v>8179.5443862000002</v>
      </c>
      <c r="S1972">
        <v>0.15427281000000001</v>
      </c>
      <c r="T1972">
        <v>1.5427281000000001E-2</v>
      </c>
      <c r="U1972">
        <v>8187.9985361879999</v>
      </c>
      <c r="W1972" s="429">
        <f t="shared" si="46"/>
        <v>8179.5443862000002</v>
      </c>
      <c r="X1972" s="429">
        <f t="shared" si="46"/>
        <v>0.15427281000000001</v>
      </c>
      <c r="Y1972" s="429">
        <f t="shared" si="46"/>
        <v>1.5427281000000001E-2</v>
      </c>
      <c r="Z1972" s="429">
        <f t="shared" si="46"/>
        <v>8187.9985361879999</v>
      </c>
      <c r="AA1972" s="429" t="s">
        <v>1295</v>
      </c>
    </row>
    <row r="1973" spans="1:27" x14ac:dyDescent="0.25">
      <c r="A1973" t="s">
        <v>149</v>
      </c>
      <c r="B1973" t="s">
        <v>1246</v>
      </c>
      <c r="C1973" t="s">
        <v>1324</v>
      </c>
      <c r="D1973" t="s">
        <v>1387</v>
      </c>
      <c r="E1973" t="s">
        <v>1326</v>
      </c>
      <c r="F1973" t="s">
        <v>1293</v>
      </c>
      <c r="G1973" s="532" t="s">
        <v>524</v>
      </c>
      <c r="H1973">
        <v>35025</v>
      </c>
      <c r="I1973" t="s">
        <v>563</v>
      </c>
      <c r="J1973" t="s">
        <v>1420</v>
      </c>
      <c r="K1973" t="s">
        <v>1393</v>
      </c>
      <c r="L1973">
        <v>1.4670000000000001</v>
      </c>
      <c r="M1973">
        <v>8.1000000000000003E-2</v>
      </c>
      <c r="N1973">
        <v>1.2330000000000001</v>
      </c>
      <c r="O1973">
        <v>8.9999999999999993E-3</v>
      </c>
      <c r="P1973">
        <v>0.112</v>
      </c>
      <c r="Q1973">
        <v>0.112</v>
      </c>
      <c r="R1973">
        <v>1760.4</v>
      </c>
      <c r="S1973">
        <v>3.3741E-2</v>
      </c>
      <c r="T1973">
        <v>3.2274000000000004E-2</v>
      </c>
      <c r="U1973">
        <v>1770.861177</v>
      </c>
      <c r="W1973" s="429">
        <f t="shared" si="46"/>
        <v>1760.4</v>
      </c>
      <c r="X1973" s="429">
        <f t="shared" si="46"/>
        <v>3.3741E-2</v>
      </c>
      <c r="Y1973" s="429">
        <f t="shared" si="46"/>
        <v>3.2274000000000004E-2</v>
      </c>
      <c r="Z1973" s="429">
        <f t="shared" si="46"/>
        <v>1770.861177</v>
      </c>
      <c r="AA1973" s="429" t="s">
        <v>1295</v>
      </c>
    </row>
    <row r="1974" spans="1:27" x14ac:dyDescent="0.25">
      <c r="A1974" t="s">
        <v>149</v>
      </c>
      <c r="B1974" t="s">
        <v>1246</v>
      </c>
      <c r="C1974" t="s">
        <v>1324</v>
      </c>
      <c r="D1974" t="s">
        <v>1387</v>
      </c>
      <c r="E1974" t="s">
        <v>1326</v>
      </c>
      <c r="F1974" t="s">
        <v>1293</v>
      </c>
      <c r="G1974" s="532" t="s">
        <v>524</v>
      </c>
      <c r="H1974">
        <v>35025</v>
      </c>
      <c r="I1974" t="s">
        <v>563</v>
      </c>
      <c r="J1974" t="s">
        <v>1406</v>
      </c>
      <c r="K1974" t="s">
        <v>1398</v>
      </c>
      <c r="L1974">
        <v>104.288</v>
      </c>
      <c r="M1974">
        <v>1.56</v>
      </c>
      <c r="N1974">
        <v>20.692</v>
      </c>
      <c r="O1974">
        <v>0.01</v>
      </c>
      <c r="P1974">
        <v>0.88100000000000001</v>
      </c>
      <c r="Q1974">
        <v>0.88100000000000001</v>
      </c>
      <c r="R1974">
        <v>7036.0975695999996</v>
      </c>
      <c r="S1974">
        <v>0.13270647999999999</v>
      </c>
      <c r="T1974">
        <v>1.3270647999999999E-2</v>
      </c>
      <c r="U1974">
        <v>7043.3698847039996</v>
      </c>
      <c r="W1974" s="429">
        <f t="shared" si="46"/>
        <v>7036.0975695999996</v>
      </c>
      <c r="X1974" s="429">
        <f t="shared" si="46"/>
        <v>0.13270647999999999</v>
      </c>
      <c r="Y1974" s="429">
        <f t="shared" si="46"/>
        <v>1.3270647999999999E-2</v>
      </c>
      <c r="Z1974" s="429">
        <f t="shared" si="46"/>
        <v>7043.3698847039996</v>
      </c>
      <c r="AA1974" s="429" t="s">
        <v>1295</v>
      </c>
    </row>
    <row r="1975" spans="1:27" x14ac:dyDescent="0.25">
      <c r="A1975" t="s">
        <v>149</v>
      </c>
      <c r="B1975" t="s">
        <v>1246</v>
      </c>
      <c r="C1975" t="s">
        <v>1324</v>
      </c>
      <c r="D1975" t="s">
        <v>1387</v>
      </c>
      <c r="E1975" t="s">
        <v>1326</v>
      </c>
      <c r="F1975" t="s">
        <v>1293</v>
      </c>
      <c r="G1975" s="532" t="s">
        <v>524</v>
      </c>
      <c r="H1975">
        <v>35025</v>
      </c>
      <c r="I1975" t="s">
        <v>563</v>
      </c>
      <c r="J1975" t="s">
        <v>1404</v>
      </c>
      <c r="K1975" t="s">
        <v>1405</v>
      </c>
      <c r="L1975">
        <v>0</v>
      </c>
      <c r="M1975">
        <v>0</v>
      </c>
      <c r="N1975">
        <v>0</v>
      </c>
      <c r="O1975">
        <v>0</v>
      </c>
      <c r="P1975">
        <v>12.5</v>
      </c>
      <c r="Q1975">
        <v>12.5</v>
      </c>
      <c r="R1975">
        <v>0</v>
      </c>
      <c r="S1975">
        <v>0</v>
      </c>
      <c r="T1975">
        <v>0</v>
      </c>
      <c r="U1975">
        <v>0</v>
      </c>
      <c r="W1975" s="429">
        <f t="shared" si="46"/>
        <v>0</v>
      </c>
      <c r="X1975" s="429">
        <f t="shared" si="46"/>
        <v>0</v>
      </c>
      <c r="Y1975" s="429">
        <f t="shared" si="46"/>
        <v>0</v>
      </c>
      <c r="Z1975" s="429">
        <f t="shared" si="46"/>
        <v>0</v>
      </c>
      <c r="AA1975" s="429" t="s">
        <v>1296</v>
      </c>
    </row>
    <row r="1976" spans="1:27" x14ac:dyDescent="0.25">
      <c r="A1976" t="s">
        <v>149</v>
      </c>
      <c r="B1976" t="s">
        <v>1246</v>
      </c>
      <c r="C1976" t="s">
        <v>1324</v>
      </c>
      <c r="D1976" t="s">
        <v>1387</v>
      </c>
      <c r="E1976" t="s">
        <v>1326</v>
      </c>
      <c r="F1976" t="s">
        <v>1293</v>
      </c>
      <c r="G1976" s="532" t="s">
        <v>524</v>
      </c>
      <c r="H1976">
        <v>35015</v>
      </c>
      <c r="I1976" t="s">
        <v>552</v>
      </c>
      <c r="J1976" t="s">
        <v>1399</v>
      </c>
      <c r="K1976" t="s">
        <v>1391</v>
      </c>
      <c r="L1976">
        <v>0</v>
      </c>
      <c r="M1976">
        <v>5</v>
      </c>
      <c r="N1976">
        <v>0</v>
      </c>
      <c r="O1976">
        <v>0</v>
      </c>
      <c r="P1976">
        <v>0</v>
      </c>
      <c r="Q1976">
        <v>0</v>
      </c>
      <c r="R1976">
        <v>1.1505862535644962</v>
      </c>
      <c r="S1976">
        <v>17.4810367769091</v>
      </c>
      <c r="T1976">
        <v>0</v>
      </c>
      <c r="U1976">
        <v>438.17650567629198</v>
      </c>
      <c r="W1976" s="429">
        <f t="shared" si="46"/>
        <v>1.1505862535644962</v>
      </c>
      <c r="X1976" s="429">
        <f t="shared" si="46"/>
        <v>17.4810367769091</v>
      </c>
      <c r="Y1976" s="429">
        <f t="shared" si="46"/>
        <v>0</v>
      </c>
      <c r="Z1976" s="429">
        <f t="shared" si="46"/>
        <v>438.17650567629198</v>
      </c>
      <c r="AA1976" s="429" t="s">
        <v>1296</v>
      </c>
    </row>
    <row r="1977" spans="1:27" x14ac:dyDescent="0.25">
      <c r="A1977" t="s">
        <v>149</v>
      </c>
      <c r="B1977" t="s">
        <v>1246</v>
      </c>
      <c r="C1977" t="s">
        <v>1324</v>
      </c>
      <c r="D1977" t="s">
        <v>1387</v>
      </c>
      <c r="E1977" t="s">
        <v>1326</v>
      </c>
      <c r="F1977" t="s">
        <v>1293</v>
      </c>
      <c r="G1977" s="532" t="s">
        <v>524</v>
      </c>
      <c r="H1977">
        <v>35015</v>
      </c>
      <c r="I1977" t="s">
        <v>552</v>
      </c>
      <c r="J1977" t="s">
        <v>1399</v>
      </c>
      <c r="K1977" t="s">
        <v>1391</v>
      </c>
      <c r="L1977">
        <v>0</v>
      </c>
      <c r="M1977">
        <v>0.34</v>
      </c>
      <c r="N1977">
        <v>0</v>
      </c>
      <c r="O1977">
        <v>0</v>
      </c>
      <c r="P1977">
        <v>0</v>
      </c>
      <c r="Q1977">
        <v>0</v>
      </c>
      <c r="R1977">
        <v>7.8239865242385742E-2</v>
      </c>
      <c r="S1977">
        <v>1.1887105008298189</v>
      </c>
      <c r="T1977">
        <v>0</v>
      </c>
      <c r="U1977">
        <v>29.796002385987858</v>
      </c>
      <c r="W1977" s="429">
        <f t="shared" si="46"/>
        <v>7.8239865242385742E-2</v>
      </c>
      <c r="X1977" s="429">
        <f t="shared" si="46"/>
        <v>1.1887105008298189</v>
      </c>
      <c r="Y1977" s="429">
        <f t="shared" si="46"/>
        <v>0</v>
      </c>
      <c r="Z1977" s="429">
        <f t="shared" si="46"/>
        <v>29.796002385987858</v>
      </c>
      <c r="AA1977" s="429" t="s">
        <v>1296</v>
      </c>
    </row>
    <row r="1978" spans="1:27" x14ac:dyDescent="0.25">
      <c r="A1978" t="s">
        <v>149</v>
      </c>
      <c r="B1978" t="s">
        <v>1246</v>
      </c>
      <c r="C1978" t="s">
        <v>1324</v>
      </c>
      <c r="D1978" t="s">
        <v>1387</v>
      </c>
      <c r="E1978" t="s">
        <v>1326</v>
      </c>
      <c r="F1978" t="s">
        <v>1293</v>
      </c>
      <c r="G1978" s="532" t="s">
        <v>524</v>
      </c>
      <c r="H1978">
        <v>35015</v>
      </c>
      <c r="I1978" t="s">
        <v>552</v>
      </c>
      <c r="J1978" t="s">
        <v>1400</v>
      </c>
      <c r="K1978" t="s">
        <v>1401</v>
      </c>
      <c r="L1978">
        <v>0</v>
      </c>
      <c r="M1978">
        <v>8.6999999999999993</v>
      </c>
      <c r="N1978">
        <v>0</v>
      </c>
      <c r="O1978">
        <v>0</v>
      </c>
      <c r="P1978">
        <v>0</v>
      </c>
      <c r="Q1978">
        <v>0</v>
      </c>
      <c r="R1978">
        <v>6.2939711328088441E-2</v>
      </c>
      <c r="S1978">
        <v>0.26362511475880379</v>
      </c>
      <c r="T1978">
        <v>0</v>
      </c>
      <c r="U1978">
        <v>6.6535675802981826</v>
      </c>
      <c r="W1978" s="429">
        <f t="shared" si="46"/>
        <v>6.2939711328088441E-2</v>
      </c>
      <c r="X1978" s="429">
        <f t="shared" si="46"/>
        <v>0.26362511475880379</v>
      </c>
      <c r="Y1978" s="429">
        <f t="shared" si="46"/>
        <v>0</v>
      </c>
      <c r="Z1978" s="429">
        <f t="shared" si="46"/>
        <v>6.6535675802981826</v>
      </c>
      <c r="AA1978" s="429" t="s">
        <v>1296</v>
      </c>
    </row>
    <row r="1979" spans="1:27" x14ac:dyDescent="0.25">
      <c r="A1979" t="s">
        <v>149</v>
      </c>
      <c r="B1979" t="s">
        <v>1246</v>
      </c>
      <c r="C1979" t="s">
        <v>1324</v>
      </c>
      <c r="D1979" t="s">
        <v>1387</v>
      </c>
      <c r="E1979" t="s">
        <v>1326</v>
      </c>
      <c r="F1979" t="s">
        <v>1293</v>
      </c>
      <c r="G1979" s="532" t="s">
        <v>524</v>
      </c>
      <c r="H1979">
        <v>35015</v>
      </c>
      <c r="I1979" t="s">
        <v>552</v>
      </c>
      <c r="J1979" t="s">
        <v>1402</v>
      </c>
      <c r="K1979" t="s">
        <v>1398</v>
      </c>
      <c r="L1979">
        <v>17.899999999999999</v>
      </c>
      <c r="M1979">
        <v>9</v>
      </c>
      <c r="N1979">
        <v>17</v>
      </c>
      <c r="O1979">
        <v>0.02</v>
      </c>
      <c r="P1979">
        <v>0.31</v>
      </c>
      <c r="Q1979">
        <v>0.31</v>
      </c>
      <c r="R1979">
        <v>1207.676305</v>
      </c>
      <c r="S1979">
        <v>2.2777749999999999E-2</v>
      </c>
      <c r="T1979">
        <v>2.2777749999999997E-3</v>
      </c>
      <c r="U1979">
        <v>1208.9245256999998</v>
      </c>
      <c r="W1979" s="429">
        <f t="shared" si="46"/>
        <v>1207.676305</v>
      </c>
      <c r="X1979" s="429">
        <f t="shared" si="46"/>
        <v>2.2777749999999999E-2</v>
      </c>
      <c r="Y1979" s="429">
        <f t="shared" si="46"/>
        <v>2.2777749999999997E-3</v>
      </c>
      <c r="Z1979" s="429">
        <f t="shared" si="46"/>
        <v>1208.9245256999998</v>
      </c>
      <c r="AA1979" s="429" t="s">
        <v>1295</v>
      </c>
    </row>
    <row r="1980" spans="1:27" x14ac:dyDescent="0.25">
      <c r="A1980" t="s">
        <v>149</v>
      </c>
      <c r="B1980" t="s">
        <v>1246</v>
      </c>
      <c r="C1980" t="s">
        <v>1324</v>
      </c>
      <c r="D1980" t="s">
        <v>1387</v>
      </c>
      <c r="E1980" t="s">
        <v>1326</v>
      </c>
      <c r="F1980" t="s">
        <v>1293</v>
      </c>
      <c r="G1980" s="532" t="s">
        <v>524</v>
      </c>
      <c r="H1980">
        <v>35015</v>
      </c>
      <c r="I1980" t="s">
        <v>552</v>
      </c>
      <c r="J1980" t="s">
        <v>1402</v>
      </c>
      <c r="K1980" t="s">
        <v>1398</v>
      </c>
      <c r="L1980">
        <v>14.6</v>
      </c>
      <c r="M1980">
        <v>7.3</v>
      </c>
      <c r="N1980">
        <v>13.8</v>
      </c>
      <c r="O1980">
        <v>0.02</v>
      </c>
      <c r="P1980">
        <v>0.25</v>
      </c>
      <c r="Q1980">
        <v>0.25</v>
      </c>
      <c r="R1980">
        <v>985.03206999999998</v>
      </c>
      <c r="S1980">
        <v>1.8578499999999998E-2</v>
      </c>
      <c r="T1980">
        <v>1.8578500000000001E-3</v>
      </c>
      <c r="U1980">
        <v>986.05017179999993</v>
      </c>
      <c r="W1980" s="429">
        <f t="shared" si="46"/>
        <v>985.03206999999998</v>
      </c>
      <c r="X1980" s="429">
        <f t="shared" si="46"/>
        <v>1.8578499999999998E-2</v>
      </c>
      <c r="Y1980" s="429">
        <f t="shared" si="46"/>
        <v>1.8578500000000001E-3</v>
      </c>
      <c r="Z1980" s="429">
        <f t="shared" si="46"/>
        <v>986.05017179999993</v>
      </c>
      <c r="AA1980" s="429" t="s">
        <v>1295</v>
      </c>
    </row>
    <row r="1981" spans="1:27" x14ac:dyDescent="0.25">
      <c r="A1981" t="s">
        <v>149</v>
      </c>
      <c r="B1981" t="s">
        <v>1246</v>
      </c>
      <c r="C1981" t="s">
        <v>1324</v>
      </c>
      <c r="D1981" t="s">
        <v>1387</v>
      </c>
      <c r="E1981" t="s">
        <v>1326</v>
      </c>
      <c r="F1981" t="s">
        <v>1293</v>
      </c>
      <c r="G1981" s="532" t="s">
        <v>524</v>
      </c>
      <c r="H1981">
        <v>35015</v>
      </c>
      <c r="I1981" t="s">
        <v>552</v>
      </c>
      <c r="J1981" t="s">
        <v>1402</v>
      </c>
      <c r="K1981" t="s">
        <v>1398</v>
      </c>
      <c r="L1981">
        <v>17.3</v>
      </c>
      <c r="M1981">
        <v>8.6999999999999993</v>
      </c>
      <c r="N1981">
        <v>16.5</v>
      </c>
      <c r="O1981">
        <v>0.02</v>
      </c>
      <c r="P1981">
        <v>0.3</v>
      </c>
      <c r="Q1981">
        <v>0.3</v>
      </c>
      <c r="R1981">
        <v>1167.1955350000001</v>
      </c>
      <c r="S1981">
        <v>2.2014249999999999E-2</v>
      </c>
      <c r="T1981">
        <v>2.2014250000000003E-3</v>
      </c>
      <c r="U1981">
        <v>1168.4019159000002</v>
      </c>
      <c r="W1981" s="429">
        <f t="shared" si="46"/>
        <v>1167.1955350000001</v>
      </c>
      <c r="X1981" s="429">
        <f t="shared" si="46"/>
        <v>2.2014249999999999E-2</v>
      </c>
      <c r="Y1981" s="429">
        <f t="shared" si="46"/>
        <v>2.2014250000000003E-3</v>
      </c>
      <c r="Z1981" s="429">
        <f t="shared" si="46"/>
        <v>1168.4019159000002</v>
      </c>
      <c r="AA1981" s="429" t="s">
        <v>1295</v>
      </c>
    </row>
    <row r="1982" spans="1:27" x14ac:dyDescent="0.25">
      <c r="A1982" t="s">
        <v>149</v>
      </c>
      <c r="B1982" t="s">
        <v>1246</v>
      </c>
      <c r="C1982" t="s">
        <v>1324</v>
      </c>
      <c r="D1982" t="s">
        <v>1387</v>
      </c>
      <c r="E1982" t="s">
        <v>1326</v>
      </c>
      <c r="F1982" t="s">
        <v>1293</v>
      </c>
      <c r="G1982" s="532" t="s">
        <v>524</v>
      </c>
      <c r="H1982">
        <v>35015</v>
      </c>
      <c r="I1982" t="s">
        <v>552</v>
      </c>
      <c r="J1982" t="s">
        <v>1400</v>
      </c>
      <c r="K1982" t="s">
        <v>1401</v>
      </c>
      <c r="L1982">
        <v>0</v>
      </c>
      <c r="M1982">
        <v>8.6999999999999993</v>
      </c>
      <c r="N1982">
        <v>0</v>
      </c>
      <c r="O1982">
        <v>0</v>
      </c>
      <c r="P1982">
        <v>0</v>
      </c>
      <c r="Q1982">
        <v>0</v>
      </c>
      <c r="R1982">
        <v>6.2939711328088441E-2</v>
      </c>
      <c r="S1982">
        <v>0.26362511475880379</v>
      </c>
      <c r="T1982">
        <v>0</v>
      </c>
      <c r="U1982">
        <v>6.6535675802981826</v>
      </c>
      <c r="W1982" s="429">
        <f t="shared" si="46"/>
        <v>6.2939711328088441E-2</v>
      </c>
      <c r="X1982" s="429">
        <f t="shared" si="46"/>
        <v>0.26362511475880379</v>
      </c>
      <c r="Y1982" s="429">
        <f t="shared" si="46"/>
        <v>0</v>
      </c>
      <c r="Z1982" s="429">
        <f t="shared" si="46"/>
        <v>6.6535675802981826</v>
      </c>
      <c r="AA1982" s="429" t="s">
        <v>1296</v>
      </c>
    </row>
    <row r="1983" spans="1:27" x14ac:dyDescent="0.25">
      <c r="A1983" t="s">
        <v>149</v>
      </c>
      <c r="B1983" t="s">
        <v>1246</v>
      </c>
      <c r="C1983" t="s">
        <v>1324</v>
      </c>
      <c r="D1983" t="s">
        <v>1387</v>
      </c>
      <c r="E1983" t="s">
        <v>1326</v>
      </c>
      <c r="F1983" t="s">
        <v>1293</v>
      </c>
      <c r="G1983" s="532" t="s">
        <v>524</v>
      </c>
      <c r="H1983">
        <v>35015</v>
      </c>
      <c r="I1983" t="s">
        <v>552</v>
      </c>
      <c r="J1983" t="s">
        <v>1431</v>
      </c>
      <c r="K1983" t="s">
        <v>1391</v>
      </c>
      <c r="L1983">
        <v>0</v>
      </c>
      <c r="M1983">
        <v>1.3</v>
      </c>
      <c r="N1983">
        <v>0</v>
      </c>
      <c r="O1983">
        <v>0</v>
      </c>
      <c r="P1983">
        <v>0</v>
      </c>
      <c r="Q1983">
        <v>0</v>
      </c>
      <c r="R1983">
        <v>9.4047844513235612E-3</v>
      </c>
      <c r="S1983">
        <v>3.9392258527177586E-2</v>
      </c>
      <c r="T1983">
        <v>0</v>
      </c>
      <c r="U1983">
        <v>0.99421124763076318</v>
      </c>
      <c r="W1983" s="429">
        <f t="shared" si="46"/>
        <v>9.4047844513235612E-3</v>
      </c>
      <c r="X1983" s="429">
        <f t="shared" si="46"/>
        <v>3.9392258527177586E-2</v>
      </c>
      <c r="Y1983" s="429">
        <f t="shared" si="46"/>
        <v>0</v>
      </c>
      <c r="Z1983" s="429">
        <f t="shared" si="46"/>
        <v>0.99421124763076318</v>
      </c>
      <c r="AA1983" s="429" t="s">
        <v>1296</v>
      </c>
    </row>
    <row r="1984" spans="1:27" x14ac:dyDescent="0.25">
      <c r="A1984" t="s">
        <v>149</v>
      </c>
      <c r="B1984" t="s">
        <v>1246</v>
      </c>
      <c r="C1984" t="s">
        <v>1324</v>
      </c>
      <c r="D1984" t="s">
        <v>1387</v>
      </c>
      <c r="E1984" t="s">
        <v>1326</v>
      </c>
      <c r="F1984" t="s">
        <v>1293</v>
      </c>
      <c r="G1984" s="532" t="s">
        <v>524</v>
      </c>
      <c r="H1984">
        <v>35015</v>
      </c>
      <c r="I1984" t="s">
        <v>552</v>
      </c>
      <c r="J1984" t="s">
        <v>1431</v>
      </c>
      <c r="K1984" t="s">
        <v>1391</v>
      </c>
      <c r="L1984">
        <v>0</v>
      </c>
      <c r="M1984">
        <v>1.3</v>
      </c>
      <c r="N1984">
        <v>0</v>
      </c>
      <c r="O1984">
        <v>0</v>
      </c>
      <c r="P1984">
        <v>0</v>
      </c>
      <c r="Q1984">
        <v>0</v>
      </c>
      <c r="R1984">
        <v>9.4047844513235612E-3</v>
      </c>
      <c r="S1984">
        <v>3.9392258527177586E-2</v>
      </c>
      <c r="T1984">
        <v>0</v>
      </c>
      <c r="U1984">
        <v>0.99421124763076318</v>
      </c>
      <c r="W1984" s="429">
        <f t="shared" si="46"/>
        <v>9.4047844513235612E-3</v>
      </c>
      <c r="X1984" s="429">
        <f t="shared" si="46"/>
        <v>3.9392258527177586E-2</v>
      </c>
      <c r="Y1984" s="429">
        <f t="shared" si="46"/>
        <v>0</v>
      </c>
      <c r="Z1984" s="429">
        <f t="shared" si="46"/>
        <v>0.99421124763076318</v>
      </c>
      <c r="AA1984" s="429" t="s">
        <v>1296</v>
      </c>
    </row>
    <row r="1985" spans="1:27" x14ac:dyDescent="0.25">
      <c r="A1985" t="s">
        <v>149</v>
      </c>
      <c r="B1985" t="s">
        <v>1246</v>
      </c>
      <c r="C1985" t="s">
        <v>1324</v>
      </c>
      <c r="D1985" t="s">
        <v>1387</v>
      </c>
      <c r="E1985" t="s">
        <v>1326</v>
      </c>
      <c r="F1985" t="s">
        <v>1293</v>
      </c>
      <c r="G1985" s="532" t="s">
        <v>524</v>
      </c>
      <c r="H1985">
        <v>35015</v>
      </c>
      <c r="I1985" t="s">
        <v>552</v>
      </c>
      <c r="J1985" t="s">
        <v>1402</v>
      </c>
      <c r="K1985" t="s">
        <v>1398</v>
      </c>
      <c r="L1985">
        <v>21.6</v>
      </c>
      <c r="M1985">
        <v>10.8</v>
      </c>
      <c r="N1985">
        <v>20.5</v>
      </c>
      <c r="O1985">
        <v>0.03</v>
      </c>
      <c r="P1985">
        <v>0.41</v>
      </c>
      <c r="Q1985">
        <v>0.41</v>
      </c>
      <c r="R1985">
        <v>1457.3077200000002</v>
      </c>
      <c r="S1985">
        <v>2.7486E-2</v>
      </c>
      <c r="T1985">
        <v>2.7486000000000003E-3</v>
      </c>
      <c r="U1985">
        <v>1458.8139528000002</v>
      </c>
      <c r="W1985" s="429">
        <f t="shared" si="46"/>
        <v>1457.3077200000002</v>
      </c>
      <c r="X1985" s="429">
        <f t="shared" si="46"/>
        <v>2.7486E-2</v>
      </c>
      <c r="Y1985" s="429">
        <f t="shared" si="46"/>
        <v>2.7486000000000003E-3</v>
      </c>
      <c r="Z1985" s="429">
        <f t="shared" si="46"/>
        <v>1458.8139528000002</v>
      </c>
      <c r="AA1985" s="429" t="s">
        <v>1295</v>
      </c>
    </row>
    <row r="1986" spans="1:27" x14ac:dyDescent="0.25">
      <c r="A1986" t="s">
        <v>149</v>
      </c>
      <c r="B1986" t="s">
        <v>1246</v>
      </c>
      <c r="C1986" t="s">
        <v>1324</v>
      </c>
      <c r="D1986" t="s">
        <v>1387</v>
      </c>
      <c r="E1986" t="s">
        <v>1326</v>
      </c>
      <c r="F1986" t="s">
        <v>1293</v>
      </c>
      <c r="G1986" s="532" t="s">
        <v>524</v>
      </c>
      <c r="H1986">
        <v>35025</v>
      </c>
      <c r="I1986" t="s">
        <v>563</v>
      </c>
      <c r="J1986" t="s">
        <v>1402</v>
      </c>
      <c r="K1986" t="s">
        <v>1398</v>
      </c>
      <c r="L1986">
        <v>0.20699999999999999</v>
      </c>
      <c r="M1986">
        <v>1E-3</v>
      </c>
      <c r="N1986">
        <v>1.9E-2</v>
      </c>
      <c r="O1986">
        <v>0</v>
      </c>
      <c r="P1986">
        <v>4.0000000000000001E-3</v>
      </c>
      <c r="Q1986">
        <v>4.0000000000000001E-3</v>
      </c>
      <c r="R1986">
        <v>13.96586565</v>
      </c>
      <c r="S1986">
        <v>2.6340749999999996E-4</v>
      </c>
      <c r="T1986">
        <v>2.634075E-5</v>
      </c>
      <c r="U1986">
        <v>13.980300381000001</v>
      </c>
      <c r="W1986" s="429">
        <f t="shared" si="46"/>
        <v>13.96586565</v>
      </c>
      <c r="X1986" s="429">
        <f t="shared" si="46"/>
        <v>2.6340749999999996E-4</v>
      </c>
      <c r="Y1986" s="429">
        <f t="shared" si="46"/>
        <v>2.634075E-5</v>
      </c>
      <c r="Z1986" s="429">
        <f t="shared" si="46"/>
        <v>13.980300381000001</v>
      </c>
      <c r="AA1986" s="429" t="s">
        <v>1295</v>
      </c>
    </row>
    <row r="1987" spans="1:27" x14ac:dyDescent="0.25">
      <c r="A1987" t="s">
        <v>149</v>
      </c>
      <c r="B1987" t="s">
        <v>1246</v>
      </c>
      <c r="C1987" t="s">
        <v>1324</v>
      </c>
      <c r="D1987" t="s">
        <v>1387</v>
      </c>
      <c r="E1987" t="s">
        <v>1326</v>
      </c>
      <c r="F1987" t="s">
        <v>1293</v>
      </c>
      <c r="G1987" s="532" t="s">
        <v>524</v>
      </c>
      <c r="H1987">
        <v>35025</v>
      </c>
      <c r="I1987" t="s">
        <v>563</v>
      </c>
      <c r="J1987" t="s">
        <v>1402</v>
      </c>
      <c r="K1987" t="s">
        <v>1398</v>
      </c>
      <c r="L1987">
        <v>0.83599999999999997</v>
      </c>
      <c r="M1987">
        <v>2E-3</v>
      </c>
      <c r="N1987">
        <v>7.5999999999999998E-2</v>
      </c>
      <c r="O1987">
        <v>0</v>
      </c>
      <c r="P1987">
        <v>1.6E-2</v>
      </c>
      <c r="Q1987">
        <v>1.6E-2</v>
      </c>
      <c r="R1987">
        <v>56.4032062</v>
      </c>
      <c r="S1987">
        <v>1.0638099999999999E-3</v>
      </c>
      <c r="T1987">
        <v>1.06381E-4</v>
      </c>
      <c r="U1987">
        <v>56.461502987999999</v>
      </c>
      <c r="W1987" s="429">
        <f t="shared" si="46"/>
        <v>56.4032062</v>
      </c>
      <c r="X1987" s="429">
        <f t="shared" si="46"/>
        <v>1.0638099999999999E-3</v>
      </c>
      <c r="Y1987" s="429">
        <f t="shared" si="46"/>
        <v>1.06381E-4</v>
      </c>
      <c r="Z1987" s="429">
        <f t="shared" si="46"/>
        <v>56.461502987999999</v>
      </c>
      <c r="AA1987" s="429" t="s">
        <v>1295</v>
      </c>
    </row>
    <row r="1988" spans="1:27" x14ac:dyDescent="0.25">
      <c r="A1988" t="s">
        <v>149</v>
      </c>
      <c r="B1988" t="s">
        <v>1246</v>
      </c>
      <c r="C1988" t="s">
        <v>1324</v>
      </c>
      <c r="D1988" t="s">
        <v>1387</v>
      </c>
      <c r="E1988" t="s">
        <v>1326</v>
      </c>
      <c r="F1988" t="s">
        <v>1293</v>
      </c>
      <c r="G1988" s="532" t="s">
        <v>524</v>
      </c>
      <c r="H1988">
        <v>35025</v>
      </c>
      <c r="I1988" t="s">
        <v>563</v>
      </c>
      <c r="J1988" t="s">
        <v>1399</v>
      </c>
      <c r="K1988" t="s">
        <v>1391</v>
      </c>
      <c r="L1988">
        <v>0</v>
      </c>
      <c r="M1988">
        <v>0.02</v>
      </c>
      <c r="N1988">
        <v>0</v>
      </c>
      <c r="O1988">
        <v>0</v>
      </c>
      <c r="P1988">
        <v>0</v>
      </c>
      <c r="Q1988">
        <v>0</v>
      </c>
      <c r="R1988">
        <v>4.6023450142579844E-3</v>
      </c>
      <c r="S1988">
        <v>6.9924147107636406E-2</v>
      </c>
      <c r="T1988">
        <v>0</v>
      </c>
      <c r="U1988">
        <v>1.7527060227051683</v>
      </c>
      <c r="W1988" s="429">
        <f t="shared" si="46"/>
        <v>4.6023450142579844E-3</v>
      </c>
      <c r="X1988" s="429">
        <f t="shared" si="46"/>
        <v>6.9924147107636406E-2</v>
      </c>
      <c r="Y1988" s="429">
        <f t="shared" si="46"/>
        <v>0</v>
      </c>
      <c r="Z1988" s="429">
        <f t="shared" si="46"/>
        <v>1.7527060227051683</v>
      </c>
      <c r="AA1988" s="429" t="s">
        <v>1296</v>
      </c>
    </row>
    <row r="1989" spans="1:27" x14ac:dyDescent="0.25">
      <c r="A1989" t="s">
        <v>149</v>
      </c>
      <c r="B1989" t="s">
        <v>1246</v>
      </c>
      <c r="C1989" t="s">
        <v>1324</v>
      </c>
      <c r="D1989" t="s">
        <v>1387</v>
      </c>
      <c r="E1989" t="s">
        <v>1326</v>
      </c>
      <c r="F1989" t="s">
        <v>1293</v>
      </c>
      <c r="G1989" s="532" t="s">
        <v>524</v>
      </c>
      <c r="H1989">
        <v>35025</v>
      </c>
      <c r="I1989" t="s">
        <v>563</v>
      </c>
      <c r="J1989" t="s">
        <v>1402</v>
      </c>
      <c r="K1989" t="s">
        <v>1398</v>
      </c>
      <c r="L1989">
        <v>0.13200000000000001</v>
      </c>
      <c r="M1989">
        <v>0</v>
      </c>
      <c r="N1989">
        <v>1.2E-2</v>
      </c>
      <c r="O1989">
        <v>0</v>
      </c>
      <c r="P1989">
        <v>3.0000000000000001E-3</v>
      </c>
      <c r="Q1989">
        <v>3.0000000000000001E-3</v>
      </c>
      <c r="R1989">
        <v>8.9057694000000005</v>
      </c>
      <c r="S1989">
        <v>1.6797000000000001E-4</v>
      </c>
      <c r="T1989">
        <v>1.6797000000000002E-5</v>
      </c>
      <c r="U1989">
        <v>8.9149741559999995</v>
      </c>
      <c r="W1989" s="429">
        <f t="shared" si="46"/>
        <v>8.9057694000000005</v>
      </c>
      <c r="X1989" s="429">
        <f t="shared" si="46"/>
        <v>1.6797000000000001E-4</v>
      </c>
      <c r="Y1989" s="429">
        <f t="shared" si="46"/>
        <v>1.6797000000000002E-5</v>
      </c>
      <c r="Z1989" s="429">
        <f t="shared" si="46"/>
        <v>8.9149741559999995</v>
      </c>
      <c r="AA1989" s="429" t="s">
        <v>1295</v>
      </c>
    </row>
    <row r="1990" spans="1:27" x14ac:dyDescent="0.25">
      <c r="A1990" t="s">
        <v>149</v>
      </c>
      <c r="B1990" t="s">
        <v>1246</v>
      </c>
      <c r="C1990" t="s">
        <v>1324</v>
      </c>
      <c r="D1990" t="s">
        <v>1387</v>
      </c>
      <c r="E1990" t="s">
        <v>1326</v>
      </c>
      <c r="F1990" t="s">
        <v>1293</v>
      </c>
      <c r="G1990" s="532" t="s">
        <v>524</v>
      </c>
      <c r="H1990">
        <v>35025</v>
      </c>
      <c r="I1990" t="s">
        <v>563</v>
      </c>
      <c r="J1990" t="s">
        <v>1420</v>
      </c>
      <c r="K1990" t="s">
        <v>1393</v>
      </c>
      <c r="L1990">
        <v>1.0049999999999999</v>
      </c>
      <c r="M1990">
        <v>5.5E-2</v>
      </c>
      <c r="N1990">
        <v>0.84399999999999997</v>
      </c>
      <c r="O1990">
        <v>6.0000000000000001E-3</v>
      </c>
      <c r="P1990">
        <v>7.5999999999999998E-2</v>
      </c>
      <c r="Q1990">
        <v>7.5999999999999998E-2</v>
      </c>
      <c r="R1990">
        <v>1205.9999999999998</v>
      </c>
      <c r="S1990">
        <v>2.3114999999999997E-2</v>
      </c>
      <c r="T1990">
        <v>2.2110000000000001E-2</v>
      </c>
      <c r="U1990">
        <v>1213.1666549999998</v>
      </c>
      <c r="W1990" s="429">
        <f t="shared" si="46"/>
        <v>1205.9999999999998</v>
      </c>
      <c r="X1990" s="429">
        <f t="shared" si="46"/>
        <v>2.3114999999999997E-2</v>
      </c>
      <c r="Y1990" s="429">
        <f t="shared" si="46"/>
        <v>2.2110000000000001E-2</v>
      </c>
      <c r="Z1990" s="429">
        <f t="shared" si="46"/>
        <v>1213.1666549999998</v>
      </c>
      <c r="AA1990" s="429" t="s">
        <v>1295</v>
      </c>
    </row>
    <row r="1991" spans="1:27" x14ac:dyDescent="0.25">
      <c r="A1991" t="s">
        <v>149</v>
      </c>
      <c r="B1991" t="s">
        <v>1246</v>
      </c>
      <c r="C1991" t="s">
        <v>1324</v>
      </c>
      <c r="D1991" t="s">
        <v>1387</v>
      </c>
      <c r="E1991" t="s">
        <v>1326</v>
      </c>
      <c r="F1991" t="s">
        <v>1293</v>
      </c>
      <c r="G1991" s="532" t="s">
        <v>524</v>
      </c>
      <c r="H1991">
        <v>35025</v>
      </c>
      <c r="I1991" t="s">
        <v>563</v>
      </c>
      <c r="J1991" t="s">
        <v>1397</v>
      </c>
      <c r="K1991" t="s">
        <v>1398</v>
      </c>
      <c r="L1991">
        <v>0.03</v>
      </c>
      <c r="M1991">
        <v>0</v>
      </c>
      <c r="N1991">
        <v>4.1000000000000002E-2</v>
      </c>
      <c r="O1991">
        <v>0</v>
      </c>
      <c r="P1991">
        <v>0</v>
      </c>
      <c r="Q1991">
        <v>0</v>
      </c>
      <c r="R1991">
        <v>2.0240385000000001</v>
      </c>
      <c r="S1991">
        <v>3.8175E-5</v>
      </c>
      <c r="T1991">
        <v>3.8175000000000003E-6</v>
      </c>
      <c r="U1991">
        <v>2.0261304900000003</v>
      </c>
      <c r="W1991" s="429">
        <f t="shared" si="46"/>
        <v>2.0240385000000001</v>
      </c>
      <c r="X1991" s="429">
        <f t="shared" si="46"/>
        <v>3.8175E-5</v>
      </c>
      <c r="Y1991" s="429">
        <f t="shared" si="46"/>
        <v>3.8175000000000003E-6</v>
      </c>
      <c r="Z1991" s="429">
        <f t="shared" si="46"/>
        <v>2.0261304900000003</v>
      </c>
      <c r="AA1991" s="429" t="s">
        <v>1295</v>
      </c>
    </row>
    <row r="1992" spans="1:27" x14ac:dyDescent="0.25">
      <c r="A1992" t="s">
        <v>149</v>
      </c>
      <c r="B1992" t="s">
        <v>1246</v>
      </c>
      <c r="C1992" t="s">
        <v>1324</v>
      </c>
      <c r="D1992" t="s">
        <v>1387</v>
      </c>
      <c r="E1992" t="s">
        <v>1326</v>
      </c>
      <c r="F1992" t="s">
        <v>1293</v>
      </c>
      <c r="G1992" s="532" t="s">
        <v>524</v>
      </c>
      <c r="H1992">
        <v>35025</v>
      </c>
      <c r="I1992" t="s">
        <v>563</v>
      </c>
      <c r="J1992" t="s">
        <v>1397</v>
      </c>
      <c r="K1992" t="s">
        <v>1398</v>
      </c>
      <c r="L1992">
        <v>4.5999999999999999E-2</v>
      </c>
      <c r="M1992">
        <v>1E-3</v>
      </c>
      <c r="N1992">
        <v>6.3E-2</v>
      </c>
      <c r="O1992">
        <v>0</v>
      </c>
      <c r="P1992">
        <v>0</v>
      </c>
      <c r="Q1992">
        <v>0</v>
      </c>
      <c r="R1992">
        <v>3.1035257000000001</v>
      </c>
      <c r="S1992">
        <v>5.8535000000000001E-5</v>
      </c>
      <c r="T1992">
        <v>5.8534999999999999E-6</v>
      </c>
      <c r="U1992">
        <v>3.1067334180000001</v>
      </c>
      <c r="W1992" s="429">
        <f t="shared" si="46"/>
        <v>3.1035257000000001</v>
      </c>
      <c r="X1992" s="429">
        <f t="shared" si="46"/>
        <v>5.8535000000000001E-5</v>
      </c>
      <c r="Y1992" s="429">
        <f t="shared" si="46"/>
        <v>5.8534999999999999E-6</v>
      </c>
      <c r="Z1992" s="429">
        <f t="shared" si="46"/>
        <v>3.1067334180000001</v>
      </c>
      <c r="AA1992" s="429" t="s">
        <v>1295</v>
      </c>
    </row>
    <row r="1993" spans="1:27" x14ac:dyDescent="0.25">
      <c r="A1993" t="s">
        <v>149</v>
      </c>
      <c r="B1993" t="s">
        <v>1246</v>
      </c>
      <c r="C1993" t="s">
        <v>1324</v>
      </c>
      <c r="D1993" t="s">
        <v>1387</v>
      </c>
      <c r="E1993" t="s">
        <v>1326</v>
      </c>
      <c r="F1993" t="s">
        <v>1293</v>
      </c>
      <c r="G1993" s="532" t="s">
        <v>524</v>
      </c>
      <c r="H1993">
        <v>35025</v>
      </c>
      <c r="I1993" t="s">
        <v>563</v>
      </c>
      <c r="J1993" t="s">
        <v>1397</v>
      </c>
      <c r="K1993" t="s">
        <v>1398</v>
      </c>
      <c r="L1993">
        <v>3.7999999999999999E-2</v>
      </c>
      <c r="M1993">
        <v>1E-3</v>
      </c>
      <c r="N1993">
        <v>6.3E-2</v>
      </c>
      <c r="O1993">
        <v>0</v>
      </c>
      <c r="P1993">
        <v>0</v>
      </c>
      <c r="Q1993">
        <v>0</v>
      </c>
      <c r="R1993">
        <v>2.5637821000000001</v>
      </c>
      <c r="S1993">
        <v>4.8355E-5</v>
      </c>
      <c r="T1993">
        <v>4.8354999999999997E-6</v>
      </c>
      <c r="U1993">
        <v>2.566431954</v>
      </c>
      <c r="W1993" s="429">
        <f t="shared" si="46"/>
        <v>2.5637821000000001</v>
      </c>
      <c r="X1993" s="429">
        <f t="shared" si="46"/>
        <v>4.8355E-5</v>
      </c>
      <c r="Y1993" s="429">
        <f t="shared" si="46"/>
        <v>4.8354999999999997E-6</v>
      </c>
      <c r="Z1993" s="429">
        <f t="shared" si="46"/>
        <v>2.566431954</v>
      </c>
      <c r="AA1993" s="429" t="s">
        <v>1295</v>
      </c>
    </row>
    <row r="1994" spans="1:27" x14ac:dyDescent="0.25">
      <c r="A1994" t="s">
        <v>149</v>
      </c>
      <c r="B1994" t="s">
        <v>1246</v>
      </c>
      <c r="C1994" t="s">
        <v>1324</v>
      </c>
      <c r="D1994" t="s">
        <v>1387</v>
      </c>
      <c r="E1994" t="s">
        <v>1326</v>
      </c>
      <c r="F1994" t="s">
        <v>1293</v>
      </c>
      <c r="G1994" s="532" t="s">
        <v>524</v>
      </c>
      <c r="H1994">
        <v>35025</v>
      </c>
      <c r="I1994" t="s">
        <v>563</v>
      </c>
      <c r="J1994" t="s">
        <v>1399</v>
      </c>
      <c r="K1994" t="s">
        <v>1391</v>
      </c>
      <c r="L1994">
        <v>0</v>
      </c>
      <c r="M1994">
        <v>6.1</v>
      </c>
      <c r="N1994">
        <v>0</v>
      </c>
      <c r="O1994">
        <v>0</v>
      </c>
      <c r="P1994">
        <v>0</v>
      </c>
      <c r="Q1994">
        <v>0</v>
      </c>
      <c r="R1994">
        <v>1.4037152293486852</v>
      </c>
      <c r="S1994">
        <v>21.326864867829102</v>
      </c>
      <c r="T1994">
        <v>0</v>
      </c>
      <c r="U1994">
        <v>534.57533692507616</v>
      </c>
      <c r="W1994" s="429">
        <f t="shared" si="46"/>
        <v>1.4037152293486852</v>
      </c>
      <c r="X1994" s="429">
        <f t="shared" si="46"/>
        <v>21.326864867829102</v>
      </c>
      <c r="Y1994" s="429">
        <f t="shared" si="46"/>
        <v>0</v>
      </c>
      <c r="Z1994" s="429">
        <f t="shared" si="46"/>
        <v>534.57533692507616</v>
      </c>
      <c r="AA1994" s="429" t="s">
        <v>1296</v>
      </c>
    </row>
    <row r="1995" spans="1:27" x14ac:dyDescent="0.25">
      <c r="A1995" t="s">
        <v>149</v>
      </c>
      <c r="B1995" t="s">
        <v>1246</v>
      </c>
      <c r="C1995" t="s">
        <v>1324</v>
      </c>
      <c r="D1995" t="s">
        <v>1387</v>
      </c>
      <c r="E1995" t="s">
        <v>1326</v>
      </c>
      <c r="F1995" t="s">
        <v>1293</v>
      </c>
      <c r="G1995" s="532" t="s">
        <v>524</v>
      </c>
      <c r="H1995">
        <v>35025</v>
      </c>
      <c r="I1995" t="s">
        <v>563</v>
      </c>
      <c r="J1995" t="s">
        <v>1412</v>
      </c>
      <c r="K1995" t="s">
        <v>1393</v>
      </c>
      <c r="L1995">
        <v>0.87</v>
      </c>
      <c r="M1995">
        <v>4.9000000000000002E-2</v>
      </c>
      <c r="N1995">
        <v>0.74</v>
      </c>
      <c r="O1995">
        <v>0.13</v>
      </c>
      <c r="P1995">
        <v>6.5000000000000002E-2</v>
      </c>
      <c r="Q1995">
        <v>6.5000000000000002E-2</v>
      </c>
      <c r="R1995">
        <v>0.20020200812022235</v>
      </c>
      <c r="S1995">
        <v>3.0417003991821834</v>
      </c>
      <c r="T1995">
        <v>0</v>
      </c>
      <c r="U1995">
        <v>76.242711987674809</v>
      </c>
      <c r="W1995" s="429">
        <f t="shared" si="46"/>
        <v>0.20020200812022235</v>
      </c>
      <c r="X1995" s="429">
        <f t="shared" si="46"/>
        <v>3.0417003991821834</v>
      </c>
      <c r="Y1995" s="429">
        <f t="shared" si="46"/>
        <v>0</v>
      </c>
      <c r="Z1995" s="429">
        <f t="shared" si="46"/>
        <v>76.242711987674809</v>
      </c>
      <c r="AA1995" s="429" t="s">
        <v>1295</v>
      </c>
    </row>
    <row r="1996" spans="1:27" x14ac:dyDescent="0.25">
      <c r="A1996" t="s">
        <v>149</v>
      </c>
      <c r="B1996" t="s">
        <v>1246</v>
      </c>
      <c r="C1996" t="s">
        <v>1324</v>
      </c>
      <c r="D1996" t="s">
        <v>1387</v>
      </c>
      <c r="E1996" t="s">
        <v>1326</v>
      </c>
      <c r="F1996" t="s">
        <v>1293</v>
      </c>
      <c r="G1996" s="532" t="s">
        <v>524</v>
      </c>
      <c r="H1996">
        <v>35025</v>
      </c>
      <c r="I1996" t="s">
        <v>563</v>
      </c>
      <c r="J1996" t="s">
        <v>1399</v>
      </c>
      <c r="K1996" t="s">
        <v>1391</v>
      </c>
      <c r="L1996">
        <v>0</v>
      </c>
      <c r="M1996">
        <v>26.9</v>
      </c>
      <c r="N1996">
        <v>0</v>
      </c>
      <c r="O1996">
        <v>0</v>
      </c>
      <c r="P1996">
        <v>0</v>
      </c>
      <c r="Q1996">
        <v>0</v>
      </c>
      <c r="R1996">
        <v>6.1901540441769889</v>
      </c>
      <c r="S1996">
        <v>94.047977859770953</v>
      </c>
      <c r="T1996">
        <v>0</v>
      </c>
      <c r="U1996">
        <v>2357.3896005384504</v>
      </c>
      <c r="W1996" s="429">
        <f t="shared" si="46"/>
        <v>6.1901540441769889</v>
      </c>
      <c r="X1996" s="429">
        <f t="shared" si="46"/>
        <v>94.047977859770953</v>
      </c>
      <c r="Y1996" s="429">
        <f t="shared" si="46"/>
        <v>0</v>
      </c>
      <c r="Z1996" s="429">
        <f t="shared" si="46"/>
        <v>2357.3896005384504</v>
      </c>
      <c r="AA1996" s="429" t="s">
        <v>1296</v>
      </c>
    </row>
    <row r="1997" spans="1:27" x14ac:dyDescent="0.25">
      <c r="A1997" t="s">
        <v>149</v>
      </c>
      <c r="B1997" t="s">
        <v>1246</v>
      </c>
      <c r="C1997" t="s">
        <v>1324</v>
      </c>
      <c r="D1997" t="s">
        <v>1387</v>
      </c>
      <c r="E1997" t="s">
        <v>1326</v>
      </c>
      <c r="F1997" t="s">
        <v>1293</v>
      </c>
      <c r="G1997" s="532" t="s">
        <v>524</v>
      </c>
      <c r="H1997">
        <v>35025</v>
      </c>
      <c r="I1997" t="s">
        <v>563</v>
      </c>
      <c r="J1997" t="s">
        <v>1388</v>
      </c>
      <c r="K1997" t="s">
        <v>1389</v>
      </c>
      <c r="L1997">
        <v>1.0999999999999999E-2</v>
      </c>
      <c r="M1997">
        <v>2.4E-2</v>
      </c>
      <c r="N1997">
        <v>3.4000000000000002E-2</v>
      </c>
      <c r="O1997">
        <v>0.39</v>
      </c>
      <c r="P1997">
        <v>0</v>
      </c>
      <c r="Q1997">
        <v>0</v>
      </c>
      <c r="R1997">
        <v>18.271414937751342</v>
      </c>
      <c r="S1997">
        <v>5.6617647058823531E-3</v>
      </c>
      <c r="T1997">
        <v>2.3225606003172795E-4</v>
      </c>
      <c r="U1997">
        <v>18.482171361287854</v>
      </c>
      <c r="W1997" s="429">
        <f t="shared" si="46"/>
        <v>18.271414937751342</v>
      </c>
      <c r="X1997" s="429">
        <f t="shared" si="46"/>
        <v>5.6617647058823531E-3</v>
      </c>
      <c r="Y1997" s="429">
        <f t="shared" si="46"/>
        <v>2.3225606003172795E-4</v>
      </c>
      <c r="Z1997" s="429">
        <f t="shared" si="46"/>
        <v>18.482171361287854</v>
      </c>
      <c r="AA1997" s="429" t="s">
        <v>1296</v>
      </c>
    </row>
    <row r="1998" spans="1:27" x14ac:dyDescent="0.25">
      <c r="A1998" t="s">
        <v>149</v>
      </c>
      <c r="B1998" t="s">
        <v>1246</v>
      </c>
      <c r="C1998" t="s">
        <v>1324</v>
      </c>
      <c r="D1998" t="s">
        <v>1387</v>
      </c>
      <c r="E1998" t="s">
        <v>1326</v>
      </c>
      <c r="F1998" t="s">
        <v>1293</v>
      </c>
      <c r="G1998" s="532" t="s">
        <v>524</v>
      </c>
      <c r="H1998">
        <v>35025</v>
      </c>
      <c r="I1998" t="s">
        <v>563</v>
      </c>
      <c r="J1998" t="s">
        <v>1423</v>
      </c>
      <c r="K1998" t="s">
        <v>1419</v>
      </c>
      <c r="L1998">
        <v>2.1000000000000001E-2</v>
      </c>
      <c r="M1998">
        <v>3.5999999999999997E-2</v>
      </c>
      <c r="N1998">
        <v>4.8000000000000001E-2</v>
      </c>
      <c r="O1998">
        <v>0.49</v>
      </c>
      <c r="P1998">
        <v>0</v>
      </c>
      <c r="Q1998">
        <v>0</v>
      </c>
      <c r="R1998">
        <v>8.2842210256643713E-3</v>
      </c>
      <c r="S1998">
        <v>0.12586346479374552</v>
      </c>
      <c r="T1998">
        <v>0</v>
      </c>
      <c r="U1998">
        <v>3.154870840869302</v>
      </c>
      <c r="W1998" s="429">
        <f t="shared" si="46"/>
        <v>8.2842210256643713E-3</v>
      </c>
      <c r="X1998" s="429">
        <f t="shared" si="46"/>
        <v>0.12586346479374552</v>
      </c>
      <c r="Y1998" s="429">
        <f t="shared" si="46"/>
        <v>0</v>
      </c>
      <c r="Z1998" s="429">
        <f t="shared" si="46"/>
        <v>3.154870840869302</v>
      </c>
      <c r="AA1998" s="429" t="s">
        <v>1296</v>
      </c>
    </row>
    <row r="1999" spans="1:27" x14ac:dyDescent="0.25">
      <c r="A1999" t="s">
        <v>149</v>
      </c>
      <c r="B1999" t="s">
        <v>1246</v>
      </c>
      <c r="C1999" t="s">
        <v>1324</v>
      </c>
      <c r="D1999" t="s">
        <v>1387</v>
      </c>
      <c r="E1999" t="s">
        <v>1326</v>
      </c>
      <c r="F1999" t="s">
        <v>1293</v>
      </c>
      <c r="G1999" s="532" t="s">
        <v>524</v>
      </c>
      <c r="H1999">
        <v>35025</v>
      </c>
      <c r="I1999" t="s">
        <v>563</v>
      </c>
      <c r="J1999" t="s">
        <v>1420</v>
      </c>
      <c r="K1999" t="s">
        <v>1393</v>
      </c>
      <c r="L1999">
        <v>3.2</v>
      </c>
      <c r="M1999">
        <v>0.18</v>
      </c>
      <c r="N1999">
        <v>2.7</v>
      </c>
      <c r="O1999">
        <v>0.49</v>
      </c>
      <c r="P1999">
        <v>0.25</v>
      </c>
      <c r="Q1999">
        <v>0.25</v>
      </c>
      <c r="R1999">
        <v>3840</v>
      </c>
      <c r="S1999">
        <v>7.3599999999999999E-2</v>
      </c>
      <c r="T1999">
        <v>7.0400000000000004E-2</v>
      </c>
      <c r="U1999">
        <v>3862.8192000000004</v>
      </c>
      <c r="W1999" s="429">
        <f t="shared" si="46"/>
        <v>3840</v>
      </c>
      <c r="X1999" s="429">
        <f t="shared" si="46"/>
        <v>7.3599999999999999E-2</v>
      </c>
      <c r="Y1999" s="429">
        <f t="shared" si="46"/>
        <v>7.0400000000000004E-2</v>
      </c>
      <c r="Z1999" s="429">
        <f t="shared" si="46"/>
        <v>3862.8192000000004</v>
      </c>
      <c r="AA1999" s="429" t="s">
        <v>1295</v>
      </c>
    </row>
    <row r="2000" spans="1:27" x14ac:dyDescent="0.25">
      <c r="A2000" t="s">
        <v>149</v>
      </c>
      <c r="B2000" t="s">
        <v>1246</v>
      </c>
      <c r="C2000" t="s">
        <v>1324</v>
      </c>
      <c r="D2000" t="s">
        <v>1387</v>
      </c>
      <c r="E2000" t="s">
        <v>1326</v>
      </c>
      <c r="F2000" t="s">
        <v>1293</v>
      </c>
      <c r="G2000" s="532" t="s">
        <v>524</v>
      </c>
      <c r="H2000">
        <v>35025</v>
      </c>
      <c r="I2000" t="s">
        <v>563</v>
      </c>
      <c r="J2000" t="s">
        <v>1412</v>
      </c>
      <c r="K2000" t="s">
        <v>1393</v>
      </c>
      <c r="L2000">
        <v>1.1000000000000001</v>
      </c>
      <c r="M2000">
        <v>6.0999999999999999E-2</v>
      </c>
      <c r="N2000">
        <v>0.96</v>
      </c>
      <c r="O2000">
        <v>0.17</v>
      </c>
      <c r="P2000">
        <v>8.6999999999999994E-2</v>
      </c>
      <c r="Q2000">
        <v>8.6999999999999994E-2</v>
      </c>
      <c r="R2000">
        <v>0.25312897578418919</v>
      </c>
      <c r="S2000">
        <v>3.8458280909200022</v>
      </c>
      <c r="T2000">
        <v>0</v>
      </c>
      <c r="U2000">
        <v>96.398831248784248</v>
      </c>
      <c r="W2000" s="429">
        <f t="shared" si="46"/>
        <v>0.25312897578418919</v>
      </c>
      <c r="X2000" s="429">
        <f t="shared" si="46"/>
        <v>3.8458280909200022</v>
      </c>
      <c r="Y2000" s="429">
        <f t="shared" si="46"/>
        <v>0</v>
      </c>
      <c r="Z2000" s="429">
        <f t="shared" si="46"/>
        <v>96.398831248784248</v>
      </c>
      <c r="AA2000" s="429" t="s">
        <v>1295</v>
      </c>
    </row>
    <row r="2001" spans="1:27" x14ac:dyDescent="0.25">
      <c r="A2001" t="s">
        <v>149</v>
      </c>
      <c r="B2001" t="s">
        <v>1246</v>
      </c>
      <c r="C2001" t="s">
        <v>1324</v>
      </c>
      <c r="D2001" t="s">
        <v>1387</v>
      </c>
      <c r="E2001" t="s">
        <v>1326</v>
      </c>
      <c r="F2001" t="s">
        <v>1293</v>
      </c>
      <c r="G2001" s="532" t="s">
        <v>524</v>
      </c>
      <c r="H2001">
        <v>35025</v>
      </c>
      <c r="I2001" t="s">
        <v>563</v>
      </c>
      <c r="J2001" t="s">
        <v>1388</v>
      </c>
      <c r="K2001" t="s">
        <v>1389</v>
      </c>
      <c r="L2001">
        <v>0.96</v>
      </c>
      <c r="M2001">
        <v>5.0999999999999996</v>
      </c>
      <c r="N2001">
        <v>8.1999999999999993</v>
      </c>
      <c r="O2001">
        <v>52.9</v>
      </c>
      <c r="P2001">
        <v>0</v>
      </c>
      <c r="Q2001">
        <v>0</v>
      </c>
      <c r="R2001">
        <v>1594.596212749208</v>
      </c>
      <c r="S2001">
        <v>0.49411764705882355</v>
      </c>
      <c r="T2001">
        <v>2.0269619784587169E-2</v>
      </c>
      <c r="U2001">
        <v>1612.9895006214854</v>
      </c>
      <c r="W2001" s="429">
        <f t="shared" si="46"/>
        <v>1594.596212749208</v>
      </c>
      <c r="X2001" s="429">
        <f t="shared" si="46"/>
        <v>0.49411764705882355</v>
      </c>
      <c r="Y2001" s="429">
        <f t="shared" si="46"/>
        <v>2.0269619784587169E-2</v>
      </c>
      <c r="Z2001" s="429">
        <f t="shared" si="46"/>
        <v>1612.9895006214854</v>
      </c>
      <c r="AA2001" s="429" t="s">
        <v>1296</v>
      </c>
    </row>
    <row r="2002" spans="1:27" x14ac:dyDescent="0.25">
      <c r="A2002" t="s">
        <v>149</v>
      </c>
      <c r="B2002" t="s">
        <v>1246</v>
      </c>
      <c r="C2002" t="s">
        <v>1324</v>
      </c>
      <c r="D2002" t="s">
        <v>1387</v>
      </c>
      <c r="E2002" t="s">
        <v>1326</v>
      </c>
      <c r="F2002" t="s">
        <v>1293</v>
      </c>
      <c r="G2002" s="532" t="s">
        <v>524</v>
      </c>
      <c r="H2002">
        <v>35025</v>
      </c>
      <c r="I2002" t="s">
        <v>563</v>
      </c>
      <c r="J2002" t="s">
        <v>1388</v>
      </c>
      <c r="K2002" t="s">
        <v>1389</v>
      </c>
      <c r="L2002">
        <v>5.0999999999999997E-2</v>
      </c>
      <c r="M2002">
        <v>4.2000000000000003E-2</v>
      </c>
      <c r="N2002">
        <v>0.14000000000000001</v>
      </c>
      <c r="O2002">
        <v>8.0000000000000002E-3</v>
      </c>
      <c r="P2002">
        <v>0</v>
      </c>
      <c r="Q2002">
        <v>0</v>
      </c>
      <c r="R2002">
        <v>84.712923802301674</v>
      </c>
      <c r="S2002">
        <v>2.6250000000000002E-2</v>
      </c>
      <c r="T2002">
        <v>1.0768235510561933E-3</v>
      </c>
      <c r="U2002">
        <v>85.690067220516426</v>
      </c>
      <c r="W2002" s="429">
        <f t="shared" si="46"/>
        <v>84.712923802301674</v>
      </c>
      <c r="X2002" s="429">
        <f t="shared" si="46"/>
        <v>2.6250000000000002E-2</v>
      </c>
      <c r="Y2002" s="429">
        <f t="shared" si="46"/>
        <v>1.0768235510561933E-3</v>
      </c>
      <c r="Z2002" s="429">
        <f t="shared" si="46"/>
        <v>85.690067220516426</v>
      </c>
      <c r="AA2002" s="429" t="s">
        <v>1296</v>
      </c>
    </row>
    <row r="2003" spans="1:27" x14ac:dyDescent="0.25">
      <c r="A2003" t="s">
        <v>149</v>
      </c>
      <c r="B2003" t="s">
        <v>1246</v>
      </c>
      <c r="C2003" t="s">
        <v>1324</v>
      </c>
      <c r="D2003" t="s">
        <v>1387</v>
      </c>
      <c r="E2003" t="s">
        <v>1326</v>
      </c>
      <c r="F2003" t="s">
        <v>1293</v>
      </c>
      <c r="G2003" s="532" t="s">
        <v>524</v>
      </c>
      <c r="H2003">
        <v>35025</v>
      </c>
      <c r="I2003" t="s">
        <v>563</v>
      </c>
      <c r="J2003" t="s">
        <v>1388</v>
      </c>
      <c r="K2003" t="s">
        <v>1389</v>
      </c>
      <c r="L2003">
        <v>3.8</v>
      </c>
      <c r="M2003">
        <v>2.6</v>
      </c>
      <c r="N2003">
        <v>10.1</v>
      </c>
      <c r="O2003">
        <v>0.6</v>
      </c>
      <c r="P2003">
        <v>0</v>
      </c>
      <c r="Q2003">
        <v>0</v>
      </c>
      <c r="R2003">
        <v>6311.943342132281</v>
      </c>
      <c r="S2003">
        <v>1.9558823529411766</v>
      </c>
      <c r="T2003">
        <v>8.0233911647324199E-2</v>
      </c>
      <c r="U2003">
        <v>6384.7501066267132</v>
      </c>
      <c r="W2003" s="429">
        <f t="shared" si="46"/>
        <v>6311.943342132281</v>
      </c>
      <c r="X2003" s="429">
        <f t="shared" si="46"/>
        <v>1.9558823529411766</v>
      </c>
      <c r="Y2003" s="429">
        <f t="shared" si="46"/>
        <v>8.0233911647324199E-2</v>
      </c>
      <c r="Z2003" s="429">
        <f t="shared" si="46"/>
        <v>6384.7501066267132</v>
      </c>
      <c r="AA2003" s="429" t="s">
        <v>1296</v>
      </c>
    </row>
    <row r="2004" spans="1:27" x14ac:dyDescent="0.25">
      <c r="A2004" t="s">
        <v>149</v>
      </c>
      <c r="B2004" t="s">
        <v>1246</v>
      </c>
      <c r="C2004" t="s">
        <v>1324</v>
      </c>
      <c r="D2004" t="s">
        <v>1387</v>
      </c>
      <c r="E2004" t="s">
        <v>1326</v>
      </c>
      <c r="F2004" t="s">
        <v>1293</v>
      </c>
      <c r="G2004" s="532" t="s">
        <v>524</v>
      </c>
      <c r="H2004">
        <v>35025</v>
      </c>
      <c r="I2004" t="s">
        <v>563</v>
      </c>
      <c r="J2004" t="s">
        <v>1397</v>
      </c>
      <c r="K2004" t="s">
        <v>1398</v>
      </c>
      <c r="L2004">
        <v>413.9</v>
      </c>
      <c r="M2004">
        <v>7.6</v>
      </c>
      <c r="N2004">
        <v>160.69999999999999</v>
      </c>
      <c r="O2004">
        <v>3.5999999999999997E-2</v>
      </c>
      <c r="P2004">
        <v>1.18</v>
      </c>
      <c r="Q2004">
        <v>1.18</v>
      </c>
      <c r="R2004">
        <v>27924.984505</v>
      </c>
      <c r="S2004">
        <v>0.52668775000000001</v>
      </c>
      <c r="T2004">
        <v>5.2668775000000001E-2</v>
      </c>
      <c r="U2004">
        <v>27953.846993700001</v>
      </c>
      <c r="W2004" s="429">
        <f t="shared" si="46"/>
        <v>27924.984505</v>
      </c>
      <c r="X2004" s="429">
        <f t="shared" si="46"/>
        <v>0.52668775000000001</v>
      </c>
      <c r="Y2004" s="429">
        <f t="shared" si="46"/>
        <v>5.2668775000000001E-2</v>
      </c>
      <c r="Z2004" s="429">
        <f t="shared" si="46"/>
        <v>27953.846993700001</v>
      </c>
      <c r="AA2004" s="429" t="s">
        <v>1295</v>
      </c>
    </row>
    <row r="2005" spans="1:27" x14ac:dyDescent="0.25">
      <c r="A2005" t="s">
        <v>149</v>
      </c>
      <c r="B2005" t="s">
        <v>1246</v>
      </c>
      <c r="C2005" t="s">
        <v>1324</v>
      </c>
      <c r="D2005" t="s">
        <v>1387</v>
      </c>
      <c r="E2005" t="s">
        <v>1326</v>
      </c>
      <c r="F2005" t="s">
        <v>1293</v>
      </c>
      <c r="G2005" s="532" t="s">
        <v>524</v>
      </c>
      <c r="H2005">
        <v>35025</v>
      </c>
      <c r="I2005" t="s">
        <v>563</v>
      </c>
      <c r="J2005" t="s">
        <v>1397</v>
      </c>
      <c r="K2005" t="s">
        <v>1398</v>
      </c>
      <c r="L2005">
        <v>35.700000000000003</v>
      </c>
      <c r="M2005">
        <v>8</v>
      </c>
      <c r="N2005">
        <v>38.1</v>
      </c>
      <c r="O2005">
        <v>4.1000000000000002E-2</v>
      </c>
      <c r="P2005">
        <v>0.7</v>
      </c>
      <c r="Q2005">
        <v>0.7</v>
      </c>
      <c r="R2005">
        <v>2408.6058150000003</v>
      </c>
      <c r="S2005">
        <v>4.5428250000000003E-2</v>
      </c>
      <c r="T2005">
        <v>4.5428250000000003E-3</v>
      </c>
      <c r="U2005">
        <v>2411.0952831000004</v>
      </c>
      <c r="W2005" s="429">
        <f t="shared" si="46"/>
        <v>2408.6058150000003</v>
      </c>
      <c r="X2005" s="429">
        <f t="shared" si="46"/>
        <v>4.5428250000000003E-2</v>
      </c>
      <c r="Y2005" s="429">
        <f t="shared" si="46"/>
        <v>4.5428250000000003E-3</v>
      </c>
      <c r="Z2005" s="429">
        <f t="shared" si="46"/>
        <v>2411.0952831000004</v>
      </c>
      <c r="AA2005" s="429" t="s">
        <v>1295</v>
      </c>
    </row>
    <row r="2006" spans="1:27" x14ac:dyDescent="0.25">
      <c r="A2006" t="s">
        <v>149</v>
      </c>
      <c r="B2006" t="s">
        <v>1246</v>
      </c>
      <c r="C2006" t="s">
        <v>1324</v>
      </c>
      <c r="D2006" t="s">
        <v>1387</v>
      </c>
      <c r="E2006" t="s">
        <v>1326</v>
      </c>
      <c r="F2006" t="s">
        <v>1293</v>
      </c>
      <c r="G2006" s="532" t="s">
        <v>524</v>
      </c>
      <c r="H2006">
        <v>35025</v>
      </c>
      <c r="I2006" t="s">
        <v>563</v>
      </c>
      <c r="J2006" t="s">
        <v>1399</v>
      </c>
      <c r="K2006" t="s">
        <v>1391</v>
      </c>
      <c r="L2006">
        <v>0</v>
      </c>
      <c r="M2006">
        <v>3.8</v>
      </c>
      <c r="N2006">
        <v>0</v>
      </c>
      <c r="O2006">
        <v>0</v>
      </c>
      <c r="P2006">
        <v>0</v>
      </c>
      <c r="Q2006">
        <v>0</v>
      </c>
      <c r="R2006">
        <v>0.87444555270901703</v>
      </c>
      <c r="S2006">
        <v>13.285587950450916</v>
      </c>
      <c r="T2006">
        <v>0</v>
      </c>
      <c r="U2006">
        <v>333.01414431398189</v>
      </c>
      <c r="W2006" s="429">
        <f t="shared" si="46"/>
        <v>0.87444555270901703</v>
      </c>
      <c r="X2006" s="429">
        <f t="shared" si="46"/>
        <v>13.285587950450916</v>
      </c>
      <c r="Y2006" s="429">
        <f t="shared" si="46"/>
        <v>0</v>
      </c>
      <c r="Z2006" s="429">
        <f t="shared" si="46"/>
        <v>333.01414431398189</v>
      </c>
      <c r="AA2006" s="429" t="s">
        <v>1296</v>
      </c>
    </row>
    <row r="2007" spans="1:27" x14ac:dyDescent="0.25">
      <c r="A2007" t="s">
        <v>149</v>
      </c>
      <c r="B2007" t="s">
        <v>1246</v>
      </c>
      <c r="C2007" t="s">
        <v>1324</v>
      </c>
      <c r="D2007" t="s">
        <v>1387</v>
      </c>
      <c r="E2007" t="s">
        <v>1326</v>
      </c>
      <c r="F2007" t="s">
        <v>1293</v>
      </c>
      <c r="G2007" s="532" t="s">
        <v>524</v>
      </c>
      <c r="H2007">
        <v>35025</v>
      </c>
      <c r="I2007" t="s">
        <v>563</v>
      </c>
      <c r="J2007" t="s">
        <v>1440</v>
      </c>
      <c r="K2007" t="s">
        <v>1391</v>
      </c>
      <c r="L2007">
        <v>0</v>
      </c>
      <c r="M2007">
        <v>3</v>
      </c>
      <c r="N2007">
        <v>0</v>
      </c>
      <c r="O2007">
        <v>0</v>
      </c>
      <c r="P2007">
        <v>0</v>
      </c>
      <c r="Q2007">
        <v>0</v>
      </c>
      <c r="R2007">
        <v>0.69035175213869771</v>
      </c>
      <c r="S2007">
        <v>10.48862206614546</v>
      </c>
      <c r="T2007">
        <v>0</v>
      </c>
      <c r="U2007">
        <v>262.90590340577523</v>
      </c>
      <c r="W2007" s="429">
        <f t="shared" si="46"/>
        <v>0.69035175213869771</v>
      </c>
      <c r="X2007" s="429">
        <f t="shared" si="46"/>
        <v>10.48862206614546</v>
      </c>
      <c r="Y2007" s="429">
        <f t="shared" si="46"/>
        <v>0</v>
      </c>
      <c r="Z2007" s="429">
        <f t="shared" si="46"/>
        <v>262.90590340577523</v>
      </c>
      <c r="AA2007" s="429" t="s">
        <v>1296</v>
      </c>
    </row>
    <row r="2008" spans="1:27" x14ac:dyDescent="0.25">
      <c r="A2008" t="s">
        <v>149</v>
      </c>
      <c r="B2008" t="s">
        <v>1246</v>
      </c>
      <c r="C2008" t="s">
        <v>1324</v>
      </c>
      <c r="D2008" t="s">
        <v>1387</v>
      </c>
      <c r="E2008" t="s">
        <v>1326</v>
      </c>
      <c r="F2008" t="s">
        <v>1293</v>
      </c>
      <c r="G2008" s="532" t="s">
        <v>524</v>
      </c>
      <c r="H2008">
        <v>35025</v>
      </c>
      <c r="I2008" t="s">
        <v>563</v>
      </c>
      <c r="J2008" t="s">
        <v>1423</v>
      </c>
      <c r="K2008" t="s">
        <v>1419</v>
      </c>
      <c r="L2008">
        <v>0</v>
      </c>
      <c r="M2008">
        <v>1.5</v>
      </c>
      <c r="N2008">
        <v>0</v>
      </c>
      <c r="O2008">
        <v>0</v>
      </c>
      <c r="P2008">
        <v>0</v>
      </c>
      <c r="Q2008">
        <v>0</v>
      </c>
      <c r="R2008">
        <v>0.34517587606934885</v>
      </c>
      <c r="S2008">
        <v>5.2443110330727301</v>
      </c>
      <c r="T2008">
        <v>0</v>
      </c>
      <c r="U2008">
        <v>131.45295170288762</v>
      </c>
      <c r="W2008" s="429">
        <f t="shared" si="46"/>
        <v>0.34517587606934885</v>
      </c>
      <c r="X2008" s="429">
        <f t="shared" si="46"/>
        <v>5.2443110330727301</v>
      </c>
      <c r="Y2008" s="429">
        <f t="shared" si="46"/>
        <v>0</v>
      </c>
      <c r="Z2008" s="429">
        <f t="shared" si="46"/>
        <v>131.45295170288762</v>
      </c>
      <c r="AA2008" s="429" t="s">
        <v>1296</v>
      </c>
    </row>
    <row r="2009" spans="1:27" x14ac:dyDescent="0.25">
      <c r="A2009" t="s">
        <v>149</v>
      </c>
      <c r="B2009" t="s">
        <v>1246</v>
      </c>
      <c r="C2009" t="s">
        <v>1324</v>
      </c>
      <c r="D2009" t="s">
        <v>1387</v>
      </c>
      <c r="E2009" t="s">
        <v>1326</v>
      </c>
      <c r="F2009" t="s">
        <v>1293</v>
      </c>
      <c r="G2009" s="532" t="s">
        <v>524</v>
      </c>
      <c r="H2009">
        <v>35025</v>
      </c>
      <c r="I2009" t="s">
        <v>563</v>
      </c>
      <c r="J2009" t="s">
        <v>1400</v>
      </c>
      <c r="K2009" t="s">
        <v>1401</v>
      </c>
      <c r="L2009">
        <v>0</v>
      </c>
      <c r="M2009">
        <v>5.2</v>
      </c>
      <c r="N2009">
        <v>0</v>
      </c>
      <c r="O2009">
        <v>0</v>
      </c>
      <c r="P2009">
        <v>0</v>
      </c>
      <c r="Q2009">
        <v>0</v>
      </c>
      <c r="R2009">
        <v>3.7619137805294245E-2</v>
      </c>
      <c r="S2009">
        <v>0.15756903410871034</v>
      </c>
      <c r="T2009">
        <v>0</v>
      </c>
      <c r="U2009">
        <v>3.9768449905230527</v>
      </c>
      <c r="W2009" s="429">
        <f t="shared" si="46"/>
        <v>3.7619137805294245E-2</v>
      </c>
      <c r="X2009" s="429">
        <f t="shared" si="46"/>
        <v>0.15756903410871034</v>
      </c>
      <c r="Y2009" s="429">
        <f t="shared" si="46"/>
        <v>0</v>
      </c>
      <c r="Z2009" s="429">
        <f t="shared" si="46"/>
        <v>3.9768449905230527</v>
      </c>
      <c r="AA2009" s="429" t="s">
        <v>1296</v>
      </c>
    </row>
    <row r="2010" spans="1:27" x14ac:dyDescent="0.25">
      <c r="A2010" t="s">
        <v>149</v>
      </c>
      <c r="B2010" t="s">
        <v>1246</v>
      </c>
      <c r="C2010" t="s">
        <v>1324</v>
      </c>
      <c r="D2010" t="s">
        <v>1387</v>
      </c>
      <c r="E2010" t="s">
        <v>1326</v>
      </c>
      <c r="F2010" t="s">
        <v>1293</v>
      </c>
      <c r="G2010" s="532" t="s">
        <v>524</v>
      </c>
      <c r="H2010">
        <v>35015</v>
      </c>
      <c r="I2010" t="s">
        <v>552</v>
      </c>
      <c r="J2010" t="s">
        <v>1397</v>
      </c>
      <c r="K2010" t="s">
        <v>1398</v>
      </c>
      <c r="L2010">
        <v>25.4</v>
      </c>
      <c r="M2010">
        <v>19</v>
      </c>
      <c r="N2010">
        <v>19</v>
      </c>
      <c r="O2010">
        <v>1.6E-2</v>
      </c>
      <c r="P2010">
        <v>1.4</v>
      </c>
      <c r="Q2010">
        <v>1.4</v>
      </c>
      <c r="R2010">
        <v>1713.6859299999999</v>
      </c>
      <c r="S2010">
        <v>3.2321499999999996E-2</v>
      </c>
      <c r="T2010">
        <v>3.23215E-3</v>
      </c>
      <c r="U2010">
        <v>1715.4571481999999</v>
      </c>
      <c r="W2010" s="429">
        <f t="shared" si="46"/>
        <v>1713.6859299999999</v>
      </c>
      <c r="X2010" s="429">
        <f t="shared" si="46"/>
        <v>3.2321499999999996E-2</v>
      </c>
      <c r="Y2010" s="429">
        <f t="shared" si="46"/>
        <v>3.23215E-3</v>
      </c>
      <c r="Z2010" s="429">
        <f t="shared" si="46"/>
        <v>1715.4571481999999</v>
      </c>
      <c r="AA2010" s="429" t="s">
        <v>1295</v>
      </c>
    </row>
    <row r="2011" spans="1:27" x14ac:dyDescent="0.25">
      <c r="A2011" t="s">
        <v>149</v>
      </c>
      <c r="B2011" t="s">
        <v>1246</v>
      </c>
      <c r="C2011" t="s">
        <v>1324</v>
      </c>
      <c r="D2011" t="s">
        <v>1387</v>
      </c>
      <c r="E2011" t="s">
        <v>1326</v>
      </c>
      <c r="F2011" t="s">
        <v>1293</v>
      </c>
      <c r="G2011" s="532" t="s">
        <v>524</v>
      </c>
      <c r="H2011">
        <v>35015</v>
      </c>
      <c r="I2011" t="s">
        <v>552</v>
      </c>
      <c r="J2011" t="s">
        <v>1399</v>
      </c>
      <c r="K2011" t="s">
        <v>1391</v>
      </c>
      <c r="L2011">
        <v>0</v>
      </c>
      <c r="M2011">
        <v>32.5</v>
      </c>
      <c r="N2011">
        <v>0</v>
      </c>
      <c r="O2011">
        <v>0</v>
      </c>
      <c r="P2011">
        <v>0</v>
      </c>
      <c r="Q2011">
        <v>0</v>
      </c>
      <c r="R2011">
        <v>7.4788106481692251</v>
      </c>
      <c r="S2011">
        <v>113.62673904990915</v>
      </c>
      <c r="T2011">
        <v>0</v>
      </c>
      <c r="U2011">
        <v>2848.1472868958981</v>
      </c>
      <c r="W2011" s="429">
        <f t="shared" si="46"/>
        <v>7.4788106481692251</v>
      </c>
      <c r="X2011" s="429">
        <f t="shared" si="46"/>
        <v>113.62673904990915</v>
      </c>
      <c r="Y2011" s="429">
        <f t="shared" si="46"/>
        <v>0</v>
      </c>
      <c r="Z2011" s="429">
        <f t="shared" si="46"/>
        <v>2848.1472868958981</v>
      </c>
      <c r="AA2011" s="429" t="s">
        <v>1296</v>
      </c>
    </row>
    <row r="2012" spans="1:27" x14ac:dyDescent="0.25">
      <c r="A2012" t="s">
        <v>149</v>
      </c>
      <c r="B2012" t="s">
        <v>1246</v>
      </c>
      <c r="C2012" t="s">
        <v>1324</v>
      </c>
      <c r="D2012" t="s">
        <v>1387</v>
      </c>
      <c r="E2012" t="s">
        <v>1326</v>
      </c>
      <c r="F2012" t="s">
        <v>1293</v>
      </c>
      <c r="G2012" s="532" t="s">
        <v>524</v>
      </c>
      <c r="H2012">
        <v>35015</v>
      </c>
      <c r="I2012" t="s">
        <v>552</v>
      </c>
      <c r="J2012" t="s">
        <v>1397</v>
      </c>
      <c r="K2012" t="s">
        <v>1398</v>
      </c>
      <c r="L2012">
        <v>29.9</v>
      </c>
      <c r="M2012">
        <v>22.4</v>
      </c>
      <c r="N2012">
        <v>22.4</v>
      </c>
      <c r="O2012">
        <v>1.9E-2</v>
      </c>
      <c r="P2012">
        <v>1.4</v>
      </c>
      <c r="Q2012">
        <v>1.4</v>
      </c>
      <c r="R2012">
        <v>2017.2917049999999</v>
      </c>
      <c r="S2012">
        <v>3.8047749999999998E-2</v>
      </c>
      <c r="T2012">
        <v>3.8047749999999998E-3</v>
      </c>
      <c r="U2012">
        <v>2019.3767216999997</v>
      </c>
      <c r="W2012" s="429">
        <f t="shared" si="46"/>
        <v>2017.2917049999999</v>
      </c>
      <c r="X2012" s="429">
        <f t="shared" si="46"/>
        <v>3.8047749999999998E-2</v>
      </c>
      <c r="Y2012" s="429">
        <f t="shared" si="46"/>
        <v>3.8047749999999998E-3</v>
      </c>
      <c r="Z2012" s="429">
        <f t="shared" si="46"/>
        <v>2019.3767216999997</v>
      </c>
      <c r="AA2012" s="429" t="s">
        <v>1295</v>
      </c>
    </row>
    <row r="2013" spans="1:27" x14ac:dyDescent="0.25">
      <c r="A2013" t="s">
        <v>149</v>
      </c>
      <c r="B2013" t="s">
        <v>1246</v>
      </c>
      <c r="C2013" t="s">
        <v>1324</v>
      </c>
      <c r="D2013" t="s">
        <v>1387</v>
      </c>
      <c r="E2013" t="s">
        <v>1326</v>
      </c>
      <c r="F2013" t="s">
        <v>1293</v>
      </c>
      <c r="G2013" s="532" t="s">
        <v>524</v>
      </c>
      <c r="H2013">
        <v>35015</v>
      </c>
      <c r="I2013" t="s">
        <v>552</v>
      </c>
      <c r="J2013" t="s">
        <v>1399</v>
      </c>
      <c r="K2013" t="s">
        <v>1391</v>
      </c>
      <c r="L2013">
        <v>0</v>
      </c>
      <c r="M2013">
        <v>17.600000000000001</v>
      </c>
      <c r="N2013">
        <v>0</v>
      </c>
      <c r="O2013">
        <v>0</v>
      </c>
      <c r="P2013">
        <v>0</v>
      </c>
      <c r="Q2013">
        <v>0</v>
      </c>
      <c r="R2013">
        <v>4.0500636125470271</v>
      </c>
      <c r="S2013">
        <v>61.533249454720035</v>
      </c>
      <c r="T2013">
        <v>0</v>
      </c>
      <c r="U2013">
        <v>1542.381299980548</v>
      </c>
      <c r="W2013" s="429">
        <f t="shared" si="46"/>
        <v>4.0500636125470271</v>
      </c>
      <c r="X2013" s="429">
        <f t="shared" si="46"/>
        <v>61.533249454720035</v>
      </c>
      <c r="Y2013" s="429">
        <f t="shared" si="46"/>
        <v>0</v>
      </c>
      <c r="Z2013" s="429">
        <f t="shared" si="46"/>
        <v>1542.381299980548</v>
      </c>
      <c r="AA2013" s="429" t="s">
        <v>1296</v>
      </c>
    </row>
    <row r="2014" spans="1:27" x14ac:dyDescent="0.25">
      <c r="A2014" t="s">
        <v>149</v>
      </c>
      <c r="B2014" t="s">
        <v>1246</v>
      </c>
      <c r="C2014" t="s">
        <v>1324</v>
      </c>
      <c r="D2014" t="s">
        <v>1387</v>
      </c>
      <c r="E2014" t="s">
        <v>1326</v>
      </c>
      <c r="F2014" t="s">
        <v>1293</v>
      </c>
      <c r="G2014" s="532" t="s">
        <v>524</v>
      </c>
      <c r="H2014">
        <v>35015</v>
      </c>
      <c r="I2014" t="s">
        <v>552</v>
      </c>
      <c r="J2014" t="s">
        <v>1430</v>
      </c>
      <c r="K2014" t="s">
        <v>1414</v>
      </c>
      <c r="L2014">
        <v>0.5</v>
      </c>
      <c r="M2014">
        <v>0.03</v>
      </c>
      <c r="N2014">
        <v>0.4</v>
      </c>
      <c r="O2014">
        <v>0</v>
      </c>
      <c r="P2014">
        <v>0.04</v>
      </c>
      <c r="Q2014">
        <v>0.04</v>
      </c>
      <c r="R2014">
        <v>6.9035175213869766E-3</v>
      </c>
      <c r="S2014">
        <v>0.1048862206614546</v>
      </c>
      <c r="T2014">
        <v>0</v>
      </c>
      <c r="U2014">
        <v>2.629059034057752</v>
      </c>
      <c r="W2014" s="429">
        <f t="shared" si="46"/>
        <v>6.9035175213869766E-3</v>
      </c>
      <c r="X2014" s="429">
        <f t="shared" si="46"/>
        <v>0.1048862206614546</v>
      </c>
      <c r="Y2014" s="429">
        <f t="shared" si="46"/>
        <v>0</v>
      </c>
      <c r="Z2014" s="429">
        <f t="shared" si="46"/>
        <v>2.629059034057752</v>
      </c>
      <c r="AA2014" s="429" t="s">
        <v>1296</v>
      </c>
    </row>
    <row r="2015" spans="1:27" x14ac:dyDescent="0.25">
      <c r="A2015" t="s">
        <v>149</v>
      </c>
      <c r="B2015" t="s">
        <v>1246</v>
      </c>
      <c r="C2015" t="s">
        <v>1324</v>
      </c>
      <c r="D2015" t="s">
        <v>1387</v>
      </c>
      <c r="E2015" t="s">
        <v>1326</v>
      </c>
      <c r="F2015" t="s">
        <v>1293</v>
      </c>
      <c r="G2015" s="532" t="s">
        <v>524</v>
      </c>
      <c r="H2015">
        <v>35015</v>
      </c>
      <c r="I2015" t="s">
        <v>552</v>
      </c>
      <c r="J2015" t="s">
        <v>1399</v>
      </c>
      <c r="K2015" t="s">
        <v>1391</v>
      </c>
      <c r="L2015">
        <v>0</v>
      </c>
      <c r="M2015">
        <v>3.1</v>
      </c>
      <c r="N2015">
        <v>0</v>
      </c>
      <c r="O2015">
        <v>0</v>
      </c>
      <c r="P2015">
        <v>0</v>
      </c>
      <c r="Q2015">
        <v>0</v>
      </c>
      <c r="R2015">
        <v>0.71336347720998761</v>
      </c>
      <c r="S2015">
        <v>10.838242801683643</v>
      </c>
      <c r="T2015">
        <v>0</v>
      </c>
      <c r="U2015">
        <v>271.66943351930109</v>
      </c>
      <c r="W2015" s="429">
        <f t="shared" si="46"/>
        <v>0.71336347720998761</v>
      </c>
      <c r="X2015" s="429">
        <f t="shared" si="46"/>
        <v>10.838242801683643</v>
      </c>
      <c r="Y2015" s="429">
        <f t="shared" si="46"/>
        <v>0</v>
      </c>
      <c r="Z2015" s="429">
        <f t="shared" si="46"/>
        <v>271.66943351930109</v>
      </c>
      <c r="AA2015" s="429" t="s">
        <v>1296</v>
      </c>
    </row>
    <row r="2016" spans="1:27" x14ac:dyDescent="0.25">
      <c r="A2016" t="s">
        <v>149</v>
      </c>
      <c r="B2016" t="s">
        <v>1246</v>
      </c>
      <c r="C2016" t="s">
        <v>1324</v>
      </c>
      <c r="D2016" t="s">
        <v>1387</v>
      </c>
      <c r="E2016" t="s">
        <v>1326</v>
      </c>
      <c r="F2016" t="s">
        <v>1293</v>
      </c>
      <c r="G2016" s="532" t="s">
        <v>524</v>
      </c>
      <c r="H2016">
        <v>35015</v>
      </c>
      <c r="I2016" t="s">
        <v>552</v>
      </c>
      <c r="J2016" t="s">
        <v>1400</v>
      </c>
      <c r="K2016" t="s">
        <v>1401</v>
      </c>
      <c r="L2016">
        <v>0</v>
      </c>
      <c r="M2016">
        <v>17.8</v>
      </c>
      <c r="N2016">
        <v>0</v>
      </c>
      <c r="O2016">
        <v>0</v>
      </c>
      <c r="P2016">
        <v>0</v>
      </c>
      <c r="Q2016">
        <v>0</v>
      </c>
      <c r="R2016">
        <v>0.12877320248735338</v>
      </c>
      <c r="S2016">
        <v>0.53937092444904688</v>
      </c>
      <c r="T2016">
        <v>0</v>
      </c>
      <c r="U2016">
        <v>13.613046313713525</v>
      </c>
      <c r="W2016" s="429">
        <f t="shared" si="46"/>
        <v>0.12877320248735338</v>
      </c>
      <c r="X2016" s="429">
        <f t="shared" si="46"/>
        <v>0.53937092444904688</v>
      </c>
      <c r="Y2016" s="429">
        <f t="shared" si="46"/>
        <v>0</v>
      </c>
      <c r="Z2016" s="429">
        <f t="shared" ref="Z2016:Z2079" si="47">IFERROR(U2016*1,0)</f>
        <v>13.613046313713525</v>
      </c>
      <c r="AA2016" s="429" t="s">
        <v>1296</v>
      </c>
    </row>
    <row r="2017" spans="1:27" x14ac:dyDescent="0.25">
      <c r="A2017" t="s">
        <v>149</v>
      </c>
      <c r="B2017" t="s">
        <v>1246</v>
      </c>
      <c r="C2017" t="s">
        <v>1324</v>
      </c>
      <c r="D2017" t="s">
        <v>1387</v>
      </c>
      <c r="E2017" t="s">
        <v>1326</v>
      </c>
      <c r="F2017" t="s">
        <v>1293</v>
      </c>
      <c r="G2017" s="532" t="s">
        <v>524</v>
      </c>
      <c r="H2017">
        <v>35015</v>
      </c>
      <c r="I2017" t="s">
        <v>552</v>
      </c>
      <c r="J2017" t="s">
        <v>1400</v>
      </c>
      <c r="K2017" t="s">
        <v>1401</v>
      </c>
      <c r="L2017">
        <v>0</v>
      </c>
      <c r="M2017">
        <v>17.8</v>
      </c>
      <c r="N2017">
        <v>0</v>
      </c>
      <c r="O2017">
        <v>0</v>
      </c>
      <c r="P2017">
        <v>0</v>
      </c>
      <c r="Q2017">
        <v>0</v>
      </c>
      <c r="R2017">
        <v>0.12877320248735338</v>
      </c>
      <c r="S2017">
        <v>0.53937092444904688</v>
      </c>
      <c r="T2017">
        <v>0</v>
      </c>
      <c r="U2017">
        <v>13.613046313713525</v>
      </c>
      <c r="W2017" s="429">
        <f t="shared" ref="W2017:Z2080" si="48">IFERROR(R2017*1,0)</f>
        <v>0.12877320248735338</v>
      </c>
      <c r="X2017" s="429">
        <f t="shared" si="48"/>
        <v>0.53937092444904688</v>
      </c>
      <c r="Y2017" s="429">
        <f t="shared" si="48"/>
        <v>0</v>
      </c>
      <c r="Z2017" s="429">
        <f t="shared" si="47"/>
        <v>13.613046313713525</v>
      </c>
      <c r="AA2017" s="429" t="s">
        <v>1296</v>
      </c>
    </row>
    <row r="2018" spans="1:27" x14ac:dyDescent="0.25">
      <c r="A2018" t="s">
        <v>149</v>
      </c>
      <c r="B2018" t="s">
        <v>1246</v>
      </c>
      <c r="C2018" t="s">
        <v>1324</v>
      </c>
      <c r="D2018" t="s">
        <v>1387</v>
      </c>
      <c r="E2018" t="s">
        <v>1326</v>
      </c>
      <c r="F2018" t="s">
        <v>1293</v>
      </c>
      <c r="G2018" s="532" t="s">
        <v>524</v>
      </c>
      <c r="H2018">
        <v>35015</v>
      </c>
      <c r="I2018" t="s">
        <v>552</v>
      </c>
      <c r="J2018" t="s">
        <v>1430</v>
      </c>
      <c r="K2018" t="s">
        <v>1414</v>
      </c>
      <c r="L2018">
        <v>0</v>
      </c>
      <c r="M2018">
        <v>22.1</v>
      </c>
      <c r="N2018">
        <v>0</v>
      </c>
      <c r="O2018">
        <v>0</v>
      </c>
      <c r="P2018">
        <v>0</v>
      </c>
      <c r="Q2018">
        <v>0</v>
      </c>
      <c r="R2018">
        <v>5.0855912407550736</v>
      </c>
      <c r="S2018">
        <v>77.266182553938222</v>
      </c>
      <c r="T2018">
        <v>0</v>
      </c>
      <c r="U2018">
        <v>1936.7401550892107</v>
      </c>
      <c r="W2018" s="429">
        <f t="shared" si="48"/>
        <v>5.0855912407550736</v>
      </c>
      <c r="X2018" s="429">
        <f t="shared" si="48"/>
        <v>77.266182553938222</v>
      </c>
      <c r="Y2018" s="429">
        <f t="shared" si="48"/>
        <v>0</v>
      </c>
      <c r="Z2018" s="429">
        <f t="shared" si="47"/>
        <v>1936.7401550892107</v>
      </c>
      <c r="AA2018" s="429" t="s">
        <v>1296</v>
      </c>
    </row>
    <row r="2019" spans="1:27" x14ac:dyDescent="0.25">
      <c r="A2019" t="s">
        <v>149</v>
      </c>
      <c r="B2019" t="s">
        <v>1246</v>
      </c>
      <c r="C2019" t="s">
        <v>1324</v>
      </c>
      <c r="D2019" t="s">
        <v>1387</v>
      </c>
      <c r="E2019" t="s">
        <v>1326</v>
      </c>
      <c r="F2019" t="s">
        <v>1293</v>
      </c>
      <c r="G2019" s="532" t="s">
        <v>524</v>
      </c>
      <c r="H2019">
        <v>35015</v>
      </c>
      <c r="I2019" t="s">
        <v>552</v>
      </c>
      <c r="J2019" t="s">
        <v>1408</v>
      </c>
      <c r="K2019" t="s">
        <v>1395</v>
      </c>
      <c r="L2019">
        <v>0</v>
      </c>
      <c r="M2019">
        <v>30.4</v>
      </c>
      <c r="N2019">
        <v>0</v>
      </c>
      <c r="O2019">
        <v>0</v>
      </c>
      <c r="P2019">
        <v>0</v>
      </c>
      <c r="Q2019">
        <v>0</v>
      </c>
      <c r="R2019">
        <v>6.9955644216721362</v>
      </c>
      <c r="S2019">
        <v>106.28470360360733</v>
      </c>
      <c r="T2019">
        <v>0</v>
      </c>
      <c r="U2019">
        <v>2664.1131545118551</v>
      </c>
      <c r="W2019" s="429">
        <f t="shared" si="48"/>
        <v>6.9955644216721362</v>
      </c>
      <c r="X2019" s="429">
        <f t="shared" si="48"/>
        <v>106.28470360360733</v>
      </c>
      <c r="Y2019" s="429">
        <f t="shared" si="48"/>
        <v>0</v>
      </c>
      <c r="Z2019" s="429">
        <f t="shared" si="47"/>
        <v>2664.1131545118551</v>
      </c>
      <c r="AA2019" s="429" t="s">
        <v>1295</v>
      </c>
    </row>
    <row r="2020" spans="1:27" x14ac:dyDescent="0.25">
      <c r="A2020" t="s">
        <v>149</v>
      </c>
      <c r="B2020" t="s">
        <v>1246</v>
      </c>
      <c r="C2020" t="s">
        <v>1324</v>
      </c>
      <c r="D2020" t="s">
        <v>1387</v>
      </c>
      <c r="E2020" t="s">
        <v>1326</v>
      </c>
      <c r="F2020" t="s">
        <v>1293</v>
      </c>
      <c r="G2020" s="532" t="s">
        <v>524</v>
      </c>
      <c r="H2020">
        <v>35015</v>
      </c>
      <c r="I2020" t="s">
        <v>552</v>
      </c>
      <c r="J2020" t="s">
        <v>1396</v>
      </c>
      <c r="K2020" t="s">
        <v>1393</v>
      </c>
      <c r="L2020">
        <v>0.88</v>
      </c>
      <c r="M2020">
        <v>0.05</v>
      </c>
      <c r="N2020">
        <v>0.74</v>
      </c>
      <c r="O2020">
        <v>0.01</v>
      </c>
      <c r="P2020">
        <v>6.7000000000000004E-2</v>
      </c>
      <c r="Q2020">
        <v>6.7000000000000004E-2</v>
      </c>
      <c r="R2020">
        <v>0.20250318062735131</v>
      </c>
      <c r="S2020">
        <v>3.0766624727360017</v>
      </c>
      <c r="T2020">
        <v>0</v>
      </c>
      <c r="U2020">
        <v>77.119064999027387</v>
      </c>
      <c r="W2020" s="429">
        <f t="shared" si="48"/>
        <v>0.20250318062735131</v>
      </c>
      <c r="X2020" s="429">
        <f t="shared" si="48"/>
        <v>3.0766624727360017</v>
      </c>
      <c r="Y2020" s="429">
        <f t="shared" si="48"/>
        <v>0</v>
      </c>
      <c r="Z2020" s="429">
        <f t="shared" si="47"/>
        <v>77.119064999027387</v>
      </c>
      <c r="AA2020" s="429" t="s">
        <v>1295</v>
      </c>
    </row>
    <row r="2021" spans="1:27" x14ac:dyDescent="0.25">
      <c r="A2021" t="s">
        <v>149</v>
      </c>
      <c r="B2021" t="s">
        <v>1246</v>
      </c>
      <c r="C2021" t="s">
        <v>1324</v>
      </c>
      <c r="D2021" t="s">
        <v>1387</v>
      </c>
      <c r="E2021" t="s">
        <v>1326</v>
      </c>
      <c r="F2021" t="s">
        <v>1293</v>
      </c>
      <c r="G2021" s="532" t="s">
        <v>524</v>
      </c>
      <c r="H2021">
        <v>35015</v>
      </c>
      <c r="I2021" t="s">
        <v>552</v>
      </c>
      <c r="J2021" t="s">
        <v>1399</v>
      </c>
      <c r="K2021" t="s">
        <v>1391</v>
      </c>
      <c r="L2021">
        <v>0</v>
      </c>
      <c r="M2021">
        <v>0.55600000000000005</v>
      </c>
      <c r="N2021">
        <v>0</v>
      </c>
      <c r="O2021">
        <v>0</v>
      </c>
      <c r="P2021">
        <v>0</v>
      </c>
      <c r="Q2021">
        <v>0</v>
      </c>
      <c r="R2021">
        <v>0.12794519139637198</v>
      </c>
      <c r="S2021">
        <v>1.9438912895922922</v>
      </c>
      <c r="T2021">
        <v>0</v>
      </c>
      <c r="U2021">
        <v>48.725227431203677</v>
      </c>
      <c r="W2021" s="429">
        <f t="shared" si="48"/>
        <v>0.12794519139637198</v>
      </c>
      <c r="X2021" s="429">
        <f t="shared" si="48"/>
        <v>1.9438912895922922</v>
      </c>
      <c r="Y2021" s="429">
        <f t="shared" si="48"/>
        <v>0</v>
      </c>
      <c r="Z2021" s="429">
        <f t="shared" si="47"/>
        <v>48.725227431203677</v>
      </c>
      <c r="AA2021" s="429" t="s">
        <v>1296</v>
      </c>
    </row>
    <row r="2022" spans="1:27" x14ac:dyDescent="0.25">
      <c r="A2022" t="s">
        <v>149</v>
      </c>
      <c r="B2022" t="s">
        <v>1246</v>
      </c>
      <c r="C2022" t="s">
        <v>1324</v>
      </c>
      <c r="D2022" t="s">
        <v>1387</v>
      </c>
      <c r="E2022" t="s">
        <v>1326</v>
      </c>
      <c r="F2022" t="s">
        <v>1293</v>
      </c>
      <c r="G2022" s="532" t="s">
        <v>524</v>
      </c>
      <c r="H2022">
        <v>35015</v>
      </c>
      <c r="I2022" t="s">
        <v>552</v>
      </c>
      <c r="J2022" t="s">
        <v>1416</v>
      </c>
      <c r="K2022" t="s">
        <v>1398</v>
      </c>
      <c r="L2022">
        <v>183.75</v>
      </c>
      <c r="M2022">
        <v>0.378</v>
      </c>
      <c r="N2022">
        <v>27.684000000000001</v>
      </c>
      <c r="O2022">
        <v>0.56699999999999995</v>
      </c>
      <c r="P2022">
        <v>1.323</v>
      </c>
      <c r="Q2022">
        <v>1.323</v>
      </c>
      <c r="R2022">
        <v>204166.66666666666</v>
      </c>
      <c r="S2022">
        <v>15.962121212121211</v>
      </c>
      <c r="T2022">
        <v>5.5681818181818183</v>
      </c>
      <c r="U2022">
        <v>206225.03787878787</v>
      </c>
      <c r="W2022" s="429">
        <f t="shared" si="48"/>
        <v>204166.66666666666</v>
      </c>
      <c r="X2022" s="429">
        <f t="shared" si="48"/>
        <v>15.962121212121211</v>
      </c>
      <c r="Y2022" s="429">
        <f t="shared" si="48"/>
        <v>5.5681818181818183</v>
      </c>
      <c r="Z2022" s="429">
        <f t="shared" si="47"/>
        <v>206225.03787878787</v>
      </c>
      <c r="AA2022" s="429" t="s">
        <v>1295</v>
      </c>
    </row>
    <row r="2023" spans="1:27" x14ac:dyDescent="0.25">
      <c r="A2023" t="s">
        <v>149</v>
      </c>
      <c r="B2023" t="s">
        <v>1246</v>
      </c>
      <c r="C2023" t="s">
        <v>1324</v>
      </c>
      <c r="D2023" t="s">
        <v>1387</v>
      </c>
      <c r="E2023" t="s">
        <v>1326</v>
      </c>
      <c r="F2023" t="s">
        <v>1293</v>
      </c>
      <c r="G2023" s="532" t="s">
        <v>524</v>
      </c>
      <c r="H2023">
        <v>35015</v>
      </c>
      <c r="I2023" t="s">
        <v>552</v>
      </c>
      <c r="J2023" t="s">
        <v>1416</v>
      </c>
      <c r="K2023" t="s">
        <v>1398</v>
      </c>
      <c r="L2023">
        <v>158.87299999999999</v>
      </c>
      <c r="M2023">
        <v>0.36399999999999999</v>
      </c>
      <c r="N2023">
        <v>23.936</v>
      </c>
      <c r="O2023">
        <v>0.54700000000000004</v>
      </c>
      <c r="P2023">
        <v>1.2749999999999999</v>
      </c>
      <c r="Q2023">
        <v>1.2749999999999999</v>
      </c>
      <c r="R2023">
        <v>176525.55555555553</v>
      </c>
      <c r="S2023">
        <v>13.801088888888886</v>
      </c>
      <c r="T2023">
        <v>4.8143333333333329</v>
      </c>
      <c r="U2023">
        <v>178305.25411111108</v>
      </c>
      <c r="W2023" s="429">
        <f t="shared" si="48"/>
        <v>176525.55555555553</v>
      </c>
      <c r="X2023" s="429">
        <f t="shared" si="48"/>
        <v>13.801088888888886</v>
      </c>
      <c r="Y2023" s="429">
        <f t="shared" si="48"/>
        <v>4.8143333333333329</v>
      </c>
      <c r="Z2023" s="429">
        <f t="shared" si="47"/>
        <v>178305.25411111108</v>
      </c>
      <c r="AA2023" s="429" t="s">
        <v>1295</v>
      </c>
    </row>
    <row r="2024" spans="1:27" x14ac:dyDescent="0.25">
      <c r="A2024" t="s">
        <v>149</v>
      </c>
      <c r="B2024" t="s">
        <v>1246</v>
      </c>
      <c r="C2024" t="s">
        <v>1324</v>
      </c>
      <c r="D2024" t="s">
        <v>1387</v>
      </c>
      <c r="E2024" t="s">
        <v>1326</v>
      </c>
      <c r="F2024" t="s">
        <v>1293</v>
      </c>
      <c r="G2024" s="532" t="s">
        <v>524</v>
      </c>
      <c r="H2024">
        <v>35015</v>
      </c>
      <c r="I2024" t="s">
        <v>552</v>
      </c>
      <c r="J2024" t="s">
        <v>1416</v>
      </c>
      <c r="K2024" t="s">
        <v>1398</v>
      </c>
      <c r="L2024">
        <v>189.21299999999999</v>
      </c>
      <c r="M2024">
        <v>0.442</v>
      </c>
      <c r="N2024">
        <v>28.507000000000001</v>
      </c>
      <c r="O2024">
        <v>0.66300000000000003</v>
      </c>
      <c r="P2024">
        <v>1.546</v>
      </c>
      <c r="Q2024">
        <v>1.546</v>
      </c>
      <c r="R2024">
        <v>210236.66666666666</v>
      </c>
      <c r="S2024">
        <v>16.436684848484845</v>
      </c>
      <c r="T2024">
        <v>5.7337272727272728</v>
      </c>
      <c r="U2024">
        <v>212356.2345151515</v>
      </c>
      <c r="W2024" s="429">
        <f t="shared" si="48"/>
        <v>210236.66666666666</v>
      </c>
      <c r="X2024" s="429">
        <f t="shared" si="48"/>
        <v>16.436684848484845</v>
      </c>
      <c r="Y2024" s="429">
        <f t="shared" si="48"/>
        <v>5.7337272727272728</v>
      </c>
      <c r="Z2024" s="429">
        <f t="shared" si="47"/>
        <v>212356.2345151515</v>
      </c>
      <c r="AA2024" s="429" t="s">
        <v>1295</v>
      </c>
    </row>
    <row r="2025" spans="1:27" x14ac:dyDescent="0.25">
      <c r="A2025" t="s">
        <v>149</v>
      </c>
      <c r="B2025" t="s">
        <v>1246</v>
      </c>
      <c r="C2025" t="s">
        <v>1324</v>
      </c>
      <c r="D2025" t="s">
        <v>1387</v>
      </c>
      <c r="E2025" t="s">
        <v>1326</v>
      </c>
      <c r="F2025" t="s">
        <v>1293</v>
      </c>
      <c r="G2025" s="532" t="s">
        <v>524</v>
      </c>
      <c r="H2025">
        <v>35015</v>
      </c>
      <c r="I2025" t="s">
        <v>552</v>
      </c>
      <c r="J2025" t="s">
        <v>1399</v>
      </c>
      <c r="K2025" t="s">
        <v>1391</v>
      </c>
      <c r="L2025">
        <v>0</v>
      </c>
      <c r="M2025">
        <v>3.77</v>
      </c>
      <c r="N2025">
        <v>0</v>
      </c>
      <c r="O2025">
        <v>0</v>
      </c>
      <c r="P2025">
        <v>0</v>
      </c>
      <c r="Q2025">
        <v>0</v>
      </c>
      <c r="R2025">
        <v>0.86754203518763007</v>
      </c>
      <c r="S2025">
        <v>13.180701729789462</v>
      </c>
      <c r="T2025">
        <v>0</v>
      </c>
      <c r="U2025">
        <v>330.38508527992417</v>
      </c>
      <c r="W2025" s="429">
        <f t="shared" si="48"/>
        <v>0.86754203518763007</v>
      </c>
      <c r="X2025" s="429">
        <f t="shared" si="48"/>
        <v>13.180701729789462</v>
      </c>
      <c r="Y2025" s="429">
        <f t="shared" si="48"/>
        <v>0</v>
      </c>
      <c r="Z2025" s="429">
        <f t="shared" si="47"/>
        <v>330.38508527992417</v>
      </c>
      <c r="AA2025" s="429" t="s">
        <v>1296</v>
      </c>
    </row>
    <row r="2026" spans="1:27" x14ac:dyDescent="0.25">
      <c r="A2026" t="s">
        <v>149</v>
      </c>
      <c r="B2026" t="s">
        <v>1246</v>
      </c>
      <c r="C2026" t="s">
        <v>1324</v>
      </c>
      <c r="D2026" t="s">
        <v>1387</v>
      </c>
      <c r="E2026" t="s">
        <v>1326</v>
      </c>
      <c r="F2026" t="s">
        <v>1293</v>
      </c>
      <c r="G2026" s="532" t="s">
        <v>524</v>
      </c>
      <c r="H2026">
        <v>35015</v>
      </c>
      <c r="I2026" t="s">
        <v>552</v>
      </c>
      <c r="J2026" t="s">
        <v>1406</v>
      </c>
      <c r="K2026" t="s">
        <v>1398</v>
      </c>
      <c r="L2026">
        <v>9.85</v>
      </c>
      <c r="M2026">
        <v>1.1499999999999999</v>
      </c>
      <c r="N2026">
        <v>1.44</v>
      </c>
      <c r="O2026">
        <v>0</v>
      </c>
      <c r="P2026">
        <v>0</v>
      </c>
      <c r="Q2026">
        <v>0</v>
      </c>
      <c r="R2026">
        <v>664.55930750000005</v>
      </c>
      <c r="S2026">
        <v>1.2534125E-2</v>
      </c>
      <c r="T2026">
        <v>1.2534124999999999E-3</v>
      </c>
      <c r="U2026">
        <v>665.24617755000008</v>
      </c>
      <c r="W2026" s="429">
        <f t="shared" si="48"/>
        <v>664.55930750000005</v>
      </c>
      <c r="X2026" s="429">
        <f t="shared" si="48"/>
        <v>1.2534125E-2</v>
      </c>
      <c r="Y2026" s="429">
        <f t="shared" si="48"/>
        <v>1.2534124999999999E-3</v>
      </c>
      <c r="Z2026" s="429">
        <f t="shared" si="47"/>
        <v>665.24617755000008</v>
      </c>
      <c r="AA2026" s="429" t="s">
        <v>1295</v>
      </c>
    </row>
    <row r="2027" spans="1:27" x14ac:dyDescent="0.25">
      <c r="A2027" t="s">
        <v>149</v>
      </c>
      <c r="B2027" t="s">
        <v>1246</v>
      </c>
      <c r="C2027" t="s">
        <v>1324</v>
      </c>
      <c r="D2027" t="s">
        <v>1387</v>
      </c>
      <c r="E2027" t="s">
        <v>1326</v>
      </c>
      <c r="F2027" t="s">
        <v>1293</v>
      </c>
      <c r="G2027" s="532" t="s">
        <v>524</v>
      </c>
      <c r="H2027">
        <v>35015</v>
      </c>
      <c r="I2027" t="s">
        <v>552</v>
      </c>
      <c r="J2027" t="s">
        <v>1399</v>
      </c>
      <c r="K2027" t="s">
        <v>1391</v>
      </c>
      <c r="L2027">
        <v>0</v>
      </c>
      <c r="M2027">
        <v>3.5</v>
      </c>
      <c r="N2027">
        <v>0</v>
      </c>
      <c r="O2027">
        <v>0</v>
      </c>
      <c r="P2027">
        <v>0</v>
      </c>
      <c r="Q2027">
        <v>0</v>
      </c>
      <c r="R2027">
        <v>0.80541037749514732</v>
      </c>
      <c r="S2027">
        <v>12.23672574383637</v>
      </c>
      <c r="T2027">
        <v>0</v>
      </c>
      <c r="U2027">
        <v>306.72355397340442</v>
      </c>
      <c r="W2027" s="429">
        <f t="shared" si="48"/>
        <v>0.80541037749514732</v>
      </c>
      <c r="X2027" s="429">
        <f t="shared" si="48"/>
        <v>12.23672574383637</v>
      </c>
      <c r="Y2027" s="429">
        <f t="shared" si="48"/>
        <v>0</v>
      </c>
      <c r="Z2027" s="429">
        <f t="shared" si="47"/>
        <v>306.72355397340442</v>
      </c>
      <c r="AA2027" s="429" t="s">
        <v>1296</v>
      </c>
    </row>
    <row r="2028" spans="1:27" x14ac:dyDescent="0.25">
      <c r="A2028" t="s">
        <v>149</v>
      </c>
      <c r="B2028" t="s">
        <v>1246</v>
      </c>
      <c r="C2028" t="s">
        <v>1324</v>
      </c>
      <c r="D2028" t="s">
        <v>1387</v>
      </c>
      <c r="E2028" t="s">
        <v>1326</v>
      </c>
      <c r="F2028" t="s">
        <v>1293</v>
      </c>
      <c r="G2028" s="532" t="s">
        <v>524</v>
      </c>
      <c r="H2028">
        <v>35015</v>
      </c>
      <c r="I2028" t="s">
        <v>552</v>
      </c>
      <c r="J2028" t="s">
        <v>1441</v>
      </c>
      <c r="K2028" t="s">
        <v>1391</v>
      </c>
      <c r="L2028">
        <v>0</v>
      </c>
      <c r="M2028">
        <v>0.5</v>
      </c>
      <c r="N2028">
        <v>0</v>
      </c>
      <c r="O2028">
        <v>0</v>
      </c>
      <c r="P2028">
        <v>0</v>
      </c>
      <c r="Q2028">
        <v>0</v>
      </c>
      <c r="R2028">
        <v>3.6172247889706003E-3</v>
      </c>
      <c r="S2028">
        <v>1.515086866429907E-2</v>
      </c>
      <c r="T2028">
        <v>0</v>
      </c>
      <c r="U2028">
        <v>0.38238894139644736</v>
      </c>
      <c r="W2028" s="429">
        <f t="shared" si="48"/>
        <v>3.6172247889706003E-3</v>
      </c>
      <c r="X2028" s="429">
        <f t="shared" si="48"/>
        <v>1.515086866429907E-2</v>
      </c>
      <c r="Y2028" s="429">
        <f t="shared" si="48"/>
        <v>0</v>
      </c>
      <c r="Z2028" s="429">
        <f t="shared" si="47"/>
        <v>0.38238894139644736</v>
      </c>
      <c r="AA2028" s="429" t="s">
        <v>1296</v>
      </c>
    </row>
    <row r="2029" spans="1:27" x14ac:dyDescent="0.25">
      <c r="A2029" t="s">
        <v>149</v>
      </c>
      <c r="B2029" t="s">
        <v>1246</v>
      </c>
      <c r="C2029" t="s">
        <v>1324</v>
      </c>
      <c r="D2029" t="s">
        <v>1387</v>
      </c>
      <c r="E2029" t="s">
        <v>1326</v>
      </c>
      <c r="F2029" t="s">
        <v>1293</v>
      </c>
      <c r="G2029" s="532" t="s">
        <v>524</v>
      </c>
      <c r="H2029">
        <v>35015</v>
      </c>
      <c r="I2029" t="s">
        <v>552</v>
      </c>
      <c r="J2029" t="s">
        <v>1402</v>
      </c>
      <c r="K2029" t="s">
        <v>1398</v>
      </c>
      <c r="L2029">
        <v>15.16</v>
      </c>
      <c r="M2029">
        <v>3.53</v>
      </c>
      <c r="N2029">
        <v>15</v>
      </c>
      <c r="O2029">
        <v>0</v>
      </c>
      <c r="P2029">
        <v>0</v>
      </c>
      <c r="Q2029">
        <v>0</v>
      </c>
      <c r="R2029">
        <v>1022.814122</v>
      </c>
      <c r="S2029">
        <v>1.9291099999999999E-2</v>
      </c>
      <c r="T2029">
        <v>1.9291100000000002E-3</v>
      </c>
      <c r="U2029">
        <v>1023.87127428</v>
      </c>
      <c r="W2029" s="429">
        <f t="shared" si="48"/>
        <v>1022.814122</v>
      </c>
      <c r="X2029" s="429">
        <f t="shared" si="48"/>
        <v>1.9291099999999999E-2</v>
      </c>
      <c r="Y2029" s="429">
        <f t="shared" si="48"/>
        <v>1.9291100000000002E-3</v>
      </c>
      <c r="Z2029" s="429">
        <f t="shared" si="47"/>
        <v>1023.87127428</v>
      </c>
      <c r="AA2029" s="429" t="s">
        <v>1295</v>
      </c>
    </row>
    <row r="2030" spans="1:27" x14ac:dyDescent="0.25">
      <c r="A2030" t="s">
        <v>149</v>
      </c>
      <c r="B2030" t="s">
        <v>1246</v>
      </c>
      <c r="C2030" t="s">
        <v>1324</v>
      </c>
      <c r="D2030" t="s">
        <v>1387</v>
      </c>
      <c r="E2030" t="s">
        <v>1326</v>
      </c>
      <c r="F2030" t="s">
        <v>1293</v>
      </c>
      <c r="G2030" s="532" t="s">
        <v>524</v>
      </c>
      <c r="H2030">
        <v>35015</v>
      </c>
      <c r="I2030" t="s">
        <v>552</v>
      </c>
      <c r="J2030" t="s">
        <v>1402</v>
      </c>
      <c r="K2030" t="s">
        <v>1398</v>
      </c>
      <c r="L2030">
        <v>15.16</v>
      </c>
      <c r="M2030">
        <v>3.53</v>
      </c>
      <c r="N2030">
        <v>15.16</v>
      </c>
      <c r="O2030">
        <v>0</v>
      </c>
      <c r="P2030">
        <v>0</v>
      </c>
      <c r="Q2030">
        <v>0</v>
      </c>
      <c r="R2030">
        <v>1022.814122</v>
      </c>
      <c r="S2030">
        <v>1.9291099999999999E-2</v>
      </c>
      <c r="T2030">
        <v>1.9291100000000002E-3</v>
      </c>
      <c r="U2030">
        <v>1023.87127428</v>
      </c>
      <c r="W2030" s="429">
        <f t="shared" si="48"/>
        <v>1022.814122</v>
      </c>
      <c r="X2030" s="429">
        <f t="shared" si="48"/>
        <v>1.9291099999999999E-2</v>
      </c>
      <c r="Y2030" s="429">
        <f t="shared" si="48"/>
        <v>1.9291100000000002E-3</v>
      </c>
      <c r="Z2030" s="429">
        <f t="shared" si="47"/>
        <v>1023.87127428</v>
      </c>
      <c r="AA2030" s="429" t="s">
        <v>1295</v>
      </c>
    </row>
    <row r="2031" spans="1:27" x14ac:dyDescent="0.25">
      <c r="A2031" t="s">
        <v>149</v>
      </c>
      <c r="B2031" t="s">
        <v>1246</v>
      </c>
      <c r="C2031" t="s">
        <v>1324</v>
      </c>
      <c r="D2031" t="s">
        <v>1387</v>
      </c>
      <c r="E2031" t="s">
        <v>1326</v>
      </c>
      <c r="F2031" t="s">
        <v>1293</v>
      </c>
      <c r="G2031" s="532" t="s">
        <v>524</v>
      </c>
      <c r="H2031">
        <v>35015</v>
      </c>
      <c r="I2031" t="s">
        <v>552</v>
      </c>
      <c r="J2031" t="s">
        <v>1400</v>
      </c>
      <c r="K2031" t="s">
        <v>1401</v>
      </c>
      <c r="L2031">
        <v>0</v>
      </c>
      <c r="M2031">
        <v>5</v>
      </c>
      <c r="N2031">
        <v>0</v>
      </c>
      <c r="O2031">
        <v>0</v>
      </c>
      <c r="P2031">
        <v>0</v>
      </c>
      <c r="Q2031">
        <v>0</v>
      </c>
      <c r="R2031">
        <v>3.6172247889706001E-2</v>
      </c>
      <c r="S2031">
        <v>0.15150868664299069</v>
      </c>
      <c r="T2031">
        <v>0</v>
      </c>
      <c r="U2031">
        <v>3.8238894139644737</v>
      </c>
      <c r="W2031" s="429">
        <f t="shared" si="48"/>
        <v>3.6172247889706001E-2</v>
      </c>
      <c r="X2031" s="429">
        <f t="shared" si="48"/>
        <v>0.15150868664299069</v>
      </c>
      <c r="Y2031" s="429">
        <f t="shared" si="48"/>
        <v>0</v>
      </c>
      <c r="Z2031" s="429">
        <f t="shared" si="47"/>
        <v>3.8238894139644737</v>
      </c>
      <c r="AA2031" s="429" t="s">
        <v>1296</v>
      </c>
    </row>
    <row r="2032" spans="1:27" x14ac:dyDescent="0.25">
      <c r="A2032" t="s">
        <v>149</v>
      </c>
      <c r="B2032" t="s">
        <v>1246</v>
      </c>
      <c r="C2032" t="s">
        <v>1324</v>
      </c>
      <c r="D2032" t="s">
        <v>1387</v>
      </c>
      <c r="E2032" t="s">
        <v>1326</v>
      </c>
      <c r="F2032" t="s">
        <v>1293</v>
      </c>
      <c r="G2032" s="532" t="s">
        <v>524</v>
      </c>
      <c r="H2032">
        <v>35025</v>
      </c>
      <c r="I2032" t="s">
        <v>563</v>
      </c>
      <c r="J2032" t="s">
        <v>1397</v>
      </c>
      <c r="K2032" t="s">
        <v>1398</v>
      </c>
      <c r="L2032">
        <v>44</v>
      </c>
      <c r="M2032">
        <v>0.9</v>
      </c>
      <c r="N2032">
        <v>17.2</v>
      </c>
      <c r="O2032">
        <v>4.0000000000000001E-3</v>
      </c>
      <c r="P2032">
        <v>0.14000000000000001</v>
      </c>
      <c r="Q2032">
        <v>0.14000000000000001</v>
      </c>
      <c r="R2032">
        <v>2968.5898000000002</v>
      </c>
      <c r="S2032">
        <v>5.5989999999999998E-2</v>
      </c>
      <c r="T2032">
        <v>5.5989999999999998E-3</v>
      </c>
      <c r="U2032">
        <v>2971.6580520000002</v>
      </c>
      <c r="W2032" s="429">
        <f t="shared" si="48"/>
        <v>2968.5898000000002</v>
      </c>
      <c r="X2032" s="429">
        <f t="shared" si="48"/>
        <v>5.5989999999999998E-2</v>
      </c>
      <c r="Y2032" s="429">
        <f t="shared" si="48"/>
        <v>5.5989999999999998E-3</v>
      </c>
      <c r="Z2032" s="429">
        <f t="shared" si="47"/>
        <v>2971.6580520000002</v>
      </c>
      <c r="AA2032" s="429" t="s">
        <v>1295</v>
      </c>
    </row>
    <row r="2033" spans="1:27" x14ac:dyDescent="0.25">
      <c r="A2033" t="s">
        <v>149</v>
      </c>
      <c r="B2033" t="s">
        <v>1246</v>
      </c>
      <c r="C2033" t="s">
        <v>1324</v>
      </c>
      <c r="D2033" t="s">
        <v>1387</v>
      </c>
      <c r="E2033" t="s">
        <v>1326</v>
      </c>
      <c r="F2033" t="s">
        <v>1293</v>
      </c>
      <c r="G2033" s="532" t="s">
        <v>524</v>
      </c>
      <c r="H2033">
        <v>35025</v>
      </c>
      <c r="I2033" t="s">
        <v>563</v>
      </c>
      <c r="J2033" t="s">
        <v>1442</v>
      </c>
      <c r="K2033" t="s">
        <v>1401</v>
      </c>
      <c r="L2033">
        <v>0</v>
      </c>
      <c r="M2033">
        <v>17.5</v>
      </c>
      <c r="N2033">
        <v>0</v>
      </c>
      <c r="O2033">
        <v>0</v>
      </c>
      <c r="P2033">
        <v>0</v>
      </c>
      <c r="Q2033">
        <v>0</v>
      </c>
      <c r="R2033">
        <v>0.12660286761397102</v>
      </c>
      <c r="S2033">
        <v>0.53028040325046744</v>
      </c>
      <c r="T2033">
        <v>0</v>
      </c>
      <c r="U2033">
        <v>13.383612948875658</v>
      </c>
      <c r="W2033" s="429">
        <f t="shared" si="48"/>
        <v>0.12660286761397102</v>
      </c>
      <c r="X2033" s="429">
        <f t="shared" si="48"/>
        <v>0.53028040325046744</v>
      </c>
      <c r="Y2033" s="429">
        <f t="shared" si="48"/>
        <v>0</v>
      </c>
      <c r="Z2033" s="429">
        <f t="shared" si="47"/>
        <v>13.383612948875658</v>
      </c>
      <c r="AA2033" s="429" t="s">
        <v>1296</v>
      </c>
    </row>
    <row r="2034" spans="1:27" x14ac:dyDescent="0.25">
      <c r="A2034" t="s">
        <v>149</v>
      </c>
      <c r="B2034" t="s">
        <v>1246</v>
      </c>
      <c r="C2034" t="s">
        <v>1324</v>
      </c>
      <c r="D2034" t="s">
        <v>1387</v>
      </c>
      <c r="E2034" t="s">
        <v>1326</v>
      </c>
      <c r="F2034" t="s">
        <v>1293</v>
      </c>
      <c r="G2034" s="532" t="s">
        <v>524</v>
      </c>
      <c r="H2034">
        <v>35025</v>
      </c>
      <c r="I2034" t="s">
        <v>563</v>
      </c>
      <c r="J2034" t="s">
        <v>1399</v>
      </c>
      <c r="K2034" t="s">
        <v>1391</v>
      </c>
      <c r="L2034">
        <v>0</v>
      </c>
      <c r="M2034">
        <v>2.9</v>
      </c>
      <c r="N2034">
        <v>0</v>
      </c>
      <c r="O2034">
        <v>0</v>
      </c>
      <c r="P2034">
        <v>0</v>
      </c>
      <c r="Q2034">
        <v>0</v>
      </c>
      <c r="R2034">
        <v>0.6673400270674078</v>
      </c>
      <c r="S2034">
        <v>10.139001330607277</v>
      </c>
      <c r="T2034">
        <v>0</v>
      </c>
      <c r="U2034">
        <v>254.14237329224935</v>
      </c>
      <c r="W2034" s="429">
        <f t="shared" si="48"/>
        <v>0.6673400270674078</v>
      </c>
      <c r="X2034" s="429">
        <f t="shared" si="48"/>
        <v>10.139001330607277</v>
      </c>
      <c r="Y2034" s="429">
        <f t="shared" si="48"/>
        <v>0</v>
      </c>
      <c r="Z2034" s="429">
        <f t="shared" si="47"/>
        <v>254.14237329224935</v>
      </c>
      <c r="AA2034" s="429" t="s">
        <v>1296</v>
      </c>
    </row>
    <row r="2035" spans="1:27" x14ac:dyDescent="0.25">
      <c r="A2035" t="s">
        <v>149</v>
      </c>
      <c r="B2035" t="s">
        <v>1246</v>
      </c>
      <c r="C2035" t="s">
        <v>1324</v>
      </c>
      <c r="D2035" t="s">
        <v>1387</v>
      </c>
      <c r="E2035" t="s">
        <v>1326</v>
      </c>
      <c r="F2035" t="s">
        <v>1293</v>
      </c>
      <c r="G2035" s="532" t="s">
        <v>524</v>
      </c>
      <c r="H2035">
        <v>35025</v>
      </c>
      <c r="I2035" t="s">
        <v>563</v>
      </c>
      <c r="J2035" t="s">
        <v>1431</v>
      </c>
      <c r="K2035" t="s">
        <v>1391</v>
      </c>
      <c r="L2035">
        <v>0</v>
      </c>
      <c r="M2035">
        <v>1.5</v>
      </c>
      <c r="N2035">
        <v>0</v>
      </c>
      <c r="O2035">
        <v>0</v>
      </c>
      <c r="P2035">
        <v>0</v>
      </c>
      <c r="Q2035">
        <v>0</v>
      </c>
      <c r="R2035">
        <v>1.0851674366911802E-2</v>
      </c>
      <c r="S2035">
        <v>4.5452605992897209E-2</v>
      </c>
      <c r="T2035">
        <v>0</v>
      </c>
      <c r="U2035">
        <v>1.147166824189342</v>
      </c>
      <c r="W2035" s="429">
        <f t="shared" si="48"/>
        <v>1.0851674366911802E-2</v>
      </c>
      <c r="X2035" s="429">
        <f t="shared" si="48"/>
        <v>4.5452605992897209E-2</v>
      </c>
      <c r="Y2035" s="429">
        <f t="shared" si="48"/>
        <v>0</v>
      </c>
      <c r="Z2035" s="429">
        <f t="shared" si="47"/>
        <v>1.147166824189342</v>
      </c>
      <c r="AA2035" s="429" t="s">
        <v>1296</v>
      </c>
    </row>
    <row r="2036" spans="1:27" x14ac:dyDescent="0.25">
      <c r="A2036" t="s">
        <v>149</v>
      </c>
      <c r="B2036" t="s">
        <v>1246</v>
      </c>
      <c r="C2036" t="s">
        <v>1324</v>
      </c>
      <c r="D2036" t="s">
        <v>1387</v>
      </c>
      <c r="E2036" t="s">
        <v>1326</v>
      </c>
      <c r="F2036" t="s">
        <v>1293</v>
      </c>
      <c r="G2036" s="532" t="s">
        <v>524</v>
      </c>
      <c r="H2036">
        <v>35025</v>
      </c>
      <c r="I2036" t="s">
        <v>563</v>
      </c>
      <c r="J2036" t="s">
        <v>1443</v>
      </c>
      <c r="K2036" t="s">
        <v>1391</v>
      </c>
      <c r="L2036">
        <v>0</v>
      </c>
      <c r="M2036">
        <v>0.7</v>
      </c>
      <c r="N2036">
        <v>0</v>
      </c>
      <c r="O2036">
        <v>0</v>
      </c>
      <c r="P2036">
        <v>0</v>
      </c>
      <c r="Q2036">
        <v>0</v>
      </c>
      <c r="R2036">
        <v>0.16108207549902945</v>
      </c>
      <c r="S2036">
        <v>2.4473451487672739</v>
      </c>
      <c r="T2036">
        <v>0</v>
      </c>
      <c r="U2036">
        <v>61.344710794680879</v>
      </c>
      <c r="W2036" s="429">
        <f t="shared" si="48"/>
        <v>0.16108207549902945</v>
      </c>
      <c r="X2036" s="429">
        <f t="shared" si="48"/>
        <v>2.4473451487672739</v>
      </c>
      <c r="Y2036" s="429">
        <f t="shared" si="48"/>
        <v>0</v>
      </c>
      <c r="Z2036" s="429">
        <f t="shared" si="47"/>
        <v>61.344710794680879</v>
      </c>
      <c r="AA2036" s="429" t="s">
        <v>1296</v>
      </c>
    </row>
    <row r="2037" spans="1:27" x14ac:dyDescent="0.25">
      <c r="A2037" t="s">
        <v>149</v>
      </c>
      <c r="B2037" t="s">
        <v>1246</v>
      </c>
      <c r="C2037" t="s">
        <v>1324</v>
      </c>
      <c r="D2037" t="s">
        <v>1387</v>
      </c>
      <c r="E2037" t="s">
        <v>1326</v>
      </c>
      <c r="F2037" t="s">
        <v>1293</v>
      </c>
      <c r="G2037" s="532" t="s">
        <v>524</v>
      </c>
      <c r="H2037">
        <v>35025</v>
      </c>
      <c r="I2037" t="s">
        <v>563</v>
      </c>
      <c r="J2037" t="s">
        <v>1397</v>
      </c>
      <c r="K2037" t="s">
        <v>1398</v>
      </c>
      <c r="L2037">
        <v>403.9</v>
      </c>
      <c r="M2037">
        <v>8.3000000000000007</v>
      </c>
      <c r="N2037">
        <v>157.69999999999999</v>
      </c>
      <c r="O2037">
        <v>3.9E-2</v>
      </c>
      <c r="P2037">
        <v>1.28</v>
      </c>
      <c r="Q2037">
        <v>1.28</v>
      </c>
      <c r="R2037">
        <v>27250.305004999998</v>
      </c>
      <c r="S2037">
        <v>0.51396274999999991</v>
      </c>
      <c r="T2037">
        <v>5.1396274999999998E-2</v>
      </c>
      <c r="U2037">
        <v>27278.4701637</v>
      </c>
      <c r="W2037" s="429">
        <f t="shared" si="48"/>
        <v>27250.305004999998</v>
      </c>
      <c r="X2037" s="429">
        <f t="shared" si="48"/>
        <v>0.51396274999999991</v>
      </c>
      <c r="Y2037" s="429">
        <f t="shared" si="48"/>
        <v>5.1396274999999998E-2</v>
      </c>
      <c r="Z2037" s="429">
        <f t="shared" si="47"/>
        <v>27278.4701637</v>
      </c>
      <c r="AA2037" s="429" t="s">
        <v>1295</v>
      </c>
    </row>
    <row r="2038" spans="1:27" x14ac:dyDescent="0.25">
      <c r="A2038" t="s">
        <v>149</v>
      </c>
      <c r="B2038" t="s">
        <v>1246</v>
      </c>
      <c r="C2038" t="s">
        <v>1324</v>
      </c>
      <c r="D2038" t="s">
        <v>1387</v>
      </c>
      <c r="E2038" t="s">
        <v>1326</v>
      </c>
      <c r="F2038" t="s">
        <v>1293</v>
      </c>
      <c r="G2038" s="532" t="s">
        <v>524</v>
      </c>
      <c r="H2038">
        <v>35005</v>
      </c>
      <c r="I2038" t="s">
        <v>1327</v>
      </c>
      <c r="J2038" t="s">
        <v>1397</v>
      </c>
      <c r="K2038" t="s">
        <v>1398</v>
      </c>
      <c r="L2038">
        <v>14</v>
      </c>
      <c r="M2038">
        <v>1.03</v>
      </c>
      <c r="N2038">
        <v>14</v>
      </c>
      <c r="O2038">
        <v>0</v>
      </c>
      <c r="P2038">
        <v>0</v>
      </c>
      <c r="Q2038">
        <v>0</v>
      </c>
      <c r="R2038">
        <v>944.55130000000008</v>
      </c>
      <c r="S2038">
        <v>1.7815000000000001E-2</v>
      </c>
      <c r="T2038">
        <v>1.7815000000000001E-3</v>
      </c>
      <c r="U2038">
        <v>945.5275620000001</v>
      </c>
      <c r="W2038" s="429">
        <f t="shared" si="48"/>
        <v>944.55130000000008</v>
      </c>
      <c r="X2038" s="429">
        <f t="shared" si="48"/>
        <v>1.7815000000000001E-2</v>
      </c>
      <c r="Y2038" s="429">
        <f t="shared" si="48"/>
        <v>1.7815000000000001E-3</v>
      </c>
      <c r="Z2038" s="429">
        <f t="shared" si="47"/>
        <v>945.5275620000001</v>
      </c>
      <c r="AA2038" s="429" t="s">
        <v>1295</v>
      </c>
    </row>
    <row r="2039" spans="1:27" x14ac:dyDescent="0.25">
      <c r="A2039" t="s">
        <v>149</v>
      </c>
      <c r="B2039" t="s">
        <v>1246</v>
      </c>
      <c r="C2039" t="s">
        <v>1324</v>
      </c>
      <c r="D2039" t="s">
        <v>1387</v>
      </c>
      <c r="E2039" t="s">
        <v>1326</v>
      </c>
      <c r="F2039" t="s">
        <v>1293</v>
      </c>
      <c r="G2039" s="532" t="s">
        <v>524</v>
      </c>
      <c r="H2039">
        <v>35005</v>
      </c>
      <c r="I2039" t="s">
        <v>1327</v>
      </c>
      <c r="J2039" t="s">
        <v>1397</v>
      </c>
      <c r="K2039" t="s">
        <v>1398</v>
      </c>
      <c r="L2039">
        <v>13.5</v>
      </c>
      <c r="M2039">
        <v>0.99</v>
      </c>
      <c r="N2039">
        <v>13.5</v>
      </c>
      <c r="O2039">
        <v>0</v>
      </c>
      <c r="P2039">
        <v>0</v>
      </c>
      <c r="Q2039">
        <v>0</v>
      </c>
      <c r="R2039">
        <v>910.81732499999998</v>
      </c>
      <c r="S2039">
        <v>1.717875E-2</v>
      </c>
      <c r="T2039">
        <v>1.717875E-3</v>
      </c>
      <c r="U2039">
        <v>911.75872049999998</v>
      </c>
      <c r="W2039" s="429">
        <f t="shared" si="48"/>
        <v>910.81732499999998</v>
      </c>
      <c r="X2039" s="429">
        <f t="shared" si="48"/>
        <v>1.717875E-2</v>
      </c>
      <c r="Y2039" s="429">
        <f t="shared" si="48"/>
        <v>1.717875E-3</v>
      </c>
      <c r="Z2039" s="429">
        <f t="shared" si="47"/>
        <v>911.75872049999998</v>
      </c>
      <c r="AA2039" s="429" t="s">
        <v>1295</v>
      </c>
    </row>
    <row r="2040" spans="1:27" x14ac:dyDescent="0.25">
      <c r="A2040" t="s">
        <v>149</v>
      </c>
      <c r="B2040" t="s">
        <v>1246</v>
      </c>
      <c r="C2040" t="s">
        <v>1324</v>
      </c>
      <c r="D2040" t="s">
        <v>1387</v>
      </c>
      <c r="E2040" t="s">
        <v>1326</v>
      </c>
      <c r="F2040" t="s">
        <v>1293</v>
      </c>
      <c r="G2040" s="532" t="s">
        <v>524</v>
      </c>
      <c r="H2040">
        <v>35005</v>
      </c>
      <c r="I2040" t="s">
        <v>1327</v>
      </c>
      <c r="J2040" t="s">
        <v>1394</v>
      </c>
      <c r="K2040" t="s">
        <v>1395</v>
      </c>
      <c r="L2040">
        <v>0</v>
      </c>
      <c r="M2040">
        <v>52</v>
      </c>
      <c r="N2040">
        <v>0</v>
      </c>
      <c r="O2040">
        <v>0</v>
      </c>
      <c r="P2040">
        <v>0</v>
      </c>
      <c r="Q2040">
        <v>0</v>
      </c>
      <c r="R2040">
        <v>11.96609703707076</v>
      </c>
      <c r="S2040">
        <v>181.80278247985464</v>
      </c>
      <c r="T2040">
        <v>0</v>
      </c>
      <c r="U2040">
        <v>4557.0356590334368</v>
      </c>
      <c r="W2040" s="429">
        <f t="shared" si="48"/>
        <v>11.96609703707076</v>
      </c>
      <c r="X2040" s="429">
        <f t="shared" si="48"/>
        <v>181.80278247985464</v>
      </c>
      <c r="Y2040" s="429">
        <f t="shared" si="48"/>
        <v>0</v>
      </c>
      <c r="Z2040" s="429">
        <f t="shared" si="47"/>
        <v>4557.0356590334368</v>
      </c>
      <c r="AA2040" s="429" t="s">
        <v>1295</v>
      </c>
    </row>
    <row r="2041" spans="1:27" x14ac:dyDescent="0.25">
      <c r="A2041" t="s">
        <v>149</v>
      </c>
      <c r="B2041" t="s">
        <v>1246</v>
      </c>
      <c r="C2041" t="s">
        <v>1324</v>
      </c>
      <c r="D2041" t="s">
        <v>1387</v>
      </c>
      <c r="E2041" t="s">
        <v>1326</v>
      </c>
      <c r="F2041" t="s">
        <v>1293</v>
      </c>
      <c r="G2041" s="532" t="s">
        <v>524</v>
      </c>
      <c r="H2041">
        <v>35005</v>
      </c>
      <c r="I2041" t="s">
        <v>1327</v>
      </c>
      <c r="J2041" t="s">
        <v>1402</v>
      </c>
      <c r="K2041" t="s">
        <v>1398</v>
      </c>
      <c r="L2041">
        <v>8.33</v>
      </c>
      <c r="M2041">
        <v>2.56</v>
      </c>
      <c r="N2041">
        <v>10.5</v>
      </c>
      <c r="O2041">
        <v>0</v>
      </c>
      <c r="P2041">
        <v>0</v>
      </c>
      <c r="Q2041">
        <v>0</v>
      </c>
      <c r="R2041">
        <v>562.00802350000004</v>
      </c>
      <c r="S2041">
        <v>1.0599925E-2</v>
      </c>
      <c r="T2041">
        <v>1.0599925E-3</v>
      </c>
      <c r="U2041">
        <v>562.58889939000005</v>
      </c>
      <c r="W2041" s="429">
        <f t="shared" si="48"/>
        <v>562.00802350000004</v>
      </c>
      <c r="X2041" s="429">
        <f t="shared" si="48"/>
        <v>1.0599925E-2</v>
      </c>
      <c r="Y2041" s="429">
        <f t="shared" si="48"/>
        <v>1.0599925E-3</v>
      </c>
      <c r="Z2041" s="429">
        <f t="shared" si="47"/>
        <v>562.58889939000005</v>
      </c>
      <c r="AA2041" s="429" t="s">
        <v>1295</v>
      </c>
    </row>
    <row r="2042" spans="1:27" x14ac:dyDescent="0.25">
      <c r="A2042" t="s">
        <v>149</v>
      </c>
      <c r="B2042" t="s">
        <v>1246</v>
      </c>
      <c r="C2042" t="s">
        <v>1324</v>
      </c>
      <c r="D2042" t="s">
        <v>1387</v>
      </c>
      <c r="E2042" t="s">
        <v>1326</v>
      </c>
      <c r="F2042" t="s">
        <v>1293</v>
      </c>
      <c r="G2042" s="532" t="s">
        <v>524</v>
      </c>
      <c r="H2042">
        <v>35005</v>
      </c>
      <c r="I2042" t="s">
        <v>1327</v>
      </c>
      <c r="J2042" t="s">
        <v>1424</v>
      </c>
      <c r="K2042" t="s">
        <v>1398</v>
      </c>
      <c r="L2042">
        <v>0.189</v>
      </c>
      <c r="M2042">
        <v>3.3000000000000002E-2</v>
      </c>
      <c r="N2042">
        <v>0.189</v>
      </c>
      <c r="O2042">
        <v>0</v>
      </c>
      <c r="P2042">
        <v>1.2999999999999999E-2</v>
      </c>
      <c r="Q2042">
        <v>1.2999999999999999E-2</v>
      </c>
      <c r="R2042">
        <v>12.75144255</v>
      </c>
      <c r="S2042">
        <v>2.405025E-4</v>
      </c>
      <c r="T2042">
        <v>2.4050250000000002E-5</v>
      </c>
      <c r="U2042">
        <v>12.764622087000001</v>
      </c>
      <c r="W2042" s="429">
        <f t="shared" si="48"/>
        <v>12.75144255</v>
      </c>
      <c r="X2042" s="429">
        <f t="shared" si="48"/>
        <v>2.405025E-4</v>
      </c>
      <c r="Y2042" s="429">
        <f t="shared" si="48"/>
        <v>2.4050250000000002E-5</v>
      </c>
      <c r="Z2042" s="429">
        <f t="shared" si="47"/>
        <v>12.764622087000001</v>
      </c>
      <c r="AA2042" s="429" t="s">
        <v>1295</v>
      </c>
    </row>
    <row r="2043" spans="1:27" x14ac:dyDescent="0.25">
      <c r="A2043" t="s">
        <v>149</v>
      </c>
      <c r="B2043" t="s">
        <v>1246</v>
      </c>
      <c r="C2043" t="s">
        <v>1324</v>
      </c>
      <c r="D2043" t="s">
        <v>1387</v>
      </c>
      <c r="E2043" t="s">
        <v>1326</v>
      </c>
      <c r="F2043" t="s">
        <v>1293</v>
      </c>
      <c r="G2043" s="532" t="s">
        <v>524</v>
      </c>
      <c r="H2043">
        <v>35005</v>
      </c>
      <c r="I2043" t="s">
        <v>1327</v>
      </c>
      <c r="J2043" t="s">
        <v>1424</v>
      </c>
      <c r="K2043" t="s">
        <v>1398</v>
      </c>
      <c r="L2043">
        <v>0.09</v>
      </c>
      <c r="M2043">
        <v>1.7000000000000001E-2</v>
      </c>
      <c r="N2043">
        <v>0.09</v>
      </c>
      <c r="O2043">
        <v>0</v>
      </c>
      <c r="P2043">
        <v>7.0000000000000001E-3</v>
      </c>
      <c r="Q2043">
        <v>7.0000000000000001E-3</v>
      </c>
      <c r="R2043">
        <v>6.0721154999999998</v>
      </c>
      <c r="S2043">
        <v>1.1452499999999999E-4</v>
      </c>
      <c r="T2043">
        <v>1.1452499999999999E-5</v>
      </c>
      <c r="U2043">
        <v>6.0783914699999997</v>
      </c>
      <c r="W2043" s="429">
        <f t="shared" si="48"/>
        <v>6.0721154999999998</v>
      </c>
      <c r="X2043" s="429">
        <f t="shared" si="48"/>
        <v>1.1452499999999999E-4</v>
      </c>
      <c r="Y2043" s="429">
        <f t="shared" si="48"/>
        <v>1.1452499999999999E-5</v>
      </c>
      <c r="Z2043" s="429">
        <f t="shared" si="47"/>
        <v>6.0783914699999997</v>
      </c>
      <c r="AA2043" s="429" t="s">
        <v>1295</v>
      </c>
    </row>
    <row r="2044" spans="1:27" x14ac:dyDescent="0.25">
      <c r="A2044" t="s">
        <v>149</v>
      </c>
      <c r="B2044" t="s">
        <v>1246</v>
      </c>
      <c r="C2044" t="s">
        <v>1324</v>
      </c>
      <c r="D2044" t="s">
        <v>1387</v>
      </c>
      <c r="E2044" t="s">
        <v>1326</v>
      </c>
      <c r="F2044" t="s">
        <v>1293</v>
      </c>
      <c r="G2044" s="532" t="s">
        <v>524</v>
      </c>
      <c r="H2044">
        <v>35005</v>
      </c>
      <c r="I2044" t="s">
        <v>1327</v>
      </c>
      <c r="J2044" t="s">
        <v>1423</v>
      </c>
      <c r="K2044" t="s">
        <v>1419</v>
      </c>
      <c r="L2044">
        <v>0</v>
      </c>
      <c r="M2044">
        <v>0.13</v>
      </c>
      <c r="N2044">
        <v>0</v>
      </c>
      <c r="O2044">
        <v>0</v>
      </c>
      <c r="P2044">
        <v>0</v>
      </c>
      <c r="Q2044">
        <v>0</v>
      </c>
      <c r="R2044">
        <v>2.9915242592676902E-2</v>
      </c>
      <c r="S2044">
        <v>0.4545069561996366</v>
      </c>
      <c r="T2044">
        <v>0</v>
      </c>
      <c r="U2044">
        <v>11.392589147583593</v>
      </c>
      <c r="W2044" s="429">
        <f t="shared" si="48"/>
        <v>2.9915242592676902E-2</v>
      </c>
      <c r="X2044" s="429">
        <f t="shared" si="48"/>
        <v>0.4545069561996366</v>
      </c>
      <c r="Y2044" s="429">
        <f t="shared" si="48"/>
        <v>0</v>
      </c>
      <c r="Z2044" s="429">
        <f t="shared" si="47"/>
        <v>11.392589147583593</v>
      </c>
      <c r="AA2044" s="429" t="s">
        <v>1296</v>
      </c>
    </row>
    <row r="2045" spans="1:27" x14ac:dyDescent="0.25">
      <c r="A2045" t="s">
        <v>149</v>
      </c>
      <c r="B2045" t="s">
        <v>1246</v>
      </c>
      <c r="C2045" t="s">
        <v>1324</v>
      </c>
      <c r="D2045" t="s">
        <v>1387</v>
      </c>
      <c r="E2045" t="s">
        <v>1326</v>
      </c>
      <c r="F2045" t="s">
        <v>1293</v>
      </c>
      <c r="G2045" s="532" t="s">
        <v>524</v>
      </c>
      <c r="H2045">
        <v>35005</v>
      </c>
      <c r="I2045" t="s">
        <v>1327</v>
      </c>
      <c r="J2045" t="s">
        <v>1399</v>
      </c>
      <c r="K2045" t="s">
        <v>1391</v>
      </c>
      <c r="L2045">
        <v>0</v>
      </c>
      <c r="M2045">
        <v>0.443</v>
      </c>
      <c r="N2045">
        <v>0</v>
      </c>
      <c r="O2045">
        <v>0</v>
      </c>
      <c r="P2045">
        <v>0</v>
      </c>
      <c r="Q2045">
        <v>0</v>
      </c>
      <c r="R2045">
        <v>0.10194194206581436</v>
      </c>
      <c r="S2045">
        <v>1.5488198584341464</v>
      </c>
      <c r="T2045">
        <v>0</v>
      </c>
      <c r="U2045">
        <v>38.822438402919474</v>
      </c>
      <c r="W2045" s="429">
        <f t="shared" si="48"/>
        <v>0.10194194206581436</v>
      </c>
      <c r="X2045" s="429">
        <f t="shared" si="48"/>
        <v>1.5488198584341464</v>
      </c>
      <c r="Y2045" s="429">
        <f t="shared" si="48"/>
        <v>0</v>
      </c>
      <c r="Z2045" s="429">
        <f t="shared" si="47"/>
        <v>38.822438402919474</v>
      </c>
      <c r="AA2045" s="429" t="s">
        <v>1296</v>
      </c>
    </row>
    <row r="2046" spans="1:27" x14ac:dyDescent="0.25">
      <c r="A2046" t="s">
        <v>149</v>
      </c>
      <c r="B2046" t="s">
        <v>1246</v>
      </c>
      <c r="C2046" t="s">
        <v>1324</v>
      </c>
      <c r="D2046" t="s">
        <v>1387</v>
      </c>
      <c r="E2046" t="s">
        <v>1326</v>
      </c>
      <c r="F2046" t="s">
        <v>1293</v>
      </c>
      <c r="G2046" s="532" t="s">
        <v>524</v>
      </c>
      <c r="H2046">
        <v>35005</v>
      </c>
      <c r="I2046" t="s">
        <v>1327</v>
      </c>
      <c r="J2046" t="s">
        <v>1399</v>
      </c>
      <c r="K2046" t="s">
        <v>1391</v>
      </c>
      <c r="L2046">
        <v>0</v>
      </c>
      <c r="M2046">
        <v>0.22</v>
      </c>
      <c r="N2046">
        <v>0</v>
      </c>
      <c r="O2046">
        <v>0</v>
      </c>
      <c r="P2046">
        <v>0</v>
      </c>
      <c r="Q2046">
        <v>0</v>
      </c>
      <c r="R2046">
        <v>5.0625795156837829E-2</v>
      </c>
      <c r="S2046">
        <v>0.76916561818400042</v>
      </c>
      <c r="T2046">
        <v>0</v>
      </c>
      <c r="U2046">
        <v>19.279766249756847</v>
      </c>
      <c r="W2046" s="429">
        <f t="shared" si="48"/>
        <v>5.0625795156837829E-2</v>
      </c>
      <c r="X2046" s="429">
        <f t="shared" si="48"/>
        <v>0.76916561818400042</v>
      </c>
      <c r="Y2046" s="429">
        <f t="shared" si="48"/>
        <v>0</v>
      </c>
      <c r="Z2046" s="429">
        <f t="shared" si="47"/>
        <v>19.279766249756847</v>
      </c>
      <c r="AA2046" s="429" t="s">
        <v>1296</v>
      </c>
    </row>
    <row r="2047" spans="1:27" x14ac:dyDescent="0.25">
      <c r="A2047" t="s">
        <v>149</v>
      </c>
      <c r="B2047" t="s">
        <v>1246</v>
      </c>
      <c r="C2047" t="s">
        <v>1324</v>
      </c>
      <c r="D2047" t="s">
        <v>1387</v>
      </c>
      <c r="E2047" t="s">
        <v>1326</v>
      </c>
      <c r="F2047" t="s">
        <v>1293</v>
      </c>
      <c r="G2047" s="532" t="s">
        <v>524</v>
      </c>
      <c r="H2047">
        <v>35005</v>
      </c>
      <c r="I2047" t="s">
        <v>1327</v>
      </c>
      <c r="J2047" t="s">
        <v>1400</v>
      </c>
      <c r="K2047" t="s">
        <v>1401</v>
      </c>
      <c r="L2047">
        <v>0</v>
      </c>
      <c r="M2047">
        <v>7.23</v>
      </c>
      <c r="N2047">
        <v>0</v>
      </c>
      <c r="O2047">
        <v>0</v>
      </c>
      <c r="P2047">
        <v>0</v>
      </c>
      <c r="Q2047">
        <v>0</v>
      </c>
      <c r="R2047">
        <v>5.230507044851488E-2</v>
      </c>
      <c r="S2047">
        <v>0.21908156088576458</v>
      </c>
      <c r="T2047">
        <v>0</v>
      </c>
      <c r="U2047">
        <v>5.5293440925926296</v>
      </c>
      <c r="W2047" s="429">
        <f t="shared" si="48"/>
        <v>5.230507044851488E-2</v>
      </c>
      <c r="X2047" s="429">
        <f t="shared" si="48"/>
        <v>0.21908156088576458</v>
      </c>
      <c r="Y2047" s="429">
        <f t="shared" si="48"/>
        <v>0</v>
      </c>
      <c r="Z2047" s="429">
        <f t="shared" si="47"/>
        <v>5.5293440925926296</v>
      </c>
      <c r="AA2047" s="429" t="s">
        <v>1296</v>
      </c>
    </row>
    <row r="2048" spans="1:27" x14ac:dyDescent="0.25">
      <c r="A2048" t="s">
        <v>149</v>
      </c>
      <c r="B2048" t="s">
        <v>1246</v>
      </c>
      <c r="C2048" t="s">
        <v>1324</v>
      </c>
      <c r="D2048" t="s">
        <v>1387</v>
      </c>
      <c r="E2048" t="s">
        <v>1326</v>
      </c>
      <c r="F2048" t="s">
        <v>1293</v>
      </c>
      <c r="G2048" s="532" t="s">
        <v>524</v>
      </c>
      <c r="H2048">
        <v>35025</v>
      </c>
      <c r="I2048" t="s">
        <v>563</v>
      </c>
      <c r="J2048" t="s">
        <v>1406</v>
      </c>
      <c r="K2048" t="s">
        <v>1398</v>
      </c>
      <c r="L2048">
        <v>127.261</v>
      </c>
      <c r="M2048">
        <v>5.1219999999999999</v>
      </c>
      <c r="N2048">
        <v>16.053000000000001</v>
      </c>
      <c r="O2048">
        <v>0</v>
      </c>
      <c r="P2048">
        <v>1.8640000000000001</v>
      </c>
      <c r="Q2048">
        <v>1.8640000000000001</v>
      </c>
      <c r="R2048">
        <v>8586.0387849500003</v>
      </c>
      <c r="S2048">
        <v>0.16193962249999999</v>
      </c>
      <c r="T2048">
        <v>1.6193962249999999E-2</v>
      </c>
      <c r="U2048">
        <v>8594.9130762629993</v>
      </c>
      <c r="W2048" s="429">
        <f t="shared" si="48"/>
        <v>8586.0387849500003</v>
      </c>
      <c r="X2048" s="429">
        <f t="shared" si="48"/>
        <v>0.16193962249999999</v>
      </c>
      <c r="Y2048" s="429">
        <f t="shared" si="48"/>
        <v>1.6193962249999999E-2</v>
      </c>
      <c r="Z2048" s="429">
        <f t="shared" si="47"/>
        <v>8594.9130762629993</v>
      </c>
      <c r="AA2048" s="429" t="s">
        <v>1295</v>
      </c>
    </row>
    <row r="2049" spans="1:27" x14ac:dyDescent="0.25">
      <c r="A2049" t="s">
        <v>149</v>
      </c>
      <c r="B2049" t="s">
        <v>1246</v>
      </c>
      <c r="C2049" t="s">
        <v>1324</v>
      </c>
      <c r="D2049" t="s">
        <v>1387</v>
      </c>
      <c r="E2049" t="s">
        <v>1326</v>
      </c>
      <c r="F2049" t="s">
        <v>1293</v>
      </c>
      <c r="G2049" s="532" t="s">
        <v>524</v>
      </c>
      <c r="H2049">
        <v>35025</v>
      </c>
      <c r="I2049" t="s">
        <v>563</v>
      </c>
      <c r="J2049" t="s">
        <v>1406</v>
      </c>
      <c r="K2049" t="s">
        <v>1398</v>
      </c>
      <c r="L2049">
        <v>36.07</v>
      </c>
      <c r="M2049">
        <v>1.9530000000000001</v>
      </c>
      <c r="N2049">
        <v>2.73</v>
      </c>
      <c r="O2049">
        <v>0</v>
      </c>
      <c r="P2049">
        <v>0.71099999999999997</v>
      </c>
      <c r="Q2049">
        <v>0.71099999999999997</v>
      </c>
      <c r="R2049">
        <v>2433.5689565000002</v>
      </c>
      <c r="S2049">
        <v>4.5899074999999998E-2</v>
      </c>
      <c r="T2049">
        <v>4.5899075000000004E-3</v>
      </c>
      <c r="U2049">
        <v>2436.0842258100001</v>
      </c>
      <c r="W2049" s="429">
        <f t="shared" si="48"/>
        <v>2433.5689565000002</v>
      </c>
      <c r="X2049" s="429">
        <f t="shared" si="48"/>
        <v>4.5899074999999998E-2</v>
      </c>
      <c r="Y2049" s="429">
        <f t="shared" si="48"/>
        <v>4.5899075000000004E-3</v>
      </c>
      <c r="Z2049" s="429">
        <f t="shared" si="47"/>
        <v>2436.0842258100001</v>
      </c>
      <c r="AA2049" s="429" t="s">
        <v>1295</v>
      </c>
    </row>
    <row r="2050" spans="1:27" x14ac:dyDescent="0.25">
      <c r="A2050" t="s">
        <v>149</v>
      </c>
      <c r="B2050" t="s">
        <v>1246</v>
      </c>
      <c r="C2050" t="s">
        <v>1324</v>
      </c>
      <c r="D2050" t="s">
        <v>1387</v>
      </c>
      <c r="E2050" t="s">
        <v>1326</v>
      </c>
      <c r="F2050" t="s">
        <v>1293</v>
      </c>
      <c r="G2050" s="532" t="s">
        <v>524</v>
      </c>
      <c r="H2050">
        <v>35025</v>
      </c>
      <c r="I2050" t="s">
        <v>563</v>
      </c>
      <c r="J2050" t="s">
        <v>1388</v>
      </c>
      <c r="K2050" t="s">
        <v>1389</v>
      </c>
      <c r="L2050">
        <v>0.38</v>
      </c>
      <c r="M2050">
        <v>4.8000000000000001E-2</v>
      </c>
      <c r="N2050">
        <v>2.0750000000000002</v>
      </c>
      <c r="O2050">
        <v>189.73099999999999</v>
      </c>
      <c r="P2050">
        <v>0.1</v>
      </c>
      <c r="Q2050">
        <v>0.1</v>
      </c>
      <c r="R2050">
        <v>631.19433421322822</v>
      </c>
      <c r="S2050">
        <v>0.19558823529411767</v>
      </c>
      <c r="T2050">
        <v>8.0233911647324217E-3</v>
      </c>
      <c r="U2050">
        <v>638.47501066267137</v>
      </c>
      <c r="W2050" s="429">
        <f t="shared" si="48"/>
        <v>631.19433421322822</v>
      </c>
      <c r="X2050" s="429">
        <f t="shared" si="48"/>
        <v>0.19558823529411767</v>
      </c>
      <c r="Y2050" s="429">
        <f t="shared" si="48"/>
        <v>8.0233911647324217E-3</v>
      </c>
      <c r="Z2050" s="429">
        <f t="shared" si="47"/>
        <v>638.47501066267137</v>
      </c>
      <c r="AA2050" s="429" t="s">
        <v>1296</v>
      </c>
    </row>
    <row r="2051" spans="1:27" x14ac:dyDescent="0.25">
      <c r="A2051" t="s">
        <v>149</v>
      </c>
      <c r="B2051" t="s">
        <v>1246</v>
      </c>
      <c r="C2051" t="s">
        <v>1324</v>
      </c>
      <c r="D2051" t="s">
        <v>1387</v>
      </c>
      <c r="E2051" t="s">
        <v>1326</v>
      </c>
      <c r="F2051" t="s">
        <v>1293</v>
      </c>
      <c r="G2051" s="532" t="s">
        <v>524</v>
      </c>
      <c r="H2051">
        <v>35025</v>
      </c>
      <c r="I2051" t="s">
        <v>563</v>
      </c>
      <c r="J2051" t="s">
        <v>1406</v>
      </c>
      <c r="K2051" t="s">
        <v>1398</v>
      </c>
      <c r="L2051">
        <v>24.715</v>
      </c>
      <c r="M2051">
        <v>3.0859999999999999</v>
      </c>
      <c r="N2051">
        <v>1.857</v>
      </c>
      <c r="O2051">
        <v>0</v>
      </c>
      <c r="P2051">
        <v>1.44</v>
      </c>
      <c r="Q2051">
        <v>1.44</v>
      </c>
      <c r="R2051">
        <v>1667.4703842500001</v>
      </c>
      <c r="S2051">
        <v>3.1449837500000001E-2</v>
      </c>
      <c r="T2051">
        <v>3.1449837500000001E-3</v>
      </c>
      <c r="U2051">
        <v>1669.1938353450003</v>
      </c>
      <c r="W2051" s="429">
        <f t="shared" si="48"/>
        <v>1667.4703842500001</v>
      </c>
      <c r="X2051" s="429">
        <f t="shared" si="48"/>
        <v>3.1449837500000001E-2</v>
      </c>
      <c r="Y2051" s="429">
        <f t="shared" si="48"/>
        <v>3.1449837500000001E-3</v>
      </c>
      <c r="Z2051" s="429">
        <f t="shared" si="47"/>
        <v>1669.1938353450003</v>
      </c>
      <c r="AA2051" s="429" t="s">
        <v>1295</v>
      </c>
    </row>
    <row r="2052" spans="1:27" x14ac:dyDescent="0.25">
      <c r="A2052" t="s">
        <v>149</v>
      </c>
      <c r="B2052" t="s">
        <v>1246</v>
      </c>
      <c r="C2052" t="s">
        <v>1324</v>
      </c>
      <c r="D2052" t="s">
        <v>1387</v>
      </c>
      <c r="E2052" t="s">
        <v>1326</v>
      </c>
      <c r="F2052" t="s">
        <v>1293</v>
      </c>
      <c r="G2052" s="532" t="s">
        <v>524</v>
      </c>
      <c r="H2052">
        <v>35025</v>
      </c>
      <c r="I2052" t="s">
        <v>563</v>
      </c>
      <c r="J2052" t="s">
        <v>1388</v>
      </c>
      <c r="K2052" t="s">
        <v>1389</v>
      </c>
      <c r="L2052">
        <v>4.5599999999999996</v>
      </c>
      <c r="M2052">
        <v>13.568</v>
      </c>
      <c r="N2052">
        <v>24.815000000000001</v>
      </c>
      <c r="O2052">
        <v>8.4710000000000001</v>
      </c>
      <c r="P2052">
        <v>0.46</v>
      </c>
      <c r="Q2052">
        <v>0.46</v>
      </c>
      <c r="R2052">
        <v>7574.3320105587372</v>
      </c>
      <c r="S2052">
        <v>2.3470588235294119</v>
      </c>
      <c r="T2052">
        <v>9.6280693976789039E-2</v>
      </c>
      <c r="U2052">
        <v>7661.7001279520555</v>
      </c>
      <c r="W2052" s="429">
        <f t="shared" si="48"/>
        <v>7574.3320105587372</v>
      </c>
      <c r="X2052" s="429">
        <f t="shared" si="48"/>
        <v>2.3470588235294119</v>
      </c>
      <c r="Y2052" s="429">
        <f t="shared" si="48"/>
        <v>9.6280693976789039E-2</v>
      </c>
      <c r="Z2052" s="429">
        <f t="shared" si="47"/>
        <v>7661.7001279520555</v>
      </c>
      <c r="AA2052" s="429" t="s">
        <v>1296</v>
      </c>
    </row>
    <row r="2053" spans="1:27" x14ac:dyDescent="0.25">
      <c r="A2053" t="s">
        <v>149</v>
      </c>
      <c r="B2053" t="s">
        <v>1246</v>
      </c>
      <c r="C2053" t="s">
        <v>1324</v>
      </c>
      <c r="D2053" t="s">
        <v>1387</v>
      </c>
      <c r="E2053" t="s">
        <v>1326</v>
      </c>
      <c r="F2053" t="s">
        <v>1293</v>
      </c>
      <c r="G2053" s="532" t="s">
        <v>524</v>
      </c>
      <c r="H2053">
        <v>35025</v>
      </c>
      <c r="I2053" t="s">
        <v>563</v>
      </c>
      <c r="J2053" t="s">
        <v>1406</v>
      </c>
      <c r="K2053" t="s">
        <v>1398</v>
      </c>
      <c r="L2053">
        <v>50.726999999999997</v>
      </c>
      <c r="M2053">
        <v>3.0859999999999999</v>
      </c>
      <c r="N2053">
        <v>3.758</v>
      </c>
      <c r="O2053">
        <v>0</v>
      </c>
      <c r="P2053">
        <v>1.123</v>
      </c>
      <c r="Q2053">
        <v>1.123</v>
      </c>
      <c r="R2053">
        <v>3422.44669965</v>
      </c>
      <c r="S2053">
        <v>6.4550107499999995E-2</v>
      </c>
      <c r="T2053">
        <v>6.4550107499999993E-3</v>
      </c>
      <c r="U2053">
        <v>3425.9840455409999</v>
      </c>
      <c r="W2053" s="429">
        <f t="shared" si="48"/>
        <v>3422.44669965</v>
      </c>
      <c r="X2053" s="429">
        <f t="shared" si="48"/>
        <v>6.4550107499999995E-2</v>
      </c>
      <c r="Y2053" s="429">
        <f t="shared" si="48"/>
        <v>6.4550107499999993E-3</v>
      </c>
      <c r="Z2053" s="429">
        <f t="shared" si="47"/>
        <v>3425.9840455409999</v>
      </c>
      <c r="AA2053" s="429" t="s">
        <v>1295</v>
      </c>
    </row>
    <row r="2054" spans="1:27" x14ac:dyDescent="0.25">
      <c r="A2054" t="s">
        <v>149</v>
      </c>
      <c r="B2054" t="s">
        <v>1246</v>
      </c>
      <c r="C2054" t="s">
        <v>1324</v>
      </c>
      <c r="D2054" t="s">
        <v>1387</v>
      </c>
      <c r="E2054" t="s">
        <v>1326</v>
      </c>
      <c r="F2054" t="s">
        <v>1293</v>
      </c>
      <c r="G2054" s="532" t="s">
        <v>524</v>
      </c>
      <c r="H2054">
        <v>35025</v>
      </c>
      <c r="I2054" t="s">
        <v>563</v>
      </c>
      <c r="J2054" t="s">
        <v>1406</v>
      </c>
      <c r="K2054" t="s">
        <v>1398</v>
      </c>
      <c r="L2054">
        <v>59.832000000000001</v>
      </c>
      <c r="M2054">
        <v>2.3540000000000001</v>
      </c>
      <c r="N2054">
        <v>7.5469999999999997</v>
      </c>
      <c r="O2054">
        <v>0</v>
      </c>
      <c r="P2054">
        <v>0.876</v>
      </c>
      <c r="Q2054">
        <v>0.876</v>
      </c>
      <c r="R2054">
        <v>4036.7423844</v>
      </c>
      <c r="S2054">
        <v>7.6136220000000004E-2</v>
      </c>
      <c r="T2054">
        <v>7.6136220000000004E-3</v>
      </c>
      <c r="U2054">
        <v>4040.9146492560003</v>
      </c>
      <c r="W2054" s="429">
        <f t="shared" si="48"/>
        <v>4036.7423844</v>
      </c>
      <c r="X2054" s="429">
        <f t="shared" si="48"/>
        <v>7.6136220000000004E-2</v>
      </c>
      <c r="Y2054" s="429">
        <f t="shared" si="48"/>
        <v>7.6136220000000004E-3</v>
      </c>
      <c r="Z2054" s="429">
        <f t="shared" si="47"/>
        <v>4040.9146492560003</v>
      </c>
      <c r="AA2054" s="429" t="s">
        <v>1295</v>
      </c>
    </row>
    <row r="2055" spans="1:27" x14ac:dyDescent="0.25">
      <c r="A2055" t="s">
        <v>149</v>
      </c>
      <c r="B2055" t="s">
        <v>1246</v>
      </c>
      <c r="C2055" t="s">
        <v>1324</v>
      </c>
      <c r="D2055" t="s">
        <v>1387</v>
      </c>
      <c r="E2055" t="s">
        <v>1326</v>
      </c>
      <c r="F2055" t="s">
        <v>1293</v>
      </c>
      <c r="G2055" s="532" t="s">
        <v>524</v>
      </c>
      <c r="H2055">
        <v>35025</v>
      </c>
      <c r="I2055" t="s">
        <v>563</v>
      </c>
      <c r="J2055" t="s">
        <v>1406</v>
      </c>
      <c r="K2055" t="s">
        <v>1398</v>
      </c>
      <c r="L2055">
        <v>25.193000000000001</v>
      </c>
      <c r="M2055">
        <v>3.2789999999999999</v>
      </c>
      <c r="N2055">
        <v>4.6239999999999997</v>
      </c>
      <c r="O2055">
        <v>0</v>
      </c>
      <c r="P2055">
        <v>1.2290000000000001</v>
      </c>
      <c r="Q2055">
        <v>1.2290000000000001</v>
      </c>
      <c r="R2055">
        <v>1699.72006435</v>
      </c>
      <c r="S2055">
        <v>3.2058092500000003E-2</v>
      </c>
      <c r="T2055">
        <v>3.2058092500000003E-3</v>
      </c>
      <c r="U2055">
        <v>1701.4768478190001</v>
      </c>
      <c r="W2055" s="429">
        <f t="shared" si="48"/>
        <v>1699.72006435</v>
      </c>
      <c r="X2055" s="429">
        <f t="shared" si="48"/>
        <v>3.2058092500000003E-2</v>
      </c>
      <c r="Y2055" s="429">
        <f t="shared" si="48"/>
        <v>3.2058092500000003E-3</v>
      </c>
      <c r="Z2055" s="429">
        <f t="shared" si="47"/>
        <v>1701.4768478190001</v>
      </c>
      <c r="AA2055" s="429" t="s">
        <v>1295</v>
      </c>
    </row>
    <row r="2056" spans="1:27" x14ac:dyDescent="0.25">
      <c r="A2056" t="s">
        <v>149</v>
      </c>
      <c r="B2056" t="s">
        <v>1246</v>
      </c>
      <c r="C2056" t="s">
        <v>1324</v>
      </c>
      <c r="D2056" t="s">
        <v>1387</v>
      </c>
      <c r="E2056" t="s">
        <v>1326</v>
      </c>
      <c r="F2056" t="s">
        <v>1293</v>
      </c>
      <c r="G2056" s="532" t="s">
        <v>524</v>
      </c>
      <c r="H2056">
        <v>35025</v>
      </c>
      <c r="I2056" t="s">
        <v>563</v>
      </c>
      <c r="J2056" t="s">
        <v>1392</v>
      </c>
      <c r="K2056" t="s">
        <v>1393</v>
      </c>
      <c r="L2056">
        <v>7.1079999999999997</v>
      </c>
      <c r="M2056">
        <v>0.39100000000000001</v>
      </c>
      <c r="N2056">
        <v>5.9710000000000001</v>
      </c>
      <c r="O2056">
        <v>4.2999999999999997E-2</v>
      </c>
      <c r="P2056">
        <v>0.54</v>
      </c>
      <c r="Q2056">
        <v>0.54</v>
      </c>
      <c r="R2056">
        <v>8529.6</v>
      </c>
      <c r="S2056">
        <v>0.16348399999999999</v>
      </c>
      <c r="T2056">
        <v>0.15637600000000001</v>
      </c>
      <c r="U2056">
        <v>8580.2871480000013</v>
      </c>
      <c r="W2056" s="429">
        <f t="shared" si="48"/>
        <v>8529.6</v>
      </c>
      <c r="X2056" s="429">
        <f t="shared" si="48"/>
        <v>0.16348399999999999</v>
      </c>
      <c r="Y2056" s="429">
        <f t="shared" si="48"/>
        <v>0.15637600000000001</v>
      </c>
      <c r="Z2056" s="429">
        <f t="shared" si="47"/>
        <v>8580.2871480000013</v>
      </c>
      <c r="AA2056" s="429" t="s">
        <v>1295</v>
      </c>
    </row>
    <row r="2057" spans="1:27" x14ac:dyDescent="0.25">
      <c r="A2057" t="s">
        <v>149</v>
      </c>
      <c r="B2057" t="s">
        <v>1246</v>
      </c>
      <c r="C2057" t="s">
        <v>1324</v>
      </c>
      <c r="D2057" t="s">
        <v>1387</v>
      </c>
      <c r="E2057" t="s">
        <v>1326</v>
      </c>
      <c r="F2057" t="s">
        <v>1293</v>
      </c>
      <c r="G2057" s="532" t="s">
        <v>524</v>
      </c>
      <c r="H2057">
        <v>35025</v>
      </c>
      <c r="I2057" t="s">
        <v>563</v>
      </c>
      <c r="J2057" t="s">
        <v>1397</v>
      </c>
      <c r="K2057" t="s">
        <v>1398</v>
      </c>
      <c r="L2057">
        <v>75.155000000000001</v>
      </c>
      <c r="M2057">
        <v>0.73499999999999999</v>
      </c>
      <c r="N2057">
        <v>6.5389999999999997</v>
      </c>
      <c r="O2057">
        <v>0</v>
      </c>
      <c r="P2057">
        <v>0.48099999999999998</v>
      </c>
      <c r="Q2057">
        <v>0.48099999999999998</v>
      </c>
      <c r="R2057">
        <v>5070.55378225</v>
      </c>
      <c r="S2057">
        <v>9.5634737499999997E-2</v>
      </c>
      <c r="T2057">
        <v>9.5634737500000008E-3</v>
      </c>
      <c r="U2057">
        <v>5075.7945658650005</v>
      </c>
      <c r="W2057" s="429">
        <f t="shared" si="48"/>
        <v>5070.55378225</v>
      </c>
      <c r="X2057" s="429">
        <f t="shared" si="48"/>
        <v>9.5634737499999997E-2</v>
      </c>
      <c r="Y2057" s="429">
        <f t="shared" si="48"/>
        <v>9.5634737500000008E-3</v>
      </c>
      <c r="Z2057" s="429">
        <f t="shared" si="47"/>
        <v>5075.7945658650005</v>
      </c>
      <c r="AA2057" s="429" t="s">
        <v>1295</v>
      </c>
    </row>
    <row r="2058" spans="1:27" x14ac:dyDescent="0.25">
      <c r="A2058" t="s">
        <v>149</v>
      </c>
      <c r="B2058" t="s">
        <v>1246</v>
      </c>
      <c r="C2058" t="s">
        <v>1324</v>
      </c>
      <c r="D2058" t="s">
        <v>1387</v>
      </c>
      <c r="E2058" t="s">
        <v>1326</v>
      </c>
      <c r="F2058" t="s">
        <v>1293</v>
      </c>
      <c r="G2058" s="532" t="s">
        <v>524</v>
      </c>
      <c r="H2058">
        <v>35025</v>
      </c>
      <c r="I2058" t="s">
        <v>563</v>
      </c>
      <c r="J2058" t="s">
        <v>1397</v>
      </c>
      <c r="K2058" t="s">
        <v>1398</v>
      </c>
      <c r="L2058">
        <v>75.935000000000002</v>
      </c>
      <c r="M2058">
        <v>0.70699999999999996</v>
      </c>
      <c r="N2058">
        <v>4.2590000000000003</v>
      </c>
      <c r="O2058">
        <v>0</v>
      </c>
      <c r="P2058">
        <v>0.46300000000000002</v>
      </c>
      <c r="Q2058">
        <v>0.46300000000000002</v>
      </c>
      <c r="R2058">
        <v>5123.1787832500004</v>
      </c>
      <c r="S2058">
        <v>9.6627287500000006E-2</v>
      </c>
      <c r="T2058">
        <v>9.6627287500000002E-3</v>
      </c>
      <c r="U2058">
        <v>5128.4739586050009</v>
      </c>
      <c r="W2058" s="429">
        <f t="shared" si="48"/>
        <v>5123.1787832500004</v>
      </c>
      <c r="X2058" s="429">
        <f t="shared" si="48"/>
        <v>9.6627287500000006E-2</v>
      </c>
      <c r="Y2058" s="429">
        <f t="shared" si="48"/>
        <v>9.6627287500000002E-3</v>
      </c>
      <c r="Z2058" s="429">
        <f t="shared" si="47"/>
        <v>5128.4739586050009</v>
      </c>
      <c r="AA2058" s="429" t="s">
        <v>1295</v>
      </c>
    </row>
    <row r="2059" spans="1:27" x14ac:dyDescent="0.25">
      <c r="A2059" t="s">
        <v>149</v>
      </c>
      <c r="B2059" t="s">
        <v>1246</v>
      </c>
      <c r="C2059" t="s">
        <v>1324</v>
      </c>
      <c r="D2059" t="s">
        <v>1387</v>
      </c>
      <c r="E2059" t="s">
        <v>1326</v>
      </c>
      <c r="F2059" t="s">
        <v>1293</v>
      </c>
      <c r="G2059" s="532" t="s">
        <v>524</v>
      </c>
      <c r="H2059">
        <v>35025</v>
      </c>
      <c r="I2059" t="s">
        <v>563</v>
      </c>
      <c r="J2059" t="s">
        <v>1397</v>
      </c>
      <c r="K2059" t="s">
        <v>1398</v>
      </c>
      <c r="L2059">
        <v>0</v>
      </c>
      <c r="M2059">
        <v>0.54200000000000004</v>
      </c>
      <c r="N2059">
        <v>0</v>
      </c>
      <c r="O2059">
        <v>0</v>
      </c>
      <c r="P2059">
        <v>0.35499999999999998</v>
      </c>
      <c r="Q2059">
        <v>0.35499999999999998</v>
      </c>
      <c r="R2059">
        <v>0</v>
      </c>
      <c r="S2059">
        <v>0</v>
      </c>
      <c r="T2059">
        <v>0</v>
      </c>
      <c r="U2059">
        <v>0</v>
      </c>
      <c r="W2059" s="429">
        <f t="shared" si="48"/>
        <v>0</v>
      </c>
      <c r="X2059" s="429">
        <f t="shared" si="48"/>
        <v>0</v>
      </c>
      <c r="Y2059" s="429">
        <f t="shared" si="48"/>
        <v>0</v>
      </c>
      <c r="Z2059" s="429">
        <f t="shared" si="47"/>
        <v>0</v>
      </c>
      <c r="AA2059" s="429" t="s">
        <v>1295</v>
      </c>
    </row>
    <row r="2060" spans="1:27" x14ac:dyDescent="0.25">
      <c r="A2060" t="s">
        <v>149</v>
      </c>
      <c r="B2060" t="s">
        <v>1246</v>
      </c>
      <c r="C2060" t="s">
        <v>1324</v>
      </c>
      <c r="D2060" t="s">
        <v>1387</v>
      </c>
      <c r="E2060" t="s">
        <v>1326</v>
      </c>
      <c r="F2060" t="s">
        <v>1293</v>
      </c>
      <c r="G2060" s="532" t="s">
        <v>524</v>
      </c>
      <c r="H2060">
        <v>35025</v>
      </c>
      <c r="I2060" t="s">
        <v>563</v>
      </c>
      <c r="J2060" t="s">
        <v>1397</v>
      </c>
      <c r="K2060" t="s">
        <v>1398</v>
      </c>
      <c r="L2060">
        <v>98.683000000000007</v>
      </c>
      <c r="M2060">
        <v>0.56799999999999995</v>
      </c>
      <c r="N2060">
        <v>6.6459999999999999</v>
      </c>
      <c r="O2060">
        <v>0</v>
      </c>
      <c r="P2060">
        <v>0.372</v>
      </c>
      <c r="Q2060">
        <v>0.372</v>
      </c>
      <c r="R2060">
        <v>6657.9397098500003</v>
      </c>
      <c r="S2060">
        <v>0.1255741175</v>
      </c>
      <c r="T2060">
        <v>1.2557411750000001E-2</v>
      </c>
      <c r="U2060">
        <v>6664.8211714890003</v>
      </c>
      <c r="W2060" s="429">
        <f t="shared" si="48"/>
        <v>6657.9397098500003</v>
      </c>
      <c r="X2060" s="429">
        <f t="shared" si="48"/>
        <v>0.1255741175</v>
      </c>
      <c r="Y2060" s="429">
        <f t="shared" si="48"/>
        <v>1.2557411750000001E-2</v>
      </c>
      <c r="Z2060" s="429">
        <f t="shared" si="47"/>
        <v>6664.8211714890003</v>
      </c>
      <c r="AA2060" s="429" t="s">
        <v>1295</v>
      </c>
    </row>
    <row r="2061" spans="1:27" x14ac:dyDescent="0.25">
      <c r="A2061" t="s">
        <v>149</v>
      </c>
      <c r="B2061" t="s">
        <v>1246</v>
      </c>
      <c r="C2061" t="s">
        <v>1324</v>
      </c>
      <c r="D2061" t="s">
        <v>1387</v>
      </c>
      <c r="E2061" t="s">
        <v>1326</v>
      </c>
      <c r="F2061" t="s">
        <v>1293</v>
      </c>
      <c r="G2061" s="532" t="s">
        <v>524</v>
      </c>
      <c r="H2061">
        <v>35025</v>
      </c>
      <c r="I2061" t="s">
        <v>563</v>
      </c>
      <c r="J2061" t="s">
        <v>1406</v>
      </c>
      <c r="K2061" t="s">
        <v>1398</v>
      </c>
      <c r="L2061">
        <v>75.709000000000003</v>
      </c>
      <c r="M2061">
        <v>3.0470000000000002</v>
      </c>
      <c r="N2061">
        <v>9.5500000000000007</v>
      </c>
      <c r="O2061">
        <v>0</v>
      </c>
      <c r="P2061">
        <v>1.109</v>
      </c>
      <c r="Q2061">
        <v>1.109</v>
      </c>
      <c r="R2061">
        <v>5107.9310265500008</v>
      </c>
      <c r="S2061">
        <v>9.6339702499999999E-2</v>
      </c>
      <c r="T2061">
        <v>9.6339702500000002E-3</v>
      </c>
      <c r="U2061">
        <v>5113.2104422470011</v>
      </c>
      <c r="W2061" s="429">
        <f t="shared" si="48"/>
        <v>5107.9310265500008</v>
      </c>
      <c r="X2061" s="429">
        <f t="shared" si="48"/>
        <v>9.6339702499999999E-2</v>
      </c>
      <c r="Y2061" s="429">
        <f t="shared" si="48"/>
        <v>9.6339702500000002E-3</v>
      </c>
      <c r="Z2061" s="429">
        <f t="shared" si="47"/>
        <v>5113.2104422470011</v>
      </c>
      <c r="AA2061" s="429" t="s">
        <v>1295</v>
      </c>
    </row>
    <row r="2062" spans="1:27" x14ac:dyDescent="0.25">
      <c r="A2062" t="s">
        <v>149</v>
      </c>
      <c r="B2062" t="s">
        <v>1246</v>
      </c>
      <c r="C2062" t="s">
        <v>1324</v>
      </c>
      <c r="D2062" t="s">
        <v>1387</v>
      </c>
      <c r="E2062" t="s">
        <v>1326</v>
      </c>
      <c r="F2062" t="s">
        <v>1293</v>
      </c>
      <c r="G2062" s="532" t="s">
        <v>524</v>
      </c>
      <c r="H2062">
        <v>35025</v>
      </c>
      <c r="I2062" t="s">
        <v>563</v>
      </c>
      <c r="J2062" t="s">
        <v>1406</v>
      </c>
      <c r="K2062" t="s">
        <v>1398</v>
      </c>
      <c r="L2062">
        <v>73.334000000000003</v>
      </c>
      <c r="M2062">
        <v>2.952</v>
      </c>
      <c r="N2062">
        <v>9.25</v>
      </c>
      <c r="O2062">
        <v>0</v>
      </c>
      <c r="P2062">
        <v>1.0740000000000001</v>
      </c>
      <c r="Q2062">
        <v>1.0740000000000001</v>
      </c>
      <c r="R2062">
        <v>4947.6946453</v>
      </c>
      <c r="S2062">
        <v>9.3317515000000004E-2</v>
      </c>
      <c r="T2062">
        <v>9.3317515000000007E-3</v>
      </c>
      <c r="U2062">
        <v>4952.8084451220002</v>
      </c>
      <c r="W2062" s="429">
        <f t="shared" si="48"/>
        <v>4947.6946453</v>
      </c>
      <c r="X2062" s="429">
        <f t="shared" si="48"/>
        <v>9.3317515000000004E-2</v>
      </c>
      <c r="Y2062" s="429">
        <f t="shared" si="48"/>
        <v>9.3317515000000007E-3</v>
      </c>
      <c r="Z2062" s="429">
        <f t="shared" si="47"/>
        <v>4952.8084451220002</v>
      </c>
      <c r="AA2062" s="429" t="s">
        <v>1295</v>
      </c>
    </row>
    <row r="2063" spans="1:27" x14ac:dyDescent="0.25">
      <c r="A2063" t="s">
        <v>149</v>
      </c>
      <c r="B2063" t="s">
        <v>1246</v>
      </c>
      <c r="C2063" t="s">
        <v>1324</v>
      </c>
      <c r="D2063" t="s">
        <v>1387</v>
      </c>
      <c r="E2063" t="s">
        <v>1326</v>
      </c>
      <c r="F2063" t="s">
        <v>1293</v>
      </c>
      <c r="G2063" s="532" t="s">
        <v>524</v>
      </c>
      <c r="H2063">
        <v>35025</v>
      </c>
      <c r="I2063" t="s">
        <v>563</v>
      </c>
      <c r="J2063" t="s">
        <v>1406</v>
      </c>
      <c r="K2063" t="s">
        <v>1398</v>
      </c>
      <c r="L2063">
        <v>83.15</v>
      </c>
      <c r="M2063">
        <v>4.0519999999999996</v>
      </c>
      <c r="N2063">
        <v>4.04</v>
      </c>
      <c r="O2063">
        <v>0</v>
      </c>
      <c r="P2063">
        <v>1.4750000000000001</v>
      </c>
      <c r="Q2063">
        <v>1.4750000000000001</v>
      </c>
      <c r="R2063">
        <v>5609.9600425000008</v>
      </c>
      <c r="S2063">
        <v>0.10580837500000001</v>
      </c>
      <c r="T2063">
        <v>1.0580837500000001E-2</v>
      </c>
      <c r="U2063">
        <v>5615.7583414500014</v>
      </c>
      <c r="W2063" s="429">
        <f t="shared" si="48"/>
        <v>5609.9600425000008</v>
      </c>
      <c r="X2063" s="429">
        <f t="shared" si="48"/>
        <v>0.10580837500000001</v>
      </c>
      <c r="Y2063" s="429">
        <f t="shared" si="48"/>
        <v>1.0580837500000001E-2</v>
      </c>
      <c r="Z2063" s="429">
        <f t="shared" si="47"/>
        <v>5615.7583414500014</v>
      </c>
      <c r="AA2063" s="429" t="s">
        <v>1295</v>
      </c>
    </row>
    <row r="2064" spans="1:27" x14ac:dyDescent="0.25">
      <c r="A2064" t="s">
        <v>149</v>
      </c>
      <c r="B2064" t="s">
        <v>1246</v>
      </c>
      <c r="C2064" t="s">
        <v>1324</v>
      </c>
      <c r="D2064" t="s">
        <v>1387</v>
      </c>
      <c r="E2064" t="s">
        <v>1326</v>
      </c>
      <c r="F2064" t="s">
        <v>1293</v>
      </c>
      <c r="G2064" s="532" t="s">
        <v>524</v>
      </c>
      <c r="H2064">
        <v>35025</v>
      </c>
      <c r="I2064" t="s">
        <v>563</v>
      </c>
      <c r="J2064" t="s">
        <v>1392</v>
      </c>
      <c r="K2064" t="s">
        <v>1393</v>
      </c>
      <c r="L2064">
        <v>2.1539999999999999</v>
      </c>
      <c r="M2064">
        <v>0.11799999999999999</v>
      </c>
      <c r="N2064">
        <v>1.8089999999999999</v>
      </c>
      <c r="O2064">
        <v>1.2999999999999999E-2</v>
      </c>
      <c r="P2064">
        <v>0.16400000000000001</v>
      </c>
      <c r="Q2064">
        <v>0.16400000000000001</v>
      </c>
      <c r="R2064">
        <v>2584.7999999999997</v>
      </c>
      <c r="S2064">
        <v>4.9541999999999996E-2</v>
      </c>
      <c r="T2064">
        <v>4.7388E-2</v>
      </c>
      <c r="U2064">
        <v>2600.1601739999996</v>
      </c>
      <c r="W2064" s="429">
        <f t="shared" si="48"/>
        <v>2584.7999999999997</v>
      </c>
      <c r="X2064" s="429">
        <f t="shared" si="48"/>
        <v>4.9541999999999996E-2</v>
      </c>
      <c r="Y2064" s="429">
        <f t="shared" si="48"/>
        <v>4.7388E-2</v>
      </c>
      <c r="Z2064" s="429">
        <f t="shared" si="47"/>
        <v>2600.1601739999996</v>
      </c>
      <c r="AA2064" s="429" t="s">
        <v>1295</v>
      </c>
    </row>
    <row r="2065" spans="1:27" x14ac:dyDescent="0.25">
      <c r="A2065" t="s">
        <v>149</v>
      </c>
      <c r="B2065" t="s">
        <v>1246</v>
      </c>
      <c r="C2065" t="s">
        <v>1324</v>
      </c>
      <c r="D2065" t="s">
        <v>1387</v>
      </c>
      <c r="E2065" t="s">
        <v>1326</v>
      </c>
      <c r="F2065" t="s">
        <v>1293</v>
      </c>
      <c r="G2065" s="532" t="s">
        <v>524</v>
      </c>
      <c r="H2065">
        <v>35025</v>
      </c>
      <c r="I2065" t="s">
        <v>563</v>
      </c>
      <c r="J2065" t="s">
        <v>1399</v>
      </c>
      <c r="K2065" t="s">
        <v>1391</v>
      </c>
      <c r="L2065">
        <v>0</v>
      </c>
      <c r="M2065">
        <v>20.420000000000002</v>
      </c>
      <c r="N2065">
        <v>0</v>
      </c>
      <c r="O2065">
        <v>0</v>
      </c>
      <c r="P2065">
        <v>0</v>
      </c>
      <c r="Q2065">
        <v>0</v>
      </c>
      <c r="R2065">
        <v>4.698994259557403</v>
      </c>
      <c r="S2065">
        <v>71.392554196896768</v>
      </c>
      <c r="T2065">
        <v>0</v>
      </c>
      <c r="U2065">
        <v>1789.5128491819767</v>
      </c>
      <c r="W2065" s="429">
        <f t="shared" si="48"/>
        <v>4.698994259557403</v>
      </c>
      <c r="X2065" s="429">
        <f t="shared" si="48"/>
        <v>71.392554196896768</v>
      </c>
      <c r="Y2065" s="429">
        <f t="shared" si="48"/>
        <v>0</v>
      </c>
      <c r="Z2065" s="429">
        <f t="shared" si="47"/>
        <v>1789.5128491819767</v>
      </c>
      <c r="AA2065" s="429" t="s">
        <v>1296</v>
      </c>
    </row>
    <row r="2066" spans="1:27" x14ac:dyDescent="0.25">
      <c r="A2066" t="s">
        <v>149</v>
      </c>
      <c r="B2066" t="s">
        <v>1246</v>
      </c>
      <c r="C2066" t="s">
        <v>1324</v>
      </c>
      <c r="D2066" t="s">
        <v>1387</v>
      </c>
      <c r="E2066" t="s">
        <v>1326</v>
      </c>
      <c r="F2066" t="s">
        <v>1293</v>
      </c>
      <c r="G2066" s="532" t="s">
        <v>524</v>
      </c>
      <c r="H2066">
        <v>35025</v>
      </c>
      <c r="I2066" t="s">
        <v>563</v>
      </c>
      <c r="J2066" t="s">
        <v>1399</v>
      </c>
      <c r="K2066" t="s">
        <v>1391</v>
      </c>
      <c r="L2066">
        <v>0</v>
      </c>
      <c r="M2066">
        <v>0.215</v>
      </c>
      <c r="N2066">
        <v>0</v>
      </c>
      <c r="O2066">
        <v>0</v>
      </c>
      <c r="P2066">
        <v>0</v>
      </c>
      <c r="Q2066">
        <v>0</v>
      </c>
      <c r="R2066">
        <v>4.9475208903273338E-2</v>
      </c>
      <c r="S2066">
        <v>0.75168458140709127</v>
      </c>
      <c r="T2066">
        <v>0</v>
      </c>
      <c r="U2066">
        <v>18.841589744080554</v>
      </c>
      <c r="W2066" s="429">
        <f t="shared" si="48"/>
        <v>4.9475208903273338E-2</v>
      </c>
      <c r="X2066" s="429">
        <f t="shared" si="48"/>
        <v>0.75168458140709127</v>
      </c>
      <c r="Y2066" s="429">
        <f t="shared" si="48"/>
        <v>0</v>
      </c>
      <c r="Z2066" s="429">
        <f t="shared" si="47"/>
        <v>18.841589744080554</v>
      </c>
      <c r="AA2066" s="429" t="s">
        <v>1296</v>
      </c>
    </row>
    <row r="2067" spans="1:27" x14ac:dyDescent="0.25">
      <c r="A2067" t="s">
        <v>149</v>
      </c>
      <c r="B2067" t="s">
        <v>1246</v>
      </c>
      <c r="C2067" t="s">
        <v>1324</v>
      </c>
      <c r="D2067" t="s">
        <v>1387</v>
      </c>
      <c r="E2067" t="s">
        <v>1326</v>
      </c>
      <c r="F2067" t="s">
        <v>1293</v>
      </c>
      <c r="G2067" s="532" t="s">
        <v>524</v>
      </c>
      <c r="H2067">
        <v>35025</v>
      </c>
      <c r="I2067" t="s">
        <v>563</v>
      </c>
      <c r="J2067" t="s">
        <v>1422</v>
      </c>
      <c r="K2067" t="s">
        <v>1419</v>
      </c>
      <c r="L2067">
        <v>2.3109999999999999</v>
      </c>
      <c r="M2067">
        <v>0.23799999999999999</v>
      </c>
      <c r="N2067">
        <v>12.574</v>
      </c>
      <c r="O2067">
        <v>269.27699999999999</v>
      </c>
      <c r="P2067">
        <v>8.0000000000000002E-3</v>
      </c>
      <c r="Q2067">
        <v>8.0000000000000002E-3</v>
      </c>
      <c r="R2067">
        <v>5.4767905669670013E-2</v>
      </c>
      <c r="S2067">
        <v>0.83209735058087309</v>
      </c>
      <c r="T2067">
        <v>0</v>
      </c>
      <c r="U2067">
        <v>20.857201670191497</v>
      </c>
      <c r="W2067" s="429">
        <f t="shared" si="48"/>
        <v>5.4767905669670013E-2</v>
      </c>
      <c r="X2067" s="429">
        <f t="shared" si="48"/>
        <v>0.83209735058087309</v>
      </c>
      <c r="Y2067" s="429">
        <f t="shared" si="48"/>
        <v>0</v>
      </c>
      <c r="Z2067" s="429">
        <f t="shared" si="47"/>
        <v>20.857201670191497</v>
      </c>
      <c r="AA2067" s="429" t="s">
        <v>1296</v>
      </c>
    </row>
    <row r="2068" spans="1:27" x14ac:dyDescent="0.25">
      <c r="A2068" t="s">
        <v>149</v>
      </c>
      <c r="B2068" t="s">
        <v>1246</v>
      </c>
      <c r="C2068" t="s">
        <v>1324</v>
      </c>
      <c r="D2068" t="s">
        <v>1387</v>
      </c>
      <c r="E2068" t="s">
        <v>1326</v>
      </c>
      <c r="F2068" t="s">
        <v>1293</v>
      </c>
      <c r="G2068" s="532" t="s">
        <v>524</v>
      </c>
      <c r="H2068">
        <v>35025</v>
      </c>
      <c r="I2068" t="s">
        <v>563</v>
      </c>
      <c r="J2068" t="s">
        <v>1400</v>
      </c>
      <c r="K2068" t="s">
        <v>1401</v>
      </c>
      <c r="L2068">
        <v>0</v>
      </c>
      <c r="M2068">
        <v>2.7</v>
      </c>
      <c r="N2068">
        <v>0</v>
      </c>
      <c r="O2068">
        <v>0</v>
      </c>
      <c r="P2068">
        <v>0</v>
      </c>
      <c r="Q2068">
        <v>0</v>
      </c>
      <c r="R2068">
        <v>1.9533013860441244E-2</v>
      </c>
      <c r="S2068">
        <v>8.1814690787214983E-2</v>
      </c>
      <c r="T2068">
        <v>0</v>
      </c>
      <c r="U2068">
        <v>2.0649002835408159</v>
      </c>
      <c r="W2068" s="429">
        <f t="shared" si="48"/>
        <v>1.9533013860441244E-2</v>
      </c>
      <c r="X2068" s="429">
        <f t="shared" si="48"/>
        <v>8.1814690787214983E-2</v>
      </c>
      <c r="Y2068" s="429">
        <f t="shared" si="48"/>
        <v>0</v>
      </c>
      <c r="Z2068" s="429">
        <f t="shared" si="47"/>
        <v>2.0649002835408159</v>
      </c>
      <c r="AA2068" s="429" t="s">
        <v>1296</v>
      </c>
    </row>
    <row r="2069" spans="1:27" x14ac:dyDescent="0.25">
      <c r="A2069" t="s">
        <v>149</v>
      </c>
      <c r="B2069" t="s">
        <v>1246</v>
      </c>
      <c r="C2069" t="s">
        <v>1324</v>
      </c>
      <c r="D2069" t="s">
        <v>1387</v>
      </c>
      <c r="E2069" t="s">
        <v>1326</v>
      </c>
      <c r="F2069" t="s">
        <v>1293</v>
      </c>
      <c r="G2069" s="532" t="s">
        <v>524</v>
      </c>
      <c r="H2069">
        <v>35025</v>
      </c>
      <c r="I2069" t="s">
        <v>563</v>
      </c>
      <c r="J2069" t="s">
        <v>1424</v>
      </c>
      <c r="K2069" t="s">
        <v>1398</v>
      </c>
      <c r="L2069">
        <v>20.9</v>
      </c>
      <c r="M2069">
        <v>7</v>
      </c>
      <c r="N2069">
        <v>20.9</v>
      </c>
      <c r="O2069">
        <v>0.01</v>
      </c>
      <c r="P2069">
        <v>0.47</v>
      </c>
      <c r="Q2069">
        <v>0.47</v>
      </c>
      <c r="R2069">
        <v>1410.0801549999999</v>
      </c>
      <c r="S2069">
        <v>2.6595249999999997E-2</v>
      </c>
      <c r="T2069">
        <v>2.6595249999999998E-3</v>
      </c>
      <c r="U2069">
        <v>1411.5375746999998</v>
      </c>
      <c r="W2069" s="429">
        <f t="shared" si="48"/>
        <v>1410.0801549999999</v>
      </c>
      <c r="X2069" s="429">
        <f t="shared" si="48"/>
        <v>2.6595249999999997E-2</v>
      </c>
      <c r="Y2069" s="429">
        <f t="shared" si="48"/>
        <v>2.6595249999999998E-3</v>
      </c>
      <c r="Z2069" s="429">
        <f t="shared" si="47"/>
        <v>1411.5375746999998</v>
      </c>
      <c r="AA2069" s="429" t="s">
        <v>1295</v>
      </c>
    </row>
    <row r="2070" spans="1:27" x14ac:dyDescent="0.25">
      <c r="A2070" t="s">
        <v>149</v>
      </c>
      <c r="B2070" t="s">
        <v>1246</v>
      </c>
      <c r="C2070" t="s">
        <v>1324</v>
      </c>
      <c r="D2070" t="s">
        <v>1387</v>
      </c>
      <c r="E2070" t="s">
        <v>1326</v>
      </c>
      <c r="F2070" t="s">
        <v>1293</v>
      </c>
      <c r="G2070" s="532" t="s">
        <v>524</v>
      </c>
      <c r="H2070">
        <v>35025</v>
      </c>
      <c r="I2070" t="s">
        <v>563</v>
      </c>
      <c r="J2070" t="s">
        <v>1424</v>
      </c>
      <c r="K2070" t="s">
        <v>1398</v>
      </c>
      <c r="L2070">
        <v>27.3</v>
      </c>
      <c r="M2070">
        <v>9.1</v>
      </c>
      <c r="N2070">
        <v>27.3</v>
      </c>
      <c r="O2070">
        <v>0.02</v>
      </c>
      <c r="P2070">
        <v>0.59</v>
      </c>
      <c r="Q2070">
        <v>0.59</v>
      </c>
      <c r="R2070">
        <v>1841.875035</v>
      </c>
      <c r="S2070">
        <v>3.4739249999999999E-2</v>
      </c>
      <c r="T2070">
        <v>3.4739250000000001E-3</v>
      </c>
      <c r="U2070">
        <v>1843.7787459000001</v>
      </c>
      <c r="W2070" s="429">
        <f t="shared" si="48"/>
        <v>1841.875035</v>
      </c>
      <c r="X2070" s="429">
        <f t="shared" si="48"/>
        <v>3.4739249999999999E-2</v>
      </c>
      <c r="Y2070" s="429">
        <f t="shared" si="48"/>
        <v>3.4739250000000001E-3</v>
      </c>
      <c r="Z2070" s="429">
        <f t="shared" si="47"/>
        <v>1843.7787459000001</v>
      </c>
      <c r="AA2070" s="429" t="s">
        <v>1295</v>
      </c>
    </row>
    <row r="2071" spans="1:27" x14ac:dyDescent="0.25">
      <c r="A2071" t="s">
        <v>149</v>
      </c>
      <c r="B2071" t="s">
        <v>1246</v>
      </c>
      <c r="C2071" t="s">
        <v>1324</v>
      </c>
      <c r="D2071" t="s">
        <v>1387</v>
      </c>
      <c r="E2071" t="s">
        <v>1326</v>
      </c>
      <c r="F2071" t="s">
        <v>1293</v>
      </c>
      <c r="G2071" s="532" t="s">
        <v>524</v>
      </c>
      <c r="H2071">
        <v>35025</v>
      </c>
      <c r="I2071" t="s">
        <v>563</v>
      </c>
      <c r="J2071" t="s">
        <v>1397</v>
      </c>
      <c r="K2071" t="s">
        <v>1398</v>
      </c>
      <c r="L2071">
        <v>21.5</v>
      </c>
      <c r="M2071">
        <v>7.2</v>
      </c>
      <c r="N2071">
        <v>21.5</v>
      </c>
      <c r="O2071">
        <v>0.02</v>
      </c>
      <c r="P2071">
        <v>0.5</v>
      </c>
      <c r="Q2071">
        <v>0.5</v>
      </c>
      <c r="R2071">
        <v>1450.560925</v>
      </c>
      <c r="S2071">
        <v>2.7358750000000001E-2</v>
      </c>
      <c r="T2071">
        <v>2.735875E-3</v>
      </c>
      <c r="U2071">
        <v>1452.0601845000001</v>
      </c>
      <c r="W2071" s="429">
        <f t="shared" si="48"/>
        <v>1450.560925</v>
      </c>
      <c r="X2071" s="429">
        <f t="shared" si="48"/>
        <v>2.7358750000000001E-2</v>
      </c>
      <c r="Y2071" s="429">
        <f t="shared" si="48"/>
        <v>2.735875E-3</v>
      </c>
      <c r="Z2071" s="429">
        <f t="shared" si="47"/>
        <v>1452.0601845000001</v>
      </c>
      <c r="AA2071" s="429" t="s">
        <v>1295</v>
      </c>
    </row>
    <row r="2072" spans="1:27" x14ac:dyDescent="0.25">
      <c r="A2072" t="s">
        <v>149</v>
      </c>
      <c r="B2072" t="s">
        <v>1246</v>
      </c>
      <c r="C2072" t="s">
        <v>1324</v>
      </c>
      <c r="D2072" t="s">
        <v>1387</v>
      </c>
      <c r="E2072" t="s">
        <v>1326</v>
      </c>
      <c r="F2072" t="s">
        <v>1293</v>
      </c>
      <c r="G2072" s="532" t="s">
        <v>524</v>
      </c>
      <c r="H2072">
        <v>35025</v>
      </c>
      <c r="I2072" t="s">
        <v>563</v>
      </c>
      <c r="J2072" t="s">
        <v>1424</v>
      </c>
      <c r="K2072" t="s">
        <v>1398</v>
      </c>
      <c r="L2072">
        <v>18.7</v>
      </c>
      <c r="M2072">
        <v>6.2</v>
      </c>
      <c r="N2072">
        <v>18.7</v>
      </c>
      <c r="O2072">
        <v>0.01</v>
      </c>
      <c r="P2072">
        <v>0.44</v>
      </c>
      <c r="Q2072">
        <v>0.44</v>
      </c>
      <c r="R2072">
        <v>1261.6506649999999</v>
      </c>
      <c r="S2072">
        <v>2.3795749999999997E-2</v>
      </c>
      <c r="T2072">
        <v>2.3795750000000001E-3</v>
      </c>
      <c r="U2072">
        <v>1262.9546720999999</v>
      </c>
      <c r="W2072" s="429">
        <f t="shared" si="48"/>
        <v>1261.6506649999999</v>
      </c>
      <c r="X2072" s="429">
        <f t="shared" si="48"/>
        <v>2.3795749999999997E-2</v>
      </c>
      <c r="Y2072" s="429">
        <f t="shared" si="48"/>
        <v>2.3795750000000001E-3</v>
      </c>
      <c r="Z2072" s="429">
        <f t="shared" si="47"/>
        <v>1262.9546720999999</v>
      </c>
      <c r="AA2072" s="429" t="s">
        <v>1295</v>
      </c>
    </row>
    <row r="2073" spans="1:27" x14ac:dyDescent="0.25">
      <c r="A2073" t="s">
        <v>149</v>
      </c>
      <c r="B2073" t="s">
        <v>1246</v>
      </c>
      <c r="C2073" t="s">
        <v>1324</v>
      </c>
      <c r="D2073" t="s">
        <v>1387</v>
      </c>
      <c r="E2073" t="s">
        <v>1326</v>
      </c>
      <c r="F2073" t="s">
        <v>1293</v>
      </c>
      <c r="G2073" s="532" t="s">
        <v>524</v>
      </c>
      <c r="H2073">
        <v>35025</v>
      </c>
      <c r="I2073" t="s">
        <v>563</v>
      </c>
      <c r="J2073" t="s">
        <v>1397</v>
      </c>
      <c r="K2073" t="s">
        <v>1398</v>
      </c>
      <c r="L2073">
        <v>20.7</v>
      </c>
      <c r="M2073">
        <v>6.9</v>
      </c>
      <c r="N2073">
        <v>20.7</v>
      </c>
      <c r="O2073">
        <v>0.01</v>
      </c>
      <c r="P2073">
        <v>0.47</v>
      </c>
      <c r="Q2073">
        <v>0.47</v>
      </c>
      <c r="R2073">
        <v>1396.5865650000001</v>
      </c>
      <c r="S2073">
        <v>2.634075E-2</v>
      </c>
      <c r="T2073">
        <v>2.634075E-3</v>
      </c>
      <c r="U2073">
        <v>1398.0300381</v>
      </c>
      <c r="W2073" s="429">
        <f t="shared" si="48"/>
        <v>1396.5865650000001</v>
      </c>
      <c r="X2073" s="429">
        <f t="shared" si="48"/>
        <v>2.634075E-2</v>
      </c>
      <c r="Y2073" s="429">
        <f t="shared" si="48"/>
        <v>2.634075E-3</v>
      </c>
      <c r="Z2073" s="429">
        <f t="shared" si="47"/>
        <v>1398.0300381</v>
      </c>
      <c r="AA2073" s="429" t="s">
        <v>1295</v>
      </c>
    </row>
    <row r="2074" spans="1:27" x14ac:dyDescent="0.25">
      <c r="A2074" t="s">
        <v>149</v>
      </c>
      <c r="B2074" t="s">
        <v>1246</v>
      </c>
      <c r="C2074" t="s">
        <v>1324</v>
      </c>
      <c r="D2074" t="s">
        <v>1387</v>
      </c>
      <c r="E2074" t="s">
        <v>1326</v>
      </c>
      <c r="F2074" t="s">
        <v>1293</v>
      </c>
      <c r="G2074" s="532" t="s">
        <v>524</v>
      </c>
      <c r="H2074">
        <v>35025</v>
      </c>
      <c r="I2074" t="s">
        <v>563</v>
      </c>
      <c r="J2074" t="s">
        <v>1429</v>
      </c>
      <c r="K2074" t="s">
        <v>1401</v>
      </c>
      <c r="L2074">
        <v>0</v>
      </c>
      <c r="M2074">
        <v>1.5</v>
      </c>
      <c r="N2074">
        <v>0</v>
      </c>
      <c r="O2074">
        <v>0</v>
      </c>
      <c r="P2074">
        <v>0</v>
      </c>
      <c r="Q2074">
        <v>0</v>
      </c>
      <c r="R2074">
        <v>1.0851674366911802E-2</v>
      </c>
      <c r="S2074">
        <v>4.5452605992897209E-2</v>
      </c>
      <c r="T2074">
        <v>0</v>
      </c>
      <c r="U2074">
        <v>1.147166824189342</v>
      </c>
      <c r="W2074" s="429">
        <f t="shared" si="48"/>
        <v>1.0851674366911802E-2</v>
      </c>
      <c r="X2074" s="429">
        <f t="shared" si="48"/>
        <v>4.5452605992897209E-2</v>
      </c>
      <c r="Y2074" s="429">
        <f t="shared" si="48"/>
        <v>0</v>
      </c>
      <c r="Z2074" s="429">
        <f t="shared" si="47"/>
        <v>1.147166824189342</v>
      </c>
      <c r="AA2074" s="429" t="s">
        <v>1296</v>
      </c>
    </row>
    <row r="2075" spans="1:27" x14ac:dyDescent="0.25">
      <c r="A2075" t="s">
        <v>149</v>
      </c>
      <c r="B2075" t="s">
        <v>1246</v>
      </c>
      <c r="C2075" t="s">
        <v>1324</v>
      </c>
      <c r="D2075" t="s">
        <v>1387</v>
      </c>
      <c r="E2075" t="s">
        <v>1326</v>
      </c>
      <c r="F2075" t="s">
        <v>1293</v>
      </c>
      <c r="G2075" s="532" t="s">
        <v>524</v>
      </c>
      <c r="H2075">
        <v>35025</v>
      </c>
      <c r="I2075" t="s">
        <v>563</v>
      </c>
      <c r="J2075" t="s">
        <v>1399</v>
      </c>
      <c r="K2075" t="s">
        <v>1391</v>
      </c>
      <c r="L2075">
        <v>0</v>
      </c>
      <c r="M2075">
        <v>47.6</v>
      </c>
      <c r="N2075">
        <v>0</v>
      </c>
      <c r="O2075">
        <v>0</v>
      </c>
      <c r="P2075">
        <v>0</v>
      </c>
      <c r="Q2075">
        <v>0</v>
      </c>
      <c r="R2075">
        <v>10.953581133934003</v>
      </c>
      <c r="S2075">
        <v>166.41947011617464</v>
      </c>
      <c r="T2075">
        <v>0</v>
      </c>
      <c r="U2075">
        <v>4171.4403340382996</v>
      </c>
      <c r="W2075" s="429">
        <f t="shared" si="48"/>
        <v>10.953581133934003</v>
      </c>
      <c r="X2075" s="429">
        <f t="shared" si="48"/>
        <v>166.41947011617464</v>
      </c>
      <c r="Y2075" s="429">
        <f t="shared" si="48"/>
        <v>0</v>
      </c>
      <c r="Z2075" s="429">
        <f t="shared" si="47"/>
        <v>4171.4403340382996</v>
      </c>
      <c r="AA2075" s="429" t="s">
        <v>1296</v>
      </c>
    </row>
    <row r="2076" spans="1:27" x14ac:dyDescent="0.25">
      <c r="A2076" t="s">
        <v>149</v>
      </c>
      <c r="B2076" t="s">
        <v>1246</v>
      </c>
      <c r="C2076" t="s">
        <v>1324</v>
      </c>
      <c r="D2076" t="s">
        <v>1387</v>
      </c>
      <c r="E2076" t="s">
        <v>1326</v>
      </c>
      <c r="F2076" t="s">
        <v>1293</v>
      </c>
      <c r="G2076" s="532" t="s">
        <v>524</v>
      </c>
      <c r="H2076">
        <v>35025</v>
      </c>
      <c r="I2076" t="s">
        <v>563</v>
      </c>
      <c r="J2076" t="s">
        <v>1400</v>
      </c>
      <c r="K2076" t="s">
        <v>1401</v>
      </c>
      <c r="L2076">
        <v>0</v>
      </c>
      <c r="M2076">
        <v>2.7</v>
      </c>
      <c r="N2076">
        <v>0</v>
      </c>
      <c r="O2076">
        <v>0</v>
      </c>
      <c r="P2076">
        <v>0</v>
      </c>
      <c r="Q2076">
        <v>0</v>
      </c>
      <c r="R2076">
        <v>1.9533013860441244E-2</v>
      </c>
      <c r="S2076">
        <v>8.1814690787214983E-2</v>
      </c>
      <c r="T2076">
        <v>0</v>
      </c>
      <c r="U2076">
        <v>2.0649002835408159</v>
      </c>
      <c r="W2076" s="429">
        <f t="shared" si="48"/>
        <v>1.9533013860441244E-2</v>
      </c>
      <c r="X2076" s="429">
        <f t="shared" si="48"/>
        <v>8.1814690787214983E-2</v>
      </c>
      <c r="Y2076" s="429">
        <f t="shared" si="48"/>
        <v>0</v>
      </c>
      <c r="Z2076" s="429">
        <f t="shared" si="47"/>
        <v>2.0649002835408159</v>
      </c>
      <c r="AA2076" s="429" t="s">
        <v>1296</v>
      </c>
    </row>
    <row r="2077" spans="1:27" x14ac:dyDescent="0.25">
      <c r="A2077" t="s">
        <v>149</v>
      </c>
      <c r="B2077" t="s">
        <v>1246</v>
      </c>
      <c r="C2077" t="s">
        <v>1324</v>
      </c>
      <c r="D2077" t="s">
        <v>1387</v>
      </c>
      <c r="E2077" t="s">
        <v>1326</v>
      </c>
      <c r="F2077" t="s">
        <v>1293</v>
      </c>
      <c r="G2077" s="532" t="s">
        <v>524</v>
      </c>
      <c r="H2077">
        <v>35025</v>
      </c>
      <c r="I2077" t="s">
        <v>563</v>
      </c>
      <c r="J2077" t="s">
        <v>1390</v>
      </c>
      <c r="K2077" t="s">
        <v>1391</v>
      </c>
      <c r="L2077">
        <v>0</v>
      </c>
      <c r="M2077">
        <v>5</v>
      </c>
      <c r="N2077">
        <v>0</v>
      </c>
      <c r="O2077">
        <v>0</v>
      </c>
      <c r="P2077">
        <v>0</v>
      </c>
      <c r="Q2077">
        <v>0</v>
      </c>
      <c r="R2077">
        <v>1.1505862535644962</v>
      </c>
      <c r="S2077">
        <v>17.4810367769091</v>
      </c>
      <c r="T2077">
        <v>0</v>
      </c>
      <c r="U2077">
        <v>438.17650567629198</v>
      </c>
      <c r="W2077" s="429">
        <f t="shared" si="48"/>
        <v>1.1505862535644962</v>
      </c>
      <c r="X2077" s="429">
        <f t="shared" si="48"/>
        <v>17.4810367769091</v>
      </c>
      <c r="Y2077" s="429">
        <f t="shared" si="48"/>
        <v>0</v>
      </c>
      <c r="Z2077" s="429">
        <f t="shared" si="47"/>
        <v>438.17650567629198</v>
      </c>
      <c r="AA2077" s="429" t="s">
        <v>1296</v>
      </c>
    </row>
    <row r="2078" spans="1:27" x14ac:dyDescent="0.25">
      <c r="A2078" t="s">
        <v>149</v>
      </c>
      <c r="B2078" t="s">
        <v>1246</v>
      </c>
      <c r="C2078" t="s">
        <v>1324</v>
      </c>
      <c r="D2078" t="s">
        <v>1387</v>
      </c>
      <c r="E2078" t="s">
        <v>1326</v>
      </c>
      <c r="F2078" t="s">
        <v>1293</v>
      </c>
      <c r="G2078" s="532" t="s">
        <v>524</v>
      </c>
      <c r="H2078">
        <v>35025</v>
      </c>
      <c r="I2078" t="s">
        <v>563</v>
      </c>
      <c r="J2078" t="s">
        <v>1424</v>
      </c>
      <c r="K2078" t="s">
        <v>1398</v>
      </c>
      <c r="L2078">
        <v>17.5</v>
      </c>
      <c r="M2078">
        <v>5.8</v>
      </c>
      <c r="N2078">
        <v>17.5</v>
      </c>
      <c r="O2078">
        <v>0.01</v>
      </c>
      <c r="P2078">
        <v>0.4</v>
      </c>
      <c r="Q2078">
        <v>0.4</v>
      </c>
      <c r="R2078">
        <v>1180.6891250000001</v>
      </c>
      <c r="S2078">
        <v>2.226875E-2</v>
      </c>
      <c r="T2078">
        <v>2.2268750000000001E-3</v>
      </c>
      <c r="U2078">
        <v>1181.9094525000003</v>
      </c>
      <c r="W2078" s="429">
        <f t="shared" si="48"/>
        <v>1180.6891250000001</v>
      </c>
      <c r="X2078" s="429">
        <f t="shared" si="48"/>
        <v>2.226875E-2</v>
      </c>
      <c r="Y2078" s="429">
        <f t="shared" si="48"/>
        <v>2.2268750000000001E-3</v>
      </c>
      <c r="Z2078" s="429">
        <f t="shared" si="47"/>
        <v>1181.9094525000003</v>
      </c>
      <c r="AA2078" s="429" t="s">
        <v>1295</v>
      </c>
    </row>
    <row r="2079" spans="1:27" x14ac:dyDescent="0.25">
      <c r="A2079" t="s">
        <v>149</v>
      </c>
      <c r="B2079" t="s">
        <v>1246</v>
      </c>
      <c r="C2079" t="s">
        <v>1324</v>
      </c>
      <c r="D2079" t="s">
        <v>1387</v>
      </c>
      <c r="E2079" t="s">
        <v>1326</v>
      </c>
      <c r="F2079" t="s">
        <v>1293</v>
      </c>
      <c r="G2079" s="532" t="s">
        <v>524</v>
      </c>
      <c r="H2079">
        <v>35025</v>
      </c>
      <c r="I2079" t="s">
        <v>563</v>
      </c>
      <c r="J2079" t="s">
        <v>1397</v>
      </c>
      <c r="K2079" t="s">
        <v>1398</v>
      </c>
      <c r="L2079">
        <v>19.3</v>
      </c>
      <c r="M2079">
        <v>6.4</v>
      </c>
      <c r="N2079">
        <v>19.3</v>
      </c>
      <c r="O2079">
        <v>0.01</v>
      </c>
      <c r="P2079">
        <v>0.46</v>
      </c>
      <c r="Q2079">
        <v>0.46</v>
      </c>
      <c r="R2079">
        <v>1302.131435</v>
      </c>
      <c r="S2079">
        <v>2.4559250000000001E-2</v>
      </c>
      <c r="T2079">
        <v>2.4559250000000003E-3</v>
      </c>
      <c r="U2079">
        <v>1303.4772819</v>
      </c>
      <c r="W2079" s="429">
        <f t="shared" si="48"/>
        <v>1302.131435</v>
      </c>
      <c r="X2079" s="429">
        <f t="shared" si="48"/>
        <v>2.4559250000000001E-2</v>
      </c>
      <c r="Y2079" s="429">
        <f t="shared" si="48"/>
        <v>2.4559250000000003E-3</v>
      </c>
      <c r="Z2079" s="429">
        <f t="shared" si="47"/>
        <v>1303.4772819</v>
      </c>
      <c r="AA2079" s="429" t="s">
        <v>1295</v>
      </c>
    </row>
    <row r="2080" spans="1:27" x14ac:dyDescent="0.25">
      <c r="A2080" t="s">
        <v>149</v>
      </c>
      <c r="B2080" t="s">
        <v>1246</v>
      </c>
      <c r="C2080" t="s">
        <v>1324</v>
      </c>
      <c r="D2080" t="s">
        <v>1387</v>
      </c>
      <c r="E2080" t="s">
        <v>1326</v>
      </c>
      <c r="F2080" t="s">
        <v>1293</v>
      </c>
      <c r="G2080" s="532" t="s">
        <v>524</v>
      </c>
      <c r="H2080">
        <v>35025</v>
      </c>
      <c r="I2080" t="s">
        <v>563</v>
      </c>
      <c r="J2080" t="s">
        <v>1397</v>
      </c>
      <c r="K2080" t="s">
        <v>1398</v>
      </c>
      <c r="L2080">
        <v>19.100000000000001</v>
      </c>
      <c r="M2080">
        <v>9.6</v>
      </c>
      <c r="N2080">
        <v>15.3</v>
      </c>
      <c r="O2080">
        <v>0.02</v>
      </c>
      <c r="P2080">
        <v>0.62</v>
      </c>
      <c r="Q2080">
        <v>0.62</v>
      </c>
      <c r="R2080">
        <v>1288.6378450000002</v>
      </c>
      <c r="S2080">
        <v>2.430475E-2</v>
      </c>
      <c r="T2080">
        <v>2.4304750000000001E-3</v>
      </c>
      <c r="U2080">
        <v>1289.9697453000001</v>
      </c>
      <c r="W2080" s="429">
        <f t="shared" si="48"/>
        <v>1288.6378450000002</v>
      </c>
      <c r="X2080" s="429">
        <f t="shared" si="48"/>
        <v>2.430475E-2</v>
      </c>
      <c r="Y2080" s="429">
        <f t="shared" si="48"/>
        <v>2.4304750000000001E-3</v>
      </c>
      <c r="Z2080" s="429">
        <f t="shared" si="48"/>
        <v>1289.9697453000001</v>
      </c>
      <c r="AA2080" s="429" t="s">
        <v>1295</v>
      </c>
    </row>
    <row r="2081" spans="1:27" x14ac:dyDescent="0.25">
      <c r="A2081" t="s">
        <v>149</v>
      </c>
      <c r="B2081" t="s">
        <v>1246</v>
      </c>
      <c r="C2081" t="s">
        <v>1324</v>
      </c>
      <c r="D2081" t="s">
        <v>1387</v>
      </c>
      <c r="E2081" t="s">
        <v>1326</v>
      </c>
      <c r="F2081" t="s">
        <v>1293</v>
      </c>
      <c r="G2081" s="532" t="s">
        <v>524</v>
      </c>
      <c r="H2081">
        <v>35015</v>
      </c>
      <c r="I2081" t="s">
        <v>552</v>
      </c>
      <c r="J2081" t="s">
        <v>1392</v>
      </c>
      <c r="K2081" t="s">
        <v>1393</v>
      </c>
      <c r="L2081">
        <v>2.5760000000000001</v>
      </c>
      <c r="M2081">
        <v>0.14199999999999999</v>
      </c>
      <c r="N2081">
        <v>2.1640000000000001</v>
      </c>
      <c r="O2081">
        <v>1.4999999999999999E-2</v>
      </c>
      <c r="P2081">
        <v>0.19600000000000001</v>
      </c>
      <c r="Q2081">
        <v>0.19600000000000001</v>
      </c>
      <c r="R2081">
        <v>3091.2000000000003</v>
      </c>
      <c r="S2081">
        <v>5.9248000000000002E-2</v>
      </c>
      <c r="T2081">
        <v>5.6672000000000007E-2</v>
      </c>
      <c r="U2081">
        <v>3109.5694560000006</v>
      </c>
      <c r="W2081" s="429">
        <f t="shared" ref="W2081:Z2097" si="49">IFERROR(R2081*1,0)</f>
        <v>3091.2000000000003</v>
      </c>
      <c r="X2081" s="429">
        <f t="shared" si="49"/>
        <v>5.9248000000000002E-2</v>
      </c>
      <c r="Y2081" s="429">
        <f t="shared" si="49"/>
        <v>5.6672000000000007E-2</v>
      </c>
      <c r="Z2081" s="429">
        <f t="shared" si="49"/>
        <v>3109.5694560000006</v>
      </c>
      <c r="AA2081" s="429" t="s">
        <v>1295</v>
      </c>
    </row>
    <row r="2082" spans="1:27" x14ac:dyDescent="0.25">
      <c r="A2082" t="s">
        <v>149</v>
      </c>
      <c r="B2082" t="s">
        <v>1246</v>
      </c>
      <c r="C2082" t="s">
        <v>1324</v>
      </c>
      <c r="D2082" t="s">
        <v>1387</v>
      </c>
      <c r="E2082" t="s">
        <v>1326</v>
      </c>
      <c r="F2082" t="s">
        <v>1293</v>
      </c>
      <c r="G2082" s="532" t="s">
        <v>524</v>
      </c>
      <c r="H2082">
        <v>35015</v>
      </c>
      <c r="I2082" t="s">
        <v>552</v>
      </c>
      <c r="J2082" t="s">
        <v>1397</v>
      </c>
      <c r="K2082" t="s">
        <v>1398</v>
      </c>
      <c r="L2082">
        <v>0.86099999999999999</v>
      </c>
      <c r="M2082">
        <v>2.5000000000000001E-2</v>
      </c>
      <c r="N2082">
        <v>0.11799999999999999</v>
      </c>
      <c r="O2082">
        <v>0</v>
      </c>
      <c r="P2082">
        <v>0</v>
      </c>
      <c r="Q2082">
        <v>0</v>
      </c>
      <c r="R2082">
        <v>58.089904949999998</v>
      </c>
      <c r="S2082">
        <v>1.0956225E-3</v>
      </c>
      <c r="T2082">
        <v>1.0956225E-4</v>
      </c>
      <c r="U2082">
        <v>58.149945062999997</v>
      </c>
      <c r="W2082" s="429">
        <f t="shared" si="49"/>
        <v>58.089904949999998</v>
      </c>
      <c r="X2082" s="429">
        <f t="shared" si="49"/>
        <v>1.0956225E-3</v>
      </c>
      <c r="Y2082" s="429">
        <f t="shared" si="49"/>
        <v>1.0956225E-4</v>
      </c>
      <c r="Z2082" s="429">
        <f t="shared" si="49"/>
        <v>58.149945062999997</v>
      </c>
      <c r="AA2082" s="429" t="s">
        <v>1295</v>
      </c>
    </row>
    <row r="2083" spans="1:27" x14ac:dyDescent="0.25">
      <c r="A2083" t="s">
        <v>149</v>
      </c>
      <c r="B2083" t="s">
        <v>1246</v>
      </c>
      <c r="C2083" t="s">
        <v>1324</v>
      </c>
      <c r="D2083" t="s">
        <v>1387</v>
      </c>
      <c r="E2083" t="s">
        <v>1326</v>
      </c>
      <c r="F2083" t="s">
        <v>1293</v>
      </c>
      <c r="G2083" s="532" t="s">
        <v>524</v>
      </c>
      <c r="H2083">
        <v>35015</v>
      </c>
      <c r="I2083" t="s">
        <v>552</v>
      </c>
      <c r="J2083" t="s">
        <v>1444</v>
      </c>
      <c r="K2083" t="s">
        <v>1391</v>
      </c>
      <c r="L2083">
        <v>27.459</v>
      </c>
      <c r="M2083">
        <v>19.916</v>
      </c>
      <c r="N2083">
        <v>27.459</v>
      </c>
      <c r="O2083">
        <v>0.48299999999999998</v>
      </c>
      <c r="P2083">
        <v>1.3560000000000001</v>
      </c>
      <c r="Q2083">
        <v>1.3560000000000001</v>
      </c>
      <c r="R2083">
        <v>1852.6024390499999</v>
      </c>
      <c r="S2083">
        <v>3.4941577500000001E-2</v>
      </c>
      <c r="T2083">
        <v>3.4941577499999999E-3</v>
      </c>
      <c r="U2083">
        <v>1854.517237497</v>
      </c>
      <c r="W2083" s="429">
        <f t="shared" si="49"/>
        <v>1852.6024390499999</v>
      </c>
      <c r="X2083" s="429">
        <f t="shared" si="49"/>
        <v>3.4941577500000001E-2</v>
      </c>
      <c r="Y2083" s="429">
        <f t="shared" si="49"/>
        <v>3.4941577499999999E-3</v>
      </c>
      <c r="Z2083" s="429">
        <f t="shared" si="49"/>
        <v>1854.517237497</v>
      </c>
      <c r="AA2083" s="429" t="s">
        <v>1296</v>
      </c>
    </row>
    <row r="2084" spans="1:27" x14ac:dyDescent="0.25">
      <c r="A2084" t="s">
        <v>149</v>
      </c>
      <c r="B2084" t="s">
        <v>1246</v>
      </c>
      <c r="C2084" t="s">
        <v>1324</v>
      </c>
      <c r="D2084" t="s">
        <v>1387</v>
      </c>
      <c r="E2084" t="s">
        <v>1326</v>
      </c>
      <c r="F2084" t="s">
        <v>1293</v>
      </c>
      <c r="G2084" s="532" t="s">
        <v>524</v>
      </c>
      <c r="H2084">
        <v>35015</v>
      </c>
      <c r="I2084" t="s">
        <v>552</v>
      </c>
      <c r="J2084" t="s">
        <v>1444</v>
      </c>
      <c r="K2084" t="s">
        <v>1391</v>
      </c>
      <c r="L2084">
        <v>27.364000000000001</v>
      </c>
      <c r="M2084">
        <v>19.846</v>
      </c>
      <c r="N2084">
        <v>27.364000000000001</v>
      </c>
      <c r="O2084">
        <v>0.48099999999999998</v>
      </c>
      <c r="P2084">
        <v>1.373</v>
      </c>
      <c r="Q2084">
        <v>1.373</v>
      </c>
      <c r="R2084">
        <v>1846.1929838000001</v>
      </c>
      <c r="S2084">
        <v>3.4820690000000001E-2</v>
      </c>
      <c r="T2084">
        <v>3.4820690000000004E-3</v>
      </c>
      <c r="U2084">
        <v>1848.101157612</v>
      </c>
      <c r="W2084" s="429">
        <f t="shared" si="49"/>
        <v>1846.1929838000001</v>
      </c>
      <c r="X2084" s="429">
        <f t="shared" si="49"/>
        <v>3.4820690000000001E-2</v>
      </c>
      <c r="Y2084" s="429">
        <f t="shared" si="49"/>
        <v>3.4820690000000004E-3</v>
      </c>
      <c r="Z2084" s="429">
        <f t="shared" si="49"/>
        <v>1848.101157612</v>
      </c>
      <c r="AA2084" s="429" t="s">
        <v>1296</v>
      </c>
    </row>
    <row r="2085" spans="1:27" x14ac:dyDescent="0.25">
      <c r="A2085" t="s">
        <v>149</v>
      </c>
      <c r="B2085" t="s">
        <v>1246</v>
      </c>
      <c r="C2085" t="s">
        <v>1324</v>
      </c>
      <c r="D2085" t="s">
        <v>1387</v>
      </c>
      <c r="E2085" t="s">
        <v>1326</v>
      </c>
      <c r="F2085" t="s">
        <v>1293</v>
      </c>
      <c r="G2085" s="532" t="s">
        <v>524</v>
      </c>
      <c r="H2085">
        <v>35015</v>
      </c>
      <c r="I2085" t="s">
        <v>552</v>
      </c>
      <c r="J2085" t="s">
        <v>1412</v>
      </c>
      <c r="K2085" t="s">
        <v>1393</v>
      </c>
      <c r="L2085">
        <v>1.274</v>
      </c>
      <c r="M2085">
        <v>7.0000000000000007E-2</v>
      </c>
      <c r="N2085">
        <v>1.071</v>
      </c>
      <c r="O2085">
        <v>8.0000000000000002E-3</v>
      </c>
      <c r="P2085">
        <v>9.7000000000000003E-2</v>
      </c>
      <c r="Q2085">
        <v>9.7000000000000003E-2</v>
      </c>
      <c r="R2085">
        <v>0.29316937740823362</v>
      </c>
      <c r="S2085">
        <v>4.4541681707564384</v>
      </c>
      <c r="T2085">
        <v>0</v>
      </c>
      <c r="U2085">
        <v>111.6473736463192</v>
      </c>
      <c r="W2085" s="429">
        <f t="shared" si="49"/>
        <v>0.29316937740823362</v>
      </c>
      <c r="X2085" s="429">
        <f t="shared" si="49"/>
        <v>4.4541681707564384</v>
      </c>
      <c r="Y2085" s="429">
        <f t="shared" si="49"/>
        <v>0</v>
      </c>
      <c r="Z2085" s="429">
        <f t="shared" si="49"/>
        <v>111.6473736463192</v>
      </c>
      <c r="AA2085" s="429" t="s">
        <v>1295</v>
      </c>
    </row>
    <row r="2086" spans="1:27" x14ac:dyDescent="0.25">
      <c r="A2086" t="s">
        <v>149</v>
      </c>
      <c r="B2086" t="s">
        <v>1246</v>
      </c>
      <c r="C2086" t="s">
        <v>1324</v>
      </c>
      <c r="D2086" t="s">
        <v>1387</v>
      </c>
      <c r="E2086" t="s">
        <v>1326</v>
      </c>
      <c r="F2086" t="s">
        <v>1293</v>
      </c>
      <c r="G2086" s="532" t="s">
        <v>524</v>
      </c>
      <c r="H2086">
        <v>35015</v>
      </c>
      <c r="I2086" t="s">
        <v>552</v>
      </c>
      <c r="J2086" t="s">
        <v>1399</v>
      </c>
      <c r="K2086" t="s">
        <v>1391</v>
      </c>
      <c r="L2086">
        <v>0</v>
      </c>
      <c r="M2086">
        <v>0.55600000000000005</v>
      </c>
      <c r="N2086">
        <v>0</v>
      </c>
      <c r="O2086">
        <v>0</v>
      </c>
      <c r="P2086">
        <v>0</v>
      </c>
      <c r="Q2086">
        <v>0</v>
      </c>
      <c r="R2086">
        <v>0.12794519139637198</v>
      </c>
      <c r="S2086">
        <v>1.9438912895922922</v>
      </c>
      <c r="T2086">
        <v>0</v>
      </c>
      <c r="U2086">
        <v>48.725227431203677</v>
      </c>
      <c r="W2086" s="429">
        <f t="shared" si="49"/>
        <v>0.12794519139637198</v>
      </c>
      <c r="X2086" s="429">
        <f t="shared" si="49"/>
        <v>1.9438912895922922</v>
      </c>
      <c r="Y2086" s="429">
        <f t="shared" si="49"/>
        <v>0</v>
      </c>
      <c r="Z2086" s="429">
        <f t="shared" si="49"/>
        <v>48.725227431203677</v>
      </c>
      <c r="AA2086" s="429" t="s">
        <v>1296</v>
      </c>
    </row>
    <row r="2087" spans="1:27" x14ac:dyDescent="0.25">
      <c r="A2087" t="s">
        <v>149</v>
      </c>
      <c r="B2087" t="s">
        <v>1246</v>
      </c>
      <c r="C2087" t="s">
        <v>1324</v>
      </c>
      <c r="D2087" t="s">
        <v>1387</v>
      </c>
      <c r="E2087" t="s">
        <v>1326</v>
      </c>
      <c r="F2087" t="s">
        <v>1293</v>
      </c>
      <c r="G2087" s="532" t="s">
        <v>524</v>
      </c>
      <c r="H2087">
        <v>35015</v>
      </c>
      <c r="I2087" t="s">
        <v>552</v>
      </c>
      <c r="J2087" t="s">
        <v>1388</v>
      </c>
      <c r="K2087" t="s">
        <v>1389</v>
      </c>
      <c r="L2087">
        <v>4.4999999999999998E-2</v>
      </c>
      <c r="M2087">
        <v>0.53200000000000003</v>
      </c>
      <c r="N2087">
        <v>0.36499999999999999</v>
      </c>
      <c r="O2087">
        <v>0</v>
      </c>
      <c r="P2087">
        <v>0</v>
      </c>
      <c r="Q2087">
        <v>0</v>
      </c>
      <c r="R2087">
        <v>74.746697472619118</v>
      </c>
      <c r="S2087">
        <v>2.3161764705882354E-2</v>
      </c>
      <c r="T2087">
        <v>9.5013842740252353E-4</v>
      </c>
      <c r="U2087">
        <v>75.608882841632123</v>
      </c>
      <c r="W2087" s="429">
        <f t="shared" si="49"/>
        <v>74.746697472619118</v>
      </c>
      <c r="X2087" s="429">
        <f t="shared" si="49"/>
        <v>2.3161764705882354E-2</v>
      </c>
      <c r="Y2087" s="429">
        <f t="shared" si="49"/>
        <v>9.5013842740252353E-4</v>
      </c>
      <c r="Z2087" s="429">
        <f t="shared" si="49"/>
        <v>75.608882841632123</v>
      </c>
      <c r="AA2087" s="429" t="s">
        <v>1296</v>
      </c>
    </row>
    <row r="2088" spans="1:27" x14ac:dyDescent="0.25">
      <c r="A2088" t="s">
        <v>149</v>
      </c>
      <c r="B2088" t="s">
        <v>1246</v>
      </c>
      <c r="C2088" t="s">
        <v>1324</v>
      </c>
      <c r="D2088" t="s">
        <v>1387</v>
      </c>
      <c r="E2088" t="s">
        <v>1326</v>
      </c>
      <c r="F2088" t="s">
        <v>1293</v>
      </c>
      <c r="G2088" s="532" t="s">
        <v>524</v>
      </c>
      <c r="H2088">
        <v>35015</v>
      </c>
      <c r="I2088" t="s">
        <v>552</v>
      </c>
      <c r="J2088" t="s">
        <v>1385</v>
      </c>
      <c r="K2088" t="s">
        <v>1386</v>
      </c>
      <c r="L2088">
        <v>0</v>
      </c>
      <c r="M2088">
        <v>5.0960000000000001</v>
      </c>
      <c r="N2088">
        <v>0</v>
      </c>
      <c r="O2088">
        <v>0</v>
      </c>
      <c r="P2088">
        <v>0</v>
      </c>
      <c r="Q2088">
        <v>0</v>
      </c>
      <c r="R2088" t="s">
        <v>531</v>
      </c>
      <c r="S2088" t="s">
        <v>531</v>
      </c>
      <c r="T2088" t="s">
        <v>531</v>
      </c>
      <c r="U2088" t="s">
        <v>531</v>
      </c>
      <c r="W2088" s="429">
        <f t="shared" si="49"/>
        <v>0</v>
      </c>
      <c r="X2088" s="429">
        <f t="shared" si="49"/>
        <v>0</v>
      </c>
      <c r="Y2088" s="429">
        <f t="shared" si="49"/>
        <v>0</v>
      </c>
      <c r="Z2088" s="429">
        <f t="shared" si="49"/>
        <v>0</v>
      </c>
      <c r="AA2088" s="429" t="s">
        <v>1296</v>
      </c>
    </row>
    <row r="2089" spans="1:27" x14ac:dyDescent="0.25">
      <c r="A2089" t="s">
        <v>149</v>
      </c>
      <c r="B2089" t="s">
        <v>1246</v>
      </c>
      <c r="C2089" t="s">
        <v>1324</v>
      </c>
      <c r="D2089" t="s">
        <v>1387</v>
      </c>
      <c r="E2089" t="s">
        <v>1326</v>
      </c>
      <c r="F2089" t="s">
        <v>1293</v>
      </c>
      <c r="G2089" s="532" t="s">
        <v>524</v>
      </c>
      <c r="H2089">
        <v>35025</v>
      </c>
      <c r="I2089" t="s">
        <v>563</v>
      </c>
      <c r="J2089" t="s">
        <v>1397</v>
      </c>
      <c r="K2089" t="s">
        <v>1398</v>
      </c>
      <c r="L2089">
        <v>1.9990000000000001</v>
      </c>
      <c r="M2089">
        <v>1.8380000000000001</v>
      </c>
      <c r="N2089">
        <v>3.8130000000000002</v>
      </c>
      <c r="O2089">
        <v>0.26100000000000001</v>
      </c>
      <c r="P2089">
        <v>0.38700000000000001</v>
      </c>
      <c r="Q2089">
        <v>0.38700000000000001</v>
      </c>
      <c r="R2089">
        <v>134.86843205000002</v>
      </c>
      <c r="S2089">
        <v>2.5437275000000001E-3</v>
      </c>
      <c r="T2089">
        <v>2.5437275000000004E-4</v>
      </c>
      <c r="U2089">
        <v>135.00782831700002</v>
      </c>
      <c r="W2089" s="429">
        <f t="shared" si="49"/>
        <v>134.86843205000002</v>
      </c>
      <c r="X2089" s="429">
        <f t="shared" si="49"/>
        <v>2.5437275000000001E-3</v>
      </c>
      <c r="Y2089" s="429">
        <f t="shared" si="49"/>
        <v>2.5437275000000004E-4</v>
      </c>
      <c r="Z2089" s="429">
        <f t="shared" si="49"/>
        <v>135.00782831700002</v>
      </c>
      <c r="AA2089" s="429" t="s">
        <v>1295</v>
      </c>
    </row>
    <row r="2090" spans="1:27" x14ac:dyDescent="0.25">
      <c r="A2090" t="s">
        <v>149</v>
      </c>
      <c r="B2090" t="s">
        <v>1246</v>
      </c>
      <c r="C2090" t="s">
        <v>1324</v>
      </c>
      <c r="D2090" t="s">
        <v>1387</v>
      </c>
      <c r="E2090" t="s">
        <v>1326</v>
      </c>
      <c r="F2090" t="s">
        <v>1293</v>
      </c>
      <c r="G2090" s="532" t="s">
        <v>524</v>
      </c>
      <c r="H2090">
        <v>35025</v>
      </c>
      <c r="I2090" t="s">
        <v>563</v>
      </c>
      <c r="J2090" t="s">
        <v>1399</v>
      </c>
      <c r="K2090" t="s">
        <v>1391</v>
      </c>
      <c r="L2090">
        <v>0</v>
      </c>
      <c r="M2090">
        <v>3.58</v>
      </c>
      <c r="N2090">
        <v>0</v>
      </c>
      <c r="O2090">
        <v>0</v>
      </c>
      <c r="P2090">
        <v>0</v>
      </c>
      <c r="Q2090">
        <v>0</v>
      </c>
      <c r="R2090">
        <v>0.82381975755217929</v>
      </c>
      <c r="S2090">
        <v>12.516422332266917</v>
      </c>
      <c r="T2090">
        <v>0</v>
      </c>
      <c r="U2090">
        <v>313.7343780642251</v>
      </c>
      <c r="W2090" s="429">
        <f t="shared" si="49"/>
        <v>0.82381975755217929</v>
      </c>
      <c r="X2090" s="429">
        <f t="shared" si="49"/>
        <v>12.516422332266917</v>
      </c>
      <c r="Y2090" s="429">
        <f t="shared" si="49"/>
        <v>0</v>
      </c>
      <c r="Z2090" s="429">
        <f t="shared" si="49"/>
        <v>313.7343780642251</v>
      </c>
      <c r="AA2090" s="429" t="s">
        <v>1296</v>
      </c>
    </row>
    <row r="2091" spans="1:27" x14ac:dyDescent="0.25">
      <c r="A2091" t="s">
        <v>149</v>
      </c>
      <c r="B2091" t="s">
        <v>1246</v>
      </c>
      <c r="C2091" t="s">
        <v>1324</v>
      </c>
      <c r="D2091" t="s">
        <v>1387</v>
      </c>
      <c r="E2091" t="s">
        <v>1326</v>
      </c>
      <c r="F2091" t="s">
        <v>1293</v>
      </c>
      <c r="G2091" s="532" t="s">
        <v>524</v>
      </c>
      <c r="H2091">
        <v>35025</v>
      </c>
      <c r="I2091" t="s">
        <v>563</v>
      </c>
      <c r="J2091" t="s">
        <v>1399</v>
      </c>
      <c r="K2091" t="s">
        <v>1391</v>
      </c>
      <c r="L2091">
        <v>0</v>
      </c>
      <c r="M2091">
        <v>2.1440000000000001</v>
      </c>
      <c r="N2091">
        <v>0</v>
      </c>
      <c r="O2091">
        <v>0</v>
      </c>
      <c r="P2091">
        <v>0</v>
      </c>
      <c r="Q2091">
        <v>0</v>
      </c>
      <c r="R2091">
        <v>0.493371385528456</v>
      </c>
      <c r="S2091">
        <v>7.4958685699386223</v>
      </c>
      <c r="T2091">
        <v>0</v>
      </c>
      <c r="U2091">
        <v>187.89008563399403</v>
      </c>
      <c r="W2091" s="429">
        <f t="shared" si="49"/>
        <v>0.493371385528456</v>
      </c>
      <c r="X2091" s="429">
        <f t="shared" si="49"/>
        <v>7.4958685699386223</v>
      </c>
      <c r="Y2091" s="429">
        <f t="shared" si="49"/>
        <v>0</v>
      </c>
      <c r="Z2091" s="429">
        <f t="shared" si="49"/>
        <v>187.89008563399403</v>
      </c>
      <c r="AA2091" s="429" t="s">
        <v>1296</v>
      </c>
    </row>
    <row r="2092" spans="1:27" x14ac:dyDescent="0.25">
      <c r="A2092" t="s">
        <v>149</v>
      </c>
      <c r="B2092" t="s">
        <v>1246</v>
      </c>
      <c r="C2092" t="s">
        <v>1324</v>
      </c>
      <c r="D2092" t="s">
        <v>1387</v>
      </c>
      <c r="E2092" t="s">
        <v>1326</v>
      </c>
      <c r="F2092" t="s">
        <v>1293</v>
      </c>
      <c r="G2092" s="532" t="s">
        <v>524</v>
      </c>
      <c r="H2092">
        <v>35025</v>
      </c>
      <c r="I2092" t="s">
        <v>563</v>
      </c>
      <c r="J2092" t="s">
        <v>1399</v>
      </c>
      <c r="K2092" t="s">
        <v>1391</v>
      </c>
      <c r="L2092">
        <v>0</v>
      </c>
      <c r="M2092">
        <v>0.65600000000000003</v>
      </c>
      <c r="N2092">
        <v>0</v>
      </c>
      <c r="O2092">
        <v>0</v>
      </c>
      <c r="P2092">
        <v>0</v>
      </c>
      <c r="Q2092">
        <v>0</v>
      </c>
      <c r="R2092">
        <v>0.15095691646766191</v>
      </c>
      <c r="S2092">
        <v>2.2935120251304739</v>
      </c>
      <c r="T2092">
        <v>0</v>
      </c>
      <c r="U2092">
        <v>57.488757544729509</v>
      </c>
      <c r="W2092" s="429">
        <f t="shared" si="49"/>
        <v>0.15095691646766191</v>
      </c>
      <c r="X2092" s="429">
        <f t="shared" si="49"/>
        <v>2.2935120251304739</v>
      </c>
      <c r="Y2092" s="429">
        <f t="shared" si="49"/>
        <v>0</v>
      </c>
      <c r="Z2092" s="429">
        <f t="shared" si="49"/>
        <v>57.488757544729509</v>
      </c>
      <c r="AA2092" s="429" t="s">
        <v>1296</v>
      </c>
    </row>
    <row r="2093" spans="1:27" x14ac:dyDescent="0.25">
      <c r="A2093" t="s">
        <v>149</v>
      </c>
      <c r="B2093" t="s">
        <v>1246</v>
      </c>
      <c r="C2093" t="s">
        <v>1324</v>
      </c>
      <c r="D2093" t="s">
        <v>1387</v>
      </c>
      <c r="E2093" t="s">
        <v>1326</v>
      </c>
      <c r="F2093" t="s">
        <v>1293</v>
      </c>
      <c r="G2093" s="532" t="s">
        <v>524</v>
      </c>
      <c r="H2093">
        <v>35025</v>
      </c>
      <c r="I2093" t="s">
        <v>563</v>
      </c>
      <c r="J2093" t="s">
        <v>1445</v>
      </c>
      <c r="K2093" t="s">
        <v>1401</v>
      </c>
      <c r="L2093">
        <v>0</v>
      </c>
      <c r="M2093">
        <v>9</v>
      </c>
      <c r="N2093">
        <v>0</v>
      </c>
      <c r="O2093">
        <v>0</v>
      </c>
      <c r="P2093">
        <v>0</v>
      </c>
      <c r="Q2093">
        <v>0</v>
      </c>
      <c r="R2093">
        <v>6.5110046201470803E-2</v>
      </c>
      <c r="S2093">
        <v>0.27271563595738324</v>
      </c>
      <c r="T2093">
        <v>0</v>
      </c>
      <c r="U2093">
        <v>6.8830009451360521</v>
      </c>
      <c r="W2093" s="429">
        <f t="shared" si="49"/>
        <v>6.5110046201470803E-2</v>
      </c>
      <c r="X2093" s="429">
        <f t="shared" si="49"/>
        <v>0.27271563595738324</v>
      </c>
      <c r="Y2093" s="429">
        <f t="shared" si="49"/>
        <v>0</v>
      </c>
      <c r="Z2093" s="429">
        <f t="shared" si="49"/>
        <v>6.8830009451360521</v>
      </c>
      <c r="AA2093" s="429" t="s">
        <v>1296</v>
      </c>
    </row>
    <row r="2094" spans="1:27" x14ac:dyDescent="0.25">
      <c r="A2094" t="s">
        <v>149</v>
      </c>
      <c r="B2094" t="s">
        <v>1246</v>
      </c>
      <c r="C2094" t="s">
        <v>1324</v>
      </c>
      <c r="D2094" t="s">
        <v>1387</v>
      </c>
      <c r="E2094" t="s">
        <v>1326</v>
      </c>
      <c r="F2094" t="s">
        <v>1293</v>
      </c>
      <c r="G2094" s="532" t="s">
        <v>524</v>
      </c>
      <c r="H2094">
        <v>35025</v>
      </c>
      <c r="I2094" t="s">
        <v>563</v>
      </c>
      <c r="J2094" t="s">
        <v>1402</v>
      </c>
      <c r="K2094" t="s">
        <v>1398</v>
      </c>
      <c r="L2094">
        <v>11.997</v>
      </c>
      <c r="M2094">
        <v>0.46500000000000002</v>
      </c>
      <c r="N2094">
        <v>9.9510000000000005</v>
      </c>
      <c r="O2094">
        <v>0.441</v>
      </c>
      <c r="P2094">
        <v>0.28599999999999998</v>
      </c>
      <c r="Q2094">
        <v>0.28599999999999998</v>
      </c>
      <c r="R2094">
        <v>809.41299615000003</v>
      </c>
      <c r="S2094">
        <v>1.5266182499999999E-2</v>
      </c>
      <c r="T2094">
        <v>1.5266182500000001E-3</v>
      </c>
      <c r="U2094">
        <v>810.24958295099998</v>
      </c>
      <c r="W2094" s="429">
        <f t="shared" si="49"/>
        <v>809.41299615000003</v>
      </c>
      <c r="X2094" s="429">
        <f t="shared" si="49"/>
        <v>1.5266182499999999E-2</v>
      </c>
      <c r="Y2094" s="429">
        <f t="shared" si="49"/>
        <v>1.5266182500000001E-3</v>
      </c>
      <c r="Z2094" s="429">
        <f t="shared" si="49"/>
        <v>810.24958295099998</v>
      </c>
      <c r="AA2094" s="429" t="s">
        <v>1295</v>
      </c>
    </row>
    <row r="2095" spans="1:27" x14ac:dyDescent="0.25">
      <c r="A2095" t="s">
        <v>149</v>
      </c>
      <c r="B2095" t="s">
        <v>1246</v>
      </c>
      <c r="C2095" t="s">
        <v>1324</v>
      </c>
      <c r="D2095" t="s">
        <v>1387</v>
      </c>
      <c r="E2095" t="s">
        <v>1326</v>
      </c>
      <c r="F2095" t="s">
        <v>1293</v>
      </c>
      <c r="G2095" s="532" t="s">
        <v>524</v>
      </c>
      <c r="H2095">
        <v>35025</v>
      </c>
      <c r="I2095" t="s">
        <v>563</v>
      </c>
      <c r="J2095" t="s">
        <v>1402</v>
      </c>
      <c r="K2095" t="s">
        <v>1398</v>
      </c>
      <c r="L2095">
        <v>15.936999999999999</v>
      </c>
      <c r="M2095">
        <v>5.9349999999999996</v>
      </c>
      <c r="N2095">
        <v>14.069000000000001</v>
      </c>
      <c r="O2095">
        <v>0.52100000000000002</v>
      </c>
      <c r="P2095">
        <v>0.33800000000000002</v>
      </c>
      <c r="Q2095">
        <v>0.33800000000000002</v>
      </c>
      <c r="R2095">
        <v>1075.23671915</v>
      </c>
      <c r="S2095">
        <v>2.0279832499999997E-2</v>
      </c>
      <c r="T2095">
        <v>2.02798325E-3</v>
      </c>
      <c r="U2095">
        <v>1076.3480539709999</v>
      </c>
      <c r="W2095" s="429">
        <f t="shared" si="49"/>
        <v>1075.23671915</v>
      </c>
      <c r="X2095" s="429">
        <f t="shared" si="49"/>
        <v>2.0279832499999997E-2</v>
      </c>
      <c r="Y2095" s="429">
        <f t="shared" si="49"/>
        <v>2.02798325E-3</v>
      </c>
      <c r="Z2095" s="429">
        <f t="shared" si="49"/>
        <v>1076.3480539709999</v>
      </c>
      <c r="AA2095" s="429" t="s">
        <v>1295</v>
      </c>
    </row>
    <row r="2096" spans="1:27" x14ac:dyDescent="0.25">
      <c r="A2096" t="s">
        <v>149</v>
      </c>
      <c r="B2096" t="s">
        <v>1246</v>
      </c>
      <c r="C2096" t="s">
        <v>1324</v>
      </c>
      <c r="D2096" t="s">
        <v>1387</v>
      </c>
      <c r="E2096" t="s">
        <v>1326</v>
      </c>
      <c r="F2096" t="s">
        <v>1293</v>
      </c>
      <c r="G2096" s="532" t="s">
        <v>524</v>
      </c>
      <c r="H2096">
        <v>35025</v>
      </c>
      <c r="I2096" t="s">
        <v>563</v>
      </c>
      <c r="J2096" t="s">
        <v>1402</v>
      </c>
      <c r="K2096" t="s">
        <v>1398</v>
      </c>
      <c r="L2096">
        <v>3.2469999999999999</v>
      </c>
      <c r="M2096">
        <v>3.9119999999999999</v>
      </c>
      <c r="N2096">
        <v>1.0760000000000001</v>
      </c>
      <c r="O2096">
        <v>0.36599999999999999</v>
      </c>
      <c r="P2096">
        <v>0.20499999999999999</v>
      </c>
      <c r="Q2096">
        <v>0.20499999999999999</v>
      </c>
      <c r="R2096">
        <v>219.06843365</v>
      </c>
      <c r="S2096">
        <v>4.1318075000000001E-3</v>
      </c>
      <c r="T2096">
        <v>4.1318075000000001E-4</v>
      </c>
      <c r="U2096">
        <v>219.29485670100001</v>
      </c>
      <c r="W2096" s="429">
        <f t="shared" si="49"/>
        <v>219.06843365</v>
      </c>
      <c r="X2096" s="429">
        <f t="shared" si="49"/>
        <v>4.1318075000000001E-3</v>
      </c>
      <c r="Y2096" s="429">
        <f t="shared" si="49"/>
        <v>4.1318075000000001E-4</v>
      </c>
      <c r="Z2096" s="429">
        <f t="shared" si="49"/>
        <v>219.29485670100001</v>
      </c>
      <c r="AA2096" s="429" t="s">
        <v>1295</v>
      </c>
    </row>
    <row r="2097" spans="1:27" x14ac:dyDescent="0.25">
      <c r="A2097" t="s">
        <v>149</v>
      </c>
      <c r="B2097" t="s">
        <v>1246</v>
      </c>
      <c r="C2097" t="s">
        <v>1324</v>
      </c>
      <c r="D2097" t="s">
        <v>1387</v>
      </c>
      <c r="E2097" t="s">
        <v>1326</v>
      </c>
      <c r="F2097" t="s">
        <v>1293</v>
      </c>
      <c r="G2097" s="532" t="s">
        <v>524</v>
      </c>
      <c r="H2097">
        <v>35025</v>
      </c>
      <c r="I2097" t="s">
        <v>563</v>
      </c>
      <c r="J2097" t="s">
        <v>1402</v>
      </c>
      <c r="K2097" t="s">
        <v>1398</v>
      </c>
      <c r="L2097">
        <v>9.9949999999999992</v>
      </c>
      <c r="M2097">
        <v>8.5060000000000002</v>
      </c>
      <c r="N2097">
        <v>2.169</v>
      </c>
      <c r="O2097">
        <v>0.79600000000000004</v>
      </c>
      <c r="P2097">
        <v>0.38</v>
      </c>
      <c r="Q2097">
        <v>0.38</v>
      </c>
      <c r="R2097">
        <v>674.34216025000001</v>
      </c>
      <c r="S2097">
        <v>1.2718637499999999E-2</v>
      </c>
      <c r="T2097">
        <v>1.2718637499999999E-3</v>
      </c>
      <c r="U2097">
        <v>675.03914158500004</v>
      </c>
      <c r="W2097" s="429">
        <f t="shared" si="49"/>
        <v>674.34216025000001</v>
      </c>
      <c r="X2097" s="429">
        <f t="shared" si="49"/>
        <v>1.2718637499999999E-2</v>
      </c>
      <c r="Y2097" s="429">
        <f t="shared" si="49"/>
        <v>1.2718637499999999E-3</v>
      </c>
      <c r="Z2097" s="429">
        <f t="shared" si="49"/>
        <v>675.03914158500004</v>
      </c>
      <c r="AA2097" s="429" t="s">
        <v>1295</v>
      </c>
    </row>
    <row r="2098" spans="1:27" x14ac:dyDescent="0.25">
      <c r="A2098" t="s">
        <v>149</v>
      </c>
      <c r="B2098" t="s">
        <v>192</v>
      </c>
      <c r="C2098" t="s">
        <v>1446</v>
      </c>
      <c r="D2098" t="s">
        <v>1325</v>
      </c>
      <c r="E2098" t="s">
        <v>1326</v>
      </c>
      <c r="F2098" t="s">
        <v>1292</v>
      </c>
      <c r="G2098" s="532" t="s">
        <v>524</v>
      </c>
      <c r="H2098">
        <v>35007</v>
      </c>
      <c r="I2098" t="s">
        <v>581</v>
      </c>
      <c r="J2098">
        <v>2310000330</v>
      </c>
      <c r="K2098" t="s">
        <v>1447</v>
      </c>
      <c r="L2098">
        <v>0</v>
      </c>
      <c r="M2098">
        <v>0</v>
      </c>
      <c r="N2098">
        <v>0</v>
      </c>
      <c r="O2098">
        <v>0</v>
      </c>
      <c r="P2098">
        <v>0</v>
      </c>
      <c r="Q2098">
        <v>0</v>
      </c>
      <c r="R2098">
        <v>0</v>
      </c>
      <c r="S2098">
        <v>0</v>
      </c>
      <c r="T2098">
        <v>0</v>
      </c>
      <c r="U2098">
        <v>0</v>
      </c>
      <c r="W2098" s="429">
        <f t="shared" ref="W2098:Z2113" si="50">IFERROR(R2098*1,0)</f>
        <v>0</v>
      </c>
      <c r="X2098" s="429">
        <f t="shared" si="50"/>
        <v>0</v>
      </c>
      <c r="Y2098" s="429">
        <f t="shared" si="50"/>
        <v>0</v>
      </c>
      <c r="Z2098" s="429">
        <f t="shared" si="50"/>
        <v>0</v>
      </c>
      <c r="AA2098" s="429" t="s">
        <v>1295</v>
      </c>
    </row>
    <row r="2099" spans="1:27" x14ac:dyDescent="0.25">
      <c r="A2099" t="s">
        <v>149</v>
      </c>
      <c r="B2099" t="s">
        <v>192</v>
      </c>
      <c r="C2099" t="s">
        <v>1446</v>
      </c>
      <c r="D2099" t="s">
        <v>1325</v>
      </c>
      <c r="E2099" t="s">
        <v>1326</v>
      </c>
      <c r="F2099" t="s">
        <v>1292</v>
      </c>
      <c r="G2099" s="532" t="s">
        <v>524</v>
      </c>
      <c r="H2099">
        <v>35007</v>
      </c>
      <c r="I2099" t="s">
        <v>581</v>
      </c>
      <c r="J2099">
        <v>2310011000</v>
      </c>
      <c r="K2099" t="s">
        <v>1448</v>
      </c>
      <c r="L2099">
        <v>0</v>
      </c>
      <c r="M2099">
        <v>0</v>
      </c>
      <c r="N2099">
        <v>0</v>
      </c>
      <c r="O2099">
        <v>0</v>
      </c>
      <c r="P2099">
        <v>0</v>
      </c>
      <c r="Q2099">
        <v>0</v>
      </c>
      <c r="R2099">
        <v>0</v>
      </c>
      <c r="S2099">
        <v>0</v>
      </c>
      <c r="T2099">
        <v>0</v>
      </c>
      <c r="U2099">
        <v>0</v>
      </c>
      <c r="W2099" s="429">
        <f t="shared" si="50"/>
        <v>0</v>
      </c>
      <c r="X2099" s="429">
        <f t="shared" si="50"/>
        <v>0</v>
      </c>
      <c r="Y2099" s="429">
        <f t="shared" si="50"/>
        <v>0</v>
      </c>
      <c r="Z2099" s="429">
        <f t="shared" si="50"/>
        <v>0</v>
      </c>
      <c r="AA2099" s="429" t="s">
        <v>1296</v>
      </c>
    </row>
    <row r="2100" spans="1:27" x14ac:dyDescent="0.25">
      <c r="A2100" t="s">
        <v>149</v>
      </c>
      <c r="B2100" t="s">
        <v>192</v>
      </c>
      <c r="C2100" t="s">
        <v>1446</v>
      </c>
      <c r="D2100" t="s">
        <v>1325</v>
      </c>
      <c r="E2100" t="s">
        <v>1326</v>
      </c>
      <c r="F2100" t="s">
        <v>1292</v>
      </c>
      <c r="G2100" s="532" t="s">
        <v>524</v>
      </c>
      <c r="H2100">
        <v>35007</v>
      </c>
      <c r="I2100" t="s">
        <v>581</v>
      </c>
      <c r="J2100">
        <v>2310021010</v>
      </c>
      <c r="K2100" t="s">
        <v>1449</v>
      </c>
      <c r="L2100">
        <v>0</v>
      </c>
      <c r="M2100">
        <v>0</v>
      </c>
      <c r="N2100">
        <v>0</v>
      </c>
      <c r="O2100">
        <v>0</v>
      </c>
      <c r="P2100">
        <v>0</v>
      </c>
      <c r="Q2100">
        <v>0</v>
      </c>
      <c r="R2100">
        <v>0</v>
      </c>
      <c r="S2100">
        <v>0</v>
      </c>
      <c r="T2100">
        <v>0</v>
      </c>
      <c r="U2100">
        <v>0</v>
      </c>
      <c r="W2100" s="429">
        <f t="shared" si="50"/>
        <v>0</v>
      </c>
      <c r="X2100" s="429">
        <f t="shared" si="50"/>
        <v>0</v>
      </c>
      <c r="Y2100" s="429">
        <f t="shared" si="50"/>
        <v>0</v>
      </c>
      <c r="Z2100" s="429">
        <f t="shared" si="50"/>
        <v>0</v>
      </c>
      <c r="AA2100" s="429" t="s">
        <v>1296</v>
      </c>
    </row>
    <row r="2101" spans="1:27" x14ac:dyDescent="0.25">
      <c r="A2101" t="s">
        <v>149</v>
      </c>
      <c r="B2101" t="s">
        <v>192</v>
      </c>
      <c r="C2101" t="s">
        <v>1446</v>
      </c>
      <c r="D2101" t="s">
        <v>1325</v>
      </c>
      <c r="E2101" t="s">
        <v>1326</v>
      </c>
      <c r="F2101" t="s">
        <v>1292</v>
      </c>
      <c r="G2101" s="532" t="s">
        <v>524</v>
      </c>
      <c r="H2101">
        <v>35007</v>
      </c>
      <c r="I2101" t="s">
        <v>581</v>
      </c>
      <c r="J2101">
        <v>2310023010</v>
      </c>
      <c r="K2101" t="s">
        <v>1450</v>
      </c>
      <c r="L2101">
        <v>0</v>
      </c>
      <c r="M2101">
        <v>0</v>
      </c>
      <c r="N2101">
        <v>0</v>
      </c>
      <c r="O2101">
        <v>0</v>
      </c>
      <c r="P2101">
        <v>0</v>
      </c>
      <c r="Q2101">
        <v>0</v>
      </c>
      <c r="R2101">
        <v>0</v>
      </c>
      <c r="S2101">
        <v>0</v>
      </c>
      <c r="T2101">
        <v>0</v>
      </c>
      <c r="U2101">
        <v>0</v>
      </c>
      <c r="W2101" s="429">
        <f t="shared" si="50"/>
        <v>0</v>
      </c>
      <c r="X2101" s="429">
        <f t="shared" si="50"/>
        <v>0</v>
      </c>
      <c r="Y2101" s="429">
        <f t="shared" si="50"/>
        <v>0</v>
      </c>
      <c r="Z2101" s="429">
        <f t="shared" si="50"/>
        <v>0</v>
      </c>
      <c r="AA2101" s="429" t="s">
        <v>1295</v>
      </c>
    </row>
    <row r="2102" spans="1:27" x14ac:dyDescent="0.25">
      <c r="A2102" t="s">
        <v>149</v>
      </c>
      <c r="B2102" t="s">
        <v>192</v>
      </c>
      <c r="C2102" t="s">
        <v>1446</v>
      </c>
      <c r="D2102" t="s">
        <v>1325</v>
      </c>
      <c r="E2102" t="s">
        <v>1326</v>
      </c>
      <c r="F2102" t="s">
        <v>1292</v>
      </c>
      <c r="G2102" s="532" t="s">
        <v>524</v>
      </c>
      <c r="H2102">
        <v>35007</v>
      </c>
      <c r="I2102" t="s">
        <v>581</v>
      </c>
      <c r="J2102">
        <v>2310010200</v>
      </c>
      <c r="K2102" t="s">
        <v>1451</v>
      </c>
      <c r="L2102">
        <v>0</v>
      </c>
      <c r="M2102">
        <v>0</v>
      </c>
      <c r="N2102">
        <v>0</v>
      </c>
      <c r="O2102">
        <v>0</v>
      </c>
      <c r="P2102">
        <v>0</v>
      </c>
      <c r="Q2102">
        <v>0</v>
      </c>
      <c r="R2102">
        <v>0</v>
      </c>
      <c r="S2102">
        <v>0</v>
      </c>
      <c r="T2102">
        <v>0</v>
      </c>
      <c r="U2102">
        <v>0</v>
      </c>
      <c r="W2102" s="429">
        <f t="shared" si="50"/>
        <v>0</v>
      </c>
      <c r="X2102" s="429">
        <f t="shared" si="50"/>
        <v>0</v>
      </c>
      <c r="Y2102" s="429">
        <f t="shared" si="50"/>
        <v>0</v>
      </c>
      <c r="Z2102" s="429">
        <f t="shared" si="50"/>
        <v>0</v>
      </c>
      <c r="AA2102" s="429" t="s">
        <v>1296</v>
      </c>
    </row>
    <row r="2103" spans="1:27" x14ac:dyDescent="0.25">
      <c r="A2103" t="s">
        <v>149</v>
      </c>
      <c r="B2103" t="s">
        <v>192</v>
      </c>
      <c r="C2103" t="s">
        <v>1446</v>
      </c>
      <c r="D2103" t="s">
        <v>1325</v>
      </c>
      <c r="E2103" t="s">
        <v>1326</v>
      </c>
      <c r="F2103" t="s">
        <v>1292</v>
      </c>
      <c r="G2103" s="532" t="s">
        <v>524</v>
      </c>
      <c r="H2103">
        <v>35007</v>
      </c>
      <c r="I2103" t="s">
        <v>581</v>
      </c>
      <c r="J2103">
        <v>2310021400</v>
      </c>
      <c r="K2103" t="s">
        <v>1452</v>
      </c>
      <c r="L2103">
        <v>2.8720900000000001E-5</v>
      </c>
      <c r="M2103">
        <v>0.38826300000000002</v>
      </c>
      <c r="N2103">
        <v>4.1452799999999997E-5</v>
      </c>
      <c r="O2103">
        <v>2.96092E-7</v>
      </c>
      <c r="P2103">
        <v>3.7504900000000001E-6</v>
      </c>
      <c r="Q2103">
        <v>3.7504900000000001E-6</v>
      </c>
      <c r="R2103">
        <v>6.7892983606557419E-2</v>
      </c>
      <c r="S2103">
        <v>1.3939278196721314</v>
      </c>
      <c r="T2103">
        <v>0</v>
      </c>
      <c r="U2103">
        <v>34.916088475409843</v>
      </c>
      <c r="W2103" s="429">
        <f t="shared" si="50"/>
        <v>6.7892983606557419E-2</v>
      </c>
      <c r="X2103" s="429">
        <f t="shared" si="50"/>
        <v>1.3939278196721314</v>
      </c>
      <c r="Y2103" s="429">
        <f t="shared" si="50"/>
        <v>0</v>
      </c>
      <c r="Z2103" s="429">
        <f t="shared" si="50"/>
        <v>34.916088475409843</v>
      </c>
      <c r="AA2103" s="429" t="s">
        <v>1295</v>
      </c>
    </row>
    <row r="2104" spans="1:27" x14ac:dyDescent="0.25">
      <c r="A2104" t="s">
        <v>149</v>
      </c>
      <c r="B2104" t="s">
        <v>192</v>
      </c>
      <c r="C2104" t="s">
        <v>1446</v>
      </c>
      <c r="D2104" t="s">
        <v>1325</v>
      </c>
      <c r="E2104" t="s">
        <v>1326</v>
      </c>
      <c r="F2104" t="s">
        <v>1292</v>
      </c>
      <c r="G2104" s="532" t="s">
        <v>524</v>
      </c>
      <c r="H2104">
        <v>35007</v>
      </c>
      <c r="I2104" t="s">
        <v>581</v>
      </c>
      <c r="J2104">
        <v>2310023400</v>
      </c>
      <c r="K2104" t="s">
        <v>1452</v>
      </c>
      <c r="L2104">
        <v>7.9078199999999994E-3</v>
      </c>
      <c r="M2104">
        <v>256.20800000000003</v>
      </c>
      <c r="N2104">
        <v>1.1413400000000001E-2</v>
      </c>
      <c r="O2104">
        <v>8.1523899999999994E-5</v>
      </c>
      <c r="P2104">
        <v>1.03264E-3</v>
      </c>
      <c r="Q2104">
        <v>1.03264E-3</v>
      </c>
      <c r="R2104">
        <v>44.801398907103859</v>
      </c>
      <c r="S2104">
        <v>919.82872131147565</v>
      </c>
      <c r="T2104">
        <v>0</v>
      </c>
      <c r="U2104">
        <v>23040.519431693996</v>
      </c>
      <c r="W2104" s="429">
        <f t="shared" si="50"/>
        <v>44.801398907103859</v>
      </c>
      <c r="X2104" s="429">
        <f t="shared" si="50"/>
        <v>919.82872131147565</v>
      </c>
      <c r="Y2104" s="429">
        <f t="shared" si="50"/>
        <v>0</v>
      </c>
      <c r="Z2104" s="429">
        <f t="shared" si="50"/>
        <v>23040.519431693996</v>
      </c>
      <c r="AA2104" s="429" t="s">
        <v>1295</v>
      </c>
    </row>
    <row r="2105" spans="1:27" x14ac:dyDescent="0.25">
      <c r="A2105" t="s">
        <v>149</v>
      </c>
      <c r="B2105" t="s">
        <v>192</v>
      </c>
      <c r="C2105" t="s">
        <v>1446</v>
      </c>
      <c r="D2105" t="s">
        <v>1325</v>
      </c>
      <c r="E2105" t="s">
        <v>1326</v>
      </c>
      <c r="F2105" t="s">
        <v>1292</v>
      </c>
      <c r="G2105" s="532" t="s">
        <v>524</v>
      </c>
      <c r="H2105">
        <v>35007</v>
      </c>
      <c r="I2105" t="s">
        <v>581</v>
      </c>
      <c r="J2105">
        <v>2310000220</v>
      </c>
      <c r="K2105" t="s">
        <v>1453</v>
      </c>
      <c r="L2105">
        <v>0.79509200000000002</v>
      </c>
      <c r="M2105">
        <v>4.3321199999999997E-2</v>
      </c>
      <c r="N2105">
        <v>0.213618</v>
      </c>
      <c r="O2105">
        <v>1.86729E-3</v>
      </c>
      <c r="P2105">
        <v>3.2864299999999999E-2</v>
      </c>
      <c r="Q2105">
        <v>3.2864299999999999E-2</v>
      </c>
      <c r="R2105">
        <v>189.7260007293834</v>
      </c>
      <c r="S2105">
        <v>5.4212951914185386E-3</v>
      </c>
      <c r="T2105">
        <v>5.9669327607629703E-3</v>
      </c>
      <c r="U2105">
        <v>191.63967907187623</v>
      </c>
      <c r="W2105" s="429">
        <f t="shared" si="50"/>
        <v>189.7260007293834</v>
      </c>
      <c r="X2105" s="429">
        <f t="shared" si="50"/>
        <v>5.4212951914185386E-3</v>
      </c>
      <c r="Y2105" s="429">
        <f t="shared" si="50"/>
        <v>5.9669327607629703E-3</v>
      </c>
      <c r="Z2105" s="429">
        <f t="shared" si="50"/>
        <v>191.63967907187623</v>
      </c>
      <c r="AA2105" s="429" t="s">
        <v>1295</v>
      </c>
    </row>
    <row r="2106" spans="1:27" x14ac:dyDescent="0.25">
      <c r="A2106" t="s">
        <v>149</v>
      </c>
      <c r="B2106" t="s">
        <v>192</v>
      </c>
      <c r="C2106" t="s">
        <v>1446</v>
      </c>
      <c r="D2106" t="s">
        <v>1325</v>
      </c>
      <c r="E2106" t="s">
        <v>1326</v>
      </c>
      <c r="F2106" t="s">
        <v>1292</v>
      </c>
      <c r="G2106" s="532" t="s">
        <v>524</v>
      </c>
      <c r="H2106">
        <v>35007</v>
      </c>
      <c r="I2106" t="s">
        <v>581</v>
      </c>
      <c r="J2106">
        <v>2310011501</v>
      </c>
      <c r="K2106" t="s">
        <v>1350</v>
      </c>
      <c r="L2106">
        <v>0</v>
      </c>
      <c r="M2106">
        <v>0</v>
      </c>
      <c r="N2106">
        <v>0</v>
      </c>
      <c r="O2106">
        <v>0</v>
      </c>
      <c r="P2106">
        <v>0</v>
      </c>
      <c r="Q2106">
        <v>0</v>
      </c>
      <c r="R2106">
        <v>0</v>
      </c>
      <c r="S2106">
        <v>0</v>
      </c>
      <c r="T2106">
        <v>0</v>
      </c>
      <c r="U2106">
        <v>0</v>
      </c>
      <c r="W2106" s="429">
        <f t="shared" si="50"/>
        <v>0</v>
      </c>
      <c r="X2106" s="429">
        <f t="shared" si="50"/>
        <v>0</v>
      </c>
      <c r="Y2106" s="429">
        <f t="shared" si="50"/>
        <v>0</v>
      </c>
      <c r="Z2106" s="429">
        <f t="shared" si="50"/>
        <v>0</v>
      </c>
      <c r="AA2106" s="429" t="s">
        <v>1296</v>
      </c>
    </row>
    <row r="2107" spans="1:27" x14ac:dyDescent="0.25">
      <c r="A2107" t="s">
        <v>149</v>
      </c>
      <c r="B2107" t="s">
        <v>192</v>
      </c>
      <c r="C2107" t="s">
        <v>1446</v>
      </c>
      <c r="D2107" t="s">
        <v>1325</v>
      </c>
      <c r="E2107" t="s">
        <v>1326</v>
      </c>
      <c r="F2107" t="s">
        <v>1292</v>
      </c>
      <c r="G2107" s="532" t="s">
        <v>524</v>
      </c>
      <c r="H2107">
        <v>35007</v>
      </c>
      <c r="I2107" t="s">
        <v>581</v>
      </c>
      <c r="J2107">
        <v>2310011502</v>
      </c>
      <c r="K2107" t="s">
        <v>1350</v>
      </c>
      <c r="L2107">
        <v>0</v>
      </c>
      <c r="M2107">
        <v>0</v>
      </c>
      <c r="N2107">
        <v>0</v>
      </c>
      <c r="O2107">
        <v>0</v>
      </c>
      <c r="P2107">
        <v>0</v>
      </c>
      <c r="Q2107">
        <v>0</v>
      </c>
      <c r="R2107">
        <v>0</v>
      </c>
      <c r="S2107">
        <v>0</v>
      </c>
      <c r="T2107">
        <v>0</v>
      </c>
      <c r="U2107">
        <v>0</v>
      </c>
      <c r="W2107" s="429">
        <f t="shared" si="50"/>
        <v>0</v>
      </c>
      <c r="X2107" s="429">
        <f t="shared" si="50"/>
        <v>0</v>
      </c>
      <c r="Y2107" s="429">
        <f t="shared" si="50"/>
        <v>0</v>
      </c>
      <c r="Z2107" s="429">
        <f t="shared" si="50"/>
        <v>0</v>
      </c>
      <c r="AA2107" s="429" t="s">
        <v>1296</v>
      </c>
    </row>
    <row r="2108" spans="1:27" x14ac:dyDescent="0.25">
      <c r="A2108" t="s">
        <v>149</v>
      </c>
      <c r="B2108" t="s">
        <v>192</v>
      </c>
      <c r="C2108" t="s">
        <v>1446</v>
      </c>
      <c r="D2108" t="s">
        <v>1325</v>
      </c>
      <c r="E2108" t="s">
        <v>1326</v>
      </c>
      <c r="F2108" t="s">
        <v>1292</v>
      </c>
      <c r="G2108" s="532" t="s">
        <v>524</v>
      </c>
      <c r="H2108">
        <v>35007</v>
      </c>
      <c r="I2108" t="s">
        <v>581</v>
      </c>
      <c r="J2108">
        <v>2310011503</v>
      </c>
      <c r="K2108" t="s">
        <v>1350</v>
      </c>
      <c r="L2108">
        <v>0</v>
      </c>
      <c r="M2108">
        <v>0</v>
      </c>
      <c r="N2108">
        <v>0</v>
      </c>
      <c r="O2108">
        <v>0</v>
      </c>
      <c r="P2108">
        <v>0</v>
      </c>
      <c r="Q2108">
        <v>0</v>
      </c>
      <c r="R2108">
        <v>0</v>
      </c>
      <c r="S2108">
        <v>0</v>
      </c>
      <c r="T2108">
        <v>0</v>
      </c>
      <c r="U2108">
        <v>0</v>
      </c>
      <c r="W2108" s="429">
        <f t="shared" si="50"/>
        <v>0</v>
      </c>
      <c r="X2108" s="429">
        <f t="shared" si="50"/>
        <v>0</v>
      </c>
      <c r="Y2108" s="429">
        <f t="shared" si="50"/>
        <v>0</v>
      </c>
      <c r="Z2108" s="429">
        <f t="shared" si="50"/>
        <v>0</v>
      </c>
      <c r="AA2108" s="429" t="s">
        <v>1296</v>
      </c>
    </row>
    <row r="2109" spans="1:27" x14ac:dyDescent="0.25">
      <c r="A2109" t="s">
        <v>149</v>
      </c>
      <c r="B2109" t="s">
        <v>192</v>
      </c>
      <c r="C2109" t="s">
        <v>1446</v>
      </c>
      <c r="D2109" t="s">
        <v>1325</v>
      </c>
      <c r="E2109" t="s">
        <v>1326</v>
      </c>
      <c r="F2109" t="s">
        <v>1292</v>
      </c>
      <c r="G2109" s="532" t="s">
        <v>524</v>
      </c>
      <c r="H2109">
        <v>35007</v>
      </c>
      <c r="I2109" t="s">
        <v>581</v>
      </c>
      <c r="J2109">
        <v>2310011505</v>
      </c>
      <c r="K2109" t="s">
        <v>1350</v>
      </c>
      <c r="L2109">
        <v>0</v>
      </c>
      <c r="M2109">
        <v>0</v>
      </c>
      <c r="N2109">
        <v>0</v>
      </c>
      <c r="O2109">
        <v>0</v>
      </c>
      <c r="P2109">
        <v>0</v>
      </c>
      <c r="Q2109">
        <v>0</v>
      </c>
      <c r="R2109">
        <v>0</v>
      </c>
      <c r="S2109">
        <v>0</v>
      </c>
      <c r="T2109">
        <v>0</v>
      </c>
      <c r="U2109">
        <v>0</v>
      </c>
      <c r="W2109" s="429">
        <f t="shared" si="50"/>
        <v>0</v>
      </c>
      <c r="X2109" s="429">
        <f t="shared" si="50"/>
        <v>0</v>
      </c>
      <c r="Y2109" s="429">
        <f t="shared" si="50"/>
        <v>0</v>
      </c>
      <c r="Z2109" s="429">
        <f t="shared" si="50"/>
        <v>0</v>
      </c>
      <c r="AA2109" s="429" t="s">
        <v>1296</v>
      </c>
    </row>
    <row r="2110" spans="1:27" x14ac:dyDescent="0.25">
      <c r="A2110" t="s">
        <v>149</v>
      </c>
      <c r="B2110" t="s">
        <v>192</v>
      </c>
      <c r="C2110" t="s">
        <v>1446</v>
      </c>
      <c r="D2110" t="s">
        <v>1325</v>
      </c>
      <c r="E2110" t="s">
        <v>1326</v>
      </c>
      <c r="F2110" t="s">
        <v>1292</v>
      </c>
      <c r="G2110" s="532" t="s">
        <v>524</v>
      </c>
      <c r="H2110">
        <v>35007</v>
      </c>
      <c r="I2110" t="s">
        <v>581</v>
      </c>
      <c r="J2110">
        <v>2310021501</v>
      </c>
      <c r="K2110" t="s">
        <v>1350</v>
      </c>
      <c r="L2110">
        <v>0</v>
      </c>
      <c r="M2110">
        <v>1.8317799999999999E-2</v>
      </c>
      <c r="N2110">
        <v>0</v>
      </c>
      <c r="O2110">
        <v>0</v>
      </c>
      <c r="P2110">
        <v>0</v>
      </c>
      <c r="Q2110">
        <v>0</v>
      </c>
      <c r="R2110">
        <v>3.2031125683060126E-3</v>
      </c>
      <c r="S2110">
        <v>6.5763904918032801E-2</v>
      </c>
      <c r="T2110">
        <v>0</v>
      </c>
      <c r="U2110">
        <v>1.647300735519126</v>
      </c>
      <c r="W2110" s="429">
        <f t="shared" si="50"/>
        <v>3.2031125683060126E-3</v>
      </c>
      <c r="X2110" s="429">
        <f t="shared" si="50"/>
        <v>6.5763904918032801E-2</v>
      </c>
      <c r="Y2110" s="429">
        <f t="shared" si="50"/>
        <v>0</v>
      </c>
      <c r="Z2110" s="429">
        <f t="shared" si="50"/>
        <v>1.647300735519126</v>
      </c>
      <c r="AA2110" s="429" t="s">
        <v>1296</v>
      </c>
    </row>
    <row r="2111" spans="1:27" x14ac:dyDescent="0.25">
      <c r="A2111" t="s">
        <v>149</v>
      </c>
      <c r="B2111" t="s">
        <v>192</v>
      </c>
      <c r="C2111" t="s">
        <v>1446</v>
      </c>
      <c r="D2111" t="s">
        <v>1325</v>
      </c>
      <c r="E2111" t="s">
        <v>1326</v>
      </c>
      <c r="F2111" t="s">
        <v>1292</v>
      </c>
      <c r="G2111" s="532" t="s">
        <v>524</v>
      </c>
      <c r="H2111">
        <v>35007</v>
      </c>
      <c r="I2111" t="s">
        <v>581</v>
      </c>
      <c r="J2111">
        <v>2310021502</v>
      </c>
      <c r="K2111" t="s">
        <v>1350</v>
      </c>
      <c r="L2111">
        <v>0</v>
      </c>
      <c r="M2111">
        <v>4.07099E-2</v>
      </c>
      <c r="N2111">
        <v>0</v>
      </c>
      <c r="O2111">
        <v>0</v>
      </c>
      <c r="P2111">
        <v>0</v>
      </c>
      <c r="Q2111">
        <v>0</v>
      </c>
      <c r="R2111">
        <v>7.1186710382513708E-3</v>
      </c>
      <c r="S2111">
        <v>0.1461552147540984</v>
      </c>
      <c r="T2111">
        <v>0</v>
      </c>
      <c r="U2111">
        <v>3.6609990398907115</v>
      </c>
      <c r="W2111" s="429">
        <f t="shared" si="50"/>
        <v>7.1186710382513708E-3</v>
      </c>
      <c r="X2111" s="429">
        <f t="shared" si="50"/>
        <v>0.1461552147540984</v>
      </c>
      <c r="Y2111" s="429">
        <f t="shared" si="50"/>
        <v>0</v>
      </c>
      <c r="Z2111" s="429">
        <f t="shared" si="50"/>
        <v>3.6609990398907115</v>
      </c>
      <c r="AA2111" s="429" t="s">
        <v>1296</v>
      </c>
    </row>
    <row r="2112" spans="1:27" x14ac:dyDescent="0.25">
      <c r="A2112" t="s">
        <v>149</v>
      </c>
      <c r="B2112" t="s">
        <v>192</v>
      </c>
      <c r="C2112" t="s">
        <v>1446</v>
      </c>
      <c r="D2112" t="s">
        <v>1325</v>
      </c>
      <c r="E2112" t="s">
        <v>1326</v>
      </c>
      <c r="F2112" t="s">
        <v>1292</v>
      </c>
      <c r="G2112" s="532" t="s">
        <v>524</v>
      </c>
      <c r="H2112">
        <v>35007</v>
      </c>
      <c r="I2112" t="s">
        <v>581</v>
      </c>
      <c r="J2112">
        <v>2310021503</v>
      </c>
      <c r="K2112" t="s">
        <v>1350</v>
      </c>
      <c r="L2112">
        <v>0</v>
      </c>
      <c r="M2112">
        <v>4.9030200000000003E-2</v>
      </c>
      <c r="N2112">
        <v>0</v>
      </c>
      <c r="O2112">
        <v>0</v>
      </c>
      <c r="P2112">
        <v>0</v>
      </c>
      <c r="Q2112">
        <v>0</v>
      </c>
      <c r="R2112">
        <v>8.5735868852459072E-3</v>
      </c>
      <c r="S2112">
        <v>0.17602645573770495</v>
      </c>
      <c r="T2112">
        <v>0</v>
      </c>
      <c r="U2112">
        <v>4.4092349803278701</v>
      </c>
      <c r="W2112" s="429">
        <f t="shared" si="50"/>
        <v>8.5735868852459072E-3</v>
      </c>
      <c r="X2112" s="429">
        <f t="shared" si="50"/>
        <v>0.17602645573770495</v>
      </c>
      <c r="Y2112" s="429">
        <f t="shared" si="50"/>
        <v>0</v>
      </c>
      <c r="Z2112" s="429">
        <f t="shared" si="50"/>
        <v>4.4092349803278701</v>
      </c>
      <c r="AA2112" s="429" t="s">
        <v>1296</v>
      </c>
    </row>
    <row r="2113" spans="1:27" x14ac:dyDescent="0.25">
      <c r="A2113" t="s">
        <v>149</v>
      </c>
      <c r="B2113" t="s">
        <v>192</v>
      </c>
      <c r="C2113" t="s">
        <v>1446</v>
      </c>
      <c r="D2113" t="s">
        <v>1325</v>
      </c>
      <c r="E2113" t="s">
        <v>1326</v>
      </c>
      <c r="F2113" t="s">
        <v>1292</v>
      </c>
      <c r="G2113" s="532" t="s">
        <v>524</v>
      </c>
      <c r="H2113">
        <v>35007</v>
      </c>
      <c r="I2113" t="s">
        <v>581</v>
      </c>
      <c r="J2113">
        <v>2310021505</v>
      </c>
      <c r="K2113" t="s">
        <v>1350</v>
      </c>
      <c r="L2113">
        <v>0</v>
      </c>
      <c r="M2113">
        <v>0.44138300000000003</v>
      </c>
      <c r="N2113">
        <v>0</v>
      </c>
      <c r="O2113">
        <v>0</v>
      </c>
      <c r="P2113">
        <v>0</v>
      </c>
      <c r="Q2113">
        <v>0</v>
      </c>
      <c r="R2113">
        <v>7.7181726775956333E-2</v>
      </c>
      <c r="S2113">
        <v>1.5846373278688528</v>
      </c>
      <c r="T2113">
        <v>0</v>
      </c>
      <c r="U2113">
        <v>39.693114923497276</v>
      </c>
      <c r="W2113" s="429">
        <f t="shared" si="50"/>
        <v>7.7181726775956333E-2</v>
      </c>
      <c r="X2113" s="429">
        <f t="shared" si="50"/>
        <v>1.5846373278688528</v>
      </c>
      <c r="Y2113" s="429">
        <f t="shared" si="50"/>
        <v>0</v>
      </c>
      <c r="Z2113" s="429">
        <f t="shared" si="50"/>
        <v>39.693114923497276</v>
      </c>
      <c r="AA2113" s="429" t="s">
        <v>1296</v>
      </c>
    </row>
    <row r="2114" spans="1:27" x14ac:dyDescent="0.25">
      <c r="A2114" t="s">
        <v>149</v>
      </c>
      <c r="B2114" t="s">
        <v>192</v>
      </c>
      <c r="C2114" t="s">
        <v>1446</v>
      </c>
      <c r="D2114" t="s">
        <v>1325</v>
      </c>
      <c r="E2114" t="s">
        <v>1326</v>
      </c>
      <c r="F2114" t="s">
        <v>1292</v>
      </c>
      <c r="G2114" s="532" t="s">
        <v>524</v>
      </c>
      <c r="H2114">
        <v>35007</v>
      </c>
      <c r="I2114" t="s">
        <v>581</v>
      </c>
      <c r="J2114">
        <v>2310021506</v>
      </c>
      <c r="K2114" t="s">
        <v>1350</v>
      </c>
      <c r="L2114">
        <v>0</v>
      </c>
      <c r="M2114">
        <v>9.1441500000000002E-3</v>
      </c>
      <c r="N2114">
        <v>0</v>
      </c>
      <c r="O2114">
        <v>0</v>
      </c>
      <c r="P2114">
        <v>0</v>
      </c>
      <c r="Q2114">
        <v>0</v>
      </c>
      <c r="R2114">
        <v>1.598977049180329E-3</v>
      </c>
      <c r="S2114">
        <v>3.2828997540983611E-2</v>
      </c>
      <c r="T2114">
        <v>0</v>
      </c>
      <c r="U2114">
        <v>0.8223239155737706</v>
      </c>
      <c r="W2114" s="429">
        <f t="shared" ref="W2114:Z2177" si="51">IFERROR(R2114*1,0)</f>
        <v>1.598977049180329E-3</v>
      </c>
      <c r="X2114" s="429">
        <f t="shared" si="51"/>
        <v>3.2828997540983611E-2</v>
      </c>
      <c r="Y2114" s="429">
        <f t="shared" si="51"/>
        <v>0</v>
      </c>
      <c r="Z2114" s="429">
        <f t="shared" si="51"/>
        <v>0.8223239155737706</v>
      </c>
      <c r="AA2114" s="429" t="s">
        <v>1296</v>
      </c>
    </row>
    <row r="2115" spans="1:27" x14ac:dyDescent="0.25">
      <c r="A2115" t="s">
        <v>149</v>
      </c>
      <c r="B2115" t="s">
        <v>192</v>
      </c>
      <c r="C2115" t="s">
        <v>1446</v>
      </c>
      <c r="D2115" t="s">
        <v>1325</v>
      </c>
      <c r="E2115" t="s">
        <v>1326</v>
      </c>
      <c r="F2115" t="s">
        <v>1292</v>
      </c>
      <c r="G2115" s="532" t="s">
        <v>524</v>
      </c>
      <c r="H2115">
        <v>35007</v>
      </c>
      <c r="I2115" t="s">
        <v>581</v>
      </c>
      <c r="J2115">
        <v>2310023511</v>
      </c>
      <c r="K2115" t="s">
        <v>1350</v>
      </c>
      <c r="L2115">
        <v>0</v>
      </c>
      <c r="M2115">
        <v>1.16428</v>
      </c>
      <c r="N2115">
        <v>0</v>
      </c>
      <c r="O2115">
        <v>0</v>
      </c>
      <c r="P2115">
        <v>0</v>
      </c>
      <c r="Q2115">
        <v>0</v>
      </c>
      <c r="R2115">
        <v>0.20358994535519137</v>
      </c>
      <c r="S2115">
        <v>4.1799560655737711</v>
      </c>
      <c r="T2115">
        <v>0</v>
      </c>
      <c r="U2115">
        <v>104.70249158469947</v>
      </c>
      <c r="W2115" s="429">
        <f t="shared" si="51"/>
        <v>0.20358994535519137</v>
      </c>
      <c r="X2115" s="429">
        <f t="shared" si="51"/>
        <v>4.1799560655737711</v>
      </c>
      <c r="Y2115" s="429">
        <f t="shared" si="51"/>
        <v>0</v>
      </c>
      <c r="Z2115" s="429">
        <f t="shared" si="51"/>
        <v>104.70249158469947</v>
      </c>
      <c r="AA2115" s="429" t="s">
        <v>1296</v>
      </c>
    </row>
    <row r="2116" spans="1:27" x14ac:dyDescent="0.25">
      <c r="A2116" t="s">
        <v>149</v>
      </c>
      <c r="B2116" t="s">
        <v>192</v>
      </c>
      <c r="C2116" t="s">
        <v>1446</v>
      </c>
      <c r="D2116" t="s">
        <v>1325</v>
      </c>
      <c r="E2116" t="s">
        <v>1326</v>
      </c>
      <c r="F2116" t="s">
        <v>1292</v>
      </c>
      <c r="G2116" s="532" t="s">
        <v>524</v>
      </c>
      <c r="H2116">
        <v>35007</v>
      </c>
      <c r="I2116" t="s">
        <v>581</v>
      </c>
      <c r="J2116">
        <v>2310023512</v>
      </c>
      <c r="K2116" t="s">
        <v>1350</v>
      </c>
      <c r="L2116">
        <v>0</v>
      </c>
      <c r="M2116">
        <v>1.03912</v>
      </c>
      <c r="N2116">
        <v>0</v>
      </c>
      <c r="O2116">
        <v>0</v>
      </c>
      <c r="P2116">
        <v>0</v>
      </c>
      <c r="Q2116">
        <v>0</v>
      </c>
      <c r="R2116">
        <v>0.18170404371584711</v>
      </c>
      <c r="S2116">
        <v>3.7306111475409844</v>
      </c>
      <c r="T2116">
        <v>0</v>
      </c>
      <c r="U2116">
        <v>93.446982732240471</v>
      </c>
      <c r="W2116" s="429">
        <f t="shared" si="51"/>
        <v>0.18170404371584711</v>
      </c>
      <c r="X2116" s="429">
        <f t="shared" si="51"/>
        <v>3.7306111475409844</v>
      </c>
      <c r="Y2116" s="429">
        <f t="shared" si="51"/>
        <v>0</v>
      </c>
      <c r="Z2116" s="429">
        <f t="shared" si="51"/>
        <v>93.446982732240471</v>
      </c>
      <c r="AA2116" s="429" t="s">
        <v>1296</v>
      </c>
    </row>
    <row r="2117" spans="1:27" x14ac:dyDescent="0.25">
      <c r="A2117" t="s">
        <v>149</v>
      </c>
      <c r="B2117" t="s">
        <v>192</v>
      </c>
      <c r="C2117" t="s">
        <v>1446</v>
      </c>
      <c r="D2117" t="s">
        <v>1325</v>
      </c>
      <c r="E2117" t="s">
        <v>1326</v>
      </c>
      <c r="F2117" t="s">
        <v>1292</v>
      </c>
      <c r="G2117" s="532" t="s">
        <v>524</v>
      </c>
      <c r="H2117">
        <v>35007</v>
      </c>
      <c r="I2117" t="s">
        <v>581</v>
      </c>
      <c r="J2117">
        <v>2310023513</v>
      </c>
      <c r="K2117" t="s">
        <v>1350</v>
      </c>
      <c r="L2117">
        <v>0</v>
      </c>
      <c r="M2117">
        <v>1.48726</v>
      </c>
      <c r="N2117">
        <v>0</v>
      </c>
      <c r="O2117">
        <v>0</v>
      </c>
      <c r="P2117">
        <v>0</v>
      </c>
      <c r="Q2117">
        <v>0</v>
      </c>
      <c r="R2117">
        <v>0.26006732240437175</v>
      </c>
      <c r="S2117">
        <v>5.3395072131147554</v>
      </c>
      <c r="T2117">
        <v>0</v>
      </c>
      <c r="U2117">
        <v>133.74774765027325</v>
      </c>
      <c r="W2117" s="429">
        <f t="shared" si="51"/>
        <v>0.26006732240437175</v>
      </c>
      <c r="X2117" s="429">
        <f t="shared" si="51"/>
        <v>5.3395072131147554</v>
      </c>
      <c r="Y2117" s="429">
        <f t="shared" si="51"/>
        <v>0</v>
      </c>
      <c r="Z2117" s="429">
        <f t="shared" si="51"/>
        <v>133.74774765027325</v>
      </c>
      <c r="AA2117" s="429" t="s">
        <v>1296</v>
      </c>
    </row>
    <row r="2118" spans="1:27" x14ac:dyDescent="0.25">
      <c r="A2118" t="s">
        <v>149</v>
      </c>
      <c r="B2118" t="s">
        <v>192</v>
      </c>
      <c r="C2118" t="s">
        <v>1446</v>
      </c>
      <c r="D2118" t="s">
        <v>1325</v>
      </c>
      <c r="E2118" t="s">
        <v>1326</v>
      </c>
      <c r="F2118" t="s">
        <v>1292</v>
      </c>
      <c r="G2118" s="532" t="s">
        <v>524</v>
      </c>
      <c r="H2118">
        <v>35007</v>
      </c>
      <c r="I2118" t="s">
        <v>581</v>
      </c>
      <c r="J2118">
        <v>2310023515</v>
      </c>
      <c r="K2118" t="s">
        <v>1350</v>
      </c>
      <c r="L2118">
        <v>0</v>
      </c>
      <c r="M2118">
        <v>11.702400000000001</v>
      </c>
      <c r="N2118">
        <v>0</v>
      </c>
      <c r="O2118">
        <v>0</v>
      </c>
      <c r="P2118">
        <v>0</v>
      </c>
      <c r="Q2118">
        <v>0</v>
      </c>
      <c r="R2118">
        <v>2.0463213114754111</v>
      </c>
      <c r="S2118">
        <v>42.013534426229519</v>
      </c>
      <c r="T2118">
        <v>0</v>
      </c>
      <c r="U2118">
        <v>1052.3846819672133</v>
      </c>
      <c r="W2118" s="429">
        <f t="shared" si="51"/>
        <v>2.0463213114754111</v>
      </c>
      <c r="X2118" s="429">
        <f t="shared" si="51"/>
        <v>42.013534426229519</v>
      </c>
      <c r="Y2118" s="429">
        <f t="shared" si="51"/>
        <v>0</v>
      </c>
      <c r="Z2118" s="429">
        <f t="shared" si="51"/>
        <v>1052.3846819672133</v>
      </c>
      <c r="AA2118" s="429" t="s">
        <v>1296</v>
      </c>
    </row>
    <row r="2119" spans="1:27" x14ac:dyDescent="0.25">
      <c r="A2119" t="s">
        <v>149</v>
      </c>
      <c r="B2119" t="s">
        <v>192</v>
      </c>
      <c r="C2119" t="s">
        <v>1446</v>
      </c>
      <c r="D2119" t="s">
        <v>1325</v>
      </c>
      <c r="E2119" t="s">
        <v>1326</v>
      </c>
      <c r="F2119" t="s">
        <v>1292</v>
      </c>
      <c r="G2119" s="532" t="s">
        <v>524</v>
      </c>
      <c r="H2119">
        <v>35007</v>
      </c>
      <c r="I2119" t="s">
        <v>581</v>
      </c>
      <c r="J2119">
        <v>2310023516</v>
      </c>
      <c r="K2119" t="s">
        <v>1350</v>
      </c>
      <c r="L2119">
        <v>0</v>
      </c>
      <c r="M2119">
        <v>1.99796E-2</v>
      </c>
      <c r="N2119">
        <v>0</v>
      </c>
      <c r="O2119">
        <v>0</v>
      </c>
      <c r="P2119">
        <v>0</v>
      </c>
      <c r="Q2119">
        <v>0</v>
      </c>
      <c r="R2119">
        <v>3.4937005464480897E-3</v>
      </c>
      <c r="S2119">
        <v>7.1730039344262309E-2</v>
      </c>
      <c r="T2119">
        <v>0</v>
      </c>
      <c r="U2119">
        <v>1.7967446841530059</v>
      </c>
      <c r="W2119" s="429">
        <f t="shared" si="51"/>
        <v>3.4937005464480897E-3</v>
      </c>
      <c r="X2119" s="429">
        <f t="shared" si="51"/>
        <v>7.1730039344262309E-2</v>
      </c>
      <c r="Y2119" s="429">
        <f t="shared" si="51"/>
        <v>0</v>
      </c>
      <c r="Z2119" s="429">
        <f t="shared" si="51"/>
        <v>1.7967446841530059</v>
      </c>
      <c r="AA2119" s="429" t="s">
        <v>1296</v>
      </c>
    </row>
    <row r="2120" spans="1:27" x14ac:dyDescent="0.25">
      <c r="A2120" t="s">
        <v>149</v>
      </c>
      <c r="B2120" t="s">
        <v>192</v>
      </c>
      <c r="C2120" t="s">
        <v>1446</v>
      </c>
      <c r="D2120" t="s">
        <v>1325</v>
      </c>
      <c r="E2120" t="s">
        <v>1326</v>
      </c>
      <c r="F2120" t="s">
        <v>1292</v>
      </c>
      <c r="G2120" s="532" t="s">
        <v>524</v>
      </c>
      <c r="H2120">
        <v>35007</v>
      </c>
      <c r="I2120" t="s">
        <v>581</v>
      </c>
      <c r="J2120">
        <v>2310023310</v>
      </c>
      <c r="K2120" t="s">
        <v>1454</v>
      </c>
      <c r="L2120">
        <v>0</v>
      </c>
      <c r="M2120">
        <v>204.755</v>
      </c>
      <c r="N2120">
        <v>0</v>
      </c>
      <c r="O2120">
        <v>0</v>
      </c>
      <c r="P2120">
        <v>0</v>
      </c>
      <c r="Q2120">
        <v>0</v>
      </c>
      <c r="R2120">
        <v>35.804153005464499</v>
      </c>
      <c r="S2120">
        <v>735.10401639344275</v>
      </c>
      <c r="T2120">
        <v>0</v>
      </c>
      <c r="U2120">
        <v>18413.404562841533</v>
      </c>
      <c r="W2120" s="429">
        <f t="shared" si="51"/>
        <v>35.804153005464499</v>
      </c>
      <c r="X2120" s="429">
        <f t="shared" si="51"/>
        <v>735.10401639344275</v>
      </c>
      <c r="Y2120" s="429">
        <f t="shared" si="51"/>
        <v>0</v>
      </c>
      <c r="Z2120" s="429">
        <f t="shared" si="51"/>
        <v>18413.404562841533</v>
      </c>
      <c r="AA2120" s="429" t="s">
        <v>1295</v>
      </c>
    </row>
    <row r="2121" spans="1:27" x14ac:dyDescent="0.25">
      <c r="A2121" t="s">
        <v>149</v>
      </c>
      <c r="B2121" t="s">
        <v>192</v>
      </c>
      <c r="C2121" t="s">
        <v>1446</v>
      </c>
      <c r="D2121" t="s">
        <v>1325</v>
      </c>
      <c r="E2121" t="s">
        <v>1326</v>
      </c>
      <c r="F2121" t="s">
        <v>1292</v>
      </c>
      <c r="G2121" s="532" t="s">
        <v>524</v>
      </c>
      <c r="H2121">
        <v>35007</v>
      </c>
      <c r="I2121" t="s">
        <v>581</v>
      </c>
      <c r="J2121">
        <v>2310111401</v>
      </c>
      <c r="K2121" t="s">
        <v>1454</v>
      </c>
      <c r="L2121">
        <v>0</v>
      </c>
      <c r="M2121">
        <v>0</v>
      </c>
      <c r="N2121">
        <v>0</v>
      </c>
      <c r="O2121">
        <v>0</v>
      </c>
      <c r="P2121">
        <v>0</v>
      </c>
      <c r="Q2121">
        <v>0</v>
      </c>
      <c r="R2121">
        <v>0</v>
      </c>
      <c r="S2121">
        <v>0</v>
      </c>
      <c r="T2121">
        <v>0</v>
      </c>
      <c r="U2121">
        <v>0</v>
      </c>
      <c r="W2121" s="429">
        <f t="shared" si="51"/>
        <v>0</v>
      </c>
      <c r="X2121" s="429">
        <f t="shared" si="51"/>
        <v>0</v>
      </c>
      <c r="Y2121" s="429">
        <f t="shared" si="51"/>
        <v>0</v>
      </c>
      <c r="Z2121" s="429">
        <f t="shared" si="51"/>
        <v>0</v>
      </c>
      <c r="AA2121" s="429" t="s">
        <v>1295</v>
      </c>
    </row>
    <row r="2122" spans="1:27" x14ac:dyDescent="0.25">
      <c r="A2122" t="s">
        <v>149</v>
      </c>
      <c r="B2122" t="s">
        <v>192</v>
      </c>
      <c r="C2122" t="s">
        <v>1446</v>
      </c>
      <c r="D2122" t="s">
        <v>1325</v>
      </c>
      <c r="E2122" t="s">
        <v>1326</v>
      </c>
      <c r="F2122" t="s">
        <v>1292</v>
      </c>
      <c r="G2122" s="532" t="s">
        <v>524</v>
      </c>
      <c r="H2122">
        <v>35007</v>
      </c>
      <c r="I2122" t="s">
        <v>581</v>
      </c>
      <c r="J2122">
        <v>2310121401</v>
      </c>
      <c r="K2122" t="s">
        <v>1454</v>
      </c>
      <c r="L2122">
        <v>0</v>
      </c>
      <c r="M2122">
        <v>0.93878700000000004</v>
      </c>
      <c r="N2122">
        <v>0</v>
      </c>
      <c r="O2122">
        <v>0</v>
      </c>
      <c r="P2122">
        <v>0</v>
      </c>
      <c r="Q2122">
        <v>0</v>
      </c>
      <c r="R2122">
        <v>0.16415947540983616</v>
      </c>
      <c r="S2122">
        <v>3.3703992295081973</v>
      </c>
      <c r="T2122">
        <v>0</v>
      </c>
      <c r="U2122">
        <v>84.424140213114768</v>
      </c>
      <c r="W2122" s="429">
        <f t="shared" si="51"/>
        <v>0.16415947540983616</v>
      </c>
      <c r="X2122" s="429">
        <f t="shared" si="51"/>
        <v>3.3703992295081973</v>
      </c>
      <c r="Y2122" s="429">
        <f t="shared" si="51"/>
        <v>0</v>
      </c>
      <c r="Z2122" s="429">
        <f t="shared" si="51"/>
        <v>84.424140213114768</v>
      </c>
      <c r="AA2122" s="429" t="s">
        <v>1295</v>
      </c>
    </row>
    <row r="2123" spans="1:27" x14ac:dyDescent="0.25">
      <c r="A2123" t="s">
        <v>149</v>
      </c>
      <c r="B2123" t="s">
        <v>192</v>
      </c>
      <c r="C2123" t="s">
        <v>1446</v>
      </c>
      <c r="D2123" t="s">
        <v>1325</v>
      </c>
      <c r="E2123" t="s">
        <v>1326</v>
      </c>
      <c r="F2123" t="s">
        <v>1292</v>
      </c>
      <c r="G2123" s="532" t="s">
        <v>524</v>
      </c>
      <c r="H2123">
        <v>35007</v>
      </c>
      <c r="I2123" t="s">
        <v>581</v>
      </c>
      <c r="J2123">
        <v>2310010100</v>
      </c>
      <c r="K2123" t="s">
        <v>1355</v>
      </c>
      <c r="L2123">
        <v>0</v>
      </c>
      <c r="M2123">
        <v>0</v>
      </c>
      <c r="N2123">
        <v>0</v>
      </c>
      <c r="O2123">
        <v>0</v>
      </c>
      <c r="P2123">
        <v>0</v>
      </c>
      <c r="Q2123">
        <v>0</v>
      </c>
      <c r="R2123">
        <v>0</v>
      </c>
      <c r="S2123">
        <v>0</v>
      </c>
      <c r="T2123">
        <v>0</v>
      </c>
      <c r="U2123">
        <v>0</v>
      </c>
      <c r="W2123" s="429">
        <f t="shared" si="51"/>
        <v>0</v>
      </c>
      <c r="X2123" s="429">
        <f t="shared" si="51"/>
        <v>0</v>
      </c>
      <c r="Y2123" s="429">
        <f t="shared" si="51"/>
        <v>0</v>
      </c>
      <c r="Z2123" s="429">
        <f t="shared" si="51"/>
        <v>0</v>
      </c>
      <c r="AA2123" s="429" t="s">
        <v>1295</v>
      </c>
    </row>
    <row r="2124" spans="1:27" x14ac:dyDescent="0.25">
      <c r="A2124" t="s">
        <v>149</v>
      </c>
      <c r="B2124" t="s">
        <v>192</v>
      </c>
      <c r="C2124" t="s">
        <v>1446</v>
      </c>
      <c r="D2124" t="s">
        <v>1325</v>
      </c>
      <c r="E2124" t="s">
        <v>1326</v>
      </c>
      <c r="F2124" t="s">
        <v>1292</v>
      </c>
      <c r="G2124" s="532" t="s">
        <v>524</v>
      </c>
      <c r="H2124">
        <v>35007</v>
      </c>
      <c r="I2124" t="s">
        <v>581</v>
      </c>
      <c r="J2124">
        <v>2310021100</v>
      </c>
      <c r="K2124" t="s">
        <v>1355</v>
      </c>
      <c r="L2124">
        <v>2.3038300000000001E-2</v>
      </c>
      <c r="M2124">
        <v>2.17716E-3</v>
      </c>
      <c r="N2124">
        <v>3.3251200000000002E-2</v>
      </c>
      <c r="O2124">
        <v>2.69639E-12</v>
      </c>
      <c r="P2124">
        <v>3.0084399999999998E-3</v>
      </c>
      <c r="Q2124">
        <v>3.0084399999999998E-3</v>
      </c>
      <c r="R2124">
        <v>27.645960000000002</v>
      </c>
      <c r="S2124">
        <v>5.2988090000000002E-4</v>
      </c>
      <c r="T2124">
        <v>5.0684260000000007E-4</v>
      </c>
      <c r="U2124">
        <v>27.810246117300004</v>
      </c>
      <c r="W2124" s="429">
        <f t="shared" si="51"/>
        <v>27.645960000000002</v>
      </c>
      <c r="X2124" s="429">
        <f t="shared" si="51"/>
        <v>5.2988090000000002E-4</v>
      </c>
      <c r="Y2124" s="429">
        <f t="shared" si="51"/>
        <v>5.0684260000000007E-4</v>
      </c>
      <c r="Z2124" s="429">
        <f t="shared" si="51"/>
        <v>27.810246117300004</v>
      </c>
      <c r="AA2124" s="429" t="s">
        <v>1295</v>
      </c>
    </row>
    <row r="2125" spans="1:27" x14ac:dyDescent="0.25">
      <c r="A2125" t="s">
        <v>149</v>
      </c>
      <c r="B2125" t="s">
        <v>192</v>
      </c>
      <c r="C2125" t="s">
        <v>1446</v>
      </c>
      <c r="D2125" t="s">
        <v>1325</v>
      </c>
      <c r="E2125" t="s">
        <v>1326</v>
      </c>
      <c r="F2125" t="s">
        <v>1292</v>
      </c>
      <c r="G2125" s="532" t="s">
        <v>524</v>
      </c>
      <c r="H2125">
        <v>35007</v>
      </c>
      <c r="I2125" t="s">
        <v>581</v>
      </c>
      <c r="J2125">
        <v>2310023100</v>
      </c>
      <c r="K2125" t="s">
        <v>1355</v>
      </c>
      <c r="L2125">
        <v>6.3432199999999996</v>
      </c>
      <c r="M2125">
        <v>0.59944500000000001</v>
      </c>
      <c r="N2125">
        <v>9.1551600000000004</v>
      </c>
      <c r="O2125">
        <v>7.4240599999999999E-10</v>
      </c>
      <c r="P2125">
        <v>0.82832399999999995</v>
      </c>
      <c r="Q2125">
        <v>0.82832399999999995</v>
      </c>
      <c r="R2125">
        <v>7611.8639999999996</v>
      </c>
      <c r="S2125">
        <v>0.14589405999999999</v>
      </c>
      <c r="T2125">
        <v>0.13955084000000001</v>
      </c>
      <c r="U2125">
        <v>7657.0975018199997</v>
      </c>
      <c r="W2125" s="429">
        <f t="shared" si="51"/>
        <v>7611.8639999999996</v>
      </c>
      <c r="X2125" s="429">
        <f t="shared" si="51"/>
        <v>0.14589405999999999</v>
      </c>
      <c r="Y2125" s="429">
        <f t="shared" si="51"/>
        <v>0.13955084000000001</v>
      </c>
      <c r="Z2125" s="429">
        <f t="shared" si="51"/>
        <v>7657.0975018199997</v>
      </c>
      <c r="AA2125" s="429" t="s">
        <v>1295</v>
      </c>
    </row>
    <row r="2126" spans="1:27" x14ac:dyDescent="0.25">
      <c r="A2126" t="s">
        <v>149</v>
      </c>
      <c r="B2126" t="s">
        <v>192</v>
      </c>
      <c r="C2126" t="s">
        <v>1446</v>
      </c>
      <c r="D2126" t="s">
        <v>1325</v>
      </c>
      <c r="E2126" t="s">
        <v>1326</v>
      </c>
      <c r="F2126" t="s">
        <v>1292</v>
      </c>
      <c r="G2126" s="532" t="s">
        <v>524</v>
      </c>
      <c r="H2126">
        <v>35007</v>
      </c>
      <c r="I2126" t="s">
        <v>581</v>
      </c>
      <c r="J2126">
        <v>2310000660</v>
      </c>
      <c r="K2126" t="s">
        <v>1455</v>
      </c>
      <c r="L2126">
        <v>0.30723099999999998</v>
      </c>
      <c r="M2126">
        <v>1.9389699999999999E-2</v>
      </c>
      <c r="N2126">
        <v>6.9444500000000006E-2</v>
      </c>
      <c r="O2126">
        <v>5.2689299999999996E-4</v>
      </c>
      <c r="P2126">
        <v>1.1960500000000001E-2</v>
      </c>
      <c r="Q2126">
        <v>1.1960500000000001E-2</v>
      </c>
      <c r="R2126">
        <v>34.110506402336554</v>
      </c>
      <c r="S2126">
        <v>9.77983045822543E-4</v>
      </c>
      <c r="T2126">
        <v>1.073187002904192E-3</v>
      </c>
      <c r="U2126">
        <v>34.454765705347569</v>
      </c>
      <c r="W2126" s="429">
        <f t="shared" si="51"/>
        <v>34.110506402336554</v>
      </c>
      <c r="X2126" s="429">
        <f t="shared" si="51"/>
        <v>9.77983045822543E-4</v>
      </c>
      <c r="Y2126" s="429">
        <f t="shared" si="51"/>
        <v>1.073187002904192E-3</v>
      </c>
      <c r="Z2126" s="429">
        <f t="shared" si="51"/>
        <v>34.454765705347569</v>
      </c>
      <c r="AA2126" s="429" t="s">
        <v>1295</v>
      </c>
    </row>
    <row r="2127" spans="1:27" x14ac:dyDescent="0.25">
      <c r="A2127" t="s">
        <v>149</v>
      </c>
      <c r="B2127" t="s">
        <v>192</v>
      </c>
      <c r="C2127" t="s">
        <v>1446</v>
      </c>
      <c r="D2127" t="s">
        <v>1325</v>
      </c>
      <c r="E2127" t="s">
        <v>1326</v>
      </c>
      <c r="F2127" t="s">
        <v>1292</v>
      </c>
      <c r="G2127" s="532" t="s">
        <v>524</v>
      </c>
      <c r="H2127">
        <v>35007</v>
      </c>
      <c r="I2127" t="s">
        <v>581</v>
      </c>
      <c r="J2127">
        <v>2310011201</v>
      </c>
      <c r="K2127" t="s">
        <v>1456</v>
      </c>
      <c r="L2127">
        <v>0</v>
      </c>
      <c r="M2127">
        <v>0</v>
      </c>
      <c r="N2127">
        <v>0</v>
      </c>
      <c r="O2127">
        <v>0</v>
      </c>
      <c r="P2127">
        <v>0</v>
      </c>
      <c r="Q2127">
        <v>0</v>
      </c>
      <c r="R2127">
        <v>0</v>
      </c>
      <c r="S2127">
        <v>0</v>
      </c>
      <c r="T2127">
        <v>0</v>
      </c>
      <c r="U2127">
        <v>0</v>
      </c>
      <c r="W2127" s="429">
        <f t="shared" si="51"/>
        <v>0</v>
      </c>
      <c r="X2127" s="429">
        <f t="shared" si="51"/>
        <v>0</v>
      </c>
      <c r="Y2127" s="429">
        <f t="shared" si="51"/>
        <v>0</v>
      </c>
      <c r="Z2127" s="429">
        <f t="shared" si="51"/>
        <v>0</v>
      </c>
      <c r="AA2127" s="429" t="s">
        <v>1296</v>
      </c>
    </row>
    <row r="2128" spans="1:27" x14ac:dyDescent="0.25">
      <c r="A2128" t="s">
        <v>149</v>
      </c>
      <c r="B2128" t="s">
        <v>192</v>
      </c>
      <c r="C2128" t="s">
        <v>1446</v>
      </c>
      <c r="D2128" t="s">
        <v>1325</v>
      </c>
      <c r="E2128" t="s">
        <v>1326</v>
      </c>
      <c r="F2128" t="s">
        <v>1292</v>
      </c>
      <c r="G2128" s="532" t="s">
        <v>524</v>
      </c>
      <c r="H2128">
        <v>35007</v>
      </c>
      <c r="I2128" t="s">
        <v>581</v>
      </c>
      <c r="J2128">
        <v>2310021030</v>
      </c>
      <c r="K2128" t="s">
        <v>1456</v>
      </c>
      <c r="L2128">
        <v>0</v>
      </c>
      <c r="M2128">
        <v>0</v>
      </c>
      <c r="N2128">
        <v>0</v>
      </c>
      <c r="O2128">
        <v>0</v>
      </c>
      <c r="P2128">
        <v>0</v>
      </c>
      <c r="Q2128">
        <v>0</v>
      </c>
      <c r="R2128">
        <v>0</v>
      </c>
      <c r="S2128">
        <v>0</v>
      </c>
      <c r="T2128">
        <v>0</v>
      </c>
      <c r="U2128">
        <v>0</v>
      </c>
      <c r="W2128" s="429">
        <f t="shared" si="51"/>
        <v>0</v>
      </c>
      <c r="X2128" s="429">
        <f t="shared" si="51"/>
        <v>0</v>
      </c>
      <c r="Y2128" s="429">
        <f t="shared" si="51"/>
        <v>0</v>
      </c>
      <c r="Z2128" s="429">
        <f t="shared" si="51"/>
        <v>0</v>
      </c>
      <c r="AA2128" s="429" t="s">
        <v>1296</v>
      </c>
    </row>
    <row r="2129" spans="1:27" x14ac:dyDescent="0.25">
      <c r="A2129" t="s">
        <v>149</v>
      </c>
      <c r="B2129" t="s">
        <v>192</v>
      </c>
      <c r="C2129" t="s">
        <v>1446</v>
      </c>
      <c r="D2129" t="s">
        <v>1325</v>
      </c>
      <c r="E2129" t="s">
        <v>1326</v>
      </c>
      <c r="F2129" t="s">
        <v>1292</v>
      </c>
      <c r="G2129" s="532" t="s">
        <v>524</v>
      </c>
      <c r="H2129">
        <v>35007</v>
      </c>
      <c r="I2129" t="s">
        <v>581</v>
      </c>
      <c r="J2129">
        <v>2310023030</v>
      </c>
      <c r="K2129" t="s">
        <v>1456</v>
      </c>
      <c r="L2129">
        <v>0</v>
      </c>
      <c r="M2129">
        <v>0</v>
      </c>
      <c r="N2129">
        <v>0</v>
      </c>
      <c r="O2129">
        <v>0</v>
      </c>
      <c r="P2129">
        <v>0</v>
      </c>
      <c r="Q2129">
        <v>0</v>
      </c>
      <c r="R2129">
        <v>0</v>
      </c>
      <c r="S2129">
        <v>0</v>
      </c>
      <c r="T2129">
        <v>0</v>
      </c>
      <c r="U2129">
        <v>0</v>
      </c>
      <c r="W2129" s="429">
        <f t="shared" si="51"/>
        <v>0</v>
      </c>
      <c r="X2129" s="429">
        <f t="shared" si="51"/>
        <v>0</v>
      </c>
      <c r="Y2129" s="429">
        <f t="shared" si="51"/>
        <v>0</v>
      </c>
      <c r="Z2129" s="429">
        <f t="shared" si="51"/>
        <v>0</v>
      </c>
      <c r="AA2129" s="429" t="s">
        <v>1296</v>
      </c>
    </row>
    <row r="2130" spans="1:27" x14ac:dyDescent="0.25">
      <c r="A2130" t="s">
        <v>149</v>
      </c>
      <c r="B2130" t="s">
        <v>192</v>
      </c>
      <c r="C2130" t="s">
        <v>1446</v>
      </c>
      <c r="D2130" t="s">
        <v>1325</v>
      </c>
      <c r="E2130" t="s">
        <v>1326</v>
      </c>
      <c r="F2130" t="s">
        <v>1292</v>
      </c>
      <c r="G2130" s="532" t="s">
        <v>524</v>
      </c>
      <c r="H2130">
        <v>35007</v>
      </c>
      <c r="I2130" t="s">
        <v>581</v>
      </c>
      <c r="J2130">
        <v>2310021251</v>
      </c>
      <c r="K2130" t="s">
        <v>1450</v>
      </c>
      <c r="L2130">
        <v>0</v>
      </c>
      <c r="M2130">
        <v>0</v>
      </c>
      <c r="N2130">
        <v>0</v>
      </c>
      <c r="O2130">
        <v>0</v>
      </c>
      <c r="P2130">
        <v>0</v>
      </c>
      <c r="Q2130">
        <v>0</v>
      </c>
      <c r="R2130">
        <v>0</v>
      </c>
      <c r="S2130">
        <v>0</v>
      </c>
      <c r="T2130">
        <v>0</v>
      </c>
      <c r="U2130">
        <v>0</v>
      </c>
      <c r="W2130" s="429">
        <f t="shared" si="51"/>
        <v>0</v>
      </c>
      <c r="X2130" s="429">
        <f t="shared" si="51"/>
        <v>0</v>
      </c>
      <c r="Y2130" s="429">
        <f t="shared" si="51"/>
        <v>0</v>
      </c>
      <c r="Z2130" s="429">
        <f t="shared" si="51"/>
        <v>0</v>
      </c>
      <c r="AA2130" s="429" t="s">
        <v>1295</v>
      </c>
    </row>
    <row r="2131" spans="1:27" x14ac:dyDescent="0.25">
      <c r="A2131" t="s">
        <v>149</v>
      </c>
      <c r="B2131" t="s">
        <v>192</v>
      </c>
      <c r="C2131" t="s">
        <v>1446</v>
      </c>
      <c r="D2131" t="s">
        <v>1325</v>
      </c>
      <c r="E2131" t="s">
        <v>1326</v>
      </c>
      <c r="F2131" t="s">
        <v>1292</v>
      </c>
      <c r="G2131" s="532" t="s">
        <v>524</v>
      </c>
      <c r="H2131">
        <v>35007</v>
      </c>
      <c r="I2131" t="s">
        <v>581</v>
      </c>
      <c r="J2131">
        <v>2310021351</v>
      </c>
      <c r="K2131" t="s">
        <v>1450</v>
      </c>
      <c r="L2131">
        <v>0</v>
      </c>
      <c r="M2131">
        <v>0</v>
      </c>
      <c r="N2131">
        <v>0</v>
      </c>
      <c r="O2131">
        <v>0</v>
      </c>
      <c r="P2131">
        <v>0</v>
      </c>
      <c r="Q2131">
        <v>0</v>
      </c>
      <c r="R2131">
        <v>0</v>
      </c>
      <c r="S2131">
        <v>0</v>
      </c>
      <c r="T2131">
        <v>0</v>
      </c>
      <c r="U2131">
        <v>0</v>
      </c>
      <c r="W2131" s="429">
        <f t="shared" si="51"/>
        <v>0</v>
      </c>
      <c r="X2131" s="429">
        <f t="shared" si="51"/>
        <v>0</v>
      </c>
      <c r="Y2131" s="429">
        <f t="shared" si="51"/>
        <v>0</v>
      </c>
      <c r="Z2131" s="429">
        <f t="shared" si="51"/>
        <v>0</v>
      </c>
      <c r="AA2131" s="429" t="s">
        <v>1295</v>
      </c>
    </row>
    <row r="2132" spans="1:27" x14ac:dyDescent="0.25">
      <c r="A2132" t="s">
        <v>149</v>
      </c>
      <c r="B2132" t="s">
        <v>192</v>
      </c>
      <c r="C2132" t="s">
        <v>1446</v>
      </c>
      <c r="D2132" t="s">
        <v>1325</v>
      </c>
      <c r="E2132" t="s">
        <v>1326</v>
      </c>
      <c r="F2132" t="s">
        <v>1292</v>
      </c>
      <c r="G2132" s="532" t="s">
        <v>524</v>
      </c>
      <c r="H2132">
        <v>35007</v>
      </c>
      <c r="I2132" t="s">
        <v>581</v>
      </c>
      <c r="J2132">
        <v>2310023251</v>
      </c>
      <c r="K2132" t="s">
        <v>1450</v>
      </c>
      <c r="L2132">
        <v>0</v>
      </c>
      <c r="M2132">
        <v>0</v>
      </c>
      <c r="N2132">
        <v>0</v>
      </c>
      <c r="O2132">
        <v>0</v>
      </c>
      <c r="P2132">
        <v>0</v>
      </c>
      <c r="Q2132">
        <v>0</v>
      </c>
      <c r="R2132">
        <v>0</v>
      </c>
      <c r="S2132">
        <v>0</v>
      </c>
      <c r="T2132">
        <v>0</v>
      </c>
      <c r="U2132">
        <v>0</v>
      </c>
      <c r="W2132" s="429">
        <f t="shared" si="51"/>
        <v>0</v>
      </c>
      <c r="X2132" s="429">
        <f t="shared" si="51"/>
        <v>0</v>
      </c>
      <c r="Y2132" s="429">
        <f t="shared" si="51"/>
        <v>0</v>
      </c>
      <c r="Z2132" s="429">
        <f t="shared" si="51"/>
        <v>0</v>
      </c>
      <c r="AA2132" s="429" t="s">
        <v>1295</v>
      </c>
    </row>
    <row r="2133" spans="1:27" x14ac:dyDescent="0.25">
      <c r="A2133" t="s">
        <v>149</v>
      </c>
      <c r="B2133" t="s">
        <v>192</v>
      </c>
      <c r="C2133" t="s">
        <v>1446</v>
      </c>
      <c r="D2133" t="s">
        <v>1325</v>
      </c>
      <c r="E2133" t="s">
        <v>1326</v>
      </c>
      <c r="F2133" t="s">
        <v>1292</v>
      </c>
      <c r="G2133" s="532" t="s">
        <v>524</v>
      </c>
      <c r="H2133">
        <v>35007</v>
      </c>
      <c r="I2133" t="s">
        <v>581</v>
      </c>
      <c r="J2133">
        <v>2310023351</v>
      </c>
      <c r="K2133" t="s">
        <v>1450</v>
      </c>
      <c r="L2133">
        <v>0</v>
      </c>
      <c r="M2133">
        <v>0</v>
      </c>
      <c r="N2133">
        <v>0</v>
      </c>
      <c r="O2133">
        <v>0</v>
      </c>
      <c r="P2133">
        <v>0</v>
      </c>
      <c r="Q2133">
        <v>0</v>
      </c>
      <c r="R2133">
        <v>0</v>
      </c>
      <c r="S2133">
        <v>0</v>
      </c>
      <c r="T2133">
        <v>0</v>
      </c>
      <c r="U2133">
        <v>0</v>
      </c>
      <c r="W2133" s="429">
        <f t="shared" si="51"/>
        <v>0</v>
      </c>
      <c r="X2133" s="429">
        <f t="shared" si="51"/>
        <v>0</v>
      </c>
      <c r="Y2133" s="429">
        <f t="shared" si="51"/>
        <v>0</v>
      </c>
      <c r="Z2133" s="429">
        <f t="shared" si="51"/>
        <v>0</v>
      </c>
      <c r="AA2133" s="429" t="s">
        <v>1295</v>
      </c>
    </row>
    <row r="2134" spans="1:27" x14ac:dyDescent="0.25">
      <c r="A2134" t="s">
        <v>149</v>
      </c>
      <c r="B2134" t="s">
        <v>192</v>
      </c>
      <c r="C2134" t="s">
        <v>1446</v>
      </c>
      <c r="D2134" t="s">
        <v>1325</v>
      </c>
      <c r="E2134" t="s">
        <v>1326</v>
      </c>
      <c r="F2134" t="s">
        <v>1292</v>
      </c>
      <c r="G2134" s="532" t="s">
        <v>524</v>
      </c>
      <c r="H2134">
        <v>35007</v>
      </c>
      <c r="I2134" t="s">
        <v>581</v>
      </c>
      <c r="J2134">
        <v>2310021603</v>
      </c>
      <c r="K2134" t="s">
        <v>1448</v>
      </c>
      <c r="L2134">
        <v>0</v>
      </c>
      <c r="M2134">
        <v>1.5041</v>
      </c>
      <c r="N2134">
        <v>0</v>
      </c>
      <c r="O2134">
        <v>0</v>
      </c>
      <c r="P2134">
        <v>0</v>
      </c>
      <c r="Q2134">
        <v>0</v>
      </c>
      <c r="R2134">
        <v>0.26301202185792366</v>
      </c>
      <c r="S2134">
        <v>5.3999655737704924</v>
      </c>
      <c r="T2134">
        <v>0</v>
      </c>
      <c r="U2134">
        <v>135.26215136612024</v>
      </c>
      <c r="W2134" s="429">
        <f t="shared" si="51"/>
        <v>0.26301202185792366</v>
      </c>
      <c r="X2134" s="429">
        <f t="shared" si="51"/>
        <v>5.3999655737704924</v>
      </c>
      <c r="Y2134" s="429">
        <f t="shared" si="51"/>
        <v>0</v>
      </c>
      <c r="Z2134" s="429">
        <f t="shared" si="51"/>
        <v>135.26215136612024</v>
      </c>
      <c r="AA2134" s="429" t="s">
        <v>1296</v>
      </c>
    </row>
    <row r="2135" spans="1:27" x14ac:dyDescent="0.25">
      <c r="A2135" t="s">
        <v>149</v>
      </c>
      <c r="B2135" t="s">
        <v>192</v>
      </c>
      <c r="C2135" t="s">
        <v>1446</v>
      </c>
      <c r="D2135" t="s">
        <v>1325</v>
      </c>
      <c r="E2135" t="s">
        <v>1326</v>
      </c>
      <c r="F2135" t="s">
        <v>1292</v>
      </c>
      <c r="G2135" s="532" t="s">
        <v>524</v>
      </c>
      <c r="H2135">
        <v>35007</v>
      </c>
      <c r="I2135" t="s">
        <v>581</v>
      </c>
      <c r="J2135">
        <v>2310023603</v>
      </c>
      <c r="K2135" t="s">
        <v>1448</v>
      </c>
      <c r="L2135">
        <v>0</v>
      </c>
      <c r="M2135">
        <v>0</v>
      </c>
      <c r="N2135">
        <v>0</v>
      </c>
      <c r="O2135">
        <v>0</v>
      </c>
      <c r="P2135">
        <v>0</v>
      </c>
      <c r="Q2135">
        <v>0</v>
      </c>
      <c r="R2135">
        <v>0</v>
      </c>
      <c r="S2135">
        <v>0</v>
      </c>
      <c r="T2135">
        <v>0</v>
      </c>
      <c r="U2135">
        <v>0</v>
      </c>
      <c r="W2135" s="429">
        <f t="shared" si="51"/>
        <v>0</v>
      </c>
      <c r="X2135" s="429">
        <f t="shared" si="51"/>
        <v>0</v>
      </c>
      <c r="Y2135" s="429">
        <f t="shared" si="51"/>
        <v>0</v>
      </c>
      <c r="Z2135" s="429">
        <f t="shared" si="51"/>
        <v>0</v>
      </c>
      <c r="AA2135" s="429" t="s">
        <v>1296</v>
      </c>
    </row>
    <row r="2136" spans="1:27" x14ac:dyDescent="0.25">
      <c r="A2136" t="s">
        <v>149</v>
      </c>
      <c r="B2136" t="s">
        <v>192</v>
      </c>
      <c r="C2136" t="s">
        <v>1446</v>
      </c>
      <c r="D2136" t="s">
        <v>1325</v>
      </c>
      <c r="E2136" t="s">
        <v>1326</v>
      </c>
      <c r="F2136" t="s">
        <v>1292</v>
      </c>
      <c r="G2136" s="532" t="s">
        <v>524</v>
      </c>
      <c r="H2136">
        <v>35007</v>
      </c>
      <c r="I2136" t="s">
        <v>581</v>
      </c>
      <c r="J2136">
        <v>2310023606</v>
      </c>
      <c r="K2136" t="s">
        <v>1448</v>
      </c>
      <c r="L2136">
        <v>0</v>
      </c>
      <c r="M2136">
        <v>1.7838400000000001</v>
      </c>
      <c r="N2136">
        <v>0</v>
      </c>
      <c r="O2136">
        <v>0</v>
      </c>
      <c r="P2136">
        <v>0</v>
      </c>
      <c r="Q2136">
        <v>0</v>
      </c>
      <c r="R2136">
        <v>0.31192830601092919</v>
      </c>
      <c r="S2136">
        <v>6.4042780327868867</v>
      </c>
      <c r="T2136">
        <v>0</v>
      </c>
      <c r="U2136">
        <v>160.41887912568311</v>
      </c>
      <c r="W2136" s="429">
        <f t="shared" si="51"/>
        <v>0.31192830601092919</v>
      </c>
      <c r="X2136" s="429">
        <f t="shared" si="51"/>
        <v>6.4042780327868867</v>
      </c>
      <c r="Y2136" s="429">
        <f t="shared" si="51"/>
        <v>0</v>
      </c>
      <c r="Z2136" s="429">
        <f t="shared" si="51"/>
        <v>160.41887912568311</v>
      </c>
      <c r="AA2136" s="429" t="s">
        <v>1296</v>
      </c>
    </row>
    <row r="2137" spans="1:27" x14ac:dyDescent="0.25">
      <c r="A2137" t="s">
        <v>149</v>
      </c>
      <c r="B2137" t="s">
        <v>192</v>
      </c>
      <c r="C2137" t="s">
        <v>1446</v>
      </c>
      <c r="D2137" t="s">
        <v>1325</v>
      </c>
      <c r="E2137" t="s">
        <v>1326</v>
      </c>
      <c r="F2137" t="s">
        <v>1292</v>
      </c>
      <c r="G2137" s="532" t="s">
        <v>524</v>
      </c>
      <c r="H2137">
        <v>35007</v>
      </c>
      <c r="I2137" t="s">
        <v>581</v>
      </c>
      <c r="J2137">
        <v>2310111100</v>
      </c>
      <c r="K2137" t="s">
        <v>1448</v>
      </c>
      <c r="L2137">
        <v>0</v>
      </c>
      <c r="M2137">
        <v>0</v>
      </c>
      <c r="N2137">
        <v>0</v>
      </c>
      <c r="O2137">
        <v>0</v>
      </c>
      <c r="P2137">
        <v>0</v>
      </c>
      <c r="Q2137">
        <v>0</v>
      </c>
      <c r="R2137">
        <v>0</v>
      </c>
      <c r="S2137">
        <v>0</v>
      </c>
      <c r="T2137">
        <v>0</v>
      </c>
      <c r="U2137">
        <v>0</v>
      </c>
      <c r="W2137" s="429">
        <f t="shared" si="51"/>
        <v>0</v>
      </c>
      <c r="X2137" s="429">
        <f t="shared" si="51"/>
        <v>0</v>
      </c>
      <c r="Y2137" s="429">
        <f t="shared" si="51"/>
        <v>0</v>
      </c>
      <c r="Z2137" s="429">
        <f t="shared" si="51"/>
        <v>0</v>
      </c>
      <c r="AA2137" s="429" t="s">
        <v>1296</v>
      </c>
    </row>
    <row r="2138" spans="1:27" x14ac:dyDescent="0.25">
      <c r="A2138" t="s">
        <v>149</v>
      </c>
      <c r="B2138" t="s">
        <v>192</v>
      </c>
      <c r="C2138" t="s">
        <v>1446</v>
      </c>
      <c r="D2138" t="s">
        <v>1325</v>
      </c>
      <c r="E2138" t="s">
        <v>1326</v>
      </c>
      <c r="F2138" t="s">
        <v>1292</v>
      </c>
      <c r="G2138" s="532" t="s">
        <v>524</v>
      </c>
      <c r="H2138">
        <v>35007</v>
      </c>
      <c r="I2138" t="s">
        <v>581</v>
      </c>
      <c r="J2138">
        <v>2310121100</v>
      </c>
      <c r="K2138" t="s">
        <v>1448</v>
      </c>
      <c r="L2138">
        <v>0</v>
      </c>
      <c r="M2138">
        <v>0</v>
      </c>
      <c r="N2138">
        <v>0</v>
      </c>
      <c r="O2138">
        <v>0</v>
      </c>
      <c r="P2138">
        <v>0</v>
      </c>
      <c r="Q2138">
        <v>0</v>
      </c>
      <c r="R2138">
        <v>0</v>
      </c>
      <c r="S2138">
        <v>0</v>
      </c>
      <c r="T2138">
        <v>0</v>
      </c>
      <c r="U2138">
        <v>0</v>
      </c>
      <c r="W2138" s="429">
        <f t="shared" si="51"/>
        <v>0</v>
      </c>
      <c r="X2138" s="429">
        <f t="shared" si="51"/>
        <v>0</v>
      </c>
      <c r="Y2138" s="429">
        <f t="shared" si="51"/>
        <v>0</v>
      </c>
      <c r="Z2138" s="429">
        <f t="shared" si="51"/>
        <v>0</v>
      </c>
      <c r="AA2138" s="429" t="s">
        <v>1296</v>
      </c>
    </row>
    <row r="2139" spans="1:27" x14ac:dyDescent="0.25">
      <c r="A2139" t="s">
        <v>149</v>
      </c>
      <c r="B2139" t="s">
        <v>192</v>
      </c>
      <c r="C2139" t="s">
        <v>1446</v>
      </c>
      <c r="D2139" t="s">
        <v>1325</v>
      </c>
      <c r="E2139" t="s">
        <v>1326</v>
      </c>
      <c r="F2139" t="s">
        <v>1292</v>
      </c>
      <c r="G2139" s="532" t="s">
        <v>524</v>
      </c>
      <c r="H2139">
        <v>35007</v>
      </c>
      <c r="I2139" t="s">
        <v>581</v>
      </c>
      <c r="J2139">
        <v>2310010300</v>
      </c>
      <c r="K2139" t="s">
        <v>1457</v>
      </c>
      <c r="L2139">
        <v>0</v>
      </c>
      <c r="M2139">
        <v>0</v>
      </c>
      <c r="N2139">
        <v>0</v>
      </c>
      <c r="O2139">
        <v>0</v>
      </c>
      <c r="P2139">
        <v>0</v>
      </c>
      <c r="Q2139">
        <v>0</v>
      </c>
      <c r="R2139">
        <v>0</v>
      </c>
      <c r="S2139">
        <v>0</v>
      </c>
      <c r="T2139">
        <v>0</v>
      </c>
      <c r="U2139">
        <v>0</v>
      </c>
      <c r="W2139" s="429">
        <f t="shared" si="51"/>
        <v>0</v>
      </c>
      <c r="X2139" s="429">
        <f t="shared" si="51"/>
        <v>0</v>
      </c>
      <c r="Y2139" s="429">
        <f t="shared" si="51"/>
        <v>0</v>
      </c>
      <c r="Z2139" s="429">
        <f t="shared" si="51"/>
        <v>0</v>
      </c>
      <c r="AA2139" s="429" t="s">
        <v>1295</v>
      </c>
    </row>
    <row r="2140" spans="1:27" x14ac:dyDescent="0.25">
      <c r="A2140" t="s">
        <v>149</v>
      </c>
      <c r="B2140" t="s">
        <v>192</v>
      </c>
      <c r="C2140" t="s">
        <v>1446</v>
      </c>
      <c r="D2140" t="s">
        <v>1325</v>
      </c>
      <c r="E2140" t="s">
        <v>1326</v>
      </c>
      <c r="F2140" t="s">
        <v>1292</v>
      </c>
      <c r="G2140" s="532" t="s">
        <v>524</v>
      </c>
      <c r="H2140">
        <v>35007</v>
      </c>
      <c r="I2140" t="s">
        <v>581</v>
      </c>
      <c r="J2140">
        <v>2310021300</v>
      </c>
      <c r="K2140" t="s">
        <v>1457</v>
      </c>
      <c r="L2140">
        <v>0</v>
      </c>
      <c r="M2140">
        <v>2.63449</v>
      </c>
      <c r="N2140">
        <v>0</v>
      </c>
      <c r="O2140">
        <v>0</v>
      </c>
      <c r="P2140">
        <v>0</v>
      </c>
      <c r="Q2140">
        <v>0</v>
      </c>
      <c r="R2140">
        <v>0.46067584699453579</v>
      </c>
      <c r="S2140">
        <v>9.4582509836065594</v>
      </c>
      <c r="T2140">
        <v>0</v>
      </c>
      <c r="U2140">
        <v>236.91695043715853</v>
      </c>
      <c r="W2140" s="429">
        <f t="shared" si="51"/>
        <v>0.46067584699453579</v>
      </c>
      <c r="X2140" s="429">
        <f t="shared" si="51"/>
        <v>9.4582509836065594</v>
      </c>
      <c r="Y2140" s="429">
        <f t="shared" si="51"/>
        <v>0</v>
      </c>
      <c r="Z2140" s="429">
        <f t="shared" si="51"/>
        <v>236.91695043715853</v>
      </c>
      <c r="AA2140" s="429" t="s">
        <v>1295</v>
      </c>
    </row>
    <row r="2141" spans="1:27" x14ac:dyDescent="0.25">
      <c r="A2141" t="s">
        <v>149</v>
      </c>
      <c r="B2141" t="s">
        <v>192</v>
      </c>
      <c r="C2141" t="s">
        <v>1446</v>
      </c>
      <c r="D2141" t="s">
        <v>1325</v>
      </c>
      <c r="E2141" t="s">
        <v>1326</v>
      </c>
      <c r="F2141" t="s">
        <v>1292</v>
      </c>
      <c r="G2141" s="532" t="s">
        <v>524</v>
      </c>
      <c r="H2141">
        <v>35007</v>
      </c>
      <c r="I2141" t="s">
        <v>581</v>
      </c>
      <c r="J2141">
        <v>2310023300</v>
      </c>
      <c r="K2141" t="s">
        <v>1457</v>
      </c>
      <c r="L2141">
        <v>0</v>
      </c>
      <c r="M2141">
        <v>0.77816300000000005</v>
      </c>
      <c r="N2141">
        <v>0</v>
      </c>
      <c r="O2141">
        <v>0</v>
      </c>
      <c r="P2141">
        <v>0</v>
      </c>
      <c r="Q2141">
        <v>0</v>
      </c>
      <c r="R2141">
        <v>0.13607221857923507</v>
      </c>
      <c r="S2141">
        <v>2.7937327377049188</v>
      </c>
      <c r="T2141">
        <v>0</v>
      </c>
      <c r="U2141">
        <v>69.979390661202203</v>
      </c>
      <c r="W2141" s="429">
        <f t="shared" si="51"/>
        <v>0.13607221857923507</v>
      </c>
      <c r="X2141" s="429">
        <f t="shared" si="51"/>
        <v>2.7937327377049188</v>
      </c>
      <c r="Y2141" s="429">
        <f t="shared" si="51"/>
        <v>0</v>
      </c>
      <c r="Z2141" s="429">
        <f t="shared" si="51"/>
        <v>69.979390661202203</v>
      </c>
      <c r="AA2141" s="429" t="s">
        <v>1295</v>
      </c>
    </row>
    <row r="2142" spans="1:27" x14ac:dyDescent="0.25">
      <c r="A2142" t="s">
        <v>149</v>
      </c>
      <c r="B2142" t="s">
        <v>192</v>
      </c>
      <c r="C2142" t="s">
        <v>1446</v>
      </c>
      <c r="D2142" t="s">
        <v>1325</v>
      </c>
      <c r="E2142" t="s">
        <v>1326</v>
      </c>
      <c r="F2142" t="s">
        <v>1292</v>
      </c>
      <c r="G2142" s="532" t="s">
        <v>524</v>
      </c>
      <c r="H2142">
        <v>35007</v>
      </c>
      <c r="I2142" t="s">
        <v>581</v>
      </c>
      <c r="J2142">
        <v>2310000550</v>
      </c>
      <c r="K2142" t="s">
        <v>1448</v>
      </c>
      <c r="L2142">
        <v>0</v>
      </c>
      <c r="M2142">
        <v>158.19200000000001</v>
      </c>
      <c r="N2142">
        <v>0</v>
      </c>
      <c r="O2142">
        <v>0</v>
      </c>
      <c r="P2142">
        <v>0</v>
      </c>
      <c r="Q2142">
        <v>0</v>
      </c>
      <c r="R2142">
        <v>27.661989071038271</v>
      </c>
      <c r="S2142">
        <v>567.93521311475422</v>
      </c>
      <c r="T2142">
        <v>0</v>
      </c>
      <c r="U2142">
        <v>14226.042316939895</v>
      </c>
      <c r="W2142" s="429">
        <f t="shared" si="51"/>
        <v>27.661989071038271</v>
      </c>
      <c r="X2142" s="429">
        <f t="shared" si="51"/>
        <v>567.93521311475422</v>
      </c>
      <c r="Y2142" s="429">
        <f t="shared" si="51"/>
        <v>0</v>
      </c>
      <c r="Z2142" s="429">
        <f t="shared" si="51"/>
        <v>14226.042316939895</v>
      </c>
      <c r="AA2142" s="429" t="s">
        <v>1296</v>
      </c>
    </row>
    <row r="2143" spans="1:27" x14ac:dyDescent="0.25">
      <c r="A2143" t="s">
        <v>149</v>
      </c>
      <c r="B2143" t="s">
        <v>192</v>
      </c>
      <c r="C2143" t="s">
        <v>1446</v>
      </c>
      <c r="D2143" t="s">
        <v>1325</v>
      </c>
      <c r="E2143" t="s">
        <v>1326</v>
      </c>
      <c r="F2143" t="s">
        <v>1292</v>
      </c>
      <c r="G2143" s="532" t="s">
        <v>524</v>
      </c>
      <c r="H2143">
        <v>35007</v>
      </c>
      <c r="I2143" t="s">
        <v>581</v>
      </c>
      <c r="J2143">
        <v>2310023600</v>
      </c>
      <c r="K2143" t="s">
        <v>1458</v>
      </c>
      <c r="L2143">
        <v>0.22442500000000001</v>
      </c>
      <c r="M2143">
        <v>2.43811</v>
      </c>
      <c r="N2143">
        <v>1.18625</v>
      </c>
      <c r="O2143">
        <v>0</v>
      </c>
      <c r="P2143">
        <v>0</v>
      </c>
      <c r="Q2143">
        <v>0</v>
      </c>
      <c r="R2143">
        <v>0.42633617486338826</v>
      </c>
      <c r="S2143">
        <v>8.7532145901639353</v>
      </c>
      <c r="T2143">
        <v>0</v>
      </c>
      <c r="U2143">
        <v>219.25670092896178</v>
      </c>
      <c r="W2143" s="429">
        <f t="shared" si="51"/>
        <v>0.42633617486338826</v>
      </c>
      <c r="X2143" s="429">
        <f t="shared" si="51"/>
        <v>8.7532145901639353</v>
      </c>
      <c r="Y2143" s="429">
        <f t="shared" si="51"/>
        <v>0</v>
      </c>
      <c r="Z2143" s="429">
        <f t="shared" si="51"/>
        <v>219.25670092896178</v>
      </c>
      <c r="AA2143" s="429" t="s">
        <v>1296</v>
      </c>
    </row>
    <row r="2144" spans="1:27" x14ac:dyDescent="0.25">
      <c r="A2144" t="s">
        <v>149</v>
      </c>
      <c r="B2144" t="s">
        <v>192</v>
      </c>
      <c r="C2144" t="s">
        <v>1446</v>
      </c>
      <c r="D2144" t="s">
        <v>1325</v>
      </c>
      <c r="E2144" t="s">
        <v>1326</v>
      </c>
      <c r="F2144" t="s">
        <v>1292</v>
      </c>
      <c r="G2144" s="532" t="s">
        <v>524</v>
      </c>
      <c r="H2144">
        <v>35007</v>
      </c>
      <c r="I2144" t="s">
        <v>581</v>
      </c>
      <c r="J2144">
        <v>2310111700</v>
      </c>
      <c r="K2144" t="s">
        <v>1458</v>
      </c>
      <c r="L2144">
        <v>0</v>
      </c>
      <c r="M2144">
        <v>0</v>
      </c>
      <c r="N2144">
        <v>0</v>
      </c>
      <c r="O2144">
        <v>0</v>
      </c>
      <c r="P2144">
        <v>0</v>
      </c>
      <c r="Q2144">
        <v>0</v>
      </c>
      <c r="R2144">
        <v>0</v>
      </c>
      <c r="S2144">
        <v>0</v>
      </c>
      <c r="T2144">
        <v>0</v>
      </c>
      <c r="U2144">
        <v>0</v>
      </c>
      <c r="W2144" s="429">
        <f t="shared" si="51"/>
        <v>0</v>
      </c>
      <c r="X2144" s="429">
        <f t="shared" si="51"/>
        <v>0</v>
      </c>
      <c r="Y2144" s="429">
        <f t="shared" si="51"/>
        <v>0</v>
      </c>
      <c r="Z2144" s="429">
        <f t="shared" si="51"/>
        <v>0</v>
      </c>
      <c r="AA2144" s="429" t="s">
        <v>1296</v>
      </c>
    </row>
    <row r="2145" spans="1:27" x14ac:dyDescent="0.25">
      <c r="A2145" t="s">
        <v>149</v>
      </c>
      <c r="B2145" t="s">
        <v>192</v>
      </c>
      <c r="C2145" t="s">
        <v>1446</v>
      </c>
      <c r="D2145" t="s">
        <v>1325</v>
      </c>
      <c r="E2145" t="s">
        <v>1326</v>
      </c>
      <c r="F2145" t="s">
        <v>1292</v>
      </c>
      <c r="G2145" s="532" t="s">
        <v>524</v>
      </c>
      <c r="H2145">
        <v>35007</v>
      </c>
      <c r="I2145" t="s">
        <v>581</v>
      </c>
      <c r="J2145">
        <v>2310121700</v>
      </c>
      <c r="K2145" t="s">
        <v>1458</v>
      </c>
      <c r="L2145">
        <v>0</v>
      </c>
      <c r="M2145">
        <v>0</v>
      </c>
      <c r="N2145">
        <v>0</v>
      </c>
      <c r="O2145">
        <v>0</v>
      </c>
      <c r="P2145">
        <v>0</v>
      </c>
      <c r="Q2145">
        <v>0</v>
      </c>
      <c r="R2145">
        <v>0</v>
      </c>
      <c r="S2145">
        <v>0</v>
      </c>
      <c r="T2145">
        <v>0</v>
      </c>
      <c r="U2145">
        <v>0</v>
      </c>
      <c r="W2145" s="429">
        <f t="shared" si="51"/>
        <v>0</v>
      </c>
      <c r="X2145" s="429">
        <f t="shared" si="51"/>
        <v>0</v>
      </c>
      <c r="Y2145" s="429">
        <f t="shared" si="51"/>
        <v>0</v>
      </c>
      <c r="Z2145" s="429">
        <f t="shared" si="51"/>
        <v>0</v>
      </c>
      <c r="AA2145" s="429" t="s">
        <v>1296</v>
      </c>
    </row>
    <row r="2146" spans="1:27" x14ac:dyDescent="0.25">
      <c r="A2146" t="s">
        <v>149</v>
      </c>
      <c r="B2146" t="s">
        <v>192</v>
      </c>
      <c r="C2146" t="s">
        <v>1446</v>
      </c>
      <c r="D2146" t="s">
        <v>1325</v>
      </c>
      <c r="E2146" t="s">
        <v>1326</v>
      </c>
      <c r="F2146" t="s">
        <v>1292</v>
      </c>
      <c r="G2146" s="532" t="s">
        <v>524</v>
      </c>
      <c r="H2146">
        <v>35007</v>
      </c>
      <c r="I2146" t="s">
        <v>581</v>
      </c>
      <c r="J2146">
        <v>2310021102</v>
      </c>
      <c r="K2146" t="s">
        <v>1450</v>
      </c>
      <c r="L2146">
        <v>0</v>
      </c>
      <c r="M2146">
        <v>0</v>
      </c>
      <c r="N2146">
        <v>0</v>
      </c>
      <c r="O2146">
        <v>0</v>
      </c>
      <c r="P2146">
        <v>0</v>
      </c>
      <c r="Q2146">
        <v>0</v>
      </c>
      <c r="R2146">
        <v>0</v>
      </c>
      <c r="S2146">
        <v>0</v>
      </c>
      <c r="T2146">
        <v>0</v>
      </c>
      <c r="U2146">
        <v>0</v>
      </c>
      <c r="W2146" s="429">
        <f t="shared" si="51"/>
        <v>0</v>
      </c>
      <c r="X2146" s="429">
        <f t="shared" si="51"/>
        <v>0</v>
      </c>
      <c r="Y2146" s="429">
        <f t="shared" si="51"/>
        <v>0</v>
      </c>
      <c r="Z2146" s="429">
        <f t="shared" si="51"/>
        <v>0</v>
      </c>
      <c r="AA2146" s="429" t="s">
        <v>1295</v>
      </c>
    </row>
    <row r="2147" spans="1:27" x14ac:dyDescent="0.25">
      <c r="A2147" t="s">
        <v>149</v>
      </c>
      <c r="B2147" t="s">
        <v>192</v>
      </c>
      <c r="C2147" t="s">
        <v>1446</v>
      </c>
      <c r="D2147" t="s">
        <v>1325</v>
      </c>
      <c r="E2147" t="s">
        <v>1326</v>
      </c>
      <c r="F2147" t="s">
        <v>1292</v>
      </c>
      <c r="G2147" s="532" t="s">
        <v>524</v>
      </c>
      <c r="H2147">
        <v>35007</v>
      </c>
      <c r="I2147" t="s">
        <v>581</v>
      </c>
      <c r="J2147">
        <v>2310021202</v>
      </c>
      <c r="K2147" t="s">
        <v>1450</v>
      </c>
      <c r="L2147">
        <v>0</v>
      </c>
      <c r="M2147">
        <v>0</v>
      </c>
      <c r="N2147">
        <v>0</v>
      </c>
      <c r="O2147">
        <v>0</v>
      </c>
      <c r="P2147">
        <v>0</v>
      </c>
      <c r="Q2147">
        <v>0</v>
      </c>
      <c r="R2147">
        <v>0</v>
      </c>
      <c r="S2147">
        <v>0</v>
      </c>
      <c r="T2147">
        <v>0</v>
      </c>
      <c r="U2147">
        <v>0</v>
      </c>
      <c r="W2147" s="429">
        <f t="shared" si="51"/>
        <v>0</v>
      </c>
      <c r="X2147" s="429">
        <f t="shared" si="51"/>
        <v>0</v>
      </c>
      <c r="Y2147" s="429">
        <f t="shared" si="51"/>
        <v>0</v>
      </c>
      <c r="Z2147" s="429">
        <f t="shared" si="51"/>
        <v>0</v>
      </c>
      <c r="AA2147" s="429" t="s">
        <v>1295</v>
      </c>
    </row>
    <row r="2148" spans="1:27" x14ac:dyDescent="0.25">
      <c r="A2148" t="s">
        <v>149</v>
      </c>
      <c r="B2148" t="s">
        <v>192</v>
      </c>
      <c r="C2148" t="s">
        <v>1446</v>
      </c>
      <c r="D2148" t="s">
        <v>1325</v>
      </c>
      <c r="E2148" t="s">
        <v>1326</v>
      </c>
      <c r="F2148" t="s">
        <v>1292</v>
      </c>
      <c r="G2148" s="532" t="s">
        <v>524</v>
      </c>
      <c r="H2148">
        <v>35007</v>
      </c>
      <c r="I2148" t="s">
        <v>581</v>
      </c>
      <c r="J2148">
        <v>2310021302</v>
      </c>
      <c r="K2148" t="s">
        <v>1450</v>
      </c>
      <c r="L2148">
        <v>0</v>
      </c>
      <c r="M2148">
        <v>0</v>
      </c>
      <c r="N2148">
        <v>0</v>
      </c>
      <c r="O2148">
        <v>0</v>
      </c>
      <c r="P2148">
        <v>0</v>
      </c>
      <c r="Q2148">
        <v>0</v>
      </c>
      <c r="R2148">
        <v>0</v>
      </c>
      <c r="S2148">
        <v>0</v>
      </c>
      <c r="T2148">
        <v>0</v>
      </c>
      <c r="U2148">
        <v>0</v>
      </c>
      <c r="W2148" s="429">
        <f t="shared" si="51"/>
        <v>0</v>
      </c>
      <c r="X2148" s="429">
        <f t="shared" si="51"/>
        <v>0</v>
      </c>
      <c r="Y2148" s="429">
        <f t="shared" si="51"/>
        <v>0</v>
      </c>
      <c r="Z2148" s="429">
        <f t="shared" si="51"/>
        <v>0</v>
      </c>
      <c r="AA2148" s="429" t="s">
        <v>1295</v>
      </c>
    </row>
    <row r="2149" spans="1:27" x14ac:dyDescent="0.25">
      <c r="A2149" t="s">
        <v>149</v>
      </c>
      <c r="B2149" t="s">
        <v>192</v>
      </c>
      <c r="C2149" t="s">
        <v>1446</v>
      </c>
      <c r="D2149" t="s">
        <v>1325</v>
      </c>
      <c r="E2149" t="s">
        <v>1326</v>
      </c>
      <c r="F2149" t="s">
        <v>1292</v>
      </c>
      <c r="G2149" s="532" t="s">
        <v>524</v>
      </c>
      <c r="H2149">
        <v>35007</v>
      </c>
      <c r="I2149" t="s">
        <v>581</v>
      </c>
      <c r="J2149">
        <v>2310023102</v>
      </c>
      <c r="K2149" t="s">
        <v>1450</v>
      </c>
      <c r="L2149">
        <v>0</v>
      </c>
      <c r="M2149">
        <v>0</v>
      </c>
      <c r="N2149">
        <v>0</v>
      </c>
      <c r="O2149">
        <v>0</v>
      </c>
      <c r="P2149">
        <v>0</v>
      </c>
      <c r="Q2149">
        <v>0</v>
      </c>
      <c r="R2149">
        <v>0</v>
      </c>
      <c r="S2149">
        <v>0</v>
      </c>
      <c r="T2149">
        <v>0</v>
      </c>
      <c r="U2149">
        <v>0</v>
      </c>
      <c r="W2149" s="429">
        <f t="shared" si="51"/>
        <v>0</v>
      </c>
      <c r="X2149" s="429">
        <f t="shared" si="51"/>
        <v>0</v>
      </c>
      <c r="Y2149" s="429">
        <f t="shared" si="51"/>
        <v>0</v>
      </c>
      <c r="Z2149" s="429">
        <f t="shared" si="51"/>
        <v>0</v>
      </c>
      <c r="AA2149" s="429" t="s">
        <v>1295</v>
      </c>
    </row>
    <row r="2150" spans="1:27" x14ac:dyDescent="0.25">
      <c r="A2150" t="s">
        <v>149</v>
      </c>
      <c r="B2150" t="s">
        <v>192</v>
      </c>
      <c r="C2150" t="s">
        <v>1446</v>
      </c>
      <c r="D2150" t="s">
        <v>1325</v>
      </c>
      <c r="E2150" t="s">
        <v>1326</v>
      </c>
      <c r="F2150" t="s">
        <v>1292</v>
      </c>
      <c r="G2150" s="532" t="s">
        <v>524</v>
      </c>
      <c r="H2150">
        <v>35007</v>
      </c>
      <c r="I2150" t="s">
        <v>581</v>
      </c>
      <c r="J2150">
        <v>2310023202</v>
      </c>
      <c r="K2150" t="s">
        <v>1450</v>
      </c>
      <c r="L2150">
        <v>0</v>
      </c>
      <c r="M2150">
        <v>0</v>
      </c>
      <c r="N2150">
        <v>0</v>
      </c>
      <c r="O2150">
        <v>0</v>
      </c>
      <c r="P2150">
        <v>0</v>
      </c>
      <c r="Q2150">
        <v>0</v>
      </c>
      <c r="R2150">
        <v>0</v>
      </c>
      <c r="S2150">
        <v>0</v>
      </c>
      <c r="T2150">
        <v>0</v>
      </c>
      <c r="U2150">
        <v>0</v>
      </c>
      <c r="W2150" s="429">
        <f t="shared" si="51"/>
        <v>0</v>
      </c>
      <c r="X2150" s="429">
        <f t="shared" si="51"/>
        <v>0</v>
      </c>
      <c r="Y2150" s="429">
        <f t="shared" si="51"/>
        <v>0</v>
      </c>
      <c r="Z2150" s="429">
        <f t="shared" si="51"/>
        <v>0</v>
      </c>
      <c r="AA2150" s="429" t="s">
        <v>1295</v>
      </c>
    </row>
    <row r="2151" spans="1:27" x14ac:dyDescent="0.25">
      <c r="A2151" t="s">
        <v>149</v>
      </c>
      <c r="B2151" t="s">
        <v>192</v>
      </c>
      <c r="C2151" t="s">
        <v>1446</v>
      </c>
      <c r="D2151" t="s">
        <v>1325</v>
      </c>
      <c r="E2151" t="s">
        <v>1326</v>
      </c>
      <c r="F2151" t="s">
        <v>1292</v>
      </c>
      <c r="G2151" s="532" t="s">
        <v>524</v>
      </c>
      <c r="H2151">
        <v>35007</v>
      </c>
      <c r="I2151" t="s">
        <v>581</v>
      </c>
      <c r="J2151">
        <v>2310023302</v>
      </c>
      <c r="K2151" t="s">
        <v>1450</v>
      </c>
      <c r="L2151">
        <v>0</v>
      </c>
      <c r="M2151">
        <v>0</v>
      </c>
      <c r="N2151">
        <v>0</v>
      </c>
      <c r="O2151">
        <v>0</v>
      </c>
      <c r="P2151">
        <v>0</v>
      </c>
      <c r="Q2151">
        <v>0</v>
      </c>
      <c r="R2151">
        <v>0</v>
      </c>
      <c r="S2151">
        <v>0</v>
      </c>
      <c r="T2151">
        <v>0</v>
      </c>
      <c r="U2151">
        <v>0</v>
      </c>
      <c r="W2151" s="429">
        <f t="shared" si="51"/>
        <v>0</v>
      </c>
      <c r="X2151" s="429">
        <f t="shared" si="51"/>
        <v>0</v>
      </c>
      <c r="Y2151" s="429">
        <f t="shared" si="51"/>
        <v>0</v>
      </c>
      <c r="Z2151" s="429">
        <f t="shared" si="51"/>
        <v>0</v>
      </c>
      <c r="AA2151" s="429" t="s">
        <v>1295</v>
      </c>
    </row>
    <row r="2152" spans="1:27" x14ac:dyDescent="0.25">
      <c r="A2152" t="s">
        <v>149</v>
      </c>
      <c r="B2152" t="s">
        <v>186</v>
      </c>
      <c r="C2152" t="s">
        <v>1459</v>
      </c>
      <c r="D2152" t="s">
        <v>1325</v>
      </c>
      <c r="E2152" t="s">
        <v>1326</v>
      </c>
      <c r="F2152" t="s">
        <v>1292</v>
      </c>
      <c r="G2152" t="s">
        <v>524</v>
      </c>
      <c r="H2152" t="s">
        <v>1460</v>
      </c>
      <c r="I2152" t="s">
        <v>561</v>
      </c>
      <c r="J2152" t="s">
        <v>1328</v>
      </c>
      <c r="K2152" t="s">
        <v>1329</v>
      </c>
      <c r="L2152">
        <v>43.124217660315402</v>
      </c>
      <c r="M2152">
        <v>0.5596011123543756</v>
      </c>
      <c r="N2152">
        <v>65.916899059044013</v>
      </c>
      <c r="O2152">
        <v>1.1116399928310275E-2</v>
      </c>
      <c r="P2152">
        <v>0.36695465884178641</v>
      </c>
      <c r="Q2152">
        <v>0.36695465884178641</v>
      </c>
      <c r="R2152">
        <v>20583.147005365678</v>
      </c>
      <c r="S2152">
        <v>91.839741093104294</v>
      </c>
      <c r="T2152">
        <v>1.0962816690210892E-2</v>
      </c>
      <c r="U2152">
        <v>22882.407452066967</v>
      </c>
      <c r="W2152" s="429">
        <f t="shared" si="51"/>
        <v>20583.147005365678</v>
      </c>
      <c r="X2152" s="429">
        <f t="shared" si="51"/>
        <v>91.839741093104294</v>
      </c>
      <c r="Y2152" s="429">
        <f t="shared" si="51"/>
        <v>1.0962816690210892E-2</v>
      </c>
      <c r="Z2152" s="429">
        <f t="shared" si="51"/>
        <v>22882.407452066967</v>
      </c>
      <c r="AA2152" s="429" t="s">
        <v>1295</v>
      </c>
    </row>
    <row r="2153" spans="1:27" x14ac:dyDescent="0.25">
      <c r="A2153" t="s">
        <v>149</v>
      </c>
      <c r="B2153" t="s">
        <v>186</v>
      </c>
      <c r="C2153" t="s">
        <v>1459</v>
      </c>
      <c r="D2153" t="s">
        <v>1325</v>
      </c>
      <c r="E2153" t="s">
        <v>1326</v>
      </c>
      <c r="F2153" t="s">
        <v>1292</v>
      </c>
      <c r="G2153" t="s">
        <v>524</v>
      </c>
      <c r="H2153" t="s">
        <v>1461</v>
      </c>
      <c r="I2153" t="s">
        <v>534</v>
      </c>
      <c r="J2153" t="s">
        <v>1328</v>
      </c>
      <c r="K2153" t="s">
        <v>1329</v>
      </c>
      <c r="L2153">
        <v>177.98540743439264</v>
      </c>
      <c r="M2153">
        <v>2.3096264091716949</v>
      </c>
      <c r="N2153">
        <v>272.05701975278163</v>
      </c>
      <c r="O2153">
        <v>4.5880414249571497E-2</v>
      </c>
      <c r="P2153">
        <v>1.5145219555833729</v>
      </c>
      <c r="Q2153">
        <v>1.5145219555833729</v>
      </c>
      <c r="R2153">
        <v>84952.261276691046</v>
      </c>
      <c r="S2153">
        <v>379.04765869335768</v>
      </c>
      <c r="T2153">
        <v>4.5246534339597681E-2</v>
      </c>
      <c r="U2153">
        <v>94441.936211258188</v>
      </c>
      <c r="W2153" s="429">
        <f t="shared" si="51"/>
        <v>84952.261276691046</v>
      </c>
      <c r="X2153" s="429">
        <f t="shared" si="51"/>
        <v>379.04765869335768</v>
      </c>
      <c r="Y2153" s="429">
        <f t="shared" si="51"/>
        <v>4.5246534339597681E-2</v>
      </c>
      <c r="Z2153" s="429">
        <f t="shared" si="51"/>
        <v>94441.936211258188</v>
      </c>
      <c r="AA2153" s="429" t="s">
        <v>1295</v>
      </c>
    </row>
    <row r="2154" spans="1:27" x14ac:dyDescent="0.25">
      <c r="A2154" t="s">
        <v>149</v>
      </c>
      <c r="B2154" t="s">
        <v>186</v>
      </c>
      <c r="C2154" t="s">
        <v>1459</v>
      </c>
      <c r="D2154" t="s">
        <v>1325</v>
      </c>
      <c r="E2154" t="s">
        <v>1326</v>
      </c>
      <c r="F2154" t="s">
        <v>1292</v>
      </c>
      <c r="G2154" t="s">
        <v>524</v>
      </c>
      <c r="H2154" t="s">
        <v>1462</v>
      </c>
      <c r="I2154" t="s">
        <v>1463</v>
      </c>
      <c r="J2154" t="s">
        <v>1328</v>
      </c>
      <c r="K2154" t="s">
        <v>1329</v>
      </c>
      <c r="L2154">
        <v>49.004792795812953</v>
      </c>
      <c r="M2154">
        <v>0.63591035494815396</v>
      </c>
      <c r="N2154">
        <v>74.905567112550017</v>
      </c>
      <c r="O2154">
        <v>1.263227264580713E-2</v>
      </c>
      <c r="P2154">
        <v>0.41699393050203004</v>
      </c>
      <c r="Q2154">
        <v>0.41699393050203004</v>
      </c>
      <c r="R2154">
        <v>23389.939778824628</v>
      </c>
      <c r="S2154">
        <v>104.36334215125487</v>
      </c>
      <c r="T2154">
        <v>1.2457746238876011E-2</v>
      </c>
      <c r="U2154">
        <v>26002.735740985187</v>
      </c>
      <c r="W2154" s="429">
        <f t="shared" si="51"/>
        <v>23389.939778824628</v>
      </c>
      <c r="X2154" s="429">
        <f t="shared" si="51"/>
        <v>104.36334215125487</v>
      </c>
      <c r="Y2154" s="429">
        <f t="shared" si="51"/>
        <v>1.2457746238876011E-2</v>
      </c>
      <c r="Z2154" s="429">
        <f t="shared" si="51"/>
        <v>26002.735740985187</v>
      </c>
      <c r="AA2154" s="429" t="s">
        <v>1295</v>
      </c>
    </row>
    <row r="2155" spans="1:27" x14ac:dyDescent="0.25">
      <c r="A2155" t="s">
        <v>149</v>
      </c>
      <c r="B2155" t="s">
        <v>186</v>
      </c>
      <c r="C2155" t="s">
        <v>1459</v>
      </c>
      <c r="D2155" t="s">
        <v>1325</v>
      </c>
      <c r="E2155" t="s">
        <v>1326</v>
      </c>
      <c r="F2155" t="s">
        <v>1292</v>
      </c>
      <c r="G2155" t="s">
        <v>524</v>
      </c>
      <c r="H2155" t="s">
        <v>1464</v>
      </c>
      <c r="I2155" t="s">
        <v>186</v>
      </c>
      <c r="J2155" t="s">
        <v>1328</v>
      </c>
      <c r="K2155" t="s">
        <v>1329</v>
      </c>
      <c r="L2155">
        <v>169.75260224469608</v>
      </c>
      <c r="M2155">
        <v>2.202793469540405</v>
      </c>
      <c r="N2155">
        <v>259.47288447787321</v>
      </c>
      <c r="O2155">
        <v>4.3758192445075901E-2</v>
      </c>
      <c r="P2155">
        <v>1.444466975259032</v>
      </c>
      <c r="Q2155">
        <v>1.444466975259032</v>
      </c>
      <c r="R2155">
        <v>81022.751393848521</v>
      </c>
      <c r="S2155">
        <v>361.51461721194693</v>
      </c>
      <c r="T2155">
        <v>4.3153632971466516E-2</v>
      </c>
      <c r="U2155">
        <v>90073.476606772689</v>
      </c>
      <c r="W2155" s="429">
        <f t="shared" si="51"/>
        <v>81022.751393848521</v>
      </c>
      <c r="X2155" s="429">
        <f t="shared" si="51"/>
        <v>361.51461721194693</v>
      </c>
      <c r="Y2155" s="429">
        <f t="shared" si="51"/>
        <v>4.3153632971466516E-2</v>
      </c>
      <c r="Z2155" s="429">
        <f t="shared" si="51"/>
        <v>90073.476606772689</v>
      </c>
      <c r="AA2155" s="429" t="s">
        <v>1295</v>
      </c>
    </row>
    <row r="2156" spans="1:27" x14ac:dyDescent="0.25">
      <c r="A2156" t="s">
        <v>149</v>
      </c>
      <c r="B2156" t="s">
        <v>186</v>
      </c>
      <c r="C2156" t="s">
        <v>1459</v>
      </c>
      <c r="D2156" t="s">
        <v>1325</v>
      </c>
      <c r="E2156" t="s">
        <v>1326</v>
      </c>
      <c r="F2156" t="s">
        <v>1292</v>
      </c>
      <c r="G2156" t="s">
        <v>524</v>
      </c>
      <c r="H2156" t="s">
        <v>1460</v>
      </c>
      <c r="I2156" t="s">
        <v>561</v>
      </c>
      <c r="J2156" t="s">
        <v>1330</v>
      </c>
      <c r="K2156" t="s">
        <v>1331</v>
      </c>
      <c r="L2156">
        <v>0</v>
      </c>
      <c r="M2156">
        <v>0</v>
      </c>
      <c r="N2156">
        <v>0</v>
      </c>
      <c r="O2156">
        <v>0</v>
      </c>
      <c r="P2156">
        <v>0</v>
      </c>
      <c r="Q2156">
        <v>0</v>
      </c>
      <c r="R2156">
        <v>0</v>
      </c>
      <c r="S2156">
        <v>0</v>
      </c>
      <c r="T2156">
        <v>0</v>
      </c>
      <c r="U2156">
        <v>0</v>
      </c>
      <c r="W2156" s="429">
        <f t="shared" si="51"/>
        <v>0</v>
      </c>
      <c r="X2156" s="429">
        <f t="shared" si="51"/>
        <v>0</v>
      </c>
      <c r="Y2156" s="429">
        <f t="shared" si="51"/>
        <v>0</v>
      </c>
      <c r="Z2156" s="429">
        <f t="shared" si="51"/>
        <v>0</v>
      </c>
      <c r="AA2156" s="429" t="s">
        <v>1296</v>
      </c>
    </row>
    <row r="2157" spans="1:27" x14ac:dyDescent="0.25">
      <c r="A2157" t="s">
        <v>149</v>
      </c>
      <c r="B2157" t="s">
        <v>186</v>
      </c>
      <c r="C2157" t="s">
        <v>1459</v>
      </c>
      <c r="D2157" t="s">
        <v>1325</v>
      </c>
      <c r="E2157" t="s">
        <v>1326</v>
      </c>
      <c r="F2157" t="s">
        <v>1292</v>
      </c>
      <c r="G2157" t="s">
        <v>524</v>
      </c>
      <c r="H2157" t="s">
        <v>1461</v>
      </c>
      <c r="I2157" t="s">
        <v>534</v>
      </c>
      <c r="J2157" t="s">
        <v>1330</v>
      </c>
      <c r="K2157" t="s">
        <v>1331</v>
      </c>
      <c r="L2157">
        <v>0</v>
      </c>
      <c r="M2157">
        <v>0</v>
      </c>
      <c r="N2157">
        <v>0</v>
      </c>
      <c r="O2157">
        <v>0</v>
      </c>
      <c r="P2157">
        <v>0</v>
      </c>
      <c r="Q2157">
        <v>0</v>
      </c>
      <c r="R2157">
        <v>0</v>
      </c>
      <c r="S2157">
        <v>0</v>
      </c>
      <c r="T2157">
        <v>0</v>
      </c>
      <c r="U2157">
        <v>0</v>
      </c>
      <c r="W2157" s="429">
        <f t="shared" si="51"/>
        <v>0</v>
      </c>
      <c r="X2157" s="429">
        <f t="shared" si="51"/>
        <v>0</v>
      </c>
      <c r="Y2157" s="429">
        <f t="shared" si="51"/>
        <v>0</v>
      </c>
      <c r="Z2157" s="429">
        <f t="shared" si="51"/>
        <v>0</v>
      </c>
      <c r="AA2157" s="429" t="s">
        <v>1296</v>
      </c>
    </row>
    <row r="2158" spans="1:27" x14ac:dyDescent="0.25">
      <c r="A2158" t="s">
        <v>149</v>
      </c>
      <c r="B2158" t="s">
        <v>186</v>
      </c>
      <c r="C2158" t="s">
        <v>1459</v>
      </c>
      <c r="D2158" t="s">
        <v>1325</v>
      </c>
      <c r="E2158" t="s">
        <v>1326</v>
      </c>
      <c r="F2158" t="s">
        <v>1292</v>
      </c>
      <c r="G2158" t="s">
        <v>524</v>
      </c>
      <c r="H2158" t="s">
        <v>1462</v>
      </c>
      <c r="I2158" t="s">
        <v>1463</v>
      </c>
      <c r="J2158" t="s">
        <v>1330</v>
      </c>
      <c r="K2158" t="s">
        <v>1331</v>
      </c>
      <c r="L2158">
        <v>0</v>
      </c>
      <c r="M2158">
        <v>0</v>
      </c>
      <c r="N2158">
        <v>0</v>
      </c>
      <c r="O2158">
        <v>0</v>
      </c>
      <c r="P2158">
        <v>0</v>
      </c>
      <c r="Q2158">
        <v>0</v>
      </c>
      <c r="R2158">
        <v>0</v>
      </c>
      <c r="S2158">
        <v>0</v>
      </c>
      <c r="T2158">
        <v>0</v>
      </c>
      <c r="U2158">
        <v>0</v>
      </c>
      <c r="W2158" s="429">
        <f t="shared" si="51"/>
        <v>0</v>
      </c>
      <c r="X2158" s="429">
        <f t="shared" si="51"/>
        <v>0</v>
      </c>
      <c r="Y2158" s="429">
        <f t="shared" si="51"/>
        <v>0</v>
      </c>
      <c r="Z2158" s="429">
        <f t="shared" si="51"/>
        <v>0</v>
      </c>
      <c r="AA2158" s="429" t="s">
        <v>1296</v>
      </c>
    </row>
    <row r="2159" spans="1:27" x14ac:dyDescent="0.25">
      <c r="A2159" t="s">
        <v>149</v>
      </c>
      <c r="B2159" t="s">
        <v>186</v>
      </c>
      <c r="C2159" t="s">
        <v>1459</v>
      </c>
      <c r="D2159" t="s">
        <v>1325</v>
      </c>
      <c r="E2159" t="s">
        <v>1326</v>
      </c>
      <c r="F2159" t="s">
        <v>1292</v>
      </c>
      <c r="G2159" t="s">
        <v>524</v>
      </c>
      <c r="H2159" t="s">
        <v>1464</v>
      </c>
      <c r="I2159" t="s">
        <v>186</v>
      </c>
      <c r="J2159" t="s">
        <v>1330</v>
      </c>
      <c r="K2159" t="s">
        <v>1331</v>
      </c>
      <c r="L2159">
        <v>0</v>
      </c>
      <c r="M2159">
        <v>0</v>
      </c>
      <c r="N2159">
        <v>0</v>
      </c>
      <c r="O2159">
        <v>0</v>
      </c>
      <c r="P2159">
        <v>0</v>
      </c>
      <c r="Q2159">
        <v>0</v>
      </c>
      <c r="R2159">
        <v>0</v>
      </c>
      <c r="S2159">
        <v>0</v>
      </c>
      <c r="T2159">
        <v>0</v>
      </c>
      <c r="U2159">
        <v>0</v>
      </c>
      <c r="W2159" s="429">
        <f t="shared" si="51"/>
        <v>0</v>
      </c>
      <c r="X2159" s="429">
        <f t="shared" si="51"/>
        <v>0</v>
      </c>
      <c r="Y2159" s="429">
        <f t="shared" si="51"/>
        <v>0</v>
      </c>
      <c r="Z2159" s="429">
        <f t="shared" si="51"/>
        <v>0</v>
      </c>
      <c r="AA2159" s="429" t="s">
        <v>1296</v>
      </c>
    </row>
    <row r="2160" spans="1:27" x14ac:dyDescent="0.25">
      <c r="A2160" t="s">
        <v>149</v>
      </c>
      <c r="B2160" t="s">
        <v>186</v>
      </c>
      <c r="C2160" t="s">
        <v>1459</v>
      </c>
      <c r="D2160" t="s">
        <v>1325</v>
      </c>
      <c r="E2160" t="s">
        <v>1326</v>
      </c>
      <c r="F2160" t="s">
        <v>1292</v>
      </c>
      <c r="G2160" t="s">
        <v>524</v>
      </c>
      <c r="H2160" t="s">
        <v>1460</v>
      </c>
      <c r="I2160" t="s">
        <v>561</v>
      </c>
      <c r="J2160" t="s">
        <v>1330</v>
      </c>
      <c r="K2160" t="s">
        <v>1333</v>
      </c>
      <c r="L2160">
        <v>0</v>
      </c>
      <c r="M2160">
        <v>0.1789434523169362</v>
      </c>
      <c r="N2160">
        <v>0</v>
      </c>
      <c r="O2160">
        <v>0</v>
      </c>
      <c r="P2160">
        <v>0</v>
      </c>
      <c r="Q2160">
        <v>0</v>
      </c>
      <c r="R2160">
        <v>0.30290281715201473</v>
      </c>
      <c r="S2160">
        <v>1.6624015574146314</v>
      </c>
      <c r="T2160">
        <v>0</v>
      </c>
      <c r="U2160">
        <v>41.862941752517798</v>
      </c>
      <c r="W2160" s="429">
        <f t="shared" si="51"/>
        <v>0.30290281715201473</v>
      </c>
      <c r="X2160" s="429">
        <f t="shared" si="51"/>
        <v>1.6624015574146314</v>
      </c>
      <c r="Y2160" s="429">
        <f t="shared" si="51"/>
        <v>0</v>
      </c>
      <c r="Z2160" s="429">
        <f t="shared" si="51"/>
        <v>41.862941752517798</v>
      </c>
      <c r="AA2160" s="429" t="s">
        <v>1296</v>
      </c>
    </row>
    <row r="2161" spans="1:27" x14ac:dyDescent="0.25">
      <c r="A2161" t="s">
        <v>149</v>
      </c>
      <c r="B2161" t="s">
        <v>186</v>
      </c>
      <c r="C2161" t="s">
        <v>1459</v>
      </c>
      <c r="D2161" t="s">
        <v>1325</v>
      </c>
      <c r="E2161" t="s">
        <v>1326</v>
      </c>
      <c r="F2161" t="s">
        <v>1292</v>
      </c>
      <c r="G2161" t="s">
        <v>524</v>
      </c>
      <c r="H2161" t="s">
        <v>1461</v>
      </c>
      <c r="I2161" t="s">
        <v>534</v>
      </c>
      <c r="J2161" t="s">
        <v>1330</v>
      </c>
      <c r="K2161" t="s">
        <v>1333</v>
      </c>
      <c r="L2161">
        <v>0</v>
      </c>
      <c r="M2161">
        <v>0.73854843047171848</v>
      </c>
      <c r="N2161">
        <v>0</v>
      </c>
      <c r="O2161">
        <v>0</v>
      </c>
      <c r="P2161">
        <v>0</v>
      </c>
      <c r="Q2161">
        <v>0</v>
      </c>
      <c r="R2161">
        <v>1.2501625362455879</v>
      </c>
      <c r="S2161">
        <v>6.8611846096931144</v>
      </c>
      <c r="T2161">
        <v>0</v>
      </c>
      <c r="U2161">
        <v>172.77977777857345</v>
      </c>
      <c r="W2161" s="429">
        <f t="shared" si="51"/>
        <v>1.2501625362455879</v>
      </c>
      <c r="X2161" s="429">
        <f t="shared" si="51"/>
        <v>6.8611846096931144</v>
      </c>
      <c r="Y2161" s="429">
        <f t="shared" si="51"/>
        <v>0</v>
      </c>
      <c r="Z2161" s="429">
        <f t="shared" si="51"/>
        <v>172.77977777857345</v>
      </c>
      <c r="AA2161" s="429" t="s">
        <v>1296</v>
      </c>
    </row>
    <row r="2162" spans="1:27" x14ac:dyDescent="0.25">
      <c r="A2162" t="s">
        <v>149</v>
      </c>
      <c r="B2162" t="s">
        <v>186</v>
      </c>
      <c r="C2162" t="s">
        <v>1459</v>
      </c>
      <c r="D2162" t="s">
        <v>1325</v>
      </c>
      <c r="E2162" t="s">
        <v>1326</v>
      </c>
      <c r="F2162" t="s">
        <v>1292</v>
      </c>
      <c r="G2162" t="s">
        <v>524</v>
      </c>
      <c r="H2162" t="s">
        <v>1462</v>
      </c>
      <c r="I2162" t="s">
        <v>1463</v>
      </c>
      <c r="J2162" t="s">
        <v>1330</v>
      </c>
      <c r="K2162" t="s">
        <v>1333</v>
      </c>
      <c r="L2162">
        <v>0</v>
      </c>
      <c r="M2162">
        <v>0.2033448321783366</v>
      </c>
      <c r="N2162">
        <v>0</v>
      </c>
      <c r="O2162">
        <v>0</v>
      </c>
      <c r="P2162">
        <v>0</v>
      </c>
      <c r="Q2162">
        <v>0</v>
      </c>
      <c r="R2162">
        <v>0.34420774676365307</v>
      </c>
      <c r="S2162">
        <v>1.8890926788802627</v>
      </c>
      <c r="T2162">
        <v>0</v>
      </c>
      <c r="U2162">
        <v>47.57152471877022</v>
      </c>
      <c r="W2162" s="429">
        <f t="shared" si="51"/>
        <v>0.34420774676365307</v>
      </c>
      <c r="X2162" s="429">
        <f t="shared" si="51"/>
        <v>1.8890926788802627</v>
      </c>
      <c r="Y2162" s="429">
        <f t="shared" si="51"/>
        <v>0</v>
      </c>
      <c r="Z2162" s="429">
        <f t="shared" si="51"/>
        <v>47.57152471877022</v>
      </c>
      <c r="AA2162" s="429" t="s">
        <v>1296</v>
      </c>
    </row>
    <row r="2163" spans="1:27" x14ac:dyDescent="0.25">
      <c r="A2163" t="s">
        <v>149</v>
      </c>
      <c r="B2163" t="s">
        <v>186</v>
      </c>
      <c r="C2163" t="s">
        <v>1459</v>
      </c>
      <c r="D2163" t="s">
        <v>1325</v>
      </c>
      <c r="E2163" t="s">
        <v>1326</v>
      </c>
      <c r="F2163" t="s">
        <v>1292</v>
      </c>
      <c r="G2163" t="s">
        <v>524</v>
      </c>
      <c r="H2163" t="s">
        <v>1464</v>
      </c>
      <c r="I2163" t="s">
        <v>186</v>
      </c>
      <c r="J2163" t="s">
        <v>1330</v>
      </c>
      <c r="K2163" t="s">
        <v>1333</v>
      </c>
      <c r="L2163">
        <v>0</v>
      </c>
      <c r="M2163">
        <v>0.70438649866575798</v>
      </c>
      <c r="N2163">
        <v>0</v>
      </c>
      <c r="O2163">
        <v>0</v>
      </c>
      <c r="P2163">
        <v>0</v>
      </c>
      <c r="Q2163">
        <v>0</v>
      </c>
      <c r="R2163">
        <v>1.1923356347892942</v>
      </c>
      <c r="S2163">
        <v>6.5438170396412296</v>
      </c>
      <c r="T2163">
        <v>0</v>
      </c>
      <c r="U2163">
        <v>164.78776162582002</v>
      </c>
      <c r="W2163" s="429">
        <f t="shared" si="51"/>
        <v>1.1923356347892942</v>
      </c>
      <c r="X2163" s="429">
        <f t="shared" si="51"/>
        <v>6.5438170396412296</v>
      </c>
      <c r="Y2163" s="429">
        <f t="shared" si="51"/>
        <v>0</v>
      </c>
      <c r="Z2163" s="429">
        <f t="shared" si="51"/>
        <v>164.78776162582002</v>
      </c>
      <c r="AA2163" s="429" t="s">
        <v>1296</v>
      </c>
    </row>
    <row r="2164" spans="1:27" x14ac:dyDescent="0.25">
      <c r="A2164" t="s">
        <v>149</v>
      </c>
      <c r="B2164" t="s">
        <v>186</v>
      </c>
      <c r="C2164" t="s">
        <v>1459</v>
      </c>
      <c r="D2164" t="s">
        <v>1325</v>
      </c>
      <c r="E2164" t="s">
        <v>1326</v>
      </c>
      <c r="F2164" t="s">
        <v>1292</v>
      </c>
      <c r="G2164" t="s">
        <v>524</v>
      </c>
      <c r="H2164" t="s">
        <v>1460</v>
      </c>
      <c r="I2164" t="s">
        <v>561</v>
      </c>
      <c r="J2164" s="452" t="s">
        <v>1334</v>
      </c>
      <c r="K2164" t="s">
        <v>1335</v>
      </c>
      <c r="L2164">
        <v>0</v>
      </c>
      <c r="M2164">
        <v>0</v>
      </c>
      <c r="N2164">
        <v>0</v>
      </c>
      <c r="O2164">
        <v>0</v>
      </c>
      <c r="P2164">
        <v>0</v>
      </c>
      <c r="Q2164">
        <v>0</v>
      </c>
      <c r="R2164">
        <v>0</v>
      </c>
      <c r="S2164">
        <v>0</v>
      </c>
      <c r="T2164">
        <v>0</v>
      </c>
      <c r="U2164">
        <v>0</v>
      </c>
      <c r="W2164" s="429">
        <f t="shared" si="51"/>
        <v>0</v>
      </c>
      <c r="X2164" s="429">
        <f t="shared" si="51"/>
        <v>0</v>
      </c>
      <c r="Y2164" s="429">
        <f t="shared" si="51"/>
        <v>0</v>
      </c>
      <c r="Z2164" s="429">
        <f t="shared" si="51"/>
        <v>0</v>
      </c>
      <c r="AA2164" s="429" t="s">
        <v>1296</v>
      </c>
    </row>
    <row r="2165" spans="1:27" x14ac:dyDescent="0.25">
      <c r="A2165" t="s">
        <v>149</v>
      </c>
      <c r="B2165" t="s">
        <v>186</v>
      </c>
      <c r="C2165" t="s">
        <v>1459</v>
      </c>
      <c r="D2165" t="s">
        <v>1325</v>
      </c>
      <c r="E2165" t="s">
        <v>1326</v>
      </c>
      <c r="F2165" t="s">
        <v>1292</v>
      </c>
      <c r="G2165" t="s">
        <v>524</v>
      </c>
      <c r="H2165" t="s">
        <v>1461</v>
      </c>
      <c r="I2165" t="s">
        <v>534</v>
      </c>
      <c r="J2165" s="452" t="s">
        <v>1334</v>
      </c>
      <c r="K2165" t="s">
        <v>1335</v>
      </c>
      <c r="L2165">
        <v>0</v>
      </c>
      <c r="M2165">
        <v>0</v>
      </c>
      <c r="N2165">
        <v>0</v>
      </c>
      <c r="O2165">
        <v>0</v>
      </c>
      <c r="P2165">
        <v>0</v>
      </c>
      <c r="Q2165">
        <v>0</v>
      </c>
      <c r="R2165">
        <v>0</v>
      </c>
      <c r="S2165">
        <v>0</v>
      </c>
      <c r="T2165">
        <v>0</v>
      </c>
      <c r="U2165">
        <v>0</v>
      </c>
      <c r="W2165" s="429">
        <f t="shared" si="51"/>
        <v>0</v>
      </c>
      <c r="X2165" s="429">
        <f t="shared" si="51"/>
        <v>0</v>
      </c>
      <c r="Y2165" s="429">
        <f t="shared" si="51"/>
        <v>0</v>
      </c>
      <c r="Z2165" s="429">
        <f t="shared" si="51"/>
        <v>0</v>
      </c>
      <c r="AA2165" s="429" t="s">
        <v>1296</v>
      </c>
    </row>
    <row r="2166" spans="1:27" x14ac:dyDescent="0.25">
      <c r="A2166" t="s">
        <v>149</v>
      </c>
      <c r="B2166" t="s">
        <v>186</v>
      </c>
      <c r="C2166" t="s">
        <v>1459</v>
      </c>
      <c r="D2166" t="s">
        <v>1325</v>
      </c>
      <c r="E2166" t="s">
        <v>1326</v>
      </c>
      <c r="F2166" t="s">
        <v>1292</v>
      </c>
      <c r="G2166" t="s">
        <v>524</v>
      </c>
      <c r="H2166" t="s">
        <v>1462</v>
      </c>
      <c r="I2166" t="s">
        <v>1463</v>
      </c>
      <c r="J2166" s="452" t="s">
        <v>1334</v>
      </c>
      <c r="K2166" t="s">
        <v>1335</v>
      </c>
      <c r="L2166">
        <v>0</v>
      </c>
      <c r="M2166">
        <v>0</v>
      </c>
      <c r="N2166">
        <v>0</v>
      </c>
      <c r="O2166">
        <v>0</v>
      </c>
      <c r="P2166">
        <v>0</v>
      </c>
      <c r="Q2166">
        <v>0</v>
      </c>
      <c r="R2166">
        <v>0</v>
      </c>
      <c r="S2166">
        <v>0</v>
      </c>
      <c r="T2166">
        <v>0</v>
      </c>
      <c r="U2166">
        <v>0</v>
      </c>
      <c r="W2166" s="429">
        <f t="shared" si="51"/>
        <v>0</v>
      </c>
      <c r="X2166" s="429">
        <f t="shared" si="51"/>
        <v>0</v>
      </c>
      <c r="Y2166" s="429">
        <f t="shared" si="51"/>
        <v>0</v>
      </c>
      <c r="Z2166" s="429">
        <f t="shared" si="51"/>
        <v>0</v>
      </c>
      <c r="AA2166" s="429" t="s">
        <v>1296</v>
      </c>
    </row>
    <row r="2167" spans="1:27" x14ac:dyDescent="0.25">
      <c r="A2167" t="s">
        <v>149</v>
      </c>
      <c r="B2167" t="s">
        <v>186</v>
      </c>
      <c r="C2167" t="s">
        <v>1459</v>
      </c>
      <c r="D2167" t="s">
        <v>1325</v>
      </c>
      <c r="E2167" t="s">
        <v>1326</v>
      </c>
      <c r="F2167" t="s">
        <v>1292</v>
      </c>
      <c r="G2167" t="s">
        <v>524</v>
      </c>
      <c r="H2167" t="s">
        <v>1464</v>
      </c>
      <c r="I2167" t="s">
        <v>186</v>
      </c>
      <c r="J2167" s="452" t="s">
        <v>1334</v>
      </c>
      <c r="K2167" t="s">
        <v>1335</v>
      </c>
      <c r="L2167">
        <v>0</v>
      </c>
      <c r="M2167">
        <v>0</v>
      </c>
      <c r="N2167">
        <v>0</v>
      </c>
      <c r="O2167">
        <v>0</v>
      </c>
      <c r="P2167">
        <v>0</v>
      </c>
      <c r="Q2167">
        <v>0</v>
      </c>
      <c r="R2167">
        <v>0</v>
      </c>
      <c r="S2167">
        <v>0</v>
      </c>
      <c r="T2167">
        <v>0</v>
      </c>
      <c r="U2167">
        <v>0</v>
      </c>
      <c r="W2167" s="429">
        <f t="shared" si="51"/>
        <v>0</v>
      </c>
      <c r="X2167" s="429">
        <f t="shared" si="51"/>
        <v>0</v>
      </c>
      <c r="Y2167" s="429">
        <f t="shared" si="51"/>
        <v>0</v>
      </c>
      <c r="Z2167" s="429">
        <f t="shared" si="51"/>
        <v>0</v>
      </c>
      <c r="AA2167" s="429" t="s">
        <v>1296</v>
      </c>
    </row>
    <row r="2168" spans="1:27" x14ac:dyDescent="0.25">
      <c r="A2168" t="s">
        <v>149</v>
      </c>
      <c r="B2168" t="s">
        <v>186</v>
      </c>
      <c r="C2168" t="s">
        <v>1459</v>
      </c>
      <c r="D2168" t="s">
        <v>1325</v>
      </c>
      <c r="E2168" t="s">
        <v>1326</v>
      </c>
      <c r="F2168" t="s">
        <v>1292</v>
      </c>
      <c r="G2168" t="s">
        <v>524</v>
      </c>
      <c r="H2168" t="s">
        <v>1460</v>
      </c>
      <c r="I2168" t="s">
        <v>561</v>
      </c>
      <c r="J2168" s="452" t="s">
        <v>1334</v>
      </c>
      <c r="K2168" t="s">
        <v>1336</v>
      </c>
      <c r="L2168">
        <v>0</v>
      </c>
      <c r="M2168">
        <v>0</v>
      </c>
      <c r="N2168">
        <v>0</v>
      </c>
      <c r="O2168">
        <v>0</v>
      </c>
      <c r="P2168">
        <v>0</v>
      </c>
      <c r="Q2168">
        <v>0</v>
      </c>
      <c r="R2168">
        <v>0</v>
      </c>
      <c r="S2168">
        <v>0</v>
      </c>
      <c r="T2168">
        <v>0</v>
      </c>
      <c r="U2168">
        <v>0</v>
      </c>
      <c r="W2168" s="429">
        <f t="shared" si="51"/>
        <v>0</v>
      </c>
      <c r="X2168" s="429">
        <f t="shared" si="51"/>
        <v>0</v>
      </c>
      <c r="Y2168" s="429">
        <f t="shared" si="51"/>
        <v>0</v>
      </c>
      <c r="Z2168" s="429">
        <f t="shared" si="51"/>
        <v>0</v>
      </c>
      <c r="AA2168" s="429" t="s">
        <v>1296</v>
      </c>
    </row>
    <row r="2169" spans="1:27" x14ac:dyDescent="0.25">
      <c r="A2169" t="s">
        <v>149</v>
      </c>
      <c r="B2169" t="s">
        <v>186</v>
      </c>
      <c r="C2169" t="s">
        <v>1459</v>
      </c>
      <c r="D2169" t="s">
        <v>1325</v>
      </c>
      <c r="E2169" t="s">
        <v>1326</v>
      </c>
      <c r="F2169" t="s">
        <v>1292</v>
      </c>
      <c r="G2169" t="s">
        <v>524</v>
      </c>
      <c r="H2169" t="s">
        <v>1461</v>
      </c>
      <c r="I2169" t="s">
        <v>534</v>
      </c>
      <c r="J2169" s="452" t="s">
        <v>1334</v>
      </c>
      <c r="K2169" t="s">
        <v>1336</v>
      </c>
      <c r="L2169">
        <v>0</v>
      </c>
      <c r="M2169">
        <v>9.198715754354378</v>
      </c>
      <c r="N2169">
        <v>0</v>
      </c>
      <c r="O2169">
        <v>0</v>
      </c>
      <c r="P2169">
        <v>0</v>
      </c>
      <c r="Q2169">
        <v>0</v>
      </c>
      <c r="R2169">
        <v>15.570935287643652</v>
      </c>
      <c r="S2169">
        <v>85.456937363479653</v>
      </c>
      <c r="T2169">
        <v>0</v>
      </c>
      <c r="U2169">
        <v>2151.994369374635</v>
      </c>
      <c r="W2169" s="429">
        <f t="shared" si="51"/>
        <v>15.570935287643652</v>
      </c>
      <c r="X2169" s="429">
        <f t="shared" si="51"/>
        <v>85.456937363479653</v>
      </c>
      <c r="Y2169" s="429">
        <f t="shared" si="51"/>
        <v>0</v>
      </c>
      <c r="Z2169" s="429">
        <f t="shared" si="51"/>
        <v>2151.994369374635</v>
      </c>
      <c r="AA2169" s="429" t="s">
        <v>1296</v>
      </c>
    </row>
    <row r="2170" spans="1:27" x14ac:dyDescent="0.25">
      <c r="A2170" t="s">
        <v>149</v>
      </c>
      <c r="B2170" t="s">
        <v>186</v>
      </c>
      <c r="C2170" t="s">
        <v>1459</v>
      </c>
      <c r="D2170" t="s">
        <v>1325</v>
      </c>
      <c r="E2170" t="s">
        <v>1326</v>
      </c>
      <c r="F2170" t="s">
        <v>1292</v>
      </c>
      <c r="G2170" t="s">
        <v>524</v>
      </c>
      <c r="H2170" t="s">
        <v>1462</v>
      </c>
      <c r="I2170" t="s">
        <v>1463</v>
      </c>
      <c r="J2170" s="452" t="s">
        <v>1334</v>
      </c>
      <c r="K2170" t="s">
        <v>1336</v>
      </c>
      <c r="L2170">
        <v>0</v>
      </c>
      <c r="M2170">
        <v>10.856992589454681</v>
      </c>
      <c r="N2170">
        <v>0</v>
      </c>
      <c r="O2170">
        <v>0</v>
      </c>
      <c r="P2170">
        <v>0</v>
      </c>
      <c r="Q2170">
        <v>0</v>
      </c>
      <c r="R2170">
        <v>18.377949003240044</v>
      </c>
      <c r="S2170">
        <v>100.86248563921524</v>
      </c>
      <c r="T2170">
        <v>0</v>
      </c>
      <c r="U2170">
        <v>2539.940089983621</v>
      </c>
      <c r="W2170" s="429">
        <f t="shared" si="51"/>
        <v>18.377949003240044</v>
      </c>
      <c r="X2170" s="429">
        <f t="shared" si="51"/>
        <v>100.86248563921524</v>
      </c>
      <c r="Y2170" s="429">
        <f t="shared" si="51"/>
        <v>0</v>
      </c>
      <c r="Z2170" s="429">
        <f t="shared" si="51"/>
        <v>2539.940089983621</v>
      </c>
      <c r="AA2170" s="429" t="s">
        <v>1296</v>
      </c>
    </row>
    <row r="2171" spans="1:27" x14ac:dyDescent="0.25">
      <c r="A2171" t="s">
        <v>149</v>
      </c>
      <c r="B2171" t="s">
        <v>186</v>
      </c>
      <c r="C2171" t="s">
        <v>1459</v>
      </c>
      <c r="D2171" t="s">
        <v>1325</v>
      </c>
      <c r="E2171" t="s">
        <v>1326</v>
      </c>
      <c r="F2171" t="s">
        <v>1292</v>
      </c>
      <c r="G2171" t="s">
        <v>524</v>
      </c>
      <c r="H2171" t="s">
        <v>1464</v>
      </c>
      <c r="I2171" t="s">
        <v>186</v>
      </c>
      <c r="J2171" s="452" t="s">
        <v>1334</v>
      </c>
      <c r="K2171" t="s">
        <v>1336</v>
      </c>
      <c r="L2171">
        <v>0</v>
      </c>
      <c r="M2171">
        <v>9.4756037364226025</v>
      </c>
      <c r="N2171">
        <v>0</v>
      </c>
      <c r="O2171">
        <v>0</v>
      </c>
      <c r="P2171">
        <v>0</v>
      </c>
      <c r="Q2171">
        <v>0</v>
      </c>
      <c r="R2171">
        <v>16.039631675905206</v>
      </c>
      <c r="S2171">
        <v>88.02925284448618</v>
      </c>
      <c r="T2171">
        <v>0</v>
      </c>
      <c r="U2171">
        <v>2216.7709527880597</v>
      </c>
      <c r="W2171" s="429">
        <f t="shared" si="51"/>
        <v>16.039631675905206</v>
      </c>
      <c r="X2171" s="429">
        <f t="shared" si="51"/>
        <v>88.02925284448618</v>
      </c>
      <c r="Y2171" s="429">
        <f t="shared" si="51"/>
        <v>0</v>
      </c>
      <c r="Z2171" s="429">
        <f t="shared" si="51"/>
        <v>2216.7709527880597</v>
      </c>
      <c r="AA2171" s="429" t="s">
        <v>1296</v>
      </c>
    </row>
    <row r="2172" spans="1:27" x14ac:dyDescent="0.25">
      <c r="A2172" t="s">
        <v>149</v>
      </c>
      <c r="B2172" t="s">
        <v>186</v>
      </c>
      <c r="C2172" t="s">
        <v>1459</v>
      </c>
      <c r="D2172" t="s">
        <v>1325</v>
      </c>
      <c r="E2172" t="s">
        <v>1326</v>
      </c>
      <c r="F2172" t="s">
        <v>1292</v>
      </c>
      <c r="G2172" t="s">
        <v>524</v>
      </c>
      <c r="H2172" t="s">
        <v>1460</v>
      </c>
      <c r="I2172" t="s">
        <v>561</v>
      </c>
      <c r="J2172" t="s">
        <v>1330</v>
      </c>
      <c r="K2172" t="s">
        <v>1341</v>
      </c>
      <c r="L2172">
        <v>0</v>
      </c>
      <c r="M2172">
        <v>0</v>
      </c>
      <c r="N2172">
        <v>0</v>
      </c>
      <c r="O2172">
        <v>0</v>
      </c>
      <c r="P2172">
        <v>0</v>
      </c>
      <c r="Q2172">
        <v>0</v>
      </c>
      <c r="R2172">
        <v>0</v>
      </c>
      <c r="S2172">
        <v>0</v>
      </c>
      <c r="T2172">
        <v>0</v>
      </c>
      <c r="U2172">
        <v>0</v>
      </c>
      <c r="W2172" s="429">
        <f t="shared" si="51"/>
        <v>0</v>
      </c>
      <c r="X2172" s="429">
        <f t="shared" si="51"/>
        <v>0</v>
      </c>
      <c r="Y2172" s="429">
        <f t="shared" si="51"/>
        <v>0</v>
      </c>
      <c r="Z2172" s="429">
        <f t="shared" si="51"/>
        <v>0</v>
      </c>
      <c r="AA2172" s="429" t="s">
        <v>1296</v>
      </c>
    </row>
    <row r="2173" spans="1:27" x14ac:dyDescent="0.25">
      <c r="A2173" t="s">
        <v>149</v>
      </c>
      <c r="B2173" t="s">
        <v>186</v>
      </c>
      <c r="C2173" t="s">
        <v>1459</v>
      </c>
      <c r="D2173" t="s">
        <v>1325</v>
      </c>
      <c r="E2173" t="s">
        <v>1326</v>
      </c>
      <c r="F2173" t="s">
        <v>1292</v>
      </c>
      <c r="G2173" t="s">
        <v>524</v>
      </c>
      <c r="H2173" t="s">
        <v>1461</v>
      </c>
      <c r="I2173" t="s">
        <v>534</v>
      </c>
      <c r="J2173" t="s">
        <v>1330</v>
      </c>
      <c r="K2173" t="s">
        <v>1341</v>
      </c>
      <c r="L2173">
        <v>0</v>
      </c>
      <c r="M2173">
        <v>0</v>
      </c>
      <c r="N2173">
        <v>0</v>
      </c>
      <c r="O2173">
        <v>0</v>
      </c>
      <c r="P2173">
        <v>0</v>
      </c>
      <c r="Q2173">
        <v>0</v>
      </c>
      <c r="R2173">
        <v>0</v>
      </c>
      <c r="S2173">
        <v>0</v>
      </c>
      <c r="T2173">
        <v>0</v>
      </c>
      <c r="U2173">
        <v>0</v>
      </c>
      <c r="W2173" s="429">
        <f t="shared" si="51"/>
        <v>0</v>
      </c>
      <c r="X2173" s="429">
        <f t="shared" si="51"/>
        <v>0</v>
      </c>
      <c r="Y2173" s="429">
        <f t="shared" si="51"/>
        <v>0</v>
      </c>
      <c r="Z2173" s="429">
        <f t="shared" si="51"/>
        <v>0</v>
      </c>
      <c r="AA2173" s="429" t="s">
        <v>1296</v>
      </c>
    </row>
    <row r="2174" spans="1:27" x14ac:dyDescent="0.25">
      <c r="A2174" t="s">
        <v>149</v>
      </c>
      <c r="B2174" t="s">
        <v>186</v>
      </c>
      <c r="C2174" t="s">
        <v>1459</v>
      </c>
      <c r="D2174" t="s">
        <v>1325</v>
      </c>
      <c r="E2174" t="s">
        <v>1326</v>
      </c>
      <c r="F2174" t="s">
        <v>1292</v>
      </c>
      <c r="G2174" t="s">
        <v>524</v>
      </c>
      <c r="H2174" t="s">
        <v>1462</v>
      </c>
      <c r="I2174" t="s">
        <v>1463</v>
      </c>
      <c r="J2174" t="s">
        <v>1330</v>
      </c>
      <c r="K2174" t="s">
        <v>1341</v>
      </c>
      <c r="L2174">
        <v>0</v>
      </c>
      <c r="M2174">
        <v>0</v>
      </c>
      <c r="N2174">
        <v>0</v>
      </c>
      <c r="O2174">
        <v>0</v>
      </c>
      <c r="P2174">
        <v>0</v>
      </c>
      <c r="Q2174">
        <v>0</v>
      </c>
      <c r="R2174">
        <v>0</v>
      </c>
      <c r="S2174">
        <v>0</v>
      </c>
      <c r="T2174">
        <v>0</v>
      </c>
      <c r="U2174">
        <v>0</v>
      </c>
      <c r="W2174" s="429">
        <f t="shared" si="51"/>
        <v>0</v>
      </c>
      <c r="X2174" s="429">
        <f t="shared" si="51"/>
        <v>0</v>
      </c>
      <c r="Y2174" s="429">
        <f t="shared" si="51"/>
        <v>0</v>
      </c>
      <c r="Z2174" s="429">
        <f t="shared" si="51"/>
        <v>0</v>
      </c>
      <c r="AA2174" s="429" t="s">
        <v>1296</v>
      </c>
    </row>
    <row r="2175" spans="1:27" x14ac:dyDescent="0.25">
      <c r="A2175" t="s">
        <v>149</v>
      </c>
      <c r="B2175" t="s">
        <v>186</v>
      </c>
      <c r="C2175" t="s">
        <v>1459</v>
      </c>
      <c r="D2175" t="s">
        <v>1325</v>
      </c>
      <c r="E2175" t="s">
        <v>1326</v>
      </c>
      <c r="F2175" t="s">
        <v>1292</v>
      </c>
      <c r="G2175" t="s">
        <v>524</v>
      </c>
      <c r="H2175" t="s">
        <v>1464</v>
      </c>
      <c r="I2175" t="s">
        <v>186</v>
      </c>
      <c r="J2175" t="s">
        <v>1330</v>
      </c>
      <c r="K2175" t="s">
        <v>1341</v>
      </c>
      <c r="L2175">
        <v>0</v>
      </c>
      <c r="M2175">
        <v>0</v>
      </c>
      <c r="N2175">
        <v>0</v>
      </c>
      <c r="O2175">
        <v>0</v>
      </c>
      <c r="P2175">
        <v>0</v>
      </c>
      <c r="Q2175">
        <v>0</v>
      </c>
      <c r="R2175">
        <v>0</v>
      </c>
      <c r="S2175">
        <v>0</v>
      </c>
      <c r="T2175">
        <v>0</v>
      </c>
      <c r="U2175">
        <v>0</v>
      </c>
      <c r="W2175" s="429">
        <f t="shared" si="51"/>
        <v>0</v>
      </c>
      <c r="X2175" s="429">
        <f t="shared" si="51"/>
        <v>0</v>
      </c>
      <c r="Y2175" s="429">
        <f t="shared" si="51"/>
        <v>0</v>
      </c>
      <c r="Z2175" s="429">
        <f t="shared" si="51"/>
        <v>0</v>
      </c>
      <c r="AA2175" s="429" t="s">
        <v>1296</v>
      </c>
    </row>
    <row r="2176" spans="1:27" x14ac:dyDescent="0.25">
      <c r="A2176" t="s">
        <v>149</v>
      </c>
      <c r="B2176" t="s">
        <v>186</v>
      </c>
      <c r="C2176" t="s">
        <v>1459</v>
      </c>
      <c r="D2176" t="s">
        <v>1325</v>
      </c>
      <c r="E2176" t="s">
        <v>1326</v>
      </c>
      <c r="F2176" t="s">
        <v>1292</v>
      </c>
      <c r="G2176" t="s">
        <v>524</v>
      </c>
      <c r="H2176" t="s">
        <v>1460</v>
      </c>
      <c r="I2176" t="s">
        <v>561</v>
      </c>
      <c r="J2176" t="s">
        <v>1330</v>
      </c>
      <c r="K2176" t="s">
        <v>1343</v>
      </c>
      <c r="L2176">
        <v>0</v>
      </c>
      <c r="M2176">
        <v>0</v>
      </c>
      <c r="N2176">
        <v>0</v>
      </c>
      <c r="O2176">
        <v>0</v>
      </c>
      <c r="P2176">
        <v>0</v>
      </c>
      <c r="Q2176">
        <v>0</v>
      </c>
      <c r="R2176">
        <v>0</v>
      </c>
      <c r="S2176">
        <v>0</v>
      </c>
      <c r="T2176">
        <v>0</v>
      </c>
      <c r="U2176">
        <v>0</v>
      </c>
      <c r="W2176" s="429">
        <f t="shared" si="51"/>
        <v>0</v>
      </c>
      <c r="X2176" s="429">
        <f t="shared" si="51"/>
        <v>0</v>
      </c>
      <c r="Y2176" s="429">
        <f t="shared" si="51"/>
        <v>0</v>
      </c>
      <c r="Z2176" s="429">
        <f t="shared" si="51"/>
        <v>0</v>
      </c>
      <c r="AA2176" s="429" t="s">
        <v>1295</v>
      </c>
    </row>
    <row r="2177" spans="1:27" x14ac:dyDescent="0.25">
      <c r="A2177" t="s">
        <v>149</v>
      </c>
      <c r="B2177" t="s">
        <v>186</v>
      </c>
      <c r="C2177" t="s">
        <v>1459</v>
      </c>
      <c r="D2177" t="s">
        <v>1325</v>
      </c>
      <c r="E2177" t="s">
        <v>1326</v>
      </c>
      <c r="F2177" t="s">
        <v>1292</v>
      </c>
      <c r="G2177" t="s">
        <v>524</v>
      </c>
      <c r="H2177" t="s">
        <v>1461</v>
      </c>
      <c r="I2177" t="s">
        <v>534</v>
      </c>
      <c r="J2177" t="s">
        <v>1330</v>
      </c>
      <c r="K2177" t="s">
        <v>1343</v>
      </c>
      <c r="L2177">
        <v>0</v>
      </c>
      <c r="M2177">
        <v>65.695134905439275</v>
      </c>
      <c r="N2177">
        <v>0</v>
      </c>
      <c r="O2177">
        <v>0</v>
      </c>
      <c r="P2177">
        <v>0</v>
      </c>
      <c r="Q2177">
        <v>0</v>
      </c>
      <c r="R2177">
        <v>111.20407692143222</v>
      </c>
      <c r="S2177">
        <v>610.3140023695081</v>
      </c>
      <c r="T2177">
        <v>0</v>
      </c>
      <c r="U2177">
        <v>15369.054136159135</v>
      </c>
      <c r="W2177" s="429">
        <f t="shared" si="51"/>
        <v>111.20407692143222</v>
      </c>
      <c r="X2177" s="429">
        <f t="shared" si="51"/>
        <v>610.3140023695081</v>
      </c>
      <c r="Y2177" s="429">
        <f t="shared" si="51"/>
        <v>0</v>
      </c>
      <c r="Z2177" s="429">
        <f t="shared" ref="W2177:Z2240" si="52">IFERROR(U2177*1,0)</f>
        <v>15369.054136159135</v>
      </c>
      <c r="AA2177" s="429" t="s">
        <v>1295</v>
      </c>
    </row>
    <row r="2178" spans="1:27" x14ac:dyDescent="0.25">
      <c r="A2178" t="s">
        <v>149</v>
      </c>
      <c r="B2178" t="s">
        <v>186</v>
      </c>
      <c r="C2178" t="s">
        <v>1459</v>
      </c>
      <c r="D2178" t="s">
        <v>1325</v>
      </c>
      <c r="E2178" t="s">
        <v>1326</v>
      </c>
      <c r="F2178" t="s">
        <v>1292</v>
      </c>
      <c r="G2178" t="s">
        <v>524</v>
      </c>
      <c r="H2178" t="s">
        <v>1462</v>
      </c>
      <c r="I2178" t="s">
        <v>1463</v>
      </c>
      <c r="J2178" t="s">
        <v>1330</v>
      </c>
      <c r="K2178" t="s">
        <v>1343</v>
      </c>
      <c r="L2178">
        <v>0</v>
      </c>
      <c r="M2178">
        <v>77.538170748884085</v>
      </c>
      <c r="N2178">
        <v>0</v>
      </c>
      <c r="O2178">
        <v>0</v>
      </c>
      <c r="P2178">
        <v>0</v>
      </c>
      <c r="Q2178">
        <v>0</v>
      </c>
      <c r="R2178">
        <v>131.25113018973553</v>
      </c>
      <c r="S2178">
        <v>720.33692288290968</v>
      </c>
      <c r="T2178">
        <v>0</v>
      </c>
      <c r="U2178">
        <v>18139.674202262479</v>
      </c>
      <c r="W2178" s="429">
        <f t="shared" si="52"/>
        <v>131.25113018973553</v>
      </c>
      <c r="X2178" s="429">
        <f t="shared" si="52"/>
        <v>720.33692288290968</v>
      </c>
      <c r="Y2178" s="429">
        <f t="shared" si="52"/>
        <v>0</v>
      </c>
      <c r="Z2178" s="429">
        <f t="shared" si="52"/>
        <v>18139.674202262479</v>
      </c>
      <c r="AA2178" s="429" t="s">
        <v>1295</v>
      </c>
    </row>
    <row r="2179" spans="1:27" x14ac:dyDescent="0.25">
      <c r="A2179" t="s">
        <v>149</v>
      </c>
      <c r="B2179" t="s">
        <v>186</v>
      </c>
      <c r="C2179" t="s">
        <v>1459</v>
      </c>
      <c r="D2179" t="s">
        <v>1325</v>
      </c>
      <c r="E2179" t="s">
        <v>1326</v>
      </c>
      <c r="F2179" t="s">
        <v>1292</v>
      </c>
      <c r="G2179" t="s">
        <v>524</v>
      </c>
      <c r="H2179" t="s">
        <v>1464</v>
      </c>
      <c r="I2179" t="s">
        <v>186</v>
      </c>
      <c r="J2179" t="s">
        <v>1330</v>
      </c>
      <c r="K2179" t="s">
        <v>1343</v>
      </c>
      <c r="L2179">
        <v>0</v>
      </c>
      <c r="M2179">
        <v>67.672605872194168</v>
      </c>
      <c r="N2179">
        <v>0</v>
      </c>
      <c r="O2179">
        <v>0</v>
      </c>
      <c r="P2179">
        <v>0</v>
      </c>
      <c r="Q2179">
        <v>0</v>
      </c>
      <c r="R2179">
        <v>114.55139988246177</v>
      </c>
      <c r="S2179">
        <v>628.68489424798349</v>
      </c>
      <c r="T2179">
        <v>0</v>
      </c>
      <c r="U2179">
        <v>15831.673756082049</v>
      </c>
      <c r="W2179" s="429">
        <f t="shared" si="52"/>
        <v>114.55139988246177</v>
      </c>
      <c r="X2179" s="429">
        <f t="shared" si="52"/>
        <v>628.68489424798349</v>
      </c>
      <c r="Y2179" s="429">
        <f t="shared" si="52"/>
        <v>0</v>
      </c>
      <c r="Z2179" s="429">
        <f t="shared" si="52"/>
        <v>15831.673756082049</v>
      </c>
      <c r="AA2179" s="429" t="s">
        <v>1295</v>
      </c>
    </row>
    <row r="2180" spans="1:27" x14ac:dyDescent="0.25">
      <c r="A2180" t="s">
        <v>149</v>
      </c>
      <c r="B2180" t="s">
        <v>186</v>
      </c>
      <c r="C2180" t="s">
        <v>1459</v>
      </c>
      <c r="D2180" t="s">
        <v>1325</v>
      </c>
      <c r="E2180" t="s">
        <v>1326</v>
      </c>
      <c r="F2180" t="s">
        <v>1292</v>
      </c>
      <c r="G2180" t="s">
        <v>524</v>
      </c>
      <c r="H2180" t="s">
        <v>1460</v>
      </c>
      <c r="I2180" t="s">
        <v>561</v>
      </c>
      <c r="J2180" t="s">
        <v>1345</v>
      </c>
      <c r="K2180" t="s">
        <v>1346</v>
      </c>
      <c r="L2180">
        <v>0</v>
      </c>
      <c r="M2180">
        <v>0</v>
      </c>
      <c r="N2180">
        <v>0</v>
      </c>
      <c r="O2180">
        <v>0</v>
      </c>
      <c r="P2180">
        <v>0</v>
      </c>
      <c r="Q2180">
        <v>0</v>
      </c>
      <c r="R2180">
        <v>0</v>
      </c>
      <c r="S2180">
        <v>0</v>
      </c>
      <c r="T2180">
        <v>0</v>
      </c>
      <c r="U2180">
        <v>0</v>
      </c>
      <c r="W2180" s="429">
        <f t="shared" si="52"/>
        <v>0</v>
      </c>
      <c r="X2180" s="429">
        <f t="shared" si="52"/>
        <v>0</v>
      </c>
      <c r="Y2180" s="429">
        <f t="shared" si="52"/>
        <v>0</v>
      </c>
      <c r="Z2180" s="429">
        <f t="shared" si="52"/>
        <v>0</v>
      </c>
      <c r="AA2180" s="429" t="s">
        <v>1295</v>
      </c>
    </row>
    <row r="2181" spans="1:27" x14ac:dyDescent="0.25">
      <c r="A2181" t="s">
        <v>149</v>
      </c>
      <c r="B2181" t="s">
        <v>186</v>
      </c>
      <c r="C2181" t="s">
        <v>1459</v>
      </c>
      <c r="D2181" t="s">
        <v>1325</v>
      </c>
      <c r="E2181" t="s">
        <v>1326</v>
      </c>
      <c r="F2181" t="s">
        <v>1292</v>
      </c>
      <c r="G2181" t="s">
        <v>524</v>
      </c>
      <c r="H2181" t="s">
        <v>1461</v>
      </c>
      <c r="I2181" t="s">
        <v>534</v>
      </c>
      <c r="J2181" t="s">
        <v>1345</v>
      </c>
      <c r="K2181" t="s">
        <v>1346</v>
      </c>
      <c r="L2181">
        <v>5.7280522754215371</v>
      </c>
      <c r="M2181">
        <v>0.51219737422086087</v>
      </c>
      <c r="N2181">
        <v>1.2747353747900352</v>
      </c>
      <c r="O2181">
        <v>1.4178590138678435E-2</v>
      </c>
      <c r="P2181">
        <v>0.25733797812051268</v>
      </c>
      <c r="Q2181">
        <v>0.25733797812051268</v>
      </c>
      <c r="R2181">
        <v>1313.2129981091498</v>
      </c>
      <c r="S2181">
        <v>3.9235935751445135E-2</v>
      </c>
      <c r="T2181">
        <v>4.1288268633065478E-2</v>
      </c>
      <c r="U2181">
        <v>1326.4978005555895</v>
      </c>
      <c r="W2181" s="429">
        <f t="shared" si="52"/>
        <v>1313.2129981091498</v>
      </c>
      <c r="X2181" s="429">
        <f t="shared" si="52"/>
        <v>3.9235935751445135E-2</v>
      </c>
      <c r="Y2181" s="429">
        <f t="shared" si="52"/>
        <v>4.1288268633065478E-2</v>
      </c>
      <c r="Z2181" s="429">
        <f t="shared" si="52"/>
        <v>1326.4978005555895</v>
      </c>
      <c r="AA2181" s="429" t="s">
        <v>1295</v>
      </c>
    </row>
    <row r="2182" spans="1:27" x14ac:dyDescent="0.25">
      <c r="A2182" t="s">
        <v>149</v>
      </c>
      <c r="B2182" t="s">
        <v>186</v>
      </c>
      <c r="C2182" t="s">
        <v>1459</v>
      </c>
      <c r="D2182" t="s">
        <v>1325</v>
      </c>
      <c r="E2182" t="s">
        <v>1326</v>
      </c>
      <c r="F2182" t="s">
        <v>1292</v>
      </c>
      <c r="G2182" t="s">
        <v>524</v>
      </c>
      <c r="H2182" t="s">
        <v>1462</v>
      </c>
      <c r="I2182" t="s">
        <v>1463</v>
      </c>
      <c r="J2182" t="s">
        <v>1345</v>
      </c>
      <c r="K2182" t="s">
        <v>1346</v>
      </c>
      <c r="L2182">
        <v>8.4011433372849194</v>
      </c>
      <c r="M2182">
        <v>0.75122281552392933</v>
      </c>
      <c r="N2182">
        <v>1.8696118830253852</v>
      </c>
      <c r="O2182">
        <v>2.0795265536728374E-2</v>
      </c>
      <c r="P2182">
        <v>0.37742903457675192</v>
      </c>
      <c r="Q2182">
        <v>0.37742903457675192</v>
      </c>
      <c r="R2182">
        <v>1926.0457305600862</v>
      </c>
      <c r="S2182">
        <v>5.7546039102119514E-2</v>
      </c>
      <c r="T2182">
        <v>6.0556127328496023E-2</v>
      </c>
      <c r="U2182">
        <v>1945.5301074815309</v>
      </c>
      <c r="W2182" s="429">
        <f t="shared" si="52"/>
        <v>1926.0457305600862</v>
      </c>
      <c r="X2182" s="429">
        <f t="shared" si="52"/>
        <v>5.7546039102119514E-2</v>
      </c>
      <c r="Y2182" s="429">
        <f t="shared" si="52"/>
        <v>6.0556127328496023E-2</v>
      </c>
      <c r="Z2182" s="429">
        <f t="shared" si="52"/>
        <v>1945.5301074815309</v>
      </c>
      <c r="AA2182" s="429" t="s">
        <v>1295</v>
      </c>
    </row>
    <row r="2183" spans="1:27" x14ac:dyDescent="0.25">
      <c r="A2183" t="s">
        <v>149</v>
      </c>
      <c r="B2183" t="s">
        <v>186</v>
      </c>
      <c r="C2183" t="s">
        <v>1459</v>
      </c>
      <c r="D2183" t="s">
        <v>1325</v>
      </c>
      <c r="E2183" t="s">
        <v>1326</v>
      </c>
      <c r="F2183" t="s">
        <v>1292</v>
      </c>
      <c r="G2183" t="s">
        <v>524</v>
      </c>
      <c r="H2183" t="s">
        <v>1464</v>
      </c>
      <c r="I2183" t="s">
        <v>186</v>
      </c>
      <c r="J2183" t="s">
        <v>1345</v>
      </c>
      <c r="K2183" t="s">
        <v>1346</v>
      </c>
      <c r="L2183">
        <v>15.274806067790767</v>
      </c>
      <c r="M2183">
        <v>1.3658596645889625</v>
      </c>
      <c r="N2183">
        <v>3.3992943327734277</v>
      </c>
      <c r="O2183">
        <v>3.7809573703142495E-2</v>
      </c>
      <c r="P2183">
        <v>0.68623460832136718</v>
      </c>
      <c r="Q2183">
        <v>0.68623460832136718</v>
      </c>
      <c r="R2183">
        <v>3501.9013282910664</v>
      </c>
      <c r="S2183">
        <v>0.10462916200385369</v>
      </c>
      <c r="T2183">
        <v>0.11010204968817461</v>
      </c>
      <c r="U2183">
        <v>3537.3274681482389</v>
      </c>
      <c r="W2183" s="429">
        <f t="shared" si="52"/>
        <v>3501.9013282910664</v>
      </c>
      <c r="X2183" s="429">
        <f t="shared" si="52"/>
        <v>0.10462916200385369</v>
      </c>
      <c r="Y2183" s="429">
        <f t="shared" si="52"/>
        <v>0.11010204968817461</v>
      </c>
      <c r="Z2183" s="429">
        <f t="shared" si="52"/>
        <v>3537.3274681482389</v>
      </c>
      <c r="AA2183" s="429" t="s">
        <v>1295</v>
      </c>
    </row>
    <row r="2184" spans="1:27" x14ac:dyDescent="0.25">
      <c r="A2184" t="s">
        <v>149</v>
      </c>
      <c r="B2184" t="s">
        <v>186</v>
      </c>
      <c r="C2184" t="s">
        <v>1459</v>
      </c>
      <c r="D2184" t="s">
        <v>1325</v>
      </c>
      <c r="E2184" t="s">
        <v>1326</v>
      </c>
      <c r="F2184" t="s">
        <v>1292</v>
      </c>
      <c r="G2184" t="s">
        <v>524</v>
      </c>
      <c r="H2184" t="s">
        <v>1460</v>
      </c>
      <c r="I2184" t="s">
        <v>561</v>
      </c>
      <c r="J2184" t="s">
        <v>1465</v>
      </c>
      <c r="K2184" t="s">
        <v>1347</v>
      </c>
      <c r="L2184">
        <v>0</v>
      </c>
      <c r="M2184">
        <v>0</v>
      </c>
      <c r="N2184">
        <v>0</v>
      </c>
      <c r="O2184">
        <v>0</v>
      </c>
      <c r="P2184">
        <v>0</v>
      </c>
      <c r="Q2184">
        <v>0</v>
      </c>
      <c r="R2184">
        <v>0</v>
      </c>
      <c r="S2184">
        <v>0</v>
      </c>
      <c r="T2184">
        <v>0</v>
      </c>
      <c r="U2184">
        <v>0</v>
      </c>
      <c r="W2184" s="429">
        <f t="shared" si="52"/>
        <v>0</v>
      </c>
      <c r="X2184" s="429">
        <f t="shared" si="52"/>
        <v>0</v>
      </c>
      <c r="Y2184" s="429">
        <f t="shared" si="52"/>
        <v>0</v>
      </c>
      <c r="Z2184" s="429">
        <f t="shared" si="52"/>
        <v>0</v>
      </c>
      <c r="AA2184" s="429" t="s">
        <v>1295</v>
      </c>
    </row>
    <row r="2185" spans="1:27" x14ac:dyDescent="0.25">
      <c r="A2185" t="s">
        <v>149</v>
      </c>
      <c r="B2185" t="s">
        <v>186</v>
      </c>
      <c r="C2185" t="s">
        <v>1459</v>
      </c>
      <c r="D2185" t="s">
        <v>1325</v>
      </c>
      <c r="E2185" t="s">
        <v>1326</v>
      </c>
      <c r="F2185" t="s">
        <v>1292</v>
      </c>
      <c r="G2185" t="s">
        <v>524</v>
      </c>
      <c r="H2185" t="s">
        <v>1461</v>
      </c>
      <c r="I2185" t="s">
        <v>534</v>
      </c>
      <c r="J2185" t="s">
        <v>1465</v>
      </c>
      <c r="K2185" t="s">
        <v>1347</v>
      </c>
      <c r="L2185">
        <v>2.1768010937897793</v>
      </c>
      <c r="M2185">
        <v>0.14987351896210965</v>
      </c>
      <c r="N2185">
        <v>0.46569348079716644</v>
      </c>
      <c r="O2185">
        <v>2.7208044930658033E-3</v>
      </c>
      <c r="P2185">
        <v>7.3215388495006445E-2</v>
      </c>
      <c r="Q2185">
        <v>7.3215388495006445E-2</v>
      </c>
      <c r="R2185">
        <v>241.68041639284519</v>
      </c>
      <c r="S2185">
        <v>6.9292278073507527E-3</v>
      </c>
      <c r="T2185">
        <v>7.6037650926398621E-3</v>
      </c>
      <c r="U2185">
        <v>244.11956908563565</v>
      </c>
      <c r="W2185" s="429">
        <f t="shared" si="52"/>
        <v>241.68041639284519</v>
      </c>
      <c r="X2185" s="429">
        <f t="shared" si="52"/>
        <v>6.9292278073507527E-3</v>
      </c>
      <c r="Y2185" s="429">
        <f t="shared" si="52"/>
        <v>7.6037650926398621E-3</v>
      </c>
      <c r="Z2185" s="429">
        <f t="shared" si="52"/>
        <v>244.11956908563565</v>
      </c>
      <c r="AA2185" s="429" t="s">
        <v>1295</v>
      </c>
    </row>
    <row r="2186" spans="1:27" x14ac:dyDescent="0.25">
      <c r="A2186" t="s">
        <v>149</v>
      </c>
      <c r="B2186" t="s">
        <v>186</v>
      </c>
      <c r="C2186" t="s">
        <v>1459</v>
      </c>
      <c r="D2186" t="s">
        <v>1325</v>
      </c>
      <c r="E2186" t="s">
        <v>1326</v>
      </c>
      <c r="F2186" t="s">
        <v>1292</v>
      </c>
      <c r="G2186" t="s">
        <v>524</v>
      </c>
      <c r="H2186" t="s">
        <v>1462</v>
      </c>
      <c r="I2186" t="s">
        <v>1463</v>
      </c>
      <c r="J2186" t="s">
        <v>1465</v>
      </c>
      <c r="K2186" t="s">
        <v>1347</v>
      </c>
      <c r="L2186">
        <v>3.1926416042250092</v>
      </c>
      <c r="M2186">
        <v>0.21981449447776086</v>
      </c>
      <c r="N2186">
        <v>0.68301710516917735</v>
      </c>
      <c r="O2186">
        <v>3.9905132564965118E-3</v>
      </c>
      <c r="P2186">
        <v>0.10738256979267613</v>
      </c>
      <c r="Q2186">
        <v>0.10738256979267613</v>
      </c>
      <c r="R2186">
        <v>354.46461070950625</v>
      </c>
      <c r="S2186">
        <v>1.0162867450781102E-2</v>
      </c>
      <c r="T2186">
        <v>1.1152188802538463E-2</v>
      </c>
      <c r="U2186">
        <v>358.04203465893221</v>
      </c>
      <c r="W2186" s="429">
        <f t="shared" si="52"/>
        <v>354.46461070950625</v>
      </c>
      <c r="X2186" s="429">
        <f t="shared" si="52"/>
        <v>1.0162867450781102E-2</v>
      </c>
      <c r="Y2186" s="429">
        <f t="shared" si="52"/>
        <v>1.1152188802538463E-2</v>
      </c>
      <c r="Z2186" s="429">
        <f t="shared" si="52"/>
        <v>358.04203465893221</v>
      </c>
      <c r="AA2186" s="429" t="s">
        <v>1295</v>
      </c>
    </row>
    <row r="2187" spans="1:27" x14ac:dyDescent="0.25">
      <c r="A2187" t="s">
        <v>149</v>
      </c>
      <c r="B2187" t="s">
        <v>186</v>
      </c>
      <c r="C2187" t="s">
        <v>1459</v>
      </c>
      <c r="D2187" t="s">
        <v>1325</v>
      </c>
      <c r="E2187" t="s">
        <v>1326</v>
      </c>
      <c r="F2187" t="s">
        <v>1292</v>
      </c>
      <c r="G2187" t="s">
        <v>524</v>
      </c>
      <c r="H2187" t="s">
        <v>1464</v>
      </c>
      <c r="I2187" t="s">
        <v>186</v>
      </c>
      <c r="J2187" t="s">
        <v>1465</v>
      </c>
      <c r="K2187" t="s">
        <v>1347</v>
      </c>
      <c r="L2187">
        <v>5.8048029167727435</v>
      </c>
      <c r="M2187">
        <v>0.39966271723229252</v>
      </c>
      <c r="N2187">
        <v>1.2418492821257772</v>
      </c>
      <c r="O2187">
        <v>7.2554786481754761E-3</v>
      </c>
      <c r="P2187">
        <v>0.19524103598668388</v>
      </c>
      <c r="Q2187">
        <v>0.19524103598668388</v>
      </c>
      <c r="R2187">
        <v>644.48111038092043</v>
      </c>
      <c r="S2187">
        <v>1.8477940819602003E-2</v>
      </c>
      <c r="T2187">
        <v>2.0276706913706293E-2</v>
      </c>
      <c r="U2187">
        <v>650.98551756169502</v>
      </c>
      <c r="W2187" s="429">
        <f t="shared" si="52"/>
        <v>644.48111038092043</v>
      </c>
      <c r="X2187" s="429">
        <f t="shared" si="52"/>
        <v>1.8477940819602003E-2</v>
      </c>
      <c r="Y2187" s="429">
        <f t="shared" si="52"/>
        <v>2.0276706913706293E-2</v>
      </c>
      <c r="Z2187" s="429">
        <f t="shared" si="52"/>
        <v>650.98551756169502</v>
      </c>
      <c r="AA2187" s="429" t="s">
        <v>1295</v>
      </c>
    </row>
    <row r="2188" spans="1:27" x14ac:dyDescent="0.25">
      <c r="A2188" t="s">
        <v>149</v>
      </c>
      <c r="B2188" t="s">
        <v>186</v>
      </c>
      <c r="C2188" t="s">
        <v>1459</v>
      </c>
      <c r="D2188" t="s">
        <v>1325</v>
      </c>
      <c r="E2188" t="s">
        <v>1326</v>
      </c>
      <c r="F2188" t="s">
        <v>1292</v>
      </c>
      <c r="G2188" t="s">
        <v>524</v>
      </c>
      <c r="H2188" t="s">
        <v>1460</v>
      </c>
      <c r="I2188" t="s">
        <v>561</v>
      </c>
      <c r="J2188" t="s">
        <v>1349</v>
      </c>
      <c r="K2188" t="s">
        <v>1350</v>
      </c>
      <c r="L2188">
        <v>0</v>
      </c>
      <c r="M2188">
        <v>41.969295059351566</v>
      </c>
      <c r="N2188">
        <v>0</v>
      </c>
      <c r="O2188">
        <v>0</v>
      </c>
      <c r="P2188">
        <v>0</v>
      </c>
      <c r="Q2188">
        <v>0</v>
      </c>
      <c r="R2188">
        <v>71.042653658239104</v>
      </c>
      <c r="S2188">
        <v>389.89871139116741</v>
      </c>
      <c r="T2188">
        <v>0</v>
      </c>
      <c r="U2188">
        <v>9818.5104384374245</v>
      </c>
      <c r="W2188" s="429">
        <f t="shared" si="52"/>
        <v>71.042653658239104</v>
      </c>
      <c r="X2188" s="429">
        <f t="shared" si="52"/>
        <v>389.89871139116741</v>
      </c>
      <c r="Y2188" s="429">
        <f t="shared" si="52"/>
        <v>0</v>
      </c>
      <c r="Z2188" s="429">
        <f t="shared" si="52"/>
        <v>9818.5104384374245</v>
      </c>
      <c r="AA2188" s="429" t="s">
        <v>1296</v>
      </c>
    </row>
    <row r="2189" spans="1:27" x14ac:dyDescent="0.25">
      <c r="A2189" t="s">
        <v>149</v>
      </c>
      <c r="B2189" t="s">
        <v>186</v>
      </c>
      <c r="C2189" t="s">
        <v>1459</v>
      </c>
      <c r="D2189" t="s">
        <v>1325</v>
      </c>
      <c r="E2189" t="s">
        <v>1326</v>
      </c>
      <c r="F2189" t="s">
        <v>1292</v>
      </c>
      <c r="G2189" t="s">
        <v>524</v>
      </c>
      <c r="H2189" t="s">
        <v>1461</v>
      </c>
      <c r="I2189" t="s">
        <v>534</v>
      </c>
      <c r="J2189" t="s">
        <v>1349</v>
      </c>
      <c r="K2189" t="s">
        <v>1350</v>
      </c>
      <c r="L2189">
        <v>0</v>
      </c>
      <c r="M2189">
        <v>173.21872688132373</v>
      </c>
      <c r="N2189">
        <v>0</v>
      </c>
      <c r="O2189">
        <v>0</v>
      </c>
      <c r="P2189">
        <v>0</v>
      </c>
      <c r="Q2189">
        <v>0</v>
      </c>
      <c r="R2189">
        <v>293.21240691673228</v>
      </c>
      <c r="S2189">
        <v>1609.2183179235453</v>
      </c>
      <c r="T2189">
        <v>0</v>
      </c>
      <c r="U2189">
        <v>40523.670355005364</v>
      </c>
      <c r="W2189" s="429">
        <f t="shared" si="52"/>
        <v>293.21240691673228</v>
      </c>
      <c r="X2189" s="429">
        <f t="shared" si="52"/>
        <v>1609.2183179235453</v>
      </c>
      <c r="Y2189" s="429">
        <f t="shared" si="52"/>
        <v>0</v>
      </c>
      <c r="Z2189" s="429">
        <f t="shared" si="52"/>
        <v>40523.670355005364</v>
      </c>
      <c r="AA2189" s="429" t="s">
        <v>1296</v>
      </c>
    </row>
    <row r="2190" spans="1:27" x14ac:dyDescent="0.25">
      <c r="A2190" t="s">
        <v>149</v>
      </c>
      <c r="B2190" t="s">
        <v>186</v>
      </c>
      <c r="C2190" t="s">
        <v>1459</v>
      </c>
      <c r="D2190" t="s">
        <v>1325</v>
      </c>
      <c r="E2190" t="s">
        <v>1326</v>
      </c>
      <c r="F2190" t="s">
        <v>1292</v>
      </c>
      <c r="G2190" t="s">
        <v>524</v>
      </c>
      <c r="H2190" t="s">
        <v>1462</v>
      </c>
      <c r="I2190" t="s">
        <v>1463</v>
      </c>
      <c r="J2190" t="s">
        <v>1349</v>
      </c>
      <c r="K2190" t="s">
        <v>1350</v>
      </c>
      <c r="L2190">
        <v>0</v>
      </c>
      <c r="M2190">
        <v>47.692380749263144</v>
      </c>
      <c r="N2190">
        <v>0</v>
      </c>
      <c r="O2190">
        <v>0</v>
      </c>
      <c r="P2190">
        <v>0</v>
      </c>
      <c r="Q2190">
        <v>0</v>
      </c>
      <c r="R2190">
        <v>80.730288247998971</v>
      </c>
      <c r="S2190">
        <v>443.06671748996291</v>
      </c>
      <c r="T2190">
        <v>0</v>
      </c>
      <c r="U2190">
        <v>11157.398225497072</v>
      </c>
      <c r="W2190" s="429">
        <f t="shared" si="52"/>
        <v>80.730288247998971</v>
      </c>
      <c r="X2190" s="429">
        <f t="shared" si="52"/>
        <v>443.06671748996291</v>
      </c>
      <c r="Y2190" s="429">
        <f t="shared" si="52"/>
        <v>0</v>
      </c>
      <c r="Z2190" s="429">
        <f t="shared" si="52"/>
        <v>11157.398225497072</v>
      </c>
      <c r="AA2190" s="429" t="s">
        <v>1296</v>
      </c>
    </row>
    <row r="2191" spans="1:27" x14ac:dyDescent="0.25">
      <c r="A2191" t="s">
        <v>149</v>
      </c>
      <c r="B2191" t="s">
        <v>186</v>
      </c>
      <c r="C2191" t="s">
        <v>1459</v>
      </c>
      <c r="D2191" t="s">
        <v>1325</v>
      </c>
      <c r="E2191" t="s">
        <v>1326</v>
      </c>
      <c r="F2191" t="s">
        <v>1292</v>
      </c>
      <c r="G2191" t="s">
        <v>524</v>
      </c>
      <c r="H2191" t="s">
        <v>1464</v>
      </c>
      <c r="I2191" t="s">
        <v>186</v>
      </c>
      <c r="J2191" t="s">
        <v>1349</v>
      </c>
      <c r="K2191" t="s">
        <v>1350</v>
      </c>
      <c r="L2191">
        <v>0</v>
      </c>
      <c r="M2191">
        <v>165.2064069154475</v>
      </c>
      <c r="N2191">
        <v>0</v>
      </c>
      <c r="O2191">
        <v>0</v>
      </c>
      <c r="P2191">
        <v>0</v>
      </c>
      <c r="Q2191">
        <v>0</v>
      </c>
      <c r="R2191">
        <v>279.64971849106843</v>
      </c>
      <c r="S2191">
        <v>1534.7831093852315</v>
      </c>
      <c r="T2191">
        <v>0</v>
      </c>
      <c r="U2191">
        <v>38649.227453121857</v>
      </c>
      <c r="W2191" s="429">
        <f t="shared" si="52"/>
        <v>279.64971849106843</v>
      </c>
      <c r="X2191" s="429">
        <f t="shared" si="52"/>
        <v>1534.7831093852315</v>
      </c>
      <c r="Y2191" s="429">
        <f t="shared" si="52"/>
        <v>0</v>
      </c>
      <c r="Z2191" s="429">
        <f t="shared" si="52"/>
        <v>38649.227453121857</v>
      </c>
      <c r="AA2191" s="429" t="s">
        <v>1296</v>
      </c>
    </row>
    <row r="2192" spans="1:27" x14ac:dyDescent="0.25">
      <c r="A2192" t="s">
        <v>149</v>
      </c>
      <c r="B2192" t="s">
        <v>186</v>
      </c>
      <c r="C2192" t="s">
        <v>1459</v>
      </c>
      <c r="D2192" t="s">
        <v>1325</v>
      </c>
      <c r="E2192" t="s">
        <v>1326</v>
      </c>
      <c r="F2192" t="s">
        <v>1292</v>
      </c>
      <c r="G2192" t="s">
        <v>524</v>
      </c>
      <c r="H2192" t="s">
        <v>1460</v>
      </c>
      <c r="I2192" t="s">
        <v>561</v>
      </c>
      <c r="J2192" t="s">
        <v>1354</v>
      </c>
      <c r="K2192" t="s">
        <v>1355</v>
      </c>
      <c r="L2192">
        <v>3.8619054398770962</v>
      </c>
      <c r="M2192">
        <v>0.21240479919324035</v>
      </c>
      <c r="N2192">
        <v>3.2440005694967615</v>
      </c>
      <c r="O2192">
        <v>0</v>
      </c>
      <c r="P2192">
        <v>0.29350481343065932</v>
      </c>
      <c r="Q2192">
        <v>0.29350481343065932</v>
      </c>
      <c r="R2192">
        <v>4634.2865278525151</v>
      </c>
      <c r="S2192">
        <v>8.8823825117173211E-2</v>
      </c>
      <c r="T2192">
        <v>8.4961919677296133E-2</v>
      </c>
      <c r="U2192">
        <v>4661.8257755442792</v>
      </c>
      <c r="W2192" s="429">
        <f t="shared" si="52"/>
        <v>4634.2865278525151</v>
      </c>
      <c r="X2192" s="429">
        <f t="shared" si="52"/>
        <v>8.8823825117173211E-2</v>
      </c>
      <c r="Y2192" s="429">
        <f t="shared" si="52"/>
        <v>8.4961919677296133E-2</v>
      </c>
      <c r="Z2192" s="429">
        <f t="shared" si="52"/>
        <v>4661.8257755442792</v>
      </c>
      <c r="AA2192" s="429" t="s">
        <v>1295</v>
      </c>
    </row>
    <row r="2193" spans="1:27" x14ac:dyDescent="0.25">
      <c r="A2193" t="s">
        <v>149</v>
      </c>
      <c r="B2193" t="s">
        <v>186</v>
      </c>
      <c r="C2193" t="s">
        <v>1459</v>
      </c>
      <c r="D2193" t="s">
        <v>1325</v>
      </c>
      <c r="E2193" t="s">
        <v>1326</v>
      </c>
      <c r="F2193" t="s">
        <v>1292</v>
      </c>
      <c r="G2193" t="s">
        <v>524</v>
      </c>
      <c r="H2193" t="s">
        <v>1461</v>
      </c>
      <c r="I2193" t="s">
        <v>534</v>
      </c>
      <c r="J2193" t="s">
        <v>1354</v>
      </c>
      <c r="K2193" t="s">
        <v>1355</v>
      </c>
      <c r="L2193">
        <v>15.939136997310923</v>
      </c>
      <c r="M2193">
        <v>0.87665253485210082</v>
      </c>
      <c r="N2193">
        <v>13.388875077741178</v>
      </c>
      <c r="O2193">
        <v>0</v>
      </c>
      <c r="P2193">
        <v>1.21137441179563</v>
      </c>
      <c r="Q2193">
        <v>1.21137441179563</v>
      </c>
      <c r="R2193">
        <v>19126.964396773106</v>
      </c>
      <c r="S2193">
        <v>0.36660015093815124</v>
      </c>
      <c r="T2193">
        <v>0.35066101394084037</v>
      </c>
      <c r="U2193">
        <v>19240.626382700932</v>
      </c>
      <c r="W2193" s="429">
        <f t="shared" si="52"/>
        <v>19126.964396773106</v>
      </c>
      <c r="X2193" s="429">
        <f t="shared" si="52"/>
        <v>0.36660015093815124</v>
      </c>
      <c r="Y2193" s="429">
        <f t="shared" si="52"/>
        <v>0.35066101394084037</v>
      </c>
      <c r="Z2193" s="429">
        <f t="shared" si="52"/>
        <v>19240.626382700932</v>
      </c>
      <c r="AA2193" s="429" t="s">
        <v>1295</v>
      </c>
    </row>
    <row r="2194" spans="1:27" x14ac:dyDescent="0.25">
      <c r="A2194" t="s">
        <v>149</v>
      </c>
      <c r="B2194" t="s">
        <v>186</v>
      </c>
      <c r="C2194" t="s">
        <v>1459</v>
      </c>
      <c r="D2194" t="s">
        <v>1325</v>
      </c>
      <c r="E2194" t="s">
        <v>1326</v>
      </c>
      <c r="F2194" t="s">
        <v>1292</v>
      </c>
      <c r="G2194" t="s">
        <v>524</v>
      </c>
      <c r="H2194" t="s">
        <v>1462</v>
      </c>
      <c r="I2194" t="s">
        <v>1463</v>
      </c>
      <c r="J2194" t="s">
        <v>1354</v>
      </c>
      <c r="K2194" t="s">
        <v>1355</v>
      </c>
      <c r="L2194">
        <v>4.3885289089512458</v>
      </c>
      <c r="M2194">
        <v>0.24136908999231854</v>
      </c>
      <c r="N2194">
        <v>3.6863642835190471</v>
      </c>
      <c r="O2194">
        <v>0</v>
      </c>
      <c r="P2194">
        <v>0.33352819708029463</v>
      </c>
      <c r="Q2194">
        <v>0.33352819708029463</v>
      </c>
      <c r="R2194">
        <v>5266.234690741494</v>
      </c>
      <c r="S2194">
        <v>0.10093616490587864</v>
      </c>
      <c r="T2194">
        <v>9.6547635996927408E-2</v>
      </c>
      <c r="U2194">
        <v>5297.529290391225</v>
      </c>
      <c r="W2194" s="429">
        <f t="shared" si="52"/>
        <v>5266.234690741494</v>
      </c>
      <c r="X2194" s="429">
        <f t="shared" si="52"/>
        <v>0.10093616490587864</v>
      </c>
      <c r="Y2194" s="429">
        <f t="shared" si="52"/>
        <v>9.6547635996927408E-2</v>
      </c>
      <c r="Z2194" s="429">
        <f t="shared" si="52"/>
        <v>5297.529290391225</v>
      </c>
      <c r="AA2194" s="429" t="s">
        <v>1295</v>
      </c>
    </row>
    <row r="2195" spans="1:27" x14ac:dyDescent="0.25">
      <c r="A2195" t="s">
        <v>149</v>
      </c>
      <c r="B2195" t="s">
        <v>186</v>
      </c>
      <c r="C2195" t="s">
        <v>1459</v>
      </c>
      <c r="D2195" t="s">
        <v>1325</v>
      </c>
      <c r="E2195" t="s">
        <v>1326</v>
      </c>
      <c r="F2195" t="s">
        <v>1292</v>
      </c>
      <c r="G2195" t="s">
        <v>524</v>
      </c>
      <c r="H2195" t="s">
        <v>1464</v>
      </c>
      <c r="I2195" t="s">
        <v>186</v>
      </c>
      <c r="J2195" t="s">
        <v>1354</v>
      </c>
      <c r="K2195" t="s">
        <v>1355</v>
      </c>
      <c r="L2195">
        <v>15.201864140607114</v>
      </c>
      <c r="M2195">
        <v>0.83610252773339133</v>
      </c>
      <c r="N2195">
        <v>12.769565878109978</v>
      </c>
      <c r="O2195">
        <v>0</v>
      </c>
      <c r="P2195">
        <v>1.1553416746861407</v>
      </c>
      <c r="Q2195">
        <v>1.1553416746861407</v>
      </c>
      <c r="R2195">
        <v>18242.236968728535</v>
      </c>
      <c r="S2195">
        <v>0.34964287523396365</v>
      </c>
      <c r="T2195">
        <v>0.33444101109335655</v>
      </c>
      <c r="U2195">
        <v>18350.641461915206</v>
      </c>
      <c r="W2195" s="429">
        <f t="shared" si="52"/>
        <v>18242.236968728535</v>
      </c>
      <c r="X2195" s="429">
        <f t="shared" si="52"/>
        <v>0.34964287523396365</v>
      </c>
      <c r="Y2195" s="429">
        <f t="shared" si="52"/>
        <v>0.33444101109335655</v>
      </c>
      <c r="Z2195" s="429">
        <f t="shared" si="52"/>
        <v>18350.641461915206</v>
      </c>
      <c r="AA2195" s="429" t="s">
        <v>1295</v>
      </c>
    </row>
    <row r="2196" spans="1:27" x14ac:dyDescent="0.25">
      <c r="A2196" t="s">
        <v>149</v>
      </c>
      <c r="B2196" t="s">
        <v>186</v>
      </c>
      <c r="C2196" t="s">
        <v>1459</v>
      </c>
      <c r="D2196" t="s">
        <v>1325</v>
      </c>
      <c r="E2196" t="s">
        <v>1326</v>
      </c>
      <c r="F2196" t="s">
        <v>1292</v>
      </c>
      <c r="G2196" t="s">
        <v>524</v>
      </c>
      <c r="H2196" t="s">
        <v>1460</v>
      </c>
      <c r="I2196" t="s">
        <v>561</v>
      </c>
      <c r="J2196" t="s">
        <v>1357</v>
      </c>
      <c r="K2196" t="s">
        <v>1358</v>
      </c>
      <c r="L2196">
        <v>0</v>
      </c>
      <c r="M2196">
        <v>0</v>
      </c>
      <c r="N2196">
        <v>0</v>
      </c>
      <c r="O2196">
        <v>0</v>
      </c>
      <c r="P2196">
        <v>0</v>
      </c>
      <c r="Q2196">
        <v>0</v>
      </c>
      <c r="R2196">
        <v>0</v>
      </c>
      <c r="S2196">
        <v>0</v>
      </c>
      <c r="T2196">
        <v>0</v>
      </c>
      <c r="U2196">
        <v>0</v>
      </c>
      <c r="W2196" s="429">
        <f t="shared" si="52"/>
        <v>0</v>
      </c>
      <c r="X2196" s="429">
        <f t="shared" si="52"/>
        <v>0</v>
      </c>
      <c r="Y2196" s="429">
        <f t="shared" si="52"/>
        <v>0</v>
      </c>
      <c r="Z2196" s="429">
        <f t="shared" si="52"/>
        <v>0</v>
      </c>
      <c r="AA2196" s="429" t="s">
        <v>1296</v>
      </c>
    </row>
    <row r="2197" spans="1:27" x14ac:dyDescent="0.25">
      <c r="A2197" t="s">
        <v>149</v>
      </c>
      <c r="B2197" t="s">
        <v>186</v>
      </c>
      <c r="C2197" t="s">
        <v>1459</v>
      </c>
      <c r="D2197" t="s">
        <v>1325</v>
      </c>
      <c r="E2197" t="s">
        <v>1326</v>
      </c>
      <c r="F2197" t="s">
        <v>1292</v>
      </c>
      <c r="G2197" t="s">
        <v>524</v>
      </c>
      <c r="H2197" t="s">
        <v>1461</v>
      </c>
      <c r="I2197" t="s">
        <v>534</v>
      </c>
      <c r="J2197" t="s">
        <v>1357</v>
      </c>
      <c r="K2197" t="s">
        <v>1358</v>
      </c>
      <c r="L2197">
        <v>4.9276794416485146</v>
      </c>
      <c r="M2197">
        <v>0</v>
      </c>
      <c r="N2197">
        <v>26.812373432499271</v>
      </c>
      <c r="O2197">
        <v>0</v>
      </c>
      <c r="P2197">
        <v>0</v>
      </c>
      <c r="Q2197">
        <v>0</v>
      </c>
      <c r="R2197">
        <v>7951.2025006725144</v>
      </c>
      <c r="S2197">
        <v>1.5398998189590771</v>
      </c>
      <c r="T2197">
        <v>9.531510020373439E-2</v>
      </c>
      <c r="U2197">
        <v>8018.1038960072046</v>
      </c>
      <c r="W2197" s="429">
        <f t="shared" si="52"/>
        <v>7951.2025006725144</v>
      </c>
      <c r="X2197" s="429">
        <f t="shared" si="52"/>
        <v>1.5398998189590771</v>
      </c>
      <c r="Y2197" s="429">
        <f t="shared" si="52"/>
        <v>9.531510020373439E-2</v>
      </c>
      <c r="Z2197" s="429">
        <f t="shared" si="52"/>
        <v>8018.1038960072046</v>
      </c>
      <c r="AA2197" s="429" t="s">
        <v>1296</v>
      </c>
    </row>
    <row r="2198" spans="1:27" x14ac:dyDescent="0.25">
      <c r="A2198" t="s">
        <v>149</v>
      </c>
      <c r="B2198" t="s">
        <v>186</v>
      </c>
      <c r="C2198" t="s">
        <v>1459</v>
      </c>
      <c r="D2198" t="s">
        <v>1325</v>
      </c>
      <c r="E2198" t="s">
        <v>1326</v>
      </c>
      <c r="F2198" t="s">
        <v>1292</v>
      </c>
      <c r="G2198" t="s">
        <v>524</v>
      </c>
      <c r="H2198" t="s">
        <v>1462</v>
      </c>
      <c r="I2198" t="s">
        <v>1463</v>
      </c>
      <c r="J2198" t="s">
        <v>1357</v>
      </c>
      <c r="K2198" t="s">
        <v>1358</v>
      </c>
      <c r="L2198">
        <v>7.2272631810844894</v>
      </c>
      <c r="M2198">
        <v>0</v>
      </c>
      <c r="N2198">
        <v>39.324814367665603</v>
      </c>
      <c r="O2198">
        <v>0</v>
      </c>
      <c r="P2198">
        <v>0</v>
      </c>
      <c r="Q2198">
        <v>0</v>
      </c>
      <c r="R2198">
        <v>11661.763667653024</v>
      </c>
      <c r="S2198">
        <v>2.2585197344733134</v>
      </c>
      <c r="T2198">
        <v>0.13979548029881048</v>
      </c>
      <c r="U2198">
        <v>11759.885714143902</v>
      </c>
      <c r="W2198" s="429">
        <f t="shared" si="52"/>
        <v>11661.763667653024</v>
      </c>
      <c r="X2198" s="429">
        <f t="shared" si="52"/>
        <v>2.2585197344733134</v>
      </c>
      <c r="Y2198" s="429">
        <f t="shared" si="52"/>
        <v>0.13979548029881048</v>
      </c>
      <c r="Z2198" s="429">
        <f t="shared" si="52"/>
        <v>11759.885714143902</v>
      </c>
      <c r="AA2198" s="429" t="s">
        <v>1296</v>
      </c>
    </row>
    <row r="2199" spans="1:27" x14ac:dyDescent="0.25">
      <c r="A2199" t="s">
        <v>149</v>
      </c>
      <c r="B2199" t="s">
        <v>186</v>
      </c>
      <c r="C2199" t="s">
        <v>1459</v>
      </c>
      <c r="D2199" t="s">
        <v>1325</v>
      </c>
      <c r="E2199" t="s">
        <v>1326</v>
      </c>
      <c r="F2199" t="s">
        <v>1292</v>
      </c>
      <c r="G2199" t="s">
        <v>524</v>
      </c>
      <c r="H2199" t="s">
        <v>1464</v>
      </c>
      <c r="I2199" t="s">
        <v>186</v>
      </c>
      <c r="J2199" t="s">
        <v>1357</v>
      </c>
      <c r="K2199" t="s">
        <v>1358</v>
      </c>
      <c r="L2199">
        <v>13.140478511062707</v>
      </c>
      <c r="M2199">
        <v>0</v>
      </c>
      <c r="N2199">
        <v>71.499662486664732</v>
      </c>
      <c r="O2199">
        <v>0</v>
      </c>
      <c r="P2199">
        <v>0</v>
      </c>
      <c r="Q2199">
        <v>0</v>
      </c>
      <c r="R2199">
        <v>21203.20666846004</v>
      </c>
      <c r="S2199">
        <v>4.1063995172242054</v>
      </c>
      <c r="T2199">
        <v>0.25417360054329174</v>
      </c>
      <c r="U2199">
        <v>21381.610389352547</v>
      </c>
      <c r="W2199" s="429">
        <f t="shared" si="52"/>
        <v>21203.20666846004</v>
      </c>
      <c r="X2199" s="429">
        <f t="shared" si="52"/>
        <v>4.1063995172242054</v>
      </c>
      <c r="Y2199" s="429">
        <f t="shared" si="52"/>
        <v>0.25417360054329174</v>
      </c>
      <c r="Z2199" s="429">
        <f t="shared" si="52"/>
        <v>21381.610389352547</v>
      </c>
      <c r="AA2199" s="429" t="s">
        <v>1296</v>
      </c>
    </row>
    <row r="2200" spans="1:27" x14ac:dyDescent="0.25">
      <c r="A2200" t="s">
        <v>149</v>
      </c>
      <c r="B2200" t="s">
        <v>186</v>
      </c>
      <c r="C2200" t="s">
        <v>1459</v>
      </c>
      <c r="D2200" t="s">
        <v>1325</v>
      </c>
      <c r="E2200" t="s">
        <v>1326</v>
      </c>
      <c r="F2200" t="s">
        <v>1292</v>
      </c>
      <c r="G2200" t="s">
        <v>524</v>
      </c>
      <c r="H2200" t="s">
        <v>1460</v>
      </c>
      <c r="I2200" t="s">
        <v>561</v>
      </c>
      <c r="J2200" t="s">
        <v>1360</v>
      </c>
      <c r="K2200" t="s">
        <v>1361</v>
      </c>
      <c r="L2200">
        <v>0</v>
      </c>
      <c r="M2200">
        <v>0</v>
      </c>
      <c r="N2200">
        <v>0</v>
      </c>
      <c r="O2200">
        <v>0</v>
      </c>
      <c r="P2200">
        <v>0</v>
      </c>
      <c r="Q2200">
        <v>0</v>
      </c>
      <c r="R2200">
        <v>0</v>
      </c>
      <c r="S2200">
        <v>0</v>
      </c>
      <c r="T2200">
        <v>0</v>
      </c>
      <c r="U2200">
        <v>0</v>
      </c>
      <c r="W2200" s="429">
        <f t="shared" si="52"/>
        <v>0</v>
      </c>
      <c r="X2200" s="429">
        <f t="shared" si="52"/>
        <v>0</v>
      </c>
      <c r="Y2200" s="429">
        <f t="shared" si="52"/>
        <v>0</v>
      </c>
      <c r="Z2200" s="429">
        <f t="shared" si="52"/>
        <v>0</v>
      </c>
      <c r="AA2200" s="429" t="s">
        <v>1296</v>
      </c>
    </row>
    <row r="2201" spans="1:27" x14ac:dyDescent="0.25">
      <c r="A2201" t="s">
        <v>149</v>
      </c>
      <c r="B2201" t="s">
        <v>186</v>
      </c>
      <c r="C2201" t="s">
        <v>1459</v>
      </c>
      <c r="D2201" t="s">
        <v>1325</v>
      </c>
      <c r="E2201" t="s">
        <v>1326</v>
      </c>
      <c r="F2201" t="s">
        <v>1292</v>
      </c>
      <c r="G2201" t="s">
        <v>524</v>
      </c>
      <c r="H2201" t="s">
        <v>1461</v>
      </c>
      <c r="I2201" t="s">
        <v>534</v>
      </c>
      <c r="J2201" t="s">
        <v>1360</v>
      </c>
      <c r="K2201" t="s">
        <v>1361</v>
      </c>
      <c r="L2201">
        <v>0</v>
      </c>
      <c r="M2201">
        <v>30.89610360867227</v>
      </c>
      <c r="N2201">
        <v>0</v>
      </c>
      <c r="O2201">
        <v>0</v>
      </c>
      <c r="P2201">
        <v>0</v>
      </c>
      <c r="Q2201">
        <v>0</v>
      </c>
      <c r="R2201">
        <v>52.298738517193662</v>
      </c>
      <c r="S2201">
        <v>287.02771793030524</v>
      </c>
      <c r="T2201">
        <v>0</v>
      </c>
      <c r="U2201">
        <v>7227.9916867748243</v>
      </c>
      <c r="W2201" s="429">
        <f t="shared" si="52"/>
        <v>52.298738517193662</v>
      </c>
      <c r="X2201" s="429">
        <f t="shared" si="52"/>
        <v>287.02771793030524</v>
      </c>
      <c r="Y2201" s="429">
        <f t="shared" si="52"/>
        <v>0</v>
      </c>
      <c r="Z2201" s="429">
        <f t="shared" si="52"/>
        <v>7227.9916867748243</v>
      </c>
      <c r="AA2201" s="429" t="s">
        <v>1296</v>
      </c>
    </row>
    <row r="2202" spans="1:27" x14ac:dyDescent="0.25">
      <c r="A2202" t="s">
        <v>149</v>
      </c>
      <c r="B2202" t="s">
        <v>186</v>
      </c>
      <c r="C2202" t="s">
        <v>1459</v>
      </c>
      <c r="D2202" t="s">
        <v>1325</v>
      </c>
      <c r="E2202" t="s">
        <v>1326</v>
      </c>
      <c r="F2202" t="s">
        <v>1292</v>
      </c>
      <c r="G2202" t="s">
        <v>524</v>
      </c>
      <c r="H2202" t="s">
        <v>1462</v>
      </c>
      <c r="I2202" t="s">
        <v>1463</v>
      </c>
      <c r="J2202" t="s">
        <v>1360</v>
      </c>
      <c r="K2202" t="s">
        <v>1361</v>
      </c>
      <c r="L2202">
        <v>0</v>
      </c>
      <c r="M2202">
        <v>45.314285292719333</v>
      </c>
      <c r="N2202">
        <v>0</v>
      </c>
      <c r="O2202">
        <v>0</v>
      </c>
      <c r="P2202">
        <v>0</v>
      </c>
      <c r="Q2202">
        <v>0</v>
      </c>
      <c r="R2202">
        <v>76.704816491884031</v>
      </c>
      <c r="S2202">
        <v>420.97398629778104</v>
      </c>
      <c r="T2202">
        <v>0</v>
      </c>
      <c r="U2202">
        <v>10601.054473936409</v>
      </c>
      <c r="W2202" s="429">
        <f t="shared" si="52"/>
        <v>76.704816491884031</v>
      </c>
      <c r="X2202" s="429">
        <f t="shared" si="52"/>
        <v>420.97398629778104</v>
      </c>
      <c r="Y2202" s="429">
        <f t="shared" si="52"/>
        <v>0</v>
      </c>
      <c r="Z2202" s="429">
        <f t="shared" si="52"/>
        <v>10601.054473936409</v>
      </c>
      <c r="AA2202" s="429" t="s">
        <v>1296</v>
      </c>
    </row>
    <row r="2203" spans="1:27" x14ac:dyDescent="0.25">
      <c r="A2203" t="s">
        <v>149</v>
      </c>
      <c r="B2203" t="s">
        <v>186</v>
      </c>
      <c r="C2203" t="s">
        <v>1459</v>
      </c>
      <c r="D2203" t="s">
        <v>1325</v>
      </c>
      <c r="E2203" t="s">
        <v>1326</v>
      </c>
      <c r="F2203" t="s">
        <v>1292</v>
      </c>
      <c r="G2203" t="s">
        <v>524</v>
      </c>
      <c r="H2203" t="s">
        <v>1464</v>
      </c>
      <c r="I2203" t="s">
        <v>186</v>
      </c>
      <c r="J2203" t="s">
        <v>1360</v>
      </c>
      <c r="K2203" t="s">
        <v>1361</v>
      </c>
      <c r="L2203">
        <v>0</v>
      </c>
      <c r="M2203">
        <v>82.389609623126063</v>
      </c>
      <c r="N2203">
        <v>0</v>
      </c>
      <c r="O2203">
        <v>0</v>
      </c>
      <c r="P2203">
        <v>0</v>
      </c>
      <c r="Q2203">
        <v>0</v>
      </c>
      <c r="R2203">
        <v>139.46330271251645</v>
      </c>
      <c r="S2203">
        <v>765.40724781414747</v>
      </c>
      <c r="T2203">
        <v>0</v>
      </c>
      <c r="U2203">
        <v>19274.644498066202</v>
      </c>
      <c r="W2203" s="429">
        <f t="shared" si="52"/>
        <v>139.46330271251645</v>
      </c>
      <c r="X2203" s="429">
        <f t="shared" si="52"/>
        <v>765.40724781414747</v>
      </c>
      <c r="Y2203" s="429">
        <f t="shared" si="52"/>
        <v>0</v>
      </c>
      <c r="Z2203" s="429">
        <f t="shared" si="52"/>
        <v>19274.644498066202</v>
      </c>
      <c r="AA2203" s="429" t="s">
        <v>1296</v>
      </c>
    </row>
    <row r="2204" spans="1:27" x14ac:dyDescent="0.25">
      <c r="A2204" t="s">
        <v>149</v>
      </c>
      <c r="B2204" t="s">
        <v>186</v>
      </c>
      <c r="C2204" t="s">
        <v>1459</v>
      </c>
      <c r="D2204" t="s">
        <v>1325</v>
      </c>
      <c r="E2204" t="s">
        <v>1326</v>
      </c>
      <c r="F2204" t="s">
        <v>1292</v>
      </c>
      <c r="G2204" t="s">
        <v>524</v>
      </c>
      <c r="H2204" t="s">
        <v>1460</v>
      </c>
      <c r="I2204" t="s">
        <v>561</v>
      </c>
      <c r="J2204" t="s">
        <v>1363</v>
      </c>
      <c r="K2204" t="s">
        <v>1364</v>
      </c>
      <c r="L2204">
        <v>0</v>
      </c>
      <c r="M2204">
        <v>0</v>
      </c>
      <c r="N2204">
        <v>0</v>
      </c>
      <c r="O2204">
        <v>0</v>
      </c>
      <c r="P2204">
        <v>0</v>
      </c>
      <c r="Q2204">
        <v>0</v>
      </c>
      <c r="R2204">
        <v>0</v>
      </c>
      <c r="S2204">
        <v>0</v>
      </c>
      <c r="T2204">
        <v>0</v>
      </c>
      <c r="U2204">
        <v>0</v>
      </c>
      <c r="W2204" s="429">
        <f t="shared" si="52"/>
        <v>0</v>
      </c>
      <c r="X2204" s="429">
        <f t="shared" si="52"/>
        <v>0</v>
      </c>
      <c r="Y2204" s="429">
        <f t="shared" si="52"/>
        <v>0</v>
      </c>
      <c r="Z2204" s="429">
        <f t="shared" si="52"/>
        <v>0</v>
      </c>
      <c r="AA2204" s="429" t="s">
        <v>1295</v>
      </c>
    </row>
    <row r="2205" spans="1:27" x14ac:dyDescent="0.25">
      <c r="A2205" t="s">
        <v>149</v>
      </c>
      <c r="B2205" t="s">
        <v>186</v>
      </c>
      <c r="C2205" t="s">
        <v>1459</v>
      </c>
      <c r="D2205" t="s">
        <v>1325</v>
      </c>
      <c r="E2205" t="s">
        <v>1326</v>
      </c>
      <c r="F2205" t="s">
        <v>1292</v>
      </c>
      <c r="G2205" t="s">
        <v>524</v>
      </c>
      <c r="H2205" t="s">
        <v>1461</v>
      </c>
      <c r="I2205" t="s">
        <v>534</v>
      </c>
      <c r="J2205" t="s">
        <v>1363</v>
      </c>
      <c r="K2205" t="s">
        <v>1364</v>
      </c>
      <c r="L2205">
        <v>0</v>
      </c>
      <c r="M2205">
        <v>0</v>
      </c>
      <c r="N2205">
        <v>0</v>
      </c>
      <c r="O2205">
        <v>0</v>
      </c>
      <c r="P2205">
        <v>0</v>
      </c>
      <c r="Q2205">
        <v>0</v>
      </c>
      <c r="R2205">
        <v>0</v>
      </c>
      <c r="S2205">
        <v>0</v>
      </c>
      <c r="T2205">
        <v>0</v>
      </c>
      <c r="U2205">
        <v>0</v>
      </c>
      <c r="W2205" s="429">
        <f t="shared" si="52"/>
        <v>0</v>
      </c>
      <c r="X2205" s="429">
        <f t="shared" si="52"/>
        <v>0</v>
      </c>
      <c r="Y2205" s="429">
        <f t="shared" si="52"/>
        <v>0</v>
      </c>
      <c r="Z2205" s="429">
        <f t="shared" si="52"/>
        <v>0</v>
      </c>
      <c r="AA2205" s="429" t="s">
        <v>1295</v>
      </c>
    </row>
    <row r="2206" spans="1:27" x14ac:dyDescent="0.25">
      <c r="A2206" t="s">
        <v>149</v>
      </c>
      <c r="B2206" t="s">
        <v>186</v>
      </c>
      <c r="C2206" t="s">
        <v>1459</v>
      </c>
      <c r="D2206" t="s">
        <v>1325</v>
      </c>
      <c r="E2206" t="s">
        <v>1326</v>
      </c>
      <c r="F2206" t="s">
        <v>1292</v>
      </c>
      <c r="G2206" t="s">
        <v>524</v>
      </c>
      <c r="H2206" t="s">
        <v>1462</v>
      </c>
      <c r="I2206" t="s">
        <v>1463</v>
      </c>
      <c r="J2206" t="s">
        <v>1363</v>
      </c>
      <c r="K2206" t="s">
        <v>1364</v>
      </c>
      <c r="L2206">
        <v>0</v>
      </c>
      <c r="M2206">
        <v>0</v>
      </c>
      <c r="N2206">
        <v>0</v>
      </c>
      <c r="O2206">
        <v>0</v>
      </c>
      <c r="P2206">
        <v>0</v>
      </c>
      <c r="Q2206">
        <v>0</v>
      </c>
      <c r="R2206">
        <v>0</v>
      </c>
      <c r="S2206">
        <v>0</v>
      </c>
      <c r="T2206">
        <v>0</v>
      </c>
      <c r="U2206">
        <v>0</v>
      </c>
      <c r="W2206" s="429">
        <f t="shared" si="52"/>
        <v>0</v>
      </c>
      <c r="X2206" s="429">
        <f t="shared" si="52"/>
        <v>0</v>
      </c>
      <c r="Y2206" s="429">
        <f t="shared" si="52"/>
        <v>0</v>
      </c>
      <c r="Z2206" s="429">
        <f t="shared" si="52"/>
        <v>0</v>
      </c>
      <c r="AA2206" s="429" t="s">
        <v>1295</v>
      </c>
    </row>
    <row r="2207" spans="1:27" x14ac:dyDescent="0.25">
      <c r="A2207" t="s">
        <v>149</v>
      </c>
      <c r="B2207" t="s">
        <v>186</v>
      </c>
      <c r="C2207" t="s">
        <v>1459</v>
      </c>
      <c r="D2207" t="s">
        <v>1325</v>
      </c>
      <c r="E2207" t="s">
        <v>1326</v>
      </c>
      <c r="F2207" t="s">
        <v>1292</v>
      </c>
      <c r="G2207" t="s">
        <v>524</v>
      </c>
      <c r="H2207" t="s">
        <v>1464</v>
      </c>
      <c r="I2207" t="s">
        <v>186</v>
      </c>
      <c r="J2207" t="s">
        <v>1363</v>
      </c>
      <c r="K2207" t="s">
        <v>1364</v>
      </c>
      <c r="L2207">
        <v>0</v>
      </c>
      <c r="M2207">
        <v>0</v>
      </c>
      <c r="N2207">
        <v>0</v>
      </c>
      <c r="O2207">
        <v>0</v>
      </c>
      <c r="P2207">
        <v>0</v>
      </c>
      <c r="Q2207">
        <v>0</v>
      </c>
      <c r="R2207">
        <v>0</v>
      </c>
      <c r="S2207">
        <v>0</v>
      </c>
      <c r="T2207">
        <v>0</v>
      </c>
      <c r="U2207">
        <v>0</v>
      </c>
      <c r="W2207" s="429">
        <f t="shared" si="52"/>
        <v>0</v>
      </c>
      <c r="X2207" s="429">
        <f t="shared" si="52"/>
        <v>0</v>
      </c>
      <c r="Y2207" s="429">
        <f t="shared" si="52"/>
        <v>0</v>
      </c>
      <c r="Z2207" s="429">
        <f t="shared" si="52"/>
        <v>0</v>
      </c>
      <c r="AA2207" s="429" t="s">
        <v>1295</v>
      </c>
    </row>
    <row r="2208" spans="1:27" x14ac:dyDescent="0.25">
      <c r="A2208" t="s">
        <v>149</v>
      </c>
      <c r="B2208" t="s">
        <v>186</v>
      </c>
      <c r="C2208" t="s">
        <v>1459</v>
      </c>
      <c r="D2208" t="s">
        <v>1325</v>
      </c>
      <c r="E2208" t="s">
        <v>1326</v>
      </c>
      <c r="F2208" t="s">
        <v>1292</v>
      </c>
      <c r="G2208" t="s">
        <v>524</v>
      </c>
      <c r="H2208" t="s">
        <v>1460</v>
      </c>
      <c r="I2208" t="s">
        <v>561</v>
      </c>
      <c r="J2208" t="s">
        <v>1365</v>
      </c>
      <c r="K2208" t="s">
        <v>1366</v>
      </c>
      <c r="L2208">
        <v>0</v>
      </c>
      <c r="M2208">
        <v>30.736630835447723</v>
      </c>
      <c r="N2208">
        <v>0</v>
      </c>
      <c r="O2208">
        <v>0</v>
      </c>
      <c r="P2208">
        <v>0</v>
      </c>
      <c r="Q2208">
        <v>0</v>
      </c>
      <c r="R2208">
        <v>0.79880360226580538</v>
      </c>
      <c r="S2208">
        <v>4.7706252845871147</v>
      </c>
      <c r="T2208">
        <v>0</v>
      </c>
      <c r="U2208">
        <v>120.06443571694368</v>
      </c>
      <c r="W2208" s="429">
        <f t="shared" si="52"/>
        <v>0.79880360226580538</v>
      </c>
      <c r="X2208" s="429">
        <f t="shared" si="52"/>
        <v>4.7706252845871147</v>
      </c>
      <c r="Y2208" s="429">
        <f t="shared" si="52"/>
        <v>0</v>
      </c>
      <c r="Z2208" s="429">
        <f t="shared" si="52"/>
        <v>120.06443571694368</v>
      </c>
      <c r="AA2208" s="429" t="s">
        <v>1296</v>
      </c>
    </row>
    <row r="2209" spans="1:27" x14ac:dyDescent="0.25">
      <c r="A2209" t="s">
        <v>149</v>
      </c>
      <c r="B2209" t="s">
        <v>186</v>
      </c>
      <c r="C2209" t="s">
        <v>1459</v>
      </c>
      <c r="D2209" t="s">
        <v>1325</v>
      </c>
      <c r="E2209" t="s">
        <v>1326</v>
      </c>
      <c r="F2209" t="s">
        <v>1292</v>
      </c>
      <c r="G2209" t="s">
        <v>524</v>
      </c>
      <c r="H2209" t="s">
        <v>1461</v>
      </c>
      <c r="I2209" t="s">
        <v>534</v>
      </c>
      <c r="J2209" t="s">
        <v>1365</v>
      </c>
      <c r="K2209" t="s">
        <v>1366</v>
      </c>
      <c r="L2209">
        <v>0</v>
      </c>
      <c r="M2209">
        <v>508.67608002468779</v>
      </c>
      <c r="N2209">
        <v>0</v>
      </c>
      <c r="O2209">
        <v>0</v>
      </c>
      <c r="P2209">
        <v>0</v>
      </c>
      <c r="Q2209">
        <v>0</v>
      </c>
      <c r="R2209">
        <v>13.219805621686994</v>
      </c>
      <c r="S2209">
        <v>78.951495432992715</v>
      </c>
      <c r="T2209">
        <v>0</v>
      </c>
      <c r="U2209">
        <v>1987.007191446505</v>
      </c>
      <c r="W2209" s="429">
        <f t="shared" si="52"/>
        <v>13.219805621686994</v>
      </c>
      <c r="X2209" s="429">
        <f t="shared" si="52"/>
        <v>78.951495432992715</v>
      </c>
      <c r="Y2209" s="429">
        <f t="shared" si="52"/>
        <v>0</v>
      </c>
      <c r="Z2209" s="429">
        <f t="shared" si="52"/>
        <v>1987.007191446505</v>
      </c>
      <c r="AA2209" s="429" t="s">
        <v>1296</v>
      </c>
    </row>
    <row r="2210" spans="1:27" x14ac:dyDescent="0.25">
      <c r="A2210" t="s">
        <v>149</v>
      </c>
      <c r="B2210" t="s">
        <v>186</v>
      </c>
      <c r="C2210" t="s">
        <v>1459</v>
      </c>
      <c r="D2210" t="s">
        <v>1325</v>
      </c>
      <c r="E2210" t="s">
        <v>1326</v>
      </c>
      <c r="F2210" t="s">
        <v>1292</v>
      </c>
      <c r="G2210" t="s">
        <v>524</v>
      </c>
      <c r="H2210" t="s">
        <v>1462</v>
      </c>
      <c r="I2210" t="s">
        <v>1463</v>
      </c>
      <c r="J2210" t="s">
        <v>1365</v>
      </c>
      <c r="K2210" t="s">
        <v>1366</v>
      </c>
      <c r="L2210">
        <v>0</v>
      </c>
      <c r="M2210">
        <v>1155.3814210275559</v>
      </c>
      <c r="N2210">
        <v>0</v>
      </c>
      <c r="O2210">
        <v>0</v>
      </c>
      <c r="P2210">
        <v>0</v>
      </c>
      <c r="Q2210">
        <v>0</v>
      </c>
      <c r="R2210">
        <v>30.026805671993653</v>
      </c>
      <c r="S2210">
        <v>179.32648018596538</v>
      </c>
      <c r="T2210">
        <v>0</v>
      </c>
      <c r="U2210">
        <v>4513.1888103211277</v>
      </c>
      <c r="W2210" s="429">
        <f t="shared" si="52"/>
        <v>30.026805671993653</v>
      </c>
      <c r="X2210" s="429">
        <f t="shared" si="52"/>
        <v>179.32648018596538</v>
      </c>
      <c r="Y2210" s="429">
        <f t="shared" si="52"/>
        <v>0</v>
      </c>
      <c r="Z2210" s="429">
        <f t="shared" si="52"/>
        <v>4513.1888103211277</v>
      </c>
      <c r="AA2210" s="429" t="s">
        <v>1296</v>
      </c>
    </row>
    <row r="2211" spans="1:27" x14ac:dyDescent="0.25">
      <c r="A2211" t="s">
        <v>149</v>
      </c>
      <c r="B2211" t="s">
        <v>186</v>
      </c>
      <c r="C2211" t="s">
        <v>1459</v>
      </c>
      <c r="D2211" t="s">
        <v>1325</v>
      </c>
      <c r="E2211" t="s">
        <v>1326</v>
      </c>
      <c r="F2211" t="s">
        <v>1292</v>
      </c>
      <c r="G2211" t="s">
        <v>524</v>
      </c>
      <c r="H2211" t="s">
        <v>1464</v>
      </c>
      <c r="I2211" t="s">
        <v>186</v>
      </c>
      <c r="J2211" t="s">
        <v>1365</v>
      </c>
      <c r="K2211" t="s">
        <v>1366</v>
      </c>
      <c r="L2211">
        <v>0</v>
      </c>
      <c r="M2211">
        <v>1026.5103927011487</v>
      </c>
      <c r="N2211">
        <v>0</v>
      </c>
      <c r="O2211">
        <v>0</v>
      </c>
      <c r="P2211">
        <v>0</v>
      </c>
      <c r="Q2211">
        <v>0</v>
      </c>
      <c r="R2211">
        <v>26.677621364645571</v>
      </c>
      <c r="S2211">
        <v>159.3244380143272</v>
      </c>
      <c r="T2211">
        <v>0</v>
      </c>
      <c r="U2211">
        <v>4009.7885717228255</v>
      </c>
      <c r="W2211" s="429">
        <f t="shared" si="52"/>
        <v>26.677621364645571</v>
      </c>
      <c r="X2211" s="429">
        <f t="shared" si="52"/>
        <v>159.3244380143272</v>
      </c>
      <c r="Y2211" s="429">
        <f t="shared" si="52"/>
        <v>0</v>
      </c>
      <c r="Z2211" s="429">
        <f t="shared" si="52"/>
        <v>4009.7885717228255</v>
      </c>
      <c r="AA2211" s="429" t="s">
        <v>1296</v>
      </c>
    </row>
    <row r="2212" spans="1:27" x14ac:dyDescent="0.25">
      <c r="A2212" t="s">
        <v>149</v>
      </c>
      <c r="B2212" t="s">
        <v>186</v>
      </c>
      <c r="C2212" t="s">
        <v>1459</v>
      </c>
      <c r="D2212" t="s">
        <v>1325</v>
      </c>
      <c r="E2212" t="s">
        <v>1326</v>
      </c>
      <c r="F2212" t="s">
        <v>1292</v>
      </c>
      <c r="G2212" t="s">
        <v>524</v>
      </c>
      <c r="H2212" t="s">
        <v>1460</v>
      </c>
      <c r="I2212" t="s">
        <v>561</v>
      </c>
      <c r="J2212" t="s">
        <v>1365</v>
      </c>
      <c r="K2212" t="s">
        <v>1367</v>
      </c>
      <c r="L2212">
        <v>0.26386447393376117</v>
      </c>
      <c r="M2212">
        <v>0</v>
      </c>
      <c r="N2212">
        <v>1.3947122314005576</v>
      </c>
      <c r="O2212">
        <v>0</v>
      </c>
      <c r="P2212">
        <v>0</v>
      </c>
      <c r="Q2212">
        <v>0</v>
      </c>
      <c r="R2212">
        <v>425.76630436798007</v>
      </c>
      <c r="S2212">
        <v>8.2457647753239049E-2</v>
      </c>
      <c r="T2212">
        <v>5.1038767986069109E-3</v>
      </c>
      <c r="U2212">
        <v>429.34870084779595</v>
      </c>
      <c r="W2212" s="429">
        <f t="shared" si="52"/>
        <v>425.76630436798007</v>
      </c>
      <c r="X2212" s="429">
        <f t="shared" si="52"/>
        <v>8.2457647753239049E-2</v>
      </c>
      <c r="Y2212" s="429">
        <f t="shared" si="52"/>
        <v>5.1038767986069109E-3</v>
      </c>
      <c r="Z2212" s="429">
        <f t="shared" si="52"/>
        <v>429.34870084779595</v>
      </c>
      <c r="AA2212" s="429" t="s">
        <v>1296</v>
      </c>
    </row>
    <row r="2213" spans="1:27" x14ac:dyDescent="0.25">
      <c r="A2213" t="s">
        <v>149</v>
      </c>
      <c r="B2213" t="s">
        <v>186</v>
      </c>
      <c r="C2213" t="s">
        <v>1459</v>
      </c>
      <c r="D2213" t="s">
        <v>1325</v>
      </c>
      <c r="E2213" t="s">
        <v>1326</v>
      </c>
      <c r="F2213" t="s">
        <v>1292</v>
      </c>
      <c r="G2213" t="s">
        <v>524</v>
      </c>
      <c r="H2213" t="s">
        <v>1461</v>
      </c>
      <c r="I2213" t="s">
        <v>534</v>
      </c>
      <c r="J2213" t="s">
        <v>1365</v>
      </c>
      <c r="K2213" t="s">
        <v>1367</v>
      </c>
      <c r="L2213">
        <v>4.3668268970979058</v>
      </c>
      <c r="M2213">
        <v>0</v>
      </c>
      <c r="N2213">
        <v>23.081799512428134</v>
      </c>
      <c r="O2213">
        <v>0</v>
      </c>
      <c r="P2213">
        <v>0</v>
      </c>
      <c r="Q2213">
        <v>0</v>
      </c>
      <c r="R2213">
        <v>7046.2223355570122</v>
      </c>
      <c r="S2213">
        <v>1.3646333995332043</v>
      </c>
      <c r="T2213">
        <v>8.4466643619578674E-2</v>
      </c>
      <c r="U2213">
        <v>7105.5092303439769</v>
      </c>
      <c r="W2213" s="429">
        <f t="shared" si="52"/>
        <v>7046.2223355570122</v>
      </c>
      <c r="X2213" s="429">
        <f t="shared" si="52"/>
        <v>1.3646333995332043</v>
      </c>
      <c r="Y2213" s="429">
        <f t="shared" si="52"/>
        <v>8.4466643619578674E-2</v>
      </c>
      <c r="Z2213" s="429">
        <f t="shared" si="52"/>
        <v>7105.5092303439769</v>
      </c>
      <c r="AA2213" s="429" t="s">
        <v>1296</v>
      </c>
    </row>
    <row r="2214" spans="1:27" x14ac:dyDescent="0.25">
      <c r="A2214" t="s">
        <v>149</v>
      </c>
      <c r="B2214" t="s">
        <v>186</v>
      </c>
      <c r="C2214" t="s">
        <v>1459</v>
      </c>
      <c r="D2214" t="s">
        <v>1325</v>
      </c>
      <c r="E2214" t="s">
        <v>1326</v>
      </c>
      <c r="F2214" t="s">
        <v>1292</v>
      </c>
      <c r="G2214" t="s">
        <v>524</v>
      </c>
      <c r="H2214" t="s">
        <v>1462</v>
      </c>
      <c r="I2214" t="s">
        <v>1463</v>
      </c>
      <c r="J2214" t="s">
        <v>1365</v>
      </c>
      <c r="K2214" t="s">
        <v>1367</v>
      </c>
      <c r="L2214">
        <v>9.9185923299272574</v>
      </c>
      <c r="M2214">
        <v>0</v>
      </c>
      <c r="N2214">
        <v>52.426845624917263</v>
      </c>
      <c r="O2214">
        <v>0</v>
      </c>
      <c r="P2214">
        <v>0</v>
      </c>
      <c r="Q2214">
        <v>0</v>
      </c>
      <c r="R2214">
        <v>16004.437194170507</v>
      </c>
      <c r="S2214">
        <v>3.099560089905971</v>
      </c>
      <c r="T2214">
        <v>0.19185331209181397</v>
      </c>
      <c r="U2214">
        <v>16139.098483421516</v>
      </c>
      <c r="W2214" s="429">
        <f t="shared" si="52"/>
        <v>16004.437194170507</v>
      </c>
      <c r="X2214" s="429">
        <f t="shared" si="52"/>
        <v>3.099560089905971</v>
      </c>
      <c r="Y2214" s="429">
        <f t="shared" si="52"/>
        <v>0.19185331209181397</v>
      </c>
      <c r="Z2214" s="429">
        <f t="shared" si="52"/>
        <v>16139.098483421516</v>
      </c>
      <c r="AA2214" s="429" t="s">
        <v>1296</v>
      </c>
    </row>
    <row r="2215" spans="1:27" x14ac:dyDescent="0.25">
      <c r="A2215" t="s">
        <v>149</v>
      </c>
      <c r="B2215" t="s">
        <v>186</v>
      </c>
      <c r="C2215" t="s">
        <v>1459</v>
      </c>
      <c r="D2215" t="s">
        <v>1325</v>
      </c>
      <c r="E2215" t="s">
        <v>1326</v>
      </c>
      <c r="F2215" t="s">
        <v>1292</v>
      </c>
      <c r="G2215" t="s">
        <v>524</v>
      </c>
      <c r="H2215" t="s">
        <v>1464</v>
      </c>
      <c r="I2215" t="s">
        <v>186</v>
      </c>
      <c r="J2215" t="s">
        <v>1365</v>
      </c>
      <c r="K2215" t="s">
        <v>1367</v>
      </c>
      <c r="L2215">
        <v>8.8122743903750198</v>
      </c>
      <c r="M2215">
        <v>0</v>
      </c>
      <c r="N2215">
        <v>46.579165036818424</v>
      </c>
      <c r="O2215">
        <v>0</v>
      </c>
      <c r="P2215">
        <v>0</v>
      </c>
      <c r="Q2215">
        <v>0</v>
      </c>
      <c r="R2215">
        <v>14219.305252924791</v>
      </c>
      <c r="S2215">
        <v>2.7538357352678093</v>
      </c>
      <c r="T2215">
        <v>0.17045402942452798</v>
      </c>
      <c r="U2215">
        <v>14338.946447074995</v>
      </c>
      <c r="W2215" s="429">
        <f t="shared" si="52"/>
        <v>14219.305252924791</v>
      </c>
      <c r="X2215" s="429">
        <f t="shared" si="52"/>
        <v>2.7538357352678093</v>
      </c>
      <c r="Y2215" s="429">
        <f t="shared" si="52"/>
        <v>0.17045402942452798</v>
      </c>
      <c r="Z2215" s="429">
        <f t="shared" si="52"/>
        <v>14338.946447074995</v>
      </c>
      <c r="AA2215" s="429" t="s">
        <v>1296</v>
      </c>
    </row>
    <row r="2216" spans="1:27" x14ac:dyDescent="0.25">
      <c r="A2216" t="s">
        <v>149</v>
      </c>
      <c r="B2216" t="s">
        <v>186</v>
      </c>
      <c r="C2216" t="s">
        <v>1459</v>
      </c>
      <c r="D2216" t="s">
        <v>1325</v>
      </c>
      <c r="E2216" t="s">
        <v>1326</v>
      </c>
      <c r="F2216" t="s">
        <v>1292</v>
      </c>
      <c r="G2216" t="s">
        <v>524</v>
      </c>
      <c r="H2216" t="s">
        <v>1460</v>
      </c>
      <c r="I2216" t="s">
        <v>561</v>
      </c>
      <c r="J2216" t="s">
        <v>1368</v>
      </c>
      <c r="K2216" t="s">
        <v>1369</v>
      </c>
      <c r="L2216">
        <v>0</v>
      </c>
      <c r="M2216">
        <v>2.2280114724685212</v>
      </c>
      <c r="N2216">
        <v>0</v>
      </c>
      <c r="O2216">
        <v>0</v>
      </c>
      <c r="P2216">
        <v>0</v>
      </c>
      <c r="Q2216">
        <v>0</v>
      </c>
      <c r="R2216">
        <v>3.2120228548896804E-2</v>
      </c>
      <c r="S2216">
        <v>0.37976630191411531</v>
      </c>
      <c r="T2216">
        <v>0</v>
      </c>
      <c r="U2216">
        <v>9.5262777764017788</v>
      </c>
      <c r="W2216" s="429">
        <f t="shared" si="52"/>
        <v>3.2120228548896804E-2</v>
      </c>
      <c r="X2216" s="429">
        <f t="shared" si="52"/>
        <v>0.37976630191411531</v>
      </c>
      <c r="Y2216" s="429">
        <f t="shared" si="52"/>
        <v>0</v>
      </c>
      <c r="Z2216" s="429">
        <f t="shared" si="52"/>
        <v>9.5262777764017788</v>
      </c>
      <c r="AA2216" s="429" t="s">
        <v>1296</v>
      </c>
    </row>
    <row r="2217" spans="1:27" x14ac:dyDescent="0.25">
      <c r="A2217" t="s">
        <v>149</v>
      </c>
      <c r="B2217" t="s">
        <v>186</v>
      </c>
      <c r="C2217" t="s">
        <v>1459</v>
      </c>
      <c r="D2217" t="s">
        <v>1325</v>
      </c>
      <c r="E2217" t="s">
        <v>1326</v>
      </c>
      <c r="F2217" t="s">
        <v>1292</v>
      </c>
      <c r="G2217" t="s">
        <v>524</v>
      </c>
      <c r="H2217" t="s">
        <v>1461</v>
      </c>
      <c r="I2217" t="s">
        <v>534</v>
      </c>
      <c r="J2217" t="s">
        <v>1368</v>
      </c>
      <c r="K2217" t="s">
        <v>1369</v>
      </c>
      <c r="L2217">
        <v>0</v>
      </c>
      <c r="M2217">
        <v>36.872490941924369</v>
      </c>
      <c r="N2217">
        <v>0</v>
      </c>
      <c r="O2217">
        <v>0</v>
      </c>
      <c r="P2217">
        <v>0</v>
      </c>
      <c r="Q2217">
        <v>0</v>
      </c>
      <c r="R2217">
        <v>0.53157393974705902</v>
      </c>
      <c r="S2217">
        <v>6.2849449836368274</v>
      </c>
      <c r="T2217">
        <v>0</v>
      </c>
      <c r="U2217">
        <v>157.65519853066775</v>
      </c>
      <c r="W2217" s="429">
        <f t="shared" si="52"/>
        <v>0.53157393974705902</v>
      </c>
      <c r="X2217" s="429">
        <f t="shared" si="52"/>
        <v>6.2849449836368274</v>
      </c>
      <c r="Y2217" s="429">
        <f t="shared" si="52"/>
        <v>0</v>
      </c>
      <c r="Z2217" s="429">
        <f t="shared" si="52"/>
        <v>157.65519853066775</v>
      </c>
      <c r="AA2217" s="429" t="s">
        <v>1296</v>
      </c>
    </row>
    <row r="2218" spans="1:27" x14ac:dyDescent="0.25">
      <c r="A2218" t="s">
        <v>149</v>
      </c>
      <c r="B2218" t="s">
        <v>186</v>
      </c>
      <c r="C2218" t="s">
        <v>1459</v>
      </c>
      <c r="D2218" t="s">
        <v>1325</v>
      </c>
      <c r="E2218" t="s">
        <v>1326</v>
      </c>
      <c r="F2218" t="s">
        <v>1292</v>
      </c>
      <c r="G2218" t="s">
        <v>524</v>
      </c>
      <c r="H2218" t="s">
        <v>1462</v>
      </c>
      <c r="I2218" t="s">
        <v>1463</v>
      </c>
      <c r="J2218" t="s">
        <v>1368</v>
      </c>
      <c r="K2218" t="s">
        <v>1369</v>
      </c>
      <c r="L2218">
        <v>0</v>
      </c>
      <c r="M2218">
        <v>83.750332783956864</v>
      </c>
      <c r="N2218">
        <v>0</v>
      </c>
      <c r="O2218">
        <v>0</v>
      </c>
      <c r="P2218">
        <v>0</v>
      </c>
      <c r="Q2218">
        <v>0</v>
      </c>
      <c r="R2218">
        <v>1.2073904750079185</v>
      </c>
      <c r="S2218">
        <v>14.275309870914127</v>
      </c>
      <c r="T2218">
        <v>0</v>
      </c>
      <c r="U2218">
        <v>358.09013724786109</v>
      </c>
      <c r="W2218" s="429">
        <f t="shared" si="52"/>
        <v>1.2073904750079185</v>
      </c>
      <c r="X2218" s="429">
        <f t="shared" si="52"/>
        <v>14.275309870914127</v>
      </c>
      <c r="Y2218" s="429">
        <f t="shared" si="52"/>
        <v>0</v>
      </c>
      <c r="Z2218" s="429">
        <f t="shared" si="52"/>
        <v>358.09013724786109</v>
      </c>
      <c r="AA2218" s="429" t="s">
        <v>1296</v>
      </c>
    </row>
    <row r="2219" spans="1:27" x14ac:dyDescent="0.25">
      <c r="A2219" t="s">
        <v>149</v>
      </c>
      <c r="B2219" t="s">
        <v>186</v>
      </c>
      <c r="C2219" t="s">
        <v>1459</v>
      </c>
      <c r="D2219" t="s">
        <v>1325</v>
      </c>
      <c r="E2219" t="s">
        <v>1326</v>
      </c>
      <c r="F2219" t="s">
        <v>1292</v>
      </c>
      <c r="G2219" t="s">
        <v>524</v>
      </c>
      <c r="H2219" t="s">
        <v>1464</v>
      </c>
      <c r="I2219" t="s">
        <v>186</v>
      </c>
      <c r="J2219" t="s">
        <v>1368</v>
      </c>
      <c r="K2219" t="s">
        <v>1369</v>
      </c>
      <c r="L2219">
        <v>0</v>
      </c>
      <c r="M2219">
        <v>74.408836277159622</v>
      </c>
      <c r="N2219">
        <v>0</v>
      </c>
      <c r="O2219">
        <v>0</v>
      </c>
      <c r="P2219">
        <v>0</v>
      </c>
      <c r="Q2219">
        <v>0</v>
      </c>
      <c r="R2219">
        <v>1.0727183664955653</v>
      </c>
      <c r="S2219">
        <v>12.68304446897727</v>
      </c>
      <c r="T2219">
        <v>0</v>
      </c>
      <c r="U2219">
        <v>318.14883009092733</v>
      </c>
      <c r="W2219" s="429">
        <f t="shared" si="52"/>
        <v>1.0727183664955653</v>
      </c>
      <c r="X2219" s="429">
        <f t="shared" si="52"/>
        <v>12.68304446897727</v>
      </c>
      <c r="Y2219" s="429">
        <f t="shared" si="52"/>
        <v>0</v>
      </c>
      <c r="Z2219" s="429">
        <f t="shared" si="52"/>
        <v>318.14883009092733</v>
      </c>
      <c r="AA2219" s="429" t="s">
        <v>1296</v>
      </c>
    </row>
    <row r="2220" spans="1:27" x14ac:dyDescent="0.25">
      <c r="A2220" t="s">
        <v>149</v>
      </c>
      <c r="B2220" t="s">
        <v>186</v>
      </c>
      <c r="C2220" t="s">
        <v>1459</v>
      </c>
      <c r="D2220" t="s">
        <v>1325</v>
      </c>
      <c r="E2220" t="s">
        <v>1326</v>
      </c>
      <c r="F2220" t="s">
        <v>1292</v>
      </c>
      <c r="G2220" t="s">
        <v>524</v>
      </c>
      <c r="H2220" t="s">
        <v>1460</v>
      </c>
      <c r="I2220" t="s">
        <v>561</v>
      </c>
      <c r="J2220" t="s">
        <v>1370</v>
      </c>
      <c r="K2220" t="s">
        <v>1371</v>
      </c>
      <c r="L2220">
        <v>0</v>
      </c>
      <c r="M2220">
        <v>34.133431021024876</v>
      </c>
      <c r="N2220">
        <v>0</v>
      </c>
      <c r="O2220">
        <v>0</v>
      </c>
      <c r="P2220">
        <v>0</v>
      </c>
      <c r="Q2220">
        <v>0</v>
      </c>
      <c r="R2220">
        <v>57.778657343775052</v>
      </c>
      <c r="S2220">
        <v>317.10279507045215</v>
      </c>
      <c r="T2220">
        <v>0</v>
      </c>
      <c r="U2220">
        <v>7985.3485341050791</v>
      </c>
      <c r="W2220" s="429">
        <f t="shared" si="52"/>
        <v>57.778657343775052</v>
      </c>
      <c r="X2220" s="429">
        <f t="shared" si="52"/>
        <v>317.10279507045215</v>
      </c>
      <c r="Y2220" s="429">
        <f t="shared" si="52"/>
        <v>0</v>
      </c>
      <c r="Z2220" s="429">
        <f t="shared" si="52"/>
        <v>7985.3485341050791</v>
      </c>
      <c r="AA2220" s="429" t="s">
        <v>1295</v>
      </c>
    </row>
    <row r="2221" spans="1:27" x14ac:dyDescent="0.25">
      <c r="A2221" t="s">
        <v>149</v>
      </c>
      <c r="B2221" t="s">
        <v>186</v>
      </c>
      <c r="C2221" t="s">
        <v>1459</v>
      </c>
      <c r="D2221" t="s">
        <v>1325</v>
      </c>
      <c r="E2221" t="s">
        <v>1326</v>
      </c>
      <c r="F2221" t="s">
        <v>1292</v>
      </c>
      <c r="G2221" t="s">
        <v>524</v>
      </c>
      <c r="H2221" t="s">
        <v>1461</v>
      </c>
      <c r="I2221" t="s">
        <v>534</v>
      </c>
      <c r="J2221" t="s">
        <v>1370</v>
      </c>
      <c r="K2221" t="s">
        <v>1371</v>
      </c>
      <c r="L2221">
        <v>0</v>
      </c>
      <c r="M2221">
        <v>140.87797894132086</v>
      </c>
      <c r="N2221">
        <v>0</v>
      </c>
      <c r="O2221">
        <v>0</v>
      </c>
      <c r="P2221">
        <v>0</v>
      </c>
      <c r="Q2221">
        <v>0</v>
      </c>
      <c r="R2221">
        <v>238.4682766733988</v>
      </c>
      <c r="S2221">
        <v>1308.7697178362298</v>
      </c>
      <c r="T2221">
        <v>0</v>
      </c>
      <c r="U2221">
        <v>32957.711222579142</v>
      </c>
      <c r="W2221" s="429">
        <f t="shared" si="52"/>
        <v>238.4682766733988</v>
      </c>
      <c r="X2221" s="429">
        <f t="shared" si="52"/>
        <v>1308.7697178362298</v>
      </c>
      <c r="Y2221" s="429">
        <f t="shared" si="52"/>
        <v>0</v>
      </c>
      <c r="Z2221" s="429">
        <f t="shared" si="52"/>
        <v>32957.711222579142</v>
      </c>
      <c r="AA2221" s="429" t="s">
        <v>1295</v>
      </c>
    </row>
    <row r="2222" spans="1:27" x14ac:dyDescent="0.25">
      <c r="A2222" t="s">
        <v>149</v>
      </c>
      <c r="B2222" t="s">
        <v>186</v>
      </c>
      <c r="C2222" t="s">
        <v>1459</v>
      </c>
      <c r="D2222" t="s">
        <v>1325</v>
      </c>
      <c r="E2222" t="s">
        <v>1326</v>
      </c>
      <c r="F2222" t="s">
        <v>1292</v>
      </c>
      <c r="G2222" t="s">
        <v>524</v>
      </c>
      <c r="H2222" t="s">
        <v>1462</v>
      </c>
      <c r="I2222" t="s">
        <v>1463</v>
      </c>
      <c r="J2222" t="s">
        <v>1370</v>
      </c>
      <c r="K2222" t="s">
        <v>1371</v>
      </c>
      <c r="L2222">
        <v>0</v>
      </c>
      <c r="M2222">
        <v>38.787989796619186</v>
      </c>
      <c r="N2222">
        <v>0</v>
      </c>
      <c r="O2222">
        <v>0</v>
      </c>
      <c r="P2222">
        <v>0</v>
      </c>
      <c r="Q2222">
        <v>0</v>
      </c>
      <c r="R2222">
        <v>65.657565163380738</v>
      </c>
      <c r="S2222">
        <v>360.34408530733202</v>
      </c>
      <c r="T2222">
        <v>0</v>
      </c>
      <c r="U2222">
        <v>9074.2596978466809</v>
      </c>
      <c r="W2222" s="429">
        <f t="shared" si="52"/>
        <v>65.657565163380738</v>
      </c>
      <c r="X2222" s="429">
        <f t="shared" si="52"/>
        <v>360.34408530733202</v>
      </c>
      <c r="Y2222" s="429">
        <f t="shared" si="52"/>
        <v>0</v>
      </c>
      <c r="Z2222" s="429">
        <f t="shared" si="52"/>
        <v>9074.2596978466809</v>
      </c>
      <c r="AA2222" s="429" t="s">
        <v>1295</v>
      </c>
    </row>
    <row r="2223" spans="1:27" x14ac:dyDescent="0.25">
      <c r="A2223" t="s">
        <v>149</v>
      </c>
      <c r="B2223" t="s">
        <v>186</v>
      </c>
      <c r="C2223" t="s">
        <v>1459</v>
      </c>
      <c r="D2223" t="s">
        <v>1325</v>
      </c>
      <c r="E2223" t="s">
        <v>1326</v>
      </c>
      <c r="F2223" t="s">
        <v>1292</v>
      </c>
      <c r="G2223" t="s">
        <v>524</v>
      </c>
      <c r="H2223" t="s">
        <v>1464</v>
      </c>
      <c r="I2223" t="s">
        <v>186</v>
      </c>
      <c r="J2223" t="s">
        <v>1370</v>
      </c>
      <c r="K2223" t="s">
        <v>1371</v>
      </c>
      <c r="L2223">
        <v>0</v>
      </c>
      <c r="M2223">
        <v>134.36159665548885</v>
      </c>
      <c r="N2223">
        <v>0</v>
      </c>
      <c r="O2223">
        <v>0</v>
      </c>
      <c r="P2223">
        <v>0</v>
      </c>
      <c r="Q2223">
        <v>0</v>
      </c>
      <c r="R2223">
        <v>227.43780572595088</v>
      </c>
      <c r="S2223">
        <v>1248.231911504598</v>
      </c>
      <c r="T2223">
        <v>0</v>
      </c>
      <c r="U2223">
        <v>31433.235593340898</v>
      </c>
      <c r="W2223" s="429">
        <f t="shared" si="52"/>
        <v>227.43780572595088</v>
      </c>
      <c r="X2223" s="429">
        <f t="shared" si="52"/>
        <v>1248.231911504598</v>
      </c>
      <c r="Y2223" s="429">
        <f t="shared" si="52"/>
        <v>0</v>
      </c>
      <c r="Z2223" s="429">
        <f t="shared" si="52"/>
        <v>31433.235593340898</v>
      </c>
      <c r="AA2223" s="429" t="s">
        <v>1295</v>
      </c>
    </row>
    <row r="2224" spans="1:27" x14ac:dyDescent="0.25">
      <c r="A2224" t="s">
        <v>149</v>
      </c>
      <c r="B2224" t="s">
        <v>186</v>
      </c>
      <c r="C2224" t="s">
        <v>1459</v>
      </c>
      <c r="D2224" t="s">
        <v>1325</v>
      </c>
      <c r="E2224" t="s">
        <v>1326</v>
      </c>
      <c r="F2224" t="s">
        <v>1292</v>
      </c>
      <c r="G2224" t="s">
        <v>524</v>
      </c>
      <c r="H2224" t="s">
        <v>1460</v>
      </c>
      <c r="I2224" t="s">
        <v>561</v>
      </c>
      <c r="J2224" t="s">
        <v>1373</v>
      </c>
      <c r="K2224" t="s">
        <v>1374</v>
      </c>
      <c r="L2224">
        <v>0</v>
      </c>
      <c r="M2224">
        <v>0.37936563075210628</v>
      </c>
      <c r="N2224">
        <v>0</v>
      </c>
      <c r="O2224">
        <v>0</v>
      </c>
      <c r="P2224">
        <v>0</v>
      </c>
      <c r="Q2224">
        <v>0</v>
      </c>
      <c r="R2224">
        <v>0.64216330241544228</v>
      </c>
      <c r="S2224">
        <v>3.5243425072345964</v>
      </c>
      <c r="T2224">
        <v>0</v>
      </c>
      <c r="U2224">
        <v>88.750725983280347</v>
      </c>
      <c r="W2224" s="429">
        <f t="shared" si="52"/>
        <v>0.64216330241544228</v>
      </c>
      <c r="X2224" s="429">
        <f t="shared" si="52"/>
        <v>3.5243425072345964</v>
      </c>
      <c r="Y2224" s="429">
        <f t="shared" si="52"/>
        <v>0</v>
      </c>
      <c r="Z2224" s="429">
        <f t="shared" si="52"/>
        <v>88.750725983280347</v>
      </c>
      <c r="AA2224" s="429" t="s">
        <v>1295</v>
      </c>
    </row>
    <row r="2225" spans="1:27" x14ac:dyDescent="0.25">
      <c r="A2225" t="s">
        <v>149</v>
      </c>
      <c r="B2225" t="s">
        <v>186</v>
      </c>
      <c r="C2225" t="s">
        <v>1459</v>
      </c>
      <c r="D2225" t="s">
        <v>1325</v>
      </c>
      <c r="E2225" t="s">
        <v>1326</v>
      </c>
      <c r="F2225" t="s">
        <v>1292</v>
      </c>
      <c r="G2225" t="s">
        <v>524</v>
      </c>
      <c r="H2225" t="s">
        <v>1461</v>
      </c>
      <c r="I2225" t="s">
        <v>534</v>
      </c>
      <c r="J2225" t="s">
        <v>1373</v>
      </c>
      <c r="K2225" t="s">
        <v>1374</v>
      </c>
      <c r="L2225">
        <v>0</v>
      </c>
      <c r="M2225">
        <v>1.5657454214677835</v>
      </c>
      <c r="N2225">
        <v>0</v>
      </c>
      <c r="O2225">
        <v>0</v>
      </c>
      <c r="P2225">
        <v>0</v>
      </c>
      <c r="Q2225">
        <v>0</v>
      </c>
      <c r="R2225">
        <v>2.6503830845146426</v>
      </c>
      <c r="S2225">
        <v>14.545922711677331</v>
      </c>
      <c r="T2225">
        <v>0</v>
      </c>
      <c r="U2225">
        <v>366.29845087644793</v>
      </c>
      <c r="W2225" s="429">
        <f t="shared" si="52"/>
        <v>2.6503830845146426</v>
      </c>
      <c r="X2225" s="429">
        <f t="shared" si="52"/>
        <v>14.545922711677331</v>
      </c>
      <c r="Y2225" s="429">
        <f t="shared" si="52"/>
        <v>0</v>
      </c>
      <c r="Z2225" s="429">
        <f t="shared" si="52"/>
        <v>366.29845087644793</v>
      </c>
      <c r="AA2225" s="429" t="s">
        <v>1295</v>
      </c>
    </row>
    <row r="2226" spans="1:27" x14ac:dyDescent="0.25">
      <c r="A2226" t="s">
        <v>149</v>
      </c>
      <c r="B2226" t="s">
        <v>186</v>
      </c>
      <c r="C2226" t="s">
        <v>1459</v>
      </c>
      <c r="D2226" t="s">
        <v>1325</v>
      </c>
      <c r="E2226" t="s">
        <v>1326</v>
      </c>
      <c r="F2226" t="s">
        <v>1292</v>
      </c>
      <c r="G2226" t="s">
        <v>524</v>
      </c>
      <c r="H2226" t="s">
        <v>1462</v>
      </c>
      <c r="I2226" t="s">
        <v>1463</v>
      </c>
      <c r="J2226" t="s">
        <v>1373</v>
      </c>
      <c r="K2226" t="s">
        <v>1374</v>
      </c>
      <c r="L2226">
        <v>0</v>
      </c>
      <c r="M2226">
        <v>0.43109730767284804</v>
      </c>
      <c r="N2226">
        <v>0</v>
      </c>
      <c r="O2226">
        <v>0</v>
      </c>
      <c r="P2226">
        <v>0</v>
      </c>
      <c r="Q2226">
        <v>0</v>
      </c>
      <c r="R2226">
        <v>0.72973102547209345</v>
      </c>
      <c r="S2226">
        <v>4.0049346673120416</v>
      </c>
      <c r="T2226">
        <v>0</v>
      </c>
      <c r="U2226">
        <v>100.85309770827313</v>
      </c>
      <c r="W2226" s="429">
        <f t="shared" si="52"/>
        <v>0.72973102547209345</v>
      </c>
      <c r="X2226" s="429">
        <f t="shared" si="52"/>
        <v>4.0049346673120416</v>
      </c>
      <c r="Y2226" s="429">
        <f t="shared" si="52"/>
        <v>0</v>
      </c>
      <c r="Z2226" s="429">
        <f t="shared" si="52"/>
        <v>100.85309770827313</v>
      </c>
      <c r="AA2226" s="429" t="s">
        <v>1295</v>
      </c>
    </row>
    <row r="2227" spans="1:27" x14ac:dyDescent="0.25">
      <c r="A2227" t="s">
        <v>149</v>
      </c>
      <c r="B2227" t="s">
        <v>186</v>
      </c>
      <c r="C2227" t="s">
        <v>1459</v>
      </c>
      <c r="D2227" t="s">
        <v>1325</v>
      </c>
      <c r="E2227" t="s">
        <v>1326</v>
      </c>
      <c r="F2227" t="s">
        <v>1292</v>
      </c>
      <c r="G2227" t="s">
        <v>524</v>
      </c>
      <c r="H2227" t="s">
        <v>1464</v>
      </c>
      <c r="I2227" t="s">
        <v>186</v>
      </c>
      <c r="J2227" t="s">
        <v>1373</v>
      </c>
      <c r="K2227" t="s">
        <v>1374</v>
      </c>
      <c r="L2227">
        <v>0</v>
      </c>
      <c r="M2227">
        <v>1.4933210737787455</v>
      </c>
      <c r="N2227">
        <v>0</v>
      </c>
      <c r="O2227">
        <v>0</v>
      </c>
      <c r="P2227">
        <v>0</v>
      </c>
      <c r="Q2227">
        <v>0</v>
      </c>
      <c r="R2227">
        <v>2.5277882722353318</v>
      </c>
      <c r="S2227">
        <v>13.873093687568911</v>
      </c>
      <c r="T2227">
        <v>0</v>
      </c>
      <c r="U2227">
        <v>349.35513046145815</v>
      </c>
      <c r="W2227" s="429">
        <f t="shared" si="52"/>
        <v>2.5277882722353318</v>
      </c>
      <c r="X2227" s="429">
        <f t="shared" si="52"/>
        <v>13.873093687568911</v>
      </c>
      <c r="Y2227" s="429">
        <f t="shared" si="52"/>
        <v>0</v>
      </c>
      <c r="Z2227" s="429">
        <f t="shared" si="52"/>
        <v>349.35513046145815</v>
      </c>
      <c r="AA2227" s="429" t="s">
        <v>1295</v>
      </c>
    </row>
    <row r="2228" spans="1:27" x14ac:dyDescent="0.25">
      <c r="A2228" t="s">
        <v>149</v>
      </c>
      <c r="B2228" t="s">
        <v>186</v>
      </c>
      <c r="C2228" t="s">
        <v>1459</v>
      </c>
      <c r="D2228" t="s">
        <v>1325</v>
      </c>
      <c r="E2228" t="s">
        <v>1326</v>
      </c>
      <c r="F2228" t="s">
        <v>1292</v>
      </c>
      <c r="G2228" t="s">
        <v>524</v>
      </c>
      <c r="H2228" t="s">
        <v>1460</v>
      </c>
      <c r="I2228" t="s">
        <v>561</v>
      </c>
      <c r="J2228" t="s">
        <v>1465</v>
      </c>
      <c r="K2228" t="s">
        <v>1376</v>
      </c>
      <c r="L2228">
        <v>0.53773329338507425</v>
      </c>
      <c r="M2228">
        <v>3.702312589451897E-2</v>
      </c>
      <c r="N2228">
        <v>0.11503985818981906</v>
      </c>
      <c r="O2228">
        <v>1.8086334159886093E-2</v>
      </c>
      <c r="P2228">
        <v>6.7211798307488155E-4</v>
      </c>
      <c r="Q2228">
        <v>6.7211798307488155E-4</v>
      </c>
      <c r="R2228">
        <v>59.702104443241964</v>
      </c>
      <c r="S2228">
        <v>1.7117211582134552E-3</v>
      </c>
      <c r="T2228">
        <v>1.8783515209803391E-3</v>
      </c>
      <c r="U2228">
        <v>60.304646225449446</v>
      </c>
      <c r="W2228" s="429">
        <f t="shared" si="52"/>
        <v>59.702104443241964</v>
      </c>
      <c r="X2228" s="429">
        <f t="shared" si="52"/>
        <v>1.7117211582134552E-3</v>
      </c>
      <c r="Y2228" s="429">
        <f t="shared" si="52"/>
        <v>1.8783515209803391E-3</v>
      </c>
      <c r="Z2228" s="429">
        <f t="shared" si="52"/>
        <v>60.304646225449446</v>
      </c>
      <c r="AA2228" s="429" t="s">
        <v>1296</v>
      </c>
    </row>
    <row r="2229" spans="1:27" x14ac:dyDescent="0.25">
      <c r="A2229" t="s">
        <v>149</v>
      </c>
      <c r="B2229" t="s">
        <v>186</v>
      </c>
      <c r="C2229" t="s">
        <v>1459</v>
      </c>
      <c r="D2229" t="s">
        <v>1325</v>
      </c>
      <c r="E2229" t="s">
        <v>1326</v>
      </c>
      <c r="F2229" t="s">
        <v>1292</v>
      </c>
      <c r="G2229" t="s">
        <v>524</v>
      </c>
      <c r="H2229" t="s">
        <v>1461</v>
      </c>
      <c r="I2229" t="s">
        <v>534</v>
      </c>
      <c r="J2229" t="s">
        <v>1465</v>
      </c>
      <c r="K2229" t="s">
        <v>1376</v>
      </c>
      <c r="L2229">
        <v>2.2193719563347609</v>
      </c>
      <c r="M2229">
        <v>0.15280453778283282</v>
      </c>
      <c r="N2229">
        <v>0.47480086925616216</v>
      </c>
      <c r="O2229">
        <v>7.464723371443896E-2</v>
      </c>
      <c r="P2229">
        <v>2.7740142210545106E-3</v>
      </c>
      <c r="Q2229">
        <v>2.7740142210545106E-3</v>
      </c>
      <c r="R2229">
        <v>246.40686742938044</v>
      </c>
      <c r="S2229">
        <v>7.0647400529900775E-3</v>
      </c>
      <c r="T2229">
        <v>7.7524690047733984E-3</v>
      </c>
      <c r="U2229">
        <v>248.89372169412766</v>
      </c>
      <c r="W2229" s="429">
        <f t="shared" si="52"/>
        <v>246.40686742938044</v>
      </c>
      <c r="X2229" s="429">
        <f t="shared" si="52"/>
        <v>7.0647400529900775E-3</v>
      </c>
      <c r="Y2229" s="429">
        <f t="shared" si="52"/>
        <v>7.7524690047733984E-3</v>
      </c>
      <c r="Z2229" s="429">
        <f t="shared" si="52"/>
        <v>248.89372169412766</v>
      </c>
      <c r="AA2229" s="429" t="s">
        <v>1296</v>
      </c>
    </row>
    <row r="2230" spans="1:27" x14ac:dyDescent="0.25">
      <c r="A2230" t="s">
        <v>149</v>
      </c>
      <c r="B2230" t="s">
        <v>186</v>
      </c>
      <c r="C2230" t="s">
        <v>1459</v>
      </c>
      <c r="D2230" t="s">
        <v>1325</v>
      </c>
      <c r="E2230" t="s">
        <v>1326</v>
      </c>
      <c r="F2230" t="s">
        <v>1292</v>
      </c>
      <c r="G2230" t="s">
        <v>524</v>
      </c>
      <c r="H2230" t="s">
        <v>1462</v>
      </c>
      <c r="I2230" t="s">
        <v>1463</v>
      </c>
      <c r="J2230" t="s">
        <v>1465</v>
      </c>
      <c r="K2230" t="s">
        <v>1376</v>
      </c>
      <c r="L2230">
        <v>0.61106056066485714</v>
      </c>
      <c r="M2230">
        <v>4.2071733971044294E-2</v>
      </c>
      <c r="N2230">
        <v>0.13072711157933981</v>
      </c>
      <c r="O2230">
        <v>2.055265245441602E-2</v>
      </c>
      <c r="P2230">
        <v>7.6377043531236535E-4</v>
      </c>
      <c r="Q2230">
        <v>7.6377043531236535E-4</v>
      </c>
      <c r="R2230">
        <v>67.843300503684048</v>
      </c>
      <c r="S2230">
        <v>1.9451376797880175E-3</v>
      </c>
      <c r="T2230">
        <v>2.134490364750385E-3</v>
      </c>
      <c r="U2230">
        <v>68.528007074374358</v>
      </c>
      <c r="W2230" s="429">
        <f t="shared" si="52"/>
        <v>67.843300503684048</v>
      </c>
      <c r="X2230" s="429">
        <f t="shared" si="52"/>
        <v>1.9451376797880175E-3</v>
      </c>
      <c r="Y2230" s="429">
        <f t="shared" si="52"/>
        <v>2.134490364750385E-3</v>
      </c>
      <c r="Z2230" s="429">
        <f t="shared" si="52"/>
        <v>68.528007074374358</v>
      </c>
      <c r="AA2230" s="429" t="s">
        <v>1296</v>
      </c>
    </row>
    <row r="2231" spans="1:27" x14ac:dyDescent="0.25">
      <c r="A2231" t="s">
        <v>149</v>
      </c>
      <c r="B2231" t="s">
        <v>186</v>
      </c>
      <c r="C2231" t="s">
        <v>1459</v>
      </c>
      <c r="D2231" t="s">
        <v>1325</v>
      </c>
      <c r="E2231" t="s">
        <v>1326</v>
      </c>
      <c r="F2231" t="s">
        <v>1292</v>
      </c>
      <c r="G2231" t="s">
        <v>524</v>
      </c>
      <c r="H2231" t="s">
        <v>1464</v>
      </c>
      <c r="I2231" t="s">
        <v>186</v>
      </c>
      <c r="J2231" t="s">
        <v>1465</v>
      </c>
      <c r="K2231" t="s">
        <v>1376</v>
      </c>
      <c r="L2231">
        <v>2.1167137821430648</v>
      </c>
      <c r="M2231">
        <v>0.1457364864756974</v>
      </c>
      <c r="N2231">
        <v>0.45283871451083313</v>
      </c>
      <c r="O2231">
        <v>7.1194388102097078E-2</v>
      </c>
      <c r="P2231">
        <v>2.6457007879220331E-3</v>
      </c>
      <c r="Q2231">
        <v>2.6457007879220331E-3</v>
      </c>
      <c r="R2231">
        <v>235.00919294476151</v>
      </c>
      <c r="S2231">
        <v>6.7379569227856914E-3</v>
      </c>
      <c r="T2231">
        <v>7.3938746234953334E-3</v>
      </c>
      <c r="U2231">
        <v>237.38101650563274</v>
      </c>
      <c r="W2231" s="429">
        <f t="shared" si="52"/>
        <v>235.00919294476151</v>
      </c>
      <c r="X2231" s="429">
        <f t="shared" si="52"/>
        <v>6.7379569227856914E-3</v>
      </c>
      <c r="Y2231" s="429">
        <f t="shared" si="52"/>
        <v>7.3938746234953334E-3</v>
      </c>
      <c r="Z2231" s="429">
        <f t="shared" si="52"/>
        <v>237.38101650563274</v>
      </c>
      <c r="AA2231" s="429" t="s">
        <v>1296</v>
      </c>
    </row>
    <row r="2232" spans="1:27" x14ac:dyDescent="0.25">
      <c r="A2232" t="s">
        <v>149</v>
      </c>
      <c r="B2232" t="s">
        <v>186</v>
      </c>
      <c r="C2232" t="s">
        <v>1459</v>
      </c>
      <c r="D2232" t="s">
        <v>1325</v>
      </c>
      <c r="E2232" t="s">
        <v>1326</v>
      </c>
      <c r="F2232" t="s">
        <v>1292</v>
      </c>
      <c r="G2232" t="s">
        <v>524</v>
      </c>
      <c r="H2232" t="s">
        <v>1460</v>
      </c>
      <c r="I2232" t="s">
        <v>561</v>
      </c>
      <c r="J2232" t="s">
        <v>1377</v>
      </c>
      <c r="K2232" t="s">
        <v>1378</v>
      </c>
      <c r="L2232">
        <v>2.4702934975648652</v>
      </c>
      <c r="M2232">
        <v>1.2351467487824326</v>
      </c>
      <c r="N2232">
        <v>4.9405869951297303</v>
      </c>
      <c r="O2232">
        <v>8.0692168338816913E-4</v>
      </c>
      <c r="P2232">
        <v>5.2696926262084526E-2</v>
      </c>
      <c r="Q2232">
        <v>5.2696926262084526E-2</v>
      </c>
      <c r="R2232">
        <v>346.33899913769267</v>
      </c>
      <c r="S2232">
        <v>6.5322331033137049E-3</v>
      </c>
      <c r="T2232">
        <v>6.5322331033137049E-4</v>
      </c>
      <c r="U2232">
        <v>346.69696551175429</v>
      </c>
      <c r="W2232" s="429">
        <f t="shared" si="52"/>
        <v>346.33899913769267</v>
      </c>
      <c r="X2232" s="429">
        <f t="shared" si="52"/>
        <v>6.5322331033137049E-3</v>
      </c>
      <c r="Y2232" s="429">
        <f t="shared" si="52"/>
        <v>6.5322331033137049E-4</v>
      </c>
      <c r="Z2232" s="429">
        <f t="shared" si="52"/>
        <v>346.69696551175429</v>
      </c>
      <c r="AA2232" s="429" t="s">
        <v>1295</v>
      </c>
    </row>
    <row r="2233" spans="1:27" x14ac:dyDescent="0.25">
      <c r="A2233" t="s">
        <v>149</v>
      </c>
      <c r="B2233" t="s">
        <v>186</v>
      </c>
      <c r="C2233" t="s">
        <v>1459</v>
      </c>
      <c r="D2233" t="s">
        <v>1325</v>
      </c>
      <c r="E2233" t="s">
        <v>1326</v>
      </c>
      <c r="F2233" t="s">
        <v>1292</v>
      </c>
      <c r="G2233" t="s">
        <v>524</v>
      </c>
      <c r="H2233" t="s">
        <v>1461</v>
      </c>
      <c r="I2233" t="s">
        <v>534</v>
      </c>
      <c r="J2233" t="s">
        <v>1377</v>
      </c>
      <c r="K2233" t="s">
        <v>1378</v>
      </c>
      <c r="L2233">
        <v>10.195574980858623</v>
      </c>
      <c r="M2233">
        <v>5.0977874904293117</v>
      </c>
      <c r="N2233">
        <v>20.391149961717247</v>
      </c>
      <c r="O2233">
        <v>3.3303858568929884E-3</v>
      </c>
      <c r="P2233">
        <v>0.21749458657260332</v>
      </c>
      <c r="Q2233">
        <v>0.21749458657260332</v>
      </c>
      <c r="R2233">
        <v>1429.4355055319313</v>
      </c>
      <c r="S2233">
        <v>2.6960307535494742E-2</v>
      </c>
      <c r="T2233">
        <v>2.6960307535494744E-3</v>
      </c>
      <c r="U2233">
        <v>1430.9129303848763</v>
      </c>
      <c r="W2233" s="429">
        <f t="shared" si="52"/>
        <v>1429.4355055319313</v>
      </c>
      <c r="X2233" s="429">
        <f t="shared" si="52"/>
        <v>2.6960307535494742E-2</v>
      </c>
      <c r="Y2233" s="429">
        <f t="shared" si="52"/>
        <v>2.6960307535494744E-3</v>
      </c>
      <c r="Z2233" s="429">
        <f t="shared" si="52"/>
        <v>1430.9129303848763</v>
      </c>
      <c r="AA2233" s="429" t="s">
        <v>1295</v>
      </c>
    </row>
    <row r="2234" spans="1:27" x14ac:dyDescent="0.25">
      <c r="A2234" t="s">
        <v>149</v>
      </c>
      <c r="B2234" t="s">
        <v>186</v>
      </c>
      <c r="C2234" t="s">
        <v>1459</v>
      </c>
      <c r="D2234" t="s">
        <v>1325</v>
      </c>
      <c r="E2234" t="s">
        <v>1326</v>
      </c>
      <c r="F2234" t="s">
        <v>1292</v>
      </c>
      <c r="G2234" t="s">
        <v>524</v>
      </c>
      <c r="H2234" t="s">
        <v>1462</v>
      </c>
      <c r="I2234" t="s">
        <v>1463</v>
      </c>
      <c r="J2234" t="s">
        <v>1377</v>
      </c>
      <c r="K2234" t="s">
        <v>1378</v>
      </c>
      <c r="L2234">
        <v>2.8071517017782552</v>
      </c>
      <c r="M2234">
        <v>1.4035758508891276</v>
      </c>
      <c r="N2234">
        <v>5.6143034035565105</v>
      </c>
      <c r="O2234">
        <v>9.1695645839564666E-4</v>
      </c>
      <c r="P2234">
        <v>5.9882870752368762E-2</v>
      </c>
      <c r="Q2234">
        <v>5.9882870752368762E-2</v>
      </c>
      <c r="R2234">
        <v>393.56704447465069</v>
      </c>
      <c r="S2234">
        <v>7.4229921628564816E-3</v>
      </c>
      <c r="T2234">
        <v>7.4229921628564811E-4</v>
      </c>
      <c r="U2234">
        <v>393.97382444517518</v>
      </c>
      <c r="W2234" s="429">
        <f t="shared" si="52"/>
        <v>393.56704447465069</v>
      </c>
      <c r="X2234" s="429">
        <f t="shared" si="52"/>
        <v>7.4229921628564816E-3</v>
      </c>
      <c r="Y2234" s="429">
        <f t="shared" si="52"/>
        <v>7.4229921628564811E-4</v>
      </c>
      <c r="Z2234" s="429">
        <f t="shared" si="52"/>
        <v>393.97382444517518</v>
      </c>
      <c r="AA2234" s="429" t="s">
        <v>1295</v>
      </c>
    </row>
    <row r="2235" spans="1:27" x14ac:dyDescent="0.25">
      <c r="A2235" t="s">
        <v>149</v>
      </c>
      <c r="B2235" t="s">
        <v>186</v>
      </c>
      <c r="C2235" t="s">
        <v>1459</v>
      </c>
      <c r="D2235" t="s">
        <v>1325</v>
      </c>
      <c r="E2235" t="s">
        <v>1326</v>
      </c>
      <c r="F2235" t="s">
        <v>1292</v>
      </c>
      <c r="G2235" t="s">
        <v>524</v>
      </c>
      <c r="H2235" t="s">
        <v>1464</v>
      </c>
      <c r="I2235" t="s">
        <v>186</v>
      </c>
      <c r="J2235" t="s">
        <v>1377</v>
      </c>
      <c r="K2235" t="s">
        <v>1378</v>
      </c>
      <c r="L2235">
        <v>9.7239734949598784</v>
      </c>
      <c r="M2235">
        <v>4.8619867474799392</v>
      </c>
      <c r="N2235">
        <v>19.447946989919757</v>
      </c>
      <c r="O2235">
        <v>3.1763371718825199E-3</v>
      </c>
      <c r="P2235">
        <v>0.2074342642862054</v>
      </c>
      <c r="Q2235">
        <v>0.2074342642862054</v>
      </c>
      <c r="R2235">
        <v>1363.31624206019</v>
      </c>
      <c r="S2235">
        <v>2.5713244852134859E-2</v>
      </c>
      <c r="T2235">
        <v>2.5713244852134855E-3</v>
      </c>
      <c r="U2235">
        <v>1364.725327878087</v>
      </c>
      <c r="W2235" s="429">
        <f t="shared" si="52"/>
        <v>1363.31624206019</v>
      </c>
      <c r="X2235" s="429">
        <f t="shared" si="52"/>
        <v>2.5713244852134859E-2</v>
      </c>
      <c r="Y2235" s="429">
        <f t="shared" si="52"/>
        <v>2.5713244852134855E-3</v>
      </c>
      <c r="Z2235" s="429">
        <f t="shared" si="52"/>
        <v>1364.725327878087</v>
      </c>
      <c r="AA2235" s="429" t="s">
        <v>1295</v>
      </c>
    </row>
    <row r="2236" spans="1:27" x14ac:dyDescent="0.25">
      <c r="A2236" t="s">
        <v>149</v>
      </c>
      <c r="B2236" t="s">
        <v>186</v>
      </c>
      <c r="C2236" t="s">
        <v>1459</v>
      </c>
      <c r="D2236" t="s">
        <v>1325</v>
      </c>
      <c r="E2236" t="s">
        <v>1326</v>
      </c>
      <c r="F2236" t="s">
        <v>1292</v>
      </c>
      <c r="G2236" t="s">
        <v>524</v>
      </c>
      <c r="H2236" t="s">
        <v>1460</v>
      </c>
      <c r="I2236" t="s">
        <v>561</v>
      </c>
      <c r="J2236" t="s">
        <v>1377</v>
      </c>
      <c r="K2236" t="s">
        <v>1379</v>
      </c>
      <c r="L2236">
        <v>0</v>
      </c>
      <c r="M2236">
        <v>0</v>
      </c>
      <c r="N2236">
        <v>0</v>
      </c>
      <c r="O2236">
        <v>0</v>
      </c>
      <c r="P2236">
        <v>0</v>
      </c>
      <c r="Q2236">
        <v>0</v>
      </c>
      <c r="R2236">
        <v>0</v>
      </c>
      <c r="S2236">
        <v>0</v>
      </c>
      <c r="T2236">
        <v>0</v>
      </c>
      <c r="U2236">
        <v>0</v>
      </c>
      <c r="W2236" s="429">
        <f t="shared" si="52"/>
        <v>0</v>
      </c>
      <c r="X2236" s="429">
        <f t="shared" si="52"/>
        <v>0</v>
      </c>
      <c r="Y2236" s="429">
        <f t="shared" si="52"/>
        <v>0</v>
      </c>
      <c r="Z2236" s="429">
        <f t="shared" si="52"/>
        <v>0</v>
      </c>
      <c r="AA2236" s="429" t="s">
        <v>1296</v>
      </c>
    </row>
    <row r="2237" spans="1:27" x14ac:dyDescent="0.25">
      <c r="A2237" t="s">
        <v>149</v>
      </c>
      <c r="B2237" t="s">
        <v>186</v>
      </c>
      <c r="C2237" t="s">
        <v>1459</v>
      </c>
      <c r="D2237" t="s">
        <v>1325</v>
      </c>
      <c r="E2237" t="s">
        <v>1326</v>
      </c>
      <c r="F2237" t="s">
        <v>1292</v>
      </c>
      <c r="G2237" t="s">
        <v>524</v>
      </c>
      <c r="H2237" t="s">
        <v>1461</v>
      </c>
      <c r="I2237" t="s">
        <v>534</v>
      </c>
      <c r="J2237" t="s">
        <v>1377</v>
      </c>
      <c r="K2237" t="s">
        <v>1379</v>
      </c>
      <c r="L2237">
        <v>0</v>
      </c>
      <c r="M2237">
        <v>0</v>
      </c>
      <c r="N2237">
        <v>0</v>
      </c>
      <c r="O2237">
        <v>0</v>
      </c>
      <c r="P2237">
        <v>0</v>
      </c>
      <c r="Q2237">
        <v>0</v>
      </c>
      <c r="R2237">
        <v>0</v>
      </c>
      <c r="S2237">
        <v>0</v>
      </c>
      <c r="T2237">
        <v>0</v>
      </c>
      <c r="U2237">
        <v>0</v>
      </c>
      <c r="W2237" s="429">
        <f t="shared" si="52"/>
        <v>0</v>
      </c>
      <c r="X2237" s="429">
        <f t="shared" si="52"/>
        <v>0</v>
      </c>
      <c r="Y2237" s="429">
        <f t="shared" si="52"/>
        <v>0</v>
      </c>
      <c r="Z2237" s="429">
        <f t="shared" si="52"/>
        <v>0</v>
      </c>
      <c r="AA2237" s="429" t="s">
        <v>1296</v>
      </c>
    </row>
    <row r="2238" spans="1:27" x14ac:dyDescent="0.25">
      <c r="A2238" t="s">
        <v>149</v>
      </c>
      <c r="B2238" t="s">
        <v>186</v>
      </c>
      <c r="C2238" t="s">
        <v>1459</v>
      </c>
      <c r="D2238" t="s">
        <v>1325</v>
      </c>
      <c r="E2238" t="s">
        <v>1326</v>
      </c>
      <c r="F2238" t="s">
        <v>1292</v>
      </c>
      <c r="G2238" t="s">
        <v>524</v>
      </c>
      <c r="H2238" t="s">
        <v>1462</v>
      </c>
      <c r="I2238" t="s">
        <v>1463</v>
      </c>
      <c r="J2238" t="s">
        <v>1377</v>
      </c>
      <c r="K2238" t="s">
        <v>1379</v>
      </c>
      <c r="L2238">
        <v>0</v>
      </c>
      <c r="M2238">
        <v>0</v>
      </c>
      <c r="N2238">
        <v>0</v>
      </c>
      <c r="O2238">
        <v>0</v>
      </c>
      <c r="P2238">
        <v>0</v>
      </c>
      <c r="Q2238">
        <v>0</v>
      </c>
      <c r="R2238">
        <v>0</v>
      </c>
      <c r="S2238">
        <v>0</v>
      </c>
      <c r="T2238">
        <v>0</v>
      </c>
      <c r="U2238">
        <v>0</v>
      </c>
      <c r="W2238" s="429">
        <f t="shared" si="52"/>
        <v>0</v>
      </c>
      <c r="X2238" s="429">
        <f t="shared" si="52"/>
        <v>0</v>
      </c>
      <c r="Y2238" s="429">
        <f t="shared" si="52"/>
        <v>0</v>
      </c>
      <c r="Z2238" s="429">
        <f t="shared" si="52"/>
        <v>0</v>
      </c>
      <c r="AA2238" s="429" t="s">
        <v>1296</v>
      </c>
    </row>
    <row r="2239" spans="1:27" x14ac:dyDescent="0.25">
      <c r="A2239" t="s">
        <v>149</v>
      </c>
      <c r="B2239" t="s">
        <v>186</v>
      </c>
      <c r="C2239" t="s">
        <v>1459</v>
      </c>
      <c r="D2239" t="s">
        <v>1325</v>
      </c>
      <c r="E2239" t="s">
        <v>1326</v>
      </c>
      <c r="F2239" t="s">
        <v>1292</v>
      </c>
      <c r="G2239" t="s">
        <v>524</v>
      </c>
      <c r="H2239" t="s">
        <v>1464</v>
      </c>
      <c r="I2239" t="s">
        <v>186</v>
      </c>
      <c r="J2239" t="s">
        <v>1377</v>
      </c>
      <c r="K2239" t="s">
        <v>1379</v>
      </c>
      <c r="L2239">
        <v>0</v>
      </c>
      <c r="M2239">
        <v>0</v>
      </c>
      <c r="N2239">
        <v>0</v>
      </c>
      <c r="O2239">
        <v>0</v>
      </c>
      <c r="P2239">
        <v>0</v>
      </c>
      <c r="Q2239">
        <v>0</v>
      </c>
      <c r="R2239">
        <v>0</v>
      </c>
      <c r="S2239">
        <v>0</v>
      </c>
      <c r="T2239">
        <v>0</v>
      </c>
      <c r="U2239">
        <v>0</v>
      </c>
      <c r="W2239" s="429">
        <f t="shared" si="52"/>
        <v>0</v>
      </c>
      <c r="X2239" s="429">
        <f t="shared" si="52"/>
        <v>0</v>
      </c>
      <c r="Y2239" s="429">
        <f t="shared" si="52"/>
        <v>0</v>
      </c>
      <c r="Z2239" s="429">
        <f t="shared" si="52"/>
        <v>0</v>
      </c>
      <c r="AA2239" s="429" t="s">
        <v>1296</v>
      </c>
    </row>
    <row r="2240" spans="1:27" x14ac:dyDescent="0.25">
      <c r="A2240" t="s">
        <v>149</v>
      </c>
      <c r="B2240" t="s">
        <v>186</v>
      </c>
      <c r="C2240" t="s">
        <v>1459</v>
      </c>
      <c r="D2240" t="s">
        <v>1325</v>
      </c>
      <c r="E2240" t="s">
        <v>1326</v>
      </c>
      <c r="F2240" t="s">
        <v>1292</v>
      </c>
      <c r="G2240" t="s">
        <v>524</v>
      </c>
      <c r="H2240" t="s">
        <v>1460</v>
      </c>
      <c r="I2240" t="s">
        <v>561</v>
      </c>
      <c r="J2240" t="s">
        <v>1377</v>
      </c>
      <c r="K2240" t="s">
        <v>1380</v>
      </c>
      <c r="L2240">
        <v>0</v>
      </c>
      <c r="M2240">
        <v>13.800003909365749</v>
      </c>
      <c r="N2240">
        <v>0</v>
      </c>
      <c r="O2240">
        <v>0</v>
      </c>
      <c r="P2240">
        <v>0</v>
      </c>
      <c r="Q2240">
        <v>0</v>
      </c>
      <c r="R2240">
        <v>2.8237327948549051</v>
      </c>
      <c r="S2240">
        <v>220.12830564030401</v>
      </c>
      <c r="T2240">
        <v>0</v>
      </c>
      <c r="U2240">
        <v>5506.0313738024552</v>
      </c>
      <c r="W2240" s="429">
        <f t="shared" si="52"/>
        <v>2.8237327948549051</v>
      </c>
      <c r="X2240" s="429">
        <f t="shared" si="52"/>
        <v>220.12830564030401</v>
      </c>
      <c r="Y2240" s="429">
        <f t="shared" si="52"/>
        <v>0</v>
      </c>
      <c r="Z2240" s="429">
        <f t="shared" si="52"/>
        <v>5506.0313738024552</v>
      </c>
      <c r="AA2240" s="429" t="s">
        <v>1296</v>
      </c>
    </row>
    <row r="2241" spans="1:27" x14ac:dyDescent="0.25">
      <c r="A2241" t="s">
        <v>149</v>
      </c>
      <c r="B2241" t="s">
        <v>186</v>
      </c>
      <c r="C2241" t="s">
        <v>1459</v>
      </c>
      <c r="D2241" t="s">
        <v>1325</v>
      </c>
      <c r="E2241" t="s">
        <v>1326</v>
      </c>
      <c r="F2241" t="s">
        <v>1292</v>
      </c>
      <c r="G2241" t="s">
        <v>524</v>
      </c>
      <c r="H2241" t="s">
        <v>1461</v>
      </c>
      <c r="I2241" t="s">
        <v>534</v>
      </c>
      <c r="J2241" t="s">
        <v>1377</v>
      </c>
      <c r="K2241" t="s">
        <v>1380</v>
      </c>
      <c r="L2241">
        <v>0</v>
      </c>
      <c r="M2241">
        <v>0.48928457382358165</v>
      </c>
      <c r="N2241">
        <v>0</v>
      </c>
      <c r="O2241">
        <v>0</v>
      </c>
      <c r="P2241">
        <v>0</v>
      </c>
      <c r="Q2241">
        <v>0</v>
      </c>
      <c r="R2241">
        <v>0.10011655838623254</v>
      </c>
      <c r="S2241">
        <v>7.804735775373663</v>
      </c>
      <c r="T2241">
        <v>0</v>
      </c>
      <c r="U2241">
        <v>195.21851094272779</v>
      </c>
      <c r="W2241" s="429">
        <f t="shared" ref="W2241:Z2304" si="53">IFERROR(R2241*1,0)</f>
        <v>0.10011655838623254</v>
      </c>
      <c r="X2241" s="429">
        <f t="shared" si="53"/>
        <v>7.804735775373663</v>
      </c>
      <c r="Y2241" s="429">
        <f t="shared" si="53"/>
        <v>0</v>
      </c>
      <c r="Z2241" s="429">
        <f t="shared" si="53"/>
        <v>195.21851094272779</v>
      </c>
      <c r="AA2241" s="429" t="s">
        <v>1296</v>
      </c>
    </row>
    <row r="2242" spans="1:27" x14ac:dyDescent="0.25">
      <c r="A2242" t="s">
        <v>149</v>
      </c>
      <c r="B2242" t="s">
        <v>186</v>
      </c>
      <c r="C2242" t="s">
        <v>1459</v>
      </c>
      <c r="D2242" t="s">
        <v>1325</v>
      </c>
      <c r="E2242" t="s">
        <v>1326</v>
      </c>
      <c r="F2242" t="s">
        <v>1292</v>
      </c>
      <c r="G2242" t="s">
        <v>524</v>
      </c>
      <c r="H2242" t="s">
        <v>1462</v>
      </c>
      <c r="I2242" t="s">
        <v>1463</v>
      </c>
      <c r="J2242" t="s">
        <v>1377</v>
      </c>
      <c r="K2242" t="s">
        <v>1380</v>
      </c>
      <c r="L2242">
        <v>0</v>
      </c>
      <c r="M2242">
        <v>1.0552379941097234</v>
      </c>
      <c r="N2242">
        <v>0</v>
      </c>
      <c r="O2242">
        <v>0</v>
      </c>
      <c r="P2242">
        <v>0</v>
      </c>
      <c r="Q2242">
        <v>0</v>
      </c>
      <c r="R2242">
        <v>0.2159209627703273</v>
      </c>
      <c r="S2242">
        <v>16.832441006266535</v>
      </c>
      <c r="T2242">
        <v>0</v>
      </c>
      <c r="U2242">
        <v>421.02694611943372</v>
      </c>
      <c r="W2242" s="429">
        <f t="shared" si="53"/>
        <v>0.2159209627703273</v>
      </c>
      <c r="X2242" s="429">
        <f t="shared" si="53"/>
        <v>16.832441006266535</v>
      </c>
      <c r="Y2242" s="429">
        <f t="shared" si="53"/>
        <v>0</v>
      </c>
      <c r="Z2242" s="429">
        <f t="shared" si="53"/>
        <v>421.02694611943372</v>
      </c>
      <c r="AA2242" s="429" t="s">
        <v>1296</v>
      </c>
    </row>
    <row r="2243" spans="1:27" x14ac:dyDescent="0.25">
      <c r="A2243" t="s">
        <v>149</v>
      </c>
      <c r="B2243" t="s">
        <v>186</v>
      </c>
      <c r="C2243" t="s">
        <v>1459</v>
      </c>
      <c r="D2243" t="s">
        <v>1325</v>
      </c>
      <c r="E2243" t="s">
        <v>1326</v>
      </c>
      <c r="F2243" t="s">
        <v>1292</v>
      </c>
      <c r="G2243" t="s">
        <v>524</v>
      </c>
      <c r="H2243" t="s">
        <v>1464</v>
      </c>
      <c r="I2243" t="s">
        <v>186</v>
      </c>
      <c r="J2243" t="s">
        <v>1377</v>
      </c>
      <c r="K2243" t="s">
        <v>1380</v>
      </c>
      <c r="L2243">
        <v>0</v>
      </c>
      <c r="M2243">
        <v>1.8633954060892661</v>
      </c>
      <c r="N2243">
        <v>0</v>
      </c>
      <c r="O2243">
        <v>0</v>
      </c>
      <c r="P2243">
        <v>0</v>
      </c>
      <c r="Q2243">
        <v>0</v>
      </c>
      <c r="R2243">
        <v>0.38128472662136115</v>
      </c>
      <c r="S2243">
        <v>29.723620092743047</v>
      </c>
      <c r="T2243">
        <v>0</v>
      </c>
      <c r="U2243">
        <v>743.47178704519763</v>
      </c>
      <c r="W2243" s="429">
        <f t="shared" si="53"/>
        <v>0.38128472662136115</v>
      </c>
      <c r="X2243" s="429">
        <f t="shared" si="53"/>
        <v>29.723620092743047</v>
      </c>
      <c r="Y2243" s="429">
        <f t="shared" si="53"/>
        <v>0</v>
      </c>
      <c r="Z2243" s="429">
        <f t="shared" si="53"/>
        <v>743.47178704519763</v>
      </c>
      <c r="AA2243" s="429" t="s">
        <v>1296</v>
      </c>
    </row>
    <row r="2244" spans="1:27" x14ac:dyDescent="0.25">
      <c r="A2244" t="s">
        <v>149</v>
      </c>
      <c r="B2244" t="s">
        <v>186</v>
      </c>
      <c r="C2244" t="s">
        <v>1459</v>
      </c>
      <c r="D2244" t="s">
        <v>1325</v>
      </c>
      <c r="E2244" t="s">
        <v>1326</v>
      </c>
      <c r="F2244" t="s">
        <v>1292</v>
      </c>
      <c r="G2244" t="s">
        <v>524</v>
      </c>
      <c r="H2244" t="s">
        <v>1460</v>
      </c>
      <c r="I2244" t="s">
        <v>561</v>
      </c>
      <c r="J2244" t="s">
        <v>1382</v>
      </c>
      <c r="K2244" t="s">
        <v>1383</v>
      </c>
      <c r="L2244">
        <v>0.5515668920810769</v>
      </c>
      <c r="M2244">
        <v>3.5388307460206596E-2</v>
      </c>
      <c r="N2244">
        <v>0.14083283256127338</v>
      </c>
      <c r="O2244">
        <v>1.0286070888014325E-3</v>
      </c>
      <c r="P2244">
        <v>2.0784370570999005E-2</v>
      </c>
      <c r="Q2244">
        <v>2.0784370570999005E-2</v>
      </c>
      <c r="R2244">
        <v>91.360992823948067</v>
      </c>
      <c r="S2244">
        <v>2.3802710940880574E-3</v>
      </c>
      <c r="T2244">
        <v>2.87246819328261E-3</v>
      </c>
      <c r="U2244">
        <v>92.276495122898481</v>
      </c>
      <c r="W2244" s="429">
        <f t="shared" si="53"/>
        <v>91.360992823948067</v>
      </c>
      <c r="X2244" s="429">
        <f t="shared" si="53"/>
        <v>2.3802710940880574E-3</v>
      </c>
      <c r="Y2244" s="429">
        <f t="shared" si="53"/>
        <v>2.87246819328261E-3</v>
      </c>
      <c r="Z2244" s="429">
        <f t="shared" si="53"/>
        <v>92.276495122898481</v>
      </c>
      <c r="AA2244" s="429" t="s">
        <v>1295</v>
      </c>
    </row>
    <row r="2245" spans="1:27" x14ac:dyDescent="0.25">
      <c r="A2245" t="s">
        <v>149</v>
      </c>
      <c r="B2245" t="s">
        <v>186</v>
      </c>
      <c r="C2245" t="s">
        <v>1459</v>
      </c>
      <c r="D2245" t="s">
        <v>1325</v>
      </c>
      <c r="E2245" t="s">
        <v>1326</v>
      </c>
      <c r="F2245" t="s">
        <v>1292</v>
      </c>
      <c r="G2245" t="s">
        <v>524</v>
      </c>
      <c r="H2245" t="s">
        <v>1461</v>
      </c>
      <c r="I2245" t="s">
        <v>534</v>
      </c>
      <c r="J2245" t="s">
        <v>1382</v>
      </c>
      <c r="K2245" t="s">
        <v>1383</v>
      </c>
      <c r="L2245">
        <v>2.2764669909528079</v>
      </c>
      <c r="M2245">
        <v>0.14605719624485267</v>
      </c>
      <c r="N2245">
        <v>0.58125550893471001</v>
      </c>
      <c r="O2245">
        <v>4.2453419846895483E-3</v>
      </c>
      <c r="P2245">
        <v>8.5782765811214065E-2</v>
      </c>
      <c r="Q2245">
        <v>8.5782765811214065E-2</v>
      </c>
      <c r="R2245">
        <v>377.07173401884017</v>
      </c>
      <c r="S2245">
        <v>9.8240279701452531E-3</v>
      </c>
      <c r="T2245">
        <v>1.1855459634093679E-2</v>
      </c>
      <c r="U2245">
        <v>380.85026168905375</v>
      </c>
      <c r="W2245" s="429">
        <f t="shared" si="53"/>
        <v>377.07173401884017</v>
      </c>
      <c r="X2245" s="429">
        <f t="shared" si="53"/>
        <v>9.8240279701452531E-3</v>
      </c>
      <c r="Y2245" s="429">
        <f t="shared" si="53"/>
        <v>1.1855459634093679E-2</v>
      </c>
      <c r="Z2245" s="429">
        <f t="shared" si="53"/>
        <v>380.85026168905375</v>
      </c>
      <c r="AA2245" s="429" t="s">
        <v>1295</v>
      </c>
    </row>
    <row r="2246" spans="1:27" x14ac:dyDescent="0.25">
      <c r="A2246" t="s">
        <v>149</v>
      </c>
      <c r="B2246" t="s">
        <v>186</v>
      </c>
      <c r="C2246" t="s">
        <v>1459</v>
      </c>
      <c r="D2246" t="s">
        <v>1325</v>
      </c>
      <c r="E2246" t="s">
        <v>1326</v>
      </c>
      <c r="F2246" t="s">
        <v>1292</v>
      </c>
      <c r="G2246" t="s">
        <v>524</v>
      </c>
      <c r="H2246" t="s">
        <v>1462</v>
      </c>
      <c r="I2246" t="s">
        <v>1463</v>
      </c>
      <c r="J2246" t="s">
        <v>1382</v>
      </c>
      <c r="K2246" t="s">
        <v>1383</v>
      </c>
      <c r="L2246">
        <v>0.62678055918304187</v>
      </c>
      <c r="M2246">
        <v>4.0213985750234771E-2</v>
      </c>
      <c r="N2246">
        <v>0.16003730972871977</v>
      </c>
      <c r="O2246">
        <v>1.1688716918198097E-3</v>
      </c>
      <c r="P2246">
        <v>2.3618602921589776E-2</v>
      </c>
      <c r="Q2246">
        <v>2.3618602921589776E-2</v>
      </c>
      <c r="R2246">
        <v>103.8193100272137</v>
      </c>
      <c r="S2246">
        <v>2.7048535160091557E-3</v>
      </c>
      <c r="T2246">
        <v>3.2641684014575109E-3</v>
      </c>
      <c r="U2246">
        <v>104.85965354874827</v>
      </c>
      <c r="W2246" s="429">
        <f t="shared" si="53"/>
        <v>103.8193100272137</v>
      </c>
      <c r="X2246" s="429">
        <f t="shared" si="53"/>
        <v>2.7048535160091557E-3</v>
      </c>
      <c r="Y2246" s="429">
        <f t="shared" si="53"/>
        <v>3.2641684014575109E-3</v>
      </c>
      <c r="Z2246" s="429">
        <f t="shared" si="53"/>
        <v>104.85965354874827</v>
      </c>
      <c r="AA2246" s="429" t="s">
        <v>1295</v>
      </c>
    </row>
    <row r="2247" spans="1:27" x14ac:dyDescent="0.25">
      <c r="A2247" t="s">
        <v>149</v>
      </c>
      <c r="B2247" t="s">
        <v>186</v>
      </c>
      <c r="C2247" t="s">
        <v>1459</v>
      </c>
      <c r="D2247" t="s">
        <v>1325</v>
      </c>
      <c r="E2247" t="s">
        <v>1326</v>
      </c>
      <c r="F2247" t="s">
        <v>1292</v>
      </c>
      <c r="G2247" t="s">
        <v>524</v>
      </c>
      <c r="H2247" t="s">
        <v>1464</v>
      </c>
      <c r="I2247" t="s">
        <v>186</v>
      </c>
      <c r="J2247" t="s">
        <v>1382</v>
      </c>
      <c r="K2247" t="s">
        <v>1383</v>
      </c>
      <c r="L2247">
        <v>2.1711678570100568</v>
      </c>
      <c r="M2247">
        <v>0.13930124663881321</v>
      </c>
      <c r="N2247">
        <v>0.55436924090028517</v>
      </c>
      <c r="O2247">
        <v>4.0489715404638206E-3</v>
      </c>
      <c r="P2247">
        <v>8.1814840520386969E-2</v>
      </c>
      <c r="Q2247">
        <v>8.1814840520386969E-2</v>
      </c>
      <c r="R2247">
        <v>359.63008993426826</v>
      </c>
      <c r="S2247">
        <v>9.3696125794557154E-3</v>
      </c>
      <c r="T2247">
        <v>1.1307079342648817E-2</v>
      </c>
      <c r="U2247">
        <v>363.23383989286401</v>
      </c>
      <c r="W2247" s="429">
        <f t="shared" si="53"/>
        <v>359.63008993426826</v>
      </c>
      <c r="X2247" s="429">
        <f t="shared" si="53"/>
        <v>9.3696125794557154E-3</v>
      </c>
      <c r="Y2247" s="429">
        <f t="shared" si="53"/>
        <v>1.1307079342648817E-2</v>
      </c>
      <c r="Z2247" s="429">
        <f t="shared" si="53"/>
        <v>363.23383989286401</v>
      </c>
      <c r="AA2247" s="429" t="s">
        <v>1295</v>
      </c>
    </row>
    <row r="2248" spans="1:27" x14ac:dyDescent="0.25">
      <c r="A2248" t="s">
        <v>149</v>
      </c>
      <c r="B2248" t="s">
        <v>186</v>
      </c>
      <c r="C2248" t="s">
        <v>1459</v>
      </c>
      <c r="D2248" t="s">
        <v>1325</v>
      </c>
      <c r="E2248" t="s">
        <v>1326</v>
      </c>
      <c r="F2248" t="s">
        <v>1292</v>
      </c>
      <c r="G2248" t="s">
        <v>524</v>
      </c>
      <c r="H2248" t="s">
        <v>1460</v>
      </c>
      <c r="I2248" t="s">
        <v>561</v>
      </c>
      <c r="J2248" t="s">
        <v>1381</v>
      </c>
      <c r="K2248" t="s">
        <v>1364</v>
      </c>
      <c r="L2248">
        <v>0</v>
      </c>
      <c r="M2248">
        <v>0</v>
      </c>
      <c r="N2248">
        <v>0</v>
      </c>
      <c r="O2248">
        <v>0</v>
      </c>
      <c r="P2248">
        <v>0</v>
      </c>
      <c r="Q2248">
        <v>0</v>
      </c>
      <c r="R2248">
        <v>0</v>
      </c>
      <c r="S2248">
        <v>0</v>
      </c>
      <c r="T2248">
        <v>0</v>
      </c>
      <c r="U2248">
        <v>0</v>
      </c>
      <c r="W2248" s="429">
        <f t="shared" si="53"/>
        <v>0</v>
      </c>
      <c r="X2248" s="429">
        <f t="shared" si="53"/>
        <v>0</v>
      </c>
      <c r="Y2248" s="429">
        <f t="shared" si="53"/>
        <v>0</v>
      </c>
      <c r="Z2248" s="429">
        <f t="shared" si="53"/>
        <v>0</v>
      </c>
      <c r="AA2248" s="429" t="s">
        <v>1295</v>
      </c>
    </row>
    <row r="2249" spans="1:27" x14ac:dyDescent="0.25">
      <c r="A2249" t="s">
        <v>149</v>
      </c>
      <c r="B2249" t="s">
        <v>186</v>
      </c>
      <c r="C2249" t="s">
        <v>1459</v>
      </c>
      <c r="D2249" t="s">
        <v>1325</v>
      </c>
      <c r="E2249" t="s">
        <v>1326</v>
      </c>
      <c r="F2249" t="s">
        <v>1292</v>
      </c>
      <c r="G2249" t="s">
        <v>524</v>
      </c>
      <c r="H2249" t="s">
        <v>1461</v>
      </c>
      <c r="I2249" t="s">
        <v>534</v>
      </c>
      <c r="J2249" t="s">
        <v>1381</v>
      </c>
      <c r="K2249" t="s">
        <v>1364</v>
      </c>
      <c r="L2249">
        <v>0</v>
      </c>
      <c r="M2249">
        <v>0</v>
      </c>
      <c r="N2249">
        <v>0</v>
      </c>
      <c r="O2249">
        <v>0</v>
      </c>
      <c r="P2249">
        <v>0</v>
      </c>
      <c r="Q2249">
        <v>0</v>
      </c>
      <c r="R2249">
        <v>0</v>
      </c>
      <c r="S2249">
        <v>0</v>
      </c>
      <c r="T2249">
        <v>0</v>
      </c>
      <c r="U2249">
        <v>0</v>
      </c>
      <c r="W2249" s="429">
        <f t="shared" si="53"/>
        <v>0</v>
      </c>
      <c r="X2249" s="429">
        <f t="shared" si="53"/>
        <v>0</v>
      </c>
      <c r="Y2249" s="429">
        <f t="shared" si="53"/>
        <v>0</v>
      </c>
      <c r="Z2249" s="429">
        <f t="shared" si="53"/>
        <v>0</v>
      </c>
      <c r="AA2249" s="429" t="s">
        <v>1295</v>
      </c>
    </row>
    <row r="2250" spans="1:27" x14ac:dyDescent="0.25">
      <c r="A2250" t="s">
        <v>149</v>
      </c>
      <c r="B2250" t="s">
        <v>186</v>
      </c>
      <c r="C2250" t="s">
        <v>1459</v>
      </c>
      <c r="D2250" t="s">
        <v>1325</v>
      </c>
      <c r="E2250" t="s">
        <v>1326</v>
      </c>
      <c r="F2250" t="s">
        <v>1292</v>
      </c>
      <c r="G2250" t="s">
        <v>524</v>
      </c>
      <c r="H2250" t="s">
        <v>1462</v>
      </c>
      <c r="I2250" t="s">
        <v>1463</v>
      </c>
      <c r="J2250" t="s">
        <v>1381</v>
      </c>
      <c r="K2250" t="s">
        <v>1364</v>
      </c>
      <c r="L2250">
        <v>0</v>
      </c>
      <c r="M2250">
        <v>0</v>
      </c>
      <c r="N2250">
        <v>0</v>
      </c>
      <c r="O2250">
        <v>0</v>
      </c>
      <c r="P2250">
        <v>0</v>
      </c>
      <c r="Q2250">
        <v>0</v>
      </c>
      <c r="R2250">
        <v>0</v>
      </c>
      <c r="S2250">
        <v>0</v>
      </c>
      <c r="T2250">
        <v>0</v>
      </c>
      <c r="U2250">
        <v>0</v>
      </c>
      <c r="W2250" s="429">
        <f t="shared" si="53"/>
        <v>0</v>
      </c>
      <c r="X2250" s="429">
        <f t="shared" si="53"/>
        <v>0</v>
      </c>
      <c r="Y2250" s="429">
        <f t="shared" si="53"/>
        <v>0</v>
      </c>
      <c r="Z2250" s="429">
        <f t="shared" si="53"/>
        <v>0</v>
      </c>
      <c r="AA2250" s="429" t="s">
        <v>1295</v>
      </c>
    </row>
    <row r="2251" spans="1:27" x14ac:dyDescent="0.25">
      <c r="A2251" t="s">
        <v>149</v>
      </c>
      <c r="B2251" t="s">
        <v>186</v>
      </c>
      <c r="C2251" t="s">
        <v>1459</v>
      </c>
      <c r="D2251" t="s">
        <v>1325</v>
      </c>
      <c r="E2251" t="s">
        <v>1326</v>
      </c>
      <c r="F2251" t="s">
        <v>1292</v>
      </c>
      <c r="G2251" t="s">
        <v>524</v>
      </c>
      <c r="H2251" t="s">
        <v>1464</v>
      </c>
      <c r="I2251" t="s">
        <v>186</v>
      </c>
      <c r="J2251" t="s">
        <v>1381</v>
      </c>
      <c r="K2251" t="s">
        <v>1364</v>
      </c>
      <c r="L2251">
        <v>0</v>
      </c>
      <c r="M2251">
        <v>0</v>
      </c>
      <c r="N2251">
        <v>0</v>
      </c>
      <c r="O2251">
        <v>0</v>
      </c>
      <c r="P2251">
        <v>0</v>
      </c>
      <c r="Q2251">
        <v>0</v>
      </c>
      <c r="R2251">
        <v>0</v>
      </c>
      <c r="S2251">
        <v>0</v>
      </c>
      <c r="T2251">
        <v>0</v>
      </c>
      <c r="U2251">
        <v>0</v>
      </c>
      <c r="W2251" s="429">
        <f t="shared" si="53"/>
        <v>0</v>
      </c>
      <c r="X2251" s="429">
        <f t="shared" si="53"/>
        <v>0</v>
      </c>
      <c r="Y2251" s="429">
        <f t="shared" si="53"/>
        <v>0</v>
      </c>
      <c r="Z2251" s="429">
        <f t="shared" si="53"/>
        <v>0</v>
      </c>
      <c r="AA2251" s="429" t="s">
        <v>1295</v>
      </c>
    </row>
    <row r="2252" spans="1:27" x14ac:dyDescent="0.25">
      <c r="A2252" t="s">
        <v>149</v>
      </c>
      <c r="B2252" t="s">
        <v>186</v>
      </c>
      <c r="C2252" t="s">
        <v>1459</v>
      </c>
      <c r="D2252" t="s">
        <v>1325</v>
      </c>
      <c r="E2252" t="s">
        <v>1326</v>
      </c>
      <c r="F2252" t="s">
        <v>1292</v>
      </c>
      <c r="G2252" t="s">
        <v>524</v>
      </c>
      <c r="H2252" t="s">
        <v>1460</v>
      </c>
      <c r="I2252" t="s">
        <v>561</v>
      </c>
      <c r="J2252" t="s">
        <v>1332</v>
      </c>
      <c r="K2252" t="s">
        <v>1331</v>
      </c>
      <c r="L2252">
        <v>0</v>
      </c>
      <c r="M2252">
        <v>0</v>
      </c>
      <c r="N2252">
        <v>0</v>
      </c>
      <c r="O2252">
        <v>0</v>
      </c>
      <c r="P2252">
        <v>0</v>
      </c>
      <c r="Q2252">
        <v>0</v>
      </c>
      <c r="R2252">
        <v>0</v>
      </c>
      <c r="S2252">
        <v>0</v>
      </c>
      <c r="T2252">
        <v>0</v>
      </c>
      <c r="U2252">
        <v>0</v>
      </c>
      <c r="W2252" s="429">
        <f t="shared" si="53"/>
        <v>0</v>
      </c>
      <c r="X2252" s="429">
        <f t="shared" si="53"/>
        <v>0</v>
      </c>
      <c r="Y2252" s="429">
        <f t="shared" si="53"/>
        <v>0</v>
      </c>
      <c r="Z2252" s="429">
        <f t="shared" si="53"/>
        <v>0</v>
      </c>
      <c r="AA2252" s="429" t="s">
        <v>1296</v>
      </c>
    </row>
    <row r="2253" spans="1:27" x14ac:dyDescent="0.25">
      <c r="A2253" t="s">
        <v>149</v>
      </c>
      <c r="B2253" t="s">
        <v>186</v>
      </c>
      <c r="C2253" t="s">
        <v>1459</v>
      </c>
      <c r="D2253" t="s">
        <v>1325</v>
      </c>
      <c r="E2253" t="s">
        <v>1326</v>
      </c>
      <c r="F2253" t="s">
        <v>1292</v>
      </c>
      <c r="G2253" t="s">
        <v>524</v>
      </c>
      <c r="H2253" t="s">
        <v>1461</v>
      </c>
      <c r="I2253" t="s">
        <v>534</v>
      </c>
      <c r="J2253" t="s">
        <v>1332</v>
      </c>
      <c r="K2253" t="s">
        <v>1331</v>
      </c>
      <c r="L2253">
        <v>0</v>
      </c>
      <c r="M2253">
        <v>0</v>
      </c>
      <c r="N2253">
        <v>0</v>
      </c>
      <c r="O2253">
        <v>0</v>
      </c>
      <c r="P2253">
        <v>0</v>
      </c>
      <c r="Q2253">
        <v>0</v>
      </c>
      <c r="R2253">
        <v>0</v>
      </c>
      <c r="S2253">
        <v>0</v>
      </c>
      <c r="T2253">
        <v>0</v>
      </c>
      <c r="U2253">
        <v>0</v>
      </c>
      <c r="W2253" s="429">
        <f t="shared" si="53"/>
        <v>0</v>
      </c>
      <c r="X2253" s="429">
        <f t="shared" si="53"/>
        <v>0</v>
      </c>
      <c r="Y2253" s="429">
        <f t="shared" si="53"/>
        <v>0</v>
      </c>
      <c r="Z2253" s="429">
        <f t="shared" si="53"/>
        <v>0</v>
      </c>
      <c r="AA2253" s="429" t="s">
        <v>1296</v>
      </c>
    </row>
    <row r="2254" spans="1:27" x14ac:dyDescent="0.25">
      <c r="A2254" t="s">
        <v>149</v>
      </c>
      <c r="B2254" t="s">
        <v>186</v>
      </c>
      <c r="C2254" t="s">
        <v>1459</v>
      </c>
      <c r="D2254" t="s">
        <v>1325</v>
      </c>
      <c r="E2254" t="s">
        <v>1326</v>
      </c>
      <c r="F2254" t="s">
        <v>1292</v>
      </c>
      <c r="G2254" t="s">
        <v>524</v>
      </c>
      <c r="H2254" t="s">
        <v>1462</v>
      </c>
      <c r="I2254" t="s">
        <v>1463</v>
      </c>
      <c r="J2254" t="s">
        <v>1332</v>
      </c>
      <c r="K2254" t="s">
        <v>1331</v>
      </c>
      <c r="L2254">
        <v>0</v>
      </c>
      <c r="M2254">
        <v>0</v>
      </c>
      <c r="N2254">
        <v>0</v>
      </c>
      <c r="O2254">
        <v>0</v>
      </c>
      <c r="P2254">
        <v>0</v>
      </c>
      <c r="Q2254">
        <v>0</v>
      </c>
      <c r="R2254">
        <v>0</v>
      </c>
      <c r="S2254">
        <v>0</v>
      </c>
      <c r="T2254">
        <v>0</v>
      </c>
      <c r="U2254">
        <v>0</v>
      </c>
      <c r="W2254" s="429">
        <f t="shared" si="53"/>
        <v>0</v>
      </c>
      <c r="X2254" s="429">
        <f t="shared" si="53"/>
        <v>0</v>
      </c>
      <c r="Y2254" s="429">
        <f t="shared" si="53"/>
        <v>0</v>
      </c>
      <c r="Z2254" s="429">
        <f t="shared" si="53"/>
        <v>0</v>
      </c>
      <c r="AA2254" s="429" t="s">
        <v>1296</v>
      </c>
    </row>
    <row r="2255" spans="1:27" x14ac:dyDescent="0.25">
      <c r="A2255" t="s">
        <v>149</v>
      </c>
      <c r="B2255" t="s">
        <v>186</v>
      </c>
      <c r="C2255" t="s">
        <v>1459</v>
      </c>
      <c r="D2255" t="s">
        <v>1325</v>
      </c>
      <c r="E2255" t="s">
        <v>1326</v>
      </c>
      <c r="F2255" t="s">
        <v>1292</v>
      </c>
      <c r="G2255" t="s">
        <v>524</v>
      </c>
      <c r="H2255" t="s">
        <v>1464</v>
      </c>
      <c r="I2255" t="s">
        <v>186</v>
      </c>
      <c r="J2255" t="s">
        <v>1332</v>
      </c>
      <c r="K2255" t="s">
        <v>1331</v>
      </c>
      <c r="L2255">
        <v>0</v>
      </c>
      <c r="M2255">
        <v>0</v>
      </c>
      <c r="N2255">
        <v>0</v>
      </c>
      <c r="O2255">
        <v>0</v>
      </c>
      <c r="P2255">
        <v>0</v>
      </c>
      <c r="Q2255">
        <v>0</v>
      </c>
      <c r="R2255">
        <v>0</v>
      </c>
      <c r="S2255">
        <v>0</v>
      </c>
      <c r="T2255">
        <v>0</v>
      </c>
      <c r="U2255">
        <v>0</v>
      </c>
      <c r="W2255" s="429">
        <f t="shared" si="53"/>
        <v>0</v>
      </c>
      <c r="X2255" s="429">
        <f t="shared" si="53"/>
        <v>0</v>
      </c>
      <c r="Y2255" s="429">
        <f t="shared" si="53"/>
        <v>0</v>
      </c>
      <c r="Z2255" s="429">
        <f t="shared" si="53"/>
        <v>0</v>
      </c>
      <c r="AA2255" s="429" t="s">
        <v>1296</v>
      </c>
    </row>
    <row r="2256" spans="1:27" x14ac:dyDescent="0.25">
      <c r="A2256" t="s">
        <v>149</v>
      </c>
      <c r="B2256" t="s">
        <v>186</v>
      </c>
      <c r="C2256" t="s">
        <v>1459</v>
      </c>
      <c r="D2256" t="s">
        <v>1325</v>
      </c>
      <c r="E2256" t="s">
        <v>1326</v>
      </c>
      <c r="F2256" t="s">
        <v>1292</v>
      </c>
      <c r="G2256" t="s">
        <v>524</v>
      </c>
      <c r="H2256" t="s">
        <v>1460</v>
      </c>
      <c r="I2256" t="s">
        <v>561</v>
      </c>
      <c r="J2256" t="s">
        <v>1332</v>
      </c>
      <c r="K2256" t="s">
        <v>1333</v>
      </c>
      <c r="L2256">
        <v>0</v>
      </c>
      <c r="M2256">
        <v>0.28134221419672462</v>
      </c>
      <c r="N2256">
        <v>0</v>
      </c>
      <c r="O2256">
        <v>0</v>
      </c>
      <c r="P2256">
        <v>0</v>
      </c>
      <c r="Q2256">
        <v>0</v>
      </c>
      <c r="R2256">
        <v>0.10282726723711902</v>
      </c>
      <c r="S2256">
        <v>1.213665761413683</v>
      </c>
      <c r="T2256">
        <v>0</v>
      </c>
      <c r="U2256">
        <v>30.444471302579192</v>
      </c>
      <c r="W2256" s="429">
        <f t="shared" si="53"/>
        <v>0.10282726723711902</v>
      </c>
      <c r="X2256" s="429">
        <f t="shared" si="53"/>
        <v>1.213665761413683</v>
      </c>
      <c r="Y2256" s="429">
        <f t="shared" si="53"/>
        <v>0</v>
      </c>
      <c r="Z2256" s="429">
        <f t="shared" si="53"/>
        <v>30.444471302579192</v>
      </c>
      <c r="AA2256" s="429" t="s">
        <v>1296</v>
      </c>
    </row>
    <row r="2257" spans="1:27" x14ac:dyDescent="0.25">
      <c r="A2257" t="s">
        <v>149</v>
      </c>
      <c r="B2257" t="s">
        <v>186</v>
      </c>
      <c r="C2257" t="s">
        <v>1459</v>
      </c>
      <c r="D2257" t="s">
        <v>1325</v>
      </c>
      <c r="E2257" t="s">
        <v>1326</v>
      </c>
      <c r="F2257" t="s">
        <v>1292</v>
      </c>
      <c r="G2257" t="s">
        <v>524</v>
      </c>
      <c r="H2257" t="s">
        <v>1461</v>
      </c>
      <c r="I2257" t="s">
        <v>534</v>
      </c>
      <c r="J2257" t="s">
        <v>1332</v>
      </c>
      <c r="K2257" t="s">
        <v>1333</v>
      </c>
      <c r="L2257">
        <v>0</v>
      </c>
      <c r="M2257">
        <v>736.97593008832018</v>
      </c>
      <c r="N2257">
        <v>0</v>
      </c>
      <c r="O2257">
        <v>0</v>
      </c>
      <c r="P2257">
        <v>0</v>
      </c>
      <c r="Q2257">
        <v>0</v>
      </c>
      <c r="R2257">
        <v>269.35602652763328</v>
      </c>
      <c r="S2257">
        <v>3179.1974620231431</v>
      </c>
      <c r="T2257">
        <v>0</v>
      </c>
      <c r="U2257">
        <v>79749.292577106215</v>
      </c>
      <c r="W2257" s="429">
        <f t="shared" si="53"/>
        <v>269.35602652763328</v>
      </c>
      <c r="X2257" s="429">
        <f t="shared" si="53"/>
        <v>3179.1974620231431</v>
      </c>
      <c r="Y2257" s="429">
        <f t="shared" si="53"/>
        <v>0</v>
      </c>
      <c r="Z2257" s="429">
        <f t="shared" si="53"/>
        <v>79749.292577106215</v>
      </c>
      <c r="AA2257" s="429" t="s">
        <v>1296</v>
      </c>
    </row>
    <row r="2258" spans="1:27" x14ac:dyDescent="0.25">
      <c r="A2258" t="s">
        <v>149</v>
      </c>
      <c r="B2258" t="s">
        <v>186</v>
      </c>
      <c r="C2258" t="s">
        <v>1459</v>
      </c>
      <c r="D2258" t="s">
        <v>1325</v>
      </c>
      <c r="E2258" t="s">
        <v>1326</v>
      </c>
      <c r="F2258" t="s">
        <v>1292</v>
      </c>
      <c r="G2258" t="s">
        <v>524</v>
      </c>
      <c r="H2258" t="s">
        <v>1462</v>
      </c>
      <c r="I2258" t="s">
        <v>1463</v>
      </c>
      <c r="J2258" t="s">
        <v>1332</v>
      </c>
      <c r="K2258" t="s">
        <v>1333</v>
      </c>
      <c r="L2258">
        <v>0</v>
      </c>
      <c r="M2258">
        <v>6.6115420336230288</v>
      </c>
      <c r="N2258">
        <v>0</v>
      </c>
      <c r="O2258">
        <v>0</v>
      </c>
      <c r="P2258">
        <v>0</v>
      </c>
      <c r="Q2258">
        <v>0</v>
      </c>
      <c r="R2258">
        <v>2.4164407800722971</v>
      </c>
      <c r="S2258">
        <v>28.521145393221552</v>
      </c>
      <c r="T2258">
        <v>0</v>
      </c>
      <c r="U2258">
        <v>715.44507561061107</v>
      </c>
      <c r="W2258" s="429">
        <f t="shared" si="53"/>
        <v>2.4164407800722971</v>
      </c>
      <c r="X2258" s="429">
        <f t="shared" si="53"/>
        <v>28.521145393221552</v>
      </c>
      <c r="Y2258" s="429">
        <f t="shared" si="53"/>
        <v>0</v>
      </c>
      <c r="Z2258" s="429">
        <f t="shared" si="53"/>
        <v>715.44507561061107</v>
      </c>
      <c r="AA2258" s="429" t="s">
        <v>1296</v>
      </c>
    </row>
    <row r="2259" spans="1:27" x14ac:dyDescent="0.25">
      <c r="A2259" t="s">
        <v>149</v>
      </c>
      <c r="B2259" t="s">
        <v>186</v>
      </c>
      <c r="C2259" t="s">
        <v>1459</v>
      </c>
      <c r="D2259" t="s">
        <v>1325</v>
      </c>
      <c r="E2259" t="s">
        <v>1326</v>
      </c>
      <c r="F2259" t="s">
        <v>1292</v>
      </c>
      <c r="G2259" t="s">
        <v>524</v>
      </c>
      <c r="H2259" t="s">
        <v>1464</v>
      </c>
      <c r="I2259" t="s">
        <v>186</v>
      </c>
      <c r="J2259" t="s">
        <v>1332</v>
      </c>
      <c r="K2259" t="s">
        <v>1333</v>
      </c>
      <c r="L2259">
        <v>0</v>
      </c>
      <c r="M2259">
        <v>1124.1028168230132</v>
      </c>
      <c r="N2259">
        <v>0</v>
      </c>
      <c r="O2259">
        <v>0</v>
      </c>
      <c r="P2259">
        <v>0</v>
      </c>
      <c r="Q2259">
        <v>0</v>
      </c>
      <c r="R2259">
        <v>410.8463462459091</v>
      </c>
      <c r="S2259">
        <v>4849.2015497283701</v>
      </c>
      <c r="T2259">
        <v>0</v>
      </c>
      <c r="U2259">
        <v>121640.88508945516</v>
      </c>
      <c r="W2259" s="429">
        <f t="shared" si="53"/>
        <v>410.8463462459091</v>
      </c>
      <c r="X2259" s="429">
        <f t="shared" si="53"/>
        <v>4849.2015497283701</v>
      </c>
      <c r="Y2259" s="429">
        <f t="shared" si="53"/>
        <v>0</v>
      </c>
      <c r="Z2259" s="429">
        <f t="shared" si="53"/>
        <v>121640.88508945516</v>
      </c>
      <c r="AA2259" s="429" t="s">
        <v>1296</v>
      </c>
    </row>
    <row r="2260" spans="1:27" x14ac:dyDescent="0.25">
      <c r="A2260" t="s">
        <v>149</v>
      </c>
      <c r="B2260" t="s">
        <v>186</v>
      </c>
      <c r="C2260" t="s">
        <v>1459</v>
      </c>
      <c r="D2260" t="s">
        <v>1325</v>
      </c>
      <c r="E2260" t="s">
        <v>1326</v>
      </c>
      <c r="F2260" t="s">
        <v>1292</v>
      </c>
      <c r="G2260" t="s">
        <v>524</v>
      </c>
      <c r="H2260" t="s">
        <v>1460</v>
      </c>
      <c r="I2260" t="s">
        <v>561</v>
      </c>
      <c r="J2260" t="s">
        <v>1337</v>
      </c>
      <c r="K2260" t="s">
        <v>1338</v>
      </c>
      <c r="L2260">
        <v>0</v>
      </c>
      <c r="M2260">
        <v>35.172518695526946</v>
      </c>
      <c r="N2260">
        <v>0</v>
      </c>
      <c r="O2260">
        <v>0</v>
      </c>
      <c r="P2260">
        <v>0</v>
      </c>
      <c r="Q2260">
        <v>0</v>
      </c>
      <c r="R2260">
        <v>0.91408634814802225</v>
      </c>
      <c r="S2260">
        <v>5.4591184020722441</v>
      </c>
      <c r="T2260">
        <v>0</v>
      </c>
      <c r="U2260">
        <v>137.39204639995413</v>
      </c>
      <c r="W2260" s="429">
        <f t="shared" si="53"/>
        <v>0.91408634814802225</v>
      </c>
      <c r="X2260" s="429">
        <f t="shared" si="53"/>
        <v>5.4591184020722441</v>
      </c>
      <c r="Y2260" s="429">
        <f t="shared" si="53"/>
        <v>0</v>
      </c>
      <c r="Z2260" s="429">
        <f t="shared" si="53"/>
        <v>137.39204639995413</v>
      </c>
      <c r="AA2260" s="429" t="s">
        <v>1296</v>
      </c>
    </row>
    <row r="2261" spans="1:27" x14ac:dyDescent="0.25">
      <c r="A2261" t="s">
        <v>149</v>
      </c>
      <c r="B2261" t="s">
        <v>186</v>
      </c>
      <c r="C2261" t="s">
        <v>1459</v>
      </c>
      <c r="D2261" t="s">
        <v>1325</v>
      </c>
      <c r="E2261" t="s">
        <v>1326</v>
      </c>
      <c r="F2261" t="s">
        <v>1292</v>
      </c>
      <c r="G2261" t="s">
        <v>524</v>
      </c>
      <c r="H2261" t="s">
        <v>1461</v>
      </c>
      <c r="I2261" t="s">
        <v>534</v>
      </c>
      <c r="J2261" t="s">
        <v>1337</v>
      </c>
      <c r="K2261" t="s">
        <v>1338</v>
      </c>
      <c r="L2261">
        <v>0</v>
      </c>
      <c r="M2261">
        <v>1038.1522548297371</v>
      </c>
      <c r="N2261">
        <v>0</v>
      </c>
      <c r="O2261">
        <v>0</v>
      </c>
      <c r="P2261">
        <v>0</v>
      </c>
      <c r="Q2261">
        <v>0</v>
      </c>
      <c r="R2261">
        <v>26.980177668073377</v>
      </c>
      <c r="S2261">
        <v>161.13136871299923</v>
      </c>
      <c r="T2261">
        <v>0</v>
      </c>
      <c r="U2261">
        <v>4055.2643954930541</v>
      </c>
      <c r="W2261" s="429">
        <f t="shared" si="53"/>
        <v>26.980177668073377</v>
      </c>
      <c r="X2261" s="429">
        <f t="shared" si="53"/>
        <v>161.13136871299923</v>
      </c>
      <c r="Y2261" s="429">
        <f t="shared" si="53"/>
        <v>0</v>
      </c>
      <c r="Z2261" s="429">
        <f t="shared" si="53"/>
        <v>4055.2643954930541</v>
      </c>
      <c r="AA2261" s="429" t="s">
        <v>1296</v>
      </c>
    </row>
    <row r="2262" spans="1:27" x14ac:dyDescent="0.25">
      <c r="A2262" t="s">
        <v>149</v>
      </c>
      <c r="B2262" t="s">
        <v>186</v>
      </c>
      <c r="C2262" t="s">
        <v>1459</v>
      </c>
      <c r="D2262" t="s">
        <v>1325</v>
      </c>
      <c r="E2262" t="s">
        <v>1326</v>
      </c>
      <c r="F2262" t="s">
        <v>1292</v>
      </c>
      <c r="G2262" t="s">
        <v>524</v>
      </c>
      <c r="H2262" t="s">
        <v>1462</v>
      </c>
      <c r="I2262" t="s">
        <v>1463</v>
      </c>
      <c r="J2262" t="s">
        <v>1337</v>
      </c>
      <c r="K2262" t="s">
        <v>1338</v>
      </c>
      <c r="L2262">
        <v>0</v>
      </c>
      <c r="M2262">
        <v>71.65993548336408</v>
      </c>
      <c r="N2262">
        <v>0</v>
      </c>
      <c r="O2262">
        <v>0</v>
      </c>
      <c r="P2262">
        <v>0</v>
      </c>
      <c r="Q2262">
        <v>0</v>
      </c>
      <c r="R2262">
        <v>1.8623451252253234</v>
      </c>
      <c r="S2262">
        <v>11.122321829579221</v>
      </c>
      <c r="T2262">
        <v>0</v>
      </c>
      <c r="U2262">
        <v>279.92039086470584</v>
      </c>
      <c r="W2262" s="429">
        <f t="shared" si="53"/>
        <v>1.8623451252253234</v>
      </c>
      <c r="X2262" s="429">
        <f t="shared" si="53"/>
        <v>11.122321829579221</v>
      </c>
      <c r="Y2262" s="429">
        <f t="shared" si="53"/>
        <v>0</v>
      </c>
      <c r="Z2262" s="429">
        <f t="shared" si="53"/>
        <v>279.92039086470584</v>
      </c>
      <c r="AA2262" s="429" t="s">
        <v>1296</v>
      </c>
    </row>
    <row r="2263" spans="1:27" x14ac:dyDescent="0.25">
      <c r="A2263" t="s">
        <v>149</v>
      </c>
      <c r="B2263" t="s">
        <v>186</v>
      </c>
      <c r="C2263" t="s">
        <v>1459</v>
      </c>
      <c r="D2263" t="s">
        <v>1325</v>
      </c>
      <c r="E2263" t="s">
        <v>1326</v>
      </c>
      <c r="F2263" t="s">
        <v>1292</v>
      </c>
      <c r="G2263" t="s">
        <v>524</v>
      </c>
      <c r="H2263" t="s">
        <v>1464</v>
      </c>
      <c r="I2263" t="s">
        <v>186</v>
      </c>
      <c r="J2263" t="s">
        <v>1337</v>
      </c>
      <c r="K2263" t="s">
        <v>1338</v>
      </c>
      <c r="L2263">
        <v>0</v>
      </c>
      <c r="M2263">
        <v>1794.8298643607959</v>
      </c>
      <c r="N2263">
        <v>0</v>
      </c>
      <c r="O2263">
        <v>0</v>
      </c>
      <c r="P2263">
        <v>0</v>
      </c>
      <c r="Q2263">
        <v>0</v>
      </c>
      <c r="R2263">
        <v>46.645208734204658</v>
      </c>
      <c r="S2263">
        <v>278.57512354857124</v>
      </c>
      <c r="T2263">
        <v>0</v>
      </c>
      <c r="U2263">
        <v>7011.0232974484861</v>
      </c>
      <c r="W2263" s="429">
        <f t="shared" si="53"/>
        <v>46.645208734204658</v>
      </c>
      <c r="X2263" s="429">
        <f t="shared" si="53"/>
        <v>278.57512354857124</v>
      </c>
      <c r="Y2263" s="429">
        <f t="shared" si="53"/>
        <v>0</v>
      </c>
      <c r="Z2263" s="429">
        <f t="shared" si="53"/>
        <v>7011.0232974484861</v>
      </c>
      <c r="AA2263" s="429" t="s">
        <v>1296</v>
      </c>
    </row>
    <row r="2264" spans="1:27" x14ac:dyDescent="0.25">
      <c r="A2264" t="s">
        <v>149</v>
      </c>
      <c r="B2264" t="s">
        <v>186</v>
      </c>
      <c r="C2264" t="s">
        <v>1459</v>
      </c>
      <c r="D2264" t="s">
        <v>1325</v>
      </c>
      <c r="E2264" t="s">
        <v>1326</v>
      </c>
      <c r="F2264" t="s">
        <v>1292</v>
      </c>
      <c r="G2264" t="s">
        <v>524</v>
      </c>
      <c r="H2264" t="s">
        <v>1460</v>
      </c>
      <c r="I2264" t="s">
        <v>561</v>
      </c>
      <c r="J2264" t="s">
        <v>1339</v>
      </c>
      <c r="K2264" t="s">
        <v>1340</v>
      </c>
      <c r="L2264">
        <v>2.5837362732392097E-2</v>
      </c>
      <c r="M2264">
        <v>0</v>
      </c>
      <c r="N2264">
        <v>0.13656891847837893</v>
      </c>
      <c r="O2264">
        <v>0</v>
      </c>
      <c r="P2264">
        <v>0</v>
      </c>
      <c r="Q2264">
        <v>0</v>
      </c>
      <c r="R2264">
        <v>41.690638687294815</v>
      </c>
      <c r="S2264">
        <v>8.0741758194969333E-3</v>
      </c>
      <c r="T2264">
        <v>4.997668470525169E-4</v>
      </c>
      <c r="U2264">
        <v>42.041423603203889</v>
      </c>
      <c r="W2264" s="429">
        <f t="shared" si="53"/>
        <v>41.690638687294815</v>
      </c>
      <c r="X2264" s="429">
        <f t="shared" si="53"/>
        <v>8.0741758194969333E-3</v>
      </c>
      <c r="Y2264" s="429">
        <f t="shared" si="53"/>
        <v>4.997668470525169E-4</v>
      </c>
      <c r="Z2264" s="429">
        <f t="shared" si="53"/>
        <v>42.041423603203889</v>
      </c>
      <c r="AA2264" s="429" t="s">
        <v>1296</v>
      </c>
    </row>
    <row r="2265" spans="1:27" x14ac:dyDescent="0.25">
      <c r="A2265" t="s">
        <v>149</v>
      </c>
      <c r="B2265" t="s">
        <v>186</v>
      </c>
      <c r="C2265" t="s">
        <v>1459</v>
      </c>
      <c r="D2265" t="s">
        <v>1325</v>
      </c>
      <c r="E2265" t="s">
        <v>1326</v>
      </c>
      <c r="F2265" t="s">
        <v>1292</v>
      </c>
      <c r="G2265" t="s">
        <v>524</v>
      </c>
      <c r="H2265" t="s">
        <v>1461</v>
      </c>
      <c r="I2265" t="s">
        <v>534</v>
      </c>
      <c r="J2265" t="s">
        <v>1339</v>
      </c>
      <c r="K2265" t="s">
        <v>1340</v>
      </c>
      <c r="L2265">
        <v>0.76261574019428691</v>
      </c>
      <c r="M2265">
        <v>0</v>
      </c>
      <c r="N2265">
        <v>4.0309689472428492</v>
      </c>
      <c r="O2265">
        <v>0</v>
      </c>
      <c r="P2265">
        <v>0</v>
      </c>
      <c r="Q2265">
        <v>0</v>
      </c>
      <c r="R2265">
        <v>1230.5411202755649</v>
      </c>
      <c r="S2265">
        <v>0.23831741779608434</v>
      </c>
      <c r="T2265">
        <v>1.475112100012051E-2</v>
      </c>
      <c r="U2265">
        <v>1240.8948897785031</v>
      </c>
      <c r="W2265" s="429">
        <f t="shared" si="53"/>
        <v>1230.5411202755649</v>
      </c>
      <c r="X2265" s="429">
        <f t="shared" si="53"/>
        <v>0.23831741779608434</v>
      </c>
      <c r="Y2265" s="429">
        <f t="shared" si="53"/>
        <v>1.475112100012051E-2</v>
      </c>
      <c r="Z2265" s="429">
        <f t="shared" si="53"/>
        <v>1240.8948897785031</v>
      </c>
      <c r="AA2265" s="429" t="s">
        <v>1296</v>
      </c>
    </row>
    <row r="2266" spans="1:27" x14ac:dyDescent="0.25">
      <c r="A2266" t="s">
        <v>149</v>
      </c>
      <c r="B2266" t="s">
        <v>186</v>
      </c>
      <c r="C2266" t="s">
        <v>1459</v>
      </c>
      <c r="D2266" t="s">
        <v>1325</v>
      </c>
      <c r="E2266" t="s">
        <v>1326</v>
      </c>
      <c r="F2266" t="s">
        <v>1292</v>
      </c>
      <c r="G2266" t="s">
        <v>524</v>
      </c>
      <c r="H2266" t="s">
        <v>1462</v>
      </c>
      <c r="I2266" t="s">
        <v>1463</v>
      </c>
      <c r="J2266" t="s">
        <v>1339</v>
      </c>
      <c r="K2266" t="s">
        <v>1340</v>
      </c>
      <c r="L2266">
        <v>5.2640635789866184E-2</v>
      </c>
      <c r="M2266">
        <v>0</v>
      </c>
      <c r="N2266">
        <v>0.2782433630048235</v>
      </c>
      <c r="O2266">
        <v>0</v>
      </c>
      <c r="P2266">
        <v>0</v>
      </c>
      <c r="Q2266">
        <v>0</v>
      </c>
      <c r="R2266">
        <v>84.939850468306929</v>
      </c>
      <c r="S2266">
        <v>1.6450198614296883E-2</v>
      </c>
      <c r="T2266">
        <v>1.0182171008714877E-3</v>
      </c>
      <c r="U2266">
        <v>85.654534129724055</v>
      </c>
      <c r="W2266" s="429">
        <f t="shared" si="53"/>
        <v>84.939850468306929</v>
      </c>
      <c r="X2266" s="429">
        <f t="shared" si="53"/>
        <v>1.6450198614296883E-2</v>
      </c>
      <c r="Y2266" s="429">
        <f t="shared" si="53"/>
        <v>1.0182171008714877E-3</v>
      </c>
      <c r="Z2266" s="429">
        <f t="shared" si="53"/>
        <v>85.654534129724055</v>
      </c>
      <c r="AA2266" s="429" t="s">
        <v>1296</v>
      </c>
    </row>
    <row r="2267" spans="1:27" x14ac:dyDescent="0.25">
      <c r="A2267" t="s">
        <v>149</v>
      </c>
      <c r="B2267" t="s">
        <v>186</v>
      </c>
      <c r="C2267" t="s">
        <v>1459</v>
      </c>
      <c r="D2267" t="s">
        <v>1325</v>
      </c>
      <c r="E2267" t="s">
        <v>1326</v>
      </c>
      <c r="F2267" t="s">
        <v>1292</v>
      </c>
      <c r="G2267" t="s">
        <v>524</v>
      </c>
      <c r="H2267" t="s">
        <v>1464</v>
      </c>
      <c r="I2267" t="s">
        <v>186</v>
      </c>
      <c r="J2267" t="s">
        <v>1339</v>
      </c>
      <c r="K2267" t="s">
        <v>1340</v>
      </c>
      <c r="L2267">
        <v>1.3184631629556161</v>
      </c>
      <c r="M2267">
        <v>0</v>
      </c>
      <c r="N2267">
        <v>6.9690196357653047</v>
      </c>
      <c r="O2267">
        <v>0</v>
      </c>
      <c r="P2267">
        <v>0</v>
      </c>
      <c r="Q2267">
        <v>0</v>
      </c>
      <c r="R2267">
        <v>2127.4451235062811</v>
      </c>
      <c r="S2267">
        <v>0.41201973666946656</v>
      </c>
      <c r="T2267">
        <v>2.5502764532508923E-2</v>
      </c>
      <c r="U2267">
        <v>2145.3454407537051</v>
      </c>
      <c r="W2267" s="429">
        <f t="shared" si="53"/>
        <v>2127.4451235062811</v>
      </c>
      <c r="X2267" s="429">
        <f t="shared" si="53"/>
        <v>0.41201973666946656</v>
      </c>
      <c r="Y2267" s="429">
        <f t="shared" si="53"/>
        <v>2.5502764532508923E-2</v>
      </c>
      <c r="Z2267" s="429">
        <f t="shared" si="53"/>
        <v>2145.3454407537051</v>
      </c>
      <c r="AA2267" s="429" t="s">
        <v>1296</v>
      </c>
    </row>
    <row r="2268" spans="1:27" x14ac:dyDescent="0.25">
      <c r="A2268" t="s">
        <v>149</v>
      </c>
      <c r="B2268" t="s">
        <v>186</v>
      </c>
      <c r="C2268" t="s">
        <v>1459</v>
      </c>
      <c r="D2268" t="s">
        <v>1325</v>
      </c>
      <c r="E2268" t="s">
        <v>1326</v>
      </c>
      <c r="F2268" t="s">
        <v>1292</v>
      </c>
      <c r="G2268" t="s">
        <v>524</v>
      </c>
      <c r="H2268" t="s">
        <v>1460</v>
      </c>
      <c r="I2268" t="s">
        <v>561</v>
      </c>
      <c r="J2268" t="s">
        <v>1342</v>
      </c>
      <c r="K2268" t="s">
        <v>1341</v>
      </c>
      <c r="L2268">
        <v>0</v>
      </c>
      <c r="M2268">
        <v>0</v>
      </c>
      <c r="N2268">
        <v>0</v>
      </c>
      <c r="O2268">
        <v>0</v>
      </c>
      <c r="P2268">
        <v>0</v>
      </c>
      <c r="Q2268">
        <v>0</v>
      </c>
      <c r="R2268">
        <v>0</v>
      </c>
      <c r="S2268">
        <v>0</v>
      </c>
      <c r="T2268">
        <v>0</v>
      </c>
      <c r="U2268">
        <v>0</v>
      </c>
      <c r="W2268" s="429">
        <f t="shared" si="53"/>
        <v>0</v>
      </c>
      <c r="X2268" s="429">
        <f t="shared" si="53"/>
        <v>0</v>
      </c>
      <c r="Y2268" s="429">
        <f t="shared" si="53"/>
        <v>0</v>
      </c>
      <c r="Z2268" s="429">
        <f t="shared" si="53"/>
        <v>0</v>
      </c>
      <c r="AA2268" s="429" t="s">
        <v>1296</v>
      </c>
    </row>
    <row r="2269" spans="1:27" x14ac:dyDescent="0.25">
      <c r="A2269" t="s">
        <v>149</v>
      </c>
      <c r="B2269" t="s">
        <v>186</v>
      </c>
      <c r="C2269" t="s">
        <v>1459</v>
      </c>
      <c r="D2269" t="s">
        <v>1325</v>
      </c>
      <c r="E2269" t="s">
        <v>1326</v>
      </c>
      <c r="F2269" t="s">
        <v>1292</v>
      </c>
      <c r="G2269" t="s">
        <v>524</v>
      </c>
      <c r="H2269" t="s">
        <v>1461</v>
      </c>
      <c r="I2269" t="s">
        <v>534</v>
      </c>
      <c r="J2269" t="s">
        <v>1342</v>
      </c>
      <c r="K2269" t="s">
        <v>1341</v>
      </c>
      <c r="L2269">
        <v>0</v>
      </c>
      <c r="M2269">
        <v>0</v>
      </c>
      <c r="N2269">
        <v>0</v>
      </c>
      <c r="O2269">
        <v>0</v>
      </c>
      <c r="P2269">
        <v>0</v>
      </c>
      <c r="Q2269">
        <v>0</v>
      </c>
      <c r="R2269">
        <v>0</v>
      </c>
      <c r="S2269">
        <v>0</v>
      </c>
      <c r="T2269">
        <v>0</v>
      </c>
      <c r="U2269">
        <v>0</v>
      </c>
      <c r="W2269" s="429">
        <f t="shared" si="53"/>
        <v>0</v>
      </c>
      <c r="X2269" s="429">
        <f t="shared" si="53"/>
        <v>0</v>
      </c>
      <c r="Y2269" s="429">
        <f t="shared" si="53"/>
        <v>0</v>
      </c>
      <c r="Z2269" s="429">
        <f t="shared" si="53"/>
        <v>0</v>
      </c>
      <c r="AA2269" s="429" t="s">
        <v>1296</v>
      </c>
    </row>
    <row r="2270" spans="1:27" x14ac:dyDescent="0.25">
      <c r="A2270" t="s">
        <v>149</v>
      </c>
      <c r="B2270" t="s">
        <v>186</v>
      </c>
      <c r="C2270" t="s">
        <v>1459</v>
      </c>
      <c r="D2270" t="s">
        <v>1325</v>
      </c>
      <c r="E2270" t="s">
        <v>1326</v>
      </c>
      <c r="F2270" t="s">
        <v>1292</v>
      </c>
      <c r="G2270" t="s">
        <v>524</v>
      </c>
      <c r="H2270" t="s">
        <v>1462</v>
      </c>
      <c r="I2270" t="s">
        <v>1463</v>
      </c>
      <c r="J2270" t="s">
        <v>1342</v>
      </c>
      <c r="K2270" t="s">
        <v>1341</v>
      </c>
      <c r="L2270">
        <v>0</v>
      </c>
      <c r="M2270">
        <v>0</v>
      </c>
      <c r="N2270">
        <v>0</v>
      </c>
      <c r="O2270">
        <v>0</v>
      </c>
      <c r="P2270">
        <v>0</v>
      </c>
      <c r="Q2270">
        <v>0</v>
      </c>
      <c r="R2270">
        <v>0</v>
      </c>
      <c r="S2270">
        <v>0</v>
      </c>
      <c r="T2270">
        <v>0</v>
      </c>
      <c r="U2270">
        <v>0</v>
      </c>
      <c r="W2270" s="429">
        <f t="shared" si="53"/>
        <v>0</v>
      </c>
      <c r="X2270" s="429">
        <f t="shared" si="53"/>
        <v>0</v>
      </c>
      <c r="Y2270" s="429">
        <f t="shared" si="53"/>
        <v>0</v>
      </c>
      <c r="Z2270" s="429">
        <f t="shared" si="53"/>
        <v>0</v>
      </c>
      <c r="AA2270" s="429" t="s">
        <v>1296</v>
      </c>
    </row>
    <row r="2271" spans="1:27" x14ac:dyDescent="0.25">
      <c r="A2271" t="s">
        <v>149</v>
      </c>
      <c r="B2271" t="s">
        <v>186</v>
      </c>
      <c r="C2271" t="s">
        <v>1459</v>
      </c>
      <c r="D2271" t="s">
        <v>1325</v>
      </c>
      <c r="E2271" t="s">
        <v>1326</v>
      </c>
      <c r="F2271" t="s">
        <v>1292</v>
      </c>
      <c r="G2271" t="s">
        <v>524</v>
      </c>
      <c r="H2271" t="s">
        <v>1464</v>
      </c>
      <c r="I2271" t="s">
        <v>186</v>
      </c>
      <c r="J2271" t="s">
        <v>1342</v>
      </c>
      <c r="K2271" t="s">
        <v>1341</v>
      </c>
      <c r="L2271">
        <v>0</v>
      </c>
      <c r="M2271">
        <v>0</v>
      </c>
      <c r="N2271">
        <v>0</v>
      </c>
      <c r="O2271">
        <v>0</v>
      </c>
      <c r="P2271">
        <v>0</v>
      </c>
      <c r="Q2271">
        <v>0</v>
      </c>
      <c r="R2271">
        <v>0</v>
      </c>
      <c r="S2271">
        <v>0</v>
      </c>
      <c r="T2271">
        <v>0</v>
      </c>
      <c r="U2271">
        <v>0</v>
      </c>
      <c r="W2271" s="429">
        <f t="shared" si="53"/>
        <v>0</v>
      </c>
      <c r="X2271" s="429">
        <f t="shared" si="53"/>
        <v>0</v>
      </c>
      <c r="Y2271" s="429">
        <f t="shared" si="53"/>
        <v>0</v>
      </c>
      <c r="Z2271" s="429">
        <f t="shared" si="53"/>
        <v>0</v>
      </c>
      <c r="AA2271" s="429" t="s">
        <v>1296</v>
      </c>
    </row>
    <row r="2272" spans="1:27" x14ac:dyDescent="0.25">
      <c r="A2272" t="s">
        <v>149</v>
      </c>
      <c r="B2272" t="s">
        <v>186</v>
      </c>
      <c r="C2272" t="s">
        <v>1459</v>
      </c>
      <c r="D2272" t="s">
        <v>1325</v>
      </c>
      <c r="E2272" t="s">
        <v>1326</v>
      </c>
      <c r="F2272" t="s">
        <v>1292</v>
      </c>
      <c r="G2272" t="s">
        <v>524</v>
      </c>
      <c r="H2272" t="s">
        <v>1460</v>
      </c>
      <c r="I2272" t="s">
        <v>561</v>
      </c>
      <c r="J2272" t="s">
        <v>1344</v>
      </c>
      <c r="K2272" t="s">
        <v>1343</v>
      </c>
      <c r="L2272">
        <v>0</v>
      </c>
      <c r="M2272">
        <v>0</v>
      </c>
      <c r="N2272">
        <v>0</v>
      </c>
      <c r="O2272">
        <v>0</v>
      </c>
      <c r="P2272">
        <v>0</v>
      </c>
      <c r="Q2272">
        <v>0</v>
      </c>
      <c r="R2272">
        <v>0</v>
      </c>
      <c r="S2272">
        <v>0</v>
      </c>
      <c r="T2272">
        <v>0</v>
      </c>
      <c r="U2272">
        <v>0</v>
      </c>
      <c r="W2272" s="429">
        <f t="shared" si="53"/>
        <v>0</v>
      </c>
      <c r="X2272" s="429">
        <f t="shared" si="53"/>
        <v>0</v>
      </c>
      <c r="Y2272" s="429">
        <f t="shared" si="53"/>
        <v>0</v>
      </c>
      <c r="Z2272" s="429">
        <f t="shared" si="53"/>
        <v>0</v>
      </c>
      <c r="AA2272" s="429" t="s">
        <v>1295</v>
      </c>
    </row>
    <row r="2273" spans="1:27" x14ac:dyDescent="0.25">
      <c r="A2273" t="s">
        <v>149</v>
      </c>
      <c r="B2273" t="s">
        <v>186</v>
      </c>
      <c r="C2273" t="s">
        <v>1459</v>
      </c>
      <c r="D2273" t="s">
        <v>1325</v>
      </c>
      <c r="E2273" t="s">
        <v>1326</v>
      </c>
      <c r="F2273" t="s">
        <v>1292</v>
      </c>
      <c r="G2273" t="s">
        <v>524</v>
      </c>
      <c r="H2273" t="s">
        <v>1461</v>
      </c>
      <c r="I2273" t="s">
        <v>534</v>
      </c>
      <c r="J2273" t="s">
        <v>1344</v>
      </c>
      <c r="K2273" t="s">
        <v>1343</v>
      </c>
      <c r="L2273">
        <v>0</v>
      </c>
      <c r="M2273">
        <v>1761.238219754254</v>
      </c>
      <c r="N2273">
        <v>0</v>
      </c>
      <c r="O2273">
        <v>0</v>
      </c>
      <c r="P2273">
        <v>0</v>
      </c>
      <c r="Q2273">
        <v>0</v>
      </c>
      <c r="R2273">
        <v>643.71183545269344</v>
      </c>
      <c r="S2273">
        <v>7597.7027873757725</v>
      </c>
      <c r="T2273">
        <v>0</v>
      </c>
      <c r="U2273">
        <v>190586.28151984702</v>
      </c>
      <c r="W2273" s="429">
        <f t="shared" si="53"/>
        <v>643.71183545269344</v>
      </c>
      <c r="X2273" s="429">
        <f t="shared" si="53"/>
        <v>7597.7027873757725</v>
      </c>
      <c r="Y2273" s="429">
        <f t="shared" si="53"/>
        <v>0</v>
      </c>
      <c r="Z2273" s="429">
        <f t="shared" si="53"/>
        <v>190586.28151984702</v>
      </c>
      <c r="AA2273" s="429" t="s">
        <v>1295</v>
      </c>
    </row>
    <row r="2274" spans="1:27" x14ac:dyDescent="0.25">
      <c r="A2274" t="s">
        <v>149</v>
      </c>
      <c r="B2274" t="s">
        <v>186</v>
      </c>
      <c r="C2274" t="s">
        <v>1459</v>
      </c>
      <c r="D2274" t="s">
        <v>1325</v>
      </c>
      <c r="E2274" t="s">
        <v>1326</v>
      </c>
      <c r="F2274" t="s">
        <v>1292</v>
      </c>
      <c r="G2274" t="s">
        <v>524</v>
      </c>
      <c r="H2274" t="s">
        <v>1462</v>
      </c>
      <c r="I2274" t="s">
        <v>1463</v>
      </c>
      <c r="J2274" t="s">
        <v>1344</v>
      </c>
      <c r="K2274" t="s">
        <v>1343</v>
      </c>
      <c r="L2274">
        <v>0</v>
      </c>
      <c r="M2274">
        <v>3.0832573532638481</v>
      </c>
      <c r="N2274">
        <v>0</v>
      </c>
      <c r="O2274">
        <v>0</v>
      </c>
      <c r="P2274">
        <v>0</v>
      </c>
      <c r="Q2274">
        <v>0</v>
      </c>
      <c r="R2274">
        <v>1.1268942655124845</v>
      </c>
      <c r="S2274">
        <v>13.300683987177031</v>
      </c>
      <c r="T2274">
        <v>0</v>
      </c>
      <c r="U2274">
        <v>333.64399394493825</v>
      </c>
      <c r="W2274" s="429">
        <f t="shared" si="53"/>
        <v>1.1268942655124845</v>
      </c>
      <c r="X2274" s="429">
        <f t="shared" si="53"/>
        <v>13.300683987177031</v>
      </c>
      <c r="Y2274" s="429">
        <f t="shared" si="53"/>
        <v>0</v>
      </c>
      <c r="Z2274" s="429">
        <f t="shared" si="53"/>
        <v>333.64399394493825</v>
      </c>
      <c r="AA2274" s="429" t="s">
        <v>1295</v>
      </c>
    </row>
    <row r="2275" spans="1:27" x14ac:dyDescent="0.25">
      <c r="A2275" t="s">
        <v>149</v>
      </c>
      <c r="B2275" t="s">
        <v>186</v>
      </c>
      <c r="C2275" t="s">
        <v>1459</v>
      </c>
      <c r="D2275" t="s">
        <v>1325</v>
      </c>
      <c r="E2275" t="s">
        <v>1326</v>
      </c>
      <c r="F2275" t="s">
        <v>1292</v>
      </c>
      <c r="G2275" t="s">
        <v>524</v>
      </c>
      <c r="H2275" t="s">
        <v>1464</v>
      </c>
      <c r="I2275" t="s">
        <v>186</v>
      </c>
      <c r="J2275" t="s">
        <v>1344</v>
      </c>
      <c r="K2275" t="s">
        <v>1343</v>
      </c>
      <c r="L2275">
        <v>0</v>
      </c>
      <c r="M2275">
        <v>2215.5087188551383</v>
      </c>
      <c r="N2275">
        <v>0</v>
      </c>
      <c r="O2275">
        <v>0</v>
      </c>
      <c r="P2275">
        <v>0</v>
      </c>
      <c r="Q2275">
        <v>0</v>
      </c>
      <c r="R2275">
        <v>809.74235505443301</v>
      </c>
      <c r="S2275">
        <v>9557.3537866159259</v>
      </c>
      <c r="T2275">
        <v>0</v>
      </c>
      <c r="U2275">
        <v>239743.58702045257</v>
      </c>
      <c r="W2275" s="429">
        <f t="shared" si="53"/>
        <v>809.74235505443301</v>
      </c>
      <c r="X2275" s="429">
        <f t="shared" si="53"/>
        <v>9557.3537866159259</v>
      </c>
      <c r="Y2275" s="429">
        <f t="shared" si="53"/>
        <v>0</v>
      </c>
      <c r="Z2275" s="429">
        <f t="shared" si="53"/>
        <v>239743.58702045257</v>
      </c>
      <c r="AA2275" s="429" t="s">
        <v>1295</v>
      </c>
    </row>
    <row r="2276" spans="1:27" x14ac:dyDescent="0.25">
      <c r="A2276" t="s">
        <v>149</v>
      </c>
      <c r="B2276" t="s">
        <v>186</v>
      </c>
      <c r="C2276" t="s">
        <v>1459</v>
      </c>
      <c r="D2276" t="s">
        <v>1325</v>
      </c>
      <c r="E2276" t="s">
        <v>1326</v>
      </c>
      <c r="F2276" t="s">
        <v>1292</v>
      </c>
      <c r="G2276" t="s">
        <v>524</v>
      </c>
      <c r="H2276" t="s">
        <v>1460</v>
      </c>
      <c r="I2276" t="s">
        <v>561</v>
      </c>
      <c r="J2276" t="s">
        <v>1345</v>
      </c>
      <c r="K2276" t="s">
        <v>1346</v>
      </c>
      <c r="L2276">
        <v>0</v>
      </c>
      <c r="M2276">
        <v>0</v>
      </c>
      <c r="N2276">
        <v>0</v>
      </c>
      <c r="O2276">
        <v>0</v>
      </c>
      <c r="P2276">
        <v>0</v>
      </c>
      <c r="Q2276">
        <v>0</v>
      </c>
      <c r="R2276">
        <v>0</v>
      </c>
      <c r="S2276">
        <v>0</v>
      </c>
      <c r="T2276">
        <v>0</v>
      </c>
      <c r="U2276">
        <v>0</v>
      </c>
      <c r="W2276" s="429">
        <f t="shared" si="53"/>
        <v>0</v>
      </c>
      <c r="X2276" s="429">
        <f t="shared" si="53"/>
        <v>0</v>
      </c>
      <c r="Y2276" s="429">
        <f t="shared" si="53"/>
        <v>0</v>
      </c>
      <c r="Z2276" s="429">
        <f t="shared" si="53"/>
        <v>0</v>
      </c>
      <c r="AA2276" s="429" t="s">
        <v>1295</v>
      </c>
    </row>
    <row r="2277" spans="1:27" x14ac:dyDescent="0.25">
      <c r="A2277" t="s">
        <v>149</v>
      </c>
      <c r="B2277" t="s">
        <v>186</v>
      </c>
      <c r="C2277" t="s">
        <v>1459</v>
      </c>
      <c r="D2277" t="s">
        <v>1325</v>
      </c>
      <c r="E2277" t="s">
        <v>1326</v>
      </c>
      <c r="F2277" t="s">
        <v>1292</v>
      </c>
      <c r="G2277" t="s">
        <v>524</v>
      </c>
      <c r="H2277" t="s">
        <v>1461</v>
      </c>
      <c r="I2277" t="s">
        <v>534</v>
      </c>
      <c r="J2277" t="s">
        <v>1345</v>
      </c>
      <c r="K2277" t="s">
        <v>1346</v>
      </c>
      <c r="L2277">
        <v>0</v>
      </c>
      <c r="M2277">
        <v>0</v>
      </c>
      <c r="N2277">
        <v>0</v>
      </c>
      <c r="O2277">
        <v>0</v>
      </c>
      <c r="P2277">
        <v>0</v>
      </c>
      <c r="Q2277">
        <v>0</v>
      </c>
      <c r="R2277">
        <v>0</v>
      </c>
      <c r="S2277">
        <v>0</v>
      </c>
      <c r="T2277">
        <v>0</v>
      </c>
      <c r="U2277">
        <v>0</v>
      </c>
      <c r="W2277" s="429">
        <f t="shared" si="53"/>
        <v>0</v>
      </c>
      <c r="X2277" s="429">
        <f t="shared" si="53"/>
        <v>0</v>
      </c>
      <c r="Y2277" s="429">
        <f t="shared" si="53"/>
        <v>0</v>
      </c>
      <c r="Z2277" s="429">
        <f t="shared" si="53"/>
        <v>0</v>
      </c>
      <c r="AA2277" s="429" t="s">
        <v>1295</v>
      </c>
    </row>
    <row r="2278" spans="1:27" x14ac:dyDescent="0.25">
      <c r="A2278" t="s">
        <v>149</v>
      </c>
      <c r="B2278" t="s">
        <v>186</v>
      </c>
      <c r="C2278" t="s">
        <v>1459</v>
      </c>
      <c r="D2278" t="s">
        <v>1325</v>
      </c>
      <c r="E2278" t="s">
        <v>1326</v>
      </c>
      <c r="F2278" t="s">
        <v>1292</v>
      </c>
      <c r="G2278" t="s">
        <v>524</v>
      </c>
      <c r="H2278" t="s">
        <v>1462</v>
      </c>
      <c r="I2278" t="s">
        <v>1463</v>
      </c>
      <c r="J2278" t="s">
        <v>1345</v>
      </c>
      <c r="K2278" t="s">
        <v>1346</v>
      </c>
      <c r="L2278">
        <v>0.5573163755925632</v>
      </c>
      <c r="M2278">
        <v>4.9834737963837951E-2</v>
      </c>
      <c r="N2278">
        <v>0.12402660882932122</v>
      </c>
      <c r="O2278">
        <v>1.379519614548072E-3</v>
      </c>
      <c r="P2278">
        <v>2.5037946997068575E-2</v>
      </c>
      <c r="Q2278">
        <v>2.5037946997068575E-2</v>
      </c>
      <c r="R2278">
        <v>127.7703263337231</v>
      </c>
      <c r="S2278">
        <v>3.8174982445265582E-3</v>
      </c>
      <c r="T2278">
        <v>4.0171819534204189E-3</v>
      </c>
      <c r="U2278">
        <v>129.06288401195556</v>
      </c>
      <c r="W2278" s="429">
        <f t="shared" si="53"/>
        <v>127.7703263337231</v>
      </c>
      <c r="X2278" s="429">
        <f t="shared" si="53"/>
        <v>3.8174982445265582E-3</v>
      </c>
      <c r="Y2278" s="429">
        <f t="shared" si="53"/>
        <v>4.0171819534204189E-3</v>
      </c>
      <c r="Z2278" s="429">
        <f t="shared" si="53"/>
        <v>129.06288401195556</v>
      </c>
      <c r="AA2278" s="429" t="s">
        <v>1295</v>
      </c>
    </row>
    <row r="2279" spans="1:27" x14ac:dyDescent="0.25">
      <c r="A2279" t="s">
        <v>149</v>
      </c>
      <c r="B2279" t="s">
        <v>186</v>
      </c>
      <c r="C2279" t="s">
        <v>1459</v>
      </c>
      <c r="D2279" t="s">
        <v>1325</v>
      </c>
      <c r="E2279" t="s">
        <v>1326</v>
      </c>
      <c r="F2279" t="s">
        <v>1292</v>
      </c>
      <c r="G2279" t="s">
        <v>524</v>
      </c>
      <c r="H2279" t="s">
        <v>1464</v>
      </c>
      <c r="I2279" t="s">
        <v>186</v>
      </c>
      <c r="J2279" t="s">
        <v>1345</v>
      </c>
      <c r="K2279" t="s">
        <v>1346</v>
      </c>
      <c r="L2279">
        <v>4.4585310047405056</v>
      </c>
      <c r="M2279">
        <v>0.39867790371070361</v>
      </c>
      <c r="N2279">
        <v>0.99221287063456975</v>
      </c>
      <c r="O2279">
        <v>1.1036156916384576E-2</v>
      </c>
      <c r="P2279">
        <v>0.2003035759765486</v>
      </c>
      <c r="Q2279">
        <v>0.2003035759765486</v>
      </c>
      <c r="R2279">
        <v>1022.1626106697848</v>
      </c>
      <c r="S2279">
        <v>3.0539985956212462E-2</v>
      </c>
      <c r="T2279">
        <v>3.2137455627363351E-2</v>
      </c>
      <c r="U2279">
        <v>1032.5030720956445</v>
      </c>
      <c r="W2279" s="429">
        <f t="shared" si="53"/>
        <v>1022.1626106697848</v>
      </c>
      <c r="X2279" s="429">
        <f t="shared" si="53"/>
        <v>3.0539985956212462E-2</v>
      </c>
      <c r="Y2279" s="429">
        <f t="shared" si="53"/>
        <v>3.2137455627363351E-2</v>
      </c>
      <c r="Z2279" s="429">
        <f t="shared" si="53"/>
        <v>1032.5030720956445</v>
      </c>
      <c r="AA2279" s="429" t="s">
        <v>1295</v>
      </c>
    </row>
    <row r="2280" spans="1:27" x14ac:dyDescent="0.25">
      <c r="A2280" t="s">
        <v>149</v>
      </c>
      <c r="B2280" t="s">
        <v>186</v>
      </c>
      <c r="C2280" t="s">
        <v>1459</v>
      </c>
      <c r="D2280" t="s">
        <v>1325</v>
      </c>
      <c r="E2280" t="s">
        <v>1326</v>
      </c>
      <c r="F2280" t="s">
        <v>1292</v>
      </c>
      <c r="G2280" t="s">
        <v>524</v>
      </c>
      <c r="H2280" t="s">
        <v>1460</v>
      </c>
      <c r="I2280" t="s">
        <v>561</v>
      </c>
      <c r="J2280" t="s">
        <v>1465</v>
      </c>
      <c r="K2280" t="s">
        <v>1347</v>
      </c>
      <c r="L2280">
        <v>0</v>
      </c>
      <c r="M2280">
        <v>0</v>
      </c>
      <c r="N2280">
        <v>0</v>
      </c>
      <c r="O2280">
        <v>0</v>
      </c>
      <c r="P2280">
        <v>0</v>
      </c>
      <c r="Q2280">
        <v>0</v>
      </c>
      <c r="R2280">
        <v>0</v>
      </c>
      <c r="S2280">
        <v>0</v>
      </c>
      <c r="T2280">
        <v>0</v>
      </c>
      <c r="U2280">
        <v>0</v>
      </c>
      <c r="W2280" s="429">
        <f t="shared" si="53"/>
        <v>0</v>
      </c>
      <c r="X2280" s="429">
        <f t="shared" si="53"/>
        <v>0</v>
      </c>
      <c r="Y2280" s="429">
        <f t="shared" si="53"/>
        <v>0</v>
      </c>
      <c r="Z2280" s="429">
        <f t="shared" si="53"/>
        <v>0</v>
      </c>
      <c r="AA2280" s="429" t="s">
        <v>1295</v>
      </c>
    </row>
    <row r="2281" spans="1:27" x14ac:dyDescent="0.25">
      <c r="A2281" t="s">
        <v>149</v>
      </c>
      <c r="B2281" t="s">
        <v>186</v>
      </c>
      <c r="C2281" t="s">
        <v>1459</v>
      </c>
      <c r="D2281" t="s">
        <v>1325</v>
      </c>
      <c r="E2281" t="s">
        <v>1326</v>
      </c>
      <c r="F2281" t="s">
        <v>1292</v>
      </c>
      <c r="G2281" t="s">
        <v>524</v>
      </c>
      <c r="H2281" t="s">
        <v>1461</v>
      </c>
      <c r="I2281" t="s">
        <v>534</v>
      </c>
      <c r="J2281" t="s">
        <v>1465</v>
      </c>
      <c r="K2281" t="s">
        <v>1347</v>
      </c>
      <c r="L2281">
        <v>0</v>
      </c>
      <c r="M2281">
        <v>0</v>
      </c>
      <c r="N2281">
        <v>0</v>
      </c>
      <c r="O2281">
        <v>0</v>
      </c>
      <c r="P2281">
        <v>0</v>
      </c>
      <c r="Q2281">
        <v>0</v>
      </c>
      <c r="R2281">
        <v>0</v>
      </c>
      <c r="S2281">
        <v>0</v>
      </c>
      <c r="T2281">
        <v>0</v>
      </c>
      <c r="U2281">
        <v>0</v>
      </c>
      <c r="W2281" s="429">
        <f t="shared" si="53"/>
        <v>0</v>
      </c>
      <c r="X2281" s="429">
        <f t="shared" si="53"/>
        <v>0</v>
      </c>
      <c r="Y2281" s="429">
        <f t="shared" si="53"/>
        <v>0</v>
      </c>
      <c r="Z2281" s="429">
        <f t="shared" si="53"/>
        <v>0</v>
      </c>
      <c r="AA2281" s="429" t="s">
        <v>1295</v>
      </c>
    </row>
    <row r="2282" spans="1:27" x14ac:dyDescent="0.25">
      <c r="A2282" t="s">
        <v>149</v>
      </c>
      <c r="B2282" t="s">
        <v>186</v>
      </c>
      <c r="C2282" t="s">
        <v>1459</v>
      </c>
      <c r="D2282" t="s">
        <v>1325</v>
      </c>
      <c r="E2282" t="s">
        <v>1326</v>
      </c>
      <c r="F2282" t="s">
        <v>1292</v>
      </c>
      <c r="G2282" t="s">
        <v>524</v>
      </c>
      <c r="H2282" t="s">
        <v>1462</v>
      </c>
      <c r="I2282" t="s">
        <v>1463</v>
      </c>
      <c r="J2282" t="s">
        <v>1465</v>
      </c>
      <c r="K2282" t="s">
        <v>1347</v>
      </c>
      <c r="L2282">
        <v>0.38492884361178931</v>
      </c>
      <c r="M2282">
        <v>2.6502449270197726E-2</v>
      </c>
      <c r="N2282">
        <v>8.2349659273892956E-2</v>
      </c>
      <c r="O2282">
        <v>4.8112628847571024E-4</v>
      </c>
      <c r="P2282">
        <v>1.2946859032071715E-2</v>
      </c>
      <c r="Q2282">
        <v>1.2946859032071715E-2</v>
      </c>
      <c r="R2282">
        <v>42.736914948783934</v>
      </c>
      <c r="S2282">
        <v>1.225311607301023E-3</v>
      </c>
      <c r="T2282">
        <v>1.3445916177439283E-3</v>
      </c>
      <c r="U2282">
        <v>43.168236041054151</v>
      </c>
      <c r="W2282" s="429">
        <f t="shared" si="53"/>
        <v>42.736914948783934</v>
      </c>
      <c r="X2282" s="429">
        <f t="shared" si="53"/>
        <v>1.225311607301023E-3</v>
      </c>
      <c r="Y2282" s="429">
        <f t="shared" si="53"/>
        <v>1.3445916177439283E-3</v>
      </c>
      <c r="Z2282" s="429">
        <f t="shared" si="53"/>
        <v>43.168236041054151</v>
      </c>
      <c r="AA2282" s="429" t="s">
        <v>1295</v>
      </c>
    </row>
    <row r="2283" spans="1:27" x14ac:dyDescent="0.25">
      <c r="A2283" t="s">
        <v>149</v>
      </c>
      <c r="B2283" t="s">
        <v>186</v>
      </c>
      <c r="C2283" t="s">
        <v>1459</v>
      </c>
      <c r="D2283" t="s">
        <v>1325</v>
      </c>
      <c r="E2283" t="s">
        <v>1326</v>
      </c>
      <c r="F2283" t="s">
        <v>1292</v>
      </c>
      <c r="G2283" t="s">
        <v>524</v>
      </c>
      <c r="H2283" t="s">
        <v>1464</v>
      </c>
      <c r="I2283" t="s">
        <v>186</v>
      </c>
      <c r="J2283" t="s">
        <v>1465</v>
      </c>
      <c r="K2283" t="s">
        <v>1347</v>
      </c>
      <c r="L2283">
        <v>3.0794307488943145</v>
      </c>
      <c r="M2283">
        <v>0.21201959416158181</v>
      </c>
      <c r="N2283">
        <v>0.65879727419114364</v>
      </c>
      <c r="O2283">
        <v>3.8490103078056819E-3</v>
      </c>
      <c r="P2283">
        <v>0.10357487225657372</v>
      </c>
      <c r="Q2283">
        <v>0.10357487225657372</v>
      </c>
      <c r="R2283">
        <v>341.89531959027147</v>
      </c>
      <c r="S2283">
        <v>9.802492858408186E-3</v>
      </c>
      <c r="T2283">
        <v>1.0756732941951426E-2</v>
      </c>
      <c r="U2283">
        <v>345.3458883284332</v>
      </c>
      <c r="W2283" s="429">
        <f t="shared" si="53"/>
        <v>341.89531959027147</v>
      </c>
      <c r="X2283" s="429">
        <f t="shared" si="53"/>
        <v>9.802492858408186E-3</v>
      </c>
      <c r="Y2283" s="429">
        <f t="shared" si="53"/>
        <v>1.0756732941951426E-2</v>
      </c>
      <c r="Z2283" s="429">
        <f t="shared" si="53"/>
        <v>345.3458883284332</v>
      </c>
      <c r="AA2283" s="429" t="s">
        <v>1295</v>
      </c>
    </row>
    <row r="2284" spans="1:27" x14ac:dyDescent="0.25">
      <c r="A2284" t="s">
        <v>149</v>
      </c>
      <c r="B2284" t="s">
        <v>186</v>
      </c>
      <c r="C2284" t="s">
        <v>1459</v>
      </c>
      <c r="D2284" t="s">
        <v>1325</v>
      </c>
      <c r="E2284" t="s">
        <v>1326</v>
      </c>
      <c r="F2284" t="s">
        <v>1292</v>
      </c>
      <c r="G2284" t="s">
        <v>524</v>
      </c>
      <c r="H2284" t="s">
        <v>1460</v>
      </c>
      <c r="I2284" t="s">
        <v>561</v>
      </c>
      <c r="J2284" t="s">
        <v>1351</v>
      </c>
      <c r="K2284" t="s">
        <v>1350</v>
      </c>
      <c r="L2284">
        <v>0</v>
      </c>
      <c r="M2284">
        <v>1.3983574519486199</v>
      </c>
      <c r="N2284">
        <v>0</v>
      </c>
      <c r="O2284">
        <v>0</v>
      </c>
      <c r="P2284">
        <v>0</v>
      </c>
      <c r="Q2284">
        <v>0</v>
      </c>
      <c r="R2284">
        <v>0.51108318676981379</v>
      </c>
      <c r="S2284">
        <v>6.0322926173496985</v>
      </c>
      <c r="T2284">
        <v>0</v>
      </c>
      <c r="U2284">
        <v>151.31839862051228</v>
      </c>
      <c r="W2284" s="429">
        <f t="shared" si="53"/>
        <v>0.51108318676981379</v>
      </c>
      <c r="X2284" s="429">
        <f t="shared" si="53"/>
        <v>6.0322926173496985</v>
      </c>
      <c r="Y2284" s="429">
        <f t="shared" si="53"/>
        <v>0</v>
      </c>
      <c r="Z2284" s="429">
        <f t="shared" si="53"/>
        <v>151.31839862051228</v>
      </c>
      <c r="AA2284" s="429" t="s">
        <v>1296</v>
      </c>
    </row>
    <row r="2285" spans="1:27" x14ac:dyDescent="0.25">
      <c r="A2285" t="s">
        <v>149</v>
      </c>
      <c r="B2285" t="s">
        <v>186</v>
      </c>
      <c r="C2285" t="s">
        <v>1459</v>
      </c>
      <c r="D2285" t="s">
        <v>1325</v>
      </c>
      <c r="E2285" t="s">
        <v>1326</v>
      </c>
      <c r="F2285" t="s">
        <v>1292</v>
      </c>
      <c r="G2285" t="s">
        <v>524</v>
      </c>
      <c r="H2285" t="s">
        <v>1461</v>
      </c>
      <c r="I2285" t="s">
        <v>534</v>
      </c>
      <c r="J2285" t="s">
        <v>1351</v>
      </c>
      <c r="K2285" t="s">
        <v>1350</v>
      </c>
      <c r="L2285">
        <v>0</v>
      </c>
      <c r="M2285">
        <v>3662.99734537941</v>
      </c>
      <c r="N2285">
        <v>0</v>
      </c>
      <c r="O2285">
        <v>0</v>
      </c>
      <c r="P2285">
        <v>0</v>
      </c>
      <c r="Q2285">
        <v>0</v>
      </c>
      <c r="R2285">
        <v>1338.7824077435273</v>
      </c>
      <c r="S2285">
        <v>15801.590511147537</v>
      </c>
      <c r="T2285">
        <v>0</v>
      </c>
      <c r="U2285">
        <v>396378.5451864319</v>
      </c>
      <c r="W2285" s="429">
        <f t="shared" si="53"/>
        <v>1338.7824077435273</v>
      </c>
      <c r="X2285" s="429">
        <f t="shared" si="53"/>
        <v>15801.590511147537</v>
      </c>
      <c r="Y2285" s="429">
        <f t="shared" si="53"/>
        <v>0</v>
      </c>
      <c r="Z2285" s="429">
        <f t="shared" si="53"/>
        <v>396378.5451864319</v>
      </c>
      <c r="AA2285" s="429" t="s">
        <v>1296</v>
      </c>
    </row>
    <row r="2286" spans="1:27" x14ac:dyDescent="0.25">
      <c r="A2286" t="s">
        <v>149</v>
      </c>
      <c r="B2286" t="s">
        <v>186</v>
      </c>
      <c r="C2286" t="s">
        <v>1459</v>
      </c>
      <c r="D2286" t="s">
        <v>1325</v>
      </c>
      <c r="E2286" t="s">
        <v>1326</v>
      </c>
      <c r="F2286" t="s">
        <v>1292</v>
      </c>
      <c r="G2286" t="s">
        <v>524</v>
      </c>
      <c r="H2286" t="s">
        <v>1462</v>
      </c>
      <c r="I2286" t="s">
        <v>1463</v>
      </c>
      <c r="J2286" t="s">
        <v>1351</v>
      </c>
      <c r="K2286" t="s">
        <v>1350</v>
      </c>
      <c r="L2286">
        <v>0</v>
      </c>
      <c r="M2286">
        <v>32.861400120792567</v>
      </c>
      <c r="N2286">
        <v>0</v>
      </c>
      <c r="O2286">
        <v>0</v>
      </c>
      <c r="P2286">
        <v>0</v>
      </c>
      <c r="Q2286">
        <v>0</v>
      </c>
      <c r="R2286">
        <v>12.010454889090624</v>
      </c>
      <c r="S2286">
        <v>141.7588765077179</v>
      </c>
      <c r="T2286">
        <v>0</v>
      </c>
      <c r="U2286">
        <v>3555.982367582038</v>
      </c>
      <c r="W2286" s="429">
        <f t="shared" si="53"/>
        <v>12.010454889090624</v>
      </c>
      <c r="X2286" s="429">
        <f t="shared" si="53"/>
        <v>141.7588765077179</v>
      </c>
      <c r="Y2286" s="429">
        <f t="shared" si="53"/>
        <v>0</v>
      </c>
      <c r="Z2286" s="429">
        <f t="shared" si="53"/>
        <v>3555.982367582038</v>
      </c>
      <c r="AA2286" s="429" t="s">
        <v>1296</v>
      </c>
    </row>
    <row r="2287" spans="1:27" x14ac:dyDescent="0.25">
      <c r="A2287" t="s">
        <v>149</v>
      </c>
      <c r="B2287" t="s">
        <v>186</v>
      </c>
      <c r="C2287" t="s">
        <v>1459</v>
      </c>
      <c r="D2287" t="s">
        <v>1325</v>
      </c>
      <c r="E2287" t="s">
        <v>1326</v>
      </c>
      <c r="F2287" t="s">
        <v>1292</v>
      </c>
      <c r="G2287" t="s">
        <v>524</v>
      </c>
      <c r="H2287" t="s">
        <v>1464</v>
      </c>
      <c r="I2287" t="s">
        <v>186</v>
      </c>
      <c r="J2287" t="s">
        <v>1351</v>
      </c>
      <c r="K2287" t="s">
        <v>1350</v>
      </c>
      <c r="L2287">
        <v>0</v>
      </c>
      <c r="M2287">
        <v>5587.1371992607119</v>
      </c>
      <c r="N2287">
        <v>0</v>
      </c>
      <c r="O2287">
        <v>0</v>
      </c>
      <c r="P2287">
        <v>0</v>
      </c>
      <c r="Q2287">
        <v>0</v>
      </c>
      <c r="R2287">
        <v>2042.0328727387914</v>
      </c>
      <c r="S2287">
        <v>24102.025152620721</v>
      </c>
      <c r="T2287">
        <v>0</v>
      </c>
      <c r="U2287">
        <v>604592.66168825678</v>
      </c>
      <c r="W2287" s="429">
        <f t="shared" si="53"/>
        <v>2042.0328727387914</v>
      </c>
      <c r="X2287" s="429">
        <f t="shared" si="53"/>
        <v>24102.025152620721</v>
      </c>
      <c r="Y2287" s="429">
        <f t="shared" si="53"/>
        <v>0</v>
      </c>
      <c r="Z2287" s="429">
        <f t="shared" si="53"/>
        <v>604592.66168825678</v>
      </c>
      <c r="AA2287" s="429" t="s">
        <v>1296</v>
      </c>
    </row>
    <row r="2288" spans="1:27" x14ac:dyDescent="0.25">
      <c r="A2288" t="s">
        <v>149</v>
      </c>
      <c r="B2288" t="s">
        <v>186</v>
      </c>
      <c r="C2288" t="s">
        <v>1459</v>
      </c>
      <c r="D2288" t="s">
        <v>1325</v>
      </c>
      <c r="E2288" t="s">
        <v>1326</v>
      </c>
      <c r="F2288" t="s">
        <v>1292</v>
      </c>
      <c r="G2288" t="s">
        <v>524</v>
      </c>
      <c r="H2288" t="s">
        <v>1460</v>
      </c>
      <c r="I2288" t="s">
        <v>561</v>
      </c>
      <c r="J2288" t="s">
        <v>1352</v>
      </c>
      <c r="K2288" t="s">
        <v>1353</v>
      </c>
      <c r="L2288">
        <v>0</v>
      </c>
      <c r="M2288">
        <v>1.3547599906171786</v>
      </c>
      <c r="N2288">
        <v>0</v>
      </c>
      <c r="O2288">
        <v>0</v>
      </c>
      <c r="P2288">
        <v>0</v>
      </c>
      <c r="Q2288">
        <v>0</v>
      </c>
      <c r="R2288">
        <v>1.9530958913471161E-2</v>
      </c>
      <c r="S2288">
        <v>0.23091990233239545</v>
      </c>
      <c r="T2288">
        <v>0</v>
      </c>
      <c r="U2288">
        <v>5.7925285172233574</v>
      </c>
      <c r="W2288" s="429">
        <f t="shared" si="53"/>
        <v>1.9530958913471161E-2</v>
      </c>
      <c r="X2288" s="429">
        <f t="shared" si="53"/>
        <v>0.23091990233239545</v>
      </c>
      <c r="Y2288" s="429">
        <f t="shared" si="53"/>
        <v>0</v>
      </c>
      <c r="Z2288" s="429">
        <f t="shared" si="53"/>
        <v>5.7925285172233574</v>
      </c>
      <c r="AA2288" s="429" t="s">
        <v>1296</v>
      </c>
    </row>
    <row r="2289" spans="1:27" x14ac:dyDescent="0.25">
      <c r="A2289" t="s">
        <v>149</v>
      </c>
      <c r="B2289" t="s">
        <v>186</v>
      </c>
      <c r="C2289" t="s">
        <v>1459</v>
      </c>
      <c r="D2289" t="s">
        <v>1325</v>
      </c>
      <c r="E2289" t="s">
        <v>1326</v>
      </c>
      <c r="F2289" t="s">
        <v>1292</v>
      </c>
      <c r="G2289" t="s">
        <v>524</v>
      </c>
      <c r="H2289" t="s">
        <v>1461</v>
      </c>
      <c r="I2289" t="s">
        <v>534</v>
      </c>
      <c r="J2289" t="s">
        <v>1352</v>
      </c>
      <c r="K2289" t="s">
        <v>1353</v>
      </c>
      <c r="L2289">
        <v>0</v>
      </c>
      <c r="M2289">
        <v>39.987103317431803</v>
      </c>
      <c r="N2289">
        <v>0</v>
      </c>
      <c r="O2289">
        <v>0</v>
      </c>
      <c r="P2289">
        <v>0</v>
      </c>
      <c r="Q2289">
        <v>0</v>
      </c>
      <c r="R2289">
        <v>0.57647589046802183</v>
      </c>
      <c r="S2289">
        <v>6.8158331044380587</v>
      </c>
      <c r="T2289">
        <v>0</v>
      </c>
      <c r="U2289">
        <v>170.9723035014195</v>
      </c>
      <c r="W2289" s="429">
        <f t="shared" si="53"/>
        <v>0.57647589046802183</v>
      </c>
      <c r="X2289" s="429">
        <f t="shared" si="53"/>
        <v>6.8158331044380587</v>
      </c>
      <c r="Y2289" s="429">
        <f t="shared" si="53"/>
        <v>0</v>
      </c>
      <c r="Z2289" s="429">
        <f t="shared" si="53"/>
        <v>170.9723035014195</v>
      </c>
      <c r="AA2289" s="429" t="s">
        <v>1296</v>
      </c>
    </row>
    <row r="2290" spans="1:27" x14ac:dyDescent="0.25">
      <c r="A2290" t="s">
        <v>149</v>
      </c>
      <c r="B2290" t="s">
        <v>186</v>
      </c>
      <c r="C2290" t="s">
        <v>1459</v>
      </c>
      <c r="D2290" t="s">
        <v>1325</v>
      </c>
      <c r="E2290" t="s">
        <v>1326</v>
      </c>
      <c r="F2290" t="s">
        <v>1292</v>
      </c>
      <c r="G2290" t="s">
        <v>524</v>
      </c>
      <c r="H2290" t="s">
        <v>1462</v>
      </c>
      <c r="I2290" t="s">
        <v>1463</v>
      </c>
      <c r="J2290" t="s">
        <v>1352</v>
      </c>
      <c r="K2290" t="s">
        <v>1353</v>
      </c>
      <c r="L2290">
        <v>0</v>
      </c>
      <c r="M2290">
        <v>2.76016666203141</v>
      </c>
      <c r="N2290">
        <v>0</v>
      </c>
      <c r="O2290">
        <v>0</v>
      </c>
      <c r="P2290">
        <v>0</v>
      </c>
      <c r="Q2290">
        <v>0</v>
      </c>
      <c r="R2290">
        <v>3.9792068000110849E-2</v>
      </c>
      <c r="S2290">
        <v>0.47047257110616442</v>
      </c>
      <c r="T2290">
        <v>0</v>
      </c>
      <c r="U2290">
        <v>11.801606345654221</v>
      </c>
      <c r="W2290" s="429">
        <f t="shared" si="53"/>
        <v>3.9792068000110849E-2</v>
      </c>
      <c r="X2290" s="429">
        <f t="shared" si="53"/>
        <v>0.47047257110616442</v>
      </c>
      <c r="Y2290" s="429">
        <f t="shared" si="53"/>
        <v>0</v>
      </c>
      <c r="Z2290" s="429">
        <f t="shared" si="53"/>
        <v>11.801606345654221</v>
      </c>
      <c r="AA2290" s="429" t="s">
        <v>1296</v>
      </c>
    </row>
    <row r="2291" spans="1:27" x14ac:dyDescent="0.25">
      <c r="A2291" t="s">
        <v>149</v>
      </c>
      <c r="B2291" t="s">
        <v>186</v>
      </c>
      <c r="C2291" t="s">
        <v>1459</v>
      </c>
      <c r="D2291" t="s">
        <v>1325</v>
      </c>
      <c r="E2291" t="s">
        <v>1326</v>
      </c>
      <c r="F2291" t="s">
        <v>1292</v>
      </c>
      <c r="G2291" t="s">
        <v>524</v>
      </c>
      <c r="H2291" t="s">
        <v>1464</v>
      </c>
      <c r="I2291" t="s">
        <v>186</v>
      </c>
      <c r="J2291" t="s">
        <v>1352</v>
      </c>
      <c r="K2291" t="s">
        <v>1353</v>
      </c>
      <c r="L2291">
        <v>0</v>
      </c>
      <c r="M2291">
        <v>69.132486963752697</v>
      </c>
      <c r="N2291">
        <v>0</v>
      </c>
      <c r="O2291">
        <v>0</v>
      </c>
      <c r="P2291">
        <v>0</v>
      </c>
      <c r="Q2291">
        <v>0</v>
      </c>
      <c r="R2291">
        <v>0.99665163706231263</v>
      </c>
      <c r="S2291">
        <v>11.783686592628658</v>
      </c>
      <c r="T2291">
        <v>0</v>
      </c>
      <c r="U2291">
        <v>295.58881645277876</v>
      </c>
      <c r="W2291" s="429">
        <f t="shared" si="53"/>
        <v>0.99665163706231263</v>
      </c>
      <c r="X2291" s="429">
        <f t="shared" si="53"/>
        <v>11.783686592628658</v>
      </c>
      <c r="Y2291" s="429">
        <f t="shared" si="53"/>
        <v>0</v>
      </c>
      <c r="Z2291" s="429">
        <f t="shared" si="53"/>
        <v>295.58881645277876</v>
      </c>
      <c r="AA2291" s="429" t="s">
        <v>1296</v>
      </c>
    </row>
    <row r="2292" spans="1:27" x14ac:dyDescent="0.25">
      <c r="A2292" t="s">
        <v>149</v>
      </c>
      <c r="B2292" t="s">
        <v>186</v>
      </c>
      <c r="C2292" t="s">
        <v>1459</v>
      </c>
      <c r="D2292" t="s">
        <v>1325</v>
      </c>
      <c r="E2292" t="s">
        <v>1326</v>
      </c>
      <c r="F2292" t="s">
        <v>1292</v>
      </c>
      <c r="G2292" t="s">
        <v>524</v>
      </c>
      <c r="H2292" t="s">
        <v>1460</v>
      </c>
      <c r="I2292" t="s">
        <v>561</v>
      </c>
      <c r="J2292" t="s">
        <v>1356</v>
      </c>
      <c r="K2292" t="s">
        <v>1355</v>
      </c>
      <c r="L2292">
        <v>7.2000049985927822E-2</v>
      </c>
      <c r="M2292">
        <v>3.9600027492260308E-3</v>
      </c>
      <c r="N2292">
        <v>6.048004198817937E-2</v>
      </c>
      <c r="O2292">
        <v>0</v>
      </c>
      <c r="P2292">
        <v>5.4720037989305142E-3</v>
      </c>
      <c r="Q2292">
        <v>5.4720037989305142E-3</v>
      </c>
      <c r="R2292">
        <v>86.40005998311338</v>
      </c>
      <c r="S2292">
        <v>1.6560011496763399E-3</v>
      </c>
      <c r="T2292">
        <v>1.5840010996904122E-3</v>
      </c>
      <c r="U2292">
        <v>86.913492339563021</v>
      </c>
      <c r="W2292" s="429">
        <f t="shared" si="53"/>
        <v>86.40005998311338</v>
      </c>
      <c r="X2292" s="429">
        <f t="shared" si="53"/>
        <v>1.6560011496763399E-3</v>
      </c>
      <c r="Y2292" s="429">
        <f t="shared" si="53"/>
        <v>1.5840010996904122E-3</v>
      </c>
      <c r="Z2292" s="429">
        <f t="shared" si="53"/>
        <v>86.913492339563021</v>
      </c>
      <c r="AA2292" s="429" t="s">
        <v>1295</v>
      </c>
    </row>
    <row r="2293" spans="1:27" x14ac:dyDescent="0.25">
      <c r="A2293" t="s">
        <v>149</v>
      </c>
      <c r="B2293" t="s">
        <v>186</v>
      </c>
      <c r="C2293" t="s">
        <v>1459</v>
      </c>
      <c r="D2293" t="s">
        <v>1325</v>
      </c>
      <c r="E2293" t="s">
        <v>1326</v>
      </c>
      <c r="F2293" t="s">
        <v>1292</v>
      </c>
      <c r="G2293" t="s">
        <v>524</v>
      </c>
      <c r="H2293" t="s">
        <v>1461</v>
      </c>
      <c r="I2293" t="s">
        <v>534</v>
      </c>
      <c r="J2293" t="s">
        <v>1356</v>
      </c>
      <c r="K2293" t="s">
        <v>1355</v>
      </c>
      <c r="L2293">
        <v>188.60413093813793</v>
      </c>
      <c r="M2293">
        <v>10.373227201597587</v>
      </c>
      <c r="N2293">
        <v>158.42746998803588</v>
      </c>
      <c r="O2293">
        <v>0</v>
      </c>
      <c r="P2293">
        <v>14.333913951298483</v>
      </c>
      <c r="Q2293">
        <v>14.333913951298483</v>
      </c>
      <c r="R2293">
        <v>226324.9571257655</v>
      </c>
      <c r="S2293">
        <v>4.3378950115771726</v>
      </c>
      <c r="T2293">
        <v>4.1492908806390343</v>
      </c>
      <c r="U2293">
        <v>227669.89318348537</v>
      </c>
      <c r="W2293" s="429">
        <f t="shared" si="53"/>
        <v>226324.9571257655</v>
      </c>
      <c r="X2293" s="429">
        <f t="shared" si="53"/>
        <v>4.3378950115771726</v>
      </c>
      <c r="Y2293" s="429">
        <f t="shared" si="53"/>
        <v>4.1492908806390343</v>
      </c>
      <c r="Z2293" s="429">
        <f t="shared" si="53"/>
        <v>227669.89318348537</v>
      </c>
      <c r="AA2293" s="429" t="s">
        <v>1295</v>
      </c>
    </row>
    <row r="2294" spans="1:27" x14ac:dyDescent="0.25">
      <c r="A2294" t="s">
        <v>149</v>
      </c>
      <c r="B2294" t="s">
        <v>186</v>
      </c>
      <c r="C2294" t="s">
        <v>1459</v>
      </c>
      <c r="D2294" t="s">
        <v>1325</v>
      </c>
      <c r="E2294" t="s">
        <v>1326</v>
      </c>
      <c r="F2294" t="s">
        <v>1292</v>
      </c>
      <c r="G2294" t="s">
        <v>524</v>
      </c>
      <c r="H2294" t="s">
        <v>1462</v>
      </c>
      <c r="I2294" t="s">
        <v>1463</v>
      </c>
      <c r="J2294" t="s">
        <v>1356</v>
      </c>
      <c r="K2294" t="s">
        <v>1355</v>
      </c>
      <c r="L2294">
        <v>1.692001174669304</v>
      </c>
      <c r="M2294">
        <v>9.3060064606811724E-2</v>
      </c>
      <c r="N2294">
        <v>1.4212809867222149</v>
      </c>
      <c r="O2294">
        <v>0</v>
      </c>
      <c r="P2294">
        <v>0.12859208927486709</v>
      </c>
      <c r="Q2294">
        <v>0.12859208927486709</v>
      </c>
      <c r="R2294">
        <v>2030.4014096031647</v>
      </c>
      <c r="S2294">
        <v>3.8916027017393988E-2</v>
      </c>
      <c r="T2294">
        <v>3.7224025842724696E-2</v>
      </c>
      <c r="U2294">
        <v>2042.4670699797314</v>
      </c>
      <c r="W2294" s="429">
        <f t="shared" si="53"/>
        <v>2030.4014096031647</v>
      </c>
      <c r="X2294" s="429">
        <f t="shared" si="53"/>
        <v>3.8916027017393988E-2</v>
      </c>
      <c r="Y2294" s="429">
        <f t="shared" si="53"/>
        <v>3.7224025842724696E-2</v>
      </c>
      <c r="Z2294" s="429">
        <f t="shared" si="53"/>
        <v>2042.4670699797314</v>
      </c>
      <c r="AA2294" s="429" t="s">
        <v>1295</v>
      </c>
    </row>
    <row r="2295" spans="1:27" x14ac:dyDescent="0.25">
      <c r="A2295" t="s">
        <v>149</v>
      </c>
      <c r="B2295" t="s">
        <v>186</v>
      </c>
      <c r="C2295" t="s">
        <v>1459</v>
      </c>
      <c r="D2295" t="s">
        <v>1325</v>
      </c>
      <c r="E2295" t="s">
        <v>1326</v>
      </c>
      <c r="F2295" t="s">
        <v>1292</v>
      </c>
      <c r="G2295" t="s">
        <v>524</v>
      </c>
      <c r="H2295" t="s">
        <v>1464</v>
      </c>
      <c r="I2295" t="s">
        <v>186</v>
      </c>
      <c r="J2295" t="s">
        <v>1356</v>
      </c>
      <c r="K2295" t="s">
        <v>1355</v>
      </c>
      <c r="L2295">
        <v>287.67619971877463</v>
      </c>
      <c r="M2295">
        <v>15.822190984532604</v>
      </c>
      <c r="N2295">
        <v>241.64800776377069</v>
      </c>
      <c r="O2295">
        <v>0</v>
      </c>
      <c r="P2295">
        <v>21.863391178626873</v>
      </c>
      <c r="Q2295">
        <v>21.863391178626873</v>
      </c>
      <c r="R2295">
        <v>345211.43966252956</v>
      </c>
      <c r="S2295">
        <v>6.616552593531817</v>
      </c>
      <c r="T2295">
        <v>6.3288763938130428</v>
      </c>
      <c r="U2295">
        <v>347262.85864272411</v>
      </c>
      <c r="W2295" s="429">
        <f t="shared" si="53"/>
        <v>345211.43966252956</v>
      </c>
      <c r="X2295" s="429">
        <f t="shared" si="53"/>
        <v>6.616552593531817</v>
      </c>
      <c r="Y2295" s="429">
        <f t="shared" si="53"/>
        <v>6.3288763938130428</v>
      </c>
      <c r="Z2295" s="429">
        <f t="shared" si="53"/>
        <v>347262.85864272411</v>
      </c>
      <c r="AA2295" s="429" t="s">
        <v>1295</v>
      </c>
    </row>
    <row r="2296" spans="1:27" x14ac:dyDescent="0.25">
      <c r="A2296" t="s">
        <v>149</v>
      </c>
      <c r="B2296" t="s">
        <v>186</v>
      </c>
      <c r="C2296" t="s">
        <v>1459</v>
      </c>
      <c r="D2296" t="s">
        <v>1325</v>
      </c>
      <c r="E2296" t="s">
        <v>1326</v>
      </c>
      <c r="F2296" t="s">
        <v>1292</v>
      </c>
      <c r="G2296" t="s">
        <v>524</v>
      </c>
      <c r="H2296" t="s">
        <v>1460</v>
      </c>
      <c r="I2296" t="s">
        <v>561</v>
      </c>
      <c r="J2296" t="s">
        <v>1359</v>
      </c>
      <c r="K2296" t="s">
        <v>1358</v>
      </c>
      <c r="L2296">
        <v>0</v>
      </c>
      <c r="M2296">
        <v>0</v>
      </c>
      <c r="N2296">
        <v>0</v>
      </c>
      <c r="O2296">
        <v>0</v>
      </c>
      <c r="P2296">
        <v>0</v>
      </c>
      <c r="Q2296">
        <v>0</v>
      </c>
      <c r="R2296">
        <v>0</v>
      </c>
      <c r="S2296">
        <v>0</v>
      </c>
      <c r="T2296">
        <v>0</v>
      </c>
      <c r="U2296">
        <v>0</v>
      </c>
      <c r="W2296" s="429">
        <f t="shared" si="53"/>
        <v>0</v>
      </c>
      <c r="X2296" s="429">
        <f t="shared" si="53"/>
        <v>0</v>
      </c>
      <c r="Y2296" s="429">
        <f t="shared" si="53"/>
        <v>0</v>
      </c>
      <c r="Z2296" s="429">
        <f t="shared" si="53"/>
        <v>0</v>
      </c>
      <c r="AA2296" s="429" t="s">
        <v>1296</v>
      </c>
    </row>
    <row r="2297" spans="1:27" x14ac:dyDescent="0.25">
      <c r="A2297" t="s">
        <v>149</v>
      </c>
      <c r="B2297" t="s">
        <v>186</v>
      </c>
      <c r="C2297" t="s">
        <v>1459</v>
      </c>
      <c r="D2297" t="s">
        <v>1325</v>
      </c>
      <c r="E2297" t="s">
        <v>1326</v>
      </c>
      <c r="F2297" t="s">
        <v>1292</v>
      </c>
      <c r="G2297" t="s">
        <v>524</v>
      </c>
      <c r="H2297" t="s">
        <v>1461</v>
      </c>
      <c r="I2297" t="s">
        <v>534</v>
      </c>
      <c r="J2297" t="s">
        <v>1359</v>
      </c>
      <c r="K2297" t="s">
        <v>1358</v>
      </c>
      <c r="L2297">
        <v>0</v>
      </c>
      <c r="M2297">
        <v>0</v>
      </c>
      <c r="N2297">
        <v>0</v>
      </c>
      <c r="O2297">
        <v>0</v>
      </c>
      <c r="P2297">
        <v>0</v>
      </c>
      <c r="Q2297">
        <v>0</v>
      </c>
      <c r="R2297">
        <v>0</v>
      </c>
      <c r="S2297">
        <v>0</v>
      </c>
      <c r="T2297">
        <v>0</v>
      </c>
      <c r="U2297">
        <v>0</v>
      </c>
      <c r="W2297" s="429">
        <f t="shared" si="53"/>
        <v>0</v>
      </c>
      <c r="X2297" s="429">
        <f t="shared" si="53"/>
        <v>0</v>
      </c>
      <c r="Y2297" s="429">
        <f t="shared" si="53"/>
        <v>0</v>
      </c>
      <c r="Z2297" s="429">
        <f t="shared" si="53"/>
        <v>0</v>
      </c>
      <c r="AA2297" s="429" t="s">
        <v>1296</v>
      </c>
    </row>
    <row r="2298" spans="1:27" x14ac:dyDescent="0.25">
      <c r="A2298" t="s">
        <v>149</v>
      </c>
      <c r="B2298" t="s">
        <v>186</v>
      </c>
      <c r="C2298" t="s">
        <v>1459</v>
      </c>
      <c r="D2298" t="s">
        <v>1325</v>
      </c>
      <c r="E2298" t="s">
        <v>1326</v>
      </c>
      <c r="F2298" t="s">
        <v>1292</v>
      </c>
      <c r="G2298" t="s">
        <v>524</v>
      </c>
      <c r="H2298" t="s">
        <v>1462</v>
      </c>
      <c r="I2298" t="s">
        <v>1463</v>
      </c>
      <c r="J2298" t="s">
        <v>1359</v>
      </c>
      <c r="K2298" t="s">
        <v>1358</v>
      </c>
      <c r="L2298">
        <v>0.36371222395521757</v>
      </c>
      <c r="M2298">
        <v>0</v>
      </c>
      <c r="N2298">
        <v>1.9790223950504489</v>
      </c>
      <c r="O2298">
        <v>0</v>
      </c>
      <c r="P2298">
        <v>0</v>
      </c>
      <c r="Q2298">
        <v>0</v>
      </c>
      <c r="R2298">
        <v>586.8785863372658</v>
      </c>
      <c r="S2298">
        <v>0.11366006950210068</v>
      </c>
      <c r="T2298">
        <v>7.0352114990696307E-3</v>
      </c>
      <c r="U2298">
        <v>591.81658110154115</v>
      </c>
      <c r="W2298" s="429">
        <f t="shared" si="53"/>
        <v>586.8785863372658</v>
      </c>
      <c r="X2298" s="429">
        <f t="shared" si="53"/>
        <v>0.11366006950210068</v>
      </c>
      <c r="Y2298" s="429">
        <f t="shared" si="53"/>
        <v>7.0352114990696307E-3</v>
      </c>
      <c r="Z2298" s="429">
        <f t="shared" si="53"/>
        <v>591.81658110154115</v>
      </c>
      <c r="AA2298" s="429" t="s">
        <v>1296</v>
      </c>
    </row>
    <row r="2299" spans="1:27" x14ac:dyDescent="0.25">
      <c r="A2299" t="s">
        <v>149</v>
      </c>
      <c r="B2299" t="s">
        <v>186</v>
      </c>
      <c r="C2299" t="s">
        <v>1459</v>
      </c>
      <c r="D2299" t="s">
        <v>1325</v>
      </c>
      <c r="E2299" t="s">
        <v>1326</v>
      </c>
      <c r="F2299" t="s">
        <v>1292</v>
      </c>
      <c r="G2299" t="s">
        <v>524</v>
      </c>
      <c r="H2299" t="s">
        <v>1464</v>
      </c>
      <c r="I2299" t="s">
        <v>186</v>
      </c>
      <c r="J2299" t="s">
        <v>1359</v>
      </c>
      <c r="K2299" t="s">
        <v>1358</v>
      </c>
      <c r="L2299">
        <v>2.9096977916417406</v>
      </c>
      <c r="M2299">
        <v>0</v>
      </c>
      <c r="N2299">
        <v>15.832179160403591</v>
      </c>
      <c r="O2299">
        <v>0</v>
      </c>
      <c r="P2299">
        <v>0</v>
      </c>
      <c r="Q2299">
        <v>0</v>
      </c>
      <c r="R2299">
        <v>4695.0286906981273</v>
      </c>
      <c r="S2299">
        <v>0.90928055601680546</v>
      </c>
      <c r="T2299">
        <v>5.6281691992557052E-2</v>
      </c>
      <c r="U2299">
        <v>4734.5326488123301</v>
      </c>
      <c r="W2299" s="429">
        <f t="shared" si="53"/>
        <v>4695.0286906981273</v>
      </c>
      <c r="X2299" s="429">
        <f t="shared" si="53"/>
        <v>0.90928055601680546</v>
      </c>
      <c r="Y2299" s="429">
        <f t="shared" si="53"/>
        <v>5.6281691992557052E-2</v>
      </c>
      <c r="Z2299" s="429">
        <f t="shared" si="53"/>
        <v>4734.5326488123301</v>
      </c>
      <c r="AA2299" s="429" t="s">
        <v>1296</v>
      </c>
    </row>
    <row r="2300" spans="1:27" x14ac:dyDescent="0.25">
      <c r="A2300" t="s">
        <v>149</v>
      </c>
      <c r="B2300" t="s">
        <v>186</v>
      </c>
      <c r="C2300" t="s">
        <v>1459</v>
      </c>
      <c r="D2300" t="s">
        <v>1325</v>
      </c>
      <c r="E2300" t="s">
        <v>1326</v>
      </c>
      <c r="F2300" t="s">
        <v>1292</v>
      </c>
      <c r="G2300" t="s">
        <v>524</v>
      </c>
      <c r="H2300" t="s">
        <v>1460</v>
      </c>
      <c r="I2300" t="s">
        <v>561</v>
      </c>
      <c r="J2300" t="s">
        <v>1362</v>
      </c>
      <c r="K2300" t="s">
        <v>1361</v>
      </c>
      <c r="L2300">
        <v>0</v>
      </c>
      <c r="M2300">
        <v>0</v>
      </c>
      <c r="N2300">
        <v>0</v>
      </c>
      <c r="O2300">
        <v>0</v>
      </c>
      <c r="P2300">
        <v>0</v>
      </c>
      <c r="Q2300">
        <v>0</v>
      </c>
      <c r="R2300">
        <v>0</v>
      </c>
      <c r="S2300">
        <v>0</v>
      </c>
      <c r="T2300">
        <v>0</v>
      </c>
      <c r="U2300">
        <v>0</v>
      </c>
      <c r="W2300" s="429">
        <f t="shared" si="53"/>
        <v>0</v>
      </c>
      <c r="X2300" s="429">
        <f t="shared" si="53"/>
        <v>0</v>
      </c>
      <c r="Y2300" s="429">
        <f t="shared" si="53"/>
        <v>0</v>
      </c>
      <c r="Z2300" s="429">
        <f t="shared" si="53"/>
        <v>0</v>
      </c>
      <c r="AA2300" s="429" t="s">
        <v>1296</v>
      </c>
    </row>
    <row r="2301" spans="1:27" x14ac:dyDescent="0.25">
      <c r="A2301" t="s">
        <v>149</v>
      </c>
      <c r="B2301" t="s">
        <v>186</v>
      </c>
      <c r="C2301" t="s">
        <v>1459</v>
      </c>
      <c r="D2301" t="s">
        <v>1325</v>
      </c>
      <c r="E2301" t="s">
        <v>1326</v>
      </c>
      <c r="F2301" t="s">
        <v>1292</v>
      </c>
      <c r="G2301" t="s">
        <v>524</v>
      </c>
      <c r="H2301" t="s">
        <v>1461</v>
      </c>
      <c r="I2301" t="s">
        <v>534</v>
      </c>
      <c r="J2301" t="s">
        <v>1362</v>
      </c>
      <c r="K2301" t="s">
        <v>1361</v>
      </c>
      <c r="L2301">
        <v>0</v>
      </c>
      <c r="M2301">
        <v>0</v>
      </c>
      <c r="N2301">
        <v>0</v>
      </c>
      <c r="O2301">
        <v>0</v>
      </c>
      <c r="P2301">
        <v>0</v>
      </c>
      <c r="Q2301">
        <v>0</v>
      </c>
      <c r="R2301">
        <v>0</v>
      </c>
      <c r="S2301">
        <v>0</v>
      </c>
      <c r="T2301">
        <v>0</v>
      </c>
      <c r="U2301">
        <v>0</v>
      </c>
      <c r="W2301" s="429">
        <f t="shared" si="53"/>
        <v>0</v>
      </c>
      <c r="X2301" s="429">
        <f t="shared" si="53"/>
        <v>0</v>
      </c>
      <c r="Y2301" s="429">
        <f t="shared" si="53"/>
        <v>0</v>
      </c>
      <c r="Z2301" s="429">
        <f t="shared" si="53"/>
        <v>0</v>
      </c>
      <c r="AA2301" s="429" t="s">
        <v>1296</v>
      </c>
    </row>
    <row r="2302" spans="1:27" x14ac:dyDescent="0.25">
      <c r="A2302" t="s">
        <v>149</v>
      </c>
      <c r="B2302" t="s">
        <v>186</v>
      </c>
      <c r="C2302" t="s">
        <v>1459</v>
      </c>
      <c r="D2302" t="s">
        <v>1325</v>
      </c>
      <c r="E2302" t="s">
        <v>1326</v>
      </c>
      <c r="F2302" t="s">
        <v>1292</v>
      </c>
      <c r="G2302" t="s">
        <v>524</v>
      </c>
      <c r="H2302" t="s">
        <v>1462</v>
      </c>
      <c r="I2302" t="s">
        <v>1463</v>
      </c>
      <c r="J2302" t="s">
        <v>1362</v>
      </c>
      <c r="K2302" t="s">
        <v>1361</v>
      </c>
      <c r="L2302">
        <v>0</v>
      </c>
      <c r="M2302">
        <v>2.5538295600537237</v>
      </c>
      <c r="N2302">
        <v>0</v>
      </c>
      <c r="O2302">
        <v>0</v>
      </c>
      <c r="P2302">
        <v>0</v>
      </c>
      <c r="Q2302">
        <v>0</v>
      </c>
      <c r="R2302">
        <v>0.93339463968985703</v>
      </c>
      <c r="S2302">
        <v>11.016816322331545</v>
      </c>
      <c r="T2302">
        <v>0</v>
      </c>
      <c r="U2302">
        <v>276.35380269797849</v>
      </c>
      <c r="W2302" s="429">
        <f t="shared" si="53"/>
        <v>0.93339463968985703</v>
      </c>
      <c r="X2302" s="429">
        <f t="shared" si="53"/>
        <v>11.016816322331545</v>
      </c>
      <c r="Y2302" s="429">
        <f t="shared" si="53"/>
        <v>0</v>
      </c>
      <c r="Z2302" s="429">
        <f t="shared" si="53"/>
        <v>276.35380269797849</v>
      </c>
      <c r="AA2302" s="429" t="s">
        <v>1296</v>
      </c>
    </row>
    <row r="2303" spans="1:27" x14ac:dyDescent="0.25">
      <c r="A2303" t="s">
        <v>149</v>
      </c>
      <c r="B2303" t="s">
        <v>186</v>
      </c>
      <c r="C2303" t="s">
        <v>1459</v>
      </c>
      <c r="D2303" t="s">
        <v>1325</v>
      </c>
      <c r="E2303" t="s">
        <v>1326</v>
      </c>
      <c r="F2303" t="s">
        <v>1292</v>
      </c>
      <c r="G2303" t="s">
        <v>524</v>
      </c>
      <c r="H2303" t="s">
        <v>1464</v>
      </c>
      <c r="I2303" t="s">
        <v>186</v>
      </c>
      <c r="J2303" t="s">
        <v>1362</v>
      </c>
      <c r="K2303" t="s">
        <v>1361</v>
      </c>
      <c r="L2303">
        <v>0</v>
      </c>
      <c r="M2303">
        <v>20.43063648042979</v>
      </c>
      <c r="N2303">
        <v>0</v>
      </c>
      <c r="O2303">
        <v>0</v>
      </c>
      <c r="P2303">
        <v>0</v>
      </c>
      <c r="Q2303">
        <v>0</v>
      </c>
      <c r="R2303">
        <v>7.4671571175188562</v>
      </c>
      <c r="S2303">
        <v>88.13453057865236</v>
      </c>
      <c r="T2303">
        <v>0</v>
      </c>
      <c r="U2303">
        <v>2210.830421583828</v>
      </c>
      <c r="W2303" s="429">
        <f t="shared" si="53"/>
        <v>7.4671571175188562</v>
      </c>
      <c r="X2303" s="429">
        <f t="shared" si="53"/>
        <v>88.13453057865236</v>
      </c>
      <c r="Y2303" s="429">
        <f t="shared" si="53"/>
        <v>0</v>
      </c>
      <c r="Z2303" s="429">
        <f t="shared" si="53"/>
        <v>2210.830421583828</v>
      </c>
      <c r="AA2303" s="429" t="s">
        <v>1296</v>
      </c>
    </row>
    <row r="2304" spans="1:27" x14ac:dyDescent="0.25">
      <c r="A2304" t="s">
        <v>149</v>
      </c>
      <c r="B2304" t="s">
        <v>186</v>
      </c>
      <c r="C2304" t="s">
        <v>1459</v>
      </c>
      <c r="D2304" t="s">
        <v>1325</v>
      </c>
      <c r="E2304" t="s">
        <v>1326</v>
      </c>
      <c r="F2304" t="s">
        <v>1292</v>
      </c>
      <c r="G2304" t="s">
        <v>524</v>
      </c>
      <c r="H2304" t="s">
        <v>1460</v>
      </c>
      <c r="I2304" t="s">
        <v>561</v>
      </c>
      <c r="J2304" t="s">
        <v>1363</v>
      </c>
      <c r="K2304" t="s">
        <v>1364</v>
      </c>
      <c r="L2304">
        <v>9.4396231672354475E-2</v>
      </c>
      <c r="M2304">
        <v>4.7198115836177237E-2</v>
      </c>
      <c r="N2304">
        <v>0.18879246334470895</v>
      </c>
      <c r="O2304">
        <v>1.0070824125137536E-4</v>
      </c>
      <c r="P2304">
        <v>2.4995257961864261E-3</v>
      </c>
      <c r="Q2304">
        <v>2.4995257961864261E-3</v>
      </c>
      <c r="R2304">
        <v>12.737440477317657</v>
      </c>
      <c r="S2304">
        <v>2.4023840960614212E-4</v>
      </c>
      <c r="T2304">
        <v>2.4023840960614216E-5</v>
      </c>
      <c r="U2304">
        <v>12.750605542164074</v>
      </c>
      <c r="W2304" s="429">
        <f t="shared" si="53"/>
        <v>12.737440477317657</v>
      </c>
      <c r="X2304" s="429">
        <f t="shared" si="53"/>
        <v>2.4023840960614212E-4</v>
      </c>
      <c r="Y2304" s="429">
        <f t="shared" si="53"/>
        <v>2.4023840960614216E-5</v>
      </c>
      <c r="Z2304" s="429">
        <f t="shared" ref="W2304:Z2367" si="54">IFERROR(U2304*1,0)</f>
        <v>12.750605542164074</v>
      </c>
      <c r="AA2304" s="429" t="s">
        <v>1295</v>
      </c>
    </row>
    <row r="2305" spans="1:27" x14ac:dyDescent="0.25">
      <c r="A2305" t="s">
        <v>149</v>
      </c>
      <c r="B2305" t="s">
        <v>186</v>
      </c>
      <c r="C2305" t="s">
        <v>1459</v>
      </c>
      <c r="D2305" t="s">
        <v>1325</v>
      </c>
      <c r="E2305" t="s">
        <v>1326</v>
      </c>
      <c r="F2305" t="s">
        <v>1292</v>
      </c>
      <c r="G2305" t="s">
        <v>524</v>
      </c>
      <c r="H2305" t="s">
        <v>1461</v>
      </c>
      <c r="I2305" t="s">
        <v>534</v>
      </c>
      <c r="J2305" t="s">
        <v>1363</v>
      </c>
      <c r="K2305" t="s">
        <v>1364</v>
      </c>
      <c r="L2305">
        <v>247.27092886573254</v>
      </c>
      <c r="M2305">
        <v>123.63546443286627</v>
      </c>
      <c r="N2305">
        <v>494.54185773146509</v>
      </c>
      <c r="O2305">
        <v>0.26380523795797778</v>
      </c>
      <c r="P2305">
        <v>6.547507823110343</v>
      </c>
      <c r="Q2305">
        <v>6.547507823110343</v>
      </c>
      <c r="R2305">
        <v>33365.725330333604</v>
      </c>
      <c r="S2305">
        <v>0.62930451396328924</v>
      </c>
      <c r="T2305">
        <v>6.293045139632894E-2</v>
      </c>
      <c r="U2305">
        <v>33400.211217698794</v>
      </c>
      <c r="W2305" s="429">
        <f t="shared" si="54"/>
        <v>33365.725330333604</v>
      </c>
      <c r="X2305" s="429">
        <f t="shared" si="54"/>
        <v>0.62930451396328924</v>
      </c>
      <c r="Y2305" s="429">
        <f t="shared" si="54"/>
        <v>6.293045139632894E-2</v>
      </c>
      <c r="Z2305" s="429">
        <f t="shared" si="54"/>
        <v>33400.211217698794</v>
      </c>
      <c r="AA2305" s="429" t="s">
        <v>1295</v>
      </c>
    </row>
    <row r="2306" spans="1:27" x14ac:dyDescent="0.25">
      <c r="A2306" t="s">
        <v>149</v>
      </c>
      <c r="B2306" t="s">
        <v>186</v>
      </c>
      <c r="C2306" t="s">
        <v>1459</v>
      </c>
      <c r="D2306" t="s">
        <v>1325</v>
      </c>
      <c r="E2306" t="s">
        <v>1326</v>
      </c>
      <c r="F2306" t="s">
        <v>1292</v>
      </c>
      <c r="G2306" t="s">
        <v>524</v>
      </c>
      <c r="H2306" t="s">
        <v>1462</v>
      </c>
      <c r="I2306" t="s">
        <v>1463</v>
      </c>
      <c r="J2306" t="s">
        <v>1363</v>
      </c>
      <c r="K2306" t="s">
        <v>1364</v>
      </c>
      <c r="L2306">
        <v>2.2183114443003302</v>
      </c>
      <c r="M2306">
        <v>1.1091557221501651</v>
      </c>
      <c r="N2306">
        <v>4.4366228886006605</v>
      </c>
      <c r="O2306">
        <v>2.3666436694073211E-3</v>
      </c>
      <c r="P2306">
        <v>5.873885621038101E-2</v>
      </c>
      <c r="Q2306">
        <v>5.873885621038101E-2</v>
      </c>
      <c r="R2306">
        <v>299.32985121696498</v>
      </c>
      <c r="S2306">
        <v>5.6456026257443413E-3</v>
      </c>
      <c r="T2306">
        <v>5.6456026257443407E-4</v>
      </c>
      <c r="U2306">
        <v>299.63923024085574</v>
      </c>
      <c r="W2306" s="429">
        <f t="shared" si="54"/>
        <v>299.32985121696498</v>
      </c>
      <c r="X2306" s="429">
        <f t="shared" si="54"/>
        <v>5.6456026257443413E-3</v>
      </c>
      <c r="Y2306" s="429">
        <f t="shared" si="54"/>
        <v>5.6456026257443407E-4</v>
      </c>
      <c r="Z2306" s="429">
        <f t="shared" si="54"/>
        <v>299.63923024085574</v>
      </c>
      <c r="AA2306" s="429" t="s">
        <v>1295</v>
      </c>
    </row>
    <row r="2307" spans="1:27" x14ac:dyDescent="0.25">
      <c r="A2307" t="s">
        <v>149</v>
      </c>
      <c r="B2307" t="s">
        <v>186</v>
      </c>
      <c r="C2307" t="s">
        <v>1459</v>
      </c>
      <c r="D2307" t="s">
        <v>1325</v>
      </c>
      <c r="E2307" t="s">
        <v>1326</v>
      </c>
      <c r="F2307" t="s">
        <v>1292</v>
      </c>
      <c r="G2307" t="s">
        <v>524</v>
      </c>
      <c r="H2307" t="s">
        <v>1464</v>
      </c>
      <c r="I2307" t="s">
        <v>186</v>
      </c>
      <c r="J2307" t="s">
        <v>1363</v>
      </c>
      <c r="K2307" t="s">
        <v>1364</v>
      </c>
      <c r="L2307">
        <v>377.16014364689238</v>
      </c>
      <c r="M2307">
        <v>188.58007182344619</v>
      </c>
      <c r="N2307">
        <v>754.32028729378476</v>
      </c>
      <c r="O2307">
        <v>0.40237977791987029</v>
      </c>
      <c r="P2307">
        <v>9.9868553186628652</v>
      </c>
      <c r="Q2307">
        <v>9.9868553186628652</v>
      </c>
      <c r="R2307">
        <v>50892.443427122715</v>
      </c>
      <c r="S2307">
        <v>0.95987256558134104</v>
      </c>
      <c r="T2307">
        <v>9.5987256558134115E-2</v>
      </c>
      <c r="U2307">
        <v>50945.044443716572</v>
      </c>
      <c r="W2307" s="429">
        <f t="shared" si="54"/>
        <v>50892.443427122715</v>
      </c>
      <c r="X2307" s="429">
        <f t="shared" si="54"/>
        <v>0.95987256558134104</v>
      </c>
      <c r="Y2307" s="429">
        <f t="shared" si="54"/>
        <v>9.5987256558134115E-2</v>
      </c>
      <c r="Z2307" s="429">
        <f t="shared" si="54"/>
        <v>50945.044443716572</v>
      </c>
      <c r="AA2307" s="429" t="s">
        <v>1295</v>
      </c>
    </row>
    <row r="2308" spans="1:27" x14ac:dyDescent="0.25">
      <c r="A2308" t="s">
        <v>149</v>
      </c>
      <c r="B2308" t="s">
        <v>186</v>
      </c>
      <c r="C2308" t="s">
        <v>1459</v>
      </c>
      <c r="D2308" t="s">
        <v>1325</v>
      </c>
      <c r="E2308" t="s">
        <v>1326</v>
      </c>
      <c r="F2308" t="s">
        <v>1292</v>
      </c>
      <c r="G2308" t="s">
        <v>524</v>
      </c>
      <c r="H2308" t="s">
        <v>1460</v>
      </c>
      <c r="I2308" t="s">
        <v>561</v>
      </c>
      <c r="J2308" t="s">
        <v>1372</v>
      </c>
      <c r="K2308" t="s">
        <v>1371</v>
      </c>
      <c r="L2308">
        <v>0</v>
      </c>
      <c r="M2308">
        <v>3.2157900734154747</v>
      </c>
      <c r="N2308">
        <v>0</v>
      </c>
      <c r="O2308">
        <v>0</v>
      </c>
      <c r="P2308">
        <v>0</v>
      </c>
      <c r="Q2308">
        <v>0</v>
      </c>
      <c r="R2308">
        <v>1.1753334145097423</v>
      </c>
      <c r="S2308">
        <v>13.872409155311869</v>
      </c>
      <c r="T2308">
        <v>0</v>
      </c>
      <c r="U2308">
        <v>347.98556229730644</v>
      </c>
      <c r="W2308" s="429">
        <f t="shared" si="54"/>
        <v>1.1753334145097423</v>
      </c>
      <c r="X2308" s="429">
        <f t="shared" si="54"/>
        <v>13.872409155311869</v>
      </c>
      <c r="Y2308" s="429">
        <f t="shared" si="54"/>
        <v>0</v>
      </c>
      <c r="Z2308" s="429">
        <f t="shared" si="54"/>
        <v>347.98556229730644</v>
      </c>
      <c r="AA2308" s="429" t="s">
        <v>1295</v>
      </c>
    </row>
    <row r="2309" spans="1:27" x14ac:dyDescent="0.25">
      <c r="A2309" t="s">
        <v>149</v>
      </c>
      <c r="B2309" t="s">
        <v>186</v>
      </c>
      <c r="C2309" t="s">
        <v>1459</v>
      </c>
      <c r="D2309" t="s">
        <v>1325</v>
      </c>
      <c r="E2309" t="s">
        <v>1326</v>
      </c>
      <c r="F2309" t="s">
        <v>1292</v>
      </c>
      <c r="G2309" t="s">
        <v>524</v>
      </c>
      <c r="H2309" t="s">
        <v>1461</v>
      </c>
      <c r="I2309" t="s">
        <v>534</v>
      </c>
      <c r="J2309" t="s">
        <v>1372</v>
      </c>
      <c r="K2309" t="s">
        <v>1371</v>
      </c>
      <c r="L2309">
        <v>0</v>
      </c>
      <c r="M2309">
        <v>8423.7620973118355</v>
      </c>
      <c r="N2309">
        <v>0</v>
      </c>
      <c r="O2309">
        <v>0</v>
      </c>
      <c r="P2309">
        <v>0</v>
      </c>
      <c r="Q2309">
        <v>0</v>
      </c>
      <c r="R2309">
        <v>3078.7858793082696</v>
      </c>
      <c r="S2309">
        <v>36338.775782339435</v>
      </c>
      <c r="T2309">
        <v>0</v>
      </c>
      <c r="U2309">
        <v>911548.18043779407</v>
      </c>
      <c r="W2309" s="429">
        <f t="shared" si="54"/>
        <v>3078.7858793082696</v>
      </c>
      <c r="X2309" s="429">
        <f t="shared" si="54"/>
        <v>36338.775782339435</v>
      </c>
      <c r="Y2309" s="429">
        <f t="shared" si="54"/>
        <v>0</v>
      </c>
      <c r="Z2309" s="429">
        <f t="shared" si="54"/>
        <v>911548.18043779407</v>
      </c>
      <c r="AA2309" s="429" t="s">
        <v>1295</v>
      </c>
    </row>
    <row r="2310" spans="1:27" x14ac:dyDescent="0.25">
      <c r="A2310" t="s">
        <v>149</v>
      </c>
      <c r="B2310" t="s">
        <v>186</v>
      </c>
      <c r="C2310" t="s">
        <v>1459</v>
      </c>
      <c r="D2310" t="s">
        <v>1325</v>
      </c>
      <c r="E2310" t="s">
        <v>1326</v>
      </c>
      <c r="F2310" t="s">
        <v>1292</v>
      </c>
      <c r="G2310" t="s">
        <v>524</v>
      </c>
      <c r="H2310" t="s">
        <v>1462</v>
      </c>
      <c r="I2310" t="s">
        <v>1463</v>
      </c>
      <c r="J2310" t="s">
        <v>1372</v>
      </c>
      <c r="K2310" t="s">
        <v>1371</v>
      </c>
      <c r="L2310">
        <v>0</v>
      </c>
      <c r="M2310">
        <v>75.571066725263648</v>
      </c>
      <c r="N2310">
        <v>0</v>
      </c>
      <c r="O2310">
        <v>0</v>
      </c>
      <c r="P2310">
        <v>0</v>
      </c>
      <c r="Q2310">
        <v>0</v>
      </c>
      <c r="R2310">
        <v>27.620335240978942</v>
      </c>
      <c r="S2310">
        <v>326.00161514982892</v>
      </c>
      <c r="T2310">
        <v>0</v>
      </c>
      <c r="U2310">
        <v>8177.6607139867028</v>
      </c>
      <c r="W2310" s="429">
        <f t="shared" si="54"/>
        <v>27.620335240978942</v>
      </c>
      <c r="X2310" s="429">
        <f t="shared" si="54"/>
        <v>326.00161514982892</v>
      </c>
      <c r="Y2310" s="429">
        <f t="shared" si="54"/>
        <v>0</v>
      </c>
      <c r="Z2310" s="429">
        <f t="shared" si="54"/>
        <v>8177.6607139867028</v>
      </c>
      <c r="AA2310" s="429" t="s">
        <v>1295</v>
      </c>
    </row>
    <row r="2311" spans="1:27" x14ac:dyDescent="0.25">
      <c r="A2311" t="s">
        <v>149</v>
      </c>
      <c r="B2311" t="s">
        <v>186</v>
      </c>
      <c r="C2311" t="s">
        <v>1459</v>
      </c>
      <c r="D2311" t="s">
        <v>1325</v>
      </c>
      <c r="E2311" t="s">
        <v>1326</v>
      </c>
      <c r="F2311" t="s">
        <v>1292</v>
      </c>
      <c r="G2311" t="s">
        <v>524</v>
      </c>
      <c r="H2311" t="s">
        <v>1464</v>
      </c>
      <c r="I2311" t="s">
        <v>186</v>
      </c>
      <c r="J2311" t="s">
        <v>1372</v>
      </c>
      <c r="K2311" t="s">
        <v>1371</v>
      </c>
      <c r="L2311">
        <v>0</v>
      </c>
      <c r="M2311">
        <v>12848.689238331528</v>
      </c>
      <c r="N2311">
        <v>0</v>
      </c>
      <c r="O2311">
        <v>0</v>
      </c>
      <c r="P2311">
        <v>0</v>
      </c>
      <c r="Q2311">
        <v>0</v>
      </c>
      <c r="R2311">
        <v>4696.0446576736749</v>
      </c>
      <c r="S2311">
        <v>55427.210780048568</v>
      </c>
      <c r="T2311">
        <v>0</v>
      </c>
      <c r="U2311">
        <v>1390376.3141588878</v>
      </c>
      <c r="W2311" s="429">
        <f t="shared" si="54"/>
        <v>4696.0446576736749</v>
      </c>
      <c r="X2311" s="429">
        <f t="shared" si="54"/>
        <v>55427.210780048568</v>
      </c>
      <c r="Y2311" s="429">
        <f t="shared" si="54"/>
        <v>0</v>
      </c>
      <c r="Z2311" s="429">
        <f t="shared" si="54"/>
        <v>1390376.3141588878</v>
      </c>
      <c r="AA2311" s="429" t="s">
        <v>1295</v>
      </c>
    </row>
    <row r="2312" spans="1:27" x14ac:dyDescent="0.25">
      <c r="A2312" t="s">
        <v>149</v>
      </c>
      <c r="B2312" t="s">
        <v>186</v>
      </c>
      <c r="C2312" t="s">
        <v>1459</v>
      </c>
      <c r="D2312" t="s">
        <v>1325</v>
      </c>
      <c r="E2312" t="s">
        <v>1326</v>
      </c>
      <c r="F2312" t="s">
        <v>1292</v>
      </c>
      <c r="G2312" t="s">
        <v>524</v>
      </c>
      <c r="H2312" t="s">
        <v>1460</v>
      </c>
      <c r="I2312" t="s">
        <v>561</v>
      </c>
      <c r="J2312" t="s">
        <v>1375</v>
      </c>
      <c r="K2312" t="s">
        <v>1374</v>
      </c>
      <c r="L2312">
        <v>0</v>
      </c>
      <c r="M2312">
        <v>1.3277806039041822</v>
      </c>
      <c r="N2312">
        <v>0</v>
      </c>
      <c r="O2312">
        <v>0</v>
      </c>
      <c r="P2312">
        <v>0</v>
      </c>
      <c r="Q2312">
        <v>0</v>
      </c>
      <c r="R2312">
        <v>0.48528817966311483</v>
      </c>
      <c r="S2312">
        <v>5.7278352707528022</v>
      </c>
      <c r="T2312">
        <v>0</v>
      </c>
      <c r="U2312">
        <v>143.68116994848316</v>
      </c>
      <c r="W2312" s="429">
        <f t="shared" si="54"/>
        <v>0.48528817966311483</v>
      </c>
      <c r="X2312" s="429">
        <f t="shared" si="54"/>
        <v>5.7278352707528022</v>
      </c>
      <c r="Y2312" s="429">
        <f t="shared" si="54"/>
        <v>0</v>
      </c>
      <c r="Z2312" s="429">
        <f t="shared" si="54"/>
        <v>143.68116994848316</v>
      </c>
      <c r="AA2312" s="429" t="s">
        <v>1295</v>
      </c>
    </row>
    <row r="2313" spans="1:27" x14ac:dyDescent="0.25">
      <c r="A2313" t="s">
        <v>149</v>
      </c>
      <c r="B2313" t="s">
        <v>186</v>
      </c>
      <c r="C2313" t="s">
        <v>1459</v>
      </c>
      <c r="D2313" t="s">
        <v>1325</v>
      </c>
      <c r="E2313" t="s">
        <v>1326</v>
      </c>
      <c r="F2313" t="s">
        <v>1292</v>
      </c>
      <c r="G2313" t="s">
        <v>524</v>
      </c>
      <c r="H2313" t="s">
        <v>1461</v>
      </c>
      <c r="I2313" t="s">
        <v>534</v>
      </c>
      <c r="J2313" t="s">
        <v>1375</v>
      </c>
      <c r="K2313" t="s">
        <v>1374</v>
      </c>
      <c r="L2313">
        <v>0</v>
      </c>
      <c r="M2313">
        <v>3478.1212919270051</v>
      </c>
      <c r="N2313">
        <v>0</v>
      </c>
      <c r="O2313">
        <v>0</v>
      </c>
      <c r="P2313">
        <v>0</v>
      </c>
      <c r="Q2313">
        <v>0</v>
      </c>
      <c r="R2313">
        <v>1271.2123866275294</v>
      </c>
      <c r="S2313">
        <v>15004.064491736965</v>
      </c>
      <c r="T2313">
        <v>0</v>
      </c>
      <c r="U2313">
        <v>376372.82468005159</v>
      </c>
      <c r="W2313" s="429">
        <f t="shared" si="54"/>
        <v>1271.2123866275294</v>
      </c>
      <c r="X2313" s="429">
        <f t="shared" si="54"/>
        <v>15004.064491736965</v>
      </c>
      <c r="Y2313" s="429">
        <f t="shared" si="54"/>
        <v>0</v>
      </c>
      <c r="Z2313" s="429">
        <f t="shared" si="54"/>
        <v>376372.82468005159</v>
      </c>
      <c r="AA2313" s="429" t="s">
        <v>1295</v>
      </c>
    </row>
    <row r="2314" spans="1:27" x14ac:dyDescent="0.25">
      <c r="A2314" t="s">
        <v>149</v>
      </c>
      <c r="B2314" t="s">
        <v>186</v>
      </c>
      <c r="C2314" t="s">
        <v>1459</v>
      </c>
      <c r="D2314" t="s">
        <v>1325</v>
      </c>
      <c r="E2314" t="s">
        <v>1326</v>
      </c>
      <c r="F2314" t="s">
        <v>1292</v>
      </c>
      <c r="G2314" t="s">
        <v>524</v>
      </c>
      <c r="H2314" t="s">
        <v>1462</v>
      </c>
      <c r="I2314" t="s">
        <v>1463</v>
      </c>
      <c r="J2314" t="s">
        <v>1375</v>
      </c>
      <c r="K2314" t="s">
        <v>1374</v>
      </c>
      <c r="L2314">
        <v>0</v>
      </c>
      <c r="M2314">
        <v>31.202844191748284</v>
      </c>
      <c r="N2314">
        <v>0</v>
      </c>
      <c r="O2314">
        <v>0</v>
      </c>
      <c r="P2314">
        <v>0</v>
      </c>
      <c r="Q2314">
        <v>0</v>
      </c>
      <c r="R2314">
        <v>11.4042722220832</v>
      </c>
      <c r="S2314">
        <v>134.60412886269089</v>
      </c>
      <c r="T2314">
        <v>0</v>
      </c>
      <c r="U2314">
        <v>3376.5074937893555</v>
      </c>
      <c r="W2314" s="429">
        <f t="shared" si="54"/>
        <v>11.4042722220832</v>
      </c>
      <c r="X2314" s="429">
        <f t="shared" si="54"/>
        <v>134.60412886269089</v>
      </c>
      <c r="Y2314" s="429">
        <f t="shared" si="54"/>
        <v>0</v>
      </c>
      <c r="Z2314" s="429">
        <f t="shared" si="54"/>
        <v>3376.5074937893555</v>
      </c>
      <c r="AA2314" s="429" t="s">
        <v>1295</v>
      </c>
    </row>
    <row r="2315" spans="1:27" x14ac:dyDescent="0.25">
      <c r="A2315" t="s">
        <v>149</v>
      </c>
      <c r="B2315" t="s">
        <v>186</v>
      </c>
      <c r="C2315" t="s">
        <v>1459</v>
      </c>
      <c r="D2315" t="s">
        <v>1325</v>
      </c>
      <c r="E2315" t="s">
        <v>1326</v>
      </c>
      <c r="F2315" t="s">
        <v>1292</v>
      </c>
      <c r="G2315" t="s">
        <v>524</v>
      </c>
      <c r="H2315" t="s">
        <v>1464</v>
      </c>
      <c r="I2315" t="s">
        <v>186</v>
      </c>
      <c r="J2315" t="s">
        <v>1375</v>
      </c>
      <c r="K2315" t="s">
        <v>1374</v>
      </c>
      <c r="L2315">
        <v>0</v>
      </c>
      <c r="M2315">
        <v>5305.1474028991606</v>
      </c>
      <c r="N2315">
        <v>0</v>
      </c>
      <c r="O2315">
        <v>0</v>
      </c>
      <c r="P2315">
        <v>0</v>
      </c>
      <c r="Q2315">
        <v>0</v>
      </c>
      <c r="R2315">
        <v>1938.9689218439757</v>
      </c>
      <c r="S2315">
        <v>22885.565824292826</v>
      </c>
      <c r="T2315">
        <v>0</v>
      </c>
      <c r="U2315">
        <v>574078.11452916462</v>
      </c>
      <c r="W2315" s="429">
        <f t="shared" si="54"/>
        <v>1938.9689218439757</v>
      </c>
      <c r="X2315" s="429">
        <f t="shared" si="54"/>
        <v>22885.565824292826</v>
      </c>
      <c r="Y2315" s="429">
        <f t="shared" si="54"/>
        <v>0</v>
      </c>
      <c r="Z2315" s="429">
        <f t="shared" si="54"/>
        <v>574078.11452916462</v>
      </c>
      <c r="AA2315" s="429" t="s">
        <v>1295</v>
      </c>
    </row>
    <row r="2316" spans="1:27" x14ac:dyDescent="0.25">
      <c r="A2316" t="s">
        <v>149</v>
      </c>
      <c r="B2316" t="s">
        <v>186</v>
      </c>
      <c r="C2316" t="s">
        <v>1459</v>
      </c>
      <c r="D2316" t="s">
        <v>1325</v>
      </c>
      <c r="E2316" t="s">
        <v>1326</v>
      </c>
      <c r="F2316" t="s">
        <v>1292</v>
      </c>
      <c r="G2316" t="s">
        <v>524</v>
      </c>
      <c r="H2316" t="s">
        <v>1460</v>
      </c>
      <c r="I2316" t="s">
        <v>561</v>
      </c>
      <c r="J2316" t="s">
        <v>1465</v>
      </c>
      <c r="K2316" t="s">
        <v>1376</v>
      </c>
      <c r="L2316">
        <v>9.1687624242684021E-3</v>
      </c>
      <c r="M2316">
        <v>6.3127250945114403E-4</v>
      </c>
      <c r="N2316">
        <v>1.9615172466337298E-3</v>
      </c>
      <c r="O2316">
        <v>3.0838577986127077E-4</v>
      </c>
      <c r="P2316">
        <v>1.1460123789432242E-5</v>
      </c>
      <c r="Q2316">
        <v>1.1460123789432242E-5</v>
      </c>
      <c r="R2316">
        <v>1.0179663759018021</v>
      </c>
      <c r="S2316">
        <v>2.9186150140444963E-5</v>
      </c>
      <c r="T2316">
        <v>3.2027324803932187E-5</v>
      </c>
      <c r="U2316">
        <v>1.028240172446885</v>
      </c>
      <c r="W2316" s="429">
        <f t="shared" si="54"/>
        <v>1.0179663759018021</v>
      </c>
      <c r="X2316" s="429">
        <f t="shared" si="54"/>
        <v>2.9186150140444963E-5</v>
      </c>
      <c r="Y2316" s="429">
        <f t="shared" si="54"/>
        <v>3.2027324803932187E-5</v>
      </c>
      <c r="Z2316" s="429">
        <f t="shared" si="54"/>
        <v>1.028240172446885</v>
      </c>
      <c r="AA2316" s="429" t="s">
        <v>1296</v>
      </c>
    </row>
    <row r="2317" spans="1:27" x14ac:dyDescent="0.25">
      <c r="A2317" t="s">
        <v>149</v>
      </c>
      <c r="B2317" t="s">
        <v>186</v>
      </c>
      <c r="C2317" t="s">
        <v>1459</v>
      </c>
      <c r="D2317" t="s">
        <v>1325</v>
      </c>
      <c r="E2317" t="s">
        <v>1326</v>
      </c>
      <c r="F2317" t="s">
        <v>1292</v>
      </c>
      <c r="G2317" t="s">
        <v>524</v>
      </c>
      <c r="H2317" t="s">
        <v>1461</v>
      </c>
      <c r="I2317" t="s">
        <v>534</v>
      </c>
      <c r="J2317" t="s">
        <v>1465</v>
      </c>
      <c r="K2317" t="s">
        <v>1376</v>
      </c>
      <c r="L2317">
        <v>24.017573170371076</v>
      </c>
      <c r="M2317">
        <v>1.6536183385072716</v>
      </c>
      <c r="N2317">
        <v>5.138194427557055</v>
      </c>
      <c r="O2317">
        <v>0.80781655034659883</v>
      </c>
      <c r="P2317">
        <v>3.0019794266417758E-2</v>
      </c>
      <c r="Q2317">
        <v>3.0019794266417758E-2</v>
      </c>
      <c r="R2317">
        <v>2666.5629216747702</v>
      </c>
      <c r="S2317">
        <v>7.6453120292895568E-2</v>
      </c>
      <c r="T2317">
        <v>8.389557732390035E-2</v>
      </c>
      <c r="U2317">
        <v>2693.475131724615</v>
      </c>
      <c r="W2317" s="429">
        <f t="shared" si="54"/>
        <v>2666.5629216747702</v>
      </c>
      <c r="X2317" s="429">
        <f t="shared" si="54"/>
        <v>7.6453120292895568E-2</v>
      </c>
      <c r="Y2317" s="429">
        <f t="shared" si="54"/>
        <v>8.389557732390035E-2</v>
      </c>
      <c r="Z2317" s="429">
        <f t="shared" si="54"/>
        <v>2693.475131724615</v>
      </c>
      <c r="AA2317" s="429" t="s">
        <v>1296</v>
      </c>
    </row>
    <row r="2318" spans="1:27" x14ac:dyDescent="0.25">
      <c r="A2318" t="s">
        <v>149</v>
      </c>
      <c r="B2318" t="s">
        <v>186</v>
      </c>
      <c r="C2318" t="s">
        <v>1459</v>
      </c>
      <c r="D2318" t="s">
        <v>1325</v>
      </c>
      <c r="E2318" t="s">
        <v>1326</v>
      </c>
      <c r="F2318" t="s">
        <v>1292</v>
      </c>
      <c r="G2318" t="s">
        <v>524</v>
      </c>
      <c r="H2318" t="s">
        <v>1462</v>
      </c>
      <c r="I2318" t="s">
        <v>1463</v>
      </c>
      <c r="J2318" t="s">
        <v>1465</v>
      </c>
      <c r="K2318" t="s">
        <v>1376</v>
      </c>
      <c r="L2318">
        <v>0.21546591697030745</v>
      </c>
      <c r="M2318">
        <v>1.4834903972101883E-2</v>
      </c>
      <c r="N2318">
        <v>4.6095655295892643E-2</v>
      </c>
      <c r="O2318">
        <v>7.2470658267398628E-3</v>
      </c>
      <c r="P2318">
        <v>2.6931290905165769E-4</v>
      </c>
      <c r="Q2318">
        <v>2.6931290905165769E-4</v>
      </c>
      <c r="R2318">
        <v>23.922209833692349</v>
      </c>
      <c r="S2318">
        <v>6.858745283004566E-4</v>
      </c>
      <c r="T2318">
        <v>7.5264213289240637E-4</v>
      </c>
      <c r="U2318">
        <v>24.163644052501798</v>
      </c>
      <c r="W2318" s="429">
        <f t="shared" si="54"/>
        <v>23.922209833692349</v>
      </c>
      <c r="X2318" s="429">
        <f t="shared" si="54"/>
        <v>6.858745283004566E-4</v>
      </c>
      <c r="Y2318" s="429">
        <f t="shared" si="54"/>
        <v>7.5264213289240637E-4</v>
      </c>
      <c r="Z2318" s="429">
        <f t="shared" si="54"/>
        <v>24.163644052501798</v>
      </c>
      <c r="AA2318" s="429" t="s">
        <v>1296</v>
      </c>
    </row>
    <row r="2319" spans="1:27" x14ac:dyDescent="0.25">
      <c r="A2319" t="s">
        <v>149</v>
      </c>
      <c r="B2319" t="s">
        <v>186</v>
      </c>
      <c r="C2319" t="s">
        <v>1459</v>
      </c>
      <c r="D2319" t="s">
        <v>1325</v>
      </c>
      <c r="E2319" t="s">
        <v>1326</v>
      </c>
      <c r="F2319" t="s">
        <v>1292</v>
      </c>
      <c r="G2319" t="s">
        <v>524</v>
      </c>
      <c r="H2319" t="s">
        <v>1464</v>
      </c>
      <c r="I2319" t="s">
        <v>186</v>
      </c>
      <c r="J2319" t="s">
        <v>1465</v>
      </c>
      <c r="K2319" t="s">
        <v>1376</v>
      </c>
      <c r="L2319">
        <v>36.633790266164404</v>
      </c>
      <c r="M2319">
        <v>2.5222493115120459</v>
      </c>
      <c r="N2319">
        <v>7.8372421589250667</v>
      </c>
      <c r="O2319">
        <v>1.2321553834357075</v>
      </c>
      <c r="P2319">
        <v>4.5788924600676531E-2</v>
      </c>
      <c r="Q2319">
        <v>4.5788924600676531E-2</v>
      </c>
      <c r="R2319">
        <v>4067.2846549156502</v>
      </c>
      <c r="S2319">
        <v>0.11661326288614786</v>
      </c>
      <c r="T2319">
        <v>0.12796517625411108</v>
      </c>
      <c r="U2319">
        <v>4108.333609011529</v>
      </c>
      <c r="W2319" s="429">
        <f t="shared" si="54"/>
        <v>4067.2846549156502</v>
      </c>
      <c r="X2319" s="429">
        <f t="shared" si="54"/>
        <v>0.11661326288614786</v>
      </c>
      <c r="Y2319" s="429">
        <f t="shared" si="54"/>
        <v>0.12796517625411108</v>
      </c>
      <c r="Z2319" s="429">
        <f t="shared" si="54"/>
        <v>4108.333609011529</v>
      </c>
      <c r="AA2319" s="429" t="s">
        <v>1296</v>
      </c>
    </row>
    <row r="2320" spans="1:27" x14ac:dyDescent="0.25">
      <c r="A2320" t="s">
        <v>149</v>
      </c>
      <c r="B2320" t="s">
        <v>186</v>
      </c>
      <c r="C2320" t="s">
        <v>1459</v>
      </c>
      <c r="D2320" t="s">
        <v>1325</v>
      </c>
      <c r="E2320" t="s">
        <v>1326</v>
      </c>
      <c r="F2320" t="s">
        <v>1292</v>
      </c>
      <c r="G2320" t="s">
        <v>524</v>
      </c>
      <c r="H2320" t="s">
        <v>1460</v>
      </c>
      <c r="I2320" t="s">
        <v>561</v>
      </c>
      <c r="J2320" t="s">
        <v>1377</v>
      </c>
      <c r="K2320" t="s">
        <v>1378</v>
      </c>
      <c r="L2320">
        <v>5.0156526446689054E-2</v>
      </c>
      <c r="M2320">
        <v>2.5078263223344527E-2</v>
      </c>
      <c r="N2320">
        <v>0.10031305289337811</v>
      </c>
      <c r="O2320">
        <v>1.7022981026462306E-5</v>
      </c>
      <c r="P2320">
        <v>1.1117048833608038E-3</v>
      </c>
      <c r="Q2320">
        <v>1.1117048833608038E-3</v>
      </c>
      <c r="R2320">
        <v>6.7679160369577893</v>
      </c>
      <c r="S2320">
        <v>1.2764835980682364E-4</v>
      </c>
      <c r="T2320">
        <v>1.2764835980682364E-5</v>
      </c>
      <c r="U2320">
        <v>6.7749111670752029</v>
      </c>
      <c r="W2320" s="429">
        <f t="shared" si="54"/>
        <v>6.7679160369577893</v>
      </c>
      <c r="X2320" s="429">
        <f t="shared" si="54"/>
        <v>1.2764835980682364E-4</v>
      </c>
      <c r="Y2320" s="429">
        <f t="shared" si="54"/>
        <v>1.2764835980682364E-5</v>
      </c>
      <c r="Z2320" s="429">
        <f t="shared" si="54"/>
        <v>6.7749111670752029</v>
      </c>
      <c r="AA2320" s="429" t="s">
        <v>1295</v>
      </c>
    </row>
    <row r="2321" spans="1:27" x14ac:dyDescent="0.25">
      <c r="A2321" t="s">
        <v>149</v>
      </c>
      <c r="B2321" t="s">
        <v>186</v>
      </c>
      <c r="C2321" t="s">
        <v>1459</v>
      </c>
      <c r="D2321" t="s">
        <v>1325</v>
      </c>
      <c r="E2321" t="s">
        <v>1326</v>
      </c>
      <c r="F2321" t="s">
        <v>1292</v>
      </c>
      <c r="G2321" t="s">
        <v>524</v>
      </c>
      <c r="H2321" t="s">
        <v>1461</v>
      </c>
      <c r="I2321" t="s">
        <v>534</v>
      </c>
      <c r="J2321" t="s">
        <v>1377</v>
      </c>
      <c r="K2321" t="s">
        <v>1378</v>
      </c>
      <c r="L2321">
        <v>131.38502102710197</v>
      </c>
      <c r="M2321">
        <v>65.692510513550985</v>
      </c>
      <c r="N2321">
        <v>262.77004205420394</v>
      </c>
      <c r="O2321">
        <v>4.4591698798818011E-2</v>
      </c>
      <c r="P2321">
        <v>2.9121109419636255</v>
      </c>
      <c r="Q2321">
        <v>2.9121109419636255</v>
      </c>
      <c r="R2321">
        <v>17728.556058810929</v>
      </c>
      <c r="S2321">
        <v>0.33437487851397452</v>
      </c>
      <c r="T2321">
        <v>3.3437487851397454E-2</v>
      </c>
      <c r="U2321">
        <v>17746.879802153493</v>
      </c>
      <c r="W2321" s="429">
        <f t="shared" si="54"/>
        <v>17728.556058810929</v>
      </c>
      <c r="X2321" s="429">
        <f t="shared" si="54"/>
        <v>0.33437487851397452</v>
      </c>
      <c r="Y2321" s="429">
        <f t="shared" si="54"/>
        <v>3.3437487851397454E-2</v>
      </c>
      <c r="Z2321" s="429">
        <f t="shared" si="54"/>
        <v>17746.879802153493</v>
      </c>
      <c r="AA2321" s="429" t="s">
        <v>1295</v>
      </c>
    </row>
    <row r="2322" spans="1:27" x14ac:dyDescent="0.25">
      <c r="A2322" t="s">
        <v>149</v>
      </c>
      <c r="B2322" t="s">
        <v>186</v>
      </c>
      <c r="C2322" t="s">
        <v>1459</v>
      </c>
      <c r="D2322" t="s">
        <v>1325</v>
      </c>
      <c r="E2322" t="s">
        <v>1326</v>
      </c>
      <c r="F2322" t="s">
        <v>1292</v>
      </c>
      <c r="G2322" t="s">
        <v>524</v>
      </c>
      <c r="H2322" t="s">
        <v>1462</v>
      </c>
      <c r="I2322" t="s">
        <v>1463</v>
      </c>
      <c r="J2322" t="s">
        <v>1377</v>
      </c>
      <c r="K2322" t="s">
        <v>1378</v>
      </c>
      <c r="L2322">
        <v>1.1786783714971927</v>
      </c>
      <c r="M2322">
        <v>0.58933918574859634</v>
      </c>
      <c r="N2322">
        <v>2.3573567429943854</v>
      </c>
      <c r="O2322">
        <v>4.0004005412186416E-4</v>
      </c>
      <c r="P2322">
        <v>2.6125064758978887E-2</v>
      </c>
      <c r="Q2322">
        <v>2.6125064758978887E-2</v>
      </c>
      <c r="R2322">
        <v>159.04602686850808</v>
      </c>
      <c r="S2322">
        <v>2.9997364554603554E-3</v>
      </c>
      <c r="T2322">
        <v>2.9997364554603555E-4</v>
      </c>
      <c r="U2322">
        <v>159.21041242626731</v>
      </c>
      <c r="W2322" s="429">
        <f t="shared" si="54"/>
        <v>159.04602686850808</v>
      </c>
      <c r="X2322" s="429">
        <f t="shared" si="54"/>
        <v>2.9997364554603554E-3</v>
      </c>
      <c r="Y2322" s="429">
        <f t="shared" si="54"/>
        <v>2.9997364554603555E-4</v>
      </c>
      <c r="Z2322" s="429">
        <f t="shared" si="54"/>
        <v>159.21041242626731</v>
      </c>
      <c r="AA2322" s="429" t="s">
        <v>1295</v>
      </c>
    </row>
    <row r="2323" spans="1:27" x14ac:dyDescent="0.25">
      <c r="A2323" t="s">
        <v>149</v>
      </c>
      <c r="B2323" t="s">
        <v>186</v>
      </c>
      <c r="C2323" t="s">
        <v>1459</v>
      </c>
      <c r="D2323" t="s">
        <v>1325</v>
      </c>
      <c r="E2323" t="s">
        <v>1326</v>
      </c>
      <c r="F2323" t="s">
        <v>1292</v>
      </c>
      <c r="G2323" t="s">
        <v>524</v>
      </c>
      <c r="H2323" t="s">
        <v>1464</v>
      </c>
      <c r="I2323" t="s">
        <v>186</v>
      </c>
      <c r="J2323" t="s">
        <v>1377</v>
      </c>
      <c r="K2323" t="s">
        <v>1378</v>
      </c>
      <c r="L2323">
        <v>200.40040141774614</v>
      </c>
      <c r="M2323">
        <v>100.20020070887307</v>
      </c>
      <c r="N2323">
        <v>400.80080283549228</v>
      </c>
      <c r="O2323">
        <v>6.8015320691230147E-2</v>
      </c>
      <c r="P2323">
        <v>4.4418168614680926</v>
      </c>
      <c r="Q2323">
        <v>4.4418168614680926</v>
      </c>
      <c r="R2323">
        <v>27041.208525664853</v>
      </c>
      <c r="S2323">
        <v>0.51001902160816392</v>
      </c>
      <c r="T2323">
        <v>5.100190216081639E-2</v>
      </c>
      <c r="U2323">
        <v>27069.15756804898</v>
      </c>
      <c r="W2323" s="429">
        <f t="shared" si="54"/>
        <v>27041.208525664853</v>
      </c>
      <c r="X2323" s="429">
        <f t="shared" si="54"/>
        <v>0.51001902160816392</v>
      </c>
      <c r="Y2323" s="429">
        <f t="shared" si="54"/>
        <v>5.100190216081639E-2</v>
      </c>
      <c r="Z2323" s="429">
        <f t="shared" si="54"/>
        <v>27069.15756804898</v>
      </c>
      <c r="AA2323" s="429" t="s">
        <v>1295</v>
      </c>
    </row>
    <row r="2324" spans="1:27" x14ac:dyDescent="0.25">
      <c r="A2324" t="s">
        <v>149</v>
      </c>
      <c r="B2324" t="s">
        <v>186</v>
      </c>
      <c r="C2324" t="s">
        <v>1459</v>
      </c>
      <c r="D2324" t="s">
        <v>1325</v>
      </c>
      <c r="E2324" t="s">
        <v>1326</v>
      </c>
      <c r="F2324" t="s">
        <v>1292</v>
      </c>
      <c r="G2324" t="s">
        <v>524</v>
      </c>
      <c r="H2324" t="s">
        <v>1460</v>
      </c>
      <c r="I2324" t="s">
        <v>561</v>
      </c>
      <c r="J2324" t="s">
        <v>1377</v>
      </c>
      <c r="K2324" t="s">
        <v>1379</v>
      </c>
      <c r="L2324">
        <v>0</v>
      </c>
      <c r="M2324">
        <v>0</v>
      </c>
      <c r="N2324">
        <v>0</v>
      </c>
      <c r="O2324">
        <v>0</v>
      </c>
      <c r="P2324">
        <v>0</v>
      </c>
      <c r="Q2324">
        <v>0</v>
      </c>
      <c r="R2324">
        <v>0</v>
      </c>
      <c r="S2324">
        <v>0</v>
      </c>
      <c r="T2324">
        <v>0</v>
      </c>
      <c r="U2324">
        <v>0</v>
      </c>
      <c r="W2324" s="429">
        <f t="shared" si="54"/>
        <v>0</v>
      </c>
      <c r="X2324" s="429">
        <f t="shared" si="54"/>
        <v>0</v>
      </c>
      <c r="Y2324" s="429">
        <f t="shared" si="54"/>
        <v>0</v>
      </c>
      <c r="Z2324" s="429">
        <f t="shared" si="54"/>
        <v>0</v>
      </c>
      <c r="AA2324" s="429" t="s">
        <v>1296</v>
      </c>
    </row>
    <row r="2325" spans="1:27" x14ac:dyDescent="0.25">
      <c r="A2325" t="s">
        <v>149</v>
      </c>
      <c r="B2325" t="s">
        <v>186</v>
      </c>
      <c r="C2325" t="s">
        <v>1459</v>
      </c>
      <c r="D2325" t="s">
        <v>1325</v>
      </c>
      <c r="E2325" t="s">
        <v>1326</v>
      </c>
      <c r="F2325" t="s">
        <v>1292</v>
      </c>
      <c r="G2325" t="s">
        <v>524</v>
      </c>
      <c r="H2325" t="s">
        <v>1461</v>
      </c>
      <c r="I2325" t="s">
        <v>534</v>
      </c>
      <c r="J2325" t="s">
        <v>1377</v>
      </c>
      <c r="K2325" t="s">
        <v>1379</v>
      </c>
      <c r="L2325">
        <v>0</v>
      </c>
      <c r="M2325">
        <v>0</v>
      </c>
      <c r="N2325">
        <v>0</v>
      </c>
      <c r="O2325">
        <v>0</v>
      </c>
      <c r="P2325">
        <v>0</v>
      </c>
      <c r="Q2325">
        <v>0</v>
      </c>
      <c r="R2325">
        <v>0</v>
      </c>
      <c r="S2325">
        <v>0</v>
      </c>
      <c r="T2325">
        <v>0</v>
      </c>
      <c r="U2325">
        <v>0</v>
      </c>
      <c r="W2325" s="429">
        <f t="shared" si="54"/>
        <v>0</v>
      </c>
      <c r="X2325" s="429">
        <f t="shared" si="54"/>
        <v>0</v>
      </c>
      <c r="Y2325" s="429">
        <f t="shared" si="54"/>
        <v>0</v>
      </c>
      <c r="Z2325" s="429">
        <f t="shared" si="54"/>
        <v>0</v>
      </c>
      <c r="AA2325" s="429" t="s">
        <v>1296</v>
      </c>
    </row>
    <row r="2326" spans="1:27" x14ac:dyDescent="0.25">
      <c r="A2326" t="s">
        <v>149</v>
      </c>
      <c r="B2326" t="s">
        <v>186</v>
      </c>
      <c r="C2326" t="s">
        <v>1459</v>
      </c>
      <c r="D2326" t="s">
        <v>1325</v>
      </c>
      <c r="E2326" t="s">
        <v>1326</v>
      </c>
      <c r="F2326" t="s">
        <v>1292</v>
      </c>
      <c r="G2326" t="s">
        <v>524</v>
      </c>
      <c r="H2326" t="s">
        <v>1462</v>
      </c>
      <c r="I2326" t="s">
        <v>1463</v>
      </c>
      <c r="J2326" t="s">
        <v>1377</v>
      </c>
      <c r="K2326" t="s">
        <v>1379</v>
      </c>
      <c r="L2326">
        <v>0</v>
      </c>
      <c r="M2326">
        <v>0</v>
      </c>
      <c r="N2326">
        <v>0</v>
      </c>
      <c r="O2326">
        <v>0</v>
      </c>
      <c r="P2326">
        <v>0</v>
      </c>
      <c r="Q2326">
        <v>0</v>
      </c>
      <c r="R2326">
        <v>0</v>
      </c>
      <c r="S2326">
        <v>0</v>
      </c>
      <c r="T2326">
        <v>0</v>
      </c>
      <c r="U2326">
        <v>0</v>
      </c>
      <c r="W2326" s="429">
        <f t="shared" si="54"/>
        <v>0</v>
      </c>
      <c r="X2326" s="429">
        <f t="shared" si="54"/>
        <v>0</v>
      </c>
      <c r="Y2326" s="429">
        <f t="shared" si="54"/>
        <v>0</v>
      </c>
      <c r="Z2326" s="429">
        <f t="shared" si="54"/>
        <v>0</v>
      </c>
      <c r="AA2326" s="429" t="s">
        <v>1296</v>
      </c>
    </row>
    <row r="2327" spans="1:27" x14ac:dyDescent="0.25">
      <c r="A2327" t="s">
        <v>149</v>
      </c>
      <c r="B2327" t="s">
        <v>186</v>
      </c>
      <c r="C2327" t="s">
        <v>1459</v>
      </c>
      <c r="D2327" t="s">
        <v>1325</v>
      </c>
      <c r="E2327" t="s">
        <v>1326</v>
      </c>
      <c r="F2327" t="s">
        <v>1292</v>
      </c>
      <c r="G2327" t="s">
        <v>524</v>
      </c>
      <c r="H2327" t="s">
        <v>1464</v>
      </c>
      <c r="I2327" t="s">
        <v>186</v>
      </c>
      <c r="J2327" t="s">
        <v>1377</v>
      </c>
      <c r="K2327" t="s">
        <v>1379</v>
      </c>
      <c r="L2327">
        <v>0</v>
      </c>
      <c r="M2327">
        <v>0</v>
      </c>
      <c r="N2327">
        <v>0</v>
      </c>
      <c r="O2327">
        <v>0</v>
      </c>
      <c r="P2327">
        <v>0</v>
      </c>
      <c r="Q2327">
        <v>0</v>
      </c>
      <c r="R2327">
        <v>0</v>
      </c>
      <c r="S2327">
        <v>0</v>
      </c>
      <c r="T2327">
        <v>0</v>
      </c>
      <c r="U2327">
        <v>0</v>
      </c>
      <c r="W2327" s="429">
        <f t="shared" si="54"/>
        <v>0</v>
      </c>
      <c r="X2327" s="429">
        <f t="shared" si="54"/>
        <v>0</v>
      </c>
      <c r="Y2327" s="429">
        <f t="shared" si="54"/>
        <v>0</v>
      </c>
      <c r="Z2327" s="429">
        <f t="shared" si="54"/>
        <v>0</v>
      </c>
      <c r="AA2327" s="429" t="s">
        <v>1296</v>
      </c>
    </row>
    <row r="2328" spans="1:27" x14ac:dyDescent="0.25">
      <c r="A2328" t="s">
        <v>149</v>
      </c>
      <c r="B2328" t="s">
        <v>186</v>
      </c>
      <c r="C2328" t="s">
        <v>1459</v>
      </c>
      <c r="D2328" t="s">
        <v>1325</v>
      </c>
      <c r="E2328" t="s">
        <v>1326</v>
      </c>
      <c r="F2328" t="s">
        <v>1292</v>
      </c>
      <c r="G2328" t="s">
        <v>524</v>
      </c>
      <c r="H2328" t="s">
        <v>1460</v>
      </c>
      <c r="I2328" t="s">
        <v>561</v>
      </c>
      <c r="J2328" t="s">
        <v>1377</v>
      </c>
      <c r="K2328" t="s">
        <v>1380</v>
      </c>
      <c r="L2328">
        <v>0</v>
      </c>
      <c r="M2328">
        <v>7.1542516468544042</v>
      </c>
      <c r="N2328">
        <v>0</v>
      </c>
      <c r="O2328">
        <v>0</v>
      </c>
      <c r="P2328">
        <v>0</v>
      </c>
      <c r="Q2328">
        <v>0</v>
      </c>
      <c r="R2328">
        <v>1.463890527172754</v>
      </c>
      <c r="S2328">
        <v>114.11977152249916</v>
      </c>
      <c r="T2328">
        <v>0</v>
      </c>
      <c r="U2328">
        <v>2854.4581785896517</v>
      </c>
      <c r="W2328" s="429">
        <f t="shared" si="54"/>
        <v>1.463890527172754</v>
      </c>
      <c r="X2328" s="429">
        <f t="shared" si="54"/>
        <v>114.11977152249916</v>
      </c>
      <c r="Y2328" s="429">
        <f t="shared" si="54"/>
        <v>0</v>
      </c>
      <c r="Z2328" s="429">
        <f t="shared" si="54"/>
        <v>2854.4581785896517</v>
      </c>
      <c r="AA2328" s="429" t="s">
        <v>1296</v>
      </c>
    </row>
    <row r="2329" spans="1:27" x14ac:dyDescent="0.25">
      <c r="A2329" t="s">
        <v>149</v>
      </c>
      <c r="B2329" t="s">
        <v>186</v>
      </c>
      <c r="C2329" t="s">
        <v>1459</v>
      </c>
      <c r="D2329" t="s">
        <v>1325</v>
      </c>
      <c r="E2329" t="s">
        <v>1326</v>
      </c>
      <c r="F2329" t="s">
        <v>1292</v>
      </c>
      <c r="G2329" t="s">
        <v>524</v>
      </c>
      <c r="H2329" t="s">
        <v>1461</v>
      </c>
      <c r="I2329" t="s">
        <v>534</v>
      </c>
      <c r="J2329" t="s">
        <v>1377</v>
      </c>
      <c r="K2329" t="s">
        <v>1380</v>
      </c>
      <c r="L2329">
        <v>0</v>
      </c>
      <c r="M2329">
        <v>18.706642223336921</v>
      </c>
      <c r="N2329">
        <v>0</v>
      </c>
      <c r="O2329">
        <v>0</v>
      </c>
      <c r="P2329">
        <v>0</v>
      </c>
      <c r="Q2329">
        <v>0</v>
      </c>
      <c r="R2329">
        <v>3.82772059157204</v>
      </c>
      <c r="S2329">
        <v>298.3956732104856</v>
      </c>
      <c r="T2329">
        <v>0</v>
      </c>
      <c r="U2329">
        <v>7463.7195508537116</v>
      </c>
      <c r="W2329" s="429">
        <f t="shared" si="54"/>
        <v>3.82772059157204</v>
      </c>
      <c r="X2329" s="429">
        <f t="shared" si="54"/>
        <v>298.3956732104856</v>
      </c>
      <c r="Y2329" s="429">
        <f t="shared" si="54"/>
        <v>0</v>
      </c>
      <c r="Z2329" s="429">
        <f t="shared" si="54"/>
        <v>7463.7195508537116</v>
      </c>
      <c r="AA2329" s="429" t="s">
        <v>1296</v>
      </c>
    </row>
    <row r="2330" spans="1:27" x14ac:dyDescent="0.25">
      <c r="A2330" t="s">
        <v>149</v>
      </c>
      <c r="B2330" t="s">
        <v>186</v>
      </c>
      <c r="C2330" t="s">
        <v>1459</v>
      </c>
      <c r="D2330" t="s">
        <v>1325</v>
      </c>
      <c r="E2330" t="s">
        <v>1326</v>
      </c>
      <c r="F2330" t="s">
        <v>1292</v>
      </c>
      <c r="G2330" t="s">
        <v>524</v>
      </c>
      <c r="H2330" t="s">
        <v>1462</v>
      </c>
      <c r="I2330" t="s">
        <v>1463</v>
      </c>
      <c r="J2330" t="s">
        <v>1377</v>
      </c>
      <c r="K2330" t="s">
        <v>1380</v>
      </c>
      <c r="L2330">
        <v>0</v>
      </c>
      <c r="M2330">
        <v>2.4353418014766843</v>
      </c>
      <c r="N2330">
        <v>0</v>
      </c>
      <c r="O2330">
        <v>0</v>
      </c>
      <c r="P2330">
        <v>0</v>
      </c>
      <c r="Q2330">
        <v>0</v>
      </c>
      <c r="R2330">
        <v>0.49831540314591072</v>
      </c>
      <c r="S2330">
        <v>38.846921199075716</v>
      </c>
      <c r="T2330">
        <v>0</v>
      </c>
      <c r="U2330">
        <v>971.67134538003882</v>
      </c>
      <c r="W2330" s="429">
        <f t="shared" si="54"/>
        <v>0.49831540314591072</v>
      </c>
      <c r="X2330" s="429">
        <f t="shared" si="54"/>
        <v>38.846921199075716</v>
      </c>
      <c r="Y2330" s="429">
        <f t="shared" si="54"/>
        <v>0</v>
      </c>
      <c r="Z2330" s="429">
        <f t="shared" si="54"/>
        <v>971.67134538003882</v>
      </c>
      <c r="AA2330" s="429" t="s">
        <v>1296</v>
      </c>
    </row>
    <row r="2331" spans="1:27" x14ac:dyDescent="0.25">
      <c r="A2331" t="s">
        <v>149</v>
      </c>
      <c r="B2331" t="s">
        <v>186</v>
      </c>
      <c r="C2331" t="s">
        <v>1459</v>
      </c>
      <c r="D2331" t="s">
        <v>1325</v>
      </c>
      <c r="E2331" t="s">
        <v>1326</v>
      </c>
      <c r="F2331" t="s">
        <v>1292</v>
      </c>
      <c r="G2331" t="s">
        <v>524</v>
      </c>
      <c r="H2331" t="s">
        <v>1464</v>
      </c>
      <c r="I2331" t="s">
        <v>186</v>
      </c>
      <c r="J2331" t="s">
        <v>1377</v>
      </c>
      <c r="K2331" t="s">
        <v>1380</v>
      </c>
      <c r="L2331">
        <v>0</v>
      </c>
      <c r="M2331">
        <v>24.448768108580563</v>
      </c>
      <c r="N2331">
        <v>0</v>
      </c>
      <c r="O2331">
        <v>0</v>
      </c>
      <c r="P2331">
        <v>0</v>
      </c>
      <c r="Q2331">
        <v>0</v>
      </c>
      <c r="R2331">
        <v>5.0026644017939708</v>
      </c>
      <c r="S2331">
        <v>389.99017203770421</v>
      </c>
      <c r="T2331">
        <v>0</v>
      </c>
      <c r="U2331">
        <v>9754.7569653443988</v>
      </c>
      <c r="W2331" s="429">
        <f t="shared" si="54"/>
        <v>5.0026644017939708</v>
      </c>
      <c r="X2331" s="429">
        <f t="shared" si="54"/>
        <v>389.99017203770421</v>
      </c>
      <c r="Y2331" s="429">
        <f t="shared" si="54"/>
        <v>0</v>
      </c>
      <c r="Z2331" s="429">
        <f t="shared" si="54"/>
        <v>9754.7569653443988</v>
      </c>
      <c r="AA2331" s="429" t="s">
        <v>1296</v>
      </c>
    </row>
    <row r="2332" spans="1:27" x14ac:dyDescent="0.25">
      <c r="A2332" t="s">
        <v>149</v>
      </c>
      <c r="B2332" t="s">
        <v>186</v>
      </c>
      <c r="C2332" t="s">
        <v>1459</v>
      </c>
      <c r="D2332" t="s">
        <v>1325</v>
      </c>
      <c r="E2332" t="s">
        <v>1326</v>
      </c>
      <c r="F2332" t="s">
        <v>1292</v>
      </c>
      <c r="G2332" t="s">
        <v>524</v>
      </c>
      <c r="H2332" t="s">
        <v>1460</v>
      </c>
      <c r="I2332" t="s">
        <v>561</v>
      </c>
      <c r="J2332" t="s">
        <v>1382</v>
      </c>
      <c r="K2332" t="s">
        <v>1383</v>
      </c>
      <c r="L2332">
        <v>9.4188285142784867E-3</v>
      </c>
      <c r="M2332">
        <v>6.0430820660869642E-4</v>
      </c>
      <c r="N2332">
        <v>2.4049309668857806E-3</v>
      </c>
      <c r="O2332">
        <v>1.7565002390621733E-5</v>
      </c>
      <c r="P2332">
        <v>3.5492417147597736E-4</v>
      </c>
      <c r="Q2332">
        <v>3.5492417147597736E-4</v>
      </c>
      <c r="R2332">
        <v>1.5601254111831355</v>
      </c>
      <c r="S2332">
        <v>4.0646684154882049E-5</v>
      </c>
      <c r="T2332">
        <v>4.9051684779642823E-5</v>
      </c>
      <c r="U2332">
        <v>1.575758980351341</v>
      </c>
      <c r="W2332" s="429">
        <f t="shared" si="54"/>
        <v>1.5601254111831355</v>
      </c>
      <c r="X2332" s="429">
        <f t="shared" si="54"/>
        <v>4.0646684154882049E-5</v>
      </c>
      <c r="Y2332" s="429">
        <f t="shared" si="54"/>
        <v>4.9051684779642823E-5</v>
      </c>
      <c r="Z2332" s="429">
        <f t="shared" si="54"/>
        <v>1.575758980351341</v>
      </c>
      <c r="AA2332" s="429" t="s">
        <v>1295</v>
      </c>
    </row>
    <row r="2333" spans="1:27" x14ac:dyDescent="0.25">
      <c r="A2333" t="s">
        <v>149</v>
      </c>
      <c r="B2333" t="s">
        <v>186</v>
      </c>
      <c r="C2333" t="s">
        <v>1459</v>
      </c>
      <c r="D2333" t="s">
        <v>1325</v>
      </c>
      <c r="E2333" t="s">
        <v>1326</v>
      </c>
      <c r="F2333" t="s">
        <v>1292</v>
      </c>
      <c r="G2333" t="s">
        <v>524</v>
      </c>
      <c r="H2333" t="s">
        <v>1461</v>
      </c>
      <c r="I2333" t="s">
        <v>534</v>
      </c>
      <c r="J2333" t="s">
        <v>1382</v>
      </c>
      <c r="K2333" t="s">
        <v>1383</v>
      </c>
      <c r="L2333">
        <v>24.672621293152496</v>
      </c>
      <c r="M2333">
        <v>1.5829853472114803</v>
      </c>
      <c r="N2333">
        <v>6.2997166677573029</v>
      </c>
      <c r="O2333">
        <v>4.6011523762233636E-2</v>
      </c>
      <c r="P2333">
        <v>0.92972386718132261</v>
      </c>
      <c r="Q2333">
        <v>0.92972386718132261</v>
      </c>
      <c r="R2333">
        <v>4086.7485145942237</v>
      </c>
      <c r="S2333">
        <v>0.10647398914371353</v>
      </c>
      <c r="T2333">
        <v>0.12849088828027436</v>
      </c>
      <c r="U2333">
        <v>4127.7006490303384</v>
      </c>
      <c r="W2333" s="429">
        <f t="shared" si="54"/>
        <v>4086.7485145942237</v>
      </c>
      <c r="X2333" s="429">
        <f t="shared" si="54"/>
        <v>0.10647398914371353</v>
      </c>
      <c r="Y2333" s="429">
        <f t="shared" si="54"/>
        <v>0.12849088828027436</v>
      </c>
      <c r="Z2333" s="429">
        <f t="shared" si="54"/>
        <v>4127.7006490303384</v>
      </c>
      <c r="AA2333" s="429" t="s">
        <v>1295</v>
      </c>
    </row>
    <row r="2334" spans="1:27" x14ac:dyDescent="0.25">
      <c r="A2334" t="s">
        <v>149</v>
      </c>
      <c r="B2334" t="s">
        <v>186</v>
      </c>
      <c r="C2334" t="s">
        <v>1459</v>
      </c>
      <c r="D2334" t="s">
        <v>1325</v>
      </c>
      <c r="E2334" t="s">
        <v>1326</v>
      </c>
      <c r="F2334" t="s">
        <v>1292</v>
      </c>
      <c r="G2334" t="s">
        <v>524</v>
      </c>
      <c r="H2334" t="s">
        <v>1462</v>
      </c>
      <c r="I2334" t="s">
        <v>1463</v>
      </c>
      <c r="J2334" t="s">
        <v>1382</v>
      </c>
      <c r="K2334" t="s">
        <v>1383</v>
      </c>
      <c r="L2334">
        <v>0.22134247008554445</v>
      </c>
      <c r="M2334">
        <v>1.4201242855304367E-2</v>
      </c>
      <c r="N2334">
        <v>5.6515877721815856E-2</v>
      </c>
      <c r="O2334">
        <v>4.127775561796108E-4</v>
      </c>
      <c r="P2334">
        <v>8.3407180296854698E-3</v>
      </c>
      <c r="Q2334">
        <v>8.3407180296854698E-3</v>
      </c>
      <c r="R2334">
        <v>36.66294716280369</v>
      </c>
      <c r="S2334">
        <v>9.5519707763972817E-4</v>
      </c>
      <c r="T2334">
        <v>1.1527145923216063E-3</v>
      </c>
      <c r="U2334">
        <v>37.030336038256522</v>
      </c>
      <c r="W2334" s="429">
        <f t="shared" si="54"/>
        <v>36.66294716280369</v>
      </c>
      <c r="X2334" s="429">
        <f t="shared" si="54"/>
        <v>9.5519707763972817E-4</v>
      </c>
      <c r="Y2334" s="429">
        <f t="shared" si="54"/>
        <v>1.1527145923216063E-3</v>
      </c>
      <c r="Z2334" s="429">
        <f t="shared" si="54"/>
        <v>37.030336038256522</v>
      </c>
      <c r="AA2334" s="429" t="s">
        <v>1295</v>
      </c>
    </row>
    <row r="2335" spans="1:27" x14ac:dyDescent="0.25">
      <c r="A2335" t="s">
        <v>149</v>
      </c>
      <c r="B2335" t="s">
        <v>186</v>
      </c>
      <c r="C2335" t="s">
        <v>1459</v>
      </c>
      <c r="D2335" t="s">
        <v>1325</v>
      </c>
      <c r="E2335" t="s">
        <v>1326</v>
      </c>
      <c r="F2335" t="s">
        <v>1292</v>
      </c>
      <c r="G2335" t="s">
        <v>524</v>
      </c>
      <c r="H2335" t="s">
        <v>1464</v>
      </c>
      <c r="I2335" t="s">
        <v>186</v>
      </c>
      <c r="J2335" t="s">
        <v>1382</v>
      </c>
      <c r="K2335" t="s">
        <v>1383</v>
      </c>
      <c r="L2335">
        <v>37.632929328799705</v>
      </c>
      <c r="M2335">
        <v>2.4145134395050469</v>
      </c>
      <c r="N2335">
        <v>9.6089016781921384</v>
      </c>
      <c r="O2335">
        <v>7.0180967051729132E-2</v>
      </c>
      <c r="P2335">
        <v>1.4180995271322676</v>
      </c>
      <c r="Q2335">
        <v>1.4180995271322676</v>
      </c>
      <c r="R2335">
        <v>6233.4810803822193</v>
      </c>
      <c r="S2335">
        <v>0.16240382654083124</v>
      </c>
      <c r="T2335">
        <v>0.19598600653706294</v>
      </c>
      <c r="U2335">
        <v>6295.9450059937844</v>
      </c>
      <c r="W2335" s="429">
        <f t="shared" si="54"/>
        <v>6233.4810803822193</v>
      </c>
      <c r="X2335" s="429">
        <f t="shared" si="54"/>
        <v>0.16240382654083124</v>
      </c>
      <c r="Y2335" s="429">
        <f t="shared" si="54"/>
        <v>0.19598600653706294</v>
      </c>
      <c r="Z2335" s="429">
        <f t="shared" si="54"/>
        <v>6295.9450059937844</v>
      </c>
      <c r="AA2335" s="429" t="s">
        <v>1295</v>
      </c>
    </row>
    <row r="2336" spans="1:27" x14ac:dyDescent="0.25">
      <c r="A2336" t="s">
        <v>149</v>
      </c>
      <c r="B2336" t="s">
        <v>186</v>
      </c>
      <c r="C2336" t="s">
        <v>1459</v>
      </c>
      <c r="D2336" t="s">
        <v>1325</v>
      </c>
      <c r="E2336" t="s">
        <v>1326</v>
      </c>
      <c r="F2336" t="s">
        <v>1292</v>
      </c>
      <c r="G2336" t="s">
        <v>524</v>
      </c>
      <c r="H2336" t="s">
        <v>1460</v>
      </c>
      <c r="I2336" t="s">
        <v>561</v>
      </c>
      <c r="J2336" t="s">
        <v>1381</v>
      </c>
      <c r="K2336" t="s">
        <v>1364</v>
      </c>
      <c r="L2336">
        <v>2.8393254960385041</v>
      </c>
      <c r="M2336">
        <v>1.4196627480192521</v>
      </c>
      <c r="N2336">
        <v>5.6786509920770083</v>
      </c>
      <c r="O2336">
        <v>3.0291827571583634E-3</v>
      </c>
      <c r="P2336">
        <v>9.4879851732165246E-2</v>
      </c>
      <c r="Q2336">
        <v>9.4879851732165246E-2</v>
      </c>
      <c r="R2336">
        <v>383.12694120090202</v>
      </c>
      <c r="S2336">
        <v>7.226083387417993E-3</v>
      </c>
      <c r="T2336">
        <v>7.2260833874179928E-4</v>
      </c>
      <c r="U2336">
        <v>383.52293057053254</v>
      </c>
      <c r="W2336" s="429">
        <f t="shared" si="54"/>
        <v>383.12694120090202</v>
      </c>
      <c r="X2336" s="429">
        <f t="shared" si="54"/>
        <v>7.226083387417993E-3</v>
      </c>
      <c r="Y2336" s="429">
        <f t="shared" si="54"/>
        <v>7.2260833874179928E-4</v>
      </c>
      <c r="Z2336" s="429">
        <f t="shared" si="54"/>
        <v>383.52293057053254</v>
      </c>
      <c r="AA2336" s="429" t="s">
        <v>1295</v>
      </c>
    </row>
    <row r="2337" spans="1:27" x14ac:dyDescent="0.25">
      <c r="A2337" t="s">
        <v>149</v>
      </c>
      <c r="B2337" t="s">
        <v>186</v>
      </c>
      <c r="C2337" t="s">
        <v>1459</v>
      </c>
      <c r="D2337" t="s">
        <v>1325</v>
      </c>
      <c r="E2337" t="s">
        <v>1326</v>
      </c>
      <c r="F2337" t="s">
        <v>1292</v>
      </c>
      <c r="G2337" t="s">
        <v>524</v>
      </c>
      <c r="H2337" t="s">
        <v>1461</v>
      </c>
      <c r="I2337" t="s">
        <v>534</v>
      </c>
      <c r="J2337" t="s">
        <v>1381</v>
      </c>
      <c r="K2337" t="s">
        <v>1364</v>
      </c>
      <c r="L2337">
        <v>7437.6131368728611</v>
      </c>
      <c r="M2337">
        <v>3718.8065684364306</v>
      </c>
      <c r="N2337">
        <v>14875.226273745722</v>
      </c>
      <c r="O2337">
        <v>7.9349442323763331</v>
      </c>
      <c r="P2337">
        <v>248.53777161240686</v>
      </c>
      <c r="Q2337">
        <v>248.53777161240686</v>
      </c>
      <c r="R2337">
        <v>1003601.0224757628</v>
      </c>
      <c r="S2337">
        <v>18.92872543334143</v>
      </c>
      <c r="T2337">
        <v>1.8928725433341431</v>
      </c>
      <c r="U2337">
        <v>1004638.3166295098</v>
      </c>
      <c r="W2337" s="429">
        <f t="shared" si="54"/>
        <v>1003601.0224757628</v>
      </c>
      <c r="X2337" s="429">
        <f t="shared" si="54"/>
        <v>18.92872543334143</v>
      </c>
      <c r="Y2337" s="429">
        <f t="shared" si="54"/>
        <v>1.8928725433341431</v>
      </c>
      <c r="Z2337" s="429">
        <f t="shared" si="54"/>
        <v>1004638.3166295098</v>
      </c>
      <c r="AA2337" s="429" t="s">
        <v>1295</v>
      </c>
    </row>
    <row r="2338" spans="1:27" x14ac:dyDescent="0.25">
      <c r="A2338" t="s">
        <v>149</v>
      </c>
      <c r="B2338" t="s">
        <v>186</v>
      </c>
      <c r="C2338" t="s">
        <v>1459</v>
      </c>
      <c r="D2338" t="s">
        <v>1325</v>
      </c>
      <c r="E2338" t="s">
        <v>1326</v>
      </c>
      <c r="F2338" t="s">
        <v>1292</v>
      </c>
      <c r="G2338" t="s">
        <v>524</v>
      </c>
      <c r="H2338" t="s">
        <v>1462</v>
      </c>
      <c r="I2338" t="s">
        <v>1463</v>
      </c>
      <c r="J2338" t="s">
        <v>1381</v>
      </c>
      <c r="K2338" t="s">
        <v>1364</v>
      </c>
      <c r="L2338">
        <v>66.724149156904858</v>
      </c>
      <c r="M2338">
        <v>33.362074578452429</v>
      </c>
      <c r="N2338">
        <v>133.44829831380972</v>
      </c>
      <c r="O2338">
        <v>7.1185794793221541E-2</v>
      </c>
      <c r="P2338">
        <v>2.2296765157058833</v>
      </c>
      <c r="Q2338">
        <v>2.2296765157058833</v>
      </c>
      <c r="R2338">
        <v>9003.4831182211983</v>
      </c>
      <c r="S2338">
        <v>0.16981295960432286</v>
      </c>
      <c r="T2338">
        <v>1.6981295960432286E-2</v>
      </c>
      <c r="U2338">
        <v>9012.7888684075151</v>
      </c>
      <c r="W2338" s="429">
        <f t="shared" si="54"/>
        <v>9003.4831182211983</v>
      </c>
      <c r="X2338" s="429">
        <f t="shared" si="54"/>
        <v>0.16981295960432286</v>
      </c>
      <c r="Y2338" s="429">
        <f t="shared" si="54"/>
        <v>1.6981295960432286E-2</v>
      </c>
      <c r="Z2338" s="429">
        <f t="shared" si="54"/>
        <v>9012.7888684075151</v>
      </c>
      <c r="AA2338" s="429" t="s">
        <v>1295</v>
      </c>
    </row>
    <row r="2339" spans="1:27" x14ac:dyDescent="0.25">
      <c r="A2339" t="s">
        <v>149</v>
      </c>
      <c r="B2339" t="s">
        <v>186</v>
      </c>
      <c r="C2339" t="s">
        <v>1459</v>
      </c>
      <c r="D2339" t="s">
        <v>1325</v>
      </c>
      <c r="E2339" t="s">
        <v>1326</v>
      </c>
      <c r="F2339" t="s">
        <v>1292</v>
      </c>
      <c r="G2339" t="s">
        <v>524</v>
      </c>
      <c r="H2339" t="s">
        <v>1464</v>
      </c>
      <c r="I2339" t="s">
        <v>186</v>
      </c>
      <c r="J2339" t="s">
        <v>1381</v>
      </c>
      <c r="K2339" t="s">
        <v>1364</v>
      </c>
      <c r="L2339">
        <v>11344.525019421846</v>
      </c>
      <c r="M2339">
        <v>5672.262509710923</v>
      </c>
      <c r="N2339">
        <v>22689.050038843692</v>
      </c>
      <c r="O2339">
        <v>12.103099706226242</v>
      </c>
      <c r="P2339">
        <v>379.09244759586625</v>
      </c>
      <c r="Q2339">
        <v>379.09244759586625</v>
      </c>
      <c r="R2339">
        <v>1530783.6935682041</v>
      </c>
      <c r="S2339">
        <v>28.871816174428595</v>
      </c>
      <c r="T2339">
        <v>2.8871816174428595</v>
      </c>
      <c r="U2339">
        <v>1532365.8690945627</v>
      </c>
      <c r="W2339" s="429">
        <f t="shared" si="54"/>
        <v>1530783.6935682041</v>
      </c>
      <c r="X2339" s="429">
        <f t="shared" si="54"/>
        <v>28.871816174428595</v>
      </c>
      <c r="Y2339" s="429">
        <f t="shared" si="54"/>
        <v>2.8871816174428595</v>
      </c>
      <c r="Z2339" s="429">
        <f t="shared" si="54"/>
        <v>1532365.8690945627</v>
      </c>
      <c r="AA2339" s="429" t="s">
        <v>1295</v>
      </c>
    </row>
    <row r="2340" spans="1:27" x14ac:dyDescent="0.25">
      <c r="A2340" t="s">
        <v>149</v>
      </c>
      <c r="B2340" t="s">
        <v>186</v>
      </c>
      <c r="C2340" t="s">
        <v>1459</v>
      </c>
      <c r="D2340" t="s">
        <v>1325</v>
      </c>
      <c r="E2340" t="s">
        <v>1326</v>
      </c>
      <c r="F2340" t="s">
        <v>1292</v>
      </c>
      <c r="G2340" t="s">
        <v>524</v>
      </c>
      <c r="H2340" t="s">
        <v>1460</v>
      </c>
      <c r="I2340" t="s">
        <v>561</v>
      </c>
      <c r="J2340" t="s">
        <v>1466</v>
      </c>
      <c r="K2340" t="s">
        <v>1331</v>
      </c>
      <c r="L2340">
        <v>0</v>
      </c>
      <c r="M2340">
        <v>0</v>
      </c>
      <c r="N2340">
        <v>0</v>
      </c>
      <c r="O2340">
        <v>0</v>
      </c>
      <c r="P2340">
        <v>0</v>
      </c>
      <c r="Q2340">
        <v>0</v>
      </c>
      <c r="R2340">
        <v>0</v>
      </c>
      <c r="S2340">
        <v>0</v>
      </c>
      <c r="T2340">
        <v>0</v>
      </c>
      <c r="U2340">
        <v>0</v>
      </c>
      <c r="W2340" s="429">
        <f t="shared" si="54"/>
        <v>0</v>
      </c>
      <c r="X2340" s="429">
        <f t="shared" si="54"/>
        <v>0</v>
      </c>
      <c r="Y2340" s="429">
        <f t="shared" si="54"/>
        <v>0</v>
      </c>
      <c r="Z2340" s="429">
        <f t="shared" si="54"/>
        <v>0</v>
      </c>
      <c r="AA2340" s="429" t="s">
        <v>1296</v>
      </c>
    </row>
    <row r="2341" spans="1:27" x14ac:dyDescent="0.25">
      <c r="A2341" t="s">
        <v>149</v>
      </c>
      <c r="B2341" t="s">
        <v>186</v>
      </c>
      <c r="C2341" t="s">
        <v>1459</v>
      </c>
      <c r="D2341" t="s">
        <v>1325</v>
      </c>
      <c r="E2341" t="s">
        <v>1326</v>
      </c>
      <c r="F2341" t="s">
        <v>1292</v>
      </c>
      <c r="G2341" t="s">
        <v>524</v>
      </c>
      <c r="H2341" t="s">
        <v>1461</v>
      </c>
      <c r="I2341" t="s">
        <v>534</v>
      </c>
      <c r="J2341" t="s">
        <v>1466</v>
      </c>
      <c r="K2341" t="s">
        <v>1331</v>
      </c>
      <c r="L2341">
        <v>0</v>
      </c>
      <c r="M2341">
        <v>0</v>
      </c>
      <c r="N2341">
        <v>0</v>
      </c>
      <c r="O2341">
        <v>0</v>
      </c>
      <c r="P2341">
        <v>0</v>
      </c>
      <c r="Q2341">
        <v>0</v>
      </c>
      <c r="R2341">
        <v>0</v>
      </c>
      <c r="S2341">
        <v>0</v>
      </c>
      <c r="T2341">
        <v>0</v>
      </c>
      <c r="U2341">
        <v>0</v>
      </c>
      <c r="W2341" s="429">
        <f t="shared" si="54"/>
        <v>0</v>
      </c>
      <c r="X2341" s="429">
        <f t="shared" si="54"/>
        <v>0</v>
      </c>
      <c r="Y2341" s="429">
        <f t="shared" si="54"/>
        <v>0</v>
      </c>
      <c r="Z2341" s="429">
        <f t="shared" si="54"/>
        <v>0</v>
      </c>
      <c r="AA2341" s="429" t="s">
        <v>1296</v>
      </c>
    </row>
    <row r="2342" spans="1:27" x14ac:dyDescent="0.25">
      <c r="A2342" t="s">
        <v>149</v>
      </c>
      <c r="B2342" t="s">
        <v>186</v>
      </c>
      <c r="C2342" t="s">
        <v>1459</v>
      </c>
      <c r="D2342" t="s">
        <v>1325</v>
      </c>
      <c r="E2342" t="s">
        <v>1326</v>
      </c>
      <c r="F2342" t="s">
        <v>1292</v>
      </c>
      <c r="G2342" t="s">
        <v>524</v>
      </c>
      <c r="H2342" t="s">
        <v>1462</v>
      </c>
      <c r="I2342" t="s">
        <v>1463</v>
      </c>
      <c r="J2342" t="s">
        <v>1466</v>
      </c>
      <c r="K2342" t="s">
        <v>1331</v>
      </c>
      <c r="L2342">
        <v>0</v>
      </c>
      <c r="M2342">
        <v>0</v>
      </c>
      <c r="N2342">
        <v>0</v>
      </c>
      <c r="O2342">
        <v>0</v>
      </c>
      <c r="P2342">
        <v>0</v>
      </c>
      <c r="Q2342">
        <v>0</v>
      </c>
      <c r="R2342">
        <v>0</v>
      </c>
      <c r="S2342">
        <v>0</v>
      </c>
      <c r="T2342">
        <v>0</v>
      </c>
      <c r="U2342">
        <v>0</v>
      </c>
      <c r="W2342" s="429">
        <f t="shared" si="54"/>
        <v>0</v>
      </c>
      <c r="X2342" s="429">
        <f t="shared" si="54"/>
        <v>0</v>
      </c>
      <c r="Y2342" s="429">
        <f t="shared" si="54"/>
        <v>0</v>
      </c>
      <c r="Z2342" s="429">
        <f t="shared" si="54"/>
        <v>0</v>
      </c>
      <c r="AA2342" s="429" t="s">
        <v>1296</v>
      </c>
    </row>
    <row r="2343" spans="1:27" x14ac:dyDescent="0.25">
      <c r="A2343" t="s">
        <v>149</v>
      </c>
      <c r="B2343" t="s">
        <v>186</v>
      </c>
      <c r="C2343" t="s">
        <v>1459</v>
      </c>
      <c r="D2343" t="s">
        <v>1325</v>
      </c>
      <c r="E2343" t="s">
        <v>1326</v>
      </c>
      <c r="F2343" t="s">
        <v>1292</v>
      </c>
      <c r="G2343" t="s">
        <v>524</v>
      </c>
      <c r="H2343" t="s">
        <v>1464</v>
      </c>
      <c r="I2343" t="s">
        <v>186</v>
      </c>
      <c r="J2343" t="s">
        <v>1466</v>
      </c>
      <c r="K2343" t="s">
        <v>1331</v>
      </c>
      <c r="L2343">
        <v>0</v>
      </c>
      <c r="M2343">
        <v>0</v>
      </c>
      <c r="N2343">
        <v>0</v>
      </c>
      <c r="O2343">
        <v>0</v>
      </c>
      <c r="P2343">
        <v>0</v>
      </c>
      <c r="Q2343">
        <v>0</v>
      </c>
      <c r="R2343">
        <v>0</v>
      </c>
      <c r="S2343">
        <v>0</v>
      </c>
      <c r="T2343">
        <v>0</v>
      </c>
      <c r="U2343">
        <v>0</v>
      </c>
      <c r="W2343" s="429">
        <f t="shared" si="54"/>
        <v>0</v>
      </c>
      <c r="X2343" s="429">
        <f t="shared" si="54"/>
        <v>0</v>
      </c>
      <c r="Y2343" s="429">
        <f t="shared" si="54"/>
        <v>0</v>
      </c>
      <c r="Z2343" s="429">
        <f t="shared" si="54"/>
        <v>0</v>
      </c>
      <c r="AA2343" s="429" t="s">
        <v>1296</v>
      </c>
    </row>
    <row r="2344" spans="1:27" x14ac:dyDescent="0.25">
      <c r="A2344" t="s">
        <v>149</v>
      </c>
      <c r="B2344" t="s">
        <v>186</v>
      </c>
      <c r="C2344" t="s">
        <v>1459</v>
      </c>
      <c r="D2344" t="s">
        <v>1325</v>
      </c>
      <c r="E2344" t="s">
        <v>1326</v>
      </c>
      <c r="F2344" t="s">
        <v>1292</v>
      </c>
      <c r="G2344" t="s">
        <v>524</v>
      </c>
      <c r="H2344" t="s">
        <v>1460</v>
      </c>
      <c r="I2344" t="s">
        <v>561</v>
      </c>
      <c r="J2344" t="s">
        <v>1466</v>
      </c>
      <c r="K2344" t="s">
        <v>1333</v>
      </c>
      <c r="L2344">
        <v>0</v>
      </c>
      <c r="M2344">
        <v>2.0776867399326826E-2</v>
      </c>
      <c r="N2344">
        <v>0</v>
      </c>
      <c r="O2344">
        <v>0</v>
      </c>
      <c r="P2344">
        <v>0</v>
      </c>
      <c r="Q2344">
        <v>0</v>
      </c>
      <c r="R2344">
        <v>4.9063545719747942E-2</v>
      </c>
      <c r="S2344">
        <v>0.81693808157252512</v>
      </c>
      <c r="T2344">
        <v>0</v>
      </c>
      <c r="U2344">
        <v>20.472515585032873</v>
      </c>
      <c r="W2344" s="429">
        <f t="shared" si="54"/>
        <v>4.9063545719747942E-2</v>
      </c>
      <c r="X2344" s="429">
        <f t="shared" si="54"/>
        <v>0.81693808157252512</v>
      </c>
      <c r="Y2344" s="429">
        <f t="shared" si="54"/>
        <v>0</v>
      </c>
      <c r="Z2344" s="429">
        <f t="shared" si="54"/>
        <v>20.472515585032873</v>
      </c>
      <c r="AA2344" s="429" t="s">
        <v>1296</v>
      </c>
    </row>
    <row r="2345" spans="1:27" x14ac:dyDescent="0.25">
      <c r="A2345" t="s">
        <v>149</v>
      </c>
      <c r="B2345" t="s">
        <v>186</v>
      </c>
      <c r="C2345" t="s">
        <v>1459</v>
      </c>
      <c r="D2345" t="s">
        <v>1325</v>
      </c>
      <c r="E2345" t="s">
        <v>1326</v>
      </c>
      <c r="F2345" t="s">
        <v>1292</v>
      </c>
      <c r="G2345" t="s">
        <v>524</v>
      </c>
      <c r="H2345" t="s">
        <v>1461</v>
      </c>
      <c r="I2345" t="s">
        <v>534</v>
      </c>
      <c r="J2345" t="s">
        <v>1466</v>
      </c>
      <c r="K2345" t="s">
        <v>1333</v>
      </c>
      <c r="L2345">
        <v>0</v>
      </c>
      <c r="M2345">
        <v>2.7191725208868989</v>
      </c>
      <c r="N2345">
        <v>0</v>
      </c>
      <c r="O2345">
        <v>0</v>
      </c>
      <c r="P2345">
        <v>0</v>
      </c>
      <c r="Q2345">
        <v>0</v>
      </c>
      <c r="R2345">
        <v>6.4211915460720137</v>
      </c>
      <c r="S2345">
        <v>106.91677142580423</v>
      </c>
      <c r="T2345">
        <v>0</v>
      </c>
      <c r="U2345">
        <v>2679.3404771911778</v>
      </c>
      <c r="W2345" s="429">
        <f t="shared" si="54"/>
        <v>6.4211915460720137</v>
      </c>
      <c r="X2345" s="429">
        <f t="shared" si="54"/>
        <v>106.91677142580423</v>
      </c>
      <c r="Y2345" s="429">
        <f t="shared" si="54"/>
        <v>0</v>
      </c>
      <c r="Z2345" s="429">
        <f t="shared" si="54"/>
        <v>2679.3404771911778</v>
      </c>
      <c r="AA2345" s="429" t="s">
        <v>1296</v>
      </c>
    </row>
    <row r="2346" spans="1:27" x14ac:dyDescent="0.25">
      <c r="A2346" t="s">
        <v>149</v>
      </c>
      <c r="B2346" t="s">
        <v>186</v>
      </c>
      <c r="C2346" t="s">
        <v>1459</v>
      </c>
      <c r="D2346" t="s">
        <v>1325</v>
      </c>
      <c r="E2346" t="s">
        <v>1326</v>
      </c>
      <c r="F2346" t="s">
        <v>1292</v>
      </c>
      <c r="G2346" t="s">
        <v>524</v>
      </c>
      <c r="H2346" t="s">
        <v>1462</v>
      </c>
      <c r="I2346" t="s">
        <v>1463</v>
      </c>
      <c r="J2346" t="s">
        <v>1466</v>
      </c>
      <c r="K2346" t="s">
        <v>1333</v>
      </c>
      <c r="L2346">
        <v>0</v>
      </c>
      <c r="M2346">
        <v>8.0510361172391465E-2</v>
      </c>
      <c r="N2346">
        <v>0</v>
      </c>
      <c r="O2346">
        <v>0</v>
      </c>
      <c r="P2346">
        <v>0</v>
      </c>
      <c r="Q2346">
        <v>0</v>
      </c>
      <c r="R2346">
        <v>0.19012123966402333</v>
      </c>
      <c r="S2346">
        <v>3.1656350660935355</v>
      </c>
      <c r="T2346">
        <v>0</v>
      </c>
      <c r="U2346">
        <v>79.330997892002415</v>
      </c>
      <c r="W2346" s="429">
        <f t="shared" si="54"/>
        <v>0.19012123966402333</v>
      </c>
      <c r="X2346" s="429">
        <f t="shared" si="54"/>
        <v>3.1656350660935355</v>
      </c>
      <c r="Y2346" s="429">
        <f t="shared" si="54"/>
        <v>0</v>
      </c>
      <c r="Z2346" s="429">
        <f t="shared" si="54"/>
        <v>79.330997892002415</v>
      </c>
      <c r="AA2346" s="429" t="s">
        <v>1296</v>
      </c>
    </row>
    <row r="2347" spans="1:27" x14ac:dyDescent="0.25">
      <c r="A2347" t="s">
        <v>149</v>
      </c>
      <c r="B2347" t="s">
        <v>186</v>
      </c>
      <c r="C2347" t="s">
        <v>1459</v>
      </c>
      <c r="D2347" t="s">
        <v>1325</v>
      </c>
      <c r="E2347" t="s">
        <v>1326</v>
      </c>
      <c r="F2347" t="s">
        <v>1292</v>
      </c>
      <c r="G2347" t="s">
        <v>524</v>
      </c>
      <c r="H2347" t="s">
        <v>1464</v>
      </c>
      <c r="I2347" t="s">
        <v>186</v>
      </c>
      <c r="J2347" t="s">
        <v>1466</v>
      </c>
      <c r="K2347" t="s">
        <v>1333</v>
      </c>
      <c r="L2347">
        <v>0</v>
      </c>
      <c r="M2347">
        <v>9.3366047875724956</v>
      </c>
      <c r="N2347">
        <v>0</v>
      </c>
      <c r="O2347">
        <v>0</v>
      </c>
      <c r="P2347">
        <v>0</v>
      </c>
      <c r="Q2347">
        <v>0</v>
      </c>
      <c r="R2347">
        <v>22.047930857811743</v>
      </c>
      <c r="S2347">
        <v>367.11155040665358</v>
      </c>
      <c r="T2347">
        <v>0</v>
      </c>
      <c r="U2347">
        <v>9199.8366910241512</v>
      </c>
      <c r="W2347" s="429">
        <f t="shared" si="54"/>
        <v>22.047930857811743</v>
      </c>
      <c r="X2347" s="429">
        <f t="shared" si="54"/>
        <v>367.11155040665358</v>
      </c>
      <c r="Y2347" s="429">
        <f t="shared" si="54"/>
        <v>0</v>
      </c>
      <c r="Z2347" s="429">
        <f t="shared" si="54"/>
        <v>9199.8366910241512</v>
      </c>
      <c r="AA2347" s="429" t="s">
        <v>1296</v>
      </c>
    </row>
    <row r="2348" spans="1:27" x14ac:dyDescent="0.25">
      <c r="A2348" t="s">
        <v>149</v>
      </c>
      <c r="B2348" t="s">
        <v>186</v>
      </c>
      <c r="C2348" t="s">
        <v>1459</v>
      </c>
      <c r="D2348" t="s">
        <v>1325</v>
      </c>
      <c r="E2348" t="s">
        <v>1326</v>
      </c>
      <c r="F2348" t="s">
        <v>1292</v>
      </c>
      <c r="G2348" t="s">
        <v>524</v>
      </c>
      <c r="H2348" t="s">
        <v>1460</v>
      </c>
      <c r="I2348" t="s">
        <v>561</v>
      </c>
      <c r="J2348" t="s">
        <v>1467</v>
      </c>
      <c r="K2348" t="s">
        <v>1468</v>
      </c>
      <c r="L2348">
        <v>0</v>
      </c>
      <c r="M2348">
        <v>0</v>
      </c>
      <c r="N2348">
        <v>0</v>
      </c>
      <c r="O2348">
        <v>0</v>
      </c>
      <c r="P2348">
        <v>0</v>
      </c>
      <c r="Q2348">
        <v>0</v>
      </c>
      <c r="R2348">
        <v>0</v>
      </c>
      <c r="S2348">
        <v>0</v>
      </c>
      <c r="T2348">
        <v>0</v>
      </c>
      <c r="U2348">
        <v>0</v>
      </c>
      <c r="W2348" s="429">
        <f t="shared" si="54"/>
        <v>0</v>
      </c>
      <c r="X2348" s="429">
        <f t="shared" si="54"/>
        <v>0</v>
      </c>
      <c r="Y2348" s="429">
        <f t="shared" si="54"/>
        <v>0</v>
      </c>
      <c r="Z2348" s="429">
        <f t="shared" si="54"/>
        <v>0</v>
      </c>
      <c r="AA2348" s="429" t="s">
        <v>1296</v>
      </c>
    </row>
    <row r="2349" spans="1:27" x14ac:dyDescent="0.25">
      <c r="A2349" t="s">
        <v>149</v>
      </c>
      <c r="B2349" t="s">
        <v>186</v>
      </c>
      <c r="C2349" t="s">
        <v>1459</v>
      </c>
      <c r="D2349" t="s">
        <v>1325</v>
      </c>
      <c r="E2349" t="s">
        <v>1326</v>
      </c>
      <c r="F2349" t="s">
        <v>1292</v>
      </c>
      <c r="G2349" t="s">
        <v>524</v>
      </c>
      <c r="H2349" t="s">
        <v>1461</v>
      </c>
      <c r="I2349" t="s">
        <v>534</v>
      </c>
      <c r="J2349" t="s">
        <v>1467</v>
      </c>
      <c r="K2349" t="s">
        <v>1468</v>
      </c>
      <c r="L2349">
        <v>0</v>
      </c>
      <c r="M2349">
        <v>0</v>
      </c>
      <c r="N2349">
        <v>0</v>
      </c>
      <c r="O2349">
        <v>0</v>
      </c>
      <c r="P2349">
        <v>0</v>
      </c>
      <c r="Q2349">
        <v>0</v>
      </c>
      <c r="R2349">
        <v>0</v>
      </c>
      <c r="S2349">
        <v>0</v>
      </c>
      <c r="T2349">
        <v>0</v>
      </c>
      <c r="U2349">
        <v>0</v>
      </c>
      <c r="W2349" s="429">
        <f t="shared" si="54"/>
        <v>0</v>
      </c>
      <c r="X2349" s="429">
        <f t="shared" si="54"/>
        <v>0</v>
      </c>
      <c r="Y2349" s="429">
        <f t="shared" si="54"/>
        <v>0</v>
      </c>
      <c r="Z2349" s="429">
        <f t="shared" si="54"/>
        <v>0</v>
      </c>
      <c r="AA2349" s="429" t="s">
        <v>1296</v>
      </c>
    </row>
    <row r="2350" spans="1:27" x14ac:dyDescent="0.25">
      <c r="A2350" t="s">
        <v>149</v>
      </c>
      <c r="B2350" t="s">
        <v>186</v>
      </c>
      <c r="C2350" t="s">
        <v>1459</v>
      </c>
      <c r="D2350" t="s">
        <v>1325</v>
      </c>
      <c r="E2350" t="s">
        <v>1326</v>
      </c>
      <c r="F2350" t="s">
        <v>1292</v>
      </c>
      <c r="G2350" t="s">
        <v>524</v>
      </c>
      <c r="H2350" t="s">
        <v>1462</v>
      </c>
      <c r="I2350" t="s">
        <v>1463</v>
      </c>
      <c r="J2350" t="s">
        <v>1467</v>
      </c>
      <c r="K2350" t="s">
        <v>1468</v>
      </c>
      <c r="L2350">
        <v>0</v>
      </c>
      <c r="M2350">
        <v>0</v>
      </c>
      <c r="N2350">
        <v>0</v>
      </c>
      <c r="O2350">
        <v>0</v>
      </c>
      <c r="P2350">
        <v>0</v>
      </c>
      <c r="Q2350">
        <v>0</v>
      </c>
      <c r="R2350">
        <v>0</v>
      </c>
      <c r="S2350">
        <v>0</v>
      </c>
      <c r="T2350">
        <v>0</v>
      </c>
      <c r="U2350">
        <v>0</v>
      </c>
      <c r="W2350" s="429">
        <f t="shared" si="54"/>
        <v>0</v>
      </c>
      <c r="X2350" s="429">
        <f t="shared" si="54"/>
        <v>0</v>
      </c>
      <c r="Y2350" s="429">
        <f t="shared" si="54"/>
        <v>0</v>
      </c>
      <c r="Z2350" s="429">
        <f t="shared" si="54"/>
        <v>0</v>
      </c>
      <c r="AA2350" s="429" t="s">
        <v>1296</v>
      </c>
    </row>
    <row r="2351" spans="1:27" x14ac:dyDescent="0.25">
      <c r="A2351" t="s">
        <v>149</v>
      </c>
      <c r="B2351" t="s">
        <v>186</v>
      </c>
      <c r="C2351" t="s">
        <v>1459</v>
      </c>
      <c r="D2351" t="s">
        <v>1325</v>
      </c>
      <c r="E2351" t="s">
        <v>1326</v>
      </c>
      <c r="F2351" t="s">
        <v>1292</v>
      </c>
      <c r="G2351" t="s">
        <v>524</v>
      </c>
      <c r="H2351" t="s">
        <v>1464</v>
      </c>
      <c r="I2351" t="s">
        <v>186</v>
      </c>
      <c r="J2351" t="s">
        <v>1467</v>
      </c>
      <c r="K2351" t="s">
        <v>1468</v>
      </c>
      <c r="L2351">
        <v>0</v>
      </c>
      <c r="M2351">
        <v>0</v>
      </c>
      <c r="N2351">
        <v>0</v>
      </c>
      <c r="O2351">
        <v>0</v>
      </c>
      <c r="P2351">
        <v>0</v>
      </c>
      <c r="Q2351">
        <v>0</v>
      </c>
      <c r="R2351">
        <v>0</v>
      </c>
      <c r="S2351">
        <v>0</v>
      </c>
      <c r="T2351">
        <v>0</v>
      </c>
      <c r="U2351">
        <v>0</v>
      </c>
      <c r="W2351" s="429">
        <f t="shared" si="54"/>
        <v>0</v>
      </c>
      <c r="X2351" s="429">
        <f t="shared" si="54"/>
        <v>0</v>
      </c>
      <c r="Y2351" s="429">
        <f t="shared" si="54"/>
        <v>0</v>
      </c>
      <c r="Z2351" s="429">
        <f t="shared" si="54"/>
        <v>0</v>
      </c>
      <c r="AA2351" s="429" t="s">
        <v>1296</v>
      </c>
    </row>
    <row r="2352" spans="1:27" x14ac:dyDescent="0.25">
      <c r="A2352" t="s">
        <v>149</v>
      </c>
      <c r="B2352" t="s">
        <v>186</v>
      </c>
      <c r="C2352" t="s">
        <v>1459</v>
      </c>
      <c r="D2352" t="s">
        <v>1325</v>
      </c>
      <c r="E2352" t="s">
        <v>1326</v>
      </c>
      <c r="F2352" t="s">
        <v>1292</v>
      </c>
      <c r="G2352" t="s">
        <v>524</v>
      </c>
      <c r="H2352" t="s">
        <v>1460</v>
      </c>
      <c r="I2352" t="s">
        <v>561</v>
      </c>
      <c r="J2352" t="s">
        <v>1469</v>
      </c>
      <c r="K2352" t="s">
        <v>1341</v>
      </c>
      <c r="L2352">
        <v>0</v>
      </c>
      <c r="M2352">
        <v>0</v>
      </c>
      <c r="N2352">
        <v>0</v>
      </c>
      <c r="O2352">
        <v>0</v>
      </c>
      <c r="P2352">
        <v>0</v>
      </c>
      <c r="Q2352">
        <v>0</v>
      </c>
      <c r="R2352">
        <v>0</v>
      </c>
      <c r="S2352">
        <v>0</v>
      </c>
      <c r="T2352">
        <v>0</v>
      </c>
      <c r="U2352">
        <v>0</v>
      </c>
      <c r="W2352" s="429">
        <f t="shared" si="54"/>
        <v>0</v>
      </c>
      <c r="X2352" s="429">
        <f t="shared" si="54"/>
        <v>0</v>
      </c>
      <c r="Y2352" s="429">
        <f t="shared" si="54"/>
        <v>0</v>
      </c>
      <c r="Z2352" s="429">
        <f t="shared" si="54"/>
        <v>0</v>
      </c>
      <c r="AA2352" s="429" t="s">
        <v>1296</v>
      </c>
    </row>
    <row r="2353" spans="1:27" x14ac:dyDescent="0.25">
      <c r="A2353" t="s">
        <v>149</v>
      </c>
      <c r="B2353" t="s">
        <v>186</v>
      </c>
      <c r="C2353" t="s">
        <v>1459</v>
      </c>
      <c r="D2353" t="s">
        <v>1325</v>
      </c>
      <c r="E2353" t="s">
        <v>1326</v>
      </c>
      <c r="F2353" t="s">
        <v>1292</v>
      </c>
      <c r="G2353" t="s">
        <v>524</v>
      </c>
      <c r="H2353" t="s">
        <v>1461</v>
      </c>
      <c r="I2353" t="s">
        <v>534</v>
      </c>
      <c r="J2353" t="s">
        <v>1469</v>
      </c>
      <c r="K2353" t="s">
        <v>1341</v>
      </c>
      <c r="L2353">
        <v>0</v>
      </c>
      <c r="M2353">
        <v>0</v>
      </c>
      <c r="N2353">
        <v>0</v>
      </c>
      <c r="O2353">
        <v>0</v>
      </c>
      <c r="P2353">
        <v>0</v>
      </c>
      <c r="Q2353">
        <v>0</v>
      </c>
      <c r="R2353">
        <v>0</v>
      </c>
      <c r="S2353">
        <v>0</v>
      </c>
      <c r="T2353">
        <v>0</v>
      </c>
      <c r="U2353">
        <v>0</v>
      </c>
      <c r="W2353" s="429">
        <f t="shared" si="54"/>
        <v>0</v>
      </c>
      <c r="X2353" s="429">
        <f t="shared" si="54"/>
        <v>0</v>
      </c>
      <c r="Y2353" s="429">
        <f t="shared" si="54"/>
        <v>0</v>
      </c>
      <c r="Z2353" s="429">
        <f t="shared" si="54"/>
        <v>0</v>
      </c>
      <c r="AA2353" s="429" t="s">
        <v>1296</v>
      </c>
    </row>
    <row r="2354" spans="1:27" x14ac:dyDescent="0.25">
      <c r="A2354" t="s">
        <v>149</v>
      </c>
      <c r="B2354" t="s">
        <v>186</v>
      </c>
      <c r="C2354" t="s">
        <v>1459</v>
      </c>
      <c r="D2354" t="s">
        <v>1325</v>
      </c>
      <c r="E2354" t="s">
        <v>1326</v>
      </c>
      <c r="F2354" t="s">
        <v>1292</v>
      </c>
      <c r="G2354" t="s">
        <v>524</v>
      </c>
      <c r="H2354" t="s">
        <v>1462</v>
      </c>
      <c r="I2354" t="s">
        <v>1463</v>
      </c>
      <c r="J2354" t="s">
        <v>1469</v>
      </c>
      <c r="K2354" t="s">
        <v>1341</v>
      </c>
      <c r="L2354">
        <v>0</v>
      </c>
      <c r="M2354">
        <v>0</v>
      </c>
      <c r="N2354">
        <v>0</v>
      </c>
      <c r="O2354">
        <v>0</v>
      </c>
      <c r="P2354">
        <v>0</v>
      </c>
      <c r="Q2354">
        <v>0</v>
      </c>
      <c r="R2354">
        <v>0</v>
      </c>
      <c r="S2354">
        <v>0</v>
      </c>
      <c r="T2354">
        <v>0</v>
      </c>
      <c r="U2354">
        <v>0</v>
      </c>
      <c r="W2354" s="429">
        <f t="shared" si="54"/>
        <v>0</v>
      </c>
      <c r="X2354" s="429">
        <f t="shared" si="54"/>
        <v>0</v>
      </c>
      <c r="Y2354" s="429">
        <f t="shared" si="54"/>
        <v>0</v>
      </c>
      <c r="Z2354" s="429">
        <f t="shared" si="54"/>
        <v>0</v>
      </c>
      <c r="AA2354" s="429" t="s">
        <v>1296</v>
      </c>
    </row>
    <row r="2355" spans="1:27" x14ac:dyDescent="0.25">
      <c r="A2355" t="s">
        <v>149</v>
      </c>
      <c r="B2355" t="s">
        <v>186</v>
      </c>
      <c r="C2355" t="s">
        <v>1459</v>
      </c>
      <c r="D2355" t="s">
        <v>1325</v>
      </c>
      <c r="E2355" t="s">
        <v>1326</v>
      </c>
      <c r="F2355" t="s">
        <v>1292</v>
      </c>
      <c r="G2355" t="s">
        <v>524</v>
      </c>
      <c r="H2355" t="s">
        <v>1464</v>
      </c>
      <c r="I2355" t="s">
        <v>186</v>
      </c>
      <c r="J2355" t="s">
        <v>1469</v>
      </c>
      <c r="K2355" t="s">
        <v>1341</v>
      </c>
      <c r="L2355">
        <v>0</v>
      </c>
      <c r="M2355">
        <v>0</v>
      </c>
      <c r="N2355">
        <v>0</v>
      </c>
      <c r="O2355">
        <v>0</v>
      </c>
      <c r="P2355">
        <v>0</v>
      </c>
      <c r="Q2355">
        <v>0</v>
      </c>
      <c r="R2355">
        <v>0</v>
      </c>
      <c r="S2355">
        <v>0</v>
      </c>
      <c r="T2355">
        <v>0</v>
      </c>
      <c r="U2355">
        <v>0</v>
      </c>
      <c r="W2355" s="429">
        <f t="shared" si="54"/>
        <v>0</v>
      </c>
      <c r="X2355" s="429">
        <f t="shared" si="54"/>
        <v>0</v>
      </c>
      <c r="Y2355" s="429">
        <f t="shared" si="54"/>
        <v>0</v>
      </c>
      <c r="Z2355" s="429">
        <f t="shared" si="54"/>
        <v>0</v>
      </c>
      <c r="AA2355" s="429" t="s">
        <v>1296</v>
      </c>
    </row>
    <row r="2356" spans="1:27" x14ac:dyDescent="0.25">
      <c r="A2356" t="s">
        <v>149</v>
      </c>
      <c r="B2356" t="s">
        <v>186</v>
      </c>
      <c r="C2356" t="s">
        <v>1459</v>
      </c>
      <c r="D2356" t="s">
        <v>1325</v>
      </c>
      <c r="E2356" t="s">
        <v>1326</v>
      </c>
      <c r="F2356" t="s">
        <v>1292</v>
      </c>
      <c r="G2356" t="s">
        <v>524</v>
      </c>
      <c r="H2356" t="s">
        <v>1460</v>
      </c>
      <c r="I2356" t="s">
        <v>561</v>
      </c>
      <c r="J2356" t="s">
        <v>1469</v>
      </c>
      <c r="K2356" t="s">
        <v>1343</v>
      </c>
      <c r="L2356">
        <v>0</v>
      </c>
      <c r="M2356">
        <v>1.9493058291568726</v>
      </c>
      <c r="N2356">
        <v>0</v>
      </c>
      <c r="O2356">
        <v>0</v>
      </c>
      <c r="P2356">
        <v>0</v>
      </c>
      <c r="Q2356">
        <v>0</v>
      </c>
      <c r="R2356">
        <v>4.6031893948415021</v>
      </c>
      <c r="S2356">
        <v>76.645922306899436</v>
      </c>
      <c r="T2356">
        <v>0</v>
      </c>
      <c r="U2356">
        <v>1920.7512470673275</v>
      </c>
      <c r="W2356" s="429">
        <f t="shared" si="54"/>
        <v>4.6031893948415021</v>
      </c>
      <c r="X2356" s="429">
        <f t="shared" si="54"/>
        <v>76.645922306899436</v>
      </c>
      <c r="Y2356" s="429">
        <f t="shared" si="54"/>
        <v>0</v>
      </c>
      <c r="Z2356" s="429">
        <f t="shared" si="54"/>
        <v>1920.7512470673275</v>
      </c>
      <c r="AA2356" s="429" t="s">
        <v>1295</v>
      </c>
    </row>
    <row r="2357" spans="1:27" x14ac:dyDescent="0.25">
      <c r="A2357" t="s">
        <v>149</v>
      </c>
      <c r="B2357" t="s">
        <v>186</v>
      </c>
      <c r="C2357" t="s">
        <v>1459</v>
      </c>
      <c r="D2357" t="s">
        <v>1325</v>
      </c>
      <c r="E2357" t="s">
        <v>1326</v>
      </c>
      <c r="F2357" t="s">
        <v>1292</v>
      </c>
      <c r="G2357" t="s">
        <v>524</v>
      </c>
      <c r="H2357" t="s">
        <v>1461</v>
      </c>
      <c r="I2357" t="s">
        <v>534</v>
      </c>
      <c r="J2357" t="s">
        <v>1469</v>
      </c>
      <c r="K2357" t="s">
        <v>1343</v>
      </c>
      <c r="L2357">
        <v>0</v>
      </c>
      <c r="M2357">
        <v>903.21524143837792</v>
      </c>
      <c r="N2357">
        <v>0</v>
      </c>
      <c r="O2357">
        <v>0</v>
      </c>
      <c r="P2357">
        <v>0</v>
      </c>
      <c r="Q2357">
        <v>0</v>
      </c>
      <c r="R2357">
        <v>2132.8981622379147</v>
      </c>
      <c r="S2357">
        <v>35514.060536943143</v>
      </c>
      <c r="T2357">
        <v>0</v>
      </c>
      <c r="U2357">
        <v>889984.41158581653</v>
      </c>
      <c r="W2357" s="429">
        <f t="shared" si="54"/>
        <v>2132.8981622379147</v>
      </c>
      <c r="X2357" s="429">
        <f t="shared" si="54"/>
        <v>35514.060536943143</v>
      </c>
      <c r="Y2357" s="429">
        <f t="shared" si="54"/>
        <v>0</v>
      </c>
      <c r="Z2357" s="429">
        <f t="shared" si="54"/>
        <v>889984.41158581653</v>
      </c>
      <c r="AA2357" s="429" t="s">
        <v>1295</v>
      </c>
    </row>
    <row r="2358" spans="1:27" x14ac:dyDescent="0.25">
      <c r="A2358" t="s">
        <v>149</v>
      </c>
      <c r="B2358" t="s">
        <v>186</v>
      </c>
      <c r="C2358" t="s">
        <v>1459</v>
      </c>
      <c r="D2358" t="s">
        <v>1325</v>
      </c>
      <c r="E2358" t="s">
        <v>1326</v>
      </c>
      <c r="F2358" t="s">
        <v>1292</v>
      </c>
      <c r="G2358" t="s">
        <v>524</v>
      </c>
      <c r="H2358" t="s">
        <v>1462</v>
      </c>
      <c r="I2358" t="s">
        <v>1463</v>
      </c>
      <c r="J2358" t="s">
        <v>1469</v>
      </c>
      <c r="K2358" t="s">
        <v>1343</v>
      </c>
      <c r="L2358">
        <v>0</v>
      </c>
      <c r="M2358">
        <v>12.400491983158091</v>
      </c>
      <c r="N2358">
        <v>0</v>
      </c>
      <c r="O2358">
        <v>0</v>
      </c>
      <c r="P2358">
        <v>0</v>
      </c>
      <c r="Q2358">
        <v>0</v>
      </c>
      <c r="R2358">
        <v>29.283149074858006</v>
      </c>
      <c r="S2358">
        <v>487.58236439458983</v>
      </c>
      <c r="T2358">
        <v>0</v>
      </c>
      <c r="U2358">
        <v>12218.842258939603</v>
      </c>
      <c r="W2358" s="429">
        <f t="shared" si="54"/>
        <v>29.283149074858006</v>
      </c>
      <c r="X2358" s="429">
        <f t="shared" si="54"/>
        <v>487.58236439458983</v>
      </c>
      <c r="Y2358" s="429">
        <f t="shared" si="54"/>
        <v>0</v>
      </c>
      <c r="Z2358" s="429">
        <f t="shared" si="54"/>
        <v>12218.842258939603</v>
      </c>
      <c r="AA2358" s="429" t="s">
        <v>1295</v>
      </c>
    </row>
    <row r="2359" spans="1:27" x14ac:dyDescent="0.25">
      <c r="A2359" t="s">
        <v>149</v>
      </c>
      <c r="B2359" t="s">
        <v>186</v>
      </c>
      <c r="C2359" t="s">
        <v>1459</v>
      </c>
      <c r="D2359" t="s">
        <v>1325</v>
      </c>
      <c r="E2359" t="s">
        <v>1326</v>
      </c>
      <c r="F2359" t="s">
        <v>1292</v>
      </c>
      <c r="G2359" t="s">
        <v>524</v>
      </c>
      <c r="H2359" t="s">
        <v>1464</v>
      </c>
      <c r="I2359" t="s">
        <v>186</v>
      </c>
      <c r="J2359" t="s">
        <v>1469</v>
      </c>
      <c r="K2359" t="s">
        <v>1343</v>
      </c>
      <c r="L2359">
        <v>0</v>
      </c>
      <c r="M2359">
        <v>2080.203009498297</v>
      </c>
      <c r="N2359">
        <v>0</v>
      </c>
      <c r="O2359">
        <v>0</v>
      </c>
      <c r="P2359">
        <v>0</v>
      </c>
      <c r="Q2359">
        <v>0</v>
      </c>
      <c r="R2359">
        <v>4912.2966182179989</v>
      </c>
      <c r="S2359">
        <v>81792.746865968482</v>
      </c>
      <c r="T2359">
        <v>0</v>
      </c>
      <c r="U2359">
        <v>2049730.9682674301</v>
      </c>
      <c r="W2359" s="429">
        <f t="shared" si="54"/>
        <v>4912.2966182179989</v>
      </c>
      <c r="X2359" s="429">
        <f t="shared" si="54"/>
        <v>81792.746865968482</v>
      </c>
      <c r="Y2359" s="429">
        <f t="shared" si="54"/>
        <v>0</v>
      </c>
      <c r="Z2359" s="429">
        <f t="shared" si="54"/>
        <v>2049730.9682674301</v>
      </c>
      <c r="AA2359" s="429" t="s">
        <v>1295</v>
      </c>
    </row>
    <row r="2360" spans="1:27" x14ac:dyDescent="0.25">
      <c r="A2360" t="s">
        <v>149</v>
      </c>
      <c r="B2360" t="s">
        <v>186</v>
      </c>
      <c r="C2360" t="s">
        <v>1459</v>
      </c>
      <c r="D2360" t="s">
        <v>1325</v>
      </c>
      <c r="E2360" t="s">
        <v>1326</v>
      </c>
      <c r="F2360" t="s">
        <v>1292</v>
      </c>
      <c r="G2360" t="s">
        <v>524</v>
      </c>
      <c r="H2360" t="s">
        <v>1460</v>
      </c>
      <c r="I2360" t="s">
        <v>561</v>
      </c>
      <c r="J2360" t="s">
        <v>1345</v>
      </c>
      <c r="K2360" t="s">
        <v>1346</v>
      </c>
      <c r="L2360">
        <v>0</v>
      </c>
      <c r="M2360">
        <v>0</v>
      </c>
      <c r="N2360">
        <v>0</v>
      </c>
      <c r="O2360">
        <v>0</v>
      </c>
      <c r="P2360">
        <v>0</v>
      </c>
      <c r="Q2360">
        <v>0</v>
      </c>
      <c r="R2360">
        <v>0</v>
      </c>
      <c r="S2360">
        <v>0</v>
      </c>
      <c r="T2360">
        <v>0</v>
      </c>
      <c r="U2360">
        <v>0</v>
      </c>
      <c r="W2360" s="429">
        <f t="shared" si="54"/>
        <v>0</v>
      </c>
      <c r="X2360" s="429">
        <f t="shared" si="54"/>
        <v>0</v>
      </c>
      <c r="Y2360" s="429">
        <f t="shared" si="54"/>
        <v>0</v>
      </c>
      <c r="Z2360" s="429">
        <f t="shared" si="54"/>
        <v>0</v>
      </c>
      <c r="AA2360" s="429" t="s">
        <v>1295</v>
      </c>
    </row>
    <row r="2361" spans="1:27" x14ac:dyDescent="0.25">
      <c r="A2361" t="s">
        <v>149</v>
      </c>
      <c r="B2361" t="s">
        <v>186</v>
      </c>
      <c r="C2361" t="s">
        <v>1459</v>
      </c>
      <c r="D2361" t="s">
        <v>1325</v>
      </c>
      <c r="E2361" t="s">
        <v>1326</v>
      </c>
      <c r="F2361" t="s">
        <v>1292</v>
      </c>
      <c r="G2361" t="s">
        <v>524</v>
      </c>
      <c r="H2361" t="s">
        <v>1461</v>
      </c>
      <c r="I2361" t="s">
        <v>534</v>
      </c>
      <c r="J2361" t="s">
        <v>1345</v>
      </c>
      <c r="K2361" t="s">
        <v>1346</v>
      </c>
      <c r="L2361">
        <v>0</v>
      </c>
      <c r="M2361">
        <v>0</v>
      </c>
      <c r="N2361">
        <v>0</v>
      </c>
      <c r="O2361">
        <v>0</v>
      </c>
      <c r="P2361">
        <v>0</v>
      </c>
      <c r="Q2361">
        <v>0</v>
      </c>
      <c r="R2361">
        <v>0</v>
      </c>
      <c r="S2361">
        <v>0</v>
      </c>
      <c r="T2361">
        <v>0</v>
      </c>
      <c r="U2361">
        <v>0</v>
      </c>
      <c r="W2361" s="429">
        <f t="shared" si="54"/>
        <v>0</v>
      </c>
      <c r="X2361" s="429">
        <f t="shared" si="54"/>
        <v>0</v>
      </c>
      <c r="Y2361" s="429">
        <f t="shared" si="54"/>
        <v>0</v>
      </c>
      <c r="Z2361" s="429">
        <f t="shared" si="54"/>
        <v>0</v>
      </c>
      <c r="AA2361" s="429" t="s">
        <v>1295</v>
      </c>
    </row>
    <row r="2362" spans="1:27" x14ac:dyDescent="0.25">
      <c r="A2362" t="s">
        <v>149</v>
      </c>
      <c r="B2362" t="s">
        <v>186</v>
      </c>
      <c r="C2362" t="s">
        <v>1459</v>
      </c>
      <c r="D2362" t="s">
        <v>1325</v>
      </c>
      <c r="E2362" t="s">
        <v>1326</v>
      </c>
      <c r="F2362" t="s">
        <v>1292</v>
      </c>
      <c r="G2362" t="s">
        <v>524</v>
      </c>
      <c r="H2362" t="s">
        <v>1462</v>
      </c>
      <c r="I2362" t="s">
        <v>1463</v>
      </c>
      <c r="J2362" t="s">
        <v>1345</v>
      </c>
      <c r="K2362" t="s">
        <v>1346</v>
      </c>
      <c r="L2362">
        <v>0</v>
      </c>
      <c r="M2362">
        <v>0</v>
      </c>
      <c r="N2362">
        <v>0</v>
      </c>
      <c r="O2362">
        <v>0</v>
      </c>
      <c r="P2362">
        <v>0</v>
      </c>
      <c r="Q2362">
        <v>0</v>
      </c>
      <c r="R2362">
        <v>0</v>
      </c>
      <c r="S2362">
        <v>0</v>
      </c>
      <c r="T2362">
        <v>0</v>
      </c>
      <c r="U2362">
        <v>0</v>
      </c>
      <c r="W2362" s="429">
        <f t="shared" si="54"/>
        <v>0</v>
      </c>
      <c r="X2362" s="429">
        <f t="shared" si="54"/>
        <v>0</v>
      </c>
      <c r="Y2362" s="429">
        <f t="shared" si="54"/>
        <v>0</v>
      </c>
      <c r="Z2362" s="429">
        <f t="shared" si="54"/>
        <v>0</v>
      </c>
      <c r="AA2362" s="429" t="s">
        <v>1295</v>
      </c>
    </row>
    <row r="2363" spans="1:27" x14ac:dyDescent="0.25">
      <c r="A2363" t="s">
        <v>149</v>
      </c>
      <c r="B2363" t="s">
        <v>186</v>
      </c>
      <c r="C2363" t="s">
        <v>1459</v>
      </c>
      <c r="D2363" t="s">
        <v>1325</v>
      </c>
      <c r="E2363" t="s">
        <v>1326</v>
      </c>
      <c r="F2363" t="s">
        <v>1292</v>
      </c>
      <c r="G2363" t="s">
        <v>524</v>
      </c>
      <c r="H2363" t="s">
        <v>1464</v>
      </c>
      <c r="I2363" t="s">
        <v>186</v>
      </c>
      <c r="J2363" t="s">
        <v>1345</v>
      </c>
      <c r="K2363" t="s">
        <v>1346</v>
      </c>
      <c r="L2363">
        <v>1.104224023414009</v>
      </c>
      <c r="M2363">
        <v>9.8738736685608869E-2</v>
      </c>
      <c r="N2363">
        <v>0.24573683281115488</v>
      </c>
      <c r="O2363">
        <v>2.7332746100187291E-3</v>
      </c>
      <c r="P2363">
        <v>4.9608272395968503E-2</v>
      </c>
      <c r="Q2363">
        <v>4.9608272395968503E-2</v>
      </c>
      <c r="R2363">
        <v>253.15434822300833</v>
      </c>
      <c r="S2363">
        <v>7.5636989249868404E-3</v>
      </c>
      <c r="T2363">
        <v>7.9593369469462168E-3</v>
      </c>
      <c r="U2363">
        <v>255.71532310632298</v>
      </c>
      <c r="W2363" s="429">
        <f t="shared" si="54"/>
        <v>253.15434822300833</v>
      </c>
      <c r="X2363" s="429">
        <f t="shared" si="54"/>
        <v>7.5636989249868404E-3</v>
      </c>
      <c r="Y2363" s="429">
        <f t="shared" si="54"/>
        <v>7.9593369469462168E-3</v>
      </c>
      <c r="Z2363" s="429">
        <f t="shared" si="54"/>
        <v>255.71532310632298</v>
      </c>
      <c r="AA2363" s="429" t="s">
        <v>1295</v>
      </c>
    </row>
    <row r="2364" spans="1:27" x14ac:dyDescent="0.25">
      <c r="A2364" t="s">
        <v>149</v>
      </c>
      <c r="B2364" t="s">
        <v>186</v>
      </c>
      <c r="C2364" t="s">
        <v>1459</v>
      </c>
      <c r="D2364" t="s">
        <v>1325</v>
      </c>
      <c r="E2364" t="s">
        <v>1326</v>
      </c>
      <c r="F2364" t="s">
        <v>1292</v>
      </c>
      <c r="G2364" t="s">
        <v>524</v>
      </c>
      <c r="H2364" t="s">
        <v>1460</v>
      </c>
      <c r="I2364" t="s">
        <v>561</v>
      </c>
      <c r="J2364" t="s">
        <v>1465</v>
      </c>
      <c r="K2364" t="s">
        <v>1347</v>
      </c>
      <c r="L2364">
        <v>0</v>
      </c>
      <c r="M2364">
        <v>0</v>
      </c>
      <c r="N2364">
        <v>0</v>
      </c>
      <c r="O2364">
        <v>0</v>
      </c>
      <c r="P2364">
        <v>0</v>
      </c>
      <c r="Q2364">
        <v>0</v>
      </c>
      <c r="R2364">
        <v>0</v>
      </c>
      <c r="S2364">
        <v>0</v>
      </c>
      <c r="T2364">
        <v>0</v>
      </c>
      <c r="U2364">
        <v>0</v>
      </c>
      <c r="W2364" s="429">
        <f t="shared" si="54"/>
        <v>0</v>
      </c>
      <c r="X2364" s="429">
        <f t="shared" si="54"/>
        <v>0</v>
      </c>
      <c r="Y2364" s="429">
        <f t="shared" si="54"/>
        <v>0</v>
      </c>
      <c r="Z2364" s="429">
        <f t="shared" si="54"/>
        <v>0</v>
      </c>
      <c r="AA2364" s="429" t="s">
        <v>1295</v>
      </c>
    </row>
    <row r="2365" spans="1:27" x14ac:dyDescent="0.25">
      <c r="A2365" t="s">
        <v>149</v>
      </c>
      <c r="B2365" t="s">
        <v>186</v>
      </c>
      <c r="C2365" t="s">
        <v>1459</v>
      </c>
      <c r="D2365" t="s">
        <v>1325</v>
      </c>
      <c r="E2365" t="s">
        <v>1326</v>
      </c>
      <c r="F2365" t="s">
        <v>1292</v>
      </c>
      <c r="G2365" t="s">
        <v>524</v>
      </c>
      <c r="H2365" t="s">
        <v>1461</v>
      </c>
      <c r="I2365" t="s">
        <v>534</v>
      </c>
      <c r="J2365" t="s">
        <v>1465</v>
      </c>
      <c r="K2365" t="s">
        <v>1347</v>
      </c>
      <c r="L2365">
        <v>0</v>
      </c>
      <c r="M2365">
        <v>0</v>
      </c>
      <c r="N2365">
        <v>0</v>
      </c>
      <c r="O2365">
        <v>0</v>
      </c>
      <c r="P2365">
        <v>0</v>
      </c>
      <c r="Q2365">
        <v>0</v>
      </c>
      <c r="R2365">
        <v>0</v>
      </c>
      <c r="S2365">
        <v>0</v>
      </c>
      <c r="T2365">
        <v>0</v>
      </c>
      <c r="U2365">
        <v>0</v>
      </c>
      <c r="W2365" s="429">
        <f t="shared" si="54"/>
        <v>0</v>
      </c>
      <c r="X2365" s="429">
        <f t="shared" si="54"/>
        <v>0</v>
      </c>
      <c r="Y2365" s="429">
        <f t="shared" si="54"/>
        <v>0</v>
      </c>
      <c r="Z2365" s="429">
        <f t="shared" si="54"/>
        <v>0</v>
      </c>
      <c r="AA2365" s="429" t="s">
        <v>1295</v>
      </c>
    </row>
    <row r="2366" spans="1:27" x14ac:dyDescent="0.25">
      <c r="A2366" t="s">
        <v>149</v>
      </c>
      <c r="B2366" t="s">
        <v>186</v>
      </c>
      <c r="C2366" t="s">
        <v>1459</v>
      </c>
      <c r="D2366" t="s">
        <v>1325</v>
      </c>
      <c r="E2366" t="s">
        <v>1326</v>
      </c>
      <c r="F2366" t="s">
        <v>1292</v>
      </c>
      <c r="G2366" t="s">
        <v>524</v>
      </c>
      <c r="H2366" t="s">
        <v>1462</v>
      </c>
      <c r="I2366" t="s">
        <v>1463</v>
      </c>
      <c r="J2366" t="s">
        <v>1465</v>
      </c>
      <c r="K2366" t="s">
        <v>1347</v>
      </c>
      <c r="L2366">
        <v>0</v>
      </c>
      <c r="M2366">
        <v>0</v>
      </c>
      <c r="N2366">
        <v>0</v>
      </c>
      <c r="O2366">
        <v>0</v>
      </c>
      <c r="P2366">
        <v>0</v>
      </c>
      <c r="Q2366">
        <v>0</v>
      </c>
      <c r="R2366">
        <v>0</v>
      </c>
      <c r="S2366">
        <v>0</v>
      </c>
      <c r="T2366">
        <v>0</v>
      </c>
      <c r="U2366">
        <v>0</v>
      </c>
      <c r="W2366" s="429">
        <f t="shared" si="54"/>
        <v>0</v>
      </c>
      <c r="X2366" s="429">
        <f t="shared" si="54"/>
        <v>0</v>
      </c>
      <c r="Y2366" s="429">
        <f t="shared" si="54"/>
        <v>0</v>
      </c>
      <c r="Z2366" s="429">
        <f t="shared" si="54"/>
        <v>0</v>
      </c>
      <c r="AA2366" s="429" t="s">
        <v>1295</v>
      </c>
    </row>
    <row r="2367" spans="1:27" x14ac:dyDescent="0.25">
      <c r="A2367" t="s">
        <v>149</v>
      </c>
      <c r="B2367" t="s">
        <v>186</v>
      </c>
      <c r="C2367" t="s">
        <v>1459</v>
      </c>
      <c r="D2367" t="s">
        <v>1325</v>
      </c>
      <c r="E2367" t="s">
        <v>1326</v>
      </c>
      <c r="F2367" t="s">
        <v>1292</v>
      </c>
      <c r="G2367" t="s">
        <v>524</v>
      </c>
      <c r="H2367" t="s">
        <v>1464</v>
      </c>
      <c r="I2367" t="s">
        <v>186</v>
      </c>
      <c r="J2367" t="s">
        <v>1465</v>
      </c>
      <c r="K2367" t="s">
        <v>1347</v>
      </c>
      <c r="L2367">
        <v>0.37735188206191272</v>
      </c>
      <c r="M2367">
        <v>2.5980809460699195E-2</v>
      </c>
      <c r="N2367">
        <v>8.0728694938695583E-2</v>
      </c>
      <c r="O2367">
        <v>4.7165572413114624E-4</v>
      </c>
      <c r="P2367">
        <v>1.2692002371417826E-2</v>
      </c>
      <c r="Q2367">
        <v>1.2692002371417826E-2</v>
      </c>
      <c r="R2367">
        <v>41.895679051029646</v>
      </c>
      <c r="S2367">
        <v>1.2011925029802759E-3</v>
      </c>
      <c r="T2367">
        <v>1.3181245988207976E-3</v>
      </c>
      <c r="U2367">
        <v>42.318509994052746</v>
      </c>
      <c r="W2367" s="429">
        <f t="shared" si="54"/>
        <v>41.895679051029646</v>
      </c>
      <c r="X2367" s="429">
        <f t="shared" si="54"/>
        <v>1.2011925029802759E-3</v>
      </c>
      <c r="Y2367" s="429">
        <f t="shared" si="54"/>
        <v>1.3181245988207976E-3</v>
      </c>
      <c r="Z2367" s="429">
        <f t="shared" si="54"/>
        <v>42.318509994052746</v>
      </c>
      <c r="AA2367" s="429" t="s">
        <v>1295</v>
      </c>
    </row>
    <row r="2368" spans="1:27" x14ac:dyDescent="0.25">
      <c r="A2368" t="s">
        <v>149</v>
      </c>
      <c r="B2368" t="s">
        <v>186</v>
      </c>
      <c r="C2368" t="s">
        <v>1459</v>
      </c>
      <c r="D2368" t="s">
        <v>1325</v>
      </c>
      <c r="E2368" t="s">
        <v>1326</v>
      </c>
      <c r="F2368" t="s">
        <v>1292</v>
      </c>
      <c r="G2368" t="s">
        <v>524</v>
      </c>
      <c r="H2368" t="s">
        <v>1460</v>
      </c>
      <c r="I2368" t="s">
        <v>561</v>
      </c>
      <c r="J2368" t="s">
        <v>1470</v>
      </c>
      <c r="K2368" t="s">
        <v>1350</v>
      </c>
      <c r="L2368">
        <v>0</v>
      </c>
      <c r="M2368">
        <v>0.79969018711465989</v>
      </c>
      <c r="N2368">
        <v>0</v>
      </c>
      <c r="O2368">
        <v>0</v>
      </c>
      <c r="P2368">
        <v>0</v>
      </c>
      <c r="Q2368">
        <v>0</v>
      </c>
      <c r="R2368">
        <v>1.8884288619180936</v>
      </c>
      <c r="S2368">
        <v>31.443496979481651</v>
      </c>
      <c r="T2368">
        <v>0</v>
      </c>
      <c r="U2368">
        <v>787.97585334895939</v>
      </c>
      <c r="W2368" s="429">
        <f t="shared" ref="W2368:Z2431" si="55">IFERROR(R2368*1,0)</f>
        <v>1.8884288619180936</v>
      </c>
      <c r="X2368" s="429">
        <f t="shared" si="55"/>
        <v>31.443496979481651</v>
      </c>
      <c r="Y2368" s="429">
        <f t="shared" si="55"/>
        <v>0</v>
      </c>
      <c r="Z2368" s="429">
        <f t="shared" si="55"/>
        <v>787.97585334895939</v>
      </c>
      <c r="AA2368" s="429" t="s">
        <v>1296</v>
      </c>
    </row>
    <row r="2369" spans="1:27" x14ac:dyDescent="0.25">
      <c r="A2369" t="s">
        <v>149</v>
      </c>
      <c r="B2369" t="s">
        <v>186</v>
      </c>
      <c r="C2369" t="s">
        <v>1459</v>
      </c>
      <c r="D2369" t="s">
        <v>1325</v>
      </c>
      <c r="E2369" t="s">
        <v>1326</v>
      </c>
      <c r="F2369" t="s">
        <v>1292</v>
      </c>
      <c r="G2369" t="s">
        <v>524</v>
      </c>
      <c r="H2369" t="s">
        <v>1461</v>
      </c>
      <c r="I2369" t="s">
        <v>534</v>
      </c>
      <c r="J2369" t="s">
        <v>1470</v>
      </c>
      <c r="K2369" t="s">
        <v>1350</v>
      </c>
      <c r="L2369">
        <v>0</v>
      </c>
      <c r="M2369">
        <v>104.65945323863113</v>
      </c>
      <c r="N2369">
        <v>0</v>
      </c>
      <c r="O2369">
        <v>0</v>
      </c>
      <c r="P2369">
        <v>0</v>
      </c>
      <c r="Q2369">
        <v>0</v>
      </c>
      <c r="R2369">
        <v>247.14812730353054</v>
      </c>
      <c r="S2369">
        <v>4115.1676671896612</v>
      </c>
      <c r="T2369">
        <v>0</v>
      </c>
      <c r="U2369">
        <v>103126.33980704506</v>
      </c>
      <c r="W2369" s="429">
        <f t="shared" si="55"/>
        <v>247.14812730353054</v>
      </c>
      <c r="X2369" s="429">
        <f t="shared" si="55"/>
        <v>4115.1676671896612</v>
      </c>
      <c r="Y2369" s="429">
        <f t="shared" si="55"/>
        <v>0</v>
      </c>
      <c r="Z2369" s="429">
        <f t="shared" si="55"/>
        <v>103126.33980704506</v>
      </c>
      <c r="AA2369" s="429" t="s">
        <v>1296</v>
      </c>
    </row>
    <row r="2370" spans="1:27" x14ac:dyDescent="0.25">
      <c r="A2370" t="s">
        <v>149</v>
      </c>
      <c r="B2370" t="s">
        <v>186</v>
      </c>
      <c r="C2370" t="s">
        <v>1459</v>
      </c>
      <c r="D2370" t="s">
        <v>1325</v>
      </c>
      <c r="E2370" t="s">
        <v>1326</v>
      </c>
      <c r="F2370" t="s">
        <v>1292</v>
      </c>
      <c r="G2370" t="s">
        <v>524</v>
      </c>
      <c r="H2370" t="s">
        <v>1462</v>
      </c>
      <c r="I2370" t="s">
        <v>1463</v>
      </c>
      <c r="J2370" t="s">
        <v>1470</v>
      </c>
      <c r="K2370" t="s">
        <v>1350</v>
      </c>
      <c r="L2370">
        <v>0</v>
      </c>
      <c r="M2370">
        <v>3.0987994750693071</v>
      </c>
      <c r="N2370">
        <v>0</v>
      </c>
      <c r="O2370">
        <v>0</v>
      </c>
      <c r="P2370">
        <v>0</v>
      </c>
      <c r="Q2370">
        <v>0</v>
      </c>
      <c r="R2370">
        <v>7.3176618399326134</v>
      </c>
      <c r="S2370">
        <v>121.84355079549141</v>
      </c>
      <c r="T2370">
        <v>0</v>
      </c>
      <c r="U2370">
        <v>3053.4064317272178</v>
      </c>
      <c r="W2370" s="429">
        <f t="shared" si="55"/>
        <v>7.3176618399326134</v>
      </c>
      <c r="X2370" s="429">
        <f t="shared" si="55"/>
        <v>121.84355079549141</v>
      </c>
      <c r="Y2370" s="429">
        <f t="shared" si="55"/>
        <v>0</v>
      </c>
      <c r="Z2370" s="429">
        <f t="shared" si="55"/>
        <v>3053.4064317272178</v>
      </c>
      <c r="AA2370" s="429" t="s">
        <v>1296</v>
      </c>
    </row>
    <row r="2371" spans="1:27" x14ac:dyDescent="0.25">
      <c r="A2371" t="s">
        <v>149</v>
      </c>
      <c r="B2371" t="s">
        <v>186</v>
      </c>
      <c r="C2371" t="s">
        <v>1459</v>
      </c>
      <c r="D2371" t="s">
        <v>1325</v>
      </c>
      <c r="E2371" t="s">
        <v>1326</v>
      </c>
      <c r="F2371" t="s">
        <v>1292</v>
      </c>
      <c r="G2371" t="s">
        <v>524</v>
      </c>
      <c r="H2371" t="s">
        <v>1464</v>
      </c>
      <c r="I2371" t="s">
        <v>186</v>
      </c>
      <c r="J2371" t="s">
        <v>1470</v>
      </c>
      <c r="K2371" t="s">
        <v>1350</v>
      </c>
      <c r="L2371">
        <v>0</v>
      </c>
      <c r="M2371">
        <v>359.36077783465038</v>
      </c>
      <c r="N2371">
        <v>0</v>
      </c>
      <c r="O2371">
        <v>0</v>
      </c>
      <c r="P2371">
        <v>0</v>
      </c>
      <c r="Q2371">
        <v>0</v>
      </c>
      <c r="R2371">
        <v>848.6127198244435</v>
      </c>
      <c r="S2371">
        <v>14129.92145515457</v>
      </c>
      <c r="T2371">
        <v>0</v>
      </c>
      <c r="U2371">
        <v>354096.64909868868</v>
      </c>
      <c r="W2371" s="429">
        <f t="shared" si="55"/>
        <v>848.6127198244435</v>
      </c>
      <c r="X2371" s="429">
        <f t="shared" si="55"/>
        <v>14129.92145515457</v>
      </c>
      <c r="Y2371" s="429">
        <f t="shared" si="55"/>
        <v>0</v>
      </c>
      <c r="Z2371" s="429">
        <f t="shared" si="55"/>
        <v>354096.64909868868</v>
      </c>
      <c r="AA2371" s="429" t="s">
        <v>1296</v>
      </c>
    </row>
    <row r="2372" spans="1:27" x14ac:dyDescent="0.25">
      <c r="A2372" t="s">
        <v>149</v>
      </c>
      <c r="B2372" t="s">
        <v>186</v>
      </c>
      <c r="C2372" t="s">
        <v>1459</v>
      </c>
      <c r="D2372" t="s">
        <v>1325</v>
      </c>
      <c r="E2372" t="s">
        <v>1326</v>
      </c>
      <c r="F2372" t="s">
        <v>1292</v>
      </c>
      <c r="G2372" t="s">
        <v>524</v>
      </c>
      <c r="H2372" t="s">
        <v>1460</v>
      </c>
      <c r="I2372" t="s">
        <v>561</v>
      </c>
      <c r="J2372" t="s">
        <v>1471</v>
      </c>
      <c r="K2372" t="s">
        <v>1355</v>
      </c>
      <c r="L2372">
        <v>0.30288294341345617</v>
      </c>
      <c r="M2372">
        <v>1.6658561887740089E-2</v>
      </c>
      <c r="N2372">
        <v>0.25442167246730324</v>
      </c>
      <c r="O2372">
        <v>0</v>
      </c>
      <c r="P2372">
        <v>2.3019103699422668E-2</v>
      </c>
      <c r="Q2372">
        <v>2.3019103699422668E-2</v>
      </c>
      <c r="R2372">
        <v>363.45953209614743</v>
      </c>
      <c r="S2372">
        <v>6.9663076985094913E-3</v>
      </c>
      <c r="T2372">
        <v>6.6634247550960372E-3</v>
      </c>
      <c r="U2372">
        <v>365.61939036562882</v>
      </c>
      <c r="W2372" s="429">
        <f t="shared" si="55"/>
        <v>363.45953209614743</v>
      </c>
      <c r="X2372" s="429">
        <f t="shared" si="55"/>
        <v>6.9663076985094913E-3</v>
      </c>
      <c r="Y2372" s="429">
        <f t="shared" si="55"/>
        <v>6.6634247550960372E-3</v>
      </c>
      <c r="Z2372" s="429">
        <f t="shared" si="55"/>
        <v>365.61939036562882</v>
      </c>
      <c r="AA2372" s="429" t="s">
        <v>1295</v>
      </c>
    </row>
    <row r="2373" spans="1:27" x14ac:dyDescent="0.25">
      <c r="A2373" t="s">
        <v>149</v>
      </c>
      <c r="B2373" t="s">
        <v>186</v>
      </c>
      <c r="C2373" t="s">
        <v>1459</v>
      </c>
      <c r="D2373" t="s">
        <v>1325</v>
      </c>
      <c r="E2373" t="s">
        <v>1326</v>
      </c>
      <c r="F2373" t="s">
        <v>1292</v>
      </c>
      <c r="G2373" t="s">
        <v>524</v>
      </c>
      <c r="H2373" t="s">
        <v>1461</v>
      </c>
      <c r="I2373" t="s">
        <v>534</v>
      </c>
      <c r="J2373" t="s">
        <v>1471</v>
      </c>
      <c r="K2373" t="s">
        <v>1355</v>
      </c>
      <c r="L2373">
        <v>39.639805219236081</v>
      </c>
      <c r="M2373">
        <v>2.1801892870579844</v>
      </c>
      <c r="N2373">
        <v>33.29743638415831</v>
      </c>
      <c r="O2373">
        <v>0</v>
      </c>
      <c r="P2373">
        <v>3.0126251966619422</v>
      </c>
      <c r="Q2373">
        <v>3.0126251966619422</v>
      </c>
      <c r="R2373">
        <v>47567.766263083307</v>
      </c>
      <c r="S2373">
        <v>0.91171552004242995</v>
      </c>
      <c r="T2373">
        <v>0.87207571482319401</v>
      </c>
      <c r="U2373">
        <v>47850.437714101681</v>
      </c>
      <c r="W2373" s="429">
        <f t="shared" si="55"/>
        <v>47567.766263083307</v>
      </c>
      <c r="X2373" s="429">
        <f t="shared" si="55"/>
        <v>0.91171552004242995</v>
      </c>
      <c r="Y2373" s="429">
        <f t="shared" si="55"/>
        <v>0.87207571482319401</v>
      </c>
      <c r="Z2373" s="429">
        <f t="shared" si="55"/>
        <v>47850.437714101681</v>
      </c>
      <c r="AA2373" s="429" t="s">
        <v>1295</v>
      </c>
    </row>
    <row r="2374" spans="1:27" x14ac:dyDescent="0.25">
      <c r="A2374" t="s">
        <v>149</v>
      </c>
      <c r="B2374" t="s">
        <v>186</v>
      </c>
      <c r="C2374" t="s">
        <v>1459</v>
      </c>
      <c r="D2374" t="s">
        <v>1325</v>
      </c>
      <c r="E2374" t="s">
        <v>1326</v>
      </c>
      <c r="F2374" t="s">
        <v>1292</v>
      </c>
      <c r="G2374" t="s">
        <v>524</v>
      </c>
      <c r="H2374" t="s">
        <v>1462</v>
      </c>
      <c r="I2374" t="s">
        <v>1463</v>
      </c>
      <c r="J2374" t="s">
        <v>1471</v>
      </c>
      <c r="K2374" t="s">
        <v>1355</v>
      </c>
      <c r="L2374">
        <v>1.1736714057271427</v>
      </c>
      <c r="M2374">
        <v>6.455192731499286E-2</v>
      </c>
      <c r="N2374">
        <v>0.98588398081079998</v>
      </c>
      <c r="O2374">
        <v>0</v>
      </c>
      <c r="P2374">
        <v>8.9199026835262846E-2</v>
      </c>
      <c r="Q2374">
        <v>8.9199026835262846E-2</v>
      </c>
      <c r="R2374">
        <v>1408.4056868725713</v>
      </c>
      <c r="S2374">
        <v>2.6994442331724284E-2</v>
      </c>
      <c r="T2374">
        <v>2.582077092599714E-2</v>
      </c>
      <c r="U2374">
        <v>1416.7751376668116</v>
      </c>
      <c r="W2374" s="429">
        <f t="shared" si="55"/>
        <v>1408.4056868725713</v>
      </c>
      <c r="X2374" s="429">
        <f t="shared" si="55"/>
        <v>2.6994442331724284E-2</v>
      </c>
      <c r="Y2374" s="429">
        <f t="shared" si="55"/>
        <v>2.582077092599714E-2</v>
      </c>
      <c r="Z2374" s="429">
        <f t="shared" si="55"/>
        <v>1416.7751376668116</v>
      </c>
      <c r="AA2374" s="429" t="s">
        <v>1295</v>
      </c>
    </row>
    <row r="2375" spans="1:27" x14ac:dyDescent="0.25">
      <c r="A2375" t="s">
        <v>149</v>
      </c>
      <c r="B2375" t="s">
        <v>186</v>
      </c>
      <c r="C2375" t="s">
        <v>1459</v>
      </c>
      <c r="D2375" t="s">
        <v>1325</v>
      </c>
      <c r="E2375" t="s">
        <v>1326</v>
      </c>
      <c r="F2375" t="s">
        <v>1292</v>
      </c>
      <c r="G2375" t="s">
        <v>524</v>
      </c>
      <c r="H2375" t="s">
        <v>1464</v>
      </c>
      <c r="I2375" t="s">
        <v>186</v>
      </c>
      <c r="J2375" t="s">
        <v>1471</v>
      </c>
      <c r="K2375" t="s">
        <v>1355</v>
      </c>
      <c r="L2375">
        <v>136.1080226964219</v>
      </c>
      <c r="M2375">
        <v>7.4859412483032051</v>
      </c>
      <c r="N2375">
        <v>114.33073906499439</v>
      </c>
      <c r="O2375">
        <v>0</v>
      </c>
      <c r="P2375">
        <v>10.344209724928064</v>
      </c>
      <c r="Q2375">
        <v>10.344209724928064</v>
      </c>
      <c r="R2375">
        <v>163329.62723570628</v>
      </c>
      <c r="S2375">
        <v>3.1304845220177033</v>
      </c>
      <c r="T2375">
        <v>2.994376499321282</v>
      </c>
      <c r="U2375">
        <v>164300.21354555446</v>
      </c>
      <c r="W2375" s="429">
        <f t="shared" si="55"/>
        <v>163329.62723570628</v>
      </c>
      <c r="X2375" s="429">
        <f t="shared" si="55"/>
        <v>3.1304845220177033</v>
      </c>
      <c r="Y2375" s="429">
        <f t="shared" si="55"/>
        <v>2.994376499321282</v>
      </c>
      <c r="Z2375" s="429">
        <f t="shared" si="55"/>
        <v>164300.21354555446</v>
      </c>
      <c r="AA2375" s="429" t="s">
        <v>1295</v>
      </c>
    </row>
    <row r="2376" spans="1:27" x14ac:dyDescent="0.25">
      <c r="A2376" t="s">
        <v>149</v>
      </c>
      <c r="B2376" t="s">
        <v>186</v>
      </c>
      <c r="C2376" t="s">
        <v>1459</v>
      </c>
      <c r="D2376" t="s">
        <v>1325</v>
      </c>
      <c r="E2376" t="s">
        <v>1326</v>
      </c>
      <c r="F2376" t="s">
        <v>1292</v>
      </c>
      <c r="G2376" t="s">
        <v>524</v>
      </c>
      <c r="H2376" t="s">
        <v>1460</v>
      </c>
      <c r="I2376" t="s">
        <v>561</v>
      </c>
      <c r="J2376" t="s">
        <v>1472</v>
      </c>
      <c r="K2376" t="s">
        <v>1358</v>
      </c>
      <c r="L2376">
        <v>0</v>
      </c>
      <c r="M2376">
        <v>0</v>
      </c>
      <c r="N2376">
        <v>0</v>
      </c>
      <c r="O2376">
        <v>0</v>
      </c>
      <c r="P2376">
        <v>0</v>
      </c>
      <c r="Q2376">
        <v>0</v>
      </c>
      <c r="R2376">
        <v>0</v>
      </c>
      <c r="S2376">
        <v>0</v>
      </c>
      <c r="T2376">
        <v>0</v>
      </c>
      <c r="U2376">
        <v>0</v>
      </c>
      <c r="W2376" s="429">
        <f t="shared" si="55"/>
        <v>0</v>
      </c>
      <c r="X2376" s="429">
        <f t="shared" si="55"/>
        <v>0</v>
      </c>
      <c r="Y2376" s="429">
        <f t="shared" si="55"/>
        <v>0</v>
      </c>
      <c r="Z2376" s="429">
        <f t="shared" si="55"/>
        <v>0</v>
      </c>
      <c r="AA2376" s="429" t="s">
        <v>1296</v>
      </c>
    </row>
    <row r="2377" spans="1:27" x14ac:dyDescent="0.25">
      <c r="A2377" t="s">
        <v>149</v>
      </c>
      <c r="B2377" t="s">
        <v>186</v>
      </c>
      <c r="C2377" t="s">
        <v>1459</v>
      </c>
      <c r="D2377" t="s">
        <v>1325</v>
      </c>
      <c r="E2377" t="s">
        <v>1326</v>
      </c>
      <c r="F2377" t="s">
        <v>1292</v>
      </c>
      <c r="G2377" t="s">
        <v>524</v>
      </c>
      <c r="H2377" t="s">
        <v>1461</v>
      </c>
      <c r="I2377" t="s">
        <v>534</v>
      </c>
      <c r="J2377" t="s">
        <v>1472</v>
      </c>
      <c r="K2377" t="s">
        <v>1358</v>
      </c>
      <c r="L2377">
        <v>0</v>
      </c>
      <c r="M2377">
        <v>0</v>
      </c>
      <c r="N2377">
        <v>0</v>
      </c>
      <c r="O2377">
        <v>0</v>
      </c>
      <c r="P2377">
        <v>0</v>
      </c>
      <c r="Q2377">
        <v>0</v>
      </c>
      <c r="R2377">
        <v>0</v>
      </c>
      <c r="S2377">
        <v>0</v>
      </c>
      <c r="T2377">
        <v>0</v>
      </c>
      <c r="U2377">
        <v>0</v>
      </c>
      <c r="W2377" s="429">
        <f t="shared" si="55"/>
        <v>0</v>
      </c>
      <c r="X2377" s="429">
        <f t="shared" si="55"/>
        <v>0</v>
      </c>
      <c r="Y2377" s="429">
        <f t="shared" si="55"/>
        <v>0</v>
      </c>
      <c r="Z2377" s="429">
        <f t="shared" si="55"/>
        <v>0</v>
      </c>
      <c r="AA2377" s="429" t="s">
        <v>1296</v>
      </c>
    </row>
    <row r="2378" spans="1:27" x14ac:dyDescent="0.25">
      <c r="A2378" t="s">
        <v>149</v>
      </c>
      <c r="B2378" t="s">
        <v>186</v>
      </c>
      <c r="C2378" t="s">
        <v>1459</v>
      </c>
      <c r="D2378" t="s">
        <v>1325</v>
      </c>
      <c r="E2378" t="s">
        <v>1326</v>
      </c>
      <c r="F2378" t="s">
        <v>1292</v>
      </c>
      <c r="G2378" t="s">
        <v>524</v>
      </c>
      <c r="H2378" t="s">
        <v>1462</v>
      </c>
      <c r="I2378" t="s">
        <v>1463</v>
      </c>
      <c r="J2378" t="s">
        <v>1472</v>
      </c>
      <c r="K2378" t="s">
        <v>1358</v>
      </c>
      <c r="L2378">
        <v>0</v>
      </c>
      <c r="M2378">
        <v>0</v>
      </c>
      <c r="N2378">
        <v>0</v>
      </c>
      <c r="O2378">
        <v>0</v>
      </c>
      <c r="P2378">
        <v>0</v>
      </c>
      <c r="Q2378">
        <v>0</v>
      </c>
      <c r="R2378">
        <v>0</v>
      </c>
      <c r="S2378">
        <v>0</v>
      </c>
      <c r="T2378">
        <v>0</v>
      </c>
      <c r="U2378">
        <v>0</v>
      </c>
      <c r="W2378" s="429">
        <f t="shared" si="55"/>
        <v>0</v>
      </c>
      <c r="X2378" s="429">
        <f t="shared" si="55"/>
        <v>0</v>
      </c>
      <c r="Y2378" s="429">
        <f t="shared" si="55"/>
        <v>0</v>
      </c>
      <c r="Z2378" s="429">
        <f t="shared" si="55"/>
        <v>0</v>
      </c>
      <c r="AA2378" s="429" t="s">
        <v>1296</v>
      </c>
    </row>
    <row r="2379" spans="1:27" x14ac:dyDescent="0.25">
      <c r="A2379" t="s">
        <v>149</v>
      </c>
      <c r="B2379" t="s">
        <v>186</v>
      </c>
      <c r="C2379" t="s">
        <v>1459</v>
      </c>
      <c r="D2379" t="s">
        <v>1325</v>
      </c>
      <c r="E2379" t="s">
        <v>1326</v>
      </c>
      <c r="F2379" t="s">
        <v>1292</v>
      </c>
      <c r="G2379" t="s">
        <v>524</v>
      </c>
      <c r="H2379" t="s">
        <v>1464</v>
      </c>
      <c r="I2379" t="s">
        <v>186</v>
      </c>
      <c r="J2379" t="s">
        <v>1472</v>
      </c>
      <c r="K2379" t="s">
        <v>1358</v>
      </c>
      <c r="L2379">
        <v>1.8814776049930693</v>
      </c>
      <c r="M2379">
        <v>0</v>
      </c>
      <c r="N2379">
        <v>10.237451674226994</v>
      </c>
      <c r="O2379">
        <v>0</v>
      </c>
      <c r="P2379">
        <v>0</v>
      </c>
      <c r="Q2379">
        <v>0</v>
      </c>
      <c r="R2379">
        <v>3035.9136820749604</v>
      </c>
      <c r="S2379">
        <v>0.58796174905710219</v>
      </c>
      <c r="T2379">
        <v>3.6393038259607678E-2</v>
      </c>
      <c r="U2379">
        <v>3061.457851202751</v>
      </c>
      <c r="W2379" s="429">
        <f t="shared" si="55"/>
        <v>3035.9136820749604</v>
      </c>
      <c r="X2379" s="429">
        <f t="shared" si="55"/>
        <v>0.58796174905710219</v>
      </c>
      <c r="Y2379" s="429">
        <f t="shared" si="55"/>
        <v>3.6393038259607678E-2</v>
      </c>
      <c r="Z2379" s="429">
        <f t="shared" si="55"/>
        <v>3061.457851202751</v>
      </c>
      <c r="AA2379" s="429" t="s">
        <v>1296</v>
      </c>
    </row>
    <row r="2380" spans="1:27" x14ac:dyDescent="0.25">
      <c r="A2380" t="s">
        <v>149</v>
      </c>
      <c r="B2380" t="s">
        <v>186</v>
      </c>
      <c r="C2380" t="s">
        <v>1459</v>
      </c>
      <c r="D2380" t="s">
        <v>1325</v>
      </c>
      <c r="E2380" t="s">
        <v>1326</v>
      </c>
      <c r="F2380" t="s">
        <v>1292</v>
      </c>
      <c r="G2380" t="s">
        <v>524</v>
      </c>
      <c r="H2380" t="s">
        <v>1460</v>
      </c>
      <c r="I2380" t="s">
        <v>561</v>
      </c>
      <c r="J2380" t="s">
        <v>1472</v>
      </c>
      <c r="K2380" t="s">
        <v>1361</v>
      </c>
      <c r="L2380">
        <v>0</v>
      </c>
      <c r="M2380">
        <v>0</v>
      </c>
      <c r="N2380">
        <v>0</v>
      </c>
      <c r="O2380">
        <v>0</v>
      </c>
      <c r="P2380">
        <v>0</v>
      </c>
      <c r="Q2380">
        <v>0</v>
      </c>
      <c r="R2380">
        <v>0</v>
      </c>
      <c r="S2380">
        <v>0</v>
      </c>
      <c r="T2380">
        <v>0</v>
      </c>
      <c r="U2380">
        <v>0</v>
      </c>
      <c r="W2380" s="429">
        <f t="shared" si="55"/>
        <v>0</v>
      </c>
      <c r="X2380" s="429">
        <f t="shared" si="55"/>
        <v>0</v>
      </c>
      <c r="Y2380" s="429">
        <f t="shared" si="55"/>
        <v>0</v>
      </c>
      <c r="Z2380" s="429">
        <f t="shared" si="55"/>
        <v>0</v>
      </c>
      <c r="AA2380" s="429" t="s">
        <v>1296</v>
      </c>
    </row>
    <row r="2381" spans="1:27" x14ac:dyDescent="0.25">
      <c r="A2381" t="s">
        <v>149</v>
      </c>
      <c r="B2381" t="s">
        <v>186</v>
      </c>
      <c r="C2381" t="s">
        <v>1459</v>
      </c>
      <c r="D2381" t="s">
        <v>1325</v>
      </c>
      <c r="E2381" t="s">
        <v>1326</v>
      </c>
      <c r="F2381" t="s">
        <v>1292</v>
      </c>
      <c r="G2381" t="s">
        <v>524</v>
      </c>
      <c r="H2381" t="s">
        <v>1461</v>
      </c>
      <c r="I2381" t="s">
        <v>534</v>
      </c>
      <c r="J2381" t="s">
        <v>1472</v>
      </c>
      <c r="K2381" t="s">
        <v>1361</v>
      </c>
      <c r="L2381">
        <v>0</v>
      </c>
      <c r="M2381">
        <v>0</v>
      </c>
      <c r="N2381">
        <v>0</v>
      </c>
      <c r="O2381">
        <v>0</v>
      </c>
      <c r="P2381">
        <v>0</v>
      </c>
      <c r="Q2381">
        <v>0</v>
      </c>
      <c r="R2381">
        <v>0</v>
      </c>
      <c r="S2381">
        <v>0</v>
      </c>
      <c r="T2381">
        <v>0</v>
      </c>
      <c r="U2381">
        <v>0</v>
      </c>
      <c r="W2381" s="429">
        <f t="shared" si="55"/>
        <v>0</v>
      </c>
      <c r="X2381" s="429">
        <f t="shared" si="55"/>
        <v>0</v>
      </c>
      <c r="Y2381" s="429">
        <f t="shared" si="55"/>
        <v>0</v>
      </c>
      <c r="Z2381" s="429">
        <f t="shared" si="55"/>
        <v>0</v>
      </c>
      <c r="AA2381" s="429" t="s">
        <v>1296</v>
      </c>
    </row>
    <row r="2382" spans="1:27" x14ac:dyDescent="0.25">
      <c r="A2382" t="s">
        <v>149</v>
      </c>
      <c r="B2382" t="s">
        <v>186</v>
      </c>
      <c r="C2382" t="s">
        <v>1459</v>
      </c>
      <c r="D2382" t="s">
        <v>1325</v>
      </c>
      <c r="E2382" t="s">
        <v>1326</v>
      </c>
      <c r="F2382" t="s">
        <v>1292</v>
      </c>
      <c r="G2382" t="s">
        <v>524</v>
      </c>
      <c r="H2382" t="s">
        <v>1462</v>
      </c>
      <c r="I2382" t="s">
        <v>1463</v>
      </c>
      <c r="J2382" t="s">
        <v>1472</v>
      </c>
      <c r="K2382" t="s">
        <v>1361</v>
      </c>
      <c r="L2382">
        <v>0</v>
      </c>
      <c r="M2382">
        <v>0</v>
      </c>
      <c r="N2382">
        <v>0</v>
      </c>
      <c r="O2382">
        <v>0</v>
      </c>
      <c r="P2382">
        <v>0</v>
      </c>
      <c r="Q2382">
        <v>0</v>
      </c>
      <c r="R2382">
        <v>0</v>
      </c>
      <c r="S2382">
        <v>0</v>
      </c>
      <c r="T2382">
        <v>0</v>
      </c>
      <c r="U2382">
        <v>0</v>
      </c>
      <c r="W2382" s="429">
        <f t="shared" si="55"/>
        <v>0</v>
      </c>
      <c r="X2382" s="429">
        <f t="shared" si="55"/>
        <v>0</v>
      </c>
      <c r="Y2382" s="429">
        <f t="shared" si="55"/>
        <v>0</v>
      </c>
      <c r="Z2382" s="429">
        <f t="shared" si="55"/>
        <v>0</v>
      </c>
      <c r="AA2382" s="429" t="s">
        <v>1296</v>
      </c>
    </row>
    <row r="2383" spans="1:27" x14ac:dyDescent="0.25">
      <c r="A2383" t="s">
        <v>149</v>
      </c>
      <c r="B2383" t="s">
        <v>186</v>
      </c>
      <c r="C2383" t="s">
        <v>1459</v>
      </c>
      <c r="D2383" t="s">
        <v>1325</v>
      </c>
      <c r="E2383" t="s">
        <v>1326</v>
      </c>
      <c r="F2383" t="s">
        <v>1292</v>
      </c>
      <c r="G2383" t="s">
        <v>524</v>
      </c>
      <c r="H2383" t="s">
        <v>1464</v>
      </c>
      <c r="I2383" t="s">
        <v>186</v>
      </c>
      <c r="J2383" t="s">
        <v>1472</v>
      </c>
      <c r="K2383" t="s">
        <v>1361</v>
      </c>
      <c r="L2383">
        <v>0</v>
      </c>
      <c r="M2383">
        <v>0.7864265022119602</v>
      </c>
      <c r="N2383">
        <v>0</v>
      </c>
      <c r="O2383">
        <v>0</v>
      </c>
      <c r="P2383">
        <v>0</v>
      </c>
      <c r="Q2383">
        <v>0</v>
      </c>
      <c r="R2383">
        <v>1.8571073254165409</v>
      </c>
      <c r="S2383">
        <v>30.92197421617302</v>
      </c>
      <c r="T2383">
        <v>0</v>
      </c>
      <c r="U2383">
        <v>774.90646272974209</v>
      </c>
      <c r="W2383" s="429">
        <f t="shared" si="55"/>
        <v>1.8571073254165409</v>
      </c>
      <c r="X2383" s="429">
        <f t="shared" si="55"/>
        <v>30.92197421617302</v>
      </c>
      <c r="Y2383" s="429">
        <f t="shared" si="55"/>
        <v>0</v>
      </c>
      <c r="Z2383" s="429">
        <f t="shared" si="55"/>
        <v>774.90646272974209</v>
      </c>
      <c r="AA2383" s="429" t="s">
        <v>1296</v>
      </c>
    </row>
    <row r="2384" spans="1:27" x14ac:dyDescent="0.25">
      <c r="A2384" t="s">
        <v>149</v>
      </c>
      <c r="B2384" t="s">
        <v>186</v>
      </c>
      <c r="C2384" t="s">
        <v>1459</v>
      </c>
      <c r="D2384" t="s">
        <v>1325</v>
      </c>
      <c r="E2384" t="s">
        <v>1326</v>
      </c>
      <c r="F2384" t="s">
        <v>1292</v>
      </c>
      <c r="G2384" t="s">
        <v>524</v>
      </c>
      <c r="H2384" t="s">
        <v>1460</v>
      </c>
      <c r="I2384" t="s">
        <v>561</v>
      </c>
      <c r="J2384" t="s">
        <v>1473</v>
      </c>
      <c r="K2384" t="s">
        <v>1364</v>
      </c>
      <c r="L2384">
        <v>0.57425141489176634</v>
      </c>
      <c r="M2384">
        <v>0.28712570744588317</v>
      </c>
      <c r="N2384">
        <v>1.1485028297835327</v>
      </c>
      <c r="O2384">
        <v>6.1264996997660538E-4</v>
      </c>
      <c r="P2384">
        <v>1.5205651344531359E-2</v>
      </c>
      <c r="Q2384">
        <v>1.5205651344531359E-2</v>
      </c>
      <c r="R2384">
        <v>77.487131494693898</v>
      </c>
      <c r="S2384">
        <v>1.4614698508995452E-3</v>
      </c>
      <c r="T2384">
        <v>1.4614698508995453E-4</v>
      </c>
      <c r="U2384">
        <v>77.567220042523189</v>
      </c>
      <c r="W2384" s="429">
        <f t="shared" si="55"/>
        <v>77.487131494693898</v>
      </c>
      <c r="X2384" s="429">
        <f t="shared" si="55"/>
        <v>1.4614698508995452E-3</v>
      </c>
      <c r="Y2384" s="429">
        <f t="shared" si="55"/>
        <v>1.4614698508995453E-4</v>
      </c>
      <c r="Z2384" s="429">
        <f t="shared" si="55"/>
        <v>77.567220042523189</v>
      </c>
      <c r="AA2384" s="429" t="s">
        <v>1295</v>
      </c>
    </row>
    <row r="2385" spans="1:27" x14ac:dyDescent="0.25">
      <c r="A2385" t="s">
        <v>149</v>
      </c>
      <c r="B2385" t="s">
        <v>186</v>
      </c>
      <c r="C2385" t="s">
        <v>1459</v>
      </c>
      <c r="D2385" t="s">
        <v>1325</v>
      </c>
      <c r="E2385" t="s">
        <v>1326</v>
      </c>
      <c r="F2385" t="s">
        <v>1292</v>
      </c>
      <c r="G2385" t="s">
        <v>524</v>
      </c>
      <c r="H2385" t="s">
        <v>1461</v>
      </c>
      <c r="I2385" t="s">
        <v>534</v>
      </c>
      <c r="J2385" t="s">
        <v>1473</v>
      </c>
      <c r="K2385" t="s">
        <v>1364</v>
      </c>
      <c r="L2385">
        <v>75.155153923959944</v>
      </c>
      <c r="M2385">
        <v>37.577576961979972</v>
      </c>
      <c r="N2385">
        <v>150.31030784791989</v>
      </c>
      <c r="O2385">
        <v>8.0180564820688235E-2</v>
      </c>
      <c r="P2385">
        <v>1.9900396197155419</v>
      </c>
      <c r="Q2385">
        <v>1.9900396197155419</v>
      </c>
      <c r="R2385">
        <v>10141.128334368066</v>
      </c>
      <c r="S2385">
        <v>0.19126986673647803</v>
      </c>
      <c r="T2385">
        <v>1.9126986673647806E-2</v>
      </c>
      <c r="U2385">
        <v>10151.609923065225</v>
      </c>
      <c r="W2385" s="429">
        <f t="shared" si="55"/>
        <v>10141.128334368066</v>
      </c>
      <c r="X2385" s="429">
        <f t="shared" si="55"/>
        <v>0.19126986673647803</v>
      </c>
      <c r="Y2385" s="429">
        <f t="shared" si="55"/>
        <v>1.9126986673647806E-2</v>
      </c>
      <c r="Z2385" s="429">
        <f t="shared" si="55"/>
        <v>10151.609923065225</v>
      </c>
      <c r="AA2385" s="429" t="s">
        <v>1295</v>
      </c>
    </row>
    <row r="2386" spans="1:27" x14ac:dyDescent="0.25">
      <c r="A2386" t="s">
        <v>149</v>
      </c>
      <c r="B2386" t="s">
        <v>186</v>
      </c>
      <c r="C2386" t="s">
        <v>1459</v>
      </c>
      <c r="D2386" t="s">
        <v>1325</v>
      </c>
      <c r="E2386" t="s">
        <v>1326</v>
      </c>
      <c r="F2386" t="s">
        <v>1292</v>
      </c>
      <c r="G2386" t="s">
        <v>524</v>
      </c>
      <c r="H2386" t="s">
        <v>1462</v>
      </c>
      <c r="I2386" t="s">
        <v>1463</v>
      </c>
      <c r="J2386" t="s">
        <v>1473</v>
      </c>
      <c r="K2386" t="s">
        <v>1364</v>
      </c>
      <c r="L2386">
        <v>2.2252242327055951</v>
      </c>
      <c r="M2386">
        <v>1.1126121163527976</v>
      </c>
      <c r="N2386">
        <v>4.4504484654111902</v>
      </c>
      <c r="O2386">
        <v>2.3740186336593462E-3</v>
      </c>
      <c r="P2386">
        <v>5.8921898960059012E-2</v>
      </c>
      <c r="Q2386">
        <v>5.8921898960059012E-2</v>
      </c>
      <c r="R2386">
        <v>300.26263454193889</v>
      </c>
      <c r="S2386">
        <v>5.6631956722357386E-3</v>
      </c>
      <c r="T2386">
        <v>5.6631956722357391E-4</v>
      </c>
      <c r="U2386">
        <v>300.57297766477745</v>
      </c>
      <c r="W2386" s="429">
        <f t="shared" si="55"/>
        <v>300.26263454193889</v>
      </c>
      <c r="X2386" s="429">
        <f t="shared" si="55"/>
        <v>5.6631956722357386E-3</v>
      </c>
      <c r="Y2386" s="429">
        <f t="shared" si="55"/>
        <v>5.6631956722357391E-4</v>
      </c>
      <c r="Z2386" s="429">
        <f t="shared" si="55"/>
        <v>300.57297766477745</v>
      </c>
      <c r="AA2386" s="429" t="s">
        <v>1295</v>
      </c>
    </row>
    <row r="2387" spans="1:27" x14ac:dyDescent="0.25">
      <c r="A2387" t="s">
        <v>149</v>
      </c>
      <c r="B2387" t="s">
        <v>186</v>
      </c>
      <c r="C2387" t="s">
        <v>1459</v>
      </c>
      <c r="D2387" t="s">
        <v>1325</v>
      </c>
      <c r="E2387" t="s">
        <v>1326</v>
      </c>
      <c r="F2387" t="s">
        <v>1292</v>
      </c>
      <c r="G2387" t="s">
        <v>524</v>
      </c>
      <c r="H2387" t="s">
        <v>1464</v>
      </c>
      <c r="I2387" t="s">
        <v>186</v>
      </c>
      <c r="J2387" t="s">
        <v>1473</v>
      </c>
      <c r="K2387" t="s">
        <v>1364</v>
      </c>
      <c r="L2387">
        <v>258.05422956698754</v>
      </c>
      <c r="M2387">
        <v>129.02711478349377</v>
      </c>
      <c r="N2387">
        <v>516.10845913397509</v>
      </c>
      <c r="O2387">
        <v>0.27530958025823704</v>
      </c>
      <c r="P2387">
        <v>6.8330395729487803</v>
      </c>
      <c r="Q2387">
        <v>6.8330395729487803</v>
      </c>
      <c r="R2387">
        <v>34820.779715428078</v>
      </c>
      <c r="S2387">
        <v>0.65674801424798335</v>
      </c>
      <c r="T2387">
        <v>6.5674801424798326E-2</v>
      </c>
      <c r="U2387">
        <v>34856.769506608864</v>
      </c>
      <c r="W2387" s="429">
        <f t="shared" si="55"/>
        <v>34820.779715428078</v>
      </c>
      <c r="X2387" s="429">
        <f t="shared" si="55"/>
        <v>0.65674801424798335</v>
      </c>
      <c r="Y2387" s="429">
        <f t="shared" si="55"/>
        <v>6.5674801424798326E-2</v>
      </c>
      <c r="Z2387" s="429">
        <f t="shared" si="55"/>
        <v>34856.769506608864</v>
      </c>
      <c r="AA2387" s="429" t="s">
        <v>1295</v>
      </c>
    </row>
    <row r="2388" spans="1:27" x14ac:dyDescent="0.25">
      <c r="A2388" t="s">
        <v>149</v>
      </c>
      <c r="B2388" t="s">
        <v>186</v>
      </c>
      <c r="C2388" t="s">
        <v>1459</v>
      </c>
      <c r="D2388" t="s">
        <v>1325</v>
      </c>
      <c r="E2388" t="s">
        <v>1326</v>
      </c>
      <c r="F2388" t="s">
        <v>1292</v>
      </c>
      <c r="G2388" t="s">
        <v>524</v>
      </c>
      <c r="H2388" t="s">
        <v>1460</v>
      </c>
      <c r="I2388" t="s">
        <v>561</v>
      </c>
      <c r="J2388" t="s">
        <v>1474</v>
      </c>
      <c r="K2388" t="s">
        <v>1371</v>
      </c>
      <c r="L2388">
        <v>0</v>
      </c>
      <c r="M2388">
        <v>0.91087194036444075</v>
      </c>
      <c r="N2388">
        <v>0</v>
      </c>
      <c r="O2388">
        <v>0</v>
      </c>
      <c r="P2388">
        <v>0</v>
      </c>
      <c r="Q2388">
        <v>0</v>
      </c>
      <c r="R2388">
        <v>2.1509790784126697</v>
      </c>
      <c r="S2388">
        <v>35.815118863572259</v>
      </c>
      <c r="T2388">
        <v>0</v>
      </c>
      <c r="U2388">
        <v>897.52895066771919</v>
      </c>
      <c r="W2388" s="429">
        <f t="shared" si="55"/>
        <v>2.1509790784126697</v>
      </c>
      <c r="X2388" s="429">
        <f t="shared" si="55"/>
        <v>35.815118863572259</v>
      </c>
      <c r="Y2388" s="429">
        <f t="shared" si="55"/>
        <v>0</v>
      </c>
      <c r="Z2388" s="429">
        <f t="shared" si="55"/>
        <v>897.52895066771919</v>
      </c>
      <c r="AA2388" s="429" t="s">
        <v>1295</v>
      </c>
    </row>
    <row r="2389" spans="1:27" x14ac:dyDescent="0.25">
      <c r="A2389" t="s">
        <v>149</v>
      </c>
      <c r="B2389" t="s">
        <v>186</v>
      </c>
      <c r="C2389" t="s">
        <v>1459</v>
      </c>
      <c r="D2389" t="s">
        <v>1325</v>
      </c>
      <c r="E2389" t="s">
        <v>1326</v>
      </c>
      <c r="F2389" t="s">
        <v>1292</v>
      </c>
      <c r="G2389" t="s">
        <v>524</v>
      </c>
      <c r="H2389" t="s">
        <v>1461</v>
      </c>
      <c r="I2389" t="s">
        <v>534</v>
      </c>
      <c r="J2389" t="s">
        <v>1474</v>
      </c>
      <c r="K2389" t="s">
        <v>1371</v>
      </c>
      <c r="L2389">
        <v>0</v>
      </c>
      <c r="M2389">
        <v>119.2103651951962</v>
      </c>
      <c r="N2389">
        <v>0</v>
      </c>
      <c r="O2389">
        <v>0</v>
      </c>
      <c r="P2389">
        <v>0</v>
      </c>
      <c r="Q2389">
        <v>0</v>
      </c>
      <c r="R2389">
        <v>281.50938688725819</v>
      </c>
      <c r="S2389">
        <v>4687.3036812700202</v>
      </c>
      <c r="T2389">
        <v>0</v>
      </c>
      <c r="U2389">
        <v>117464.10141863777</v>
      </c>
      <c r="W2389" s="429">
        <f t="shared" si="55"/>
        <v>281.50938688725819</v>
      </c>
      <c r="X2389" s="429">
        <f t="shared" si="55"/>
        <v>4687.3036812700202</v>
      </c>
      <c r="Y2389" s="429">
        <f t="shared" si="55"/>
        <v>0</v>
      </c>
      <c r="Z2389" s="429">
        <f t="shared" si="55"/>
        <v>117464.10141863777</v>
      </c>
      <c r="AA2389" s="429" t="s">
        <v>1295</v>
      </c>
    </row>
    <row r="2390" spans="1:27" x14ac:dyDescent="0.25">
      <c r="A2390" t="s">
        <v>149</v>
      </c>
      <c r="B2390" t="s">
        <v>186</v>
      </c>
      <c r="C2390" t="s">
        <v>1459</v>
      </c>
      <c r="D2390" t="s">
        <v>1325</v>
      </c>
      <c r="E2390" t="s">
        <v>1326</v>
      </c>
      <c r="F2390" t="s">
        <v>1292</v>
      </c>
      <c r="G2390" t="s">
        <v>524</v>
      </c>
      <c r="H2390" t="s">
        <v>1462</v>
      </c>
      <c r="I2390" t="s">
        <v>1463</v>
      </c>
      <c r="J2390" t="s">
        <v>1474</v>
      </c>
      <c r="K2390" t="s">
        <v>1371</v>
      </c>
      <c r="L2390">
        <v>0</v>
      </c>
      <c r="M2390">
        <v>3.5296287689122079</v>
      </c>
      <c r="N2390">
        <v>0</v>
      </c>
      <c r="O2390">
        <v>0</v>
      </c>
      <c r="P2390">
        <v>0</v>
      </c>
      <c r="Q2390">
        <v>0</v>
      </c>
      <c r="R2390">
        <v>8.3350439288490961</v>
      </c>
      <c r="S2390">
        <v>138.7835855963425</v>
      </c>
      <c r="T2390">
        <v>0</v>
      </c>
      <c r="U2390">
        <v>3477.924683837412</v>
      </c>
      <c r="W2390" s="429">
        <f t="shared" si="55"/>
        <v>8.3350439288490961</v>
      </c>
      <c r="X2390" s="429">
        <f t="shared" si="55"/>
        <v>138.7835855963425</v>
      </c>
      <c r="Y2390" s="429">
        <f t="shared" si="55"/>
        <v>0</v>
      </c>
      <c r="Z2390" s="429">
        <f t="shared" si="55"/>
        <v>3477.924683837412</v>
      </c>
      <c r="AA2390" s="429" t="s">
        <v>1295</v>
      </c>
    </row>
    <row r="2391" spans="1:27" x14ac:dyDescent="0.25">
      <c r="A2391" t="s">
        <v>149</v>
      </c>
      <c r="B2391" t="s">
        <v>186</v>
      </c>
      <c r="C2391" t="s">
        <v>1459</v>
      </c>
      <c r="D2391" t="s">
        <v>1325</v>
      </c>
      <c r="E2391" t="s">
        <v>1326</v>
      </c>
      <c r="F2391" t="s">
        <v>1292</v>
      </c>
      <c r="G2391" t="s">
        <v>524</v>
      </c>
      <c r="H2391" t="s">
        <v>1464</v>
      </c>
      <c r="I2391" t="s">
        <v>186</v>
      </c>
      <c r="J2391" t="s">
        <v>1474</v>
      </c>
      <c r="K2391" t="s">
        <v>1371</v>
      </c>
      <c r="L2391">
        <v>0</v>
      </c>
      <c r="M2391">
        <v>409.32307820127056</v>
      </c>
      <c r="N2391">
        <v>0</v>
      </c>
      <c r="O2391">
        <v>0</v>
      </c>
      <c r="P2391">
        <v>0</v>
      </c>
      <c r="Q2391">
        <v>0</v>
      </c>
      <c r="R2391">
        <v>966.59622336169343</v>
      </c>
      <c r="S2391">
        <v>16094.419039317783</v>
      </c>
      <c r="T2391">
        <v>0</v>
      </c>
      <c r="U2391">
        <v>403327.07220630627</v>
      </c>
      <c r="W2391" s="429">
        <f t="shared" si="55"/>
        <v>966.59622336169343</v>
      </c>
      <c r="X2391" s="429">
        <f t="shared" si="55"/>
        <v>16094.419039317783</v>
      </c>
      <c r="Y2391" s="429">
        <f t="shared" si="55"/>
        <v>0</v>
      </c>
      <c r="Z2391" s="429">
        <f t="shared" si="55"/>
        <v>403327.07220630627</v>
      </c>
      <c r="AA2391" s="429" t="s">
        <v>1295</v>
      </c>
    </row>
    <row r="2392" spans="1:27" x14ac:dyDescent="0.25">
      <c r="A2392" t="s">
        <v>149</v>
      </c>
      <c r="B2392" t="s">
        <v>186</v>
      </c>
      <c r="C2392" t="s">
        <v>1459</v>
      </c>
      <c r="D2392" t="s">
        <v>1325</v>
      </c>
      <c r="E2392" t="s">
        <v>1326</v>
      </c>
      <c r="F2392" t="s">
        <v>1292</v>
      </c>
      <c r="G2392" t="s">
        <v>524</v>
      </c>
      <c r="H2392" t="s">
        <v>1460</v>
      </c>
      <c r="I2392" t="s">
        <v>561</v>
      </c>
      <c r="J2392" t="s">
        <v>1475</v>
      </c>
      <c r="K2392" t="s">
        <v>1374</v>
      </c>
      <c r="L2392">
        <v>0</v>
      </c>
      <c r="M2392">
        <v>0</v>
      </c>
      <c r="N2392">
        <v>0</v>
      </c>
      <c r="O2392">
        <v>0</v>
      </c>
      <c r="P2392">
        <v>0</v>
      </c>
      <c r="Q2392">
        <v>0</v>
      </c>
      <c r="R2392">
        <v>0</v>
      </c>
      <c r="S2392">
        <v>0</v>
      </c>
      <c r="T2392">
        <v>0</v>
      </c>
      <c r="U2392">
        <v>0</v>
      </c>
      <c r="W2392" s="429">
        <f t="shared" si="55"/>
        <v>0</v>
      </c>
      <c r="X2392" s="429">
        <f t="shared" si="55"/>
        <v>0</v>
      </c>
      <c r="Y2392" s="429">
        <f t="shared" si="55"/>
        <v>0</v>
      </c>
      <c r="Z2392" s="429">
        <f t="shared" si="55"/>
        <v>0</v>
      </c>
      <c r="AA2392" s="429" t="s">
        <v>1295</v>
      </c>
    </row>
    <row r="2393" spans="1:27" x14ac:dyDescent="0.25">
      <c r="A2393" t="s">
        <v>149</v>
      </c>
      <c r="B2393" t="s">
        <v>186</v>
      </c>
      <c r="C2393" t="s">
        <v>1459</v>
      </c>
      <c r="D2393" t="s">
        <v>1325</v>
      </c>
      <c r="E2393" t="s">
        <v>1326</v>
      </c>
      <c r="F2393" t="s">
        <v>1292</v>
      </c>
      <c r="G2393" t="s">
        <v>524</v>
      </c>
      <c r="H2393" t="s">
        <v>1461</v>
      </c>
      <c r="I2393" t="s">
        <v>534</v>
      </c>
      <c r="J2393" t="s">
        <v>1475</v>
      </c>
      <c r="K2393" t="s">
        <v>1374</v>
      </c>
      <c r="L2393">
        <v>0</v>
      </c>
      <c r="M2393">
        <v>0</v>
      </c>
      <c r="N2393">
        <v>0</v>
      </c>
      <c r="O2393">
        <v>0</v>
      </c>
      <c r="P2393">
        <v>0</v>
      </c>
      <c r="Q2393">
        <v>0</v>
      </c>
      <c r="R2393">
        <v>0</v>
      </c>
      <c r="S2393">
        <v>0</v>
      </c>
      <c r="T2393">
        <v>0</v>
      </c>
      <c r="U2393">
        <v>0</v>
      </c>
      <c r="W2393" s="429">
        <f t="shared" si="55"/>
        <v>0</v>
      </c>
      <c r="X2393" s="429">
        <f t="shared" si="55"/>
        <v>0</v>
      </c>
      <c r="Y2393" s="429">
        <f t="shared" si="55"/>
        <v>0</v>
      </c>
      <c r="Z2393" s="429">
        <f t="shared" si="55"/>
        <v>0</v>
      </c>
      <c r="AA2393" s="429" t="s">
        <v>1295</v>
      </c>
    </row>
    <row r="2394" spans="1:27" x14ac:dyDescent="0.25">
      <c r="A2394" t="s">
        <v>149</v>
      </c>
      <c r="B2394" t="s">
        <v>186</v>
      </c>
      <c r="C2394" t="s">
        <v>1459</v>
      </c>
      <c r="D2394" t="s">
        <v>1325</v>
      </c>
      <c r="E2394" t="s">
        <v>1326</v>
      </c>
      <c r="F2394" t="s">
        <v>1292</v>
      </c>
      <c r="G2394" t="s">
        <v>524</v>
      </c>
      <c r="H2394" t="s">
        <v>1462</v>
      </c>
      <c r="I2394" t="s">
        <v>1463</v>
      </c>
      <c r="J2394" t="s">
        <v>1475</v>
      </c>
      <c r="K2394" t="s">
        <v>1374</v>
      </c>
      <c r="L2394">
        <v>0</v>
      </c>
      <c r="M2394">
        <v>0</v>
      </c>
      <c r="N2394">
        <v>0</v>
      </c>
      <c r="O2394">
        <v>0</v>
      </c>
      <c r="P2394">
        <v>0</v>
      </c>
      <c r="Q2394">
        <v>0</v>
      </c>
      <c r="R2394">
        <v>0</v>
      </c>
      <c r="S2394">
        <v>0</v>
      </c>
      <c r="T2394">
        <v>0</v>
      </c>
      <c r="U2394">
        <v>0</v>
      </c>
      <c r="W2394" s="429">
        <f t="shared" si="55"/>
        <v>0</v>
      </c>
      <c r="X2394" s="429">
        <f t="shared" si="55"/>
        <v>0</v>
      </c>
      <c r="Y2394" s="429">
        <f t="shared" si="55"/>
        <v>0</v>
      </c>
      <c r="Z2394" s="429">
        <f t="shared" si="55"/>
        <v>0</v>
      </c>
      <c r="AA2394" s="429" t="s">
        <v>1295</v>
      </c>
    </row>
    <row r="2395" spans="1:27" x14ac:dyDescent="0.25">
      <c r="A2395" t="s">
        <v>149</v>
      </c>
      <c r="B2395" t="s">
        <v>186</v>
      </c>
      <c r="C2395" t="s">
        <v>1459</v>
      </c>
      <c r="D2395" t="s">
        <v>1325</v>
      </c>
      <c r="E2395" t="s">
        <v>1326</v>
      </c>
      <c r="F2395" t="s">
        <v>1292</v>
      </c>
      <c r="G2395" t="s">
        <v>524</v>
      </c>
      <c r="H2395" t="s">
        <v>1464</v>
      </c>
      <c r="I2395" t="s">
        <v>186</v>
      </c>
      <c r="J2395" t="s">
        <v>1475</v>
      </c>
      <c r="K2395" t="s">
        <v>1374</v>
      </c>
      <c r="L2395">
        <v>0</v>
      </c>
      <c r="M2395">
        <v>0</v>
      </c>
      <c r="N2395">
        <v>0</v>
      </c>
      <c r="O2395">
        <v>0</v>
      </c>
      <c r="P2395">
        <v>0</v>
      </c>
      <c r="Q2395">
        <v>0</v>
      </c>
      <c r="R2395">
        <v>0</v>
      </c>
      <c r="S2395">
        <v>0</v>
      </c>
      <c r="T2395">
        <v>0</v>
      </c>
      <c r="U2395">
        <v>0</v>
      </c>
      <c r="W2395" s="429">
        <f t="shared" si="55"/>
        <v>0</v>
      </c>
      <c r="X2395" s="429">
        <f t="shared" si="55"/>
        <v>0</v>
      </c>
      <c r="Y2395" s="429">
        <f t="shared" si="55"/>
        <v>0</v>
      </c>
      <c r="Z2395" s="429">
        <f t="shared" si="55"/>
        <v>0</v>
      </c>
      <c r="AA2395" s="429" t="s">
        <v>1295</v>
      </c>
    </row>
    <row r="2396" spans="1:27" x14ac:dyDescent="0.25">
      <c r="A2396" t="s">
        <v>149</v>
      </c>
      <c r="B2396" t="s">
        <v>186</v>
      </c>
      <c r="C2396" t="s">
        <v>1459</v>
      </c>
      <c r="D2396" t="s">
        <v>1325</v>
      </c>
      <c r="E2396" t="s">
        <v>1326</v>
      </c>
      <c r="F2396" t="s">
        <v>1292</v>
      </c>
      <c r="G2396" t="s">
        <v>524</v>
      </c>
      <c r="H2396" t="s">
        <v>1460</v>
      </c>
      <c r="I2396" t="s">
        <v>561</v>
      </c>
      <c r="J2396" t="s">
        <v>1465</v>
      </c>
      <c r="K2396" t="s">
        <v>1376</v>
      </c>
      <c r="L2396">
        <v>0</v>
      </c>
      <c r="M2396">
        <v>0</v>
      </c>
      <c r="N2396">
        <v>0</v>
      </c>
      <c r="O2396">
        <v>0</v>
      </c>
      <c r="P2396">
        <v>0</v>
      </c>
      <c r="Q2396">
        <v>0</v>
      </c>
      <c r="R2396">
        <v>0</v>
      </c>
      <c r="S2396">
        <v>0</v>
      </c>
      <c r="T2396">
        <v>0</v>
      </c>
      <c r="U2396">
        <v>0</v>
      </c>
      <c r="W2396" s="429">
        <f t="shared" si="55"/>
        <v>0</v>
      </c>
      <c r="X2396" s="429">
        <f t="shared" si="55"/>
        <v>0</v>
      </c>
      <c r="Y2396" s="429">
        <f t="shared" si="55"/>
        <v>0</v>
      </c>
      <c r="Z2396" s="429">
        <f t="shared" si="55"/>
        <v>0</v>
      </c>
      <c r="AA2396" s="429" t="s">
        <v>1296</v>
      </c>
    </row>
    <row r="2397" spans="1:27" x14ac:dyDescent="0.25">
      <c r="A2397" t="s">
        <v>149</v>
      </c>
      <c r="B2397" t="s">
        <v>186</v>
      </c>
      <c r="C2397" t="s">
        <v>1459</v>
      </c>
      <c r="D2397" t="s">
        <v>1325</v>
      </c>
      <c r="E2397" t="s">
        <v>1326</v>
      </c>
      <c r="F2397" t="s">
        <v>1292</v>
      </c>
      <c r="G2397" t="s">
        <v>524</v>
      </c>
      <c r="H2397" t="s">
        <v>1461</v>
      </c>
      <c r="I2397" t="s">
        <v>534</v>
      </c>
      <c r="J2397" t="s">
        <v>1465</v>
      </c>
      <c r="K2397" t="s">
        <v>1376</v>
      </c>
      <c r="L2397">
        <v>0</v>
      </c>
      <c r="M2397">
        <v>0</v>
      </c>
      <c r="N2397">
        <v>0</v>
      </c>
      <c r="O2397">
        <v>0</v>
      </c>
      <c r="P2397">
        <v>0</v>
      </c>
      <c r="Q2397">
        <v>0</v>
      </c>
      <c r="R2397">
        <v>0</v>
      </c>
      <c r="S2397">
        <v>0</v>
      </c>
      <c r="T2397">
        <v>0</v>
      </c>
      <c r="U2397">
        <v>0</v>
      </c>
      <c r="W2397" s="429">
        <f t="shared" si="55"/>
        <v>0</v>
      </c>
      <c r="X2397" s="429">
        <f t="shared" si="55"/>
        <v>0</v>
      </c>
      <c r="Y2397" s="429">
        <f t="shared" si="55"/>
        <v>0</v>
      </c>
      <c r="Z2397" s="429">
        <f t="shared" si="55"/>
        <v>0</v>
      </c>
      <c r="AA2397" s="429" t="s">
        <v>1296</v>
      </c>
    </row>
    <row r="2398" spans="1:27" x14ac:dyDescent="0.25">
      <c r="A2398" t="s">
        <v>149</v>
      </c>
      <c r="B2398" t="s">
        <v>186</v>
      </c>
      <c r="C2398" t="s">
        <v>1459</v>
      </c>
      <c r="D2398" t="s">
        <v>1325</v>
      </c>
      <c r="E2398" t="s">
        <v>1326</v>
      </c>
      <c r="F2398" t="s">
        <v>1292</v>
      </c>
      <c r="G2398" t="s">
        <v>524</v>
      </c>
      <c r="H2398" t="s">
        <v>1462</v>
      </c>
      <c r="I2398" t="s">
        <v>1463</v>
      </c>
      <c r="J2398" t="s">
        <v>1465</v>
      </c>
      <c r="K2398" t="s">
        <v>1376</v>
      </c>
      <c r="L2398">
        <v>0</v>
      </c>
      <c r="M2398">
        <v>0</v>
      </c>
      <c r="N2398">
        <v>0</v>
      </c>
      <c r="O2398">
        <v>0</v>
      </c>
      <c r="P2398">
        <v>0</v>
      </c>
      <c r="Q2398">
        <v>0</v>
      </c>
      <c r="R2398">
        <v>0</v>
      </c>
      <c r="S2398">
        <v>0</v>
      </c>
      <c r="T2398">
        <v>0</v>
      </c>
      <c r="U2398">
        <v>0</v>
      </c>
      <c r="W2398" s="429">
        <f t="shared" si="55"/>
        <v>0</v>
      </c>
      <c r="X2398" s="429">
        <f t="shared" si="55"/>
        <v>0</v>
      </c>
      <c r="Y2398" s="429">
        <f t="shared" si="55"/>
        <v>0</v>
      </c>
      <c r="Z2398" s="429">
        <f t="shared" si="55"/>
        <v>0</v>
      </c>
      <c r="AA2398" s="429" t="s">
        <v>1296</v>
      </c>
    </row>
    <row r="2399" spans="1:27" x14ac:dyDescent="0.25">
      <c r="A2399" t="s">
        <v>149</v>
      </c>
      <c r="B2399" t="s">
        <v>186</v>
      </c>
      <c r="C2399" t="s">
        <v>1459</v>
      </c>
      <c r="D2399" t="s">
        <v>1325</v>
      </c>
      <c r="E2399" t="s">
        <v>1326</v>
      </c>
      <c r="F2399" t="s">
        <v>1292</v>
      </c>
      <c r="G2399" t="s">
        <v>524</v>
      </c>
      <c r="H2399" t="s">
        <v>1464</v>
      </c>
      <c r="I2399" t="s">
        <v>186</v>
      </c>
      <c r="J2399" t="s">
        <v>1465</v>
      </c>
      <c r="K2399" t="s">
        <v>1376</v>
      </c>
      <c r="L2399">
        <v>0</v>
      </c>
      <c r="M2399">
        <v>0</v>
      </c>
      <c r="N2399">
        <v>0</v>
      </c>
      <c r="O2399">
        <v>0</v>
      </c>
      <c r="P2399">
        <v>0</v>
      </c>
      <c r="Q2399">
        <v>0</v>
      </c>
      <c r="R2399">
        <v>0</v>
      </c>
      <c r="S2399">
        <v>0</v>
      </c>
      <c r="T2399">
        <v>0</v>
      </c>
      <c r="U2399">
        <v>0</v>
      </c>
      <c r="W2399" s="429">
        <f t="shared" si="55"/>
        <v>0</v>
      </c>
      <c r="X2399" s="429">
        <f t="shared" si="55"/>
        <v>0</v>
      </c>
      <c r="Y2399" s="429">
        <f t="shared" si="55"/>
        <v>0</v>
      </c>
      <c r="Z2399" s="429">
        <f t="shared" si="55"/>
        <v>0</v>
      </c>
      <c r="AA2399" s="429" t="s">
        <v>1296</v>
      </c>
    </row>
    <row r="2400" spans="1:27" x14ac:dyDescent="0.25">
      <c r="A2400" t="s">
        <v>149</v>
      </c>
      <c r="B2400" t="s">
        <v>186</v>
      </c>
      <c r="C2400" t="s">
        <v>1459</v>
      </c>
      <c r="D2400" t="s">
        <v>1325</v>
      </c>
      <c r="E2400" t="s">
        <v>1326</v>
      </c>
      <c r="F2400" t="s">
        <v>1292</v>
      </c>
      <c r="G2400" t="s">
        <v>524</v>
      </c>
      <c r="H2400" t="s">
        <v>1460</v>
      </c>
      <c r="I2400" t="s">
        <v>561</v>
      </c>
      <c r="J2400" t="s">
        <v>1476</v>
      </c>
      <c r="K2400" t="s">
        <v>1378</v>
      </c>
      <c r="L2400">
        <v>3.1033452225078673</v>
      </c>
      <c r="M2400">
        <v>0.17199065891056758</v>
      </c>
      <c r="N2400">
        <v>5.6000214541495339</v>
      </c>
      <c r="O2400">
        <v>7.9192966594863979E-4</v>
      </c>
      <c r="P2400">
        <v>5.1717855735421384E-2</v>
      </c>
      <c r="Q2400">
        <v>5.1717855735421384E-2</v>
      </c>
      <c r="R2400">
        <v>418.75268060979931</v>
      </c>
      <c r="S2400">
        <v>7.8980135912825218E-3</v>
      </c>
      <c r="T2400">
        <v>7.8980135912825222E-4</v>
      </c>
      <c r="U2400">
        <v>419.18549175460157</v>
      </c>
      <c r="W2400" s="429">
        <f t="shared" si="55"/>
        <v>418.75268060979931</v>
      </c>
      <c r="X2400" s="429">
        <f t="shared" si="55"/>
        <v>7.8980135912825218E-3</v>
      </c>
      <c r="Y2400" s="429">
        <f t="shared" si="55"/>
        <v>7.8980135912825222E-4</v>
      </c>
      <c r="Z2400" s="429">
        <f t="shared" si="55"/>
        <v>419.18549175460157</v>
      </c>
      <c r="AA2400" s="429" t="s">
        <v>1295</v>
      </c>
    </row>
    <row r="2401" spans="1:27" x14ac:dyDescent="0.25">
      <c r="A2401" t="s">
        <v>149</v>
      </c>
      <c r="B2401" t="s">
        <v>186</v>
      </c>
      <c r="C2401" t="s">
        <v>1459</v>
      </c>
      <c r="D2401" t="s">
        <v>1325</v>
      </c>
      <c r="E2401" t="s">
        <v>1326</v>
      </c>
      <c r="F2401" t="s">
        <v>1292</v>
      </c>
      <c r="G2401" t="s">
        <v>524</v>
      </c>
      <c r="H2401" t="s">
        <v>1461</v>
      </c>
      <c r="I2401" t="s">
        <v>534</v>
      </c>
      <c r="J2401" t="s">
        <v>1476</v>
      </c>
      <c r="K2401" t="s">
        <v>1378</v>
      </c>
      <c r="L2401">
        <v>406.15030599571719</v>
      </c>
      <c r="M2401">
        <v>22.509277484920535</v>
      </c>
      <c r="N2401">
        <v>732.90280781182025</v>
      </c>
      <c r="O2401">
        <v>0.10364379503102826</v>
      </c>
      <c r="P2401">
        <v>6.7685743693732743</v>
      </c>
      <c r="Q2401">
        <v>6.7685743693732743</v>
      </c>
      <c r="R2401">
        <v>54804.257074807494</v>
      </c>
      <c r="S2401">
        <v>1.0336525287591001</v>
      </c>
      <c r="T2401">
        <v>0.10336525287591002</v>
      </c>
      <c r="U2401">
        <v>54860.901233383491</v>
      </c>
      <c r="W2401" s="429">
        <f t="shared" si="55"/>
        <v>54804.257074807494</v>
      </c>
      <c r="X2401" s="429">
        <f t="shared" si="55"/>
        <v>1.0336525287591001</v>
      </c>
      <c r="Y2401" s="429">
        <f t="shared" si="55"/>
        <v>0.10336525287591002</v>
      </c>
      <c r="Z2401" s="429">
        <f t="shared" si="55"/>
        <v>54860.901233383491</v>
      </c>
      <c r="AA2401" s="429" t="s">
        <v>1295</v>
      </c>
    </row>
    <row r="2402" spans="1:27" x14ac:dyDescent="0.25">
      <c r="A2402" t="s">
        <v>149</v>
      </c>
      <c r="B2402" t="s">
        <v>186</v>
      </c>
      <c r="C2402" t="s">
        <v>1459</v>
      </c>
      <c r="D2402" t="s">
        <v>1325</v>
      </c>
      <c r="E2402" t="s">
        <v>1326</v>
      </c>
      <c r="F2402" t="s">
        <v>1292</v>
      </c>
      <c r="G2402" t="s">
        <v>524</v>
      </c>
      <c r="H2402" t="s">
        <v>1462</v>
      </c>
      <c r="I2402" t="s">
        <v>1463</v>
      </c>
      <c r="J2402" t="s">
        <v>1476</v>
      </c>
      <c r="K2402" t="s">
        <v>1378</v>
      </c>
      <c r="L2402">
        <v>12.025462737217987</v>
      </c>
      <c r="M2402">
        <v>0.66646380327844945</v>
      </c>
      <c r="N2402">
        <v>21.700083134829445</v>
      </c>
      <c r="O2402">
        <v>3.0687274555509796E-3</v>
      </c>
      <c r="P2402">
        <v>0.20040669097475788</v>
      </c>
      <c r="Q2402">
        <v>0.20040669097475788</v>
      </c>
      <c r="R2402">
        <v>1622.6666373629726</v>
      </c>
      <c r="S2402">
        <v>3.0604802666219774E-2</v>
      </c>
      <c r="T2402">
        <v>3.0604802666219775E-3</v>
      </c>
      <c r="U2402">
        <v>1624.3437805490814</v>
      </c>
      <c r="W2402" s="429">
        <f t="shared" si="55"/>
        <v>1622.6666373629726</v>
      </c>
      <c r="X2402" s="429">
        <f t="shared" si="55"/>
        <v>3.0604802666219774E-2</v>
      </c>
      <c r="Y2402" s="429">
        <f t="shared" si="55"/>
        <v>3.0604802666219775E-3</v>
      </c>
      <c r="Z2402" s="429">
        <f t="shared" si="55"/>
        <v>1624.3437805490814</v>
      </c>
      <c r="AA2402" s="429" t="s">
        <v>1295</v>
      </c>
    </row>
    <row r="2403" spans="1:27" x14ac:dyDescent="0.25">
      <c r="A2403" t="s">
        <v>149</v>
      </c>
      <c r="B2403" t="s">
        <v>186</v>
      </c>
      <c r="C2403" t="s">
        <v>1459</v>
      </c>
      <c r="D2403" t="s">
        <v>1325</v>
      </c>
      <c r="E2403" t="s">
        <v>1326</v>
      </c>
      <c r="F2403" t="s">
        <v>1292</v>
      </c>
      <c r="G2403" t="s">
        <v>524</v>
      </c>
      <c r="H2403" t="s">
        <v>1464</v>
      </c>
      <c r="I2403" t="s">
        <v>186</v>
      </c>
      <c r="J2403" t="s">
        <v>1476</v>
      </c>
      <c r="K2403" t="s">
        <v>1378</v>
      </c>
      <c r="L2403">
        <v>1394.5657593644728</v>
      </c>
      <c r="M2403">
        <v>77.288302347936309</v>
      </c>
      <c r="N2403">
        <v>2516.5096409584471</v>
      </c>
      <c r="O2403">
        <v>0.35587339363567005</v>
      </c>
      <c r="P2403">
        <v>23.240711421104987</v>
      </c>
      <c r="Q2403">
        <v>23.240711421104987</v>
      </c>
      <c r="R2403">
        <v>188176.9858490286</v>
      </c>
      <c r="S2403">
        <v>3.5491698575825832</v>
      </c>
      <c r="T2403">
        <v>0.35491698575825836</v>
      </c>
      <c r="U2403">
        <v>188371.48035722412</v>
      </c>
      <c r="W2403" s="429">
        <f t="shared" si="55"/>
        <v>188176.9858490286</v>
      </c>
      <c r="X2403" s="429">
        <f t="shared" si="55"/>
        <v>3.5491698575825832</v>
      </c>
      <c r="Y2403" s="429">
        <f t="shared" si="55"/>
        <v>0.35491698575825836</v>
      </c>
      <c r="Z2403" s="429">
        <f t="shared" si="55"/>
        <v>188371.48035722412</v>
      </c>
      <c r="AA2403" s="429" t="s">
        <v>1295</v>
      </c>
    </row>
    <row r="2404" spans="1:27" x14ac:dyDescent="0.25">
      <c r="A2404" t="s">
        <v>149</v>
      </c>
      <c r="B2404" t="s">
        <v>186</v>
      </c>
      <c r="C2404" t="s">
        <v>1459</v>
      </c>
      <c r="D2404" t="s">
        <v>1325</v>
      </c>
      <c r="E2404" t="s">
        <v>1326</v>
      </c>
      <c r="F2404" t="s">
        <v>1292</v>
      </c>
      <c r="G2404" t="s">
        <v>524</v>
      </c>
      <c r="H2404" t="s">
        <v>1460</v>
      </c>
      <c r="I2404" t="s">
        <v>561</v>
      </c>
      <c r="J2404" t="s">
        <v>1377</v>
      </c>
      <c r="K2404" t="s">
        <v>1379</v>
      </c>
      <c r="L2404">
        <v>0</v>
      </c>
      <c r="M2404">
        <v>0</v>
      </c>
      <c r="N2404">
        <v>0</v>
      </c>
      <c r="O2404">
        <v>0</v>
      </c>
      <c r="P2404">
        <v>0</v>
      </c>
      <c r="Q2404">
        <v>0</v>
      </c>
      <c r="R2404">
        <v>0</v>
      </c>
      <c r="S2404">
        <v>0</v>
      </c>
      <c r="T2404">
        <v>0</v>
      </c>
      <c r="U2404">
        <v>0</v>
      </c>
      <c r="W2404" s="429">
        <f t="shared" si="55"/>
        <v>0</v>
      </c>
      <c r="X2404" s="429">
        <f t="shared" si="55"/>
        <v>0</v>
      </c>
      <c r="Y2404" s="429">
        <f t="shared" si="55"/>
        <v>0</v>
      </c>
      <c r="Z2404" s="429">
        <f t="shared" si="55"/>
        <v>0</v>
      </c>
      <c r="AA2404" s="429" t="s">
        <v>1296</v>
      </c>
    </row>
    <row r="2405" spans="1:27" x14ac:dyDescent="0.25">
      <c r="A2405" t="s">
        <v>149</v>
      </c>
      <c r="B2405" t="s">
        <v>186</v>
      </c>
      <c r="C2405" t="s">
        <v>1459</v>
      </c>
      <c r="D2405" t="s">
        <v>1325</v>
      </c>
      <c r="E2405" t="s">
        <v>1326</v>
      </c>
      <c r="F2405" t="s">
        <v>1292</v>
      </c>
      <c r="G2405" t="s">
        <v>524</v>
      </c>
      <c r="H2405" t="s">
        <v>1461</v>
      </c>
      <c r="I2405" t="s">
        <v>534</v>
      </c>
      <c r="J2405" t="s">
        <v>1377</v>
      </c>
      <c r="K2405" t="s">
        <v>1379</v>
      </c>
      <c r="L2405">
        <v>0</v>
      </c>
      <c r="M2405">
        <v>0</v>
      </c>
      <c r="N2405">
        <v>0</v>
      </c>
      <c r="O2405">
        <v>0</v>
      </c>
      <c r="P2405">
        <v>0</v>
      </c>
      <c r="Q2405">
        <v>0</v>
      </c>
      <c r="R2405">
        <v>0</v>
      </c>
      <c r="S2405">
        <v>0</v>
      </c>
      <c r="T2405">
        <v>0</v>
      </c>
      <c r="U2405">
        <v>0</v>
      </c>
      <c r="W2405" s="429">
        <f t="shared" si="55"/>
        <v>0</v>
      </c>
      <c r="X2405" s="429">
        <f t="shared" si="55"/>
        <v>0</v>
      </c>
      <c r="Y2405" s="429">
        <f t="shared" si="55"/>
        <v>0</v>
      </c>
      <c r="Z2405" s="429">
        <f t="shared" si="55"/>
        <v>0</v>
      </c>
      <c r="AA2405" s="429" t="s">
        <v>1296</v>
      </c>
    </row>
    <row r="2406" spans="1:27" x14ac:dyDescent="0.25">
      <c r="A2406" t="s">
        <v>149</v>
      </c>
      <c r="B2406" t="s">
        <v>186</v>
      </c>
      <c r="C2406" t="s">
        <v>1459</v>
      </c>
      <c r="D2406" t="s">
        <v>1325</v>
      </c>
      <c r="E2406" t="s">
        <v>1326</v>
      </c>
      <c r="F2406" t="s">
        <v>1292</v>
      </c>
      <c r="G2406" t="s">
        <v>524</v>
      </c>
      <c r="H2406" t="s">
        <v>1462</v>
      </c>
      <c r="I2406" t="s">
        <v>1463</v>
      </c>
      <c r="J2406" t="s">
        <v>1377</v>
      </c>
      <c r="K2406" t="s">
        <v>1379</v>
      </c>
      <c r="L2406">
        <v>0</v>
      </c>
      <c r="M2406">
        <v>0</v>
      </c>
      <c r="N2406">
        <v>0</v>
      </c>
      <c r="O2406">
        <v>0</v>
      </c>
      <c r="P2406">
        <v>0</v>
      </c>
      <c r="Q2406">
        <v>0</v>
      </c>
      <c r="R2406">
        <v>0</v>
      </c>
      <c r="S2406">
        <v>0</v>
      </c>
      <c r="T2406">
        <v>0</v>
      </c>
      <c r="U2406">
        <v>0</v>
      </c>
      <c r="W2406" s="429">
        <f t="shared" si="55"/>
        <v>0</v>
      </c>
      <c r="X2406" s="429">
        <f t="shared" si="55"/>
        <v>0</v>
      </c>
      <c r="Y2406" s="429">
        <f t="shared" si="55"/>
        <v>0</v>
      </c>
      <c r="Z2406" s="429">
        <f t="shared" si="55"/>
        <v>0</v>
      </c>
      <c r="AA2406" s="429" t="s">
        <v>1296</v>
      </c>
    </row>
    <row r="2407" spans="1:27" x14ac:dyDescent="0.25">
      <c r="A2407" t="s">
        <v>149</v>
      </c>
      <c r="B2407" t="s">
        <v>186</v>
      </c>
      <c r="C2407" t="s">
        <v>1459</v>
      </c>
      <c r="D2407" t="s">
        <v>1325</v>
      </c>
      <c r="E2407" t="s">
        <v>1326</v>
      </c>
      <c r="F2407" t="s">
        <v>1292</v>
      </c>
      <c r="G2407" t="s">
        <v>524</v>
      </c>
      <c r="H2407" t="s">
        <v>1464</v>
      </c>
      <c r="I2407" t="s">
        <v>186</v>
      </c>
      <c r="J2407" t="s">
        <v>1377</v>
      </c>
      <c r="K2407" t="s">
        <v>1379</v>
      </c>
      <c r="L2407">
        <v>0</v>
      </c>
      <c r="M2407">
        <v>0</v>
      </c>
      <c r="N2407">
        <v>0</v>
      </c>
      <c r="O2407">
        <v>0</v>
      </c>
      <c r="P2407">
        <v>0</v>
      </c>
      <c r="Q2407">
        <v>0</v>
      </c>
      <c r="R2407">
        <v>0</v>
      </c>
      <c r="S2407">
        <v>0</v>
      </c>
      <c r="T2407">
        <v>0</v>
      </c>
      <c r="U2407">
        <v>0</v>
      </c>
      <c r="W2407" s="429">
        <f t="shared" si="55"/>
        <v>0</v>
      </c>
      <c r="X2407" s="429">
        <f t="shared" si="55"/>
        <v>0</v>
      </c>
      <c r="Y2407" s="429">
        <f t="shared" si="55"/>
        <v>0</v>
      </c>
      <c r="Z2407" s="429">
        <f t="shared" si="55"/>
        <v>0</v>
      </c>
      <c r="AA2407" s="429" t="s">
        <v>1296</v>
      </c>
    </row>
    <row r="2408" spans="1:27" x14ac:dyDescent="0.25">
      <c r="A2408" t="s">
        <v>149</v>
      </c>
      <c r="B2408" t="s">
        <v>186</v>
      </c>
      <c r="C2408" t="s">
        <v>1459</v>
      </c>
      <c r="D2408" t="s">
        <v>1325</v>
      </c>
      <c r="E2408" t="s">
        <v>1326</v>
      </c>
      <c r="F2408" t="s">
        <v>1292</v>
      </c>
      <c r="G2408" t="s">
        <v>524</v>
      </c>
      <c r="H2408" t="s">
        <v>1460</v>
      </c>
      <c r="I2408" t="s">
        <v>561</v>
      </c>
      <c r="J2408" t="s">
        <v>1377</v>
      </c>
      <c r="K2408" t="s">
        <v>1380</v>
      </c>
      <c r="L2408">
        <v>0</v>
      </c>
      <c r="M2408">
        <v>0.31569798181879788</v>
      </c>
      <c r="N2408">
        <v>0</v>
      </c>
      <c r="O2408">
        <v>0</v>
      </c>
      <c r="P2408">
        <v>0</v>
      </c>
      <c r="Q2408">
        <v>0</v>
      </c>
      <c r="R2408">
        <v>6.4597571883747262E-2</v>
      </c>
      <c r="S2408">
        <v>5.0358001554384666</v>
      </c>
      <c r="T2408">
        <v>0</v>
      </c>
      <c r="U2408">
        <v>125.95960145784542</v>
      </c>
      <c r="W2408" s="429">
        <f t="shared" si="55"/>
        <v>6.4597571883747262E-2</v>
      </c>
      <c r="X2408" s="429">
        <f t="shared" si="55"/>
        <v>5.0358001554384666</v>
      </c>
      <c r="Y2408" s="429">
        <f t="shared" si="55"/>
        <v>0</v>
      </c>
      <c r="Z2408" s="429">
        <f t="shared" si="55"/>
        <v>125.95960145784542</v>
      </c>
      <c r="AA2408" s="429" t="s">
        <v>1296</v>
      </c>
    </row>
    <row r="2409" spans="1:27" x14ac:dyDescent="0.25">
      <c r="A2409" t="s">
        <v>149</v>
      </c>
      <c r="B2409" t="s">
        <v>186</v>
      </c>
      <c r="C2409" t="s">
        <v>1459</v>
      </c>
      <c r="D2409" t="s">
        <v>1325</v>
      </c>
      <c r="E2409" t="s">
        <v>1326</v>
      </c>
      <c r="F2409" t="s">
        <v>1292</v>
      </c>
      <c r="G2409" t="s">
        <v>524</v>
      </c>
      <c r="H2409" t="s">
        <v>1461</v>
      </c>
      <c r="I2409" t="s">
        <v>534</v>
      </c>
      <c r="J2409" t="s">
        <v>1377</v>
      </c>
      <c r="K2409" t="s">
        <v>1380</v>
      </c>
      <c r="L2409">
        <v>0</v>
      </c>
      <c r="M2409">
        <v>9.4386482114527972</v>
      </c>
      <c r="N2409">
        <v>0</v>
      </c>
      <c r="O2409">
        <v>0</v>
      </c>
      <c r="P2409">
        <v>0</v>
      </c>
      <c r="Q2409">
        <v>0</v>
      </c>
      <c r="R2409">
        <v>1.93131977851757</v>
      </c>
      <c r="S2409">
        <v>150.55891664725493</v>
      </c>
      <c r="T2409">
        <v>0</v>
      </c>
      <c r="U2409">
        <v>3765.9042359598911</v>
      </c>
      <c r="W2409" s="429">
        <f t="shared" si="55"/>
        <v>1.93131977851757</v>
      </c>
      <c r="X2409" s="429">
        <f t="shared" si="55"/>
        <v>150.55891664725493</v>
      </c>
      <c r="Y2409" s="429">
        <f t="shared" si="55"/>
        <v>0</v>
      </c>
      <c r="Z2409" s="429">
        <f t="shared" si="55"/>
        <v>3765.9042359598911</v>
      </c>
      <c r="AA2409" s="429" t="s">
        <v>1296</v>
      </c>
    </row>
    <row r="2410" spans="1:27" x14ac:dyDescent="0.25">
      <c r="A2410" t="s">
        <v>149</v>
      </c>
      <c r="B2410" t="s">
        <v>186</v>
      </c>
      <c r="C2410" t="s">
        <v>1459</v>
      </c>
      <c r="D2410" t="s">
        <v>1325</v>
      </c>
      <c r="E2410" t="s">
        <v>1326</v>
      </c>
      <c r="F2410" t="s">
        <v>1292</v>
      </c>
      <c r="G2410" t="s">
        <v>524</v>
      </c>
      <c r="H2410" t="s">
        <v>1462</v>
      </c>
      <c r="I2410" t="s">
        <v>1463</v>
      </c>
      <c r="J2410" t="s">
        <v>1377</v>
      </c>
      <c r="K2410" t="s">
        <v>1380</v>
      </c>
      <c r="L2410">
        <v>0</v>
      </c>
      <c r="M2410">
        <v>3.7775347991415997</v>
      </c>
      <c r="N2410">
        <v>0</v>
      </c>
      <c r="O2410">
        <v>0</v>
      </c>
      <c r="P2410">
        <v>0</v>
      </c>
      <c r="Q2410">
        <v>0</v>
      </c>
      <c r="R2410">
        <v>0.77295259958604001</v>
      </c>
      <c r="S2410">
        <v>60.256673859923879</v>
      </c>
      <c r="T2410">
        <v>0</v>
      </c>
      <c r="U2410">
        <v>1507.1897990976829</v>
      </c>
      <c r="W2410" s="429">
        <f t="shared" si="55"/>
        <v>0.77295259958604001</v>
      </c>
      <c r="X2410" s="429">
        <f t="shared" si="55"/>
        <v>60.256673859923879</v>
      </c>
      <c r="Y2410" s="429">
        <f t="shared" si="55"/>
        <v>0</v>
      </c>
      <c r="Z2410" s="429">
        <f t="shared" si="55"/>
        <v>1507.1897990976829</v>
      </c>
      <c r="AA2410" s="429" t="s">
        <v>1296</v>
      </c>
    </row>
    <row r="2411" spans="1:27" x14ac:dyDescent="0.25">
      <c r="A2411" t="s">
        <v>149</v>
      </c>
      <c r="B2411" t="s">
        <v>186</v>
      </c>
      <c r="C2411" t="s">
        <v>1459</v>
      </c>
      <c r="D2411" t="s">
        <v>1325</v>
      </c>
      <c r="E2411" t="s">
        <v>1326</v>
      </c>
      <c r="F2411" t="s">
        <v>1292</v>
      </c>
      <c r="G2411" t="s">
        <v>524</v>
      </c>
      <c r="H2411" t="s">
        <v>1464</v>
      </c>
      <c r="I2411" t="s">
        <v>186</v>
      </c>
      <c r="J2411" t="s">
        <v>1377</v>
      </c>
      <c r="K2411" t="s">
        <v>1380</v>
      </c>
      <c r="L2411">
        <v>0</v>
      </c>
      <c r="M2411">
        <v>53.076068012458514</v>
      </c>
      <c r="N2411">
        <v>0</v>
      </c>
      <c r="O2411">
        <v>0</v>
      </c>
      <c r="P2411">
        <v>0</v>
      </c>
      <c r="Q2411">
        <v>0</v>
      </c>
      <c r="R2411">
        <v>10.860332710993898</v>
      </c>
      <c r="S2411">
        <v>846.63345013276944</v>
      </c>
      <c r="T2411">
        <v>0</v>
      </c>
      <c r="U2411">
        <v>21176.69658603023</v>
      </c>
      <c r="W2411" s="429">
        <f t="shared" si="55"/>
        <v>10.860332710993898</v>
      </c>
      <c r="X2411" s="429">
        <f t="shared" si="55"/>
        <v>846.63345013276944</v>
      </c>
      <c r="Y2411" s="429">
        <f t="shared" si="55"/>
        <v>0</v>
      </c>
      <c r="Z2411" s="429">
        <f t="shared" si="55"/>
        <v>21176.69658603023</v>
      </c>
      <c r="AA2411" s="429" t="s">
        <v>1296</v>
      </c>
    </row>
    <row r="2412" spans="1:27" x14ac:dyDescent="0.25">
      <c r="A2412" t="s">
        <v>149</v>
      </c>
      <c r="B2412" t="s">
        <v>186</v>
      </c>
      <c r="C2412" t="s">
        <v>1459</v>
      </c>
      <c r="D2412" t="s">
        <v>1325</v>
      </c>
      <c r="E2412" t="s">
        <v>1326</v>
      </c>
      <c r="F2412" t="s">
        <v>1292</v>
      </c>
      <c r="G2412" t="s">
        <v>524</v>
      </c>
      <c r="H2412" t="s">
        <v>1460</v>
      </c>
      <c r="I2412" t="s">
        <v>561</v>
      </c>
      <c r="J2412" t="s">
        <v>1382</v>
      </c>
      <c r="K2412" t="s">
        <v>1383</v>
      </c>
      <c r="L2412">
        <v>7.0810638521622213E-3</v>
      </c>
      <c r="M2412">
        <v>6.3318247414228309E-4</v>
      </c>
      <c r="N2412">
        <v>1.5758380247732477E-3</v>
      </c>
      <c r="O2412">
        <v>1.7527686075146906E-5</v>
      </c>
      <c r="P2412">
        <v>3.1812325848991563E-4</v>
      </c>
      <c r="Q2412">
        <v>3.1812325848991563E-4</v>
      </c>
      <c r="R2412">
        <v>1.6234043692305429</v>
      </c>
      <c r="S2412">
        <v>4.8503776326809335E-5</v>
      </c>
      <c r="T2412">
        <v>5.1040866365502613E-5</v>
      </c>
      <c r="U2412">
        <v>1.6398271418156329</v>
      </c>
      <c r="W2412" s="429">
        <f t="shared" si="55"/>
        <v>1.6234043692305429</v>
      </c>
      <c r="X2412" s="429">
        <f t="shared" si="55"/>
        <v>4.8503776326809335E-5</v>
      </c>
      <c r="Y2412" s="429">
        <f t="shared" si="55"/>
        <v>5.1040866365502613E-5</v>
      </c>
      <c r="Z2412" s="429">
        <f t="shared" si="55"/>
        <v>1.6398271418156329</v>
      </c>
      <c r="AA2412" s="429" t="s">
        <v>1295</v>
      </c>
    </row>
    <row r="2413" spans="1:27" x14ac:dyDescent="0.25">
      <c r="A2413" t="s">
        <v>149</v>
      </c>
      <c r="B2413" t="s">
        <v>186</v>
      </c>
      <c r="C2413" t="s">
        <v>1459</v>
      </c>
      <c r="D2413" t="s">
        <v>1325</v>
      </c>
      <c r="E2413" t="s">
        <v>1326</v>
      </c>
      <c r="F2413" t="s">
        <v>1292</v>
      </c>
      <c r="G2413" t="s">
        <v>524</v>
      </c>
      <c r="H2413" t="s">
        <v>1461</v>
      </c>
      <c r="I2413" t="s">
        <v>534</v>
      </c>
      <c r="J2413" t="s">
        <v>1382</v>
      </c>
      <c r="K2413" t="s">
        <v>1383</v>
      </c>
      <c r="L2413">
        <v>0.92673423165173086</v>
      </c>
      <c r="M2413">
        <v>8.2867756303371315E-2</v>
      </c>
      <c r="N2413">
        <v>0.20623780149219878</v>
      </c>
      <c r="O2413">
        <v>2.2939359150848516E-3</v>
      </c>
      <c r="P2413">
        <v>4.1634381454867711E-2</v>
      </c>
      <c r="Q2413">
        <v>4.1634381454867711E-2</v>
      </c>
      <c r="R2413">
        <v>212.46304682304736</v>
      </c>
      <c r="S2413">
        <v>6.3479317267711721E-3</v>
      </c>
      <c r="T2413">
        <v>6.6799733855851555E-3</v>
      </c>
      <c r="U2413">
        <v>214.61237718512101</v>
      </c>
      <c r="W2413" s="429">
        <f t="shared" si="55"/>
        <v>212.46304682304736</v>
      </c>
      <c r="X2413" s="429">
        <f t="shared" si="55"/>
        <v>6.3479317267711721E-3</v>
      </c>
      <c r="Y2413" s="429">
        <f t="shared" si="55"/>
        <v>6.6799733855851555E-3</v>
      </c>
      <c r="Z2413" s="429">
        <f t="shared" si="55"/>
        <v>214.61237718512101</v>
      </c>
      <c r="AA2413" s="429" t="s">
        <v>1295</v>
      </c>
    </row>
    <row r="2414" spans="1:27" x14ac:dyDescent="0.25">
      <c r="A2414" t="s">
        <v>149</v>
      </c>
      <c r="B2414" t="s">
        <v>186</v>
      </c>
      <c r="C2414" t="s">
        <v>1459</v>
      </c>
      <c r="D2414" t="s">
        <v>1325</v>
      </c>
      <c r="E2414" t="s">
        <v>1326</v>
      </c>
      <c r="F2414" t="s">
        <v>1292</v>
      </c>
      <c r="G2414" t="s">
        <v>524</v>
      </c>
      <c r="H2414" t="s">
        <v>1462</v>
      </c>
      <c r="I2414" t="s">
        <v>1463</v>
      </c>
      <c r="J2414" t="s">
        <v>1382</v>
      </c>
      <c r="K2414" t="s">
        <v>1383</v>
      </c>
      <c r="L2414">
        <v>2.7439122427128607E-2</v>
      </c>
      <c r="M2414">
        <v>2.4535820873013469E-3</v>
      </c>
      <c r="N2414">
        <v>6.1063723459963337E-3</v>
      </c>
      <c r="O2414">
        <v>6.791978354119426E-5</v>
      </c>
      <c r="P2414">
        <v>1.2327276266484231E-3</v>
      </c>
      <c r="Q2414">
        <v>1.2327276266484231E-3</v>
      </c>
      <c r="R2414">
        <v>6.2906919307683538</v>
      </c>
      <c r="S2414">
        <v>1.8795213326638617E-4</v>
      </c>
      <c r="T2414">
        <v>1.977833571663226E-4</v>
      </c>
      <c r="U2414">
        <v>6.3543301745355771</v>
      </c>
      <c r="W2414" s="429">
        <f t="shared" si="55"/>
        <v>6.2906919307683538</v>
      </c>
      <c r="X2414" s="429">
        <f t="shared" si="55"/>
        <v>1.8795213326638617E-4</v>
      </c>
      <c r="Y2414" s="429">
        <f t="shared" si="55"/>
        <v>1.977833571663226E-4</v>
      </c>
      <c r="Z2414" s="429">
        <f t="shared" si="55"/>
        <v>6.3543301745355771</v>
      </c>
      <c r="AA2414" s="429" t="s">
        <v>1295</v>
      </c>
    </row>
    <row r="2415" spans="1:27" x14ac:dyDescent="0.25">
      <c r="A2415" t="s">
        <v>149</v>
      </c>
      <c r="B2415" t="s">
        <v>186</v>
      </c>
      <c r="C2415" t="s">
        <v>1459</v>
      </c>
      <c r="D2415" t="s">
        <v>1325</v>
      </c>
      <c r="E2415" t="s">
        <v>1326</v>
      </c>
      <c r="F2415" t="s">
        <v>1292</v>
      </c>
      <c r="G2415" t="s">
        <v>524</v>
      </c>
      <c r="H2415" t="s">
        <v>1464</v>
      </c>
      <c r="I2415" t="s">
        <v>186</v>
      </c>
      <c r="J2415" t="s">
        <v>1382</v>
      </c>
      <c r="K2415" t="s">
        <v>1383</v>
      </c>
      <c r="L2415">
        <v>3.1820530685653985</v>
      </c>
      <c r="M2415">
        <v>0.28453637431768847</v>
      </c>
      <c r="N2415">
        <v>0.70814221238247821</v>
      </c>
      <c r="O2415">
        <v>7.8765039300191415E-3</v>
      </c>
      <c r="P2415">
        <v>0.14295663928390587</v>
      </c>
      <c r="Q2415">
        <v>0.14295663928390587</v>
      </c>
      <c r="R2415">
        <v>729.51733842297529</v>
      </c>
      <c r="S2415">
        <v>2.1796384486859947E-2</v>
      </c>
      <c r="T2415">
        <v>2.2936489322997737E-2</v>
      </c>
      <c r="U2415">
        <v>736.89732185340017</v>
      </c>
      <c r="W2415" s="429">
        <f t="shared" si="55"/>
        <v>729.51733842297529</v>
      </c>
      <c r="X2415" s="429">
        <f t="shared" si="55"/>
        <v>2.1796384486859947E-2</v>
      </c>
      <c r="Y2415" s="429">
        <f t="shared" si="55"/>
        <v>2.2936489322997737E-2</v>
      </c>
      <c r="Z2415" s="429">
        <f t="shared" si="55"/>
        <v>736.89732185340017</v>
      </c>
      <c r="AA2415" s="429" t="s">
        <v>1295</v>
      </c>
    </row>
    <row r="2416" spans="1:27" x14ac:dyDescent="0.25">
      <c r="A2416" t="s">
        <v>149</v>
      </c>
      <c r="B2416" t="s">
        <v>186</v>
      </c>
      <c r="C2416" t="s">
        <v>1459</v>
      </c>
      <c r="D2416" t="s">
        <v>1325</v>
      </c>
      <c r="E2416" t="s">
        <v>1326</v>
      </c>
      <c r="F2416" t="s">
        <v>1292</v>
      </c>
      <c r="G2416" t="s">
        <v>524</v>
      </c>
      <c r="H2416" t="s">
        <v>1460</v>
      </c>
      <c r="I2416" t="s">
        <v>561</v>
      </c>
      <c r="J2416" t="s">
        <v>1477</v>
      </c>
      <c r="K2416" t="s">
        <v>1364</v>
      </c>
      <c r="L2416">
        <v>11.208190043379386</v>
      </c>
      <c r="M2416">
        <v>5.6040950216896928</v>
      </c>
      <c r="N2416">
        <v>22.416380086758771</v>
      </c>
      <c r="O2416">
        <v>1.1957648415346904E-2</v>
      </c>
      <c r="P2416">
        <v>0.37453663237465806</v>
      </c>
      <c r="Q2416">
        <v>0.37453663237465806</v>
      </c>
      <c r="R2416">
        <v>1512.3872108744365</v>
      </c>
      <c r="S2416">
        <v>2.8524843660400537E-2</v>
      </c>
      <c r="T2416">
        <v>2.8524843660400539E-3</v>
      </c>
      <c r="U2416">
        <v>1513.9503723070263</v>
      </c>
      <c r="W2416" s="429">
        <f t="shared" si="55"/>
        <v>1512.3872108744365</v>
      </c>
      <c r="X2416" s="429">
        <f t="shared" si="55"/>
        <v>2.8524843660400537E-2</v>
      </c>
      <c r="Y2416" s="429">
        <f t="shared" si="55"/>
        <v>2.8524843660400539E-3</v>
      </c>
      <c r="Z2416" s="429">
        <f t="shared" si="55"/>
        <v>1513.9503723070263</v>
      </c>
      <c r="AA2416" s="429" t="s">
        <v>1295</v>
      </c>
    </row>
    <row r="2417" spans="1:27" x14ac:dyDescent="0.25">
      <c r="A2417" t="s">
        <v>149</v>
      </c>
      <c r="B2417" t="s">
        <v>186</v>
      </c>
      <c r="C2417" t="s">
        <v>1459</v>
      </c>
      <c r="D2417" t="s">
        <v>1325</v>
      </c>
      <c r="E2417" t="s">
        <v>1326</v>
      </c>
      <c r="F2417" t="s">
        <v>1292</v>
      </c>
      <c r="G2417" t="s">
        <v>524</v>
      </c>
      <c r="H2417" t="s">
        <v>1461</v>
      </c>
      <c r="I2417" t="s">
        <v>534</v>
      </c>
      <c r="J2417" t="s">
        <v>1477</v>
      </c>
      <c r="K2417" t="s">
        <v>1364</v>
      </c>
      <c r="L2417">
        <v>1466.8718719272772</v>
      </c>
      <c r="M2417">
        <v>733.4359359636386</v>
      </c>
      <c r="N2417">
        <v>2933.7437438545544</v>
      </c>
      <c r="O2417">
        <v>1.5649572363585265</v>
      </c>
      <c r="P2417">
        <v>49.017481762033377</v>
      </c>
      <c r="Q2417">
        <v>49.017481762033377</v>
      </c>
      <c r="R2417">
        <v>197933.67622319187</v>
      </c>
      <c r="S2417">
        <v>3.7331889140549204</v>
      </c>
      <c r="T2417">
        <v>0.37331889140549201</v>
      </c>
      <c r="U2417">
        <v>198138.25497568207</v>
      </c>
      <c r="W2417" s="429">
        <f t="shared" si="55"/>
        <v>197933.67622319187</v>
      </c>
      <c r="X2417" s="429">
        <f t="shared" si="55"/>
        <v>3.7331889140549204</v>
      </c>
      <c r="Y2417" s="429">
        <f t="shared" si="55"/>
        <v>0.37331889140549201</v>
      </c>
      <c r="Z2417" s="429">
        <f t="shared" si="55"/>
        <v>198138.25497568207</v>
      </c>
      <c r="AA2417" s="429" t="s">
        <v>1295</v>
      </c>
    </row>
    <row r="2418" spans="1:27" x14ac:dyDescent="0.25">
      <c r="A2418" t="s">
        <v>149</v>
      </c>
      <c r="B2418" t="s">
        <v>186</v>
      </c>
      <c r="C2418" t="s">
        <v>1459</v>
      </c>
      <c r="D2418" t="s">
        <v>1325</v>
      </c>
      <c r="E2418" t="s">
        <v>1326</v>
      </c>
      <c r="F2418" t="s">
        <v>1292</v>
      </c>
      <c r="G2418" t="s">
        <v>524</v>
      </c>
      <c r="H2418" t="s">
        <v>1462</v>
      </c>
      <c r="I2418" t="s">
        <v>1463</v>
      </c>
      <c r="J2418" t="s">
        <v>1477</v>
      </c>
      <c r="K2418" t="s">
        <v>1364</v>
      </c>
      <c r="L2418">
        <v>43.431736418095113</v>
      </c>
      <c r="M2418">
        <v>21.715868209047557</v>
      </c>
      <c r="N2418">
        <v>86.863472836190226</v>
      </c>
      <c r="O2418">
        <v>4.6335887609469259E-2</v>
      </c>
      <c r="P2418">
        <v>1.4513294504518002</v>
      </c>
      <c r="Q2418">
        <v>1.4513294504518002</v>
      </c>
      <c r="R2418">
        <v>5860.5004421384401</v>
      </c>
      <c r="S2418">
        <v>0.11053376918405207</v>
      </c>
      <c r="T2418">
        <v>1.1053376918405208E-2</v>
      </c>
      <c r="U2418">
        <v>5866.5576926897256</v>
      </c>
      <c r="W2418" s="429">
        <f t="shared" si="55"/>
        <v>5860.5004421384401</v>
      </c>
      <c r="X2418" s="429">
        <f t="shared" si="55"/>
        <v>0.11053376918405207</v>
      </c>
      <c r="Y2418" s="429">
        <f t="shared" si="55"/>
        <v>1.1053376918405208E-2</v>
      </c>
      <c r="Z2418" s="429">
        <f t="shared" si="55"/>
        <v>5866.5576926897256</v>
      </c>
      <c r="AA2418" s="429" t="s">
        <v>1295</v>
      </c>
    </row>
    <row r="2419" spans="1:27" x14ac:dyDescent="0.25">
      <c r="A2419" t="s">
        <v>149</v>
      </c>
      <c r="B2419" t="s">
        <v>186</v>
      </c>
      <c r="C2419" t="s">
        <v>1459</v>
      </c>
      <c r="D2419" t="s">
        <v>1325</v>
      </c>
      <c r="E2419" t="s">
        <v>1326</v>
      </c>
      <c r="F2419" t="s">
        <v>1292</v>
      </c>
      <c r="G2419" t="s">
        <v>524</v>
      </c>
      <c r="H2419" t="s">
        <v>1464</v>
      </c>
      <c r="I2419" t="s">
        <v>186</v>
      </c>
      <c r="J2419" t="s">
        <v>1477</v>
      </c>
      <c r="K2419" t="s">
        <v>1364</v>
      </c>
      <c r="L2419">
        <v>5036.6804007436122</v>
      </c>
      <c r="M2419">
        <v>2518.3402003718061</v>
      </c>
      <c r="N2419">
        <v>10073.360801487224</v>
      </c>
      <c r="O2419">
        <v>5.3734682566465155</v>
      </c>
      <c r="P2419">
        <v>168.307399173362</v>
      </c>
      <c r="Q2419">
        <v>168.307399173362</v>
      </c>
      <c r="R2419">
        <v>679629.00288669998</v>
      </c>
      <c r="S2419">
        <v>12.818351619892493</v>
      </c>
      <c r="T2419">
        <v>1.2818351619892494</v>
      </c>
      <c r="U2419">
        <v>680331.4485554701</v>
      </c>
      <c r="W2419" s="429">
        <f t="shared" si="55"/>
        <v>679629.00288669998</v>
      </c>
      <c r="X2419" s="429">
        <f t="shared" si="55"/>
        <v>12.818351619892493</v>
      </c>
      <c r="Y2419" s="429">
        <f t="shared" si="55"/>
        <v>1.2818351619892494</v>
      </c>
      <c r="Z2419" s="429">
        <f t="shared" si="55"/>
        <v>680331.4485554701</v>
      </c>
      <c r="AA2419" s="429" t="s">
        <v>1295</v>
      </c>
    </row>
    <row r="2420" spans="1:27" x14ac:dyDescent="0.25">
      <c r="A2420" t="s">
        <v>149</v>
      </c>
      <c r="B2420" t="s">
        <v>186</v>
      </c>
      <c r="C2420" t="s">
        <v>1459</v>
      </c>
      <c r="D2420" t="s">
        <v>1384</v>
      </c>
      <c r="E2420" t="s">
        <v>1326</v>
      </c>
      <c r="F2420" t="s">
        <v>1293</v>
      </c>
      <c r="G2420">
        <v>35</v>
      </c>
      <c r="H2420" t="s">
        <v>1461</v>
      </c>
      <c r="I2420" t="s">
        <v>534</v>
      </c>
      <c r="J2420" s="281" t="s">
        <v>1478</v>
      </c>
      <c r="K2420" t="s">
        <v>1386</v>
      </c>
      <c r="L2420">
        <v>0</v>
      </c>
      <c r="M2420">
        <v>0</v>
      </c>
      <c r="N2420">
        <v>0.01</v>
      </c>
      <c r="O2420">
        <v>0</v>
      </c>
      <c r="P2420">
        <v>0</v>
      </c>
      <c r="Q2420">
        <v>0</v>
      </c>
      <c r="R2420" t="s">
        <v>531</v>
      </c>
      <c r="S2420" t="s">
        <v>531</v>
      </c>
      <c r="T2420" t="s">
        <v>531</v>
      </c>
      <c r="U2420" t="s">
        <v>531</v>
      </c>
      <c r="W2420" s="429">
        <f t="shared" si="55"/>
        <v>0</v>
      </c>
      <c r="X2420" s="429">
        <f t="shared" si="55"/>
        <v>0</v>
      </c>
      <c r="Y2420" s="429">
        <f t="shared" si="55"/>
        <v>0</v>
      </c>
      <c r="Z2420" s="429">
        <f t="shared" si="55"/>
        <v>0</v>
      </c>
      <c r="AA2420" s="429" t="s">
        <v>1296</v>
      </c>
    </row>
    <row r="2421" spans="1:27" x14ac:dyDescent="0.25">
      <c r="A2421" t="s">
        <v>149</v>
      </c>
      <c r="B2421" t="s">
        <v>186</v>
      </c>
      <c r="C2421" t="s">
        <v>1459</v>
      </c>
      <c r="D2421" t="s">
        <v>1384</v>
      </c>
      <c r="E2421" t="s">
        <v>1326</v>
      </c>
      <c r="F2421" t="s">
        <v>1293</v>
      </c>
      <c r="G2421">
        <v>35</v>
      </c>
      <c r="H2421" t="s">
        <v>1461</v>
      </c>
      <c r="I2421" t="s">
        <v>534</v>
      </c>
      <c r="J2421" s="281" t="s">
        <v>1478</v>
      </c>
      <c r="K2421" t="s">
        <v>1386</v>
      </c>
      <c r="L2421">
        <v>0.23</v>
      </c>
      <c r="M2421">
        <v>1.1000000000000001</v>
      </c>
      <c r="N2421">
        <v>0.61</v>
      </c>
      <c r="O2421">
        <v>0</v>
      </c>
      <c r="P2421">
        <v>0</v>
      </c>
      <c r="Q2421">
        <v>0</v>
      </c>
      <c r="R2421" t="s">
        <v>531</v>
      </c>
      <c r="S2421" t="s">
        <v>531</v>
      </c>
      <c r="T2421" t="s">
        <v>531</v>
      </c>
      <c r="U2421" t="s">
        <v>531</v>
      </c>
      <c r="W2421" s="429">
        <f t="shared" si="55"/>
        <v>0</v>
      </c>
      <c r="X2421" s="429">
        <f t="shared" si="55"/>
        <v>0</v>
      </c>
      <c r="Y2421" s="429">
        <f t="shared" si="55"/>
        <v>0</v>
      </c>
      <c r="Z2421" s="429">
        <f t="shared" si="55"/>
        <v>0</v>
      </c>
      <c r="AA2421" s="429" t="s">
        <v>1296</v>
      </c>
    </row>
    <row r="2422" spans="1:27" x14ac:dyDescent="0.25">
      <c r="A2422" t="s">
        <v>149</v>
      </c>
      <c r="B2422" t="s">
        <v>186</v>
      </c>
      <c r="C2422" t="s">
        <v>1459</v>
      </c>
      <c r="D2422" t="s">
        <v>1384</v>
      </c>
      <c r="E2422" t="s">
        <v>1326</v>
      </c>
      <c r="F2422" t="s">
        <v>1293</v>
      </c>
      <c r="G2422">
        <v>35</v>
      </c>
      <c r="H2422" t="s">
        <v>1461</v>
      </c>
      <c r="I2422" t="s">
        <v>534</v>
      </c>
      <c r="J2422" s="281" t="s">
        <v>1478</v>
      </c>
      <c r="K2422" t="s">
        <v>1386</v>
      </c>
      <c r="L2422">
        <v>22.5</v>
      </c>
      <c r="M2422">
        <v>22.5</v>
      </c>
      <c r="N2422">
        <v>61.2</v>
      </c>
      <c r="O2422">
        <v>1.6</v>
      </c>
      <c r="P2422">
        <v>0.88</v>
      </c>
      <c r="Q2422">
        <v>0.88</v>
      </c>
      <c r="R2422" t="s">
        <v>531</v>
      </c>
      <c r="S2422" t="s">
        <v>531</v>
      </c>
      <c r="T2422" t="s">
        <v>531</v>
      </c>
      <c r="U2422" t="s">
        <v>531</v>
      </c>
      <c r="W2422" s="429">
        <f t="shared" si="55"/>
        <v>0</v>
      </c>
      <c r="X2422" s="429">
        <f t="shared" si="55"/>
        <v>0</v>
      </c>
      <c r="Y2422" s="429">
        <f t="shared" si="55"/>
        <v>0</v>
      </c>
      <c r="Z2422" s="429">
        <f t="shared" si="55"/>
        <v>0</v>
      </c>
      <c r="AA2422" s="429" t="s">
        <v>1296</v>
      </c>
    </row>
    <row r="2423" spans="1:27" x14ac:dyDescent="0.25">
      <c r="A2423" t="s">
        <v>149</v>
      </c>
      <c r="B2423" t="s">
        <v>186</v>
      </c>
      <c r="C2423" t="s">
        <v>1459</v>
      </c>
      <c r="D2423" t="s">
        <v>1384</v>
      </c>
      <c r="E2423" t="s">
        <v>1326</v>
      </c>
      <c r="F2423" t="s">
        <v>1293</v>
      </c>
      <c r="G2423">
        <v>35</v>
      </c>
      <c r="H2423" t="s">
        <v>1461</v>
      </c>
      <c r="I2423" t="s">
        <v>534</v>
      </c>
      <c r="J2423" s="281" t="s">
        <v>1478</v>
      </c>
      <c r="K2423" t="s">
        <v>1386</v>
      </c>
      <c r="L2423">
        <v>12.1</v>
      </c>
      <c r="M2423">
        <v>2.1</v>
      </c>
      <c r="N2423">
        <v>3.2</v>
      </c>
      <c r="O2423">
        <v>0</v>
      </c>
      <c r="P2423">
        <v>1.9</v>
      </c>
      <c r="Q2423">
        <v>1.9</v>
      </c>
      <c r="R2423" t="s">
        <v>531</v>
      </c>
      <c r="S2423" t="s">
        <v>531</v>
      </c>
      <c r="T2423" t="s">
        <v>531</v>
      </c>
      <c r="U2423" t="s">
        <v>531</v>
      </c>
      <c r="W2423" s="429">
        <f t="shared" si="55"/>
        <v>0</v>
      </c>
      <c r="X2423" s="429">
        <f t="shared" si="55"/>
        <v>0</v>
      </c>
      <c r="Y2423" s="429">
        <f t="shared" si="55"/>
        <v>0</v>
      </c>
      <c r="Z2423" s="429">
        <f t="shared" si="55"/>
        <v>0</v>
      </c>
      <c r="AA2423" s="429" t="s">
        <v>1296</v>
      </c>
    </row>
    <row r="2424" spans="1:27" x14ac:dyDescent="0.25">
      <c r="A2424" t="s">
        <v>149</v>
      </c>
      <c r="B2424" t="s">
        <v>186</v>
      </c>
      <c r="C2424" t="s">
        <v>1459</v>
      </c>
      <c r="D2424" t="s">
        <v>1384</v>
      </c>
      <c r="E2424" t="s">
        <v>1326</v>
      </c>
      <c r="F2424" t="s">
        <v>1293</v>
      </c>
      <c r="G2424">
        <v>35</v>
      </c>
      <c r="H2424" t="s">
        <v>1461</v>
      </c>
      <c r="I2424" t="s">
        <v>534</v>
      </c>
      <c r="J2424" s="281" t="s">
        <v>1478</v>
      </c>
      <c r="K2424" t="s">
        <v>1386</v>
      </c>
      <c r="L2424">
        <v>12.1</v>
      </c>
      <c r="M2424">
        <v>2.1</v>
      </c>
      <c r="N2424">
        <v>3.2</v>
      </c>
      <c r="O2424">
        <v>0</v>
      </c>
      <c r="P2424">
        <v>1.9</v>
      </c>
      <c r="Q2424">
        <v>1.9</v>
      </c>
      <c r="R2424" t="s">
        <v>531</v>
      </c>
      <c r="S2424" t="s">
        <v>531</v>
      </c>
      <c r="T2424" t="s">
        <v>531</v>
      </c>
      <c r="U2424" t="s">
        <v>531</v>
      </c>
      <c r="W2424" s="429">
        <f t="shared" si="55"/>
        <v>0</v>
      </c>
      <c r="X2424" s="429">
        <f t="shared" si="55"/>
        <v>0</v>
      </c>
      <c r="Y2424" s="429">
        <f t="shared" si="55"/>
        <v>0</v>
      </c>
      <c r="Z2424" s="429">
        <f t="shared" si="55"/>
        <v>0</v>
      </c>
      <c r="AA2424" s="429" t="s">
        <v>1296</v>
      </c>
    </row>
    <row r="2425" spans="1:27" x14ac:dyDescent="0.25">
      <c r="A2425" t="s">
        <v>149</v>
      </c>
      <c r="B2425" t="s">
        <v>186</v>
      </c>
      <c r="C2425" t="s">
        <v>1459</v>
      </c>
      <c r="D2425" t="s">
        <v>1384</v>
      </c>
      <c r="E2425" t="s">
        <v>1326</v>
      </c>
      <c r="F2425" t="s">
        <v>1293</v>
      </c>
      <c r="G2425">
        <v>35</v>
      </c>
      <c r="H2425" t="s">
        <v>1461</v>
      </c>
      <c r="I2425" t="s">
        <v>534</v>
      </c>
      <c r="J2425" s="281" t="s">
        <v>1478</v>
      </c>
      <c r="K2425" t="s">
        <v>1386</v>
      </c>
      <c r="L2425">
        <v>22.5</v>
      </c>
      <c r="M2425">
        <v>10.6</v>
      </c>
      <c r="N2425">
        <v>12.2</v>
      </c>
      <c r="O2425">
        <v>1.6</v>
      </c>
      <c r="P2425">
        <v>0.9</v>
      </c>
      <c r="Q2425">
        <v>0.9</v>
      </c>
      <c r="R2425" t="s">
        <v>531</v>
      </c>
      <c r="S2425" t="s">
        <v>531</v>
      </c>
      <c r="T2425" t="s">
        <v>531</v>
      </c>
      <c r="U2425" t="s">
        <v>531</v>
      </c>
      <c r="W2425" s="429">
        <f t="shared" si="55"/>
        <v>0</v>
      </c>
      <c r="X2425" s="429">
        <f t="shared" si="55"/>
        <v>0</v>
      </c>
      <c r="Y2425" s="429">
        <f t="shared" si="55"/>
        <v>0</v>
      </c>
      <c r="Z2425" s="429">
        <f t="shared" si="55"/>
        <v>0</v>
      </c>
      <c r="AA2425" s="429" t="s">
        <v>1296</v>
      </c>
    </row>
    <row r="2426" spans="1:27" x14ac:dyDescent="0.25">
      <c r="A2426" t="s">
        <v>149</v>
      </c>
      <c r="B2426" t="s">
        <v>186</v>
      </c>
      <c r="C2426" t="s">
        <v>1459</v>
      </c>
      <c r="D2426" t="s">
        <v>1384</v>
      </c>
      <c r="E2426" t="s">
        <v>1326</v>
      </c>
      <c r="F2426" t="s">
        <v>1293</v>
      </c>
      <c r="G2426">
        <v>35</v>
      </c>
      <c r="H2426" t="s">
        <v>1461</v>
      </c>
      <c r="I2426" t="s">
        <v>534</v>
      </c>
      <c r="J2426" s="281" t="s">
        <v>1478</v>
      </c>
      <c r="K2426" t="s">
        <v>1386</v>
      </c>
      <c r="L2426">
        <v>0</v>
      </c>
      <c r="M2426">
        <v>5.7</v>
      </c>
      <c r="N2426">
        <v>0</v>
      </c>
      <c r="O2426">
        <v>0</v>
      </c>
      <c r="P2426">
        <v>0</v>
      </c>
      <c r="Q2426">
        <v>0</v>
      </c>
      <c r="R2426" t="s">
        <v>531</v>
      </c>
      <c r="S2426" t="s">
        <v>531</v>
      </c>
      <c r="T2426" t="s">
        <v>531</v>
      </c>
      <c r="U2426" t="s">
        <v>531</v>
      </c>
      <c r="W2426" s="429">
        <f t="shared" si="55"/>
        <v>0</v>
      </c>
      <c r="X2426" s="429">
        <f t="shared" si="55"/>
        <v>0</v>
      </c>
      <c r="Y2426" s="429">
        <f t="shared" si="55"/>
        <v>0</v>
      </c>
      <c r="Z2426" s="429">
        <f t="shared" si="55"/>
        <v>0</v>
      </c>
      <c r="AA2426" s="429" t="s">
        <v>1296</v>
      </c>
    </row>
    <row r="2427" spans="1:27" x14ac:dyDescent="0.25">
      <c r="A2427" t="s">
        <v>149</v>
      </c>
      <c r="B2427" t="s">
        <v>186</v>
      </c>
      <c r="C2427" t="s">
        <v>1459</v>
      </c>
      <c r="D2427" t="s">
        <v>1384</v>
      </c>
      <c r="E2427" t="s">
        <v>1326</v>
      </c>
      <c r="F2427" t="s">
        <v>1293</v>
      </c>
      <c r="G2427">
        <v>35</v>
      </c>
      <c r="H2427" t="s">
        <v>1461</v>
      </c>
      <c r="I2427" t="s">
        <v>534</v>
      </c>
      <c r="J2427" s="281" t="s">
        <v>1478</v>
      </c>
      <c r="K2427" t="s">
        <v>1386</v>
      </c>
      <c r="L2427">
        <v>0</v>
      </c>
      <c r="M2427">
        <v>0.71</v>
      </c>
      <c r="N2427">
        <v>0</v>
      </c>
      <c r="O2427">
        <v>0</v>
      </c>
      <c r="P2427">
        <v>0</v>
      </c>
      <c r="Q2427">
        <v>0</v>
      </c>
      <c r="R2427" t="s">
        <v>531</v>
      </c>
      <c r="S2427" t="s">
        <v>531</v>
      </c>
      <c r="T2427" t="s">
        <v>531</v>
      </c>
      <c r="U2427" t="s">
        <v>531</v>
      </c>
      <c r="W2427" s="429">
        <f t="shared" si="55"/>
        <v>0</v>
      </c>
      <c r="X2427" s="429">
        <f t="shared" si="55"/>
        <v>0</v>
      </c>
      <c r="Y2427" s="429">
        <f t="shared" si="55"/>
        <v>0</v>
      </c>
      <c r="Z2427" s="429">
        <f t="shared" si="55"/>
        <v>0</v>
      </c>
      <c r="AA2427" s="429" t="s">
        <v>1296</v>
      </c>
    </row>
    <row r="2428" spans="1:27" x14ac:dyDescent="0.25">
      <c r="A2428" t="s">
        <v>149</v>
      </c>
      <c r="B2428" t="s">
        <v>186</v>
      </c>
      <c r="C2428" t="s">
        <v>1459</v>
      </c>
      <c r="D2428" t="s">
        <v>1384</v>
      </c>
      <c r="E2428" t="s">
        <v>1326</v>
      </c>
      <c r="F2428" t="s">
        <v>1293</v>
      </c>
      <c r="G2428">
        <v>35</v>
      </c>
      <c r="H2428" t="s">
        <v>1461</v>
      </c>
      <c r="I2428" t="s">
        <v>534</v>
      </c>
      <c r="J2428" s="281" t="s">
        <v>1478</v>
      </c>
      <c r="K2428" t="s">
        <v>1386</v>
      </c>
      <c r="L2428">
        <v>0.05</v>
      </c>
      <c r="M2428">
        <v>39.6</v>
      </c>
      <c r="N2428">
        <v>0.14000000000000001</v>
      </c>
      <c r="O2428">
        <v>0</v>
      </c>
      <c r="P2428">
        <v>0</v>
      </c>
      <c r="Q2428">
        <v>0</v>
      </c>
      <c r="R2428" t="s">
        <v>531</v>
      </c>
      <c r="S2428" t="s">
        <v>531</v>
      </c>
      <c r="T2428" t="s">
        <v>531</v>
      </c>
      <c r="U2428" t="s">
        <v>531</v>
      </c>
      <c r="W2428" s="429">
        <f t="shared" si="55"/>
        <v>0</v>
      </c>
      <c r="X2428" s="429">
        <f t="shared" si="55"/>
        <v>0</v>
      </c>
      <c r="Y2428" s="429">
        <f t="shared" si="55"/>
        <v>0</v>
      </c>
      <c r="Z2428" s="429">
        <f t="shared" si="55"/>
        <v>0</v>
      </c>
      <c r="AA2428" s="429" t="s">
        <v>1296</v>
      </c>
    </row>
    <row r="2429" spans="1:27" x14ac:dyDescent="0.25">
      <c r="A2429" t="s">
        <v>149</v>
      </c>
      <c r="B2429" t="s">
        <v>186</v>
      </c>
      <c r="C2429" t="s">
        <v>1459</v>
      </c>
      <c r="D2429" t="s">
        <v>1384</v>
      </c>
      <c r="E2429" t="s">
        <v>1326</v>
      </c>
      <c r="F2429" t="s">
        <v>1293</v>
      </c>
      <c r="G2429">
        <v>35</v>
      </c>
      <c r="H2429" t="s">
        <v>1461</v>
      </c>
      <c r="I2429" t="s">
        <v>534</v>
      </c>
      <c r="J2429" s="281" t="s">
        <v>1478</v>
      </c>
      <c r="K2429" t="s">
        <v>1386</v>
      </c>
      <c r="L2429">
        <v>0</v>
      </c>
      <c r="M2429">
        <v>5</v>
      </c>
      <c r="N2429">
        <v>0</v>
      </c>
      <c r="O2429">
        <v>0</v>
      </c>
      <c r="P2429">
        <v>0</v>
      </c>
      <c r="Q2429">
        <v>0</v>
      </c>
      <c r="R2429" t="s">
        <v>531</v>
      </c>
      <c r="S2429" t="s">
        <v>531</v>
      </c>
      <c r="T2429" t="s">
        <v>531</v>
      </c>
      <c r="U2429" t="s">
        <v>531</v>
      </c>
      <c r="W2429" s="429">
        <f t="shared" si="55"/>
        <v>0</v>
      </c>
      <c r="X2429" s="429">
        <f t="shared" si="55"/>
        <v>0</v>
      </c>
      <c r="Y2429" s="429">
        <f t="shared" si="55"/>
        <v>0</v>
      </c>
      <c r="Z2429" s="429">
        <f t="shared" si="55"/>
        <v>0</v>
      </c>
      <c r="AA2429" s="429" t="s">
        <v>1296</v>
      </c>
    </row>
    <row r="2430" spans="1:27" x14ac:dyDescent="0.25">
      <c r="A2430" t="s">
        <v>149</v>
      </c>
      <c r="B2430" t="s">
        <v>186</v>
      </c>
      <c r="C2430" t="s">
        <v>1459</v>
      </c>
      <c r="D2430" t="s">
        <v>1384</v>
      </c>
      <c r="E2430" t="s">
        <v>1326</v>
      </c>
      <c r="F2430" t="s">
        <v>1293</v>
      </c>
      <c r="G2430">
        <v>35</v>
      </c>
      <c r="H2430" t="s">
        <v>1461</v>
      </c>
      <c r="I2430" t="s">
        <v>534</v>
      </c>
      <c r="J2430" s="281" t="s">
        <v>1478</v>
      </c>
      <c r="K2430" t="s">
        <v>1386</v>
      </c>
      <c r="L2430">
        <v>8.5</v>
      </c>
      <c r="M2430">
        <v>4.3</v>
      </c>
      <c r="N2430">
        <v>12.89</v>
      </c>
      <c r="O2430">
        <v>0</v>
      </c>
      <c r="P2430">
        <v>0.5</v>
      </c>
      <c r="Q2430">
        <v>0.5</v>
      </c>
      <c r="R2430" t="s">
        <v>531</v>
      </c>
      <c r="S2430" t="s">
        <v>531</v>
      </c>
      <c r="T2430" t="s">
        <v>531</v>
      </c>
      <c r="U2430" t="s">
        <v>531</v>
      </c>
      <c r="W2430" s="429">
        <f t="shared" si="55"/>
        <v>0</v>
      </c>
      <c r="X2430" s="429">
        <f t="shared" si="55"/>
        <v>0</v>
      </c>
      <c r="Y2430" s="429">
        <f t="shared" si="55"/>
        <v>0</v>
      </c>
      <c r="Z2430" s="429">
        <f t="shared" si="55"/>
        <v>0</v>
      </c>
      <c r="AA2430" s="429" t="s">
        <v>1296</v>
      </c>
    </row>
    <row r="2431" spans="1:27" x14ac:dyDescent="0.25">
      <c r="A2431" t="s">
        <v>149</v>
      </c>
      <c r="B2431" t="s">
        <v>186</v>
      </c>
      <c r="C2431" t="s">
        <v>1459</v>
      </c>
      <c r="D2431" t="s">
        <v>1384</v>
      </c>
      <c r="E2431" t="s">
        <v>1326</v>
      </c>
      <c r="F2431" t="s">
        <v>1293</v>
      </c>
      <c r="G2431">
        <v>35</v>
      </c>
      <c r="H2431" t="s">
        <v>1461</v>
      </c>
      <c r="I2431" t="s">
        <v>534</v>
      </c>
      <c r="J2431" s="281" t="s">
        <v>1478</v>
      </c>
      <c r="K2431" t="s">
        <v>1386</v>
      </c>
      <c r="L2431">
        <v>0.4</v>
      </c>
      <c r="M2431">
        <v>0</v>
      </c>
      <c r="N2431">
        <v>0.3</v>
      </c>
      <c r="O2431">
        <v>0.05</v>
      </c>
      <c r="P2431">
        <v>0</v>
      </c>
      <c r="Q2431">
        <v>0</v>
      </c>
      <c r="R2431" t="s">
        <v>531</v>
      </c>
      <c r="S2431" t="s">
        <v>531</v>
      </c>
      <c r="T2431" t="s">
        <v>531</v>
      </c>
      <c r="U2431" t="s">
        <v>531</v>
      </c>
      <c r="W2431" s="429">
        <f t="shared" si="55"/>
        <v>0</v>
      </c>
      <c r="X2431" s="429">
        <f t="shared" si="55"/>
        <v>0</v>
      </c>
      <c r="Y2431" s="429">
        <f t="shared" si="55"/>
        <v>0</v>
      </c>
      <c r="Z2431" s="429">
        <f t="shared" ref="W2431:Z2494" si="56">IFERROR(U2431*1,0)</f>
        <v>0</v>
      </c>
      <c r="AA2431" s="429" t="s">
        <v>1296</v>
      </c>
    </row>
    <row r="2432" spans="1:27" x14ac:dyDescent="0.25">
      <c r="A2432" t="s">
        <v>149</v>
      </c>
      <c r="B2432" t="s">
        <v>186</v>
      </c>
      <c r="C2432" t="s">
        <v>1459</v>
      </c>
      <c r="D2432" t="s">
        <v>1384</v>
      </c>
      <c r="E2432" t="s">
        <v>1326</v>
      </c>
      <c r="F2432" t="s">
        <v>1293</v>
      </c>
      <c r="G2432">
        <v>35</v>
      </c>
      <c r="H2432" t="s">
        <v>1461</v>
      </c>
      <c r="I2432" t="s">
        <v>534</v>
      </c>
      <c r="J2432" s="281" t="s">
        <v>1478</v>
      </c>
      <c r="K2432" t="s">
        <v>1386</v>
      </c>
      <c r="L2432">
        <v>0</v>
      </c>
      <c r="M2432">
        <v>15.3</v>
      </c>
      <c r="N2432">
        <v>0</v>
      </c>
      <c r="O2432">
        <v>0</v>
      </c>
      <c r="P2432">
        <v>0</v>
      </c>
      <c r="Q2432">
        <v>0</v>
      </c>
      <c r="R2432" t="s">
        <v>531</v>
      </c>
      <c r="S2432" t="s">
        <v>531</v>
      </c>
      <c r="T2432" t="s">
        <v>531</v>
      </c>
      <c r="U2432" t="s">
        <v>531</v>
      </c>
      <c r="W2432" s="429">
        <f t="shared" si="56"/>
        <v>0</v>
      </c>
      <c r="X2432" s="429">
        <f t="shared" si="56"/>
        <v>0</v>
      </c>
      <c r="Y2432" s="429">
        <f t="shared" si="56"/>
        <v>0</v>
      </c>
      <c r="Z2432" s="429">
        <f t="shared" si="56"/>
        <v>0</v>
      </c>
      <c r="AA2432" s="429" t="s">
        <v>1296</v>
      </c>
    </row>
    <row r="2433" spans="1:27" x14ac:dyDescent="0.25">
      <c r="A2433" t="s">
        <v>149</v>
      </c>
      <c r="B2433" t="s">
        <v>186</v>
      </c>
      <c r="C2433" t="s">
        <v>1459</v>
      </c>
      <c r="D2433" t="s">
        <v>1384</v>
      </c>
      <c r="E2433" t="s">
        <v>1326</v>
      </c>
      <c r="F2433" t="s">
        <v>1293</v>
      </c>
      <c r="G2433">
        <v>35</v>
      </c>
      <c r="H2433" t="s">
        <v>1461</v>
      </c>
      <c r="I2433" t="s">
        <v>534</v>
      </c>
      <c r="J2433" s="281" t="s">
        <v>1478</v>
      </c>
      <c r="K2433" t="s">
        <v>1386</v>
      </c>
      <c r="L2433">
        <v>0</v>
      </c>
      <c r="M2433">
        <v>16.8</v>
      </c>
      <c r="N2433">
        <v>0</v>
      </c>
      <c r="O2433">
        <v>0</v>
      </c>
      <c r="P2433">
        <v>0</v>
      </c>
      <c r="Q2433">
        <v>0</v>
      </c>
      <c r="R2433" t="s">
        <v>531</v>
      </c>
      <c r="S2433" t="s">
        <v>531</v>
      </c>
      <c r="T2433" t="s">
        <v>531</v>
      </c>
      <c r="U2433" t="s">
        <v>531</v>
      </c>
      <c r="W2433" s="429">
        <f t="shared" si="56"/>
        <v>0</v>
      </c>
      <c r="X2433" s="429">
        <f t="shared" si="56"/>
        <v>0</v>
      </c>
      <c r="Y2433" s="429">
        <f t="shared" si="56"/>
        <v>0</v>
      </c>
      <c r="Z2433" s="429">
        <f t="shared" si="56"/>
        <v>0</v>
      </c>
      <c r="AA2433" s="429" t="s">
        <v>1296</v>
      </c>
    </row>
    <row r="2434" spans="1:27" x14ac:dyDescent="0.25">
      <c r="A2434" t="s">
        <v>149</v>
      </c>
      <c r="B2434" t="s">
        <v>186</v>
      </c>
      <c r="C2434" t="s">
        <v>1459</v>
      </c>
      <c r="D2434" t="s">
        <v>1384</v>
      </c>
      <c r="E2434" t="s">
        <v>1326</v>
      </c>
      <c r="F2434" t="s">
        <v>1293</v>
      </c>
      <c r="G2434">
        <v>35</v>
      </c>
      <c r="H2434" t="s">
        <v>1461</v>
      </c>
      <c r="I2434" t="s">
        <v>534</v>
      </c>
      <c r="J2434" s="281" t="s">
        <v>1478</v>
      </c>
      <c r="K2434" t="s">
        <v>1386</v>
      </c>
      <c r="L2434">
        <v>0.4</v>
      </c>
      <c r="M2434">
        <v>0</v>
      </c>
      <c r="N2434">
        <v>0.3</v>
      </c>
      <c r="O2434">
        <v>0.05</v>
      </c>
      <c r="P2434">
        <v>0</v>
      </c>
      <c r="Q2434">
        <v>0</v>
      </c>
      <c r="R2434" t="s">
        <v>531</v>
      </c>
      <c r="S2434" t="s">
        <v>531</v>
      </c>
      <c r="T2434" t="s">
        <v>531</v>
      </c>
      <c r="U2434" t="s">
        <v>531</v>
      </c>
      <c r="W2434" s="429">
        <f t="shared" si="56"/>
        <v>0</v>
      </c>
      <c r="X2434" s="429">
        <f t="shared" si="56"/>
        <v>0</v>
      </c>
      <c r="Y2434" s="429">
        <f t="shared" si="56"/>
        <v>0</v>
      </c>
      <c r="Z2434" s="429">
        <f t="shared" si="56"/>
        <v>0</v>
      </c>
      <c r="AA2434" s="429" t="s">
        <v>1296</v>
      </c>
    </row>
    <row r="2435" spans="1:27" x14ac:dyDescent="0.25">
      <c r="A2435" t="s">
        <v>149</v>
      </c>
      <c r="B2435" t="s">
        <v>186</v>
      </c>
      <c r="C2435" t="s">
        <v>1459</v>
      </c>
      <c r="D2435" t="s">
        <v>1384</v>
      </c>
      <c r="E2435" t="s">
        <v>1326</v>
      </c>
      <c r="F2435" t="s">
        <v>1293</v>
      </c>
      <c r="G2435">
        <v>35</v>
      </c>
      <c r="H2435" t="s">
        <v>1461</v>
      </c>
      <c r="I2435" t="s">
        <v>534</v>
      </c>
      <c r="J2435" s="281" t="s">
        <v>1478</v>
      </c>
      <c r="K2435" t="s">
        <v>1386</v>
      </c>
      <c r="L2435">
        <v>0</v>
      </c>
      <c r="M2435">
        <v>0.69</v>
      </c>
      <c r="N2435">
        <v>0</v>
      </c>
      <c r="O2435">
        <v>0</v>
      </c>
      <c r="P2435">
        <v>0</v>
      </c>
      <c r="Q2435">
        <v>0</v>
      </c>
      <c r="R2435" t="s">
        <v>531</v>
      </c>
      <c r="S2435" t="s">
        <v>531</v>
      </c>
      <c r="T2435" t="s">
        <v>531</v>
      </c>
      <c r="U2435" t="s">
        <v>531</v>
      </c>
      <c r="W2435" s="429">
        <f t="shared" si="56"/>
        <v>0</v>
      </c>
      <c r="X2435" s="429">
        <f t="shared" si="56"/>
        <v>0</v>
      </c>
      <c r="Y2435" s="429">
        <f t="shared" si="56"/>
        <v>0</v>
      </c>
      <c r="Z2435" s="429">
        <f t="shared" si="56"/>
        <v>0</v>
      </c>
      <c r="AA2435" s="429" t="s">
        <v>1296</v>
      </c>
    </row>
    <row r="2436" spans="1:27" x14ac:dyDescent="0.25">
      <c r="A2436" t="s">
        <v>149</v>
      </c>
      <c r="B2436" t="s">
        <v>186</v>
      </c>
      <c r="C2436" t="s">
        <v>1459</v>
      </c>
      <c r="D2436" t="s">
        <v>1384</v>
      </c>
      <c r="E2436" t="s">
        <v>1326</v>
      </c>
      <c r="F2436" t="s">
        <v>1293</v>
      </c>
      <c r="G2436">
        <v>35</v>
      </c>
      <c r="H2436" t="s">
        <v>1461</v>
      </c>
      <c r="I2436" t="s">
        <v>534</v>
      </c>
      <c r="J2436" s="281" t="s">
        <v>1478</v>
      </c>
      <c r="K2436" t="s">
        <v>1386</v>
      </c>
      <c r="L2436">
        <v>4.9000000000000004</v>
      </c>
      <c r="M2436">
        <v>1.1000000000000001</v>
      </c>
      <c r="N2436">
        <v>9.8000000000000007</v>
      </c>
      <c r="O2436">
        <v>0</v>
      </c>
      <c r="P2436">
        <v>0</v>
      </c>
      <c r="Q2436">
        <v>0</v>
      </c>
      <c r="R2436" t="s">
        <v>531</v>
      </c>
      <c r="S2436" t="s">
        <v>531</v>
      </c>
      <c r="T2436" t="s">
        <v>531</v>
      </c>
      <c r="U2436" t="s">
        <v>531</v>
      </c>
      <c r="W2436" s="429">
        <f t="shared" si="56"/>
        <v>0</v>
      </c>
      <c r="X2436" s="429">
        <f t="shared" si="56"/>
        <v>0</v>
      </c>
      <c r="Y2436" s="429">
        <f t="shared" si="56"/>
        <v>0</v>
      </c>
      <c r="Z2436" s="429">
        <f t="shared" si="56"/>
        <v>0</v>
      </c>
      <c r="AA2436" s="429" t="s">
        <v>1296</v>
      </c>
    </row>
    <row r="2437" spans="1:27" x14ac:dyDescent="0.25">
      <c r="A2437" t="s">
        <v>149</v>
      </c>
      <c r="B2437" t="s">
        <v>186</v>
      </c>
      <c r="C2437" t="s">
        <v>1459</v>
      </c>
      <c r="D2437" t="s">
        <v>1384</v>
      </c>
      <c r="E2437" t="s">
        <v>1326</v>
      </c>
      <c r="F2437" t="s">
        <v>1293</v>
      </c>
      <c r="G2437">
        <v>35</v>
      </c>
      <c r="H2437" t="s">
        <v>1461</v>
      </c>
      <c r="I2437" t="s">
        <v>534</v>
      </c>
      <c r="J2437" s="281" t="s">
        <v>1478</v>
      </c>
      <c r="K2437" t="s">
        <v>1386</v>
      </c>
      <c r="L2437">
        <v>11.98</v>
      </c>
      <c r="M2437">
        <v>2.8</v>
      </c>
      <c r="N2437">
        <v>2.56</v>
      </c>
      <c r="O2437">
        <v>0</v>
      </c>
      <c r="P2437">
        <v>0</v>
      </c>
      <c r="Q2437">
        <v>0</v>
      </c>
      <c r="R2437" t="s">
        <v>531</v>
      </c>
      <c r="S2437" t="s">
        <v>531</v>
      </c>
      <c r="T2437" t="s">
        <v>531</v>
      </c>
      <c r="U2437" t="s">
        <v>531</v>
      </c>
      <c r="W2437" s="429">
        <f t="shared" si="56"/>
        <v>0</v>
      </c>
      <c r="X2437" s="429">
        <f t="shared" si="56"/>
        <v>0</v>
      </c>
      <c r="Y2437" s="429">
        <f t="shared" si="56"/>
        <v>0</v>
      </c>
      <c r="Z2437" s="429">
        <f t="shared" si="56"/>
        <v>0</v>
      </c>
      <c r="AA2437" s="429" t="s">
        <v>1296</v>
      </c>
    </row>
    <row r="2438" spans="1:27" x14ac:dyDescent="0.25">
      <c r="A2438" t="s">
        <v>149</v>
      </c>
      <c r="B2438" t="s">
        <v>186</v>
      </c>
      <c r="C2438" t="s">
        <v>1459</v>
      </c>
      <c r="D2438" t="s">
        <v>1384</v>
      </c>
      <c r="E2438" t="s">
        <v>1326</v>
      </c>
      <c r="F2438" t="s">
        <v>1293</v>
      </c>
      <c r="G2438">
        <v>35</v>
      </c>
      <c r="H2438" t="s">
        <v>1461</v>
      </c>
      <c r="I2438" t="s">
        <v>534</v>
      </c>
      <c r="J2438" s="281" t="s">
        <v>1478</v>
      </c>
      <c r="K2438" t="s">
        <v>1386</v>
      </c>
      <c r="L2438">
        <v>0</v>
      </c>
      <c r="M2438">
        <v>2.4</v>
      </c>
      <c r="N2438">
        <v>0</v>
      </c>
      <c r="O2438">
        <v>0</v>
      </c>
      <c r="P2438">
        <v>0</v>
      </c>
      <c r="Q2438">
        <v>0</v>
      </c>
      <c r="R2438" t="s">
        <v>531</v>
      </c>
      <c r="S2438" t="s">
        <v>531</v>
      </c>
      <c r="T2438" t="s">
        <v>531</v>
      </c>
      <c r="U2438" t="s">
        <v>531</v>
      </c>
      <c r="W2438" s="429">
        <f t="shared" si="56"/>
        <v>0</v>
      </c>
      <c r="X2438" s="429">
        <f t="shared" si="56"/>
        <v>0</v>
      </c>
      <c r="Y2438" s="429">
        <f t="shared" si="56"/>
        <v>0</v>
      </c>
      <c r="Z2438" s="429">
        <f t="shared" si="56"/>
        <v>0</v>
      </c>
      <c r="AA2438" s="429" t="s">
        <v>1296</v>
      </c>
    </row>
    <row r="2439" spans="1:27" x14ac:dyDescent="0.25">
      <c r="A2439" t="s">
        <v>149</v>
      </c>
      <c r="B2439" t="s">
        <v>186</v>
      </c>
      <c r="C2439" t="s">
        <v>1459</v>
      </c>
      <c r="D2439" t="s">
        <v>1384</v>
      </c>
      <c r="E2439" t="s">
        <v>1326</v>
      </c>
      <c r="F2439" t="s">
        <v>1293</v>
      </c>
      <c r="G2439">
        <v>35</v>
      </c>
      <c r="H2439" t="s">
        <v>1461</v>
      </c>
      <c r="I2439" t="s">
        <v>534</v>
      </c>
      <c r="J2439" s="281" t="s">
        <v>1478</v>
      </c>
      <c r="K2439" t="s">
        <v>1386</v>
      </c>
      <c r="L2439">
        <v>0.19</v>
      </c>
      <c r="M2439">
        <v>0</v>
      </c>
      <c r="N2439">
        <v>0.04</v>
      </c>
      <c r="O2439">
        <v>0</v>
      </c>
      <c r="P2439">
        <v>0</v>
      </c>
      <c r="Q2439">
        <v>0</v>
      </c>
      <c r="R2439" t="s">
        <v>531</v>
      </c>
      <c r="S2439" t="s">
        <v>531</v>
      </c>
      <c r="T2439" t="s">
        <v>531</v>
      </c>
      <c r="U2439" t="s">
        <v>531</v>
      </c>
      <c r="W2439" s="429">
        <f t="shared" si="56"/>
        <v>0</v>
      </c>
      <c r="X2439" s="429">
        <f t="shared" si="56"/>
        <v>0</v>
      </c>
      <c r="Y2439" s="429">
        <f t="shared" si="56"/>
        <v>0</v>
      </c>
      <c r="Z2439" s="429">
        <f t="shared" si="56"/>
        <v>0</v>
      </c>
      <c r="AA2439" s="429" t="s">
        <v>1296</v>
      </c>
    </row>
    <row r="2440" spans="1:27" x14ac:dyDescent="0.25">
      <c r="A2440" t="s">
        <v>149</v>
      </c>
      <c r="B2440" t="s">
        <v>186</v>
      </c>
      <c r="C2440" t="s">
        <v>1459</v>
      </c>
      <c r="D2440" t="s">
        <v>1384</v>
      </c>
      <c r="E2440" t="s">
        <v>1326</v>
      </c>
      <c r="F2440" t="s">
        <v>1293</v>
      </c>
      <c r="G2440">
        <v>35</v>
      </c>
      <c r="H2440" t="s">
        <v>1461</v>
      </c>
      <c r="I2440" t="s">
        <v>534</v>
      </c>
      <c r="J2440" s="281" t="s">
        <v>1478</v>
      </c>
      <c r="K2440" t="s">
        <v>1386</v>
      </c>
      <c r="L2440">
        <v>8</v>
      </c>
      <c r="M2440">
        <v>1</v>
      </c>
      <c r="N2440">
        <v>11</v>
      </c>
      <c r="O2440">
        <v>0</v>
      </c>
      <c r="P2440">
        <v>0</v>
      </c>
      <c r="Q2440">
        <v>0</v>
      </c>
      <c r="R2440" t="s">
        <v>531</v>
      </c>
      <c r="S2440" t="s">
        <v>531</v>
      </c>
      <c r="T2440" t="s">
        <v>531</v>
      </c>
      <c r="U2440" t="s">
        <v>531</v>
      </c>
      <c r="W2440" s="429">
        <f t="shared" si="56"/>
        <v>0</v>
      </c>
      <c r="X2440" s="429">
        <f t="shared" si="56"/>
        <v>0</v>
      </c>
      <c r="Y2440" s="429">
        <f t="shared" si="56"/>
        <v>0</v>
      </c>
      <c r="Z2440" s="429">
        <f t="shared" si="56"/>
        <v>0</v>
      </c>
      <c r="AA2440" s="429" t="s">
        <v>1296</v>
      </c>
    </row>
    <row r="2441" spans="1:27" x14ac:dyDescent="0.25">
      <c r="A2441" t="s">
        <v>149</v>
      </c>
      <c r="B2441" t="s">
        <v>186</v>
      </c>
      <c r="C2441" t="s">
        <v>1459</v>
      </c>
      <c r="D2441" t="s">
        <v>1384</v>
      </c>
      <c r="E2441" t="s">
        <v>1326</v>
      </c>
      <c r="F2441" t="s">
        <v>1293</v>
      </c>
      <c r="G2441">
        <v>35</v>
      </c>
      <c r="H2441" t="s">
        <v>1461</v>
      </c>
      <c r="I2441" t="s">
        <v>534</v>
      </c>
      <c r="J2441" s="281" t="s">
        <v>1478</v>
      </c>
      <c r="K2441" t="s">
        <v>1386</v>
      </c>
      <c r="L2441">
        <v>11.98</v>
      </c>
      <c r="M2441">
        <v>2.8</v>
      </c>
      <c r="N2441">
        <v>2.56</v>
      </c>
      <c r="O2441">
        <v>0</v>
      </c>
      <c r="P2441">
        <v>0</v>
      </c>
      <c r="Q2441">
        <v>0</v>
      </c>
      <c r="R2441" t="s">
        <v>531</v>
      </c>
      <c r="S2441" t="s">
        <v>531</v>
      </c>
      <c r="T2441" t="s">
        <v>531</v>
      </c>
      <c r="U2441" t="s">
        <v>531</v>
      </c>
      <c r="W2441" s="429">
        <f t="shared" si="56"/>
        <v>0</v>
      </c>
      <c r="X2441" s="429">
        <f t="shared" si="56"/>
        <v>0</v>
      </c>
      <c r="Y2441" s="429">
        <f t="shared" si="56"/>
        <v>0</v>
      </c>
      <c r="Z2441" s="429">
        <f t="shared" si="56"/>
        <v>0</v>
      </c>
      <c r="AA2441" s="429" t="s">
        <v>1296</v>
      </c>
    </row>
    <row r="2442" spans="1:27" x14ac:dyDescent="0.25">
      <c r="A2442" t="s">
        <v>149</v>
      </c>
      <c r="B2442" t="s">
        <v>186</v>
      </c>
      <c r="C2442" t="s">
        <v>1459</v>
      </c>
      <c r="D2442" t="s">
        <v>1384</v>
      </c>
      <c r="E2442" t="s">
        <v>1326</v>
      </c>
      <c r="F2442" t="s">
        <v>1293</v>
      </c>
      <c r="G2442">
        <v>35</v>
      </c>
      <c r="H2442" t="s">
        <v>1461</v>
      </c>
      <c r="I2442" t="s">
        <v>534</v>
      </c>
      <c r="J2442" s="281" t="s">
        <v>1478</v>
      </c>
      <c r="K2442" t="s">
        <v>1386</v>
      </c>
      <c r="L2442">
        <v>11.98</v>
      </c>
      <c r="M2442">
        <v>2.8</v>
      </c>
      <c r="N2442">
        <v>2.56</v>
      </c>
      <c r="O2442">
        <v>0</v>
      </c>
      <c r="P2442">
        <v>0</v>
      </c>
      <c r="Q2442">
        <v>0</v>
      </c>
      <c r="R2442" t="s">
        <v>531</v>
      </c>
      <c r="S2442" t="s">
        <v>531</v>
      </c>
      <c r="T2442" t="s">
        <v>531</v>
      </c>
      <c r="U2442" t="s">
        <v>531</v>
      </c>
      <c r="W2442" s="429">
        <f t="shared" si="56"/>
        <v>0</v>
      </c>
      <c r="X2442" s="429">
        <f t="shared" si="56"/>
        <v>0</v>
      </c>
      <c r="Y2442" s="429">
        <f t="shared" si="56"/>
        <v>0</v>
      </c>
      <c r="Z2442" s="429">
        <f t="shared" si="56"/>
        <v>0</v>
      </c>
      <c r="AA2442" s="429" t="s">
        <v>1296</v>
      </c>
    </row>
    <row r="2443" spans="1:27" x14ac:dyDescent="0.25">
      <c r="A2443" t="s">
        <v>149</v>
      </c>
      <c r="B2443" t="s">
        <v>186</v>
      </c>
      <c r="C2443" t="s">
        <v>1459</v>
      </c>
      <c r="D2443" t="s">
        <v>1384</v>
      </c>
      <c r="E2443" t="s">
        <v>1326</v>
      </c>
      <c r="F2443" t="s">
        <v>1293</v>
      </c>
      <c r="G2443">
        <v>35</v>
      </c>
      <c r="H2443" t="s">
        <v>1461</v>
      </c>
      <c r="I2443" t="s">
        <v>534</v>
      </c>
      <c r="J2443" s="281" t="s">
        <v>1478</v>
      </c>
      <c r="K2443" t="s">
        <v>1386</v>
      </c>
      <c r="L2443">
        <v>0</v>
      </c>
      <c r="M2443">
        <v>10</v>
      </c>
      <c r="N2443">
        <v>0</v>
      </c>
      <c r="O2443">
        <v>0</v>
      </c>
      <c r="P2443">
        <v>0</v>
      </c>
      <c r="Q2443">
        <v>0</v>
      </c>
      <c r="R2443" t="s">
        <v>531</v>
      </c>
      <c r="S2443" t="s">
        <v>531</v>
      </c>
      <c r="T2443" t="s">
        <v>531</v>
      </c>
      <c r="U2443" t="s">
        <v>531</v>
      </c>
      <c r="W2443" s="429">
        <f t="shared" si="56"/>
        <v>0</v>
      </c>
      <c r="X2443" s="429">
        <f t="shared" si="56"/>
        <v>0</v>
      </c>
      <c r="Y2443" s="429">
        <f t="shared" si="56"/>
        <v>0</v>
      </c>
      <c r="Z2443" s="429">
        <f t="shared" si="56"/>
        <v>0</v>
      </c>
      <c r="AA2443" s="429" t="s">
        <v>1296</v>
      </c>
    </row>
    <row r="2444" spans="1:27" x14ac:dyDescent="0.25">
      <c r="A2444" t="s">
        <v>149</v>
      </c>
      <c r="B2444" t="s">
        <v>186</v>
      </c>
      <c r="C2444" t="s">
        <v>1459</v>
      </c>
      <c r="D2444" t="s">
        <v>1384</v>
      </c>
      <c r="E2444" t="s">
        <v>1326</v>
      </c>
      <c r="F2444" t="s">
        <v>1293</v>
      </c>
      <c r="G2444">
        <v>35</v>
      </c>
      <c r="H2444" t="s">
        <v>1461</v>
      </c>
      <c r="I2444" t="s">
        <v>534</v>
      </c>
      <c r="J2444" s="281" t="s">
        <v>1478</v>
      </c>
      <c r="K2444" t="s">
        <v>1386</v>
      </c>
      <c r="L2444">
        <v>0.18</v>
      </c>
      <c r="M2444">
        <v>0.9</v>
      </c>
      <c r="N2444">
        <v>0.15</v>
      </c>
      <c r="O2444">
        <v>0</v>
      </c>
      <c r="P2444">
        <v>0</v>
      </c>
      <c r="Q2444">
        <v>0</v>
      </c>
      <c r="R2444" t="s">
        <v>531</v>
      </c>
      <c r="S2444" t="s">
        <v>531</v>
      </c>
      <c r="T2444" t="s">
        <v>531</v>
      </c>
      <c r="U2444" t="s">
        <v>531</v>
      </c>
      <c r="W2444" s="429">
        <f t="shared" si="56"/>
        <v>0</v>
      </c>
      <c r="X2444" s="429">
        <f t="shared" si="56"/>
        <v>0</v>
      </c>
      <c r="Y2444" s="429">
        <f t="shared" si="56"/>
        <v>0</v>
      </c>
      <c r="Z2444" s="429">
        <f t="shared" si="56"/>
        <v>0</v>
      </c>
      <c r="AA2444" s="429" t="s">
        <v>1296</v>
      </c>
    </row>
    <row r="2445" spans="1:27" x14ac:dyDescent="0.25">
      <c r="A2445" t="s">
        <v>149</v>
      </c>
      <c r="B2445" t="s">
        <v>186</v>
      </c>
      <c r="C2445" t="s">
        <v>1459</v>
      </c>
      <c r="D2445" t="s">
        <v>1384</v>
      </c>
      <c r="E2445" t="s">
        <v>1326</v>
      </c>
      <c r="F2445" t="s">
        <v>1293</v>
      </c>
      <c r="G2445">
        <v>35</v>
      </c>
      <c r="H2445" t="s">
        <v>1461</v>
      </c>
      <c r="I2445" t="s">
        <v>534</v>
      </c>
      <c r="J2445" s="281" t="s">
        <v>1478</v>
      </c>
      <c r="K2445" t="s">
        <v>1386</v>
      </c>
      <c r="L2445">
        <v>17.600000000000001</v>
      </c>
      <c r="M2445">
        <v>3.4</v>
      </c>
      <c r="N2445">
        <v>22.16</v>
      </c>
      <c r="O2445">
        <v>0</v>
      </c>
      <c r="P2445">
        <v>0</v>
      </c>
      <c r="Q2445">
        <v>0</v>
      </c>
      <c r="R2445" t="s">
        <v>531</v>
      </c>
      <c r="S2445" t="s">
        <v>531</v>
      </c>
      <c r="T2445" t="s">
        <v>531</v>
      </c>
      <c r="U2445" t="s">
        <v>531</v>
      </c>
      <c r="W2445" s="429">
        <f t="shared" si="56"/>
        <v>0</v>
      </c>
      <c r="X2445" s="429">
        <f t="shared" si="56"/>
        <v>0</v>
      </c>
      <c r="Y2445" s="429">
        <f t="shared" si="56"/>
        <v>0</v>
      </c>
      <c r="Z2445" s="429">
        <f t="shared" si="56"/>
        <v>0</v>
      </c>
      <c r="AA2445" s="429" t="s">
        <v>1296</v>
      </c>
    </row>
    <row r="2446" spans="1:27" x14ac:dyDescent="0.25">
      <c r="A2446" t="s">
        <v>149</v>
      </c>
      <c r="B2446" t="s">
        <v>186</v>
      </c>
      <c r="C2446" t="s">
        <v>1459</v>
      </c>
      <c r="D2446" t="s">
        <v>1384</v>
      </c>
      <c r="E2446" t="s">
        <v>1326</v>
      </c>
      <c r="F2446" t="s">
        <v>1293</v>
      </c>
      <c r="G2446">
        <v>35</v>
      </c>
      <c r="H2446" t="s">
        <v>1461</v>
      </c>
      <c r="I2446" t="s">
        <v>534</v>
      </c>
      <c r="J2446" s="281" t="s">
        <v>1478</v>
      </c>
      <c r="K2446" t="s">
        <v>1386</v>
      </c>
      <c r="L2446">
        <v>0</v>
      </c>
      <c r="M2446">
        <v>0.9</v>
      </c>
      <c r="N2446">
        <v>0</v>
      </c>
      <c r="O2446">
        <v>0</v>
      </c>
      <c r="P2446">
        <v>0</v>
      </c>
      <c r="Q2446">
        <v>0</v>
      </c>
      <c r="R2446" t="s">
        <v>531</v>
      </c>
      <c r="S2446" t="s">
        <v>531</v>
      </c>
      <c r="T2446" t="s">
        <v>531</v>
      </c>
      <c r="U2446" t="s">
        <v>531</v>
      </c>
      <c r="W2446" s="429">
        <f t="shared" si="56"/>
        <v>0</v>
      </c>
      <c r="X2446" s="429">
        <f t="shared" si="56"/>
        <v>0</v>
      </c>
      <c r="Y2446" s="429">
        <f t="shared" si="56"/>
        <v>0</v>
      </c>
      <c r="Z2446" s="429">
        <f t="shared" si="56"/>
        <v>0</v>
      </c>
      <c r="AA2446" s="429" t="s">
        <v>1296</v>
      </c>
    </row>
    <row r="2447" spans="1:27" x14ac:dyDescent="0.25">
      <c r="A2447" t="s">
        <v>149</v>
      </c>
      <c r="B2447" t="s">
        <v>186</v>
      </c>
      <c r="C2447" t="s">
        <v>1459</v>
      </c>
      <c r="D2447" t="s">
        <v>1384</v>
      </c>
      <c r="E2447" t="s">
        <v>1326</v>
      </c>
      <c r="F2447" t="s">
        <v>1293</v>
      </c>
      <c r="G2447">
        <v>35</v>
      </c>
      <c r="H2447" t="s">
        <v>1461</v>
      </c>
      <c r="I2447" t="s">
        <v>534</v>
      </c>
      <c r="J2447" s="281" t="s">
        <v>1478</v>
      </c>
      <c r="K2447" t="s">
        <v>1386</v>
      </c>
      <c r="L2447">
        <v>0</v>
      </c>
      <c r="M2447">
        <v>0.9</v>
      </c>
      <c r="N2447">
        <v>0</v>
      </c>
      <c r="O2447">
        <v>0</v>
      </c>
      <c r="P2447">
        <v>0</v>
      </c>
      <c r="Q2447">
        <v>0</v>
      </c>
      <c r="R2447" t="s">
        <v>531</v>
      </c>
      <c r="S2447" t="s">
        <v>531</v>
      </c>
      <c r="T2447" t="s">
        <v>531</v>
      </c>
      <c r="U2447" t="s">
        <v>531</v>
      </c>
      <c r="W2447" s="429">
        <f t="shared" si="56"/>
        <v>0</v>
      </c>
      <c r="X2447" s="429">
        <f t="shared" si="56"/>
        <v>0</v>
      </c>
      <c r="Y2447" s="429">
        <f t="shared" si="56"/>
        <v>0</v>
      </c>
      <c r="Z2447" s="429">
        <f t="shared" si="56"/>
        <v>0</v>
      </c>
      <c r="AA2447" s="429" t="s">
        <v>1296</v>
      </c>
    </row>
    <row r="2448" spans="1:27" x14ac:dyDescent="0.25">
      <c r="A2448" t="s">
        <v>149</v>
      </c>
      <c r="B2448" t="s">
        <v>186</v>
      </c>
      <c r="C2448" t="s">
        <v>1459</v>
      </c>
      <c r="D2448" t="s">
        <v>1384</v>
      </c>
      <c r="E2448" t="s">
        <v>1326</v>
      </c>
      <c r="F2448" t="s">
        <v>1293</v>
      </c>
      <c r="G2448">
        <v>35</v>
      </c>
      <c r="H2448" t="s">
        <v>1461</v>
      </c>
      <c r="I2448" t="s">
        <v>534</v>
      </c>
      <c r="J2448" s="281" t="s">
        <v>1478</v>
      </c>
      <c r="K2448" t="s">
        <v>1386</v>
      </c>
      <c r="L2448">
        <v>0</v>
      </c>
      <c r="M2448">
        <v>13</v>
      </c>
      <c r="N2448">
        <v>0</v>
      </c>
      <c r="O2448">
        <v>0</v>
      </c>
      <c r="P2448">
        <v>0</v>
      </c>
      <c r="Q2448">
        <v>0</v>
      </c>
      <c r="R2448" t="s">
        <v>531</v>
      </c>
      <c r="S2448" t="s">
        <v>531</v>
      </c>
      <c r="T2448" t="s">
        <v>531</v>
      </c>
      <c r="U2448" t="s">
        <v>531</v>
      </c>
      <c r="W2448" s="429">
        <f t="shared" si="56"/>
        <v>0</v>
      </c>
      <c r="X2448" s="429">
        <f t="shared" si="56"/>
        <v>0</v>
      </c>
      <c r="Y2448" s="429">
        <f t="shared" si="56"/>
        <v>0</v>
      </c>
      <c r="Z2448" s="429">
        <f t="shared" si="56"/>
        <v>0</v>
      </c>
      <c r="AA2448" s="429" t="s">
        <v>1296</v>
      </c>
    </row>
    <row r="2449" spans="1:27" x14ac:dyDescent="0.25">
      <c r="A2449" t="s">
        <v>149</v>
      </c>
      <c r="B2449" t="s">
        <v>186</v>
      </c>
      <c r="C2449" t="s">
        <v>1459</v>
      </c>
      <c r="D2449" t="s">
        <v>1384</v>
      </c>
      <c r="E2449" t="s">
        <v>1326</v>
      </c>
      <c r="F2449" t="s">
        <v>1293</v>
      </c>
      <c r="G2449">
        <v>35</v>
      </c>
      <c r="H2449" t="s">
        <v>1461</v>
      </c>
      <c r="I2449" t="s">
        <v>534</v>
      </c>
      <c r="J2449" s="281" t="s">
        <v>1478</v>
      </c>
      <c r="K2449" t="s">
        <v>1386</v>
      </c>
      <c r="L2449">
        <v>0</v>
      </c>
      <c r="M2449">
        <v>13</v>
      </c>
      <c r="N2449">
        <v>0</v>
      </c>
      <c r="O2449">
        <v>0</v>
      </c>
      <c r="P2449">
        <v>0</v>
      </c>
      <c r="Q2449">
        <v>0</v>
      </c>
      <c r="R2449" t="s">
        <v>531</v>
      </c>
      <c r="S2449" t="s">
        <v>531</v>
      </c>
      <c r="T2449" t="s">
        <v>531</v>
      </c>
      <c r="U2449" t="s">
        <v>531</v>
      </c>
      <c r="W2449" s="429">
        <f t="shared" si="56"/>
        <v>0</v>
      </c>
      <c r="X2449" s="429">
        <f t="shared" si="56"/>
        <v>0</v>
      </c>
      <c r="Y2449" s="429">
        <f t="shared" si="56"/>
        <v>0</v>
      </c>
      <c r="Z2449" s="429">
        <f t="shared" si="56"/>
        <v>0</v>
      </c>
      <c r="AA2449" s="429" t="s">
        <v>1296</v>
      </c>
    </row>
    <row r="2450" spans="1:27" x14ac:dyDescent="0.25">
      <c r="A2450" t="s">
        <v>149</v>
      </c>
      <c r="B2450" t="s">
        <v>186</v>
      </c>
      <c r="C2450" t="s">
        <v>1459</v>
      </c>
      <c r="D2450" t="s">
        <v>1384</v>
      </c>
      <c r="E2450" t="s">
        <v>1326</v>
      </c>
      <c r="F2450" t="s">
        <v>1293</v>
      </c>
      <c r="G2450">
        <v>35</v>
      </c>
      <c r="H2450" t="s">
        <v>1461</v>
      </c>
      <c r="I2450" t="s">
        <v>534</v>
      </c>
      <c r="J2450" s="281" t="s">
        <v>1478</v>
      </c>
      <c r="K2450" t="s">
        <v>1386</v>
      </c>
      <c r="L2450">
        <v>0</v>
      </c>
      <c r="M2450">
        <v>13</v>
      </c>
      <c r="N2450">
        <v>0</v>
      </c>
      <c r="O2450">
        <v>0</v>
      </c>
      <c r="P2450">
        <v>0</v>
      </c>
      <c r="Q2450">
        <v>0</v>
      </c>
      <c r="R2450" t="s">
        <v>531</v>
      </c>
      <c r="S2450" t="s">
        <v>531</v>
      </c>
      <c r="T2450" t="s">
        <v>531</v>
      </c>
      <c r="U2450" t="s">
        <v>531</v>
      </c>
      <c r="W2450" s="429">
        <f t="shared" si="56"/>
        <v>0</v>
      </c>
      <c r="X2450" s="429">
        <f t="shared" si="56"/>
        <v>0</v>
      </c>
      <c r="Y2450" s="429">
        <f t="shared" si="56"/>
        <v>0</v>
      </c>
      <c r="Z2450" s="429">
        <f t="shared" si="56"/>
        <v>0</v>
      </c>
      <c r="AA2450" s="429" t="s">
        <v>1296</v>
      </c>
    </row>
    <row r="2451" spans="1:27" x14ac:dyDescent="0.25">
      <c r="A2451" t="s">
        <v>149</v>
      </c>
      <c r="B2451" t="s">
        <v>186</v>
      </c>
      <c r="C2451" t="s">
        <v>1459</v>
      </c>
      <c r="D2451" t="s">
        <v>1384</v>
      </c>
      <c r="E2451" t="s">
        <v>1326</v>
      </c>
      <c r="F2451" t="s">
        <v>1293</v>
      </c>
      <c r="G2451">
        <v>35</v>
      </c>
      <c r="H2451" t="s">
        <v>1461</v>
      </c>
      <c r="I2451" t="s">
        <v>534</v>
      </c>
      <c r="J2451" s="281" t="s">
        <v>1478</v>
      </c>
      <c r="K2451" t="s">
        <v>1386</v>
      </c>
      <c r="L2451">
        <v>1.3</v>
      </c>
      <c r="M2451">
        <v>0.5</v>
      </c>
      <c r="N2451">
        <v>2.5</v>
      </c>
      <c r="O2451">
        <v>0</v>
      </c>
      <c r="P2451">
        <v>0</v>
      </c>
      <c r="Q2451">
        <v>0</v>
      </c>
      <c r="R2451" t="s">
        <v>531</v>
      </c>
      <c r="S2451" t="s">
        <v>531</v>
      </c>
      <c r="T2451" t="s">
        <v>531</v>
      </c>
      <c r="U2451" t="s">
        <v>531</v>
      </c>
      <c r="W2451" s="429">
        <f t="shared" si="56"/>
        <v>0</v>
      </c>
      <c r="X2451" s="429">
        <f t="shared" si="56"/>
        <v>0</v>
      </c>
      <c r="Y2451" s="429">
        <f t="shared" si="56"/>
        <v>0</v>
      </c>
      <c r="Z2451" s="429">
        <f t="shared" si="56"/>
        <v>0</v>
      </c>
      <c r="AA2451" s="429" t="s">
        <v>1296</v>
      </c>
    </row>
    <row r="2452" spans="1:27" x14ac:dyDescent="0.25">
      <c r="A2452" t="s">
        <v>149</v>
      </c>
      <c r="B2452" t="s">
        <v>186</v>
      </c>
      <c r="C2452" t="s">
        <v>1459</v>
      </c>
      <c r="D2452" t="s">
        <v>1384</v>
      </c>
      <c r="E2452" t="s">
        <v>1326</v>
      </c>
      <c r="F2452" t="s">
        <v>1293</v>
      </c>
      <c r="G2452">
        <v>35</v>
      </c>
      <c r="H2452" t="s">
        <v>1461</v>
      </c>
      <c r="I2452" t="s">
        <v>534</v>
      </c>
      <c r="J2452" s="281" t="s">
        <v>1478</v>
      </c>
      <c r="K2452" t="s">
        <v>1386</v>
      </c>
      <c r="L2452">
        <v>12</v>
      </c>
      <c r="M2452">
        <v>13.3</v>
      </c>
      <c r="N2452">
        <v>36.700000000000003</v>
      </c>
      <c r="O2452">
        <v>0</v>
      </c>
      <c r="P2452">
        <v>0</v>
      </c>
      <c r="Q2452">
        <v>0</v>
      </c>
      <c r="R2452" t="s">
        <v>531</v>
      </c>
      <c r="S2452" t="s">
        <v>531</v>
      </c>
      <c r="T2452" t="s">
        <v>531</v>
      </c>
      <c r="U2452" t="s">
        <v>531</v>
      </c>
      <c r="W2452" s="429">
        <f t="shared" si="56"/>
        <v>0</v>
      </c>
      <c r="X2452" s="429">
        <f t="shared" si="56"/>
        <v>0</v>
      </c>
      <c r="Y2452" s="429">
        <f t="shared" si="56"/>
        <v>0</v>
      </c>
      <c r="Z2452" s="429">
        <f t="shared" si="56"/>
        <v>0</v>
      </c>
      <c r="AA2452" s="429" t="s">
        <v>1296</v>
      </c>
    </row>
    <row r="2453" spans="1:27" x14ac:dyDescent="0.25">
      <c r="A2453" t="s">
        <v>149</v>
      </c>
      <c r="B2453" t="s">
        <v>186</v>
      </c>
      <c r="C2453" t="s">
        <v>1459</v>
      </c>
      <c r="D2453" t="s">
        <v>1384</v>
      </c>
      <c r="E2453" t="s">
        <v>1326</v>
      </c>
      <c r="F2453" t="s">
        <v>1293</v>
      </c>
      <c r="G2453">
        <v>35</v>
      </c>
      <c r="H2453" t="s">
        <v>1461</v>
      </c>
      <c r="I2453" t="s">
        <v>534</v>
      </c>
      <c r="J2453" s="281" t="s">
        <v>1478</v>
      </c>
      <c r="K2453" t="s">
        <v>1386</v>
      </c>
      <c r="L2453">
        <v>12</v>
      </c>
      <c r="M2453">
        <v>4.7</v>
      </c>
      <c r="N2453">
        <v>2.6</v>
      </c>
      <c r="O2453">
        <v>0</v>
      </c>
      <c r="P2453">
        <v>0</v>
      </c>
      <c r="Q2453">
        <v>0</v>
      </c>
      <c r="R2453" t="s">
        <v>531</v>
      </c>
      <c r="S2453" t="s">
        <v>531</v>
      </c>
      <c r="T2453" t="s">
        <v>531</v>
      </c>
      <c r="U2453" t="s">
        <v>531</v>
      </c>
      <c r="W2453" s="429">
        <f t="shared" si="56"/>
        <v>0</v>
      </c>
      <c r="X2453" s="429">
        <f t="shared" si="56"/>
        <v>0</v>
      </c>
      <c r="Y2453" s="429">
        <f t="shared" si="56"/>
        <v>0</v>
      </c>
      <c r="Z2453" s="429">
        <f t="shared" si="56"/>
        <v>0</v>
      </c>
      <c r="AA2453" s="429" t="s">
        <v>1296</v>
      </c>
    </row>
    <row r="2454" spans="1:27" x14ac:dyDescent="0.25">
      <c r="A2454" t="s">
        <v>149</v>
      </c>
      <c r="B2454" t="s">
        <v>186</v>
      </c>
      <c r="C2454" t="s">
        <v>1459</v>
      </c>
      <c r="D2454" t="s">
        <v>1384</v>
      </c>
      <c r="E2454" t="s">
        <v>1326</v>
      </c>
      <c r="F2454" t="s">
        <v>1293</v>
      </c>
      <c r="G2454">
        <v>35</v>
      </c>
      <c r="H2454" t="s">
        <v>1461</v>
      </c>
      <c r="I2454" t="s">
        <v>534</v>
      </c>
      <c r="J2454" s="281" t="s">
        <v>1478</v>
      </c>
      <c r="K2454" t="s">
        <v>1386</v>
      </c>
      <c r="L2454">
        <v>12</v>
      </c>
      <c r="M2454">
        <v>13.3</v>
      </c>
      <c r="N2454">
        <v>36.700000000000003</v>
      </c>
      <c r="O2454">
        <v>0</v>
      </c>
      <c r="P2454">
        <v>0</v>
      </c>
      <c r="Q2454">
        <v>0</v>
      </c>
      <c r="R2454" t="s">
        <v>531</v>
      </c>
      <c r="S2454" t="s">
        <v>531</v>
      </c>
      <c r="T2454" t="s">
        <v>531</v>
      </c>
      <c r="U2454" t="s">
        <v>531</v>
      </c>
      <c r="W2454" s="429">
        <f t="shared" si="56"/>
        <v>0</v>
      </c>
      <c r="X2454" s="429">
        <f t="shared" si="56"/>
        <v>0</v>
      </c>
      <c r="Y2454" s="429">
        <f t="shared" si="56"/>
        <v>0</v>
      </c>
      <c r="Z2454" s="429">
        <f t="shared" si="56"/>
        <v>0</v>
      </c>
      <c r="AA2454" s="429" t="s">
        <v>1296</v>
      </c>
    </row>
    <row r="2455" spans="1:27" x14ac:dyDescent="0.25">
      <c r="A2455" t="s">
        <v>149</v>
      </c>
      <c r="B2455" t="s">
        <v>186</v>
      </c>
      <c r="C2455" t="s">
        <v>1459</v>
      </c>
      <c r="D2455" t="s">
        <v>1384</v>
      </c>
      <c r="E2455" t="s">
        <v>1326</v>
      </c>
      <c r="F2455" t="s">
        <v>1293</v>
      </c>
      <c r="G2455">
        <v>35</v>
      </c>
      <c r="H2455" t="s">
        <v>1461</v>
      </c>
      <c r="I2455" t="s">
        <v>534</v>
      </c>
      <c r="J2455" s="281" t="s">
        <v>1478</v>
      </c>
      <c r="K2455" t="s">
        <v>1386</v>
      </c>
      <c r="L2455">
        <v>0</v>
      </c>
      <c r="M2455">
        <v>2.2000000000000002</v>
      </c>
      <c r="N2455">
        <v>0</v>
      </c>
      <c r="O2455">
        <v>0</v>
      </c>
      <c r="P2455">
        <v>0</v>
      </c>
      <c r="Q2455">
        <v>0</v>
      </c>
      <c r="R2455" t="s">
        <v>531</v>
      </c>
      <c r="S2455" t="s">
        <v>531</v>
      </c>
      <c r="T2455" t="s">
        <v>531</v>
      </c>
      <c r="U2455" t="s">
        <v>531</v>
      </c>
      <c r="W2455" s="429">
        <f t="shared" si="56"/>
        <v>0</v>
      </c>
      <c r="X2455" s="429">
        <f t="shared" si="56"/>
        <v>0</v>
      </c>
      <c r="Y2455" s="429">
        <f t="shared" si="56"/>
        <v>0</v>
      </c>
      <c r="Z2455" s="429">
        <f t="shared" si="56"/>
        <v>0</v>
      </c>
      <c r="AA2455" s="429" t="s">
        <v>1296</v>
      </c>
    </row>
    <row r="2456" spans="1:27" x14ac:dyDescent="0.25">
      <c r="A2456" t="s">
        <v>149</v>
      </c>
      <c r="B2456" t="s">
        <v>186</v>
      </c>
      <c r="C2456" t="s">
        <v>1459</v>
      </c>
      <c r="D2456" t="s">
        <v>1384</v>
      </c>
      <c r="E2456" t="s">
        <v>1326</v>
      </c>
      <c r="F2456" t="s">
        <v>1293</v>
      </c>
      <c r="G2456">
        <v>35</v>
      </c>
      <c r="H2456" t="s">
        <v>1461</v>
      </c>
      <c r="I2456" t="s">
        <v>534</v>
      </c>
      <c r="J2456" s="281" t="s">
        <v>1478</v>
      </c>
      <c r="K2456" t="s">
        <v>1386</v>
      </c>
      <c r="L2456">
        <v>5.7</v>
      </c>
      <c r="M2456">
        <v>0</v>
      </c>
      <c r="N2456">
        <v>1</v>
      </c>
      <c r="O2456">
        <v>0</v>
      </c>
      <c r="P2456">
        <v>0.1</v>
      </c>
      <c r="Q2456">
        <v>0.1</v>
      </c>
      <c r="R2456" t="s">
        <v>531</v>
      </c>
      <c r="S2456" t="s">
        <v>531</v>
      </c>
      <c r="T2456" t="s">
        <v>531</v>
      </c>
      <c r="U2456" t="s">
        <v>531</v>
      </c>
      <c r="W2456" s="429">
        <f t="shared" si="56"/>
        <v>0</v>
      </c>
      <c r="X2456" s="429">
        <f t="shared" si="56"/>
        <v>0</v>
      </c>
      <c r="Y2456" s="429">
        <f t="shared" si="56"/>
        <v>0</v>
      </c>
      <c r="Z2456" s="429">
        <f t="shared" si="56"/>
        <v>0</v>
      </c>
      <c r="AA2456" s="429" t="s">
        <v>1296</v>
      </c>
    </row>
    <row r="2457" spans="1:27" x14ac:dyDescent="0.25">
      <c r="A2457" t="s">
        <v>149</v>
      </c>
      <c r="B2457" t="s">
        <v>186</v>
      </c>
      <c r="C2457" t="s">
        <v>1459</v>
      </c>
      <c r="D2457" t="s">
        <v>1384</v>
      </c>
      <c r="E2457" t="s">
        <v>1326</v>
      </c>
      <c r="F2457" t="s">
        <v>1293</v>
      </c>
      <c r="G2457">
        <v>35</v>
      </c>
      <c r="H2457" t="s">
        <v>1461</v>
      </c>
      <c r="I2457" t="s">
        <v>534</v>
      </c>
      <c r="J2457" s="281" t="s">
        <v>1478</v>
      </c>
      <c r="K2457" t="s">
        <v>1386</v>
      </c>
      <c r="L2457">
        <v>17.899999999999999</v>
      </c>
      <c r="M2457">
        <v>3.7</v>
      </c>
      <c r="N2457">
        <v>22.5</v>
      </c>
      <c r="O2457">
        <v>0</v>
      </c>
      <c r="P2457">
        <v>0</v>
      </c>
      <c r="Q2457">
        <v>0</v>
      </c>
      <c r="R2457" t="s">
        <v>531</v>
      </c>
      <c r="S2457" t="s">
        <v>531</v>
      </c>
      <c r="T2457" t="s">
        <v>531</v>
      </c>
      <c r="U2457" t="s">
        <v>531</v>
      </c>
      <c r="W2457" s="429">
        <f t="shared" si="56"/>
        <v>0</v>
      </c>
      <c r="X2457" s="429">
        <f t="shared" si="56"/>
        <v>0</v>
      </c>
      <c r="Y2457" s="429">
        <f t="shared" si="56"/>
        <v>0</v>
      </c>
      <c r="Z2457" s="429">
        <f t="shared" si="56"/>
        <v>0</v>
      </c>
      <c r="AA2457" s="429" t="s">
        <v>1296</v>
      </c>
    </row>
    <row r="2458" spans="1:27" x14ac:dyDescent="0.25">
      <c r="A2458" t="s">
        <v>149</v>
      </c>
      <c r="B2458" t="s">
        <v>186</v>
      </c>
      <c r="C2458" t="s">
        <v>1459</v>
      </c>
      <c r="D2458" t="s">
        <v>1384</v>
      </c>
      <c r="E2458" t="s">
        <v>1326</v>
      </c>
      <c r="F2458" t="s">
        <v>1293</v>
      </c>
      <c r="G2458">
        <v>35</v>
      </c>
      <c r="H2458" t="s">
        <v>1461</v>
      </c>
      <c r="I2458" t="s">
        <v>534</v>
      </c>
      <c r="J2458" s="281" t="s">
        <v>1478</v>
      </c>
      <c r="K2458" t="s">
        <v>1386</v>
      </c>
      <c r="L2458">
        <v>17.899999999999999</v>
      </c>
      <c r="M2458">
        <v>3.7</v>
      </c>
      <c r="N2458">
        <v>22.5</v>
      </c>
      <c r="O2458">
        <v>0</v>
      </c>
      <c r="P2458">
        <v>0</v>
      </c>
      <c r="Q2458">
        <v>0</v>
      </c>
      <c r="R2458" t="s">
        <v>531</v>
      </c>
      <c r="S2458" t="s">
        <v>531</v>
      </c>
      <c r="T2458" t="s">
        <v>531</v>
      </c>
      <c r="U2458" t="s">
        <v>531</v>
      </c>
      <c r="W2458" s="429">
        <f t="shared" si="56"/>
        <v>0</v>
      </c>
      <c r="X2458" s="429">
        <f t="shared" si="56"/>
        <v>0</v>
      </c>
      <c r="Y2458" s="429">
        <f t="shared" si="56"/>
        <v>0</v>
      </c>
      <c r="Z2458" s="429">
        <f t="shared" si="56"/>
        <v>0</v>
      </c>
      <c r="AA2458" s="429" t="s">
        <v>1296</v>
      </c>
    </row>
    <row r="2459" spans="1:27" x14ac:dyDescent="0.25">
      <c r="A2459" t="s">
        <v>149</v>
      </c>
      <c r="B2459" t="s">
        <v>186</v>
      </c>
      <c r="C2459" t="s">
        <v>1459</v>
      </c>
      <c r="D2459" t="s">
        <v>1384</v>
      </c>
      <c r="E2459" t="s">
        <v>1326</v>
      </c>
      <c r="F2459" t="s">
        <v>1293</v>
      </c>
      <c r="G2459">
        <v>35</v>
      </c>
      <c r="H2459" t="s">
        <v>1461</v>
      </c>
      <c r="I2459" t="s">
        <v>534</v>
      </c>
      <c r="J2459" s="281" t="s">
        <v>1478</v>
      </c>
      <c r="K2459" t="s">
        <v>1386</v>
      </c>
      <c r="L2459">
        <v>0</v>
      </c>
      <c r="M2459">
        <v>12.1</v>
      </c>
      <c r="N2459">
        <v>0</v>
      </c>
      <c r="O2459">
        <v>0</v>
      </c>
      <c r="P2459">
        <v>0</v>
      </c>
      <c r="Q2459">
        <v>0</v>
      </c>
      <c r="R2459" t="s">
        <v>531</v>
      </c>
      <c r="S2459" t="s">
        <v>531</v>
      </c>
      <c r="T2459" t="s">
        <v>531</v>
      </c>
      <c r="U2459" t="s">
        <v>531</v>
      </c>
      <c r="W2459" s="429">
        <f t="shared" si="56"/>
        <v>0</v>
      </c>
      <c r="X2459" s="429">
        <f t="shared" si="56"/>
        <v>0</v>
      </c>
      <c r="Y2459" s="429">
        <f t="shared" si="56"/>
        <v>0</v>
      </c>
      <c r="Z2459" s="429">
        <f t="shared" si="56"/>
        <v>0</v>
      </c>
      <c r="AA2459" s="429" t="s">
        <v>1296</v>
      </c>
    </row>
    <row r="2460" spans="1:27" x14ac:dyDescent="0.25">
      <c r="A2460" t="s">
        <v>149</v>
      </c>
      <c r="B2460" t="s">
        <v>186</v>
      </c>
      <c r="C2460" t="s">
        <v>1459</v>
      </c>
      <c r="D2460" t="s">
        <v>1384</v>
      </c>
      <c r="E2460" t="s">
        <v>1326</v>
      </c>
      <c r="F2460" t="s">
        <v>1293</v>
      </c>
      <c r="G2460">
        <v>35</v>
      </c>
      <c r="H2460" t="s">
        <v>1461</v>
      </c>
      <c r="I2460" t="s">
        <v>534</v>
      </c>
      <c r="J2460" s="281" t="s">
        <v>1478</v>
      </c>
      <c r="K2460" t="s">
        <v>1386</v>
      </c>
      <c r="L2460">
        <v>17.899999999999999</v>
      </c>
      <c r="M2460">
        <v>3.7</v>
      </c>
      <c r="N2460">
        <v>22.5</v>
      </c>
      <c r="O2460">
        <v>0</v>
      </c>
      <c r="P2460">
        <v>0</v>
      </c>
      <c r="Q2460">
        <v>0</v>
      </c>
      <c r="R2460" t="s">
        <v>531</v>
      </c>
      <c r="S2460" t="s">
        <v>531</v>
      </c>
      <c r="T2460" t="s">
        <v>531</v>
      </c>
      <c r="U2460" t="s">
        <v>531</v>
      </c>
      <c r="W2460" s="429">
        <f t="shared" si="56"/>
        <v>0</v>
      </c>
      <c r="X2460" s="429">
        <f t="shared" si="56"/>
        <v>0</v>
      </c>
      <c r="Y2460" s="429">
        <f t="shared" si="56"/>
        <v>0</v>
      </c>
      <c r="Z2460" s="429">
        <f t="shared" si="56"/>
        <v>0</v>
      </c>
      <c r="AA2460" s="429" t="s">
        <v>1296</v>
      </c>
    </row>
    <row r="2461" spans="1:27" x14ac:dyDescent="0.25">
      <c r="A2461" t="s">
        <v>149</v>
      </c>
      <c r="B2461" t="s">
        <v>186</v>
      </c>
      <c r="C2461" t="s">
        <v>1459</v>
      </c>
      <c r="D2461" t="s">
        <v>1384</v>
      </c>
      <c r="E2461" t="s">
        <v>1326</v>
      </c>
      <c r="F2461" t="s">
        <v>1293</v>
      </c>
      <c r="G2461">
        <v>35</v>
      </c>
      <c r="H2461" t="s">
        <v>1461</v>
      </c>
      <c r="I2461" t="s">
        <v>534</v>
      </c>
      <c r="J2461" s="281" t="s">
        <v>1478</v>
      </c>
      <c r="K2461" t="s">
        <v>1386</v>
      </c>
      <c r="L2461">
        <v>0</v>
      </c>
      <c r="M2461">
        <v>21.8</v>
      </c>
      <c r="N2461">
        <v>0</v>
      </c>
      <c r="O2461">
        <v>0</v>
      </c>
      <c r="P2461">
        <v>0</v>
      </c>
      <c r="Q2461">
        <v>0</v>
      </c>
      <c r="R2461" t="s">
        <v>531</v>
      </c>
      <c r="S2461" t="s">
        <v>531</v>
      </c>
      <c r="T2461" t="s">
        <v>531</v>
      </c>
      <c r="U2461" t="s">
        <v>531</v>
      </c>
      <c r="W2461" s="429">
        <f t="shared" si="56"/>
        <v>0</v>
      </c>
      <c r="X2461" s="429">
        <f t="shared" si="56"/>
        <v>0</v>
      </c>
      <c r="Y2461" s="429">
        <f t="shared" si="56"/>
        <v>0</v>
      </c>
      <c r="Z2461" s="429">
        <f t="shared" si="56"/>
        <v>0</v>
      </c>
      <c r="AA2461" s="429" t="s">
        <v>1296</v>
      </c>
    </row>
    <row r="2462" spans="1:27" x14ac:dyDescent="0.25">
      <c r="A2462" t="s">
        <v>149</v>
      </c>
      <c r="B2462" t="s">
        <v>186</v>
      </c>
      <c r="C2462" t="s">
        <v>1459</v>
      </c>
      <c r="D2462" t="s">
        <v>1384</v>
      </c>
      <c r="E2462" t="s">
        <v>1326</v>
      </c>
      <c r="F2462" t="s">
        <v>1293</v>
      </c>
      <c r="G2462">
        <v>35</v>
      </c>
      <c r="H2462" t="s">
        <v>1461</v>
      </c>
      <c r="I2462" t="s">
        <v>534</v>
      </c>
      <c r="J2462" s="281" t="s">
        <v>1478</v>
      </c>
      <c r="K2462" t="s">
        <v>1386</v>
      </c>
      <c r="L2462">
        <v>0</v>
      </c>
      <c r="M2462">
        <v>18.899999999999999</v>
      </c>
      <c r="N2462">
        <v>0</v>
      </c>
      <c r="O2462">
        <v>0</v>
      </c>
      <c r="P2462">
        <v>0</v>
      </c>
      <c r="Q2462">
        <v>0</v>
      </c>
      <c r="R2462" t="s">
        <v>531</v>
      </c>
      <c r="S2462" t="s">
        <v>531</v>
      </c>
      <c r="T2462" t="s">
        <v>531</v>
      </c>
      <c r="U2462" t="s">
        <v>531</v>
      </c>
      <c r="W2462" s="429">
        <f t="shared" si="56"/>
        <v>0</v>
      </c>
      <c r="X2462" s="429">
        <f t="shared" si="56"/>
        <v>0</v>
      </c>
      <c r="Y2462" s="429">
        <f t="shared" si="56"/>
        <v>0</v>
      </c>
      <c r="Z2462" s="429">
        <f t="shared" si="56"/>
        <v>0</v>
      </c>
      <c r="AA2462" s="429" t="s">
        <v>1296</v>
      </c>
    </row>
    <row r="2463" spans="1:27" x14ac:dyDescent="0.25">
      <c r="A2463" t="s">
        <v>149</v>
      </c>
      <c r="B2463" t="s">
        <v>186</v>
      </c>
      <c r="C2463" t="s">
        <v>1459</v>
      </c>
      <c r="D2463" t="s">
        <v>1384</v>
      </c>
      <c r="E2463" t="s">
        <v>1326</v>
      </c>
      <c r="F2463" t="s">
        <v>1293</v>
      </c>
      <c r="G2463">
        <v>35</v>
      </c>
      <c r="H2463" t="s">
        <v>1461</v>
      </c>
      <c r="I2463" t="s">
        <v>534</v>
      </c>
      <c r="J2463" s="281" t="s">
        <v>1478</v>
      </c>
      <c r="K2463" t="s">
        <v>1386</v>
      </c>
      <c r="L2463">
        <v>0</v>
      </c>
      <c r="M2463">
        <v>18.899999999999999</v>
      </c>
      <c r="N2463">
        <v>0</v>
      </c>
      <c r="O2463">
        <v>0</v>
      </c>
      <c r="P2463">
        <v>0</v>
      </c>
      <c r="Q2463">
        <v>0</v>
      </c>
      <c r="R2463" t="s">
        <v>531</v>
      </c>
      <c r="S2463" t="s">
        <v>531</v>
      </c>
      <c r="T2463" t="s">
        <v>531</v>
      </c>
      <c r="U2463" t="s">
        <v>531</v>
      </c>
      <c r="W2463" s="429">
        <f t="shared" si="56"/>
        <v>0</v>
      </c>
      <c r="X2463" s="429">
        <f t="shared" si="56"/>
        <v>0</v>
      </c>
      <c r="Y2463" s="429">
        <f t="shared" si="56"/>
        <v>0</v>
      </c>
      <c r="Z2463" s="429">
        <f t="shared" si="56"/>
        <v>0</v>
      </c>
      <c r="AA2463" s="429" t="s">
        <v>1296</v>
      </c>
    </row>
    <row r="2464" spans="1:27" x14ac:dyDescent="0.25">
      <c r="A2464" t="s">
        <v>149</v>
      </c>
      <c r="B2464" t="s">
        <v>186</v>
      </c>
      <c r="C2464" t="s">
        <v>1459</v>
      </c>
      <c r="D2464" t="s">
        <v>1384</v>
      </c>
      <c r="E2464" t="s">
        <v>1326</v>
      </c>
      <c r="F2464" t="s">
        <v>1293</v>
      </c>
      <c r="G2464">
        <v>35</v>
      </c>
      <c r="H2464" t="s">
        <v>1461</v>
      </c>
      <c r="I2464" t="s">
        <v>534</v>
      </c>
      <c r="J2464" s="281" t="s">
        <v>1478</v>
      </c>
      <c r="K2464" t="s">
        <v>1386</v>
      </c>
      <c r="L2464">
        <v>19.899999999999999</v>
      </c>
      <c r="M2464">
        <v>13.3</v>
      </c>
      <c r="N2464">
        <v>35.200000000000003</v>
      </c>
      <c r="O2464">
        <v>0</v>
      </c>
      <c r="P2464">
        <v>0</v>
      </c>
      <c r="Q2464">
        <v>0</v>
      </c>
      <c r="R2464" t="s">
        <v>531</v>
      </c>
      <c r="S2464" t="s">
        <v>531</v>
      </c>
      <c r="T2464" t="s">
        <v>531</v>
      </c>
      <c r="U2464" t="s">
        <v>531</v>
      </c>
      <c r="W2464" s="429">
        <f t="shared" si="56"/>
        <v>0</v>
      </c>
      <c r="X2464" s="429">
        <f t="shared" si="56"/>
        <v>0</v>
      </c>
      <c r="Y2464" s="429">
        <f t="shared" si="56"/>
        <v>0</v>
      </c>
      <c r="Z2464" s="429">
        <f t="shared" si="56"/>
        <v>0</v>
      </c>
      <c r="AA2464" s="429" t="s">
        <v>1296</v>
      </c>
    </row>
    <row r="2465" spans="1:27" x14ac:dyDescent="0.25">
      <c r="A2465" t="s">
        <v>149</v>
      </c>
      <c r="B2465" t="s">
        <v>186</v>
      </c>
      <c r="C2465" t="s">
        <v>1459</v>
      </c>
      <c r="D2465" t="s">
        <v>1384</v>
      </c>
      <c r="E2465" t="s">
        <v>1326</v>
      </c>
      <c r="F2465" t="s">
        <v>1293</v>
      </c>
      <c r="G2465">
        <v>35</v>
      </c>
      <c r="H2465" t="s">
        <v>1461</v>
      </c>
      <c r="I2465" t="s">
        <v>534</v>
      </c>
      <c r="J2465" s="281" t="s">
        <v>1478</v>
      </c>
      <c r="K2465" t="s">
        <v>1386</v>
      </c>
      <c r="L2465">
        <v>19.899999999999999</v>
      </c>
      <c r="M2465">
        <v>13.3</v>
      </c>
      <c r="N2465">
        <v>35.200000000000003</v>
      </c>
      <c r="O2465">
        <v>0</v>
      </c>
      <c r="P2465">
        <v>0</v>
      </c>
      <c r="Q2465">
        <v>0</v>
      </c>
      <c r="R2465" t="s">
        <v>531</v>
      </c>
      <c r="S2465" t="s">
        <v>531</v>
      </c>
      <c r="T2465" t="s">
        <v>531</v>
      </c>
      <c r="U2465" t="s">
        <v>531</v>
      </c>
      <c r="W2465" s="429">
        <f t="shared" si="56"/>
        <v>0</v>
      </c>
      <c r="X2465" s="429">
        <f t="shared" si="56"/>
        <v>0</v>
      </c>
      <c r="Y2465" s="429">
        <f t="shared" si="56"/>
        <v>0</v>
      </c>
      <c r="Z2465" s="429">
        <f t="shared" si="56"/>
        <v>0</v>
      </c>
      <c r="AA2465" s="429" t="s">
        <v>1296</v>
      </c>
    </row>
    <row r="2466" spans="1:27" x14ac:dyDescent="0.25">
      <c r="A2466" t="s">
        <v>149</v>
      </c>
      <c r="B2466" t="s">
        <v>186</v>
      </c>
      <c r="C2466" t="s">
        <v>1459</v>
      </c>
      <c r="D2466" t="s">
        <v>1384</v>
      </c>
      <c r="E2466" t="s">
        <v>1326</v>
      </c>
      <c r="F2466" t="s">
        <v>1293</v>
      </c>
      <c r="G2466">
        <v>35</v>
      </c>
      <c r="H2466" t="s">
        <v>1461</v>
      </c>
      <c r="I2466" t="s">
        <v>534</v>
      </c>
      <c r="J2466" s="281" t="s">
        <v>1478</v>
      </c>
      <c r="K2466" t="s">
        <v>1386</v>
      </c>
      <c r="L2466">
        <v>0</v>
      </c>
      <c r="M2466">
        <v>10</v>
      </c>
      <c r="N2466">
        <v>0</v>
      </c>
      <c r="O2466">
        <v>0</v>
      </c>
      <c r="P2466">
        <v>0</v>
      </c>
      <c r="Q2466">
        <v>0</v>
      </c>
      <c r="R2466" t="s">
        <v>531</v>
      </c>
      <c r="S2466" t="s">
        <v>531</v>
      </c>
      <c r="T2466" t="s">
        <v>531</v>
      </c>
      <c r="U2466" t="s">
        <v>531</v>
      </c>
      <c r="W2466" s="429">
        <f t="shared" si="56"/>
        <v>0</v>
      </c>
      <c r="X2466" s="429">
        <f t="shared" si="56"/>
        <v>0</v>
      </c>
      <c r="Y2466" s="429">
        <f t="shared" si="56"/>
        <v>0</v>
      </c>
      <c r="Z2466" s="429">
        <f t="shared" si="56"/>
        <v>0</v>
      </c>
      <c r="AA2466" s="429" t="s">
        <v>1296</v>
      </c>
    </row>
    <row r="2467" spans="1:27" x14ac:dyDescent="0.25">
      <c r="A2467" t="s">
        <v>149</v>
      </c>
      <c r="B2467" t="s">
        <v>186</v>
      </c>
      <c r="C2467" t="s">
        <v>1459</v>
      </c>
      <c r="D2467" t="s">
        <v>1384</v>
      </c>
      <c r="E2467" t="s">
        <v>1326</v>
      </c>
      <c r="F2467" t="s">
        <v>1293</v>
      </c>
      <c r="G2467">
        <v>35</v>
      </c>
      <c r="H2467" t="s">
        <v>1461</v>
      </c>
      <c r="I2467" t="s">
        <v>534</v>
      </c>
      <c r="J2467" s="281" t="s">
        <v>1478</v>
      </c>
      <c r="K2467" t="s">
        <v>1386</v>
      </c>
      <c r="L2467">
        <v>0</v>
      </c>
      <c r="M2467">
        <v>1</v>
      </c>
      <c r="N2467">
        <v>0</v>
      </c>
      <c r="O2467">
        <v>0</v>
      </c>
      <c r="P2467">
        <v>0</v>
      </c>
      <c r="Q2467">
        <v>0</v>
      </c>
      <c r="R2467" t="s">
        <v>531</v>
      </c>
      <c r="S2467" t="s">
        <v>531</v>
      </c>
      <c r="T2467" t="s">
        <v>531</v>
      </c>
      <c r="U2467" t="s">
        <v>531</v>
      </c>
      <c r="W2467" s="429">
        <f t="shared" si="56"/>
        <v>0</v>
      </c>
      <c r="X2467" s="429">
        <f t="shared" si="56"/>
        <v>0</v>
      </c>
      <c r="Y2467" s="429">
        <f t="shared" si="56"/>
        <v>0</v>
      </c>
      <c r="Z2467" s="429">
        <f t="shared" si="56"/>
        <v>0</v>
      </c>
      <c r="AA2467" s="429" t="s">
        <v>1296</v>
      </c>
    </row>
    <row r="2468" spans="1:27" x14ac:dyDescent="0.25">
      <c r="A2468" t="s">
        <v>149</v>
      </c>
      <c r="B2468" t="s">
        <v>186</v>
      </c>
      <c r="C2468" t="s">
        <v>1459</v>
      </c>
      <c r="D2468" t="s">
        <v>1384</v>
      </c>
      <c r="E2468" t="s">
        <v>1326</v>
      </c>
      <c r="F2468" t="s">
        <v>1293</v>
      </c>
      <c r="G2468">
        <v>35</v>
      </c>
      <c r="H2468" t="s">
        <v>1461</v>
      </c>
      <c r="I2468" t="s">
        <v>534</v>
      </c>
      <c r="J2468" s="281" t="s">
        <v>1478</v>
      </c>
      <c r="K2468" t="s">
        <v>1386</v>
      </c>
      <c r="L2468">
        <v>19.600000000000001</v>
      </c>
      <c r="M2468">
        <v>13.1</v>
      </c>
      <c r="N2468">
        <v>34.590000000000003</v>
      </c>
      <c r="O2468">
        <v>0</v>
      </c>
      <c r="P2468">
        <v>0</v>
      </c>
      <c r="Q2468">
        <v>0</v>
      </c>
      <c r="R2468" t="s">
        <v>531</v>
      </c>
      <c r="S2468" t="s">
        <v>531</v>
      </c>
      <c r="T2468" t="s">
        <v>531</v>
      </c>
      <c r="U2468" t="s">
        <v>531</v>
      </c>
      <c r="W2468" s="429">
        <f t="shared" si="56"/>
        <v>0</v>
      </c>
      <c r="X2468" s="429">
        <f t="shared" si="56"/>
        <v>0</v>
      </c>
      <c r="Y2468" s="429">
        <f t="shared" si="56"/>
        <v>0</v>
      </c>
      <c r="Z2468" s="429">
        <f t="shared" si="56"/>
        <v>0</v>
      </c>
      <c r="AA2468" s="429" t="s">
        <v>1296</v>
      </c>
    </row>
    <row r="2469" spans="1:27" x14ac:dyDescent="0.25">
      <c r="A2469" t="s">
        <v>149</v>
      </c>
      <c r="B2469" t="s">
        <v>186</v>
      </c>
      <c r="C2469" t="s">
        <v>1459</v>
      </c>
      <c r="D2469" t="s">
        <v>1384</v>
      </c>
      <c r="E2469" t="s">
        <v>1326</v>
      </c>
      <c r="F2469" t="s">
        <v>1293</v>
      </c>
      <c r="G2469">
        <v>35</v>
      </c>
      <c r="H2469" t="s">
        <v>1461</v>
      </c>
      <c r="I2469" t="s">
        <v>534</v>
      </c>
      <c r="J2469" s="281" t="s">
        <v>1478</v>
      </c>
      <c r="K2469" t="s">
        <v>1386</v>
      </c>
      <c r="L2469">
        <v>0</v>
      </c>
      <c r="M2469">
        <v>13.4</v>
      </c>
      <c r="N2469">
        <v>0</v>
      </c>
      <c r="O2469">
        <v>0</v>
      </c>
      <c r="P2469">
        <v>0</v>
      </c>
      <c r="Q2469">
        <v>0</v>
      </c>
      <c r="R2469" t="s">
        <v>531</v>
      </c>
      <c r="S2469" t="s">
        <v>531</v>
      </c>
      <c r="T2469" t="s">
        <v>531</v>
      </c>
      <c r="U2469" t="s">
        <v>531</v>
      </c>
      <c r="W2469" s="429">
        <f t="shared" si="56"/>
        <v>0</v>
      </c>
      <c r="X2469" s="429">
        <f t="shared" si="56"/>
        <v>0</v>
      </c>
      <c r="Y2469" s="429">
        <f t="shared" si="56"/>
        <v>0</v>
      </c>
      <c r="Z2469" s="429">
        <f t="shared" si="56"/>
        <v>0</v>
      </c>
      <c r="AA2469" s="429" t="s">
        <v>1296</v>
      </c>
    </row>
    <row r="2470" spans="1:27" x14ac:dyDescent="0.25">
      <c r="A2470" t="s">
        <v>149</v>
      </c>
      <c r="B2470" t="s">
        <v>186</v>
      </c>
      <c r="C2470" t="s">
        <v>1459</v>
      </c>
      <c r="D2470" t="s">
        <v>1384</v>
      </c>
      <c r="E2470" t="s">
        <v>1326</v>
      </c>
      <c r="F2470" t="s">
        <v>1293</v>
      </c>
      <c r="G2470">
        <v>35</v>
      </c>
      <c r="H2470" t="s">
        <v>1461</v>
      </c>
      <c r="I2470" t="s">
        <v>534</v>
      </c>
      <c r="J2470" s="281" t="s">
        <v>1478</v>
      </c>
      <c r="K2470" t="s">
        <v>1386</v>
      </c>
      <c r="L2470">
        <v>0</v>
      </c>
      <c r="M2470">
        <v>13.4</v>
      </c>
      <c r="N2470">
        <v>0</v>
      </c>
      <c r="O2470">
        <v>0</v>
      </c>
      <c r="P2470">
        <v>0</v>
      </c>
      <c r="Q2470">
        <v>0</v>
      </c>
      <c r="R2470" t="s">
        <v>531</v>
      </c>
      <c r="S2470" t="s">
        <v>531</v>
      </c>
      <c r="T2470" t="s">
        <v>531</v>
      </c>
      <c r="U2470" t="s">
        <v>531</v>
      </c>
      <c r="W2470" s="429">
        <f t="shared" si="56"/>
        <v>0</v>
      </c>
      <c r="X2470" s="429">
        <f t="shared" si="56"/>
        <v>0</v>
      </c>
      <c r="Y2470" s="429">
        <f t="shared" si="56"/>
        <v>0</v>
      </c>
      <c r="Z2470" s="429">
        <f t="shared" si="56"/>
        <v>0</v>
      </c>
      <c r="AA2470" s="429" t="s">
        <v>1296</v>
      </c>
    </row>
    <row r="2471" spans="1:27" x14ac:dyDescent="0.25">
      <c r="A2471" t="s">
        <v>149</v>
      </c>
      <c r="B2471" t="s">
        <v>186</v>
      </c>
      <c r="C2471" t="s">
        <v>1459</v>
      </c>
      <c r="D2471" t="s">
        <v>1384</v>
      </c>
      <c r="E2471" t="s">
        <v>1326</v>
      </c>
      <c r="F2471" t="s">
        <v>1293</v>
      </c>
      <c r="G2471">
        <v>35</v>
      </c>
      <c r="H2471" t="s">
        <v>1461</v>
      </c>
      <c r="I2471" t="s">
        <v>534</v>
      </c>
      <c r="J2471" s="281" t="s">
        <v>1478</v>
      </c>
      <c r="K2471" t="s">
        <v>1386</v>
      </c>
      <c r="L2471">
        <v>19.600000000000001</v>
      </c>
      <c r="M2471">
        <v>13.1</v>
      </c>
      <c r="N2471">
        <v>34.590000000000003</v>
      </c>
      <c r="O2471">
        <v>0</v>
      </c>
      <c r="P2471">
        <v>0</v>
      </c>
      <c r="Q2471">
        <v>0</v>
      </c>
      <c r="R2471" t="s">
        <v>531</v>
      </c>
      <c r="S2471" t="s">
        <v>531</v>
      </c>
      <c r="T2471" t="s">
        <v>531</v>
      </c>
      <c r="U2471" t="s">
        <v>531</v>
      </c>
      <c r="W2471" s="429">
        <f t="shared" si="56"/>
        <v>0</v>
      </c>
      <c r="X2471" s="429">
        <f t="shared" si="56"/>
        <v>0</v>
      </c>
      <c r="Y2471" s="429">
        <f t="shared" si="56"/>
        <v>0</v>
      </c>
      <c r="Z2471" s="429">
        <f t="shared" si="56"/>
        <v>0</v>
      </c>
      <c r="AA2471" s="429" t="s">
        <v>1296</v>
      </c>
    </row>
    <row r="2472" spans="1:27" x14ac:dyDescent="0.25">
      <c r="A2472" t="s">
        <v>149</v>
      </c>
      <c r="B2472" t="s">
        <v>186</v>
      </c>
      <c r="C2472" t="s">
        <v>1459</v>
      </c>
      <c r="D2472" t="s">
        <v>1384</v>
      </c>
      <c r="E2472" t="s">
        <v>1326</v>
      </c>
      <c r="F2472" t="s">
        <v>1293</v>
      </c>
      <c r="G2472">
        <v>35</v>
      </c>
      <c r="H2472" t="s">
        <v>1461</v>
      </c>
      <c r="I2472" t="s">
        <v>534</v>
      </c>
      <c r="J2472" s="281" t="s">
        <v>1478</v>
      </c>
      <c r="K2472" t="s">
        <v>1386</v>
      </c>
      <c r="L2472">
        <v>0</v>
      </c>
      <c r="M2472">
        <v>166.4</v>
      </c>
      <c r="N2472">
        <v>0</v>
      </c>
      <c r="O2472">
        <v>0</v>
      </c>
      <c r="P2472">
        <v>0</v>
      </c>
      <c r="Q2472">
        <v>0</v>
      </c>
      <c r="R2472" t="s">
        <v>531</v>
      </c>
      <c r="S2472" t="s">
        <v>531</v>
      </c>
      <c r="T2472" t="s">
        <v>531</v>
      </c>
      <c r="U2472" t="s">
        <v>531</v>
      </c>
      <c r="W2472" s="429">
        <f t="shared" si="56"/>
        <v>0</v>
      </c>
      <c r="X2472" s="429">
        <f t="shared" si="56"/>
        <v>0</v>
      </c>
      <c r="Y2472" s="429">
        <f t="shared" si="56"/>
        <v>0</v>
      </c>
      <c r="Z2472" s="429">
        <f t="shared" si="56"/>
        <v>0</v>
      </c>
      <c r="AA2472" s="429" t="s">
        <v>1296</v>
      </c>
    </row>
    <row r="2473" spans="1:27" x14ac:dyDescent="0.25">
      <c r="A2473" t="s">
        <v>149</v>
      </c>
      <c r="B2473" t="s">
        <v>186</v>
      </c>
      <c r="C2473" t="s">
        <v>1459</v>
      </c>
      <c r="D2473" t="s">
        <v>1384</v>
      </c>
      <c r="E2473" t="s">
        <v>1326</v>
      </c>
      <c r="F2473" t="s">
        <v>1293</v>
      </c>
      <c r="G2473">
        <v>35</v>
      </c>
      <c r="H2473" t="s">
        <v>1461</v>
      </c>
      <c r="I2473" t="s">
        <v>534</v>
      </c>
      <c r="J2473" s="281" t="s">
        <v>1478</v>
      </c>
      <c r="K2473" t="s">
        <v>1386</v>
      </c>
      <c r="L2473">
        <v>0</v>
      </c>
      <c r="M2473">
        <v>166.4</v>
      </c>
      <c r="N2473">
        <v>0</v>
      </c>
      <c r="O2473">
        <v>0</v>
      </c>
      <c r="P2473">
        <v>0</v>
      </c>
      <c r="Q2473">
        <v>0</v>
      </c>
      <c r="R2473" t="s">
        <v>531</v>
      </c>
      <c r="S2473" t="s">
        <v>531</v>
      </c>
      <c r="T2473" t="s">
        <v>531</v>
      </c>
      <c r="U2473" t="s">
        <v>531</v>
      </c>
      <c r="W2473" s="429">
        <f t="shared" si="56"/>
        <v>0</v>
      </c>
      <c r="X2473" s="429">
        <f t="shared" si="56"/>
        <v>0</v>
      </c>
      <c r="Y2473" s="429">
        <f t="shared" si="56"/>
        <v>0</v>
      </c>
      <c r="Z2473" s="429">
        <f t="shared" si="56"/>
        <v>0</v>
      </c>
      <c r="AA2473" s="429" t="s">
        <v>1296</v>
      </c>
    </row>
    <row r="2474" spans="1:27" x14ac:dyDescent="0.25">
      <c r="A2474" t="s">
        <v>149</v>
      </c>
      <c r="B2474" t="s">
        <v>186</v>
      </c>
      <c r="C2474" t="s">
        <v>1459</v>
      </c>
      <c r="D2474" t="s">
        <v>1384</v>
      </c>
      <c r="E2474" t="s">
        <v>1326</v>
      </c>
      <c r="F2474" t="s">
        <v>1293</v>
      </c>
      <c r="G2474">
        <v>35</v>
      </c>
      <c r="H2474" t="s">
        <v>1461</v>
      </c>
      <c r="I2474" t="s">
        <v>534</v>
      </c>
      <c r="J2474" s="281" t="s">
        <v>1478</v>
      </c>
      <c r="K2474" t="s">
        <v>1386</v>
      </c>
      <c r="L2474">
        <v>0</v>
      </c>
      <c r="M2474">
        <v>6.6</v>
      </c>
      <c r="N2474">
        <v>0</v>
      </c>
      <c r="O2474">
        <v>0</v>
      </c>
      <c r="P2474">
        <v>0</v>
      </c>
      <c r="Q2474">
        <v>0</v>
      </c>
      <c r="R2474" t="s">
        <v>531</v>
      </c>
      <c r="S2474" t="s">
        <v>531</v>
      </c>
      <c r="T2474" t="s">
        <v>531</v>
      </c>
      <c r="U2474" t="s">
        <v>531</v>
      </c>
      <c r="W2474" s="429">
        <f t="shared" si="56"/>
        <v>0</v>
      </c>
      <c r="X2474" s="429">
        <f t="shared" si="56"/>
        <v>0</v>
      </c>
      <c r="Y2474" s="429">
        <f t="shared" si="56"/>
        <v>0</v>
      </c>
      <c r="Z2474" s="429">
        <f t="shared" si="56"/>
        <v>0</v>
      </c>
      <c r="AA2474" s="429" t="s">
        <v>1296</v>
      </c>
    </row>
    <row r="2475" spans="1:27" x14ac:dyDescent="0.25">
      <c r="A2475" t="s">
        <v>149</v>
      </c>
      <c r="B2475" t="s">
        <v>186</v>
      </c>
      <c r="C2475" t="s">
        <v>1459</v>
      </c>
      <c r="D2475" t="s">
        <v>1384</v>
      </c>
      <c r="E2475" t="s">
        <v>1326</v>
      </c>
      <c r="F2475" t="s">
        <v>1293</v>
      </c>
      <c r="G2475">
        <v>35</v>
      </c>
      <c r="H2475" t="s">
        <v>1461</v>
      </c>
      <c r="I2475" t="s">
        <v>534</v>
      </c>
      <c r="J2475" s="281" t="s">
        <v>1478</v>
      </c>
      <c r="K2475" t="s">
        <v>1386</v>
      </c>
      <c r="L2475">
        <v>0</v>
      </c>
      <c r="M2475">
        <v>3.3</v>
      </c>
      <c r="N2475">
        <v>0</v>
      </c>
      <c r="O2475">
        <v>0</v>
      </c>
      <c r="P2475">
        <v>0</v>
      </c>
      <c r="Q2475">
        <v>0</v>
      </c>
      <c r="R2475" t="s">
        <v>531</v>
      </c>
      <c r="S2475" t="s">
        <v>531</v>
      </c>
      <c r="T2475" t="s">
        <v>531</v>
      </c>
      <c r="U2475" t="s">
        <v>531</v>
      </c>
      <c r="W2475" s="429">
        <f t="shared" si="56"/>
        <v>0</v>
      </c>
      <c r="X2475" s="429">
        <f t="shared" si="56"/>
        <v>0</v>
      </c>
      <c r="Y2475" s="429">
        <f t="shared" si="56"/>
        <v>0</v>
      </c>
      <c r="Z2475" s="429">
        <f t="shared" si="56"/>
        <v>0</v>
      </c>
      <c r="AA2475" s="429" t="s">
        <v>1296</v>
      </c>
    </row>
    <row r="2476" spans="1:27" x14ac:dyDescent="0.25">
      <c r="A2476" t="s">
        <v>149</v>
      </c>
      <c r="B2476" t="s">
        <v>186</v>
      </c>
      <c r="C2476" t="s">
        <v>1459</v>
      </c>
      <c r="D2476" t="s">
        <v>1384</v>
      </c>
      <c r="E2476" t="s">
        <v>1326</v>
      </c>
      <c r="F2476" t="s">
        <v>1293</v>
      </c>
      <c r="G2476">
        <v>35</v>
      </c>
      <c r="H2476" t="s">
        <v>1461</v>
      </c>
      <c r="I2476" t="s">
        <v>534</v>
      </c>
      <c r="J2476" s="281" t="s">
        <v>1478</v>
      </c>
      <c r="K2476" t="s">
        <v>1386</v>
      </c>
      <c r="L2476">
        <v>0</v>
      </c>
      <c r="M2476">
        <v>7.5</v>
      </c>
      <c r="N2476">
        <v>0</v>
      </c>
      <c r="O2476">
        <v>0</v>
      </c>
      <c r="P2476">
        <v>0</v>
      </c>
      <c r="Q2476">
        <v>0</v>
      </c>
      <c r="R2476" t="s">
        <v>531</v>
      </c>
      <c r="S2476" t="s">
        <v>531</v>
      </c>
      <c r="T2476" t="s">
        <v>531</v>
      </c>
      <c r="U2476" t="s">
        <v>531</v>
      </c>
      <c r="W2476" s="429">
        <f t="shared" si="56"/>
        <v>0</v>
      </c>
      <c r="X2476" s="429">
        <f t="shared" si="56"/>
        <v>0</v>
      </c>
      <c r="Y2476" s="429">
        <f t="shared" si="56"/>
        <v>0</v>
      </c>
      <c r="Z2476" s="429">
        <f t="shared" si="56"/>
        <v>0</v>
      </c>
      <c r="AA2476" s="429" t="s">
        <v>1296</v>
      </c>
    </row>
    <row r="2477" spans="1:27" x14ac:dyDescent="0.25">
      <c r="A2477" t="s">
        <v>149</v>
      </c>
      <c r="B2477" t="s">
        <v>186</v>
      </c>
      <c r="C2477" t="s">
        <v>1459</v>
      </c>
      <c r="D2477" t="s">
        <v>1384</v>
      </c>
      <c r="E2477" t="s">
        <v>1326</v>
      </c>
      <c r="F2477" t="s">
        <v>1293</v>
      </c>
      <c r="G2477">
        <v>35</v>
      </c>
      <c r="H2477" t="s">
        <v>1461</v>
      </c>
      <c r="I2477" t="s">
        <v>534</v>
      </c>
      <c r="J2477" s="281" t="s">
        <v>1478</v>
      </c>
      <c r="K2477" t="s">
        <v>1386</v>
      </c>
      <c r="L2477">
        <v>0</v>
      </c>
      <c r="M2477">
        <v>10</v>
      </c>
      <c r="N2477">
        <v>0</v>
      </c>
      <c r="O2477">
        <v>0</v>
      </c>
      <c r="P2477">
        <v>0</v>
      </c>
      <c r="Q2477">
        <v>0</v>
      </c>
      <c r="R2477" t="s">
        <v>531</v>
      </c>
      <c r="S2477" t="s">
        <v>531</v>
      </c>
      <c r="T2477" t="s">
        <v>531</v>
      </c>
      <c r="U2477" t="s">
        <v>531</v>
      </c>
      <c r="W2477" s="429">
        <f t="shared" si="56"/>
        <v>0</v>
      </c>
      <c r="X2477" s="429">
        <f t="shared" si="56"/>
        <v>0</v>
      </c>
      <c r="Y2477" s="429">
        <f t="shared" si="56"/>
        <v>0</v>
      </c>
      <c r="Z2477" s="429">
        <f t="shared" si="56"/>
        <v>0</v>
      </c>
      <c r="AA2477" s="429" t="s">
        <v>1296</v>
      </c>
    </row>
    <row r="2478" spans="1:27" x14ac:dyDescent="0.25">
      <c r="A2478" t="s">
        <v>149</v>
      </c>
      <c r="B2478" t="s">
        <v>186</v>
      </c>
      <c r="C2478" t="s">
        <v>1459</v>
      </c>
      <c r="D2478" t="s">
        <v>1384</v>
      </c>
      <c r="E2478" t="s">
        <v>1326</v>
      </c>
      <c r="F2478" t="s">
        <v>1293</v>
      </c>
      <c r="G2478">
        <v>35</v>
      </c>
      <c r="H2478" t="s">
        <v>1461</v>
      </c>
      <c r="I2478" t="s">
        <v>534</v>
      </c>
      <c r="J2478" s="281" t="s">
        <v>1478</v>
      </c>
      <c r="K2478" t="s">
        <v>1386</v>
      </c>
      <c r="L2478">
        <v>25.9</v>
      </c>
      <c r="M2478">
        <v>22.6</v>
      </c>
      <c r="N2478">
        <v>92.6</v>
      </c>
      <c r="O2478">
        <v>0</v>
      </c>
      <c r="P2478">
        <v>1</v>
      </c>
      <c r="Q2478">
        <v>1</v>
      </c>
      <c r="R2478" t="s">
        <v>531</v>
      </c>
      <c r="S2478" t="s">
        <v>531</v>
      </c>
      <c r="T2478" t="s">
        <v>531</v>
      </c>
      <c r="U2478" t="s">
        <v>531</v>
      </c>
      <c r="W2478" s="429">
        <f t="shared" si="56"/>
        <v>0</v>
      </c>
      <c r="X2478" s="429">
        <f t="shared" si="56"/>
        <v>0</v>
      </c>
      <c r="Y2478" s="429">
        <f t="shared" si="56"/>
        <v>0</v>
      </c>
      <c r="Z2478" s="429">
        <f t="shared" si="56"/>
        <v>0</v>
      </c>
      <c r="AA2478" s="429" t="s">
        <v>1296</v>
      </c>
    </row>
    <row r="2479" spans="1:27" x14ac:dyDescent="0.25">
      <c r="A2479" t="s">
        <v>149</v>
      </c>
      <c r="B2479" t="s">
        <v>186</v>
      </c>
      <c r="C2479" t="s">
        <v>1459</v>
      </c>
      <c r="D2479" t="s">
        <v>1384</v>
      </c>
      <c r="E2479" t="s">
        <v>1326</v>
      </c>
      <c r="F2479" t="s">
        <v>1293</v>
      </c>
      <c r="G2479">
        <v>35</v>
      </c>
      <c r="H2479" t="s">
        <v>1461</v>
      </c>
      <c r="I2479" t="s">
        <v>534</v>
      </c>
      <c r="J2479" s="281" t="s">
        <v>1478</v>
      </c>
      <c r="K2479" t="s">
        <v>1386</v>
      </c>
      <c r="L2479">
        <v>0</v>
      </c>
      <c r="M2479">
        <v>2.9</v>
      </c>
      <c r="N2479">
        <v>0</v>
      </c>
      <c r="O2479">
        <v>0</v>
      </c>
      <c r="P2479">
        <v>0</v>
      </c>
      <c r="Q2479">
        <v>0</v>
      </c>
      <c r="R2479" t="s">
        <v>531</v>
      </c>
      <c r="S2479" t="s">
        <v>531</v>
      </c>
      <c r="T2479" t="s">
        <v>531</v>
      </c>
      <c r="U2479" t="s">
        <v>531</v>
      </c>
      <c r="W2479" s="429">
        <f t="shared" si="56"/>
        <v>0</v>
      </c>
      <c r="X2479" s="429">
        <f t="shared" si="56"/>
        <v>0</v>
      </c>
      <c r="Y2479" s="429">
        <f t="shared" si="56"/>
        <v>0</v>
      </c>
      <c r="Z2479" s="429">
        <f t="shared" si="56"/>
        <v>0</v>
      </c>
      <c r="AA2479" s="429" t="s">
        <v>1296</v>
      </c>
    </row>
    <row r="2480" spans="1:27" x14ac:dyDescent="0.25">
      <c r="A2480" t="s">
        <v>149</v>
      </c>
      <c r="B2480" t="s">
        <v>186</v>
      </c>
      <c r="C2480" t="s">
        <v>1459</v>
      </c>
      <c r="D2480" t="s">
        <v>1384</v>
      </c>
      <c r="E2480" t="s">
        <v>1326</v>
      </c>
      <c r="F2480" t="s">
        <v>1293</v>
      </c>
      <c r="G2480">
        <v>35</v>
      </c>
      <c r="H2480" t="s">
        <v>1461</v>
      </c>
      <c r="I2480" t="s">
        <v>534</v>
      </c>
      <c r="J2480" s="281" t="s">
        <v>1478</v>
      </c>
      <c r="K2480" t="s">
        <v>1386</v>
      </c>
      <c r="L2480">
        <v>0</v>
      </c>
      <c r="M2480">
        <v>2.9</v>
      </c>
      <c r="N2480">
        <v>0</v>
      </c>
      <c r="O2480">
        <v>0</v>
      </c>
      <c r="P2480">
        <v>0</v>
      </c>
      <c r="Q2480">
        <v>0</v>
      </c>
      <c r="R2480" t="s">
        <v>531</v>
      </c>
      <c r="S2480" t="s">
        <v>531</v>
      </c>
      <c r="T2480" t="s">
        <v>531</v>
      </c>
      <c r="U2480" t="s">
        <v>531</v>
      </c>
      <c r="W2480" s="429">
        <f t="shared" si="56"/>
        <v>0</v>
      </c>
      <c r="X2480" s="429">
        <f t="shared" si="56"/>
        <v>0</v>
      </c>
      <c r="Y2480" s="429">
        <f t="shared" si="56"/>
        <v>0</v>
      </c>
      <c r="Z2480" s="429">
        <f t="shared" si="56"/>
        <v>0</v>
      </c>
      <c r="AA2480" s="429" t="s">
        <v>1296</v>
      </c>
    </row>
    <row r="2481" spans="1:27" x14ac:dyDescent="0.25">
      <c r="A2481" t="s">
        <v>149</v>
      </c>
      <c r="B2481" t="s">
        <v>186</v>
      </c>
      <c r="C2481" t="s">
        <v>1459</v>
      </c>
      <c r="D2481" t="s">
        <v>1384</v>
      </c>
      <c r="E2481" t="s">
        <v>1326</v>
      </c>
      <c r="F2481" t="s">
        <v>1293</v>
      </c>
      <c r="G2481">
        <v>35</v>
      </c>
      <c r="H2481" t="s">
        <v>1461</v>
      </c>
      <c r="I2481" t="s">
        <v>534</v>
      </c>
      <c r="J2481" s="281" t="s">
        <v>1478</v>
      </c>
      <c r="K2481" t="s">
        <v>1386</v>
      </c>
      <c r="L2481">
        <v>0</v>
      </c>
      <c r="M2481">
        <v>0</v>
      </c>
      <c r="N2481">
        <v>0</v>
      </c>
      <c r="O2481">
        <v>0</v>
      </c>
      <c r="P2481">
        <v>0</v>
      </c>
      <c r="Q2481">
        <v>0</v>
      </c>
      <c r="R2481" t="s">
        <v>531</v>
      </c>
      <c r="S2481" t="s">
        <v>531</v>
      </c>
      <c r="T2481" t="s">
        <v>531</v>
      </c>
      <c r="U2481" t="s">
        <v>531</v>
      </c>
      <c r="W2481" s="429">
        <f t="shared" si="56"/>
        <v>0</v>
      </c>
      <c r="X2481" s="429">
        <f t="shared" si="56"/>
        <v>0</v>
      </c>
      <c r="Y2481" s="429">
        <f t="shared" si="56"/>
        <v>0</v>
      </c>
      <c r="Z2481" s="429">
        <f t="shared" si="56"/>
        <v>0</v>
      </c>
      <c r="AA2481" s="429" t="s">
        <v>1296</v>
      </c>
    </row>
    <row r="2482" spans="1:27" x14ac:dyDescent="0.25">
      <c r="A2482" t="s">
        <v>149</v>
      </c>
      <c r="B2482" t="s">
        <v>186</v>
      </c>
      <c r="C2482" t="s">
        <v>1459</v>
      </c>
      <c r="D2482" t="s">
        <v>1384</v>
      </c>
      <c r="E2482" t="s">
        <v>1326</v>
      </c>
      <c r="F2482" t="s">
        <v>1293</v>
      </c>
      <c r="G2482">
        <v>35</v>
      </c>
      <c r="H2482" t="s">
        <v>1461</v>
      </c>
      <c r="I2482" t="s">
        <v>534</v>
      </c>
      <c r="J2482" s="281" t="s">
        <v>1478</v>
      </c>
      <c r="K2482" t="s">
        <v>1386</v>
      </c>
      <c r="L2482">
        <v>0</v>
      </c>
      <c r="M2482">
        <v>1.9</v>
      </c>
      <c r="N2482">
        <v>0</v>
      </c>
      <c r="O2482">
        <v>0</v>
      </c>
      <c r="P2482">
        <v>0</v>
      </c>
      <c r="Q2482">
        <v>0</v>
      </c>
      <c r="R2482" t="s">
        <v>531</v>
      </c>
      <c r="S2482" t="s">
        <v>531</v>
      </c>
      <c r="T2482" t="s">
        <v>531</v>
      </c>
      <c r="U2482" t="s">
        <v>531</v>
      </c>
      <c r="W2482" s="429">
        <f t="shared" si="56"/>
        <v>0</v>
      </c>
      <c r="X2482" s="429">
        <f t="shared" si="56"/>
        <v>0</v>
      </c>
      <c r="Y2482" s="429">
        <f t="shared" si="56"/>
        <v>0</v>
      </c>
      <c r="Z2482" s="429">
        <f t="shared" si="56"/>
        <v>0</v>
      </c>
      <c r="AA2482" s="429" t="s">
        <v>1296</v>
      </c>
    </row>
    <row r="2483" spans="1:27" x14ac:dyDescent="0.25">
      <c r="A2483" t="s">
        <v>149</v>
      </c>
      <c r="B2483" t="s">
        <v>186</v>
      </c>
      <c r="C2483" t="s">
        <v>1459</v>
      </c>
      <c r="D2483" t="s">
        <v>1384</v>
      </c>
      <c r="E2483" t="s">
        <v>1326</v>
      </c>
      <c r="F2483" t="s">
        <v>1293</v>
      </c>
      <c r="G2483">
        <v>35</v>
      </c>
      <c r="H2483" t="s">
        <v>1461</v>
      </c>
      <c r="I2483" t="s">
        <v>534</v>
      </c>
      <c r="J2483" s="281" t="s">
        <v>1478</v>
      </c>
      <c r="K2483" t="s">
        <v>1386</v>
      </c>
      <c r="L2483">
        <v>0</v>
      </c>
      <c r="M2483">
        <v>16.399999999999999</v>
      </c>
      <c r="N2483">
        <v>0</v>
      </c>
      <c r="O2483">
        <v>0</v>
      </c>
      <c r="P2483">
        <v>0</v>
      </c>
      <c r="Q2483">
        <v>0</v>
      </c>
      <c r="R2483" t="s">
        <v>531</v>
      </c>
      <c r="S2483" t="s">
        <v>531</v>
      </c>
      <c r="T2483" t="s">
        <v>531</v>
      </c>
      <c r="U2483" t="s">
        <v>531</v>
      </c>
      <c r="W2483" s="429">
        <f t="shared" si="56"/>
        <v>0</v>
      </c>
      <c r="X2483" s="429">
        <f t="shared" si="56"/>
        <v>0</v>
      </c>
      <c r="Y2483" s="429">
        <f t="shared" si="56"/>
        <v>0</v>
      </c>
      <c r="Z2483" s="429">
        <f t="shared" si="56"/>
        <v>0</v>
      </c>
      <c r="AA2483" s="429" t="s">
        <v>1296</v>
      </c>
    </row>
    <row r="2484" spans="1:27" x14ac:dyDescent="0.25">
      <c r="A2484" t="s">
        <v>149</v>
      </c>
      <c r="B2484" t="s">
        <v>186</v>
      </c>
      <c r="C2484" t="s">
        <v>1459</v>
      </c>
      <c r="D2484" t="s">
        <v>1384</v>
      </c>
      <c r="E2484" t="s">
        <v>1326</v>
      </c>
      <c r="F2484" t="s">
        <v>1293</v>
      </c>
      <c r="G2484">
        <v>35</v>
      </c>
      <c r="H2484" t="s">
        <v>1461</v>
      </c>
      <c r="I2484" t="s">
        <v>534</v>
      </c>
      <c r="J2484" s="281" t="s">
        <v>1478</v>
      </c>
      <c r="K2484" t="s">
        <v>1386</v>
      </c>
      <c r="L2484">
        <v>0</v>
      </c>
      <c r="M2484">
        <v>3</v>
      </c>
      <c r="N2484">
        <v>0</v>
      </c>
      <c r="O2484">
        <v>0</v>
      </c>
      <c r="P2484">
        <v>0</v>
      </c>
      <c r="Q2484">
        <v>0</v>
      </c>
      <c r="R2484" t="s">
        <v>531</v>
      </c>
      <c r="S2484" t="s">
        <v>531</v>
      </c>
      <c r="T2484" t="s">
        <v>531</v>
      </c>
      <c r="U2484" t="s">
        <v>531</v>
      </c>
      <c r="W2484" s="429">
        <f t="shared" si="56"/>
        <v>0</v>
      </c>
      <c r="X2484" s="429">
        <f t="shared" si="56"/>
        <v>0</v>
      </c>
      <c r="Y2484" s="429">
        <f t="shared" si="56"/>
        <v>0</v>
      </c>
      <c r="Z2484" s="429">
        <f t="shared" si="56"/>
        <v>0</v>
      </c>
      <c r="AA2484" s="429" t="s">
        <v>1296</v>
      </c>
    </row>
    <row r="2485" spans="1:27" x14ac:dyDescent="0.25">
      <c r="A2485" t="s">
        <v>149</v>
      </c>
      <c r="B2485" t="s">
        <v>186</v>
      </c>
      <c r="C2485" t="s">
        <v>1459</v>
      </c>
      <c r="D2485" t="s">
        <v>1384</v>
      </c>
      <c r="E2485" t="s">
        <v>1326</v>
      </c>
      <c r="F2485" t="s">
        <v>1293</v>
      </c>
      <c r="G2485">
        <v>35</v>
      </c>
      <c r="H2485" t="s">
        <v>1461</v>
      </c>
      <c r="I2485" t="s">
        <v>534</v>
      </c>
      <c r="J2485" s="281" t="s">
        <v>1478</v>
      </c>
      <c r="K2485" t="s">
        <v>1386</v>
      </c>
      <c r="L2485">
        <v>0</v>
      </c>
      <c r="M2485">
        <v>28.4</v>
      </c>
      <c r="N2485">
        <v>0</v>
      </c>
      <c r="O2485">
        <v>0</v>
      </c>
      <c r="P2485">
        <v>0</v>
      </c>
      <c r="Q2485">
        <v>0</v>
      </c>
      <c r="R2485" t="s">
        <v>531</v>
      </c>
      <c r="S2485" t="s">
        <v>531</v>
      </c>
      <c r="T2485" t="s">
        <v>531</v>
      </c>
      <c r="U2485" t="s">
        <v>531</v>
      </c>
      <c r="W2485" s="429">
        <f t="shared" si="56"/>
        <v>0</v>
      </c>
      <c r="X2485" s="429">
        <f t="shared" si="56"/>
        <v>0</v>
      </c>
      <c r="Y2485" s="429">
        <f t="shared" si="56"/>
        <v>0</v>
      </c>
      <c r="Z2485" s="429">
        <f t="shared" si="56"/>
        <v>0</v>
      </c>
      <c r="AA2485" s="429" t="s">
        <v>1296</v>
      </c>
    </row>
    <row r="2486" spans="1:27" x14ac:dyDescent="0.25">
      <c r="A2486" t="s">
        <v>149</v>
      </c>
      <c r="B2486" t="s">
        <v>186</v>
      </c>
      <c r="C2486" t="s">
        <v>1459</v>
      </c>
      <c r="D2486" t="s">
        <v>1384</v>
      </c>
      <c r="E2486" t="s">
        <v>1326</v>
      </c>
      <c r="F2486" t="s">
        <v>1293</v>
      </c>
      <c r="G2486">
        <v>35</v>
      </c>
      <c r="H2486" t="s">
        <v>1461</v>
      </c>
      <c r="I2486" t="s">
        <v>534</v>
      </c>
      <c r="J2486" s="281" t="s">
        <v>1478</v>
      </c>
      <c r="K2486" t="s">
        <v>1386</v>
      </c>
      <c r="L2486">
        <v>11.9</v>
      </c>
      <c r="M2486">
        <v>13.2</v>
      </c>
      <c r="N2486">
        <v>36.4</v>
      </c>
      <c r="O2486">
        <v>0</v>
      </c>
      <c r="P2486">
        <v>0</v>
      </c>
      <c r="Q2486">
        <v>0</v>
      </c>
      <c r="R2486" t="s">
        <v>531</v>
      </c>
      <c r="S2486" t="s">
        <v>531</v>
      </c>
      <c r="T2486" t="s">
        <v>531</v>
      </c>
      <c r="U2486" t="s">
        <v>531</v>
      </c>
      <c r="W2486" s="429">
        <f t="shared" si="56"/>
        <v>0</v>
      </c>
      <c r="X2486" s="429">
        <f t="shared" si="56"/>
        <v>0</v>
      </c>
      <c r="Y2486" s="429">
        <f t="shared" si="56"/>
        <v>0</v>
      </c>
      <c r="Z2486" s="429">
        <f t="shared" si="56"/>
        <v>0</v>
      </c>
      <c r="AA2486" s="429" t="s">
        <v>1296</v>
      </c>
    </row>
    <row r="2487" spans="1:27" x14ac:dyDescent="0.25">
      <c r="A2487" t="s">
        <v>149</v>
      </c>
      <c r="B2487" t="s">
        <v>186</v>
      </c>
      <c r="C2487" t="s">
        <v>1459</v>
      </c>
      <c r="D2487" t="s">
        <v>1384</v>
      </c>
      <c r="E2487" t="s">
        <v>1326</v>
      </c>
      <c r="F2487" t="s">
        <v>1293</v>
      </c>
      <c r="G2487">
        <v>35</v>
      </c>
      <c r="H2487" t="s">
        <v>1461</v>
      </c>
      <c r="I2487" t="s">
        <v>534</v>
      </c>
      <c r="J2487" s="281" t="s">
        <v>1478</v>
      </c>
      <c r="K2487" t="s">
        <v>1386</v>
      </c>
      <c r="L2487">
        <v>0.36</v>
      </c>
      <c r="M2487">
        <v>13</v>
      </c>
      <c r="N2487">
        <v>0.15</v>
      </c>
      <c r="O2487">
        <v>0</v>
      </c>
      <c r="P2487">
        <v>0</v>
      </c>
      <c r="Q2487">
        <v>0</v>
      </c>
      <c r="R2487" t="s">
        <v>531</v>
      </c>
      <c r="S2487" t="s">
        <v>531</v>
      </c>
      <c r="T2487" t="s">
        <v>531</v>
      </c>
      <c r="U2487" t="s">
        <v>531</v>
      </c>
      <c r="W2487" s="429">
        <f t="shared" si="56"/>
        <v>0</v>
      </c>
      <c r="X2487" s="429">
        <f t="shared" si="56"/>
        <v>0</v>
      </c>
      <c r="Y2487" s="429">
        <f t="shared" si="56"/>
        <v>0</v>
      </c>
      <c r="Z2487" s="429">
        <f t="shared" si="56"/>
        <v>0</v>
      </c>
      <c r="AA2487" s="429" t="s">
        <v>1296</v>
      </c>
    </row>
    <row r="2488" spans="1:27" x14ac:dyDescent="0.25">
      <c r="A2488" t="s">
        <v>149</v>
      </c>
      <c r="B2488" t="s">
        <v>186</v>
      </c>
      <c r="C2488" t="s">
        <v>1459</v>
      </c>
      <c r="D2488" t="s">
        <v>1384</v>
      </c>
      <c r="E2488" t="s">
        <v>1326</v>
      </c>
      <c r="F2488" t="s">
        <v>1293</v>
      </c>
      <c r="G2488">
        <v>35</v>
      </c>
      <c r="H2488" t="s">
        <v>1461</v>
      </c>
      <c r="I2488" t="s">
        <v>534</v>
      </c>
      <c r="J2488" s="281" t="s">
        <v>1478</v>
      </c>
      <c r="K2488" t="s">
        <v>1386</v>
      </c>
      <c r="L2488">
        <v>0</v>
      </c>
      <c r="M2488">
        <v>13</v>
      </c>
      <c r="N2488">
        <v>0</v>
      </c>
      <c r="O2488">
        <v>0</v>
      </c>
      <c r="P2488">
        <v>0</v>
      </c>
      <c r="Q2488">
        <v>0</v>
      </c>
      <c r="R2488" t="s">
        <v>531</v>
      </c>
      <c r="S2488" t="s">
        <v>531</v>
      </c>
      <c r="T2488" t="s">
        <v>531</v>
      </c>
      <c r="U2488" t="s">
        <v>531</v>
      </c>
      <c r="W2488" s="429">
        <f t="shared" si="56"/>
        <v>0</v>
      </c>
      <c r="X2488" s="429">
        <f t="shared" si="56"/>
        <v>0</v>
      </c>
      <c r="Y2488" s="429">
        <f t="shared" si="56"/>
        <v>0</v>
      </c>
      <c r="Z2488" s="429">
        <f t="shared" si="56"/>
        <v>0</v>
      </c>
      <c r="AA2488" s="429" t="s">
        <v>1296</v>
      </c>
    </row>
    <row r="2489" spans="1:27" x14ac:dyDescent="0.25">
      <c r="A2489" t="s">
        <v>149</v>
      </c>
      <c r="B2489" t="s">
        <v>186</v>
      </c>
      <c r="C2489" t="s">
        <v>1459</v>
      </c>
      <c r="D2489" t="s">
        <v>1384</v>
      </c>
      <c r="E2489" t="s">
        <v>1326</v>
      </c>
      <c r="F2489" t="s">
        <v>1293</v>
      </c>
      <c r="G2489">
        <v>35</v>
      </c>
      <c r="H2489" t="s">
        <v>1461</v>
      </c>
      <c r="I2489" t="s">
        <v>534</v>
      </c>
      <c r="J2489" s="281" t="s">
        <v>1478</v>
      </c>
      <c r="K2489" t="s">
        <v>1386</v>
      </c>
      <c r="L2489">
        <v>1.8</v>
      </c>
      <c r="M2489">
        <v>0</v>
      </c>
      <c r="N2489">
        <v>1.8</v>
      </c>
      <c r="O2489">
        <v>0</v>
      </c>
      <c r="P2489">
        <v>0</v>
      </c>
      <c r="Q2489">
        <v>0</v>
      </c>
      <c r="R2489" t="s">
        <v>531</v>
      </c>
      <c r="S2489" t="s">
        <v>531</v>
      </c>
      <c r="T2489" t="s">
        <v>531</v>
      </c>
      <c r="U2489" t="s">
        <v>531</v>
      </c>
      <c r="W2489" s="429">
        <f t="shared" si="56"/>
        <v>0</v>
      </c>
      <c r="X2489" s="429">
        <f t="shared" si="56"/>
        <v>0</v>
      </c>
      <c r="Y2489" s="429">
        <f t="shared" si="56"/>
        <v>0</v>
      </c>
      <c r="Z2489" s="429">
        <f t="shared" si="56"/>
        <v>0</v>
      </c>
      <c r="AA2489" s="429" t="s">
        <v>1296</v>
      </c>
    </row>
    <row r="2490" spans="1:27" x14ac:dyDescent="0.25">
      <c r="A2490" t="s">
        <v>149</v>
      </c>
      <c r="B2490" t="s">
        <v>186</v>
      </c>
      <c r="C2490" t="s">
        <v>1459</v>
      </c>
      <c r="D2490" t="s">
        <v>1384</v>
      </c>
      <c r="E2490" t="s">
        <v>1326</v>
      </c>
      <c r="F2490" t="s">
        <v>1293</v>
      </c>
      <c r="G2490">
        <v>35</v>
      </c>
      <c r="H2490" t="s">
        <v>1461</v>
      </c>
      <c r="I2490" t="s">
        <v>534</v>
      </c>
      <c r="J2490" s="281" t="s">
        <v>1478</v>
      </c>
      <c r="K2490" t="s">
        <v>1386</v>
      </c>
      <c r="L2490">
        <v>0</v>
      </c>
      <c r="M2490">
        <v>0.5</v>
      </c>
      <c r="N2490">
        <v>0</v>
      </c>
      <c r="O2490">
        <v>0</v>
      </c>
      <c r="P2490">
        <v>0</v>
      </c>
      <c r="Q2490">
        <v>0</v>
      </c>
      <c r="R2490" t="s">
        <v>531</v>
      </c>
      <c r="S2490" t="s">
        <v>531</v>
      </c>
      <c r="T2490" t="s">
        <v>531</v>
      </c>
      <c r="U2490" t="s">
        <v>531</v>
      </c>
      <c r="W2490" s="429">
        <f t="shared" si="56"/>
        <v>0</v>
      </c>
      <c r="X2490" s="429">
        <f t="shared" si="56"/>
        <v>0</v>
      </c>
      <c r="Y2490" s="429">
        <f t="shared" si="56"/>
        <v>0</v>
      </c>
      <c r="Z2490" s="429">
        <f t="shared" si="56"/>
        <v>0</v>
      </c>
      <c r="AA2490" s="429" t="s">
        <v>1296</v>
      </c>
    </row>
    <row r="2491" spans="1:27" x14ac:dyDescent="0.25">
      <c r="A2491" t="s">
        <v>149</v>
      </c>
      <c r="B2491" t="s">
        <v>186</v>
      </c>
      <c r="C2491" t="s">
        <v>1459</v>
      </c>
      <c r="D2491" t="s">
        <v>1384</v>
      </c>
      <c r="E2491" t="s">
        <v>1326</v>
      </c>
      <c r="F2491" t="s">
        <v>1293</v>
      </c>
      <c r="G2491">
        <v>35</v>
      </c>
      <c r="H2491" t="s">
        <v>1461</v>
      </c>
      <c r="I2491" t="s">
        <v>534</v>
      </c>
      <c r="J2491" s="281" t="s">
        <v>1478</v>
      </c>
      <c r="K2491" t="s">
        <v>1386</v>
      </c>
      <c r="L2491">
        <v>0</v>
      </c>
      <c r="M2491">
        <v>2</v>
      </c>
      <c r="N2491">
        <v>0</v>
      </c>
      <c r="O2491">
        <v>0</v>
      </c>
      <c r="P2491">
        <v>0</v>
      </c>
      <c r="Q2491">
        <v>0</v>
      </c>
      <c r="R2491" t="s">
        <v>531</v>
      </c>
      <c r="S2491" t="s">
        <v>531</v>
      </c>
      <c r="T2491" t="s">
        <v>531</v>
      </c>
      <c r="U2491" t="s">
        <v>531</v>
      </c>
      <c r="W2491" s="429">
        <f t="shared" si="56"/>
        <v>0</v>
      </c>
      <c r="X2491" s="429">
        <f t="shared" si="56"/>
        <v>0</v>
      </c>
      <c r="Y2491" s="429">
        <f t="shared" si="56"/>
        <v>0</v>
      </c>
      <c r="Z2491" s="429">
        <f t="shared" si="56"/>
        <v>0</v>
      </c>
      <c r="AA2491" s="429" t="s">
        <v>1296</v>
      </c>
    </row>
    <row r="2492" spans="1:27" x14ac:dyDescent="0.25">
      <c r="A2492" t="s">
        <v>149</v>
      </c>
      <c r="B2492" t="s">
        <v>186</v>
      </c>
      <c r="C2492" t="s">
        <v>1459</v>
      </c>
      <c r="D2492" t="s">
        <v>1384</v>
      </c>
      <c r="E2492" t="s">
        <v>1326</v>
      </c>
      <c r="F2492" t="s">
        <v>1293</v>
      </c>
      <c r="G2492">
        <v>35</v>
      </c>
      <c r="H2492" t="s">
        <v>1461</v>
      </c>
      <c r="I2492" t="s">
        <v>534</v>
      </c>
      <c r="J2492" s="281" t="s">
        <v>1478</v>
      </c>
      <c r="K2492" t="s">
        <v>1386</v>
      </c>
      <c r="L2492">
        <v>0</v>
      </c>
      <c r="M2492">
        <v>0.2</v>
      </c>
      <c r="N2492">
        <v>0</v>
      </c>
      <c r="O2492">
        <v>0</v>
      </c>
      <c r="P2492">
        <v>0</v>
      </c>
      <c r="Q2492">
        <v>0</v>
      </c>
      <c r="R2492" t="s">
        <v>531</v>
      </c>
      <c r="S2492" t="s">
        <v>531</v>
      </c>
      <c r="T2492" t="s">
        <v>531</v>
      </c>
      <c r="U2492" t="s">
        <v>531</v>
      </c>
      <c r="W2492" s="429">
        <f t="shared" si="56"/>
        <v>0</v>
      </c>
      <c r="X2492" s="429">
        <f t="shared" si="56"/>
        <v>0</v>
      </c>
      <c r="Y2492" s="429">
        <f t="shared" si="56"/>
        <v>0</v>
      </c>
      <c r="Z2492" s="429">
        <f t="shared" si="56"/>
        <v>0</v>
      </c>
      <c r="AA2492" s="429" t="s">
        <v>1296</v>
      </c>
    </row>
    <row r="2493" spans="1:27" x14ac:dyDescent="0.25">
      <c r="A2493" t="s">
        <v>149</v>
      </c>
      <c r="B2493" t="s">
        <v>186</v>
      </c>
      <c r="C2493" t="s">
        <v>1459</v>
      </c>
      <c r="D2493" t="s">
        <v>1384</v>
      </c>
      <c r="E2493" t="s">
        <v>1326</v>
      </c>
      <c r="F2493" t="s">
        <v>1293</v>
      </c>
      <c r="G2493">
        <v>35</v>
      </c>
      <c r="H2493" t="s">
        <v>1462</v>
      </c>
      <c r="I2493" t="s">
        <v>1463</v>
      </c>
      <c r="J2493" s="281" t="s">
        <v>1478</v>
      </c>
      <c r="K2493" t="s">
        <v>1386</v>
      </c>
      <c r="L2493">
        <v>0</v>
      </c>
      <c r="M2493">
        <v>0</v>
      </c>
      <c r="N2493">
        <v>0</v>
      </c>
      <c r="O2493">
        <v>0</v>
      </c>
      <c r="P2493">
        <v>0</v>
      </c>
      <c r="Q2493">
        <v>0</v>
      </c>
      <c r="R2493" t="s">
        <v>531</v>
      </c>
      <c r="S2493" t="s">
        <v>531</v>
      </c>
      <c r="T2493" t="s">
        <v>531</v>
      </c>
      <c r="U2493" t="s">
        <v>531</v>
      </c>
      <c r="W2493" s="429">
        <f t="shared" si="56"/>
        <v>0</v>
      </c>
      <c r="X2493" s="429">
        <f t="shared" si="56"/>
        <v>0</v>
      </c>
      <c r="Y2493" s="429">
        <f t="shared" si="56"/>
        <v>0</v>
      </c>
      <c r="Z2493" s="429">
        <f t="shared" si="56"/>
        <v>0</v>
      </c>
      <c r="AA2493" s="429" t="s">
        <v>1296</v>
      </c>
    </row>
    <row r="2494" spans="1:27" x14ac:dyDescent="0.25">
      <c r="A2494" t="s">
        <v>149</v>
      </c>
      <c r="B2494" t="s">
        <v>186</v>
      </c>
      <c r="C2494" t="s">
        <v>1459</v>
      </c>
      <c r="D2494" t="s">
        <v>1384</v>
      </c>
      <c r="E2494" t="s">
        <v>1326</v>
      </c>
      <c r="F2494" t="s">
        <v>1293</v>
      </c>
      <c r="G2494">
        <v>35</v>
      </c>
      <c r="H2494" t="s">
        <v>1462</v>
      </c>
      <c r="I2494" t="s">
        <v>1463</v>
      </c>
      <c r="J2494" s="281" t="s">
        <v>1478</v>
      </c>
      <c r="K2494" t="s">
        <v>1386</v>
      </c>
      <c r="L2494">
        <v>0</v>
      </c>
      <c r="M2494">
        <v>0</v>
      </c>
      <c r="N2494">
        <v>0</v>
      </c>
      <c r="O2494">
        <v>0</v>
      </c>
      <c r="P2494">
        <v>0</v>
      </c>
      <c r="Q2494">
        <v>0</v>
      </c>
      <c r="R2494" t="s">
        <v>531</v>
      </c>
      <c r="S2494" t="s">
        <v>531</v>
      </c>
      <c r="T2494" t="s">
        <v>531</v>
      </c>
      <c r="U2494" t="s">
        <v>531</v>
      </c>
      <c r="W2494" s="429">
        <f t="shared" si="56"/>
        <v>0</v>
      </c>
      <c r="X2494" s="429">
        <f t="shared" si="56"/>
        <v>0</v>
      </c>
      <c r="Y2494" s="429">
        <f t="shared" si="56"/>
        <v>0</v>
      </c>
      <c r="Z2494" s="429">
        <f t="shared" si="56"/>
        <v>0</v>
      </c>
      <c r="AA2494" s="429" t="s">
        <v>1296</v>
      </c>
    </row>
    <row r="2495" spans="1:27" x14ac:dyDescent="0.25">
      <c r="A2495" t="s">
        <v>149</v>
      </c>
      <c r="B2495" t="s">
        <v>186</v>
      </c>
      <c r="C2495" t="s">
        <v>1459</v>
      </c>
      <c r="D2495" t="s">
        <v>1384</v>
      </c>
      <c r="E2495" t="s">
        <v>1326</v>
      </c>
      <c r="F2495" t="s">
        <v>1293</v>
      </c>
      <c r="G2495">
        <v>35</v>
      </c>
      <c r="H2495" t="s">
        <v>1462</v>
      </c>
      <c r="I2495" t="s">
        <v>1463</v>
      </c>
      <c r="J2495" s="281" t="s">
        <v>1478</v>
      </c>
      <c r="K2495" t="s">
        <v>1386</v>
      </c>
      <c r="L2495">
        <v>0</v>
      </c>
      <c r="M2495">
        <v>0</v>
      </c>
      <c r="N2495">
        <v>0</v>
      </c>
      <c r="O2495">
        <v>0</v>
      </c>
      <c r="P2495">
        <v>0</v>
      </c>
      <c r="Q2495">
        <v>0</v>
      </c>
      <c r="R2495" t="s">
        <v>531</v>
      </c>
      <c r="S2495" t="s">
        <v>531</v>
      </c>
      <c r="T2495" t="s">
        <v>531</v>
      </c>
      <c r="U2495" t="s">
        <v>531</v>
      </c>
      <c r="W2495" s="429">
        <f t="shared" ref="W2495:Z2558" si="57">IFERROR(R2495*1,0)</f>
        <v>0</v>
      </c>
      <c r="X2495" s="429">
        <f t="shared" si="57"/>
        <v>0</v>
      </c>
      <c r="Y2495" s="429">
        <f t="shared" si="57"/>
        <v>0</v>
      </c>
      <c r="Z2495" s="429">
        <f t="shared" si="57"/>
        <v>0</v>
      </c>
      <c r="AA2495" s="429" t="s">
        <v>1296</v>
      </c>
    </row>
    <row r="2496" spans="1:27" x14ac:dyDescent="0.25">
      <c r="A2496" t="s">
        <v>149</v>
      </c>
      <c r="B2496" t="s">
        <v>186</v>
      </c>
      <c r="C2496" t="s">
        <v>1459</v>
      </c>
      <c r="D2496" t="s">
        <v>1384</v>
      </c>
      <c r="E2496" t="s">
        <v>1326</v>
      </c>
      <c r="F2496" t="s">
        <v>1293</v>
      </c>
      <c r="G2496">
        <v>35</v>
      </c>
      <c r="H2496" t="s">
        <v>1462</v>
      </c>
      <c r="I2496" t="s">
        <v>1463</v>
      </c>
      <c r="J2496" s="281" t="s">
        <v>1478</v>
      </c>
      <c r="K2496" t="s">
        <v>1386</v>
      </c>
      <c r="L2496">
        <v>0</v>
      </c>
      <c r="M2496">
        <v>0</v>
      </c>
      <c r="N2496">
        <v>0</v>
      </c>
      <c r="O2496">
        <v>0</v>
      </c>
      <c r="P2496">
        <v>0</v>
      </c>
      <c r="Q2496">
        <v>0</v>
      </c>
      <c r="R2496" t="s">
        <v>531</v>
      </c>
      <c r="S2496" t="s">
        <v>531</v>
      </c>
      <c r="T2496" t="s">
        <v>531</v>
      </c>
      <c r="U2496" t="s">
        <v>531</v>
      </c>
      <c r="W2496" s="429">
        <f t="shared" si="57"/>
        <v>0</v>
      </c>
      <c r="X2496" s="429">
        <f t="shared" si="57"/>
        <v>0</v>
      </c>
      <c r="Y2496" s="429">
        <f t="shared" si="57"/>
        <v>0</v>
      </c>
      <c r="Z2496" s="429">
        <f t="shared" si="57"/>
        <v>0</v>
      </c>
      <c r="AA2496" s="429" t="s">
        <v>1296</v>
      </c>
    </row>
    <row r="2497" spans="1:27" x14ac:dyDescent="0.25">
      <c r="A2497" t="s">
        <v>149</v>
      </c>
      <c r="B2497" t="s">
        <v>186</v>
      </c>
      <c r="C2497" t="s">
        <v>1459</v>
      </c>
      <c r="D2497" t="s">
        <v>1384</v>
      </c>
      <c r="E2497" t="s">
        <v>1326</v>
      </c>
      <c r="F2497" t="s">
        <v>1293</v>
      </c>
      <c r="G2497">
        <v>35</v>
      </c>
      <c r="H2497" t="s">
        <v>1462</v>
      </c>
      <c r="I2497" t="s">
        <v>1463</v>
      </c>
      <c r="J2497" s="281" t="s">
        <v>1478</v>
      </c>
      <c r="K2497" t="s">
        <v>1386</v>
      </c>
      <c r="L2497">
        <v>0</v>
      </c>
      <c r="M2497">
        <v>0</v>
      </c>
      <c r="N2497">
        <v>0</v>
      </c>
      <c r="O2497">
        <v>0</v>
      </c>
      <c r="P2497">
        <v>0</v>
      </c>
      <c r="Q2497">
        <v>0</v>
      </c>
      <c r="R2497" t="s">
        <v>531</v>
      </c>
      <c r="S2497" t="s">
        <v>531</v>
      </c>
      <c r="T2497" t="s">
        <v>531</v>
      </c>
      <c r="U2497" t="s">
        <v>531</v>
      </c>
      <c r="W2497" s="429">
        <f t="shared" si="57"/>
        <v>0</v>
      </c>
      <c r="X2497" s="429">
        <f t="shared" si="57"/>
        <v>0</v>
      </c>
      <c r="Y2497" s="429">
        <f t="shared" si="57"/>
        <v>0</v>
      </c>
      <c r="Z2497" s="429">
        <f t="shared" si="57"/>
        <v>0</v>
      </c>
      <c r="AA2497" s="429" t="s">
        <v>1296</v>
      </c>
    </row>
    <row r="2498" spans="1:27" x14ac:dyDescent="0.25">
      <c r="A2498" t="s">
        <v>149</v>
      </c>
      <c r="B2498" t="s">
        <v>186</v>
      </c>
      <c r="C2498" t="s">
        <v>1459</v>
      </c>
      <c r="D2498" t="s">
        <v>1384</v>
      </c>
      <c r="E2498" t="s">
        <v>1326</v>
      </c>
      <c r="F2498" t="s">
        <v>1293</v>
      </c>
      <c r="G2498">
        <v>35</v>
      </c>
      <c r="H2498" t="s">
        <v>1462</v>
      </c>
      <c r="I2498" t="s">
        <v>1463</v>
      </c>
      <c r="J2498" s="281" t="s">
        <v>1478</v>
      </c>
      <c r="K2498" t="s">
        <v>1386</v>
      </c>
      <c r="L2498">
        <v>0</v>
      </c>
      <c r="M2498">
        <v>0</v>
      </c>
      <c r="N2498">
        <v>0</v>
      </c>
      <c r="O2498">
        <v>0</v>
      </c>
      <c r="P2498">
        <v>0</v>
      </c>
      <c r="Q2498">
        <v>0</v>
      </c>
      <c r="R2498" t="s">
        <v>531</v>
      </c>
      <c r="S2498" t="s">
        <v>531</v>
      </c>
      <c r="T2498" t="s">
        <v>531</v>
      </c>
      <c r="U2498" t="s">
        <v>531</v>
      </c>
      <c r="W2498" s="429">
        <f t="shared" si="57"/>
        <v>0</v>
      </c>
      <c r="X2498" s="429">
        <f t="shared" si="57"/>
        <v>0</v>
      </c>
      <c r="Y2498" s="429">
        <f t="shared" si="57"/>
        <v>0</v>
      </c>
      <c r="Z2498" s="429">
        <f t="shared" si="57"/>
        <v>0</v>
      </c>
      <c r="AA2498" s="429" t="s">
        <v>1296</v>
      </c>
    </row>
    <row r="2499" spans="1:27" x14ac:dyDescent="0.25">
      <c r="A2499" t="s">
        <v>149</v>
      </c>
      <c r="B2499" t="s">
        <v>186</v>
      </c>
      <c r="C2499" t="s">
        <v>1459</v>
      </c>
      <c r="D2499" t="s">
        <v>1384</v>
      </c>
      <c r="E2499" t="s">
        <v>1326</v>
      </c>
      <c r="F2499" t="s">
        <v>1293</v>
      </c>
      <c r="G2499">
        <v>35</v>
      </c>
      <c r="H2499" t="s">
        <v>1462</v>
      </c>
      <c r="I2499" t="s">
        <v>1463</v>
      </c>
      <c r="J2499" s="281" t="s">
        <v>1478</v>
      </c>
      <c r="K2499" t="s">
        <v>1386</v>
      </c>
      <c r="L2499">
        <v>0</v>
      </c>
      <c r="M2499">
        <v>0</v>
      </c>
      <c r="N2499">
        <v>0</v>
      </c>
      <c r="O2499">
        <v>0</v>
      </c>
      <c r="P2499">
        <v>0</v>
      </c>
      <c r="Q2499">
        <v>0</v>
      </c>
      <c r="R2499" t="s">
        <v>531</v>
      </c>
      <c r="S2499" t="s">
        <v>531</v>
      </c>
      <c r="T2499" t="s">
        <v>531</v>
      </c>
      <c r="U2499" t="s">
        <v>531</v>
      </c>
      <c r="W2499" s="429">
        <f t="shared" si="57"/>
        <v>0</v>
      </c>
      <c r="X2499" s="429">
        <f t="shared" si="57"/>
        <v>0</v>
      </c>
      <c r="Y2499" s="429">
        <f t="shared" si="57"/>
        <v>0</v>
      </c>
      <c r="Z2499" s="429">
        <f t="shared" si="57"/>
        <v>0</v>
      </c>
      <c r="AA2499" s="429" t="s">
        <v>1296</v>
      </c>
    </row>
    <row r="2500" spans="1:27" x14ac:dyDescent="0.25">
      <c r="A2500" t="s">
        <v>149</v>
      </c>
      <c r="B2500" t="s">
        <v>186</v>
      </c>
      <c r="C2500" t="s">
        <v>1459</v>
      </c>
      <c r="D2500" t="s">
        <v>1384</v>
      </c>
      <c r="E2500" t="s">
        <v>1326</v>
      </c>
      <c r="F2500" t="s">
        <v>1293</v>
      </c>
      <c r="G2500">
        <v>35</v>
      </c>
      <c r="H2500" t="s">
        <v>1464</v>
      </c>
      <c r="I2500" t="s">
        <v>186</v>
      </c>
      <c r="J2500" s="281" t="s">
        <v>1478</v>
      </c>
      <c r="K2500" t="s">
        <v>1386</v>
      </c>
      <c r="L2500">
        <v>0</v>
      </c>
      <c r="M2500">
        <v>0</v>
      </c>
      <c r="N2500">
        <v>0</v>
      </c>
      <c r="O2500">
        <v>0</v>
      </c>
      <c r="P2500">
        <v>0</v>
      </c>
      <c r="Q2500">
        <v>0</v>
      </c>
      <c r="R2500" t="s">
        <v>531</v>
      </c>
      <c r="S2500" t="s">
        <v>531</v>
      </c>
      <c r="T2500" t="s">
        <v>531</v>
      </c>
      <c r="U2500" t="s">
        <v>531</v>
      </c>
      <c r="W2500" s="429">
        <f t="shared" si="57"/>
        <v>0</v>
      </c>
      <c r="X2500" s="429">
        <f t="shared" si="57"/>
        <v>0</v>
      </c>
      <c r="Y2500" s="429">
        <f t="shared" si="57"/>
        <v>0</v>
      </c>
      <c r="Z2500" s="429">
        <f t="shared" si="57"/>
        <v>0</v>
      </c>
      <c r="AA2500" s="429" t="s">
        <v>1296</v>
      </c>
    </row>
    <row r="2501" spans="1:27" x14ac:dyDescent="0.25">
      <c r="A2501" t="s">
        <v>149</v>
      </c>
      <c r="B2501" t="s">
        <v>186</v>
      </c>
      <c r="C2501" t="s">
        <v>1459</v>
      </c>
      <c r="D2501" t="s">
        <v>1384</v>
      </c>
      <c r="E2501" t="s">
        <v>1326</v>
      </c>
      <c r="F2501" t="s">
        <v>1293</v>
      </c>
      <c r="G2501">
        <v>35</v>
      </c>
      <c r="H2501" t="s">
        <v>1464</v>
      </c>
      <c r="I2501" t="s">
        <v>186</v>
      </c>
      <c r="J2501" s="281" t="s">
        <v>1478</v>
      </c>
      <c r="K2501" t="s">
        <v>1386</v>
      </c>
      <c r="L2501">
        <v>0</v>
      </c>
      <c r="M2501">
        <v>0</v>
      </c>
      <c r="N2501">
        <v>0</v>
      </c>
      <c r="O2501">
        <v>0</v>
      </c>
      <c r="P2501">
        <v>0</v>
      </c>
      <c r="Q2501">
        <v>0</v>
      </c>
      <c r="R2501" t="s">
        <v>531</v>
      </c>
      <c r="S2501" t="s">
        <v>531</v>
      </c>
      <c r="T2501" t="s">
        <v>531</v>
      </c>
      <c r="U2501" t="s">
        <v>531</v>
      </c>
      <c r="W2501" s="429">
        <f t="shared" si="57"/>
        <v>0</v>
      </c>
      <c r="X2501" s="429">
        <f t="shared" si="57"/>
        <v>0</v>
      </c>
      <c r="Y2501" s="429">
        <f t="shared" si="57"/>
        <v>0</v>
      </c>
      <c r="Z2501" s="429">
        <f t="shared" si="57"/>
        <v>0</v>
      </c>
      <c r="AA2501" s="429" t="s">
        <v>1296</v>
      </c>
    </row>
    <row r="2502" spans="1:27" x14ac:dyDescent="0.25">
      <c r="A2502" t="s">
        <v>149</v>
      </c>
      <c r="B2502" t="s">
        <v>186</v>
      </c>
      <c r="C2502" t="s">
        <v>1459</v>
      </c>
      <c r="D2502" t="s">
        <v>1384</v>
      </c>
      <c r="E2502" t="s">
        <v>1326</v>
      </c>
      <c r="F2502" t="s">
        <v>1293</v>
      </c>
      <c r="G2502">
        <v>35</v>
      </c>
      <c r="H2502" t="s">
        <v>1464</v>
      </c>
      <c r="I2502" t="s">
        <v>186</v>
      </c>
      <c r="J2502" s="281" t="s">
        <v>1478</v>
      </c>
      <c r="K2502" t="s">
        <v>1386</v>
      </c>
      <c r="L2502">
        <v>0</v>
      </c>
      <c r="M2502">
        <v>0</v>
      </c>
      <c r="N2502">
        <v>0</v>
      </c>
      <c r="O2502">
        <v>0</v>
      </c>
      <c r="P2502">
        <v>0</v>
      </c>
      <c r="Q2502">
        <v>0</v>
      </c>
      <c r="R2502" t="s">
        <v>531</v>
      </c>
      <c r="S2502" t="s">
        <v>531</v>
      </c>
      <c r="T2502" t="s">
        <v>531</v>
      </c>
      <c r="U2502" t="s">
        <v>531</v>
      </c>
      <c r="W2502" s="429">
        <f t="shared" si="57"/>
        <v>0</v>
      </c>
      <c r="X2502" s="429">
        <f t="shared" si="57"/>
        <v>0</v>
      </c>
      <c r="Y2502" s="429">
        <f t="shared" si="57"/>
        <v>0</v>
      </c>
      <c r="Z2502" s="429">
        <f t="shared" si="57"/>
        <v>0</v>
      </c>
      <c r="AA2502" s="429" t="s">
        <v>1296</v>
      </c>
    </row>
    <row r="2503" spans="1:27" x14ac:dyDescent="0.25">
      <c r="A2503" t="s">
        <v>149</v>
      </c>
      <c r="B2503" t="s">
        <v>186</v>
      </c>
      <c r="C2503" t="s">
        <v>1459</v>
      </c>
      <c r="D2503" t="s">
        <v>1384</v>
      </c>
      <c r="E2503" t="s">
        <v>1326</v>
      </c>
      <c r="F2503" t="s">
        <v>1293</v>
      </c>
      <c r="G2503">
        <v>35</v>
      </c>
      <c r="H2503" t="s">
        <v>1464</v>
      </c>
      <c r="I2503" t="s">
        <v>186</v>
      </c>
      <c r="J2503" s="281" t="s">
        <v>1478</v>
      </c>
      <c r="K2503" t="s">
        <v>1386</v>
      </c>
      <c r="L2503">
        <v>0</v>
      </c>
      <c r="M2503">
        <v>4.9000000000000004</v>
      </c>
      <c r="N2503">
        <v>0</v>
      </c>
      <c r="O2503">
        <v>0</v>
      </c>
      <c r="P2503">
        <v>0</v>
      </c>
      <c r="Q2503">
        <v>0</v>
      </c>
      <c r="R2503" t="s">
        <v>531</v>
      </c>
      <c r="S2503" t="s">
        <v>531</v>
      </c>
      <c r="T2503" t="s">
        <v>531</v>
      </c>
      <c r="U2503" t="s">
        <v>531</v>
      </c>
      <c r="W2503" s="429">
        <f t="shared" si="57"/>
        <v>0</v>
      </c>
      <c r="X2503" s="429">
        <f t="shared" si="57"/>
        <v>0</v>
      </c>
      <c r="Y2503" s="429">
        <f t="shared" si="57"/>
        <v>0</v>
      </c>
      <c r="Z2503" s="429">
        <f t="shared" si="57"/>
        <v>0</v>
      </c>
      <c r="AA2503" s="429" t="s">
        <v>1296</v>
      </c>
    </row>
    <row r="2504" spans="1:27" x14ac:dyDescent="0.25">
      <c r="A2504" t="s">
        <v>149</v>
      </c>
      <c r="B2504" t="s">
        <v>186</v>
      </c>
      <c r="C2504" t="s">
        <v>1459</v>
      </c>
      <c r="D2504" t="s">
        <v>1384</v>
      </c>
      <c r="E2504" t="s">
        <v>1326</v>
      </c>
      <c r="F2504" t="s">
        <v>1293</v>
      </c>
      <c r="G2504">
        <v>35</v>
      </c>
      <c r="H2504" t="s">
        <v>1464</v>
      </c>
      <c r="I2504" t="s">
        <v>186</v>
      </c>
      <c r="J2504" s="281" t="s">
        <v>1478</v>
      </c>
      <c r="K2504" t="s">
        <v>1386</v>
      </c>
      <c r="L2504">
        <v>0</v>
      </c>
      <c r="M2504">
        <v>0</v>
      </c>
      <c r="N2504">
        <v>0</v>
      </c>
      <c r="O2504">
        <v>0</v>
      </c>
      <c r="P2504">
        <v>0</v>
      </c>
      <c r="Q2504">
        <v>0</v>
      </c>
      <c r="R2504" t="s">
        <v>531</v>
      </c>
      <c r="S2504" t="s">
        <v>531</v>
      </c>
      <c r="T2504" t="s">
        <v>531</v>
      </c>
      <c r="U2504" t="s">
        <v>531</v>
      </c>
      <c r="W2504" s="429">
        <f t="shared" si="57"/>
        <v>0</v>
      </c>
      <c r="X2504" s="429">
        <f t="shared" si="57"/>
        <v>0</v>
      </c>
      <c r="Y2504" s="429">
        <f t="shared" si="57"/>
        <v>0</v>
      </c>
      <c r="Z2504" s="429">
        <f t="shared" si="57"/>
        <v>0</v>
      </c>
      <c r="AA2504" s="429" t="s">
        <v>1296</v>
      </c>
    </row>
    <row r="2505" spans="1:27" x14ac:dyDescent="0.25">
      <c r="A2505" t="s">
        <v>149</v>
      </c>
      <c r="B2505" t="s">
        <v>186</v>
      </c>
      <c r="C2505" t="s">
        <v>1459</v>
      </c>
      <c r="D2505" t="s">
        <v>1384</v>
      </c>
      <c r="E2505" t="s">
        <v>1326</v>
      </c>
      <c r="F2505" t="s">
        <v>1293</v>
      </c>
      <c r="G2505">
        <v>35</v>
      </c>
      <c r="H2505" t="s">
        <v>1464</v>
      </c>
      <c r="I2505" t="s">
        <v>186</v>
      </c>
      <c r="J2505" s="281" t="s">
        <v>1478</v>
      </c>
      <c r="K2505" t="s">
        <v>1386</v>
      </c>
      <c r="L2505">
        <v>0</v>
      </c>
      <c r="M2505">
        <v>0</v>
      </c>
      <c r="N2505">
        <v>0</v>
      </c>
      <c r="O2505">
        <v>0</v>
      </c>
      <c r="P2505">
        <v>0</v>
      </c>
      <c r="Q2505">
        <v>0</v>
      </c>
      <c r="R2505" t="s">
        <v>531</v>
      </c>
      <c r="S2505" t="s">
        <v>531</v>
      </c>
      <c r="T2505" t="s">
        <v>531</v>
      </c>
      <c r="U2505" t="s">
        <v>531</v>
      </c>
      <c r="W2505" s="429">
        <f t="shared" si="57"/>
        <v>0</v>
      </c>
      <c r="X2505" s="429">
        <f t="shared" si="57"/>
        <v>0</v>
      </c>
      <c r="Y2505" s="429">
        <f t="shared" si="57"/>
        <v>0</v>
      </c>
      <c r="Z2505" s="429">
        <f t="shared" si="57"/>
        <v>0</v>
      </c>
      <c r="AA2505" s="429" t="s">
        <v>1296</v>
      </c>
    </row>
    <row r="2506" spans="1:27" x14ac:dyDescent="0.25">
      <c r="A2506" t="s">
        <v>149</v>
      </c>
      <c r="B2506" t="s">
        <v>186</v>
      </c>
      <c r="C2506" t="s">
        <v>1459</v>
      </c>
      <c r="D2506" t="s">
        <v>1384</v>
      </c>
      <c r="E2506" t="s">
        <v>1326</v>
      </c>
      <c r="F2506" t="s">
        <v>1293</v>
      </c>
      <c r="G2506">
        <v>35</v>
      </c>
      <c r="H2506" t="s">
        <v>1464</v>
      </c>
      <c r="I2506" t="s">
        <v>186</v>
      </c>
      <c r="J2506" s="281" t="s">
        <v>1478</v>
      </c>
      <c r="K2506" t="s">
        <v>1386</v>
      </c>
      <c r="L2506">
        <v>0</v>
      </c>
      <c r="M2506">
        <v>32.700000000000003</v>
      </c>
      <c r="N2506">
        <v>0</v>
      </c>
      <c r="O2506">
        <v>0</v>
      </c>
      <c r="P2506">
        <v>0</v>
      </c>
      <c r="Q2506">
        <v>0</v>
      </c>
      <c r="R2506" t="s">
        <v>531</v>
      </c>
      <c r="S2506" t="s">
        <v>531</v>
      </c>
      <c r="T2506" t="s">
        <v>531</v>
      </c>
      <c r="U2506" t="s">
        <v>531</v>
      </c>
      <c r="W2506" s="429">
        <f t="shared" si="57"/>
        <v>0</v>
      </c>
      <c r="X2506" s="429">
        <f t="shared" si="57"/>
        <v>0</v>
      </c>
      <c r="Y2506" s="429">
        <f t="shared" si="57"/>
        <v>0</v>
      </c>
      <c r="Z2506" s="429">
        <f t="shared" si="57"/>
        <v>0</v>
      </c>
      <c r="AA2506" s="429" t="s">
        <v>1296</v>
      </c>
    </row>
    <row r="2507" spans="1:27" x14ac:dyDescent="0.25">
      <c r="A2507" t="s">
        <v>149</v>
      </c>
      <c r="B2507" t="s">
        <v>186</v>
      </c>
      <c r="C2507" t="s">
        <v>1459</v>
      </c>
      <c r="D2507" t="s">
        <v>1384</v>
      </c>
      <c r="E2507" t="s">
        <v>1326</v>
      </c>
      <c r="F2507" t="s">
        <v>1293</v>
      </c>
      <c r="G2507">
        <v>35</v>
      </c>
      <c r="H2507" t="s">
        <v>1464</v>
      </c>
      <c r="I2507" t="s">
        <v>186</v>
      </c>
      <c r="J2507" s="281" t="s">
        <v>1478</v>
      </c>
      <c r="K2507" t="s">
        <v>1386</v>
      </c>
      <c r="L2507">
        <v>25.9</v>
      </c>
      <c r="M2507">
        <v>22.6</v>
      </c>
      <c r="N2507">
        <v>92.6</v>
      </c>
      <c r="O2507">
        <v>1.4</v>
      </c>
      <c r="P2507">
        <v>1</v>
      </c>
      <c r="Q2507">
        <v>1</v>
      </c>
      <c r="R2507" t="s">
        <v>531</v>
      </c>
      <c r="S2507" t="s">
        <v>531</v>
      </c>
      <c r="T2507" t="s">
        <v>531</v>
      </c>
      <c r="U2507" t="s">
        <v>531</v>
      </c>
      <c r="W2507" s="429">
        <f t="shared" si="57"/>
        <v>0</v>
      </c>
      <c r="X2507" s="429">
        <f t="shared" si="57"/>
        <v>0</v>
      </c>
      <c r="Y2507" s="429">
        <f t="shared" si="57"/>
        <v>0</v>
      </c>
      <c r="Z2507" s="429">
        <f t="shared" si="57"/>
        <v>0</v>
      </c>
      <c r="AA2507" s="429" t="s">
        <v>1296</v>
      </c>
    </row>
    <row r="2508" spans="1:27" x14ac:dyDescent="0.25">
      <c r="A2508" t="s">
        <v>149</v>
      </c>
      <c r="B2508" t="s">
        <v>186</v>
      </c>
      <c r="C2508" t="s">
        <v>1459</v>
      </c>
      <c r="D2508" t="s">
        <v>1384</v>
      </c>
      <c r="E2508" t="s">
        <v>1326</v>
      </c>
      <c r="F2508" t="s">
        <v>1293</v>
      </c>
      <c r="G2508">
        <v>35</v>
      </c>
      <c r="H2508" t="s">
        <v>1464</v>
      </c>
      <c r="I2508" t="s">
        <v>186</v>
      </c>
      <c r="J2508" s="281" t="s">
        <v>1478</v>
      </c>
      <c r="K2508" t="s">
        <v>1386</v>
      </c>
      <c r="L2508">
        <v>0</v>
      </c>
      <c r="M2508">
        <v>3.2</v>
      </c>
      <c r="N2508">
        <v>0</v>
      </c>
      <c r="O2508">
        <v>0</v>
      </c>
      <c r="P2508">
        <v>0</v>
      </c>
      <c r="Q2508">
        <v>0</v>
      </c>
      <c r="R2508" t="s">
        <v>531</v>
      </c>
      <c r="S2508" t="s">
        <v>531</v>
      </c>
      <c r="T2508" t="s">
        <v>531</v>
      </c>
      <c r="U2508" t="s">
        <v>531</v>
      </c>
      <c r="W2508" s="429">
        <f t="shared" si="57"/>
        <v>0</v>
      </c>
      <c r="X2508" s="429">
        <f t="shared" si="57"/>
        <v>0</v>
      </c>
      <c r="Y2508" s="429">
        <f t="shared" si="57"/>
        <v>0</v>
      </c>
      <c r="Z2508" s="429">
        <f t="shared" si="57"/>
        <v>0</v>
      </c>
      <c r="AA2508" s="429" t="s">
        <v>1296</v>
      </c>
    </row>
    <row r="2509" spans="1:27" x14ac:dyDescent="0.25">
      <c r="A2509" t="s">
        <v>149</v>
      </c>
      <c r="B2509" t="s">
        <v>186</v>
      </c>
      <c r="C2509" t="s">
        <v>1459</v>
      </c>
      <c r="D2509" t="s">
        <v>1384</v>
      </c>
      <c r="E2509" t="s">
        <v>1326</v>
      </c>
      <c r="F2509" t="s">
        <v>1293</v>
      </c>
      <c r="G2509">
        <v>35</v>
      </c>
      <c r="H2509" t="s">
        <v>1464</v>
      </c>
      <c r="I2509" t="s">
        <v>186</v>
      </c>
      <c r="J2509" s="281" t="s">
        <v>1478</v>
      </c>
      <c r="K2509" t="s">
        <v>1386</v>
      </c>
      <c r="L2509">
        <v>0</v>
      </c>
      <c r="M2509">
        <v>5.5</v>
      </c>
      <c r="N2509">
        <v>0</v>
      </c>
      <c r="O2509">
        <v>0</v>
      </c>
      <c r="P2509">
        <v>0</v>
      </c>
      <c r="Q2509">
        <v>0</v>
      </c>
      <c r="R2509" t="s">
        <v>531</v>
      </c>
      <c r="S2509" t="s">
        <v>531</v>
      </c>
      <c r="T2509" t="s">
        <v>531</v>
      </c>
      <c r="U2509" t="s">
        <v>531</v>
      </c>
      <c r="W2509" s="429">
        <f t="shared" si="57"/>
        <v>0</v>
      </c>
      <c r="X2509" s="429">
        <f t="shared" si="57"/>
        <v>0</v>
      </c>
      <c r="Y2509" s="429">
        <f t="shared" si="57"/>
        <v>0</v>
      </c>
      <c r="Z2509" s="429">
        <f t="shared" si="57"/>
        <v>0</v>
      </c>
      <c r="AA2509" s="429" t="s">
        <v>1296</v>
      </c>
    </row>
    <row r="2510" spans="1:27" x14ac:dyDescent="0.25">
      <c r="A2510" t="s">
        <v>149</v>
      </c>
      <c r="B2510" t="s">
        <v>186</v>
      </c>
      <c r="C2510" t="s">
        <v>1459</v>
      </c>
      <c r="D2510" t="s">
        <v>1384</v>
      </c>
      <c r="E2510" t="s">
        <v>1326</v>
      </c>
      <c r="F2510" t="s">
        <v>1293</v>
      </c>
      <c r="G2510">
        <v>35</v>
      </c>
      <c r="H2510" t="s">
        <v>1464</v>
      </c>
      <c r="I2510" t="s">
        <v>186</v>
      </c>
      <c r="J2510" s="281" t="s">
        <v>1478</v>
      </c>
      <c r="K2510" t="s">
        <v>1386</v>
      </c>
      <c r="L2510">
        <v>24</v>
      </c>
      <c r="M2510">
        <v>10</v>
      </c>
      <c r="N2510">
        <v>6.9</v>
      </c>
      <c r="O2510">
        <v>1.3</v>
      </c>
      <c r="P2510">
        <v>0</v>
      </c>
      <c r="Q2510">
        <v>0</v>
      </c>
      <c r="R2510" t="s">
        <v>531</v>
      </c>
      <c r="S2510" t="s">
        <v>531</v>
      </c>
      <c r="T2510" t="s">
        <v>531</v>
      </c>
      <c r="U2510" t="s">
        <v>531</v>
      </c>
      <c r="W2510" s="429">
        <f t="shared" si="57"/>
        <v>0</v>
      </c>
      <c r="X2510" s="429">
        <f t="shared" si="57"/>
        <v>0</v>
      </c>
      <c r="Y2510" s="429">
        <f t="shared" si="57"/>
        <v>0</v>
      </c>
      <c r="Z2510" s="429">
        <f t="shared" si="57"/>
        <v>0</v>
      </c>
      <c r="AA2510" s="429" t="s">
        <v>1296</v>
      </c>
    </row>
    <row r="2511" spans="1:27" x14ac:dyDescent="0.25">
      <c r="A2511" t="s">
        <v>149</v>
      </c>
      <c r="B2511" t="s">
        <v>186</v>
      </c>
      <c r="C2511" t="s">
        <v>1459</v>
      </c>
      <c r="D2511" t="s">
        <v>1384</v>
      </c>
      <c r="E2511" t="s">
        <v>1326</v>
      </c>
      <c r="F2511" t="s">
        <v>1293</v>
      </c>
      <c r="G2511">
        <v>35</v>
      </c>
      <c r="H2511" t="s">
        <v>1464</v>
      </c>
      <c r="I2511" t="s">
        <v>186</v>
      </c>
      <c r="J2511" s="281" t="s">
        <v>1478</v>
      </c>
      <c r="K2511" t="s">
        <v>1386</v>
      </c>
      <c r="L2511">
        <v>0</v>
      </c>
      <c r="M2511">
        <v>32.700000000000003</v>
      </c>
      <c r="N2511">
        <v>0</v>
      </c>
      <c r="O2511">
        <v>0</v>
      </c>
      <c r="P2511">
        <v>0</v>
      </c>
      <c r="Q2511">
        <v>0</v>
      </c>
      <c r="R2511" t="s">
        <v>531</v>
      </c>
      <c r="S2511" t="s">
        <v>531</v>
      </c>
      <c r="T2511" t="s">
        <v>531</v>
      </c>
      <c r="U2511" t="s">
        <v>531</v>
      </c>
      <c r="W2511" s="429">
        <f t="shared" si="57"/>
        <v>0</v>
      </c>
      <c r="X2511" s="429">
        <f t="shared" si="57"/>
        <v>0</v>
      </c>
      <c r="Y2511" s="429">
        <f t="shared" si="57"/>
        <v>0</v>
      </c>
      <c r="Z2511" s="429">
        <f t="shared" si="57"/>
        <v>0</v>
      </c>
      <c r="AA2511" s="429" t="s">
        <v>1296</v>
      </c>
    </row>
    <row r="2512" spans="1:27" x14ac:dyDescent="0.25">
      <c r="A2512" t="s">
        <v>149</v>
      </c>
      <c r="B2512" t="s">
        <v>186</v>
      </c>
      <c r="C2512" t="s">
        <v>1459</v>
      </c>
      <c r="D2512" t="s">
        <v>1384</v>
      </c>
      <c r="E2512" t="s">
        <v>1326</v>
      </c>
      <c r="F2512" t="s">
        <v>1293</v>
      </c>
      <c r="G2512">
        <v>35</v>
      </c>
      <c r="H2512" t="s">
        <v>1464</v>
      </c>
      <c r="I2512" t="s">
        <v>186</v>
      </c>
      <c r="J2512" s="281" t="s">
        <v>1478</v>
      </c>
      <c r="K2512" t="s">
        <v>1386</v>
      </c>
      <c r="L2512">
        <v>0</v>
      </c>
      <c r="M2512">
        <v>1.6</v>
      </c>
      <c r="N2512">
        <v>0</v>
      </c>
      <c r="O2512">
        <v>0</v>
      </c>
      <c r="P2512">
        <v>0</v>
      </c>
      <c r="Q2512">
        <v>0</v>
      </c>
      <c r="R2512" t="s">
        <v>531</v>
      </c>
      <c r="S2512" t="s">
        <v>531</v>
      </c>
      <c r="T2512" t="s">
        <v>531</v>
      </c>
      <c r="U2512" t="s">
        <v>531</v>
      </c>
      <c r="W2512" s="429">
        <f t="shared" si="57"/>
        <v>0</v>
      </c>
      <c r="X2512" s="429">
        <f t="shared" si="57"/>
        <v>0</v>
      </c>
      <c r="Y2512" s="429">
        <f t="shared" si="57"/>
        <v>0</v>
      </c>
      <c r="Z2512" s="429">
        <f t="shared" si="57"/>
        <v>0</v>
      </c>
      <c r="AA2512" s="429" t="s">
        <v>1296</v>
      </c>
    </row>
    <row r="2513" spans="1:27" x14ac:dyDescent="0.25">
      <c r="A2513" t="s">
        <v>149</v>
      </c>
      <c r="B2513" t="s">
        <v>186</v>
      </c>
      <c r="C2513" t="s">
        <v>1459</v>
      </c>
      <c r="D2513" t="s">
        <v>1384</v>
      </c>
      <c r="E2513" t="s">
        <v>1326</v>
      </c>
      <c r="F2513" t="s">
        <v>1293</v>
      </c>
      <c r="G2513">
        <v>35</v>
      </c>
      <c r="H2513" t="s">
        <v>1464</v>
      </c>
      <c r="I2513" t="s">
        <v>186</v>
      </c>
      <c r="J2513" s="281" t="s">
        <v>1478</v>
      </c>
      <c r="K2513" t="s">
        <v>1386</v>
      </c>
      <c r="L2513">
        <v>0</v>
      </c>
      <c r="M2513">
        <v>5.7</v>
      </c>
      <c r="N2513">
        <v>0</v>
      </c>
      <c r="O2513">
        <v>0</v>
      </c>
      <c r="P2513">
        <v>0</v>
      </c>
      <c r="Q2513">
        <v>0</v>
      </c>
      <c r="R2513" t="s">
        <v>531</v>
      </c>
      <c r="S2513" t="s">
        <v>531</v>
      </c>
      <c r="T2513" t="s">
        <v>531</v>
      </c>
      <c r="U2513" t="s">
        <v>531</v>
      </c>
      <c r="W2513" s="429">
        <f t="shared" si="57"/>
        <v>0</v>
      </c>
      <c r="X2513" s="429">
        <f t="shared" si="57"/>
        <v>0</v>
      </c>
      <c r="Y2513" s="429">
        <f t="shared" si="57"/>
        <v>0</v>
      </c>
      <c r="Z2513" s="429">
        <f t="shared" si="57"/>
        <v>0</v>
      </c>
      <c r="AA2513" s="429" t="s">
        <v>1296</v>
      </c>
    </row>
    <row r="2514" spans="1:27" x14ac:dyDescent="0.25">
      <c r="A2514" t="s">
        <v>149</v>
      </c>
      <c r="B2514" t="s">
        <v>186</v>
      </c>
      <c r="C2514" t="s">
        <v>1459</v>
      </c>
      <c r="D2514" t="s">
        <v>1384</v>
      </c>
      <c r="E2514" t="s">
        <v>1326</v>
      </c>
      <c r="F2514" t="s">
        <v>1293</v>
      </c>
      <c r="G2514">
        <v>35</v>
      </c>
      <c r="H2514" t="s">
        <v>1464</v>
      </c>
      <c r="I2514" t="s">
        <v>186</v>
      </c>
      <c r="J2514" s="281" t="s">
        <v>1478</v>
      </c>
      <c r="K2514" t="s">
        <v>1386</v>
      </c>
      <c r="L2514">
        <v>0</v>
      </c>
      <c r="M2514">
        <v>0</v>
      </c>
      <c r="N2514">
        <v>0</v>
      </c>
      <c r="O2514">
        <v>0</v>
      </c>
      <c r="P2514">
        <v>0</v>
      </c>
      <c r="Q2514">
        <v>0</v>
      </c>
      <c r="R2514" t="s">
        <v>531</v>
      </c>
      <c r="S2514" t="s">
        <v>531</v>
      </c>
      <c r="T2514" t="s">
        <v>531</v>
      </c>
      <c r="U2514" t="s">
        <v>531</v>
      </c>
      <c r="W2514" s="429">
        <f t="shared" si="57"/>
        <v>0</v>
      </c>
      <c r="X2514" s="429">
        <f t="shared" si="57"/>
        <v>0</v>
      </c>
      <c r="Y2514" s="429">
        <f t="shared" si="57"/>
        <v>0</v>
      </c>
      <c r="Z2514" s="429">
        <f t="shared" si="57"/>
        <v>0</v>
      </c>
      <c r="AA2514" s="429" t="s">
        <v>1296</v>
      </c>
    </row>
    <row r="2515" spans="1:27" x14ac:dyDescent="0.25">
      <c r="A2515" t="s">
        <v>149</v>
      </c>
      <c r="B2515" t="s">
        <v>186</v>
      </c>
      <c r="C2515" t="s">
        <v>1459</v>
      </c>
      <c r="D2515" t="s">
        <v>1384</v>
      </c>
      <c r="E2515" t="s">
        <v>1326</v>
      </c>
      <c r="F2515" t="s">
        <v>1293</v>
      </c>
      <c r="G2515">
        <v>35</v>
      </c>
      <c r="H2515" t="s">
        <v>1464</v>
      </c>
      <c r="I2515" t="s">
        <v>186</v>
      </c>
      <c r="J2515" s="281" t="s">
        <v>1478</v>
      </c>
      <c r="K2515" t="s">
        <v>1386</v>
      </c>
      <c r="L2515">
        <v>24</v>
      </c>
      <c r="M2515">
        <v>18.2</v>
      </c>
      <c r="N2515">
        <v>85.7</v>
      </c>
      <c r="O2515">
        <v>1.3</v>
      </c>
      <c r="P2515">
        <v>0</v>
      </c>
      <c r="Q2515">
        <v>0</v>
      </c>
      <c r="R2515" t="s">
        <v>531</v>
      </c>
      <c r="S2515" t="s">
        <v>531</v>
      </c>
      <c r="T2515" t="s">
        <v>531</v>
      </c>
      <c r="U2515" t="s">
        <v>531</v>
      </c>
      <c r="W2515" s="429">
        <f t="shared" si="57"/>
        <v>0</v>
      </c>
      <c r="X2515" s="429">
        <f t="shared" si="57"/>
        <v>0</v>
      </c>
      <c r="Y2515" s="429">
        <f t="shared" si="57"/>
        <v>0</v>
      </c>
      <c r="Z2515" s="429">
        <f t="shared" si="57"/>
        <v>0</v>
      </c>
      <c r="AA2515" s="429" t="s">
        <v>1296</v>
      </c>
    </row>
    <row r="2516" spans="1:27" x14ac:dyDescent="0.25">
      <c r="A2516" t="s">
        <v>149</v>
      </c>
      <c r="B2516" t="s">
        <v>186</v>
      </c>
      <c r="C2516" t="s">
        <v>1459</v>
      </c>
      <c r="D2516" t="s">
        <v>1384</v>
      </c>
      <c r="E2516" t="s">
        <v>1326</v>
      </c>
      <c r="F2516" t="s">
        <v>1293</v>
      </c>
      <c r="G2516">
        <v>35</v>
      </c>
      <c r="H2516" t="s">
        <v>1464</v>
      </c>
      <c r="I2516" t="s">
        <v>186</v>
      </c>
      <c r="J2516" s="281" t="s">
        <v>1478</v>
      </c>
      <c r="K2516" t="s">
        <v>1386</v>
      </c>
      <c r="L2516">
        <v>0</v>
      </c>
      <c r="M2516">
        <v>8.6</v>
      </c>
      <c r="N2516">
        <v>0</v>
      </c>
      <c r="O2516">
        <v>0</v>
      </c>
      <c r="P2516">
        <v>0</v>
      </c>
      <c r="Q2516">
        <v>0</v>
      </c>
      <c r="R2516" t="s">
        <v>531</v>
      </c>
      <c r="S2516" t="s">
        <v>531</v>
      </c>
      <c r="T2516" t="s">
        <v>531</v>
      </c>
      <c r="U2516" t="s">
        <v>531</v>
      </c>
      <c r="W2516" s="429">
        <f t="shared" si="57"/>
        <v>0</v>
      </c>
      <c r="X2516" s="429">
        <f t="shared" si="57"/>
        <v>0</v>
      </c>
      <c r="Y2516" s="429">
        <f t="shared" si="57"/>
        <v>0</v>
      </c>
      <c r="Z2516" s="429">
        <f t="shared" si="57"/>
        <v>0</v>
      </c>
      <c r="AA2516" s="429" t="s">
        <v>1296</v>
      </c>
    </row>
    <row r="2517" spans="1:27" x14ac:dyDescent="0.25">
      <c r="A2517" t="s">
        <v>149</v>
      </c>
      <c r="B2517" t="s">
        <v>186</v>
      </c>
      <c r="C2517" t="s">
        <v>1459</v>
      </c>
      <c r="D2517" t="s">
        <v>1384</v>
      </c>
      <c r="E2517" t="s">
        <v>1326</v>
      </c>
      <c r="F2517" t="s">
        <v>1293</v>
      </c>
      <c r="G2517">
        <v>35</v>
      </c>
      <c r="H2517" t="s">
        <v>1464</v>
      </c>
      <c r="I2517" t="s">
        <v>186</v>
      </c>
      <c r="J2517" s="281" t="s">
        <v>1478</v>
      </c>
      <c r="K2517" t="s">
        <v>1386</v>
      </c>
      <c r="L2517">
        <v>0</v>
      </c>
      <c r="M2517">
        <v>8.6</v>
      </c>
      <c r="N2517">
        <v>0</v>
      </c>
      <c r="O2517">
        <v>0</v>
      </c>
      <c r="P2517">
        <v>0</v>
      </c>
      <c r="Q2517">
        <v>0</v>
      </c>
      <c r="R2517" t="s">
        <v>531</v>
      </c>
      <c r="S2517" t="s">
        <v>531</v>
      </c>
      <c r="T2517" t="s">
        <v>531</v>
      </c>
      <c r="U2517" t="s">
        <v>531</v>
      </c>
      <c r="W2517" s="429">
        <f t="shared" si="57"/>
        <v>0</v>
      </c>
      <c r="X2517" s="429">
        <f t="shared" si="57"/>
        <v>0</v>
      </c>
      <c r="Y2517" s="429">
        <f t="shared" si="57"/>
        <v>0</v>
      </c>
      <c r="Z2517" s="429">
        <f t="shared" si="57"/>
        <v>0</v>
      </c>
      <c r="AA2517" s="429" t="s">
        <v>1296</v>
      </c>
    </row>
    <row r="2518" spans="1:27" x14ac:dyDescent="0.25">
      <c r="A2518" t="s">
        <v>149</v>
      </c>
      <c r="B2518" t="s">
        <v>186</v>
      </c>
      <c r="C2518" t="s">
        <v>1459</v>
      </c>
      <c r="D2518" t="s">
        <v>1384</v>
      </c>
      <c r="E2518" t="s">
        <v>1326</v>
      </c>
      <c r="F2518" t="s">
        <v>1293</v>
      </c>
      <c r="G2518">
        <v>35</v>
      </c>
      <c r="H2518" t="s">
        <v>1464</v>
      </c>
      <c r="I2518" t="s">
        <v>186</v>
      </c>
      <c r="J2518" s="281" t="s">
        <v>1478</v>
      </c>
      <c r="K2518" t="s">
        <v>1386</v>
      </c>
      <c r="L2518">
        <v>0</v>
      </c>
      <c r="M2518">
        <v>12.9</v>
      </c>
      <c r="N2518">
        <v>0</v>
      </c>
      <c r="O2518">
        <v>0</v>
      </c>
      <c r="P2518">
        <v>0</v>
      </c>
      <c r="Q2518">
        <v>0</v>
      </c>
      <c r="R2518" t="s">
        <v>531</v>
      </c>
      <c r="S2518" t="s">
        <v>531</v>
      </c>
      <c r="T2518" t="s">
        <v>531</v>
      </c>
      <c r="U2518" t="s">
        <v>531</v>
      </c>
      <c r="W2518" s="429">
        <f t="shared" si="57"/>
        <v>0</v>
      </c>
      <c r="X2518" s="429">
        <f t="shared" si="57"/>
        <v>0</v>
      </c>
      <c r="Y2518" s="429">
        <f t="shared" si="57"/>
        <v>0</v>
      </c>
      <c r="Z2518" s="429">
        <f t="shared" si="57"/>
        <v>0</v>
      </c>
      <c r="AA2518" s="429" t="s">
        <v>1296</v>
      </c>
    </row>
    <row r="2519" spans="1:27" x14ac:dyDescent="0.25">
      <c r="A2519" t="s">
        <v>149</v>
      </c>
      <c r="B2519" t="s">
        <v>186</v>
      </c>
      <c r="C2519" t="s">
        <v>1459</v>
      </c>
      <c r="D2519" t="s">
        <v>1384</v>
      </c>
      <c r="E2519" t="s">
        <v>1326</v>
      </c>
      <c r="F2519" t="s">
        <v>1293</v>
      </c>
      <c r="G2519">
        <v>35</v>
      </c>
      <c r="H2519" t="s">
        <v>1464</v>
      </c>
      <c r="I2519" t="s">
        <v>186</v>
      </c>
      <c r="J2519" s="281" t="s">
        <v>1478</v>
      </c>
      <c r="K2519" t="s">
        <v>1386</v>
      </c>
      <c r="L2519">
        <v>17.5</v>
      </c>
      <c r="M2519">
        <v>7</v>
      </c>
      <c r="N2519">
        <v>29.2</v>
      </c>
      <c r="O2519">
        <v>0.01</v>
      </c>
      <c r="P2519">
        <v>0</v>
      </c>
      <c r="Q2519">
        <v>0</v>
      </c>
      <c r="R2519" t="s">
        <v>531</v>
      </c>
      <c r="S2519" t="s">
        <v>531</v>
      </c>
      <c r="T2519" t="s">
        <v>531</v>
      </c>
      <c r="U2519" t="s">
        <v>531</v>
      </c>
      <c r="W2519" s="429">
        <f t="shared" si="57"/>
        <v>0</v>
      </c>
      <c r="X2519" s="429">
        <f t="shared" si="57"/>
        <v>0</v>
      </c>
      <c r="Y2519" s="429">
        <f t="shared" si="57"/>
        <v>0</v>
      </c>
      <c r="Z2519" s="429">
        <f t="shared" si="57"/>
        <v>0</v>
      </c>
      <c r="AA2519" s="429" t="s">
        <v>1296</v>
      </c>
    </row>
    <row r="2520" spans="1:27" x14ac:dyDescent="0.25">
      <c r="A2520" t="s">
        <v>149</v>
      </c>
      <c r="B2520" t="s">
        <v>186</v>
      </c>
      <c r="C2520" t="s">
        <v>1459</v>
      </c>
      <c r="D2520" t="s">
        <v>1384</v>
      </c>
      <c r="E2520" t="s">
        <v>1326</v>
      </c>
      <c r="F2520" t="s">
        <v>1293</v>
      </c>
      <c r="G2520">
        <v>35</v>
      </c>
      <c r="H2520" t="s">
        <v>1464</v>
      </c>
      <c r="I2520" t="s">
        <v>186</v>
      </c>
      <c r="J2520" s="281" t="s">
        <v>1478</v>
      </c>
      <c r="K2520" t="s">
        <v>1386</v>
      </c>
      <c r="L2520">
        <v>17.5</v>
      </c>
      <c r="M2520">
        <v>7</v>
      </c>
      <c r="N2520">
        <v>29.2</v>
      </c>
      <c r="O2520">
        <v>0</v>
      </c>
      <c r="P2520">
        <v>0</v>
      </c>
      <c r="Q2520">
        <v>0</v>
      </c>
      <c r="R2520" t="s">
        <v>531</v>
      </c>
      <c r="S2520" t="s">
        <v>531</v>
      </c>
      <c r="T2520" t="s">
        <v>531</v>
      </c>
      <c r="U2520" t="s">
        <v>531</v>
      </c>
      <c r="W2520" s="429">
        <f t="shared" si="57"/>
        <v>0</v>
      </c>
      <c r="X2520" s="429">
        <f t="shared" si="57"/>
        <v>0</v>
      </c>
      <c r="Y2520" s="429">
        <f t="shared" si="57"/>
        <v>0</v>
      </c>
      <c r="Z2520" s="429">
        <f t="shared" si="57"/>
        <v>0</v>
      </c>
      <c r="AA2520" s="429" t="s">
        <v>1296</v>
      </c>
    </row>
    <row r="2521" spans="1:27" x14ac:dyDescent="0.25">
      <c r="A2521" t="s">
        <v>149</v>
      </c>
      <c r="B2521" t="s">
        <v>186</v>
      </c>
      <c r="C2521" t="s">
        <v>1459</v>
      </c>
      <c r="D2521" t="s">
        <v>1384</v>
      </c>
      <c r="E2521" t="s">
        <v>1326</v>
      </c>
      <c r="F2521" t="s">
        <v>1293</v>
      </c>
      <c r="G2521">
        <v>35</v>
      </c>
      <c r="H2521" t="s">
        <v>1464</v>
      </c>
      <c r="I2521" t="s">
        <v>186</v>
      </c>
      <c r="J2521" s="281" t="s">
        <v>1478</v>
      </c>
      <c r="K2521" t="s">
        <v>1386</v>
      </c>
      <c r="L2521">
        <v>17.5</v>
      </c>
      <c r="M2521">
        <v>7</v>
      </c>
      <c r="N2521">
        <v>29.2</v>
      </c>
      <c r="O2521">
        <v>0.01</v>
      </c>
      <c r="P2521">
        <v>0</v>
      </c>
      <c r="Q2521">
        <v>0</v>
      </c>
      <c r="R2521" t="s">
        <v>531</v>
      </c>
      <c r="S2521" t="s">
        <v>531</v>
      </c>
      <c r="T2521" t="s">
        <v>531</v>
      </c>
      <c r="U2521" t="s">
        <v>531</v>
      </c>
      <c r="W2521" s="429">
        <f t="shared" si="57"/>
        <v>0</v>
      </c>
      <c r="X2521" s="429">
        <f t="shared" si="57"/>
        <v>0</v>
      </c>
      <c r="Y2521" s="429">
        <f t="shared" si="57"/>
        <v>0</v>
      </c>
      <c r="Z2521" s="429">
        <f t="shared" si="57"/>
        <v>0</v>
      </c>
      <c r="AA2521" s="429" t="s">
        <v>1296</v>
      </c>
    </row>
    <row r="2522" spans="1:27" x14ac:dyDescent="0.25">
      <c r="A2522" t="s">
        <v>149</v>
      </c>
      <c r="B2522" t="s">
        <v>186</v>
      </c>
      <c r="C2522" t="s">
        <v>1459</v>
      </c>
      <c r="D2522" t="s">
        <v>1384</v>
      </c>
      <c r="E2522" t="s">
        <v>1326</v>
      </c>
      <c r="F2522" t="s">
        <v>1293</v>
      </c>
      <c r="G2522">
        <v>35</v>
      </c>
      <c r="H2522" t="s">
        <v>1464</v>
      </c>
      <c r="I2522" t="s">
        <v>186</v>
      </c>
      <c r="J2522" s="281" t="s">
        <v>1478</v>
      </c>
      <c r="K2522" t="s">
        <v>1386</v>
      </c>
      <c r="L2522">
        <v>0</v>
      </c>
      <c r="M2522">
        <v>10</v>
      </c>
      <c r="N2522">
        <v>0</v>
      </c>
      <c r="O2522">
        <v>0</v>
      </c>
      <c r="P2522">
        <v>0</v>
      </c>
      <c r="Q2522">
        <v>0</v>
      </c>
      <c r="R2522" t="s">
        <v>531</v>
      </c>
      <c r="S2522" t="s">
        <v>531</v>
      </c>
      <c r="T2522" t="s">
        <v>531</v>
      </c>
      <c r="U2522" t="s">
        <v>531</v>
      </c>
      <c r="W2522" s="429">
        <f t="shared" si="57"/>
        <v>0</v>
      </c>
      <c r="X2522" s="429">
        <f t="shared" si="57"/>
        <v>0</v>
      </c>
      <c r="Y2522" s="429">
        <f t="shared" si="57"/>
        <v>0</v>
      </c>
      <c r="Z2522" s="429">
        <f t="shared" si="57"/>
        <v>0</v>
      </c>
      <c r="AA2522" s="429" t="s">
        <v>1296</v>
      </c>
    </row>
    <row r="2523" spans="1:27" x14ac:dyDescent="0.25">
      <c r="A2523" t="s">
        <v>149</v>
      </c>
      <c r="B2523" t="s">
        <v>186</v>
      </c>
      <c r="C2523" t="s">
        <v>1459</v>
      </c>
      <c r="D2523" t="s">
        <v>1384</v>
      </c>
      <c r="E2523" t="s">
        <v>1326</v>
      </c>
      <c r="F2523" t="s">
        <v>1293</v>
      </c>
      <c r="G2523">
        <v>35</v>
      </c>
      <c r="H2523" t="s">
        <v>1464</v>
      </c>
      <c r="I2523" t="s">
        <v>186</v>
      </c>
      <c r="J2523" s="281" t="s">
        <v>1478</v>
      </c>
      <c r="K2523" t="s">
        <v>1386</v>
      </c>
      <c r="L2523">
        <v>0</v>
      </c>
      <c r="M2523">
        <v>44</v>
      </c>
      <c r="N2523">
        <v>0</v>
      </c>
      <c r="O2523">
        <v>0</v>
      </c>
      <c r="P2523">
        <v>0</v>
      </c>
      <c r="Q2523">
        <v>0</v>
      </c>
      <c r="R2523" t="s">
        <v>531</v>
      </c>
      <c r="S2523" t="s">
        <v>531</v>
      </c>
      <c r="T2523" t="s">
        <v>531</v>
      </c>
      <c r="U2523" t="s">
        <v>531</v>
      </c>
      <c r="W2523" s="429">
        <f t="shared" si="57"/>
        <v>0</v>
      </c>
      <c r="X2523" s="429">
        <f t="shared" si="57"/>
        <v>0</v>
      </c>
      <c r="Y2523" s="429">
        <f t="shared" si="57"/>
        <v>0</v>
      </c>
      <c r="Z2523" s="429">
        <f t="shared" si="57"/>
        <v>0</v>
      </c>
      <c r="AA2523" s="429" t="s">
        <v>1296</v>
      </c>
    </row>
    <row r="2524" spans="1:27" x14ac:dyDescent="0.25">
      <c r="A2524" t="s">
        <v>149</v>
      </c>
      <c r="B2524" t="s">
        <v>186</v>
      </c>
      <c r="C2524" t="s">
        <v>1459</v>
      </c>
      <c r="D2524" t="s">
        <v>1384</v>
      </c>
      <c r="E2524" t="s">
        <v>1326</v>
      </c>
      <c r="F2524" t="s">
        <v>1293</v>
      </c>
      <c r="G2524">
        <v>35</v>
      </c>
      <c r="H2524" t="s">
        <v>1464</v>
      </c>
      <c r="I2524" t="s">
        <v>186</v>
      </c>
      <c r="J2524" s="281" t="s">
        <v>1478</v>
      </c>
      <c r="K2524" t="s">
        <v>1386</v>
      </c>
      <c r="L2524">
        <v>0</v>
      </c>
      <c r="M2524">
        <v>55.8</v>
      </c>
      <c r="N2524">
        <v>0</v>
      </c>
      <c r="O2524">
        <v>0</v>
      </c>
      <c r="P2524">
        <v>0</v>
      </c>
      <c r="Q2524">
        <v>0</v>
      </c>
      <c r="R2524" t="s">
        <v>531</v>
      </c>
      <c r="S2524" t="s">
        <v>531</v>
      </c>
      <c r="T2524" t="s">
        <v>531</v>
      </c>
      <c r="U2524" t="s">
        <v>531</v>
      </c>
      <c r="W2524" s="429">
        <f t="shared" si="57"/>
        <v>0</v>
      </c>
      <c r="X2524" s="429">
        <f t="shared" si="57"/>
        <v>0</v>
      </c>
      <c r="Y2524" s="429">
        <f t="shared" si="57"/>
        <v>0</v>
      </c>
      <c r="Z2524" s="429">
        <f t="shared" si="57"/>
        <v>0</v>
      </c>
      <c r="AA2524" s="429" t="s">
        <v>1296</v>
      </c>
    </row>
    <row r="2525" spans="1:27" x14ac:dyDescent="0.25">
      <c r="A2525" t="s">
        <v>149</v>
      </c>
      <c r="B2525" t="s">
        <v>186</v>
      </c>
      <c r="C2525" t="s">
        <v>1459</v>
      </c>
      <c r="D2525" t="s">
        <v>1384</v>
      </c>
      <c r="E2525" t="s">
        <v>1326</v>
      </c>
      <c r="F2525" t="s">
        <v>1293</v>
      </c>
      <c r="G2525">
        <v>35</v>
      </c>
      <c r="H2525" t="s">
        <v>1464</v>
      </c>
      <c r="I2525" t="s">
        <v>186</v>
      </c>
      <c r="J2525" s="281" t="s">
        <v>1478</v>
      </c>
      <c r="K2525" t="s">
        <v>1386</v>
      </c>
      <c r="L2525">
        <v>0</v>
      </c>
      <c r="M2525">
        <v>3.3</v>
      </c>
      <c r="N2525">
        <v>0</v>
      </c>
      <c r="O2525">
        <v>0</v>
      </c>
      <c r="P2525">
        <v>0</v>
      </c>
      <c r="Q2525">
        <v>0</v>
      </c>
      <c r="R2525" t="s">
        <v>531</v>
      </c>
      <c r="S2525" t="s">
        <v>531</v>
      </c>
      <c r="T2525" t="s">
        <v>531</v>
      </c>
      <c r="U2525" t="s">
        <v>531</v>
      </c>
      <c r="W2525" s="429">
        <f t="shared" si="57"/>
        <v>0</v>
      </c>
      <c r="X2525" s="429">
        <f t="shared" si="57"/>
        <v>0</v>
      </c>
      <c r="Y2525" s="429">
        <f t="shared" si="57"/>
        <v>0</v>
      </c>
      <c r="Z2525" s="429">
        <f t="shared" si="57"/>
        <v>0</v>
      </c>
      <c r="AA2525" s="429" t="s">
        <v>1296</v>
      </c>
    </row>
    <row r="2526" spans="1:27" x14ac:dyDescent="0.25">
      <c r="A2526" t="s">
        <v>149</v>
      </c>
      <c r="B2526" t="s">
        <v>186</v>
      </c>
      <c r="C2526" t="s">
        <v>1459</v>
      </c>
      <c r="D2526" t="s">
        <v>1384</v>
      </c>
      <c r="E2526" t="s">
        <v>1326</v>
      </c>
      <c r="F2526" t="s">
        <v>1293</v>
      </c>
      <c r="G2526">
        <v>35</v>
      </c>
      <c r="H2526" t="s">
        <v>1464</v>
      </c>
      <c r="I2526" t="s">
        <v>186</v>
      </c>
      <c r="J2526" s="281" t="s">
        <v>1478</v>
      </c>
      <c r="K2526" t="s">
        <v>1386</v>
      </c>
      <c r="L2526">
        <v>0</v>
      </c>
      <c r="M2526">
        <v>55.8</v>
      </c>
      <c r="N2526">
        <v>0</v>
      </c>
      <c r="O2526">
        <v>0</v>
      </c>
      <c r="P2526">
        <v>0</v>
      </c>
      <c r="Q2526">
        <v>0</v>
      </c>
      <c r="R2526" t="s">
        <v>531</v>
      </c>
      <c r="S2526" t="s">
        <v>531</v>
      </c>
      <c r="T2526" t="s">
        <v>531</v>
      </c>
      <c r="U2526" t="s">
        <v>531</v>
      </c>
      <c r="W2526" s="429">
        <f t="shared" si="57"/>
        <v>0</v>
      </c>
      <c r="X2526" s="429">
        <f t="shared" si="57"/>
        <v>0</v>
      </c>
      <c r="Y2526" s="429">
        <f t="shared" si="57"/>
        <v>0</v>
      </c>
      <c r="Z2526" s="429">
        <f t="shared" si="57"/>
        <v>0</v>
      </c>
      <c r="AA2526" s="429" t="s">
        <v>1296</v>
      </c>
    </row>
    <row r="2527" spans="1:27" x14ac:dyDescent="0.25">
      <c r="A2527" t="s">
        <v>149</v>
      </c>
      <c r="B2527" t="s">
        <v>186</v>
      </c>
      <c r="C2527" t="s">
        <v>1459</v>
      </c>
      <c r="D2527" t="s">
        <v>1384</v>
      </c>
      <c r="E2527" t="s">
        <v>1326</v>
      </c>
      <c r="F2527" t="s">
        <v>1293</v>
      </c>
      <c r="G2527">
        <v>35</v>
      </c>
      <c r="H2527" t="s">
        <v>1464</v>
      </c>
      <c r="I2527" t="s">
        <v>186</v>
      </c>
      <c r="J2527" s="281" t="s">
        <v>1478</v>
      </c>
      <c r="K2527" t="s">
        <v>1386</v>
      </c>
      <c r="L2527">
        <v>22.9</v>
      </c>
      <c r="M2527">
        <v>18.600000000000001</v>
      </c>
      <c r="N2527">
        <v>80</v>
      </c>
      <c r="O2527">
        <v>1.3</v>
      </c>
      <c r="P2527">
        <v>0.9</v>
      </c>
      <c r="Q2527">
        <v>0.9</v>
      </c>
      <c r="R2527" t="s">
        <v>531</v>
      </c>
      <c r="S2527" t="s">
        <v>531</v>
      </c>
      <c r="T2527" t="s">
        <v>531</v>
      </c>
      <c r="U2527" t="s">
        <v>531</v>
      </c>
      <c r="W2527" s="429">
        <f t="shared" si="57"/>
        <v>0</v>
      </c>
      <c r="X2527" s="429">
        <f t="shared" si="57"/>
        <v>0</v>
      </c>
      <c r="Y2527" s="429">
        <f t="shared" si="57"/>
        <v>0</v>
      </c>
      <c r="Z2527" s="429">
        <f t="shared" si="57"/>
        <v>0</v>
      </c>
      <c r="AA2527" s="429" t="s">
        <v>1296</v>
      </c>
    </row>
    <row r="2528" spans="1:27" x14ac:dyDescent="0.25">
      <c r="A2528" t="s">
        <v>149</v>
      </c>
      <c r="B2528" t="s">
        <v>186</v>
      </c>
      <c r="C2528" t="s">
        <v>1459</v>
      </c>
      <c r="D2528" t="s">
        <v>1384</v>
      </c>
      <c r="E2528" t="s">
        <v>1326</v>
      </c>
      <c r="F2528" t="s">
        <v>1293</v>
      </c>
      <c r="G2528">
        <v>35</v>
      </c>
      <c r="H2528" t="s">
        <v>1464</v>
      </c>
      <c r="I2528" t="s">
        <v>186</v>
      </c>
      <c r="J2528" s="281" t="s">
        <v>1478</v>
      </c>
      <c r="K2528" t="s">
        <v>1386</v>
      </c>
      <c r="L2528">
        <v>0</v>
      </c>
      <c r="M2528">
        <v>10.4</v>
      </c>
      <c r="N2528">
        <v>0</v>
      </c>
      <c r="O2528">
        <v>0</v>
      </c>
      <c r="P2528">
        <v>0</v>
      </c>
      <c r="Q2528">
        <v>0</v>
      </c>
      <c r="R2528" t="s">
        <v>531</v>
      </c>
      <c r="S2528" t="s">
        <v>531</v>
      </c>
      <c r="T2528" t="s">
        <v>531</v>
      </c>
      <c r="U2528" t="s">
        <v>531</v>
      </c>
      <c r="W2528" s="429">
        <f t="shared" si="57"/>
        <v>0</v>
      </c>
      <c r="X2528" s="429">
        <f t="shared" si="57"/>
        <v>0</v>
      </c>
      <c r="Y2528" s="429">
        <f t="shared" si="57"/>
        <v>0</v>
      </c>
      <c r="Z2528" s="429">
        <f t="shared" si="57"/>
        <v>0</v>
      </c>
      <c r="AA2528" s="429" t="s">
        <v>1296</v>
      </c>
    </row>
    <row r="2529" spans="1:27" x14ac:dyDescent="0.25">
      <c r="A2529" t="s">
        <v>149</v>
      </c>
      <c r="B2529" t="s">
        <v>186</v>
      </c>
      <c r="C2529" t="s">
        <v>1459</v>
      </c>
      <c r="D2529" t="s">
        <v>1384</v>
      </c>
      <c r="E2529" t="s">
        <v>1326</v>
      </c>
      <c r="F2529" t="s">
        <v>1293</v>
      </c>
      <c r="G2529">
        <v>35</v>
      </c>
      <c r="H2529" t="s">
        <v>1464</v>
      </c>
      <c r="I2529" t="s">
        <v>186</v>
      </c>
      <c r="J2529" s="281" t="s">
        <v>1478</v>
      </c>
      <c r="K2529" t="s">
        <v>1386</v>
      </c>
      <c r="L2529">
        <v>0</v>
      </c>
      <c r="M2529">
        <v>14.7</v>
      </c>
      <c r="N2529">
        <v>0</v>
      </c>
      <c r="O2529">
        <v>0</v>
      </c>
      <c r="P2529">
        <v>0</v>
      </c>
      <c r="Q2529">
        <v>0</v>
      </c>
      <c r="R2529" t="s">
        <v>531</v>
      </c>
      <c r="S2529" t="s">
        <v>531</v>
      </c>
      <c r="T2529" t="s">
        <v>531</v>
      </c>
      <c r="U2529" t="s">
        <v>531</v>
      </c>
      <c r="W2529" s="429">
        <f t="shared" si="57"/>
        <v>0</v>
      </c>
      <c r="X2529" s="429">
        <f t="shared" si="57"/>
        <v>0</v>
      </c>
      <c r="Y2529" s="429">
        <f t="shared" si="57"/>
        <v>0</v>
      </c>
      <c r="Z2529" s="429">
        <f t="shared" si="57"/>
        <v>0</v>
      </c>
      <c r="AA2529" s="429" t="s">
        <v>1296</v>
      </c>
    </row>
    <row r="2530" spans="1:27" x14ac:dyDescent="0.25">
      <c r="A2530" t="s">
        <v>149</v>
      </c>
      <c r="B2530" t="s">
        <v>186</v>
      </c>
      <c r="C2530" t="s">
        <v>1459</v>
      </c>
      <c r="D2530" t="s">
        <v>1384</v>
      </c>
      <c r="E2530" t="s">
        <v>1326</v>
      </c>
      <c r="F2530" t="s">
        <v>1293</v>
      </c>
      <c r="G2530">
        <v>35</v>
      </c>
      <c r="H2530" t="s">
        <v>1464</v>
      </c>
      <c r="I2530" t="s">
        <v>186</v>
      </c>
      <c r="J2530" s="281" t="s">
        <v>1478</v>
      </c>
      <c r="K2530" t="s">
        <v>1386</v>
      </c>
      <c r="L2530">
        <v>0</v>
      </c>
      <c r="M2530">
        <v>10</v>
      </c>
      <c r="N2530">
        <v>0</v>
      </c>
      <c r="O2530">
        <v>0</v>
      </c>
      <c r="P2530">
        <v>0</v>
      </c>
      <c r="Q2530">
        <v>0</v>
      </c>
      <c r="R2530" t="s">
        <v>531</v>
      </c>
      <c r="S2530" t="s">
        <v>531</v>
      </c>
      <c r="T2530" t="s">
        <v>531</v>
      </c>
      <c r="U2530" t="s">
        <v>531</v>
      </c>
      <c r="W2530" s="429">
        <f t="shared" si="57"/>
        <v>0</v>
      </c>
      <c r="X2530" s="429">
        <f t="shared" si="57"/>
        <v>0</v>
      </c>
      <c r="Y2530" s="429">
        <f t="shared" si="57"/>
        <v>0</v>
      </c>
      <c r="Z2530" s="429">
        <f t="shared" si="57"/>
        <v>0</v>
      </c>
      <c r="AA2530" s="429" t="s">
        <v>1296</v>
      </c>
    </row>
    <row r="2531" spans="1:27" x14ac:dyDescent="0.25">
      <c r="A2531" t="s">
        <v>149</v>
      </c>
      <c r="B2531" t="s">
        <v>186</v>
      </c>
      <c r="C2531" t="s">
        <v>1459</v>
      </c>
      <c r="D2531" t="s">
        <v>1384</v>
      </c>
      <c r="E2531" t="s">
        <v>1326</v>
      </c>
      <c r="F2531" t="s">
        <v>1293</v>
      </c>
      <c r="G2531">
        <v>35</v>
      </c>
      <c r="H2531" t="s">
        <v>1464</v>
      </c>
      <c r="I2531" t="s">
        <v>186</v>
      </c>
      <c r="J2531" s="281" t="s">
        <v>1478</v>
      </c>
      <c r="K2531" t="s">
        <v>1386</v>
      </c>
      <c r="L2531">
        <v>0</v>
      </c>
      <c r="M2531">
        <v>30.3</v>
      </c>
      <c r="N2531">
        <v>0</v>
      </c>
      <c r="O2531">
        <v>0</v>
      </c>
      <c r="P2531">
        <v>0</v>
      </c>
      <c r="Q2531">
        <v>0</v>
      </c>
      <c r="R2531" t="s">
        <v>531</v>
      </c>
      <c r="S2531" t="s">
        <v>531</v>
      </c>
      <c r="T2531" t="s">
        <v>531</v>
      </c>
      <c r="U2531" t="s">
        <v>531</v>
      </c>
      <c r="W2531" s="429">
        <f t="shared" si="57"/>
        <v>0</v>
      </c>
      <c r="X2531" s="429">
        <f t="shared" si="57"/>
        <v>0</v>
      </c>
      <c r="Y2531" s="429">
        <f t="shared" si="57"/>
        <v>0</v>
      </c>
      <c r="Z2531" s="429">
        <f t="shared" si="57"/>
        <v>0</v>
      </c>
      <c r="AA2531" s="429" t="s">
        <v>1296</v>
      </c>
    </row>
    <row r="2532" spans="1:27" x14ac:dyDescent="0.25">
      <c r="A2532" t="s">
        <v>149</v>
      </c>
      <c r="B2532" t="s">
        <v>186</v>
      </c>
      <c r="C2532" t="s">
        <v>1459</v>
      </c>
      <c r="D2532" t="s">
        <v>1384</v>
      </c>
      <c r="E2532" t="s">
        <v>1326</v>
      </c>
      <c r="F2532" t="s">
        <v>1293</v>
      </c>
      <c r="G2532">
        <v>35</v>
      </c>
      <c r="H2532" t="s">
        <v>1464</v>
      </c>
      <c r="I2532" t="s">
        <v>186</v>
      </c>
      <c r="J2532" s="281" t="s">
        <v>1478</v>
      </c>
      <c r="K2532" t="s">
        <v>1386</v>
      </c>
      <c r="L2532">
        <v>0</v>
      </c>
      <c r="M2532">
        <v>2.2000000000000002</v>
      </c>
      <c r="N2532">
        <v>0</v>
      </c>
      <c r="O2532">
        <v>0</v>
      </c>
      <c r="P2532">
        <v>0</v>
      </c>
      <c r="Q2532">
        <v>0</v>
      </c>
      <c r="R2532" t="s">
        <v>531</v>
      </c>
      <c r="S2532" t="s">
        <v>531</v>
      </c>
      <c r="T2532" t="s">
        <v>531</v>
      </c>
      <c r="U2532" t="s">
        <v>531</v>
      </c>
      <c r="W2532" s="429">
        <f t="shared" si="57"/>
        <v>0</v>
      </c>
      <c r="X2532" s="429">
        <f t="shared" si="57"/>
        <v>0</v>
      </c>
      <c r="Y2532" s="429">
        <f t="shared" si="57"/>
        <v>0</v>
      </c>
      <c r="Z2532" s="429">
        <f t="shared" si="57"/>
        <v>0</v>
      </c>
      <c r="AA2532" s="429" t="s">
        <v>1296</v>
      </c>
    </row>
    <row r="2533" spans="1:27" x14ac:dyDescent="0.25">
      <c r="A2533" t="s">
        <v>149</v>
      </c>
      <c r="B2533" t="s">
        <v>186</v>
      </c>
      <c r="C2533" t="s">
        <v>1459</v>
      </c>
      <c r="D2533" t="s">
        <v>1384</v>
      </c>
      <c r="E2533" t="s">
        <v>1326</v>
      </c>
      <c r="F2533" t="s">
        <v>1293</v>
      </c>
      <c r="G2533">
        <v>35</v>
      </c>
      <c r="H2533" t="s">
        <v>1464</v>
      </c>
      <c r="I2533" t="s">
        <v>186</v>
      </c>
      <c r="J2533" s="281" t="s">
        <v>1478</v>
      </c>
      <c r="K2533" t="s">
        <v>1386</v>
      </c>
      <c r="L2533">
        <v>0</v>
      </c>
      <c r="M2533">
        <v>2.2000000000000002</v>
      </c>
      <c r="N2533">
        <v>0</v>
      </c>
      <c r="O2533">
        <v>0</v>
      </c>
      <c r="P2533">
        <v>0</v>
      </c>
      <c r="Q2533">
        <v>0</v>
      </c>
      <c r="R2533" t="s">
        <v>531</v>
      </c>
      <c r="S2533" t="s">
        <v>531</v>
      </c>
      <c r="T2533" t="s">
        <v>531</v>
      </c>
      <c r="U2533" t="s">
        <v>531</v>
      </c>
      <c r="W2533" s="429">
        <f t="shared" si="57"/>
        <v>0</v>
      </c>
      <c r="X2533" s="429">
        <f t="shared" si="57"/>
        <v>0</v>
      </c>
      <c r="Y2533" s="429">
        <f t="shared" si="57"/>
        <v>0</v>
      </c>
      <c r="Z2533" s="429">
        <f t="shared" si="57"/>
        <v>0</v>
      </c>
      <c r="AA2533" s="429" t="s">
        <v>1296</v>
      </c>
    </row>
    <row r="2534" spans="1:27" x14ac:dyDescent="0.25">
      <c r="A2534" t="s">
        <v>149</v>
      </c>
      <c r="B2534" t="s">
        <v>186</v>
      </c>
      <c r="C2534" t="s">
        <v>1459</v>
      </c>
      <c r="D2534" t="s">
        <v>1384</v>
      </c>
      <c r="E2534" t="s">
        <v>1326</v>
      </c>
      <c r="F2534" t="s">
        <v>1293</v>
      </c>
      <c r="G2534">
        <v>35</v>
      </c>
      <c r="H2534" t="s">
        <v>1464</v>
      </c>
      <c r="I2534" t="s">
        <v>186</v>
      </c>
      <c r="J2534" s="281" t="s">
        <v>1478</v>
      </c>
      <c r="K2534" t="s">
        <v>1386</v>
      </c>
      <c r="L2534">
        <v>0</v>
      </c>
      <c r="M2534">
        <v>0.9</v>
      </c>
      <c r="N2534">
        <v>0</v>
      </c>
      <c r="O2534">
        <v>0</v>
      </c>
      <c r="P2534">
        <v>0</v>
      </c>
      <c r="Q2534">
        <v>0</v>
      </c>
      <c r="R2534" t="s">
        <v>531</v>
      </c>
      <c r="S2534" t="s">
        <v>531</v>
      </c>
      <c r="T2534" t="s">
        <v>531</v>
      </c>
      <c r="U2534" t="s">
        <v>531</v>
      </c>
      <c r="W2534" s="429">
        <f t="shared" si="57"/>
        <v>0</v>
      </c>
      <c r="X2534" s="429">
        <f t="shared" si="57"/>
        <v>0</v>
      </c>
      <c r="Y2534" s="429">
        <f t="shared" si="57"/>
        <v>0</v>
      </c>
      <c r="Z2534" s="429">
        <f t="shared" si="57"/>
        <v>0</v>
      </c>
      <c r="AA2534" s="429" t="s">
        <v>1296</v>
      </c>
    </row>
    <row r="2535" spans="1:27" x14ac:dyDescent="0.25">
      <c r="A2535" t="s">
        <v>149</v>
      </c>
      <c r="B2535" t="s">
        <v>186</v>
      </c>
      <c r="C2535" t="s">
        <v>1459</v>
      </c>
      <c r="D2535" t="s">
        <v>1384</v>
      </c>
      <c r="E2535" t="s">
        <v>1326</v>
      </c>
      <c r="F2535" t="s">
        <v>1293</v>
      </c>
      <c r="G2535">
        <v>35</v>
      </c>
      <c r="H2535" t="s">
        <v>1464</v>
      </c>
      <c r="I2535" t="s">
        <v>186</v>
      </c>
      <c r="J2535" s="281" t="s">
        <v>1478</v>
      </c>
      <c r="K2535" t="s">
        <v>1386</v>
      </c>
      <c r="L2535">
        <v>0</v>
      </c>
      <c r="M2535">
        <v>0.9</v>
      </c>
      <c r="N2535">
        <v>0</v>
      </c>
      <c r="O2535">
        <v>0</v>
      </c>
      <c r="P2535">
        <v>0</v>
      </c>
      <c r="Q2535">
        <v>0</v>
      </c>
      <c r="R2535" t="s">
        <v>531</v>
      </c>
      <c r="S2535" t="s">
        <v>531</v>
      </c>
      <c r="T2535" t="s">
        <v>531</v>
      </c>
      <c r="U2535" t="s">
        <v>531</v>
      </c>
      <c r="W2535" s="429">
        <f t="shared" si="57"/>
        <v>0</v>
      </c>
      <c r="X2535" s="429">
        <f t="shared" si="57"/>
        <v>0</v>
      </c>
      <c r="Y2535" s="429">
        <f t="shared" si="57"/>
        <v>0</v>
      </c>
      <c r="Z2535" s="429">
        <f t="shared" si="57"/>
        <v>0</v>
      </c>
      <c r="AA2535" s="429" t="s">
        <v>1296</v>
      </c>
    </row>
    <row r="2536" spans="1:27" x14ac:dyDescent="0.25">
      <c r="A2536" t="s">
        <v>149</v>
      </c>
      <c r="B2536" t="s">
        <v>186</v>
      </c>
      <c r="C2536" t="s">
        <v>1459</v>
      </c>
      <c r="D2536" t="s">
        <v>1384</v>
      </c>
      <c r="E2536" t="s">
        <v>1326</v>
      </c>
      <c r="F2536" t="s">
        <v>1293</v>
      </c>
      <c r="G2536">
        <v>35</v>
      </c>
      <c r="H2536" t="s">
        <v>1464</v>
      </c>
      <c r="I2536" t="s">
        <v>186</v>
      </c>
      <c r="J2536" s="281" t="s">
        <v>1478</v>
      </c>
      <c r="K2536" t="s">
        <v>1386</v>
      </c>
      <c r="L2536">
        <v>25.9</v>
      </c>
      <c r="M2536">
        <v>19.600000000000001</v>
      </c>
      <c r="N2536">
        <v>80.5</v>
      </c>
      <c r="O2536">
        <v>7</v>
      </c>
      <c r="P2536">
        <v>0</v>
      </c>
      <c r="Q2536">
        <v>0</v>
      </c>
      <c r="R2536" t="s">
        <v>531</v>
      </c>
      <c r="S2536" t="s">
        <v>531</v>
      </c>
      <c r="T2536" t="s">
        <v>531</v>
      </c>
      <c r="U2536" t="s">
        <v>531</v>
      </c>
      <c r="W2536" s="429">
        <f t="shared" si="57"/>
        <v>0</v>
      </c>
      <c r="X2536" s="429">
        <f t="shared" si="57"/>
        <v>0</v>
      </c>
      <c r="Y2536" s="429">
        <f t="shared" si="57"/>
        <v>0</v>
      </c>
      <c r="Z2536" s="429">
        <f t="shared" si="57"/>
        <v>0</v>
      </c>
      <c r="AA2536" s="429" t="s">
        <v>1296</v>
      </c>
    </row>
    <row r="2537" spans="1:27" x14ac:dyDescent="0.25">
      <c r="A2537" t="s">
        <v>149</v>
      </c>
      <c r="B2537" t="s">
        <v>186</v>
      </c>
      <c r="C2537" t="s">
        <v>1459</v>
      </c>
      <c r="D2537" t="s">
        <v>1384</v>
      </c>
      <c r="E2537" t="s">
        <v>1326</v>
      </c>
      <c r="F2537" t="s">
        <v>1293</v>
      </c>
      <c r="G2537">
        <v>35</v>
      </c>
      <c r="H2537" t="s">
        <v>1464</v>
      </c>
      <c r="I2537" t="s">
        <v>186</v>
      </c>
      <c r="J2537" s="281" t="s">
        <v>1478</v>
      </c>
      <c r="K2537" t="s">
        <v>1386</v>
      </c>
      <c r="L2537">
        <v>25.9</v>
      </c>
      <c r="M2537">
        <v>10.8</v>
      </c>
      <c r="N2537">
        <v>6.4</v>
      </c>
      <c r="O2537">
        <v>7</v>
      </c>
      <c r="P2537">
        <v>1</v>
      </c>
      <c r="Q2537">
        <v>1</v>
      </c>
      <c r="R2537" t="s">
        <v>531</v>
      </c>
      <c r="S2537" t="s">
        <v>531</v>
      </c>
      <c r="T2537" t="s">
        <v>531</v>
      </c>
      <c r="U2537" t="s">
        <v>531</v>
      </c>
      <c r="W2537" s="429">
        <f t="shared" si="57"/>
        <v>0</v>
      </c>
      <c r="X2537" s="429">
        <f t="shared" si="57"/>
        <v>0</v>
      </c>
      <c r="Y2537" s="429">
        <f t="shared" si="57"/>
        <v>0</v>
      </c>
      <c r="Z2537" s="429">
        <f t="shared" si="57"/>
        <v>0</v>
      </c>
      <c r="AA2537" s="429" t="s">
        <v>1296</v>
      </c>
    </row>
    <row r="2538" spans="1:27" x14ac:dyDescent="0.25">
      <c r="A2538" t="s">
        <v>149</v>
      </c>
      <c r="B2538" t="s">
        <v>186</v>
      </c>
      <c r="C2538" t="s">
        <v>1459</v>
      </c>
      <c r="D2538" t="s">
        <v>1384</v>
      </c>
      <c r="E2538" t="s">
        <v>1326</v>
      </c>
      <c r="F2538" t="s">
        <v>1293</v>
      </c>
      <c r="G2538">
        <v>35</v>
      </c>
      <c r="H2538" t="s">
        <v>1464</v>
      </c>
      <c r="I2538" t="s">
        <v>186</v>
      </c>
      <c r="J2538" s="281" t="s">
        <v>1478</v>
      </c>
      <c r="K2538" t="s">
        <v>1386</v>
      </c>
      <c r="L2538">
        <v>0</v>
      </c>
      <c r="M2538">
        <v>7.8</v>
      </c>
      <c r="N2538">
        <v>0</v>
      </c>
      <c r="O2538">
        <v>0</v>
      </c>
      <c r="P2538">
        <v>0</v>
      </c>
      <c r="Q2538">
        <v>0</v>
      </c>
      <c r="R2538" t="s">
        <v>531</v>
      </c>
      <c r="S2538" t="s">
        <v>531</v>
      </c>
      <c r="T2538" t="s">
        <v>531</v>
      </c>
      <c r="U2538" t="s">
        <v>531</v>
      </c>
      <c r="W2538" s="429">
        <f t="shared" si="57"/>
        <v>0</v>
      </c>
      <c r="X2538" s="429">
        <f t="shared" si="57"/>
        <v>0</v>
      </c>
      <c r="Y2538" s="429">
        <f t="shared" si="57"/>
        <v>0</v>
      </c>
      <c r="Z2538" s="429">
        <f t="shared" si="57"/>
        <v>0</v>
      </c>
      <c r="AA2538" s="429" t="s">
        <v>1296</v>
      </c>
    </row>
    <row r="2539" spans="1:27" x14ac:dyDescent="0.25">
      <c r="A2539" t="s">
        <v>149</v>
      </c>
      <c r="B2539" t="s">
        <v>186</v>
      </c>
      <c r="C2539" t="s">
        <v>1459</v>
      </c>
      <c r="D2539" t="s">
        <v>1384</v>
      </c>
      <c r="E2539" t="s">
        <v>1326</v>
      </c>
      <c r="F2539" t="s">
        <v>1293</v>
      </c>
      <c r="G2539">
        <v>35</v>
      </c>
      <c r="H2539" t="s">
        <v>1464</v>
      </c>
      <c r="I2539" t="s">
        <v>186</v>
      </c>
      <c r="J2539" s="281" t="s">
        <v>1478</v>
      </c>
      <c r="K2539" t="s">
        <v>1386</v>
      </c>
      <c r="L2539">
        <v>0</v>
      </c>
      <c r="M2539">
        <v>3.4</v>
      </c>
      <c r="N2539">
        <v>0</v>
      </c>
      <c r="O2539">
        <v>0</v>
      </c>
      <c r="P2539">
        <v>0</v>
      </c>
      <c r="Q2539">
        <v>0</v>
      </c>
      <c r="R2539" t="s">
        <v>531</v>
      </c>
      <c r="S2539" t="s">
        <v>531</v>
      </c>
      <c r="T2539" t="s">
        <v>531</v>
      </c>
      <c r="U2539" t="s">
        <v>531</v>
      </c>
      <c r="W2539" s="429">
        <f t="shared" si="57"/>
        <v>0</v>
      </c>
      <c r="X2539" s="429">
        <f t="shared" si="57"/>
        <v>0</v>
      </c>
      <c r="Y2539" s="429">
        <f t="shared" si="57"/>
        <v>0</v>
      </c>
      <c r="Z2539" s="429">
        <f t="shared" si="57"/>
        <v>0</v>
      </c>
      <c r="AA2539" s="429" t="s">
        <v>1296</v>
      </c>
    </row>
    <row r="2540" spans="1:27" x14ac:dyDescent="0.25">
      <c r="A2540" t="s">
        <v>149</v>
      </c>
      <c r="B2540" t="s">
        <v>186</v>
      </c>
      <c r="C2540" t="s">
        <v>1459</v>
      </c>
      <c r="D2540" t="s">
        <v>1384</v>
      </c>
      <c r="E2540" t="s">
        <v>1326</v>
      </c>
      <c r="F2540" t="s">
        <v>1293</v>
      </c>
      <c r="G2540">
        <v>35</v>
      </c>
      <c r="H2540" t="s">
        <v>1464</v>
      </c>
      <c r="I2540" t="s">
        <v>186</v>
      </c>
      <c r="J2540" s="281" t="s">
        <v>1478</v>
      </c>
      <c r="K2540" t="s">
        <v>1386</v>
      </c>
      <c r="L2540">
        <v>0</v>
      </c>
      <c r="M2540">
        <v>9.6999999999999993</v>
      </c>
      <c r="N2540">
        <v>0</v>
      </c>
      <c r="O2540">
        <v>0</v>
      </c>
      <c r="P2540">
        <v>0</v>
      </c>
      <c r="Q2540">
        <v>0</v>
      </c>
      <c r="R2540" t="s">
        <v>531</v>
      </c>
      <c r="S2540" t="s">
        <v>531</v>
      </c>
      <c r="T2540" t="s">
        <v>531</v>
      </c>
      <c r="U2540" t="s">
        <v>531</v>
      </c>
      <c r="W2540" s="429">
        <f t="shared" si="57"/>
        <v>0</v>
      </c>
      <c r="X2540" s="429">
        <f t="shared" si="57"/>
        <v>0</v>
      </c>
      <c r="Y2540" s="429">
        <f t="shared" si="57"/>
        <v>0</v>
      </c>
      <c r="Z2540" s="429">
        <f t="shared" si="57"/>
        <v>0</v>
      </c>
      <c r="AA2540" s="429" t="s">
        <v>1296</v>
      </c>
    </row>
    <row r="2541" spans="1:27" x14ac:dyDescent="0.25">
      <c r="A2541" t="s">
        <v>149</v>
      </c>
      <c r="B2541" t="s">
        <v>186</v>
      </c>
      <c r="C2541" t="s">
        <v>1459</v>
      </c>
      <c r="D2541" t="s">
        <v>1384</v>
      </c>
      <c r="E2541" t="s">
        <v>1326</v>
      </c>
      <c r="F2541" t="s">
        <v>1293</v>
      </c>
      <c r="G2541">
        <v>35</v>
      </c>
      <c r="H2541" t="s">
        <v>1464</v>
      </c>
      <c r="I2541" t="s">
        <v>186</v>
      </c>
      <c r="J2541" s="281" t="s">
        <v>1478</v>
      </c>
      <c r="K2541" t="s">
        <v>1386</v>
      </c>
      <c r="L2541">
        <v>6.5</v>
      </c>
      <c r="M2541">
        <v>3.9</v>
      </c>
      <c r="N2541">
        <v>3.9</v>
      </c>
      <c r="O2541">
        <v>0</v>
      </c>
      <c r="P2541">
        <v>0</v>
      </c>
      <c r="Q2541">
        <v>0</v>
      </c>
      <c r="R2541" t="s">
        <v>531</v>
      </c>
      <c r="S2541" t="s">
        <v>531</v>
      </c>
      <c r="T2541" t="s">
        <v>531</v>
      </c>
      <c r="U2541" t="s">
        <v>531</v>
      </c>
      <c r="W2541" s="429">
        <f t="shared" si="57"/>
        <v>0</v>
      </c>
      <c r="X2541" s="429">
        <f t="shared" si="57"/>
        <v>0</v>
      </c>
      <c r="Y2541" s="429">
        <f t="shared" si="57"/>
        <v>0</v>
      </c>
      <c r="Z2541" s="429">
        <f t="shared" si="57"/>
        <v>0</v>
      </c>
      <c r="AA2541" s="429" t="s">
        <v>1296</v>
      </c>
    </row>
    <row r="2542" spans="1:27" x14ac:dyDescent="0.25">
      <c r="A2542" t="s">
        <v>149</v>
      </c>
      <c r="B2542" t="s">
        <v>186</v>
      </c>
      <c r="C2542" t="s">
        <v>1459</v>
      </c>
      <c r="D2542" t="s">
        <v>1384</v>
      </c>
      <c r="E2542" t="s">
        <v>1326</v>
      </c>
      <c r="F2542" t="s">
        <v>1293</v>
      </c>
      <c r="G2542">
        <v>35</v>
      </c>
      <c r="H2542" t="s">
        <v>1464</v>
      </c>
      <c r="I2542" t="s">
        <v>186</v>
      </c>
      <c r="J2542" s="281" t="s">
        <v>1478</v>
      </c>
      <c r="K2542" t="s">
        <v>1386</v>
      </c>
      <c r="L2542">
        <v>0</v>
      </c>
      <c r="M2542">
        <v>18.2</v>
      </c>
      <c r="N2542">
        <v>0</v>
      </c>
      <c r="O2542">
        <v>0</v>
      </c>
      <c r="P2542">
        <v>0</v>
      </c>
      <c r="Q2542">
        <v>0</v>
      </c>
      <c r="R2542" t="s">
        <v>531</v>
      </c>
      <c r="S2542" t="s">
        <v>531</v>
      </c>
      <c r="T2542" t="s">
        <v>531</v>
      </c>
      <c r="U2542" t="s">
        <v>531</v>
      </c>
      <c r="W2542" s="429">
        <f t="shared" si="57"/>
        <v>0</v>
      </c>
      <c r="X2542" s="429">
        <f t="shared" si="57"/>
        <v>0</v>
      </c>
      <c r="Y2542" s="429">
        <f t="shared" si="57"/>
        <v>0</v>
      </c>
      <c r="Z2542" s="429">
        <f t="shared" si="57"/>
        <v>0</v>
      </c>
      <c r="AA2542" s="429" t="s">
        <v>1296</v>
      </c>
    </row>
    <row r="2543" spans="1:27" x14ac:dyDescent="0.25">
      <c r="A2543" t="s">
        <v>149</v>
      </c>
      <c r="B2543" t="s">
        <v>186</v>
      </c>
      <c r="C2543" t="s">
        <v>1459</v>
      </c>
      <c r="D2543" t="s">
        <v>1384</v>
      </c>
      <c r="E2543" t="s">
        <v>1326</v>
      </c>
      <c r="F2543" t="s">
        <v>1293</v>
      </c>
      <c r="G2543">
        <v>35</v>
      </c>
      <c r="H2543" t="s">
        <v>1464</v>
      </c>
      <c r="I2543" t="s">
        <v>186</v>
      </c>
      <c r="J2543" s="281" t="s">
        <v>1478</v>
      </c>
      <c r="K2543" t="s">
        <v>1386</v>
      </c>
      <c r="L2543">
        <v>6.4</v>
      </c>
      <c r="M2543">
        <v>3.8</v>
      </c>
      <c r="N2543">
        <v>3.8</v>
      </c>
      <c r="O2543">
        <v>0</v>
      </c>
      <c r="P2543">
        <v>0</v>
      </c>
      <c r="Q2543">
        <v>0</v>
      </c>
      <c r="R2543" t="s">
        <v>531</v>
      </c>
      <c r="S2543" t="s">
        <v>531</v>
      </c>
      <c r="T2543" t="s">
        <v>531</v>
      </c>
      <c r="U2543" t="s">
        <v>531</v>
      </c>
      <c r="W2543" s="429">
        <f t="shared" si="57"/>
        <v>0</v>
      </c>
      <c r="X2543" s="429">
        <f t="shared" si="57"/>
        <v>0</v>
      </c>
      <c r="Y2543" s="429">
        <f t="shared" si="57"/>
        <v>0</v>
      </c>
      <c r="Z2543" s="429">
        <f t="shared" si="57"/>
        <v>0</v>
      </c>
      <c r="AA2543" s="429" t="s">
        <v>1296</v>
      </c>
    </row>
    <row r="2544" spans="1:27" x14ac:dyDescent="0.25">
      <c r="A2544" t="s">
        <v>149</v>
      </c>
      <c r="B2544" t="s">
        <v>186</v>
      </c>
      <c r="C2544" t="s">
        <v>1459</v>
      </c>
      <c r="D2544" t="s">
        <v>1384</v>
      </c>
      <c r="E2544" t="s">
        <v>1326</v>
      </c>
      <c r="F2544" t="s">
        <v>1293</v>
      </c>
      <c r="G2544">
        <v>35</v>
      </c>
      <c r="H2544" t="s">
        <v>1464</v>
      </c>
      <c r="I2544" t="s">
        <v>186</v>
      </c>
      <c r="J2544" s="281" t="s">
        <v>1478</v>
      </c>
      <c r="K2544" t="s">
        <v>1386</v>
      </c>
      <c r="L2544">
        <v>11.4</v>
      </c>
      <c r="M2544">
        <v>0.4</v>
      </c>
      <c r="N2544">
        <v>4.38</v>
      </c>
      <c r="O2544">
        <v>0</v>
      </c>
      <c r="P2544">
        <v>0</v>
      </c>
      <c r="Q2544">
        <v>0</v>
      </c>
      <c r="R2544" t="s">
        <v>531</v>
      </c>
      <c r="S2544" t="s">
        <v>531</v>
      </c>
      <c r="T2544" t="s">
        <v>531</v>
      </c>
      <c r="U2544" t="s">
        <v>531</v>
      </c>
      <c r="W2544" s="429">
        <f t="shared" si="57"/>
        <v>0</v>
      </c>
      <c r="X2544" s="429">
        <f t="shared" si="57"/>
        <v>0</v>
      </c>
      <c r="Y2544" s="429">
        <f t="shared" si="57"/>
        <v>0</v>
      </c>
      <c r="Z2544" s="429">
        <f t="shared" si="57"/>
        <v>0</v>
      </c>
      <c r="AA2544" s="429" t="s">
        <v>1296</v>
      </c>
    </row>
    <row r="2545" spans="1:27" x14ac:dyDescent="0.25">
      <c r="A2545" t="s">
        <v>149</v>
      </c>
      <c r="B2545" t="s">
        <v>186</v>
      </c>
      <c r="C2545" t="s">
        <v>1459</v>
      </c>
      <c r="D2545" t="s">
        <v>1384</v>
      </c>
      <c r="E2545" t="s">
        <v>1326</v>
      </c>
      <c r="F2545" t="s">
        <v>1293</v>
      </c>
      <c r="G2545">
        <v>35</v>
      </c>
      <c r="H2545" t="s">
        <v>1464</v>
      </c>
      <c r="I2545" t="s">
        <v>186</v>
      </c>
      <c r="J2545" s="281" t="s">
        <v>1478</v>
      </c>
      <c r="K2545" t="s">
        <v>1386</v>
      </c>
      <c r="L2545">
        <v>12.3</v>
      </c>
      <c r="M2545">
        <v>0.44</v>
      </c>
      <c r="N2545">
        <v>9.4</v>
      </c>
      <c r="O2545">
        <v>0</v>
      </c>
      <c r="P2545">
        <v>0</v>
      </c>
      <c r="Q2545">
        <v>0</v>
      </c>
      <c r="R2545" t="s">
        <v>531</v>
      </c>
      <c r="S2545" t="s">
        <v>531</v>
      </c>
      <c r="T2545" t="s">
        <v>531</v>
      </c>
      <c r="U2545" t="s">
        <v>531</v>
      </c>
      <c r="W2545" s="429">
        <f t="shared" si="57"/>
        <v>0</v>
      </c>
      <c r="X2545" s="429">
        <f t="shared" si="57"/>
        <v>0</v>
      </c>
      <c r="Y2545" s="429">
        <f t="shared" si="57"/>
        <v>0</v>
      </c>
      <c r="Z2545" s="429">
        <f t="shared" si="57"/>
        <v>0</v>
      </c>
      <c r="AA2545" s="429" t="s">
        <v>1296</v>
      </c>
    </row>
    <row r="2546" spans="1:27" x14ac:dyDescent="0.25">
      <c r="A2546" t="s">
        <v>149</v>
      </c>
      <c r="B2546" t="s">
        <v>186</v>
      </c>
      <c r="C2546" t="s">
        <v>1459</v>
      </c>
      <c r="D2546" t="s">
        <v>1384</v>
      </c>
      <c r="E2546" t="s">
        <v>1326</v>
      </c>
      <c r="F2546" t="s">
        <v>1293</v>
      </c>
      <c r="G2546">
        <v>35</v>
      </c>
      <c r="H2546" t="s">
        <v>1464</v>
      </c>
      <c r="I2546" t="s">
        <v>186</v>
      </c>
      <c r="J2546" s="281" t="s">
        <v>1478</v>
      </c>
      <c r="K2546" t="s">
        <v>1386</v>
      </c>
      <c r="L2546">
        <v>2</v>
      </c>
      <c r="M2546">
        <v>1.4</v>
      </c>
      <c r="N2546">
        <v>3.9</v>
      </c>
      <c r="O2546">
        <v>6.82</v>
      </c>
      <c r="P2546">
        <v>2.2000000000000002</v>
      </c>
      <c r="Q2546">
        <v>2.2000000000000002</v>
      </c>
      <c r="R2546" t="s">
        <v>531</v>
      </c>
      <c r="S2546" t="s">
        <v>531</v>
      </c>
      <c r="T2546" t="s">
        <v>531</v>
      </c>
      <c r="U2546" t="s">
        <v>531</v>
      </c>
      <c r="W2546" s="429">
        <f t="shared" si="57"/>
        <v>0</v>
      </c>
      <c r="X2546" s="429">
        <f t="shared" si="57"/>
        <v>0</v>
      </c>
      <c r="Y2546" s="429">
        <f t="shared" si="57"/>
        <v>0</v>
      </c>
      <c r="Z2546" s="429">
        <f t="shared" si="57"/>
        <v>0</v>
      </c>
      <c r="AA2546" s="429" t="s">
        <v>1296</v>
      </c>
    </row>
    <row r="2547" spans="1:27" x14ac:dyDescent="0.25">
      <c r="A2547" t="s">
        <v>149</v>
      </c>
      <c r="B2547" t="s">
        <v>186</v>
      </c>
      <c r="C2547" t="s">
        <v>1459</v>
      </c>
      <c r="D2547" t="s">
        <v>1384</v>
      </c>
      <c r="E2547" t="s">
        <v>1326</v>
      </c>
      <c r="F2547" t="s">
        <v>1293</v>
      </c>
      <c r="G2547">
        <v>35</v>
      </c>
      <c r="H2547" t="s">
        <v>1464</v>
      </c>
      <c r="I2547" t="s">
        <v>186</v>
      </c>
      <c r="J2547" s="281" t="s">
        <v>1478</v>
      </c>
      <c r="K2547" t="s">
        <v>1386</v>
      </c>
      <c r="L2547">
        <v>1.2</v>
      </c>
      <c r="M2547">
        <v>0.1</v>
      </c>
      <c r="N2547">
        <v>0.1</v>
      </c>
      <c r="O2547">
        <v>0.4</v>
      </c>
      <c r="P2547">
        <v>0</v>
      </c>
      <c r="Q2547">
        <v>0</v>
      </c>
      <c r="R2547" t="s">
        <v>531</v>
      </c>
      <c r="S2547" t="s">
        <v>531</v>
      </c>
      <c r="T2547" t="s">
        <v>531</v>
      </c>
      <c r="U2547" t="s">
        <v>531</v>
      </c>
      <c r="W2547" s="429">
        <f t="shared" si="57"/>
        <v>0</v>
      </c>
      <c r="X2547" s="429">
        <f t="shared" si="57"/>
        <v>0</v>
      </c>
      <c r="Y2547" s="429">
        <f t="shared" si="57"/>
        <v>0</v>
      </c>
      <c r="Z2547" s="429">
        <f t="shared" si="57"/>
        <v>0</v>
      </c>
      <c r="AA2547" s="429" t="s">
        <v>1296</v>
      </c>
    </row>
    <row r="2548" spans="1:27" x14ac:dyDescent="0.25">
      <c r="A2548" t="s">
        <v>149</v>
      </c>
      <c r="B2548" t="s">
        <v>186</v>
      </c>
      <c r="C2548" t="s">
        <v>1459</v>
      </c>
      <c r="D2548" t="s">
        <v>1384</v>
      </c>
      <c r="E2548" t="s">
        <v>1326</v>
      </c>
      <c r="F2548" t="s">
        <v>1293</v>
      </c>
      <c r="G2548">
        <v>35</v>
      </c>
      <c r="H2548" t="s">
        <v>1464</v>
      </c>
      <c r="I2548" t="s">
        <v>186</v>
      </c>
      <c r="J2548" s="281" t="s">
        <v>1478</v>
      </c>
      <c r="K2548" t="s">
        <v>1386</v>
      </c>
      <c r="L2548">
        <v>0</v>
      </c>
      <c r="M2548">
        <v>3.29</v>
      </c>
      <c r="N2548">
        <v>0</v>
      </c>
      <c r="O2548">
        <v>0</v>
      </c>
      <c r="P2548">
        <v>0</v>
      </c>
      <c r="Q2548">
        <v>0</v>
      </c>
      <c r="R2548" t="s">
        <v>531</v>
      </c>
      <c r="S2548" t="s">
        <v>531</v>
      </c>
      <c r="T2548" t="s">
        <v>531</v>
      </c>
      <c r="U2548" t="s">
        <v>531</v>
      </c>
      <c r="W2548" s="429">
        <f t="shared" si="57"/>
        <v>0</v>
      </c>
      <c r="X2548" s="429">
        <f t="shared" si="57"/>
        <v>0</v>
      </c>
      <c r="Y2548" s="429">
        <f t="shared" si="57"/>
        <v>0</v>
      </c>
      <c r="Z2548" s="429">
        <f t="shared" si="57"/>
        <v>0</v>
      </c>
      <c r="AA2548" s="429" t="s">
        <v>1296</v>
      </c>
    </row>
    <row r="2549" spans="1:27" x14ac:dyDescent="0.25">
      <c r="A2549" t="s">
        <v>149</v>
      </c>
      <c r="B2549" t="s">
        <v>186</v>
      </c>
      <c r="C2549" t="s">
        <v>1459</v>
      </c>
      <c r="D2549" t="s">
        <v>1384</v>
      </c>
      <c r="E2549" t="s">
        <v>1326</v>
      </c>
      <c r="F2549" t="s">
        <v>1293</v>
      </c>
      <c r="G2549">
        <v>35</v>
      </c>
      <c r="H2549" t="s">
        <v>1464</v>
      </c>
      <c r="I2549" t="s">
        <v>186</v>
      </c>
      <c r="J2549" s="281" t="s">
        <v>1478</v>
      </c>
      <c r="K2549" t="s">
        <v>1386</v>
      </c>
      <c r="L2549">
        <v>0</v>
      </c>
      <c r="M2549">
        <v>10.78</v>
      </c>
      <c r="N2549">
        <v>0</v>
      </c>
      <c r="O2549">
        <v>0</v>
      </c>
      <c r="P2549">
        <v>0</v>
      </c>
      <c r="Q2549">
        <v>0</v>
      </c>
      <c r="R2549" t="s">
        <v>531</v>
      </c>
      <c r="S2549" t="s">
        <v>531</v>
      </c>
      <c r="T2549" t="s">
        <v>531</v>
      </c>
      <c r="U2549" t="s">
        <v>531</v>
      </c>
      <c r="W2549" s="429">
        <f t="shared" si="57"/>
        <v>0</v>
      </c>
      <c r="X2549" s="429">
        <f t="shared" si="57"/>
        <v>0</v>
      </c>
      <c r="Y2549" s="429">
        <f t="shared" si="57"/>
        <v>0</v>
      </c>
      <c r="Z2549" s="429">
        <f t="shared" si="57"/>
        <v>0</v>
      </c>
      <c r="AA2549" s="429" t="s">
        <v>1296</v>
      </c>
    </row>
    <row r="2550" spans="1:27" x14ac:dyDescent="0.25">
      <c r="A2550" t="s">
        <v>149</v>
      </c>
      <c r="B2550" t="s">
        <v>186</v>
      </c>
      <c r="C2550" t="s">
        <v>1459</v>
      </c>
      <c r="D2550" t="s">
        <v>1384</v>
      </c>
      <c r="E2550" t="s">
        <v>1326</v>
      </c>
      <c r="F2550" t="s">
        <v>1293</v>
      </c>
      <c r="G2550">
        <v>35</v>
      </c>
      <c r="H2550" t="s">
        <v>1464</v>
      </c>
      <c r="I2550" t="s">
        <v>186</v>
      </c>
      <c r="J2550" s="281" t="s">
        <v>1478</v>
      </c>
      <c r="K2550" t="s">
        <v>1386</v>
      </c>
      <c r="L2550">
        <v>0</v>
      </c>
      <c r="M2550">
        <v>10.78</v>
      </c>
      <c r="N2550">
        <v>0</v>
      </c>
      <c r="O2550">
        <v>0</v>
      </c>
      <c r="P2550">
        <v>0</v>
      </c>
      <c r="Q2550">
        <v>0</v>
      </c>
      <c r="R2550" t="s">
        <v>531</v>
      </c>
      <c r="S2550" t="s">
        <v>531</v>
      </c>
      <c r="T2550" t="s">
        <v>531</v>
      </c>
      <c r="U2550" t="s">
        <v>531</v>
      </c>
      <c r="W2550" s="429">
        <f t="shared" si="57"/>
        <v>0</v>
      </c>
      <c r="X2550" s="429">
        <f t="shared" si="57"/>
        <v>0</v>
      </c>
      <c r="Y2550" s="429">
        <f t="shared" si="57"/>
        <v>0</v>
      </c>
      <c r="Z2550" s="429">
        <f t="shared" si="57"/>
        <v>0</v>
      </c>
      <c r="AA2550" s="429" t="s">
        <v>1296</v>
      </c>
    </row>
    <row r="2551" spans="1:27" x14ac:dyDescent="0.25">
      <c r="A2551" t="s">
        <v>149</v>
      </c>
      <c r="B2551" t="s">
        <v>186</v>
      </c>
      <c r="C2551" t="s">
        <v>1459</v>
      </c>
      <c r="D2551" t="s">
        <v>1384</v>
      </c>
      <c r="E2551" t="s">
        <v>1326</v>
      </c>
      <c r="F2551" t="s">
        <v>1293</v>
      </c>
      <c r="G2551">
        <v>35</v>
      </c>
      <c r="H2551" t="s">
        <v>1464</v>
      </c>
      <c r="I2551" t="s">
        <v>186</v>
      </c>
      <c r="J2551" s="281" t="s">
        <v>1478</v>
      </c>
      <c r="K2551" t="s">
        <v>1386</v>
      </c>
      <c r="L2551">
        <v>11.4</v>
      </c>
      <c r="M2551">
        <v>0.4</v>
      </c>
      <c r="N2551">
        <v>4.38</v>
      </c>
      <c r="O2551">
        <v>0</v>
      </c>
      <c r="P2551">
        <v>0</v>
      </c>
      <c r="Q2551">
        <v>0</v>
      </c>
      <c r="R2551" t="s">
        <v>531</v>
      </c>
      <c r="S2551" t="s">
        <v>531</v>
      </c>
      <c r="T2551" t="s">
        <v>531</v>
      </c>
      <c r="U2551" t="s">
        <v>531</v>
      </c>
      <c r="W2551" s="429">
        <f t="shared" si="57"/>
        <v>0</v>
      </c>
      <c r="X2551" s="429">
        <f t="shared" si="57"/>
        <v>0</v>
      </c>
      <c r="Y2551" s="429">
        <f t="shared" si="57"/>
        <v>0</v>
      </c>
      <c r="Z2551" s="429">
        <f t="shared" si="57"/>
        <v>0</v>
      </c>
      <c r="AA2551" s="429" t="s">
        <v>1296</v>
      </c>
    </row>
    <row r="2552" spans="1:27" x14ac:dyDescent="0.25">
      <c r="A2552" t="s">
        <v>149</v>
      </c>
      <c r="B2552" t="s">
        <v>186</v>
      </c>
      <c r="C2552" t="s">
        <v>1459</v>
      </c>
      <c r="D2552" t="s">
        <v>1384</v>
      </c>
      <c r="E2552" t="s">
        <v>1326</v>
      </c>
      <c r="F2552" t="s">
        <v>1293</v>
      </c>
      <c r="G2552">
        <v>35</v>
      </c>
      <c r="H2552" t="s">
        <v>1464</v>
      </c>
      <c r="I2552" t="s">
        <v>186</v>
      </c>
      <c r="J2552" s="281" t="s">
        <v>1478</v>
      </c>
      <c r="K2552" t="s">
        <v>1386</v>
      </c>
      <c r="L2552">
        <v>0</v>
      </c>
      <c r="M2552">
        <v>2.21</v>
      </c>
      <c r="N2552">
        <v>0</v>
      </c>
      <c r="O2552">
        <v>0</v>
      </c>
      <c r="P2552">
        <v>0</v>
      </c>
      <c r="Q2552">
        <v>0</v>
      </c>
      <c r="R2552" t="s">
        <v>531</v>
      </c>
      <c r="S2552" t="s">
        <v>531</v>
      </c>
      <c r="T2552" t="s">
        <v>531</v>
      </c>
      <c r="U2552" t="s">
        <v>531</v>
      </c>
      <c r="W2552" s="429">
        <f t="shared" si="57"/>
        <v>0</v>
      </c>
      <c r="X2552" s="429">
        <f t="shared" si="57"/>
        <v>0</v>
      </c>
      <c r="Y2552" s="429">
        <f t="shared" si="57"/>
        <v>0</v>
      </c>
      <c r="Z2552" s="429">
        <f t="shared" si="57"/>
        <v>0</v>
      </c>
      <c r="AA2552" s="429" t="s">
        <v>1296</v>
      </c>
    </row>
    <row r="2553" spans="1:27" x14ac:dyDescent="0.25">
      <c r="A2553" t="s">
        <v>149</v>
      </c>
      <c r="B2553" t="s">
        <v>186</v>
      </c>
      <c r="C2553" t="s">
        <v>1459</v>
      </c>
      <c r="D2553" t="s">
        <v>1384</v>
      </c>
      <c r="E2553" t="s">
        <v>1326</v>
      </c>
      <c r="F2553" t="s">
        <v>1293</v>
      </c>
      <c r="G2553">
        <v>35</v>
      </c>
      <c r="H2553" t="s">
        <v>1464</v>
      </c>
      <c r="I2553" t="s">
        <v>186</v>
      </c>
      <c r="J2553" s="281" t="s">
        <v>1478</v>
      </c>
      <c r="K2553" t="s">
        <v>1386</v>
      </c>
      <c r="L2553">
        <v>0</v>
      </c>
      <c r="M2553">
        <v>2</v>
      </c>
      <c r="N2553">
        <v>0</v>
      </c>
      <c r="O2553">
        <v>0</v>
      </c>
      <c r="P2553">
        <v>0</v>
      </c>
      <c r="Q2553">
        <v>0</v>
      </c>
      <c r="R2553" t="s">
        <v>531</v>
      </c>
      <c r="S2553" t="s">
        <v>531</v>
      </c>
      <c r="T2553" t="s">
        <v>531</v>
      </c>
      <c r="U2553" t="s">
        <v>531</v>
      </c>
      <c r="W2553" s="429">
        <f t="shared" si="57"/>
        <v>0</v>
      </c>
      <c r="X2553" s="429">
        <f t="shared" si="57"/>
        <v>0</v>
      </c>
      <c r="Y2553" s="429">
        <f t="shared" si="57"/>
        <v>0</v>
      </c>
      <c r="Z2553" s="429">
        <f t="shared" si="57"/>
        <v>0</v>
      </c>
      <c r="AA2553" s="429" t="s">
        <v>1296</v>
      </c>
    </row>
    <row r="2554" spans="1:27" x14ac:dyDescent="0.25">
      <c r="A2554" t="s">
        <v>149</v>
      </c>
      <c r="B2554" t="s">
        <v>186</v>
      </c>
      <c r="C2554" t="s">
        <v>1459</v>
      </c>
      <c r="D2554" t="s">
        <v>1384</v>
      </c>
      <c r="E2554" t="s">
        <v>1326</v>
      </c>
      <c r="F2554" t="s">
        <v>1293</v>
      </c>
      <c r="G2554">
        <v>35</v>
      </c>
      <c r="H2554" t="s">
        <v>1464</v>
      </c>
      <c r="I2554" t="s">
        <v>186</v>
      </c>
      <c r="J2554" s="281" t="s">
        <v>1478</v>
      </c>
      <c r="K2554" t="s">
        <v>1386</v>
      </c>
      <c r="L2554">
        <v>96</v>
      </c>
      <c r="M2554">
        <v>8.9</v>
      </c>
      <c r="N2554">
        <v>9.9</v>
      </c>
      <c r="O2554">
        <v>0</v>
      </c>
      <c r="P2554">
        <v>0</v>
      </c>
      <c r="Q2554">
        <v>0</v>
      </c>
      <c r="R2554" t="s">
        <v>531</v>
      </c>
      <c r="S2554" t="s">
        <v>531</v>
      </c>
      <c r="T2554" t="s">
        <v>531</v>
      </c>
      <c r="U2554" t="s">
        <v>531</v>
      </c>
      <c r="W2554" s="429">
        <f t="shared" si="57"/>
        <v>0</v>
      </c>
      <c r="X2554" s="429">
        <f t="shared" si="57"/>
        <v>0</v>
      </c>
      <c r="Y2554" s="429">
        <f t="shared" si="57"/>
        <v>0</v>
      </c>
      <c r="Z2554" s="429">
        <f t="shared" si="57"/>
        <v>0</v>
      </c>
      <c r="AA2554" s="429" t="s">
        <v>1296</v>
      </c>
    </row>
    <row r="2555" spans="1:27" x14ac:dyDescent="0.25">
      <c r="A2555" t="s">
        <v>149</v>
      </c>
      <c r="B2555" t="s">
        <v>186</v>
      </c>
      <c r="C2555" t="s">
        <v>1459</v>
      </c>
      <c r="D2555" t="s">
        <v>1384</v>
      </c>
      <c r="E2555" t="s">
        <v>1326</v>
      </c>
      <c r="F2555" t="s">
        <v>1293</v>
      </c>
      <c r="G2555">
        <v>35</v>
      </c>
      <c r="H2555" t="s">
        <v>1464</v>
      </c>
      <c r="I2555" t="s">
        <v>186</v>
      </c>
      <c r="J2555" s="281" t="s">
        <v>1478</v>
      </c>
      <c r="K2555" t="s">
        <v>1386</v>
      </c>
      <c r="L2555">
        <v>20.399999999999999</v>
      </c>
      <c r="M2555">
        <v>13.6</v>
      </c>
      <c r="N2555">
        <v>2.5</v>
      </c>
      <c r="O2555">
        <v>0</v>
      </c>
      <c r="P2555">
        <v>0</v>
      </c>
      <c r="Q2555">
        <v>0</v>
      </c>
      <c r="R2555" t="s">
        <v>531</v>
      </c>
      <c r="S2555" t="s">
        <v>531</v>
      </c>
      <c r="T2555" t="s">
        <v>531</v>
      </c>
      <c r="U2555" t="s">
        <v>531</v>
      </c>
      <c r="W2555" s="429">
        <f t="shared" si="57"/>
        <v>0</v>
      </c>
      <c r="X2555" s="429">
        <f t="shared" si="57"/>
        <v>0</v>
      </c>
      <c r="Y2555" s="429">
        <f t="shared" si="57"/>
        <v>0</v>
      </c>
      <c r="Z2555" s="429">
        <f t="shared" si="57"/>
        <v>0</v>
      </c>
      <c r="AA2555" s="429" t="s">
        <v>1296</v>
      </c>
    </row>
    <row r="2556" spans="1:27" x14ac:dyDescent="0.25">
      <c r="A2556" t="s">
        <v>149</v>
      </c>
      <c r="B2556" t="s">
        <v>186</v>
      </c>
      <c r="C2556" t="s">
        <v>1459</v>
      </c>
      <c r="D2556" t="s">
        <v>1384</v>
      </c>
      <c r="E2556" t="s">
        <v>1326</v>
      </c>
      <c r="F2556" t="s">
        <v>1293</v>
      </c>
      <c r="G2556">
        <v>35</v>
      </c>
      <c r="H2556" t="s">
        <v>1464</v>
      </c>
      <c r="I2556" t="s">
        <v>186</v>
      </c>
      <c r="J2556" s="281" t="s">
        <v>1478</v>
      </c>
      <c r="K2556" t="s">
        <v>1386</v>
      </c>
      <c r="L2556">
        <v>25.3</v>
      </c>
      <c r="M2556">
        <v>6</v>
      </c>
      <c r="N2556">
        <v>2</v>
      </c>
      <c r="O2556">
        <v>0</v>
      </c>
      <c r="P2556">
        <v>0</v>
      </c>
      <c r="Q2556">
        <v>0</v>
      </c>
      <c r="R2556" t="s">
        <v>531</v>
      </c>
      <c r="S2556" t="s">
        <v>531</v>
      </c>
      <c r="T2556" t="s">
        <v>531</v>
      </c>
      <c r="U2556" t="s">
        <v>531</v>
      </c>
      <c r="W2556" s="429">
        <f t="shared" si="57"/>
        <v>0</v>
      </c>
      <c r="X2556" s="429">
        <f t="shared" si="57"/>
        <v>0</v>
      </c>
      <c r="Y2556" s="429">
        <f t="shared" si="57"/>
        <v>0</v>
      </c>
      <c r="Z2556" s="429">
        <f t="shared" si="57"/>
        <v>0</v>
      </c>
      <c r="AA2556" s="429" t="s">
        <v>1296</v>
      </c>
    </row>
    <row r="2557" spans="1:27" x14ac:dyDescent="0.25">
      <c r="A2557" t="s">
        <v>149</v>
      </c>
      <c r="B2557" t="s">
        <v>186</v>
      </c>
      <c r="C2557" t="s">
        <v>1459</v>
      </c>
      <c r="D2557" t="s">
        <v>1384</v>
      </c>
      <c r="E2557" t="s">
        <v>1326</v>
      </c>
      <c r="F2557" t="s">
        <v>1293</v>
      </c>
      <c r="G2557">
        <v>35</v>
      </c>
      <c r="H2557" t="s">
        <v>1464</v>
      </c>
      <c r="I2557" t="s">
        <v>186</v>
      </c>
      <c r="J2557" s="281" t="s">
        <v>1478</v>
      </c>
      <c r="K2557" t="s">
        <v>1386</v>
      </c>
      <c r="L2557">
        <v>0</v>
      </c>
      <c r="M2557">
        <v>31</v>
      </c>
      <c r="N2557">
        <v>0</v>
      </c>
      <c r="O2557">
        <v>0</v>
      </c>
      <c r="P2557">
        <v>0</v>
      </c>
      <c r="Q2557">
        <v>0</v>
      </c>
      <c r="R2557" t="s">
        <v>531</v>
      </c>
      <c r="S2557" t="s">
        <v>531</v>
      </c>
      <c r="T2557" t="s">
        <v>531</v>
      </c>
      <c r="U2557" t="s">
        <v>531</v>
      </c>
      <c r="W2557" s="429">
        <f t="shared" si="57"/>
        <v>0</v>
      </c>
      <c r="X2557" s="429">
        <f t="shared" si="57"/>
        <v>0</v>
      </c>
      <c r="Y2557" s="429">
        <f t="shared" si="57"/>
        <v>0</v>
      </c>
      <c r="Z2557" s="429">
        <f t="shared" si="57"/>
        <v>0</v>
      </c>
      <c r="AA2557" s="429" t="s">
        <v>1296</v>
      </c>
    </row>
    <row r="2558" spans="1:27" x14ac:dyDescent="0.25">
      <c r="A2558" t="s">
        <v>149</v>
      </c>
      <c r="B2558" t="s">
        <v>186</v>
      </c>
      <c r="C2558" t="s">
        <v>1459</v>
      </c>
      <c r="D2558" t="s">
        <v>1384</v>
      </c>
      <c r="E2558" t="s">
        <v>1326</v>
      </c>
      <c r="F2558" t="s">
        <v>1293</v>
      </c>
      <c r="G2558">
        <v>35</v>
      </c>
      <c r="H2558" t="s">
        <v>1464</v>
      </c>
      <c r="I2558" t="s">
        <v>186</v>
      </c>
      <c r="J2558" s="281" t="s">
        <v>1478</v>
      </c>
      <c r="K2558" t="s">
        <v>1386</v>
      </c>
      <c r="L2558">
        <v>0</v>
      </c>
      <c r="M2558">
        <v>10</v>
      </c>
      <c r="N2558">
        <v>0</v>
      </c>
      <c r="O2558">
        <v>0</v>
      </c>
      <c r="P2558">
        <v>0</v>
      </c>
      <c r="Q2558">
        <v>0</v>
      </c>
      <c r="R2558" t="s">
        <v>531</v>
      </c>
      <c r="S2558" t="s">
        <v>531</v>
      </c>
      <c r="T2558" t="s">
        <v>531</v>
      </c>
      <c r="U2558" t="s">
        <v>531</v>
      </c>
      <c r="W2558" s="429">
        <f t="shared" si="57"/>
        <v>0</v>
      </c>
      <c r="X2558" s="429">
        <f t="shared" si="57"/>
        <v>0</v>
      </c>
      <c r="Y2558" s="429">
        <f t="shared" si="57"/>
        <v>0</v>
      </c>
      <c r="Z2558" s="429">
        <f t="shared" ref="Z2558" si="58">IFERROR(U2558*1,0)</f>
        <v>0</v>
      </c>
      <c r="AA2558" s="429" t="s">
        <v>1296</v>
      </c>
    </row>
    <row r="2559" spans="1:27" x14ac:dyDescent="0.25">
      <c r="A2559" t="s">
        <v>149</v>
      </c>
      <c r="B2559" t="s">
        <v>186</v>
      </c>
      <c r="C2559" t="s">
        <v>1459</v>
      </c>
      <c r="D2559" t="s">
        <v>1384</v>
      </c>
      <c r="E2559" t="s">
        <v>1326</v>
      </c>
      <c r="F2559" t="s">
        <v>1293</v>
      </c>
      <c r="G2559">
        <v>35</v>
      </c>
      <c r="H2559" t="s">
        <v>1464</v>
      </c>
      <c r="I2559" t="s">
        <v>186</v>
      </c>
      <c r="J2559" s="281" t="s">
        <v>1478</v>
      </c>
      <c r="K2559" t="s">
        <v>1386</v>
      </c>
      <c r="L2559">
        <v>0</v>
      </c>
      <c r="M2559">
        <v>6.5</v>
      </c>
      <c r="N2559">
        <v>0</v>
      </c>
      <c r="O2559">
        <v>0</v>
      </c>
      <c r="P2559">
        <v>0</v>
      </c>
      <c r="Q2559">
        <v>0</v>
      </c>
      <c r="R2559" t="s">
        <v>531</v>
      </c>
      <c r="S2559" t="s">
        <v>531</v>
      </c>
      <c r="T2559" t="s">
        <v>531</v>
      </c>
      <c r="U2559" t="s">
        <v>531</v>
      </c>
      <c r="W2559" s="429">
        <f t="shared" ref="W2559:Z2622" si="59">IFERROR(R2559*1,0)</f>
        <v>0</v>
      </c>
      <c r="X2559" s="429">
        <f t="shared" si="59"/>
        <v>0</v>
      </c>
      <c r="Y2559" s="429">
        <f t="shared" si="59"/>
        <v>0</v>
      </c>
      <c r="Z2559" s="429">
        <f t="shared" si="59"/>
        <v>0</v>
      </c>
      <c r="AA2559" s="429" t="s">
        <v>1296</v>
      </c>
    </row>
    <row r="2560" spans="1:27" x14ac:dyDescent="0.25">
      <c r="A2560" t="s">
        <v>149</v>
      </c>
      <c r="B2560" t="s">
        <v>186</v>
      </c>
      <c r="C2560" t="s">
        <v>1459</v>
      </c>
      <c r="D2560" t="s">
        <v>1384</v>
      </c>
      <c r="E2560" t="s">
        <v>1326</v>
      </c>
      <c r="F2560" t="s">
        <v>1293</v>
      </c>
      <c r="G2560">
        <v>35</v>
      </c>
      <c r="H2560" t="s">
        <v>1464</v>
      </c>
      <c r="I2560" t="s">
        <v>186</v>
      </c>
      <c r="J2560" s="281" t="s">
        <v>1478</v>
      </c>
      <c r="K2560" t="s">
        <v>1386</v>
      </c>
      <c r="L2560">
        <v>0</v>
      </c>
      <c r="M2560">
        <v>3.1</v>
      </c>
      <c r="N2560">
        <v>0</v>
      </c>
      <c r="O2560">
        <v>0</v>
      </c>
      <c r="P2560">
        <v>0</v>
      </c>
      <c r="Q2560">
        <v>0</v>
      </c>
      <c r="R2560" t="s">
        <v>531</v>
      </c>
      <c r="S2560" t="s">
        <v>531</v>
      </c>
      <c r="T2560" t="s">
        <v>531</v>
      </c>
      <c r="U2560" t="s">
        <v>531</v>
      </c>
      <c r="W2560" s="429">
        <f t="shared" si="59"/>
        <v>0</v>
      </c>
      <c r="X2560" s="429">
        <f t="shared" si="59"/>
        <v>0</v>
      </c>
      <c r="Y2560" s="429">
        <f t="shared" si="59"/>
        <v>0</v>
      </c>
      <c r="Z2560" s="429">
        <f t="shared" si="59"/>
        <v>0</v>
      </c>
      <c r="AA2560" s="429" t="s">
        <v>1296</v>
      </c>
    </row>
    <row r="2561" spans="1:27" x14ac:dyDescent="0.25">
      <c r="A2561" t="s">
        <v>149</v>
      </c>
      <c r="B2561" t="s">
        <v>186</v>
      </c>
      <c r="C2561" t="s">
        <v>1459</v>
      </c>
      <c r="D2561" t="s">
        <v>1384</v>
      </c>
      <c r="E2561" t="s">
        <v>1326</v>
      </c>
      <c r="F2561" t="s">
        <v>1293</v>
      </c>
      <c r="G2561">
        <v>35</v>
      </c>
      <c r="H2561" t="s">
        <v>1464</v>
      </c>
      <c r="I2561" t="s">
        <v>186</v>
      </c>
      <c r="J2561" s="281" t="s">
        <v>1478</v>
      </c>
      <c r="K2561" t="s">
        <v>1386</v>
      </c>
      <c r="L2561">
        <v>17.5</v>
      </c>
      <c r="M2561">
        <v>7</v>
      </c>
      <c r="N2561">
        <v>29.2</v>
      </c>
      <c r="O2561">
        <v>0</v>
      </c>
      <c r="P2561">
        <v>0</v>
      </c>
      <c r="Q2561">
        <v>0</v>
      </c>
      <c r="R2561" t="s">
        <v>531</v>
      </c>
      <c r="S2561" t="s">
        <v>531</v>
      </c>
      <c r="T2561" t="s">
        <v>531</v>
      </c>
      <c r="U2561" t="s">
        <v>531</v>
      </c>
      <c r="W2561" s="429">
        <f t="shared" si="59"/>
        <v>0</v>
      </c>
      <c r="X2561" s="429">
        <f t="shared" si="59"/>
        <v>0</v>
      </c>
      <c r="Y2561" s="429">
        <f t="shared" si="59"/>
        <v>0</v>
      </c>
      <c r="Z2561" s="429">
        <f t="shared" si="59"/>
        <v>0</v>
      </c>
      <c r="AA2561" s="429" t="s">
        <v>1296</v>
      </c>
    </row>
    <row r="2562" spans="1:27" x14ac:dyDescent="0.25">
      <c r="A2562" t="s">
        <v>149</v>
      </c>
      <c r="B2562" t="s">
        <v>186</v>
      </c>
      <c r="C2562" t="s">
        <v>1459</v>
      </c>
      <c r="D2562" t="s">
        <v>1384</v>
      </c>
      <c r="E2562" t="s">
        <v>1326</v>
      </c>
      <c r="F2562" t="s">
        <v>1293</v>
      </c>
      <c r="G2562">
        <v>35</v>
      </c>
      <c r="H2562" t="s">
        <v>1464</v>
      </c>
      <c r="I2562" t="s">
        <v>186</v>
      </c>
      <c r="J2562" s="281" t="s">
        <v>1478</v>
      </c>
      <c r="K2562" t="s">
        <v>1386</v>
      </c>
      <c r="L2562">
        <v>124.4</v>
      </c>
      <c r="M2562">
        <v>4.4000000000000004</v>
      </c>
      <c r="N2562">
        <v>34</v>
      </c>
      <c r="O2562">
        <v>0</v>
      </c>
      <c r="P2562">
        <v>0</v>
      </c>
      <c r="Q2562">
        <v>0</v>
      </c>
      <c r="R2562" t="s">
        <v>531</v>
      </c>
      <c r="S2562" t="s">
        <v>531</v>
      </c>
      <c r="T2562" t="s">
        <v>531</v>
      </c>
      <c r="U2562" t="s">
        <v>531</v>
      </c>
      <c r="W2562" s="429">
        <f t="shared" si="59"/>
        <v>0</v>
      </c>
      <c r="X2562" s="429">
        <f t="shared" si="59"/>
        <v>0</v>
      </c>
      <c r="Y2562" s="429">
        <f t="shared" si="59"/>
        <v>0</v>
      </c>
      <c r="Z2562" s="429">
        <f t="shared" si="59"/>
        <v>0</v>
      </c>
      <c r="AA2562" s="429" t="s">
        <v>1296</v>
      </c>
    </row>
    <row r="2563" spans="1:27" x14ac:dyDescent="0.25">
      <c r="A2563" t="s">
        <v>149</v>
      </c>
      <c r="B2563" t="s">
        <v>186</v>
      </c>
      <c r="C2563" t="s">
        <v>1459</v>
      </c>
      <c r="D2563" t="s">
        <v>1384</v>
      </c>
      <c r="E2563" t="s">
        <v>1326</v>
      </c>
      <c r="F2563" t="s">
        <v>1293</v>
      </c>
      <c r="G2563">
        <v>35</v>
      </c>
      <c r="H2563" t="s">
        <v>1464</v>
      </c>
      <c r="I2563" t="s">
        <v>186</v>
      </c>
      <c r="J2563" s="281" t="s">
        <v>1478</v>
      </c>
      <c r="K2563" t="s">
        <v>1386</v>
      </c>
      <c r="L2563">
        <v>17.5</v>
      </c>
      <c r="M2563">
        <v>7</v>
      </c>
      <c r="N2563">
        <v>29.2</v>
      </c>
      <c r="O2563">
        <v>0</v>
      </c>
      <c r="P2563">
        <v>0</v>
      </c>
      <c r="Q2563">
        <v>0</v>
      </c>
      <c r="R2563" t="s">
        <v>531</v>
      </c>
      <c r="S2563" t="s">
        <v>531</v>
      </c>
      <c r="T2563" t="s">
        <v>531</v>
      </c>
      <c r="U2563" t="s">
        <v>531</v>
      </c>
      <c r="W2563" s="429">
        <f t="shared" si="59"/>
        <v>0</v>
      </c>
      <c r="X2563" s="429">
        <f t="shared" si="59"/>
        <v>0</v>
      </c>
      <c r="Y2563" s="429">
        <f t="shared" si="59"/>
        <v>0</v>
      </c>
      <c r="Z2563" s="429">
        <f t="shared" si="59"/>
        <v>0</v>
      </c>
      <c r="AA2563" s="429" t="s">
        <v>1296</v>
      </c>
    </row>
    <row r="2564" spans="1:27" x14ac:dyDescent="0.25">
      <c r="A2564" t="s">
        <v>149</v>
      </c>
      <c r="B2564" t="s">
        <v>186</v>
      </c>
      <c r="C2564" t="s">
        <v>1459</v>
      </c>
      <c r="D2564" t="s">
        <v>1384</v>
      </c>
      <c r="E2564" t="s">
        <v>1326</v>
      </c>
      <c r="F2564" t="s">
        <v>1293</v>
      </c>
      <c r="G2564">
        <v>35</v>
      </c>
      <c r="H2564" t="s">
        <v>1464</v>
      </c>
      <c r="I2564" t="s">
        <v>186</v>
      </c>
      <c r="J2564" s="281" t="s">
        <v>1478</v>
      </c>
      <c r="K2564" t="s">
        <v>1386</v>
      </c>
      <c r="L2564">
        <v>0</v>
      </c>
      <c r="M2564">
        <v>10</v>
      </c>
      <c r="N2564">
        <v>0</v>
      </c>
      <c r="O2564">
        <v>0</v>
      </c>
      <c r="P2564">
        <v>0</v>
      </c>
      <c r="Q2564">
        <v>0</v>
      </c>
      <c r="R2564" t="s">
        <v>531</v>
      </c>
      <c r="S2564" t="s">
        <v>531</v>
      </c>
      <c r="T2564" t="s">
        <v>531</v>
      </c>
      <c r="U2564" t="s">
        <v>531</v>
      </c>
      <c r="W2564" s="429">
        <f t="shared" si="59"/>
        <v>0</v>
      </c>
      <c r="X2564" s="429">
        <f t="shared" si="59"/>
        <v>0</v>
      </c>
      <c r="Y2564" s="429">
        <f t="shared" si="59"/>
        <v>0</v>
      </c>
      <c r="Z2564" s="429">
        <f t="shared" si="59"/>
        <v>0</v>
      </c>
      <c r="AA2564" s="429" t="s">
        <v>1296</v>
      </c>
    </row>
    <row r="2565" spans="1:27" x14ac:dyDescent="0.25">
      <c r="A2565" t="s">
        <v>149</v>
      </c>
      <c r="B2565" t="s">
        <v>186</v>
      </c>
      <c r="C2565" t="s">
        <v>1459</v>
      </c>
      <c r="D2565" t="s">
        <v>1384</v>
      </c>
      <c r="E2565" t="s">
        <v>1326</v>
      </c>
      <c r="F2565" t="s">
        <v>1293</v>
      </c>
      <c r="G2565">
        <v>35</v>
      </c>
      <c r="H2565" t="s">
        <v>1464</v>
      </c>
      <c r="I2565" t="s">
        <v>186</v>
      </c>
      <c r="J2565" s="281" t="s">
        <v>1478</v>
      </c>
      <c r="K2565" t="s">
        <v>1386</v>
      </c>
      <c r="L2565">
        <v>20.399999999999999</v>
      </c>
      <c r="M2565">
        <v>13.6</v>
      </c>
      <c r="N2565">
        <v>36</v>
      </c>
      <c r="O2565">
        <v>0</v>
      </c>
      <c r="P2565">
        <v>0</v>
      </c>
      <c r="Q2565">
        <v>0</v>
      </c>
      <c r="R2565" t="s">
        <v>531</v>
      </c>
      <c r="S2565" t="s">
        <v>531</v>
      </c>
      <c r="T2565" t="s">
        <v>531</v>
      </c>
      <c r="U2565" t="s">
        <v>531</v>
      </c>
      <c r="W2565" s="429">
        <f t="shared" si="59"/>
        <v>0</v>
      </c>
      <c r="X2565" s="429">
        <f t="shared" si="59"/>
        <v>0</v>
      </c>
      <c r="Y2565" s="429">
        <f t="shared" si="59"/>
        <v>0</v>
      </c>
      <c r="Z2565" s="429">
        <f t="shared" si="59"/>
        <v>0</v>
      </c>
      <c r="AA2565" s="429" t="s">
        <v>1296</v>
      </c>
    </row>
    <row r="2566" spans="1:27" x14ac:dyDescent="0.25">
      <c r="A2566" t="s">
        <v>149</v>
      </c>
      <c r="B2566" t="s">
        <v>186</v>
      </c>
      <c r="C2566" t="s">
        <v>1459</v>
      </c>
      <c r="D2566" t="s">
        <v>1384</v>
      </c>
      <c r="E2566" t="s">
        <v>1326</v>
      </c>
      <c r="F2566" t="s">
        <v>1293</v>
      </c>
      <c r="G2566">
        <v>35</v>
      </c>
      <c r="H2566" t="s">
        <v>1464</v>
      </c>
      <c r="I2566" t="s">
        <v>186</v>
      </c>
      <c r="J2566" s="281" t="s">
        <v>1478</v>
      </c>
      <c r="K2566" t="s">
        <v>1386</v>
      </c>
      <c r="L2566">
        <v>0</v>
      </c>
      <c r="M2566">
        <v>0.44</v>
      </c>
      <c r="N2566">
        <v>0</v>
      </c>
      <c r="O2566">
        <v>0</v>
      </c>
      <c r="P2566">
        <v>0</v>
      </c>
      <c r="Q2566">
        <v>0</v>
      </c>
      <c r="R2566" t="s">
        <v>531</v>
      </c>
      <c r="S2566" t="s">
        <v>531</v>
      </c>
      <c r="T2566" t="s">
        <v>531</v>
      </c>
      <c r="U2566" t="s">
        <v>531</v>
      </c>
      <c r="W2566" s="429">
        <f t="shared" si="59"/>
        <v>0</v>
      </c>
      <c r="X2566" s="429">
        <f t="shared" si="59"/>
        <v>0</v>
      </c>
      <c r="Y2566" s="429">
        <f t="shared" si="59"/>
        <v>0</v>
      </c>
      <c r="Z2566" s="429">
        <f t="shared" si="59"/>
        <v>0</v>
      </c>
      <c r="AA2566" s="429" t="s">
        <v>1296</v>
      </c>
    </row>
    <row r="2567" spans="1:27" x14ac:dyDescent="0.25">
      <c r="A2567" t="s">
        <v>149</v>
      </c>
      <c r="B2567" t="s">
        <v>186</v>
      </c>
      <c r="C2567" t="s">
        <v>1459</v>
      </c>
      <c r="D2567" t="s">
        <v>1384</v>
      </c>
      <c r="E2567" t="s">
        <v>1326</v>
      </c>
      <c r="F2567" t="s">
        <v>1293</v>
      </c>
      <c r="G2567">
        <v>35</v>
      </c>
      <c r="H2567" t="s">
        <v>1464</v>
      </c>
      <c r="I2567" t="s">
        <v>186</v>
      </c>
      <c r="J2567" s="281" t="s">
        <v>1478</v>
      </c>
      <c r="K2567" t="s">
        <v>1386</v>
      </c>
      <c r="L2567">
        <v>0</v>
      </c>
      <c r="M2567">
        <v>1.4</v>
      </c>
      <c r="N2567">
        <v>0</v>
      </c>
      <c r="O2567">
        <v>0</v>
      </c>
      <c r="P2567">
        <v>0</v>
      </c>
      <c r="Q2567">
        <v>0</v>
      </c>
      <c r="R2567" t="s">
        <v>531</v>
      </c>
      <c r="S2567" t="s">
        <v>531</v>
      </c>
      <c r="T2567" t="s">
        <v>531</v>
      </c>
      <c r="U2567" t="s">
        <v>531</v>
      </c>
      <c r="W2567" s="429">
        <f t="shared" si="59"/>
        <v>0</v>
      </c>
      <c r="X2567" s="429">
        <f t="shared" si="59"/>
        <v>0</v>
      </c>
      <c r="Y2567" s="429">
        <f t="shared" si="59"/>
        <v>0</v>
      </c>
      <c r="Z2567" s="429">
        <f t="shared" si="59"/>
        <v>0</v>
      </c>
      <c r="AA2567" s="429" t="s">
        <v>1296</v>
      </c>
    </row>
    <row r="2568" spans="1:27" x14ac:dyDescent="0.25">
      <c r="A2568" t="s">
        <v>149</v>
      </c>
      <c r="B2568" t="s">
        <v>186</v>
      </c>
      <c r="C2568" t="s">
        <v>1459</v>
      </c>
      <c r="D2568" t="s">
        <v>1384</v>
      </c>
      <c r="E2568" t="s">
        <v>1326</v>
      </c>
      <c r="F2568" t="s">
        <v>1293</v>
      </c>
      <c r="G2568">
        <v>35</v>
      </c>
      <c r="H2568" t="s">
        <v>1464</v>
      </c>
      <c r="I2568" t="s">
        <v>186</v>
      </c>
      <c r="J2568" s="281" t="s">
        <v>1478</v>
      </c>
      <c r="K2568" t="s">
        <v>1386</v>
      </c>
      <c r="L2568">
        <v>13.9</v>
      </c>
      <c r="M2568">
        <v>7.1</v>
      </c>
      <c r="N2568">
        <v>5.3</v>
      </c>
      <c r="O2568">
        <v>0</v>
      </c>
      <c r="P2568">
        <v>0</v>
      </c>
      <c r="Q2568">
        <v>0</v>
      </c>
      <c r="R2568" t="s">
        <v>531</v>
      </c>
      <c r="S2568" t="s">
        <v>531</v>
      </c>
      <c r="T2568" t="s">
        <v>531</v>
      </c>
      <c r="U2568" t="s">
        <v>531</v>
      </c>
      <c r="W2568" s="429">
        <f t="shared" si="59"/>
        <v>0</v>
      </c>
      <c r="X2568" s="429">
        <f t="shared" si="59"/>
        <v>0</v>
      </c>
      <c r="Y2568" s="429">
        <f t="shared" si="59"/>
        <v>0</v>
      </c>
      <c r="Z2568" s="429">
        <f t="shared" si="59"/>
        <v>0</v>
      </c>
      <c r="AA2568" s="429" t="s">
        <v>1296</v>
      </c>
    </row>
    <row r="2569" spans="1:27" x14ac:dyDescent="0.25">
      <c r="A2569" t="s">
        <v>149</v>
      </c>
      <c r="B2569" t="s">
        <v>186</v>
      </c>
      <c r="C2569" t="s">
        <v>1459</v>
      </c>
      <c r="D2569" t="s">
        <v>1384</v>
      </c>
      <c r="E2569" t="s">
        <v>1326</v>
      </c>
      <c r="F2569" t="s">
        <v>1293</v>
      </c>
      <c r="G2569">
        <v>35</v>
      </c>
      <c r="H2569" t="s">
        <v>1464</v>
      </c>
      <c r="I2569" t="s">
        <v>186</v>
      </c>
      <c r="J2569" s="281" t="s">
        <v>1478</v>
      </c>
      <c r="K2569" t="s">
        <v>1386</v>
      </c>
      <c r="L2569">
        <v>29.3</v>
      </c>
      <c r="M2569">
        <v>9.4</v>
      </c>
      <c r="N2569">
        <v>7</v>
      </c>
      <c r="O2569">
        <v>0</v>
      </c>
      <c r="P2569">
        <v>0</v>
      </c>
      <c r="Q2569">
        <v>0</v>
      </c>
      <c r="R2569" t="s">
        <v>531</v>
      </c>
      <c r="S2569" t="s">
        <v>531</v>
      </c>
      <c r="T2569" t="s">
        <v>531</v>
      </c>
      <c r="U2569" t="s">
        <v>531</v>
      </c>
      <c r="W2569" s="429">
        <f t="shared" si="59"/>
        <v>0</v>
      </c>
      <c r="X2569" s="429">
        <f t="shared" si="59"/>
        <v>0</v>
      </c>
      <c r="Y2569" s="429">
        <f t="shared" si="59"/>
        <v>0</v>
      </c>
      <c r="Z2569" s="429">
        <f t="shared" si="59"/>
        <v>0</v>
      </c>
      <c r="AA2569" s="429" t="s">
        <v>1296</v>
      </c>
    </row>
    <row r="2570" spans="1:27" x14ac:dyDescent="0.25">
      <c r="A2570" t="s">
        <v>149</v>
      </c>
      <c r="B2570" t="s">
        <v>186</v>
      </c>
      <c r="C2570" t="s">
        <v>1459</v>
      </c>
      <c r="D2570" t="s">
        <v>1384</v>
      </c>
      <c r="E2570" t="s">
        <v>1326</v>
      </c>
      <c r="F2570" t="s">
        <v>1293</v>
      </c>
      <c r="G2570">
        <v>35</v>
      </c>
      <c r="H2570" t="s">
        <v>1464</v>
      </c>
      <c r="I2570" t="s">
        <v>186</v>
      </c>
      <c r="J2570" s="281" t="s">
        <v>1478</v>
      </c>
      <c r="K2570" t="s">
        <v>1386</v>
      </c>
      <c r="L2570">
        <v>10.1</v>
      </c>
      <c r="M2570">
        <v>2.2000000000000002</v>
      </c>
      <c r="N2570">
        <v>11.1</v>
      </c>
      <c r="O2570">
        <v>0</v>
      </c>
      <c r="P2570">
        <v>0</v>
      </c>
      <c r="Q2570">
        <v>0</v>
      </c>
      <c r="R2570" t="s">
        <v>531</v>
      </c>
      <c r="S2570" t="s">
        <v>531</v>
      </c>
      <c r="T2570" t="s">
        <v>531</v>
      </c>
      <c r="U2570" t="s">
        <v>531</v>
      </c>
      <c r="W2570" s="429">
        <f t="shared" si="59"/>
        <v>0</v>
      </c>
      <c r="X2570" s="429">
        <f t="shared" si="59"/>
        <v>0</v>
      </c>
      <c r="Y2570" s="429">
        <f t="shared" si="59"/>
        <v>0</v>
      </c>
      <c r="Z2570" s="429">
        <f t="shared" si="59"/>
        <v>0</v>
      </c>
      <c r="AA2570" s="429" t="s">
        <v>1296</v>
      </c>
    </row>
    <row r="2571" spans="1:27" x14ac:dyDescent="0.25">
      <c r="A2571" t="s">
        <v>149</v>
      </c>
      <c r="B2571" t="s">
        <v>186</v>
      </c>
      <c r="C2571" t="s">
        <v>1459</v>
      </c>
      <c r="D2571" t="s">
        <v>1384</v>
      </c>
      <c r="E2571" t="s">
        <v>1326</v>
      </c>
      <c r="F2571" t="s">
        <v>1293</v>
      </c>
      <c r="G2571">
        <v>35</v>
      </c>
      <c r="H2571" t="s">
        <v>1464</v>
      </c>
      <c r="I2571" t="s">
        <v>186</v>
      </c>
      <c r="J2571" s="281" t="s">
        <v>1478</v>
      </c>
      <c r="K2571" t="s">
        <v>1386</v>
      </c>
      <c r="L2571">
        <v>0</v>
      </c>
      <c r="M2571">
        <v>3</v>
      </c>
      <c r="N2571">
        <v>0</v>
      </c>
      <c r="O2571">
        <v>0</v>
      </c>
      <c r="P2571">
        <v>0</v>
      </c>
      <c r="Q2571">
        <v>0</v>
      </c>
      <c r="R2571" t="s">
        <v>531</v>
      </c>
      <c r="S2571" t="s">
        <v>531</v>
      </c>
      <c r="T2571" t="s">
        <v>531</v>
      </c>
      <c r="U2571" t="s">
        <v>531</v>
      </c>
      <c r="W2571" s="429">
        <f t="shared" si="59"/>
        <v>0</v>
      </c>
      <c r="X2571" s="429">
        <f t="shared" si="59"/>
        <v>0</v>
      </c>
      <c r="Y2571" s="429">
        <f t="shared" si="59"/>
        <v>0</v>
      </c>
      <c r="Z2571" s="429">
        <f t="shared" si="59"/>
        <v>0</v>
      </c>
      <c r="AA2571" s="429" t="s">
        <v>1296</v>
      </c>
    </row>
    <row r="2572" spans="1:27" x14ac:dyDescent="0.25">
      <c r="A2572" t="s">
        <v>149</v>
      </c>
      <c r="B2572" t="s">
        <v>186</v>
      </c>
      <c r="C2572" t="s">
        <v>1459</v>
      </c>
      <c r="D2572" t="s">
        <v>1384</v>
      </c>
      <c r="E2572" t="s">
        <v>1326</v>
      </c>
      <c r="F2572" t="s">
        <v>1293</v>
      </c>
      <c r="G2572">
        <v>35</v>
      </c>
      <c r="H2572" t="s">
        <v>1464</v>
      </c>
      <c r="I2572" t="s">
        <v>186</v>
      </c>
      <c r="J2572" s="281" t="s">
        <v>1478</v>
      </c>
      <c r="K2572" t="s">
        <v>1386</v>
      </c>
      <c r="L2572">
        <v>0</v>
      </c>
      <c r="M2572">
        <v>0.11</v>
      </c>
      <c r="N2572">
        <v>0</v>
      </c>
      <c r="O2572">
        <v>0</v>
      </c>
      <c r="P2572">
        <v>0</v>
      </c>
      <c r="Q2572">
        <v>0</v>
      </c>
      <c r="R2572" t="s">
        <v>531</v>
      </c>
      <c r="S2572" t="s">
        <v>531</v>
      </c>
      <c r="T2572" t="s">
        <v>531</v>
      </c>
      <c r="U2572" t="s">
        <v>531</v>
      </c>
      <c r="W2572" s="429">
        <f t="shared" si="59"/>
        <v>0</v>
      </c>
      <c r="X2572" s="429">
        <f t="shared" si="59"/>
        <v>0</v>
      </c>
      <c r="Y2572" s="429">
        <f t="shared" si="59"/>
        <v>0</v>
      </c>
      <c r="Z2572" s="429">
        <f t="shared" si="59"/>
        <v>0</v>
      </c>
      <c r="AA2572" s="429" t="s">
        <v>1296</v>
      </c>
    </row>
    <row r="2573" spans="1:27" x14ac:dyDescent="0.25">
      <c r="A2573" t="s">
        <v>149</v>
      </c>
      <c r="B2573" t="s">
        <v>186</v>
      </c>
      <c r="C2573" t="s">
        <v>1459</v>
      </c>
      <c r="D2573" t="s">
        <v>1384</v>
      </c>
      <c r="E2573" t="s">
        <v>1326</v>
      </c>
      <c r="F2573" t="s">
        <v>1293</v>
      </c>
      <c r="G2573">
        <v>35</v>
      </c>
      <c r="H2573" t="s">
        <v>1464</v>
      </c>
      <c r="I2573" t="s">
        <v>186</v>
      </c>
      <c r="J2573" s="281" t="s">
        <v>1478</v>
      </c>
      <c r="K2573" t="s">
        <v>1386</v>
      </c>
      <c r="L2573">
        <v>0</v>
      </c>
      <c r="M2573">
        <v>12.1</v>
      </c>
      <c r="N2573">
        <v>0</v>
      </c>
      <c r="O2573">
        <v>0</v>
      </c>
      <c r="P2573">
        <v>0</v>
      </c>
      <c r="Q2573">
        <v>0</v>
      </c>
      <c r="R2573" t="s">
        <v>531</v>
      </c>
      <c r="S2573" t="s">
        <v>531</v>
      </c>
      <c r="T2573" t="s">
        <v>531</v>
      </c>
      <c r="U2573" t="s">
        <v>531</v>
      </c>
      <c r="W2573" s="429">
        <f t="shared" si="59"/>
        <v>0</v>
      </c>
      <c r="X2573" s="429">
        <f t="shared" si="59"/>
        <v>0</v>
      </c>
      <c r="Y2573" s="429">
        <f t="shared" si="59"/>
        <v>0</v>
      </c>
      <c r="Z2573" s="429">
        <f t="shared" si="59"/>
        <v>0</v>
      </c>
      <c r="AA2573" s="429" t="s">
        <v>1296</v>
      </c>
    </row>
    <row r="2574" spans="1:27" x14ac:dyDescent="0.25">
      <c r="A2574" t="s">
        <v>149</v>
      </c>
      <c r="B2574" t="s">
        <v>186</v>
      </c>
      <c r="C2574" t="s">
        <v>1459</v>
      </c>
      <c r="D2574" t="s">
        <v>1384</v>
      </c>
      <c r="E2574" t="s">
        <v>1326</v>
      </c>
      <c r="F2574" t="s">
        <v>1293</v>
      </c>
      <c r="G2574">
        <v>35</v>
      </c>
      <c r="H2574" t="s">
        <v>1464</v>
      </c>
      <c r="I2574" t="s">
        <v>186</v>
      </c>
      <c r="J2574" s="281" t="s">
        <v>1478</v>
      </c>
      <c r="K2574" t="s">
        <v>1386</v>
      </c>
      <c r="L2574">
        <v>0</v>
      </c>
      <c r="M2574">
        <v>9</v>
      </c>
      <c r="N2574">
        <v>0</v>
      </c>
      <c r="O2574">
        <v>0</v>
      </c>
      <c r="P2574">
        <v>0</v>
      </c>
      <c r="Q2574">
        <v>0</v>
      </c>
      <c r="R2574" t="s">
        <v>531</v>
      </c>
      <c r="S2574" t="s">
        <v>531</v>
      </c>
      <c r="T2574" t="s">
        <v>531</v>
      </c>
      <c r="U2574" t="s">
        <v>531</v>
      </c>
      <c r="W2574" s="429">
        <f t="shared" si="59"/>
        <v>0</v>
      </c>
      <c r="X2574" s="429">
        <f t="shared" si="59"/>
        <v>0</v>
      </c>
      <c r="Y2574" s="429">
        <f t="shared" si="59"/>
        <v>0</v>
      </c>
      <c r="Z2574" s="429">
        <f t="shared" si="59"/>
        <v>0</v>
      </c>
      <c r="AA2574" s="429" t="s">
        <v>1296</v>
      </c>
    </row>
    <row r="2575" spans="1:27" x14ac:dyDescent="0.25">
      <c r="A2575" t="s">
        <v>149</v>
      </c>
      <c r="B2575" t="s">
        <v>186</v>
      </c>
      <c r="C2575" t="s">
        <v>1459</v>
      </c>
      <c r="D2575" t="s">
        <v>1384</v>
      </c>
      <c r="E2575" t="s">
        <v>1326</v>
      </c>
      <c r="F2575" t="s">
        <v>1293</v>
      </c>
      <c r="G2575">
        <v>35</v>
      </c>
      <c r="H2575" t="s">
        <v>1464</v>
      </c>
      <c r="I2575" t="s">
        <v>186</v>
      </c>
      <c r="J2575" s="281" t="s">
        <v>1478</v>
      </c>
      <c r="K2575" t="s">
        <v>1386</v>
      </c>
      <c r="L2575">
        <v>0</v>
      </c>
      <c r="M2575">
        <v>1.36</v>
      </c>
      <c r="N2575">
        <v>0</v>
      </c>
      <c r="O2575">
        <v>0</v>
      </c>
      <c r="P2575">
        <v>0</v>
      </c>
      <c r="Q2575">
        <v>0</v>
      </c>
      <c r="R2575" t="s">
        <v>531</v>
      </c>
      <c r="S2575" t="s">
        <v>531</v>
      </c>
      <c r="T2575" t="s">
        <v>531</v>
      </c>
      <c r="U2575" t="s">
        <v>531</v>
      </c>
      <c r="W2575" s="429">
        <f t="shared" si="59"/>
        <v>0</v>
      </c>
      <c r="X2575" s="429">
        <f t="shared" si="59"/>
        <v>0</v>
      </c>
      <c r="Y2575" s="429">
        <f t="shared" si="59"/>
        <v>0</v>
      </c>
      <c r="Z2575" s="429">
        <f t="shared" si="59"/>
        <v>0</v>
      </c>
      <c r="AA2575" s="429" t="s">
        <v>1296</v>
      </c>
    </row>
    <row r="2576" spans="1:27" x14ac:dyDescent="0.25">
      <c r="A2576" t="s">
        <v>149</v>
      </c>
      <c r="B2576" t="s">
        <v>186</v>
      </c>
      <c r="C2576" t="s">
        <v>1459</v>
      </c>
      <c r="D2576" t="s">
        <v>1384</v>
      </c>
      <c r="E2576" t="s">
        <v>1326</v>
      </c>
      <c r="F2576" t="s">
        <v>1293</v>
      </c>
      <c r="G2576">
        <v>35</v>
      </c>
      <c r="H2576" t="s">
        <v>1464</v>
      </c>
      <c r="I2576" t="s">
        <v>186</v>
      </c>
      <c r="J2576" s="281" t="s">
        <v>1478</v>
      </c>
      <c r="K2576" t="s">
        <v>1386</v>
      </c>
      <c r="L2576">
        <v>0</v>
      </c>
      <c r="M2576">
        <v>28.7</v>
      </c>
      <c r="N2576">
        <v>0</v>
      </c>
      <c r="O2576">
        <v>0</v>
      </c>
      <c r="P2576">
        <v>0</v>
      </c>
      <c r="Q2576">
        <v>0</v>
      </c>
      <c r="R2576" t="s">
        <v>531</v>
      </c>
      <c r="S2576" t="s">
        <v>531</v>
      </c>
      <c r="T2576" t="s">
        <v>531</v>
      </c>
      <c r="U2576" t="s">
        <v>531</v>
      </c>
      <c r="W2576" s="429">
        <f t="shared" si="59"/>
        <v>0</v>
      </c>
      <c r="X2576" s="429">
        <f t="shared" si="59"/>
        <v>0</v>
      </c>
      <c r="Y2576" s="429">
        <f t="shared" si="59"/>
        <v>0</v>
      </c>
      <c r="Z2576" s="429">
        <f t="shared" si="59"/>
        <v>0</v>
      </c>
      <c r="AA2576" s="429" t="s">
        <v>1296</v>
      </c>
    </row>
    <row r="2577" spans="1:27" x14ac:dyDescent="0.25">
      <c r="A2577" t="s">
        <v>149</v>
      </c>
      <c r="B2577" t="s">
        <v>186</v>
      </c>
      <c r="C2577" t="s">
        <v>1459</v>
      </c>
      <c r="D2577" t="s">
        <v>1384</v>
      </c>
      <c r="E2577" t="s">
        <v>1326</v>
      </c>
      <c r="F2577" t="s">
        <v>1293</v>
      </c>
      <c r="G2577">
        <v>35</v>
      </c>
      <c r="H2577" t="s">
        <v>1464</v>
      </c>
      <c r="I2577" t="s">
        <v>186</v>
      </c>
      <c r="J2577" s="281" t="s">
        <v>1478</v>
      </c>
      <c r="K2577" t="s">
        <v>1386</v>
      </c>
      <c r="L2577">
        <v>15.8</v>
      </c>
      <c r="M2577">
        <v>2.2999999999999998</v>
      </c>
      <c r="N2577">
        <v>15.5</v>
      </c>
      <c r="O2577">
        <v>0</v>
      </c>
      <c r="P2577">
        <v>0</v>
      </c>
      <c r="Q2577">
        <v>0</v>
      </c>
      <c r="R2577" t="s">
        <v>531</v>
      </c>
      <c r="S2577" t="s">
        <v>531</v>
      </c>
      <c r="T2577" t="s">
        <v>531</v>
      </c>
      <c r="U2577" t="s">
        <v>531</v>
      </c>
      <c r="W2577" s="429">
        <f t="shared" si="59"/>
        <v>0</v>
      </c>
      <c r="X2577" s="429">
        <f t="shared" si="59"/>
        <v>0</v>
      </c>
      <c r="Y2577" s="429">
        <f t="shared" si="59"/>
        <v>0</v>
      </c>
      <c r="Z2577" s="429">
        <f t="shared" si="59"/>
        <v>0</v>
      </c>
      <c r="AA2577" s="429" t="s">
        <v>1296</v>
      </c>
    </row>
    <row r="2578" spans="1:27" x14ac:dyDescent="0.25">
      <c r="A2578" t="s">
        <v>149</v>
      </c>
      <c r="B2578" t="s">
        <v>186</v>
      </c>
      <c r="C2578" t="s">
        <v>1459</v>
      </c>
      <c r="D2578" t="s">
        <v>1384</v>
      </c>
      <c r="E2578" t="s">
        <v>1326</v>
      </c>
      <c r="F2578" t="s">
        <v>1293</v>
      </c>
      <c r="G2578">
        <v>35</v>
      </c>
      <c r="H2578" t="s">
        <v>1464</v>
      </c>
      <c r="I2578" t="s">
        <v>186</v>
      </c>
      <c r="J2578" s="281" t="s">
        <v>1478</v>
      </c>
      <c r="K2578" t="s">
        <v>1386</v>
      </c>
      <c r="L2578">
        <v>7.3</v>
      </c>
      <c r="M2578">
        <v>2.7</v>
      </c>
      <c r="N2578">
        <v>8</v>
      </c>
      <c r="O2578">
        <v>0</v>
      </c>
      <c r="P2578">
        <v>0</v>
      </c>
      <c r="Q2578">
        <v>0</v>
      </c>
      <c r="R2578" t="s">
        <v>531</v>
      </c>
      <c r="S2578" t="s">
        <v>531</v>
      </c>
      <c r="T2578" t="s">
        <v>531</v>
      </c>
      <c r="U2578" t="s">
        <v>531</v>
      </c>
      <c r="W2578" s="429">
        <f t="shared" si="59"/>
        <v>0</v>
      </c>
      <c r="X2578" s="429">
        <f t="shared" si="59"/>
        <v>0</v>
      </c>
      <c r="Y2578" s="429">
        <f t="shared" si="59"/>
        <v>0</v>
      </c>
      <c r="Z2578" s="429">
        <f t="shared" si="59"/>
        <v>0</v>
      </c>
      <c r="AA2578" s="429" t="s">
        <v>1296</v>
      </c>
    </row>
    <row r="2579" spans="1:27" x14ac:dyDescent="0.25">
      <c r="A2579" t="s">
        <v>149</v>
      </c>
      <c r="B2579" t="s">
        <v>186</v>
      </c>
      <c r="C2579" t="s">
        <v>1459</v>
      </c>
      <c r="D2579" t="s">
        <v>1384</v>
      </c>
      <c r="E2579" t="s">
        <v>1326</v>
      </c>
      <c r="F2579" t="s">
        <v>1293</v>
      </c>
      <c r="G2579">
        <v>35</v>
      </c>
      <c r="H2579" t="s">
        <v>1464</v>
      </c>
      <c r="I2579" t="s">
        <v>186</v>
      </c>
      <c r="J2579" s="281" t="s">
        <v>1478</v>
      </c>
      <c r="K2579" t="s">
        <v>1386</v>
      </c>
      <c r="L2579">
        <v>0</v>
      </c>
      <c r="M2579">
        <v>33.299999999999997</v>
      </c>
      <c r="N2579">
        <v>0</v>
      </c>
      <c r="O2579">
        <v>0</v>
      </c>
      <c r="P2579">
        <v>0</v>
      </c>
      <c r="Q2579">
        <v>0</v>
      </c>
      <c r="R2579" t="s">
        <v>531</v>
      </c>
      <c r="S2579" t="s">
        <v>531</v>
      </c>
      <c r="T2579" t="s">
        <v>531</v>
      </c>
      <c r="U2579" t="s">
        <v>531</v>
      </c>
      <c r="W2579" s="429">
        <f t="shared" si="59"/>
        <v>0</v>
      </c>
      <c r="X2579" s="429">
        <f t="shared" si="59"/>
        <v>0</v>
      </c>
      <c r="Y2579" s="429">
        <f t="shared" si="59"/>
        <v>0</v>
      </c>
      <c r="Z2579" s="429">
        <f t="shared" si="59"/>
        <v>0</v>
      </c>
      <c r="AA2579" s="429" t="s">
        <v>1296</v>
      </c>
    </row>
    <row r="2580" spans="1:27" x14ac:dyDescent="0.25">
      <c r="A2580" t="s">
        <v>149</v>
      </c>
      <c r="B2580" t="s">
        <v>186</v>
      </c>
      <c r="C2580" t="s">
        <v>1459</v>
      </c>
      <c r="D2580" t="s">
        <v>1384</v>
      </c>
      <c r="E2580" t="s">
        <v>1326</v>
      </c>
      <c r="F2580" t="s">
        <v>1293</v>
      </c>
      <c r="G2580">
        <v>35</v>
      </c>
      <c r="H2580" t="s">
        <v>1464</v>
      </c>
      <c r="I2580" t="s">
        <v>186</v>
      </c>
      <c r="J2580" s="281" t="s">
        <v>1478</v>
      </c>
      <c r="K2580" t="s">
        <v>1386</v>
      </c>
      <c r="L2580">
        <v>7.0000000000000007E-2</v>
      </c>
      <c r="M2580">
        <v>0.01</v>
      </c>
      <c r="N2580">
        <v>0.02</v>
      </c>
      <c r="O2580">
        <v>0</v>
      </c>
      <c r="P2580">
        <v>0</v>
      </c>
      <c r="Q2580">
        <v>0</v>
      </c>
      <c r="R2580" t="s">
        <v>531</v>
      </c>
      <c r="S2580" t="s">
        <v>531</v>
      </c>
      <c r="T2580" t="s">
        <v>531</v>
      </c>
      <c r="U2580" t="s">
        <v>531</v>
      </c>
      <c r="W2580" s="429">
        <f t="shared" si="59"/>
        <v>0</v>
      </c>
      <c r="X2580" s="429">
        <f t="shared" si="59"/>
        <v>0</v>
      </c>
      <c r="Y2580" s="429">
        <f t="shared" si="59"/>
        <v>0</v>
      </c>
      <c r="Z2580" s="429">
        <f t="shared" si="59"/>
        <v>0</v>
      </c>
      <c r="AA2580" s="429" t="s">
        <v>1296</v>
      </c>
    </row>
    <row r="2581" spans="1:27" x14ac:dyDescent="0.25">
      <c r="A2581" t="s">
        <v>149</v>
      </c>
      <c r="B2581" t="s">
        <v>186</v>
      </c>
      <c r="C2581" t="s">
        <v>1459</v>
      </c>
      <c r="D2581" t="s">
        <v>1384</v>
      </c>
      <c r="E2581" t="s">
        <v>1326</v>
      </c>
      <c r="F2581" t="s">
        <v>1293</v>
      </c>
      <c r="G2581">
        <v>35</v>
      </c>
      <c r="H2581" t="s">
        <v>1464</v>
      </c>
      <c r="I2581" t="s">
        <v>186</v>
      </c>
      <c r="J2581" s="281" t="s">
        <v>1478</v>
      </c>
      <c r="K2581" t="s">
        <v>1386</v>
      </c>
      <c r="L2581">
        <v>15.6</v>
      </c>
      <c r="M2581">
        <v>2.2999999999999998</v>
      </c>
      <c r="N2581">
        <v>15.4</v>
      </c>
      <c r="O2581">
        <v>0</v>
      </c>
      <c r="P2581">
        <v>0</v>
      </c>
      <c r="Q2581">
        <v>0</v>
      </c>
      <c r="R2581" t="s">
        <v>531</v>
      </c>
      <c r="S2581" t="s">
        <v>531</v>
      </c>
      <c r="T2581" t="s">
        <v>531</v>
      </c>
      <c r="U2581" t="s">
        <v>531</v>
      </c>
      <c r="W2581" s="429">
        <f t="shared" si="59"/>
        <v>0</v>
      </c>
      <c r="X2581" s="429">
        <f t="shared" si="59"/>
        <v>0</v>
      </c>
      <c r="Y2581" s="429">
        <f t="shared" si="59"/>
        <v>0</v>
      </c>
      <c r="Z2581" s="429">
        <f t="shared" si="59"/>
        <v>0</v>
      </c>
      <c r="AA2581" s="429" t="s">
        <v>1296</v>
      </c>
    </row>
    <row r="2582" spans="1:27" x14ac:dyDescent="0.25">
      <c r="A2582" t="s">
        <v>149</v>
      </c>
      <c r="B2582" t="s">
        <v>186</v>
      </c>
      <c r="C2582" t="s">
        <v>1459</v>
      </c>
      <c r="D2582" t="s">
        <v>1384</v>
      </c>
      <c r="E2582" t="s">
        <v>1326</v>
      </c>
      <c r="F2582" t="s">
        <v>1293</v>
      </c>
      <c r="G2582">
        <v>35</v>
      </c>
      <c r="H2582" t="s">
        <v>1464</v>
      </c>
      <c r="I2582" t="s">
        <v>186</v>
      </c>
      <c r="J2582" s="281" t="s">
        <v>1478</v>
      </c>
      <c r="K2582" t="s">
        <v>1386</v>
      </c>
      <c r="L2582">
        <v>0</v>
      </c>
      <c r="M2582">
        <v>30.7</v>
      </c>
      <c r="N2582">
        <v>0</v>
      </c>
      <c r="O2582">
        <v>0</v>
      </c>
      <c r="P2582">
        <v>0</v>
      </c>
      <c r="Q2582">
        <v>0</v>
      </c>
      <c r="R2582" t="s">
        <v>531</v>
      </c>
      <c r="S2582" t="s">
        <v>531</v>
      </c>
      <c r="T2582" t="s">
        <v>531</v>
      </c>
      <c r="U2582" t="s">
        <v>531</v>
      </c>
      <c r="W2582" s="429">
        <f t="shared" si="59"/>
        <v>0</v>
      </c>
      <c r="X2582" s="429">
        <f t="shared" si="59"/>
        <v>0</v>
      </c>
      <c r="Y2582" s="429">
        <f t="shared" si="59"/>
        <v>0</v>
      </c>
      <c r="Z2582" s="429">
        <f t="shared" si="59"/>
        <v>0</v>
      </c>
      <c r="AA2582" s="429" t="s">
        <v>1296</v>
      </c>
    </row>
    <row r="2583" spans="1:27" x14ac:dyDescent="0.25">
      <c r="A2583" t="s">
        <v>149</v>
      </c>
      <c r="B2583" t="s">
        <v>186</v>
      </c>
      <c r="C2583" t="s">
        <v>1459</v>
      </c>
      <c r="D2583" t="s">
        <v>1384</v>
      </c>
      <c r="E2583" t="s">
        <v>1326</v>
      </c>
      <c r="F2583" t="s">
        <v>1293</v>
      </c>
      <c r="G2583">
        <v>35</v>
      </c>
      <c r="H2583" t="s">
        <v>1464</v>
      </c>
      <c r="I2583" t="s">
        <v>186</v>
      </c>
      <c r="J2583" s="281" t="s">
        <v>1478</v>
      </c>
      <c r="K2583" t="s">
        <v>1386</v>
      </c>
      <c r="L2583">
        <v>0.1</v>
      </c>
      <c r="M2583">
        <v>0.01</v>
      </c>
      <c r="N2583">
        <v>0.1</v>
      </c>
      <c r="O2583">
        <v>0</v>
      </c>
      <c r="P2583">
        <v>0</v>
      </c>
      <c r="Q2583">
        <v>0</v>
      </c>
      <c r="R2583" t="s">
        <v>531</v>
      </c>
      <c r="S2583" t="s">
        <v>531</v>
      </c>
      <c r="T2583" t="s">
        <v>531</v>
      </c>
      <c r="U2583" t="s">
        <v>531</v>
      </c>
      <c r="W2583" s="429">
        <f t="shared" si="59"/>
        <v>0</v>
      </c>
      <c r="X2583" s="429">
        <f t="shared" si="59"/>
        <v>0</v>
      </c>
      <c r="Y2583" s="429">
        <f t="shared" si="59"/>
        <v>0</v>
      </c>
      <c r="Z2583" s="429">
        <f t="shared" si="59"/>
        <v>0</v>
      </c>
      <c r="AA2583" s="429" t="s">
        <v>1296</v>
      </c>
    </row>
    <row r="2584" spans="1:27" x14ac:dyDescent="0.25">
      <c r="A2584" t="s">
        <v>149</v>
      </c>
      <c r="B2584" t="s">
        <v>186</v>
      </c>
      <c r="C2584" t="s">
        <v>1459</v>
      </c>
      <c r="D2584" t="s">
        <v>1384</v>
      </c>
      <c r="E2584" t="s">
        <v>1326</v>
      </c>
      <c r="F2584" t="s">
        <v>1293</v>
      </c>
      <c r="G2584">
        <v>35</v>
      </c>
      <c r="H2584" t="s">
        <v>1464</v>
      </c>
      <c r="I2584" t="s">
        <v>186</v>
      </c>
      <c r="J2584" s="281" t="s">
        <v>1478</v>
      </c>
      <c r="K2584" t="s">
        <v>1386</v>
      </c>
      <c r="L2584">
        <v>7.0000000000000007E-2</v>
      </c>
      <c r="M2584">
        <v>0.01</v>
      </c>
      <c r="N2584">
        <v>0.02</v>
      </c>
      <c r="O2584">
        <v>0</v>
      </c>
      <c r="P2584">
        <v>0</v>
      </c>
      <c r="Q2584">
        <v>0</v>
      </c>
      <c r="R2584" t="s">
        <v>531</v>
      </c>
      <c r="S2584" t="s">
        <v>531</v>
      </c>
      <c r="T2584" t="s">
        <v>531</v>
      </c>
      <c r="U2584" t="s">
        <v>531</v>
      </c>
      <c r="W2584" s="429">
        <f t="shared" si="59"/>
        <v>0</v>
      </c>
      <c r="X2584" s="429">
        <f t="shared" si="59"/>
        <v>0</v>
      </c>
      <c r="Y2584" s="429">
        <f t="shared" si="59"/>
        <v>0</v>
      </c>
      <c r="Z2584" s="429">
        <f t="shared" si="59"/>
        <v>0</v>
      </c>
      <c r="AA2584" s="429" t="s">
        <v>1296</v>
      </c>
    </row>
    <row r="2585" spans="1:27" x14ac:dyDescent="0.25">
      <c r="A2585" t="s">
        <v>149</v>
      </c>
      <c r="B2585" t="s">
        <v>186</v>
      </c>
      <c r="C2585" t="s">
        <v>1459</v>
      </c>
      <c r="D2585" t="s">
        <v>1384</v>
      </c>
      <c r="E2585" t="s">
        <v>1326</v>
      </c>
      <c r="F2585" t="s">
        <v>1293</v>
      </c>
      <c r="G2585">
        <v>35</v>
      </c>
      <c r="H2585" t="s">
        <v>1464</v>
      </c>
      <c r="I2585" t="s">
        <v>186</v>
      </c>
      <c r="J2585" s="281" t="s">
        <v>1478</v>
      </c>
      <c r="K2585" t="s">
        <v>1386</v>
      </c>
      <c r="L2585">
        <v>0</v>
      </c>
      <c r="M2585">
        <v>0.7</v>
      </c>
      <c r="N2585">
        <v>0</v>
      </c>
      <c r="O2585">
        <v>0</v>
      </c>
      <c r="P2585">
        <v>0</v>
      </c>
      <c r="Q2585">
        <v>0</v>
      </c>
      <c r="R2585" t="s">
        <v>531</v>
      </c>
      <c r="S2585" t="s">
        <v>531</v>
      </c>
      <c r="T2585" t="s">
        <v>531</v>
      </c>
      <c r="U2585" t="s">
        <v>531</v>
      </c>
      <c r="W2585" s="429">
        <f t="shared" si="59"/>
        <v>0</v>
      </c>
      <c r="X2585" s="429">
        <f t="shared" si="59"/>
        <v>0</v>
      </c>
      <c r="Y2585" s="429">
        <f t="shared" si="59"/>
        <v>0</v>
      </c>
      <c r="Z2585" s="429">
        <f t="shared" si="59"/>
        <v>0</v>
      </c>
      <c r="AA2585" s="429" t="s">
        <v>1296</v>
      </c>
    </row>
    <row r="2586" spans="1:27" x14ac:dyDescent="0.25">
      <c r="A2586" t="s">
        <v>149</v>
      </c>
      <c r="B2586" t="s">
        <v>186</v>
      </c>
      <c r="C2586" t="s">
        <v>1459</v>
      </c>
      <c r="D2586" t="s">
        <v>1384</v>
      </c>
      <c r="E2586" t="s">
        <v>1326</v>
      </c>
      <c r="F2586" t="s">
        <v>1293</v>
      </c>
      <c r="G2586">
        <v>35</v>
      </c>
      <c r="H2586" t="s">
        <v>1464</v>
      </c>
      <c r="I2586" t="s">
        <v>186</v>
      </c>
      <c r="J2586" s="281" t="s">
        <v>1478</v>
      </c>
      <c r="K2586" t="s">
        <v>1386</v>
      </c>
      <c r="L2586">
        <v>0</v>
      </c>
      <c r="M2586">
        <v>0.7</v>
      </c>
      <c r="N2586">
        <v>0</v>
      </c>
      <c r="O2586">
        <v>0</v>
      </c>
      <c r="P2586">
        <v>0</v>
      </c>
      <c r="Q2586">
        <v>0</v>
      </c>
      <c r="R2586" t="s">
        <v>531</v>
      </c>
      <c r="S2586" t="s">
        <v>531</v>
      </c>
      <c r="T2586" t="s">
        <v>531</v>
      </c>
      <c r="U2586" t="s">
        <v>531</v>
      </c>
      <c r="W2586" s="429">
        <f t="shared" si="59"/>
        <v>0</v>
      </c>
      <c r="X2586" s="429">
        <f t="shared" si="59"/>
        <v>0</v>
      </c>
      <c r="Y2586" s="429">
        <f t="shared" si="59"/>
        <v>0</v>
      </c>
      <c r="Z2586" s="429">
        <f t="shared" si="59"/>
        <v>0</v>
      </c>
      <c r="AA2586" s="429" t="s">
        <v>1296</v>
      </c>
    </row>
    <row r="2587" spans="1:27" x14ac:dyDescent="0.25">
      <c r="A2587" t="s">
        <v>149</v>
      </c>
      <c r="B2587" t="s">
        <v>186</v>
      </c>
      <c r="C2587" t="s">
        <v>1459</v>
      </c>
      <c r="D2587" t="s">
        <v>1384</v>
      </c>
      <c r="E2587" t="s">
        <v>1326</v>
      </c>
      <c r="F2587" t="s">
        <v>1293</v>
      </c>
      <c r="G2587">
        <v>35</v>
      </c>
      <c r="H2587" t="s">
        <v>1464</v>
      </c>
      <c r="I2587" t="s">
        <v>186</v>
      </c>
      <c r="J2587" s="281" t="s">
        <v>1478</v>
      </c>
      <c r="K2587" t="s">
        <v>1386</v>
      </c>
      <c r="L2587">
        <v>15.6</v>
      </c>
      <c r="M2587">
        <v>2.2999999999999998</v>
      </c>
      <c r="N2587">
        <v>15.4</v>
      </c>
      <c r="O2587">
        <v>0</v>
      </c>
      <c r="P2587">
        <v>0</v>
      </c>
      <c r="Q2587">
        <v>0</v>
      </c>
      <c r="R2587" t="s">
        <v>531</v>
      </c>
      <c r="S2587" t="s">
        <v>531</v>
      </c>
      <c r="T2587" t="s">
        <v>531</v>
      </c>
      <c r="U2587" t="s">
        <v>531</v>
      </c>
      <c r="W2587" s="429">
        <f t="shared" si="59"/>
        <v>0</v>
      </c>
      <c r="X2587" s="429">
        <f t="shared" si="59"/>
        <v>0</v>
      </c>
      <c r="Y2587" s="429">
        <f t="shared" si="59"/>
        <v>0</v>
      </c>
      <c r="Z2587" s="429">
        <f t="shared" si="59"/>
        <v>0</v>
      </c>
      <c r="AA2587" s="429" t="s">
        <v>1296</v>
      </c>
    </row>
    <row r="2588" spans="1:27" x14ac:dyDescent="0.25">
      <c r="A2588" t="s">
        <v>149</v>
      </c>
      <c r="B2588" t="s">
        <v>186</v>
      </c>
      <c r="C2588" t="s">
        <v>1459</v>
      </c>
      <c r="D2588" t="s">
        <v>1384</v>
      </c>
      <c r="E2588" t="s">
        <v>1326</v>
      </c>
      <c r="F2588" t="s">
        <v>1293</v>
      </c>
      <c r="G2588">
        <v>35</v>
      </c>
      <c r="H2588" t="s">
        <v>1464</v>
      </c>
      <c r="I2588" t="s">
        <v>186</v>
      </c>
      <c r="J2588" s="281" t="s">
        <v>1478</v>
      </c>
      <c r="K2588" t="s">
        <v>1386</v>
      </c>
      <c r="L2588">
        <v>12</v>
      </c>
      <c r="M2588">
        <v>13.3</v>
      </c>
      <c r="N2588">
        <v>32.5</v>
      </c>
      <c r="O2588">
        <v>0</v>
      </c>
      <c r="P2588">
        <v>0</v>
      </c>
      <c r="Q2588">
        <v>0</v>
      </c>
      <c r="R2588" t="s">
        <v>531</v>
      </c>
      <c r="S2588" t="s">
        <v>531</v>
      </c>
      <c r="T2588" t="s">
        <v>531</v>
      </c>
      <c r="U2588" t="s">
        <v>531</v>
      </c>
      <c r="W2588" s="429">
        <f t="shared" si="59"/>
        <v>0</v>
      </c>
      <c r="X2588" s="429">
        <f t="shared" si="59"/>
        <v>0</v>
      </c>
      <c r="Y2588" s="429">
        <f t="shared" si="59"/>
        <v>0</v>
      </c>
      <c r="Z2588" s="429">
        <f t="shared" si="59"/>
        <v>0</v>
      </c>
      <c r="AA2588" s="429" t="s">
        <v>1296</v>
      </c>
    </row>
    <row r="2589" spans="1:27" x14ac:dyDescent="0.25">
      <c r="A2589" t="s">
        <v>149</v>
      </c>
      <c r="B2589" t="s">
        <v>186</v>
      </c>
      <c r="C2589" t="s">
        <v>1459</v>
      </c>
      <c r="D2589" t="s">
        <v>1384</v>
      </c>
      <c r="E2589" t="s">
        <v>1326</v>
      </c>
      <c r="F2589" t="s">
        <v>1293</v>
      </c>
      <c r="G2589">
        <v>35</v>
      </c>
      <c r="H2589" t="s">
        <v>1464</v>
      </c>
      <c r="I2589" t="s">
        <v>186</v>
      </c>
      <c r="J2589" s="281" t="s">
        <v>1478</v>
      </c>
      <c r="K2589" t="s">
        <v>1386</v>
      </c>
      <c r="L2589">
        <v>12</v>
      </c>
      <c r="M2589">
        <v>13.3</v>
      </c>
      <c r="N2589">
        <v>32.700000000000003</v>
      </c>
      <c r="O2589">
        <v>0</v>
      </c>
      <c r="P2589">
        <v>0</v>
      </c>
      <c r="Q2589">
        <v>0</v>
      </c>
      <c r="R2589" t="s">
        <v>531</v>
      </c>
      <c r="S2589" t="s">
        <v>531</v>
      </c>
      <c r="T2589" t="s">
        <v>531</v>
      </c>
      <c r="U2589" t="s">
        <v>531</v>
      </c>
      <c r="W2589" s="429">
        <f t="shared" si="59"/>
        <v>0</v>
      </c>
      <c r="X2589" s="429">
        <f t="shared" si="59"/>
        <v>0</v>
      </c>
      <c r="Y2589" s="429">
        <f t="shared" si="59"/>
        <v>0</v>
      </c>
      <c r="Z2589" s="429">
        <f t="shared" si="59"/>
        <v>0</v>
      </c>
      <c r="AA2589" s="429" t="s">
        <v>1296</v>
      </c>
    </row>
    <row r="2590" spans="1:27" x14ac:dyDescent="0.25">
      <c r="A2590" t="s">
        <v>149</v>
      </c>
      <c r="B2590" t="s">
        <v>186</v>
      </c>
      <c r="C2590" t="s">
        <v>1459</v>
      </c>
      <c r="D2590" t="s">
        <v>1384</v>
      </c>
      <c r="E2590" t="s">
        <v>1326</v>
      </c>
      <c r="F2590" t="s">
        <v>1293</v>
      </c>
      <c r="G2590">
        <v>35</v>
      </c>
      <c r="H2590" t="s">
        <v>1464</v>
      </c>
      <c r="I2590" t="s">
        <v>186</v>
      </c>
      <c r="J2590" s="281" t="s">
        <v>1478</v>
      </c>
      <c r="K2590" t="s">
        <v>1386</v>
      </c>
      <c r="L2590">
        <v>1.1000000000000001</v>
      </c>
      <c r="M2590">
        <v>0.1</v>
      </c>
      <c r="N2590">
        <v>0.3</v>
      </c>
      <c r="O2590">
        <v>0</v>
      </c>
      <c r="P2590">
        <v>0</v>
      </c>
      <c r="Q2590">
        <v>0</v>
      </c>
      <c r="R2590" t="s">
        <v>531</v>
      </c>
      <c r="S2590" t="s">
        <v>531</v>
      </c>
      <c r="T2590" t="s">
        <v>531</v>
      </c>
      <c r="U2590" t="s">
        <v>531</v>
      </c>
      <c r="W2590" s="429">
        <f t="shared" si="59"/>
        <v>0</v>
      </c>
      <c r="X2590" s="429">
        <f t="shared" si="59"/>
        <v>0</v>
      </c>
      <c r="Y2590" s="429">
        <f t="shared" si="59"/>
        <v>0</v>
      </c>
      <c r="Z2590" s="429">
        <f t="shared" si="59"/>
        <v>0</v>
      </c>
      <c r="AA2590" s="429" t="s">
        <v>1296</v>
      </c>
    </row>
    <row r="2591" spans="1:27" x14ac:dyDescent="0.25">
      <c r="A2591" t="s">
        <v>149</v>
      </c>
      <c r="B2591" t="s">
        <v>186</v>
      </c>
      <c r="C2591" t="s">
        <v>1459</v>
      </c>
      <c r="D2591" t="s">
        <v>1384</v>
      </c>
      <c r="E2591" t="s">
        <v>1326</v>
      </c>
      <c r="F2591" t="s">
        <v>1293</v>
      </c>
      <c r="G2591">
        <v>35</v>
      </c>
      <c r="H2591" t="s">
        <v>1464</v>
      </c>
      <c r="I2591" t="s">
        <v>186</v>
      </c>
      <c r="J2591" s="281" t="s">
        <v>1478</v>
      </c>
      <c r="K2591" t="s">
        <v>1386</v>
      </c>
      <c r="L2591">
        <v>0</v>
      </c>
      <c r="M2591">
        <v>36.299999999999997</v>
      </c>
      <c r="N2591">
        <v>0</v>
      </c>
      <c r="O2591">
        <v>0</v>
      </c>
      <c r="P2591">
        <v>0</v>
      </c>
      <c r="Q2591">
        <v>0</v>
      </c>
      <c r="R2591" t="s">
        <v>531</v>
      </c>
      <c r="S2591" t="s">
        <v>531</v>
      </c>
      <c r="T2591" t="s">
        <v>531</v>
      </c>
      <c r="U2591" t="s">
        <v>531</v>
      </c>
      <c r="W2591" s="429">
        <f t="shared" si="59"/>
        <v>0</v>
      </c>
      <c r="X2591" s="429">
        <f t="shared" si="59"/>
        <v>0</v>
      </c>
      <c r="Y2591" s="429">
        <f t="shared" si="59"/>
        <v>0</v>
      </c>
      <c r="Z2591" s="429">
        <f t="shared" si="59"/>
        <v>0</v>
      </c>
      <c r="AA2591" s="429" t="s">
        <v>1296</v>
      </c>
    </row>
    <row r="2592" spans="1:27" x14ac:dyDescent="0.25">
      <c r="A2592" t="s">
        <v>149</v>
      </c>
      <c r="B2592" t="s">
        <v>186</v>
      </c>
      <c r="C2592" t="s">
        <v>1459</v>
      </c>
      <c r="D2592" t="s">
        <v>1384</v>
      </c>
      <c r="E2592" t="s">
        <v>1326</v>
      </c>
      <c r="F2592" t="s">
        <v>1293</v>
      </c>
      <c r="G2592">
        <v>35</v>
      </c>
      <c r="H2592" t="s">
        <v>1464</v>
      </c>
      <c r="I2592" t="s">
        <v>186</v>
      </c>
      <c r="J2592" s="281" t="s">
        <v>1478</v>
      </c>
      <c r="K2592" t="s">
        <v>1386</v>
      </c>
      <c r="L2592">
        <v>0</v>
      </c>
      <c r="M2592">
        <v>0</v>
      </c>
      <c r="N2592">
        <v>0</v>
      </c>
      <c r="O2592">
        <v>0</v>
      </c>
      <c r="P2592">
        <v>0</v>
      </c>
      <c r="Q2592">
        <v>0</v>
      </c>
      <c r="R2592" t="s">
        <v>531</v>
      </c>
      <c r="S2592" t="s">
        <v>531</v>
      </c>
      <c r="T2592" t="s">
        <v>531</v>
      </c>
      <c r="U2592" t="s">
        <v>531</v>
      </c>
      <c r="W2592" s="429">
        <f t="shared" si="59"/>
        <v>0</v>
      </c>
      <c r="X2592" s="429">
        <f t="shared" si="59"/>
        <v>0</v>
      </c>
      <c r="Y2592" s="429">
        <f t="shared" si="59"/>
        <v>0</v>
      </c>
      <c r="Z2592" s="429">
        <f t="shared" si="59"/>
        <v>0</v>
      </c>
      <c r="AA2592" s="429" t="s">
        <v>1296</v>
      </c>
    </row>
    <row r="2593" spans="1:27" x14ac:dyDescent="0.25">
      <c r="A2593" t="s">
        <v>149</v>
      </c>
      <c r="B2593" t="s">
        <v>186</v>
      </c>
      <c r="C2593" t="s">
        <v>1459</v>
      </c>
      <c r="D2593" t="s">
        <v>1384</v>
      </c>
      <c r="E2593" t="s">
        <v>1326</v>
      </c>
      <c r="F2593" t="s">
        <v>1293</v>
      </c>
      <c r="G2593">
        <v>35</v>
      </c>
      <c r="H2593" t="s">
        <v>1464</v>
      </c>
      <c r="I2593" t="s">
        <v>186</v>
      </c>
      <c r="J2593" s="281" t="s">
        <v>1478</v>
      </c>
      <c r="K2593" t="s">
        <v>1386</v>
      </c>
      <c r="L2593">
        <v>0</v>
      </c>
      <c r="M2593">
        <v>0</v>
      </c>
      <c r="N2593">
        <v>0</v>
      </c>
      <c r="O2593">
        <v>0</v>
      </c>
      <c r="P2593">
        <v>0</v>
      </c>
      <c r="Q2593">
        <v>0</v>
      </c>
      <c r="R2593" t="s">
        <v>531</v>
      </c>
      <c r="S2593" t="s">
        <v>531</v>
      </c>
      <c r="T2593" t="s">
        <v>531</v>
      </c>
      <c r="U2593" t="s">
        <v>531</v>
      </c>
      <c r="W2593" s="429">
        <f t="shared" si="59"/>
        <v>0</v>
      </c>
      <c r="X2593" s="429">
        <f t="shared" si="59"/>
        <v>0</v>
      </c>
      <c r="Y2593" s="429">
        <f t="shared" si="59"/>
        <v>0</v>
      </c>
      <c r="Z2593" s="429">
        <f t="shared" si="59"/>
        <v>0</v>
      </c>
      <c r="AA2593" s="429" t="s">
        <v>1296</v>
      </c>
    </row>
    <row r="2594" spans="1:27" x14ac:dyDescent="0.25">
      <c r="A2594" t="s">
        <v>149</v>
      </c>
      <c r="B2594" t="s">
        <v>186</v>
      </c>
      <c r="C2594" t="s">
        <v>1459</v>
      </c>
      <c r="D2594" t="s">
        <v>1384</v>
      </c>
      <c r="E2594" t="s">
        <v>1326</v>
      </c>
      <c r="F2594" t="s">
        <v>1293</v>
      </c>
      <c r="G2594">
        <v>35</v>
      </c>
      <c r="H2594" t="s">
        <v>1464</v>
      </c>
      <c r="I2594" t="s">
        <v>186</v>
      </c>
      <c r="J2594" s="281" t="s">
        <v>1478</v>
      </c>
      <c r="K2594" t="s">
        <v>1386</v>
      </c>
      <c r="L2594">
        <v>0</v>
      </c>
      <c r="M2594">
        <v>5.9</v>
      </c>
      <c r="N2594">
        <v>0</v>
      </c>
      <c r="O2594">
        <v>0</v>
      </c>
      <c r="P2594">
        <v>0</v>
      </c>
      <c r="Q2594">
        <v>0</v>
      </c>
      <c r="R2594" t="s">
        <v>531</v>
      </c>
      <c r="S2594" t="s">
        <v>531</v>
      </c>
      <c r="T2594" t="s">
        <v>531</v>
      </c>
      <c r="U2594" t="s">
        <v>531</v>
      </c>
      <c r="W2594" s="429">
        <f t="shared" si="59"/>
        <v>0</v>
      </c>
      <c r="X2594" s="429">
        <f t="shared" si="59"/>
        <v>0</v>
      </c>
      <c r="Y2594" s="429">
        <f t="shared" si="59"/>
        <v>0</v>
      </c>
      <c r="Z2594" s="429">
        <f t="shared" si="59"/>
        <v>0</v>
      </c>
      <c r="AA2594" s="429" t="s">
        <v>1296</v>
      </c>
    </row>
    <row r="2595" spans="1:27" x14ac:dyDescent="0.25">
      <c r="A2595" t="s">
        <v>149</v>
      </c>
      <c r="B2595" t="s">
        <v>186</v>
      </c>
      <c r="C2595" t="s">
        <v>1459</v>
      </c>
      <c r="D2595" t="s">
        <v>1384</v>
      </c>
      <c r="E2595" t="s">
        <v>1326</v>
      </c>
      <c r="F2595" t="s">
        <v>1293</v>
      </c>
      <c r="G2595">
        <v>35</v>
      </c>
      <c r="H2595" t="s">
        <v>1464</v>
      </c>
      <c r="I2595" t="s">
        <v>186</v>
      </c>
      <c r="J2595" s="281" t="s">
        <v>1478</v>
      </c>
      <c r="K2595" t="s">
        <v>1386</v>
      </c>
      <c r="L2595">
        <v>0</v>
      </c>
      <c r="M2595">
        <v>0</v>
      </c>
      <c r="N2595">
        <v>0</v>
      </c>
      <c r="O2595">
        <v>0</v>
      </c>
      <c r="P2595">
        <v>0</v>
      </c>
      <c r="Q2595">
        <v>0</v>
      </c>
      <c r="R2595" t="s">
        <v>531</v>
      </c>
      <c r="S2595" t="s">
        <v>531</v>
      </c>
      <c r="T2595" t="s">
        <v>531</v>
      </c>
      <c r="U2595" t="s">
        <v>531</v>
      </c>
      <c r="W2595" s="429">
        <f t="shared" si="59"/>
        <v>0</v>
      </c>
      <c r="X2595" s="429">
        <f t="shared" si="59"/>
        <v>0</v>
      </c>
      <c r="Y2595" s="429">
        <f t="shared" si="59"/>
        <v>0</v>
      </c>
      <c r="Z2595" s="429">
        <f t="shared" si="59"/>
        <v>0</v>
      </c>
      <c r="AA2595" s="429" t="s">
        <v>1296</v>
      </c>
    </row>
    <row r="2596" spans="1:27" x14ac:dyDescent="0.25">
      <c r="A2596" t="s">
        <v>149</v>
      </c>
      <c r="B2596" t="s">
        <v>186</v>
      </c>
      <c r="C2596" t="s">
        <v>1459</v>
      </c>
      <c r="D2596" t="s">
        <v>1384</v>
      </c>
      <c r="E2596" t="s">
        <v>1326</v>
      </c>
      <c r="F2596" t="s">
        <v>1293</v>
      </c>
      <c r="G2596">
        <v>35</v>
      </c>
      <c r="H2596" t="s">
        <v>1464</v>
      </c>
      <c r="I2596" t="s">
        <v>186</v>
      </c>
      <c r="J2596" s="281" t="s">
        <v>1478</v>
      </c>
      <c r="K2596" t="s">
        <v>1386</v>
      </c>
      <c r="L2596">
        <v>0</v>
      </c>
      <c r="M2596">
        <v>6.3</v>
      </c>
      <c r="N2596">
        <v>0</v>
      </c>
      <c r="O2596">
        <v>0</v>
      </c>
      <c r="P2596">
        <v>0</v>
      </c>
      <c r="Q2596">
        <v>0</v>
      </c>
      <c r="R2596" t="s">
        <v>531</v>
      </c>
      <c r="S2596" t="s">
        <v>531</v>
      </c>
      <c r="T2596" t="s">
        <v>531</v>
      </c>
      <c r="U2596" t="s">
        <v>531</v>
      </c>
      <c r="W2596" s="429">
        <f t="shared" si="59"/>
        <v>0</v>
      </c>
      <c r="X2596" s="429">
        <f t="shared" si="59"/>
        <v>0</v>
      </c>
      <c r="Y2596" s="429">
        <f t="shared" si="59"/>
        <v>0</v>
      </c>
      <c r="Z2596" s="429">
        <f t="shared" si="59"/>
        <v>0</v>
      </c>
      <c r="AA2596" s="429" t="s">
        <v>1296</v>
      </c>
    </row>
    <row r="2597" spans="1:27" x14ac:dyDescent="0.25">
      <c r="A2597" t="s">
        <v>149</v>
      </c>
      <c r="B2597" t="s">
        <v>186</v>
      </c>
      <c r="C2597" t="s">
        <v>1459</v>
      </c>
      <c r="D2597" t="s">
        <v>1384</v>
      </c>
      <c r="E2597" t="s">
        <v>1326</v>
      </c>
      <c r="F2597" t="s">
        <v>1293</v>
      </c>
      <c r="G2597">
        <v>35</v>
      </c>
      <c r="H2597" t="s">
        <v>1464</v>
      </c>
      <c r="I2597" t="s">
        <v>186</v>
      </c>
      <c r="J2597" s="281" t="s">
        <v>1478</v>
      </c>
      <c r="K2597" t="s">
        <v>1386</v>
      </c>
      <c r="L2597">
        <v>0.9</v>
      </c>
      <c r="M2597">
        <v>4.4000000000000004</v>
      </c>
      <c r="N2597">
        <v>0.74</v>
      </c>
      <c r="O2597">
        <v>0</v>
      </c>
      <c r="P2597">
        <v>0</v>
      </c>
      <c r="Q2597">
        <v>0</v>
      </c>
      <c r="R2597" t="s">
        <v>531</v>
      </c>
      <c r="S2597" t="s">
        <v>531</v>
      </c>
      <c r="T2597" t="s">
        <v>531</v>
      </c>
      <c r="U2597" t="s">
        <v>531</v>
      </c>
      <c r="W2597" s="429">
        <f t="shared" si="59"/>
        <v>0</v>
      </c>
      <c r="X2597" s="429">
        <f t="shared" si="59"/>
        <v>0</v>
      </c>
      <c r="Y2597" s="429">
        <f t="shared" si="59"/>
        <v>0</v>
      </c>
      <c r="Z2597" s="429">
        <f t="shared" si="59"/>
        <v>0</v>
      </c>
      <c r="AA2597" s="429" t="s">
        <v>1296</v>
      </c>
    </row>
    <row r="2598" spans="1:27" x14ac:dyDescent="0.25">
      <c r="A2598" t="s">
        <v>149</v>
      </c>
      <c r="B2598" t="s">
        <v>186</v>
      </c>
      <c r="C2598" t="s">
        <v>1459</v>
      </c>
      <c r="D2598" t="s">
        <v>1384</v>
      </c>
      <c r="E2598" t="s">
        <v>1326</v>
      </c>
      <c r="F2598" t="s">
        <v>1293</v>
      </c>
      <c r="G2598">
        <v>35</v>
      </c>
      <c r="H2598" t="s">
        <v>1464</v>
      </c>
      <c r="I2598" t="s">
        <v>186</v>
      </c>
      <c r="J2598" s="281" t="s">
        <v>1478</v>
      </c>
      <c r="K2598" t="s">
        <v>1386</v>
      </c>
      <c r="L2598">
        <v>0.01</v>
      </c>
      <c r="M2598">
        <v>0.01</v>
      </c>
      <c r="N2598">
        <v>0.01</v>
      </c>
      <c r="O2598">
        <v>0</v>
      </c>
      <c r="P2598">
        <v>0</v>
      </c>
      <c r="Q2598">
        <v>0</v>
      </c>
      <c r="R2598" t="s">
        <v>531</v>
      </c>
      <c r="S2598" t="s">
        <v>531</v>
      </c>
      <c r="T2598" t="s">
        <v>531</v>
      </c>
      <c r="U2598" t="s">
        <v>531</v>
      </c>
      <c r="W2598" s="429">
        <f t="shared" si="59"/>
        <v>0</v>
      </c>
      <c r="X2598" s="429">
        <f t="shared" si="59"/>
        <v>0</v>
      </c>
      <c r="Y2598" s="429">
        <f t="shared" si="59"/>
        <v>0</v>
      </c>
      <c r="Z2598" s="429">
        <f t="shared" si="59"/>
        <v>0</v>
      </c>
      <c r="AA2598" s="429" t="s">
        <v>1296</v>
      </c>
    </row>
    <row r="2599" spans="1:27" x14ac:dyDescent="0.25">
      <c r="A2599" t="s">
        <v>149</v>
      </c>
      <c r="B2599" t="s">
        <v>186</v>
      </c>
      <c r="C2599" t="s">
        <v>1459</v>
      </c>
      <c r="D2599" t="s">
        <v>1384</v>
      </c>
      <c r="E2599" t="s">
        <v>1326</v>
      </c>
      <c r="F2599" t="s">
        <v>1293</v>
      </c>
      <c r="G2599">
        <v>35</v>
      </c>
      <c r="H2599" t="s">
        <v>1464</v>
      </c>
      <c r="I2599" t="s">
        <v>186</v>
      </c>
      <c r="J2599" s="281" t="s">
        <v>1478</v>
      </c>
      <c r="K2599" t="s">
        <v>1386</v>
      </c>
      <c r="L2599">
        <v>0</v>
      </c>
      <c r="M2599">
        <v>3.1</v>
      </c>
      <c r="N2599">
        <v>0</v>
      </c>
      <c r="O2599">
        <v>0</v>
      </c>
      <c r="P2599">
        <v>0</v>
      </c>
      <c r="Q2599">
        <v>0</v>
      </c>
      <c r="R2599" t="s">
        <v>531</v>
      </c>
      <c r="S2599" t="s">
        <v>531</v>
      </c>
      <c r="T2599" t="s">
        <v>531</v>
      </c>
      <c r="U2599" t="s">
        <v>531</v>
      </c>
      <c r="W2599" s="429">
        <f t="shared" si="59"/>
        <v>0</v>
      </c>
      <c r="X2599" s="429">
        <f t="shared" si="59"/>
        <v>0</v>
      </c>
      <c r="Y2599" s="429">
        <f t="shared" si="59"/>
        <v>0</v>
      </c>
      <c r="Z2599" s="429">
        <f t="shared" si="59"/>
        <v>0</v>
      </c>
      <c r="AA2599" s="429" t="s">
        <v>1296</v>
      </c>
    </row>
    <row r="2600" spans="1:27" x14ac:dyDescent="0.25">
      <c r="A2600" t="s">
        <v>149</v>
      </c>
      <c r="B2600" t="s">
        <v>186</v>
      </c>
      <c r="C2600" t="s">
        <v>1459</v>
      </c>
      <c r="D2600" t="s">
        <v>1384</v>
      </c>
      <c r="E2600" t="s">
        <v>1326</v>
      </c>
      <c r="F2600" t="s">
        <v>1293</v>
      </c>
      <c r="G2600">
        <v>35</v>
      </c>
      <c r="H2600" t="s">
        <v>1464</v>
      </c>
      <c r="I2600" t="s">
        <v>186</v>
      </c>
      <c r="J2600" s="281" t="s">
        <v>1478</v>
      </c>
      <c r="K2600" t="s">
        <v>1386</v>
      </c>
      <c r="L2600">
        <v>0</v>
      </c>
      <c r="M2600">
        <v>0</v>
      </c>
      <c r="N2600">
        <v>0</v>
      </c>
      <c r="O2600">
        <v>0</v>
      </c>
      <c r="P2600">
        <v>0</v>
      </c>
      <c r="Q2600">
        <v>0</v>
      </c>
      <c r="R2600" t="s">
        <v>531</v>
      </c>
      <c r="S2600" t="s">
        <v>531</v>
      </c>
      <c r="T2600" t="s">
        <v>531</v>
      </c>
      <c r="U2600" t="s">
        <v>531</v>
      </c>
      <c r="W2600" s="429">
        <f t="shared" si="59"/>
        <v>0</v>
      </c>
      <c r="X2600" s="429">
        <f t="shared" si="59"/>
        <v>0</v>
      </c>
      <c r="Y2600" s="429">
        <f t="shared" si="59"/>
        <v>0</v>
      </c>
      <c r="Z2600" s="429">
        <f t="shared" si="59"/>
        <v>0</v>
      </c>
      <c r="AA2600" s="429" t="s">
        <v>1296</v>
      </c>
    </row>
    <row r="2601" spans="1:27" x14ac:dyDescent="0.25">
      <c r="A2601" t="s">
        <v>149</v>
      </c>
      <c r="B2601" t="s">
        <v>186</v>
      </c>
      <c r="C2601" t="s">
        <v>1459</v>
      </c>
      <c r="D2601" t="s">
        <v>1384</v>
      </c>
      <c r="E2601" t="s">
        <v>1326</v>
      </c>
      <c r="F2601" t="s">
        <v>1293</v>
      </c>
      <c r="G2601">
        <v>35</v>
      </c>
      <c r="H2601" t="s">
        <v>1464</v>
      </c>
      <c r="I2601" t="s">
        <v>186</v>
      </c>
      <c r="J2601" s="281" t="s">
        <v>1478</v>
      </c>
      <c r="K2601" t="s">
        <v>1386</v>
      </c>
      <c r="L2601">
        <v>0</v>
      </c>
      <c r="M2601">
        <v>0</v>
      </c>
      <c r="N2601">
        <v>0</v>
      </c>
      <c r="O2601">
        <v>0</v>
      </c>
      <c r="P2601">
        <v>0</v>
      </c>
      <c r="Q2601">
        <v>0</v>
      </c>
      <c r="R2601" t="s">
        <v>531</v>
      </c>
      <c r="S2601" t="s">
        <v>531</v>
      </c>
      <c r="T2601" t="s">
        <v>531</v>
      </c>
      <c r="U2601" t="s">
        <v>531</v>
      </c>
      <c r="W2601" s="429">
        <f t="shared" si="59"/>
        <v>0</v>
      </c>
      <c r="X2601" s="429">
        <f t="shared" si="59"/>
        <v>0</v>
      </c>
      <c r="Y2601" s="429">
        <f t="shared" si="59"/>
        <v>0</v>
      </c>
      <c r="Z2601" s="429">
        <f t="shared" si="59"/>
        <v>0</v>
      </c>
      <c r="AA2601" s="429" t="s">
        <v>1296</v>
      </c>
    </row>
    <row r="2602" spans="1:27" x14ac:dyDescent="0.25">
      <c r="A2602" t="s">
        <v>149</v>
      </c>
      <c r="B2602" t="s">
        <v>186</v>
      </c>
      <c r="C2602" t="s">
        <v>1459</v>
      </c>
      <c r="D2602" t="s">
        <v>1384</v>
      </c>
      <c r="E2602" t="s">
        <v>1326</v>
      </c>
      <c r="F2602" t="s">
        <v>1293</v>
      </c>
      <c r="G2602">
        <v>35</v>
      </c>
      <c r="H2602" t="s">
        <v>1464</v>
      </c>
      <c r="I2602" t="s">
        <v>186</v>
      </c>
      <c r="J2602" s="281" t="s">
        <v>1478</v>
      </c>
      <c r="K2602" t="s">
        <v>1386</v>
      </c>
      <c r="L2602">
        <v>0</v>
      </c>
      <c r="M2602">
        <v>0</v>
      </c>
      <c r="N2602">
        <v>0</v>
      </c>
      <c r="O2602">
        <v>0</v>
      </c>
      <c r="P2602">
        <v>0</v>
      </c>
      <c r="Q2602">
        <v>0</v>
      </c>
      <c r="R2602" t="s">
        <v>531</v>
      </c>
      <c r="S2602" t="s">
        <v>531</v>
      </c>
      <c r="T2602" t="s">
        <v>531</v>
      </c>
      <c r="U2602" t="s">
        <v>531</v>
      </c>
      <c r="W2602" s="429">
        <f t="shared" si="59"/>
        <v>0</v>
      </c>
      <c r="X2602" s="429">
        <f t="shared" si="59"/>
        <v>0</v>
      </c>
      <c r="Y2602" s="429">
        <f t="shared" si="59"/>
        <v>0</v>
      </c>
      <c r="Z2602" s="429">
        <f t="shared" si="59"/>
        <v>0</v>
      </c>
      <c r="AA2602" s="429" t="s">
        <v>1296</v>
      </c>
    </row>
    <row r="2603" spans="1:27" x14ac:dyDescent="0.25">
      <c r="A2603" t="s">
        <v>149</v>
      </c>
      <c r="B2603" t="s">
        <v>186</v>
      </c>
      <c r="C2603" t="s">
        <v>1459</v>
      </c>
      <c r="D2603" t="s">
        <v>1384</v>
      </c>
      <c r="E2603" t="s">
        <v>1326</v>
      </c>
      <c r="F2603" t="s">
        <v>1293</v>
      </c>
      <c r="G2603">
        <v>35</v>
      </c>
      <c r="H2603" t="s">
        <v>1464</v>
      </c>
      <c r="I2603" t="s">
        <v>186</v>
      </c>
      <c r="J2603" s="281" t="s">
        <v>1478</v>
      </c>
      <c r="K2603" t="s">
        <v>1386</v>
      </c>
      <c r="L2603">
        <v>0</v>
      </c>
      <c r="M2603">
        <v>1.7</v>
      </c>
      <c r="N2603">
        <v>0</v>
      </c>
      <c r="O2603">
        <v>0</v>
      </c>
      <c r="P2603">
        <v>0</v>
      </c>
      <c r="Q2603">
        <v>0</v>
      </c>
      <c r="R2603" t="s">
        <v>531</v>
      </c>
      <c r="S2603" t="s">
        <v>531</v>
      </c>
      <c r="T2603" t="s">
        <v>531</v>
      </c>
      <c r="U2603" t="s">
        <v>531</v>
      </c>
      <c r="W2603" s="429">
        <f t="shared" si="59"/>
        <v>0</v>
      </c>
      <c r="X2603" s="429">
        <f t="shared" si="59"/>
        <v>0</v>
      </c>
      <c r="Y2603" s="429">
        <f t="shared" si="59"/>
        <v>0</v>
      </c>
      <c r="Z2603" s="429">
        <f t="shared" si="59"/>
        <v>0</v>
      </c>
      <c r="AA2603" s="429" t="s">
        <v>1296</v>
      </c>
    </row>
    <row r="2604" spans="1:27" x14ac:dyDescent="0.25">
      <c r="A2604" t="s">
        <v>149</v>
      </c>
      <c r="B2604" t="s">
        <v>186</v>
      </c>
      <c r="C2604" t="s">
        <v>1459</v>
      </c>
      <c r="D2604" t="s">
        <v>1384</v>
      </c>
      <c r="E2604" t="s">
        <v>1326</v>
      </c>
      <c r="F2604" t="s">
        <v>1293</v>
      </c>
      <c r="G2604">
        <v>35</v>
      </c>
      <c r="H2604" t="s">
        <v>1464</v>
      </c>
      <c r="I2604" t="s">
        <v>186</v>
      </c>
      <c r="J2604" s="281" t="s">
        <v>1478</v>
      </c>
      <c r="K2604" t="s">
        <v>1386</v>
      </c>
      <c r="L2604">
        <v>25.9</v>
      </c>
      <c r="M2604">
        <v>22.6</v>
      </c>
      <c r="N2604">
        <v>92.6</v>
      </c>
      <c r="O2604">
        <v>1.4</v>
      </c>
      <c r="P2604">
        <v>1</v>
      </c>
      <c r="Q2604">
        <v>1</v>
      </c>
      <c r="R2604" t="s">
        <v>531</v>
      </c>
      <c r="S2604" t="s">
        <v>531</v>
      </c>
      <c r="T2604" t="s">
        <v>531</v>
      </c>
      <c r="U2604" t="s">
        <v>531</v>
      </c>
      <c r="W2604" s="429">
        <f t="shared" si="59"/>
        <v>0</v>
      </c>
      <c r="X2604" s="429">
        <f t="shared" si="59"/>
        <v>0</v>
      </c>
      <c r="Y2604" s="429">
        <f t="shared" si="59"/>
        <v>0</v>
      </c>
      <c r="Z2604" s="429">
        <f t="shared" si="59"/>
        <v>0</v>
      </c>
      <c r="AA2604" s="429" t="s">
        <v>1296</v>
      </c>
    </row>
    <row r="2605" spans="1:27" x14ac:dyDescent="0.25">
      <c r="A2605" t="s">
        <v>149</v>
      </c>
      <c r="B2605" t="s">
        <v>186</v>
      </c>
      <c r="C2605" t="s">
        <v>1459</v>
      </c>
      <c r="D2605" t="s">
        <v>1384</v>
      </c>
      <c r="E2605" t="s">
        <v>1326</v>
      </c>
      <c r="F2605" t="s">
        <v>1293</v>
      </c>
      <c r="G2605">
        <v>35</v>
      </c>
      <c r="H2605" t="s">
        <v>1464</v>
      </c>
      <c r="I2605" t="s">
        <v>186</v>
      </c>
      <c r="J2605" s="281" t="s">
        <v>1478</v>
      </c>
      <c r="K2605" t="s">
        <v>1386</v>
      </c>
      <c r="L2605">
        <v>0</v>
      </c>
      <c r="M2605">
        <v>8</v>
      </c>
      <c r="N2605">
        <v>0</v>
      </c>
      <c r="O2605">
        <v>0</v>
      </c>
      <c r="P2605">
        <v>0</v>
      </c>
      <c r="Q2605">
        <v>0</v>
      </c>
      <c r="R2605" t="s">
        <v>531</v>
      </c>
      <c r="S2605" t="s">
        <v>531</v>
      </c>
      <c r="T2605" t="s">
        <v>531</v>
      </c>
      <c r="U2605" t="s">
        <v>531</v>
      </c>
      <c r="W2605" s="429">
        <f t="shared" si="59"/>
        <v>0</v>
      </c>
      <c r="X2605" s="429">
        <f t="shared" si="59"/>
        <v>0</v>
      </c>
      <c r="Y2605" s="429">
        <f t="shared" si="59"/>
        <v>0</v>
      </c>
      <c r="Z2605" s="429">
        <f t="shared" si="59"/>
        <v>0</v>
      </c>
      <c r="AA2605" s="429" t="s">
        <v>1296</v>
      </c>
    </row>
    <row r="2606" spans="1:27" x14ac:dyDescent="0.25">
      <c r="A2606" t="s">
        <v>149</v>
      </c>
      <c r="B2606" t="s">
        <v>186</v>
      </c>
      <c r="C2606" t="s">
        <v>1459</v>
      </c>
      <c r="D2606" t="s">
        <v>1384</v>
      </c>
      <c r="E2606" t="s">
        <v>1326</v>
      </c>
      <c r="F2606" t="s">
        <v>1293</v>
      </c>
      <c r="G2606">
        <v>35</v>
      </c>
      <c r="H2606" t="s">
        <v>1464</v>
      </c>
      <c r="I2606" t="s">
        <v>186</v>
      </c>
      <c r="J2606" s="281" t="s">
        <v>1478</v>
      </c>
      <c r="K2606" t="s">
        <v>1386</v>
      </c>
      <c r="L2606">
        <v>0</v>
      </c>
      <c r="M2606">
        <v>9.9</v>
      </c>
      <c r="N2606">
        <v>0</v>
      </c>
      <c r="O2606">
        <v>0</v>
      </c>
      <c r="P2606">
        <v>0</v>
      </c>
      <c r="Q2606">
        <v>0</v>
      </c>
      <c r="R2606" t="s">
        <v>531</v>
      </c>
      <c r="S2606" t="s">
        <v>531</v>
      </c>
      <c r="T2606" t="s">
        <v>531</v>
      </c>
      <c r="U2606" t="s">
        <v>531</v>
      </c>
      <c r="W2606" s="429">
        <f t="shared" si="59"/>
        <v>0</v>
      </c>
      <c r="X2606" s="429">
        <f t="shared" si="59"/>
        <v>0</v>
      </c>
      <c r="Y2606" s="429">
        <f t="shared" si="59"/>
        <v>0</v>
      </c>
      <c r="Z2606" s="429">
        <f t="shared" si="59"/>
        <v>0</v>
      </c>
      <c r="AA2606" s="429" t="s">
        <v>1296</v>
      </c>
    </row>
    <row r="2607" spans="1:27" x14ac:dyDescent="0.25">
      <c r="A2607" t="s">
        <v>149</v>
      </c>
      <c r="B2607" t="s">
        <v>186</v>
      </c>
      <c r="C2607" t="s">
        <v>1459</v>
      </c>
      <c r="D2607" t="s">
        <v>1384</v>
      </c>
      <c r="E2607" t="s">
        <v>1326</v>
      </c>
      <c r="F2607" t="s">
        <v>1293</v>
      </c>
      <c r="G2607">
        <v>35</v>
      </c>
      <c r="H2607" t="s">
        <v>1464</v>
      </c>
      <c r="I2607" t="s">
        <v>186</v>
      </c>
      <c r="J2607" s="281" t="s">
        <v>1478</v>
      </c>
      <c r="K2607" t="s">
        <v>1386</v>
      </c>
      <c r="L2607">
        <v>24.1</v>
      </c>
      <c r="M2607">
        <v>3.6</v>
      </c>
      <c r="N2607">
        <v>21.1</v>
      </c>
      <c r="O2607">
        <v>0</v>
      </c>
      <c r="P2607">
        <v>0</v>
      </c>
      <c r="Q2607">
        <v>0</v>
      </c>
      <c r="R2607" t="s">
        <v>531</v>
      </c>
      <c r="S2607" t="s">
        <v>531</v>
      </c>
      <c r="T2607" t="s">
        <v>531</v>
      </c>
      <c r="U2607" t="s">
        <v>531</v>
      </c>
      <c r="W2607" s="429">
        <f t="shared" si="59"/>
        <v>0</v>
      </c>
      <c r="X2607" s="429">
        <f t="shared" si="59"/>
        <v>0</v>
      </c>
      <c r="Y2607" s="429">
        <f t="shared" si="59"/>
        <v>0</v>
      </c>
      <c r="Z2607" s="429">
        <f t="shared" si="59"/>
        <v>0</v>
      </c>
      <c r="AA2607" s="429" t="s">
        <v>1296</v>
      </c>
    </row>
    <row r="2608" spans="1:27" x14ac:dyDescent="0.25">
      <c r="A2608" t="s">
        <v>149</v>
      </c>
      <c r="B2608" t="s">
        <v>186</v>
      </c>
      <c r="C2608" t="s">
        <v>1459</v>
      </c>
      <c r="D2608" t="s">
        <v>1384</v>
      </c>
      <c r="E2608" t="s">
        <v>1326</v>
      </c>
      <c r="F2608" t="s">
        <v>1293</v>
      </c>
      <c r="G2608">
        <v>35</v>
      </c>
      <c r="H2608" t="s">
        <v>1464</v>
      </c>
      <c r="I2608" t="s">
        <v>186</v>
      </c>
      <c r="J2608" s="281" t="s">
        <v>1478</v>
      </c>
      <c r="K2608" t="s">
        <v>1386</v>
      </c>
      <c r="L2608">
        <v>24.1</v>
      </c>
      <c r="M2608">
        <v>3.6</v>
      </c>
      <c r="N2608">
        <v>21.1</v>
      </c>
      <c r="O2608">
        <v>0</v>
      </c>
      <c r="P2608">
        <v>0</v>
      </c>
      <c r="Q2608">
        <v>0</v>
      </c>
      <c r="R2608" t="s">
        <v>531</v>
      </c>
      <c r="S2608" t="s">
        <v>531</v>
      </c>
      <c r="T2608" t="s">
        <v>531</v>
      </c>
      <c r="U2608" t="s">
        <v>531</v>
      </c>
      <c r="W2608" s="429">
        <f t="shared" si="59"/>
        <v>0</v>
      </c>
      <c r="X2608" s="429">
        <f t="shared" si="59"/>
        <v>0</v>
      </c>
      <c r="Y2608" s="429">
        <f t="shared" si="59"/>
        <v>0</v>
      </c>
      <c r="Z2608" s="429">
        <f t="shared" si="59"/>
        <v>0</v>
      </c>
      <c r="AA2608" s="429" t="s">
        <v>1296</v>
      </c>
    </row>
    <row r="2609" spans="1:27" x14ac:dyDescent="0.25">
      <c r="A2609" t="s">
        <v>149</v>
      </c>
      <c r="B2609" t="s">
        <v>186</v>
      </c>
      <c r="C2609" t="s">
        <v>1459</v>
      </c>
      <c r="D2609" t="s">
        <v>1384</v>
      </c>
      <c r="E2609" t="s">
        <v>1326</v>
      </c>
      <c r="F2609" t="s">
        <v>1293</v>
      </c>
      <c r="G2609">
        <v>35</v>
      </c>
      <c r="H2609" t="s">
        <v>1464</v>
      </c>
      <c r="I2609" t="s">
        <v>186</v>
      </c>
      <c r="J2609" s="281" t="s">
        <v>1478</v>
      </c>
      <c r="K2609" t="s">
        <v>1386</v>
      </c>
      <c r="L2609">
        <v>24.1</v>
      </c>
      <c r="M2609">
        <v>3.6</v>
      </c>
      <c r="N2609">
        <v>21.1</v>
      </c>
      <c r="O2609">
        <v>0</v>
      </c>
      <c r="P2609">
        <v>0</v>
      </c>
      <c r="Q2609">
        <v>0</v>
      </c>
      <c r="R2609" t="s">
        <v>531</v>
      </c>
      <c r="S2609" t="s">
        <v>531</v>
      </c>
      <c r="T2609" t="s">
        <v>531</v>
      </c>
      <c r="U2609" t="s">
        <v>531</v>
      </c>
      <c r="W2609" s="429">
        <f t="shared" si="59"/>
        <v>0</v>
      </c>
      <c r="X2609" s="429">
        <f t="shared" si="59"/>
        <v>0</v>
      </c>
      <c r="Y2609" s="429">
        <f t="shared" si="59"/>
        <v>0</v>
      </c>
      <c r="Z2609" s="429">
        <f t="shared" si="59"/>
        <v>0</v>
      </c>
      <c r="AA2609" s="429" t="s">
        <v>1296</v>
      </c>
    </row>
    <row r="2610" spans="1:27" x14ac:dyDescent="0.25">
      <c r="A2610" t="s">
        <v>149</v>
      </c>
      <c r="B2610" t="s">
        <v>186</v>
      </c>
      <c r="C2610" t="s">
        <v>1459</v>
      </c>
      <c r="D2610" t="s">
        <v>1384</v>
      </c>
      <c r="E2610" t="s">
        <v>1326</v>
      </c>
      <c r="F2610" t="s">
        <v>1293</v>
      </c>
      <c r="G2610">
        <v>35</v>
      </c>
      <c r="H2610" t="s">
        <v>1464</v>
      </c>
      <c r="I2610" t="s">
        <v>186</v>
      </c>
      <c r="J2610" s="281" t="s">
        <v>1478</v>
      </c>
      <c r="K2610" t="s">
        <v>1386</v>
      </c>
      <c r="L2610">
        <v>0</v>
      </c>
      <c r="M2610">
        <v>14.6</v>
      </c>
      <c r="N2610">
        <v>0</v>
      </c>
      <c r="O2610">
        <v>0</v>
      </c>
      <c r="P2610">
        <v>0</v>
      </c>
      <c r="Q2610">
        <v>0</v>
      </c>
      <c r="R2610" t="s">
        <v>531</v>
      </c>
      <c r="S2610" t="s">
        <v>531</v>
      </c>
      <c r="T2610" t="s">
        <v>531</v>
      </c>
      <c r="U2610" t="s">
        <v>531</v>
      </c>
      <c r="W2610" s="429">
        <f t="shared" si="59"/>
        <v>0</v>
      </c>
      <c r="X2610" s="429">
        <f t="shared" si="59"/>
        <v>0</v>
      </c>
      <c r="Y2610" s="429">
        <f t="shared" si="59"/>
        <v>0</v>
      </c>
      <c r="Z2610" s="429">
        <f t="shared" si="59"/>
        <v>0</v>
      </c>
      <c r="AA2610" s="429" t="s">
        <v>1296</v>
      </c>
    </row>
    <row r="2611" spans="1:27" x14ac:dyDescent="0.25">
      <c r="A2611" t="s">
        <v>149</v>
      </c>
      <c r="B2611" t="s">
        <v>186</v>
      </c>
      <c r="C2611" t="s">
        <v>1459</v>
      </c>
      <c r="D2611" t="s">
        <v>1384</v>
      </c>
      <c r="E2611" t="s">
        <v>1326</v>
      </c>
      <c r="F2611" t="s">
        <v>1293</v>
      </c>
      <c r="G2611">
        <v>35</v>
      </c>
      <c r="H2611" t="s">
        <v>1464</v>
      </c>
      <c r="I2611" t="s">
        <v>186</v>
      </c>
      <c r="J2611" s="281" t="s">
        <v>1478</v>
      </c>
      <c r="K2611" t="s">
        <v>1386</v>
      </c>
      <c r="L2611">
        <v>0</v>
      </c>
      <c r="M2611">
        <v>7</v>
      </c>
      <c r="N2611">
        <v>0</v>
      </c>
      <c r="O2611">
        <v>0</v>
      </c>
      <c r="P2611">
        <v>0</v>
      </c>
      <c r="Q2611">
        <v>0</v>
      </c>
      <c r="R2611" t="s">
        <v>531</v>
      </c>
      <c r="S2611" t="s">
        <v>531</v>
      </c>
      <c r="T2611" t="s">
        <v>531</v>
      </c>
      <c r="U2611" t="s">
        <v>531</v>
      </c>
      <c r="W2611" s="429">
        <f t="shared" si="59"/>
        <v>0</v>
      </c>
      <c r="X2611" s="429">
        <f t="shared" si="59"/>
        <v>0</v>
      </c>
      <c r="Y2611" s="429">
        <f t="shared" si="59"/>
        <v>0</v>
      </c>
      <c r="Z2611" s="429">
        <f t="shared" si="59"/>
        <v>0</v>
      </c>
      <c r="AA2611" s="429" t="s">
        <v>1296</v>
      </c>
    </row>
    <row r="2612" spans="1:27" x14ac:dyDescent="0.25">
      <c r="A2612" t="s">
        <v>149</v>
      </c>
      <c r="B2612" t="s">
        <v>186</v>
      </c>
      <c r="C2612" t="s">
        <v>1459</v>
      </c>
      <c r="D2612" t="s">
        <v>1384</v>
      </c>
      <c r="E2612" t="s">
        <v>1326</v>
      </c>
      <c r="F2612" t="s">
        <v>1293</v>
      </c>
      <c r="G2612">
        <v>35</v>
      </c>
      <c r="H2612" t="s">
        <v>1464</v>
      </c>
      <c r="I2612" t="s">
        <v>186</v>
      </c>
      <c r="J2612" s="281" t="s">
        <v>1478</v>
      </c>
      <c r="K2612" t="s">
        <v>1386</v>
      </c>
      <c r="L2612">
        <v>0</v>
      </c>
      <c r="M2612">
        <v>14.6</v>
      </c>
      <c r="N2612">
        <v>0</v>
      </c>
      <c r="O2612">
        <v>0</v>
      </c>
      <c r="P2612">
        <v>0</v>
      </c>
      <c r="Q2612">
        <v>0</v>
      </c>
      <c r="R2612" t="s">
        <v>531</v>
      </c>
      <c r="S2612" t="s">
        <v>531</v>
      </c>
      <c r="T2612" t="s">
        <v>531</v>
      </c>
      <c r="U2612" t="s">
        <v>531</v>
      </c>
      <c r="W2612" s="429">
        <f t="shared" si="59"/>
        <v>0</v>
      </c>
      <c r="X2612" s="429">
        <f t="shared" si="59"/>
        <v>0</v>
      </c>
      <c r="Y2612" s="429">
        <f t="shared" si="59"/>
        <v>0</v>
      </c>
      <c r="Z2612" s="429">
        <f t="shared" si="59"/>
        <v>0</v>
      </c>
      <c r="AA2612" s="429" t="s">
        <v>1296</v>
      </c>
    </row>
    <row r="2613" spans="1:27" x14ac:dyDescent="0.25">
      <c r="A2613" t="s">
        <v>149</v>
      </c>
      <c r="B2613" t="s">
        <v>186</v>
      </c>
      <c r="C2613" t="s">
        <v>1459</v>
      </c>
      <c r="D2613" t="s">
        <v>1384</v>
      </c>
      <c r="E2613" t="s">
        <v>1326</v>
      </c>
      <c r="F2613" t="s">
        <v>1293</v>
      </c>
      <c r="G2613">
        <v>35</v>
      </c>
      <c r="H2613" t="s">
        <v>1464</v>
      </c>
      <c r="I2613" t="s">
        <v>186</v>
      </c>
      <c r="J2613" s="281" t="s">
        <v>1478</v>
      </c>
      <c r="K2613" t="s">
        <v>1386</v>
      </c>
      <c r="L2613">
        <v>0</v>
      </c>
      <c r="M2613">
        <v>5.9</v>
      </c>
      <c r="N2613">
        <v>0</v>
      </c>
      <c r="O2613">
        <v>0</v>
      </c>
      <c r="P2613">
        <v>0</v>
      </c>
      <c r="Q2613">
        <v>0</v>
      </c>
      <c r="R2613" t="s">
        <v>531</v>
      </c>
      <c r="S2613" t="s">
        <v>531</v>
      </c>
      <c r="T2613" t="s">
        <v>531</v>
      </c>
      <c r="U2613" t="s">
        <v>531</v>
      </c>
      <c r="W2613" s="429">
        <f t="shared" si="59"/>
        <v>0</v>
      </c>
      <c r="X2613" s="429">
        <f t="shared" si="59"/>
        <v>0</v>
      </c>
      <c r="Y2613" s="429">
        <f t="shared" si="59"/>
        <v>0</v>
      </c>
      <c r="Z2613" s="429">
        <f t="shared" si="59"/>
        <v>0</v>
      </c>
      <c r="AA2613" s="429" t="s">
        <v>1296</v>
      </c>
    </row>
    <row r="2614" spans="1:27" x14ac:dyDescent="0.25">
      <c r="A2614" t="s">
        <v>149</v>
      </c>
      <c r="B2614" t="s">
        <v>186</v>
      </c>
      <c r="C2614" t="s">
        <v>1459</v>
      </c>
      <c r="D2614" t="s">
        <v>1384</v>
      </c>
      <c r="E2614" t="s">
        <v>1326</v>
      </c>
      <c r="F2614" t="s">
        <v>1293</v>
      </c>
      <c r="G2614">
        <v>35</v>
      </c>
      <c r="H2614" t="s">
        <v>1464</v>
      </c>
      <c r="I2614" t="s">
        <v>186</v>
      </c>
      <c r="J2614" s="281" t="s">
        <v>1478</v>
      </c>
      <c r="K2614" t="s">
        <v>1386</v>
      </c>
      <c r="L2614">
        <v>0</v>
      </c>
      <c r="M2614">
        <v>12.8</v>
      </c>
      <c r="N2614">
        <v>0</v>
      </c>
      <c r="O2614">
        <v>0</v>
      </c>
      <c r="P2614">
        <v>0</v>
      </c>
      <c r="Q2614">
        <v>0</v>
      </c>
      <c r="R2614" t="s">
        <v>531</v>
      </c>
      <c r="S2614" t="s">
        <v>531</v>
      </c>
      <c r="T2614" t="s">
        <v>531</v>
      </c>
      <c r="U2614" t="s">
        <v>531</v>
      </c>
      <c r="W2614" s="429">
        <f t="shared" si="59"/>
        <v>0</v>
      </c>
      <c r="X2614" s="429">
        <f t="shared" si="59"/>
        <v>0</v>
      </c>
      <c r="Y2614" s="429">
        <f t="shared" si="59"/>
        <v>0</v>
      </c>
      <c r="Z2614" s="429">
        <f t="shared" si="59"/>
        <v>0</v>
      </c>
      <c r="AA2614" s="429" t="s">
        <v>1296</v>
      </c>
    </row>
    <row r="2615" spans="1:27" x14ac:dyDescent="0.25">
      <c r="A2615" t="s">
        <v>149</v>
      </c>
      <c r="B2615" t="s">
        <v>186</v>
      </c>
      <c r="C2615" t="s">
        <v>1459</v>
      </c>
      <c r="D2615" t="s">
        <v>1384</v>
      </c>
      <c r="E2615" t="s">
        <v>1326</v>
      </c>
      <c r="F2615" t="s">
        <v>1293</v>
      </c>
      <c r="G2615">
        <v>35</v>
      </c>
      <c r="H2615" t="s">
        <v>1464</v>
      </c>
      <c r="I2615" t="s">
        <v>186</v>
      </c>
      <c r="J2615" s="281" t="s">
        <v>1478</v>
      </c>
      <c r="K2615" t="s">
        <v>1386</v>
      </c>
      <c r="L2615">
        <v>0</v>
      </c>
      <c r="M2615">
        <v>2.2999999999999998</v>
      </c>
      <c r="N2615">
        <v>0</v>
      </c>
      <c r="O2615">
        <v>0</v>
      </c>
      <c r="P2615">
        <v>0</v>
      </c>
      <c r="Q2615">
        <v>0</v>
      </c>
      <c r="R2615" t="s">
        <v>531</v>
      </c>
      <c r="S2615" t="s">
        <v>531</v>
      </c>
      <c r="T2615" t="s">
        <v>531</v>
      </c>
      <c r="U2615" t="s">
        <v>531</v>
      </c>
      <c r="W2615" s="429">
        <f t="shared" si="59"/>
        <v>0</v>
      </c>
      <c r="X2615" s="429">
        <f t="shared" si="59"/>
        <v>0</v>
      </c>
      <c r="Y2615" s="429">
        <f t="shared" si="59"/>
        <v>0</v>
      </c>
      <c r="Z2615" s="429">
        <f t="shared" si="59"/>
        <v>0</v>
      </c>
      <c r="AA2615" s="429" t="s">
        <v>1296</v>
      </c>
    </row>
    <row r="2616" spans="1:27" x14ac:dyDescent="0.25">
      <c r="A2616" t="s">
        <v>149</v>
      </c>
      <c r="B2616" t="s">
        <v>186</v>
      </c>
      <c r="C2616" t="s">
        <v>1459</v>
      </c>
      <c r="D2616" t="s">
        <v>1384</v>
      </c>
      <c r="E2616" t="s">
        <v>1326</v>
      </c>
      <c r="F2616" t="s">
        <v>1293</v>
      </c>
      <c r="G2616">
        <v>35</v>
      </c>
      <c r="H2616" t="s">
        <v>1464</v>
      </c>
      <c r="I2616" t="s">
        <v>186</v>
      </c>
      <c r="J2616" s="281" t="s">
        <v>1478</v>
      </c>
      <c r="K2616" t="s">
        <v>1386</v>
      </c>
      <c r="L2616">
        <v>0</v>
      </c>
      <c r="M2616">
        <v>10</v>
      </c>
      <c r="N2616">
        <v>0</v>
      </c>
      <c r="O2616">
        <v>0</v>
      </c>
      <c r="P2616">
        <v>0</v>
      </c>
      <c r="Q2616">
        <v>0</v>
      </c>
      <c r="R2616" t="s">
        <v>531</v>
      </c>
      <c r="S2616" t="s">
        <v>531</v>
      </c>
      <c r="T2616" t="s">
        <v>531</v>
      </c>
      <c r="U2616" t="s">
        <v>531</v>
      </c>
      <c r="W2616" s="429">
        <f t="shared" si="59"/>
        <v>0</v>
      </c>
      <c r="X2616" s="429">
        <f t="shared" si="59"/>
        <v>0</v>
      </c>
      <c r="Y2616" s="429">
        <f t="shared" si="59"/>
        <v>0</v>
      </c>
      <c r="Z2616" s="429">
        <f t="shared" si="59"/>
        <v>0</v>
      </c>
      <c r="AA2616" s="429" t="s">
        <v>1296</v>
      </c>
    </row>
    <row r="2617" spans="1:27" x14ac:dyDescent="0.25">
      <c r="A2617" t="s">
        <v>149</v>
      </c>
      <c r="B2617" t="s">
        <v>186</v>
      </c>
      <c r="C2617" t="s">
        <v>1459</v>
      </c>
      <c r="D2617" t="s">
        <v>1384</v>
      </c>
      <c r="E2617" t="s">
        <v>1326</v>
      </c>
      <c r="F2617" t="s">
        <v>1293</v>
      </c>
      <c r="G2617">
        <v>35</v>
      </c>
      <c r="H2617" t="s">
        <v>1464</v>
      </c>
      <c r="I2617" t="s">
        <v>186</v>
      </c>
      <c r="J2617" s="281" t="s">
        <v>1478</v>
      </c>
      <c r="K2617" t="s">
        <v>1386</v>
      </c>
      <c r="L2617">
        <v>18.5</v>
      </c>
      <c r="M2617">
        <v>12.3</v>
      </c>
      <c r="N2617">
        <v>32.700000000000003</v>
      </c>
      <c r="O2617">
        <v>0</v>
      </c>
      <c r="P2617">
        <v>0</v>
      </c>
      <c r="Q2617">
        <v>0</v>
      </c>
      <c r="R2617" t="s">
        <v>531</v>
      </c>
      <c r="S2617" t="s">
        <v>531</v>
      </c>
      <c r="T2617" t="s">
        <v>531</v>
      </c>
      <c r="U2617" t="s">
        <v>531</v>
      </c>
      <c r="W2617" s="429">
        <f t="shared" si="59"/>
        <v>0</v>
      </c>
      <c r="X2617" s="429">
        <f t="shared" si="59"/>
        <v>0</v>
      </c>
      <c r="Y2617" s="429">
        <f t="shared" si="59"/>
        <v>0</v>
      </c>
      <c r="Z2617" s="429">
        <f t="shared" si="59"/>
        <v>0</v>
      </c>
      <c r="AA2617" s="429" t="s">
        <v>1296</v>
      </c>
    </row>
    <row r="2618" spans="1:27" x14ac:dyDescent="0.25">
      <c r="A2618" t="s">
        <v>149</v>
      </c>
      <c r="B2618" t="s">
        <v>186</v>
      </c>
      <c r="C2618" t="s">
        <v>1459</v>
      </c>
      <c r="D2618" t="s">
        <v>1384</v>
      </c>
      <c r="E2618" t="s">
        <v>1326</v>
      </c>
      <c r="F2618" t="s">
        <v>1293</v>
      </c>
      <c r="G2618">
        <v>35</v>
      </c>
      <c r="H2618" t="s">
        <v>1464</v>
      </c>
      <c r="I2618" t="s">
        <v>186</v>
      </c>
      <c r="J2618" s="281" t="s">
        <v>1478</v>
      </c>
      <c r="K2618" t="s">
        <v>1386</v>
      </c>
      <c r="L2618">
        <v>18.5</v>
      </c>
      <c r="M2618">
        <v>12.3</v>
      </c>
      <c r="N2618">
        <v>32.700000000000003</v>
      </c>
      <c r="O2618">
        <v>0</v>
      </c>
      <c r="P2618">
        <v>0</v>
      </c>
      <c r="Q2618">
        <v>0</v>
      </c>
      <c r="R2618" t="s">
        <v>531</v>
      </c>
      <c r="S2618" t="s">
        <v>531</v>
      </c>
      <c r="T2618" t="s">
        <v>531</v>
      </c>
      <c r="U2618" t="s">
        <v>531</v>
      </c>
      <c r="W2618" s="429">
        <f t="shared" si="59"/>
        <v>0</v>
      </c>
      <c r="X2618" s="429">
        <f t="shared" si="59"/>
        <v>0</v>
      </c>
      <c r="Y2618" s="429">
        <f t="shared" si="59"/>
        <v>0</v>
      </c>
      <c r="Z2618" s="429">
        <f t="shared" si="59"/>
        <v>0</v>
      </c>
      <c r="AA2618" s="429" t="s">
        <v>1296</v>
      </c>
    </row>
    <row r="2619" spans="1:27" x14ac:dyDescent="0.25">
      <c r="A2619" t="s">
        <v>149</v>
      </c>
      <c r="B2619" t="s">
        <v>186</v>
      </c>
      <c r="C2619" t="s">
        <v>1459</v>
      </c>
      <c r="D2619" t="s">
        <v>1384</v>
      </c>
      <c r="E2619" t="s">
        <v>1326</v>
      </c>
      <c r="F2619" t="s">
        <v>1293</v>
      </c>
      <c r="G2619">
        <v>35</v>
      </c>
      <c r="H2619" t="s">
        <v>1464</v>
      </c>
      <c r="I2619" t="s">
        <v>186</v>
      </c>
      <c r="J2619" s="281" t="s">
        <v>1478</v>
      </c>
      <c r="K2619" t="s">
        <v>1386</v>
      </c>
      <c r="L2619">
        <v>18.5</v>
      </c>
      <c r="M2619">
        <v>12.3</v>
      </c>
      <c r="N2619">
        <v>32.700000000000003</v>
      </c>
      <c r="O2619">
        <v>0</v>
      </c>
      <c r="P2619">
        <v>0</v>
      </c>
      <c r="Q2619">
        <v>0</v>
      </c>
      <c r="R2619" t="s">
        <v>531</v>
      </c>
      <c r="S2619" t="s">
        <v>531</v>
      </c>
      <c r="T2619" t="s">
        <v>531</v>
      </c>
      <c r="U2619" t="s">
        <v>531</v>
      </c>
      <c r="W2619" s="429">
        <f t="shared" si="59"/>
        <v>0</v>
      </c>
      <c r="X2619" s="429">
        <f t="shared" si="59"/>
        <v>0</v>
      </c>
      <c r="Y2619" s="429">
        <f t="shared" si="59"/>
        <v>0</v>
      </c>
      <c r="Z2619" s="429">
        <f t="shared" si="59"/>
        <v>0</v>
      </c>
      <c r="AA2619" s="429" t="s">
        <v>1296</v>
      </c>
    </row>
    <row r="2620" spans="1:27" x14ac:dyDescent="0.25">
      <c r="A2620" t="s">
        <v>149</v>
      </c>
      <c r="B2620" t="s">
        <v>186</v>
      </c>
      <c r="C2620" t="s">
        <v>1459</v>
      </c>
      <c r="D2620" t="s">
        <v>1384</v>
      </c>
      <c r="E2620" t="s">
        <v>1326</v>
      </c>
      <c r="F2620" t="s">
        <v>1293</v>
      </c>
      <c r="G2620">
        <v>35</v>
      </c>
      <c r="H2620" t="s">
        <v>1464</v>
      </c>
      <c r="I2620" t="s">
        <v>186</v>
      </c>
      <c r="J2620" s="281" t="s">
        <v>1478</v>
      </c>
      <c r="K2620" t="s">
        <v>1386</v>
      </c>
      <c r="L2620">
        <v>0</v>
      </c>
      <c r="M2620">
        <v>10</v>
      </c>
      <c r="N2620">
        <v>0</v>
      </c>
      <c r="O2620">
        <v>0</v>
      </c>
      <c r="P2620">
        <v>0</v>
      </c>
      <c r="Q2620">
        <v>0</v>
      </c>
      <c r="R2620" t="s">
        <v>531</v>
      </c>
      <c r="S2620" t="s">
        <v>531</v>
      </c>
      <c r="T2620" t="s">
        <v>531</v>
      </c>
      <c r="U2620" t="s">
        <v>531</v>
      </c>
      <c r="W2620" s="429">
        <f t="shared" si="59"/>
        <v>0</v>
      </c>
      <c r="X2620" s="429">
        <f t="shared" si="59"/>
        <v>0</v>
      </c>
      <c r="Y2620" s="429">
        <f t="shared" si="59"/>
        <v>0</v>
      </c>
      <c r="Z2620" s="429">
        <f t="shared" si="59"/>
        <v>0</v>
      </c>
      <c r="AA2620" s="429" t="s">
        <v>1296</v>
      </c>
    </row>
    <row r="2621" spans="1:27" x14ac:dyDescent="0.25">
      <c r="A2621" t="s">
        <v>149</v>
      </c>
      <c r="B2621" t="s">
        <v>186</v>
      </c>
      <c r="C2621" t="s">
        <v>1459</v>
      </c>
      <c r="D2621" t="s">
        <v>1384</v>
      </c>
      <c r="E2621" t="s">
        <v>1326</v>
      </c>
      <c r="F2621" t="s">
        <v>1293</v>
      </c>
      <c r="G2621">
        <v>35</v>
      </c>
      <c r="H2621" t="s">
        <v>1464</v>
      </c>
      <c r="I2621" t="s">
        <v>186</v>
      </c>
      <c r="J2621" s="281" t="s">
        <v>1478</v>
      </c>
      <c r="K2621" t="s">
        <v>1386</v>
      </c>
      <c r="L2621">
        <v>20.399999999999999</v>
      </c>
      <c r="M2621">
        <v>13.6</v>
      </c>
      <c r="N2621">
        <v>36</v>
      </c>
      <c r="O2621">
        <v>0</v>
      </c>
      <c r="P2621">
        <v>0</v>
      </c>
      <c r="Q2621">
        <v>0</v>
      </c>
      <c r="R2621" t="s">
        <v>531</v>
      </c>
      <c r="S2621" t="s">
        <v>531</v>
      </c>
      <c r="T2621" t="s">
        <v>531</v>
      </c>
      <c r="U2621" t="s">
        <v>531</v>
      </c>
      <c r="W2621" s="429">
        <f t="shared" si="59"/>
        <v>0</v>
      </c>
      <c r="X2621" s="429">
        <f t="shared" si="59"/>
        <v>0</v>
      </c>
      <c r="Y2621" s="429">
        <f t="shared" si="59"/>
        <v>0</v>
      </c>
      <c r="Z2621" s="429">
        <f t="shared" si="59"/>
        <v>0</v>
      </c>
      <c r="AA2621" s="429" t="s">
        <v>1296</v>
      </c>
    </row>
    <row r="2622" spans="1:27" x14ac:dyDescent="0.25">
      <c r="A2622" t="s">
        <v>149</v>
      </c>
      <c r="B2622" t="s">
        <v>186</v>
      </c>
      <c r="C2622" t="s">
        <v>1459</v>
      </c>
      <c r="D2622" t="s">
        <v>1384</v>
      </c>
      <c r="E2622" t="s">
        <v>1326</v>
      </c>
      <c r="F2622" t="s">
        <v>1293</v>
      </c>
      <c r="G2622">
        <v>35</v>
      </c>
      <c r="H2622" t="s">
        <v>1464</v>
      </c>
      <c r="I2622" t="s">
        <v>186</v>
      </c>
      <c r="J2622" s="281" t="s">
        <v>1478</v>
      </c>
      <c r="K2622" t="s">
        <v>1386</v>
      </c>
      <c r="L2622">
        <v>20.399999999999999</v>
      </c>
      <c r="M2622">
        <v>13.6</v>
      </c>
      <c r="N2622">
        <v>35.9</v>
      </c>
      <c r="O2622">
        <v>0</v>
      </c>
      <c r="P2622">
        <v>0</v>
      </c>
      <c r="Q2622">
        <v>0</v>
      </c>
      <c r="R2622" t="s">
        <v>531</v>
      </c>
      <c r="S2622" t="s">
        <v>531</v>
      </c>
      <c r="T2622" t="s">
        <v>531</v>
      </c>
      <c r="U2622" t="s">
        <v>531</v>
      </c>
      <c r="W2622" s="429">
        <f t="shared" si="59"/>
        <v>0</v>
      </c>
      <c r="X2622" s="429">
        <f t="shared" si="59"/>
        <v>0</v>
      </c>
      <c r="Y2622" s="429">
        <f t="shared" si="59"/>
        <v>0</v>
      </c>
      <c r="Z2622" s="429">
        <f t="shared" ref="Z2622:Z2685" si="60">IFERROR(U2622*1,0)</f>
        <v>0</v>
      </c>
      <c r="AA2622" s="429" t="s">
        <v>1296</v>
      </c>
    </row>
    <row r="2623" spans="1:27" x14ac:dyDescent="0.25">
      <c r="A2623" t="s">
        <v>149</v>
      </c>
      <c r="B2623" t="s">
        <v>186</v>
      </c>
      <c r="C2623" t="s">
        <v>1459</v>
      </c>
      <c r="D2623" t="s">
        <v>1384</v>
      </c>
      <c r="E2623" t="s">
        <v>1326</v>
      </c>
      <c r="F2623" t="s">
        <v>1293</v>
      </c>
      <c r="G2623">
        <v>35</v>
      </c>
      <c r="H2623" t="s">
        <v>1464</v>
      </c>
      <c r="I2623" t="s">
        <v>186</v>
      </c>
      <c r="J2623" s="281" t="s">
        <v>1478</v>
      </c>
      <c r="K2623" t="s">
        <v>1386</v>
      </c>
      <c r="L2623">
        <v>20.399999999999999</v>
      </c>
      <c r="M2623">
        <v>4.8</v>
      </c>
      <c r="N2623">
        <v>2.5</v>
      </c>
      <c r="O2623">
        <v>0</v>
      </c>
      <c r="P2623">
        <v>0</v>
      </c>
      <c r="Q2623">
        <v>0</v>
      </c>
      <c r="R2623" t="s">
        <v>531</v>
      </c>
      <c r="S2623" t="s">
        <v>531</v>
      </c>
      <c r="T2623" t="s">
        <v>531</v>
      </c>
      <c r="U2623" t="s">
        <v>531</v>
      </c>
      <c r="W2623" s="429">
        <f t="shared" ref="W2623:Z2686" si="61">IFERROR(R2623*1,0)</f>
        <v>0</v>
      </c>
      <c r="X2623" s="429">
        <f t="shared" si="61"/>
        <v>0</v>
      </c>
      <c r="Y2623" s="429">
        <f t="shared" si="61"/>
        <v>0</v>
      </c>
      <c r="Z2623" s="429">
        <f t="shared" si="60"/>
        <v>0</v>
      </c>
      <c r="AA2623" s="429" t="s">
        <v>1296</v>
      </c>
    </row>
    <row r="2624" spans="1:27" x14ac:dyDescent="0.25">
      <c r="A2624" t="s">
        <v>149</v>
      </c>
      <c r="B2624" t="s">
        <v>186</v>
      </c>
      <c r="C2624" t="s">
        <v>1459</v>
      </c>
      <c r="D2624" t="s">
        <v>1384</v>
      </c>
      <c r="E2624" t="s">
        <v>1326</v>
      </c>
      <c r="F2624" t="s">
        <v>1293</v>
      </c>
      <c r="G2624">
        <v>35</v>
      </c>
      <c r="H2624" t="s">
        <v>1464</v>
      </c>
      <c r="I2624" t="s">
        <v>186</v>
      </c>
      <c r="J2624" s="281" t="s">
        <v>1478</v>
      </c>
      <c r="K2624" t="s">
        <v>1386</v>
      </c>
      <c r="L2624">
        <v>18.5</v>
      </c>
      <c r="M2624">
        <v>1.4</v>
      </c>
      <c r="N2624">
        <v>1.6</v>
      </c>
      <c r="O2624">
        <v>0</v>
      </c>
      <c r="P2624">
        <v>0</v>
      </c>
      <c r="Q2624">
        <v>0</v>
      </c>
      <c r="R2624" t="s">
        <v>531</v>
      </c>
      <c r="S2624" t="s">
        <v>531</v>
      </c>
      <c r="T2624" t="s">
        <v>531</v>
      </c>
      <c r="U2624" t="s">
        <v>531</v>
      </c>
      <c r="W2624" s="429">
        <f t="shared" si="61"/>
        <v>0</v>
      </c>
      <c r="X2624" s="429">
        <f t="shared" si="61"/>
        <v>0</v>
      </c>
      <c r="Y2624" s="429">
        <f t="shared" si="61"/>
        <v>0</v>
      </c>
      <c r="Z2624" s="429">
        <f t="shared" si="60"/>
        <v>0</v>
      </c>
      <c r="AA2624" s="429" t="s">
        <v>1296</v>
      </c>
    </row>
    <row r="2625" spans="1:27" x14ac:dyDescent="0.25">
      <c r="A2625" t="s">
        <v>149</v>
      </c>
      <c r="B2625" t="s">
        <v>186</v>
      </c>
      <c r="C2625" t="s">
        <v>1459</v>
      </c>
      <c r="D2625" t="s">
        <v>1384</v>
      </c>
      <c r="E2625" t="s">
        <v>1326</v>
      </c>
      <c r="F2625" t="s">
        <v>1293</v>
      </c>
      <c r="G2625">
        <v>35</v>
      </c>
      <c r="H2625" t="s">
        <v>1464</v>
      </c>
      <c r="I2625" t="s">
        <v>186</v>
      </c>
      <c r="J2625" s="281" t="s">
        <v>1478</v>
      </c>
      <c r="K2625" t="s">
        <v>1386</v>
      </c>
      <c r="L2625">
        <v>20.399999999999999</v>
      </c>
      <c r="M2625">
        <v>4.8</v>
      </c>
      <c r="N2625">
        <v>2.5</v>
      </c>
      <c r="O2625">
        <v>0</v>
      </c>
      <c r="P2625">
        <v>0</v>
      </c>
      <c r="Q2625">
        <v>0</v>
      </c>
      <c r="R2625" t="s">
        <v>531</v>
      </c>
      <c r="S2625" t="s">
        <v>531</v>
      </c>
      <c r="T2625" t="s">
        <v>531</v>
      </c>
      <c r="U2625" t="s">
        <v>531</v>
      </c>
      <c r="W2625" s="429">
        <f t="shared" si="61"/>
        <v>0</v>
      </c>
      <c r="X2625" s="429">
        <f t="shared" si="61"/>
        <v>0</v>
      </c>
      <c r="Y2625" s="429">
        <f t="shared" si="61"/>
        <v>0</v>
      </c>
      <c r="Z2625" s="429">
        <f t="shared" si="60"/>
        <v>0</v>
      </c>
      <c r="AA2625" s="429" t="s">
        <v>1296</v>
      </c>
    </row>
    <row r="2626" spans="1:27" x14ac:dyDescent="0.25">
      <c r="A2626" t="s">
        <v>149</v>
      </c>
      <c r="B2626" t="s">
        <v>186</v>
      </c>
      <c r="C2626" t="s">
        <v>1459</v>
      </c>
      <c r="D2626" t="s">
        <v>1384</v>
      </c>
      <c r="E2626" t="s">
        <v>1326</v>
      </c>
      <c r="F2626" t="s">
        <v>1293</v>
      </c>
      <c r="G2626">
        <v>35</v>
      </c>
      <c r="H2626" t="s">
        <v>1464</v>
      </c>
      <c r="I2626" t="s">
        <v>186</v>
      </c>
      <c r="J2626" s="281" t="s">
        <v>1478</v>
      </c>
      <c r="K2626" t="s">
        <v>1386</v>
      </c>
      <c r="L2626">
        <v>18.5</v>
      </c>
      <c r="M2626">
        <v>1.4</v>
      </c>
      <c r="N2626">
        <v>1.6</v>
      </c>
      <c r="O2626">
        <v>0</v>
      </c>
      <c r="P2626">
        <v>0</v>
      </c>
      <c r="Q2626">
        <v>0</v>
      </c>
      <c r="R2626" t="s">
        <v>531</v>
      </c>
      <c r="S2626" t="s">
        <v>531</v>
      </c>
      <c r="T2626" t="s">
        <v>531</v>
      </c>
      <c r="U2626" t="s">
        <v>531</v>
      </c>
      <c r="W2626" s="429">
        <f t="shared" si="61"/>
        <v>0</v>
      </c>
      <c r="X2626" s="429">
        <f t="shared" si="61"/>
        <v>0</v>
      </c>
      <c r="Y2626" s="429">
        <f t="shared" si="61"/>
        <v>0</v>
      </c>
      <c r="Z2626" s="429">
        <f t="shared" si="60"/>
        <v>0</v>
      </c>
      <c r="AA2626" s="429" t="s">
        <v>1296</v>
      </c>
    </row>
    <row r="2627" spans="1:27" x14ac:dyDescent="0.25">
      <c r="A2627" t="s">
        <v>149</v>
      </c>
      <c r="B2627" t="s">
        <v>186</v>
      </c>
      <c r="C2627" t="s">
        <v>1459</v>
      </c>
      <c r="D2627" t="s">
        <v>1384</v>
      </c>
      <c r="E2627" t="s">
        <v>1326</v>
      </c>
      <c r="F2627" t="s">
        <v>1293</v>
      </c>
      <c r="G2627">
        <v>35</v>
      </c>
      <c r="H2627" t="s">
        <v>1464</v>
      </c>
      <c r="I2627" t="s">
        <v>186</v>
      </c>
      <c r="J2627" s="281" t="s">
        <v>1478</v>
      </c>
      <c r="K2627" t="s">
        <v>1386</v>
      </c>
      <c r="L2627">
        <v>0</v>
      </c>
      <c r="M2627">
        <v>10</v>
      </c>
      <c r="N2627">
        <v>0</v>
      </c>
      <c r="O2627">
        <v>0</v>
      </c>
      <c r="P2627">
        <v>0</v>
      </c>
      <c r="Q2627">
        <v>0</v>
      </c>
      <c r="R2627" t="s">
        <v>531</v>
      </c>
      <c r="S2627" t="s">
        <v>531</v>
      </c>
      <c r="T2627" t="s">
        <v>531</v>
      </c>
      <c r="U2627" t="s">
        <v>531</v>
      </c>
      <c r="W2627" s="429">
        <f t="shared" si="61"/>
        <v>0</v>
      </c>
      <c r="X2627" s="429">
        <f t="shared" si="61"/>
        <v>0</v>
      </c>
      <c r="Y2627" s="429">
        <f t="shared" si="61"/>
        <v>0</v>
      </c>
      <c r="Z2627" s="429">
        <f t="shared" si="60"/>
        <v>0</v>
      </c>
      <c r="AA2627" s="429" t="s">
        <v>1296</v>
      </c>
    </row>
    <row r="2628" spans="1:27" x14ac:dyDescent="0.25">
      <c r="A2628" t="s">
        <v>149</v>
      </c>
      <c r="B2628" t="s">
        <v>186</v>
      </c>
      <c r="C2628" t="s">
        <v>1459</v>
      </c>
      <c r="D2628" t="s">
        <v>1384</v>
      </c>
      <c r="E2628" t="s">
        <v>1326</v>
      </c>
      <c r="F2628" t="s">
        <v>1293</v>
      </c>
      <c r="G2628">
        <v>35</v>
      </c>
      <c r="H2628" t="s">
        <v>1464</v>
      </c>
      <c r="I2628" t="s">
        <v>186</v>
      </c>
      <c r="J2628" s="281" t="s">
        <v>1478</v>
      </c>
      <c r="K2628" t="s">
        <v>1386</v>
      </c>
      <c r="L2628">
        <v>40</v>
      </c>
      <c r="M2628">
        <v>14.4</v>
      </c>
      <c r="N2628">
        <v>40</v>
      </c>
      <c r="O2628">
        <v>0</v>
      </c>
      <c r="P2628">
        <v>18.8</v>
      </c>
      <c r="Q2628">
        <v>18.8</v>
      </c>
      <c r="R2628" t="s">
        <v>531</v>
      </c>
      <c r="S2628" t="s">
        <v>531</v>
      </c>
      <c r="T2628" t="s">
        <v>531</v>
      </c>
      <c r="U2628" t="s">
        <v>531</v>
      </c>
      <c r="W2628" s="429">
        <f t="shared" si="61"/>
        <v>0</v>
      </c>
      <c r="X2628" s="429">
        <f t="shared" si="61"/>
        <v>0</v>
      </c>
      <c r="Y2628" s="429">
        <f t="shared" si="61"/>
        <v>0</v>
      </c>
      <c r="Z2628" s="429">
        <f t="shared" si="60"/>
        <v>0</v>
      </c>
      <c r="AA2628" s="429" t="s">
        <v>1296</v>
      </c>
    </row>
    <row r="2629" spans="1:27" x14ac:dyDescent="0.25">
      <c r="A2629" t="s">
        <v>149</v>
      </c>
      <c r="B2629" t="s">
        <v>186</v>
      </c>
      <c r="C2629" t="s">
        <v>1459</v>
      </c>
      <c r="D2629" t="s">
        <v>1384</v>
      </c>
      <c r="E2629" t="s">
        <v>1326</v>
      </c>
      <c r="F2629" t="s">
        <v>1293</v>
      </c>
      <c r="G2629">
        <v>35</v>
      </c>
      <c r="H2629" t="s">
        <v>1464</v>
      </c>
      <c r="I2629" t="s">
        <v>186</v>
      </c>
      <c r="J2629" s="281" t="s">
        <v>1478</v>
      </c>
      <c r="K2629" t="s">
        <v>1386</v>
      </c>
      <c r="L2629">
        <v>19.8</v>
      </c>
      <c r="M2629">
        <v>13.2</v>
      </c>
      <c r="N2629">
        <v>34.9</v>
      </c>
      <c r="O2629">
        <v>0</v>
      </c>
      <c r="P2629">
        <v>0</v>
      </c>
      <c r="Q2629">
        <v>0</v>
      </c>
      <c r="R2629" t="s">
        <v>531</v>
      </c>
      <c r="S2629" t="s">
        <v>531</v>
      </c>
      <c r="T2629" t="s">
        <v>531</v>
      </c>
      <c r="U2629" t="s">
        <v>531</v>
      </c>
      <c r="W2629" s="429">
        <f t="shared" si="61"/>
        <v>0</v>
      </c>
      <c r="X2629" s="429">
        <f t="shared" si="61"/>
        <v>0</v>
      </c>
      <c r="Y2629" s="429">
        <f t="shared" si="61"/>
        <v>0</v>
      </c>
      <c r="Z2629" s="429">
        <f t="shared" si="60"/>
        <v>0</v>
      </c>
      <c r="AA2629" s="429" t="s">
        <v>1296</v>
      </c>
    </row>
    <row r="2630" spans="1:27" x14ac:dyDescent="0.25">
      <c r="A2630" t="s">
        <v>149</v>
      </c>
      <c r="B2630" t="s">
        <v>186</v>
      </c>
      <c r="C2630" t="s">
        <v>1459</v>
      </c>
      <c r="D2630" t="s">
        <v>1384</v>
      </c>
      <c r="E2630" t="s">
        <v>1326</v>
      </c>
      <c r="F2630" t="s">
        <v>1293</v>
      </c>
      <c r="G2630">
        <v>35</v>
      </c>
      <c r="H2630" t="s">
        <v>1464</v>
      </c>
      <c r="I2630" t="s">
        <v>186</v>
      </c>
      <c r="J2630" s="281" t="s">
        <v>1478</v>
      </c>
      <c r="K2630" t="s">
        <v>1386</v>
      </c>
      <c r="L2630">
        <v>19.8</v>
      </c>
      <c r="M2630">
        <v>2.8</v>
      </c>
      <c r="N2630">
        <v>2.5</v>
      </c>
      <c r="O2630">
        <v>0</v>
      </c>
      <c r="P2630">
        <v>0</v>
      </c>
      <c r="Q2630">
        <v>0</v>
      </c>
      <c r="R2630" t="s">
        <v>531</v>
      </c>
      <c r="S2630" t="s">
        <v>531</v>
      </c>
      <c r="T2630" t="s">
        <v>531</v>
      </c>
      <c r="U2630" t="s">
        <v>531</v>
      </c>
      <c r="W2630" s="429">
        <f t="shared" si="61"/>
        <v>0</v>
      </c>
      <c r="X2630" s="429">
        <f t="shared" si="61"/>
        <v>0</v>
      </c>
      <c r="Y2630" s="429">
        <f t="shared" si="61"/>
        <v>0</v>
      </c>
      <c r="Z2630" s="429">
        <f t="shared" si="60"/>
        <v>0</v>
      </c>
      <c r="AA2630" s="429" t="s">
        <v>1296</v>
      </c>
    </row>
    <row r="2631" spans="1:27" x14ac:dyDescent="0.25">
      <c r="A2631" t="s">
        <v>149</v>
      </c>
      <c r="B2631" t="s">
        <v>186</v>
      </c>
      <c r="C2631" t="s">
        <v>1459</v>
      </c>
      <c r="D2631" t="s">
        <v>1384</v>
      </c>
      <c r="E2631" t="s">
        <v>1326</v>
      </c>
      <c r="F2631" t="s">
        <v>1293</v>
      </c>
      <c r="G2631">
        <v>35</v>
      </c>
      <c r="H2631" t="s">
        <v>1464</v>
      </c>
      <c r="I2631" t="s">
        <v>186</v>
      </c>
      <c r="J2631" s="281" t="s">
        <v>1478</v>
      </c>
      <c r="K2631" t="s">
        <v>1386</v>
      </c>
      <c r="L2631">
        <v>0</v>
      </c>
      <c r="M2631">
        <v>3.2</v>
      </c>
      <c r="N2631">
        <v>0</v>
      </c>
      <c r="O2631">
        <v>0</v>
      </c>
      <c r="P2631">
        <v>0</v>
      </c>
      <c r="Q2631">
        <v>0</v>
      </c>
      <c r="R2631" t="s">
        <v>531</v>
      </c>
      <c r="S2631" t="s">
        <v>531</v>
      </c>
      <c r="T2631" t="s">
        <v>531</v>
      </c>
      <c r="U2631" t="s">
        <v>531</v>
      </c>
      <c r="W2631" s="429">
        <f t="shared" si="61"/>
        <v>0</v>
      </c>
      <c r="X2631" s="429">
        <f t="shared" si="61"/>
        <v>0</v>
      </c>
      <c r="Y2631" s="429">
        <f t="shared" si="61"/>
        <v>0</v>
      </c>
      <c r="Z2631" s="429">
        <f t="shared" si="60"/>
        <v>0</v>
      </c>
      <c r="AA2631" s="429" t="s">
        <v>1296</v>
      </c>
    </row>
    <row r="2632" spans="1:27" x14ac:dyDescent="0.25">
      <c r="A2632" t="s">
        <v>149</v>
      </c>
      <c r="B2632" t="s">
        <v>186</v>
      </c>
      <c r="C2632" t="s">
        <v>1459</v>
      </c>
      <c r="D2632" t="s">
        <v>1384</v>
      </c>
      <c r="E2632" t="s">
        <v>1326</v>
      </c>
      <c r="F2632" t="s">
        <v>1293</v>
      </c>
      <c r="G2632">
        <v>35</v>
      </c>
      <c r="H2632" t="s">
        <v>1464</v>
      </c>
      <c r="I2632" t="s">
        <v>186</v>
      </c>
      <c r="J2632" s="281" t="s">
        <v>1478</v>
      </c>
      <c r="K2632" t="s">
        <v>1386</v>
      </c>
      <c r="L2632">
        <v>0</v>
      </c>
      <c r="M2632">
        <v>2.1</v>
      </c>
      <c r="N2632">
        <v>0</v>
      </c>
      <c r="O2632">
        <v>0</v>
      </c>
      <c r="P2632">
        <v>0</v>
      </c>
      <c r="Q2632">
        <v>0</v>
      </c>
      <c r="R2632" t="s">
        <v>531</v>
      </c>
      <c r="S2632" t="s">
        <v>531</v>
      </c>
      <c r="T2632" t="s">
        <v>531</v>
      </c>
      <c r="U2632" t="s">
        <v>531</v>
      </c>
      <c r="W2632" s="429">
        <f t="shared" si="61"/>
        <v>0</v>
      </c>
      <c r="X2632" s="429">
        <f t="shared" si="61"/>
        <v>0</v>
      </c>
      <c r="Y2632" s="429">
        <f t="shared" si="61"/>
        <v>0</v>
      </c>
      <c r="Z2632" s="429">
        <f t="shared" si="60"/>
        <v>0</v>
      </c>
      <c r="AA2632" s="429" t="s">
        <v>1296</v>
      </c>
    </row>
    <row r="2633" spans="1:27" x14ac:dyDescent="0.25">
      <c r="A2633" t="s">
        <v>149</v>
      </c>
      <c r="B2633" t="s">
        <v>186</v>
      </c>
      <c r="C2633" t="s">
        <v>1459</v>
      </c>
      <c r="D2633" t="s">
        <v>1384</v>
      </c>
      <c r="E2633" t="s">
        <v>1326</v>
      </c>
      <c r="F2633" t="s">
        <v>1293</v>
      </c>
      <c r="G2633">
        <v>35</v>
      </c>
      <c r="H2633" t="s">
        <v>1464</v>
      </c>
      <c r="I2633" t="s">
        <v>186</v>
      </c>
      <c r="J2633" s="281" t="s">
        <v>1478</v>
      </c>
      <c r="K2633" t="s">
        <v>1386</v>
      </c>
      <c r="L2633">
        <v>0</v>
      </c>
      <c r="M2633">
        <v>1.3</v>
      </c>
      <c r="N2633">
        <v>0</v>
      </c>
      <c r="O2633">
        <v>0</v>
      </c>
      <c r="P2633">
        <v>0</v>
      </c>
      <c r="Q2633">
        <v>0</v>
      </c>
      <c r="R2633" t="s">
        <v>531</v>
      </c>
      <c r="S2633" t="s">
        <v>531</v>
      </c>
      <c r="T2633" t="s">
        <v>531</v>
      </c>
      <c r="U2633" t="s">
        <v>531</v>
      </c>
      <c r="W2633" s="429">
        <f t="shared" si="61"/>
        <v>0</v>
      </c>
      <c r="X2633" s="429">
        <f t="shared" si="61"/>
        <v>0</v>
      </c>
      <c r="Y2633" s="429">
        <f t="shared" si="61"/>
        <v>0</v>
      </c>
      <c r="Z2633" s="429">
        <f t="shared" si="60"/>
        <v>0</v>
      </c>
      <c r="AA2633" s="429" t="s">
        <v>1296</v>
      </c>
    </row>
    <row r="2634" spans="1:27" x14ac:dyDescent="0.25">
      <c r="A2634" t="s">
        <v>149</v>
      </c>
      <c r="B2634" t="s">
        <v>186</v>
      </c>
      <c r="C2634" t="s">
        <v>1459</v>
      </c>
      <c r="D2634" t="s">
        <v>1384</v>
      </c>
      <c r="E2634" t="s">
        <v>1326</v>
      </c>
      <c r="F2634" t="s">
        <v>1293</v>
      </c>
      <c r="G2634">
        <v>35</v>
      </c>
      <c r="H2634" t="s">
        <v>1464</v>
      </c>
      <c r="I2634" t="s">
        <v>186</v>
      </c>
      <c r="J2634" s="281" t="s">
        <v>1478</v>
      </c>
      <c r="K2634" t="s">
        <v>1386</v>
      </c>
      <c r="L2634">
        <v>0</v>
      </c>
      <c r="M2634">
        <v>1.1000000000000001</v>
      </c>
      <c r="N2634">
        <v>0</v>
      </c>
      <c r="O2634">
        <v>0</v>
      </c>
      <c r="P2634">
        <v>0</v>
      </c>
      <c r="Q2634">
        <v>0</v>
      </c>
      <c r="R2634" t="s">
        <v>531</v>
      </c>
      <c r="S2634" t="s">
        <v>531</v>
      </c>
      <c r="T2634" t="s">
        <v>531</v>
      </c>
      <c r="U2634" t="s">
        <v>531</v>
      </c>
      <c r="W2634" s="429">
        <f t="shared" si="61"/>
        <v>0</v>
      </c>
      <c r="X2634" s="429">
        <f t="shared" si="61"/>
        <v>0</v>
      </c>
      <c r="Y2634" s="429">
        <f t="shared" si="61"/>
        <v>0</v>
      </c>
      <c r="Z2634" s="429">
        <f t="shared" si="60"/>
        <v>0</v>
      </c>
      <c r="AA2634" s="429" t="s">
        <v>1296</v>
      </c>
    </row>
    <row r="2635" spans="1:27" x14ac:dyDescent="0.25">
      <c r="A2635" t="s">
        <v>149</v>
      </c>
      <c r="B2635" t="s">
        <v>186</v>
      </c>
      <c r="C2635" t="s">
        <v>1459</v>
      </c>
      <c r="D2635" t="s">
        <v>1384</v>
      </c>
      <c r="E2635" t="s">
        <v>1326</v>
      </c>
      <c r="F2635" t="s">
        <v>1293</v>
      </c>
      <c r="G2635">
        <v>35</v>
      </c>
      <c r="H2635" t="s">
        <v>1464</v>
      </c>
      <c r="I2635" t="s">
        <v>186</v>
      </c>
      <c r="J2635" s="281" t="s">
        <v>1478</v>
      </c>
      <c r="K2635" t="s">
        <v>1386</v>
      </c>
      <c r="L2635">
        <v>0</v>
      </c>
      <c r="M2635">
        <v>1.8</v>
      </c>
      <c r="N2635">
        <v>0</v>
      </c>
      <c r="O2635">
        <v>0</v>
      </c>
      <c r="P2635">
        <v>0</v>
      </c>
      <c r="Q2635">
        <v>0</v>
      </c>
      <c r="R2635" t="s">
        <v>531</v>
      </c>
      <c r="S2635" t="s">
        <v>531</v>
      </c>
      <c r="T2635" t="s">
        <v>531</v>
      </c>
      <c r="U2635" t="s">
        <v>531</v>
      </c>
      <c r="W2635" s="429">
        <f t="shared" si="61"/>
        <v>0</v>
      </c>
      <c r="X2635" s="429">
        <f t="shared" si="61"/>
        <v>0</v>
      </c>
      <c r="Y2635" s="429">
        <f t="shared" si="61"/>
        <v>0</v>
      </c>
      <c r="Z2635" s="429">
        <f t="shared" si="60"/>
        <v>0</v>
      </c>
      <c r="AA2635" s="429" t="s">
        <v>1296</v>
      </c>
    </row>
    <row r="2636" spans="1:27" x14ac:dyDescent="0.25">
      <c r="A2636" t="s">
        <v>149</v>
      </c>
      <c r="B2636" t="s">
        <v>186</v>
      </c>
      <c r="C2636" t="s">
        <v>1459</v>
      </c>
      <c r="D2636" t="s">
        <v>1384</v>
      </c>
      <c r="E2636" t="s">
        <v>1326</v>
      </c>
      <c r="F2636" t="s">
        <v>1293</v>
      </c>
      <c r="G2636">
        <v>35</v>
      </c>
      <c r="H2636" t="s">
        <v>1464</v>
      </c>
      <c r="I2636" t="s">
        <v>186</v>
      </c>
      <c r="J2636" s="281" t="s">
        <v>1478</v>
      </c>
      <c r="K2636" t="s">
        <v>1386</v>
      </c>
      <c r="L2636">
        <v>0</v>
      </c>
      <c r="M2636">
        <v>22.6</v>
      </c>
      <c r="N2636">
        <v>0</v>
      </c>
      <c r="O2636">
        <v>0</v>
      </c>
      <c r="P2636">
        <v>0</v>
      </c>
      <c r="Q2636">
        <v>0</v>
      </c>
      <c r="R2636" t="s">
        <v>531</v>
      </c>
      <c r="S2636" t="s">
        <v>531</v>
      </c>
      <c r="T2636" t="s">
        <v>531</v>
      </c>
      <c r="U2636" t="s">
        <v>531</v>
      </c>
      <c r="W2636" s="429">
        <f t="shared" si="61"/>
        <v>0</v>
      </c>
      <c r="X2636" s="429">
        <f t="shared" si="61"/>
        <v>0</v>
      </c>
      <c r="Y2636" s="429">
        <f t="shared" si="61"/>
        <v>0</v>
      </c>
      <c r="Z2636" s="429">
        <f t="shared" si="60"/>
        <v>0</v>
      </c>
      <c r="AA2636" s="429" t="s">
        <v>1296</v>
      </c>
    </row>
    <row r="2637" spans="1:27" x14ac:dyDescent="0.25">
      <c r="A2637" t="s">
        <v>149</v>
      </c>
      <c r="B2637" t="s">
        <v>186</v>
      </c>
      <c r="C2637" t="s">
        <v>1459</v>
      </c>
      <c r="D2637" t="s">
        <v>1384</v>
      </c>
      <c r="E2637" t="s">
        <v>1326</v>
      </c>
      <c r="F2637" t="s">
        <v>1293</v>
      </c>
      <c r="G2637">
        <v>35</v>
      </c>
      <c r="H2637" t="s">
        <v>1464</v>
      </c>
      <c r="I2637" t="s">
        <v>186</v>
      </c>
      <c r="J2637" s="281" t="s">
        <v>1478</v>
      </c>
      <c r="K2637" t="s">
        <v>1386</v>
      </c>
      <c r="L2637">
        <v>0</v>
      </c>
      <c r="M2637">
        <v>0.14000000000000001</v>
      </c>
      <c r="N2637">
        <v>0</v>
      </c>
      <c r="O2637">
        <v>0</v>
      </c>
      <c r="P2637">
        <v>0</v>
      </c>
      <c r="Q2637">
        <v>0</v>
      </c>
      <c r="R2637" t="s">
        <v>531</v>
      </c>
      <c r="S2637" t="s">
        <v>531</v>
      </c>
      <c r="T2637" t="s">
        <v>531</v>
      </c>
      <c r="U2637" t="s">
        <v>531</v>
      </c>
      <c r="W2637" s="429">
        <f t="shared" si="61"/>
        <v>0</v>
      </c>
      <c r="X2637" s="429">
        <f t="shared" si="61"/>
        <v>0</v>
      </c>
      <c r="Y2637" s="429">
        <f t="shared" si="61"/>
        <v>0</v>
      </c>
      <c r="Z2637" s="429">
        <f t="shared" si="60"/>
        <v>0</v>
      </c>
      <c r="AA2637" s="429" t="s">
        <v>1296</v>
      </c>
    </row>
    <row r="2638" spans="1:27" x14ac:dyDescent="0.25">
      <c r="A2638" t="s">
        <v>149</v>
      </c>
      <c r="B2638" t="s">
        <v>186</v>
      </c>
      <c r="C2638" t="s">
        <v>1459</v>
      </c>
      <c r="D2638" t="s">
        <v>1384</v>
      </c>
      <c r="E2638" t="s">
        <v>1326</v>
      </c>
      <c r="F2638" t="s">
        <v>1293</v>
      </c>
      <c r="G2638">
        <v>35</v>
      </c>
      <c r="H2638" t="s">
        <v>1464</v>
      </c>
      <c r="I2638" t="s">
        <v>186</v>
      </c>
      <c r="J2638" s="281" t="s">
        <v>1478</v>
      </c>
      <c r="K2638" t="s">
        <v>1386</v>
      </c>
      <c r="L2638">
        <v>0</v>
      </c>
      <c r="M2638">
        <v>0</v>
      </c>
      <c r="N2638">
        <v>0</v>
      </c>
      <c r="O2638">
        <v>0</v>
      </c>
      <c r="P2638">
        <v>0</v>
      </c>
      <c r="Q2638">
        <v>0</v>
      </c>
      <c r="R2638" t="s">
        <v>531</v>
      </c>
      <c r="S2638" t="s">
        <v>531</v>
      </c>
      <c r="T2638" t="s">
        <v>531</v>
      </c>
      <c r="U2638" t="s">
        <v>531</v>
      </c>
      <c r="W2638" s="429">
        <f t="shared" si="61"/>
        <v>0</v>
      </c>
      <c r="X2638" s="429">
        <f t="shared" si="61"/>
        <v>0</v>
      </c>
      <c r="Y2638" s="429">
        <f t="shared" si="61"/>
        <v>0</v>
      </c>
      <c r="Z2638" s="429">
        <f t="shared" si="60"/>
        <v>0</v>
      </c>
      <c r="AA2638" s="429" t="s">
        <v>1296</v>
      </c>
    </row>
    <row r="2639" spans="1:27" x14ac:dyDescent="0.25">
      <c r="A2639" t="s">
        <v>149</v>
      </c>
      <c r="B2639" t="s">
        <v>186</v>
      </c>
      <c r="C2639" t="s">
        <v>1459</v>
      </c>
      <c r="D2639" t="s">
        <v>1384</v>
      </c>
      <c r="E2639" t="s">
        <v>1326</v>
      </c>
      <c r="F2639" t="s">
        <v>1293</v>
      </c>
      <c r="G2639">
        <v>35</v>
      </c>
      <c r="H2639" t="s">
        <v>1464</v>
      </c>
      <c r="I2639" t="s">
        <v>186</v>
      </c>
      <c r="J2639" s="281" t="s">
        <v>1478</v>
      </c>
      <c r="K2639" t="s">
        <v>1386</v>
      </c>
      <c r="L2639">
        <v>0</v>
      </c>
      <c r="M2639">
        <v>19.2</v>
      </c>
      <c r="N2639">
        <v>0</v>
      </c>
      <c r="O2639">
        <v>0</v>
      </c>
      <c r="P2639">
        <v>0</v>
      </c>
      <c r="Q2639">
        <v>0</v>
      </c>
      <c r="R2639" t="s">
        <v>531</v>
      </c>
      <c r="S2639" t="s">
        <v>531</v>
      </c>
      <c r="T2639" t="s">
        <v>531</v>
      </c>
      <c r="U2639" t="s">
        <v>531</v>
      </c>
      <c r="W2639" s="429">
        <f t="shared" si="61"/>
        <v>0</v>
      </c>
      <c r="X2639" s="429">
        <f t="shared" si="61"/>
        <v>0</v>
      </c>
      <c r="Y2639" s="429">
        <f t="shared" si="61"/>
        <v>0</v>
      </c>
      <c r="Z2639" s="429">
        <f t="shared" si="60"/>
        <v>0</v>
      </c>
      <c r="AA2639" s="429" t="s">
        <v>1296</v>
      </c>
    </row>
    <row r="2640" spans="1:27" x14ac:dyDescent="0.25">
      <c r="A2640" t="s">
        <v>149</v>
      </c>
      <c r="B2640" t="s">
        <v>186</v>
      </c>
      <c r="C2640" t="s">
        <v>1459</v>
      </c>
      <c r="D2640" t="s">
        <v>1384</v>
      </c>
      <c r="E2640" t="s">
        <v>1326</v>
      </c>
      <c r="F2640" t="s">
        <v>1293</v>
      </c>
      <c r="G2640">
        <v>35</v>
      </c>
      <c r="H2640" t="s">
        <v>1464</v>
      </c>
      <c r="I2640" t="s">
        <v>186</v>
      </c>
      <c r="J2640" s="281" t="s">
        <v>1478</v>
      </c>
      <c r="K2640" t="s">
        <v>1386</v>
      </c>
      <c r="L2640">
        <v>0</v>
      </c>
      <c r="M2640">
        <v>28.8</v>
      </c>
      <c r="N2640">
        <v>0</v>
      </c>
      <c r="O2640">
        <v>0</v>
      </c>
      <c r="P2640">
        <v>0</v>
      </c>
      <c r="Q2640">
        <v>0</v>
      </c>
      <c r="R2640" t="s">
        <v>531</v>
      </c>
      <c r="S2640" t="s">
        <v>531</v>
      </c>
      <c r="T2640" t="s">
        <v>531</v>
      </c>
      <c r="U2640" t="s">
        <v>531</v>
      </c>
      <c r="W2640" s="429">
        <f t="shared" si="61"/>
        <v>0</v>
      </c>
      <c r="X2640" s="429">
        <f t="shared" si="61"/>
        <v>0</v>
      </c>
      <c r="Y2640" s="429">
        <f t="shared" si="61"/>
        <v>0</v>
      </c>
      <c r="Z2640" s="429">
        <f t="shared" si="60"/>
        <v>0</v>
      </c>
      <c r="AA2640" s="429" t="s">
        <v>1296</v>
      </c>
    </row>
    <row r="2641" spans="1:27" x14ac:dyDescent="0.25">
      <c r="A2641" t="s">
        <v>149</v>
      </c>
      <c r="B2641" t="s">
        <v>186</v>
      </c>
      <c r="C2641" t="s">
        <v>1459</v>
      </c>
      <c r="D2641" t="s">
        <v>1384</v>
      </c>
      <c r="E2641" t="s">
        <v>1326</v>
      </c>
      <c r="F2641" t="s">
        <v>1293</v>
      </c>
      <c r="G2641">
        <v>35</v>
      </c>
      <c r="H2641" t="s">
        <v>1464</v>
      </c>
      <c r="I2641" t="s">
        <v>186</v>
      </c>
      <c r="J2641" s="281" t="s">
        <v>1478</v>
      </c>
      <c r="K2641" t="s">
        <v>1386</v>
      </c>
      <c r="L2641">
        <v>0</v>
      </c>
      <c r="M2641">
        <v>3.7</v>
      </c>
      <c r="N2641">
        <v>0</v>
      </c>
      <c r="O2641">
        <v>0</v>
      </c>
      <c r="P2641">
        <v>0</v>
      </c>
      <c r="Q2641">
        <v>0</v>
      </c>
      <c r="R2641" t="s">
        <v>531</v>
      </c>
      <c r="S2641" t="s">
        <v>531</v>
      </c>
      <c r="T2641" t="s">
        <v>531</v>
      </c>
      <c r="U2641" t="s">
        <v>531</v>
      </c>
      <c r="W2641" s="429">
        <f t="shared" si="61"/>
        <v>0</v>
      </c>
      <c r="X2641" s="429">
        <f t="shared" si="61"/>
        <v>0</v>
      </c>
      <c r="Y2641" s="429">
        <f t="shared" si="61"/>
        <v>0</v>
      </c>
      <c r="Z2641" s="429">
        <f t="shared" si="60"/>
        <v>0</v>
      </c>
      <c r="AA2641" s="429" t="s">
        <v>1296</v>
      </c>
    </row>
    <row r="2642" spans="1:27" x14ac:dyDescent="0.25">
      <c r="A2642" t="s">
        <v>149</v>
      </c>
      <c r="B2642" t="s">
        <v>186</v>
      </c>
      <c r="C2642" t="s">
        <v>1459</v>
      </c>
      <c r="D2642" t="s">
        <v>1384</v>
      </c>
      <c r="E2642" t="s">
        <v>1326</v>
      </c>
      <c r="F2642" t="s">
        <v>1293</v>
      </c>
      <c r="G2642">
        <v>35</v>
      </c>
      <c r="H2642" t="s">
        <v>1464</v>
      </c>
      <c r="I2642" t="s">
        <v>186</v>
      </c>
      <c r="J2642" s="281" t="s">
        <v>1478</v>
      </c>
      <c r="K2642" t="s">
        <v>1386</v>
      </c>
      <c r="L2642">
        <v>0</v>
      </c>
      <c r="M2642">
        <v>8.8000000000000007</v>
      </c>
      <c r="N2642">
        <v>0</v>
      </c>
      <c r="O2642">
        <v>0</v>
      </c>
      <c r="P2642">
        <v>0</v>
      </c>
      <c r="Q2642">
        <v>0</v>
      </c>
      <c r="R2642" t="s">
        <v>531</v>
      </c>
      <c r="S2642" t="s">
        <v>531</v>
      </c>
      <c r="T2642" t="s">
        <v>531</v>
      </c>
      <c r="U2642" t="s">
        <v>531</v>
      </c>
      <c r="W2642" s="429">
        <f t="shared" si="61"/>
        <v>0</v>
      </c>
      <c r="X2642" s="429">
        <f t="shared" si="61"/>
        <v>0</v>
      </c>
      <c r="Y2642" s="429">
        <f t="shared" si="61"/>
        <v>0</v>
      </c>
      <c r="Z2642" s="429">
        <f t="shared" si="60"/>
        <v>0</v>
      </c>
      <c r="AA2642" s="429" t="s">
        <v>1296</v>
      </c>
    </row>
    <row r="2643" spans="1:27" x14ac:dyDescent="0.25">
      <c r="A2643" t="s">
        <v>149</v>
      </c>
      <c r="B2643" t="s">
        <v>186</v>
      </c>
      <c r="C2643" t="s">
        <v>1459</v>
      </c>
      <c r="D2643" t="s">
        <v>1384</v>
      </c>
      <c r="E2643" t="s">
        <v>1326</v>
      </c>
      <c r="F2643" t="s">
        <v>1293</v>
      </c>
      <c r="G2643">
        <v>35</v>
      </c>
      <c r="H2643" t="s">
        <v>1464</v>
      </c>
      <c r="I2643" t="s">
        <v>186</v>
      </c>
      <c r="J2643" s="281" t="s">
        <v>1478</v>
      </c>
      <c r="K2643" t="s">
        <v>1386</v>
      </c>
      <c r="L2643">
        <v>0</v>
      </c>
      <c r="M2643">
        <v>10</v>
      </c>
      <c r="N2643">
        <v>0</v>
      </c>
      <c r="O2643">
        <v>0</v>
      </c>
      <c r="P2643">
        <v>0</v>
      </c>
      <c r="Q2643">
        <v>0</v>
      </c>
      <c r="R2643" t="s">
        <v>531</v>
      </c>
      <c r="S2643" t="s">
        <v>531</v>
      </c>
      <c r="T2643" t="s">
        <v>531</v>
      </c>
      <c r="U2643" t="s">
        <v>531</v>
      </c>
      <c r="W2643" s="429">
        <f t="shared" si="61"/>
        <v>0</v>
      </c>
      <c r="X2643" s="429">
        <f t="shared" si="61"/>
        <v>0</v>
      </c>
      <c r="Y2643" s="429">
        <f t="shared" si="61"/>
        <v>0</v>
      </c>
      <c r="Z2643" s="429">
        <f t="shared" si="60"/>
        <v>0</v>
      </c>
      <c r="AA2643" s="429" t="s">
        <v>1296</v>
      </c>
    </row>
    <row r="2644" spans="1:27" x14ac:dyDescent="0.25">
      <c r="A2644" t="s">
        <v>149</v>
      </c>
      <c r="B2644" t="s">
        <v>186</v>
      </c>
      <c r="C2644" t="s">
        <v>1459</v>
      </c>
      <c r="D2644" t="s">
        <v>1384</v>
      </c>
      <c r="E2644" t="s">
        <v>1326</v>
      </c>
      <c r="F2644" t="s">
        <v>1293</v>
      </c>
      <c r="G2644">
        <v>35</v>
      </c>
      <c r="H2644" t="s">
        <v>1464</v>
      </c>
      <c r="I2644" t="s">
        <v>186</v>
      </c>
      <c r="J2644" s="281" t="s">
        <v>1478</v>
      </c>
      <c r="K2644" t="s">
        <v>1386</v>
      </c>
      <c r="L2644">
        <v>16.2</v>
      </c>
      <c r="M2644">
        <v>10.8</v>
      </c>
      <c r="N2644">
        <v>28.7</v>
      </c>
      <c r="O2644">
        <v>0</v>
      </c>
      <c r="P2644">
        <v>0</v>
      </c>
      <c r="Q2644">
        <v>0</v>
      </c>
      <c r="R2644" t="s">
        <v>531</v>
      </c>
      <c r="S2644" t="s">
        <v>531</v>
      </c>
      <c r="T2644" t="s">
        <v>531</v>
      </c>
      <c r="U2644" t="s">
        <v>531</v>
      </c>
      <c r="W2644" s="429">
        <f t="shared" si="61"/>
        <v>0</v>
      </c>
      <c r="X2644" s="429">
        <f t="shared" si="61"/>
        <v>0</v>
      </c>
      <c r="Y2644" s="429">
        <f t="shared" si="61"/>
        <v>0</v>
      </c>
      <c r="Z2644" s="429">
        <f t="shared" si="60"/>
        <v>0</v>
      </c>
      <c r="AA2644" s="429" t="s">
        <v>1296</v>
      </c>
    </row>
    <row r="2645" spans="1:27" x14ac:dyDescent="0.25">
      <c r="A2645" t="s">
        <v>149</v>
      </c>
      <c r="B2645" t="s">
        <v>186</v>
      </c>
      <c r="C2645" t="s">
        <v>1459</v>
      </c>
      <c r="D2645" t="s">
        <v>1384</v>
      </c>
      <c r="E2645" t="s">
        <v>1326</v>
      </c>
      <c r="F2645" t="s">
        <v>1293</v>
      </c>
      <c r="G2645">
        <v>35</v>
      </c>
      <c r="H2645" t="s">
        <v>1464</v>
      </c>
      <c r="I2645" t="s">
        <v>186</v>
      </c>
      <c r="J2645" s="281" t="s">
        <v>1478</v>
      </c>
      <c r="K2645" t="s">
        <v>1386</v>
      </c>
      <c r="L2645">
        <v>16.2</v>
      </c>
      <c r="M2645">
        <v>10.8</v>
      </c>
      <c r="N2645">
        <v>28.7</v>
      </c>
      <c r="O2645">
        <v>0</v>
      </c>
      <c r="P2645">
        <v>0</v>
      </c>
      <c r="Q2645">
        <v>0</v>
      </c>
      <c r="R2645" t="s">
        <v>531</v>
      </c>
      <c r="S2645" t="s">
        <v>531</v>
      </c>
      <c r="T2645" t="s">
        <v>531</v>
      </c>
      <c r="U2645" t="s">
        <v>531</v>
      </c>
      <c r="W2645" s="429">
        <f t="shared" si="61"/>
        <v>0</v>
      </c>
      <c r="X2645" s="429">
        <f t="shared" si="61"/>
        <v>0</v>
      </c>
      <c r="Y2645" s="429">
        <f t="shared" si="61"/>
        <v>0</v>
      </c>
      <c r="Z2645" s="429">
        <f t="shared" si="60"/>
        <v>0</v>
      </c>
      <c r="AA2645" s="429" t="s">
        <v>1296</v>
      </c>
    </row>
    <row r="2646" spans="1:27" x14ac:dyDescent="0.25">
      <c r="A2646" t="s">
        <v>149</v>
      </c>
      <c r="B2646" t="s">
        <v>186</v>
      </c>
      <c r="C2646" t="s">
        <v>1459</v>
      </c>
      <c r="D2646" t="s">
        <v>1384</v>
      </c>
      <c r="E2646" t="s">
        <v>1326</v>
      </c>
      <c r="F2646" t="s">
        <v>1293</v>
      </c>
      <c r="G2646">
        <v>35</v>
      </c>
      <c r="H2646" t="s">
        <v>1464</v>
      </c>
      <c r="I2646" t="s">
        <v>186</v>
      </c>
      <c r="J2646" s="281" t="s">
        <v>1478</v>
      </c>
      <c r="K2646" t="s">
        <v>1386</v>
      </c>
      <c r="L2646">
        <v>0</v>
      </c>
      <c r="M2646">
        <v>9.1999999999999993</v>
      </c>
      <c r="N2646">
        <v>0</v>
      </c>
      <c r="O2646">
        <v>0</v>
      </c>
      <c r="P2646">
        <v>0</v>
      </c>
      <c r="Q2646">
        <v>0</v>
      </c>
      <c r="R2646" t="s">
        <v>531</v>
      </c>
      <c r="S2646" t="s">
        <v>531</v>
      </c>
      <c r="T2646" t="s">
        <v>531</v>
      </c>
      <c r="U2646" t="s">
        <v>531</v>
      </c>
      <c r="W2646" s="429">
        <f t="shared" si="61"/>
        <v>0</v>
      </c>
      <c r="X2646" s="429">
        <f t="shared" si="61"/>
        <v>0</v>
      </c>
      <c r="Y2646" s="429">
        <f t="shared" si="61"/>
        <v>0</v>
      </c>
      <c r="Z2646" s="429">
        <f t="shared" si="60"/>
        <v>0</v>
      </c>
      <c r="AA2646" s="429" t="s">
        <v>1296</v>
      </c>
    </row>
    <row r="2647" spans="1:27" x14ac:dyDescent="0.25">
      <c r="A2647" t="s">
        <v>149</v>
      </c>
      <c r="B2647" t="s">
        <v>186</v>
      </c>
      <c r="C2647" t="s">
        <v>1459</v>
      </c>
      <c r="D2647" t="s">
        <v>1384</v>
      </c>
      <c r="E2647" t="s">
        <v>1326</v>
      </c>
      <c r="F2647" t="s">
        <v>1293</v>
      </c>
      <c r="G2647">
        <v>35</v>
      </c>
      <c r="H2647" t="s">
        <v>1464</v>
      </c>
      <c r="I2647" t="s">
        <v>186</v>
      </c>
      <c r="J2647" s="281" t="s">
        <v>1478</v>
      </c>
      <c r="K2647" t="s">
        <v>1386</v>
      </c>
      <c r="L2647">
        <v>0</v>
      </c>
      <c r="M2647">
        <v>10</v>
      </c>
      <c r="N2647">
        <v>0</v>
      </c>
      <c r="O2647">
        <v>0</v>
      </c>
      <c r="P2647">
        <v>0</v>
      </c>
      <c r="Q2647">
        <v>0</v>
      </c>
      <c r="R2647" t="s">
        <v>531</v>
      </c>
      <c r="S2647" t="s">
        <v>531</v>
      </c>
      <c r="T2647" t="s">
        <v>531</v>
      </c>
      <c r="U2647" t="s">
        <v>531</v>
      </c>
      <c r="W2647" s="429">
        <f t="shared" si="61"/>
        <v>0</v>
      </c>
      <c r="X2647" s="429">
        <f t="shared" si="61"/>
        <v>0</v>
      </c>
      <c r="Y2647" s="429">
        <f t="shared" si="61"/>
        <v>0</v>
      </c>
      <c r="Z2647" s="429">
        <f t="shared" si="60"/>
        <v>0</v>
      </c>
      <c r="AA2647" s="429" t="s">
        <v>1296</v>
      </c>
    </row>
    <row r="2648" spans="1:27" x14ac:dyDescent="0.25">
      <c r="A2648" t="s">
        <v>149</v>
      </c>
      <c r="B2648" t="s">
        <v>186</v>
      </c>
      <c r="C2648" t="s">
        <v>1459</v>
      </c>
      <c r="D2648" t="s">
        <v>1384</v>
      </c>
      <c r="E2648" t="s">
        <v>1326</v>
      </c>
      <c r="F2648" t="s">
        <v>1293</v>
      </c>
      <c r="G2648">
        <v>35</v>
      </c>
      <c r="H2648" t="s">
        <v>1464</v>
      </c>
      <c r="I2648" t="s">
        <v>186</v>
      </c>
      <c r="J2648" s="281" t="s">
        <v>1478</v>
      </c>
      <c r="K2648" t="s">
        <v>1386</v>
      </c>
      <c r="L2648">
        <v>0</v>
      </c>
      <c r="M2648">
        <v>1.7</v>
      </c>
      <c r="N2648">
        <v>0</v>
      </c>
      <c r="O2648">
        <v>0</v>
      </c>
      <c r="P2648">
        <v>0</v>
      </c>
      <c r="Q2648">
        <v>0</v>
      </c>
      <c r="R2648" t="s">
        <v>531</v>
      </c>
      <c r="S2648" t="s">
        <v>531</v>
      </c>
      <c r="T2648" t="s">
        <v>531</v>
      </c>
      <c r="U2648" t="s">
        <v>531</v>
      </c>
      <c r="W2648" s="429">
        <f t="shared" si="61"/>
        <v>0</v>
      </c>
      <c r="X2648" s="429">
        <f t="shared" si="61"/>
        <v>0</v>
      </c>
      <c r="Y2648" s="429">
        <f t="shared" si="61"/>
        <v>0</v>
      </c>
      <c r="Z2648" s="429">
        <f t="shared" si="60"/>
        <v>0</v>
      </c>
      <c r="AA2648" s="429" t="s">
        <v>1296</v>
      </c>
    </row>
    <row r="2649" spans="1:27" x14ac:dyDescent="0.25">
      <c r="A2649" t="s">
        <v>149</v>
      </c>
      <c r="B2649" t="s">
        <v>186</v>
      </c>
      <c r="C2649" t="s">
        <v>1459</v>
      </c>
      <c r="D2649" t="s">
        <v>1384</v>
      </c>
      <c r="E2649" t="s">
        <v>1326</v>
      </c>
      <c r="F2649" t="s">
        <v>1293</v>
      </c>
      <c r="G2649">
        <v>35</v>
      </c>
      <c r="H2649" t="s">
        <v>1464</v>
      </c>
      <c r="I2649" t="s">
        <v>186</v>
      </c>
      <c r="J2649" s="281" t="s">
        <v>1478</v>
      </c>
      <c r="K2649" t="s">
        <v>1386</v>
      </c>
      <c r="L2649">
        <v>0</v>
      </c>
      <c r="M2649">
        <v>8.1</v>
      </c>
      <c r="N2649">
        <v>0</v>
      </c>
      <c r="O2649">
        <v>0</v>
      </c>
      <c r="P2649">
        <v>0</v>
      </c>
      <c r="Q2649">
        <v>0</v>
      </c>
      <c r="R2649" t="s">
        <v>531</v>
      </c>
      <c r="S2649" t="s">
        <v>531</v>
      </c>
      <c r="T2649" t="s">
        <v>531</v>
      </c>
      <c r="U2649" t="s">
        <v>531</v>
      </c>
      <c r="W2649" s="429">
        <f t="shared" si="61"/>
        <v>0</v>
      </c>
      <c r="X2649" s="429">
        <f t="shared" si="61"/>
        <v>0</v>
      </c>
      <c r="Y2649" s="429">
        <f t="shared" si="61"/>
        <v>0</v>
      </c>
      <c r="Z2649" s="429">
        <f t="shared" si="60"/>
        <v>0</v>
      </c>
      <c r="AA2649" s="429" t="s">
        <v>1296</v>
      </c>
    </row>
    <row r="2650" spans="1:27" x14ac:dyDescent="0.25">
      <c r="A2650" t="s">
        <v>149</v>
      </c>
      <c r="B2650" t="s">
        <v>186</v>
      </c>
      <c r="C2650" t="s">
        <v>1459</v>
      </c>
      <c r="D2650" t="s">
        <v>1384</v>
      </c>
      <c r="E2650" t="s">
        <v>1326</v>
      </c>
      <c r="F2650" t="s">
        <v>1293</v>
      </c>
      <c r="G2650">
        <v>35</v>
      </c>
      <c r="H2650" t="s">
        <v>1464</v>
      </c>
      <c r="I2650" t="s">
        <v>186</v>
      </c>
      <c r="J2650" s="281" t="s">
        <v>1478</v>
      </c>
      <c r="K2650" t="s">
        <v>1386</v>
      </c>
      <c r="L2650">
        <v>0</v>
      </c>
      <c r="M2650">
        <v>1.7</v>
      </c>
      <c r="N2650">
        <v>0</v>
      </c>
      <c r="O2650">
        <v>0</v>
      </c>
      <c r="P2650">
        <v>0</v>
      </c>
      <c r="Q2650">
        <v>0</v>
      </c>
      <c r="R2650" t="s">
        <v>531</v>
      </c>
      <c r="S2650" t="s">
        <v>531</v>
      </c>
      <c r="T2650" t="s">
        <v>531</v>
      </c>
      <c r="U2650" t="s">
        <v>531</v>
      </c>
      <c r="W2650" s="429">
        <f t="shared" si="61"/>
        <v>0</v>
      </c>
      <c r="X2650" s="429">
        <f t="shared" si="61"/>
        <v>0</v>
      </c>
      <c r="Y2650" s="429">
        <f t="shared" si="61"/>
        <v>0</v>
      </c>
      <c r="Z2650" s="429">
        <f t="shared" si="60"/>
        <v>0</v>
      </c>
      <c r="AA2650" s="429" t="s">
        <v>1296</v>
      </c>
    </row>
    <row r="2651" spans="1:27" x14ac:dyDescent="0.25">
      <c r="A2651" t="s">
        <v>149</v>
      </c>
      <c r="B2651" t="s">
        <v>186</v>
      </c>
      <c r="C2651" t="s">
        <v>1459</v>
      </c>
      <c r="D2651" t="s">
        <v>1384</v>
      </c>
      <c r="E2651" t="s">
        <v>1326</v>
      </c>
      <c r="F2651" t="s">
        <v>1293</v>
      </c>
      <c r="G2651">
        <v>35</v>
      </c>
      <c r="H2651" t="s">
        <v>1464</v>
      </c>
      <c r="I2651" t="s">
        <v>186</v>
      </c>
      <c r="J2651" s="281" t="s">
        <v>1478</v>
      </c>
      <c r="K2651" t="s">
        <v>1386</v>
      </c>
      <c r="L2651">
        <v>0</v>
      </c>
      <c r="M2651">
        <v>0.4</v>
      </c>
      <c r="N2651">
        <v>0</v>
      </c>
      <c r="O2651">
        <v>0</v>
      </c>
      <c r="P2651">
        <v>0</v>
      </c>
      <c r="Q2651">
        <v>0</v>
      </c>
      <c r="R2651" t="s">
        <v>531</v>
      </c>
      <c r="S2651" t="s">
        <v>531</v>
      </c>
      <c r="T2651" t="s">
        <v>531</v>
      </c>
      <c r="U2651" t="s">
        <v>531</v>
      </c>
      <c r="W2651" s="429">
        <f t="shared" si="61"/>
        <v>0</v>
      </c>
      <c r="X2651" s="429">
        <f t="shared" si="61"/>
        <v>0</v>
      </c>
      <c r="Y2651" s="429">
        <f t="shared" si="61"/>
        <v>0</v>
      </c>
      <c r="Z2651" s="429">
        <f t="shared" si="60"/>
        <v>0</v>
      </c>
      <c r="AA2651" s="429" t="s">
        <v>1296</v>
      </c>
    </row>
    <row r="2652" spans="1:27" x14ac:dyDescent="0.25">
      <c r="A2652" t="s">
        <v>149</v>
      </c>
      <c r="B2652" t="s">
        <v>186</v>
      </c>
      <c r="C2652" t="s">
        <v>1459</v>
      </c>
      <c r="D2652" t="s">
        <v>1384</v>
      </c>
      <c r="E2652" t="s">
        <v>1326</v>
      </c>
      <c r="F2652" t="s">
        <v>1293</v>
      </c>
      <c r="G2652">
        <v>35</v>
      </c>
      <c r="H2652" t="s">
        <v>1464</v>
      </c>
      <c r="I2652" t="s">
        <v>186</v>
      </c>
      <c r="J2652" s="281" t="s">
        <v>1478</v>
      </c>
      <c r="K2652" t="s">
        <v>1386</v>
      </c>
      <c r="L2652">
        <v>0</v>
      </c>
      <c r="M2652">
        <v>0.8</v>
      </c>
      <c r="N2652">
        <v>0</v>
      </c>
      <c r="O2652">
        <v>0</v>
      </c>
      <c r="P2652">
        <v>0</v>
      </c>
      <c r="Q2652">
        <v>0</v>
      </c>
      <c r="R2652" t="s">
        <v>531</v>
      </c>
      <c r="S2652" t="s">
        <v>531</v>
      </c>
      <c r="T2652" t="s">
        <v>531</v>
      </c>
      <c r="U2652" t="s">
        <v>531</v>
      </c>
      <c r="W2652" s="429">
        <f t="shared" si="61"/>
        <v>0</v>
      </c>
      <c r="X2652" s="429">
        <f t="shared" si="61"/>
        <v>0</v>
      </c>
      <c r="Y2652" s="429">
        <f t="shared" si="61"/>
        <v>0</v>
      </c>
      <c r="Z2652" s="429">
        <f t="shared" si="60"/>
        <v>0</v>
      </c>
      <c r="AA2652" s="429" t="s">
        <v>1296</v>
      </c>
    </row>
    <row r="2653" spans="1:27" x14ac:dyDescent="0.25">
      <c r="A2653" t="s">
        <v>149</v>
      </c>
      <c r="B2653" t="s">
        <v>186</v>
      </c>
      <c r="C2653" t="s">
        <v>1459</v>
      </c>
      <c r="D2653" t="s">
        <v>1384</v>
      </c>
      <c r="E2653" t="s">
        <v>1326</v>
      </c>
      <c r="F2653" t="s">
        <v>1293</v>
      </c>
      <c r="G2653">
        <v>35</v>
      </c>
      <c r="H2653" t="s">
        <v>1464</v>
      </c>
      <c r="I2653" t="s">
        <v>186</v>
      </c>
      <c r="J2653" s="281" t="s">
        <v>1478</v>
      </c>
      <c r="K2653" t="s">
        <v>1386</v>
      </c>
      <c r="L2653">
        <v>0</v>
      </c>
      <c r="M2653">
        <v>1.7</v>
      </c>
      <c r="N2653">
        <v>0</v>
      </c>
      <c r="O2653">
        <v>0</v>
      </c>
      <c r="P2653">
        <v>0</v>
      </c>
      <c r="Q2653">
        <v>0</v>
      </c>
      <c r="R2653" t="s">
        <v>531</v>
      </c>
      <c r="S2653" t="s">
        <v>531</v>
      </c>
      <c r="T2653" t="s">
        <v>531</v>
      </c>
      <c r="U2653" t="s">
        <v>531</v>
      </c>
      <c r="W2653" s="429">
        <f t="shared" si="61"/>
        <v>0</v>
      </c>
      <c r="X2653" s="429">
        <f t="shared" si="61"/>
        <v>0</v>
      </c>
      <c r="Y2653" s="429">
        <f t="shared" si="61"/>
        <v>0</v>
      </c>
      <c r="Z2653" s="429">
        <f t="shared" si="60"/>
        <v>0</v>
      </c>
      <c r="AA2653" s="429" t="s">
        <v>1296</v>
      </c>
    </row>
    <row r="2654" spans="1:27" x14ac:dyDescent="0.25">
      <c r="A2654" t="s">
        <v>149</v>
      </c>
      <c r="B2654" t="s">
        <v>186</v>
      </c>
      <c r="C2654" t="s">
        <v>1459</v>
      </c>
      <c r="D2654" t="s">
        <v>1384</v>
      </c>
      <c r="E2654" t="s">
        <v>1326</v>
      </c>
      <c r="F2654" t="s">
        <v>1293</v>
      </c>
      <c r="G2654">
        <v>35</v>
      </c>
      <c r="H2654" t="s">
        <v>1464</v>
      </c>
      <c r="I2654" t="s">
        <v>186</v>
      </c>
      <c r="J2654" s="281" t="s">
        <v>1478</v>
      </c>
      <c r="K2654" t="s">
        <v>1386</v>
      </c>
      <c r="L2654">
        <v>0</v>
      </c>
      <c r="M2654">
        <v>1.7</v>
      </c>
      <c r="N2654">
        <v>0</v>
      </c>
      <c r="O2654">
        <v>0</v>
      </c>
      <c r="P2654">
        <v>0</v>
      </c>
      <c r="Q2654">
        <v>0</v>
      </c>
      <c r="R2654" t="s">
        <v>531</v>
      </c>
      <c r="S2654" t="s">
        <v>531</v>
      </c>
      <c r="T2654" t="s">
        <v>531</v>
      </c>
      <c r="U2654" t="s">
        <v>531</v>
      </c>
      <c r="W2654" s="429">
        <f t="shared" si="61"/>
        <v>0</v>
      </c>
      <c r="X2654" s="429">
        <f t="shared" si="61"/>
        <v>0</v>
      </c>
      <c r="Y2654" s="429">
        <f t="shared" si="61"/>
        <v>0</v>
      </c>
      <c r="Z2654" s="429">
        <f t="shared" si="60"/>
        <v>0</v>
      </c>
      <c r="AA2654" s="429" t="s">
        <v>1296</v>
      </c>
    </row>
    <row r="2655" spans="1:27" x14ac:dyDescent="0.25">
      <c r="A2655" t="s">
        <v>149</v>
      </c>
      <c r="B2655" t="s">
        <v>186</v>
      </c>
      <c r="C2655" t="s">
        <v>1459</v>
      </c>
      <c r="D2655" t="s">
        <v>1384</v>
      </c>
      <c r="E2655" t="s">
        <v>1326</v>
      </c>
      <c r="F2655" t="s">
        <v>1293</v>
      </c>
      <c r="G2655">
        <v>35</v>
      </c>
      <c r="H2655" t="s">
        <v>1464</v>
      </c>
      <c r="I2655" t="s">
        <v>186</v>
      </c>
      <c r="J2655" s="281" t="s">
        <v>1478</v>
      </c>
      <c r="K2655" t="s">
        <v>1386</v>
      </c>
      <c r="L2655">
        <v>0</v>
      </c>
      <c r="M2655">
        <v>8.1999999999999993</v>
      </c>
      <c r="N2655">
        <v>0</v>
      </c>
      <c r="O2655">
        <v>0</v>
      </c>
      <c r="P2655">
        <v>0</v>
      </c>
      <c r="Q2655">
        <v>0</v>
      </c>
      <c r="R2655" t="s">
        <v>531</v>
      </c>
      <c r="S2655" t="s">
        <v>531</v>
      </c>
      <c r="T2655" t="s">
        <v>531</v>
      </c>
      <c r="U2655" t="s">
        <v>531</v>
      </c>
      <c r="W2655" s="429">
        <f t="shared" si="61"/>
        <v>0</v>
      </c>
      <c r="X2655" s="429">
        <f t="shared" si="61"/>
        <v>0</v>
      </c>
      <c r="Y2655" s="429">
        <f t="shared" si="61"/>
        <v>0</v>
      </c>
      <c r="Z2655" s="429">
        <f t="shared" si="60"/>
        <v>0</v>
      </c>
      <c r="AA2655" s="429" t="s">
        <v>1296</v>
      </c>
    </row>
    <row r="2656" spans="1:27" x14ac:dyDescent="0.25">
      <c r="A2656" t="s">
        <v>149</v>
      </c>
      <c r="B2656" t="s">
        <v>186</v>
      </c>
      <c r="C2656" t="s">
        <v>1459</v>
      </c>
      <c r="D2656" t="s">
        <v>1384</v>
      </c>
      <c r="E2656" t="s">
        <v>1326</v>
      </c>
      <c r="F2656" t="s">
        <v>1293</v>
      </c>
      <c r="G2656">
        <v>35</v>
      </c>
      <c r="H2656" t="s">
        <v>1464</v>
      </c>
      <c r="I2656" t="s">
        <v>186</v>
      </c>
      <c r="J2656" s="281" t="s">
        <v>1478</v>
      </c>
      <c r="K2656" t="s">
        <v>1386</v>
      </c>
      <c r="L2656">
        <v>0</v>
      </c>
      <c r="M2656">
        <v>14.7</v>
      </c>
      <c r="N2656">
        <v>0</v>
      </c>
      <c r="O2656">
        <v>0</v>
      </c>
      <c r="P2656">
        <v>0</v>
      </c>
      <c r="Q2656">
        <v>0</v>
      </c>
      <c r="R2656" t="s">
        <v>531</v>
      </c>
      <c r="S2656" t="s">
        <v>531</v>
      </c>
      <c r="T2656" t="s">
        <v>531</v>
      </c>
      <c r="U2656" t="s">
        <v>531</v>
      </c>
      <c r="W2656" s="429">
        <f t="shared" si="61"/>
        <v>0</v>
      </c>
      <c r="X2656" s="429">
        <f t="shared" si="61"/>
        <v>0</v>
      </c>
      <c r="Y2656" s="429">
        <f t="shared" si="61"/>
        <v>0</v>
      </c>
      <c r="Z2656" s="429">
        <f t="shared" si="60"/>
        <v>0</v>
      </c>
      <c r="AA2656" s="429" t="s">
        <v>1296</v>
      </c>
    </row>
    <row r="2657" spans="1:27" x14ac:dyDescent="0.25">
      <c r="A2657" t="s">
        <v>149</v>
      </c>
      <c r="B2657" t="s">
        <v>186</v>
      </c>
      <c r="C2657" t="s">
        <v>1459</v>
      </c>
      <c r="D2657" t="s">
        <v>1384</v>
      </c>
      <c r="E2657" t="s">
        <v>1326</v>
      </c>
      <c r="F2657" t="s">
        <v>1293</v>
      </c>
      <c r="G2657">
        <v>35</v>
      </c>
      <c r="H2657" t="s">
        <v>1464</v>
      </c>
      <c r="I2657" t="s">
        <v>186</v>
      </c>
      <c r="J2657" s="281" t="s">
        <v>1478</v>
      </c>
      <c r="K2657" t="s">
        <v>1386</v>
      </c>
      <c r="L2657">
        <v>0</v>
      </c>
      <c r="M2657">
        <v>0</v>
      </c>
      <c r="N2657">
        <v>0</v>
      </c>
      <c r="O2657">
        <v>0</v>
      </c>
      <c r="P2657">
        <v>0</v>
      </c>
      <c r="Q2657">
        <v>0</v>
      </c>
      <c r="R2657" t="s">
        <v>531</v>
      </c>
      <c r="S2657" t="s">
        <v>531</v>
      </c>
      <c r="T2657" t="s">
        <v>531</v>
      </c>
      <c r="U2657" t="s">
        <v>531</v>
      </c>
      <c r="W2657" s="429">
        <f t="shared" si="61"/>
        <v>0</v>
      </c>
      <c r="X2657" s="429">
        <f t="shared" si="61"/>
        <v>0</v>
      </c>
      <c r="Y2657" s="429">
        <f t="shared" si="61"/>
        <v>0</v>
      </c>
      <c r="Z2657" s="429">
        <f t="shared" si="60"/>
        <v>0</v>
      </c>
      <c r="AA2657" s="429" t="s">
        <v>1296</v>
      </c>
    </row>
    <row r="2658" spans="1:27" x14ac:dyDescent="0.25">
      <c r="A2658" t="s">
        <v>149</v>
      </c>
      <c r="B2658" t="s">
        <v>186</v>
      </c>
      <c r="C2658" t="s">
        <v>1459</v>
      </c>
      <c r="D2658" t="s">
        <v>1384</v>
      </c>
      <c r="E2658" t="s">
        <v>1326</v>
      </c>
      <c r="F2658" t="s">
        <v>1293</v>
      </c>
      <c r="G2658">
        <v>35</v>
      </c>
      <c r="H2658" t="s">
        <v>1464</v>
      </c>
      <c r="I2658" t="s">
        <v>186</v>
      </c>
      <c r="J2658" s="281" t="s">
        <v>1478</v>
      </c>
      <c r="K2658" t="s">
        <v>1386</v>
      </c>
      <c r="L2658">
        <v>0</v>
      </c>
      <c r="M2658">
        <v>0</v>
      </c>
      <c r="N2658">
        <v>0</v>
      </c>
      <c r="O2658">
        <v>0</v>
      </c>
      <c r="P2658">
        <v>0</v>
      </c>
      <c r="Q2658">
        <v>0</v>
      </c>
      <c r="R2658" t="s">
        <v>531</v>
      </c>
      <c r="S2658" t="s">
        <v>531</v>
      </c>
      <c r="T2658" t="s">
        <v>531</v>
      </c>
      <c r="U2658" t="s">
        <v>531</v>
      </c>
      <c r="W2658" s="429">
        <f t="shared" si="61"/>
        <v>0</v>
      </c>
      <c r="X2658" s="429">
        <f t="shared" si="61"/>
        <v>0</v>
      </c>
      <c r="Y2658" s="429">
        <f t="shared" si="61"/>
        <v>0</v>
      </c>
      <c r="Z2658" s="429">
        <f t="shared" si="60"/>
        <v>0</v>
      </c>
      <c r="AA2658" s="429" t="s">
        <v>1296</v>
      </c>
    </row>
    <row r="2659" spans="1:27" x14ac:dyDescent="0.25">
      <c r="A2659" t="s">
        <v>149</v>
      </c>
      <c r="B2659" t="s">
        <v>186</v>
      </c>
      <c r="C2659" t="s">
        <v>1459</v>
      </c>
      <c r="D2659" t="s">
        <v>1384</v>
      </c>
      <c r="E2659" t="s">
        <v>1326</v>
      </c>
      <c r="F2659" t="s">
        <v>1293</v>
      </c>
      <c r="G2659">
        <v>35</v>
      </c>
      <c r="H2659" t="s">
        <v>1464</v>
      </c>
      <c r="I2659" t="s">
        <v>186</v>
      </c>
      <c r="J2659" s="281" t="s">
        <v>1478</v>
      </c>
      <c r="K2659" t="s">
        <v>1386</v>
      </c>
      <c r="L2659">
        <v>0</v>
      </c>
      <c r="M2659">
        <v>0</v>
      </c>
      <c r="N2659">
        <v>0</v>
      </c>
      <c r="O2659">
        <v>0</v>
      </c>
      <c r="P2659">
        <v>0</v>
      </c>
      <c r="Q2659">
        <v>0</v>
      </c>
      <c r="R2659" t="s">
        <v>531</v>
      </c>
      <c r="S2659" t="s">
        <v>531</v>
      </c>
      <c r="T2659" t="s">
        <v>531</v>
      </c>
      <c r="U2659" t="s">
        <v>531</v>
      </c>
      <c r="W2659" s="429">
        <f t="shared" si="61"/>
        <v>0</v>
      </c>
      <c r="X2659" s="429">
        <f t="shared" si="61"/>
        <v>0</v>
      </c>
      <c r="Y2659" s="429">
        <f t="shared" si="61"/>
        <v>0</v>
      </c>
      <c r="Z2659" s="429">
        <f t="shared" si="60"/>
        <v>0</v>
      </c>
      <c r="AA2659" s="429" t="s">
        <v>1296</v>
      </c>
    </row>
    <row r="2660" spans="1:27" x14ac:dyDescent="0.25">
      <c r="A2660" t="s">
        <v>149</v>
      </c>
      <c r="B2660" t="s">
        <v>186</v>
      </c>
      <c r="C2660" t="s">
        <v>1459</v>
      </c>
      <c r="D2660" t="s">
        <v>1384</v>
      </c>
      <c r="E2660" t="s">
        <v>1326</v>
      </c>
      <c r="F2660" t="s">
        <v>1293</v>
      </c>
      <c r="G2660">
        <v>35</v>
      </c>
      <c r="H2660" t="s">
        <v>1464</v>
      </c>
      <c r="I2660" t="s">
        <v>186</v>
      </c>
      <c r="J2660" s="281" t="s">
        <v>1478</v>
      </c>
      <c r="K2660" t="s">
        <v>1386</v>
      </c>
      <c r="L2660">
        <v>0</v>
      </c>
      <c r="M2660">
        <v>0</v>
      </c>
      <c r="N2660">
        <v>0</v>
      </c>
      <c r="O2660">
        <v>0</v>
      </c>
      <c r="P2660">
        <v>0</v>
      </c>
      <c r="Q2660">
        <v>0</v>
      </c>
      <c r="R2660" t="s">
        <v>531</v>
      </c>
      <c r="S2660" t="s">
        <v>531</v>
      </c>
      <c r="T2660" t="s">
        <v>531</v>
      </c>
      <c r="U2660" t="s">
        <v>531</v>
      </c>
      <c r="W2660" s="429">
        <f t="shared" si="61"/>
        <v>0</v>
      </c>
      <c r="X2660" s="429">
        <f t="shared" si="61"/>
        <v>0</v>
      </c>
      <c r="Y2660" s="429">
        <f t="shared" si="61"/>
        <v>0</v>
      </c>
      <c r="Z2660" s="429">
        <f t="shared" si="60"/>
        <v>0</v>
      </c>
      <c r="AA2660" s="429" t="s">
        <v>1296</v>
      </c>
    </row>
    <row r="2661" spans="1:27" x14ac:dyDescent="0.25">
      <c r="A2661" t="s">
        <v>149</v>
      </c>
      <c r="B2661" t="s">
        <v>186</v>
      </c>
      <c r="C2661" t="s">
        <v>1459</v>
      </c>
      <c r="D2661" t="s">
        <v>1384</v>
      </c>
      <c r="E2661" t="s">
        <v>1326</v>
      </c>
      <c r="F2661" t="s">
        <v>1293</v>
      </c>
      <c r="G2661">
        <v>35</v>
      </c>
      <c r="H2661" t="s">
        <v>1464</v>
      </c>
      <c r="I2661" t="s">
        <v>186</v>
      </c>
      <c r="J2661" s="281" t="s">
        <v>1478</v>
      </c>
      <c r="K2661" t="s">
        <v>1386</v>
      </c>
      <c r="L2661">
        <v>0</v>
      </c>
      <c r="M2661">
        <v>10.5</v>
      </c>
      <c r="N2661">
        <v>0</v>
      </c>
      <c r="O2661">
        <v>0</v>
      </c>
      <c r="P2661">
        <v>0</v>
      </c>
      <c r="Q2661">
        <v>0</v>
      </c>
      <c r="R2661" t="s">
        <v>531</v>
      </c>
      <c r="S2661" t="s">
        <v>531</v>
      </c>
      <c r="T2661" t="s">
        <v>531</v>
      </c>
      <c r="U2661" t="s">
        <v>531</v>
      </c>
      <c r="W2661" s="429">
        <f t="shared" si="61"/>
        <v>0</v>
      </c>
      <c r="X2661" s="429">
        <f t="shared" si="61"/>
        <v>0</v>
      </c>
      <c r="Y2661" s="429">
        <f t="shared" si="61"/>
        <v>0</v>
      </c>
      <c r="Z2661" s="429">
        <f t="shared" si="60"/>
        <v>0</v>
      </c>
      <c r="AA2661" s="429" t="s">
        <v>1296</v>
      </c>
    </row>
    <row r="2662" spans="1:27" x14ac:dyDescent="0.25">
      <c r="A2662" t="s">
        <v>149</v>
      </c>
      <c r="B2662" t="s">
        <v>186</v>
      </c>
      <c r="C2662" t="s">
        <v>1459</v>
      </c>
      <c r="D2662" t="s">
        <v>1384</v>
      </c>
      <c r="E2662" t="s">
        <v>1326</v>
      </c>
      <c r="F2662" t="s">
        <v>1293</v>
      </c>
      <c r="G2662">
        <v>35</v>
      </c>
      <c r="H2662" t="s">
        <v>1464</v>
      </c>
      <c r="I2662" t="s">
        <v>186</v>
      </c>
      <c r="J2662" s="281" t="s">
        <v>1478</v>
      </c>
      <c r="K2662" t="s">
        <v>1386</v>
      </c>
      <c r="L2662">
        <v>0</v>
      </c>
      <c r="M2662">
        <v>0.3</v>
      </c>
      <c r="N2662">
        <v>0</v>
      </c>
      <c r="O2662">
        <v>0</v>
      </c>
      <c r="P2662">
        <v>0</v>
      </c>
      <c r="Q2662">
        <v>0</v>
      </c>
      <c r="R2662" t="s">
        <v>531</v>
      </c>
      <c r="S2662" t="s">
        <v>531</v>
      </c>
      <c r="T2662" t="s">
        <v>531</v>
      </c>
      <c r="U2662" t="s">
        <v>531</v>
      </c>
      <c r="W2662" s="429">
        <f t="shared" si="61"/>
        <v>0</v>
      </c>
      <c r="X2662" s="429">
        <f t="shared" si="61"/>
        <v>0</v>
      </c>
      <c r="Y2662" s="429">
        <f t="shared" si="61"/>
        <v>0</v>
      </c>
      <c r="Z2662" s="429">
        <f t="shared" si="60"/>
        <v>0</v>
      </c>
      <c r="AA2662" s="429" t="s">
        <v>1296</v>
      </c>
    </row>
    <row r="2663" spans="1:27" x14ac:dyDescent="0.25">
      <c r="A2663" t="s">
        <v>149</v>
      </c>
      <c r="B2663" t="s">
        <v>186</v>
      </c>
      <c r="C2663" t="s">
        <v>1459</v>
      </c>
      <c r="D2663" t="s">
        <v>1384</v>
      </c>
      <c r="E2663" t="s">
        <v>1326</v>
      </c>
      <c r="F2663" t="s">
        <v>1293</v>
      </c>
      <c r="G2663">
        <v>35</v>
      </c>
      <c r="H2663" t="s">
        <v>1464</v>
      </c>
      <c r="I2663" t="s">
        <v>186</v>
      </c>
      <c r="J2663" s="281" t="s">
        <v>1478</v>
      </c>
      <c r="K2663" t="s">
        <v>1386</v>
      </c>
      <c r="L2663">
        <v>19.899999999999999</v>
      </c>
      <c r="M2663">
        <v>13.3</v>
      </c>
      <c r="N2663">
        <v>35.200000000000003</v>
      </c>
      <c r="O2663">
        <v>0</v>
      </c>
      <c r="P2663">
        <v>0</v>
      </c>
      <c r="Q2663">
        <v>0</v>
      </c>
      <c r="R2663" t="s">
        <v>531</v>
      </c>
      <c r="S2663" t="s">
        <v>531</v>
      </c>
      <c r="T2663" t="s">
        <v>531</v>
      </c>
      <c r="U2663" t="s">
        <v>531</v>
      </c>
      <c r="W2663" s="429">
        <f t="shared" si="61"/>
        <v>0</v>
      </c>
      <c r="X2663" s="429">
        <f t="shared" si="61"/>
        <v>0</v>
      </c>
      <c r="Y2663" s="429">
        <f t="shared" si="61"/>
        <v>0</v>
      </c>
      <c r="Z2663" s="429">
        <f t="shared" si="60"/>
        <v>0</v>
      </c>
      <c r="AA2663" s="429" t="s">
        <v>1296</v>
      </c>
    </row>
    <row r="2664" spans="1:27" x14ac:dyDescent="0.25">
      <c r="A2664" t="s">
        <v>149</v>
      </c>
      <c r="B2664" t="s">
        <v>186</v>
      </c>
      <c r="C2664" t="s">
        <v>1459</v>
      </c>
      <c r="D2664" t="s">
        <v>1384</v>
      </c>
      <c r="E2664" t="s">
        <v>1326</v>
      </c>
      <c r="F2664" t="s">
        <v>1293</v>
      </c>
      <c r="G2664">
        <v>35</v>
      </c>
      <c r="H2664" t="s">
        <v>1464</v>
      </c>
      <c r="I2664" t="s">
        <v>186</v>
      </c>
      <c r="J2664" s="281" t="s">
        <v>1478</v>
      </c>
      <c r="K2664" t="s">
        <v>1386</v>
      </c>
      <c r="L2664">
        <v>0</v>
      </c>
      <c r="M2664">
        <v>2.7</v>
      </c>
      <c r="N2664">
        <v>0</v>
      </c>
      <c r="O2664">
        <v>0</v>
      </c>
      <c r="P2664">
        <v>0</v>
      </c>
      <c r="Q2664">
        <v>0</v>
      </c>
      <c r="R2664" t="s">
        <v>531</v>
      </c>
      <c r="S2664" t="s">
        <v>531</v>
      </c>
      <c r="T2664" t="s">
        <v>531</v>
      </c>
      <c r="U2664" t="s">
        <v>531</v>
      </c>
      <c r="W2664" s="429">
        <f t="shared" si="61"/>
        <v>0</v>
      </c>
      <c r="X2664" s="429">
        <f t="shared" si="61"/>
        <v>0</v>
      </c>
      <c r="Y2664" s="429">
        <f t="shared" si="61"/>
        <v>0</v>
      </c>
      <c r="Z2664" s="429">
        <f t="shared" si="60"/>
        <v>0</v>
      </c>
      <c r="AA2664" s="429" t="s">
        <v>1296</v>
      </c>
    </row>
    <row r="2665" spans="1:27" x14ac:dyDescent="0.25">
      <c r="A2665" t="s">
        <v>149</v>
      </c>
      <c r="B2665" t="s">
        <v>186</v>
      </c>
      <c r="C2665" t="s">
        <v>1459</v>
      </c>
      <c r="D2665" t="s">
        <v>1384</v>
      </c>
      <c r="E2665" t="s">
        <v>1326</v>
      </c>
      <c r="F2665" t="s">
        <v>1293</v>
      </c>
      <c r="G2665">
        <v>35</v>
      </c>
      <c r="H2665" t="s">
        <v>1464</v>
      </c>
      <c r="I2665" t="s">
        <v>186</v>
      </c>
      <c r="J2665" s="281" t="s">
        <v>1478</v>
      </c>
      <c r="K2665" t="s">
        <v>1386</v>
      </c>
      <c r="L2665">
        <v>0</v>
      </c>
      <c r="M2665">
        <v>3.7</v>
      </c>
      <c r="N2665">
        <v>0</v>
      </c>
      <c r="O2665">
        <v>0</v>
      </c>
      <c r="P2665">
        <v>0</v>
      </c>
      <c r="Q2665">
        <v>0</v>
      </c>
      <c r="R2665" t="s">
        <v>531</v>
      </c>
      <c r="S2665" t="s">
        <v>531</v>
      </c>
      <c r="T2665" t="s">
        <v>531</v>
      </c>
      <c r="U2665" t="s">
        <v>531</v>
      </c>
      <c r="W2665" s="429">
        <f t="shared" si="61"/>
        <v>0</v>
      </c>
      <c r="X2665" s="429">
        <f t="shared" si="61"/>
        <v>0</v>
      </c>
      <c r="Y2665" s="429">
        <f t="shared" si="61"/>
        <v>0</v>
      </c>
      <c r="Z2665" s="429">
        <f t="shared" si="60"/>
        <v>0</v>
      </c>
      <c r="AA2665" s="429" t="s">
        <v>1296</v>
      </c>
    </row>
    <row r="2666" spans="1:27" x14ac:dyDescent="0.25">
      <c r="A2666" t="s">
        <v>149</v>
      </c>
      <c r="B2666" t="s">
        <v>186</v>
      </c>
      <c r="C2666" t="s">
        <v>1459</v>
      </c>
      <c r="D2666" t="s">
        <v>1384</v>
      </c>
      <c r="E2666" t="s">
        <v>1326</v>
      </c>
      <c r="F2666" t="s">
        <v>1293</v>
      </c>
      <c r="G2666">
        <v>35</v>
      </c>
      <c r="H2666" t="s">
        <v>1464</v>
      </c>
      <c r="I2666" t="s">
        <v>186</v>
      </c>
      <c r="J2666" s="281" t="s">
        <v>1478</v>
      </c>
      <c r="K2666" t="s">
        <v>1386</v>
      </c>
      <c r="L2666">
        <v>0</v>
      </c>
      <c r="M2666">
        <v>6.7</v>
      </c>
      <c r="N2666">
        <v>0</v>
      </c>
      <c r="O2666">
        <v>0</v>
      </c>
      <c r="P2666">
        <v>0</v>
      </c>
      <c r="Q2666">
        <v>0</v>
      </c>
      <c r="R2666" t="s">
        <v>531</v>
      </c>
      <c r="S2666" t="s">
        <v>531</v>
      </c>
      <c r="T2666" t="s">
        <v>531</v>
      </c>
      <c r="U2666" t="s">
        <v>531</v>
      </c>
      <c r="W2666" s="429">
        <f t="shared" si="61"/>
        <v>0</v>
      </c>
      <c r="X2666" s="429">
        <f t="shared" si="61"/>
        <v>0</v>
      </c>
      <c r="Y2666" s="429">
        <f t="shared" si="61"/>
        <v>0</v>
      </c>
      <c r="Z2666" s="429">
        <f t="shared" si="60"/>
        <v>0</v>
      </c>
      <c r="AA2666" s="429" t="s">
        <v>1296</v>
      </c>
    </row>
    <row r="2667" spans="1:27" x14ac:dyDescent="0.25">
      <c r="A2667" t="s">
        <v>149</v>
      </c>
      <c r="B2667" t="s">
        <v>186</v>
      </c>
      <c r="C2667" t="s">
        <v>1459</v>
      </c>
      <c r="D2667" t="s">
        <v>1384</v>
      </c>
      <c r="E2667" t="s">
        <v>1326</v>
      </c>
      <c r="F2667" t="s">
        <v>1293</v>
      </c>
      <c r="G2667">
        <v>35</v>
      </c>
      <c r="H2667" t="s">
        <v>1464</v>
      </c>
      <c r="I2667" t="s">
        <v>186</v>
      </c>
      <c r="J2667" s="281" t="s">
        <v>1478</v>
      </c>
      <c r="K2667" t="s">
        <v>1386</v>
      </c>
      <c r="L2667">
        <v>0</v>
      </c>
      <c r="M2667">
        <v>2</v>
      </c>
      <c r="N2667">
        <v>0</v>
      </c>
      <c r="O2667">
        <v>0</v>
      </c>
      <c r="P2667">
        <v>0</v>
      </c>
      <c r="Q2667">
        <v>0</v>
      </c>
      <c r="R2667" t="s">
        <v>531</v>
      </c>
      <c r="S2667" t="s">
        <v>531</v>
      </c>
      <c r="T2667" t="s">
        <v>531</v>
      </c>
      <c r="U2667" t="s">
        <v>531</v>
      </c>
      <c r="W2667" s="429">
        <f t="shared" si="61"/>
        <v>0</v>
      </c>
      <c r="X2667" s="429">
        <f t="shared" si="61"/>
        <v>0</v>
      </c>
      <c r="Y2667" s="429">
        <f t="shared" si="61"/>
        <v>0</v>
      </c>
      <c r="Z2667" s="429">
        <f t="shared" si="60"/>
        <v>0</v>
      </c>
      <c r="AA2667" s="429" t="s">
        <v>1296</v>
      </c>
    </row>
    <row r="2668" spans="1:27" x14ac:dyDescent="0.25">
      <c r="A2668" t="s">
        <v>149</v>
      </c>
      <c r="B2668" t="s">
        <v>186</v>
      </c>
      <c r="C2668" t="s">
        <v>1459</v>
      </c>
      <c r="D2668" t="s">
        <v>1384</v>
      </c>
      <c r="E2668" t="s">
        <v>1326</v>
      </c>
      <c r="F2668" t="s">
        <v>1293</v>
      </c>
      <c r="G2668">
        <v>35</v>
      </c>
      <c r="H2668" t="s">
        <v>1464</v>
      </c>
      <c r="I2668" t="s">
        <v>186</v>
      </c>
      <c r="J2668" s="281" t="s">
        <v>1478</v>
      </c>
      <c r="K2668" t="s">
        <v>1386</v>
      </c>
      <c r="L2668">
        <v>34.9</v>
      </c>
      <c r="M2668">
        <v>0.1</v>
      </c>
      <c r="N2668">
        <v>2.7</v>
      </c>
      <c r="O2668">
        <v>0</v>
      </c>
      <c r="P2668">
        <v>0</v>
      </c>
      <c r="Q2668">
        <v>0</v>
      </c>
      <c r="R2668" t="s">
        <v>531</v>
      </c>
      <c r="S2668" t="s">
        <v>531</v>
      </c>
      <c r="T2668" t="s">
        <v>531</v>
      </c>
      <c r="U2668" t="s">
        <v>531</v>
      </c>
      <c r="W2668" s="429">
        <f t="shared" si="61"/>
        <v>0</v>
      </c>
      <c r="X2668" s="429">
        <f t="shared" si="61"/>
        <v>0</v>
      </c>
      <c r="Y2668" s="429">
        <f t="shared" si="61"/>
        <v>0</v>
      </c>
      <c r="Z2668" s="429">
        <f t="shared" si="60"/>
        <v>0</v>
      </c>
      <c r="AA2668" s="429" t="s">
        <v>1296</v>
      </c>
    </row>
    <row r="2669" spans="1:27" x14ac:dyDescent="0.25">
      <c r="A2669" t="s">
        <v>149</v>
      </c>
      <c r="B2669" t="s">
        <v>186</v>
      </c>
      <c r="C2669" t="s">
        <v>1459</v>
      </c>
      <c r="D2669" t="s">
        <v>1384</v>
      </c>
      <c r="E2669" t="s">
        <v>1326</v>
      </c>
      <c r="F2669" t="s">
        <v>1293</v>
      </c>
      <c r="G2669">
        <v>35</v>
      </c>
      <c r="H2669" t="s">
        <v>1464</v>
      </c>
      <c r="I2669" t="s">
        <v>186</v>
      </c>
      <c r="J2669" s="281" t="s">
        <v>1478</v>
      </c>
      <c r="K2669" t="s">
        <v>1386</v>
      </c>
      <c r="L2669">
        <v>0</v>
      </c>
      <c r="M2669">
        <v>12.3</v>
      </c>
      <c r="N2669">
        <v>0</v>
      </c>
      <c r="O2669">
        <v>0</v>
      </c>
      <c r="P2669">
        <v>0</v>
      </c>
      <c r="Q2669">
        <v>0</v>
      </c>
      <c r="R2669" t="s">
        <v>531</v>
      </c>
      <c r="S2669" t="s">
        <v>531</v>
      </c>
      <c r="T2669" t="s">
        <v>531</v>
      </c>
      <c r="U2669" t="s">
        <v>531</v>
      </c>
      <c r="W2669" s="429">
        <f t="shared" si="61"/>
        <v>0</v>
      </c>
      <c r="X2669" s="429">
        <f t="shared" si="61"/>
        <v>0</v>
      </c>
      <c r="Y2669" s="429">
        <f t="shared" si="61"/>
        <v>0</v>
      </c>
      <c r="Z2669" s="429">
        <f t="shared" si="60"/>
        <v>0</v>
      </c>
      <c r="AA2669" s="429" t="s">
        <v>1296</v>
      </c>
    </row>
    <row r="2670" spans="1:27" x14ac:dyDescent="0.25">
      <c r="A2670" t="s">
        <v>149</v>
      </c>
      <c r="B2670" t="s">
        <v>186</v>
      </c>
      <c r="C2670" t="s">
        <v>1459</v>
      </c>
      <c r="D2670" t="s">
        <v>1384</v>
      </c>
      <c r="E2670" t="s">
        <v>1326</v>
      </c>
      <c r="F2670" t="s">
        <v>1293</v>
      </c>
      <c r="G2670">
        <v>35</v>
      </c>
      <c r="H2670" t="s">
        <v>1464</v>
      </c>
      <c r="I2670" t="s">
        <v>186</v>
      </c>
      <c r="J2670" s="281" t="s">
        <v>1478</v>
      </c>
      <c r="K2670" t="s">
        <v>1386</v>
      </c>
      <c r="L2670">
        <v>21</v>
      </c>
      <c r="M2670">
        <v>3.6</v>
      </c>
      <c r="N2670">
        <v>21.1</v>
      </c>
      <c r="O2670">
        <v>0</v>
      </c>
      <c r="P2670">
        <v>0</v>
      </c>
      <c r="Q2670">
        <v>0</v>
      </c>
      <c r="R2670" t="s">
        <v>531</v>
      </c>
      <c r="S2670" t="s">
        <v>531</v>
      </c>
      <c r="T2670" t="s">
        <v>531</v>
      </c>
      <c r="U2670" t="s">
        <v>531</v>
      </c>
      <c r="W2670" s="429">
        <f t="shared" si="61"/>
        <v>0</v>
      </c>
      <c r="X2670" s="429">
        <f t="shared" si="61"/>
        <v>0</v>
      </c>
      <c r="Y2670" s="429">
        <f t="shared" si="61"/>
        <v>0</v>
      </c>
      <c r="Z2670" s="429">
        <f t="shared" si="60"/>
        <v>0</v>
      </c>
      <c r="AA2670" s="429" t="s">
        <v>1296</v>
      </c>
    </row>
    <row r="2671" spans="1:27" x14ac:dyDescent="0.25">
      <c r="A2671" t="s">
        <v>149</v>
      </c>
      <c r="B2671" t="s">
        <v>186</v>
      </c>
      <c r="C2671" t="s">
        <v>1459</v>
      </c>
      <c r="D2671" t="s">
        <v>1384</v>
      </c>
      <c r="E2671" t="s">
        <v>1326</v>
      </c>
      <c r="F2671" t="s">
        <v>1293</v>
      </c>
      <c r="G2671">
        <v>35</v>
      </c>
      <c r="H2671" t="s">
        <v>1464</v>
      </c>
      <c r="I2671" t="s">
        <v>186</v>
      </c>
      <c r="J2671" s="281" t="s">
        <v>1478</v>
      </c>
      <c r="K2671" t="s">
        <v>1386</v>
      </c>
      <c r="L2671">
        <v>0</v>
      </c>
      <c r="M2671">
        <v>1.6</v>
      </c>
      <c r="N2671">
        <v>0</v>
      </c>
      <c r="O2671">
        <v>0</v>
      </c>
      <c r="P2671">
        <v>0</v>
      </c>
      <c r="Q2671">
        <v>0</v>
      </c>
      <c r="R2671" t="s">
        <v>531</v>
      </c>
      <c r="S2671" t="s">
        <v>531</v>
      </c>
      <c r="T2671" t="s">
        <v>531</v>
      </c>
      <c r="U2671" t="s">
        <v>531</v>
      </c>
      <c r="W2671" s="429">
        <f t="shared" si="61"/>
        <v>0</v>
      </c>
      <c r="X2671" s="429">
        <f t="shared" si="61"/>
        <v>0</v>
      </c>
      <c r="Y2671" s="429">
        <f t="shared" si="61"/>
        <v>0</v>
      </c>
      <c r="Z2671" s="429">
        <f t="shared" si="60"/>
        <v>0</v>
      </c>
      <c r="AA2671" s="429" t="s">
        <v>1296</v>
      </c>
    </row>
    <row r="2672" spans="1:27" x14ac:dyDescent="0.25">
      <c r="A2672" t="s">
        <v>149</v>
      </c>
      <c r="B2672" t="s">
        <v>186</v>
      </c>
      <c r="C2672" t="s">
        <v>1459</v>
      </c>
      <c r="D2672" t="s">
        <v>1384</v>
      </c>
      <c r="E2672" t="s">
        <v>1326</v>
      </c>
      <c r="F2672" t="s">
        <v>1293</v>
      </c>
      <c r="G2672">
        <v>35</v>
      </c>
      <c r="H2672" t="s">
        <v>1464</v>
      </c>
      <c r="I2672" t="s">
        <v>186</v>
      </c>
      <c r="J2672" s="281" t="s">
        <v>1478</v>
      </c>
      <c r="K2672" t="s">
        <v>1386</v>
      </c>
      <c r="L2672">
        <v>0</v>
      </c>
      <c r="M2672">
        <v>1.5</v>
      </c>
      <c r="N2672">
        <v>0</v>
      </c>
      <c r="O2672">
        <v>0</v>
      </c>
      <c r="P2672">
        <v>0</v>
      </c>
      <c r="Q2672">
        <v>0</v>
      </c>
      <c r="R2672" t="s">
        <v>531</v>
      </c>
      <c r="S2672" t="s">
        <v>531</v>
      </c>
      <c r="T2672" t="s">
        <v>531</v>
      </c>
      <c r="U2672" t="s">
        <v>531</v>
      </c>
      <c r="W2672" s="429">
        <f t="shared" si="61"/>
        <v>0</v>
      </c>
      <c r="X2672" s="429">
        <f t="shared" si="61"/>
        <v>0</v>
      </c>
      <c r="Y2672" s="429">
        <f t="shared" si="61"/>
        <v>0</v>
      </c>
      <c r="Z2672" s="429">
        <f t="shared" si="60"/>
        <v>0</v>
      </c>
      <c r="AA2672" s="429" t="s">
        <v>1296</v>
      </c>
    </row>
    <row r="2673" spans="1:27" x14ac:dyDescent="0.25">
      <c r="A2673" t="s">
        <v>149</v>
      </c>
      <c r="B2673" t="s">
        <v>186</v>
      </c>
      <c r="C2673" t="s">
        <v>1459</v>
      </c>
      <c r="D2673" t="s">
        <v>1384</v>
      </c>
      <c r="E2673" t="s">
        <v>1326</v>
      </c>
      <c r="F2673" t="s">
        <v>1293</v>
      </c>
      <c r="G2673">
        <v>35</v>
      </c>
      <c r="H2673" t="s">
        <v>1464</v>
      </c>
      <c r="I2673" t="s">
        <v>186</v>
      </c>
      <c r="J2673" s="281" t="s">
        <v>1478</v>
      </c>
      <c r="K2673" t="s">
        <v>1386</v>
      </c>
      <c r="L2673">
        <v>0</v>
      </c>
      <c r="M2673">
        <v>0</v>
      </c>
      <c r="N2673">
        <v>0</v>
      </c>
      <c r="O2673">
        <v>0</v>
      </c>
      <c r="P2673">
        <v>0</v>
      </c>
      <c r="Q2673">
        <v>0</v>
      </c>
      <c r="R2673" t="s">
        <v>531</v>
      </c>
      <c r="S2673" t="s">
        <v>531</v>
      </c>
      <c r="T2673" t="s">
        <v>531</v>
      </c>
      <c r="U2673" t="s">
        <v>531</v>
      </c>
      <c r="W2673" s="429">
        <f t="shared" si="61"/>
        <v>0</v>
      </c>
      <c r="X2673" s="429">
        <f t="shared" si="61"/>
        <v>0</v>
      </c>
      <c r="Y2673" s="429">
        <f t="shared" si="61"/>
        <v>0</v>
      </c>
      <c r="Z2673" s="429">
        <f t="shared" si="60"/>
        <v>0</v>
      </c>
      <c r="AA2673" s="429" t="s">
        <v>1296</v>
      </c>
    </row>
    <row r="2674" spans="1:27" x14ac:dyDescent="0.25">
      <c r="A2674" t="s">
        <v>149</v>
      </c>
      <c r="B2674" t="s">
        <v>186</v>
      </c>
      <c r="C2674" t="s">
        <v>1459</v>
      </c>
      <c r="D2674" t="s">
        <v>1384</v>
      </c>
      <c r="E2674" t="s">
        <v>1326</v>
      </c>
      <c r="F2674" t="s">
        <v>1293</v>
      </c>
      <c r="G2674">
        <v>35</v>
      </c>
      <c r="H2674" t="s">
        <v>1464</v>
      </c>
      <c r="I2674" t="s">
        <v>186</v>
      </c>
      <c r="J2674" s="281" t="s">
        <v>1478</v>
      </c>
      <c r="K2674" t="s">
        <v>1386</v>
      </c>
      <c r="L2674">
        <v>0</v>
      </c>
      <c r="M2674">
        <v>0</v>
      </c>
      <c r="N2674">
        <v>0</v>
      </c>
      <c r="O2674">
        <v>0</v>
      </c>
      <c r="P2674">
        <v>0</v>
      </c>
      <c r="Q2674">
        <v>0</v>
      </c>
      <c r="R2674" t="s">
        <v>531</v>
      </c>
      <c r="S2674" t="s">
        <v>531</v>
      </c>
      <c r="T2674" t="s">
        <v>531</v>
      </c>
      <c r="U2674" t="s">
        <v>531</v>
      </c>
      <c r="W2674" s="429">
        <f t="shared" si="61"/>
        <v>0</v>
      </c>
      <c r="X2674" s="429">
        <f t="shared" si="61"/>
        <v>0</v>
      </c>
      <c r="Y2674" s="429">
        <f t="shared" si="61"/>
        <v>0</v>
      </c>
      <c r="Z2674" s="429">
        <f t="shared" si="60"/>
        <v>0</v>
      </c>
      <c r="AA2674" s="429" t="s">
        <v>1296</v>
      </c>
    </row>
    <row r="2675" spans="1:27" x14ac:dyDescent="0.25">
      <c r="A2675" t="s">
        <v>149</v>
      </c>
      <c r="B2675" t="s">
        <v>186</v>
      </c>
      <c r="C2675" t="s">
        <v>1459</v>
      </c>
      <c r="D2675" t="s">
        <v>1384</v>
      </c>
      <c r="E2675" t="s">
        <v>1326</v>
      </c>
      <c r="F2675" t="s">
        <v>1293</v>
      </c>
      <c r="G2675">
        <v>35</v>
      </c>
      <c r="H2675" t="s">
        <v>1464</v>
      </c>
      <c r="I2675" t="s">
        <v>186</v>
      </c>
      <c r="J2675" s="281" t="s">
        <v>1478</v>
      </c>
      <c r="K2675" t="s">
        <v>1386</v>
      </c>
      <c r="L2675">
        <v>0</v>
      </c>
      <c r="M2675">
        <v>0</v>
      </c>
      <c r="N2675">
        <v>0</v>
      </c>
      <c r="O2675">
        <v>0</v>
      </c>
      <c r="P2675">
        <v>0</v>
      </c>
      <c r="Q2675">
        <v>0</v>
      </c>
      <c r="R2675" t="s">
        <v>531</v>
      </c>
      <c r="S2675" t="s">
        <v>531</v>
      </c>
      <c r="T2675" t="s">
        <v>531</v>
      </c>
      <c r="U2675" t="s">
        <v>531</v>
      </c>
      <c r="W2675" s="429">
        <f t="shared" si="61"/>
        <v>0</v>
      </c>
      <c r="X2675" s="429">
        <f t="shared" si="61"/>
        <v>0</v>
      </c>
      <c r="Y2675" s="429">
        <f t="shared" si="61"/>
        <v>0</v>
      </c>
      <c r="Z2675" s="429">
        <f t="shared" si="60"/>
        <v>0</v>
      </c>
      <c r="AA2675" s="429" t="s">
        <v>1296</v>
      </c>
    </row>
    <row r="2676" spans="1:27" x14ac:dyDescent="0.25">
      <c r="A2676" t="s">
        <v>149</v>
      </c>
      <c r="B2676" t="s">
        <v>186</v>
      </c>
      <c r="C2676" t="s">
        <v>1459</v>
      </c>
      <c r="D2676" t="s">
        <v>1384</v>
      </c>
      <c r="E2676" t="s">
        <v>1326</v>
      </c>
      <c r="F2676" t="s">
        <v>1293</v>
      </c>
      <c r="G2676">
        <v>35</v>
      </c>
      <c r="H2676" t="s">
        <v>1464</v>
      </c>
      <c r="I2676" t="s">
        <v>186</v>
      </c>
      <c r="J2676" s="281" t="s">
        <v>1478</v>
      </c>
      <c r="K2676" t="s">
        <v>1386</v>
      </c>
      <c r="L2676">
        <v>0</v>
      </c>
      <c r="M2676">
        <v>17.5</v>
      </c>
      <c r="N2676">
        <v>0</v>
      </c>
      <c r="O2676">
        <v>0</v>
      </c>
      <c r="P2676">
        <v>0</v>
      </c>
      <c r="Q2676">
        <v>0</v>
      </c>
      <c r="R2676" t="s">
        <v>531</v>
      </c>
      <c r="S2676" t="s">
        <v>531</v>
      </c>
      <c r="T2676" t="s">
        <v>531</v>
      </c>
      <c r="U2676" t="s">
        <v>531</v>
      </c>
      <c r="W2676" s="429">
        <f t="shared" si="61"/>
        <v>0</v>
      </c>
      <c r="X2676" s="429">
        <f t="shared" si="61"/>
        <v>0</v>
      </c>
      <c r="Y2676" s="429">
        <f t="shared" si="61"/>
        <v>0</v>
      </c>
      <c r="Z2676" s="429">
        <f t="shared" si="60"/>
        <v>0</v>
      </c>
      <c r="AA2676" s="429" t="s">
        <v>1296</v>
      </c>
    </row>
    <row r="2677" spans="1:27" x14ac:dyDescent="0.25">
      <c r="A2677" t="s">
        <v>149</v>
      </c>
      <c r="B2677" t="s">
        <v>186</v>
      </c>
      <c r="C2677" t="s">
        <v>1459</v>
      </c>
      <c r="D2677" t="s">
        <v>1384</v>
      </c>
      <c r="E2677" t="s">
        <v>1326</v>
      </c>
      <c r="F2677" t="s">
        <v>1293</v>
      </c>
      <c r="G2677">
        <v>35</v>
      </c>
      <c r="H2677" t="s">
        <v>1464</v>
      </c>
      <c r="I2677" t="s">
        <v>186</v>
      </c>
      <c r="J2677" s="281" t="s">
        <v>1478</v>
      </c>
      <c r="K2677" t="s">
        <v>1386</v>
      </c>
      <c r="L2677">
        <v>0</v>
      </c>
      <c r="M2677">
        <v>4.5</v>
      </c>
      <c r="N2677">
        <v>0</v>
      </c>
      <c r="O2677">
        <v>0</v>
      </c>
      <c r="P2677">
        <v>0</v>
      </c>
      <c r="Q2677">
        <v>0</v>
      </c>
      <c r="R2677" t="s">
        <v>531</v>
      </c>
      <c r="S2677" t="s">
        <v>531</v>
      </c>
      <c r="T2677" t="s">
        <v>531</v>
      </c>
      <c r="U2677" t="s">
        <v>531</v>
      </c>
      <c r="W2677" s="429">
        <f t="shared" si="61"/>
        <v>0</v>
      </c>
      <c r="X2677" s="429">
        <f t="shared" si="61"/>
        <v>0</v>
      </c>
      <c r="Y2677" s="429">
        <f t="shared" si="61"/>
        <v>0</v>
      </c>
      <c r="Z2677" s="429">
        <f t="shared" si="60"/>
        <v>0</v>
      </c>
      <c r="AA2677" s="429" t="s">
        <v>1296</v>
      </c>
    </row>
    <row r="2678" spans="1:27" x14ac:dyDescent="0.25">
      <c r="A2678" t="s">
        <v>149</v>
      </c>
      <c r="B2678" t="s">
        <v>186</v>
      </c>
      <c r="C2678" t="s">
        <v>1459</v>
      </c>
      <c r="D2678" t="s">
        <v>1384</v>
      </c>
      <c r="E2678" t="s">
        <v>1326</v>
      </c>
      <c r="F2678" t="s">
        <v>1293</v>
      </c>
      <c r="G2678">
        <v>35</v>
      </c>
      <c r="H2678" t="s">
        <v>1464</v>
      </c>
      <c r="I2678" t="s">
        <v>186</v>
      </c>
      <c r="J2678" s="281" t="s">
        <v>1478</v>
      </c>
      <c r="K2678" t="s">
        <v>1386</v>
      </c>
      <c r="L2678">
        <v>0</v>
      </c>
      <c r="M2678">
        <v>0</v>
      </c>
      <c r="N2678">
        <v>0</v>
      </c>
      <c r="O2678">
        <v>0</v>
      </c>
      <c r="P2678">
        <v>0</v>
      </c>
      <c r="Q2678">
        <v>0</v>
      </c>
      <c r="R2678" t="s">
        <v>531</v>
      </c>
      <c r="S2678" t="s">
        <v>531</v>
      </c>
      <c r="T2678" t="s">
        <v>531</v>
      </c>
      <c r="U2678" t="s">
        <v>531</v>
      </c>
      <c r="W2678" s="429">
        <f t="shared" si="61"/>
        <v>0</v>
      </c>
      <c r="X2678" s="429">
        <f t="shared" si="61"/>
        <v>0</v>
      </c>
      <c r="Y2678" s="429">
        <f t="shared" si="61"/>
        <v>0</v>
      </c>
      <c r="Z2678" s="429">
        <f t="shared" si="60"/>
        <v>0</v>
      </c>
      <c r="AA2678" s="429" t="s">
        <v>1296</v>
      </c>
    </row>
    <row r="2679" spans="1:27" x14ac:dyDescent="0.25">
      <c r="A2679" t="s">
        <v>149</v>
      </c>
      <c r="B2679" t="s">
        <v>186</v>
      </c>
      <c r="C2679" t="s">
        <v>1459</v>
      </c>
      <c r="D2679" t="s">
        <v>1384</v>
      </c>
      <c r="E2679" t="s">
        <v>1326</v>
      </c>
      <c r="F2679" t="s">
        <v>1293</v>
      </c>
      <c r="G2679">
        <v>35</v>
      </c>
      <c r="H2679" t="s">
        <v>1464</v>
      </c>
      <c r="I2679" t="s">
        <v>186</v>
      </c>
      <c r="J2679" s="281" t="s">
        <v>1478</v>
      </c>
      <c r="K2679" t="s">
        <v>1386</v>
      </c>
      <c r="L2679">
        <v>27.89</v>
      </c>
      <c r="M2679">
        <v>4.3</v>
      </c>
      <c r="N2679">
        <v>19.2</v>
      </c>
      <c r="O2679">
        <v>0</v>
      </c>
      <c r="P2679">
        <v>0</v>
      </c>
      <c r="Q2679">
        <v>0</v>
      </c>
      <c r="R2679" t="s">
        <v>531</v>
      </c>
      <c r="S2679" t="s">
        <v>531</v>
      </c>
      <c r="T2679" t="s">
        <v>531</v>
      </c>
      <c r="U2679" t="s">
        <v>531</v>
      </c>
      <c r="W2679" s="429">
        <f t="shared" si="61"/>
        <v>0</v>
      </c>
      <c r="X2679" s="429">
        <f t="shared" si="61"/>
        <v>0</v>
      </c>
      <c r="Y2679" s="429">
        <f t="shared" si="61"/>
        <v>0</v>
      </c>
      <c r="Z2679" s="429">
        <f t="shared" si="60"/>
        <v>0</v>
      </c>
      <c r="AA2679" s="429" t="s">
        <v>1296</v>
      </c>
    </row>
    <row r="2680" spans="1:27" x14ac:dyDescent="0.25">
      <c r="A2680" t="s">
        <v>149</v>
      </c>
      <c r="B2680" t="s">
        <v>186</v>
      </c>
      <c r="C2680" t="s">
        <v>1459</v>
      </c>
      <c r="D2680" t="s">
        <v>1384</v>
      </c>
      <c r="E2680" t="s">
        <v>1326</v>
      </c>
      <c r="F2680" t="s">
        <v>1293</v>
      </c>
      <c r="G2680">
        <v>35</v>
      </c>
      <c r="H2680" t="s">
        <v>1464</v>
      </c>
      <c r="I2680" t="s">
        <v>186</v>
      </c>
      <c r="J2680" s="281" t="s">
        <v>1478</v>
      </c>
      <c r="K2680" t="s">
        <v>1386</v>
      </c>
      <c r="L2680">
        <v>21.7</v>
      </c>
      <c r="M2680">
        <v>7.5</v>
      </c>
      <c r="N2680">
        <v>23</v>
      </c>
      <c r="O2680">
        <v>0</v>
      </c>
      <c r="P2680">
        <v>0</v>
      </c>
      <c r="Q2680">
        <v>0</v>
      </c>
      <c r="R2680" t="s">
        <v>531</v>
      </c>
      <c r="S2680" t="s">
        <v>531</v>
      </c>
      <c r="T2680" t="s">
        <v>531</v>
      </c>
      <c r="U2680" t="s">
        <v>531</v>
      </c>
      <c r="W2680" s="429">
        <f t="shared" si="61"/>
        <v>0</v>
      </c>
      <c r="X2680" s="429">
        <f t="shared" si="61"/>
        <v>0</v>
      </c>
      <c r="Y2680" s="429">
        <f t="shared" si="61"/>
        <v>0</v>
      </c>
      <c r="Z2680" s="429">
        <f t="shared" si="60"/>
        <v>0</v>
      </c>
      <c r="AA2680" s="429" t="s">
        <v>1296</v>
      </c>
    </row>
    <row r="2681" spans="1:27" x14ac:dyDescent="0.25">
      <c r="A2681" t="s">
        <v>149</v>
      </c>
      <c r="B2681" t="s">
        <v>186</v>
      </c>
      <c r="C2681" t="s">
        <v>1459</v>
      </c>
      <c r="D2681" t="s">
        <v>1384</v>
      </c>
      <c r="E2681" t="s">
        <v>1326</v>
      </c>
      <c r="F2681" t="s">
        <v>1293</v>
      </c>
      <c r="G2681">
        <v>35</v>
      </c>
      <c r="H2681" t="s">
        <v>1464</v>
      </c>
      <c r="I2681" t="s">
        <v>186</v>
      </c>
      <c r="J2681" s="281" t="s">
        <v>1478</v>
      </c>
      <c r="K2681" t="s">
        <v>1386</v>
      </c>
      <c r="L2681">
        <v>0</v>
      </c>
      <c r="M2681">
        <v>2.2000000000000002</v>
      </c>
      <c r="N2681">
        <v>0</v>
      </c>
      <c r="O2681">
        <v>0</v>
      </c>
      <c r="P2681">
        <v>0</v>
      </c>
      <c r="Q2681">
        <v>0</v>
      </c>
      <c r="R2681" t="s">
        <v>531</v>
      </c>
      <c r="S2681" t="s">
        <v>531</v>
      </c>
      <c r="T2681" t="s">
        <v>531</v>
      </c>
      <c r="U2681" t="s">
        <v>531</v>
      </c>
      <c r="W2681" s="429">
        <f t="shared" si="61"/>
        <v>0</v>
      </c>
      <c r="X2681" s="429">
        <f t="shared" si="61"/>
        <v>0</v>
      </c>
      <c r="Y2681" s="429">
        <f t="shared" si="61"/>
        <v>0</v>
      </c>
      <c r="Z2681" s="429">
        <f t="shared" si="60"/>
        <v>0</v>
      </c>
      <c r="AA2681" s="429" t="s">
        <v>1296</v>
      </c>
    </row>
    <row r="2682" spans="1:27" x14ac:dyDescent="0.25">
      <c r="A2682" t="s">
        <v>149</v>
      </c>
      <c r="B2682" t="s">
        <v>186</v>
      </c>
      <c r="C2682" t="s">
        <v>1459</v>
      </c>
      <c r="D2682" t="s">
        <v>1384</v>
      </c>
      <c r="E2682" t="s">
        <v>1326</v>
      </c>
      <c r="F2682" t="s">
        <v>1293</v>
      </c>
      <c r="G2682">
        <v>35</v>
      </c>
      <c r="H2682" t="s">
        <v>1464</v>
      </c>
      <c r="I2682" t="s">
        <v>186</v>
      </c>
      <c r="J2682" s="281" t="s">
        <v>1478</v>
      </c>
      <c r="K2682" t="s">
        <v>1386</v>
      </c>
      <c r="L2682">
        <v>21.7</v>
      </c>
      <c r="M2682">
        <v>7.5</v>
      </c>
      <c r="N2682">
        <v>23</v>
      </c>
      <c r="O2682">
        <v>0</v>
      </c>
      <c r="P2682">
        <v>0</v>
      </c>
      <c r="Q2682">
        <v>0</v>
      </c>
      <c r="R2682" t="s">
        <v>531</v>
      </c>
      <c r="S2682" t="s">
        <v>531</v>
      </c>
      <c r="T2682" t="s">
        <v>531</v>
      </c>
      <c r="U2682" t="s">
        <v>531</v>
      </c>
      <c r="W2682" s="429">
        <f t="shared" si="61"/>
        <v>0</v>
      </c>
      <c r="X2682" s="429">
        <f t="shared" si="61"/>
        <v>0</v>
      </c>
      <c r="Y2682" s="429">
        <f t="shared" si="61"/>
        <v>0</v>
      </c>
      <c r="Z2682" s="429">
        <f t="shared" si="60"/>
        <v>0</v>
      </c>
      <c r="AA2682" s="429" t="s">
        <v>1296</v>
      </c>
    </row>
    <row r="2683" spans="1:27" x14ac:dyDescent="0.25">
      <c r="A2683" t="s">
        <v>149</v>
      </c>
      <c r="B2683" t="s">
        <v>186</v>
      </c>
      <c r="C2683" t="s">
        <v>1459</v>
      </c>
      <c r="D2683" t="s">
        <v>1384</v>
      </c>
      <c r="E2683" t="s">
        <v>1326</v>
      </c>
      <c r="F2683" t="s">
        <v>1293</v>
      </c>
      <c r="G2683">
        <v>35</v>
      </c>
      <c r="H2683" t="s">
        <v>1464</v>
      </c>
      <c r="I2683" t="s">
        <v>186</v>
      </c>
      <c r="J2683" s="281" t="s">
        <v>1478</v>
      </c>
      <c r="K2683" t="s">
        <v>1386</v>
      </c>
      <c r="L2683">
        <v>0</v>
      </c>
      <c r="M2683">
        <v>10</v>
      </c>
      <c r="N2683">
        <v>0</v>
      </c>
      <c r="O2683">
        <v>0</v>
      </c>
      <c r="P2683">
        <v>0</v>
      </c>
      <c r="Q2683">
        <v>0</v>
      </c>
      <c r="R2683" t="s">
        <v>531</v>
      </c>
      <c r="S2683" t="s">
        <v>531</v>
      </c>
      <c r="T2683" t="s">
        <v>531</v>
      </c>
      <c r="U2683" t="s">
        <v>531</v>
      </c>
      <c r="W2683" s="429">
        <f t="shared" si="61"/>
        <v>0</v>
      </c>
      <c r="X2683" s="429">
        <f t="shared" si="61"/>
        <v>0</v>
      </c>
      <c r="Y2683" s="429">
        <f t="shared" si="61"/>
        <v>0</v>
      </c>
      <c r="Z2683" s="429">
        <f t="shared" si="60"/>
        <v>0</v>
      </c>
      <c r="AA2683" s="429" t="s">
        <v>1296</v>
      </c>
    </row>
    <row r="2684" spans="1:27" x14ac:dyDescent="0.25">
      <c r="A2684" t="s">
        <v>149</v>
      </c>
      <c r="B2684" t="s">
        <v>186</v>
      </c>
      <c r="C2684" t="s">
        <v>1459</v>
      </c>
      <c r="D2684" t="s">
        <v>1384</v>
      </c>
      <c r="E2684" t="s">
        <v>1326</v>
      </c>
      <c r="F2684" t="s">
        <v>1293</v>
      </c>
      <c r="G2684">
        <v>35</v>
      </c>
      <c r="H2684" t="s">
        <v>1464</v>
      </c>
      <c r="I2684" t="s">
        <v>186</v>
      </c>
      <c r="J2684" s="281" t="s">
        <v>1478</v>
      </c>
      <c r="K2684" t="s">
        <v>1386</v>
      </c>
      <c r="L2684">
        <v>7.6</v>
      </c>
      <c r="M2684">
        <v>0</v>
      </c>
      <c r="N2684">
        <v>9.6</v>
      </c>
      <c r="O2684">
        <v>0</v>
      </c>
      <c r="P2684">
        <v>0</v>
      </c>
      <c r="Q2684">
        <v>0</v>
      </c>
      <c r="R2684" t="s">
        <v>531</v>
      </c>
      <c r="S2684" t="s">
        <v>531</v>
      </c>
      <c r="T2684" t="s">
        <v>531</v>
      </c>
      <c r="U2684" t="s">
        <v>531</v>
      </c>
      <c r="W2684" s="429">
        <f t="shared" si="61"/>
        <v>0</v>
      </c>
      <c r="X2684" s="429">
        <f t="shared" si="61"/>
        <v>0</v>
      </c>
      <c r="Y2684" s="429">
        <f t="shared" si="61"/>
        <v>0</v>
      </c>
      <c r="Z2684" s="429">
        <f t="shared" si="60"/>
        <v>0</v>
      </c>
      <c r="AA2684" s="429" t="s">
        <v>1296</v>
      </c>
    </row>
    <row r="2685" spans="1:27" x14ac:dyDescent="0.25">
      <c r="A2685" t="s">
        <v>149</v>
      </c>
      <c r="B2685" t="s">
        <v>186</v>
      </c>
      <c r="C2685" t="s">
        <v>1459</v>
      </c>
      <c r="D2685" t="s">
        <v>1384</v>
      </c>
      <c r="E2685" t="s">
        <v>1326</v>
      </c>
      <c r="F2685" t="s">
        <v>1293</v>
      </c>
      <c r="G2685">
        <v>35</v>
      </c>
      <c r="H2685" t="s">
        <v>1464</v>
      </c>
      <c r="I2685" t="s">
        <v>186</v>
      </c>
      <c r="J2685" s="281" t="s">
        <v>1478</v>
      </c>
      <c r="K2685" t="s">
        <v>1386</v>
      </c>
      <c r="L2685">
        <v>22.4</v>
      </c>
      <c r="M2685">
        <v>8.5</v>
      </c>
      <c r="N2685">
        <v>6.7</v>
      </c>
      <c r="O2685">
        <v>0</v>
      </c>
      <c r="P2685">
        <v>0</v>
      </c>
      <c r="Q2685">
        <v>0</v>
      </c>
      <c r="R2685" t="s">
        <v>531</v>
      </c>
      <c r="S2685" t="s">
        <v>531</v>
      </c>
      <c r="T2685" t="s">
        <v>531</v>
      </c>
      <c r="U2685" t="s">
        <v>531</v>
      </c>
      <c r="W2685" s="429">
        <f t="shared" si="61"/>
        <v>0</v>
      </c>
      <c r="X2685" s="429">
        <f t="shared" si="61"/>
        <v>0</v>
      </c>
      <c r="Y2685" s="429">
        <f t="shared" si="61"/>
        <v>0</v>
      </c>
      <c r="Z2685" s="429">
        <f t="shared" si="60"/>
        <v>0</v>
      </c>
      <c r="AA2685" s="429" t="s">
        <v>1296</v>
      </c>
    </row>
    <row r="2686" spans="1:27" x14ac:dyDescent="0.25">
      <c r="A2686" t="s">
        <v>149</v>
      </c>
      <c r="B2686" t="s">
        <v>186</v>
      </c>
      <c r="C2686" t="s">
        <v>1459</v>
      </c>
      <c r="D2686" t="s">
        <v>1384</v>
      </c>
      <c r="E2686" t="s">
        <v>1326</v>
      </c>
      <c r="F2686" t="s">
        <v>1293</v>
      </c>
      <c r="G2686">
        <v>35</v>
      </c>
      <c r="H2686" t="s">
        <v>1464</v>
      </c>
      <c r="I2686" t="s">
        <v>186</v>
      </c>
      <c r="J2686" s="281" t="s">
        <v>1478</v>
      </c>
      <c r="K2686" t="s">
        <v>1386</v>
      </c>
      <c r="L2686">
        <v>0</v>
      </c>
      <c r="M2686">
        <v>4.0999999999999996</v>
      </c>
      <c r="N2686">
        <v>0</v>
      </c>
      <c r="O2686">
        <v>0</v>
      </c>
      <c r="P2686">
        <v>0</v>
      </c>
      <c r="Q2686">
        <v>0</v>
      </c>
      <c r="R2686" t="s">
        <v>531</v>
      </c>
      <c r="S2686" t="s">
        <v>531</v>
      </c>
      <c r="T2686" t="s">
        <v>531</v>
      </c>
      <c r="U2686" t="s">
        <v>531</v>
      </c>
      <c r="W2686" s="429">
        <f t="shared" si="61"/>
        <v>0</v>
      </c>
      <c r="X2686" s="429">
        <f t="shared" si="61"/>
        <v>0</v>
      </c>
      <c r="Y2686" s="429">
        <f t="shared" si="61"/>
        <v>0</v>
      </c>
      <c r="Z2686" s="429">
        <f t="shared" si="61"/>
        <v>0</v>
      </c>
      <c r="AA2686" s="429" t="s">
        <v>1296</v>
      </c>
    </row>
    <row r="2687" spans="1:27" x14ac:dyDescent="0.25">
      <c r="A2687" t="s">
        <v>149</v>
      </c>
      <c r="B2687" t="s">
        <v>186</v>
      </c>
      <c r="C2687" t="s">
        <v>1459</v>
      </c>
      <c r="D2687" t="s">
        <v>1384</v>
      </c>
      <c r="E2687" t="s">
        <v>1326</v>
      </c>
      <c r="F2687" t="s">
        <v>1293</v>
      </c>
      <c r="G2687">
        <v>35</v>
      </c>
      <c r="H2687" t="s">
        <v>1464</v>
      </c>
      <c r="I2687" t="s">
        <v>186</v>
      </c>
      <c r="J2687" s="281" t="s">
        <v>1478</v>
      </c>
      <c r="K2687" t="s">
        <v>1386</v>
      </c>
      <c r="L2687">
        <v>0</v>
      </c>
      <c r="M2687">
        <v>1</v>
      </c>
      <c r="N2687">
        <v>0</v>
      </c>
      <c r="O2687">
        <v>0</v>
      </c>
      <c r="P2687">
        <v>0</v>
      </c>
      <c r="Q2687">
        <v>0</v>
      </c>
      <c r="R2687" t="s">
        <v>531</v>
      </c>
      <c r="S2687" t="s">
        <v>531</v>
      </c>
      <c r="T2687" t="s">
        <v>531</v>
      </c>
      <c r="U2687" t="s">
        <v>531</v>
      </c>
      <c r="W2687" s="429">
        <f t="shared" ref="W2687:Z2750" si="62">IFERROR(R2687*1,0)</f>
        <v>0</v>
      </c>
      <c r="X2687" s="429">
        <f t="shared" si="62"/>
        <v>0</v>
      </c>
      <c r="Y2687" s="429">
        <f t="shared" si="62"/>
        <v>0</v>
      </c>
      <c r="Z2687" s="429">
        <f t="shared" si="62"/>
        <v>0</v>
      </c>
      <c r="AA2687" s="429" t="s">
        <v>1296</v>
      </c>
    </row>
    <row r="2688" spans="1:27" x14ac:dyDescent="0.25">
      <c r="A2688" t="s">
        <v>149</v>
      </c>
      <c r="B2688" t="s">
        <v>186</v>
      </c>
      <c r="C2688" t="s">
        <v>1459</v>
      </c>
      <c r="D2688" t="s">
        <v>1384</v>
      </c>
      <c r="E2688" t="s">
        <v>1326</v>
      </c>
      <c r="F2688" t="s">
        <v>1293</v>
      </c>
      <c r="G2688">
        <v>35</v>
      </c>
      <c r="H2688" t="s">
        <v>1464</v>
      </c>
      <c r="I2688" t="s">
        <v>186</v>
      </c>
      <c r="J2688" s="281" t="s">
        <v>1478</v>
      </c>
      <c r="K2688" t="s">
        <v>1386</v>
      </c>
      <c r="L2688">
        <v>0</v>
      </c>
      <c r="M2688">
        <v>0</v>
      </c>
      <c r="N2688">
        <v>2.4</v>
      </c>
      <c r="O2688">
        <v>0</v>
      </c>
      <c r="P2688">
        <v>0</v>
      </c>
      <c r="Q2688">
        <v>0</v>
      </c>
      <c r="R2688" t="s">
        <v>531</v>
      </c>
      <c r="S2688" t="s">
        <v>531</v>
      </c>
      <c r="T2688" t="s">
        <v>531</v>
      </c>
      <c r="U2688" t="s">
        <v>531</v>
      </c>
      <c r="W2688" s="429">
        <f t="shared" si="62"/>
        <v>0</v>
      </c>
      <c r="X2688" s="429">
        <f t="shared" si="62"/>
        <v>0</v>
      </c>
      <c r="Y2688" s="429">
        <f t="shared" si="62"/>
        <v>0</v>
      </c>
      <c r="Z2688" s="429">
        <f t="shared" si="62"/>
        <v>0</v>
      </c>
      <c r="AA2688" s="429" t="s">
        <v>1296</v>
      </c>
    </row>
    <row r="2689" spans="1:27" x14ac:dyDescent="0.25">
      <c r="A2689" t="s">
        <v>149</v>
      </c>
      <c r="B2689" t="s">
        <v>186</v>
      </c>
      <c r="C2689" t="s">
        <v>1459</v>
      </c>
      <c r="D2689" t="s">
        <v>1384</v>
      </c>
      <c r="E2689" t="s">
        <v>1326</v>
      </c>
      <c r="F2689" t="s">
        <v>1293</v>
      </c>
      <c r="G2689">
        <v>35</v>
      </c>
      <c r="H2689" t="s">
        <v>1464</v>
      </c>
      <c r="I2689" t="s">
        <v>186</v>
      </c>
      <c r="J2689" s="281" t="s">
        <v>1478</v>
      </c>
      <c r="K2689" t="s">
        <v>1386</v>
      </c>
      <c r="L2689">
        <v>0</v>
      </c>
      <c r="M2689">
        <v>0.6</v>
      </c>
      <c r="N2689">
        <v>0</v>
      </c>
      <c r="O2689">
        <v>0</v>
      </c>
      <c r="P2689">
        <v>0</v>
      </c>
      <c r="Q2689">
        <v>0</v>
      </c>
      <c r="R2689" t="s">
        <v>531</v>
      </c>
      <c r="S2689" t="s">
        <v>531</v>
      </c>
      <c r="T2689" t="s">
        <v>531</v>
      </c>
      <c r="U2689" t="s">
        <v>531</v>
      </c>
      <c r="W2689" s="429">
        <f t="shared" si="62"/>
        <v>0</v>
      </c>
      <c r="X2689" s="429">
        <f t="shared" si="62"/>
        <v>0</v>
      </c>
      <c r="Y2689" s="429">
        <f t="shared" si="62"/>
        <v>0</v>
      </c>
      <c r="Z2689" s="429">
        <f t="shared" si="62"/>
        <v>0</v>
      </c>
      <c r="AA2689" s="429" t="s">
        <v>1296</v>
      </c>
    </row>
    <row r="2690" spans="1:27" x14ac:dyDescent="0.25">
      <c r="A2690" t="s">
        <v>149</v>
      </c>
      <c r="B2690" t="s">
        <v>186</v>
      </c>
      <c r="C2690" t="s">
        <v>1459</v>
      </c>
      <c r="D2690" t="s">
        <v>1384</v>
      </c>
      <c r="E2690" t="s">
        <v>1326</v>
      </c>
      <c r="F2690" t="s">
        <v>1293</v>
      </c>
      <c r="G2690">
        <v>35</v>
      </c>
      <c r="H2690" t="s">
        <v>1461</v>
      </c>
      <c r="I2690" t="s">
        <v>534</v>
      </c>
      <c r="J2690" s="281" t="s">
        <v>1478</v>
      </c>
      <c r="K2690" t="s">
        <v>1386</v>
      </c>
      <c r="L2690">
        <v>19.2</v>
      </c>
      <c r="M2690">
        <v>12.8</v>
      </c>
      <c r="N2690">
        <v>35.1</v>
      </c>
      <c r="O2690">
        <v>0</v>
      </c>
      <c r="P2690">
        <v>0</v>
      </c>
      <c r="Q2690">
        <v>0</v>
      </c>
      <c r="R2690" t="s">
        <v>531</v>
      </c>
      <c r="S2690" t="s">
        <v>531</v>
      </c>
      <c r="T2690" t="s">
        <v>531</v>
      </c>
      <c r="U2690" t="s">
        <v>531</v>
      </c>
      <c r="W2690" s="429">
        <f t="shared" si="62"/>
        <v>0</v>
      </c>
      <c r="X2690" s="429">
        <f t="shared" si="62"/>
        <v>0</v>
      </c>
      <c r="Y2690" s="429">
        <f t="shared" si="62"/>
        <v>0</v>
      </c>
      <c r="Z2690" s="429">
        <f t="shared" si="62"/>
        <v>0</v>
      </c>
      <c r="AA2690" s="429" t="s">
        <v>1296</v>
      </c>
    </row>
    <row r="2691" spans="1:27" x14ac:dyDescent="0.25">
      <c r="A2691" t="s">
        <v>149</v>
      </c>
      <c r="B2691" t="s">
        <v>186</v>
      </c>
      <c r="C2691" t="s">
        <v>1459</v>
      </c>
      <c r="D2691" t="s">
        <v>1384</v>
      </c>
      <c r="E2691" t="s">
        <v>1326</v>
      </c>
      <c r="F2691" t="s">
        <v>1293</v>
      </c>
      <c r="G2691">
        <v>35</v>
      </c>
      <c r="H2691" t="s">
        <v>1461</v>
      </c>
      <c r="I2691" t="s">
        <v>534</v>
      </c>
      <c r="J2691" s="281" t="s">
        <v>1478</v>
      </c>
      <c r="K2691" t="s">
        <v>1386</v>
      </c>
      <c r="L2691">
        <v>0</v>
      </c>
      <c r="M2691">
        <v>0.39</v>
      </c>
      <c r="N2691">
        <v>0</v>
      </c>
      <c r="O2691">
        <v>0</v>
      </c>
      <c r="P2691">
        <v>0</v>
      </c>
      <c r="Q2691">
        <v>0</v>
      </c>
      <c r="R2691" t="s">
        <v>531</v>
      </c>
      <c r="S2691" t="s">
        <v>531</v>
      </c>
      <c r="T2691" t="s">
        <v>531</v>
      </c>
      <c r="U2691" t="s">
        <v>531</v>
      </c>
      <c r="W2691" s="429">
        <f t="shared" si="62"/>
        <v>0</v>
      </c>
      <c r="X2691" s="429">
        <f t="shared" si="62"/>
        <v>0</v>
      </c>
      <c r="Y2691" s="429">
        <f t="shared" si="62"/>
        <v>0</v>
      </c>
      <c r="Z2691" s="429">
        <f t="shared" si="62"/>
        <v>0</v>
      </c>
      <c r="AA2691" s="429" t="s">
        <v>1296</v>
      </c>
    </row>
    <row r="2692" spans="1:27" x14ac:dyDescent="0.25">
      <c r="A2692" t="s">
        <v>149</v>
      </c>
      <c r="B2692" t="s">
        <v>186</v>
      </c>
      <c r="C2692" t="s">
        <v>1459</v>
      </c>
      <c r="D2692" t="s">
        <v>1384</v>
      </c>
      <c r="E2692" t="s">
        <v>1326</v>
      </c>
      <c r="F2692" t="s">
        <v>1293</v>
      </c>
      <c r="G2692">
        <v>35</v>
      </c>
      <c r="H2692" t="s">
        <v>1461</v>
      </c>
      <c r="I2692" t="s">
        <v>534</v>
      </c>
      <c r="J2692" s="281" t="s">
        <v>1478</v>
      </c>
      <c r="K2692" t="s">
        <v>1386</v>
      </c>
      <c r="L2692">
        <v>19.2</v>
      </c>
      <c r="M2692">
        <v>6.4</v>
      </c>
      <c r="N2692">
        <v>2.5</v>
      </c>
      <c r="O2692">
        <v>0</v>
      </c>
      <c r="P2692">
        <v>0</v>
      </c>
      <c r="Q2692">
        <v>0</v>
      </c>
      <c r="R2692" t="s">
        <v>531</v>
      </c>
      <c r="S2692" t="s">
        <v>531</v>
      </c>
      <c r="T2692" t="s">
        <v>531</v>
      </c>
      <c r="U2692" t="s">
        <v>531</v>
      </c>
      <c r="W2692" s="429">
        <f t="shared" si="62"/>
        <v>0</v>
      </c>
      <c r="X2692" s="429">
        <f t="shared" si="62"/>
        <v>0</v>
      </c>
      <c r="Y2692" s="429">
        <f t="shared" si="62"/>
        <v>0</v>
      </c>
      <c r="Z2692" s="429">
        <f t="shared" si="62"/>
        <v>0</v>
      </c>
      <c r="AA2692" s="429" t="s">
        <v>1296</v>
      </c>
    </row>
    <row r="2693" spans="1:27" x14ac:dyDescent="0.25">
      <c r="A2693" t="s">
        <v>149</v>
      </c>
      <c r="B2693" t="s">
        <v>186</v>
      </c>
      <c r="C2693" t="s">
        <v>1459</v>
      </c>
      <c r="D2693" t="s">
        <v>1384</v>
      </c>
      <c r="E2693" t="s">
        <v>1326</v>
      </c>
      <c r="F2693" t="s">
        <v>1293</v>
      </c>
      <c r="G2693">
        <v>35</v>
      </c>
      <c r="H2693" t="s">
        <v>1461</v>
      </c>
      <c r="I2693" t="s">
        <v>534</v>
      </c>
      <c r="J2693" s="281" t="s">
        <v>1478</v>
      </c>
      <c r="K2693" t="s">
        <v>1386</v>
      </c>
      <c r="L2693">
        <v>6.9</v>
      </c>
      <c r="M2693">
        <v>2.5</v>
      </c>
      <c r="N2693">
        <v>2.6</v>
      </c>
      <c r="O2693">
        <v>0</v>
      </c>
      <c r="P2693">
        <v>0</v>
      </c>
      <c r="Q2693">
        <v>0</v>
      </c>
      <c r="R2693" t="s">
        <v>531</v>
      </c>
      <c r="S2693" t="s">
        <v>531</v>
      </c>
      <c r="T2693" t="s">
        <v>531</v>
      </c>
      <c r="U2693" t="s">
        <v>531</v>
      </c>
      <c r="W2693" s="429">
        <f t="shared" si="62"/>
        <v>0</v>
      </c>
      <c r="X2693" s="429">
        <f t="shared" si="62"/>
        <v>0</v>
      </c>
      <c r="Y2693" s="429">
        <f t="shared" si="62"/>
        <v>0</v>
      </c>
      <c r="Z2693" s="429">
        <f t="shared" si="62"/>
        <v>0</v>
      </c>
      <c r="AA2693" s="429" t="s">
        <v>1296</v>
      </c>
    </row>
    <row r="2694" spans="1:27" x14ac:dyDescent="0.25">
      <c r="A2694" t="s">
        <v>149</v>
      </c>
      <c r="B2694" t="s">
        <v>186</v>
      </c>
      <c r="C2694" t="s">
        <v>1459</v>
      </c>
      <c r="D2694" t="s">
        <v>1384</v>
      </c>
      <c r="E2694" t="s">
        <v>1326</v>
      </c>
      <c r="F2694" t="s">
        <v>1293</v>
      </c>
      <c r="G2694">
        <v>35</v>
      </c>
      <c r="H2694" t="s">
        <v>1461</v>
      </c>
      <c r="I2694" t="s">
        <v>534</v>
      </c>
      <c r="J2694" s="281" t="s">
        <v>1478</v>
      </c>
      <c r="K2694" t="s">
        <v>1386</v>
      </c>
      <c r="L2694">
        <v>0</v>
      </c>
      <c r="M2694">
        <v>5.2</v>
      </c>
      <c r="N2694">
        <v>0</v>
      </c>
      <c r="O2694">
        <v>0</v>
      </c>
      <c r="P2694">
        <v>0</v>
      </c>
      <c r="Q2694">
        <v>0</v>
      </c>
      <c r="R2694" t="s">
        <v>531</v>
      </c>
      <c r="S2694" t="s">
        <v>531</v>
      </c>
      <c r="T2694" t="s">
        <v>531</v>
      </c>
      <c r="U2694" t="s">
        <v>531</v>
      </c>
      <c r="W2694" s="429">
        <f t="shared" si="62"/>
        <v>0</v>
      </c>
      <c r="X2694" s="429">
        <f t="shared" si="62"/>
        <v>0</v>
      </c>
      <c r="Y2694" s="429">
        <f t="shared" si="62"/>
        <v>0</v>
      </c>
      <c r="Z2694" s="429">
        <f t="shared" si="62"/>
        <v>0</v>
      </c>
      <c r="AA2694" s="429" t="s">
        <v>1296</v>
      </c>
    </row>
    <row r="2695" spans="1:27" x14ac:dyDescent="0.25">
      <c r="A2695" t="s">
        <v>149</v>
      </c>
      <c r="B2695" t="s">
        <v>186</v>
      </c>
      <c r="C2695" t="s">
        <v>1459</v>
      </c>
      <c r="D2695" t="s">
        <v>1384</v>
      </c>
      <c r="E2695" t="s">
        <v>1326</v>
      </c>
      <c r="F2695" t="s">
        <v>1293</v>
      </c>
      <c r="G2695">
        <v>35</v>
      </c>
      <c r="H2695" t="s">
        <v>1461</v>
      </c>
      <c r="I2695" t="s">
        <v>534</v>
      </c>
      <c r="J2695" s="281" t="s">
        <v>1478</v>
      </c>
      <c r="K2695" t="s">
        <v>1386</v>
      </c>
      <c r="L2695">
        <v>0</v>
      </c>
      <c r="M2695">
        <v>7.8</v>
      </c>
      <c r="N2695">
        <v>0</v>
      </c>
      <c r="O2695">
        <v>0</v>
      </c>
      <c r="P2695">
        <v>0</v>
      </c>
      <c r="Q2695">
        <v>0</v>
      </c>
      <c r="R2695" t="s">
        <v>531</v>
      </c>
      <c r="S2695" t="s">
        <v>531</v>
      </c>
      <c r="T2695" t="s">
        <v>531</v>
      </c>
      <c r="U2695" t="s">
        <v>531</v>
      </c>
      <c r="W2695" s="429">
        <f t="shared" si="62"/>
        <v>0</v>
      </c>
      <c r="X2695" s="429">
        <f t="shared" si="62"/>
        <v>0</v>
      </c>
      <c r="Y2695" s="429">
        <f t="shared" si="62"/>
        <v>0</v>
      </c>
      <c r="Z2695" s="429">
        <f t="shared" si="62"/>
        <v>0</v>
      </c>
      <c r="AA2695" s="429" t="s">
        <v>1296</v>
      </c>
    </row>
    <row r="2696" spans="1:27" x14ac:dyDescent="0.25">
      <c r="A2696" t="s">
        <v>149</v>
      </c>
      <c r="B2696" t="s">
        <v>186</v>
      </c>
      <c r="C2696" t="s">
        <v>1459</v>
      </c>
      <c r="D2696" t="s">
        <v>1384</v>
      </c>
      <c r="E2696" t="s">
        <v>1326</v>
      </c>
      <c r="F2696" t="s">
        <v>1293</v>
      </c>
      <c r="G2696">
        <v>35</v>
      </c>
      <c r="H2696" t="s">
        <v>1461</v>
      </c>
      <c r="I2696" t="s">
        <v>534</v>
      </c>
      <c r="J2696" s="281" t="s">
        <v>1478</v>
      </c>
      <c r="K2696" t="s">
        <v>1386</v>
      </c>
      <c r="L2696">
        <v>28.9</v>
      </c>
      <c r="M2696">
        <v>3.8</v>
      </c>
      <c r="N2696">
        <v>28.9</v>
      </c>
      <c r="O2696">
        <v>0</v>
      </c>
      <c r="P2696">
        <v>0</v>
      </c>
      <c r="Q2696">
        <v>0</v>
      </c>
      <c r="R2696" t="s">
        <v>531</v>
      </c>
      <c r="S2696" t="s">
        <v>531</v>
      </c>
      <c r="T2696" t="s">
        <v>531</v>
      </c>
      <c r="U2696" t="s">
        <v>531</v>
      </c>
      <c r="W2696" s="429">
        <f t="shared" si="62"/>
        <v>0</v>
      </c>
      <c r="X2696" s="429">
        <f t="shared" si="62"/>
        <v>0</v>
      </c>
      <c r="Y2696" s="429">
        <f t="shared" si="62"/>
        <v>0</v>
      </c>
      <c r="Z2696" s="429">
        <f t="shared" si="62"/>
        <v>0</v>
      </c>
      <c r="AA2696" s="429" t="s">
        <v>1296</v>
      </c>
    </row>
    <row r="2697" spans="1:27" x14ac:dyDescent="0.25">
      <c r="A2697" t="s">
        <v>149</v>
      </c>
      <c r="B2697" t="s">
        <v>186</v>
      </c>
      <c r="C2697" t="s">
        <v>1459</v>
      </c>
      <c r="D2697" t="s">
        <v>1384</v>
      </c>
      <c r="E2697" t="s">
        <v>1326</v>
      </c>
      <c r="F2697" t="s">
        <v>1293</v>
      </c>
      <c r="G2697">
        <v>35</v>
      </c>
      <c r="H2697" t="s">
        <v>1461</v>
      </c>
      <c r="I2697" t="s">
        <v>534</v>
      </c>
      <c r="J2697" s="281" t="s">
        <v>1478</v>
      </c>
      <c r="K2697" t="s">
        <v>1386</v>
      </c>
      <c r="L2697">
        <v>0</v>
      </c>
      <c r="M2697">
        <v>1.1000000000000001</v>
      </c>
      <c r="N2697">
        <v>0</v>
      </c>
      <c r="O2697">
        <v>0</v>
      </c>
      <c r="P2697">
        <v>0</v>
      </c>
      <c r="Q2697">
        <v>0</v>
      </c>
      <c r="R2697" t="s">
        <v>531</v>
      </c>
      <c r="S2697" t="s">
        <v>531</v>
      </c>
      <c r="T2697" t="s">
        <v>531</v>
      </c>
      <c r="U2697" t="s">
        <v>531</v>
      </c>
      <c r="W2697" s="429">
        <f t="shared" si="62"/>
        <v>0</v>
      </c>
      <c r="X2697" s="429">
        <f t="shared" si="62"/>
        <v>0</v>
      </c>
      <c r="Y2697" s="429">
        <f t="shared" si="62"/>
        <v>0</v>
      </c>
      <c r="Z2697" s="429">
        <f t="shared" si="62"/>
        <v>0</v>
      </c>
      <c r="AA2697" s="429" t="s">
        <v>1296</v>
      </c>
    </row>
    <row r="2698" spans="1:27" x14ac:dyDescent="0.25">
      <c r="A2698" t="s">
        <v>149</v>
      </c>
      <c r="B2698" t="s">
        <v>186</v>
      </c>
      <c r="C2698" t="s">
        <v>1459</v>
      </c>
      <c r="D2698" t="s">
        <v>1384</v>
      </c>
      <c r="E2698" t="s">
        <v>1326</v>
      </c>
      <c r="F2698" t="s">
        <v>1293</v>
      </c>
      <c r="G2698">
        <v>35</v>
      </c>
      <c r="H2698" t="s">
        <v>1461</v>
      </c>
      <c r="I2698" t="s">
        <v>534</v>
      </c>
      <c r="J2698" s="281" t="s">
        <v>1478</v>
      </c>
      <c r="K2698" t="s">
        <v>1386</v>
      </c>
      <c r="L2698">
        <v>0</v>
      </c>
      <c r="M2698">
        <v>0</v>
      </c>
      <c r="N2698">
        <v>1.3</v>
      </c>
      <c r="O2698">
        <v>0</v>
      </c>
      <c r="P2698">
        <v>0</v>
      </c>
      <c r="Q2698">
        <v>0</v>
      </c>
      <c r="R2698" t="s">
        <v>531</v>
      </c>
      <c r="S2698" t="s">
        <v>531</v>
      </c>
      <c r="T2698" t="s">
        <v>531</v>
      </c>
      <c r="U2698" t="s">
        <v>531</v>
      </c>
      <c r="W2698" s="429">
        <f t="shared" si="62"/>
        <v>0</v>
      </c>
      <c r="X2698" s="429">
        <f t="shared" si="62"/>
        <v>0</v>
      </c>
      <c r="Y2698" s="429">
        <f t="shared" si="62"/>
        <v>0</v>
      </c>
      <c r="Z2698" s="429">
        <f t="shared" si="62"/>
        <v>0</v>
      </c>
      <c r="AA2698" s="429" t="s">
        <v>1296</v>
      </c>
    </row>
    <row r="2699" spans="1:27" x14ac:dyDescent="0.25">
      <c r="A2699" t="s">
        <v>149</v>
      </c>
      <c r="B2699" t="s">
        <v>186</v>
      </c>
      <c r="C2699" t="s">
        <v>1459</v>
      </c>
      <c r="D2699" t="s">
        <v>1384</v>
      </c>
      <c r="E2699" t="s">
        <v>1326</v>
      </c>
      <c r="F2699" t="s">
        <v>1293</v>
      </c>
      <c r="G2699">
        <v>35</v>
      </c>
      <c r="H2699" t="s">
        <v>1461</v>
      </c>
      <c r="I2699" t="s">
        <v>534</v>
      </c>
      <c r="J2699" s="281" t="s">
        <v>1478</v>
      </c>
      <c r="K2699" t="s">
        <v>1386</v>
      </c>
      <c r="L2699">
        <v>0</v>
      </c>
      <c r="M2699">
        <v>7.8</v>
      </c>
      <c r="N2699">
        <v>0</v>
      </c>
      <c r="O2699">
        <v>0</v>
      </c>
      <c r="P2699">
        <v>0</v>
      </c>
      <c r="Q2699">
        <v>0</v>
      </c>
      <c r="R2699" t="s">
        <v>531</v>
      </c>
      <c r="S2699" t="s">
        <v>531</v>
      </c>
      <c r="T2699" t="s">
        <v>531</v>
      </c>
      <c r="U2699" t="s">
        <v>531</v>
      </c>
      <c r="W2699" s="429">
        <f t="shared" si="62"/>
        <v>0</v>
      </c>
      <c r="X2699" s="429">
        <f t="shared" si="62"/>
        <v>0</v>
      </c>
      <c r="Y2699" s="429">
        <f t="shared" si="62"/>
        <v>0</v>
      </c>
      <c r="Z2699" s="429">
        <f t="shared" si="62"/>
        <v>0</v>
      </c>
      <c r="AA2699" s="429" t="s">
        <v>1296</v>
      </c>
    </row>
    <row r="2700" spans="1:27" x14ac:dyDescent="0.25">
      <c r="A2700" t="s">
        <v>149</v>
      </c>
      <c r="B2700" t="s">
        <v>186</v>
      </c>
      <c r="C2700" t="s">
        <v>1459</v>
      </c>
      <c r="D2700" t="s">
        <v>1384</v>
      </c>
      <c r="E2700" t="s">
        <v>1326</v>
      </c>
      <c r="F2700" t="s">
        <v>1293</v>
      </c>
      <c r="G2700">
        <v>35</v>
      </c>
      <c r="H2700" t="s">
        <v>1461</v>
      </c>
      <c r="I2700" t="s">
        <v>534</v>
      </c>
      <c r="J2700" s="281" t="s">
        <v>1478</v>
      </c>
      <c r="K2700" t="s">
        <v>1386</v>
      </c>
      <c r="L2700">
        <v>17.2</v>
      </c>
      <c r="M2700">
        <v>3.9</v>
      </c>
      <c r="N2700">
        <v>18.899999999999999</v>
      </c>
      <c r="O2700">
        <v>0</v>
      </c>
      <c r="P2700">
        <v>0</v>
      </c>
      <c r="Q2700">
        <v>0</v>
      </c>
      <c r="R2700" t="s">
        <v>531</v>
      </c>
      <c r="S2700" t="s">
        <v>531</v>
      </c>
      <c r="T2700" t="s">
        <v>531</v>
      </c>
      <c r="U2700" t="s">
        <v>531</v>
      </c>
      <c r="W2700" s="429">
        <f t="shared" si="62"/>
        <v>0</v>
      </c>
      <c r="X2700" s="429">
        <f t="shared" si="62"/>
        <v>0</v>
      </c>
      <c r="Y2700" s="429">
        <f t="shared" si="62"/>
        <v>0</v>
      </c>
      <c r="Z2700" s="429">
        <f t="shared" si="62"/>
        <v>0</v>
      </c>
      <c r="AA2700" s="429" t="s">
        <v>1296</v>
      </c>
    </row>
    <row r="2701" spans="1:27" x14ac:dyDescent="0.25">
      <c r="A2701" t="s">
        <v>149</v>
      </c>
      <c r="B2701" t="s">
        <v>186</v>
      </c>
      <c r="C2701" t="s">
        <v>1459</v>
      </c>
      <c r="D2701" t="s">
        <v>1384</v>
      </c>
      <c r="E2701" t="s">
        <v>1326</v>
      </c>
      <c r="F2701" t="s">
        <v>1293</v>
      </c>
      <c r="G2701">
        <v>35</v>
      </c>
      <c r="H2701" t="s">
        <v>1461</v>
      </c>
      <c r="I2701" t="s">
        <v>534</v>
      </c>
      <c r="J2701" s="281" t="s">
        <v>1478</v>
      </c>
      <c r="K2701" t="s">
        <v>1386</v>
      </c>
      <c r="L2701">
        <v>0</v>
      </c>
      <c r="M2701">
        <v>15.6</v>
      </c>
      <c r="N2701">
        <v>0</v>
      </c>
      <c r="O2701">
        <v>0</v>
      </c>
      <c r="P2701">
        <v>0</v>
      </c>
      <c r="Q2701">
        <v>0</v>
      </c>
      <c r="R2701" t="s">
        <v>531</v>
      </c>
      <c r="S2701" t="s">
        <v>531</v>
      </c>
      <c r="T2701" t="s">
        <v>531</v>
      </c>
      <c r="U2701" t="s">
        <v>531</v>
      </c>
      <c r="W2701" s="429">
        <f t="shared" si="62"/>
        <v>0</v>
      </c>
      <c r="X2701" s="429">
        <f t="shared" si="62"/>
        <v>0</v>
      </c>
      <c r="Y2701" s="429">
        <f t="shared" si="62"/>
        <v>0</v>
      </c>
      <c r="Z2701" s="429">
        <f t="shared" si="62"/>
        <v>0</v>
      </c>
      <c r="AA2701" s="429" t="s">
        <v>1296</v>
      </c>
    </row>
    <row r="2702" spans="1:27" x14ac:dyDescent="0.25">
      <c r="A2702" t="s">
        <v>149</v>
      </c>
      <c r="B2702" t="s">
        <v>186</v>
      </c>
      <c r="C2702" t="s">
        <v>1459</v>
      </c>
      <c r="D2702" t="s">
        <v>1384</v>
      </c>
      <c r="E2702" t="s">
        <v>1326</v>
      </c>
      <c r="F2702" t="s">
        <v>1293</v>
      </c>
      <c r="G2702">
        <v>35</v>
      </c>
      <c r="H2702" t="s">
        <v>1461</v>
      </c>
      <c r="I2702" t="s">
        <v>534</v>
      </c>
      <c r="J2702" s="281" t="s">
        <v>1478</v>
      </c>
      <c r="K2702" t="s">
        <v>1386</v>
      </c>
      <c r="L2702">
        <v>17.2</v>
      </c>
      <c r="M2702">
        <v>3.9</v>
      </c>
      <c r="N2702">
        <v>18.899999999999999</v>
      </c>
      <c r="O2702">
        <v>0</v>
      </c>
      <c r="P2702">
        <v>0</v>
      </c>
      <c r="Q2702">
        <v>0</v>
      </c>
      <c r="R2702" t="s">
        <v>531</v>
      </c>
      <c r="S2702" t="s">
        <v>531</v>
      </c>
      <c r="T2702" t="s">
        <v>531</v>
      </c>
      <c r="U2702" t="s">
        <v>531</v>
      </c>
      <c r="W2702" s="429">
        <f t="shared" si="62"/>
        <v>0</v>
      </c>
      <c r="X2702" s="429">
        <f t="shared" si="62"/>
        <v>0</v>
      </c>
      <c r="Y2702" s="429">
        <f t="shared" si="62"/>
        <v>0</v>
      </c>
      <c r="Z2702" s="429">
        <f t="shared" si="62"/>
        <v>0</v>
      </c>
      <c r="AA2702" s="429" t="s">
        <v>1296</v>
      </c>
    </row>
    <row r="2703" spans="1:27" x14ac:dyDescent="0.25">
      <c r="A2703" t="s">
        <v>149</v>
      </c>
      <c r="B2703" t="s">
        <v>186</v>
      </c>
      <c r="C2703" t="s">
        <v>1459</v>
      </c>
      <c r="D2703" t="s">
        <v>1384</v>
      </c>
      <c r="E2703" t="s">
        <v>1326</v>
      </c>
      <c r="F2703" t="s">
        <v>1293</v>
      </c>
      <c r="G2703">
        <v>35</v>
      </c>
      <c r="H2703" t="s">
        <v>1461</v>
      </c>
      <c r="I2703" t="s">
        <v>534</v>
      </c>
      <c r="J2703" s="281" t="s">
        <v>1478</v>
      </c>
      <c r="K2703" t="s">
        <v>1386</v>
      </c>
      <c r="L2703">
        <v>0</v>
      </c>
      <c r="M2703">
        <v>0</v>
      </c>
      <c r="N2703">
        <v>1.3</v>
      </c>
      <c r="O2703">
        <v>0</v>
      </c>
      <c r="P2703">
        <v>0</v>
      </c>
      <c r="Q2703">
        <v>0</v>
      </c>
      <c r="R2703" t="s">
        <v>531</v>
      </c>
      <c r="S2703" t="s">
        <v>531</v>
      </c>
      <c r="T2703" t="s">
        <v>531</v>
      </c>
      <c r="U2703" t="s">
        <v>531</v>
      </c>
      <c r="W2703" s="429">
        <f t="shared" si="62"/>
        <v>0</v>
      </c>
      <c r="X2703" s="429">
        <f t="shared" si="62"/>
        <v>0</v>
      </c>
      <c r="Y2703" s="429">
        <f t="shared" si="62"/>
        <v>0</v>
      </c>
      <c r="Z2703" s="429">
        <f t="shared" si="62"/>
        <v>0</v>
      </c>
      <c r="AA2703" s="429" t="s">
        <v>1296</v>
      </c>
    </row>
    <row r="2704" spans="1:27" x14ac:dyDescent="0.25">
      <c r="A2704" t="s">
        <v>149</v>
      </c>
      <c r="B2704" t="s">
        <v>186</v>
      </c>
      <c r="C2704" t="s">
        <v>1459</v>
      </c>
      <c r="D2704" t="s">
        <v>1384</v>
      </c>
      <c r="E2704" t="s">
        <v>1326</v>
      </c>
      <c r="F2704" t="s">
        <v>1293</v>
      </c>
      <c r="G2704">
        <v>35</v>
      </c>
      <c r="H2704" t="s">
        <v>1461</v>
      </c>
      <c r="I2704" t="s">
        <v>534</v>
      </c>
      <c r="J2704" s="281" t="s">
        <v>1478</v>
      </c>
      <c r="K2704" t="s">
        <v>1386</v>
      </c>
      <c r="L2704">
        <v>0</v>
      </c>
      <c r="M2704">
        <v>1.1000000000000001</v>
      </c>
      <c r="N2704">
        <v>0</v>
      </c>
      <c r="O2704">
        <v>0</v>
      </c>
      <c r="P2704">
        <v>0</v>
      </c>
      <c r="Q2704">
        <v>0</v>
      </c>
      <c r="R2704" t="s">
        <v>531</v>
      </c>
      <c r="S2704" t="s">
        <v>531</v>
      </c>
      <c r="T2704" t="s">
        <v>531</v>
      </c>
      <c r="U2704" t="s">
        <v>531</v>
      </c>
      <c r="W2704" s="429">
        <f t="shared" si="62"/>
        <v>0</v>
      </c>
      <c r="X2704" s="429">
        <f t="shared" si="62"/>
        <v>0</v>
      </c>
      <c r="Y2704" s="429">
        <f t="shared" si="62"/>
        <v>0</v>
      </c>
      <c r="Z2704" s="429">
        <f t="shared" si="62"/>
        <v>0</v>
      </c>
      <c r="AA2704" s="429" t="s">
        <v>1296</v>
      </c>
    </row>
    <row r="2705" spans="1:27" x14ac:dyDescent="0.25">
      <c r="A2705" t="s">
        <v>149</v>
      </c>
      <c r="B2705" t="s">
        <v>186</v>
      </c>
      <c r="C2705" t="s">
        <v>1459</v>
      </c>
      <c r="D2705" t="s">
        <v>1384</v>
      </c>
      <c r="E2705" t="s">
        <v>1326</v>
      </c>
      <c r="F2705" t="s">
        <v>1293</v>
      </c>
      <c r="G2705">
        <v>35</v>
      </c>
      <c r="H2705" t="s">
        <v>1461</v>
      </c>
      <c r="I2705" t="s">
        <v>534</v>
      </c>
      <c r="J2705" s="281" t="s">
        <v>1478</v>
      </c>
      <c r="K2705" t="s">
        <v>1386</v>
      </c>
      <c r="L2705">
        <v>19.7</v>
      </c>
      <c r="M2705">
        <v>13.1</v>
      </c>
      <c r="N2705">
        <v>4.2</v>
      </c>
      <c r="O2705">
        <v>1.3</v>
      </c>
      <c r="P2705">
        <v>0</v>
      </c>
      <c r="Q2705">
        <v>0</v>
      </c>
      <c r="R2705" t="s">
        <v>531</v>
      </c>
      <c r="S2705" t="s">
        <v>531</v>
      </c>
      <c r="T2705" t="s">
        <v>531</v>
      </c>
      <c r="U2705" t="s">
        <v>531</v>
      </c>
      <c r="W2705" s="429">
        <f t="shared" si="62"/>
        <v>0</v>
      </c>
      <c r="X2705" s="429">
        <f t="shared" si="62"/>
        <v>0</v>
      </c>
      <c r="Y2705" s="429">
        <f t="shared" si="62"/>
        <v>0</v>
      </c>
      <c r="Z2705" s="429">
        <f t="shared" si="62"/>
        <v>0</v>
      </c>
      <c r="AA2705" s="429" t="s">
        <v>1296</v>
      </c>
    </row>
    <row r="2706" spans="1:27" x14ac:dyDescent="0.25">
      <c r="A2706" t="s">
        <v>149</v>
      </c>
      <c r="B2706" t="s">
        <v>186</v>
      </c>
      <c r="C2706" t="s">
        <v>1459</v>
      </c>
      <c r="D2706" t="s">
        <v>1384</v>
      </c>
      <c r="E2706" t="s">
        <v>1326</v>
      </c>
      <c r="F2706" t="s">
        <v>1293</v>
      </c>
      <c r="G2706">
        <v>35</v>
      </c>
      <c r="H2706" t="s">
        <v>1461</v>
      </c>
      <c r="I2706" t="s">
        <v>534</v>
      </c>
      <c r="J2706" s="281" t="s">
        <v>1478</v>
      </c>
      <c r="K2706" t="s">
        <v>1386</v>
      </c>
      <c r="L2706">
        <v>0</v>
      </c>
      <c r="M2706">
        <v>1.9</v>
      </c>
      <c r="N2706">
        <v>0</v>
      </c>
      <c r="O2706">
        <v>0</v>
      </c>
      <c r="P2706">
        <v>0</v>
      </c>
      <c r="Q2706">
        <v>0</v>
      </c>
      <c r="R2706" t="s">
        <v>531</v>
      </c>
      <c r="S2706" t="s">
        <v>531</v>
      </c>
      <c r="T2706" t="s">
        <v>531</v>
      </c>
      <c r="U2706" t="s">
        <v>531</v>
      </c>
      <c r="W2706" s="429">
        <f t="shared" si="62"/>
        <v>0</v>
      </c>
      <c r="X2706" s="429">
        <f t="shared" si="62"/>
        <v>0</v>
      </c>
      <c r="Y2706" s="429">
        <f t="shared" si="62"/>
        <v>0</v>
      </c>
      <c r="Z2706" s="429">
        <f t="shared" si="62"/>
        <v>0</v>
      </c>
      <c r="AA2706" s="429" t="s">
        <v>1296</v>
      </c>
    </row>
    <row r="2707" spans="1:27" x14ac:dyDescent="0.25">
      <c r="A2707" t="s">
        <v>149</v>
      </c>
      <c r="B2707" t="s">
        <v>186</v>
      </c>
      <c r="C2707" t="s">
        <v>1459</v>
      </c>
      <c r="D2707" t="s">
        <v>1384</v>
      </c>
      <c r="E2707" t="s">
        <v>1326</v>
      </c>
      <c r="F2707" t="s">
        <v>1293</v>
      </c>
      <c r="G2707">
        <v>35</v>
      </c>
      <c r="H2707" t="s">
        <v>1461</v>
      </c>
      <c r="I2707" t="s">
        <v>534</v>
      </c>
      <c r="J2707" s="281" t="s">
        <v>1478</v>
      </c>
      <c r="K2707" t="s">
        <v>1386</v>
      </c>
      <c r="L2707">
        <v>0</v>
      </c>
      <c r="M2707">
        <v>15.6</v>
      </c>
      <c r="N2707">
        <v>0</v>
      </c>
      <c r="O2707">
        <v>0</v>
      </c>
      <c r="P2707">
        <v>0</v>
      </c>
      <c r="Q2707">
        <v>0</v>
      </c>
      <c r="R2707" t="s">
        <v>531</v>
      </c>
      <c r="S2707" t="s">
        <v>531</v>
      </c>
      <c r="T2707" t="s">
        <v>531</v>
      </c>
      <c r="U2707" t="s">
        <v>531</v>
      </c>
      <c r="W2707" s="429">
        <f t="shared" si="62"/>
        <v>0</v>
      </c>
      <c r="X2707" s="429">
        <f t="shared" si="62"/>
        <v>0</v>
      </c>
      <c r="Y2707" s="429">
        <f t="shared" si="62"/>
        <v>0</v>
      </c>
      <c r="Z2707" s="429">
        <f t="shared" si="62"/>
        <v>0</v>
      </c>
      <c r="AA2707" s="429" t="s">
        <v>1296</v>
      </c>
    </row>
    <row r="2708" spans="1:27" x14ac:dyDescent="0.25">
      <c r="A2708" t="s">
        <v>149</v>
      </c>
      <c r="B2708" t="s">
        <v>186</v>
      </c>
      <c r="C2708" t="s">
        <v>1459</v>
      </c>
      <c r="D2708" t="s">
        <v>1384</v>
      </c>
      <c r="E2708" t="s">
        <v>1326</v>
      </c>
      <c r="F2708" t="s">
        <v>1293</v>
      </c>
      <c r="G2708">
        <v>35</v>
      </c>
      <c r="H2708" t="s">
        <v>1461</v>
      </c>
      <c r="I2708" t="s">
        <v>534</v>
      </c>
      <c r="J2708" s="281" t="s">
        <v>1478</v>
      </c>
      <c r="K2708" t="s">
        <v>1386</v>
      </c>
      <c r="L2708">
        <v>0</v>
      </c>
      <c r="M2708">
        <v>1.1000000000000001</v>
      </c>
      <c r="N2708">
        <v>0</v>
      </c>
      <c r="O2708">
        <v>0</v>
      </c>
      <c r="P2708">
        <v>0</v>
      </c>
      <c r="Q2708">
        <v>0</v>
      </c>
      <c r="R2708" t="s">
        <v>531</v>
      </c>
      <c r="S2708" t="s">
        <v>531</v>
      </c>
      <c r="T2708" t="s">
        <v>531</v>
      </c>
      <c r="U2708" t="s">
        <v>531</v>
      </c>
      <c r="W2708" s="429">
        <f t="shared" si="62"/>
        <v>0</v>
      </c>
      <c r="X2708" s="429">
        <f t="shared" si="62"/>
        <v>0</v>
      </c>
      <c r="Y2708" s="429">
        <f t="shared" si="62"/>
        <v>0</v>
      </c>
      <c r="Z2708" s="429">
        <f t="shared" si="62"/>
        <v>0</v>
      </c>
      <c r="AA2708" s="429" t="s">
        <v>1296</v>
      </c>
    </row>
    <row r="2709" spans="1:27" x14ac:dyDescent="0.25">
      <c r="A2709" t="s">
        <v>149</v>
      </c>
      <c r="B2709" t="s">
        <v>186</v>
      </c>
      <c r="C2709" t="s">
        <v>1459</v>
      </c>
      <c r="D2709" t="s">
        <v>1384</v>
      </c>
      <c r="E2709" t="s">
        <v>1326</v>
      </c>
      <c r="F2709" t="s">
        <v>1293</v>
      </c>
      <c r="G2709">
        <v>35</v>
      </c>
      <c r="H2709" t="s">
        <v>1461</v>
      </c>
      <c r="I2709" t="s">
        <v>534</v>
      </c>
      <c r="J2709" s="281" t="s">
        <v>1478</v>
      </c>
      <c r="K2709" t="s">
        <v>1386</v>
      </c>
      <c r="L2709">
        <v>0</v>
      </c>
      <c r="M2709">
        <v>0</v>
      </c>
      <c r="N2709">
        <v>1.3</v>
      </c>
      <c r="O2709">
        <v>0</v>
      </c>
      <c r="P2709">
        <v>0</v>
      </c>
      <c r="Q2709">
        <v>0</v>
      </c>
      <c r="R2709" t="s">
        <v>531</v>
      </c>
      <c r="S2709" t="s">
        <v>531</v>
      </c>
      <c r="T2709" t="s">
        <v>531</v>
      </c>
      <c r="U2709" t="s">
        <v>531</v>
      </c>
      <c r="W2709" s="429">
        <f t="shared" si="62"/>
        <v>0</v>
      </c>
      <c r="X2709" s="429">
        <f t="shared" si="62"/>
        <v>0</v>
      </c>
      <c r="Y2709" s="429">
        <f t="shared" si="62"/>
        <v>0</v>
      </c>
      <c r="Z2709" s="429">
        <f t="shared" si="62"/>
        <v>0</v>
      </c>
      <c r="AA2709" s="429" t="s">
        <v>1296</v>
      </c>
    </row>
    <row r="2710" spans="1:27" x14ac:dyDescent="0.25">
      <c r="A2710" t="s">
        <v>149</v>
      </c>
      <c r="B2710" t="s">
        <v>186</v>
      </c>
      <c r="C2710" t="s">
        <v>1459</v>
      </c>
      <c r="D2710" t="s">
        <v>1384</v>
      </c>
      <c r="E2710" t="s">
        <v>1326</v>
      </c>
      <c r="F2710" t="s">
        <v>1293</v>
      </c>
      <c r="G2710">
        <v>35</v>
      </c>
      <c r="H2710" t="s">
        <v>1461</v>
      </c>
      <c r="I2710" t="s">
        <v>534</v>
      </c>
      <c r="J2710" s="281" t="s">
        <v>1478</v>
      </c>
      <c r="K2710" t="s">
        <v>1386</v>
      </c>
      <c r="L2710">
        <v>16.8</v>
      </c>
      <c r="M2710">
        <v>3</v>
      </c>
      <c r="N2710">
        <v>15.1</v>
      </c>
      <c r="O2710">
        <v>1</v>
      </c>
      <c r="P2710">
        <v>0</v>
      </c>
      <c r="Q2710">
        <v>0</v>
      </c>
      <c r="R2710" t="s">
        <v>531</v>
      </c>
      <c r="S2710" t="s">
        <v>531</v>
      </c>
      <c r="T2710" t="s">
        <v>531</v>
      </c>
      <c r="U2710" t="s">
        <v>531</v>
      </c>
      <c r="W2710" s="429">
        <f t="shared" si="62"/>
        <v>0</v>
      </c>
      <c r="X2710" s="429">
        <f t="shared" si="62"/>
        <v>0</v>
      </c>
      <c r="Y2710" s="429">
        <f t="shared" si="62"/>
        <v>0</v>
      </c>
      <c r="Z2710" s="429">
        <f t="shared" si="62"/>
        <v>0</v>
      </c>
      <c r="AA2710" s="429" t="s">
        <v>1296</v>
      </c>
    </row>
    <row r="2711" spans="1:27" x14ac:dyDescent="0.25">
      <c r="A2711" t="s">
        <v>149</v>
      </c>
      <c r="B2711" t="s">
        <v>186</v>
      </c>
      <c r="C2711" t="s">
        <v>1459</v>
      </c>
      <c r="D2711" t="s">
        <v>1384</v>
      </c>
      <c r="E2711" t="s">
        <v>1326</v>
      </c>
      <c r="F2711" t="s">
        <v>1293</v>
      </c>
      <c r="G2711">
        <v>35</v>
      </c>
      <c r="H2711" t="s">
        <v>1461</v>
      </c>
      <c r="I2711" t="s">
        <v>534</v>
      </c>
      <c r="J2711" s="281" t="s">
        <v>1478</v>
      </c>
      <c r="K2711" t="s">
        <v>1386</v>
      </c>
      <c r="L2711">
        <v>17.100000000000001</v>
      </c>
      <c r="M2711">
        <v>2.7</v>
      </c>
      <c r="N2711">
        <v>15.4</v>
      </c>
      <c r="O2711">
        <v>1</v>
      </c>
      <c r="P2711">
        <v>0</v>
      </c>
      <c r="Q2711">
        <v>0</v>
      </c>
      <c r="R2711" t="s">
        <v>531</v>
      </c>
      <c r="S2711" t="s">
        <v>531</v>
      </c>
      <c r="T2711" t="s">
        <v>531</v>
      </c>
      <c r="U2711" t="s">
        <v>531</v>
      </c>
      <c r="W2711" s="429">
        <f t="shared" si="62"/>
        <v>0</v>
      </c>
      <c r="X2711" s="429">
        <f t="shared" si="62"/>
        <v>0</v>
      </c>
      <c r="Y2711" s="429">
        <f t="shared" si="62"/>
        <v>0</v>
      </c>
      <c r="Z2711" s="429">
        <f t="shared" si="62"/>
        <v>0</v>
      </c>
      <c r="AA2711" s="429" t="s">
        <v>1296</v>
      </c>
    </row>
    <row r="2712" spans="1:27" x14ac:dyDescent="0.25">
      <c r="A2712" t="s">
        <v>149</v>
      </c>
      <c r="B2712" t="s">
        <v>186</v>
      </c>
      <c r="C2712" t="s">
        <v>1459</v>
      </c>
      <c r="D2712" t="s">
        <v>1384</v>
      </c>
      <c r="E2712" t="s">
        <v>1326</v>
      </c>
      <c r="F2712" t="s">
        <v>1293</v>
      </c>
      <c r="G2712">
        <v>35</v>
      </c>
      <c r="H2712" t="s">
        <v>1461</v>
      </c>
      <c r="I2712" t="s">
        <v>534</v>
      </c>
      <c r="J2712" s="281" t="s">
        <v>1478</v>
      </c>
      <c r="K2712" t="s">
        <v>1386</v>
      </c>
      <c r="L2712">
        <v>17.100000000000001</v>
      </c>
      <c r="M2712">
        <v>2.7</v>
      </c>
      <c r="N2712">
        <v>15.4</v>
      </c>
      <c r="O2712">
        <v>1</v>
      </c>
      <c r="P2712">
        <v>0</v>
      </c>
      <c r="Q2712">
        <v>0</v>
      </c>
      <c r="R2712" t="s">
        <v>531</v>
      </c>
      <c r="S2712" t="s">
        <v>531</v>
      </c>
      <c r="T2712" t="s">
        <v>531</v>
      </c>
      <c r="U2712" t="s">
        <v>531</v>
      </c>
      <c r="W2712" s="429">
        <f t="shared" si="62"/>
        <v>0</v>
      </c>
      <c r="X2712" s="429">
        <f t="shared" si="62"/>
        <v>0</v>
      </c>
      <c r="Y2712" s="429">
        <f t="shared" si="62"/>
        <v>0</v>
      </c>
      <c r="Z2712" s="429">
        <f t="shared" si="62"/>
        <v>0</v>
      </c>
      <c r="AA2712" s="429" t="s">
        <v>1296</v>
      </c>
    </row>
    <row r="2713" spans="1:27" x14ac:dyDescent="0.25">
      <c r="A2713" t="s">
        <v>149</v>
      </c>
      <c r="B2713" t="s">
        <v>186</v>
      </c>
      <c r="C2713" t="s">
        <v>1459</v>
      </c>
      <c r="D2713" t="s">
        <v>1384</v>
      </c>
      <c r="E2713" t="s">
        <v>1326</v>
      </c>
      <c r="F2713" t="s">
        <v>1293</v>
      </c>
      <c r="G2713">
        <v>35</v>
      </c>
      <c r="H2713" t="s">
        <v>1461</v>
      </c>
      <c r="I2713" t="s">
        <v>534</v>
      </c>
      <c r="J2713" s="281" t="s">
        <v>1478</v>
      </c>
      <c r="K2713" t="s">
        <v>1386</v>
      </c>
      <c r="L2713">
        <v>0</v>
      </c>
      <c r="M2713">
        <v>1</v>
      </c>
      <c r="N2713">
        <v>0</v>
      </c>
      <c r="O2713">
        <v>0</v>
      </c>
      <c r="P2713">
        <v>0</v>
      </c>
      <c r="Q2713">
        <v>0</v>
      </c>
      <c r="R2713" t="s">
        <v>531</v>
      </c>
      <c r="S2713" t="s">
        <v>531</v>
      </c>
      <c r="T2713" t="s">
        <v>531</v>
      </c>
      <c r="U2713" t="s">
        <v>531</v>
      </c>
      <c r="W2713" s="429">
        <f t="shared" si="62"/>
        <v>0</v>
      </c>
      <c r="X2713" s="429">
        <f t="shared" si="62"/>
        <v>0</v>
      </c>
      <c r="Y2713" s="429">
        <f t="shared" si="62"/>
        <v>0</v>
      </c>
      <c r="Z2713" s="429">
        <f t="shared" si="62"/>
        <v>0</v>
      </c>
      <c r="AA2713" s="429" t="s">
        <v>1296</v>
      </c>
    </row>
    <row r="2714" spans="1:27" x14ac:dyDescent="0.25">
      <c r="A2714" t="s">
        <v>149</v>
      </c>
      <c r="B2714" t="s">
        <v>186</v>
      </c>
      <c r="C2714" t="s">
        <v>1459</v>
      </c>
      <c r="D2714" t="s">
        <v>1384</v>
      </c>
      <c r="E2714" t="s">
        <v>1326</v>
      </c>
      <c r="F2714" t="s">
        <v>1293</v>
      </c>
      <c r="G2714">
        <v>35</v>
      </c>
      <c r="H2714" t="s">
        <v>1464</v>
      </c>
      <c r="I2714" t="s">
        <v>186</v>
      </c>
      <c r="J2714" s="281" t="s">
        <v>1478</v>
      </c>
      <c r="K2714" t="s">
        <v>1386</v>
      </c>
      <c r="L2714">
        <v>24</v>
      </c>
      <c r="M2714">
        <v>15</v>
      </c>
      <c r="N2714">
        <v>41.2</v>
      </c>
      <c r="O2714">
        <v>0</v>
      </c>
      <c r="P2714">
        <v>0</v>
      </c>
      <c r="Q2714">
        <v>0</v>
      </c>
      <c r="R2714" t="s">
        <v>531</v>
      </c>
      <c r="S2714" t="s">
        <v>531</v>
      </c>
      <c r="T2714" t="s">
        <v>531</v>
      </c>
      <c r="U2714" t="s">
        <v>531</v>
      </c>
      <c r="W2714" s="429">
        <f t="shared" si="62"/>
        <v>0</v>
      </c>
      <c r="X2714" s="429">
        <f t="shared" si="62"/>
        <v>0</v>
      </c>
      <c r="Y2714" s="429">
        <f t="shared" si="62"/>
        <v>0</v>
      </c>
      <c r="Z2714" s="429">
        <f t="shared" si="62"/>
        <v>0</v>
      </c>
      <c r="AA2714" s="429" t="s">
        <v>1296</v>
      </c>
    </row>
    <row r="2715" spans="1:27" x14ac:dyDescent="0.25">
      <c r="A2715" t="s">
        <v>149</v>
      </c>
      <c r="B2715" t="s">
        <v>186</v>
      </c>
      <c r="C2715" t="s">
        <v>1459</v>
      </c>
      <c r="D2715" t="s">
        <v>1384</v>
      </c>
      <c r="E2715" t="s">
        <v>1326</v>
      </c>
      <c r="F2715" t="s">
        <v>1293</v>
      </c>
      <c r="G2715">
        <v>35</v>
      </c>
      <c r="H2715" t="s">
        <v>1464</v>
      </c>
      <c r="I2715" t="s">
        <v>186</v>
      </c>
      <c r="J2715" s="281" t="s">
        <v>1478</v>
      </c>
      <c r="K2715" t="s">
        <v>1386</v>
      </c>
      <c r="L2715">
        <v>0</v>
      </c>
      <c r="M2715">
        <v>0.5</v>
      </c>
      <c r="N2715">
        <v>0</v>
      </c>
      <c r="O2715">
        <v>0</v>
      </c>
      <c r="P2715">
        <v>0</v>
      </c>
      <c r="Q2715">
        <v>0</v>
      </c>
      <c r="R2715" t="s">
        <v>531</v>
      </c>
      <c r="S2715" t="s">
        <v>531</v>
      </c>
      <c r="T2715" t="s">
        <v>531</v>
      </c>
      <c r="U2715" t="s">
        <v>531</v>
      </c>
      <c r="W2715" s="429">
        <f t="shared" si="62"/>
        <v>0</v>
      </c>
      <c r="X2715" s="429">
        <f t="shared" si="62"/>
        <v>0</v>
      </c>
      <c r="Y2715" s="429">
        <f t="shared" si="62"/>
        <v>0</v>
      </c>
      <c r="Z2715" s="429">
        <f t="shared" si="62"/>
        <v>0</v>
      </c>
      <c r="AA2715" s="429" t="s">
        <v>1296</v>
      </c>
    </row>
    <row r="2716" spans="1:27" x14ac:dyDescent="0.25">
      <c r="A2716" t="s">
        <v>149</v>
      </c>
      <c r="B2716" t="s">
        <v>186</v>
      </c>
      <c r="C2716" t="s">
        <v>1459</v>
      </c>
      <c r="D2716" t="s">
        <v>1384</v>
      </c>
      <c r="E2716" t="s">
        <v>1326</v>
      </c>
      <c r="F2716" t="s">
        <v>1293</v>
      </c>
      <c r="G2716">
        <v>35</v>
      </c>
      <c r="H2716" t="s">
        <v>1464</v>
      </c>
      <c r="I2716" t="s">
        <v>186</v>
      </c>
      <c r="J2716" s="281" t="s">
        <v>1478</v>
      </c>
      <c r="K2716" t="s">
        <v>1386</v>
      </c>
      <c r="L2716">
        <v>20.2</v>
      </c>
      <c r="M2716">
        <v>9.4</v>
      </c>
      <c r="N2716">
        <v>40.4</v>
      </c>
      <c r="O2716">
        <v>0</v>
      </c>
      <c r="P2716">
        <v>0</v>
      </c>
      <c r="Q2716">
        <v>0</v>
      </c>
      <c r="R2716" t="s">
        <v>531</v>
      </c>
      <c r="S2716" t="s">
        <v>531</v>
      </c>
      <c r="T2716" t="s">
        <v>531</v>
      </c>
      <c r="U2716" t="s">
        <v>531</v>
      </c>
      <c r="W2716" s="429">
        <f t="shared" si="62"/>
        <v>0</v>
      </c>
      <c r="X2716" s="429">
        <f t="shared" si="62"/>
        <v>0</v>
      </c>
      <c r="Y2716" s="429">
        <f t="shared" si="62"/>
        <v>0</v>
      </c>
      <c r="Z2716" s="429">
        <f t="shared" si="62"/>
        <v>0</v>
      </c>
      <c r="AA2716" s="429" t="s">
        <v>1296</v>
      </c>
    </row>
    <row r="2717" spans="1:27" x14ac:dyDescent="0.25">
      <c r="A2717" t="s">
        <v>149</v>
      </c>
      <c r="B2717" t="s">
        <v>186</v>
      </c>
      <c r="C2717" t="s">
        <v>1459</v>
      </c>
      <c r="D2717" t="s">
        <v>1384</v>
      </c>
      <c r="E2717" t="s">
        <v>1326</v>
      </c>
      <c r="F2717" t="s">
        <v>1293</v>
      </c>
      <c r="G2717">
        <v>35</v>
      </c>
      <c r="H2717" t="s">
        <v>1464</v>
      </c>
      <c r="I2717" t="s">
        <v>186</v>
      </c>
      <c r="J2717" s="281" t="s">
        <v>1478</v>
      </c>
      <c r="K2717" t="s">
        <v>1386</v>
      </c>
      <c r="L2717">
        <v>33.5</v>
      </c>
      <c r="M2717">
        <v>6.8</v>
      </c>
      <c r="N2717">
        <v>24.6</v>
      </c>
      <c r="O2717">
        <v>0</v>
      </c>
      <c r="P2717">
        <v>0</v>
      </c>
      <c r="Q2717">
        <v>0</v>
      </c>
      <c r="R2717" t="s">
        <v>531</v>
      </c>
      <c r="S2717" t="s">
        <v>531</v>
      </c>
      <c r="T2717" t="s">
        <v>531</v>
      </c>
      <c r="U2717" t="s">
        <v>531</v>
      </c>
      <c r="W2717" s="429">
        <f t="shared" si="62"/>
        <v>0</v>
      </c>
      <c r="X2717" s="429">
        <f t="shared" si="62"/>
        <v>0</v>
      </c>
      <c r="Y2717" s="429">
        <f t="shared" si="62"/>
        <v>0</v>
      </c>
      <c r="Z2717" s="429">
        <f t="shared" si="62"/>
        <v>0</v>
      </c>
      <c r="AA2717" s="429" t="s">
        <v>1296</v>
      </c>
    </row>
    <row r="2718" spans="1:27" x14ac:dyDescent="0.25">
      <c r="A2718" t="s">
        <v>149</v>
      </c>
      <c r="B2718" t="s">
        <v>186</v>
      </c>
      <c r="C2718" t="s">
        <v>1459</v>
      </c>
      <c r="D2718" t="s">
        <v>1384</v>
      </c>
      <c r="E2718" t="s">
        <v>1326</v>
      </c>
      <c r="F2718" t="s">
        <v>1293</v>
      </c>
      <c r="G2718">
        <v>35</v>
      </c>
      <c r="H2718" t="s">
        <v>1464</v>
      </c>
      <c r="I2718" t="s">
        <v>186</v>
      </c>
      <c r="J2718" s="281" t="s">
        <v>1478</v>
      </c>
      <c r="K2718" t="s">
        <v>1386</v>
      </c>
      <c r="L2718">
        <v>20.2</v>
      </c>
      <c r="M2718">
        <v>6.7</v>
      </c>
      <c r="N2718">
        <v>2.5</v>
      </c>
      <c r="O2718">
        <v>0</v>
      </c>
      <c r="P2718">
        <v>0</v>
      </c>
      <c r="Q2718">
        <v>0</v>
      </c>
      <c r="R2718" t="s">
        <v>531</v>
      </c>
      <c r="S2718" t="s">
        <v>531</v>
      </c>
      <c r="T2718" t="s">
        <v>531</v>
      </c>
      <c r="U2718" t="s">
        <v>531</v>
      </c>
      <c r="W2718" s="429">
        <f t="shared" si="62"/>
        <v>0</v>
      </c>
      <c r="X2718" s="429">
        <f t="shared" si="62"/>
        <v>0</v>
      </c>
      <c r="Y2718" s="429">
        <f t="shared" si="62"/>
        <v>0</v>
      </c>
      <c r="Z2718" s="429">
        <f t="shared" si="62"/>
        <v>0</v>
      </c>
      <c r="AA2718" s="429" t="s">
        <v>1296</v>
      </c>
    </row>
    <row r="2719" spans="1:27" x14ac:dyDescent="0.25">
      <c r="A2719" t="s">
        <v>149</v>
      </c>
      <c r="B2719" t="s">
        <v>186</v>
      </c>
      <c r="C2719" t="s">
        <v>1459</v>
      </c>
      <c r="D2719" t="s">
        <v>1384</v>
      </c>
      <c r="E2719" t="s">
        <v>1326</v>
      </c>
      <c r="F2719" t="s">
        <v>1293</v>
      </c>
      <c r="G2719">
        <v>35</v>
      </c>
      <c r="H2719" t="s">
        <v>1464</v>
      </c>
      <c r="I2719" t="s">
        <v>186</v>
      </c>
      <c r="J2719" s="281" t="s">
        <v>1478</v>
      </c>
      <c r="K2719" t="s">
        <v>1386</v>
      </c>
      <c r="L2719">
        <v>20.2</v>
      </c>
      <c r="M2719">
        <v>6.7</v>
      </c>
      <c r="N2719">
        <v>2.5</v>
      </c>
      <c r="O2719">
        <v>0</v>
      </c>
      <c r="P2719">
        <v>0</v>
      </c>
      <c r="Q2719">
        <v>0</v>
      </c>
      <c r="R2719" t="s">
        <v>531</v>
      </c>
      <c r="S2719" t="s">
        <v>531</v>
      </c>
      <c r="T2719" t="s">
        <v>531</v>
      </c>
      <c r="U2719" t="s">
        <v>531</v>
      </c>
      <c r="W2719" s="429">
        <f t="shared" si="62"/>
        <v>0</v>
      </c>
      <c r="X2719" s="429">
        <f t="shared" si="62"/>
        <v>0</v>
      </c>
      <c r="Y2719" s="429">
        <f t="shared" si="62"/>
        <v>0</v>
      </c>
      <c r="Z2719" s="429">
        <f t="shared" si="62"/>
        <v>0</v>
      </c>
      <c r="AA2719" s="429" t="s">
        <v>1296</v>
      </c>
    </row>
    <row r="2720" spans="1:27" x14ac:dyDescent="0.25">
      <c r="A2720" t="s">
        <v>149</v>
      </c>
      <c r="B2720" t="s">
        <v>186</v>
      </c>
      <c r="C2720" t="s">
        <v>1459</v>
      </c>
      <c r="D2720" t="s">
        <v>1384</v>
      </c>
      <c r="E2720" t="s">
        <v>1326</v>
      </c>
      <c r="F2720" t="s">
        <v>1293</v>
      </c>
      <c r="G2720">
        <v>35</v>
      </c>
      <c r="H2720" t="s">
        <v>1464</v>
      </c>
      <c r="I2720" t="s">
        <v>186</v>
      </c>
      <c r="J2720" s="281" t="s">
        <v>1478</v>
      </c>
      <c r="K2720" t="s">
        <v>1386</v>
      </c>
      <c r="L2720">
        <v>0</v>
      </c>
      <c r="M2720">
        <v>2.2000000000000002</v>
      </c>
      <c r="N2720">
        <v>0</v>
      </c>
      <c r="O2720">
        <v>0</v>
      </c>
      <c r="P2720">
        <v>0</v>
      </c>
      <c r="Q2720">
        <v>0</v>
      </c>
      <c r="R2720" t="s">
        <v>531</v>
      </c>
      <c r="S2720" t="s">
        <v>531</v>
      </c>
      <c r="T2720" t="s">
        <v>531</v>
      </c>
      <c r="U2720" t="s">
        <v>531</v>
      </c>
      <c r="W2720" s="429">
        <f t="shared" si="62"/>
        <v>0</v>
      </c>
      <c r="X2720" s="429">
        <f t="shared" si="62"/>
        <v>0</v>
      </c>
      <c r="Y2720" s="429">
        <f t="shared" si="62"/>
        <v>0</v>
      </c>
      <c r="Z2720" s="429">
        <f t="shared" si="62"/>
        <v>0</v>
      </c>
      <c r="AA2720" s="429" t="s">
        <v>1296</v>
      </c>
    </row>
    <row r="2721" spans="1:27" x14ac:dyDescent="0.25">
      <c r="A2721" t="s">
        <v>149</v>
      </c>
      <c r="B2721" t="s">
        <v>186</v>
      </c>
      <c r="C2721" t="s">
        <v>1459</v>
      </c>
      <c r="D2721" t="s">
        <v>1384</v>
      </c>
      <c r="E2721" t="s">
        <v>1326</v>
      </c>
      <c r="F2721" t="s">
        <v>1293</v>
      </c>
      <c r="G2721">
        <v>35</v>
      </c>
      <c r="H2721" t="s">
        <v>1464</v>
      </c>
      <c r="I2721" t="s">
        <v>186</v>
      </c>
      <c r="J2721" s="281" t="s">
        <v>1478</v>
      </c>
      <c r="K2721" t="s">
        <v>1386</v>
      </c>
      <c r="L2721">
        <v>0</v>
      </c>
      <c r="M2721">
        <v>10</v>
      </c>
      <c r="N2721">
        <v>0</v>
      </c>
      <c r="O2721">
        <v>0</v>
      </c>
      <c r="P2721">
        <v>0</v>
      </c>
      <c r="Q2721">
        <v>0</v>
      </c>
      <c r="R2721" t="s">
        <v>531</v>
      </c>
      <c r="S2721" t="s">
        <v>531</v>
      </c>
      <c r="T2721" t="s">
        <v>531</v>
      </c>
      <c r="U2721" t="s">
        <v>531</v>
      </c>
      <c r="W2721" s="429">
        <f t="shared" si="62"/>
        <v>0</v>
      </c>
      <c r="X2721" s="429">
        <f t="shared" si="62"/>
        <v>0</v>
      </c>
      <c r="Y2721" s="429">
        <f t="shared" si="62"/>
        <v>0</v>
      </c>
      <c r="Z2721" s="429">
        <f t="shared" si="62"/>
        <v>0</v>
      </c>
      <c r="AA2721" s="429" t="s">
        <v>1296</v>
      </c>
    </row>
    <row r="2722" spans="1:27" x14ac:dyDescent="0.25">
      <c r="A2722" t="s">
        <v>149</v>
      </c>
      <c r="B2722" t="s">
        <v>186</v>
      </c>
      <c r="C2722" t="s">
        <v>1459</v>
      </c>
      <c r="D2722" t="s">
        <v>1384</v>
      </c>
      <c r="E2722" t="s">
        <v>1326</v>
      </c>
      <c r="F2722" t="s">
        <v>1293</v>
      </c>
      <c r="G2722">
        <v>35</v>
      </c>
      <c r="H2722" t="s">
        <v>1464</v>
      </c>
      <c r="I2722" t="s">
        <v>186</v>
      </c>
      <c r="J2722" s="281" t="s">
        <v>1478</v>
      </c>
      <c r="K2722" t="s">
        <v>1386</v>
      </c>
      <c r="L2722">
        <v>24.06</v>
      </c>
      <c r="M2722">
        <v>1.9</v>
      </c>
      <c r="N2722">
        <v>1.78</v>
      </c>
      <c r="O2722">
        <v>0</v>
      </c>
      <c r="P2722">
        <v>0</v>
      </c>
      <c r="Q2722">
        <v>0</v>
      </c>
      <c r="R2722" t="s">
        <v>531</v>
      </c>
      <c r="S2722" t="s">
        <v>531</v>
      </c>
      <c r="T2722" t="s">
        <v>531</v>
      </c>
      <c r="U2722" t="s">
        <v>531</v>
      </c>
      <c r="W2722" s="429">
        <f t="shared" si="62"/>
        <v>0</v>
      </c>
      <c r="X2722" s="429">
        <f t="shared" si="62"/>
        <v>0</v>
      </c>
      <c r="Y2722" s="429">
        <f t="shared" si="62"/>
        <v>0</v>
      </c>
      <c r="Z2722" s="429">
        <f t="shared" si="62"/>
        <v>0</v>
      </c>
      <c r="AA2722" s="429" t="s">
        <v>1296</v>
      </c>
    </row>
    <row r="2723" spans="1:27" x14ac:dyDescent="0.25">
      <c r="A2723" t="s">
        <v>149</v>
      </c>
      <c r="B2723" t="s">
        <v>186</v>
      </c>
      <c r="C2723" t="s">
        <v>1459</v>
      </c>
      <c r="D2723" t="s">
        <v>1384</v>
      </c>
      <c r="E2723" t="s">
        <v>1326</v>
      </c>
      <c r="F2723" t="s">
        <v>1293</v>
      </c>
      <c r="G2723">
        <v>35</v>
      </c>
      <c r="H2723" t="s">
        <v>1464</v>
      </c>
      <c r="I2723" t="s">
        <v>186</v>
      </c>
      <c r="J2723" s="281" t="s">
        <v>1478</v>
      </c>
      <c r="K2723" t="s">
        <v>1386</v>
      </c>
      <c r="L2723">
        <v>0</v>
      </c>
      <c r="M2723">
        <v>2.2999999999999998</v>
      </c>
      <c r="N2723">
        <v>0</v>
      </c>
      <c r="O2723">
        <v>0</v>
      </c>
      <c r="P2723">
        <v>0</v>
      </c>
      <c r="Q2723">
        <v>0</v>
      </c>
      <c r="R2723" t="s">
        <v>531</v>
      </c>
      <c r="S2723" t="s">
        <v>531</v>
      </c>
      <c r="T2723" t="s">
        <v>531</v>
      </c>
      <c r="U2723" t="s">
        <v>531</v>
      </c>
      <c r="W2723" s="429">
        <f t="shared" si="62"/>
        <v>0</v>
      </c>
      <c r="X2723" s="429">
        <f t="shared" si="62"/>
        <v>0</v>
      </c>
      <c r="Y2723" s="429">
        <f t="shared" si="62"/>
        <v>0</v>
      </c>
      <c r="Z2723" s="429">
        <f t="shared" si="62"/>
        <v>0</v>
      </c>
      <c r="AA2723" s="429" t="s">
        <v>1296</v>
      </c>
    </row>
    <row r="2724" spans="1:27" x14ac:dyDescent="0.25">
      <c r="A2724" t="s">
        <v>149</v>
      </c>
      <c r="B2724" t="s">
        <v>186</v>
      </c>
      <c r="C2724" t="s">
        <v>1459</v>
      </c>
      <c r="D2724" t="s">
        <v>1384</v>
      </c>
      <c r="E2724" t="s">
        <v>1326</v>
      </c>
      <c r="F2724" t="s">
        <v>1293</v>
      </c>
      <c r="G2724">
        <v>35</v>
      </c>
      <c r="H2724" t="s">
        <v>1464</v>
      </c>
      <c r="I2724" t="s">
        <v>186</v>
      </c>
      <c r="J2724" s="281" t="s">
        <v>1478</v>
      </c>
      <c r="K2724" t="s">
        <v>1386</v>
      </c>
      <c r="L2724">
        <v>1.4</v>
      </c>
      <c r="M2724">
        <v>0.02</v>
      </c>
      <c r="N2724">
        <v>2.2999999999999998</v>
      </c>
      <c r="O2724">
        <v>0</v>
      </c>
      <c r="P2724">
        <v>0</v>
      </c>
      <c r="Q2724">
        <v>0</v>
      </c>
      <c r="R2724" t="s">
        <v>531</v>
      </c>
      <c r="S2724" t="s">
        <v>531</v>
      </c>
      <c r="T2724" t="s">
        <v>531</v>
      </c>
      <c r="U2724" t="s">
        <v>531</v>
      </c>
      <c r="W2724" s="429">
        <f t="shared" si="62"/>
        <v>0</v>
      </c>
      <c r="X2724" s="429">
        <f t="shared" si="62"/>
        <v>0</v>
      </c>
      <c r="Y2724" s="429">
        <f t="shared" si="62"/>
        <v>0</v>
      </c>
      <c r="Z2724" s="429">
        <f t="shared" si="62"/>
        <v>0</v>
      </c>
      <c r="AA2724" s="429" t="s">
        <v>1296</v>
      </c>
    </row>
    <row r="2725" spans="1:27" x14ac:dyDescent="0.25">
      <c r="A2725" t="s">
        <v>149</v>
      </c>
      <c r="B2725" t="s">
        <v>186</v>
      </c>
      <c r="C2725" t="s">
        <v>1459</v>
      </c>
      <c r="D2725" t="s">
        <v>1384</v>
      </c>
      <c r="E2725" t="s">
        <v>1326</v>
      </c>
      <c r="F2725" t="s">
        <v>1293</v>
      </c>
      <c r="G2725">
        <v>35</v>
      </c>
      <c r="H2725" t="s">
        <v>1464</v>
      </c>
      <c r="I2725" t="s">
        <v>186</v>
      </c>
      <c r="J2725" s="281" t="s">
        <v>1478</v>
      </c>
      <c r="K2725" t="s">
        <v>1386</v>
      </c>
      <c r="L2725">
        <v>0.12</v>
      </c>
      <c r="M2725">
        <v>0.01</v>
      </c>
      <c r="N2725">
        <v>0.1</v>
      </c>
      <c r="O2725">
        <v>0</v>
      </c>
      <c r="P2725">
        <v>0</v>
      </c>
      <c r="Q2725">
        <v>0</v>
      </c>
      <c r="R2725" t="s">
        <v>531</v>
      </c>
      <c r="S2725" t="s">
        <v>531</v>
      </c>
      <c r="T2725" t="s">
        <v>531</v>
      </c>
      <c r="U2725" t="s">
        <v>531</v>
      </c>
      <c r="W2725" s="429">
        <f t="shared" si="62"/>
        <v>0</v>
      </c>
      <c r="X2725" s="429">
        <f t="shared" si="62"/>
        <v>0</v>
      </c>
      <c r="Y2725" s="429">
        <f t="shared" si="62"/>
        <v>0</v>
      </c>
      <c r="Z2725" s="429">
        <f t="shared" si="62"/>
        <v>0</v>
      </c>
      <c r="AA2725" s="429" t="s">
        <v>1296</v>
      </c>
    </row>
    <row r="2726" spans="1:27" x14ac:dyDescent="0.25">
      <c r="A2726" t="s">
        <v>149</v>
      </c>
      <c r="B2726" t="s">
        <v>186</v>
      </c>
      <c r="C2726" t="s">
        <v>1459</v>
      </c>
      <c r="D2726" t="s">
        <v>1384</v>
      </c>
      <c r="E2726" t="s">
        <v>1326</v>
      </c>
      <c r="F2726" t="s">
        <v>1293</v>
      </c>
      <c r="G2726">
        <v>35</v>
      </c>
      <c r="H2726" t="s">
        <v>1464</v>
      </c>
      <c r="I2726" t="s">
        <v>186</v>
      </c>
      <c r="J2726" s="281" t="s">
        <v>1478</v>
      </c>
      <c r="K2726" t="s">
        <v>1386</v>
      </c>
      <c r="L2726">
        <v>15.02</v>
      </c>
      <c r="M2726">
        <v>6.44</v>
      </c>
      <c r="N2726">
        <v>15.02</v>
      </c>
      <c r="O2726">
        <v>0</v>
      </c>
      <c r="P2726">
        <v>0</v>
      </c>
      <c r="Q2726">
        <v>0</v>
      </c>
      <c r="R2726" t="s">
        <v>531</v>
      </c>
      <c r="S2726" t="s">
        <v>531</v>
      </c>
      <c r="T2726" t="s">
        <v>531</v>
      </c>
      <c r="U2726" t="s">
        <v>531</v>
      </c>
      <c r="W2726" s="429">
        <f t="shared" si="62"/>
        <v>0</v>
      </c>
      <c r="X2726" s="429">
        <f t="shared" si="62"/>
        <v>0</v>
      </c>
      <c r="Y2726" s="429">
        <f t="shared" si="62"/>
        <v>0</v>
      </c>
      <c r="Z2726" s="429">
        <f t="shared" si="62"/>
        <v>0</v>
      </c>
      <c r="AA2726" s="429" t="s">
        <v>1296</v>
      </c>
    </row>
    <row r="2727" spans="1:27" x14ac:dyDescent="0.25">
      <c r="A2727" t="s">
        <v>149</v>
      </c>
      <c r="B2727" t="s">
        <v>186</v>
      </c>
      <c r="C2727" t="s">
        <v>1459</v>
      </c>
      <c r="D2727" t="s">
        <v>1384</v>
      </c>
      <c r="E2727" t="s">
        <v>1326</v>
      </c>
      <c r="F2727" t="s">
        <v>1293</v>
      </c>
      <c r="G2727">
        <v>35</v>
      </c>
      <c r="H2727" t="s">
        <v>1464</v>
      </c>
      <c r="I2727" t="s">
        <v>186</v>
      </c>
      <c r="J2727" s="281" t="s">
        <v>1478</v>
      </c>
      <c r="K2727" t="s">
        <v>1386</v>
      </c>
      <c r="L2727">
        <v>15.02</v>
      </c>
      <c r="M2727">
        <v>6.44</v>
      </c>
      <c r="N2727">
        <v>15.02</v>
      </c>
      <c r="O2727">
        <v>0</v>
      </c>
      <c r="P2727">
        <v>0</v>
      </c>
      <c r="Q2727">
        <v>0</v>
      </c>
      <c r="R2727" t="s">
        <v>531</v>
      </c>
      <c r="S2727" t="s">
        <v>531</v>
      </c>
      <c r="T2727" t="s">
        <v>531</v>
      </c>
      <c r="U2727" t="s">
        <v>531</v>
      </c>
      <c r="W2727" s="429">
        <f t="shared" si="62"/>
        <v>0</v>
      </c>
      <c r="X2727" s="429">
        <f t="shared" si="62"/>
        <v>0</v>
      </c>
      <c r="Y2727" s="429">
        <f t="shared" si="62"/>
        <v>0</v>
      </c>
      <c r="Z2727" s="429">
        <f t="shared" si="62"/>
        <v>0</v>
      </c>
      <c r="AA2727" s="429" t="s">
        <v>1296</v>
      </c>
    </row>
    <row r="2728" spans="1:27" x14ac:dyDescent="0.25">
      <c r="A2728" t="s">
        <v>149</v>
      </c>
      <c r="B2728" t="s">
        <v>186</v>
      </c>
      <c r="C2728" t="s">
        <v>1459</v>
      </c>
      <c r="D2728" t="s">
        <v>1384</v>
      </c>
      <c r="E2728" t="s">
        <v>1326</v>
      </c>
      <c r="F2728" t="s">
        <v>1293</v>
      </c>
      <c r="G2728">
        <v>35</v>
      </c>
      <c r="H2728" t="s">
        <v>1464</v>
      </c>
      <c r="I2728" t="s">
        <v>186</v>
      </c>
      <c r="J2728" s="281" t="s">
        <v>1478</v>
      </c>
      <c r="K2728" t="s">
        <v>1386</v>
      </c>
      <c r="L2728">
        <v>0.22</v>
      </c>
      <c r="M2728">
        <v>0</v>
      </c>
      <c r="N2728">
        <v>0.18</v>
      </c>
      <c r="O2728">
        <v>0</v>
      </c>
      <c r="P2728">
        <v>0</v>
      </c>
      <c r="Q2728">
        <v>0</v>
      </c>
      <c r="R2728" t="s">
        <v>531</v>
      </c>
      <c r="S2728" t="s">
        <v>531</v>
      </c>
      <c r="T2728" t="s">
        <v>531</v>
      </c>
      <c r="U2728" t="s">
        <v>531</v>
      </c>
      <c r="W2728" s="429">
        <f t="shared" si="62"/>
        <v>0</v>
      </c>
      <c r="X2728" s="429">
        <f t="shared" si="62"/>
        <v>0</v>
      </c>
      <c r="Y2728" s="429">
        <f t="shared" si="62"/>
        <v>0</v>
      </c>
      <c r="Z2728" s="429">
        <f t="shared" si="62"/>
        <v>0</v>
      </c>
      <c r="AA2728" s="429" t="s">
        <v>1296</v>
      </c>
    </row>
    <row r="2729" spans="1:27" x14ac:dyDescent="0.25">
      <c r="A2729" t="s">
        <v>149</v>
      </c>
      <c r="B2729" t="s">
        <v>186</v>
      </c>
      <c r="C2729" t="s">
        <v>1459</v>
      </c>
      <c r="D2729" t="s">
        <v>1384</v>
      </c>
      <c r="E2729" t="s">
        <v>1326</v>
      </c>
      <c r="F2729" t="s">
        <v>1293</v>
      </c>
      <c r="G2729">
        <v>35</v>
      </c>
      <c r="H2729" t="s">
        <v>1464</v>
      </c>
      <c r="I2729" t="s">
        <v>186</v>
      </c>
      <c r="J2729" s="281" t="s">
        <v>1478</v>
      </c>
      <c r="K2729" t="s">
        <v>1386</v>
      </c>
      <c r="L2729">
        <v>0</v>
      </c>
      <c r="M2729">
        <v>0.3</v>
      </c>
      <c r="N2729">
        <v>0</v>
      </c>
      <c r="O2729">
        <v>0</v>
      </c>
      <c r="P2729">
        <v>0</v>
      </c>
      <c r="Q2729">
        <v>0</v>
      </c>
      <c r="R2729" t="s">
        <v>531</v>
      </c>
      <c r="S2729" t="s">
        <v>531</v>
      </c>
      <c r="T2729" t="s">
        <v>531</v>
      </c>
      <c r="U2729" t="s">
        <v>531</v>
      </c>
      <c r="W2729" s="429">
        <f t="shared" si="62"/>
        <v>0</v>
      </c>
      <c r="X2729" s="429">
        <f t="shared" si="62"/>
        <v>0</v>
      </c>
      <c r="Y2729" s="429">
        <f t="shared" si="62"/>
        <v>0</v>
      </c>
      <c r="Z2729" s="429">
        <f t="shared" si="62"/>
        <v>0</v>
      </c>
      <c r="AA2729" s="429" t="s">
        <v>1296</v>
      </c>
    </row>
    <row r="2730" spans="1:27" x14ac:dyDescent="0.25">
      <c r="A2730" t="s">
        <v>149</v>
      </c>
      <c r="B2730" t="s">
        <v>186</v>
      </c>
      <c r="C2730" t="s">
        <v>1459</v>
      </c>
      <c r="D2730" t="s">
        <v>1384</v>
      </c>
      <c r="E2730" t="s">
        <v>1326</v>
      </c>
      <c r="F2730" t="s">
        <v>1293</v>
      </c>
      <c r="G2730">
        <v>35</v>
      </c>
      <c r="H2730" t="s">
        <v>1464</v>
      </c>
      <c r="I2730" t="s">
        <v>186</v>
      </c>
      <c r="J2730" s="281" t="s">
        <v>1478</v>
      </c>
      <c r="K2730" t="s">
        <v>1386</v>
      </c>
      <c r="L2730">
        <v>15.02</v>
      </c>
      <c r="M2730">
        <v>6.44</v>
      </c>
      <c r="N2730">
        <v>15.02</v>
      </c>
      <c r="O2730">
        <v>0</v>
      </c>
      <c r="P2730">
        <v>0</v>
      </c>
      <c r="Q2730">
        <v>0</v>
      </c>
      <c r="R2730" t="s">
        <v>531</v>
      </c>
      <c r="S2730" t="s">
        <v>531</v>
      </c>
      <c r="T2730" t="s">
        <v>531</v>
      </c>
      <c r="U2730" t="s">
        <v>531</v>
      </c>
      <c r="W2730" s="429">
        <f t="shared" si="62"/>
        <v>0</v>
      </c>
      <c r="X2730" s="429">
        <f t="shared" si="62"/>
        <v>0</v>
      </c>
      <c r="Y2730" s="429">
        <f t="shared" si="62"/>
        <v>0</v>
      </c>
      <c r="Z2730" s="429">
        <f t="shared" si="62"/>
        <v>0</v>
      </c>
      <c r="AA2730" s="429" t="s">
        <v>1296</v>
      </c>
    </row>
    <row r="2731" spans="1:27" x14ac:dyDescent="0.25">
      <c r="A2731" t="s">
        <v>149</v>
      </c>
      <c r="B2731" t="s">
        <v>186</v>
      </c>
      <c r="C2731" t="s">
        <v>1459</v>
      </c>
      <c r="D2731" t="s">
        <v>1384</v>
      </c>
      <c r="E2731" t="s">
        <v>1326</v>
      </c>
      <c r="F2731" t="s">
        <v>1293</v>
      </c>
      <c r="G2731">
        <v>35</v>
      </c>
      <c r="H2731" t="s">
        <v>1464</v>
      </c>
      <c r="I2731" t="s">
        <v>186</v>
      </c>
      <c r="J2731" s="281" t="s">
        <v>1478</v>
      </c>
      <c r="K2731" t="s">
        <v>1386</v>
      </c>
      <c r="L2731">
        <v>21.5</v>
      </c>
      <c r="M2731">
        <v>14.8</v>
      </c>
      <c r="N2731">
        <v>61.7</v>
      </c>
      <c r="O2731">
        <v>0.9</v>
      </c>
      <c r="P2731">
        <v>0</v>
      </c>
      <c r="Q2731">
        <v>0</v>
      </c>
      <c r="R2731" t="s">
        <v>531</v>
      </c>
      <c r="S2731" t="s">
        <v>531</v>
      </c>
      <c r="T2731" t="s">
        <v>531</v>
      </c>
      <c r="U2731" t="s">
        <v>531</v>
      </c>
      <c r="W2731" s="429">
        <f t="shared" si="62"/>
        <v>0</v>
      </c>
      <c r="X2731" s="429">
        <f t="shared" si="62"/>
        <v>0</v>
      </c>
      <c r="Y2731" s="429">
        <f t="shared" si="62"/>
        <v>0</v>
      </c>
      <c r="Z2731" s="429">
        <f t="shared" si="62"/>
        <v>0</v>
      </c>
      <c r="AA2731" s="429" t="s">
        <v>1296</v>
      </c>
    </row>
    <row r="2732" spans="1:27" x14ac:dyDescent="0.25">
      <c r="A2732" t="s">
        <v>149</v>
      </c>
      <c r="B2732" t="s">
        <v>186</v>
      </c>
      <c r="C2732" t="s">
        <v>1459</v>
      </c>
      <c r="D2732" t="s">
        <v>1384</v>
      </c>
      <c r="E2732" t="s">
        <v>1326</v>
      </c>
      <c r="F2732" t="s">
        <v>1293</v>
      </c>
      <c r="G2732">
        <v>35</v>
      </c>
      <c r="H2732" t="s">
        <v>1464</v>
      </c>
      <c r="I2732" t="s">
        <v>186</v>
      </c>
      <c r="J2732" s="281" t="s">
        <v>1478</v>
      </c>
      <c r="K2732" t="s">
        <v>1386</v>
      </c>
      <c r="L2732">
        <v>0</v>
      </c>
      <c r="M2732">
        <v>27.9</v>
      </c>
      <c r="N2732">
        <v>0</v>
      </c>
      <c r="O2732">
        <v>0</v>
      </c>
      <c r="P2732">
        <v>0</v>
      </c>
      <c r="Q2732">
        <v>0</v>
      </c>
      <c r="R2732" t="s">
        <v>531</v>
      </c>
      <c r="S2732" t="s">
        <v>531</v>
      </c>
      <c r="T2732" t="s">
        <v>531</v>
      </c>
      <c r="U2732" t="s">
        <v>531</v>
      </c>
      <c r="W2732" s="429">
        <f t="shared" si="62"/>
        <v>0</v>
      </c>
      <c r="X2732" s="429">
        <f t="shared" si="62"/>
        <v>0</v>
      </c>
      <c r="Y2732" s="429">
        <f t="shared" si="62"/>
        <v>0</v>
      </c>
      <c r="Z2732" s="429">
        <f t="shared" si="62"/>
        <v>0</v>
      </c>
      <c r="AA2732" s="429" t="s">
        <v>1296</v>
      </c>
    </row>
    <row r="2733" spans="1:27" x14ac:dyDescent="0.25">
      <c r="A2733" t="s">
        <v>149</v>
      </c>
      <c r="B2733" t="s">
        <v>186</v>
      </c>
      <c r="C2733" t="s">
        <v>1459</v>
      </c>
      <c r="D2733" t="s">
        <v>1384</v>
      </c>
      <c r="E2733" t="s">
        <v>1326</v>
      </c>
      <c r="F2733" t="s">
        <v>1293</v>
      </c>
      <c r="G2733">
        <v>35</v>
      </c>
      <c r="H2733" t="s">
        <v>1464</v>
      </c>
      <c r="I2733" t="s">
        <v>186</v>
      </c>
      <c r="J2733" s="281" t="s">
        <v>1478</v>
      </c>
      <c r="K2733" t="s">
        <v>1386</v>
      </c>
      <c r="L2733">
        <v>0</v>
      </c>
      <c r="M2733">
        <v>12.7</v>
      </c>
      <c r="N2733">
        <v>0</v>
      </c>
      <c r="O2733">
        <v>0</v>
      </c>
      <c r="P2733">
        <v>0</v>
      </c>
      <c r="Q2733">
        <v>0</v>
      </c>
      <c r="R2733" t="s">
        <v>531</v>
      </c>
      <c r="S2733" t="s">
        <v>531</v>
      </c>
      <c r="T2733" t="s">
        <v>531</v>
      </c>
      <c r="U2733" t="s">
        <v>531</v>
      </c>
      <c r="W2733" s="429">
        <f t="shared" si="62"/>
        <v>0</v>
      </c>
      <c r="X2733" s="429">
        <f t="shared" si="62"/>
        <v>0</v>
      </c>
      <c r="Y2733" s="429">
        <f t="shared" si="62"/>
        <v>0</v>
      </c>
      <c r="Z2733" s="429">
        <f t="shared" si="62"/>
        <v>0</v>
      </c>
      <c r="AA2733" s="429" t="s">
        <v>1296</v>
      </c>
    </row>
    <row r="2734" spans="1:27" x14ac:dyDescent="0.25">
      <c r="A2734" t="s">
        <v>149</v>
      </c>
      <c r="B2734" t="s">
        <v>186</v>
      </c>
      <c r="C2734" t="s">
        <v>1459</v>
      </c>
      <c r="D2734" t="s">
        <v>1384</v>
      </c>
      <c r="E2734" t="s">
        <v>1326</v>
      </c>
      <c r="F2734" t="s">
        <v>1293</v>
      </c>
      <c r="G2734">
        <v>35</v>
      </c>
      <c r="H2734" t="s">
        <v>1464</v>
      </c>
      <c r="I2734" t="s">
        <v>186</v>
      </c>
      <c r="J2734" s="281" t="s">
        <v>1478</v>
      </c>
      <c r="K2734" t="s">
        <v>1386</v>
      </c>
      <c r="L2734">
        <v>0</v>
      </c>
      <c r="M2734">
        <v>4</v>
      </c>
      <c r="N2734">
        <v>0</v>
      </c>
      <c r="O2734">
        <v>0</v>
      </c>
      <c r="P2734">
        <v>0</v>
      </c>
      <c r="Q2734">
        <v>0</v>
      </c>
      <c r="R2734" t="s">
        <v>531</v>
      </c>
      <c r="S2734" t="s">
        <v>531</v>
      </c>
      <c r="T2734" t="s">
        <v>531</v>
      </c>
      <c r="U2734" t="s">
        <v>531</v>
      </c>
      <c r="W2734" s="429">
        <f t="shared" si="62"/>
        <v>0</v>
      </c>
      <c r="X2734" s="429">
        <f t="shared" si="62"/>
        <v>0</v>
      </c>
      <c r="Y2734" s="429">
        <f t="shared" si="62"/>
        <v>0</v>
      </c>
      <c r="Z2734" s="429">
        <f t="shared" si="62"/>
        <v>0</v>
      </c>
      <c r="AA2734" s="429" t="s">
        <v>1296</v>
      </c>
    </row>
    <row r="2735" spans="1:27" x14ac:dyDescent="0.25">
      <c r="A2735" t="s">
        <v>149</v>
      </c>
      <c r="B2735" t="s">
        <v>186</v>
      </c>
      <c r="C2735" t="s">
        <v>1459</v>
      </c>
      <c r="D2735" t="s">
        <v>1384</v>
      </c>
      <c r="E2735" t="s">
        <v>1326</v>
      </c>
      <c r="F2735" t="s">
        <v>1293</v>
      </c>
      <c r="G2735">
        <v>35</v>
      </c>
      <c r="H2735" t="s">
        <v>1464</v>
      </c>
      <c r="I2735" t="s">
        <v>186</v>
      </c>
      <c r="J2735" s="281" t="s">
        <v>1478</v>
      </c>
      <c r="K2735" t="s">
        <v>1386</v>
      </c>
      <c r="L2735">
        <v>0</v>
      </c>
      <c r="M2735">
        <v>1.8</v>
      </c>
      <c r="N2735">
        <v>0</v>
      </c>
      <c r="O2735">
        <v>0</v>
      </c>
      <c r="P2735">
        <v>0</v>
      </c>
      <c r="Q2735">
        <v>0</v>
      </c>
      <c r="R2735" t="s">
        <v>531</v>
      </c>
      <c r="S2735" t="s">
        <v>531</v>
      </c>
      <c r="T2735" t="s">
        <v>531</v>
      </c>
      <c r="U2735" t="s">
        <v>531</v>
      </c>
      <c r="W2735" s="429">
        <f t="shared" si="62"/>
        <v>0</v>
      </c>
      <c r="X2735" s="429">
        <f t="shared" si="62"/>
        <v>0</v>
      </c>
      <c r="Y2735" s="429">
        <f t="shared" si="62"/>
        <v>0</v>
      </c>
      <c r="Z2735" s="429">
        <f t="shared" si="62"/>
        <v>0</v>
      </c>
      <c r="AA2735" s="429" t="s">
        <v>1296</v>
      </c>
    </row>
    <row r="2736" spans="1:27" x14ac:dyDescent="0.25">
      <c r="A2736" t="s">
        <v>149</v>
      </c>
      <c r="B2736" t="s">
        <v>186</v>
      </c>
      <c r="C2736" t="s">
        <v>1459</v>
      </c>
      <c r="D2736" t="s">
        <v>1384</v>
      </c>
      <c r="E2736" t="s">
        <v>1326</v>
      </c>
      <c r="F2736" t="s">
        <v>1293</v>
      </c>
      <c r="G2736">
        <v>35</v>
      </c>
      <c r="H2736" t="s">
        <v>1464</v>
      </c>
      <c r="I2736" t="s">
        <v>186</v>
      </c>
      <c r="J2736" s="281" t="s">
        <v>1478</v>
      </c>
      <c r="K2736" t="s">
        <v>1386</v>
      </c>
      <c r="L2736">
        <v>0</v>
      </c>
      <c r="M2736">
        <v>3.4</v>
      </c>
      <c r="N2736">
        <v>0</v>
      </c>
      <c r="O2736">
        <v>0</v>
      </c>
      <c r="P2736">
        <v>0</v>
      </c>
      <c r="Q2736">
        <v>0</v>
      </c>
      <c r="R2736" t="s">
        <v>531</v>
      </c>
      <c r="S2736" t="s">
        <v>531</v>
      </c>
      <c r="T2736" t="s">
        <v>531</v>
      </c>
      <c r="U2736" t="s">
        <v>531</v>
      </c>
      <c r="W2736" s="429">
        <f t="shared" si="62"/>
        <v>0</v>
      </c>
      <c r="X2736" s="429">
        <f t="shared" si="62"/>
        <v>0</v>
      </c>
      <c r="Y2736" s="429">
        <f t="shared" si="62"/>
        <v>0</v>
      </c>
      <c r="Z2736" s="429">
        <f t="shared" si="62"/>
        <v>0</v>
      </c>
      <c r="AA2736" s="429" t="s">
        <v>1296</v>
      </c>
    </row>
    <row r="2737" spans="1:27" x14ac:dyDescent="0.25">
      <c r="A2737" t="s">
        <v>149</v>
      </c>
      <c r="B2737" t="s">
        <v>186</v>
      </c>
      <c r="C2737" t="s">
        <v>1459</v>
      </c>
      <c r="D2737" t="s">
        <v>1384</v>
      </c>
      <c r="E2737" t="s">
        <v>1326</v>
      </c>
      <c r="F2737" t="s">
        <v>1293</v>
      </c>
      <c r="G2737">
        <v>35</v>
      </c>
      <c r="H2737" t="s">
        <v>1464</v>
      </c>
      <c r="I2737" t="s">
        <v>186</v>
      </c>
      <c r="J2737" s="281" t="s">
        <v>1478</v>
      </c>
      <c r="K2737" t="s">
        <v>1386</v>
      </c>
      <c r="L2737">
        <v>0</v>
      </c>
      <c r="M2737">
        <v>10</v>
      </c>
      <c r="N2737">
        <v>0</v>
      </c>
      <c r="O2737">
        <v>0</v>
      </c>
      <c r="P2737">
        <v>0</v>
      </c>
      <c r="Q2737">
        <v>0</v>
      </c>
      <c r="R2737" t="s">
        <v>531</v>
      </c>
      <c r="S2737" t="s">
        <v>531</v>
      </c>
      <c r="T2737" t="s">
        <v>531</v>
      </c>
      <c r="U2737" t="s">
        <v>531</v>
      </c>
      <c r="W2737" s="429">
        <f t="shared" si="62"/>
        <v>0</v>
      </c>
      <c r="X2737" s="429">
        <f t="shared" si="62"/>
        <v>0</v>
      </c>
      <c r="Y2737" s="429">
        <f t="shared" si="62"/>
        <v>0</v>
      </c>
      <c r="Z2737" s="429">
        <f t="shared" si="62"/>
        <v>0</v>
      </c>
      <c r="AA2737" s="429" t="s">
        <v>1296</v>
      </c>
    </row>
    <row r="2738" spans="1:27" x14ac:dyDescent="0.25">
      <c r="A2738" t="s">
        <v>149</v>
      </c>
      <c r="B2738" t="s">
        <v>186</v>
      </c>
      <c r="C2738" t="s">
        <v>1459</v>
      </c>
      <c r="D2738" t="s">
        <v>1384</v>
      </c>
      <c r="E2738" t="s">
        <v>1326</v>
      </c>
      <c r="F2738" t="s">
        <v>1293</v>
      </c>
      <c r="G2738">
        <v>35</v>
      </c>
      <c r="H2738" t="s">
        <v>1464</v>
      </c>
      <c r="I2738" t="s">
        <v>186</v>
      </c>
      <c r="J2738" s="281" t="s">
        <v>1478</v>
      </c>
      <c r="K2738" t="s">
        <v>1386</v>
      </c>
      <c r="L2738">
        <v>36.93</v>
      </c>
      <c r="M2738">
        <v>0.19</v>
      </c>
      <c r="N2738">
        <v>34.17</v>
      </c>
      <c r="O2738">
        <v>0</v>
      </c>
      <c r="P2738">
        <v>0</v>
      </c>
      <c r="Q2738">
        <v>0</v>
      </c>
      <c r="R2738" t="s">
        <v>531</v>
      </c>
      <c r="S2738" t="s">
        <v>531</v>
      </c>
      <c r="T2738" t="s">
        <v>531</v>
      </c>
      <c r="U2738" t="s">
        <v>531</v>
      </c>
      <c r="W2738" s="429">
        <f t="shared" si="62"/>
        <v>0</v>
      </c>
      <c r="X2738" s="429">
        <f t="shared" si="62"/>
        <v>0</v>
      </c>
      <c r="Y2738" s="429">
        <f t="shared" si="62"/>
        <v>0</v>
      </c>
      <c r="Z2738" s="429">
        <f t="shared" si="62"/>
        <v>0</v>
      </c>
      <c r="AA2738" s="429" t="s">
        <v>1296</v>
      </c>
    </row>
    <row r="2739" spans="1:27" x14ac:dyDescent="0.25">
      <c r="A2739" t="s">
        <v>149</v>
      </c>
      <c r="B2739" t="s">
        <v>186</v>
      </c>
      <c r="C2739" t="s">
        <v>1459</v>
      </c>
      <c r="D2739" t="s">
        <v>1384</v>
      </c>
      <c r="E2739" t="s">
        <v>1326</v>
      </c>
      <c r="F2739" t="s">
        <v>1293</v>
      </c>
      <c r="G2739">
        <v>35</v>
      </c>
      <c r="H2739" t="s">
        <v>1464</v>
      </c>
      <c r="I2739" t="s">
        <v>186</v>
      </c>
      <c r="J2739" s="281" t="s">
        <v>1478</v>
      </c>
      <c r="K2739" t="s">
        <v>1386</v>
      </c>
      <c r="L2739">
        <v>0.11</v>
      </c>
      <c r="M2739">
        <v>0.01</v>
      </c>
      <c r="N2739">
        <v>0.1</v>
      </c>
      <c r="O2739">
        <v>0</v>
      </c>
      <c r="P2739">
        <v>0</v>
      </c>
      <c r="Q2739">
        <v>0</v>
      </c>
      <c r="R2739" t="s">
        <v>531</v>
      </c>
      <c r="S2739" t="s">
        <v>531</v>
      </c>
      <c r="T2739" t="s">
        <v>531</v>
      </c>
      <c r="U2739" t="s">
        <v>531</v>
      </c>
      <c r="W2739" s="429">
        <f t="shared" si="62"/>
        <v>0</v>
      </c>
      <c r="X2739" s="429">
        <f t="shared" si="62"/>
        <v>0</v>
      </c>
      <c r="Y2739" s="429">
        <f t="shared" si="62"/>
        <v>0</v>
      </c>
      <c r="Z2739" s="429">
        <f t="shared" si="62"/>
        <v>0</v>
      </c>
      <c r="AA2739" s="429" t="s">
        <v>1296</v>
      </c>
    </row>
    <row r="2740" spans="1:27" x14ac:dyDescent="0.25">
      <c r="A2740" t="s">
        <v>149</v>
      </c>
      <c r="B2740" t="s">
        <v>186</v>
      </c>
      <c r="C2740" t="s">
        <v>1459</v>
      </c>
      <c r="D2740" t="s">
        <v>1384</v>
      </c>
      <c r="E2740" t="s">
        <v>1326</v>
      </c>
      <c r="F2740" t="s">
        <v>1293</v>
      </c>
      <c r="G2740">
        <v>35</v>
      </c>
      <c r="H2740" t="s">
        <v>1464</v>
      </c>
      <c r="I2740" t="s">
        <v>186</v>
      </c>
      <c r="J2740" s="281" t="s">
        <v>1478</v>
      </c>
      <c r="K2740" t="s">
        <v>1386</v>
      </c>
      <c r="L2740">
        <v>0</v>
      </c>
      <c r="M2740">
        <v>0.32</v>
      </c>
      <c r="N2740">
        <v>0</v>
      </c>
      <c r="O2740">
        <v>0</v>
      </c>
      <c r="P2740">
        <v>0</v>
      </c>
      <c r="Q2740">
        <v>0</v>
      </c>
      <c r="R2740" t="s">
        <v>531</v>
      </c>
      <c r="S2740" t="s">
        <v>531</v>
      </c>
      <c r="T2740" t="s">
        <v>531</v>
      </c>
      <c r="U2740" t="s">
        <v>531</v>
      </c>
      <c r="W2740" s="429">
        <f t="shared" si="62"/>
        <v>0</v>
      </c>
      <c r="X2740" s="429">
        <f t="shared" si="62"/>
        <v>0</v>
      </c>
      <c r="Y2740" s="429">
        <f t="shared" si="62"/>
        <v>0</v>
      </c>
      <c r="Z2740" s="429">
        <f t="shared" si="62"/>
        <v>0</v>
      </c>
      <c r="AA2740" s="429" t="s">
        <v>1296</v>
      </c>
    </row>
    <row r="2741" spans="1:27" x14ac:dyDescent="0.25">
      <c r="A2741" t="s">
        <v>149</v>
      </c>
      <c r="B2741" t="s">
        <v>186</v>
      </c>
      <c r="C2741" t="s">
        <v>1459</v>
      </c>
      <c r="D2741" t="s">
        <v>1384</v>
      </c>
      <c r="E2741" t="s">
        <v>1326</v>
      </c>
      <c r="F2741" t="s">
        <v>1293</v>
      </c>
      <c r="G2741">
        <v>35</v>
      </c>
      <c r="H2741" t="s">
        <v>1464</v>
      </c>
      <c r="I2741" t="s">
        <v>186</v>
      </c>
      <c r="J2741" s="281" t="s">
        <v>1478</v>
      </c>
      <c r="K2741" t="s">
        <v>1386</v>
      </c>
      <c r="L2741">
        <v>0</v>
      </c>
      <c r="M2741">
        <v>0.2</v>
      </c>
      <c r="N2741">
        <v>0</v>
      </c>
      <c r="O2741">
        <v>0</v>
      </c>
      <c r="P2741">
        <v>0</v>
      </c>
      <c r="Q2741">
        <v>0</v>
      </c>
      <c r="R2741" t="s">
        <v>531</v>
      </c>
      <c r="S2741" t="s">
        <v>531</v>
      </c>
      <c r="T2741" t="s">
        <v>531</v>
      </c>
      <c r="U2741" t="s">
        <v>531</v>
      </c>
      <c r="W2741" s="429">
        <f t="shared" si="62"/>
        <v>0</v>
      </c>
      <c r="X2741" s="429">
        <f t="shared" si="62"/>
        <v>0</v>
      </c>
      <c r="Y2741" s="429">
        <f t="shared" si="62"/>
        <v>0</v>
      </c>
      <c r="Z2741" s="429">
        <f t="shared" si="62"/>
        <v>0</v>
      </c>
      <c r="AA2741" s="429" t="s">
        <v>1296</v>
      </c>
    </row>
    <row r="2742" spans="1:27" x14ac:dyDescent="0.25">
      <c r="A2742" t="s">
        <v>149</v>
      </c>
      <c r="B2742" t="s">
        <v>186</v>
      </c>
      <c r="C2742" t="s">
        <v>1459</v>
      </c>
      <c r="D2742" t="s">
        <v>1384</v>
      </c>
      <c r="E2742" t="s">
        <v>1326</v>
      </c>
      <c r="F2742" t="s">
        <v>1293</v>
      </c>
      <c r="G2742">
        <v>35</v>
      </c>
      <c r="H2742" t="s">
        <v>1464</v>
      </c>
      <c r="I2742" t="s">
        <v>186</v>
      </c>
      <c r="J2742" s="281" t="s">
        <v>1478</v>
      </c>
      <c r="K2742" t="s">
        <v>1386</v>
      </c>
      <c r="L2742">
        <v>0</v>
      </c>
      <c r="M2742">
        <v>0.19</v>
      </c>
      <c r="N2742">
        <v>0</v>
      </c>
      <c r="O2742">
        <v>0</v>
      </c>
      <c r="P2742">
        <v>0</v>
      </c>
      <c r="Q2742">
        <v>0</v>
      </c>
      <c r="R2742" t="s">
        <v>531</v>
      </c>
      <c r="S2742" t="s">
        <v>531</v>
      </c>
      <c r="T2742" t="s">
        <v>531</v>
      </c>
      <c r="U2742" t="s">
        <v>531</v>
      </c>
      <c r="W2742" s="429">
        <f t="shared" si="62"/>
        <v>0</v>
      </c>
      <c r="X2742" s="429">
        <f t="shared" si="62"/>
        <v>0</v>
      </c>
      <c r="Y2742" s="429">
        <f t="shared" si="62"/>
        <v>0</v>
      </c>
      <c r="Z2742" s="429">
        <f t="shared" si="62"/>
        <v>0</v>
      </c>
      <c r="AA2742" s="429" t="s">
        <v>1296</v>
      </c>
    </row>
    <row r="2743" spans="1:27" x14ac:dyDescent="0.25">
      <c r="A2743" t="s">
        <v>149</v>
      </c>
      <c r="B2743" t="s">
        <v>186</v>
      </c>
      <c r="C2743" t="s">
        <v>1459</v>
      </c>
      <c r="D2743" t="s">
        <v>1384</v>
      </c>
      <c r="E2743" t="s">
        <v>1326</v>
      </c>
      <c r="F2743" t="s">
        <v>1293</v>
      </c>
      <c r="G2743">
        <v>35</v>
      </c>
      <c r="H2743" t="s">
        <v>1464</v>
      </c>
      <c r="I2743" t="s">
        <v>186</v>
      </c>
      <c r="J2743" s="281" t="s">
        <v>1478</v>
      </c>
      <c r="K2743" t="s">
        <v>1386</v>
      </c>
      <c r="L2743">
        <v>36.93</v>
      </c>
      <c r="M2743">
        <v>0.19</v>
      </c>
      <c r="N2743">
        <v>34.17</v>
      </c>
      <c r="O2743">
        <v>0</v>
      </c>
      <c r="P2743">
        <v>0</v>
      </c>
      <c r="Q2743">
        <v>0</v>
      </c>
      <c r="R2743" t="s">
        <v>531</v>
      </c>
      <c r="S2743" t="s">
        <v>531</v>
      </c>
      <c r="T2743" t="s">
        <v>531</v>
      </c>
      <c r="U2743" t="s">
        <v>531</v>
      </c>
      <c r="W2743" s="429">
        <f t="shared" si="62"/>
        <v>0</v>
      </c>
      <c r="X2743" s="429">
        <f t="shared" si="62"/>
        <v>0</v>
      </c>
      <c r="Y2743" s="429">
        <f t="shared" si="62"/>
        <v>0</v>
      </c>
      <c r="Z2743" s="429">
        <f t="shared" si="62"/>
        <v>0</v>
      </c>
      <c r="AA2743" s="429" t="s">
        <v>1296</v>
      </c>
    </row>
    <row r="2744" spans="1:27" x14ac:dyDescent="0.25">
      <c r="A2744" t="s">
        <v>149</v>
      </c>
      <c r="B2744" t="s">
        <v>186</v>
      </c>
      <c r="C2744" t="s">
        <v>1459</v>
      </c>
      <c r="D2744" t="s">
        <v>1384</v>
      </c>
      <c r="E2744" t="s">
        <v>1326</v>
      </c>
      <c r="F2744" t="s">
        <v>1293</v>
      </c>
      <c r="G2744">
        <v>35</v>
      </c>
      <c r="H2744" t="s">
        <v>1464</v>
      </c>
      <c r="I2744" t="s">
        <v>186</v>
      </c>
      <c r="J2744" s="281" t="s">
        <v>1478</v>
      </c>
      <c r="K2744" t="s">
        <v>1386</v>
      </c>
      <c r="L2744">
        <v>0.11</v>
      </c>
      <c r="M2744">
        <v>0.01</v>
      </c>
      <c r="N2744">
        <v>0.1</v>
      </c>
      <c r="O2744">
        <v>0</v>
      </c>
      <c r="P2744">
        <v>0</v>
      </c>
      <c r="Q2744">
        <v>0</v>
      </c>
      <c r="R2744" t="s">
        <v>531</v>
      </c>
      <c r="S2744" t="s">
        <v>531</v>
      </c>
      <c r="T2744" t="s">
        <v>531</v>
      </c>
      <c r="U2744" t="s">
        <v>531</v>
      </c>
      <c r="W2744" s="429">
        <f t="shared" si="62"/>
        <v>0</v>
      </c>
      <c r="X2744" s="429">
        <f t="shared" si="62"/>
        <v>0</v>
      </c>
      <c r="Y2744" s="429">
        <f t="shared" si="62"/>
        <v>0</v>
      </c>
      <c r="Z2744" s="429">
        <f t="shared" si="62"/>
        <v>0</v>
      </c>
      <c r="AA2744" s="429" t="s">
        <v>1296</v>
      </c>
    </row>
    <row r="2745" spans="1:27" x14ac:dyDescent="0.25">
      <c r="A2745" t="s">
        <v>149</v>
      </c>
      <c r="B2745" t="s">
        <v>186</v>
      </c>
      <c r="C2745" t="s">
        <v>1459</v>
      </c>
      <c r="D2745" t="s">
        <v>1384</v>
      </c>
      <c r="E2745" t="s">
        <v>1326</v>
      </c>
      <c r="F2745" t="s">
        <v>1293</v>
      </c>
      <c r="G2745">
        <v>35</v>
      </c>
      <c r="H2745" t="s">
        <v>1464</v>
      </c>
      <c r="I2745" t="s">
        <v>186</v>
      </c>
      <c r="J2745" s="281" t="s">
        <v>1478</v>
      </c>
      <c r="K2745" t="s">
        <v>1386</v>
      </c>
      <c r="L2745">
        <v>0</v>
      </c>
      <c r="M2745">
        <v>0.32</v>
      </c>
      <c r="N2745">
        <v>0</v>
      </c>
      <c r="O2745">
        <v>0</v>
      </c>
      <c r="P2745">
        <v>0</v>
      </c>
      <c r="Q2745">
        <v>0</v>
      </c>
      <c r="R2745" t="s">
        <v>531</v>
      </c>
      <c r="S2745" t="s">
        <v>531</v>
      </c>
      <c r="T2745" t="s">
        <v>531</v>
      </c>
      <c r="U2745" t="s">
        <v>531</v>
      </c>
      <c r="W2745" s="429">
        <f t="shared" si="62"/>
        <v>0</v>
      </c>
      <c r="X2745" s="429">
        <f t="shared" si="62"/>
        <v>0</v>
      </c>
      <c r="Y2745" s="429">
        <f t="shared" si="62"/>
        <v>0</v>
      </c>
      <c r="Z2745" s="429">
        <f t="shared" si="62"/>
        <v>0</v>
      </c>
      <c r="AA2745" s="429" t="s">
        <v>1296</v>
      </c>
    </row>
    <row r="2746" spans="1:27" x14ac:dyDescent="0.25">
      <c r="A2746" t="s">
        <v>149</v>
      </c>
      <c r="B2746" t="s">
        <v>186</v>
      </c>
      <c r="C2746" t="s">
        <v>1459</v>
      </c>
      <c r="D2746" t="s">
        <v>1384</v>
      </c>
      <c r="E2746" t="s">
        <v>1326</v>
      </c>
      <c r="F2746" t="s">
        <v>1293</v>
      </c>
      <c r="G2746">
        <v>35</v>
      </c>
      <c r="H2746" t="s">
        <v>1464</v>
      </c>
      <c r="I2746" t="s">
        <v>186</v>
      </c>
      <c r="J2746" s="281" t="s">
        <v>1478</v>
      </c>
      <c r="K2746" t="s">
        <v>1386</v>
      </c>
      <c r="L2746">
        <v>0</v>
      </c>
      <c r="M2746">
        <v>0.2</v>
      </c>
      <c r="N2746">
        <v>0</v>
      </c>
      <c r="O2746">
        <v>0</v>
      </c>
      <c r="P2746">
        <v>0</v>
      </c>
      <c r="Q2746">
        <v>0</v>
      </c>
      <c r="R2746" t="s">
        <v>531</v>
      </c>
      <c r="S2746" t="s">
        <v>531</v>
      </c>
      <c r="T2746" t="s">
        <v>531</v>
      </c>
      <c r="U2746" t="s">
        <v>531</v>
      </c>
      <c r="W2746" s="429">
        <f t="shared" si="62"/>
        <v>0</v>
      </c>
      <c r="X2746" s="429">
        <f t="shared" si="62"/>
        <v>0</v>
      </c>
      <c r="Y2746" s="429">
        <f t="shared" si="62"/>
        <v>0</v>
      </c>
      <c r="Z2746" s="429">
        <f t="shared" si="62"/>
        <v>0</v>
      </c>
      <c r="AA2746" s="429" t="s">
        <v>1296</v>
      </c>
    </row>
    <row r="2747" spans="1:27" x14ac:dyDescent="0.25">
      <c r="A2747" t="s">
        <v>149</v>
      </c>
      <c r="B2747" t="s">
        <v>186</v>
      </c>
      <c r="C2747" t="s">
        <v>1459</v>
      </c>
      <c r="D2747" t="s">
        <v>1384</v>
      </c>
      <c r="E2747" t="s">
        <v>1326</v>
      </c>
      <c r="F2747" t="s">
        <v>1293</v>
      </c>
      <c r="G2747">
        <v>35</v>
      </c>
      <c r="H2747" t="s">
        <v>1464</v>
      </c>
      <c r="I2747" t="s">
        <v>186</v>
      </c>
      <c r="J2747" s="281" t="s">
        <v>1478</v>
      </c>
      <c r="K2747" t="s">
        <v>1386</v>
      </c>
      <c r="L2747">
        <v>0</v>
      </c>
      <c r="M2747">
        <v>0.19</v>
      </c>
      <c r="N2747">
        <v>0</v>
      </c>
      <c r="O2747">
        <v>0</v>
      </c>
      <c r="P2747">
        <v>0</v>
      </c>
      <c r="Q2747">
        <v>0</v>
      </c>
      <c r="R2747" t="s">
        <v>531</v>
      </c>
      <c r="S2747" t="s">
        <v>531</v>
      </c>
      <c r="T2747" t="s">
        <v>531</v>
      </c>
      <c r="U2747" t="s">
        <v>531</v>
      </c>
      <c r="W2747" s="429">
        <f t="shared" si="62"/>
        <v>0</v>
      </c>
      <c r="X2747" s="429">
        <f t="shared" si="62"/>
        <v>0</v>
      </c>
      <c r="Y2747" s="429">
        <f t="shared" si="62"/>
        <v>0</v>
      </c>
      <c r="Z2747" s="429">
        <f t="shared" si="62"/>
        <v>0</v>
      </c>
      <c r="AA2747" s="429" t="s">
        <v>1296</v>
      </c>
    </row>
    <row r="2748" spans="1:27" x14ac:dyDescent="0.25">
      <c r="A2748" t="s">
        <v>149</v>
      </c>
      <c r="B2748" t="s">
        <v>186</v>
      </c>
      <c r="C2748" t="s">
        <v>1459</v>
      </c>
      <c r="D2748" t="s">
        <v>1384</v>
      </c>
      <c r="E2748" t="s">
        <v>1326</v>
      </c>
      <c r="F2748" t="s">
        <v>1293</v>
      </c>
      <c r="G2748">
        <v>35</v>
      </c>
      <c r="H2748" t="s">
        <v>1464</v>
      </c>
      <c r="I2748" t="s">
        <v>186</v>
      </c>
      <c r="J2748" s="281" t="s">
        <v>1478</v>
      </c>
      <c r="K2748" t="s">
        <v>1386</v>
      </c>
      <c r="L2748">
        <v>0</v>
      </c>
      <c r="M2748">
        <v>2.92</v>
      </c>
      <c r="N2748">
        <v>0</v>
      </c>
      <c r="O2748">
        <v>0</v>
      </c>
      <c r="P2748">
        <v>0</v>
      </c>
      <c r="Q2748">
        <v>0</v>
      </c>
      <c r="R2748" t="s">
        <v>531</v>
      </c>
      <c r="S2748" t="s">
        <v>531</v>
      </c>
      <c r="T2748" t="s">
        <v>531</v>
      </c>
      <c r="U2748" t="s">
        <v>531</v>
      </c>
      <c r="W2748" s="429">
        <f t="shared" si="62"/>
        <v>0</v>
      </c>
      <c r="X2748" s="429">
        <f t="shared" si="62"/>
        <v>0</v>
      </c>
      <c r="Y2748" s="429">
        <f t="shared" si="62"/>
        <v>0</v>
      </c>
      <c r="Z2748" s="429">
        <f t="shared" si="62"/>
        <v>0</v>
      </c>
      <c r="AA2748" s="429" t="s">
        <v>1296</v>
      </c>
    </row>
    <row r="2749" spans="1:27" x14ac:dyDescent="0.25">
      <c r="A2749" t="s">
        <v>149</v>
      </c>
      <c r="B2749" t="s">
        <v>186</v>
      </c>
      <c r="C2749" t="s">
        <v>1459</v>
      </c>
      <c r="D2749" t="s">
        <v>1384</v>
      </c>
      <c r="E2749" t="s">
        <v>1326</v>
      </c>
      <c r="F2749" t="s">
        <v>1293</v>
      </c>
      <c r="G2749">
        <v>35</v>
      </c>
      <c r="H2749" t="s">
        <v>1464</v>
      </c>
      <c r="I2749" t="s">
        <v>186</v>
      </c>
      <c r="J2749" s="281" t="s">
        <v>1478</v>
      </c>
      <c r="K2749" t="s">
        <v>1386</v>
      </c>
      <c r="L2749">
        <v>0.14000000000000001</v>
      </c>
      <c r="M2749">
        <v>0</v>
      </c>
      <c r="N2749">
        <v>0.02</v>
      </c>
      <c r="O2749">
        <v>0</v>
      </c>
      <c r="P2749">
        <v>0</v>
      </c>
      <c r="Q2749">
        <v>0</v>
      </c>
      <c r="R2749" t="s">
        <v>531</v>
      </c>
      <c r="S2749" t="s">
        <v>531</v>
      </c>
      <c r="T2749" t="s">
        <v>531</v>
      </c>
      <c r="U2749" t="s">
        <v>531</v>
      </c>
      <c r="W2749" s="429">
        <f t="shared" si="62"/>
        <v>0</v>
      </c>
      <c r="X2749" s="429">
        <f t="shared" si="62"/>
        <v>0</v>
      </c>
      <c r="Y2749" s="429">
        <f t="shared" si="62"/>
        <v>0</v>
      </c>
      <c r="Z2749" s="429">
        <f t="shared" si="62"/>
        <v>0</v>
      </c>
      <c r="AA2749" s="429" t="s">
        <v>1296</v>
      </c>
    </row>
    <row r="2750" spans="1:27" x14ac:dyDescent="0.25">
      <c r="A2750" t="s">
        <v>149</v>
      </c>
      <c r="B2750" t="s">
        <v>186</v>
      </c>
      <c r="C2750" t="s">
        <v>1459</v>
      </c>
      <c r="D2750" t="s">
        <v>1384</v>
      </c>
      <c r="E2750" t="s">
        <v>1326</v>
      </c>
      <c r="F2750" t="s">
        <v>1293</v>
      </c>
      <c r="G2750">
        <v>35</v>
      </c>
      <c r="H2750" t="s">
        <v>1464</v>
      </c>
      <c r="I2750" t="s">
        <v>186</v>
      </c>
      <c r="J2750" s="281" t="s">
        <v>1478</v>
      </c>
      <c r="K2750" t="s">
        <v>1386</v>
      </c>
      <c r="L2750">
        <v>0.04</v>
      </c>
      <c r="M2750">
        <v>0</v>
      </c>
      <c r="N2750">
        <v>0.02</v>
      </c>
      <c r="O2750">
        <v>0</v>
      </c>
      <c r="P2750">
        <v>0</v>
      </c>
      <c r="Q2750">
        <v>0</v>
      </c>
      <c r="R2750" t="s">
        <v>531</v>
      </c>
      <c r="S2750" t="s">
        <v>531</v>
      </c>
      <c r="T2750" t="s">
        <v>531</v>
      </c>
      <c r="U2750" t="s">
        <v>531</v>
      </c>
      <c r="W2750" s="429">
        <f t="shared" si="62"/>
        <v>0</v>
      </c>
      <c r="X2750" s="429">
        <f t="shared" si="62"/>
        <v>0</v>
      </c>
      <c r="Y2750" s="429">
        <f t="shared" si="62"/>
        <v>0</v>
      </c>
      <c r="Z2750" s="429">
        <f t="shared" ref="Z2750:Z2813" si="63">IFERROR(U2750*1,0)</f>
        <v>0</v>
      </c>
      <c r="AA2750" s="429" t="s">
        <v>1296</v>
      </c>
    </row>
    <row r="2751" spans="1:27" x14ac:dyDescent="0.25">
      <c r="A2751" t="s">
        <v>149</v>
      </c>
      <c r="B2751" t="s">
        <v>186</v>
      </c>
      <c r="C2751" t="s">
        <v>1459</v>
      </c>
      <c r="D2751" t="s">
        <v>1384</v>
      </c>
      <c r="E2751" t="s">
        <v>1326</v>
      </c>
      <c r="F2751" t="s">
        <v>1293</v>
      </c>
      <c r="G2751">
        <v>35</v>
      </c>
      <c r="H2751" t="s">
        <v>1464</v>
      </c>
      <c r="I2751" t="s">
        <v>186</v>
      </c>
      <c r="J2751" s="281" t="s">
        <v>1478</v>
      </c>
      <c r="K2751" t="s">
        <v>1386</v>
      </c>
      <c r="L2751">
        <v>7.5</v>
      </c>
      <c r="M2751">
        <v>3.8</v>
      </c>
      <c r="N2751">
        <v>11.3</v>
      </c>
      <c r="O2751">
        <v>0</v>
      </c>
      <c r="P2751">
        <v>0</v>
      </c>
      <c r="Q2751">
        <v>0</v>
      </c>
      <c r="R2751" t="s">
        <v>531</v>
      </c>
      <c r="S2751" t="s">
        <v>531</v>
      </c>
      <c r="T2751" t="s">
        <v>531</v>
      </c>
      <c r="U2751" t="s">
        <v>531</v>
      </c>
      <c r="W2751" s="429">
        <f t="shared" ref="W2751:Z2814" si="64">IFERROR(R2751*1,0)</f>
        <v>0</v>
      </c>
      <c r="X2751" s="429">
        <f t="shared" si="64"/>
        <v>0</v>
      </c>
      <c r="Y2751" s="429">
        <f t="shared" si="64"/>
        <v>0</v>
      </c>
      <c r="Z2751" s="429">
        <f t="shared" si="63"/>
        <v>0</v>
      </c>
      <c r="AA2751" s="429" t="s">
        <v>1296</v>
      </c>
    </row>
    <row r="2752" spans="1:27" x14ac:dyDescent="0.25">
      <c r="A2752" t="s">
        <v>149</v>
      </c>
      <c r="B2752" t="s">
        <v>186</v>
      </c>
      <c r="C2752" t="s">
        <v>1459</v>
      </c>
      <c r="D2752" t="s">
        <v>1384</v>
      </c>
      <c r="E2752" t="s">
        <v>1326</v>
      </c>
      <c r="F2752" t="s">
        <v>1293</v>
      </c>
      <c r="G2752">
        <v>35</v>
      </c>
      <c r="H2752" t="s">
        <v>1461</v>
      </c>
      <c r="I2752" t="s">
        <v>534</v>
      </c>
      <c r="J2752" s="281" t="s">
        <v>1478</v>
      </c>
      <c r="K2752" t="s">
        <v>1386</v>
      </c>
      <c r="L2752">
        <v>0.1</v>
      </c>
      <c r="M2752">
        <v>13</v>
      </c>
      <c r="N2752">
        <v>0.2</v>
      </c>
      <c r="O2752">
        <v>0</v>
      </c>
      <c r="P2752">
        <v>0</v>
      </c>
      <c r="Q2752">
        <v>0</v>
      </c>
      <c r="R2752" t="s">
        <v>531</v>
      </c>
      <c r="S2752" t="s">
        <v>531</v>
      </c>
      <c r="T2752" t="s">
        <v>531</v>
      </c>
      <c r="U2752" t="s">
        <v>531</v>
      </c>
      <c r="W2752" s="429">
        <f t="shared" si="64"/>
        <v>0</v>
      </c>
      <c r="X2752" s="429">
        <f t="shared" si="64"/>
        <v>0</v>
      </c>
      <c r="Y2752" s="429">
        <f t="shared" si="64"/>
        <v>0</v>
      </c>
      <c r="Z2752" s="429">
        <f t="shared" si="63"/>
        <v>0</v>
      </c>
      <c r="AA2752" s="429" t="s">
        <v>1296</v>
      </c>
    </row>
    <row r="2753" spans="1:27" x14ac:dyDescent="0.25">
      <c r="A2753" t="s">
        <v>149</v>
      </c>
      <c r="B2753" t="s">
        <v>186</v>
      </c>
      <c r="C2753" t="s">
        <v>1459</v>
      </c>
      <c r="D2753" t="s">
        <v>1384</v>
      </c>
      <c r="E2753" t="s">
        <v>1326</v>
      </c>
      <c r="F2753" t="s">
        <v>1293</v>
      </c>
      <c r="G2753">
        <v>35</v>
      </c>
      <c r="H2753" t="s">
        <v>1461</v>
      </c>
      <c r="I2753" t="s">
        <v>534</v>
      </c>
      <c r="J2753" s="281" t="s">
        <v>1478</v>
      </c>
      <c r="K2753" t="s">
        <v>1386</v>
      </c>
      <c r="L2753">
        <v>21</v>
      </c>
      <c r="M2753">
        <v>3.2</v>
      </c>
      <c r="N2753">
        <v>18.5</v>
      </c>
      <c r="O2753">
        <v>0</v>
      </c>
      <c r="P2753">
        <v>0</v>
      </c>
      <c r="Q2753">
        <v>0</v>
      </c>
      <c r="R2753" t="s">
        <v>531</v>
      </c>
      <c r="S2753" t="s">
        <v>531</v>
      </c>
      <c r="T2753" t="s">
        <v>531</v>
      </c>
      <c r="U2753" t="s">
        <v>531</v>
      </c>
      <c r="W2753" s="429">
        <f t="shared" si="64"/>
        <v>0</v>
      </c>
      <c r="X2753" s="429">
        <f t="shared" si="64"/>
        <v>0</v>
      </c>
      <c r="Y2753" s="429">
        <f t="shared" si="64"/>
        <v>0</v>
      </c>
      <c r="Z2753" s="429">
        <f t="shared" si="63"/>
        <v>0</v>
      </c>
      <c r="AA2753" s="429" t="s">
        <v>1296</v>
      </c>
    </row>
    <row r="2754" spans="1:27" x14ac:dyDescent="0.25">
      <c r="A2754" t="s">
        <v>149</v>
      </c>
      <c r="B2754" t="s">
        <v>186</v>
      </c>
      <c r="C2754" t="s">
        <v>1459</v>
      </c>
      <c r="D2754" t="s">
        <v>1384</v>
      </c>
      <c r="E2754" t="s">
        <v>1326</v>
      </c>
      <c r="F2754" t="s">
        <v>1293</v>
      </c>
      <c r="G2754">
        <v>35</v>
      </c>
      <c r="H2754" t="s">
        <v>1461</v>
      </c>
      <c r="I2754" t="s">
        <v>534</v>
      </c>
      <c r="J2754" s="281" t="s">
        <v>1478</v>
      </c>
      <c r="K2754" t="s">
        <v>1386</v>
      </c>
      <c r="L2754">
        <v>17.600000000000001</v>
      </c>
      <c r="M2754">
        <v>3.4</v>
      </c>
      <c r="N2754">
        <v>22.2</v>
      </c>
      <c r="O2754">
        <v>0</v>
      </c>
      <c r="P2754">
        <v>0</v>
      </c>
      <c r="Q2754">
        <v>0</v>
      </c>
      <c r="R2754" t="s">
        <v>531</v>
      </c>
      <c r="S2754" t="s">
        <v>531</v>
      </c>
      <c r="T2754" t="s">
        <v>531</v>
      </c>
      <c r="U2754" t="s">
        <v>531</v>
      </c>
      <c r="W2754" s="429">
        <f t="shared" si="64"/>
        <v>0</v>
      </c>
      <c r="X2754" s="429">
        <f t="shared" si="64"/>
        <v>0</v>
      </c>
      <c r="Y2754" s="429">
        <f t="shared" si="64"/>
        <v>0</v>
      </c>
      <c r="Z2754" s="429">
        <f t="shared" si="63"/>
        <v>0</v>
      </c>
      <c r="AA2754" s="429" t="s">
        <v>1296</v>
      </c>
    </row>
    <row r="2755" spans="1:27" x14ac:dyDescent="0.25">
      <c r="A2755" t="s">
        <v>149</v>
      </c>
      <c r="B2755" t="s">
        <v>186</v>
      </c>
      <c r="C2755" t="s">
        <v>1459</v>
      </c>
      <c r="D2755" t="s">
        <v>1384</v>
      </c>
      <c r="E2755" t="s">
        <v>1326</v>
      </c>
      <c r="F2755" t="s">
        <v>1293</v>
      </c>
      <c r="G2755">
        <v>35</v>
      </c>
      <c r="H2755" t="s">
        <v>1461</v>
      </c>
      <c r="I2755" t="s">
        <v>534</v>
      </c>
      <c r="J2755" s="281" t="s">
        <v>1478</v>
      </c>
      <c r="K2755" t="s">
        <v>1386</v>
      </c>
      <c r="L2755">
        <v>17.600000000000001</v>
      </c>
      <c r="M2755">
        <v>3.4</v>
      </c>
      <c r="N2755">
        <v>22.2</v>
      </c>
      <c r="O2755">
        <v>0</v>
      </c>
      <c r="P2755">
        <v>0</v>
      </c>
      <c r="Q2755">
        <v>0</v>
      </c>
      <c r="R2755" t="s">
        <v>531</v>
      </c>
      <c r="S2755" t="s">
        <v>531</v>
      </c>
      <c r="T2755" t="s">
        <v>531</v>
      </c>
      <c r="U2755" t="s">
        <v>531</v>
      </c>
      <c r="W2755" s="429">
        <f t="shared" si="64"/>
        <v>0</v>
      </c>
      <c r="X2755" s="429">
        <f t="shared" si="64"/>
        <v>0</v>
      </c>
      <c r="Y2755" s="429">
        <f t="shared" si="64"/>
        <v>0</v>
      </c>
      <c r="Z2755" s="429">
        <f t="shared" si="63"/>
        <v>0</v>
      </c>
      <c r="AA2755" s="429" t="s">
        <v>1296</v>
      </c>
    </row>
    <row r="2756" spans="1:27" x14ac:dyDescent="0.25">
      <c r="A2756" t="s">
        <v>149</v>
      </c>
      <c r="B2756" t="s">
        <v>186</v>
      </c>
      <c r="C2756" t="s">
        <v>1459</v>
      </c>
      <c r="D2756" t="s">
        <v>1384</v>
      </c>
      <c r="E2756" t="s">
        <v>1326</v>
      </c>
      <c r="F2756" t="s">
        <v>1293</v>
      </c>
      <c r="G2756">
        <v>35</v>
      </c>
      <c r="H2756" t="s">
        <v>1461</v>
      </c>
      <c r="I2756" t="s">
        <v>534</v>
      </c>
      <c r="J2756" s="281" t="s">
        <v>1478</v>
      </c>
      <c r="K2756" t="s">
        <v>1386</v>
      </c>
      <c r="L2756">
        <v>17.600000000000001</v>
      </c>
      <c r="M2756">
        <v>0.7</v>
      </c>
      <c r="N2756">
        <v>1.6</v>
      </c>
      <c r="O2756">
        <v>0</v>
      </c>
      <c r="P2756">
        <v>0</v>
      </c>
      <c r="Q2756">
        <v>0</v>
      </c>
      <c r="R2756" t="s">
        <v>531</v>
      </c>
      <c r="S2756" t="s">
        <v>531</v>
      </c>
      <c r="T2756" t="s">
        <v>531</v>
      </c>
      <c r="U2756" t="s">
        <v>531</v>
      </c>
      <c r="W2756" s="429">
        <f t="shared" si="64"/>
        <v>0</v>
      </c>
      <c r="X2756" s="429">
        <f t="shared" si="64"/>
        <v>0</v>
      </c>
      <c r="Y2756" s="429">
        <f t="shared" si="64"/>
        <v>0</v>
      </c>
      <c r="Z2756" s="429">
        <f t="shared" si="63"/>
        <v>0</v>
      </c>
      <c r="AA2756" s="429" t="s">
        <v>1296</v>
      </c>
    </row>
    <row r="2757" spans="1:27" x14ac:dyDescent="0.25">
      <c r="A2757" t="s">
        <v>149</v>
      </c>
      <c r="B2757" t="s">
        <v>186</v>
      </c>
      <c r="C2757" t="s">
        <v>1459</v>
      </c>
      <c r="D2757" t="s">
        <v>1384</v>
      </c>
      <c r="E2757" t="s">
        <v>1326</v>
      </c>
      <c r="F2757" t="s">
        <v>1293</v>
      </c>
      <c r="G2757">
        <v>35</v>
      </c>
      <c r="H2757" t="s">
        <v>1461</v>
      </c>
      <c r="I2757" t="s">
        <v>534</v>
      </c>
      <c r="J2757" s="281" t="s">
        <v>1478</v>
      </c>
      <c r="K2757" t="s">
        <v>1386</v>
      </c>
      <c r="L2757">
        <v>17.600000000000001</v>
      </c>
      <c r="M2757">
        <v>0.7</v>
      </c>
      <c r="N2757">
        <v>1.6</v>
      </c>
      <c r="O2757">
        <v>0</v>
      </c>
      <c r="P2757">
        <v>0</v>
      </c>
      <c r="Q2757">
        <v>0</v>
      </c>
      <c r="R2757" t="s">
        <v>531</v>
      </c>
      <c r="S2757" t="s">
        <v>531</v>
      </c>
      <c r="T2757" t="s">
        <v>531</v>
      </c>
      <c r="U2757" t="s">
        <v>531</v>
      </c>
      <c r="W2757" s="429">
        <f t="shared" si="64"/>
        <v>0</v>
      </c>
      <c r="X2757" s="429">
        <f t="shared" si="64"/>
        <v>0</v>
      </c>
      <c r="Y2757" s="429">
        <f t="shared" si="64"/>
        <v>0</v>
      </c>
      <c r="Z2757" s="429">
        <f t="shared" si="63"/>
        <v>0</v>
      </c>
      <c r="AA2757" s="429" t="s">
        <v>1296</v>
      </c>
    </row>
    <row r="2758" spans="1:27" x14ac:dyDescent="0.25">
      <c r="A2758" t="s">
        <v>149</v>
      </c>
      <c r="B2758" t="s">
        <v>186</v>
      </c>
      <c r="C2758" t="s">
        <v>1459</v>
      </c>
      <c r="D2758" t="s">
        <v>1384</v>
      </c>
      <c r="E2758" t="s">
        <v>1326</v>
      </c>
      <c r="F2758" t="s">
        <v>1293</v>
      </c>
      <c r="G2758">
        <v>35</v>
      </c>
      <c r="H2758" t="s">
        <v>1461</v>
      </c>
      <c r="I2758" t="s">
        <v>534</v>
      </c>
      <c r="J2758" s="281" t="s">
        <v>1478</v>
      </c>
      <c r="K2758" t="s">
        <v>1386</v>
      </c>
      <c r="L2758">
        <v>0.1</v>
      </c>
      <c r="M2758">
        <v>13</v>
      </c>
      <c r="N2758">
        <v>0.1</v>
      </c>
      <c r="O2758">
        <v>0</v>
      </c>
      <c r="P2758">
        <v>0</v>
      </c>
      <c r="Q2758">
        <v>0</v>
      </c>
      <c r="R2758" t="s">
        <v>531</v>
      </c>
      <c r="S2758" t="s">
        <v>531</v>
      </c>
      <c r="T2758" t="s">
        <v>531</v>
      </c>
      <c r="U2758" t="s">
        <v>531</v>
      </c>
      <c r="W2758" s="429">
        <f t="shared" si="64"/>
        <v>0</v>
      </c>
      <c r="X2758" s="429">
        <f t="shared" si="64"/>
        <v>0</v>
      </c>
      <c r="Y2758" s="429">
        <f t="shared" si="64"/>
        <v>0</v>
      </c>
      <c r="Z2758" s="429">
        <f t="shared" si="63"/>
        <v>0</v>
      </c>
      <c r="AA2758" s="429" t="s">
        <v>1296</v>
      </c>
    </row>
    <row r="2759" spans="1:27" x14ac:dyDescent="0.25">
      <c r="A2759" t="s">
        <v>149</v>
      </c>
      <c r="B2759" t="s">
        <v>186</v>
      </c>
      <c r="C2759" t="s">
        <v>1459</v>
      </c>
      <c r="D2759" t="s">
        <v>1384</v>
      </c>
      <c r="E2759" t="s">
        <v>1326</v>
      </c>
      <c r="F2759" t="s">
        <v>1293</v>
      </c>
      <c r="G2759">
        <v>35</v>
      </c>
      <c r="H2759" t="s">
        <v>1461</v>
      </c>
      <c r="I2759" t="s">
        <v>534</v>
      </c>
      <c r="J2759" s="281" t="s">
        <v>1478</v>
      </c>
      <c r="K2759" t="s">
        <v>1386</v>
      </c>
      <c r="L2759">
        <v>0.1</v>
      </c>
      <c r="M2759">
        <v>13</v>
      </c>
      <c r="N2759">
        <v>0.1</v>
      </c>
      <c r="O2759">
        <v>0</v>
      </c>
      <c r="P2759">
        <v>0</v>
      </c>
      <c r="Q2759">
        <v>0</v>
      </c>
      <c r="R2759" t="s">
        <v>531</v>
      </c>
      <c r="S2759" t="s">
        <v>531</v>
      </c>
      <c r="T2759" t="s">
        <v>531</v>
      </c>
      <c r="U2759" t="s">
        <v>531</v>
      </c>
      <c r="W2759" s="429">
        <f t="shared" si="64"/>
        <v>0</v>
      </c>
      <c r="X2759" s="429">
        <f t="shared" si="64"/>
        <v>0</v>
      </c>
      <c r="Y2759" s="429">
        <f t="shared" si="64"/>
        <v>0</v>
      </c>
      <c r="Z2759" s="429">
        <f t="shared" si="63"/>
        <v>0</v>
      </c>
      <c r="AA2759" s="429" t="s">
        <v>1296</v>
      </c>
    </row>
    <row r="2760" spans="1:27" x14ac:dyDescent="0.25">
      <c r="A2760" t="s">
        <v>149</v>
      </c>
      <c r="B2760" t="s">
        <v>186</v>
      </c>
      <c r="C2760" t="s">
        <v>1459</v>
      </c>
      <c r="D2760" t="s">
        <v>1384</v>
      </c>
      <c r="E2760" t="s">
        <v>1326</v>
      </c>
      <c r="F2760" t="s">
        <v>1293</v>
      </c>
      <c r="G2760">
        <v>35</v>
      </c>
      <c r="H2760" t="s">
        <v>1461</v>
      </c>
      <c r="I2760" t="s">
        <v>534</v>
      </c>
      <c r="J2760" s="281" t="s">
        <v>1478</v>
      </c>
      <c r="K2760" t="s">
        <v>1386</v>
      </c>
      <c r="L2760">
        <v>0</v>
      </c>
      <c r="M2760">
        <v>0.09</v>
      </c>
      <c r="N2760">
        <v>0</v>
      </c>
      <c r="O2760">
        <v>0</v>
      </c>
      <c r="P2760">
        <v>0</v>
      </c>
      <c r="Q2760">
        <v>0</v>
      </c>
      <c r="R2760" t="s">
        <v>531</v>
      </c>
      <c r="S2760" t="s">
        <v>531</v>
      </c>
      <c r="T2760" t="s">
        <v>531</v>
      </c>
      <c r="U2760" t="s">
        <v>531</v>
      </c>
      <c r="W2760" s="429">
        <f t="shared" si="64"/>
        <v>0</v>
      </c>
      <c r="X2760" s="429">
        <f t="shared" si="64"/>
        <v>0</v>
      </c>
      <c r="Y2760" s="429">
        <f t="shared" si="64"/>
        <v>0</v>
      </c>
      <c r="Z2760" s="429">
        <f t="shared" si="63"/>
        <v>0</v>
      </c>
      <c r="AA2760" s="429" t="s">
        <v>1296</v>
      </c>
    </row>
    <row r="2761" spans="1:27" x14ac:dyDescent="0.25">
      <c r="A2761" t="s">
        <v>149</v>
      </c>
      <c r="B2761" t="s">
        <v>186</v>
      </c>
      <c r="C2761" t="s">
        <v>1459</v>
      </c>
      <c r="D2761" t="s">
        <v>1384</v>
      </c>
      <c r="E2761" t="s">
        <v>1326</v>
      </c>
      <c r="F2761" t="s">
        <v>1293</v>
      </c>
      <c r="G2761">
        <v>35</v>
      </c>
      <c r="H2761" t="s">
        <v>1461</v>
      </c>
      <c r="I2761" t="s">
        <v>534</v>
      </c>
      <c r="J2761" s="281" t="s">
        <v>1478</v>
      </c>
      <c r="K2761" t="s">
        <v>1386</v>
      </c>
      <c r="L2761">
        <v>0</v>
      </c>
      <c r="M2761">
        <v>0.01</v>
      </c>
      <c r="N2761">
        <v>0</v>
      </c>
      <c r="O2761">
        <v>0</v>
      </c>
      <c r="P2761">
        <v>0</v>
      </c>
      <c r="Q2761">
        <v>0</v>
      </c>
      <c r="R2761" t="s">
        <v>531</v>
      </c>
      <c r="S2761" t="s">
        <v>531</v>
      </c>
      <c r="T2761" t="s">
        <v>531</v>
      </c>
      <c r="U2761" t="s">
        <v>531</v>
      </c>
      <c r="W2761" s="429">
        <f t="shared" si="64"/>
        <v>0</v>
      </c>
      <c r="X2761" s="429">
        <f t="shared" si="64"/>
        <v>0</v>
      </c>
      <c r="Y2761" s="429">
        <f t="shared" si="64"/>
        <v>0</v>
      </c>
      <c r="Z2761" s="429">
        <f t="shared" si="63"/>
        <v>0</v>
      </c>
      <c r="AA2761" s="429" t="s">
        <v>1296</v>
      </c>
    </row>
    <row r="2762" spans="1:27" x14ac:dyDescent="0.25">
      <c r="A2762" t="s">
        <v>149</v>
      </c>
      <c r="B2762" t="s">
        <v>186</v>
      </c>
      <c r="C2762" t="s">
        <v>1459</v>
      </c>
      <c r="D2762" t="s">
        <v>1384</v>
      </c>
      <c r="E2762" t="s">
        <v>1326</v>
      </c>
      <c r="F2762" t="s">
        <v>1293</v>
      </c>
      <c r="G2762">
        <v>35</v>
      </c>
      <c r="H2762" t="s">
        <v>1461</v>
      </c>
      <c r="I2762" t="s">
        <v>534</v>
      </c>
      <c r="J2762" s="281" t="s">
        <v>1478</v>
      </c>
      <c r="K2762" t="s">
        <v>1386</v>
      </c>
      <c r="L2762">
        <v>0</v>
      </c>
      <c r="M2762">
        <v>0.09</v>
      </c>
      <c r="N2762">
        <v>0</v>
      </c>
      <c r="O2762">
        <v>0</v>
      </c>
      <c r="P2762">
        <v>0</v>
      </c>
      <c r="Q2762">
        <v>0</v>
      </c>
      <c r="R2762" t="s">
        <v>531</v>
      </c>
      <c r="S2762" t="s">
        <v>531</v>
      </c>
      <c r="T2762" t="s">
        <v>531</v>
      </c>
      <c r="U2762" t="s">
        <v>531</v>
      </c>
      <c r="W2762" s="429">
        <f t="shared" si="64"/>
        <v>0</v>
      </c>
      <c r="X2762" s="429">
        <f t="shared" si="64"/>
        <v>0</v>
      </c>
      <c r="Y2762" s="429">
        <f t="shared" si="64"/>
        <v>0</v>
      </c>
      <c r="Z2762" s="429">
        <f t="shared" si="63"/>
        <v>0</v>
      </c>
      <c r="AA2762" s="429" t="s">
        <v>1296</v>
      </c>
    </row>
    <row r="2763" spans="1:27" x14ac:dyDescent="0.25">
      <c r="A2763" t="s">
        <v>149</v>
      </c>
      <c r="B2763" t="s">
        <v>186</v>
      </c>
      <c r="C2763" t="s">
        <v>1459</v>
      </c>
      <c r="D2763" t="s">
        <v>1384</v>
      </c>
      <c r="E2763" t="s">
        <v>1326</v>
      </c>
      <c r="F2763" t="s">
        <v>1293</v>
      </c>
      <c r="G2763">
        <v>35</v>
      </c>
      <c r="H2763" t="s">
        <v>1461</v>
      </c>
      <c r="I2763" t="s">
        <v>534</v>
      </c>
      <c r="J2763" s="281" t="s">
        <v>1478</v>
      </c>
      <c r="K2763" t="s">
        <v>1386</v>
      </c>
      <c r="L2763">
        <v>0.2</v>
      </c>
      <c r="M2763">
        <v>13</v>
      </c>
      <c r="N2763">
        <v>0.3</v>
      </c>
      <c r="O2763">
        <v>0</v>
      </c>
      <c r="P2763">
        <v>0</v>
      </c>
      <c r="Q2763">
        <v>0</v>
      </c>
      <c r="R2763" t="s">
        <v>531</v>
      </c>
      <c r="S2763" t="s">
        <v>531</v>
      </c>
      <c r="T2763" t="s">
        <v>531</v>
      </c>
      <c r="U2763" t="s">
        <v>531</v>
      </c>
      <c r="W2763" s="429">
        <f t="shared" si="64"/>
        <v>0</v>
      </c>
      <c r="X2763" s="429">
        <f t="shared" si="64"/>
        <v>0</v>
      </c>
      <c r="Y2763" s="429">
        <f t="shared" si="64"/>
        <v>0</v>
      </c>
      <c r="Z2763" s="429">
        <f t="shared" si="63"/>
        <v>0</v>
      </c>
      <c r="AA2763" s="429" t="s">
        <v>1296</v>
      </c>
    </row>
    <row r="2764" spans="1:27" x14ac:dyDescent="0.25">
      <c r="A2764" t="s">
        <v>149</v>
      </c>
      <c r="B2764" t="s">
        <v>186</v>
      </c>
      <c r="C2764" t="s">
        <v>1459</v>
      </c>
      <c r="D2764" t="s">
        <v>1384</v>
      </c>
      <c r="E2764" t="s">
        <v>1326</v>
      </c>
      <c r="F2764" t="s">
        <v>1293</v>
      </c>
      <c r="G2764">
        <v>35</v>
      </c>
      <c r="H2764" t="s">
        <v>1461</v>
      </c>
      <c r="I2764" t="s">
        <v>534</v>
      </c>
      <c r="J2764" s="281" t="s">
        <v>1478</v>
      </c>
      <c r="K2764" t="s">
        <v>1386</v>
      </c>
      <c r="L2764">
        <v>1.3</v>
      </c>
      <c r="M2764">
        <v>0.5</v>
      </c>
      <c r="N2764">
        <v>2.6</v>
      </c>
      <c r="O2764">
        <v>0</v>
      </c>
      <c r="P2764">
        <v>0</v>
      </c>
      <c r="Q2764">
        <v>0</v>
      </c>
      <c r="R2764" t="s">
        <v>531</v>
      </c>
      <c r="S2764" t="s">
        <v>531</v>
      </c>
      <c r="T2764" t="s">
        <v>531</v>
      </c>
      <c r="U2764" t="s">
        <v>531</v>
      </c>
      <c r="W2764" s="429">
        <f t="shared" si="64"/>
        <v>0</v>
      </c>
      <c r="X2764" s="429">
        <f t="shared" si="64"/>
        <v>0</v>
      </c>
      <c r="Y2764" s="429">
        <f t="shared" si="64"/>
        <v>0</v>
      </c>
      <c r="Z2764" s="429">
        <f t="shared" si="63"/>
        <v>0</v>
      </c>
      <c r="AA2764" s="429" t="s">
        <v>1296</v>
      </c>
    </row>
    <row r="2765" spans="1:27" x14ac:dyDescent="0.25">
      <c r="A2765" t="s">
        <v>149</v>
      </c>
      <c r="B2765" t="s">
        <v>186</v>
      </c>
      <c r="C2765" t="s">
        <v>1459</v>
      </c>
      <c r="D2765" t="s">
        <v>1384</v>
      </c>
      <c r="E2765" t="s">
        <v>1326</v>
      </c>
      <c r="F2765" t="s">
        <v>1293</v>
      </c>
      <c r="G2765">
        <v>35</v>
      </c>
      <c r="H2765" t="s">
        <v>1461</v>
      </c>
      <c r="I2765" t="s">
        <v>534</v>
      </c>
      <c r="J2765" s="281" t="s">
        <v>1478</v>
      </c>
      <c r="K2765" t="s">
        <v>1386</v>
      </c>
      <c r="L2765">
        <v>0</v>
      </c>
      <c r="M2765">
        <v>2.2000000000000002</v>
      </c>
      <c r="N2765">
        <v>0</v>
      </c>
      <c r="O2765">
        <v>0</v>
      </c>
      <c r="P2765">
        <v>0</v>
      </c>
      <c r="Q2765">
        <v>0</v>
      </c>
      <c r="R2765" t="s">
        <v>531</v>
      </c>
      <c r="S2765" t="s">
        <v>531</v>
      </c>
      <c r="T2765" t="s">
        <v>531</v>
      </c>
      <c r="U2765" t="s">
        <v>531</v>
      </c>
      <c r="W2765" s="429">
        <f t="shared" si="64"/>
        <v>0</v>
      </c>
      <c r="X2765" s="429">
        <f t="shared" si="64"/>
        <v>0</v>
      </c>
      <c r="Y2765" s="429">
        <f t="shared" si="64"/>
        <v>0</v>
      </c>
      <c r="Z2765" s="429">
        <f t="shared" si="63"/>
        <v>0</v>
      </c>
      <c r="AA2765" s="429" t="s">
        <v>1296</v>
      </c>
    </row>
    <row r="2766" spans="1:27" x14ac:dyDescent="0.25">
      <c r="A2766" t="s">
        <v>149</v>
      </c>
      <c r="B2766" t="s">
        <v>186</v>
      </c>
      <c r="C2766" t="s">
        <v>1459</v>
      </c>
      <c r="D2766" t="s">
        <v>1384</v>
      </c>
      <c r="E2766" t="s">
        <v>1326</v>
      </c>
      <c r="F2766" t="s">
        <v>1293</v>
      </c>
      <c r="G2766">
        <v>35</v>
      </c>
      <c r="H2766" t="s">
        <v>1461</v>
      </c>
      <c r="I2766" t="s">
        <v>534</v>
      </c>
      <c r="J2766" s="281" t="s">
        <v>1478</v>
      </c>
      <c r="K2766" t="s">
        <v>1386</v>
      </c>
      <c r="L2766">
        <v>0</v>
      </c>
      <c r="M2766">
        <v>3</v>
      </c>
      <c r="N2766">
        <v>0</v>
      </c>
      <c r="O2766">
        <v>0</v>
      </c>
      <c r="P2766">
        <v>0</v>
      </c>
      <c r="Q2766">
        <v>0</v>
      </c>
      <c r="R2766" t="s">
        <v>531</v>
      </c>
      <c r="S2766" t="s">
        <v>531</v>
      </c>
      <c r="T2766" t="s">
        <v>531</v>
      </c>
      <c r="U2766" t="s">
        <v>531</v>
      </c>
      <c r="W2766" s="429">
        <f t="shared" si="64"/>
        <v>0</v>
      </c>
      <c r="X2766" s="429">
        <f t="shared" si="64"/>
        <v>0</v>
      </c>
      <c r="Y2766" s="429">
        <f t="shared" si="64"/>
        <v>0</v>
      </c>
      <c r="Z2766" s="429">
        <f t="shared" si="63"/>
        <v>0</v>
      </c>
      <c r="AA2766" s="429" t="s">
        <v>1296</v>
      </c>
    </row>
    <row r="2767" spans="1:27" x14ac:dyDescent="0.25">
      <c r="A2767" t="s">
        <v>149</v>
      </c>
      <c r="B2767" t="s">
        <v>186</v>
      </c>
      <c r="C2767" t="s">
        <v>1459</v>
      </c>
      <c r="D2767" t="s">
        <v>1384</v>
      </c>
      <c r="E2767" t="s">
        <v>1326</v>
      </c>
      <c r="F2767" t="s">
        <v>1293</v>
      </c>
      <c r="G2767">
        <v>35</v>
      </c>
      <c r="H2767" t="s">
        <v>1461</v>
      </c>
      <c r="I2767" t="s">
        <v>534</v>
      </c>
      <c r="J2767" s="281" t="s">
        <v>1478</v>
      </c>
      <c r="K2767" t="s">
        <v>1386</v>
      </c>
      <c r="L2767">
        <v>20.97</v>
      </c>
      <c r="M2767">
        <v>3.22</v>
      </c>
      <c r="N2767">
        <v>18.5</v>
      </c>
      <c r="O2767">
        <v>0</v>
      </c>
      <c r="P2767">
        <v>0</v>
      </c>
      <c r="Q2767">
        <v>0</v>
      </c>
      <c r="R2767" t="s">
        <v>531</v>
      </c>
      <c r="S2767" t="s">
        <v>531</v>
      </c>
      <c r="T2767" t="s">
        <v>531</v>
      </c>
      <c r="U2767" t="s">
        <v>531</v>
      </c>
      <c r="W2767" s="429">
        <f t="shared" si="64"/>
        <v>0</v>
      </c>
      <c r="X2767" s="429">
        <f t="shared" si="64"/>
        <v>0</v>
      </c>
      <c r="Y2767" s="429">
        <f t="shared" si="64"/>
        <v>0</v>
      </c>
      <c r="Z2767" s="429">
        <f t="shared" si="63"/>
        <v>0</v>
      </c>
      <c r="AA2767" s="429" t="s">
        <v>1296</v>
      </c>
    </row>
    <row r="2768" spans="1:27" x14ac:dyDescent="0.25">
      <c r="A2768" t="s">
        <v>149</v>
      </c>
      <c r="B2768" t="s">
        <v>186</v>
      </c>
      <c r="C2768" t="s">
        <v>1459</v>
      </c>
      <c r="D2768" t="s">
        <v>1384</v>
      </c>
      <c r="E2768" t="s">
        <v>1326</v>
      </c>
      <c r="F2768" t="s">
        <v>1293</v>
      </c>
      <c r="G2768">
        <v>35</v>
      </c>
      <c r="H2768" t="s">
        <v>1461</v>
      </c>
      <c r="I2768" t="s">
        <v>534</v>
      </c>
      <c r="J2768" s="281" t="s">
        <v>1478</v>
      </c>
      <c r="K2768" t="s">
        <v>1386</v>
      </c>
      <c r="L2768">
        <v>0.12</v>
      </c>
      <c r="M2768">
        <v>13</v>
      </c>
      <c r="N2768">
        <v>0.16</v>
      </c>
      <c r="O2768">
        <v>0</v>
      </c>
      <c r="P2768">
        <v>0</v>
      </c>
      <c r="Q2768">
        <v>0</v>
      </c>
      <c r="R2768" t="s">
        <v>531</v>
      </c>
      <c r="S2768" t="s">
        <v>531</v>
      </c>
      <c r="T2768" t="s">
        <v>531</v>
      </c>
      <c r="U2768" t="s">
        <v>531</v>
      </c>
      <c r="W2768" s="429">
        <f t="shared" si="64"/>
        <v>0</v>
      </c>
      <c r="X2768" s="429">
        <f t="shared" si="64"/>
        <v>0</v>
      </c>
      <c r="Y2768" s="429">
        <f t="shared" si="64"/>
        <v>0</v>
      </c>
      <c r="Z2768" s="429">
        <f t="shared" si="63"/>
        <v>0</v>
      </c>
      <c r="AA2768" s="429" t="s">
        <v>1296</v>
      </c>
    </row>
    <row r="2769" spans="1:27" x14ac:dyDescent="0.25">
      <c r="A2769" t="s">
        <v>149</v>
      </c>
      <c r="B2769" t="s">
        <v>186</v>
      </c>
      <c r="C2769" t="s">
        <v>1459</v>
      </c>
      <c r="D2769" t="s">
        <v>1384</v>
      </c>
      <c r="E2769" t="s">
        <v>1326</v>
      </c>
      <c r="F2769" t="s">
        <v>1293</v>
      </c>
      <c r="G2769">
        <v>35</v>
      </c>
      <c r="H2769" t="s">
        <v>1461</v>
      </c>
      <c r="I2769" t="s">
        <v>534</v>
      </c>
      <c r="J2769" s="281" t="s">
        <v>1478</v>
      </c>
      <c r="K2769" t="s">
        <v>1386</v>
      </c>
      <c r="L2769">
        <v>0</v>
      </c>
      <c r="M2769">
        <v>0.09</v>
      </c>
      <c r="N2769">
        <v>0</v>
      </c>
      <c r="O2769">
        <v>0</v>
      </c>
      <c r="P2769">
        <v>0</v>
      </c>
      <c r="Q2769">
        <v>0</v>
      </c>
      <c r="R2769" t="s">
        <v>531</v>
      </c>
      <c r="S2769" t="s">
        <v>531</v>
      </c>
      <c r="T2769" t="s">
        <v>531</v>
      </c>
      <c r="U2769" t="s">
        <v>531</v>
      </c>
      <c r="W2769" s="429">
        <f t="shared" si="64"/>
        <v>0</v>
      </c>
      <c r="X2769" s="429">
        <f t="shared" si="64"/>
        <v>0</v>
      </c>
      <c r="Y2769" s="429">
        <f t="shared" si="64"/>
        <v>0</v>
      </c>
      <c r="Z2769" s="429">
        <f t="shared" si="63"/>
        <v>0</v>
      </c>
      <c r="AA2769" s="429" t="s">
        <v>1296</v>
      </c>
    </row>
    <row r="2770" spans="1:27" x14ac:dyDescent="0.25">
      <c r="A2770" t="s">
        <v>149</v>
      </c>
      <c r="B2770" t="s">
        <v>186</v>
      </c>
      <c r="C2770" t="s">
        <v>1459</v>
      </c>
      <c r="D2770" t="s">
        <v>1384</v>
      </c>
      <c r="E2770" t="s">
        <v>1326</v>
      </c>
      <c r="F2770" t="s">
        <v>1293</v>
      </c>
      <c r="G2770">
        <v>35</v>
      </c>
      <c r="H2770" t="s">
        <v>1461</v>
      </c>
      <c r="I2770" t="s">
        <v>534</v>
      </c>
      <c r="J2770" s="281" t="s">
        <v>1478</v>
      </c>
      <c r="K2770" t="s">
        <v>1386</v>
      </c>
      <c r="L2770">
        <v>17.600000000000001</v>
      </c>
      <c r="M2770">
        <v>3.4</v>
      </c>
      <c r="N2770">
        <v>22.2</v>
      </c>
      <c r="O2770">
        <v>0</v>
      </c>
      <c r="P2770">
        <v>0</v>
      </c>
      <c r="Q2770">
        <v>0</v>
      </c>
      <c r="R2770" t="s">
        <v>531</v>
      </c>
      <c r="S2770" t="s">
        <v>531</v>
      </c>
      <c r="T2770" t="s">
        <v>531</v>
      </c>
      <c r="U2770" t="s">
        <v>531</v>
      </c>
      <c r="W2770" s="429">
        <f t="shared" si="64"/>
        <v>0</v>
      </c>
      <c r="X2770" s="429">
        <f t="shared" si="64"/>
        <v>0</v>
      </c>
      <c r="Y2770" s="429">
        <f t="shared" si="64"/>
        <v>0</v>
      </c>
      <c r="Z2770" s="429">
        <f t="shared" si="63"/>
        <v>0</v>
      </c>
      <c r="AA2770" s="429" t="s">
        <v>1296</v>
      </c>
    </row>
    <row r="2771" spans="1:27" x14ac:dyDescent="0.25">
      <c r="A2771" t="s">
        <v>149</v>
      </c>
      <c r="B2771" t="s">
        <v>186</v>
      </c>
      <c r="C2771" t="s">
        <v>1459</v>
      </c>
      <c r="D2771" t="s">
        <v>1384</v>
      </c>
      <c r="E2771" t="s">
        <v>1326</v>
      </c>
      <c r="F2771" t="s">
        <v>1293</v>
      </c>
      <c r="G2771">
        <v>35</v>
      </c>
      <c r="H2771" t="s">
        <v>1461</v>
      </c>
      <c r="I2771" t="s">
        <v>534</v>
      </c>
      <c r="J2771" s="281" t="s">
        <v>1478</v>
      </c>
      <c r="K2771" t="s">
        <v>1386</v>
      </c>
      <c r="L2771">
        <v>0.12</v>
      </c>
      <c r="M2771">
        <v>13</v>
      </c>
      <c r="N2771">
        <v>0.2</v>
      </c>
      <c r="O2771">
        <v>0</v>
      </c>
      <c r="P2771">
        <v>0</v>
      </c>
      <c r="Q2771">
        <v>0</v>
      </c>
      <c r="R2771" t="s">
        <v>531</v>
      </c>
      <c r="S2771" t="s">
        <v>531</v>
      </c>
      <c r="T2771" t="s">
        <v>531</v>
      </c>
      <c r="U2771" t="s">
        <v>531</v>
      </c>
      <c r="W2771" s="429">
        <f t="shared" si="64"/>
        <v>0</v>
      </c>
      <c r="X2771" s="429">
        <f t="shared" si="64"/>
        <v>0</v>
      </c>
      <c r="Y2771" s="429">
        <f t="shared" si="64"/>
        <v>0</v>
      </c>
      <c r="Z2771" s="429">
        <f t="shared" si="63"/>
        <v>0</v>
      </c>
      <c r="AA2771" s="429" t="s">
        <v>1296</v>
      </c>
    </row>
    <row r="2772" spans="1:27" x14ac:dyDescent="0.25">
      <c r="A2772" t="s">
        <v>149</v>
      </c>
      <c r="B2772" t="s">
        <v>186</v>
      </c>
      <c r="C2772" t="s">
        <v>1459</v>
      </c>
      <c r="D2772" t="s">
        <v>1384</v>
      </c>
      <c r="E2772" t="s">
        <v>1326</v>
      </c>
      <c r="F2772" t="s">
        <v>1293</v>
      </c>
      <c r="G2772">
        <v>35</v>
      </c>
      <c r="H2772" t="s">
        <v>1461</v>
      </c>
      <c r="I2772" t="s">
        <v>534</v>
      </c>
      <c r="J2772" s="281" t="s">
        <v>1478</v>
      </c>
      <c r="K2772" t="s">
        <v>1386</v>
      </c>
      <c r="L2772">
        <v>0</v>
      </c>
      <c r="M2772">
        <v>0.09</v>
      </c>
      <c r="N2772">
        <v>0</v>
      </c>
      <c r="O2772">
        <v>0</v>
      </c>
      <c r="P2772">
        <v>0</v>
      </c>
      <c r="Q2772">
        <v>0</v>
      </c>
      <c r="R2772" t="s">
        <v>531</v>
      </c>
      <c r="S2772" t="s">
        <v>531</v>
      </c>
      <c r="T2772" t="s">
        <v>531</v>
      </c>
      <c r="U2772" t="s">
        <v>531</v>
      </c>
      <c r="W2772" s="429">
        <f t="shared" si="64"/>
        <v>0</v>
      </c>
      <c r="X2772" s="429">
        <f t="shared" si="64"/>
        <v>0</v>
      </c>
      <c r="Y2772" s="429">
        <f t="shared" si="64"/>
        <v>0</v>
      </c>
      <c r="Z2772" s="429">
        <f t="shared" si="63"/>
        <v>0</v>
      </c>
      <c r="AA2772" s="429" t="s">
        <v>1296</v>
      </c>
    </row>
    <row r="2773" spans="1:27" x14ac:dyDescent="0.25">
      <c r="A2773" t="s">
        <v>149</v>
      </c>
      <c r="B2773" t="s">
        <v>186</v>
      </c>
      <c r="C2773" t="s">
        <v>1459</v>
      </c>
      <c r="D2773" t="s">
        <v>1384</v>
      </c>
      <c r="E2773" t="s">
        <v>1326</v>
      </c>
      <c r="F2773" t="s">
        <v>1293</v>
      </c>
      <c r="G2773">
        <v>35</v>
      </c>
      <c r="H2773" t="s">
        <v>1461</v>
      </c>
      <c r="I2773" t="s">
        <v>534</v>
      </c>
      <c r="J2773" s="281" t="s">
        <v>1478</v>
      </c>
      <c r="K2773" t="s">
        <v>1386</v>
      </c>
      <c r="L2773">
        <v>0</v>
      </c>
      <c r="M2773">
        <v>0.09</v>
      </c>
      <c r="N2773">
        <v>0</v>
      </c>
      <c r="O2773">
        <v>0</v>
      </c>
      <c r="P2773">
        <v>0</v>
      </c>
      <c r="Q2773">
        <v>0</v>
      </c>
      <c r="R2773" t="s">
        <v>531</v>
      </c>
      <c r="S2773" t="s">
        <v>531</v>
      </c>
      <c r="T2773" t="s">
        <v>531</v>
      </c>
      <c r="U2773" t="s">
        <v>531</v>
      </c>
      <c r="W2773" s="429">
        <f t="shared" si="64"/>
        <v>0</v>
      </c>
      <c r="X2773" s="429">
        <f t="shared" si="64"/>
        <v>0</v>
      </c>
      <c r="Y2773" s="429">
        <f t="shared" si="64"/>
        <v>0</v>
      </c>
      <c r="Z2773" s="429">
        <f t="shared" si="63"/>
        <v>0</v>
      </c>
      <c r="AA2773" s="429" t="s">
        <v>1296</v>
      </c>
    </row>
    <row r="2774" spans="1:27" x14ac:dyDescent="0.25">
      <c r="A2774" t="s">
        <v>149</v>
      </c>
      <c r="B2774" t="s">
        <v>186</v>
      </c>
      <c r="C2774" t="s">
        <v>1459</v>
      </c>
      <c r="D2774" t="s">
        <v>1384</v>
      </c>
      <c r="E2774" t="s">
        <v>1326</v>
      </c>
      <c r="F2774" t="s">
        <v>1293</v>
      </c>
      <c r="G2774">
        <v>35</v>
      </c>
      <c r="H2774" t="s">
        <v>1461</v>
      </c>
      <c r="I2774" t="s">
        <v>534</v>
      </c>
      <c r="J2774" s="281" t="s">
        <v>1478</v>
      </c>
      <c r="K2774" t="s">
        <v>1386</v>
      </c>
      <c r="L2774">
        <v>17.600000000000001</v>
      </c>
      <c r="M2774">
        <v>3.4</v>
      </c>
      <c r="N2774">
        <v>22.2</v>
      </c>
      <c r="O2774">
        <v>0</v>
      </c>
      <c r="P2774">
        <v>0</v>
      </c>
      <c r="Q2774">
        <v>0</v>
      </c>
      <c r="R2774" t="s">
        <v>531</v>
      </c>
      <c r="S2774" t="s">
        <v>531</v>
      </c>
      <c r="T2774" t="s">
        <v>531</v>
      </c>
      <c r="U2774" t="s">
        <v>531</v>
      </c>
      <c r="W2774" s="429">
        <f t="shared" si="64"/>
        <v>0</v>
      </c>
      <c r="X2774" s="429">
        <f t="shared" si="64"/>
        <v>0</v>
      </c>
      <c r="Y2774" s="429">
        <f t="shared" si="64"/>
        <v>0</v>
      </c>
      <c r="Z2774" s="429">
        <f t="shared" si="63"/>
        <v>0</v>
      </c>
      <c r="AA2774" s="429" t="s">
        <v>1296</v>
      </c>
    </row>
    <row r="2775" spans="1:27" x14ac:dyDescent="0.25">
      <c r="A2775" t="s">
        <v>149</v>
      </c>
      <c r="B2775" t="s">
        <v>186</v>
      </c>
      <c r="C2775" t="s">
        <v>1459</v>
      </c>
      <c r="D2775" t="s">
        <v>1384</v>
      </c>
      <c r="E2775" t="s">
        <v>1326</v>
      </c>
      <c r="F2775" t="s">
        <v>1293</v>
      </c>
      <c r="G2775">
        <v>35</v>
      </c>
      <c r="H2775" t="s">
        <v>1461</v>
      </c>
      <c r="I2775" t="s">
        <v>534</v>
      </c>
      <c r="J2775" s="281" t="s">
        <v>1478</v>
      </c>
      <c r="K2775" t="s">
        <v>1386</v>
      </c>
      <c r="L2775">
        <v>17.600000000000001</v>
      </c>
      <c r="M2775">
        <v>0.7</v>
      </c>
      <c r="N2775">
        <v>1.6</v>
      </c>
      <c r="O2775">
        <v>0</v>
      </c>
      <c r="P2775">
        <v>0</v>
      </c>
      <c r="Q2775">
        <v>0</v>
      </c>
      <c r="R2775" t="s">
        <v>531</v>
      </c>
      <c r="S2775" t="s">
        <v>531</v>
      </c>
      <c r="T2775" t="s">
        <v>531</v>
      </c>
      <c r="U2775" t="s">
        <v>531</v>
      </c>
      <c r="W2775" s="429">
        <f t="shared" si="64"/>
        <v>0</v>
      </c>
      <c r="X2775" s="429">
        <f t="shared" si="64"/>
        <v>0</v>
      </c>
      <c r="Y2775" s="429">
        <f t="shared" si="64"/>
        <v>0</v>
      </c>
      <c r="Z2775" s="429">
        <f t="shared" si="63"/>
        <v>0</v>
      </c>
      <c r="AA2775" s="429" t="s">
        <v>1296</v>
      </c>
    </row>
    <row r="2776" spans="1:27" x14ac:dyDescent="0.25">
      <c r="A2776" t="s">
        <v>149</v>
      </c>
      <c r="B2776" t="s">
        <v>186</v>
      </c>
      <c r="C2776" t="s">
        <v>1459</v>
      </c>
      <c r="D2776" t="s">
        <v>1384</v>
      </c>
      <c r="E2776" t="s">
        <v>1326</v>
      </c>
      <c r="F2776" t="s">
        <v>1293</v>
      </c>
      <c r="G2776">
        <v>35</v>
      </c>
      <c r="H2776" t="s">
        <v>1461</v>
      </c>
      <c r="I2776" t="s">
        <v>534</v>
      </c>
      <c r="J2776" s="281" t="s">
        <v>1478</v>
      </c>
      <c r="K2776" t="s">
        <v>1386</v>
      </c>
      <c r="L2776">
        <v>0.1</v>
      </c>
      <c r="M2776">
        <v>13</v>
      </c>
      <c r="N2776">
        <v>0.16</v>
      </c>
      <c r="O2776">
        <v>0</v>
      </c>
      <c r="P2776">
        <v>0</v>
      </c>
      <c r="Q2776">
        <v>0</v>
      </c>
      <c r="R2776" t="s">
        <v>531</v>
      </c>
      <c r="S2776" t="s">
        <v>531</v>
      </c>
      <c r="T2776" t="s">
        <v>531</v>
      </c>
      <c r="U2776" t="s">
        <v>531</v>
      </c>
      <c r="W2776" s="429">
        <f t="shared" si="64"/>
        <v>0</v>
      </c>
      <c r="X2776" s="429">
        <f t="shared" si="64"/>
        <v>0</v>
      </c>
      <c r="Y2776" s="429">
        <f t="shared" si="64"/>
        <v>0</v>
      </c>
      <c r="Z2776" s="429">
        <f t="shared" si="63"/>
        <v>0</v>
      </c>
      <c r="AA2776" s="429" t="s">
        <v>1296</v>
      </c>
    </row>
    <row r="2777" spans="1:27" x14ac:dyDescent="0.25">
      <c r="A2777" t="s">
        <v>149</v>
      </c>
      <c r="B2777" t="s">
        <v>186</v>
      </c>
      <c r="C2777" t="s">
        <v>1459</v>
      </c>
      <c r="D2777" t="s">
        <v>1384</v>
      </c>
      <c r="E2777" t="s">
        <v>1326</v>
      </c>
      <c r="F2777" t="s">
        <v>1293</v>
      </c>
      <c r="G2777">
        <v>35</v>
      </c>
      <c r="H2777" t="s">
        <v>1461</v>
      </c>
      <c r="I2777" t="s">
        <v>534</v>
      </c>
      <c r="J2777" s="281" t="s">
        <v>1478</v>
      </c>
      <c r="K2777" t="s">
        <v>1386</v>
      </c>
      <c r="L2777">
        <v>0.1</v>
      </c>
      <c r="M2777">
        <v>13</v>
      </c>
      <c r="N2777">
        <v>0.16</v>
      </c>
      <c r="O2777">
        <v>0</v>
      </c>
      <c r="P2777">
        <v>0</v>
      </c>
      <c r="Q2777">
        <v>0</v>
      </c>
      <c r="R2777" t="s">
        <v>531</v>
      </c>
      <c r="S2777" t="s">
        <v>531</v>
      </c>
      <c r="T2777" t="s">
        <v>531</v>
      </c>
      <c r="U2777" t="s">
        <v>531</v>
      </c>
      <c r="W2777" s="429">
        <f t="shared" si="64"/>
        <v>0</v>
      </c>
      <c r="X2777" s="429">
        <f t="shared" si="64"/>
        <v>0</v>
      </c>
      <c r="Y2777" s="429">
        <f t="shared" si="64"/>
        <v>0</v>
      </c>
      <c r="Z2777" s="429">
        <f t="shared" si="63"/>
        <v>0</v>
      </c>
      <c r="AA2777" s="429" t="s">
        <v>1296</v>
      </c>
    </row>
    <row r="2778" spans="1:27" x14ac:dyDescent="0.25">
      <c r="A2778" t="s">
        <v>149</v>
      </c>
      <c r="B2778" t="s">
        <v>186</v>
      </c>
      <c r="C2778" t="s">
        <v>1459</v>
      </c>
      <c r="D2778" t="s">
        <v>1384</v>
      </c>
      <c r="E2778" t="s">
        <v>1326</v>
      </c>
      <c r="F2778" t="s">
        <v>1293</v>
      </c>
      <c r="G2778">
        <v>35</v>
      </c>
      <c r="H2778" t="s">
        <v>1461</v>
      </c>
      <c r="I2778" t="s">
        <v>534</v>
      </c>
      <c r="J2778" s="281" t="s">
        <v>1478</v>
      </c>
      <c r="K2778" t="s">
        <v>1386</v>
      </c>
      <c r="L2778">
        <v>0.1</v>
      </c>
      <c r="M2778">
        <v>13</v>
      </c>
      <c r="N2778">
        <v>0.16</v>
      </c>
      <c r="O2778">
        <v>0</v>
      </c>
      <c r="P2778">
        <v>0</v>
      </c>
      <c r="Q2778">
        <v>0</v>
      </c>
      <c r="R2778" t="s">
        <v>531</v>
      </c>
      <c r="S2778" t="s">
        <v>531</v>
      </c>
      <c r="T2778" t="s">
        <v>531</v>
      </c>
      <c r="U2778" t="s">
        <v>531</v>
      </c>
      <c r="W2778" s="429">
        <f t="shared" si="64"/>
        <v>0</v>
      </c>
      <c r="X2778" s="429">
        <f t="shared" si="64"/>
        <v>0</v>
      </c>
      <c r="Y2778" s="429">
        <f t="shared" si="64"/>
        <v>0</v>
      </c>
      <c r="Z2778" s="429">
        <f t="shared" si="63"/>
        <v>0</v>
      </c>
      <c r="AA2778" s="429" t="s">
        <v>1296</v>
      </c>
    </row>
    <row r="2779" spans="1:27" x14ac:dyDescent="0.25">
      <c r="A2779" t="s">
        <v>149</v>
      </c>
      <c r="B2779" t="s">
        <v>186</v>
      </c>
      <c r="C2779" t="s">
        <v>1459</v>
      </c>
      <c r="D2779" t="s">
        <v>1384</v>
      </c>
      <c r="E2779" t="s">
        <v>1326</v>
      </c>
      <c r="F2779" t="s">
        <v>1293</v>
      </c>
      <c r="G2779">
        <v>35</v>
      </c>
      <c r="H2779" t="s">
        <v>1461</v>
      </c>
      <c r="I2779" t="s">
        <v>534</v>
      </c>
      <c r="J2779" s="281" t="s">
        <v>1478</v>
      </c>
      <c r="K2779" t="s">
        <v>1386</v>
      </c>
      <c r="L2779">
        <v>1.3</v>
      </c>
      <c r="M2779">
        <v>0.5</v>
      </c>
      <c r="N2779">
        <v>2.7</v>
      </c>
      <c r="O2779">
        <v>0</v>
      </c>
      <c r="P2779">
        <v>0</v>
      </c>
      <c r="Q2779">
        <v>0</v>
      </c>
      <c r="R2779" t="s">
        <v>531</v>
      </c>
      <c r="S2779" t="s">
        <v>531</v>
      </c>
      <c r="T2779" t="s">
        <v>531</v>
      </c>
      <c r="U2779" t="s">
        <v>531</v>
      </c>
      <c r="W2779" s="429">
        <f t="shared" si="64"/>
        <v>0</v>
      </c>
      <c r="X2779" s="429">
        <f t="shared" si="64"/>
        <v>0</v>
      </c>
      <c r="Y2779" s="429">
        <f t="shared" si="64"/>
        <v>0</v>
      </c>
      <c r="Z2779" s="429">
        <f t="shared" si="63"/>
        <v>0</v>
      </c>
      <c r="AA2779" s="429" t="s">
        <v>1296</v>
      </c>
    </row>
    <row r="2780" spans="1:27" x14ac:dyDescent="0.25">
      <c r="A2780" t="s">
        <v>149</v>
      </c>
      <c r="B2780" t="s">
        <v>186</v>
      </c>
      <c r="C2780" t="s">
        <v>1459</v>
      </c>
      <c r="D2780" t="s">
        <v>1384</v>
      </c>
      <c r="E2780" t="s">
        <v>1326</v>
      </c>
      <c r="F2780" t="s">
        <v>1293</v>
      </c>
      <c r="G2780">
        <v>35</v>
      </c>
      <c r="H2780" t="s">
        <v>1461</v>
      </c>
      <c r="I2780" t="s">
        <v>534</v>
      </c>
      <c r="J2780" s="281" t="s">
        <v>1478</v>
      </c>
      <c r="K2780" t="s">
        <v>1386</v>
      </c>
      <c r="L2780">
        <v>17.600000000000001</v>
      </c>
      <c r="M2780">
        <v>3.4</v>
      </c>
      <c r="N2780">
        <v>22.2</v>
      </c>
      <c r="O2780">
        <v>0</v>
      </c>
      <c r="P2780">
        <v>0</v>
      </c>
      <c r="Q2780">
        <v>0</v>
      </c>
      <c r="R2780" t="s">
        <v>531</v>
      </c>
      <c r="S2780" t="s">
        <v>531</v>
      </c>
      <c r="T2780" t="s">
        <v>531</v>
      </c>
      <c r="U2780" t="s">
        <v>531</v>
      </c>
      <c r="W2780" s="429">
        <f t="shared" si="64"/>
        <v>0</v>
      </c>
      <c r="X2780" s="429">
        <f t="shared" si="64"/>
        <v>0</v>
      </c>
      <c r="Y2780" s="429">
        <f t="shared" si="64"/>
        <v>0</v>
      </c>
      <c r="Z2780" s="429">
        <f t="shared" si="63"/>
        <v>0</v>
      </c>
      <c r="AA2780" s="429" t="s">
        <v>1296</v>
      </c>
    </row>
    <row r="2781" spans="1:27" x14ac:dyDescent="0.25">
      <c r="A2781" t="s">
        <v>149</v>
      </c>
      <c r="B2781" t="s">
        <v>186</v>
      </c>
      <c r="C2781" t="s">
        <v>1459</v>
      </c>
      <c r="D2781" t="s">
        <v>1384</v>
      </c>
      <c r="E2781" t="s">
        <v>1326</v>
      </c>
      <c r="F2781" t="s">
        <v>1293</v>
      </c>
      <c r="G2781">
        <v>35</v>
      </c>
      <c r="H2781" t="s">
        <v>1461</v>
      </c>
      <c r="I2781" t="s">
        <v>534</v>
      </c>
      <c r="J2781" s="281" t="s">
        <v>1478</v>
      </c>
      <c r="K2781" t="s">
        <v>1386</v>
      </c>
      <c r="L2781">
        <v>17.600000000000001</v>
      </c>
      <c r="M2781">
        <v>0.7</v>
      </c>
      <c r="N2781">
        <v>1.6</v>
      </c>
      <c r="O2781">
        <v>0</v>
      </c>
      <c r="P2781">
        <v>0</v>
      </c>
      <c r="Q2781">
        <v>0</v>
      </c>
      <c r="R2781" t="s">
        <v>531</v>
      </c>
      <c r="S2781" t="s">
        <v>531</v>
      </c>
      <c r="T2781" t="s">
        <v>531</v>
      </c>
      <c r="U2781" t="s">
        <v>531</v>
      </c>
      <c r="W2781" s="429">
        <f t="shared" si="64"/>
        <v>0</v>
      </c>
      <c r="X2781" s="429">
        <f t="shared" si="64"/>
        <v>0</v>
      </c>
      <c r="Y2781" s="429">
        <f t="shared" si="64"/>
        <v>0</v>
      </c>
      <c r="Z2781" s="429">
        <f t="shared" si="63"/>
        <v>0</v>
      </c>
      <c r="AA2781" s="429" t="s">
        <v>1296</v>
      </c>
    </row>
    <row r="2782" spans="1:27" x14ac:dyDescent="0.25">
      <c r="A2782" t="s">
        <v>149</v>
      </c>
      <c r="B2782" t="s">
        <v>186</v>
      </c>
      <c r="C2782" t="s">
        <v>1459</v>
      </c>
      <c r="D2782" t="s">
        <v>1384</v>
      </c>
      <c r="E2782" t="s">
        <v>1326</v>
      </c>
      <c r="F2782" t="s">
        <v>1293</v>
      </c>
      <c r="G2782">
        <v>35</v>
      </c>
      <c r="H2782" t="s">
        <v>1461</v>
      </c>
      <c r="I2782" t="s">
        <v>534</v>
      </c>
      <c r="J2782" s="281" t="s">
        <v>1478</v>
      </c>
      <c r="K2782" t="s">
        <v>1386</v>
      </c>
      <c r="L2782">
        <v>0</v>
      </c>
      <c r="M2782">
        <v>2.2000000000000002</v>
      </c>
      <c r="N2782">
        <v>0</v>
      </c>
      <c r="O2782">
        <v>0</v>
      </c>
      <c r="P2782">
        <v>0</v>
      </c>
      <c r="Q2782">
        <v>0</v>
      </c>
      <c r="R2782" t="s">
        <v>531</v>
      </c>
      <c r="S2782" t="s">
        <v>531</v>
      </c>
      <c r="T2782" t="s">
        <v>531</v>
      </c>
      <c r="U2782" t="s">
        <v>531</v>
      </c>
      <c r="W2782" s="429">
        <f t="shared" si="64"/>
        <v>0</v>
      </c>
      <c r="X2782" s="429">
        <f t="shared" si="64"/>
        <v>0</v>
      </c>
      <c r="Y2782" s="429">
        <f t="shared" si="64"/>
        <v>0</v>
      </c>
      <c r="Z2782" s="429">
        <f t="shared" si="63"/>
        <v>0</v>
      </c>
      <c r="AA2782" s="429" t="s">
        <v>1296</v>
      </c>
    </row>
    <row r="2783" spans="1:27" x14ac:dyDescent="0.25">
      <c r="A2783" t="s">
        <v>149</v>
      </c>
      <c r="B2783" t="s">
        <v>186</v>
      </c>
      <c r="C2783" t="s">
        <v>1459</v>
      </c>
      <c r="D2783" t="s">
        <v>1384</v>
      </c>
      <c r="E2783" t="s">
        <v>1326</v>
      </c>
      <c r="F2783" t="s">
        <v>1293</v>
      </c>
      <c r="G2783">
        <v>35</v>
      </c>
      <c r="H2783" t="s">
        <v>1464</v>
      </c>
      <c r="I2783" t="s">
        <v>186</v>
      </c>
      <c r="J2783" s="281" t="s">
        <v>1478</v>
      </c>
      <c r="K2783" t="s">
        <v>1386</v>
      </c>
      <c r="L2783">
        <v>18</v>
      </c>
      <c r="M2783">
        <v>9</v>
      </c>
      <c r="N2783">
        <v>26.9</v>
      </c>
      <c r="O2783">
        <v>0</v>
      </c>
      <c r="P2783">
        <v>0</v>
      </c>
      <c r="Q2783">
        <v>0</v>
      </c>
      <c r="R2783" t="s">
        <v>531</v>
      </c>
      <c r="S2783" t="s">
        <v>531</v>
      </c>
      <c r="T2783" t="s">
        <v>531</v>
      </c>
      <c r="U2783" t="s">
        <v>531</v>
      </c>
      <c r="W2783" s="429">
        <f t="shared" si="64"/>
        <v>0</v>
      </c>
      <c r="X2783" s="429">
        <f t="shared" si="64"/>
        <v>0</v>
      </c>
      <c r="Y2783" s="429">
        <f t="shared" si="64"/>
        <v>0</v>
      </c>
      <c r="Z2783" s="429">
        <f t="shared" si="63"/>
        <v>0</v>
      </c>
      <c r="AA2783" s="429" t="s">
        <v>1296</v>
      </c>
    </row>
    <row r="2784" spans="1:27" x14ac:dyDescent="0.25">
      <c r="A2784" t="s">
        <v>149</v>
      </c>
      <c r="B2784" t="s">
        <v>186</v>
      </c>
      <c r="C2784" t="s">
        <v>1459</v>
      </c>
      <c r="D2784" t="s">
        <v>1384</v>
      </c>
      <c r="E2784" t="s">
        <v>1326</v>
      </c>
      <c r="F2784" t="s">
        <v>1293</v>
      </c>
      <c r="G2784">
        <v>35</v>
      </c>
      <c r="H2784" t="s">
        <v>1464</v>
      </c>
      <c r="I2784" t="s">
        <v>186</v>
      </c>
      <c r="J2784" s="281" t="s">
        <v>1478</v>
      </c>
      <c r="K2784" t="s">
        <v>1386</v>
      </c>
      <c r="L2784">
        <v>3.9</v>
      </c>
      <c r="M2784">
        <v>2</v>
      </c>
      <c r="N2784">
        <v>5.9</v>
      </c>
      <c r="O2784">
        <v>0</v>
      </c>
      <c r="P2784">
        <v>0</v>
      </c>
      <c r="Q2784">
        <v>0</v>
      </c>
      <c r="R2784" t="s">
        <v>531</v>
      </c>
      <c r="S2784" t="s">
        <v>531</v>
      </c>
      <c r="T2784" t="s">
        <v>531</v>
      </c>
      <c r="U2784" t="s">
        <v>531</v>
      </c>
      <c r="W2784" s="429">
        <f t="shared" si="64"/>
        <v>0</v>
      </c>
      <c r="X2784" s="429">
        <f t="shared" si="64"/>
        <v>0</v>
      </c>
      <c r="Y2784" s="429">
        <f t="shared" si="64"/>
        <v>0</v>
      </c>
      <c r="Z2784" s="429">
        <f t="shared" si="63"/>
        <v>0</v>
      </c>
      <c r="AA2784" s="429" t="s">
        <v>1296</v>
      </c>
    </row>
    <row r="2785" spans="1:27" x14ac:dyDescent="0.25">
      <c r="A2785" t="s">
        <v>149</v>
      </c>
      <c r="B2785" t="s">
        <v>186</v>
      </c>
      <c r="C2785" t="s">
        <v>1459</v>
      </c>
      <c r="D2785" t="s">
        <v>1384</v>
      </c>
      <c r="E2785" t="s">
        <v>1326</v>
      </c>
      <c r="F2785" t="s">
        <v>1293</v>
      </c>
      <c r="G2785">
        <v>35</v>
      </c>
      <c r="H2785" t="s">
        <v>1464</v>
      </c>
      <c r="I2785" t="s">
        <v>186</v>
      </c>
      <c r="J2785" s="281" t="s">
        <v>1478</v>
      </c>
      <c r="K2785" t="s">
        <v>1386</v>
      </c>
      <c r="L2785">
        <v>17.3</v>
      </c>
      <c r="M2785">
        <v>11.5</v>
      </c>
      <c r="N2785">
        <v>30.4</v>
      </c>
      <c r="O2785">
        <v>0</v>
      </c>
      <c r="P2785">
        <v>0</v>
      </c>
      <c r="Q2785">
        <v>0</v>
      </c>
      <c r="R2785" t="s">
        <v>531</v>
      </c>
      <c r="S2785" t="s">
        <v>531</v>
      </c>
      <c r="T2785" t="s">
        <v>531</v>
      </c>
      <c r="U2785" t="s">
        <v>531</v>
      </c>
      <c r="W2785" s="429">
        <f t="shared" si="64"/>
        <v>0</v>
      </c>
      <c r="X2785" s="429">
        <f t="shared" si="64"/>
        <v>0</v>
      </c>
      <c r="Y2785" s="429">
        <f t="shared" si="64"/>
        <v>0</v>
      </c>
      <c r="Z2785" s="429">
        <f t="shared" si="63"/>
        <v>0</v>
      </c>
      <c r="AA2785" s="429" t="s">
        <v>1296</v>
      </c>
    </row>
    <row r="2786" spans="1:27" x14ac:dyDescent="0.25">
      <c r="A2786" t="s">
        <v>149</v>
      </c>
      <c r="B2786" t="s">
        <v>186</v>
      </c>
      <c r="C2786" t="s">
        <v>1459</v>
      </c>
      <c r="D2786" t="s">
        <v>1384</v>
      </c>
      <c r="E2786" t="s">
        <v>1326</v>
      </c>
      <c r="F2786" t="s">
        <v>1293</v>
      </c>
      <c r="G2786">
        <v>35</v>
      </c>
      <c r="H2786" t="s">
        <v>1464</v>
      </c>
      <c r="I2786" t="s">
        <v>186</v>
      </c>
      <c r="J2786" s="281" t="s">
        <v>1478</v>
      </c>
      <c r="K2786" t="s">
        <v>1386</v>
      </c>
      <c r="L2786">
        <v>8.6</v>
      </c>
      <c r="M2786">
        <v>2.8</v>
      </c>
      <c r="N2786">
        <v>8.6</v>
      </c>
      <c r="O2786">
        <v>0</v>
      </c>
      <c r="P2786">
        <v>0</v>
      </c>
      <c r="Q2786">
        <v>0</v>
      </c>
      <c r="R2786" t="s">
        <v>531</v>
      </c>
      <c r="S2786" t="s">
        <v>531</v>
      </c>
      <c r="T2786" t="s">
        <v>531</v>
      </c>
      <c r="U2786" t="s">
        <v>531</v>
      </c>
      <c r="W2786" s="429">
        <f t="shared" si="64"/>
        <v>0</v>
      </c>
      <c r="X2786" s="429">
        <f t="shared" si="64"/>
        <v>0</v>
      </c>
      <c r="Y2786" s="429">
        <f t="shared" si="64"/>
        <v>0</v>
      </c>
      <c r="Z2786" s="429">
        <f t="shared" si="63"/>
        <v>0</v>
      </c>
      <c r="AA2786" s="429" t="s">
        <v>1296</v>
      </c>
    </row>
    <row r="2787" spans="1:27" x14ac:dyDescent="0.25">
      <c r="A2787" t="s">
        <v>149</v>
      </c>
      <c r="B2787" t="s">
        <v>186</v>
      </c>
      <c r="C2787" t="s">
        <v>1459</v>
      </c>
      <c r="D2787" t="s">
        <v>1384</v>
      </c>
      <c r="E2787" t="s">
        <v>1326</v>
      </c>
      <c r="F2787" t="s">
        <v>1293</v>
      </c>
      <c r="G2787">
        <v>35</v>
      </c>
      <c r="H2787" t="s">
        <v>1464</v>
      </c>
      <c r="I2787" t="s">
        <v>186</v>
      </c>
      <c r="J2787" s="281" t="s">
        <v>1478</v>
      </c>
      <c r="K2787" t="s">
        <v>1386</v>
      </c>
      <c r="L2787">
        <v>0</v>
      </c>
      <c r="M2787">
        <v>4.9000000000000004</v>
      </c>
      <c r="N2787">
        <v>0</v>
      </c>
      <c r="O2787">
        <v>0</v>
      </c>
      <c r="P2787">
        <v>0</v>
      </c>
      <c r="Q2787">
        <v>0</v>
      </c>
      <c r="R2787" t="s">
        <v>531</v>
      </c>
      <c r="S2787" t="s">
        <v>531</v>
      </c>
      <c r="T2787" t="s">
        <v>531</v>
      </c>
      <c r="U2787" t="s">
        <v>531</v>
      </c>
      <c r="W2787" s="429">
        <f t="shared" si="64"/>
        <v>0</v>
      </c>
      <c r="X2787" s="429">
        <f t="shared" si="64"/>
        <v>0</v>
      </c>
      <c r="Y2787" s="429">
        <f t="shared" si="64"/>
        <v>0</v>
      </c>
      <c r="Z2787" s="429">
        <f t="shared" si="63"/>
        <v>0</v>
      </c>
      <c r="AA2787" s="429" t="s">
        <v>1296</v>
      </c>
    </row>
    <row r="2788" spans="1:27" x14ac:dyDescent="0.25">
      <c r="A2788" t="s">
        <v>149</v>
      </c>
      <c r="B2788" t="s">
        <v>186</v>
      </c>
      <c r="C2788" t="s">
        <v>1459</v>
      </c>
      <c r="D2788" t="s">
        <v>1384</v>
      </c>
      <c r="E2788" t="s">
        <v>1326</v>
      </c>
      <c r="F2788" t="s">
        <v>1293</v>
      </c>
      <c r="G2788">
        <v>35</v>
      </c>
      <c r="H2788" t="s">
        <v>1464</v>
      </c>
      <c r="I2788" t="s">
        <v>186</v>
      </c>
      <c r="J2788" s="281" t="s">
        <v>1478</v>
      </c>
      <c r="K2788" t="s">
        <v>1386</v>
      </c>
      <c r="L2788">
        <v>0</v>
      </c>
      <c r="M2788">
        <v>4.9000000000000004</v>
      </c>
      <c r="N2788">
        <v>0</v>
      </c>
      <c r="O2788">
        <v>0</v>
      </c>
      <c r="P2788">
        <v>0</v>
      </c>
      <c r="Q2788">
        <v>0</v>
      </c>
      <c r="R2788" t="s">
        <v>531</v>
      </c>
      <c r="S2788" t="s">
        <v>531</v>
      </c>
      <c r="T2788" t="s">
        <v>531</v>
      </c>
      <c r="U2788" t="s">
        <v>531</v>
      </c>
      <c r="W2788" s="429">
        <f t="shared" si="64"/>
        <v>0</v>
      </c>
      <c r="X2788" s="429">
        <f t="shared" si="64"/>
        <v>0</v>
      </c>
      <c r="Y2788" s="429">
        <f t="shared" si="64"/>
        <v>0</v>
      </c>
      <c r="Z2788" s="429">
        <f t="shared" si="63"/>
        <v>0</v>
      </c>
      <c r="AA2788" s="429" t="s">
        <v>1296</v>
      </c>
    </row>
    <row r="2789" spans="1:27" x14ac:dyDescent="0.25">
      <c r="A2789" t="s">
        <v>149</v>
      </c>
      <c r="B2789" t="s">
        <v>186</v>
      </c>
      <c r="C2789" t="s">
        <v>1459</v>
      </c>
      <c r="D2789" t="s">
        <v>1384</v>
      </c>
      <c r="E2789" t="s">
        <v>1326</v>
      </c>
      <c r="F2789" t="s">
        <v>1293</v>
      </c>
      <c r="G2789">
        <v>35</v>
      </c>
      <c r="H2789" t="s">
        <v>1464</v>
      </c>
      <c r="I2789" t="s">
        <v>186</v>
      </c>
      <c r="J2789" s="281" t="s">
        <v>1478</v>
      </c>
      <c r="K2789" t="s">
        <v>1386</v>
      </c>
      <c r="L2789">
        <v>3.9</v>
      </c>
      <c r="M2789">
        <v>2</v>
      </c>
      <c r="N2789">
        <v>5.9</v>
      </c>
      <c r="O2789">
        <v>0</v>
      </c>
      <c r="P2789">
        <v>0</v>
      </c>
      <c r="Q2789">
        <v>0</v>
      </c>
      <c r="R2789" t="s">
        <v>531</v>
      </c>
      <c r="S2789" t="s">
        <v>531</v>
      </c>
      <c r="T2789" t="s">
        <v>531</v>
      </c>
      <c r="U2789" t="s">
        <v>531</v>
      </c>
      <c r="W2789" s="429">
        <f t="shared" si="64"/>
        <v>0</v>
      </c>
      <c r="X2789" s="429">
        <f t="shared" si="64"/>
        <v>0</v>
      </c>
      <c r="Y2789" s="429">
        <f t="shared" si="64"/>
        <v>0</v>
      </c>
      <c r="Z2789" s="429">
        <f t="shared" si="63"/>
        <v>0</v>
      </c>
      <c r="AA2789" s="429" t="s">
        <v>1296</v>
      </c>
    </row>
    <row r="2790" spans="1:27" x14ac:dyDescent="0.25">
      <c r="A2790" t="s">
        <v>149</v>
      </c>
      <c r="B2790" t="s">
        <v>186</v>
      </c>
      <c r="C2790" t="s">
        <v>1459</v>
      </c>
      <c r="D2790" t="s">
        <v>1384</v>
      </c>
      <c r="E2790" t="s">
        <v>1326</v>
      </c>
      <c r="F2790" t="s">
        <v>1293</v>
      </c>
      <c r="G2790">
        <v>35</v>
      </c>
      <c r="H2790" t="s">
        <v>1464</v>
      </c>
      <c r="I2790" t="s">
        <v>186</v>
      </c>
      <c r="J2790" s="281" t="s">
        <v>1478</v>
      </c>
      <c r="K2790" t="s">
        <v>1386</v>
      </c>
      <c r="L2790">
        <v>0</v>
      </c>
      <c r="M2790">
        <v>3.6</v>
      </c>
      <c r="N2790">
        <v>0</v>
      </c>
      <c r="O2790">
        <v>0</v>
      </c>
      <c r="P2790">
        <v>0</v>
      </c>
      <c r="Q2790">
        <v>0</v>
      </c>
      <c r="R2790" t="s">
        <v>531</v>
      </c>
      <c r="S2790" t="s">
        <v>531</v>
      </c>
      <c r="T2790" t="s">
        <v>531</v>
      </c>
      <c r="U2790" t="s">
        <v>531</v>
      </c>
      <c r="W2790" s="429">
        <f t="shared" si="64"/>
        <v>0</v>
      </c>
      <c r="X2790" s="429">
        <f t="shared" si="64"/>
        <v>0</v>
      </c>
      <c r="Y2790" s="429">
        <f t="shared" si="64"/>
        <v>0</v>
      </c>
      <c r="Z2790" s="429">
        <f t="shared" si="63"/>
        <v>0</v>
      </c>
      <c r="AA2790" s="429" t="s">
        <v>1296</v>
      </c>
    </row>
    <row r="2791" spans="1:27" x14ac:dyDescent="0.25">
      <c r="A2791" t="s">
        <v>149</v>
      </c>
      <c r="B2791" t="s">
        <v>186</v>
      </c>
      <c r="C2791" t="s">
        <v>1459</v>
      </c>
      <c r="D2791" t="s">
        <v>1384</v>
      </c>
      <c r="E2791" t="s">
        <v>1326</v>
      </c>
      <c r="F2791" t="s">
        <v>1293</v>
      </c>
      <c r="G2791">
        <v>35</v>
      </c>
      <c r="H2791" t="s">
        <v>1461</v>
      </c>
      <c r="I2791" t="s">
        <v>534</v>
      </c>
      <c r="J2791" s="281" t="s">
        <v>1478</v>
      </c>
      <c r="K2791" t="s">
        <v>1386</v>
      </c>
      <c r="L2791">
        <v>9.5</v>
      </c>
      <c r="M2791">
        <v>0</v>
      </c>
      <c r="N2791">
        <v>9.5</v>
      </c>
      <c r="O2791">
        <v>0</v>
      </c>
      <c r="P2791">
        <v>0</v>
      </c>
      <c r="Q2791">
        <v>0</v>
      </c>
      <c r="R2791" t="s">
        <v>531</v>
      </c>
      <c r="S2791" t="s">
        <v>531</v>
      </c>
      <c r="T2791" t="s">
        <v>531</v>
      </c>
      <c r="U2791" t="s">
        <v>531</v>
      </c>
      <c r="W2791" s="429">
        <f t="shared" si="64"/>
        <v>0</v>
      </c>
      <c r="X2791" s="429">
        <f t="shared" si="64"/>
        <v>0</v>
      </c>
      <c r="Y2791" s="429">
        <f t="shared" si="64"/>
        <v>0</v>
      </c>
      <c r="Z2791" s="429">
        <f t="shared" si="63"/>
        <v>0</v>
      </c>
      <c r="AA2791" s="429" t="s">
        <v>1296</v>
      </c>
    </row>
    <row r="2792" spans="1:27" x14ac:dyDescent="0.25">
      <c r="A2792" t="s">
        <v>149</v>
      </c>
      <c r="B2792" t="s">
        <v>186</v>
      </c>
      <c r="C2792" t="s">
        <v>1459</v>
      </c>
      <c r="D2792" t="s">
        <v>1384</v>
      </c>
      <c r="E2792" t="s">
        <v>1326</v>
      </c>
      <c r="F2792" t="s">
        <v>1293</v>
      </c>
      <c r="G2792">
        <v>35</v>
      </c>
      <c r="H2792" t="s">
        <v>1461</v>
      </c>
      <c r="I2792" t="s">
        <v>534</v>
      </c>
      <c r="J2792" s="281" t="s">
        <v>1478</v>
      </c>
      <c r="K2792" t="s">
        <v>1386</v>
      </c>
      <c r="L2792">
        <v>0</v>
      </c>
      <c r="M2792">
        <v>5.7</v>
      </c>
      <c r="N2792">
        <v>0</v>
      </c>
      <c r="O2792">
        <v>0</v>
      </c>
      <c r="P2792">
        <v>0</v>
      </c>
      <c r="Q2792">
        <v>0</v>
      </c>
      <c r="R2792" t="s">
        <v>531</v>
      </c>
      <c r="S2792" t="s">
        <v>531</v>
      </c>
      <c r="T2792" t="s">
        <v>531</v>
      </c>
      <c r="U2792" t="s">
        <v>531</v>
      </c>
      <c r="W2792" s="429">
        <f t="shared" si="64"/>
        <v>0</v>
      </c>
      <c r="X2792" s="429">
        <f t="shared" si="64"/>
        <v>0</v>
      </c>
      <c r="Y2792" s="429">
        <f t="shared" si="64"/>
        <v>0</v>
      </c>
      <c r="Z2792" s="429">
        <f t="shared" si="63"/>
        <v>0</v>
      </c>
      <c r="AA2792" s="429" t="s">
        <v>1296</v>
      </c>
    </row>
    <row r="2793" spans="1:27" x14ac:dyDescent="0.25">
      <c r="A2793" t="s">
        <v>149</v>
      </c>
      <c r="B2793" t="s">
        <v>186</v>
      </c>
      <c r="C2793" t="s">
        <v>1459</v>
      </c>
      <c r="D2793" t="s">
        <v>1384</v>
      </c>
      <c r="E2793" t="s">
        <v>1326</v>
      </c>
      <c r="F2793" t="s">
        <v>1293</v>
      </c>
      <c r="G2793">
        <v>35</v>
      </c>
      <c r="H2793" t="s">
        <v>1461</v>
      </c>
      <c r="I2793" t="s">
        <v>534</v>
      </c>
      <c r="J2793" s="281" t="s">
        <v>1478</v>
      </c>
      <c r="K2793" t="s">
        <v>1386</v>
      </c>
      <c r="L2793">
        <v>9.5</v>
      </c>
      <c r="M2793">
        <v>0</v>
      </c>
      <c r="N2793">
        <v>9.5</v>
      </c>
      <c r="O2793">
        <v>0</v>
      </c>
      <c r="P2793">
        <v>0</v>
      </c>
      <c r="Q2793">
        <v>0</v>
      </c>
      <c r="R2793" t="s">
        <v>531</v>
      </c>
      <c r="S2793" t="s">
        <v>531</v>
      </c>
      <c r="T2793" t="s">
        <v>531</v>
      </c>
      <c r="U2793" t="s">
        <v>531</v>
      </c>
      <c r="W2793" s="429">
        <f t="shared" si="64"/>
        <v>0</v>
      </c>
      <c r="X2793" s="429">
        <f t="shared" si="64"/>
        <v>0</v>
      </c>
      <c r="Y2793" s="429">
        <f t="shared" si="64"/>
        <v>0</v>
      </c>
      <c r="Z2793" s="429">
        <f t="shared" si="63"/>
        <v>0</v>
      </c>
      <c r="AA2793" s="429" t="s">
        <v>1296</v>
      </c>
    </row>
    <row r="2794" spans="1:27" x14ac:dyDescent="0.25">
      <c r="A2794" t="s">
        <v>149</v>
      </c>
      <c r="B2794" t="s">
        <v>186</v>
      </c>
      <c r="C2794" t="s">
        <v>1459</v>
      </c>
      <c r="D2794" t="s">
        <v>1384</v>
      </c>
      <c r="E2794" t="s">
        <v>1326</v>
      </c>
      <c r="F2794" t="s">
        <v>1293</v>
      </c>
      <c r="G2794">
        <v>35</v>
      </c>
      <c r="H2794" t="s">
        <v>1464</v>
      </c>
      <c r="I2794" t="s">
        <v>186</v>
      </c>
      <c r="J2794" s="281" t="s">
        <v>1478</v>
      </c>
      <c r="K2794" t="s">
        <v>1386</v>
      </c>
      <c r="L2794">
        <v>28.5</v>
      </c>
      <c r="M2794">
        <v>2.8</v>
      </c>
      <c r="N2794">
        <v>28.5</v>
      </c>
      <c r="O2794">
        <v>0</v>
      </c>
      <c r="P2794">
        <v>0</v>
      </c>
      <c r="Q2794">
        <v>0</v>
      </c>
      <c r="R2794" t="s">
        <v>531</v>
      </c>
      <c r="S2794" t="s">
        <v>531</v>
      </c>
      <c r="T2794" t="s">
        <v>531</v>
      </c>
      <c r="U2794" t="s">
        <v>531</v>
      </c>
      <c r="W2794" s="429">
        <f t="shared" si="64"/>
        <v>0</v>
      </c>
      <c r="X2794" s="429">
        <f t="shared" si="64"/>
        <v>0</v>
      </c>
      <c r="Y2794" s="429">
        <f t="shared" si="64"/>
        <v>0</v>
      </c>
      <c r="Z2794" s="429">
        <f t="shared" si="63"/>
        <v>0</v>
      </c>
      <c r="AA2794" s="429" t="s">
        <v>1296</v>
      </c>
    </row>
    <row r="2795" spans="1:27" x14ac:dyDescent="0.25">
      <c r="A2795" t="s">
        <v>149</v>
      </c>
      <c r="B2795" t="s">
        <v>186</v>
      </c>
      <c r="C2795" t="s">
        <v>1459</v>
      </c>
      <c r="D2795" t="s">
        <v>1384</v>
      </c>
      <c r="E2795" t="s">
        <v>1326</v>
      </c>
      <c r="F2795" t="s">
        <v>1293</v>
      </c>
      <c r="G2795">
        <v>35</v>
      </c>
      <c r="H2795" t="s">
        <v>1464</v>
      </c>
      <c r="I2795" t="s">
        <v>186</v>
      </c>
      <c r="J2795" s="281" t="s">
        <v>1478</v>
      </c>
      <c r="K2795" t="s">
        <v>1386</v>
      </c>
      <c r="L2795">
        <v>28.5</v>
      </c>
      <c r="M2795">
        <v>2.8</v>
      </c>
      <c r="N2795">
        <v>28.5</v>
      </c>
      <c r="O2795">
        <v>0</v>
      </c>
      <c r="P2795">
        <v>0</v>
      </c>
      <c r="Q2795">
        <v>0</v>
      </c>
      <c r="R2795" t="s">
        <v>531</v>
      </c>
      <c r="S2795" t="s">
        <v>531</v>
      </c>
      <c r="T2795" t="s">
        <v>531</v>
      </c>
      <c r="U2795" t="s">
        <v>531</v>
      </c>
      <c r="W2795" s="429">
        <f t="shared" si="64"/>
        <v>0</v>
      </c>
      <c r="X2795" s="429">
        <f t="shared" si="64"/>
        <v>0</v>
      </c>
      <c r="Y2795" s="429">
        <f t="shared" si="64"/>
        <v>0</v>
      </c>
      <c r="Z2795" s="429">
        <f t="shared" si="63"/>
        <v>0</v>
      </c>
      <c r="AA2795" s="429" t="s">
        <v>1296</v>
      </c>
    </row>
    <row r="2796" spans="1:27" x14ac:dyDescent="0.25">
      <c r="A2796" t="s">
        <v>149</v>
      </c>
      <c r="B2796" t="s">
        <v>186</v>
      </c>
      <c r="C2796" t="s">
        <v>1459</v>
      </c>
      <c r="D2796" t="s">
        <v>1384</v>
      </c>
      <c r="E2796" t="s">
        <v>1326</v>
      </c>
      <c r="F2796" t="s">
        <v>1293</v>
      </c>
      <c r="G2796">
        <v>35</v>
      </c>
      <c r="H2796" t="s">
        <v>1464</v>
      </c>
      <c r="I2796" t="s">
        <v>186</v>
      </c>
      <c r="J2796" s="281" t="s">
        <v>1478</v>
      </c>
      <c r="K2796" t="s">
        <v>1386</v>
      </c>
      <c r="L2796">
        <v>28.5</v>
      </c>
      <c r="M2796">
        <v>2.8</v>
      </c>
      <c r="N2796">
        <v>28.5</v>
      </c>
      <c r="O2796">
        <v>0</v>
      </c>
      <c r="P2796">
        <v>0</v>
      </c>
      <c r="Q2796">
        <v>0</v>
      </c>
      <c r="R2796" t="s">
        <v>531</v>
      </c>
      <c r="S2796" t="s">
        <v>531</v>
      </c>
      <c r="T2796" t="s">
        <v>531</v>
      </c>
      <c r="U2796" t="s">
        <v>531</v>
      </c>
      <c r="W2796" s="429">
        <f t="shared" si="64"/>
        <v>0</v>
      </c>
      <c r="X2796" s="429">
        <f t="shared" si="64"/>
        <v>0</v>
      </c>
      <c r="Y2796" s="429">
        <f t="shared" si="64"/>
        <v>0</v>
      </c>
      <c r="Z2796" s="429">
        <f t="shared" si="63"/>
        <v>0</v>
      </c>
      <c r="AA2796" s="429" t="s">
        <v>1296</v>
      </c>
    </row>
    <row r="2797" spans="1:27" x14ac:dyDescent="0.25">
      <c r="A2797" t="s">
        <v>149</v>
      </c>
      <c r="B2797" t="s">
        <v>186</v>
      </c>
      <c r="C2797" t="s">
        <v>1459</v>
      </c>
      <c r="D2797" t="s">
        <v>1384</v>
      </c>
      <c r="E2797" t="s">
        <v>1326</v>
      </c>
      <c r="F2797" t="s">
        <v>1293</v>
      </c>
      <c r="G2797">
        <v>35</v>
      </c>
      <c r="H2797" t="s">
        <v>1464</v>
      </c>
      <c r="I2797" t="s">
        <v>186</v>
      </c>
      <c r="J2797" s="281" t="s">
        <v>1478</v>
      </c>
      <c r="K2797" t="s">
        <v>1386</v>
      </c>
      <c r="L2797">
        <v>0</v>
      </c>
      <c r="M2797">
        <v>10</v>
      </c>
      <c r="N2797">
        <v>0</v>
      </c>
      <c r="O2797">
        <v>0</v>
      </c>
      <c r="P2797">
        <v>0</v>
      </c>
      <c r="Q2797">
        <v>0</v>
      </c>
      <c r="R2797" t="s">
        <v>531</v>
      </c>
      <c r="S2797" t="s">
        <v>531</v>
      </c>
      <c r="T2797" t="s">
        <v>531</v>
      </c>
      <c r="U2797" t="s">
        <v>531</v>
      </c>
      <c r="W2797" s="429">
        <f t="shared" si="64"/>
        <v>0</v>
      </c>
      <c r="X2797" s="429">
        <f t="shared" si="64"/>
        <v>0</v>
      </c>
      <c r="Y2797" s="429">
        <f t="shared" si="64"/>
        <v>0</v>
      </c>
      <c r="Z2797" s="429">
        <f t="shared" si="63"/>
        <v>0</v>
      </c>
      <c r="AA2797" s="429" t="s">
        <v>1296</v>
      </c>
    </row>
    <row r="2798" spans="1:27" x14ac:dyDescent="0.25">
      <c r="A2798" t="s">
        <v>149</v>
      </c>
      <c r="B2798" t="s">
        <v>186</v>
      </c>
      <c r="C2798" t="s">
        <v>1459</v>
      </c>
      <c r="D2798" t="s">
        <v>1384</v>
      </c>
      <c r="E2798" t="s">
        <v>1326</v>
      </c>
      <c r="F2798" t="s">
        <v>1293</v>
      </c>
      <c r="G2798">
        <v>35</v>
      </c>
      <c r="H2798" t="s">
        <v>1461</v>
      </c>
      <c r="I2798" t="s">
        <v>534</v>
      </c>
      <c r="J2798" s="281" t="s">
        <v>1478</v>
      </c>
      <c r="K2798" t="s">
        <v>1386</v>
      </c>
      <c r="L2798">
        <v>0</v>
      </c>
      <c r="M2798">
        <v>18.649999999999999</v>
      </c>
      <c r="N2798">
        <v>0</v>
      </c>
      <c r="O2798">
        <v>0</v>
      </c>
      <c r="P2798">
        <v>0</v>
      </c>
      <c r="Q2798">
        <v>0</v>
      </c>
      <c r="R2798" t="s">
        <v>531</v>
      </c>
      <c r="S2798" t="s">
        <v>531</v>
      </c>
      <c r="T2798" t="s">
        <v>531</v>
      </c>
      <c r="U2798" t="s">
        <v>531</v>
      </c>
      <c r="W2798" s="429">
        <f t="shared" si="64"/>
        <v>0</v>
      </c>
      <c r="X2798" s="429">
        <f t="shared" si="64"/>
        <v>0</v>
      </c>
      <c r="Y2798" s="429">
        <f t="shared" si="64"/>
        <v>0</v>
      </c>
      <c r="Z2798" s="429">
        <f t="shared" si="63"/>
        <v>0</v>
      </c>
      <c r="AA2798" s="429" t="s">
        <v>1296</v>
      </c>
    </row>
    <row r="2799" spans="1:27" x14ac:dyDescent="0.25">
      <c r="A2799" t="s">
        <v>149</v>
      </c>
      <c r="B2799" t="s">
        <v>186</v>
      </c>
      <c r="C2799" t="s">
        <v>1459</v>
      </c>
      <c r="D2799" t="s">
        <v>1384</v>
      </c>
      <c r="E2799" t="s">
        <v>1326</v>
      </c>
      <c r="F2799" t="s">
        <v>1293</v>
      </c>
      <c r="G2799">
        <v>35</v>
      </c>
      <c r="H2799" t="s">
        <v>1461</v>
      </c>
      <c r="I2799" t="s">
        <v>534</v>
      </c>
      <c r="J2799" s="281" t="s">
        <v>1478</v>
      </c>
      <c r="K2799" t="s">
        <v>1386</v>
      </c>
      <c r="L2799">
        <v>15</v>
      </c>
      <c r="M2799">
        <v>5.8</v>
      </c>
      <c r="N2799">
        <v>15</v>
      </c>
      <c r="O2799">
        <v>0</v>
      </c>
      <c r="P2799">
        <v>0</v>
      </c>
      <c r="Q2799">
        <v>0</v>
      </c>
      <c r="R2799" t="s">
        <v>531</v>
      </c>
      <c r="S2799" t="s">
        <v>531</v>
      </c>
      <c r="T2799" t="s">
        <v>531</v>
      </c>
      <c r="U2799" t="s">
        <v>531</v>
      </c>
      <c r="W2799" s="429">
        <f t="shared" si="64"/>
        <v>0</v>
      </c>
      <c r="X2799" s="429">
        <f t="shared" si="64"/>
        <v>0</v>
      </c>
      <c r="Y2799" s="429">
        <f t="shared" si="64"/>
        <v>0</v>
      </c>
      <c r="Z2799" s="429">
        <f t="shared" si="63"/>
        <v>0</v>
      </c>
      <c r="AA2799" s="429" t="s">
        <v>1296</v>
      </c>
    </row>
    <row r="2800" spans="1:27" x14ac:dyDescent="0.25">
      <c r="A2800" t="s">
        <v>149</v>
      </c>
      <c r="B2800" t="s">
        <v>186</v>
      </c>
      <c r="C2800" t="s">
        <v>1459</v>
      </c>
      <c r="D2800" t="s">
        <v>1384</v>
      </c>
      <c r="E2800" t="s">
        <v>1326</v>
      </c>
      <c r="F2800" t="s">
        <v>1293</v>
      </c>
      <c r="G2800">
        <v>35</v>
      </c>
      <c r="H2800" t="s">
        <v>1461</v>
      </c>
      <c r="I2800" t="s">
        <v>534</v>
      </c>
      <c r="J2800" s="281" t="s">
        <v>1478</v>
      </c>
      <c r="K2800" t="s">
        <v>1386</v>
      </c>
      <c r="L2800">
        <v>15</v>
      </c>
      <c r="M2800">
        <v>5.8</v>
      </c>
      <c r="N2800">
        <v>15</v>
      </c>
      <c r="O2800">
        <v>0</v>
      </c>
      <c r="P2800">
        <v>0</v>
      </c>
      <c r="Q2800">
        <v>0</v>
      </c>
      <c r="R2800" t="s">
        <v>531</v>
      </c>
      <c r="S2800" t="s">
        <v>531</v>
      </c>
      <c r="T2800" t="s">
        <v>531</v>
      </c>
      <c r="U2800" t="s">
        <v>531</v>
      </c>
      <c r="W2800" s="429">
        <f t="shared" si="64"/>
        <v>0</v>
      </c>
      <c r="X2800" s="429">
        <f t="shared" si="64"/>
        <v>0</v>
      </c>
      <c r="Y2800" s="429">
        <f t="shared" si="64"/>
        <v>0</v>
      </c>
      <c r="Z2800" s="429">
        <f t="shared" si="63"/>
        <v>0</v>
      </c>
      <c r="AA2800" s="429" t="s">
        <v>1296</v>
      </c>
    </row>
    <row r="2801" spans="1:27" x14ac:dyDescent="0.25">
      <c r="A2801" t="s">
        <v>149</v>
      </c>
      <c r="B2801" t="s">
        <v>186</v>
      </c>
      <c r="C2801" t="s">
        <v>1459</v>
      </c>
      <c r="D2801" t="s">
        <v>1384</v>
      </c>
      <c r="E2801" t="s">
        <v>1326</v>
      </c>
      <c r="F2801" t="s">
        <v>1293</v>
      </c>
      <c r="G2801">
        <v>35</v>
      </c>
      <c r="H2801" t="s">
        <v>1461</v>
      </c>
      <c r="I2801" t="s">
        <v>534</v>
      </c>
      <c r="J2801" s="281" t="s">
        <v>1478</v>
      </c>
      <c r="K2801" t="s">
        <v>1386</v>
      </c>
      <c r="L2801">
        <v>0</v>
      </c>
      <c r="M2801">
        <v>7.45</v>
      </c>
      <c r="N2801">
        <v>0</v>
      </c>
      <c r="O2801">
        <v>0</v>
      </c>
      <c r="P2801">
        <v>0</v>
      </c>
      <c r="Q2801">
        <v>0</v>
      </c>
      <c r="R2801" t="s">
        <v>531</v>
      </c>
      <c r="S2801" t="s">
        <v>531</v>
      </c>
      <c r="T2801" t="s">
        <v>531</v>
      </c>
      <c r="U2801" t="s">
        <v>531</v>
      </c>
      <c r="W2801" s="429">
        <f t="shared" si="64"/>
        <v>0</v>
      </c>
      <c r="X2801" s="429">
        <f t="shared" si="64"/>
        <v>0</v>
      </c>
      <c r="Y2801" s="429">
        <f t="shared" si="64"/>
        <v>0</v>
      </c>
      <c r="Z2801" s="429">
        <f t="shared" si="63"/>
        <v>0</v>
      </c>
      <c r="AA2801" s="429" t="s">
        <v>1296</v>
      </c>
    </row>
    <row r="2802" spans="1:27" x14ac:dyDescent="0.25">
      <c r="A2802" t="s">
        <v>149</v>
      </c>
      <c r="B2802" t="s">
        <v>186</v>
      </c>
      <c r="C2802" t="s">
        <v>1459</v>
      </c>
      <c r="D2802" t="s">
        <v>1384</v>
      </c>
      <c r="E2802" t="s">
        <v>1326</v>
      </c>
      <c r="F2802" t="s">
        <v>1293</v>
      </c>
      <c r="G2802">
        <v>35</v>
      </c>
      <c r="H2802" t="s">
        <v>1461</v>
      </c>
      <c r="I2802" t="s">
        <v>534</v>
      </c>
      <c r="J2802" s="281" t="s">
        <v>1478</v>
      </c>
      <c r="K2802" t="s">
        <v>1386</v>
      </c>
      <c r="L2802">
        <v>0</v>
      </c>
      <c r="M2802">
        <v>7.45</v>
      </c>
      <c r="N2802">
        <v>0</v>
      </c>
      <c r="O2802">
        <v>0</v>
      </c>
      <c r="P2802">
        <v>0</v>
      </c>
      <c r="Q2802">
        <v>0</v>
      </c>
      <c r="R2802" t="s">
        <v>531</v>
      </c>
      <c r="S2802" t="s">
        <v>531</v>
      </c>
      <c r="T2802" t="s">
        <v>531</v>
      </c>
      <c r="U2802" t="s">
        <v>531</v>
      </c>
      <c r="W2802" s="429">
        <f t="shared" si="64"/>
        <v>0</v>
      </c>
      <c r="X2802" s="429">
        <f t="shared" si="64"/>
        <v>0</v>
      </c>
      <c r="Y2802" s="429">
        <f t="shared" si="64"/>
        <v>0</v>
      </c>
      <c r="Z2802" s="429">
        <f t="shared" si="63"/>
        <v>0</v>
      </c>
      <c r="AA2802" s="429" t="s">
        <v>1296</v>
      </c>
    </row>
    <row r="2803" spans="1:27" x14ac:dyDescent="0.25">
      <c r="A2803" t="s">
        <v>149</v>
      </c>
      <c r="B2803" t="s">
        <v>186</v>
      </c>
      <c r="C2803" t="s">
        <v>1459</v>
      </c>
      <c r="D2803" t="s">
        <v>1384</v>
      </c>
      <c r="E2803" t="s">
        <v>1326</v>
      </c>
      <c r="F2803" t="s">
        <v>1293</v>
      </c>
      <c r="G2803">
        <v>35</v>
      </c>
      <c r="H2803" t="s">
        <v>1461</v>
      </c>
      <c r="I2803" t="s">
        <v>534</v>
      </c>
      <c r="J2803" s="281" t="s">
        <v>1478</v>
      </c>
      <c r="K2803" t="s">
        <v>1386</v>
      </c>
      <c r="L2803">
        <v>17.3</v>
      </c>
      <c r="M2803">
        <v>11.5</v>
      </c>
      <c r="N2803">
        <v>30.4</v>
      </c>
      <c r="O2803">
        <v>0</v>
      </c>
      <c r="P2803">
        <v>0</v>
      </c>
      <c r="Q2803">
        <v>0</v>
      </c>
      <c r="R2803" t="s">
        <v>531</v>
      </c>
      <c r="S2803" t="s">
        <v>531</v>
      </c>
      <c r="T2803" t="s">
        <v>531</v>
      </c>
      <c r="U2803" t="s">
        <v>531</v>
      </c>
      <c r="W2803" s="429">
        <f t="shared" si="64"/>
        <v>0</v>
      </c>
      <c r="X2803" s="429">
        <f t="shared" si="64"/>
        <v>0</v>
      </c>
      <c r="Y2803" s="429">
        <f t="shared" si="64"/>
        <v>0</v>
      </c>
      <c r="Z2803" s="429">
        <f t="shared" si="63"/>
        <v>0</v>
      </c>
      <c r="AA2803" s="429" t="s">
        <v>1296</v>
      </c>
    </row>
    <row r="2804" spans="1:27" x14ac:dyDescent="0.25">
      <c r="A2804" t="s">
        <v>149</v>
      </c>
      <c r="B2804" t="s">
        <v>186</v>
      </c>
      <c r="C2804" t="s">
        <v>1459</v>
      </c>
      <c r="D2804" t="s">
        <v>1384</v>
      </c>
      <c r="E2804" t="s">
        <v>1326</v>
      </c>
      <c r="F2804" t="s">
        <v>1293</v>
      </c>
      <c r="G2804">
        <v>35</v>
      </c>
      <c r="H2804" t="s">
        <v>1461</v>
      </c>
      <c r="I2804" t="s">
        <v>534</v>
      </c>
      <c r="J2804" s="281" t="s">
        <v>1478</v>
      </c>
      <c r="K2804" t="s">
        <v>1386</v>
      </c>
      <c r="L2804">
        <v>0</v>
      </c>
      <c r="M2804">
        <v>28.4</v>
      </c>
      <c r="N2804">
        <v>0</v>
      </c>
      <c r="O2804">
        <v>0</v>
      </c>
      <c r="P2804">
        <v>0</v>
      </c>
      <c r="Q2804">
        <v>0</v>
      </c>
      <c r="R2804" t="s">
        <v>531</v>
      </c>
      <c r="S2804" t="s">
        <v>531</v>
      </c>
      <c r="T2804" t="s">
        <v>531</v>
      </c>
      <c r="U2804" t="s">
        <v>531</v>
      </c>
      <c r="W2804" s="429">
        <f t="shared" si="64"/>
        <v>0</v>
      </c>
      <c r="X2804" s="429">
        <f t="shared" si="64"/>
        <v>0</v>
      </c>
      <c r="Y2804" s="429">
        <f t="shared" si="64"/>
        <v>0</v>
      </c>
      <c r="Z2804" s="429">
        <f t="shared" si="63"/>
        <v>0</v>
      </c>
      <c r="AA2804" s="429" t="s">
        <v>1296</v>
      </c>
    </row>
    <row r="2805" spans="1:27" x14ac:dyDescent="0.25">
      <c r="A2805" t="s">
        <v>149</v>
      </c>
      <c r="B2805" t="s">
        <v>186</v>
      </c>
      <c r="C2805" t="s">
        <v>1459</v>
      </c>
      <c r="D2805" t="s">
        <v>1384</v>
      </c>
      <c r="E2805" t="s">
        <v>1326</v>
      </c>
      <c r="F2805" t="s">
        <v>1293</v>
      </c>
      <c r="G2805">
        <v>35</v>
      </c>
      <c r="H2805" t="s">
        <v>1461</v>
      </c>
      <c r="I2805" t="s">
        <v>534</v>
      </c>
      <c r="J2805" s="281" t="s">
        <v>1478</v>
      </c>
      <c r="K2805" t="s">
        <v>1386</v>
      </c>
      <c r="L2805">
        <v>0</v>
      </c>
      <c r="M2805">
        <v>1</v>
      </c>
      <c r="N2805">
        <v>0</v>
      </c>
      <c r="O2805">
        <v>0</v>
      </c>
      <c r="P2805">
        <v>0</v>
      </c>
      <c r="Q2805">
        <v>0</v>
      </c>
      <c r="R2805" t="s">
        <v>531</v>
      </c>
      <c r="S2805" t="s">
        <v>531</v>
      </c>
      <c r="T2805" t="s">
        <v>531</v>
      </c>
      <c r="U2805" t="s">
        <v>531</v>
      </c>
      <c r="W2805" s="429">
        <f t="shared" si="64"/>
        <v>0</v>
      </c>
      <c r="X2805" s="429">
        <f t="shared" si="64"/>
        <v>0</v>
      </c>
      <c r="Y2805" s="429">
        <f t="shared" si="64"/>
        <v>0</v>
      </c>
      <c r="Z2805" s="429">
        <f t="shared" si="63"/>
        <v>0</v>
      </c>
      <c r="AA2805" s="429" t="s">
        <v>1296</v>
      </c>
    </row>
    <row r="2806" spans="1:27" x14ac:dyDescent="0.25">
      <c r="A2806" t="s">
        <v>149</v>
      </c>
      <c r="B2806" t="s">
        <v>186</v>
      </c>
      <c r="C2806" t="s">
        <v>1459</v>
      </c>
      <c r="D2806" t="s">
        <v>1384</v>
      </c>
      <c r="E2806" t="s">
        <v>1326</v>
      </c>
      <c r="F2806" t="s">
        <v>1293</v>
      </c>
      <c r="G2806">
        <v>35</v>
      </c>
      <c r="H2806" t="s">
        <v>1461</v>
      </c>
      <c r="I2806" t="s">
        <v>534</v>
      </c>
      <c r="J2806" s="281" t="s">
        <v>1478</v>
      </c>
      <c r="K2806" t="s">
        <v>1386</v>
      </c>
      <c r="L2806">
        <v>0</v>
      </c>
      <c r="M2806">
        <v>1</v>
      </c>
      <c r="N2806">
        <v>0</v>
      </c>
      <c r="O2806">
        <v>0</v>
      </c>
      <c r="P2806">
        <v>0</v>
      </c>
      <c r="Q2806">
        <v>0</v>
      </c>
      <c r="R2806" t="s">
        <v>531</v>
      </c>
      <c r="S2806" t="s">
        <v>531</v>
      </c>
      <c r="T2806" t="s">
        <v>531</v>
      </c>
      <c r="U2806" t="s">
        <v>531</v>
      </c>
      <c r="W2806" s="429">
        <f t="shared" si="64"/>
        <v>0</v>
      </c>
      <c r="X2806" s="429">
        <f t="shared" si="64"/>
        <v>0</v>
      </c>
      <c r="Y2806" s="429">
        <f t="shared" si="64"/>
        <v>0</v>
      </c>
      <c r="Z2806" s="429">
        <f t="shared" si="63"/>
        <v>0</v>
      </c>
      <c r="AA2806" s="429" t="s">
        <v>1296</v>
      </c>
    </row>
    <row r="2807" spans="1:27" x14ac:dyDescent="0.25">
      <c r="A2807" t="s">
        <v>149</v>
      </c>
      <c r="B2807" t="s">
        <v>186</v>
      </c>
      <c r="C2807" t="s">
        <v>1459</v>
      </c>
      <c r="D2807" t="s">
        <v>1384</v>
      </c>
      <c r="E2807" t="s">
        <v>1326</v>
      </c>
      <c r="F2807" t="s">
        <v>1293</v>
      </c>
      <c r="G2807">
        <v>35</v>
      </c>
      <c r="H2807" t="s">
        <v>1461</v>
      </c>
      <c r="I2807" t="s">
        <v>534</v>
      </c>
      <c r="J2807" s="281" t="s">
        <v>1478</v>
      </c>
      <c r="K2807" t="s">
        <v>1386</v>
      </c>
      <c r="L2807">
        <v>20.9</v>
      </c>
      <c r="M2807">
        <v>5</v>
      </c>
      <c r="N2807">
        <v>18.899999999999999</v>
      </c>
      <c r="O2807">
        <v>0</v>
      </c>
      <c r="P2807">
        <v>0</v>
      </c>
      <c r="Q2807">
        <v>0</v>
      </c>
      <c r="R2807" t="s">
        <v>531</v>
      </c>
      <c r="S2807" t="s">
        <v>531</v>
      </c>
      <c r="T2807" t="s">
        <v>531</v>
      </c>
      <c r="U2807" t="s">
        <v>531</v>
      </c>
      <c r="W2807" s="429">
        <f t="shared" si="64"/>
        <v>0</v>
      </c>
      <c r="X2807" s="429">
        <f t="shared" si="64"/>
        <v>0</v>
      </c>
      <c r="Y2807" s="429">
        <f t="shared" si="64"/>
        <v>0</v>
      </c>
      <c r="Z2807" s="429">
        <f t="shared" si="63"/>
        <v>0</v>
      </c>
      <c r="AA2807" s="429" t="s">
        <v>1296</v>
      </c>
    </row>
    <row r="2808" spans="1:27" x14ac:dyDescent="0.25">
      <c r="A2808" t="s">
        <v>149</v>
      </c>
      <c r="B2808" t="s">
        <v>186</v>
      </c>
      <c r="C2808" t="s">
        <v>1459</v>
      </c>
      <c r="D2808" t="s">
        <v>1384</v>
      </c>
      <c r="E2808" t="s">
        <v>1326</v>
      </c>
      <c r="F2808" t="s">
        <v>1293</v>
      </c>
      <c r="G2808">
        <v>35</v>
      </c>
      <c r="H2808" t="s">
        <v>1461</v>
      </c>
      <c r="I2808" t="s">
        <v>534</v>
      </c>
      <c r="J2808" s="281" t="s">
        <v>1478</v>
      </c>
      <c r="K2808" t="s">
        <v>1386</v>
      </c>
      <c r="L2808">
        <v>24.1</v>
      </c>
      <c r="M2808">
        <v>0</v>
      </c>
      <c r="N2808">
        <v>1.8</v>
      </c>
      <c r="O2808">
        <v>0</v>
      </c>
      <c r="P2808">
        <v>0</v>
      </c>
      <c r="Q2808">
        <v>0</v>
      </c>
      <c r="R2808" t="s">
        <v>531</v>
      </c>
      <c r="S2808" t="s">
        <v>531</v>
      </c>
      <c r="T2808" t="s">
        <v>531</v>
      </c>
      <c r="U2808" t="s">
        <v>531</v>
      </c>
      <c r="W2808" s="429">
        <f t="shared" si="64"/>
        <v>0</v>
      </c>
      <c r="X2808" s="429">
        <f t="shared" si="64"/>
        <v>0</v>
      </c>
      <c r="Y2808" s="429">
        <f t="shared" si="64"/>
        <v>0</v>
      </c>
      <c r="Z2808" s="429">
        <f t="shared" si="63"/>
        <v>0</v>
      </c>
      <c r="AA2808" s="429" t="s">
        <v>1296</v>
      </c>
    </row>
    <row r="2809" spans="1:27" x14ac:dyDescent="0.25">
      <c r="A2809" t="s">
        <v>149</v>
      </c>
      <c r="B2809" t="s">
        <v>186</v>
      </c>
      <c r="C2809" t="s">
        <v>1459</v>
      </c>
      <c r="D2809" t="s">
        <v>1384</v>
      </c>
      <c r="E2809" t="s">
        <v>1326</v>
      </c>
      <c r="F2809" t="s">
        <v>1293</v>
      </c>
      <c r="G2809">
        <v>35</v>
      </c>
      <c r="H2809" t="s">
        <v>1461</v>
      </c>
      <c r="I2809" t="s">
        <v>534</v>
      </c>
      <c r="J2809" s="281" t="s">
        <v>1478</v>
      </c>
      <c r="K2809" t="s">
        <v>1386</v>
      </c>
      <c r="L2809">
        <v>18</v>
      </c>
      <c r="M2809">
        <v>5.5</v>
      </c>
      <c r="N2809">
        <v>22.7</v>
      </c>
      <c r="O2809">
        <v>1.2</v>
      </c>
      <c r="P2809">
        <v>0</v>
      </c>
      <c r="Q2809">
        <v>0</v>
      </c>
      <c r="R2809" t="s">
        <v>531</v>
      </c>
      <c r="S2809" t="s">
        <v>531</v>
      </c>
      <c r="T2809" t="s">
        <v>531</v>
      </c>
      <c r="U2809" t="s">
        <v>531</v>
      </c>
      <c r="W2809" s="429">
        <f t="shared" si="64"/>
        <v>0</v>
      </c>
      <c r="X2809" s="429">
        <f t="shared" si="64"/>
        <v>0</v>
      </c>
      <c r="Y2809" s="429">
        <f t="shared" si="64"/>
        <v>0</v>
      </c>
      <c r="Z2809" s="429">
        <f t="shared" si="63"/>
        <v>0</v>
      </c>
      <c r="AA2809" s="429" t="s">
        <v>1296</v>
      </c>
    </row>
    <row r="2810" spans="1:27" x14ac:dyDescent="0.25">
      <c r="A2810" t="s">
        <v>149</v>
      </c>
      <c r="B2810" t="s">
        <v>186</v>
      </c>
      <c r="C2810" t="s">
        <v>1459</v>
      </c>
      <c r="D2810" t="s">
        <v>1384</v>
      </c>
      <c r="E2810" t="s">
        <v>1326</v>
      </c>
      <c r="F2810" t="s">
        <v>1293</v>
      </c>
      <c r="G2810">
        <v>35</v>
      </c>
      <c r="H2810" t="s">
        <v>1461</v>
      </c>
      <c r="I2810" t="s">
        <v>534</v>
      </c>
      <c r="J2810" s="281" t="s">
        <v>1478</v>
      </c>
      <c r="K2810" t="s">
        <v>1386</v>
      </c>
      <c r="L2810">
        <v>18</v>
      </c>
      <c r="M2810">
        <v>5.5</v>
      </c>
      <c r="N2810">
        <v>22.7</v>
      </c>
      <c r="O2810">
        <v>1.2</v>
      </c>
      <c r="P2810">
        <v>0</v>
      </c>
      <c r="Q2810">
        <v>0</v>
      </c>
      <c r="R2810" t="s">
        <v>531</v>
      </c>
      <c r="S2810" t="s">
        <v>531</v>
      </c>
      <c r="T2810" t="s">
        <v>531</v>
      </c>
      <c r="U2810" t="s">
        <v>531</v>
      </c>
      <c r="W2810" s="429">
        <f t="shared" si="64"/>
        <v>0</v>
      </c>
      <c r="X2810" s="429">
        <f t="shared" si="64"/>
        <v>0</v>
      </c>
      <c r="Y2810" s="429">
        <f t="shared" si="64"/>
        <v>0</v>
      </c>
      <c r="Z2810" s="429">
        <f t="shared" si="63"/>
        <v>0</v>
      </c>
      <c r="AA2810" s="429" t="s">
        <v>1296</v>
      </c>
    </row>
    <row r="2811" spans="1:27" x14ac:dyDescent="0.25">
      <c r="A2811" t="s">
        <v>149</v>
      </c>
      <c r="B2811" t="s">
        <v>186</v>
      </c>
      <c r="C2811" t="s">
        <v>1459</v>
      </c>
      <c r="D2811" t="s">
        <v>1384</v>
      </c>
      <c r="E2811" t="s">
        <v>1326</v>
      </c>
      <c r="F2811" t="s">
        <v>1293</v>
      </c>
      <c r="G2811">
        <v>35</v>
      </c>
      <c r="H2811" t="s">
        <v>1464</v>
      </c>
      <c r="I2811" t="s">
        <v>186</v>
      </c>
      <c r="J2811" s="281" t="s">
        <v>1478</v>
      </c>
      <c r="K2811" t="s">
        <v>1386</v>
      </c>
      <c r="L2811">
        <v>7.4</v>
      </c>
      <c r="M2811">
        <v>4.4000000000000004</v>
      </c>
      <c r="N2811">
        <v>3.1</v>
      </c>
      <c r="O2811">
        <v>0</v>
      </c>
      <c r="P2811">
        <v>0</v>
      </c>
      <c r="Q2811">
        <v>0</v>
      </c>
      <c r="R2811" t="s">
        <v>531</v>
      </c>
      <c r="S2811" t="s">
        <v>531</v>
      </c>
      <c r="T2811" t="s">
        <v>531</v>
      </c>
      <c r="U2811" t="s">
        <v>531</v>
      </c>
      <c r="W2811" s="429">
        <f t="shared" si="64"/>
        <v>0</v>
      </c>
      <c r="X2811" s="429">
        <f t="shared" si="64"/>
        <v>0</v>
      </c>
      <c r="Y2811" s="429">
        <f t="shared" si="64"/>
        <v>0</v>
      </c>
      <c r="Z2811" s="429">
        <f t="shared" si="63"/>
        <v>0</v>
      </c>
      <c r="AA2811" s="429" t="s">
        <v>1296</v>
      </c>
    </row>
    <row r="2812" spans="1:27" x14ac:dyDescent="0.25">
      <c r="A2812" t="s">
        <v>149</v>
      </c>
      <c r="B2812" t="s">
        <v>186</v>
      </c>
      <c r="C2812" t="s">
        <v>1459</v>
      </c>
      <c r="D2812" t="s">
        <v>1384</v>
      </c>
      <c r="E2812" t="s">
        <v>1326</v>
      </c>
      <c r="F2812" t="s">
        <v>1293</v>
      </c>
      <c r="G2812">
        <v>35</v>
      </c>
      <c r="H2812" t="s">
        <v>1461</v>
      </c>
      <c r="I2812" t="s">
        <v>534</v>
      </c>
      <c r="J2812" s="281" t="s">
        <v>1478</v>
      </c>
      <c r="K2812" t="s">
        <v>1386</v>
      </c>
      <c r="L2812">
        <v>0</v>
      </c>
      <c r="M2812">
        <v>10.8</v>
      </c>
      <c r="N2812">
        <v>0</v>
      </c>
      <c r="O2812">
        <v>0</v>
      </c>
      <c r="P2812">
        <v>0</v>
      </c>
      <c r="Q2812">
        <v>0</v>
      </c>
      <c r="R2812" t="s">
        <v>531</v>
      </c>
      <c r="S2812" t="s">
        <v>531</v>
      </c>
      <c r="T2812" t="s">
        <v>531</v>
      </c>
      <c r="U2812" t="s">
        <v>531</v>
      </c>
      <c r="W2812" s="429">
        <f t="shared" si="64"/>
        <v>0</v>
      </c>
      <c r="X2812" s="429">
        <f t="shared" si="64"/>
        <v>0</v>
      </c>
      <c r="Y2812" s="429">
        <f t="shared" si="64"/>
        <v>0</v>
      </c>
      <c r="Z2812" s="429">
        <f t="shared" si="63"/>
        <v>0</v>
      </c>
      <c r="AA2812" s="429" t="s">
        <v>1296</v>
      </c>
    </row>
    <row r="2813" spans="1:27" x14ac:dyDescent="0.25">
      <c r="A2813" t="s">
        <v>149</v>
      </c>
      <c r="B2813" t="s">
        <v>186</v>
      </c>
      <c r="C2813" t="s">
        <v>1459</v>
      </c>
      <c r="D2813" t="s">
        <v>1384</v>
      </c>
      <c r="E2813" t="s">
        <v>1326</v>
      </c>
      <c r="F2813" t="s">
        <v>1293</v>
      </c>
      <c r="G2813">
        <v>35</v>
      </c>
      <c r="H2813" t="s">
        <v>1461</v>
      </c>
      <c r="I2813" t="s">
        <v>534</v>
      </c>
      <c r="J2813" s="281" t="s">
        <v>1478</v>
      </c>
      <c r="K2813" t="s">
        <v>1386</v>
      </c>
      <c r="L2813">
        <v>16.2</v>
      </c>
      <c r="M2813">
        <v>8.1</v>
      </c>
      <c r="N2813">
        <v>16.2</v>
      </c>
      <c r="O2813">
        <v>0</v>
      </c>
      <c r="P2813">
        <v>0</v>
      </c>
      <c r="Q2813">
        <v>0</v>
      </c>
      <c r="R2813" t="s">
        <v>531</v>
      </c>
      <c r="S2813" t="s">
        <v>531</v>
      </c>
      <c r="T2813" t="s">
        <v>531</v>
      </c>
      <c r="U2813" t="s">
        <v>531</v>
      </c>
      <c r="W2813" s="429">
        <f t="shared" si="64"/>
        <v>0</v>
      </c>
      <c r="X2813" s="429">
        <f t="shared" si="64"/>
        <v>0</v>
      </c>
      <c r="Y2813" s="429">
        <f t="shared" si="64"/>
        <v>0</v>
      </c>
      <c r="Z2813" s="429">
        <f t="shared" si="63"/>
        <v>0</v>
      </c>
      <c r="AA2813" s="429" t="s">
        <v>1296</v>
      </c>
    </row>
    <row r="2814" spans="1:27" x14ac:dyDescent="0.25">
      <c r="A2814" t="s">
        <v>149</v>
      </c>
      <c r="B2814" t="s">
        <v>186</v>
      </c>
      <c r="C2814" t="s">
        <v>1459</v>
      </c>
      <c r="D2814" t="s">
        <v>1384</v>
      </c>
      <c r="E2814" t="s">
        <v>1326</v>
      </c>
      <c r="F2814" t="s">
        <v>1293</v>
      </c>
      <c r="G2814">
        <v>35</v>
      </c>
      <c r="H2814" t="s">
        <v>1461</v>
      </c>
      <c r="I2814" t="s">
        <v>534</v>
      </c>
      <c r="J2814" s="281" t="s">
        <v>1478</v>
      </c>
      <c r="K2814" t="s">
        <v>1386</v>
      </c>
      <c r="L2814">
        <v>0</v>
      </c>
      <c r="M2814">
        <v>10</v>
      </c>
      <c r="N2814">
        <v>0</v>
      </c>
      <c r="O2814">
        <v>0</v>
      </c>
      <c r="P2814">
        <v>0</v>
      </c>
      <c r="Q2814">
        <v>0</v>
      </c>
      <c r="R2814" t="s">
        <v>531</v>
      </c>
      <c r="S2814" t="s">
        <v>531</v>
      </c>
      <c r="T2814" t="s">
        <v>531</v>
      </c>
      <c r="U2814" t="s">
        <v>531</v>
      </c>
      <c r="W2814" s="429">
        <f t="shared" si="64"/>
        <v>0</v>
      </c>
      <c r="X2814" s="429">
        <f t="shared" si="64"/>
        <v>0</v>
      </c>
      <c r="Y2814" s="429">
        <f t="shared" si="64"/>
        <v>0</v>
      </c>
      <c r="Z2814" s="429">
        <f t="shared" si="64"/>
        <v>0</v>
      </c>
      <c r="AA2814" s="429" t="s">
        <v>1296</v>
      </c>
    </row>
    <row r="2815" spans="1:27" x14ac:dyDescent="0.25">
      <c r="A2815" t="s">
        <v>149</v>
      </c>
      <c r="B2815" t="s">
        <v>186</v>
      </c>
      <c r="C2815" t="s">
        <v>1459</v>
      </c>
      <c r="D2815" t="s">
        <v>1384</v>
      </c>
      <c r="E2815" t="s">
        <v>1326</v>
      </c>
      <c r="F2815" t="s">
        <v>1293</v>
      </c>
      <c r="G2815">
        <v>35</v>
      </c>
      <c r="H2815" t="s">
        <v>1461</v>
      </c>
      <c r="I2815" t="s">
        <v>534</v>
      </c>
      <c r="J2815" s="281" t="s">
        <v>1478</v>
      </c>
      <c r="K2815" t="s">
        <v>1386</v>
      </c>
      <c r="L2815">
        <v>0</v>
      </c>
      <c r="M2815">
        <v>1.6</v>
      </c>
      <c r="N2815">
        <v>0</v>
      </c>
      <c r="O2815">
        <v>0</v>
      </c>
      <c r="P2815">
        <v>0</v>
      </c>
      <c r="Q2815">
        <v>0</v>
      </c>
      <c r="R2815" t="s">
        <v>531</v>
      </c>
      <c r="S2815" t="s">
        <v>531</v>
      </c>
      <c r="T2815" t="s">
        <v>531</v>
      </c>
      <c r="U2815" t="s">
        <v>531</v>
      </c>
      <c r="W2815" s="429">
        <f t="shared" ref="W2815:Z2878" si="65">IFERROR(R2815*1,0)</f>
        <v>0</v>
      </c>
      <c r="X2815" s="429">
        <f t="shared" si="65"/>
        <v>0</v>
      </c>
      <c r="Y2815" s="429">
        <f t="shared" si="65"/>
        <v>0</v>
      </c>
      <c r="Z2815" s="429">
        <f t="shared" si="65"/>
        <v>0</v>
      </c>
      <c r="AA2815" s="429" t="s">
        <v>1296</v>
      </c>
    </row>
    <row r="2816" spans="1:27" x14ac:dyDescent="0.25">
      <c r="A2816" t="s">
        <v>149</v>
      </c>
      <c r="B2816" t="s">
        <v>186</v>
      </c>
      <c r="C2816" t="s">
        <v>1459</v>
      </c>
      <c r="D2816" t="s">
        <v>1384</v>
      </c>
      <c r="E2816" t="s">
        <v>1326</v>
      </c>
      <c r="F2816" t="s">
        <v>1293</v>
      </c>
      <c r="G2816">
        <v>35</v>
      </c>
      <c r="H2816" t="s">
        <v>1461</v>
      </c>
      <c r="I2816" t="s">
        <v>534</v>
      </c>
      <c r="J2816" s="281" t="s">
        <v>1478</v>
      </c>
      <c r="K2816" t="s">
        <v>1386</v>
      </c>
      <c r="L2816">
        <v>0</v>
      </c>
      <c r="M2816">
        <v>2</v>
      </c>
      <c r="N2816">
        <v>0</v>
      </c>
      <c r="O2816">
        <v>0</v>
      </c>
      <c r="P2816">
        <v>0</v>
      </c>
      <c r="Q2816">
        <v>0</v>
      </c>
      <c r="R2816" t="s">
        <v>531</v>
      </c>
      <c r="S2816" t="s">
        <v>531</v>
      </c>
      <c r="T2816" t="s">
        <v>531</v>
      </c>
      <c r="U2816" t="s">
        <v>531</v>
      </c>
      <c r="W2816" s="429">
        <f t="shared" si="65"/>
        <v>0</v>
      </c>
      <c r="X2816" s="429">
        <f t="shared" si="65"/>
        <v>0</v>
      </c>
      <c r="Y2816" s="429">
        <f t="shared" si="65"/>
        <v>0</v>
      </c>
      <c r="Z2816" s="429">
        <f t="shared" si="65"/>
        <v>0</v>
      </c>
      <c r="AA2816" s="429" t="s">
        <v>1296</v>
      </c>
    </row>
    <row r="2817" spans="1:27" x14ac:dyDescent="0.25">
      <c r="A2817" t="s">
        <v>149</v>
      </c>
      <c r="B2817" t="s">
        <v>186</v>
      </c>
      <c r="C2817" t="s">
        <v>1459</v>
      </c>
      <c r="D2817" t="s">
        <v>1384</v>
      </c>
      <c r="E2817" t="s">
        <v>1326</v>
      </c>
      <c r="F2817" t="s">
        <v>1293</v>
      </c>
      <c r="G2817">
        <v>35</v>
      </c>
      <c r="H2817" t="s">
        <v>1464</v>
      </c>
      <c r="I2817" t="s">
        <v>186</v>
      </c>
      <c r="J2817" s="281" t="s">
        <v>1478</v>
      </c>
      <c r="K2817" t="s">
        <v>1386</v>
      </c>
      <c r="L2817">
        <v>0</v>
      </c>
      <c r="M2817">
        <v>0</v>
      </c>
      <c r="N2817">
        <v>0.7</v>
      </c>
      <c r="O2817">
        <v>0</v>
      </c>
      <c r="P2817">
        <v>0</v>
      </c>
      <c r="Q2817">
        <v>0</v>
      </c>
      <c r="R2817" t="s">
        <v>531</v>
      </c>
      <c r="S2817" t="s">
        <v>531</v>
      </c>
      <c r="T2817" t="s">
        <v>531</v>
      </c>
      <c r="U2817" t="s">
        <v>531</v>
      </c>
      <c r="W2817" s="429">
        <f t="shared" si="65"/>
        <v>0</v>
      </c>
      <c r="X2817" s="429">
        <f t="shared" si="65"/>
        <v>0</v>
      </c>
      <c r="Y2817" s="429">
        <f t="shared" si="65"/>
        <v>0</v>
      </c>
      <c r="Z2817" s="429">
        <f t="shared" si="65"/>
        <v>0</v>
      </c>
      <c r="AA2817" s="429" t="s">
        <v>1296</v>
      </c>
    </row>
    <row r="2818" spans="1:27" x14ac:dyDescent="0.25">
      <c r="A2818" t="s">
        <v>149</v>
      </c>
      <c r="B2818" t="s">
        <v>186</v>
      </c>
      <c r="C2818" t="s">
        <v>1459</v>
      </c>
      <c r="D2818" t="s">
        <v>1384</v>
      </c>
      <c r="E2818" t="s">
        <v>1326</v>
      </c>
      <c r="F2818" t="s">
        <v>1293</v>
      </c>
      <c r="G2818">
        <v>35</v>
      </c>
      <c r="H2818" t="s">
        <v>1464</v>
      </c>
      <c r="I2818" t="s">
        <v>186</v>
      </c>
      <c r="J2818" s="281" t="s">
        <v>1478</v>
      </c>
      <c r="K2818" t="s">
        <v>1386</v>
      </c>
      <c r="L2818">
        <v>0</v>
      </c>
      <c r="M2818">
        <v>10</v>
      </c>
      <c r="N2818">
        <v>0</v>
      </c>
      <c r="O2818">
        <v>0</v>
      </c>
      <c r="P2818">
        <v>0</v>
      </c>
      <c r="Q2818">
        <v>0</v>
      </c>
      <c r="R2818" t="s">
        <v>531</v>
      </c>
      <c r="S2818" t="s">
        <v>531</v>
      </c>
      <c r="T2818" t="s">
        <v>531</v>
      </c>
      <c r="U2818" t="s">
        <v>531</v>
      </c>
      <c r="W2818" s="429">
        <f t="shared" si="65"/>
        <v>0</v>
      </c>
      <c r="X2818" s="429">
        <f t="shared" si="65"/>
        <v>0</v>
      </c>
      <c r="Y2818" s="429">
        <f t="shared" si="65"/>
        <v>0</v>
      </c>
      <c r="Z2818" s="429">
        <f t="shared" si="65"/>
        <v>0</v>
      </c>
      <c r="AA2818" s="429" t="s">
        <v>1296</v>
      </c>
    </row>
    <row r="2819" spans="1:27" x14ac:dyDescent="0.25">
      <c r="A2819" t="s">
        <v>149</v>
      </c>
      <c r="B2819" t="s">
        <v>186</v>
      </c>
      <c r="C2819" t="s">
        <v>1459</v>
      </c>
      <c r="D2819" t="s">
        <v>1384</v>
      </c>
      <c r="E2819" t="s">
        <v>1326</v>
      </c>
      <c r="F2819" t="s">
        <v>1293</v>
      </c>
      <c r="G2819">
        <v>35</v>
      </c>
      <c r="H2819" t="s">
        <v>1461</v>
      </c>
      <c r="I2819" t="s">
        <v>534</v>
      </c>
      <c r="J2819" s="281" t="s">
        <v>1478</v>
      </c>
      <c r="K2819" t="s">
        <v>1386</v>
      </c>
      <c r="L2819">
        <v>14.4</v>
      </c>
      <c r="M2819">
        <v>15</v>
      </c>
      <c r="N2819">
        <v>10.3</v>
      </c>
      <c r="O2819">
        <v>1</v>
      </c>
      <c r="P2819">
        <v>0</v>
      </c>
      <c r="Q2819">
        <v>0</v>
      </c>
      <c r="R2819" t="s">
        <v>531</v>
      </c>
      <c r="S2819" t="s">
        <v>531</v>
      </c>
      <c r="T2819" t="s">
        <v>531</v>
      </c>
      <c r="U2819" t="s">
        <v>531</v>
      </c>
      <c r="W2819" s="429">
        <f t="shared" si="65"/>
        <v>0</v>
      </c>
      <c r="X2819" s="429">
        <f t="shared" si="65"/>
        <v>0</v>
      </c>
      <c r="Y2819" s="429">
        <f t="shared" si="65"/>
        <v>0</v>
      </c>
      <c r="Z2819" s="429">
        <f t="shared" si="65"/>
        <v>0</v>
      </c>
      <c r="AA2819" s="429" t="s">
        <v>1296</v>
      </c>
    </row>
    <row r="2820" spans="1:27" x14ac:dyDescent="0.25">
      <c r="A2820" t="s">
        <v>149</v>
      </c>
      <c r="B2820" t="s">
        <v>186</v>
      </c>
      <c r="C2820" t="s">
        <v>1459</v>
      </c>
      <c r="D2820" t="s">
        <v>1384</v>
      </c>
      <c r="E2820" t="s">
        <v>1326</v>
      </c>
      <c r="F2820" t="s">
        <v>1293</v>
      </c>
      <c r="G2820">
        <v>35</v>
      </c>
      <c r="H2820" t="s">
        <v>1461</v>
      </c>
      <c r="I2820" t="s">
        <v>534</v>
      </c>
      <c r="J2820" s="281" t="s">
        <v>1478</v>
      </c>
      <c r="K2820" t="s">
        <v>1386</v>
      </c>
      <c r="L2820">
        <v>14.4</v>
      </c>
      <c r="M2820">
        <v>15</v>
      </c>
      <c r="N2820">
        <v>10.3</v>
      </c>
      <c r="O2820">
        <v>1</v>
      </c>
      <c r="P2820">
        <v>0</v>
      </c>
      <c r="Q2820">
        <v>0</v>
      </c>
      <c r="R2820" t="s">
        <v>531</v>
      </c>
      <c r="S2820" t="s">
        <v>531</v>
      </c>
      <c r="T2820" t="s">
        <v>531</v>
      </c>
      <c r="U2820" t="s">
        <v>531</v>
      </c>
      <c r="W2820" s="429">
        <f t="shared" si="65"/>
        <v>0</v>
      </c>
      <c r="X2820" s="429">
        <f t="shared" si="65"/>
        <v>0</v>
      </c>
      <c r="Y2820" s="429">
        <f t="shared" si="65"/>
        <v>0</v>
      </c>
      <c r="Z2820" s="429">
        <f t="shared" si="65"/>
        <v>0</v>
      </c>
      <c r="AA2820" s="429" t="s">
        <v>1296</v>
      </c>
    </row>
    <row r="2821" spans="1:27" x14ac:dyDescent="0.25">
      <c r="A2821" t="s">
        <v>149</v>
      </c>
      <c r="B2821" t="s">
        <v>186</v>
      </c>
      <c r="C2821" t="s">
        <v>1459</v>
      </c>
      <c r="D2821" t="s">
        <v>1384</v>
      </c>
      <c r="E2821" t="s">
        <v>1326</v>
      </c>
      <c r="F2821" t="s">
        <v>1293</v>
      </c>
      <c r="G2821">
        <v>35</v>
      </c>
      <c r="H2821" t="s">
        <v>1461</v>
      </c>
      <c r="I2821" t="s">
        <v>534</v>
      </c>
      <c r="J2821" s="281" t="s">
        <v>1478</v>
      </c>
      <c r="K2821" t="s">
        <v>1386</v>
      </c>
      <c r="L2821">
        <v>14.4</v>
      </c>
      <c r="M2821">
        <v>15</v>
      </c>
      <c r="N2821">
        <v>10.3</v>
      </c>
      <c r="O2821">
        <v>1</v>
      </c>
      <c r="P2821">
        <v>0</v>
      </c>
      <c r="Q2821">
        <v>0</v>
      </c>
      <c r="R2821" t="s">
        <v>531</v>
      </c>
      <c r="S2821" t="s">
        <v>531</v>
      </c>
      <c r="T2821" t="s">
        <v>531</v>
      </c>
      <c r="U2821" t="s">
        <v>531</v>
      </c>
      <c r="W2821" s="429">
        <f t="shared" si="65"/>
        <v>0</v>
      </c>
      <c r="X2821" s="429">
        <f t="shared" si="65"/>
        <v>0</v>
      </c>
      <c r="Y2821" s="429">
        <f t="shared" si="65"/>
        <v>0</v>
      </c>
      <c r="Z2821" s="429">
        <f t="shared" si="65"/>
        <v>0</v>
      </c>
      <c r="AA2821" s="429" t="s">
        <v>1296</v>
      </c>
    </row>
    <row r="2822" spans="1:27" x14ac:dyDescent="0.25">
      <c r="A2822" t="s">
        <v>149</v>
      </c>
      <c r="B2822" t="s">
        <v>186</v>
      </c>
      <c r="C2822" t="s">
        <v>1459</v>
      </c>
      <c r="D2822" t="s">
        <v>1384</v>
      </c>
      <c r="E2822" t="s">
        <v>1326</v>
      </c>
      <c r="F2822" t="s">
        <v>1293</v>
      </c>
      <c r="G2822">
        <v>35</v>
      </c>
      <c r="H2822" t="s">
        <v>1461</v>
      </c>
      <c r="I2822" t="s">
        <v>534</v>
      </c>
      <c r="J2822" s="281" t="s">
        <v>1478</v>
      </c>
      <c r="K2822" t="s">
        <v>1386</v>
      </c>
      <c r="L2822">
        <v>14.4</v>
      </c>
      <c r="M2822">
        <v>15</v>
      </c>
      <c r="N2822">
        <v>10.3</v>
      </c>
      <c r="O2822">
        <v>1</v>
      </c>
      <c r="P2822">
        <v>0</v>
      </c>
      <c r="Q2822">
        <v>0</v>
      </c>
      <c r="R2822" t="s">
        <v>531</v>
      </c>
      <c r="S2822" t="s">
        <v>531</v>
      </c>
      <c r="T2822" t="s">
        <v>531</v>
      </c>
      <c r="U2822" t="s">
        <v>531</v>
      </c>
      <c r="W2822" s="429">
        <f t="shared" si="65"/>
        <v>0</v>
      </c>
      <c r="X2822" s="429">
        <f t="shared" si="65"/>
        <v>0</v>
      </c>
      <c r="Y2822" s="429">
        <f t="shared" si="65"/>
        <v>0</v>
      </c>
      <c r="Z2822" s="429">
        <f t="shared" si="65"/>
        <v>0</v>
      </c>
      <c r="AA2822" s="429" t="s">
        <v>1296</v>
      </c>
    </row>
    <row r="2823" spans="1:27" x14ac:dyDescent="0.25">
      <c r="A2823" t="s">
        <v>149</v>
      </c>
      <c r="B2823" t="s">
        <v>186</v>
      </c>
      <c r="C2823" t="s">
        <v>1459</v>
      </c>
      <c r="D2823" t="s">
        <v>1384</v>
      </c>
      <c r="E2823" t="s">
        <v>1326</v>
      </c>
      <c r="F2823" t="s">
        <v>1293</v>
      </c>
      <c r="G2823">
        <v>35</v>
      </c>
      <c r="H2823" t="s">
        <v>1461</v>
      </c>
      <c r="I2823" t="s">
        <v>534</v>
      </c>
      <c r="J2823" s="281" t="s">
        <v>1478</v>
      </c>
      <c r="K2823" t="s">
        <v>1386</v>
      </c>
      <c r="L2823">
        <v>3.8</v>
      </c>
      <c r="M2823">
        <v>1.9</v>
      </c>
      <c r="N2823">
        <v>5.7</v>
      </c>
      <c r="O2823">
        <v>0</v>
      </c>
      <c r="P2823">
        <v>0</v>
      </c>
      <c r="Q2823">
        <v>0</v>
      </c>
      <c r="R2823" t="s">
        <v>531</v>
      </c>
      <c r="S2823" t="s">
        <v>531</v>
      </c>
      <c r="T2823" t="s">
        <v>531</v>
      </c>
      <c r="U2823" t="s">
        <v>531</v>
      </c>
      <c r="W2823" s="429">
        <f t="shared" si="65"/>
        <v>0</v>
      </c>
      <c r="X2823" s="429">
        <f t="shared" si="65"/>
        <v>0</v>
      </c>
      <c r="Y2823" s="429">
        <f t="shared" si="65"/>
        <v>0</v>
      </c>
      <c r="Z2823" s="429">
        <f t="shared" si="65"/>
        <v>0</v>
      </c>
      <c r="AA2823" s="429" t="s">
        <v>1296</v>
      </c>
    </row>
    <row r="2824" spans="1:27" x14ac:dyDescent="0.25">
      <c r="A2824" t="s">
        <v>149</v>
      </c>
      <c r="B2824" t="s">
        <v>186</v>
      </c>
      <c r="C2824" t="s">
        <v>1459</v>
      </c>
      <c r="D2824" t="s">
        <v>1384</v>
      </c>
      <c r="E2824" t="s">
        <v>1326</v>
      </c>
      <c r="F2824" t="s">
        <v>1293</v>
      </c>
      <c r="G2824">
        <v>35</v>
      </c>
      <c r="H2824" t="s">
        <v>1461</v>
      </c>
      <c r="I2824" t="s">
        <v>534</v>
      </c>
      <c r="J2824" s="281" t="s">
        <v>1478</v>
      </c>
      <c r="K2824" t="s">
        <v>1386</v>
      </c>
      <c r="L2824">
        <v>3.8</v>
      </c>
      <c r="M2824">
        <v>1.9</v>
      </c>
      <c r="N2824">
        <v>5.7</v>
      </c>
      <c r="O2824">
        <v>0</v>
      </c>
      <c r="P2824">
        <v>0</v>
      </c>
      <c r="Q2824">
        <v>0</v>
      </c>
      <c r="R2824" t="s">
        <v>531</v>
      </c>
      <c r="S2824" t="s">
        <v>531</v>
      </c>
      <c r="T2824" t="s">
        <v>531</v>
      </c>
      <c r="U2824" t="s">
        <v>531</v>
      </c>
      <c r="W2824" s="429">
        <f t="shared" si="65"/>
        <v>0</v>
      </c>
      <c r="X2824" s="429">
        <f t="shared" si="65"/>
        <v>0</v>
      </c>
      <c r="Y2824" s="429">
        <f t="shared" si="65"/>
        <v>0</v>
      </c>
      <c r="Z2824" s="429">
        <f t="shared" si="65"/>
        <v>0</v>
      </c>
      <c r="AA2824" s="429" t="s">
        <v>1296</v>
      </c>
    </row>
    <row r="2825" spans="1:27" x14ac:dyDescent="0.25">
      <c r="A2825" t="s">
        <v>149</v>
      </c>
      <c r="B2825" t="s">
        <v>186</v>
      </c>
      <c r="C2825" t="s">
        <v>1459</v>
      </c>
      <c r="D2825" t="s">
        <v>1384</v>
      </c>
      <c r="E2825" t="s">
        <v>1326</v>
      </c>
      <c r="F2825" t="s">
        <v>1293</v>
      </c>
      <c r="G2825">
        <v>35</v>
      </c>
      <c r="H2825" t="s">
        <v>1464</v>
      </c>
      <c r="I2825" t="s">
        <v>186</v>
      </c>
      <c r="J2825" s="281" t="s">
        <v>1478</v>
      </c>
      <c r="K2825" t="s">
        <v>1386</v>
      </c>
      <c r="L2825">
        <v>9.1</v>
      </c>
      <c r="M2825">
        <v>8.9</v>
      </c>
      <c r="N2825">
        <v>14.8</v>
      </c>
      <c r="O2825">
        <v>0</v>
      </c>
      <c r="P2825">
        <v>0</v>
      </c>
      <c r="Q2825">
        <v>0</v>
      </c>
      <c r="R2825" t="s">
        <v>531</v>
      </c>
      <c r="S2825" t="s">
        <v>531</v>
      </c>
      <c r="T2825" t="s">
        <v>531</v>
      </c>
      <c r="U2825" t="s">
        <v>531</v>
      </c>
      <c r="W2825" s="429">
        <f t="shared" si="65"/>
        <v>0</v>
      </c>
      <c r="X2825" s="429">
        <f t="shared" si="65"/>
        <v>0</v>
      </c>
      <c r="Y2825" s="429">
        <f t="shared" si="65"/>
        <v>0</v>
      </c>
      <c r="Z2825" s="429">
        <f t="shared" si="65"/>
        <v>0</v>
      </c>
      <c r="AA2825" s="429" t="s">
        <v>1296</v>
      </c>
    </row>
    <row r="2826" spans="1:27" x14ac:dyDescent="0.25">
      <c r="A2826" t="s">
        <v>149</v>
      </c>
      <c r="B2826" t="s">
        <v>186</v>
      </c>
      <c r="C2826" t="s">
        <v>1459</v>
      </c>
      <c r="D2826" t="s">
        <v>1384</v>
      </c>
      <c r="E2826" t="s">
        <v>1326</v>
      </c>
      <c r="F2826" t="s">
        <v>1293</v>
      </c>
      <c r="G2826">
        <v>35</v>
      </c>
      <c r="H2826" t="s">
        <v>1464</v>
      </c>
      <c r="I2826" t="s">
        <v>186</v>
      </c>
      <c r="J2826" s="281" t="s">
        <v>1478</v>
      </c>
      <c r="K2826" t="s">
        <v>1386</v>
      </c>
      <c r="L2826">
        <v>24.6</v>
      </c>
      <c r="M2826">
        <v>0</v>
      </c>
      <c r="N2826">
        <v>24.6</v>
      </c>
      <c r="O2826">
        <v>0</v>
      </c>
      <c r="P2826">
        <v>0</v>
      </c>
      <c r="Q2826">
        <v>0</v>
      </c>
      <c r="R2826" t="s">
        <v>531</v>
      </c>
      <c r="S2826" t="s">
        <v>531</v>
      </c>
      <c r="T2826" t="s">
        <v>531</v>
      </c>
      <c r="U2826" t="s">
        <v>531</v>
      </c>
      <c r="W2826" s="429">
        <f t="shared" si="65"/>
        <v>0</v>
      </c>
      <c r="X2826" s="429">
        <f t="shared" si="65"/>
        <v>0</v>
      </c>
      <c r="Y2826" s="429">
        <f t="shared" si="65"/>
        <v>0</v>
      </c>
      <c r="Z2826" s="429">
        <f t="shared" si="65"/>
        <v>0</v>
      </c>
      <c r="AA2826" s="429" t="s">
        <v>1296</v>
      </c>
    </row>
    <row r="2827" spans="1:27" x14ac:dyDescent="0.25">
      <c r="A2827" t="s">
        <v>149</v>
      </c>
      <c r="B2827" t="s">
        <v>186</v>
      </c>
      <c r="C2827" t="s">
        <v>1459</v>
      </c>
      <c r="D2827" t="s">
        <v>1384</v>
      </c>
      <c r="E2827" t="s">
        <v>1326</v>
      </c>
      <c r="F2827" t="s">
        <v>1293</v>
      </c>
      <c r="G2827">
        <v>35</v>
      </c>
      <c r="H2827" t="s">
        <v>1464</v>
      </c>
      <c r="I2827" t="s">
        <v>186</v>
      </c>
      <c r="J2827" s="281" t="s">
        <v>1478</v>
      </c>
      <c r="K2827" t="s">
        <v>1386</v>
      </c>
      <c r="L2827">
        <v>0</v>
      </c>
      <c r="M2827">
        <v>0.6</v>
      </c>
      <c r="N2827">
        <v>0</v>
      </c>
      <c r="O2827">
        <v>0</v>
      </c>
      <c r="P2827">
        <v>0</v>
      </c>
      <c r="Q2827">
        <v>0</v>
      </c>
      <c r="R2827" t="s">
        <v>531</v>
      </c>
      <c r="S2827" t="s">
        <v>531</v>
      </c>
      <c r="T2827" t="s">
        <v>531</v>
      </c>
      <c r="U2827" t="s">
        <v>531</v>
      </c>
      <c r="W2827" s="429">
        <f t="shared" si="65"/>
        <v>0</v>
      </c>
      <c r="X2827" s="429">
        <f t="shared" si="65"/>
        <v>0</v>
      </c>
      <c r="Y2827" s="429">
        <f t="shared" si="65"/>
        <v>0</v>
      </c>
      <c r="Z2827" s="429">
        <f t="shared" si="65"/>
        <v>0</v>
      </c>
      <c r="AA2827" s="429" t="s">
        <v>1296</v>
      </c>
    </row>
    <row r="2828" spans="1:27" x14ac:dyDescent="0.25">
      <c r="A2828" t="s">
        <v>149</v>
      </c>
      <c r="B2828" t="s">
        <v>186</v>
      </c>
      <c r="C2828" t="s">
        <v>1459</v>
      </c>
      <c r="D2828" t="s">
        <v>1384</v>
      </c>
      <c r="E2828" t="s">
        <v>1326</v>
      </c>
      <c r="F2828" t="s">
        <v>1293</v>
      </c>
      <c r="G2828">
        <v>35</v>
      </c>
      <c r="H2828" t="s">
        <v>1464</v>
      </c>
      <c r="I2828" t="s">
        <v>186</v>
      </c>
      <c r="J2828" s="281" t="s">
        <v>1478</v>
      </c>
      <c r="K2828" t="s">
        <v>1386</v>
      </c>
      <c r="L2828">
        <v>0.4</v>
      </c>
      <c r="M2828">
        <v>0</v>
      </c>
      <c r="N2828">
        <v>0.6</v>
      </c>
      <c r="O2828">
        <v>0</v>
      </c>
      <c r="P2828">
        <v>0</v>
      </c>
      <c r="Q2828">
        <v>0</v>
      </c>
      <c r="R2828" t="s">
        <v>531</v>
      </c>
      <c r="S2828" t="s">
        <v>531</v>
      </c>
      <c r="T2828" t="s">
        <v>531</v>
      </c>
      <c r="U2828" t="s">
        <v>531</v>
      </c>
      <c r="W2828" s="429">
        <f t="shared" si="65"/>
        <v>0</v>
      </c>
      <c r="X2828" s="429">
        <f t="shared" si="65"/>
        <v>0</v>
      </c>
      <c r="Y2828" s="429">
        <f t="shared" si="65"/>
        <v>0</v>
      </c>
      <c r="Z2828" s="429">
        <f t="shared" si="65"/>
        <v>0</v>
      </c>
      <c r="AA2828" s="429" t="s">
        <v>1296</v>
      </c>
    </row>
    <row r="2829" spans="1:27" x14ac:dyDescent="0.25">
      <c r="A2829" t="s">
        <v>149</v>
      </c>
      <c r="B2829" t="s">
        <v>186</v>
      </c>
      <c r="C2829" t="s">
        <v>1459</v>
      </c>
      <c r="D2829" t="s">
        <v>1384</v>
      </c>
      <c r="E2829" t="s">
        <v>1326</v>
      </c>
      <c r="F2829" t="s">
        <v>1293</v>
      </c>
      <c r="G2829">
        <v>35</v>
      </c>
      <c r="H2829" t="s">
        <v>1464</v>
      </c>
      <c r="I2829" t="s">
        <v>186</v>
      </c>
      <c r="J2829" s="281" t="s">
        <v>1478</v>
      </c>
      <c r="K2829" t="s">
        <v>1386</v>
      </c>
      <c r="L2829">
        <v>1</v>
      </c>
      <c r="M2829">
        <v>1.9</v>
      </c>
      <c r="N2829">
        <v>3.8</v>
      </c>
      <c r="O2829">
        <v>0</v>
      </c>
      <c r="P2829">
        <v>0</v>
      </c>
      <c r="Q2829">
        <v>0</v>
      </c>
      <c r="R2829" t="s">
        <v>531</v>
      </c>
      <c r="S2829" t="s">
        <v>531</v>
      </c>
      <c r="T2829" t="s">
        <v>531</v>
      </c>
      <c r="U2829" t="s">
        <v>531</v>
      </c>
      <c r="W2829" s="429">
        <f t="shared" si="65"/>
        <v>0</v>
      </c>
      <c r="X2829" s="429">
        <f t="shared" si="65"/>
        <v>0</v>
      </c>
      <c r="Y2829" s="429">
        <f t="shared" si="65"/>
        <v>0</v>
      </c>
      <c r="Z2829" s="429">
        <f t="shared" si="65"/>
        <v>0</v>
      </c>
      <c r="AA2829" s="429" t="s">
        <v>1296</v>
      </c>
    </row>
    <row r="2830" spans="1:27" x14ac:dyDescent="0.25">
      <c r="A2830" t="s">
        <v>149</v>
      </c>
      <c r="B2830" t="s">
        <v>186</v>
      </c>
      <c r="C2830" t="s">
        <v>1459</v>
      </c>
      <c r="D2830" t="s">
        <v>1384</v>
      </c>
      <c r="E2830" t="s">
        <v>1326</v>
      </c>
      <c r="F2830" t="s">
        <v>1293</v>
      </c>
      <c r="G2830">
        <v>35</v>
      </c>
      <c r="H2830" t="s">
        <v>1461</v>
      </c>
      <c r="I2830" t="s">
        <v>534</v>
      </c>
      <c r="J2830" s="281" t="s">
        <v>1478</v>
      </c>
      <c r="K2830" t="s">
        <v>1386</v>
      </c>
      <c r="L2830">
        <v>19.5</v>
      </c>
      <c r="M2830">
        <v>13</v>
      </c>
      <c r="N2830">
        <v>35.799999999999997</v>
      </c>
      <c r="O2830">
        <v>0</v>
      </c>
      <c r="P2830">
        <v>0</v>
      </c>
      <c r="Q2830">
        <v>0</v>
      </c>
      <c r="R2830" t="s">
        <v>531</v>
      </c>
      <c r="S2830" t="s">
        <v>531</v>
      </c>
      <c r="T2830" t="s">
        <v>531</v>
      </c>
      <c r="U2830" t="s">
        <v>531</v>
      </c>
      <c r="W2830" s="429">
        <f t="shared" si="65"/>
        <v>0</v>
      </c>
      <c r="X2830" s="429">
        <f t="shared" si="65"/>
        <v>0</v>
      </c>
      <c r="Y2830" s="429">
        <f t="shared" si="65"/>
        <v>0</v>
      </c>
      <c r="Z2830" s="429">
        <f t="shared" si="65"/>
        <v>0</v>
      </c>
      <c r="AA2830" s="429" t="s">
        <v>1296</v>
      </c>
    </row>
    <row r="2831" spans="1:27" x14ac:dyDescent="0.25">
      <c r="A2831" t="s">
        <v>149</v>
      </c>
      <c r="B2831" t="s">
        <v>186</v>
      </c>
      <c r="C2831" t="s">
        <v>1459</v>
      </c>
      <c r="D2831" t="s">
        <v>1384</v>
      </c>
      <c r="E2831" t="s">
        <v>1326</v>
      </c>
      <c r="F2831" t="s">
        <v>1293</v>
      </c>
      <c r="G2831">
        <v>35</v>
      </c>
      <c r="H2831" t="s">
        <v>1461</v>
      </c>
      <c r="I2831" t="s">
        <v>534</v>
      </c>
      <c r="J2831" s="281" t="s">
        <v>1478</v>
      </c>
      <c r="K2831" t="s">
        <v>1386</v>
      </c>
      <c r="L2831">
        <v>0</v>
      </c>
      <c r="M2831">
        <v>6.3</v>
      </c>
      <c r="N2831">
        <v>0</v>
      </c>
      <c r="O2831">
        <v>0</v>
      </c>
      <c r="P2831">
        <v>0</v>
      </c>
      <c r="Q2831">
        <v>0</v>
      </c>
      <c r="R2831" t="s">
        <v>531</v>
      </c>
      <c r="S2831" t="s">
        <v>531</v>
      </c>
      <c r="T2831" t="s">
        <v>531</v>
      </c>
      <c r="U2831" t="s">
        <v>531</v>
      </c>
      <c r="W2831" s="429">
        <f t="shared" si="65"/>
        <v>0</v>
      </c>
      <c r="X2831" s="429">
        <f t="shared" si="65"/>
        <v>0</v>
      </c>
      <c r="Y2831" s="429">
        <f t="shared" si="65"/>
        <v>0</v>
      </c>
      <c r="Z2831" s="429">
        <f t="shared" si="65"/>
        <v>0</v>
      </c>
      <c r="AA2831" s="429" t="s">
        <v>1296</v>
      </c>
    </row>
    <row r="2832" spans="1:27" x14ac:dyDescent="0.25">
      <c r="A2832" t="s">
        <v>149</v>
      </c>
      <c r="B2832" t="s">
        <v>186</v>
      </c>
      <c r="C2832" t="s">
        <v>1459</v>
      </c>
      <c r="D2832" t="s">
        <v>1384</v>
      </c>
      <c r="E2832" t="s">
        <v>1326</v>
      </c>
      <c r="F2832" t="s">
        <v>1293</v>
      </c>
      <c r="G2832">
        <v>35</v>
      </c>
      <c r="H2832" t="s">
        <v>1461</v>
      </c>
      <c r="I2832" t="s">
        <v>534</v>
      </c>
      <c r="J2832" s="281" t="s">
        <v>1478</v>
      </c>
      <c r="K2832" t="s">
        <v>1386</v>
      </c>
      <c r="L2832">
        <v>0</v>
      </c>
      <c r="M2832">
        <v>0.2</v>
      </c>
      <c r="N2832">
        <v>0</v>
      </c>
      <c r="O2832">
        <v>0</v>
      </c>
      <c r="P2832">
        <v>0</v>
      </c>
      <c r="Q2832">
        <v>0</v>
      </c>
      <c r="R2832" t="s">
        <v>531</v>
      </c>
      <c r="S2832" t="s">
        <v>531</v>
      </c>
      <c r="T2832" t="s">
        <v>531</v>
      </c>
      <c r="U2832" t="s">
        <v>531</v>
      </c>
      <c r="W2832" s="429">
        <f t="shared" si="65"/>
        <v>0</v>
      </c>
      <c r="X2832" s="429">
        <f t="shared" si="65"/>
        <v>0</v>
      </c>
      <c r="Y2832" s="429">
        <f t="shared" si="65"/>
        <v>0</v>
      </c>
      <c r="Z2832" s="429">
        <f t="shared" si="65"/>
        <v>0</v>
      </c>
      <c r="AA2832" s="429" t="s">
        <v>1296</v>
      </c>
    </row>
    <row r="2833" spans="1:27" x14ac:dyDescent="0.25">
      <c r="A2833" t="s">
        <v>149</v>
      </c>
      <c r="B2833" t="s">
        <v>186</v>
      </c>
      <c r="C2833" t="s">
        <v>1459</v>
      </c>
      <c r="D2833" t="s">
        <v>1384</v>
      </c>
      <c r="E2833" t="s">
        <v>1326</v>
      </c>
      <c r="F2833" t="s">
        <v>1293</v>
      </c>
      <c r="G2833">
        <v>35</v>
      </c>
      <c r="H2833" t="s">
        <v>1461</v>
      </c>
      <c r="I2833" t="s">
        <v>534</v>
      </c>
      <c r="J2833" s="281" t="s">
        <v>1478</v>
      </c>
      <c r="K2833" t="s">
        <v>1386</v>
      </c>
      <c r="L2833">
        <v>0</v>
      </c>
      <c r="M2833">
        <v>0.2</v>
      </c>
      <c r="N2833">
        <v>0</v>
      </c>
      <c r="O2833">
        <v>0</v>
      </c>
      <c r="P2833">
        <v>0</v>
      </c>
      <c r="Q2833">
        <v>0</v>
      </c>
      <c r="R2833" t="s">
        <v>531</v>
      </c>
      <c r="S2833" t="s">
        <v>531</v>
      </c>
      <c r="T2833" t="s">
        <v>531</v>
      </c>
      <c r="U2833" t="s">
        <v>531</v>
      </c>
      <c r="W2833" s="429">
        <f t="shared" si="65"/>
        <v>0</v>
      </c>
      <c r="X2833" s="429">
        <f t="shared" si="65"/>
        <v>0</v>
      </c>
      <c r="Y2833" s="429">
        <f t="shared" si="65"/>
        <v>0</v>
      </c>
      <c r="Z2833" s="429">
        <f t="shared" si="65"/>
        <v>0</v>
      </c>
      <c r="AA2833" s="429" t="s">
        <v>1296</v>
      </c>
    </row>
    <row r="2834" spans="1:27" x14ac:dyDescent="0.25">
      <c r="A2834" t="s">
        <v>149</v>
      </c>
      <c r="B2834" t="s">
        <v>186</v>
      </c>
      <c r="C2834" t="s">
        <v>1459</v>
      </c>
      <c r="D2834" t="s">
        <v>1384</v>
      </c>
      <c r="E2834" t="s">
        <v>1326</v>
      </c>
      <c r="F2834" t="s">
        <v>1293</v>
      </c>
      <c r="G2834">
        <v>35</v>
      </c>
      <c r="H2834" t="s">
        <v>1461</v>
      </c>
      <c r="I2834" t="s">
        <v>534</v>
      </c>
      <c r="J2834" s="281" t="s">
        <v>1478</v>
      </c>
      <c r="K2834" t="s">
        <v>1386</v>
      </c>
      <c r="L2834">
        <v>0</v>
      </c>
      <c r="M2834">
        <v>1.6</v>
      </c>
      <c r="N2834">
        <v>0</v>
      </c>
      <c r="O2834">
        <v>0</v>
      </c>
      <c r="P2834">
        <v>0</v>
      </c>
      <c r="Q2834">
        <v>0</v>
      </c>
      <c r="R2834" t="s">
        <v>531</v>
      </c>
      <c r="S2834" t="s">
        <v>531</v>
      </c>
      <c r="T2834" t="s">
        <v>531</v>
      </c>
      <c r="U2834" t="s">
        <v>531</v>
      </c>
      <c r="W2834" s="429">
        <f t="shared" si="65"/>
        <v>0</v>
      </c>
      <c r="X2834" s="429">
        <f t="shared" si="65"/>
        <v>0</v>
      </c>
      <c r="Y2834" s="429">
        <f t="shared" si="65"/>
        <v>0</v>
      </c>
      <c r="Z2834" s="429">
        <f t="shared" si="65"/>
        <v>0</v>
      </c>
      <c r="AA2834" s="429" t="s">
        <v>1296</v>
      </c>
    </row>
    <row r="2835" spans="1:27" x14ac:dyDescent="0.25">
      <c r="A2835" t="s">
        <v>149</v>
      </c>
      <c r="B2835" t="s">
        <v>186</v>
      </c>
      <c r="C2835" t="s">
        <v>1459</v>
      </c>
      <c r="D2835" t="s">
        <v>1384</v>
      </c>
      <c r="E2835" t="s">
        <v>1326</v>
      </c>
      <c r="F2835" t="s">
        <v>1293</v>
      </c>
      <c r="G2835">
        <v>35</v>
      </c>
      <c r="H2835" t="s">
        <v>1461</v>
      </c>
      <c r="I2835" t="s">
        <v>534</v>
      </c>
      <c r="J2835" s="281" t="s">
        <v>1478</v>
      </c>
      <c r="K2835" t="s">
        <v>1386</v>
      </c>
      <c r="L2835">
        <v>0</v>
      </c>
      <c r="M2835">
        <v>10</v>
      </c>
      <c r="N2835">
        <v>0</v>
      </c>
      <c r="O2835">
        <v>0</v>
      </c>
      <c r="P2835">
        <v>0</v>
      </c>
      <c r="Q2835">
        <v>0</v>
      </c>
      <c r="R2835" t="s">
        <v>531</v>
      </c>
      <c r="S2835" t="s">
        <v>531</v>
      </c>
      <c r="T2835" t="s">
        <v>531</v>
      </c>
      <c r="U2835" t="s">
        <v>531</v>
      </c>
      <c r="W2835" s="429">
        <f t="shared" si="65"/>
        <v>0</v>
      </c>
      <c r="X2835" s="429">
        <f t="shared" si="65"/>
        <v>0</v>
      </c>
      <c r="Y2835" s="429">
        <f t="shared" si="65"/>
        <v>0</v>
      </c>
      <c r="Z2835" s="429">
        <f t="shared" si="65"/>
        <v>0</v>
      </c>
      <c r="AA2835" s="429" t="s">
        <v>1296</v>
      </c>
    </row>
    <row r="2836" spans="1:27" x14ac:dyDescent="0.25">
      <c r="A2836" t="s">
        <v>149</v>
      </c>
      <c r="B2836" t="s">
        <v>186</v>
      </c>
      <c r="C2836" t="s">
        <v>1459</v>
      </c>
      <c r="D2836" t="s">
        <v>1384</v>
      </c>
      <c r="E2836" t="s">
        <v>1326</v>
      </c>
      <c r="F2836" t="s">
        <v>1293</v>
      </c>
      <c r="G2836">
        <v>35</v>
      </c>
      <c r="H2836" t="s">
        <v>1460</v>
      </c>
      <c r="I2836" t="s">
        <v>561</v>
      </c>
      <c r="J2836" s="281" t="s">
        <v>1478</v>
      </c>
      <c r="K2836" t="s">
        <v>1386</v>
      </c>
      <c r="L2836">
        <v>6.2</v>
      </c>
      <c r="M2836">
        <v>0.9</v>
      </c>
      <c r="N2836">
        <v>54.6</v>
      </c>
      <c r="O2836">
        <v>1.5</v>
      </c>
      <c r="P2836">
        <v>3</v>
      </c>
      <c r="Q2836">
        <v>3</v>
      </c>
      <c r="R2836" t="s">
        <v>531</v>
      </c>
      <c r="S2836" t="s">
        <v>531</v>
      </c>
      <c r="T2836" t="s">
        <v>531</v>
      </c>
      <c r="U2836" t="s">
        <v>531</v>
      </c>
      <c r="W2836" s="429">
        <f t="shared" si="65"/>
        <v>0</v>
      </c>
      <c r="X2836" s="429">
        <f t="shared" si="65"/>
        <v>0</v>
      </c>
      <c r="Y2836" s="429">
        <f t="shared" si="65"/>
        <v>0</v>
      </c>
      <c r="Z2836" s="429">
        <f t="shared" si="65"/>
        <v>0</v>
      </c>
      <c r="AA2836" s="429" t="s">
        <v>1296</v>
      </c>
    </row>
    <row r="2837" spans="1:27" x14ac:dyDescent="0.25">
      <c r="A2837" t="s">
        <v>149</v>
      </c>
      <c r="B2837" t="s">
        <v>186</v>
      </c>
      <c r="C2837" t="s">
        <v>1459</v>
      </c>
      <c r="D2837" t="s">
        <v>1384</v>
      </c>
      <c r="E2837" t="s">
        <v>1326</v>
      </c>
      <c r="F2837" t="s">
        <v>1293</v>
      </c>
      <c r="G2837">
        <v>35</v>
      </c>
      <c r="H2837" t="s">
        <v>1460</v>
      </c>
      <c r="I2837" t="s">
        <v>561</v>
      </c>
      <c r="J2837" s="281" t="s">
        <v>1478</v>
      </c>
      <c r="K2837" t="s">
        <v>1386</v>
      </c>
      <c r="L2837">
        <v>0</v>
      </c>
      <c r="M2837">
        <v>0.01</v>
      </c>
      <c r="N2837">
        <v>0</v>
      </c>
      <c r="O2837">
        <v>0</v>
      </c>
      <c r="P2837">
        <v>0</v>
      </c>
      <c r="Q2837">
        <v>0</v>
      </c>
      <c r="R2837" t="s">
        <v>531</v>
      </c>
      <c r="S2837" t="s">
        <v>531</v>
      </c>
      <c r="T2837" t="s">
        <v>531</v>
      </c>
      <c r="U2837" t="s">
        <v>531</v>
      </c>
      <c r="W2837" s="429">
        <f t="shared" si="65"/>
        <v>0</v>
      </c>
      <c r="X2837" s="429">
        <f t="shared" si="65"/>
        <v>0</v>
      </c>
      <c r="Y2837" s="429">
        <f t="shared" si="65"/>
        <v>0</v>
      </c>
      <c r="Z2837" s="429">
        <f t="shared" si="65"/>
        <v>0</v>
      </c>
      <c r="AA2837" s="429" t="s">
        <v>1296</v>
      </c>
    </row>
    <row r="2838" spans="1:27" x14ac:dyDescent="0.25">
      <c r="A2838" t="s">
        <v>149</v>
      </c>
      <c r="B2838" t="s">
        <v>186</v>
      </c>
      <c r="C2838" t="s">
        <v>1459</v>
      </c>
      <c r="D2838" t="s">
        <v>1384</v>
      </c>
      <c r="E2838" t="s">
        <v>1326</v>
      </c>
      <c r="F2838" t="s">
        <v>1293</v>
      </c>
      <c r="G2838">
        <v>35</v>
      </c>
      <c r="H2838" t="s">
        <v>1460</v>
      </c>
      <c r="I2838" t="s">
        <v>561</v>
      </c>
      <c r="J2838" s="281" t="s">
        <v>1478</v>
      </c>
      <c r="K2838" t="s">
        <v>1386</v>
      </c>
      <c r="L2838">
        <v>6.2</v>
      </c>
      <c r="M2838">
        <v>0.9</v>
      </c>
      <c r="N2838">
        <v>54.6</v>
      </c>
      <c r="O2838">
        <v>1.5</v>
      </c>
      <c r="P2838">
        <v>3</v>
      </c>
      <c r="Q2838">
        <v>3</v>
      </c>
      <c r="R2838" t="s">
        <v>531</v>
      </c>
      <c r="S2838" t="s">
        <v>531</v>
      </c>
      <c r="T2838" t="s">
        <v>531</v>
      </c>
      <c r="U2838" t="s">
        <v>531</v>
      </c>
      <c r="W2838" s="429">
        <f t="shared" si="65"/>
        <v>0</v>
      </c>
      <c r="X2838" s="429">
        <f t="shared" si="65"/>
        <v>0</v>
      </c>
      <c r="Y2838" s="429">
        <f t="shared" si="65"/>
        <v>0</v>
      </c>
      <c r="Z2838" s="429">
        <f t="shared" si="65"/>
        <v>0</v>
      </c>
      <c r="AA2838" s="429" t="s">
        <v>1296</v>
      </c>
    </row>
    <row r="2839" spans="1:27" x14ac:dyDescent="0.25">
      <c r="A2839" t="s">
        <v>149</v>
      </c>
      <c r="B2839" t="s">
        <v>186</v>
      </c>
      <c r="C2839" t="s">
        <v>1459</v>
      </c>
      <c r="D2839" t="s">
        <v>1384</v>
      </c>
      <c r="E2839" t="s">
        <v>1326</v>
      </c>
      <c r="F2839" t="s">
        <v>1293</v>
      </c>
      <c r="G2839">
        <v>35</v>
      </c>
      <c r="H2839" t="s">
        <v>1460</v>
      </c>
      <c r="I2839" t="s">
        <v>561</v>
      </c>
      <c r="J2839" s="281" t="s">
        <v>1478</v>
      </c>
      <c r="K2839" t="s">
        <v>1386</v>
      </c>
      <c r="L2839">
        <v>0</v>
      </c>
      <c r="M2839">
        <v>1.5</v>
      </c>
      <c r="N2839">
        <v>0</v>
      </c>
      <c r="O2839">
        <v>0</v>
      </c>
      <c r="P2839">
        <v>0</v>
      </c>
      <c r="Q2839">
        <v>0</v>
      </c>
      <c r="R2839" t="s">
        <v>531</v>
      </c>
      <c r="S2839" t="s">
        <v>531</v>
      </c>
      <c r="T2839" t="s">
        <v>531</v>
      </c>
      <c r="U2839" t="s">
        <v>531</v>
      </c>
      <c r="W2839" s="429">
        <f t="shared" si="65"/>
        <v>0</v>
      </c>
      <c r="X2839" s="429">
        <f t="shared" si="65"/>
        <v>0</v>
      </c>
      <c r="Y2839" s="429">
        <f t="shared" si="65"/>
        <v>0</v>
      </c>
      <c r="Z2839" s="429">
        <f t="shared" si="65"/>
        <v>0</v>
      </c>
      <c r="AA2839" s="429" t="s">
        <v>1296</v>
      </c>
    </row>
    <row r="2840" spans="1:27" x14ac:dyDescent="0.25">
      <c r="A2840" t="s">
        <v>149</v>
      </c>
      <c r="B2840" t="s">
        <v>186</v>
      </c>
      <c r="C2840" t="s">
        <v>1459</v>
      </c>
      <c r="D2840" t="s">
        <v>1384</v>
      </c>
      <c r="E2840" t="s">
        <v>1326</v>
      </c>
      <c r="F2840" t="s">
        <v>1293</v>
      </c>
      <c r="G2840">
        <v>35</v>
      </c>
      <c r="H2840" t="s">
        <v>1460</v>
      </c>
      <c r="I2840" t="s">
        <v>561</v>
      </c>
      <c r="J2840" s="281" t="s">
        <v>1478</v>
      </c>
      <c r="K2840" t="s">
        <v>1386</v>
      </c>
      <c r="L2840">
        <v>0</v>
      </c>
      <c r="M2840">
        <v>10</v>
      </c>
      <c r="N2840">
        <v>0</v>
      </c>
      <c r="O2840">
        <v>0</v>
      </c>
      <c r="P2840">
        <v>0</v>
      </c>
      <c r="Q2840">
        <v>0</v>
      </c>
      <c r="R2840" t="s">
        <v>531</v>
      </c>
      <c r="S2840" t="s">
        <v>531</v>
      </c>
      <c r="T2840" t="s">
        <v>531</v>
      </c>
      <c r="U2840" t="s">
        <v>531</v>
      </c>
      <c r="W2840" s="429">
        <f t="shared" si="65"/>
        <v>0</v>
      </c>
      <c r="X2840" s="429">
        <f t="shared" si="65"/>
        <v>0</v>
      </c>
      <c r="Y2840" s="429">
        <f t="shared" si="65"/>
        <v>0</v>
      </c>
      <c r="Z2840" s="429">
        <f t="shared" si="65"/>
        <v>0</v>
      </c>
      <c r="AA2840" s="429" t="s">
        <v>1296</v>
      </c>
    </row>
    <row r="2841" spans="1:27" x14ac:dyDescent="0.25">
      <c r="A2841" t="s">
        <v>149</v>
      </c>
      <c r="B2841" t="s">
        <v>186</v>
      </c>
      <c r="C2841" t="s">
        <v>1459</v>
      </c>
      <c r="D2841" t="s">
        <v>1384</v>
      </c>
      <c r="E2841" t="s">
        <v>1326</v>
      </c>
      <c r="F2841" t="s">
        <v>1293</v>
      </c>
      <c r="G2841">
        <v>35</v>
      </c>
      <c r="H2841" t="s">
        <v>1464</v>
      </c>
      <c r="I2841" t="s">
        <v>186</v>
      </c>
      <c r="J2841" s="281" t="s">
        <v>1478</v>
      </c>
      <c r="K2841" t="s">
        <v>1386</v>
      </c>
      <c r="L2841">
        <v>25.88</v>
      </c>
      <c r="M2841">
        <v>3.36</v>
      </c>
      <c r="N2841">
        <v>24.07</v>
      </c>
      <c r="O2841">
        <v>0</v>
      </c>
      <c r="P2841">
        <v>0</v>
      </c>
      <c r="Q2841">
        <v>0</v>
      </c>
      <c r="R2841" t="s">
        <v>531</v>
      </c>
      <c r="S2841" t="s">
        <v>531</v>
      </c>
      <c r="T2841" t="s">
        <v>531</v>
      </c>
      <c r="U2841" t="s">
        <v>531</v>
      </c>
      <c r="W2841" s="429">
        <f t="shared" si="65"/>
        <v>0</v>
      </c>
      <c r="X2841" s="429">
        <f t="shared" si="65"/>
        <v>0</v>
      </c>
      <c r="Y2841" s="429">
        <f t="shared" si="65"/>
        <v>0</v>
      </c>
      <c r="Z2841" s="429">
        <f t="shared" si="65"/>
        <v>0</v>
      </c>
      <c r="AA2841" s="429" t="s">
        <v>1296</v>
      </c>
    </row>
    <row r="2842" spans="1:27" x14ac:dyDescent="0.25">
      <c r="A2842" t="s">
        <v>149</v>
      </c>
      <c r="B2842" t="s">
        <v>186</v>
      </c>
      <c r="C2842" t="s">
        <v>1459</v>
      </c>
      <c r="D2842" t="s">
        <v>1384</v>
      </c>
      <c r="E2842" t="s">
        <v>1326</v>
      </c>
      <c r="F2842" t="s">
        <v>1293</v>
      </c>
      <c r="G2842">
        <v>35</v>
      </c>
      <c r="H2842" t="s">
        <v>1464</v>
      </c>
      <c r="I2842" t="s">
        <v>186</v>
      </c>
      <c r="J2842" s="281" t="s">
        <v>1478</v>
      </c>
      <c r="K2842" t="s">
        <v>1386</v>
      </c>
      <c r="L2842">
        <v>25.88</v>
      </c>
      <c r="M2842">
        <v>3.36</v>
      </c>
      <c r="N2842">
        <v>24.07</v>
      </c>
      <c r="O2842">
        <v>0</v>
      </c>
      <c r="P2842">
        <v>0</v>
      </c>
      <c r="Q2842">
        <v>0</v>
      </c>
      <c r="R2842" t="s">
        <v>531</v>
      </c>
      <c r="S2842" t="s">
        <v>531</v>
      </c>
      <c r="T2842" t="s">
        <v>531</v>
      </c>
      <c r="U2842" t="s">
        <v>531</v>
      </c>
      <c r="W2842" s="429">
        <f t="shared" si="65"/>
        <v>0</v>
      </c>
      <c r="X2842" s="429">
        <f t="shared" si="65"/>
        <v>0</v>
      </c>
      <c r="Y2842" s="429">
        <f t="shared" si="65"/>
        <v>0</v>
      </c>
      <c r="Z2842" s="429">
        <f t="shared" si="65"/>
        <v>0</v>
      </c>
      <c r="AA2842" s="429" t="s">
        <v>1296</v>
      </c>
    </row>
    <row r="2843" spans="1:27" x14ac:dyDescent="0.25">
      <c r="A2843" t="s">
        <v>149</v>
      </c>
      <c r="B2843" t="s">
        <v>186</v>
      </c>
      <c r="C2843" t="s">
        <v>1459</v>
      </c>
      <c r="D2843" t="s">
        <v>1384</v>
      </c>
      <c r="E2843" t="s">
        <v>1326</v>
      </c>
      <c r="F2843" t="s">
        <v>1293</v>
      </c>
      <c r="G2843">
        <v>35</v>
      </c>
      <c r="H2843" t="s">
        <v>1464</v>
      </c>
      <c r="I2843" t="s">
        <v>186</v>
      </c>
      <c r="J2843" s="281" t="s">
        <v>1478</v>
      </c>
      <c r="K2843" t="s">
        <v>1386</v>
      </c>
      <c r="L2843">
        <v>0</v>
      </c>
      <c r="M2843">
        <v>3.76</v>
      </c>
      <c r="N2843">
        <v>0</v>
      </c>
      <c r="O2843">
        <v>0</v>
      </c>
      <c r="P2843">
        <v>0</v>
      </c>
      <c r="Q2843">
        <v>0</v>
      </c>
      <c r="R2843" t="s">
        <v>531</v>
      </c>
      <c r="S2843" t="s">
        <v>531</v>
      </c>
      <c r="T2843" t="s">
        <v>531</v>
      </c>
      <c r="U2843" t="s">
        <v>531</v>
      </c>
      <c r="W2843" s="429">
        <f t="shared" si="65"/>
        <v>0</v>
      </c>
      <c r="X2843" s="429">
        <f t="shared" si="65"/>
        <v>0</v>
      </c>
      <c r="Y2843" s="429">
        <f t="shared" si="65"/>
        <v>0</v>
      </c>
      <c r="Z2843" s="429">
        <f t="shared" si="65"/>
        <v>0</v>
      </c>
      <c r="AA2843" s="429" t="s">
        <v>1296</v>
      </c>
    </row>
    <row r="2844" spans="1:27" x14ac:dyDescent="0.25">
      <c r="A2844" t="s">
        <v>149</v>
      </c>
      <c r="B2844" t="s">
        <v>186</v>
      </c>
      <c r="C2844" t="s">
        <v>1459</v>
      </c>
      <c r="D2844" t="s">
        <v>1384</v>
      </c>
      <c r="E2844" t="s">
        <v>1326</v>
      </c>
      <c r="F2844" t="s">
        <v>1293</v>
      </c>
      <c r="G2844">
        <v>35</v>
      </c>
      <c r="H2844" t="s">
        <v>1464</v>
      </c>
      <c r="I2844" t="s">
        <v>186</v>
      </c>
      <c r="J2844" s="281" t="s">
        <v>1478</v>
      </c>
      <c r="K2844" t="s">
        <v>1386</v>
      </c>
      <c r="L2844">
        <v>0</v>
      </c>
      <c r="M2844">
        <v>3.76</v>
      </c>
      <c r="N2844">
        <v>0</v>
      </c>
      <c r="O2844">
        <v>0</v>
      </c>
      <c r="P2844">
        <v>0</v>
      </c>
      <c r="Q2844">
        <v>0</v>
      </c>
      <c r="R2844" t="s">
        <v>531</v>
      </c>
      <c r="S2844" t="s">
        <v>531</v>
      </c>
      <c r="T2844" t="s">
        <v>531</v>
      </c>
      <c r="U2844" t="s">
        <v>531</v>
      </c>
      <c r="W2844" s="429">
        <f t="shared" si="65"/>
        <v>0</v>
      </c>
      <c r="X2844" s="429">
        <f t="shared" si="65"/>
        <v>0</v>
      </c>
      <c r="Y2844" s="429">
        <f t="shared" si="65"/>
        <v>0</v>
      </c>
      <c r="Z2844" s="429">
        <f t="shared" si="65"/>
        <v>0</v>
      </c>
      <c r="AA2844" s="429" t="s">
        <v>1296</v>
      </c>
    </row>
    <row r="2845" spans="1:27" x14ac:dyDescent="0.25">
      <c r="A2845" t="s">
        <v>149</v>
      </c>
      <c r="B2845" t="s">
        <v>186</v>
      </c>
      <c r="C2845" t="s">
        <v>1459</v>
      </c>
      <c r="D2845" t="s">
        <v>1384</v>
      </c>
      <c r="E2845" t="s">
        <v>1326</v>
      </c>
      <c r="F2845" t="s">
        <v>1293</v>
      </c>
      <c r="G2845">
        <v>35</v>
      </c>
      <c r="H2845" t="s">
        <v>1464</v>
      </c>
      <c r="I2845" t="s">
        <v>186</v>
      </c>
      <c r="J2845" s="281" t="s">
        <v>1478</v>
      </c>
      <c r="K2845" t="s">
        <v>1386</v>
      </c>
      <c r="L2845">
        <v>0</v>
      </c>
      <c r="M2845">
        <v>71.400000000000006</v>
      </c>
      <c r="N2845">
        <v>0</v>
      </c>
      <c r="O2845">
        <v>0</v>
      </c>
      <c r="P2845">
        <v>0</v>
      </c>
      <c r="Q2845">
        <v>0</v>
      </c>
      <c r="R2845" t="s">
        <v>531</v>
      </c>
      <c r="S2845" t="s">
        <v>531</v>
      </c>
      <c r="T2845" t="s">
        <v>531</v>
      </c>
      <c r="U2845" t="s">
        <v>531</v>
      </c>
      <c r="W2845" s="429">
        <f t="shared" si="65"/>
        <v>0</v>
      </c>
      <c r="X2845" s="429">
        <f t="shared" si="65"/>
        <v>0</v>
      </c>
      <c r="Y2845" s="429">
        <f t="shared" si="65"/>
        <v>0</v>
      </c>
      <c r="Z2845" s="429">
        <f t="shared" si="65"/>
        <v>0</v>
      </c>
      <c r="AA2845" s="429" t="s">
        <v>1296</v>
      </c>
    </row>
    <row r="2846" spans="1:27" x14ac:dyDescent="0.25">
      <c r="A2846" t="s">
        <v>149</v>
      </c>
      <c r="B2846" t="s">
        <v>186</v>
      </c>
      <c r="C2846" t="s">
        <v>1459</v>
      </c>
      <c r="D2846" t="s">
        <v>1384</v>
      </c>
      <c r="E2846" t="s">
        <v>1326</v>
      </c>
      <c r="F2846" t="s">
        <v>1293</v>
      </c>
      <c r="G2846">
        <v>35</v>
      </c>
      <c r="H2846" t="s">
        <v>1464</v>
      </c>
      <c r="I2846" t="s">
        <v>186</v>
      </c>
      <c r="J2846" s="281" t="s">
        <v>1478</v>
      </c>
      <c r="K2846" t="s">
        <v>1386</v>
      </c>
      <c r="L2846">
        <v>19.399999999999999</v>
      </c>
      <c r="M2846">
        <v>12.9</v>
      </c>
      <c r="N2846">
        <v>34.200000000000003</v>
      </c>
      <c r="O2846">
        <v>0</v>
      </c>
      <c r="P2846">
        <v>0</v>
      </c>
      <c r="Q2846">
        <v>0</v>
      </c>
      <c r="R2846" t="s">
        <v>531</v>
      </c>
      <c r="S2846" t="s">
        <v>531</v>
      </c>
      <c r="T2846" t="s">
        <v>531</v>
      </c>
      <c r="U2846" t="s">
        <v>531</v>
      </c>
      <c r="W2846" s="429">
        <f t="shared" si="65"/>
        <v>0</v>
      </c>
      <c r="X2846" s="429">
        <f t="shared" si="65"/>
        <v>0</v>
      </c>
      <c r="Y2846" s="429">
        <f t="shared" si="65"/>
        <v>0</v>
      </c>
      <c r="Z2846" s="429">
        <f t="shared" si="65"/>
        <v>0</v>
      </c>
      <c r="AA2846" s="429" t="s">
        <v>1296</v>
      </c>
    </row>
    <row r="2847" spans="1:27" x14ac:dyDescent="0.25">
      <c r="A2847" t="s">
        <v>149</v>
      </c>
      <c r="B2847" t="s">
        <v>186</v>
      </c>
      <c r="C2847" t="s">
        <v>1459</v>
      </c>
      <c r="D2847" t="s">
        <v>1384</v>
      </c>
      <c r="E2847" t="s">
        <v>1326</v>
      </c>
      <c r="F2847" t="s">
        <v>1293</v>
      </c>
      <c r="G2847">
        <v>35</v>
      </c>
      <c r="H2847" t="s">
        <v>1464</v>
      </c>
      <c r="I2847" t="s">
        <v>186</v>
      </c>
      <c r="J2847" s="281" t="s">
        <v>1478</v>
      </c>
      <c r="K2847" t="s">
        <v>1386</v>
      </c>
      <c r="L2847">
        <v>19.399999999999999</v>
      </c>
      <c r="M2847">
        <v>12.9</v>
      </c>
      <c r="N2847">
        <v>34.200000000000003</v>
      </c>
      <c r="O2847">
        <v>0</v>
      </c>
      <c r="P2847">
        <v>0</v>
      </c>
      <c r="Q2847">
        <v>0</v>
      </c>
      <c r="R2847" t="s">
        <v>531</v>
      </c>
      <c r="S2847" t="s">
        <v>531</v>
      </c>
      <c r="T2847" t="s">
        <v>531</v>
      </c>
      <c r="U2847" t="s">
        <v>531</v>
      </c>
      <c r="W2847" s="429">
        <f t="shared" si="65"/>
        <v>0</v>
      </c>
      <c r="X2847" s="429">
        <f t="shared" si="65"/>
        <v>0</v>
      </c>
      <c r="Y2847" s="429">
        <f t="shared" si="65"/>
        <v>0</v>
      </c>
      <c r="Z2847" s="429">
        <f t="shared" si="65"/>
        <v>0</v>
      </c>
      <c r="AA2847" s="429" t="s">
        <v>1296</v>
      </c>
    </row>
    <row r="2848" spans="1:27" x14ac:dyDescent="0.25">
      <c r="A2848" t="s">
        <v>149</v>
      </c>
      <c r="B2848" t="s">
        <v>186</v>
      </c>
      <c r="C2848" t="s">
        <v>1459</v>
      </c>
      <c r="D2848" t="s">
        <v>1384</v>
      </c>
      <c r="E2848" t="s">
        <v>1326</v>
      </c>
      <c r="F2848" t="s">
        <v>1293</v>
      </c>
      <c r="G2848">
        <v>35</v>
      </c>
      <c r="H2848" t="s">
        <v>1464</v>
      </c>
      <c r="I2848" t="s">
        <v>186</v>
      </c>
      <c r="J2848" s="281" t="s">
        <v>1478</v>
      </c>
      <c r="K2848" t="s">
        <v>1386</v>
      </c>
      <c r="L2848">
        <v>19.399999999999999</v>
      </c>
      <c r="M2848">
        <v>12.9</v>
      </c>
      <c r="N2848">
        <v>34.200000000000003</v>
      </c>
      <c r="O2848">
        <v>0</v>
      </c>
      <c r="P2848">
        <v>0</v>
      </c>
      <c r="Q2848">
        <v>0</v>
      </c>
      <c r="R2848" t="s">
        <v>531</v>
      </c>
      <c r="S2848" t="s">
        <v>531</v>
      </c>
      <c r="T2848" t="s">
        <v>531</v>
      </c>
      <c r="U2848" t="s">
        <v>531</v>
      </c>
      <c r="W2848" s="429">
        <f t="shared" si="65"/>
        <v>0</v>
      </c>
      <c r="X2848" s="429">
        <f t="shared" si="65"/>
        <v>0</v>
      </c>
      <c r="Y2848" s="429">
        <f t="shared" si="65"/>
        <v>0</v>
      </c>
      <c r="Z2848" s="429">
        <f t="shared" si="65"/>
        <v>0</v>
      </c>
      <c r="AA2848" s="429" t="s">
        <v>1296</v>
      </c>
    </row>
    <row r="2849" spans="1:27" x14ac:dyDescent="0.25">
      <c r="A2849" t="s">
        <v>149</v>
      </c>
      <c r="B2849" t="s">
        <v>186</v>
      </c>
      <c r="C2849" t="s">
        <v>1459</v>
      </c>
      <c r="D2849" t="s">
        <v>1384</v>
      </c>
      <c r="E2849" t="s">
        <v>1326</v>
      </c>
      <c r="F2849" t="s">
        <v>1293</v>
      </c>
      <c r="G2849">
        <v>35</v>
      </c>
      <c r="H2849" t="s">
        <v>1464</v>
      </c>
      <c r="I2849" t="s">
        <v>186</v>
      </c>
      <c r="J2849" s="281" t="s">
        <v>1478</v>
      </c>
      <c r="K2849" t="s">
        <v>1386</v>
      </c>
      <c r="L2849">
        <v>0</v>
      </c>
      <c r="M2849">
        <v>71.400000000000006</v>
      </c>
      <c r="N2849">
        <v>0</v>
      </c>
      <c r="O2849">
        <v>0</v>
      </c>
      <c r="P2849">
        <v>0</v>
      </c>
      <c r="Q2849">
        <v>0</v>
      </c>
      <c r="R2849" t="s">
        <v>531</v>
      </c>
      <c r="S2849" t="s">
        <v>531</v>
      </c>
      <c r="T2849" t="s">
        <v>531</v>
      </c>
      <c r="U2849" t="s">
        <v>531</v>
      </c>
      <c r="W2849" s="429">
        <f t="shared" si="65"/>
        <v>0</v>
      </c>
      <c r="X2849" s="429">
        <f t="shared" si="65"/>
        <v>0</v>
      </c>
      <c r="Y2849" s="429">
        <f t="shared" si="65"/>
        <v>0</v>
      </c>
      <c r="Z2849" s="429">
        <f t="shared" si="65"/>
        <v>0</v>
      </c>
      <c r="AA2849" s="429" t="s">
        <v>1296</v>
      </c>
    </row>
    <row r="2850" spans="1:27" x14ac:dyDescent="0.25">
      <c r="A2850" t="s">
        <v>149</v>
      </c>
      <c r="B2850" t="s">
        <v>186</v>
      </c>
      <c r="C2850" t="s">
        <v>1459</v>
      </c>
      <c r="D2850" t="s">
        <v>1384</v>
      </c>
      <c r="E2850" t="s">
        <v>1326</v>
      </c>
      <c r="F2850" t="s">
        <v>1293</v>
      </c>
      <c r="G2850">
        <v>35</v>
      </c>
      <c r="H2850" t="s">
        <v>1464</v>
      </c>
      <c r="I2850" t="s">
        <v>186</v>
      </c>
      <c r="J2850" s="281" t="s">
        <v>1478</v>
      </c>
      <c r="K2850" t="s">
        <v>1386</v>
      </c>
      <c r="L2850">
        <v>0</v>
      </c>
      <c r="M2850">
        <v>35.6</v>
      </c>
      <c r="N2850">
        <v>0</v>
      </c>
      <c r="O2850">
        <v>0</v>
      </c>
      <c r="P2850">
        <v>0</v>
      </c>
      <c r="Q2850">
        <v>0</v>
      </c>
      <c r="R2850" t="s">
        <v>531</v>
      </c>
      <c r="S2850" t="s">
        <v>531</v>
      </c>
      <c r="T2850" t="s">
        <v>531</v>
      </c>
      <c r="U2850" t="s">
        <v>531</v>
      </c>
      <c r="W2850" s="429">
        <f t="shared" si="65"/>
        <v>0</v>
      </c>
      <c r="X2850" s="429">
        <f t="shared" si="65"/>
        <v>0</v>
      </c>
      <c r="Y2850" s="429">
        <f t="shared" si="65"/>
        <v>0</v>
      </c>
      <c r="Z2850" s="429">
        <f t="shared" si="65"/>
        <v>0</v>
      </c>
      <c r="AA2850" s="429" t="s">
        <v>1296</v>
      </c>
    </row>
    <row r="2851" spans="1:27" x14ac:dyDescent="0.25">
      <c r="A2851" t="s">
        <v>149</v>
      </c>
      <c r="B2851" t="s">
        <v>186</v>
      </c>
      <c r="C2851" t="s">
        <v>1459</v>
      </c>
      <c r="D2851" t="s">
        <v>1384</v>
      </c>
      <c r="E2851" t="s">
        <v>1326</v>
      </c>
      <c r="F2851" t="s">
        <v>1293</v>
      </c>
      <c r="G2851">
        <v>35</v>
      </c>
      <c r="H2851" t="s">
        <v>1464</v>
      </c>
      <c r="I2851" t="s">
        <v>186</v>
      </c>
      <c r="J2851" s="281" t="s">
        <v>1478</v>
      </c>
      <c r="K2851" t="s">
        <v>1386</v>
      </c>
      <c r="L2851">
        <v>0</v>
      </c>
      <c r="M2851">
        <v>10</v>
      </c>
      <c r="N2851">
        <v>0</v>
      </c>
      <c r="O2851">
        <v>0</v>
      </c>
      <c r="P2851">
        <v>0</v>
      </c>
      <c r="Q2851">
        <v>0</v>
      </c>
      <c r="R2851" t="s">
        <v>531</v>
      </c>
      <c r="S2851" t="s">
        <v>531</v>
      </c>
      <c r="T2851" t="s">
        <v>531</v>
      </c>
      <c r="U2851" t="s">
        <v>531</v>
      </c>
      <c r="W2851" s="429">
        <f t="shared" si="65"/>
        <v>0</v>
      </c>
      <c r="X2851" s="429">
        <f t="shared" si="65"/>
        <v>0</v>
      </c>
      <c r="Y2851" s="429">
        <f t="shared" si="65"/>
        <v>0</v>
      </c>
      <c r="Z2851" s="429">
        <f t="shared" si="65"/>
        <v>0</v>
      </c>
      <c r="AA2851" s="429" t="s">
        <v>1296</v>
      </c>
    </row>
    <row r="2852" spans="1:27" x14ac:dyDescent="0.25">
      <c r="A2852" t="s">
        <v>149</v>
      </c>
      <c r="B2852" t="s">
        <v>186</v>
      </c>
      <c r="C2852" t="s">
        <v>1459</v>
      </c>
      <c r="D2852" t="s">
        <v>1384</v>
      </c>
      <c r="E2852" t="s">
        <v>1326</v>
      </c>
      <c r="F2852" t="s">
        <v>1293</v>
      </c>
      <c r="G2852">
        <v>35</v>
      </c>
      <c r="H2852" t="s">
        <v>1464</v>
      </c>
      <c r="I2852" t="s">
        <v>186</v>
      </c>
      <c r="J2852" s="281" t="s">
        <v>1478</v>
      </c>
      <c r="K2852" t="s">
        <v>1386</v>
      </c>
      <c r="L2852">
        <v>0</v>
      </c>
      <c r="M2852">
        <v>7.6</v>
      </c>
      <c r="N2852">
        <v>0</v>
      </c>
      <c r="O2852">
        <v>0</v>
      </c>
      <c r="P2852">
        <v>0</v>
      </c>
      <c r="Q2852">
        <v>0</v>
      </c>
      <c r="R2852" t="s">
        <v>531</v>
      </c>
      <c r="S2852" t="s">
        <v>531</v>
      </c>
      <c r="T2852" t="s">
        <v>531</v>
      </c>
      <c r="U2852" t="s">
        <v>531</v>
      </c>
      <c r="W2852" s="429">
        <f t="shared" si="65"/>
        <v>0</v>
      </c>
      <c r="X2852" s="429">
        <f t="shared" si="65"/>
        <v>0</v>
      </c>
      <c r="Y2852" s="429">
        <f t="shared" si="65"/>
        <v>0</v>
      </c>
      <c r="Z2852" s="429">
        <f t="shared" si="65"/>
        <v>0</v>
      </c>
      <c r="AA2852" s="429" t="s">
        <v>1296</v>
      </c>
    </row>
    <row r="2853" spans="1:27" x14ac:dyDescent="0.25">
      <c r="A2853" t="s">
        <v>149</v>
      </c>
      <c r="B2853" t="s">
        <v>186</v>
      </c>
      <c r="C2853" t="s">
        <v>1459</v>
      </c>
      <c r="D2853" t="s">
        <v>1384</v>
      </c>
      <c r="E2853" t="s">
        <v>1326</v>
      </c>
      <c r="F2853" t="s">
        <v>1293</v>
      </c>
      <c r="G2853">
        <v>35</v>
      </c>
      <c r="H2853" t="s">
        <v>1464</v>
      </c>
      <c r="I2853" t="s">
        <v>186</v>
      </c>
      <c r="J2853" s="281" t="s">
        <v>1478</v>
      </c>
      <c r="K2853" t="s">
        <v>1386</v>
      </c>
      <c r="L2853">
        <v>0</v>
      </c>
      <c r="M2853">
        <v>0.8</v>
      </c>
      <c r="N2853">
        <v>0</v>
      </c>
      <c r="O2853">
        <v>0</v>
      </c>
      <c r="P2853">
        <v>0</v>
      </c>
      <c r="Q2853">
        <v>0</v>
      </c>
      <c r="R2853" t="s">
        <v>531</v>
      </c>
      <c r="S2853" t="s">
        <v>531</v>
      </c>
      <c r="T2853" t="s">
        <v>531</v>
      </c>
      <c r="U2853" t="s">
        <v>531</v>
      </c>
      <c r="W2853" s="429">
        <f t="shared" si="65"/>
        <v>0</v>
      </c>
      <c r="X2853" s="429">
        <f t="shared" si="65"/>
        <v>0</v>
      </c>
      <c r="Y2853" s="429">
        <f t="shared" si="65"/>
        <v>0</v>
      </c>
      <c r="Z2853" s="429">
        <f t="shared" si="65"/>
        <v>0</v>
      </c>
      <c r="AA2853" s="429" t="s">
        <v>1296</v>
      </c>
    </row>
    <row r="2854" spans="1:27" x14ac:dyDescent="0.25">
      <c r="A2854" t="s">
        <v>149</v>
      </c>
      <c r="B2854" t="s">
        <v>186</v>
      </c>
      <c r="C2854" t="s">
        <v>1459</v>
      </c>
      <c r="D2854" t="s">
        <v>1384</v>
      </c>
      <c r="E2854" t="s">
        <v>1326</v>
      </c>
      <c r="F2854" t="s">
        <v>1293</v>
      </c>
      <c r="G2854">
        <v>35</v>
      </c>
      <c r="H2854" t="s">
        <v>1461</v>
      </c>
      <c r="I2854" t="s">
        <v>534</v>
      </c>
      <c r="J2854" s="281" t="s">
        <v>1478</v>
      </c>
      <c r="K2854" t="s">
        <v>1386</v>
      </c>
      <c r="L2854">
        <v>6.1</v>
      </c>
      <c r="M2854">
        <v>11.6</v>
      </c>
      <c r="N2854">
        <v>18.3</v>
      </c>
      <c r="O2854">
        <v>0</v>
      </c>
      <c r="P2854">
        <v>0</v>
      </c>
      <c r="Q2854">
        <v>0</v>
      </c>
      <c r="R2854" t="s">
        <v>531</v>
      </c>
      <c r="S2854" t="s">
        <v>531</v>
      </c>
      <c r="T2854" t="s">
        <v>531</v>
      </c>
      <c r="U2854" t="s">
        <v>531</v>
      </c>
      <c r="W2854" s="429">
        <f t="shared" si="65"/>
        <v>0</v>
      </c>
      <c r="X2854" s="429">
        <f t="shared" si="65"/>
        <v>0</v>
      </c>
      <c r="Y2854" s="429">
        <f t="shared" si="65"/>
        <v>0</v>
      </c>
      <c r="Z2854" s="429">
        <f t="shared" si="65"/>
        <v>0</v>
      </c>
      <c r="AA2854" s="429" t="s">
        <v>1296</v>
      </c>
    </row>
    <row r="2855" spans="1:27" x14ac:dyDescent="0.25">
      <c r="A2855" t="s">
        <v>149</v>
      </c>
      <c r="B2855" t="s">
        <v>186</v>
      </c>
      <c r="C2855" t="s">
        <v>1459</v>
      </c>
      <c r="D2855" t="s">
        <v>1384</v>
      </c>
      <c r="E2855" t="s">
        <v>1326</v>
      </c>
      <c r="F2855" t="s">
        <v>1293</v>
      </c>
      <c r="G2855">
        <v>35</v>
      </c>
      <c r="H2855" t="s">
        <v>1461</v>
      </c>
      <c r="I2855" t="s">
        <v>534</v>
      </c>
      <c r="J2855" s="281" t="s">
        <v>1478</v>
      </c>
      <c r="K2855" t="s">
        <v>1386</v>
      </c>
      <c r="L2855">
        <v>21</v>
      </c>
      <c r="M2855">
        <v>6.3</v>
      </c>
      <c r="N2855">
        <v>18.899999999999999</v>
      </c>
      <c r="O2855">
        <v>0</v>
      </c>
      <c r="P2855">
        <v>0</v>
      </c>
      <c r="Q2855">
        <v>0</v>
      </c>
      <c r="R2855" t="s">
        <v>531</v>
      </c>
      <c r="S2855" t="s">
        <v>531</v>
      </c>
      <c r="T2855" t="s">
        <v>531</v>
      </c>
      <c r="U2855" t="s">
        <v>531</v>
      </c>
      <c r="W2855" s="429">
        <f t="shared" si="65"/>
        <v>0</v>
      </c>
      <c r="X2855" s="429">
        <f t="shared" si="65"/>
        <v>0</v>
      </c>
      <c r="Y2855" s="429">
        <f t="shared" si="65"/>
        <v>0</v>
      </c>
      <c r="Z2855" s="429">
        <f t="shared" si="65"/>
        <v>0</v>
      </c>
      <c r="AA2855" s="429" t="s">
        <v>1296</v>
      </c>
    </row>
    <row r="2856" spans="1:27" x14ac:dyDescent="0.25">
      <c r="A2856" t="s">
        <v>149</v>
      </c>
      <c r="B2856" t="s">
        <v>186</v>
      </c>
      <c r="C2856" t="s">
        <v>1459</v>
      </c>
      <c r="D2856" t="s">
        <v>1384</v>
      </c>
      <c r="E2856" t="s">
        <v>1326</v>
      </c>
      <c r="F2856" t="s">
        <v>1293</v>
      </c>
      <c r="G2856">
        <v>35</v>
      </c>
      <c r="H2856" t="s">
        <v>1461</v>
      </c>
      <c r="I2856" t="s">
        <v>534</v>
      </c>
      <c r="J2856" s="281" t="s">
        <v>1478</v>
      </c>
      <c r="K2856" t="s">
        <v>1386</v>
      </c>
      <c r="L2856">
        <v>0</v>
      </c>
      <c r="M2856">
        <v>1.8</v>
      </c>
      <c r="N2856">
        <v>0</v>
      </c>
      <c r="O2856">
        <v>0</v>
      </c>
      <c r="P2856">
        <v>0</v>
      </c>
      <c r="Q2856">
        <v>0</v>
      </c>
      <c r="R2856" t="s">
        <v>531</v>
      </c>
      <c r="S2856" t="s">
        <v>531</v>
      </c>
      <c r="T2856" t="s">
        <v>531</v>
      </c>
      <c r="U2856" t="s">
        <v>531</v>
      </c>
      <c r="W2856" s="429">
        <f t="shared" si="65"/>
        <v>0</v>
      </c>
      <c r="X2856" s="429">
        <f t="shared" si="65"/>
        <v>0</v>
      </c>
      <c r="Y2856" s="429">
        <f t="shared" si="65"/>
        <v>0</v>
      </c>
      <c r="Z2856" s="429">
        <f t="shared" si="65"/>
        <v>0</v>
      </c>
      <c r="AA2856" s="429" t="s">
        <v>1296</v>
      </c>
    </row>
    <row r="2857" spans="1:27" x14ac:dyDescent="0.25">
      <c r="A2857" t="s">
        <v>149</v>
      </c>
      <c r="B2857" t="s">
        <v>186</v>
      </c>
      <c r="C2857" t="s">
        <v>1459</v>
      </c>
      <c r="D2857" t="s">
        <v>1384</v>
      </c>
      <c r="E2857" t="s">
        <v>1326</v>
      </c>
      <c r="F2857" t="s">
        <v>1293</v>
      </c>
      <c r="G2857">
        <v>35</v>
      </c>
      <c r="H2857" t="s">
        <v>1461</v>
      </c>
      <c r="I2857" t="s">
        <v>534</v>
      </c>
      <c r="J2857" s="281" t="s">
        <v>1478</v>
      </c>
      <c r="K2857" t="s">
        <v>1386</v>
      </c>
      <c r="L2857">
        <v>0</v>
      </c>
      <c r="M2857">
        <v>1.8</v>
      </c>
      <c r="N2857">
        <v>0</v>
      </c>
      <c r="O2857">
        <v>0</v>
      </c>
      <c r="P2857">
        <v>0</v>
      </c>
      <c r="Q2857">
        <v>0</v>
      </c>
      <c r="R2857" t="s">
        <v>531</v>
      </c>
      <c r="S2857" t="s">
        <v>531</v>
      </c>
      <c r="T2857" t="s">
        <v>531</v>
      </c>
      <c r="U2857" t="s">
        <v>531</v>
      </c>
      <c r="W2857" s="429">
        <f t="shared" si="65"/>
        <v>0</v>
      </c>
      <c r="X2857" s="429">
        <f t="shared" si="65"/>
        <v>0</v>
      </c>
      <c r="Y2857" s="429">
        <f t="shared" si="65"/>
        <v>0</v>
      </c>
      <c r="Z2857" s="429">
        <f t="shared" si="65"/>
        <v>0</v>
      </c>
      <c r="AA2857" s="429" t="s">
        <v>1296</v>
      </c>
    </row>
    <row r="2858" spans="1:27" x14ac:dyDescent="0.25">
      <c r="A2858" t="s">
        <v>149</v>
      </c>
      <c r="B2858" t="s">
        <v>186</v>
      </c>
      <c r="C2858" t="s">
        <v>1459</v>
      </c>
      <c r="D2858" t="s">
        <v>1479</v>
      </c>
      <c r="E2858" t="s">
        <v>1326</v>
      </c>
      <c r="F2858" t="s">
        <v>1293</v>
      </c>
      <c r="G2858" t="s">
        <v>524</v>
      </c>
      <c r="H2858" t="s">
        <v>1464</v>
      </c>
      <c r="I2858" t="s">
        <v>186</v>
      </c>
      <c r="J2858" t="s">
        <v>1478</v>
      </c>
      <c r="K2858" t="s">
        <v>1386</v>
      </c>
      <c r="L2858">
        <v>0</v>
      </c>
      <c r="M2858">
        <v>0</v>
      </c>
      <c r="N2858">
        <v>0</v>
      </c>
      <c r="O2858">
        <v>0</v>
      </c>
      <c r="P2858">
        <v>0</v>
      </c>
      <c r="Q2858">
        <v>0</v>
      </c>
      <c r="R2858" t="s">
        <v>531</v>
      </c>
      <c r="S2858" t="s">
        <v>531</v>
      </c>
      <c r="T2858" t="s">
        <v>531</v>
      </c>
      <c r="U2858" t="s">
        <v>531</v>
      </c>
      <c r="W2858" s="429">
        <f t="shared" si="65"/>
        <v>0</v>
      </c>
      <c r="X2858" s="429">
        <f t="shared" si="65"/>
        <v>0</v>
      </c>
      <c r="Y2858" s="429">
        <f t="shared" si="65"/>
        <v>0</v>
      </c>
      <c r="Z2858" s="429">
        <f t="shared" si="65"/>
        <v>0</v>
      </c>
      <c r="AA2858" s="429" t="s">
        <v>1296</v>
      </c>
    </row>
    <row r="2859" spans="1:27" x14ac:dyDescent="0.25">
      <c r="A2859" t="s">
        <v>149</v>
      </c>
      <c r="B2859" t="s">
        <v>186</v>
      </c>
      <c r="C2859" t="s">
        <v>1459</v>
      </c>
      <c r="D2859" t="s">
        <v>1480</v>
      </c>
      <c r="E2859" t="s">
        <v>1326</v>
      </c>
      <c r="F2859" t="s">
        <v>1293</v>
      </c>
      <c r="G2859" t="s">
        <v>524</v>
      </c>
      <c r="H2859" t="s">
        <v>1481</v>
      </c>
      <c r="I2859" t="s">
        <v>380</v>
      </c>
      <c r="J2859" t="s">
        <v>1478</v>
      </c>
      <c r="K2859" t="s">
        <v>1386</v>
      </c>
      <c r="L2859">
        <v>0</v>
      </c>
      <c r="M2859">
        <v>0</v>
      </c>
      <c r="N2859">
        <v>0</v>
      </c>
      <c r="O2859">
        <v>0</v>
      </c>
      <c r="P2859">
        <v>0</v>
      </c>
      <c r="Q2859">
        <v>0</v>
      </c>
      <c r="R2859" t="s">
        <v>531</v>
      </c>
      <c r="S2859" t="s">
        <v>531</v>
      </c>
      <c r="T2859" t="s">
        <v>531</v>
      </c>
      <c r="U2859" t="s">
        <v>531</v>
      </c>
      <c r="W2859" s="429">
        <f t="shared" si="65"/>
        <v>0</v>
      </c>
      <c r="X2859" s="429">
        <f t="shared" si="65"/>
        <v>0</v>
      </c>
      <c r="Y2859" s="429">
        <f t="shared" si="65"/>
        <v>0</v>
      </c>
      <c r="Z2859" s="429">
        <f t="shared" si="65"/>
        <v>0</v>
      </c>
      <c r="AA2859" s="429" t="s">
        <v>1296</v>
      </c>
    </row>
    <row r="2860" spans="1:27" x14ac:dyDescent="0.25">
      <c r="A2860" t="s">
        <v>149</v>
      </c>
      <c r="B2860" t="s">
        <v>186</v>
      </c>
      <c r="C2860" t="s">
        <v>1459</v>
      </c>
      <c r="D2860" t="s">
        <v>1480</v>
      </c>
      <c r="E2860" t="s">
        <v>1326</v>
      </c>
      <c r="F2860" t="s">
        <v>1293</v>
      </c>
      <c r="G2860" t="s">
        <v>524</v>
      </c>
      <c r="H2860" t="s">
        <v>1481</v>
      </c>
      <c r="I2860" t="s">
        <v>380</v>
      </c>
      <c r="J2860" t="s">
        <v>1478</v>
      </c>
      <c r="K2860" t="s">
        <v>1386</v>
      </c>
      <c r="L2860">
        <v>0</v>
      </c>
      <c r="M2860">
        <v>0</v>
      </c>
      <c r="N2860">
        <v>0</v>
      </c>
      <c r="O2860">
        <v>0</v>
      </c>
      <c r="P2860">
        <v>0</v>
      </c>
      <c r="Q2860">
        <v>0</v>
      </c>
      <c r="R2860" t="s">
        <v>531</v>
      </c>
      <c r="S2860" t="s">
        <v>531</v>
      </c>
      <c r="T2860" t="s">
        <v>531</v>
      </c>
      <c r="U2860" t="s">
        <v>531</v>
      </c>
      <c r="W2860" s="429">
        <f t="shared" si="65"/>
        <v>0</v>
      </c>
      <c r="X2860" s="429">
        <f t="shared" si="65"/>
        <v>0</v>
      </c>
      <c r="Y2860" s="429">
        <f t="shared" si="65"/>
        <v>0</v>
      </c>
      <c r="Z2860" s="429">
        <f t="shared" si="65"/>
        <v>0</v>
      </c>
      <c r="AA2860" s="429" t="s">
        <v>1296</v>
      </c>
    </row>
    <row r="2861" spans="1:27" x14ac:dyDescent="0.25">
      <c r="A2861" t="s">
        <v>149</v>
      </c>
      <c r="B2861" t="s">
        <v>186</v>
      </c>
      <c r="C2861" t="s">
        <v>1459</v>
      </c>
      <c r="D2861" t="s">
        <v>1480</v>
      </c>
      <c r="E2861" t="s">
        <v>1326</v>
      </c>
      <c r="F2861" t="s">
        <v>1293</v>
      </c>
      <c r="G2861" t="s">
        <v>524</v>
      </c>
      <c r="H2861" t="s">
        <v>1481</v>
      </c>
      <c r="I2861" t="s">
        <v>380</v>
      </c>
      <c r="J2861" t="s">
        <v>1478</v>
      </c>
      <c r="K2861" t="s">
        <v>1386</v>
      </c>
      <c r="L2861">
        <v>0</v>
      </c>
      <c r="M2861">
        <v>0</v>
      </c>
      <c r="N2861">
        <v>0</v>
      </c>
      <c r="O2861">
        <v>0</v>
      </c>
      <c r="P2861">
        <v>0</v>
      </c>
      <c r="Q2861">
        <v>0</v>
      </c>
      <c r="R2861" t="s">
        <v>531</v>
      </c>
      <c r="S2861" t="s">
        <v>531</v>
      </c>
      <c r="T2861" t="s">
        <v>531</v>
      </c>
      <c r="U2861" t="s">
        <v>531</v>
      </c>
      <c r="W2861" s="429">
        <f t="shared" si="65"/>
        <v>0</v>
      </c>
      <c r="X2861" s="429">
        <f t="shared" si="65"/>
        <v>0</v>
      </c>
      <c r="Y2861" s="429">
        <f t="shared" si="65"/>
        <v>0</v>
      </c>
      <c r="Z2861" s="429">
        <f t="shared" si="65"/>
        <v>0</v>
      </c>
      <c r="AA2861" s="429" t="s">
        <v>1296</v>
      </c>
    </row>
    <row r="2862" spans="1:27" x14ac:dyDescent="0.25">
      <c r="A2862" t="s">
        <v>149</v>
      </c>
      <c r="B2862" t="s">
        <v>186</v>
      </c>
      <c r="C2862" t="s">
        <v>1459</v>
      </c>
      <c r="D2862" t="s">
        <v>1480</v>
      </c>
      <c r="E2862" t="s">
        <v>1326</v>
      </c>
      <c r="F2862" t="s">
        <v>1293</v>
      </c>
      <c r="G2862" t="s">
        <v>524</v>
      </c>
      <c r="H2862" t="s">
        <v>1481</v>
      </c>
      <c r="I2862" t="s">
        <v>380</v>
      </c>
      <c r="J2862" t="s">
        <v>1478</v>
      </c>
      <c r="K2862" t="s">
        <v>1386</v>
      </c>
      <c r="L2862">
        <v>0</v>
      </c>
      <c r="M2862">
        <v>0</v>
      </c>
      <c r="N2862">
        <v>0</v>
      </c>
      <c r="O2862">
        <v>0</v>
      </c>
      <c r="P2862">
        <v>0</v>
      </c>
      <c r="Q2862">
        <v>0</v>
      </c>
      <c r="R2862" t="s">
        <v>531</v>
      </c>
      <c r="S2862" t="s">
        <v>531</v>
      </c>
      <c r="T2862" t="s">
        <v>531</v>
      </c>
      <c r="U2862" t="s">
        <v>531</v>
      </c>
      <c r="W2862" s="429">
        <f t="shared" si="65"/>
        <v>0</v>
      </c>
      <c r="X2862" s="429">
        <f t="shared" si="65"/>
        <v>0</v>
      </c>
      <c r="Y2862" s="429">
        <f t="shared" si="65"/>
        <v>0</v>
      </c>
      <c r="Z2862" s="429">
        <f t="shared" si="65"/>
        <v>0</v>
      </c>
      <c r="AA2862" s="429" t="s">
        <v>1296</v>
      </c>
    </row>
    <row r="2863" spans="1:27" x14ac:dyDescent="0.25">
      <c r="A2863" t="s">
        <v>149</v>
      </c>
      <c r="B2863" t="s">
        <v>186</v>
      </c>
      <c r="C2863" t="s">
        <v>1459</v>
      </c>
      <c r="D2863" t="s">
        <v>1480</v>
      </c>
      <c r="E2863" t="s">
        <v>1326</v>
      </c>
      <c r="F2863" t="s">
        <v>1293</v>
      </c>
      <c r="G2863" t="s">
        <v>524</v>
      </c>
      <c r="H2863" t="s">
        <v>1481</v>
      </c>
      <c r="I2863" t="s">
        <v>380</v>
      </c>
      <c r="J2863" t="s">
        <v>1478</v>
      </c>
      <c r="K2863" t="s">
        <v>1386</v>
      </c>
      <c r="L2863">
        <v>0</v>
      </c>
      <c r="M2863">
        <v>0</v>
      </c>
      <c r="N2863">
        <v>0</v>
      </c>
      <c r="O2863">
        <v>0</v>
      </c>
      <c r="P2863">
        <v>0</v>
      </c>
      <c r="Q2863">
        <v>0</v>
      </c>
      <c r="R2863" t="s">
        <v>531</v>
      </c>
      <c r="S2863" t="s">
        <v>531</v>
      </c>
      <c r="T2863" t="s">
        <v>531</v>
      </c>
      <c r="U2863" t="s">
        <v>531</v>
      </c>
      <c r="W2863" s="429">
        <f t="shared" si="65"/>
        <v>0</v>
      </c>
      <c r="X2863" s="429">
        <f t="shared" si="65"/>
        <v>0</v>
      </c>
      <c r="Y2863" s="429">
        <f t="shared" si="65"/>
        <v>0</v>
      </c>
      <c r="Z2863" s="429">
        <f t="shared" si="65"/>
        <v>0</v>
      </c>
      <c r="AA2863" s="429" t="s">
        <v>1296</v>
      </c>
    </row>
    <row r="2864" spans="1:27" x14ac:dyDescent="0.25">
      <c r="A2864" t="s">
        <v>149</v>
      </c>
      <c r="B2864" t="s">
        <v>186</v>
      </c>
      <c r="C2864" t="s">
        <v>1459</v>
      </c>
      <c r="D2864" t="s">
        <v>1480</v>
      </c>
      <c r="E2864" t="s">
        <v>1326</v>
      </c>
      <c r="F2864" t="s">
        <v>1293</v>
      </c>
      <c r="G2864" t="s">
        <v>524</v>
      </c>
      <c r="H2864" t="s">
        <v>1461</v>
      </c>
      <c r="I2864" t="s">
        <v>534</v>
      </c>
      <c r="J2864" t="s">
        <v>1478</v>
      </c>
      <c r="K2864" t="s">
        <v>1386</v>
      </c>
      <c r="L2864">
        <v>0</v>
      </c>
      <c r="M2864">
        <v>0</v>
      </c>
      <c r="N2864">
        <v>0</v>
      </c>
      <c r="O2864">
        <v>0</v>
      </c>
      <c r="P2864">
        <v>0</v>
      </c>
      <c r="Q2864">
        <v>0</v>
      </c>
      <c r="R2864" t="s">
        <v>531</v>
      </c>
      <c r="S2864" t="s">
        <v>531</v>
      </c>
      <c r="T2864" t="s">
        <v>531</v>
      </c>
      <c r="U2864" t="s">
        <v>531</v>
      </c>
      <c r="W2864" s="429">
        <f t="shared" si="65"/>
        <v>0</v>
      </c>
      <c r="X2864" s="429">
        <f t="shared" si="65"/>
        <v>0</v>
      </c>
      <c r="Y2864" s="429">
        <f t="shared" si="65"/>
        <v>0</v>
      </c>
      <c r="Z2864" s="429">
        <f t="shared" si="65"/>
        <v>0</v>
      </c>
      <c r="AA2864" s="429" t="s">
        <v>1296</v>
      </c>
    </row>
    <row r="2865" spans="1:27" x14ac:dyDescent="0.25">
      <c r="A2865" t="s">
        <v>149</v>
      </c>
      <c r="B2865" t="s">
        <v>186</v>
      </c>
      <c r="C2865" t="s">
        <v>1459</v>
      </c>
      <c r="D2865" t="s">
        <v>1480</v>
      </c>
      <c r="E2865" t="s">
        <v>1326</v>
      </c>
      <c r="F2865" t="s">
        <v>1293</v>
      </c>
      <c r="G2865" t="s">
        <v>524</v>
      </c>
      <c r="H2865" t="s">
        <v>1461</v>
      </c>
      <c r="I2865" t="s">
        <v>534</v>
      </c>
      <c r="J2865" t="s">
        <v>1478</v>
      </c>
      <c r="K2865" t="s">
        <v>1386</v>
      </c>
      <c r="L2865">
        <v>0</v>
      </c>
      <c r="M2865">
        <v>0</v>
      </c>
      <c r="N2865">
        <v>0</v>
      </c>
      <c r="O2865">
        <v>0</v>
      </c>
      <c r="P2865">
        <v>0</v>
      </c>
      <c r="Q2865">
        <v>0</v>
      </c>
      <c r="R2865" t="s">
        <v>531</v>
      </c>
      <c r="S2865" t="s">
        <v>531</v>
      </c>
      <c r="T2865" t="s">
        <v>531</v>
      </c>
      <c r="U2865" t="s">
        <v>531</v>
      </c>
      <c r="W2865" s="429">
        <f t="shared" si="65"/>
        <v>0</v>
      </c>
      <c r="X2865" s="429">
        <f t="shared" si="65"/>
        <v>0</v>
      </c>
      <c r="Y2865" s="429">
        <f t="shared" si="65"/>
        <v>0</v>
      </c>
      <c r="Z2865" s="429">
        <f t="shared" si="65"/>
        <v>0</v>
      </c>
      <c r="AA2865" s="429" t="s">
        <v>1296</v>
      </c>
    </row>
    <row r="2866" spans="1:27" x14ac:dyDescent="0.25">
      <c r="A2866" t="s">
        <v>149</v>
      </c>
      <c r="B2866" t="s">
        <v>186</v>
      </c>
      <c r="C2866" t="s">
        <v>1459</v>
      </c>
      <c r="D2866" t="s">
        <v>1480</v>
      </c>
      <c r="E2866" t="s">
        <v>1326</v>
      </c>
      <c r="F2866" t="s">
        <v>1293</v>
      </c>
      <c r="G2866" t="s">
        <v>524</v>
      </c>
      <c r="H2866" t="s">
        <v>1461</v>
      </c>
      <c r="I2866" t="s">
        <v>534</v>
      </c>
      <c r="J2866" t="s">
        <v>1478</v>
      </c>
      <c r="K2866" t="s">
        <v>1386</v>
      </c>
      <c r="L2866">
        <v>0</v>
      </c>
      <c r="M2866">
        <v>0</v>
      </c>
      <c r="N2866">
        <v>0</v>
      </c>
      <c r="O2866">
        <v>0</v>
      </c>
      <c r="P2866">
        <v>0</v>
      </c>
      <c r="Q2866">
        <v>0</v>
      </c>
      <c r="R2866" t="s">
        <v>531</v>
      </c>
      <c r="S2866" t="s">
        <v>531</v>
      </c>
      <c r="T2866" t="s">
        <v>531</v>
      </c>
      <c r="U2866" t="s">
        <v>531</v>
      </c>
      <c r="W2866" s="429">
        <f t="shared" si="65"/>
        <v>0</v>
      </c>
      <c r="X2866" s="429">
        <f t="shared" si="65"/>
        <v>0</v>
      </c>
      <c r="Y2866" s="429">
        <f t="shared" si="65"/>
        <v>0</v>
      </c>
      <c r="Z2866" s="429">
        <f t="shared" si="65"/>
        <v>0</v>
      </c>
      <c r="AA2866" s="429" t="s">
        <v>1296</v>
      </c>
    </row>
    <row r="2867" spans="1:27" x14ac:dyDescent="0.25">
      <c r="A2867" t="s">
        <v>149</v>
      </c>
      <c r="B2867" t="s">
        <v>186</v>
      </c>
      <c r="C2867" t="s">
        <v>1459</v>
      </c>
      <c r="D2867" t="s">
        <v>1480</v>
      </c>
      <c r="E2867" t="s">
        <v>1326</v>
      </c>
      <c r="F2867" t="s">
        <v>1293</v>
      </c>
      <c r="G2867" t="s">
        <v>524</v>
      </c>
      <c r="H2867" t="s">
        <v>1461</v>
      </c>
      <c r="I2867" t="s">
        <v>534</v>
      </c>
      <c r="J2867" t="s">
        <v>1478</v>
      </c>
      <c r="K2867" t="s">
        <v>1386</v>
      </c>
      <c r="L2867">
        <v>0</v>
      </c>
      <c r="M2867">
        <v>0</v>
      </c>
      <c r="N2867">
        <v>0</v>
      </c>
      <c r="O2867">
        <v>0</v>
      </c>
      <c r="P2867">
        <v>0</v>
      </c>
      <c r="Q2867">
        <v>0</v>
      </c>
      <c r="R2867" t="s">
        <v>531</v>
      </c>
      <c r="S2867" t="s">
        <v>531</v>
      </c>
      <c r="T2867" t="s">
        <v>531</v>
      </c>
      <c r="U2867" t="s">
        <v>531</v>
      </c>
      <c r="W2867" s="429">
        <f t="shared" si="65"/>
        <v>0</v>
      </c>
      <c r="X2867" s="429">
        <f t="shared" si="65"/>
        <v>0</v>
      </c>
      <c r="Y2867" s="429">
        <f t="shared" si="65"/>
        <v>0</v>
      </c>
      <c r="Z2867" s="429">
        <f t="shared" si="65"/>
        <v>0</v>
      </c>
      <c r="AA2867" s="429" t="s">
        <v>1296</v>
      </c>
    </row>
    <row r="2868" spans="1:27" x14ac:dyDescent="0.25">
      <c r="A2868" t="s">
        <v>149</v>
      </c>
      <c r="B2868" t="s">
        <v>186</v>
      </c>
      <c r="C2868" t="s">
        <v>1459</v>
      </c>
      <c r="D2868" t="s">
        <v>1480</v>
      </c>
      <c r="E2868" t="s">
        <v>1326</v>
      </c>
      <c r="F2868" t="s">
        <v>1293</v>
      </c>
      <c r="G2868" t="s">
        <v>524</v>
      </c>
      <c r="H2868" t="s">
        <v>1461</v>
      </c>
      <c r="I2868" t="s">
        <v>534</v>
      </c>
      <c r="J2868" t="s">
        <v>1478</v>
      </c>
      <c r="K2868" t="s">
        <v>1386</v>
      </c>
      <c r="L2868">
        <v>0</v>
      </c>
      <c r="M2868">
        <v>0</v>
      </c>
      <c r="N2868">
        <v>0</v>
      </c>
      <c r="O2868">
        <v>0</v>
      </c>
      <c r="P2868">
        <v>0</v>
      </c>
      <c r="Q2868">
        <v>0</v>
      </c>
      <c r="R2868" t="s">
        <v>531</v>
      </c>
      <c r="S2868" t="s">
        <v>531</v>
      </c>
      <c r="T2868" t="s">
        <v>531</v>
      </c>
      <c r="U2868" t="s">
        <v>531</v>
      </c>
      <c r="W2868" s="429">
        <f t="shared" si="65"/>
        <v>0</v>
      </c>
      <c r="X2868" s="429">
        <f t="shared" si="65"/>
        <v>0</v>
      </c>
      <c r="Y2868" s="429">
        <f t="shared" si="65"/>
        <v>0</v>
      </c>
      <c r="Z2868" s="429">
        <f t="shared" si="65"/>
        <v>0</v>
      </c>
      <c r="AA2868" s="429" t="s">
        <v>1296</v>
      </c>
    </row>
    <row r="2869" spans="1:27" x14ac:dyDescent="0.25">
      <c r="A2869" t="s">
        <v>149</v>
      </c>
      <c r="B2869" t="s">
        <v>186</v>
      </c>
      <c r="C2869" t="s">
        <v>1459</v>
      </c>
      <c r="D2869" t="s">
        <v>1480</v>
      </c>
      <c r="E2869" t="s">
        <v>1326</v>
      </c>
      <c r="F2869" t="s">
        <v>1293</v>
      </c>
      <c r="G2869" t="s">
        <v>524</v>
      </c>
      <c r="H2869" t="s">
        <v>1461</v>
      </c>
      <c r="I2869" t="s">
        <v>534</v>
      </c>
      <c r="J2869" t="s">
        <v>1478</v>
      </c>
      <c r="K2869" t="s">
        <v>1386</v>
      </c>
      <c r="L2869">
        <v>0</v>
      </c>
      <c r="M2869">
        <v>0</v>
      </c>
      <c r="N2869">
        <v>0</v>
      </c>
      <c r="O2869">
        <v>0</v>
      </c>
      <c r="P2869">
        <v>0</v>
      </c>
      <c r="Q2869">
        <v>0</v>
      </c>
      <c r="R2869" t="s">
        <v>531</v>
      </c>
      <c r="S2869" t="s">
        <v>531</v>
      </c>
      <c r="T2869" t="s">
        <v>531</v>
      </c>
      <c r="U2869" t="s">
        <v>531</v>
      </c>
      <c r="W2869" s="429">
        <f t="shared" si="65"/>
        <v>0</v>
      </c>
      <c r="X2869" s="429">
        <f t="shared" si="65"/>
        <v>0</v>
      </c>
      <c r="Y2869" s="429">
        <f t="shared" si="65"/>
        <v>0</v>
      </c>
      <c r="Z2869" s="429">
        <f t="shared" si="65"/>
        <v>0</v>
      </c>
      <c r="AA2869" s="429" t="s">
        <v>1296</v>
      </c>
    </row>
    <row r="2870" spans="1:27" x14ac:dyDescent="0.25">
      <c r="A2870" t="s">
        <v>149</v>
      </c>
      <c r="B2870" t="s">
        <v>186</v>
      </c>
      <c r="C2870" t="s">
        <v>1459</v>
      </c>
      <c r="D2870" t="s">
        <v>1480</v>
      </c>
      <c r="E2870" t="s">
        <v>1326</v>
      </c>
      <c r="F2870" t="s">
        <v>1293</v>
      </c>
      <c r="G2870" t="s">
        <v>524</v>
      </c>
      <c r="H2870" t="s">
        <v>1461</v>
      </c>
      <c r="I2870" t="s">
        <v>534</v>
      </c>
      <c r="J2870" t="s">
        <v>1478</v>
      </c>
      <c r="K2870" t="s">
        <v>1386</v>
      </c>
      <c r="L2870">
        <v>0</v>
      </c>
      <c r="M2870">
        <v>0</v>
      </c>
      <c r="N2870">
        <v>0</v>
      </c>
      <c r="O2870">
        <v>0</v>
      </c>
      <c r="P2870">
        <v>0</v>
      </c>
      <c r="Q2870">
        <v>0</v>
      </c>
      <c r="R2870" t="s">
        <v>531</v>
      </c>
      <c r="S2870" t="s">
        <v>531</v>
      </c>
      <c r="T2870" t="s">
        <v>531</v>
      </c>
      <c r="U2870" t="s">
        <v>531</v>
      </c>
      <c r="W2870" s="429">
        <f t="shared" si="65"/>
        <v>0</v>
      </c>
      <c r="X2870" s="429">
        <f t="shared" si="65"/>
        <v>0</v>
      </c>
      <c r="Y2870" s="429">
        <f t="shared" si="65"/>
        <v>0</v>
      </c>
      <c r="Z2870" s="429">
        <f t="shared" si="65"/>
        <v>0</v>
      </c>
      <c r="AA2870" s="429" t="s">
        <v>1296</v>
      </c>
    </row>
    <row r="2871" spans="1:27" x14ac:dyDescent="0.25">
      <c r="A2871" t="s">
        <v>149</v>
      </c>
      <c r="B2871" t="s">
        <v>186</v>
      </c>
      <c r="C2871" t="s">
        <v>1459</v>
      </c>
      <c r="D2871" t="s">
        <v>1480</v>
      </c>
      <c r="E2871" t="s">
        <v>1326</v>
      </c>
      <c r="F2871" t="s">
        <v>1293</v>
      </c>
      <c r="G2871" t="s">
        <v>524</v>
      </c>
      <c r="H2871" t="s">
        <v>1461</v>
      </c>
      <c r="I2871" t="s">
        <v>534</v>
      </c>
      <c r="J2871" t="s">
        <v>1478</v>
      </c>
      <c r="K2871" t="s">
        <v>1386</v>
      </c>
      <c r="L2871">
        <v>0</v>
      </c>
      <c r="M2871">
        <v>0</v>
      </c>
      <c r="N2871">
        <v>0</v>
      </c>
      <c r="O2871">
        <v>0</v>
      </c>
      <c r="P2871">
        <v>0</v>
      </c>
      <c r="Q2871">
        <v>0</v>
      </c>
      <c r="R2871" t="s">
        <v>531</v>
      </c>
      <c r="S2871" t="s">
        <v>531</v>
      </c>
      <c r="T2871" t="s">
        <v>531</v>
      </c>
      <c r="U2871" t="s">
        <v>531</v>
      </c>
      <c r="W2871" s="429">
        <f t="shared" si="65"/>
        <v>0</v>
      </c>
      <c r="X2871" s="429">
        <f t="shared" si="65"/>
        <v>0</v>
      </c>
      <c r="Y2871" s="429">
        <f t="shared" si="65"/>
        <v>0</v>
      </c>
      <c r="Z2871" s="429">
        <f t="shared" si="65"/>
        <v>0</v>
      </c>
      <c r="AA2871" s="429" t="s">
        <v>1296</v>
      </c>
    </row>
    <row r="2872" spans="1:27" x14ac:dyDescent="0.25">
      <c r="A2872" t="s">
        <v>149</v>
      </c>
      <c r="B2872" t="s">
        <v>186</v>
      </c>
      <c r="C2872" t="s">
        <v>1459</v>
      </c>
      <c r="D2872" t="s">
        <v>1480</v>
      </c>
      <c r="E2872" t="s">
        <v>1326</v>
      </c>
      <c r="F2872" t="s">
        <v>1293</v>
      </c>
      <c r="G2872" t="s">
        <v>524</v>
      </c>
      <c r="H2872" t="s">
        <v>1461</v>
      </c>
      <c r="I2872" t="s">
        <v>534</v>
      </c>
      <c r="J2872" t="s">
        <v>1478</v>
      </c>
      <c r="K2872" t="s">
        <v>1386</v>
      </c>
      <c r="L2872">
        <v>0</v>
      </c>
      <c r="M2872">
        <v>0</v>
      </c>
      <c r="N2872">
        <v>0</v>
      </c>
      <c r="O2872">
        <v>0</v>
      </c>
      <c r="P2872">
        <v>0</v>
      </c>
      <c r="Q2872">
        <v>0</v>
      </c>
      <c r="R2872" t="s">
        <v>531</v>
      </c>
      <c r="S2872" t="s">
        <v>531</v>
      </c>
      <c r="T2872" t="s">
        <v>531</v>
      </c>
      <c r="U2872" t="s">
        <v>531</v>
      </c>
      <c r="W2872" s="429">
        <f t="shared" si="65"/>
        <v>0</v>
      </c>
      <c r="X2872" s="429">
        <f t="shared" si="65"/>
        <v>0</v>
      </c>
      <c r="Y2872" s="429">
        <f t="shared" si="65"/>
        <v>0</v>
      </c>
      <c r="Z2872" s="429">
        <f t="shared" si="65"/>
        <v>0</v>
      </c>
      <c r="AA2872" s="429" t="s">
        <v>1296</v>
      </c>
    </row>
    <row r="2873" spans="1:27" x14ac:dyDescent="0.25">
      <c r="A2873" t="s">
        <v>149</v>
      </c>
      <c r="B2873" t="s">
        <v>186</v>
      </c>
      <c r="C2873" t="s">
        <v>1459</v>
      </c>
      <c r="D2873" t="s">
        <v>1480</v>
      </c>
      <c r="E2873" t="s">
        <v>1326</v>
      </c>
      <c r="F2873" t="s">
        <v>1293</v>
      </c>
      <c r="G2873" t="s">
        <v>524</v>
      </c>
      <c r="H2873" t="s">
        <v>1461</v>
      </c>
      <c r="I2873" t="s">
        <v>534</v>
      </c>
      <c r="J2873" t="s">
        <v>1478</v>
      </c>
      <c r="K2873" t="s">
        <v>1386</v>
      </c>
      <c r="L2873">
        <v>0</v>
      </c>
      <c r="M2873">
        <v>0</v>
      </c>
      <c r="N2873">
        <v>0</v>
      </c>
      <c r="O2873">
        <v>0</v>
      </c>
      <c r="P2873">
        <v>0</v>
      </c>
      <c r="Q2873">
        <v>0</v>
      </c>
      <c r="R2873" t="s">
        <v>531</v>
      </c>
      <c r="S2873" t="s">
        <v>531</v>
      </c>
      <c r="T2873" t="s">
        <v>531</v>
      </c>
      <c r="U2873" t="s">
        <v>531</v>
      </c>
      <c r="W2873" s="429">
        <f t="shared" si="65"/>
        <v>0</v>
      </c>
      <c r="X2873" s="429">
        <f t="shared" si="65"/>
        <v>0</v>
      </c>
      <c r="Y2873" s="429">
        <f t="shared" si="65"/>
        <v>0</v>
      </c>
      <c r="Z2873" s="429">
        <f t="shared" si="65"/>
        <v>0</v>
      </c>
      <c r="AA2873" s="429" t="s">
        <v>1296</v>
      </c>
    </row>
    <row r="2874" spans="1:27" x14ac:dyDescent="0.25">
      <c r="A2874" t="s">
        <v>149</v>
      </c>
      <c r="B2874" t="s">
        <v>186</v>
      </c>
      <c r="C2874" t="s">
        <v>1459</v>
      </c>
      <c r="D2874" t="s">
        <v>1480</v>
      </c>
      <c r="E2874" t="s">
        <v>1326</v>
      </c>
      <c r="F2874" t="s">
        <v>1293</v>
      </c>
      <c r="G2874" t="s">
        <v>524</v>
      </c>
      <c r="H2874" t="s">
        <v>1461</v>
      </c>
      <c r="I2874" t="s">
        <v>534</v>
      </c>
      <c r="J2874" t="s">
        <v>1478</v>
      </c>
      <c r="K2874" t="s">
        <v>1386</v>
      </c>
      <c r="L2874">
        <v>0</v>
      </c>
      <c r="M2874">
        <v>0</v>
      </c>
      <c r="N2874">
        <v>0</v>
      </c>
      <c r="O2874">
        <v>0</v>
      </c>
      <c r="P2874">
        <v>0</v>
      </c>
      <c r="Q2874">
        <v>0</v>
      </c>
      <c r="R2874" t="s">
        <v>531</v>
      </c>
      <c r="S2874" t="s">
        <v>531</v>
      </c>
      <c r="T2874" t="s">
        <v>531</v>
      </c>
      <c r="U2874" t="s">
        <v>531</v>
      </c>
      <c r="W2874" s="429">
        <f t="shared" si="65"/>
        <v>0</v>
      </c>
      <c r="X2874" s="429">
        <f t="shared" si="65"/>
        <v>0</v>
      </c>
      <c r="Y2874" s="429">
        <f t="shared" si="65"/>
        <v>0</v>
      </c>
      <c r="Z2874" s="429">
        <f t="shared" si="65"/>
        <v>0</v>
      </c>
      <c r="AA2874" s="429" t="s">
        <v>1296</v>
      </c>
    </row>
    <row r="2875" spans="1:27" x14ac:dyDescent="0.25">
      <c r="A2875" t="s">
        <v>149</v>
      </c>
      <c r="B2875" t="s">
        <v>186</v>
      </c>
      <c r="C2875" t="s">
        <v>1459</v>
      </c>
      <c r="D2875" t="s">
        <v>1480</v>
      </c>
      <c r="E2875" t="s">
        <v>1326</v>
      </c>
      <c r="F2875" t="s">
        <v>1293</v>
      </c>
      <c r="G2875" t="s">
        <v>524</v>
      </c>
      <c r="H2875" t="s">
        <v>1461</v>
      </c>
      <c r="I2875" t="s">
        <v>534</v>
      </c>
      <c r="J2875" t="s">
        <v>1478</v>
      </c>
      <c r="K2875" t="s">
        <v>1386</v>
      </c>
      <c r="L2875">
        <v>0</v>
      </c>
      <c r="M2875">
        <v>0</v>
      </c>
      <c r="N2875">
        <v>0</v>
      </c>
      <c r="O2875">
        <v>0</v>
      </c>
      <c r="P2875">
        <v>0</v>
      </c>
      <c r="Q2875">
        <v>0</v>
      </c>
      <c r="R2875" t="s">
        <v>531</v>
      </c>
      <c r="S2875" t="s">
        <v>531</v>
      </c>
      <c r="T2875" t="s">
        <v>531</v>
      </c>
      <c r="U2875" t="s">
        <v>531</v>
      </c>
      <c r="W2875" s="429">
        <f t="shared" si="65"/>
        <v>0</v>
      </c>
      <c r="X2875" s="429">
        <f t="shared" si="65"/>
        <v>0</v>
      </c>
      <c r="Y2875" s="429">
        <f t="shared" si="65"/>
        <v>0</v>
      </c>
      <c r="Z2875" s="429">
        <f t="shared" si="65"/>
        <v>0</v>
      </c>
      <c r="AA2875" s="429" t="s">
        <v>1296</v>
      </c>
    </row>
    <row r="2876" spans="1:27" x14ac:dyDescent="0.25">
      <c r="A2876" t="s">
        <v>149</v>
      </c>
      <c r="B2876" t="s">
        <v>186</v>
      </c>
      <c r="C2876" t="s">
        <v>1459</v>
      </c>
      <c r="D2876" t="s">
        <v>1480</v>
      </c>
      <c r="E2876" t="s">
        <v>1326</v>
      </c>
      <c r="F2876" t="s">
        <v>1293</v>
      </c>
      <c r="G2876" t="s">
        <v>524</v>
      </c>
      <c r="H2876" t="s">
        <v>1461</v>
      </c>
      <c r="I2876" t="s">
        <v>534</v>
      </c>
      <c r="J2876" t="s">
        <v>1478</v>
      </c>
      <c r="K2876" t="s">
        <v>1386</v>
      </c>
      <c r="L2876">
        <v>0</v>
      </c>
      <c r="M2876">
        <v>0</v>
      </c>
      <c r="N2876">
        <v>0</v>
      </c>
      <c r="O2876">
        <v>0</v>
      </c>
      <c r="P2876">
        <v>0</v>
      </c>
      <c r="Q2876">
        <v>0</v>
      </c>
      <c r="R2876" t="s">
        <v>531</v>
      </c>
      <c r="S2876" t="s">
        <v>531</v>
      </c>
      <c r="T2876" t="s">
        <v>531</v>
      </c>
      <c r="U2876" t="s">
        <v>531</v>
      </c>
      <c r="W2876" s="429">
        <f t="shared" si="65"/>
        <v>0</v>
      </c>
      <c r="X2876" s="429">
        <f t="shared" si="65"/>
        <v>0</v>
      </c>
      <c r="Y2876" s="429">
        <f t="shared" si="65"/>
        <v>0</v>
      </c>
      <c r="Z2876" s="429">
        <f t="shared" si="65"/>
        <v>0</v>
      </c>
      <c r="AA2876" s="429" t="s">
        <v>1296</v>
      </c>
    </row>
    <row r="2877" spans="1:27" x14ac:dyDescent="0.25">
      <c r="A2877" t="s">
        <v>149</v>
      </c>
      <c r="B2877" t="s">
        <v>186</v>
      </c>
      <c r="C2877" t="s">
        <v>1459</v>
      </c>
      <c r="D2877" t="s">
        <v>1480</v>
      </c>
      <c r="E2877" t="s">
        <v>1326</v>
      </c>
      <c r="F2877" t="s">
        <v>1293</v>
      </c>
      <c r="G2877" t="s">
        <v>524</v>
      </c>
      <c r="H2877" t="s">
        <v>1461</v>
      </c>
      <c r="I2877" t="s">
        <v>534</v>
      </c>
      <c r="J2877" t="s">
        <v>1478</v>
      </c>
      <c r="K2877" t="s">
        <v>1386</v>
      </c>
      <c r="L2877">
        <v>0</v>
      </c>
      <c r="M2877">
        <v>0</v>
      </c>
      <c r="N2877">
        <v>0</v>
      </c>
      <c r="O2877">
        <v>0</v>
      </c>
      <c r="P2877">
        <v>0</v>
      </c>
      <c r="Q2877">
        <v>0</v>
      </c>
      <c r="R2877" t="s">
        <v>531</v>
      </c>
      <c r="S2877" t="s">
        <v>531</v>
      </c>
      <c r="T2877" t="s">
        <v>531</v>
      </c>
      <c r="U2877" t="s">
        <v>531</v>
      </c>
      <c r="W2877" s="429">
        <f t="shared" si="65"/>
        <v>0</v>
      </c>
      <c r="X2877" s="429">
        <f t="shared" si="65"/>
        <v>0</v>
      </c>
      <c r="Y2877" s="429">
        <f t="shared" si="65"/>
        <v>0</v>
      </c>
      <c r="Z2877" s="429">
        <f t="shared" si="65"/>
        <v>0</v>
      </c>
      <c r="AA2877" s="429" t="s">
        <v>1296</v>
      </c>
    </row>
    <row r="2878" spans="1:27" x14ac:dyDescent="0.25">
      <c r="A2878" t="s">
        <v>149</v>
      </c>
      <c r="B2878" t="s">
        <v>186</v>
      </c>
      <c r="C2878" t="s">
        <v>1459</v>
      </c>
      <c r="D2878" t="s">
        <v>1480</v>
      </c>
      <c r="E2878" t="s">
        <v>1326</v>
      </c>
      <c r="F2878" t="s">
        <v>1293</v>
      </c>
      <c r="G2878" t="s">
        <v>524</v>
      </c>
      <c r="H2878" t="s">
        <v>1461</v>
      </c>
      <c r="I2878" t="s">
        <v>534</v>
      </c>
      <c r="J2878" t="s">
        <v>1478</v>
      </c>
      <c r="K2878" t="s">
        <v>1386</v>
      </c>
      <c r="L2878">
        <v>0</v>
      </c>
      <c r="M2878">
        <v>0</v>
      </c>
      <c r="N2878">
        <v>0</v>
      </c>
      <c r="O2878">
        <v>0</v>
      </c>
      <c r="P2878">
        <v>0</v>
      </c>
      <c r="Q2878">
        <v>0</v>
      </c>
      <c r="R2878" t="s">
        <v>531</v>
      </c>
      <c r="S2878" t="s">
        <v>531</v>
      </c>
      <c r="T2878" t="s">
        <v>531</v>
      </c>
      <c r="U2878" t="s">
        <v>531</v>
      </c>
      <c r="W2878" s="429">
        <f t="shared" si="65"/>
        <v>0</v>
      </c>
      <c r="X2878" s="429">
        <f t="shared" si="65"/>
        <v>0</v>
      </c>
      <c r="Y2878" s="429">
        <f t="shared" si="65"/>
        <v>0</v>
      </c>
      <c r="Z2878" s="429">
        <f t="shared" ref="Z2878:Z2941" si="66">IFERROR(U2878*1,0)</f>
        <v>0</v>
      </c>
      <c r="AA2878" s="429" t="s">
        <v>1296</v>
      </c>
    </row>
    <row r="2879" spans="1:27" x14ac:dyDescent="0.25">
      <c r="A2879" t="s">
        <v>149</v>
      </c>
      <c r="B2879" t="s">
        <v>186</v>
      </c>
      <c r="C2879" t="s">
        <v>1459</v>
      </c>
      <c r="D2879" t="s">
        <v>1480</v>
      </c>
      <c r="E2879" t="s">
        <v>1326</v>
      </c>
      <c r="F2879" t="s">
        <v>1293</v>
      </c>
      <c r="G2879" t="s">
        <v>524</v>
      </c>
      <c r="H2879" t="s">
        <v>1461</v>
      </c>
      <c r="I2879" t="s">
        <v>534</v>
      </c>
      <c r="J2879" t="s">
        <v>1478</v>
      </c>
      <c r="K2879" t="s">
        <v>1386</v>
      </c>
      <c r="L2879">
        <v>0</v>
      </c>
      <c r="M2879">
        <v>0</v>
      </c>
      <c r="N2879">
        <v>0</v>
      </c>
      <c r="O2879">
        <v>0</v>
      </c>
      <c r="P2879">
        <v>0</v>
      </c>
      <c r="Q2879">
        <v>0</v>
      </c>
      <c r="R2879" t="s">
        <v>531</v>
      </c>
      <c r="S2879" t="s">
        <v>531</v>
      </c>
      <c r="T2879" t="s">
        <v>531</v>
      </c>
      <c r="U2879" t="s">
        <v>531</v>
      </c>
      <c r="W2879" s="429">
        <f t="shared" ref="W2879:Z2942" si="67">IFERROR(R2879*1,0)</f>
        <v>0</v>
      </c>
      <c r="X2879" s="429">
        <f t="shared" si="67"/>
        <v>0</v>
      </c>
      <c r="Y2879" s="429">
        <f t="shared" si="67"/>
        <v>0</v>
      </c>
      <c r="Z2879" s="429">
        <f t="shared" si="66"/>
        <v>0</v>
      </c>
      <c r="AA2879" s="429" t="s">
        <v>1296</v>
      </c>
    </row>
    <row r="2880" spans="1:27" x14ac:dyDescent="0.25">
      <c r="A2880" t="s">
        <v>149</v>
      </c>
      <c r="B2880" t="s">
        <v>186</v>
      </c>
      <c r="C2880" t="s">
        <v>1459</v>
      </c>
      <c r="D2880" t="s">
        <v>1480</v>
      </c>
      <c r="E2880" t="s">
        <v>1326</v>
      </c>
      <c r="F2880" t="s">
        <v>1293</v>
      </c>
      <c r="G2880" t="s">
        <v>524</v>
      </c>
      <c r="H2880" t="s">
        <v>1461</v>
      </c>
      <c r="I2880" t="s">
        <v>534</v>
      </c>
      <c r="J2880" t="s">
        <v>1478</v>
      </c>
      <c r="K2880" t="s">
        <v>1386</v>
      </c>
      <c r="L2880">
        <v>0</v>
      </c>
      <c r="M2880">
        <v>0</v>
      </c>
      <c r="N2880">
        <v>0</v>
      </c>
      <c r="O2880">
        <v>0</v>
      </c>
      <c r="P2880">
        <v>0</v>
      </c>
      <c r="Q2880">
        <v>0</v>
      </c>
      <c r="R2880" t="s">
        <v>531</v>
      </c>
      <c r="S2880" t="s">
        <v>531</v>
      </c>
      <c r="T2880" t="s">
        <v>531</v>
      </c>
      <c r="U2880" t="s">
        <v>531</v>
      </c>
      <c r="W2880" s="429">
        <f t="shared" si="67"/>
        <v>0</v>
      </c>
      <c r="X2880" s="429">
        <f t="shared" si="67"/>
        <v>0</v>
      </c>
      <c r="Y2880" s="429">
        <f t="shared" si="67"/>
        <v>0</v>
      </c>
      <c r="Z2880" s="429">
        <f t="shared" si="66"/>
        <v>0</v>
      </c>
      <c r="AA2880" s="429" t="s">
        <v>1296</v>
      </c>
    </row>
    <row r="2881" spans="1:27" x14ac:dyDescent="0.25">
      <c r="A2881" t="s">
        <v>149</v>
      </c>
      <c r="B2881" t="s">
        <v>186</v>
      </c>
      <c r="C2881" t="s">
        <v>1459</v>
      </c>
      <c r="D2881" t="s">
        <v>1480</v>
      </c>
      <c r="E2881" t="s">
        <v>1326</v>
      </c>
      <c r="F2881" t="s">
        <v>1293</v>
      </c>
      <c r="G2881" t="s">
        <v>524</v>
      </c>
      <c r="H2881" t="s">
        <v>1461</v>
      </c>
      <c r="I2881" t="s">
        <v>534</v>
      </c>
      <c r="J2881" t="s">
        <v>1478</v>
      </c>
      <c r="K2881" t="s">
        <v>1386</v>
      </c>
      <c r="L2881">
        <v>0</v>
      </c>
      <c r="M2881">
        <v>0</v>
      </c>
      <c r="N2881">
        <v>0</v>
      </c>
      <c r="O2881">
        <v>0</v>
      </c>
      <c r="P2881">
        <v>0</v>
      </c>
      <c r="Q2881">
        <v>0</v>
      </c>
      <c r="R2881" t="s">
        <v>531</v>
      </c>
      <c r="S2881" t="s">
        <v>531</v>
      </c>
      <c r="T2881" t="s">
        <v>531</v>
      </c>
      <c r="U2881" t="s">
        <v>531</v>
      </c>
      <c r="W2881" s="429">
        <f t="shared" si="67"/>
        <v>0</v>
      </c>
      <c r="X2881" s="429">
        <f t="shared" si="67"/>
        <v>0</v>
      </c>
      <c r="Y2881" s="429">
        <f t="shared" si="67"/>
        <v>0</v>
      </c>
      <c r="Z2881" s="429">
        <f t="shared" si="66"/>
        <v>0</v>
      </c>
      <c r="AA2881" s="429" t="s">
        <v>1296</v>
      </c>
    </row>
    <row r="2882" spans="1:27" x14ac:dyDescent="0.25">
      <c r="A2882" t="s">
        <v>149</v>
      </c>
      <c r="B2882" t="s">
        <v>186</v>
      </c>
      <c r="C2882" t="s">
        <v>1459</v>
      </c>
      <c r="D2882" t="s">
        <v>1480</v>
      </c>
      <c r="E2882" t="s">
        <v>1326</v>
      </c>
      <c r="F2882" t="s">
        <v>1293</v>
      </c>
      <c r="G2882" t="s">
        <v>524</v>
      </c>
      <c r="H2882" t="s">
        <v>1461</v>
      </c>
      <c r="I2882" t="s">
        <v>534</v>
      </c>
      <c r="J2882" t="s">
        <v>1478</v>
      </c>
      <c r="K2882" t="s">
        <v>1386</v>
      </c>
      <c r="L2882">
        <v>0</v>
      </c>
      <c r="M2882">
        <v>0</v>
      </c>
      <c r="N2882">
        <v>0</v>
      </c>
      <c r="O2882">
        <v>0</v>
      </c>
      <c r="P2882">
        <v>0</v>
      </c>
      <c r="Q2882">
        <v>0</v>
      </c>
      <c r="R2882" t="s">
        <v>531</v>
      </c>
      <c r="S2882" t="s">
        <v>531</v>
      </c>
      <c r="T2882" t="s">
        <v>531</v>
      </c>
      <c r="U2882" t="s">
        <v>531</v>
      </c>
      <c r="W2882" s="429">
        <f t="shared" si="67"/>
        <v>0</v>
      </c>
      <c r="X2882" s="429">
        <f t="shared" si="67"/>
        <v>0</v>
      </c>
      <c r="Y2882" s="429">
        <f t="shared" si="67"/>
        <v>0</v>
      </c>
      <c r="Z2882" s="429">
        <f t="shared" si="66"/>
        <v>0</v>
      </c>
      <c r="AA2882" s="429" t="s">
        <v>1296</v>
      </c>
    </row>
    <row r="2883" spans="1:27" x14ac:dyDescent="0.25">
      <c r="A2883" t="s">
        <v>149</v>
      </c>
      <c r="B2883" t="s">
        <v>186</v>
      </c>
      <c r="C2883" t="s">
        <v>1459</v>
      </c>
      <c r="D2883" t="s">
        <v>1480</v>
      </c>
      <c r="E2883" t="s">
        <v>1326</v>
      </c>
      <c r="F2883" t="s">
        <v>1293</v>
      </c>
      <c r="G2883" t="s">
        <v>524</v>
      </c>
      <c r="H2883" t="s">
        <v>1461</v>
      </c>
      <c r="I2883" t="s">
        <v>534</v>
      </c>
      <c r="J2883" t="s">
        <v>1478</v>
      </c>
      <c r="K2883" t="s">
        <v>1386</v>
      </c>
      <c r="L2883">
        <v>0</v>
      </c>
      <c r="M2883">
        <v>0</v>
      </c>
      <c r="N2883">
        <v>0</v>
      </c>
      <c r="O2883">
        <v>0</v>
      </c>
      <c r="P2883">
        <v>0</v>
      </c>
      <c r="Q2883">
        <v>0</v>
      </c>
      <c r="R2883" t="s">
        <v>531</v>
      </c>
      <c r="S2883" t="s">
        <v>531</v>
      </c>
      <c r="T2883" t="s">
        <v>531</v>
      </c>
      <c r="U2883" t="s">
        <v>531</v>
      </c>
      <c r="W2883" s="429">
        <f t="shared" si="67"/>
        <v>0</v>
      </c>
      <c r="X2883" s="429">
        <f t="shared" si="67"/>
        <v>0</v>
      </c>
      <c r="Y2883" s="429">
        <f t="shared" si="67"/>
        <v>0</v>
      </c>
      <c r="Z2883" s="429">
        <f t="shared" si="66"/>
        <v>0</v>
      </c>
      <c r="AA2883" s="429" t="s">
        <v>1296</v>
      </c>
    </row>
    <row r="2884" spans="1:27" x14ac:dyDescent="0.25">
      <c r="A2884" t="s">
        <v>149</v>
      </c>
      <c r="B2884" t="s">
        <v>186</v>
      </c>
      <c r="C2884" t="s">
        <v>1459</v>
      </c>
      <c r="D2884" t="s">
        <v>1480</v>
      </c>
      <c r="E2884" t="s">
        <v>1326</v>
      </c>
      <c r="F2884" t="s">
        <v>1293</v>
      </c>
      <c r="G2884" t="s">
        <v>524</v>
      </c>
      <c r="H2884" t="s">
        <v>1461</v>
      </c>
      <c r="I2884" t="s">
        <v>534</v>
      </c>
      <c r="J2884" t="s">
        <v>1478</v>
      </c>
      <c r="K2884" t="s">
        <v>1386</v>
      </c>
      <c r="L2884">
        <v>0</v>
      </c>
      <c r="M2884">
        <v>0</v>
      </c>
      <c r="N2884">
        <v>0</v>
      </c>
      <c r="O2884">
        <v>0</v>
      </c>
      <c r="P2884">
        <v>0</v>
      </c>
      <c r="Q2884">
        <v>0</v>
      </c>
      <c r="R2884" t="s">
        <v>531</v>
      </c>
      <c r="S2884" t="s">
        <v>531</v>
      </c>
      <c r="T2884" t="s">
        <v>531</v>
      </c>
      <c r="U2884" t="s">
        <v>531</v>
      </c>
      <c r="W2884" s="429">
        <f t="shared" si="67"/>
        <v>0</v>
      </c>
      <c r="X2884" s="429">
        <f t="shared" si="67"/>
        <v>0</v>
      </c>
      <c r="Y2884" s="429">
        <f t="shared" si="67"/>
        <v>0</v>
      </c>
      <c r="Z2884" s="429">
        <f t="shared" si="66"/>
        <v>0</v>
      </c>
      <c r="AA2884" s="429" t="s">
        <v>1296</v>
      </c>
    </row>
    <row r="2885" spans="1:27" x14ac:dyDescent="0.25">
      <c r="A2885" t="s">
        <v>149</v>
      </c>
      <c r="B2885" t="s">
        <v>186</v>
      </c>
      <c r="C2885" t="s">
        <v>1459</v>
      </c>
      <c r="D2885" t="s">
        <v>1480</v>
      </c>
      <c r="E2885" t="s">
        <v>1326</v>
      </c>
      <c r="F2885" t="s">
        <v>1293</v>
      </c>
      <c r="G2885" t="s">
        <v>524</v>
      </c>
      <c r="H2885" t="s">
        <v>1461</v>
      </c>
      <c r="I2885" t="s">
        <v>534</v>
      </c>
      <c r="J2885" t="s">
        <v>1478</v>
      </c>
      <c r="K2885" t="s">
        <v>1386</v>
      </c>
      <c r="L2885">
        <v>0</v>
      </c>
      <c r="M2885">
        <v>0</v>
      </c>
      <c r="N2885">
        <v>0</v>
      </c>
      <c r="O2885">
        <v>0</v>
      </c>
      <c r="P2885">
        <v>0</v>
      </c>
      <c r="Q2885">
        <v>0</v>
      </c>
      <c r="R2885" t="s">
        <v>531</v>
      </c>
      <c r="S2885" t="s">
        <v>531</v>
      </c>
      <c r="T2885" t="s">
        <v>531</v>
      </c>
      <c r="U2885" t="s">
        <v>531</v>
      </c>
      <c r="W2885" s="429">
        <f t="shared" si="67"/>
        <v>0</v>
      </c>
      <c r="X2885" s="429">
        <f t="shared" si="67"/>
        <v>0</v>
      </c>
      <c r="Y2885" s="429">
        <f t="shared" si="67"/>
        <v>0</v>
      </c>
      <c r="Z2885" s="429">
        <f t="shared" si="66"/>
        <v>0</v>
      </c>
      <c r="AA2885" s="429" t="s">
        <v>1296</v>
      </c>
    </row>
    <row r="2886" spans="1:27" x14ac:dyDescent="0.25">
      <c r="A2886" t="s">
        <v>149</v>
      </c>
      <c r="B2886" t="s">
        <v>186</v>
      </c>
      <c r="C2886" t="s">
        <v>1459</v>
      </c>
      <c r="D2886" t="s">
        <v>1480</v>
      </c>
      <c r="E2886" t="s">
        <v>1326</v>
      </c>
      <c r="F2886" t="s">
        <v>1293</v>
      </c>
      <c r="G2886" t="s">
        <v>524</v>
      </c>
      <c r="H2886" t="s">
        <v>1461</v>
      </c>
      <c r="I2886" t="s">
        <v>534</v>
      </c>
      <c r="J2886" t="s">
        <v>1478</v>
      </c>
      <c r="K2886" t="s">
        <v>1386</v>
      </c>
      <c r="L2886">
        <v>0</v>
      </c>
      <c r="M2886">
        <v>0</v>
      </c>
      <c r="N2886">
        <v>0</v>
      </c>
      <c r="O2886">
        <v>0</v>
      </c>
      <c r="P2886">
        <v>0</v>
      </c>
      <c r="Q2886">
        <v>0</v>
      </c>
      <c r="R2886" t="s">
        <v>531</v>
      </c>
      <c r="S2886" t="s">
        <v>531</v>
      </c>
      <c r="T2886" t="s">
        <v>531</v>
      </c>
      <c r="U2886" t="s">
        <v>531</v>
      </c>
      <c r="W2886" s="429">
        <f t="shared" si="67"/>
        <v>0</v>
      </c>
      <c r="X2886" s="429">
        <f t="shared" si="67"/>
        <v>0</v>
      </c>
      <c r="Y2886" s="429">
        <f t="shared" si="67"/>
        <v>0</v>
      </c>
      <c r="Z2886" s="429">
        <f t="shared" si="66"/>
        <v>0</v>
      </c>
      <c r="AA2886" s="429" t="s">
        <v>1296</v>
      </c>
    </row>
    <row r="2887" spans="1:27" x14ac:dyDescent="0.25">
      <c r="A2887" t="s">
        <v>149</v>
      </c>
      <c r="B2887" t="s">
        <v>186</v>
      </c>
      <c r="C2887" t="s">
        <v>1459</v>
      </c>
      <c r="D2887" t="s">
        <v>1480</v>
      </c>
      <c r="E2887" t="s">
        <v>1326</v>
      </c>
      <c r="F2887" t="s">
        <v>1293</v>
      </c>
      <c r="G2887" t="s">
        <v>524</v>
      </c>
      <c r="H2887" t="s">
        <v>1461</v>
      </c>
      <c r="I2887" t="s">
        <v>534</v>
      </c>
      <c r="J2887" t="s">
        <v>1478</v>
      </c>
      <c r="K2887" t="s">
        <v>1386</v>
      </c>
      <c r="L2887">
        <v>0</v>
      </c>
      <c r="M2887">
        <v>0</v>
      </c>
      <c r="N2887">
        <v>0</v>
      </c>
      <c r="O2887">
        <v>0</v>
      </c>
      <c r="P2887">
        <v>0</v>
      </c>
      <c r="Q2887">
        <v>0</v>
      </c>
      <c r="R2887" t="s">
        <v>531</v>
      </c>
      <c r="S2887" t="s">
        <v>531</v>
      </c>
      <c r="T2887" t="s">
        <v>531</v>
      </c>
      <c r="U2887" t="s">
        <v>531</v>
      </c>
      <c r="W2887" s="429">
        <f t="shared" si="67"/>
        <v>0</v>
      </c>
      <c r="X2887" s="429">
        <f t="shared" si="67"/>
        <v>0</v>
      </c>
      <c r="Y2887" s="429">
        <f t="shared" si="67"/>
        <v>0</v>
      </c>
      <c r="Z2887" s="429">
        <f t="shared" si="66"/>
        <v>0</v>
      </c>
      <c r="AA2887" s="429" t="s">
        <v>1296</v>
      </c>
    </row>
    <row r="2888" spans="1:27" x14ac:dyDescent="0.25">
      <c r="A2888" t="s">
        <v>149</v>
      </c>
      <c r="B2888" t="s">
        <v>186</v>
      </c>
      <c r="C2888" t="s">
        <v>1459</v>
      </c>
      <c r="D2888" t="s">
        <v>1480</v>
      </c>
      <c r="E2888" t="s">
        <v>1326</v>
      </c>
      <c r="F2888" t="s">
        <v>1293</v>
      </c>
      <c r="G2888" t="s">
        <v>524</v>
      </c>
      <c r="H2888" t="s">
        <v>1461</v>
      </c>
      <c r="I2888" t="s">
        <v>534</v>
      </c>
      <c r="J2888" t="s">
        <v>1478</v>
      </c>
      <c r="K2888" t="s">
        <v>1386</v>
      </c>
      <c r="L2888">
        <v>0</v>
      </c>
      <c r="M2888">
        <v>0</v>
      </c>
      <c r="N2888">
        <v>0</v>
      </c>
      <c r="O2888">
        <v>0</v>
      </c>
      <c r="P2888">
        <v>0</v>
      </c>
      <c r="Q2888">
        <v>0</v>
      </c>
      <c r="R2888" t="s">
        <v>531</v>
      </c>
      <c r="S2888" t="s">
        <v>531</v>
      </c>
      <c r="T2888" t="s">
        <v>531</v>
      </c>
      <c r="U2888" t="s">
        <v>531</v>
      </c>
      <c r="W2888" s="429">
        <f t="shared" si="67"/>
        <v>0</v>
      </c>
      <c r="X2888" s="429">
        <f t="shared" si="67"/>
        <v>0</v>
      </c>
      <c r="Y2888" s="429">
        <f t="shared" si="67"/>
        <v>0</v>
      </c>
      <c r="Z2888" s="429">
        <f t="shared" si="66"/>
        <v>0</v>
      </c>
      <c r="AA2888" s="429" t="s">
        <v>1296</v>
      </c>
    </row>
    <row r="2889" spans="1:27" x14ac:dyDescent="0.25">
      <c r="A2889" t="s">
        <v>149</v>
      </c>
      <c r="B2889" t="s">
        <v>186</v>
      </c>
      <c r="C2889" t="s">
        <v>1459</v>
      </c>
      <c r="D2889" t="s">
        <v>1480</v>
      </c>
      <c r="E2889" t="s">
        <v>1326</v>
      </c>
      <c r="F2889" t="s">
        <v>1293</v>
      </c>
      <c r="G2889" t="s">
        <v>524</v>
      </c>
      <c r="H2889" t="s">
        <v>1481</v>
      </c>
      <c r="I2889" t="s">
        <v>380</v>
      </c>
      <c r="J2889" t="s">
        <v>1478</v>
      </c>
      <c r="K2889" t="s">
        <v>1386</v>
      </c>
      <c r="L2889">
        <v>0</v>
      </c>
      <c r="M2889">
        <v>0</v>
      </c>
      <c r="N2889">
        <v>0</v>
      </c>
      <c r="O2889">
        <v>0</v>
      </c>
      <c r="P2889">
        <v>0</v>
      </c>
      <c r="Q2889">
        <v>0</v>
      </c>
      <c r="R2889" t="s">
        <v>531</v>
      </c>
      <c r="S2889" t="s">
        <v>531</v>
      </c>
      <c r="T2889" t="s">
        <v>531</v>
      </c>
      <c r="U2889" t="s">
        <v>531</v>
      </c>
      <c r="W2889" s="429">
        <f t="shared" si="67"/>
        <v>0</v>
      </c>
      <c r="X2889" s="429">
        <f t="shared" si="67"/>
        <v>0</v>
      </c>
      <c r="Y2889" s="429">
        <f t="shared" si="67"/>
        <v>0</v>
      </c>
      <c r="Z2889" s="429">
        <f t="shared" si="66"/>
        <v>0</v>
      </c>
      <c r="AA2889" s="429" t="s">
        <v>1296</v>
      </c>
    </row>
    <row r="2890" spans="1:27" x14ac:dyDescent="0.25">
      <c r="A2890" t="s">
        <v>149</v>
      </c>
      <c r="B2890" t="s">
        <v>186</v>
      </c>
      <c r="C2890" t="s">
        <v>1459</v>
      </c>
      <c r="D2890" t="s">
        <v>1480</v>
      </c>
      <c r="E2890" t="s">
        <v>1326</v>
      </c>
      <c r="F2890" t="s">
        <v>1293</v>
      </c>
      <c r="G2890" t="s">
        <v>524</v>
      </c>
      <c r="H2890" t="s">
        <v>1481</v>
      </c>
      <c r="I2890" t="s">
        <v>380</v>
      </c>
      <c r="J2890" t="s">
        <v>1478</v>
      </c>
      <c r="K2890" t="s">
        <v>1386</v>
      </c>
      <c r="L2890">
        <v>0</v>
      </c>
      <c r="M2890">
        <v>0</v>
      </c>
      <c r="N2890">
        <v>0</v>
      </c>
      <c r="O2890">
        <v>0</v>
      </c>
      <c r="P2890">
        <v>0</v>
      </c>
      <c r="Q2890">
        <v>0</v>
      </c>
      <c r="R2890" t="s">
        <v>531</v>
      </c>
      <c r="S2890" t="s">
        <v>531</v>
      </c>
      <c r="T2890" t="s">
        <v>531</v>
      </c>
      <c r="U2890" t="s">
        <v>531</v>
      </c>
      <c r="W2890" s="429">
        <f t="shared" si="67"/>
        <v>0</v>
      </c>
      <c r="X2890" s="429">
        <f t="shared" si="67"/>
        <v>0</v>
      </c>
      <c r="Y2890" s="429">
        <f t="shared" si="67"/>
        <v>0</v>
      </c>
      <c r="Z2890" s="429">
        <f t="shared" si="66"/>
        <v>0</v>
      </c>
      <c r="AA2890" s="429" t="s">
        <v>1296</v>
      </c>
    </row>
    <row r="2891" spans="1:27" x14ac:dyDescent="0.25">
      <c r="A2891" t="s">
        <v>149</v>
      </c>
      <c r="B2891" t="s">
        <v>186</v>
      </c>
      <c r="C2891" t="s">
        <v>1459</v>
      </c>
      <c r="D2891" t="s">
        <v>1480</v>
      </c>
      <c r="E2891" t="s">
        <v>1326</v>
      </c>
      <c r="F2891" t="s">
        <v>1293</v>
      </c>
      <c r="G2891" t="s">
        <v>524</v>
      </c>
      <c r="H2891" t="s">
        <v>1481</v>
      </c>
      <c r="I2891" t="s">
        <v>380</v>
      </c>
      <c r="J2891" t="s">
        <v>1478</v>
      </c>
      <c r="K2891" t="s">
        <v>1386</v>
      </c>
      <c r="L2891">
        <v>0</v>
      </c>
      <c r="M2891">
        <v>0</v>
      </c>
      <c r="N2891">
        <v>0</v>
      </c>
      <c r="O2891">
        <v>0</v>
      </c>
      <c r="P2891">
        <v>0</v>
      </c>
      <c r="Q2891">
        <v>0</v>
      </c>
      <c r="R2891" t="s">
        <v>531</v>
      </c>
      <c r="S2891" t="s">
        <v>531</v>
      </c>
      <c r="T2891" t="s">
        <v>531</v>
      </c>
      <c r="U2891" t="s">
        <v>531</v>
      </c>
      <c r="W2891" s="429">
        <f t="shared" si="67"/>
        <v>0</v>
      </c>
      <c r="X2891" s="429">
        <f t="shared" si="67"/>
        <v>0</v>
      </c>
      <c r="Y2891" s="429">
        <f t="shared" si="67"/>
        <v>0</v>
      </c>
      <c r="Z2891" s="429">
        <f t="shared" si="66"/>
        <v>0</v>
      </c>
      <c r="AA2891" s="429" t="s">
        <v>1296</v>
      </c>
    </row>
    <row r="2892" spans="1:27" x14ac:dyDescent="0.25">
      <c r="A2892" t="s">
        <v>149</v>
      </c>
      <c r="B2892" t="s">
        <v>186</v>
      </c>
      <c r="C2892" t="s">
        <v>1459</v>
      </c>
      <c r="D2892" t="s">
        <v>1480</v>
      </c>
      <c r="E2892" t="s">
        <v>1326</v>
      </c>
      <c r="F2892" t="s">
        <v>1293</v>
      </c>
      <c r="G2892" t="s">
        <v>524</v>
      </c>
      <c r="H2892" t="s">
        <v>1481</v>
      </c>
      <c r="I2892" t="s">
        <v>380</v>
      </c>
      <c r="J2892" t="s">
        <v>1478</v>
      </c>
      <c r="K2892" t="s">
        <v>1386</v>
      </c>
      <c r="L2892">
        <v>0</v>
      </c>
      <c r="M2892">
        <v>0</v>
      </c>
      <c r="N2892">
        <v>0</v>
      </c>
      <c r="O2892">
        <v>0</v>
      </c>
      <c r="P2892">
        <v>0</v>
      </c>
      <c r="Q2892">
        <v>0</v>
      </c>
      <c r="R2892" t="s">
        <v>531</v>
      </c>
      <c r="S2892" t="s">
        <v>531</v>
      </c>
      <c r="T2892" t="s">
        <v>531</v>
      </c>
      <c r="U2892" t="s">
        <v>531</v>
      </c>
      <c r="W2892" s="429">
        <f t="shared" si="67"/>
        <v>0</v>
      </c>
      <c r="X2892" s="429">
        <f t="shared" si="67"/>
        <v>0</v>
      </c>
      <c r="Y2892" s="429">
        <f t="shared" si="67"/>
        <v>0</v>
      </c>
      <c r="Z2892" s="429">
        <f t="shared" si="66"/>
        <v>0</v>
      </c>
      <c r="AA2892" s="429" t="s">
        <v>1296</v>
      </c>
    </row>
    <row r="2893" spans="1:27" x14ac:dyDescent="0.25">
      <c r="A2893" t="s">
        <v>149</v>
      </c>
      <c r="B2893" t="s">
        <v>186</v>
      </c>
      <c r="C2893" t="s">
        <v>1459</v>
      </c>
      <c r="D2893" t="s">
        <v>1480</v>
      </c>
      <c r="E2893" t="s">
        <v>1326</v>
      </c>
      <c r="F2893" t="s">
        <v>1293</v>
      </c>
      <c r="G2893" t="s">
        <v>524</v>
      </c>
      <c r="H2893" t="s">
        <v>1481</v>
      </c>
      <c r="I2893" t="s">
        <v>380</v>
      </c>
      <c r="J2893" t="s">
        <v>1478</v>
      </c>
      <c r="K2893" t="s">
        <v>1386</v>
      </c>
      <c r="L2893">
        <v>0</v>
      </c>
      <c r="M2893">
        <v>0</v>
      </c>
      <c r="N2893">
        <v>0</v>
      </c>
      <c r="O2893">
        <v>0</v>
      </c>
      <c r="P2893">
        <v>0</v>
      </c>
      <c r="Q2893">
        <v>0</v>
      </c>
      <c r="R2893" t="s">
        <v>531</v>
      </c>
      <c r="S2893" t="s">
        <v>531</v>
      </c>
      <c r="T2893" t="s">
        <v>531</v>
      </c>
      <c r="U2893" t="s">
        <v>531</v>
      </c>
      <c r="W2893" s="429">
        <f t="shared" si="67"/>
        <v>0</v>
      </c>
      <c r="X2893" s="429">
        <f t="shared" si="67"/>
        <v>0</v>
      </c>
      <c r="Y2893" s="429">
        <f t="shared" si="67"/>
        <v>0</v>
      </c>
      <c r="Z2893" s="429">
        <f t="shared" si="66"/>
        <v>0</v>
      </c>
      <c r="AA2893" s="429" t="s">
        <v>1296</v>
      </c>
    </row>
    <row r="2894" spans="1:27" x14ac:dyDescent="0.25">
      <c r="A2894" t="s">
        <v>149</v>
      </c>
      <c r="B2894" t="s">
        <v>186</v>
      </c>
      <c r="C2894" t="s">
        <v>1459</v>
      </c>
      <c r="D2894" t="s">
        <v>1480</v>
      </c>
      <c r="E2894" t="s">
        <v>1326</v>
      </c>
      <c r="F2894" t="s">
        <v>1293</v>
      </c>
      <c r="G2894" t="s">
        <v>524</v>
      </c>
      <c r="H2894" t="s">
        <v>1481</v>
      </c>
      <c r="I2894" t="s">
        <v>380</v>
      </c>
      <c r="J2894" t="s">
        <v>1478</v>
      </c>
      <c r="K2894" t="s">
        <v>1386</v>
      </c>
      <c r="L2894">
        <v>0</v>
      </c>
      <c r="M2894">
        <v>0</v>
      </c>
      <c r="N2894">
        <v>0</v>
      </c>
      <c r="O2894">
        <v>0</v>
      </c>
      <c r="P2894">
        <v>0</v>
      </c>
      <c r="Q2894">
        <v>0</v>
      </c>
      <c r="R2894" t="s">
        <v>531</v>
      </c>
      <c r="S2894" t="s">
        <v>531</v>
      </c>
      <c r="T2894" t="s">
        <v>531</v>
      </c>
      <c r="U2894" t="s">
        <v>531</v>
      </c>
      <c r="W2894" s="429">
        <f t="shared" si="67"/>
        <v>0</v>
      </c>
      <c r="X2894" s="429">
        <f t="shared" si="67"/>
        <v>0</v>
      </c>
      <c r="Y2894" s="429">
        <f t="shared" si="67"/>
        <v>0</v>
      </c>
      <c r="Z2894" s="429">
        <f t="shared" si="66"/>
        <v>0</v>
      </c>
      <c r="AA2894" s="429" t="s">
        <v>1296</v>
      </c>
    </row>
    <row r="2895" spans="1:27" x14ac:dyDescent="0.25">
      <c r="A2895" t="s">
        <v>149</v>
      </c>
      <c r="B2895" t="s">
        <v>186</v>
      </c>
      <c r="C2895" t="s">
        <v>1459</v>
      </c>
      <c r="D2895" t="s">
        <v>1480</v>
      </c>
      <c r="E2895" t="s">
        <v>1326</v>
      </c>
      <c r="F2895" t="s">
        <v>1293</v>
      </c>
      <c r="G2895" t="s">
        <v>524</v>
      </c>
      <c r="H2895" t="s">
        <v>1481</v>
      </c>
      <c r="I2895" t="s">
        <v>380</v>
      </c>
      <c r="J2895" t="s">
        <v>1478</v>
      </c>
      <c r="K2895" t="s">
        <v>1386</v>
      </c>
      <c r="L2895">
        <v>0</v>
      </c>
      <c r="M2895">
        <v>0</v>
      </c>
      <c r="N2895">
        <v>0</v>
      </c>
      <c r="O2895">
        <v>0</v>
      </c>
      <c r="P2895">
        <v>0</v>
      </c>
      <c r="Q2895">
        <v>0</v>
      </c>
      <c r="R2895" t="s">
        <v>531</v>
      </c>
      <c r="S2895" t="s">
        <v>531</v>
      </c>
      <c r="T2895" t="s">
        <v>531</v>
      </c>
      <c r="U2895" t="s">
        <v>531</v>
      </c>
      <c r="W2895" s="429">
        <f t="shared" si="67"/>
        <v>0</v>
      </c>
      <c r="X2895" s="429">
        <f t="shared" si="67"/>
        <v>0</v>
      </c>
      <c r="Y2895" s="429">
        <f t="shared" si="67"/>
        <v>0</v>
      </c>
      <c r="Z2895" s="429">
        <f t="shared" si="66"/>
        <v>0</v>
      </c>
      <c r="AA2895" s="429" t="s">
        <v>1296</v>
      </c>
    </row>
    <row r="2896" spans="1:27" x14ac:dyDescent="0.25">
      <c r="A2896" t="s">
        <v>149</v>
      </c>
      <c r="B2896" t="s">
        <v>186</v>
      </c>
      <c r="C2896" t="s">
        <v>1459</v>
      </c>
      <c r="D2896" t="s">
        <v>1480</v>
      </c>
      <c r="E2896" t="s">
        <v>1326</v>
      </c>
      <c r="F2896" t="s">
        <v>1293</v>
      </c>
      <c r="G2896" t="s">
        <v>524</v>
      </c>
      <c r="H2896" t="s">
        <v>1481</v>
      </c>
      <c r="I2896" t="s">
        <v>380</v>
      </c>
      <c r="J2896" t="s">
        <v>1478</v>
      </c>
      <c r="K2896" t="s">
        <v>1386</v>
      </c>
      <c r="L2896">
        <v>0</v>
      </c>
      <c r="M2896">
        <v>0</v>
      </c>
      <c r="N2896">
        <v>0</v>
      </c>
      <c r="O2896">
        <v>0</v>
      </c>
      <c r="P2896">
        <v>0</v>
      </c>
      <c r="Q2896">
        <v>0</v>
      </c>
      <c r="R2896" t="s">
        <v>531</v>
      </c>
      <c r="S2896" t="s">
        <v>531</v>
      </c>
      <c r="T2896" t="s">
        <v>531</v>
      </c>
      <c r="U2896" t="s">
        <v>531</v>
      </c>
      <c r="W2896" s="429">
        <f t="shared" si="67"/>
        <v>0</v>
      </c>
      <c r="X2896" s="429">
        <f t="shared" si="67"/>
        <v>0</v>
      </c>
      <c r="Y2896" s="429">
        <f t="shared" si="67"/>
        <v>0</v>
      </c>
      <c r="Z2896" s="429">
        <f t="shared" si="66"/>
        <v>0</v>
      </c>
      <c r="AA2896" s="429" t="s">
        <v>1296</v>
      </c>
    </row>
    <row r="2897" spans="1:27" x14ac:dyDescent="0.25">
      <c r="A2897" t="s">
        <v>149</v>
      </c>
      <c r="B2897" t="s">
        <v>186</v>
      </c>
      <c r="C2897" t="s">
        <v>1459</v>
      </c>
      <c r="D2897" t="s">
        <v>1480</v>
      </c>
      <c r="E2897" t="s">
        <v>1326</v>
      </c>
      <c r="F2897" t="s">
        <v>1293</v>
      </c>
      <c r="G2897" t="s">
        <v>524</v>
      </c>
      <c r="H2897" t="s">
        <v>1481</v>
      </c>
      <c r="I2897" t="s">
        <v>380</v>
      </c>
      <c r="J2897" t="s">
        <v>1478</v>
      </c>
      <c r="K2897" t="s">
        <v>1386</v>
      </c>
      <c r="L2897">
        <v>0</v>
      </c>
      <c r="M2897">
        <v>0</v>
      </c>
      <c r="N2897">
        <v>0</v>
      </c>
      <c r="O2897">
        <v>0</v>
      </c>
      <c r="P2897">
        <v>0</v>
      </c>
      <c r="Q2897">
        <v>0</v>
      </c>
      <c r="R2897" t="s">
        <v>531</v>
      </c>
      <c r="S2897" t="s">
        <v>531</v>
      </c>
      <c r="T2897" t="s">
        <v>531</v>
      </c>
      <c r="U2897" t="s">
        <v>531</v>
      </c>
      <c r="W2897" s="429">
        <f t="shared" si="67"/>
        <v>0</v>
      </c>
      <c r="X2897" s="429">
        <f t="shared" si="67"/>
        <v>0</v>
      </c>
      <c r="Y2897" s="429">
        <f t="shared" si="67"/>
        <v>0</v>
      </c>
      <c r="Z2897" s="429">
        <f t="shared" si="66"/>
        <v>0</v>
      </c>
      <c r="AA2897" s="429" t="s">
        <v>1296</v>
      </c>
    </row>
    <row r="2898" spans="1:27" x14ac:dyDescent="0.25">
      <c r="A2898" t="s">
        <v>149</v>
      </c>
      <c r="B2898" t="s">
        <v>186</v>
      </c>
      <c r="C2898" t="s">
        <v>1459</v>
      </c>
      <c r="D2898" t="s">
        <v>1387</v>
      </c>
      <c r="E2898" t="s">
        <v>1326</v>
      </c>
      <c r="F2898" t="s">
        <v>1293</v>
      </c>
      <c r="G2898" t="s">
        <v>524</v>
      </c>
      <c r="H2898" t="s">
        <v>1464</v>
      </c>
      <c r="I2898" t="s">
        <v>186</v>
      </c>
      <c r="J2898" t="s">
        <v>1402</v>
      </c>
      <c r="K2898" t="s">
        <v>1398</v>
      </c>
      <c r="L2898">
        <v>15.9</v>
      </c>
      <c r="M2898">
        <v>10.6</v>
      </c>
      <c r="N2898">
        <v>28.2</v>
      </c>
      <c r="O2898">
        <v>0</v>
      </c>
      <c r="P2898">
        <v>0.4</v>
      </c>
      <c r="Q2898">
        <v>0.4</v>
      </c>
      <c r="R2898">
        <v>1072.740405</v>
      </c>
      <c r="S2898">
        <v>2.0232750000000001E-2</v>
      </c>
      <c r="T2898">
        <v>2.0232750000000002E-3</v>
      </c>
      <c r="U2898">
        <v>1073.8491597</v>
      </c>
      <c r="W2898" s="429">
        <f t="shared" si="67"/>
        <v>1072.740405</v>
      </c>
      <c r="X2898" s="429">
        <f t="shared" si="67"/>
        <v>2.0232750000000001E-2</v>
      </c>
      <c r="Y2898" s="429">
        <f t="shared" si="67"/>
        <v>2.0232750000000002E-3</v>
      </c>
      <c r="Z2898" s="429">
        <f t="shared" si="66"/>
        <v>1073.8491597</v>
      </c>
      <c r="AA2898" s="429" t="s">
        <v>1295</v>
      </c>
    </row>
    <row r="2899" spans="1:27" x14ac:dyDescent="0.25">
      <c r="A2899" t="s">
        <v>149</v>
      </c>
      <c r="B2899" t="s">
        <v>186</v>
      </c>
      <c r="C2899" t="s">
        <v>1459</v>
      </c>
      <c r="D2899" t="s">
        <v>1387</v>
      </c>
      <c r="E2899" t="s">
        <v>1326</v>
      </c>
      <c r="F2899" t="s">
        <v>1293</v>
      </c>
      <c r="G2899" t="s">
        <v>524</v>
      </c>
      <c r="H2899" t="s">
        <v>1464</v>
      </c>
      <c r="I2899" t="s">
        <v>186</v>
      </c>
      <c r="J2899" t="s">
        <v>1402</v>
      </c>
      <c r="K2899" t="s">
        <v>1398</v>
      </c>
      <c r="L2899">
        <v>0.2</v>
      </c>
      <c r="M2899">
        <v>0.1</v>
      </c>
      <c r="N2899">
        <v>0.4</v>
      </c>
      <c r="O2899">
        <v>0</v>
      </c>
      <c r="P2899">
        <v>0</v>
      </c>
      <c r="Q2899">
        <v>0</v>
      </c>
      <c r="R2899">
        <v>13.493590000000001</v>
      </c>
      <c r="S2899">
        <v>2.5450000000000001E-4</v>
      </c>
      <c r="T2899">
        <v>2.5450000000000002E-5</v>
      </c>
      <c r="U2899">
        <v>13.507536600000002</v>
      </c>
      <c r="W2899" s="429">
        <f t="shared" si="67"/>
        <v>13.493590000000001</v>
      </c>
      <c r="X2899" s="429">
        <f t="shared" si="67"/>
        <v>2.5450000000000001E-4</v>
      </c>
      <c r="Y2899" s="429">
        <f t="shared" si="67"/>
        <v>2.5450000000000002E-5</v>
      </c>
      <c r="Z2899" s="429">
        <f t="shared" si="66"/>
        <v>13.507536600000002</v>
      </c>
      <c r="AA2899" s="429" t="s">
        <v>1295</v>
      </c>
    </row>
    <row r="2900" spans="1:27" x14ac:dyDescent="0.25">
      <c r="A2900" t="s">
        <v>149</v>
      </c>
      <c r="B2900" t="s">
        <v>186</v>
      </c>
      <c r="C2900" t="s">
        <v>1459</v>
      </c>
      <c r="D2900" t="s">
        <v>1387</v>
      </c>
      <c r="E2900" t="s">
        <v>1326</v>
      </c>
      <c r="F2900" t="s">
        <v>1293</v>
      </c>
      <c r="G2900" t="s">
        <v>524</v>
      </c>
      <c r="H2900" t="s">
        <v>1464</v>
      </c>
      <c r="I2900" t="s">
        <v>186</v>
      </c>
      <c r="J2900" t="s">
        <v>1396</v>
      </c>
      <c r="K2900" t="s">
        <v>1393</v>
      </c>
      <c r="L2900">
        <v>0.2</v>
      </c>
      <c r="M2900">
        <v>0</v>
      </c>
      <c r="N2900">
        <v>0.1</v>
      </c>
      <c r="O2900">
        <v>0</v>
      </c>
      <c r="P2900">
        <v>0</v>
      </c>
      <c r="Q2900">
        <v>0</v>
      </c>
      <c r="R2900">
        <v>7.3097645535140698E-2</v>
      </c>
      <c r="S2900">
        <v>0.86276832993504782</v>
      </c>
      <c r="T2900">
        <v>0</v>
      </c>
      <c r="U2900">
        <v>21.642305893911338</v>
      </c>
      <c r="W2900" s="429">
        <f t="shared" si="67"/>
        <v>7.3097645535140698E-2</v>
      </c>
      <c r="X2900" s="429">
        <f t="shared" si="67"/>
        <v>0.86276832993504782</v>
      </c>
      <c r="Y2900" s="429">
        <f t="shared" si="67"/>
        <v>0</v>
      </c>
      <c r="Z2900" s="429">
        <f t="shared" si="66"/>
        <v>21.642305893911338</v>
      </c>
      <c r="AA2900" s="429" t="s">
        <v>1295</v>
      </c>
    </row>
    <row r="2901" spans="1:27" x14ac:dyDescent="0.25">
      <c r="A2901" t="s">
        <v>149</v>
      </c>
      <c r="B2901" t="s">
        <v>186</v>
      </c>
      <c r="C2901" t="s">
        <v>1459</v>
      </c>
      <c r="D2901" t="s">
        <v>1387</v>
      </c>
      <c r="E2901" t="s">
        <v>1326</v>
      </c>
      <c r="F2901" t="s">
        <v>1293</v>
      </c>
      <c r="G2901" t="s">
        <v>524</v>
      </c>
      <c r="H2901" t="s">
        <v>1464</v>
      </c>
      <c r="I2901" t="s">
        <v>186</v>
      </c>
      <c r="J2901" t="s">
        <v>1396</v>
      </c>
      <c r="K2901" t="s">
        <v>1393</v>
      </c>
      <c r="L2901">
        <v>0.2</v>
      </c>
      <c r="M2901">
        <v>0</v>
      </c>
      <c r="N2901">
        <v>0.1</v>
      </c>
      <c r="O2901">
        <v>0</v>
      </c>
      <c r="P2901">
        <v>0</v>
      </c>
      <c r="Q2901">
        <v>0</v>
      </c>
      <c r="R2901">
        <v>7.3097645535140698E-2</v>
      </c>
      <c r="S2901">
        <v>0.86276832993504782</v>
      </c>
      <c r="T2901">
        <v>0</v>
      </c>
      <c r="U2901">
        <v>21.642305893911338</v>
      </c>
      <c r="W2901" s="429">
        <f t="shared" si="67"/>
        <v>7.3097645535140698E-2</v>
      </c>
      <c r="X2901" s="429">
        <f t="shared" si="67"/>
        <v>0.86276832993504782</v>
      </c>
      <c r="Y2901" s="429">
        <f t="shared" si="67"/>
        <v>0</v>
      </c>
      <c r="Z2901" s="429">
        <f t="shared" si="66"/>
        <v>21.642305893911338</v>
      </c>
      <c r="AA2901" s="429" t="s">
        <v>1295</v>
      </c>
    </row>
    <row r="2902" spans="1:27" x14ac:dyDescent="0.25">
      <c r="A2902" t="s">
        <v>149</v>
      </c>
      <c r="B2902" t="s">
        <v>186</v>
      </c>
      <c r="C2902" t="s">
        <v>1459</v>
      </c>
      <c r="D2902" t="s">
        <v>1387</v>
      </c>
      <c r="E2902" t="s">
        <v>1326</v>
      </c>
      <c r="F2902" t="s">
        <v>1293</v>
      </c>
      <c r="G2902" t="s">
        <v>524</v>
      </c>
      <c r="H2902" t="s">
        <v>1464</v>
      </c>
      <c r="I2902" t="s">
        <v>186</v>
      </c>
      <c r="J2902" t="s">
        <v>1402</v>
      </c>
      <c r="K2902" t="s">
        <v>1398</v>
      </c>
      <c r="L2902">
        <v>14</v>
      </c>
      <c r="M2902">
        <v>9.3000000000000007</v>
      </c>
      <c r="N2902">
        <v>24.7</v>
      </c>
      <c r="O2902">
        <v>0</v>
      </c>
      <c r="P2902">
        <v>0.4</v>
      </c>
      <c r="Q2902">
        <v>0.4</v>
      </c>
      <c r="R2902">
        <v>944.55130000000008</v>
      </c>
      <c r="S2902">
        <v>1.7815000000000001E-2</v>
      </c>
      <c r="T2902">
        <v>1.7815000000000001E-3</v>
      </c>
      <c r="U2902">
        <v>945.5275620000001</v>
      </c>
      <c r="W2902" s="429">
        <f t="shared" si="67"/>
        <v>944.55130000000008</v>
      </c>
      <c r="X2902" s="429">
        <f t="shared" si="67"/>
        <v>1.7815000000000001E-2</v>
      </c>
      <c r="Y2902" s="429">
        <f t="shared" si="67"/>
        <v>1.7815000000000001E-3</v>
      </c>
      <c r="Z2902" s="429">
        <f t="shared" si="66"/>
        <v>945.5275620000001</v>
      </c>
      <c r="AA2902" s="429" t="s">
        <v>1295</v>
      </c>
    </row>
    <row r="2903" spans="1:27" x14ac:dyDescent="0.25">
      <c r="A2903" t="s">
        <v>149</v>
      </c>
      <c r="B2903" t="s">
        <v>186</v>
      </c>
      <c r="C2903" t="s">
        <v>1459</v>
      </c>
      <c r="D2903" t="s">
        <v>1387</v>
      </c>
      <c r="E2903" t="s">
        <v>1326</v>
      </c>
      <c r="F2903" t="s">
        <v>1293</v>
      </c>
      <c r="G2903" t="s">
        <v>524</v>
      </c>
      <c r="H2903" t="s">
        <v>1464</v>
      </c>
      <c r="I2903" t="s">
        <v>186</v>
      </c>
      <c r="J2903" t="s">
        <v>1402</v>
      </c>
      <c r="K2903" t="s">
        <v>1398</v>
      </c>
      <c r="L2903">
        <v>5</v>
      </c>
      <c r="M2903">
        <v>3.3</v>
      </c>
      <c r="N2903">
        <v>8.8000000000000007</v>
      </c>
      <c r="O2903">
        <v>0</v>
      </c>
      <c r="P2903">
        <v>0.1</v>
      </c>
      <c r="Q2903">
        <v>0.1</v>
      </c>
      <c r="R2903">
        <v>337.33974999999998</v>
      </c>
      <c r="S2903">
        <v>6.3625000000000001E-3</v>
      </c>
      <c r="T2903">
        <v>6.3624999999999999E-4</v>
      </c>
      <c r="U2903">
        <v>337.68841499999996</v>
      </c>
      <c r="W2903" s="429">
        <f t="shared" si="67"/>
        <v>337.33974999999998</v>
      </c>
      <c r="X2903" s="429">
        <f t="shared" si="67"/>
        <v>6.3625000000000001E-3</v>
      </c>
      <c r="Y2903" s="429">
        <f t="shared" si="67"/>
        <v>6.3624999999999999E-4</v>
      </c>
      <c r="Z2903" s="429">
        <f t="shared" si="66"/>
        <v>337.68841499999996</v>
      </c>
      <c r="AA2903" s="429" t="s">
        <v>1295</v>
      </c>
    </row>
    <row r="2904" spans="1:27" x14ac:dyDescent="0.25">
      <c r="A2904" t="s">
        <v>149</v>
      </c>
      <c r="B2904" t="s">
        <v>186</v>
      </c>
      <c r="C2904" t="s">
        <v>1459</v>
      </c>
      <c r="D2904" t="s">
        <v>1387</v>
      </c>
      <c r="E2904" t="s">
        <v>1326</v>
      </c>
      <c r="F2904" t="s">
        <v>1293</v>
      </c>
      <c r="G2904" t="s">
        <v>524</v>
      </c>
      <c r="H2904" t="s">
        <v>1464</v>
      </c>
      <c r="I2904" t="s">
        <v>186</v>
      </c>
      <c r="J2904" t="s">
        <v>1402</v>
      </c>
      <c r="K2904" t="s">
        <v>1398</v>
      </c>
      <c r="L2904">
        <v>18.100000000000001</v>
      </c>
      <c r="M2904">
        <v>12</v>
      </c>
      <c r="N2904">
        <v>31.9</v>
      </c>
      <c r="O2904">
        <v>0</v>
      </c>
      <c r="P2904">
        <v>0.5</v>
      </c>
      <c r="Q2904">
        <v>0.5</v>
      </c>
      <c r="R2904">
        <v>1221.1698950000002</v>
      </c>
      <c r="S2904">
        <v>2.3032250000000001E-2</v>
      </c>
      <c r="T2904">
        <v>2.3032250000000003E-3</v>
      </c>
      <c r="U2904">
        <v>1222.4320623000001</v>
      </c>
      <c r="W2904" s="429">
        <f t="shared" si="67"/>
        <v>1221.1698950000002</v>
      </c>
      <c r="X2904" s="429">
        <f t="shared" si="67"/>
        <v>2.3032250000000001E-2</v>
      </c>
      <c r="Y2904" s="429">
        <f t="shared" si="67"/>
        <v>2.3032250000000003E-3</v>
      </c>
      <c r="Z2904" s="429">
        <f t="shared" si="66"/>
        <v>1222.4320623000001</v>
      </c>
      <c r="AA2904" s="429" t="s">
        <v>1295</v>
      </c>
    </row>
    <row r="2905" spans="1:27" x14ac:dyDescent="0.25">
      <c r="A2905" t="s">
        <v>149</v>
      </c>
      <c r="B2905" t="s">
        <v>186</v>
      </c>
      <c r="C2905" t="s">
        <v>1459</v>
      </c>
      <c r="D2905" t="s">
        <v>1387</v>
      </c>
      <c r="E2905" t="s">
        <v>1326</v>
      </c>
      <c r="F2905" t="s">
        <v>1293</v>
      </c>
      <c r="G2905" t="s">
        <v>524</v>
      </c>
      <c r="H2905" t="s">
        <v>1464</v>
      </c>
      <c r="I2905" t="s">
        <v>186</v>
      </c>
      <c r="J2905" t="s">
        <v>1394</v>
      </c>
      <c r="K2905" t="s">
        <v>1395</v>
      </c>
      <c r="L2905">
        <v>0</v>
      </c>
      <c r="M2905">
        <v>0.1</v>
      </c>
      <c r="N2905">
        <v>0</v>
      </c>
      <c r="O2905">
        <v>0</v>
      </c>
      <c r="P2905">
        <v>0</v>
      </c>
      <c r="Q2905">
        <v>0</v>
      </c>
      <c r="R2905">
        <v>3.6548822767570349E-2</v>
      </c>
      <c r="S2905">
        <v>0.43138416496752391</v>
      </c>
      <c r="T2905">
        <v>0</v>
      </c>
      <c r="U2905">
        <v>10.821152946955669</v>
      </c>
      <c r="W2905" s="429">
        <f t="shared" si="67"/>
        <v>3.6548822767570349E-2</v>
      </c>
      <c r="X2905" s="429">
        <f t="shared" si="67"/>
        <v>0.43138416496752391</v>
      </c>
      <c r="Y2905" s="429">
        <f t="shared" si="67"/>
        <v>0</v>
      </c>
      <c r="Z2905" s="429">
        <f t="shared" si="66"/>
        <v>10.821152946955669</v>
      </c>
      <c r="AA2905" s="429" t="s">
        <v>1295</v>
      </c>
    </row>
    <row r="2906" spans="1:27" x14ac:dyDescent="0.25">
      <c r="A2906" t="s">
        <v>149</v>
      </c>
      <c r="B2906" t="s">
        <v>186</v>
      </c>
      <c r="C2906" t="s">
        <v>1459</v>
      </c>
      <c r="D2906" t="s">
        <v>1387</v>
      </c>
      <c r="E2906" t="s">
        <v>1326</v>
      </c>
      <c r="F2906" t="s">
        <v>1293</v>
      </c>
      <c r="G2906" t="s">
        <v>524</v>
      </c>
      <c r="H2906" t="s">
        <v>1464</v>
      </c>
      <c r="I2906" t="s">
        <v>186</v>
      </c>
      <c r="J2906" t="s">
        <v>1394</v>
      </c>
      <c r="K2906" t="s">
        <v>1395</v>
      </c>
      <c r="L2906">
        <v>0</v>
      </c>
      <c r="M2906">
        <v>0.1</v>
      </c>
      <c r="N2906">
        <v>0</v>
      </c>
      <c r="O2906">
        <v>0</v>
      </c>
      <c r="P2906">
        <v>0</v>
      </c>
      <c r="Q2906">
        <v>0</v>
      </c>
      <c r="R2906">
        <v>3.6548822767570349E-2</v>
      </c>
      <c r="S2906">
        <v>0.43138416496752391</v>
      </c>
      <c r="T2906">
        <v>0</v>
      </c>
      <c r="U2906">
        <v>10.821152946955669</v>
      </c>
      <c r="W2906" s="429">
        <f t="shared" si="67"/>
        <v>3.6548822767570349E-2</v>
      </c>
      <c r="X2906" s="429">
        <f t="shared" si="67"/>
        <v>0.43138416496752391</v>
      </c>
      <c r="Y2906" s="429">
        <f t="shared" si="67"/>
        <v>0</v>
      </c>
      <c r="Z2906" s="429">
        <f t="shared" si="66"/>
        <v>10.821152946955669</v>
      </c>
      <c r="AA2906" s="429" t="s">
        <v>1295</v>
      </c>
    </row>
    <row r="2907" spans="1:27" x14ac:dyDescent="0.25">
      <c r="A2907" t="s">
        <v>149</v>
      </c>
      <c r="B2907" t="s">
        <v>186</v>
      </c>
      <c r="C2907" t="s">
        <v>1459</v>
      </c>
      <c r="D2907" t="s">
        <v>1387</v>
      </c>
      <c r="E2907" t="s">
        <v>1326</v>
      </c>
      <c r="F2907" t="s">
        <v>1293</v>
      </c>
      <c r="G2907" t="s">
        <v>524</v>
      </c>
      <c r="H2907" t="s">
        <v>1464</v>
      </c>
      <c r="I2907" t="s">
        <v>186</v>
      </c>
      <c r="J2907" t="s">
        <v>1399</v>
      </c>
      <c r="K2907" t="s">
        <v>1391</v>
      </c>
      <c r="L2907">
        <v>0</v>
      </c>
      <c r="M2907">
        <v>0.1</v>
      </c>
      <c r="N2907">
        <v>0</v>
      </c>
      <c r="O2907">
        <v>0</v>
      </c>
      <c r="P2907">
        <v>0</v>
      </c>
      <c r="Q2907">
        <v>0</v>
      </c>
      <c r="R2907">
        <v>3.6548822767570349E-2</v>
      </c>
      <c r="S2907">
        <v>0.43138416496752391</v>
      </c>
      <c r="T2907">
        <v>0</v>
      </c>
      <c r="U2907">
        <v>10.821152946955669</v>
      </c>
      <c r="W2907" s="429">
        <f t="shared" si="67"/>
        <v>3.6548822767570349E-2</v>
      </c>
      <c r="X2907" s="429">
        <f t="shared" si="67"/>
        <v>0.43138416496752391</v>
      </c>
      <c r="Y2907" s="429">
        <f t="shared" si="67"/>
        <v>0</v>
      </c>
      <c r="Z2907" s="429">
        <f t="shared" si="66"/>
        <v>10.821152946955669</v>
      </c>
      <c r="AA2907" s="429" t="s">
        <v>1296</v>
      </c>
    </row>
    <row r="2908" spans="1:27" x14ac:dyDescent="0.25">
      <c r="A2908" t="s">
        <v>149</v>
      </c>
      <c r="B2908" t="s">
        <v>186</v>
      </c>
      <c r="C2908" t="s">
        <v>1459</v>
      </c>
      <c r="D2908" t="s">
        <v>1387</v>
      </c>
      <c r="E2908" t="s">
        <v>1326</v>
      </c>
      <c r="F2908" t="s">
        <v>1293</v>
      </c>
      <c r="G2908" t="s">
        <v>524</v>
      </c>
      <c r="H2908" t="s">
        <v>1464</v>
      </c>
      <c r="I2908" t="s">
        <v>186</v>
      </c>
      <c r="J2908" t="s">
        <v>1423</v>
      </c>
      <c r="K2908" t="s">
        <v>1419</v>
      </c>
      <c r="L2908">
        <v>0</v>
      </c>
      <c r="M2908">
        <v>0.1</v>
      </c>
      <c r="N2908">
        <v>0</v>
      </c>
      <c r="O2908">
        <v>0</v>
      </c>
      <c r="P2908">
        <v>0</v>
      </c>
      <c r="Q2908">
        <v>0</v>
      </c>
      <c r="R2908">
        <v>3.6548822767570349E-2</v>
      </c>
      <c r="S2908">
        <v>0.43138416496752391</v>
      </c>
      <c r="T2908">
        <v>0</v>
      </c>
      <c r="U2908">
        <v>10.821152946955669</v>
      </c>
      <c r="W2908" s="429">
        <f t="shared" si="67"/>
        <v>3.6548822767570349E-2</v>
      </c>
      <c r="X2908" s="429">
        <f t="shared" si="67"/>
        <v>0.43138416496752391</v>
      </c>
      <c r="Y2908" s="429">
        <f t="shared" si="67"/>
        <v>0</v>
      </c>
      <c r="Z2908" s="429">
        <f t="shared" si="66"/>
        <v>10.821152946955669</v>
      </c>
      <c r="AA2908" s="429" t="s">
        <v>1296</v>
      </c>
    </row>
    <row r="2909" spans="1:27" x14ac:dyDescent="0.25">
      <c r="A2909" t="s">
        <v>149</v>
      </c>
      <c r="B2909" t="s">
        <v>186</v>
      </c>
      <c r="C2909" t="s">
        <v>1459</v>
      </c>
      <c r="D2909" t="s">
        <v>1387</v>
      </c>
      <c r="E2909" t="s">
        <v>1326</v>
      </c>
      <c r="F2909" t="s">
        <v>1293</v>
      </c>
      <c r="G2909" t="s">
        <v>524</v>
      </c>
      <c r="H2909" t="s">
        <v>1461</v>
      </c>
      <c r="I2909" t="s">
        <v>534</v>
      </c>
      <c r="J2909" t="s">
        <v>1402</v>
      </c>
      <c r="K2909" t="s">
        <v>1398</v>
      </c>
      <c r="L2909">
        <v>18.600000000000001</v>
      </c>
      <c r="M2909">
        <v>4.4000000000000004</v>
      </c>
      <c r="N2909">
        <v>2.2999999999999998</v>
      </c>
      <c r="O2909">
        <v>0</v>
      </c>
      <c r="P2909">
        <v>0.5</v>
      </c>
      <c r="Q2909">
        <v>0.5</v>
      </c>
      <c r="R2909">
        <v>1254.9038700000001</v>
      </c>
      <c r="S2909">
        <v>2.3668500000000002E-2</v>
      </c>
      <c r="T2909">
        <v>2.3668500000000002E-3</v>
      </c>
      <c r="U2909">
        <v>1256.2009038000001</v>
      </c>
      <c r="W2909" s="429">
        <f t="shared" si="67"/>
        <v>1254.9038700000001</v>
      </c>
      <c r="X2909" s="429">
        <f t="shared" si="67"/>
        <v>2.3668500000000002E-2</v>
      </c>
      <c r="Y2909" s="429">
        <f t="shared" si="67"/>
        <v>2.3668500000000002E-3</v>
      </c>
      <c r="Z2909" s="429">
        <f t="shared" si="66"/>
        <v>1256.2009038000001</v>
      </c>
      <c r="AA2909" s="429" t="s">
        <v>1295</v>
      </c>
    </row>
    <row r="2910" spans="1:27" x14ac:dyDescent="0.25">
      <c r="A2910" t="s">
        <v>149</v>
      </c>
      <c r="B2910" t="s">
        <v>186</v>
      </c>
      <c r="C2910" t="s">
        <v>1459</v>
      </c>
      <c r="D2910" t="s">
        <v>1387</v>
      </c>
      <c r="E2910" t="s">
        <v>1326</v>
      </c>
      <c r="F2910" t="s">
        <v>1293</v>
      </c>
      <c r="G2910" t="s">
        <v>524</v>
      </c>
      <c r="H2910" t="s">
        <v>1461</v>
      </c>
      <c r="I2910" t="s">
        <v>534</v>
      </c>
      <c r="J2910" t="s">
        <v>1402</v>
      </c>
      <c r="K2910" t="s">
        <v>1398</v>
      </c>
      <c r="L2910">
        <v>1.1000000000000001</v>
      </c>
      <c r="M2910">
        <v>0.3</v>
      </c>
      <c r="N2910">
        <v>0.1</v>
      </c>
      <c r="O2910">
        <v>0</v>
      </c>
      <c r="P2910">
        <v>0</v>
      </c>
      <c r="Q2910">
        <v>0</v>
      </c>
      <c r="R2910">
        <v>74.214745000000008</v>
      </c>
      <c r="S2910">
        <v>1.3997500000000002E-3</v>
      </c>
      <c r="T2910">
        <v>1.3997500000000003E-4</v>
      </c>
      <c r="U2910">
        <v>74.291451300000006</v>
      </c>
      <c r="W2910" s="429">
        <f t="shared" si="67"/>
        <v>74.214745000000008</v>
      </c>
      <c r="X2910" s="429">
        <f t="shared" si="67"/>
        <v>1.3997500000000002E-3</v>
      </c>
      <c r="Y2910" s="429">
        <f t="shared" si="67"/>
        <v>1.3997500000000003E-4</v>
      </c>
      <c r="Z2910" s="429">
        <f t="shared" si="66"/>
        <v>74.291451300000006</v>
      </c>
      <c r="AA2910" s="429" t="s">
        <v>1295</v>
      </c>
    </row>
    <row r="2911" spans="1:27" x14ac:dyDescent="0.25">
      <c r="A2911" t="s">
        <v>149</v>
      </c>
      <c r="B2911" t="s">
        <v>186</v>
      </c>
      <c r="C2911" t="s">
        <v>1459</v>
      </c>
      <c r="D2911" t="s">
        <v>1387</v>
      </c>
      <c r="E2911" t="s">
        <v>1326</v>
      </c>
      <c r="F2911" t="s">
        <v>1293</v>
      </c>
      <c r="G2911" t="s">
        <v>524</v>
      </c>
      <c r="H2911" t="s">
        <v>1461</v>
      </c>
      <c r="I2911" t="s">
        <v>534</v>
      </c>
      <c r="J2911" t="s">
        <v>1402</v>
      </c>
      <c r="K2911" t="s">
        <v>1398</v>
      </c>
      <c r="L2911">
        <v>14.2</v>
      </c>
      <c r="M2911">
        <v>9.5</v>
      </c>
      <c r="N2911">
        <v>25.1</v>
      </c>
      <c r="O2911">
        <v>0</v>
      </c>
      <c r="P2911">
        <v>0.4</v>
      </c>
      <c r="Q2911">
        <v>0.4</v>
      </c>
      <c r="R2911">
        <v>958.04489000000001</v>
      </c>
      <c r="S2911">
        <v>1.8069499999999999E-2</v>
      </c>
      <c r="T2911">
        <v>1.8069499999999999E-3</v>
      </c>
      <c r="U2911">
        <v>959.03509860000008</v>
      </c>
      <c r="W2911" s="429">
        <f t="shared" si="67"/>
        <v>958.04489000000001</v>
      </c>
      <c r="X2911" s="429">
        <f t="shared" si="67"/>
        <v>1.8069499999999999E-2</v>
      </c>
      <c r="Y2911" s="429">
        <f t="shared" si="67"/>
        <v>1.8069499999999999E-3</v>
      </c>
      <c r="Z2911" s="429">
        <f t="shared" si="66"/>
        <v>959.03509860000008</v>
      </c>
      <c r="AA2911" s="429" t="s">
        <v>1295</v>
      </c>
    </row>
    <row r="2912" spans="1:27" x14ac:dyDescent="0.25">
      <c r="A2912" t="s">
        <v>149</v>
      </c>
      <c r="B2912" t="s">
        <v>186</v>
      </c>
      <c r="C2912" t="s">
        <v>1459</v>
      </c>
      <c r="D2912" t="s">
        <v>1387</v>
      </c>
      <c r="E2912" t="s">
        <v>1326</v>
      </c>
      <c r="F2912" t="s">
        <v>1293</v>
      </c>
      <c r="G2912" t="s">
        <v>524</v>
      </c>
      <c r="H2912" t="s">
        <v>1461</v>
      </c>
      <c r="I2912" t="s">
        <v>534</v>
      </c>
      <c r="J2912" t="s">
        <v>1402</v>
      </c>
      <c r="K2912" t="s">
        <v>1398</v>
      </c>
      <c r="L2912">
        <v>0.1</v>
      </c>
      <c r="M2912">
        <v>0</v>
      </c>
      <c r="N2912">
        <v>0</v>
      </c>
      <c r="O2912">
        <v>0</v>
      </c>
      <c r="P2912">
        <v>0</v>
      </c>
      <c r="Q2912">
        <v>0</v>
      </c>
      <c r="R2912">
        <v>6.7467950000000005</v>
      </c>
      <c r="S2912">
        <v>1.2725E-4</v>
      </c>
      <c r="T2912">
        <v>1.2725000000000001E-5</v>
      </c>
      <c r="U2912">
        <v>6.7537683000000008</v>
      </c>
      <c r="W2912" s="429">
        <f t="shared" si="67"/>
        <v>6.7467950000000005</v>
      </c>
      <c r="X2912" s="429">
        <f t="shared" si="67"/>
        <v>1.2725E-4</v>
      </c>
      <c r="Y2912" s="429">
        <f t="shared" si="67"/>
        <v>1.2725000000000001E-5</v>
      </c>
      <c r="Z2912" s="429">
        <f t="shared" si="66"/>
        <v>6.7537683000000008</v>
      </c>
      <c r="AA2912" s="429" t="s">
        <v>1295</v>
      </c>
    </row>
    <row r="2913" spans="1:27" x14ac:dyDescent="0.25">
      <c r="A2913" t="s">
        <v>149</v>
      </c>
      <c r="B2913" t="s">
        <v>186</v>
      </c>
      <c r="C2913" t="s">
        <v>1459</v>
      </c>
      <c r="D2913" t="s">
        <v>1387</v>
      </c>
      <c r="E2913" t="s">
        <v>1326</v>
      </c>
      <c r="F2913" t="s">
        <v>1293</v>
      </c>
      <c r="G2913" t="s">
        <v>524</v>
      </c>
      <c r="H2913" t="s">
        <v>1461</v>
      </c>
      <c r="I2913" t="s">
        <v>534</v>
      </c>
      <c r="J2913" t="s">
        <v>1402</v>
      </c>
      <c r="K2913" t="s">
        <v>1398</v>
      </c>
      <c r="L2913">
        <v>19.600000000000001</v>
      </c>
      <c r="M2913">
        <v>13.1</v>
      </c>
      <c r="N2913">
        <v>34.6</v>
      </c>
      <c r="O2913">
        <v>0</v>
      </c>
      <c r="P2913">
        <v>0.5</v>
      </c>
      <c r="Q2913">
        <v>0.5</v>
      </c>
      <c r="R2913">
        <v>1322.3718200000001</v>
      </c>
      <c r="S2913">
        <v>2.4941000000000001E-2</v>
      </c>
      <c r="T2913">
        <v>2.4941000000000004E-3</v>
      </c>
      <c r="U2913">
        <v>1323.7385868000001</v>
      </c>
      <c r="W2913" s="429">
        <f t="shared" si="67"/>
        <v>1322.3718200000001</v>
      </c>
      <c r="X2913" s="429">
        <f t="shared" si="67"/>
        <v>2.4941000000000001E-2</v>
      </c>
      <c r="Y2913" s="429">
        <f t="shared" si="67"/>
        <v>2.4941000000000004E-3</v>
      </c>
      <c r="Z2913" s="429">
        <f t="shared" si="66"/>
        <v>1323.7385868000001</v>
      </c>
      <c r="AA2913" s="429" t="s">
        <v>1295</v>
      </c>
    </row>
    <row r="2914" spans="1:27" x14ac:dyDescent="0.25">
      <c r="A2914" t="s">
        <v>149</v>
      </c>
      <c r="B2914" t="s">
        <v>186</v>
      </c>
      <c r="C2914" t="s">
        <v>1459</v>
      </c>
      <c r="D2914" t="s">
        <v>1387</v>
      </c>
      <c r="E2914" t="s">
        <v>1326</v>
      </c>
      <c r="F2914" t="s">
        <v>1293</v>
      </c>
      <c r="G2914" t="s">
        <v>524</v>
      </c>
      <c r="H2914" t="s">
        <v>1461</v>
      </c>
      <c r="I2914" t="s">
        <v>534</v>
      </c>
      <c r="J2914" t="s">
        <v>1408</v>
      </c>
      <c r="K2914" t="s">
        <v>1395</v>
      </c>
      <c r="L2914">
        <v>0</v>
      </c>
      <c r="M2914">
        <v>0.2</v>
      </c>
      <c r="N2914">
        <v>0</v>
      </c>
      <c r="O2914">
        <v>0</v>
      </c>
      <c r="P2914">
        <v>0</v>
      </c>
      <c r="Q2914">
        <v>0</v>
      </c>
      <c r="R2914">
        <v>7.3097645535140698E-2</v>
      </c>
      <c r="S2914">
        <v>0.86276832993504782</v>
      </c>
      <c r="T2914">
        <v>0</v>
      </c>
      <c r="U2914">
        <v>21.642305893911338</v>
      </c>
      <c r="W2914" s="429">
        <f t="shared" si="67"/>
        <v>7.3097645535140698E-2</v>
      </c>
      <c r="X2914" s="429">
        <f t="shared" si="67"/>
        <v>0.86276832993504782</v>
      </c>
      <c r="Y2914" s="429">
        <f t="shared" si="67"/>
        <v>0</v>
      </c>
      <c r="Z2914" s="429">
        <f t="shared" si="66"/>
        <v>21.642305893911338</v>
      </c>
      <c r="AA2914" s="429" t="s">
        <v>1295</v>
      </c>
    </row>
    <row r="2915" spans="1:27" x14ac:dyDescent="0.25">
      <c r="A2915" t="s">
        <v>149</v>
      </c>
      <c r="B2915" t="s">
        <v>186</v>
      </c>
      <c r="C2915" t="s">
        <v>1459</v>
      </c>
      <c r="D2915" t="s">
        <v>1387</v>
      </c>
      <c r="E2915" t="s">
        <v>1326</v>
      </c>
      <c r="F2915" t="s">
        <v>1293</v>
      </c>
      <c r="G2915" t="s">
        <v>524</v>
      </c>
      <c r="H2915" t="s">
        <v>1461</v>
      </c>
      <c r="I2915" t="s">
        <v>534</v>
      </c>
      <c r="J2915" t="s">
        <v>1412</v>
      </c>
      <c r="K2915" t="s">
        <v>1393</v>
      </c>
      <c r="L2915">
        <v>0.2</v>
      </c>
      <c r="M2915">
        <v>0</v>
      </c>
      <c r="N2915">
        <v>0.1</v>
      </c>
      <c r="O2915">
        <v>0</v>
      </c>
      <c r="P2915">
        <v>0</v>
      </c>
      <c r="Q2915">
        <v>0</v>
      </c>
      <c r="R2915">
        <v>7.3097645535140698E-2</v>
      </c>
      <c r="S2915">
        <v>0.86276832993504782</v>
      </c>
      <c r="T2915">
        <v>0</v>
      </c>
      <c r="U2915">
        <v>21.642305893911338</v>
      </c>
      <c r="W2915" s="429">
        <f t="shared" si="67"/>
        <v>7.3097645535140698E-2</v>
      </c>
      <c r="X2915" s="429">
        <f t="shared" si="67"/>
        <v>0.86276832993504782</v>
      </c>
      <c r="Y2915" s="429">
        <f t="shared" si="67"/>
        <v>0</v>
      </c>
      <c r="Z2915" s="429">
        <f t="shared" si="66"/>
        <v>21.642305893911338</v>
      </c>
      <c r="AA2915" s="429" t="s">
        <v>1295</v>
      </c>
    </row>
    <row r="2916" spans="1:27" x14ac:dyDescent="0.25">
      <c r="A2916" t="s">
        <v>149</v>
      </c>
      <c r="B2916" t="s">
        <v>186</v>
      </c>
      <c r="C2916" t="s">
        <v>1459</v>
      </c>
      <c r="D2916" t="s">
        <v>1387</v>
      </c>
      <c r="E2916" t="s">
        <v>1326</v>
      </c>
      <c r="F2916" t="s">
        <v>1293</v>
      </c>
      <c r="G2916" t="s">
        <v>524</v>
      </c>
      <c r="H2916" t="s">
        <v>1461</v>
      </c>
      <c r="I2916" t="s">
        <v>534</v>
      </c>
      <c r="J2916" t="s">
        <v>1403</v>
      </c>
      <c r="K2916" t="s">
        <v>1401</v>
      </c>
      <c r="L2916">
        <v>0</v>
      </c>
      <c r="M2916">
        <v>1.4</v>
      </c>
      <c r="N2916">
        <v>0</v>
      </c>
      <c r="O2916">
        <v>0</v>
      </c>
      <c r="P2916">
        <v>0</v>
      </c>
      <c r="Q2916">
        <v>0</v>
      </c>
      <c r="R2916">
        <v>2.0183163562723021E-2</v>
      </c>
      <c r="S2916">
        <v>0.23863109739318153</v>
      </c>
      <c r="T2916">
        <v>0</v>
      </c>
      <c r="U2916">
        <v>5.9859605983922606</v>
      </c>
      <c r="W2916" s="429">
        <f t="shared" si="67"/>
        <v>2.0183163562723021E-2</v>
      </c>
      <c r="X2916" s="429">
        <f t="shared" si="67"/>
        <v>0.23863109739318153</v>
      </c>
      <c r="Y2916" s="429">
        <f t="shared" si="67"/>
        <v>0</v>
      </c>
      <c r="Z2916" s="429">
        <f t="shared" si="66"/>
        <v>5.9859605983922606</v>
      </c>
      <c r="AA2916" s="429" t="s">
        <v>1296</v>
      </c>
    </row>
    <row r="2917" spans="1:27" x14ac:dyDescent="0.25">
      <c r="A2917" t="s">
        <v>149</v>
      </c>
      <c r="B2917" t="s">
        <v>186</v>
      </c>
      <c r="C2917" t="s">
        <v>1459</v>
      </c>
      <c r="D2917" t="s">
        <v>1387</v>
      </c>
      <c r="E2917" t="s">
        <v>1326</v>
      </c>
      <c r="F2917" t="s">
        <v>1293</v>
      </c>
      <c r="G2917" t="s">
        <v>524</v>
      </c>
      <c r="H2917" t="s">
        <v>1461</v>
      </c>
      <c r="I2917" t="s">
        <v>534</v>
      </c>
      <c r="J2917" t="s">
        <v>1403</v>
      </c>
      <c r="K2917" t="s">
        <v>1401</v>
      </c>
      <c r="L2917">
        <v>0</v>
      </c>
      <c r="M2917">
        <v>1.4</v>
      </c>
      <c r="N2917">
        <v>0</v>
      </c>
      <c r="O2917">
        <v>0</v>
      </c>
      <c r="P2917">
        <v>0</v>
      </c>
      <c r="Q2917">
        <v>0</v>
      </c>
      <c r="R2917">
        <v>2.0183163562723021E-2</v>
      </c>
      <c r="S2917">
        <v>0.23863109739318153</v>
      </c>
      <c r="T2917">
        <v>0</v>
      </c>
      <c r="U2917">
        <v>5.9859605983922606</v>
      </c>
      <c r="W2917" s="429">
        <f t="shared" si="67"/>
        <v>2.0183163562723021E-2</v>
      </c>
      <c r="X2917" s="429">
        <f t="shared" si="67"/>
        <v>0.23863109739318153</v>
      </c>
      <c r="Y2917" s="429">
        <f t="shared" si="67"/>
        <v>0</v>
      </c>
      <c r="Z2917" s="429">
        <f t="shared" si="66"/>
        <v>5.9859605983922606</v>
      </c>
      <c r="AA2917" s="429" t="s">
        <v>1296</v>
      </c>
    </row>
    <row r="2918" spans="1:27" x14ac:dyDescent="0.25">
      <c r="A2918" t="s">
        <v>149</v>
      </c>
      <c r="B2918" t="s">
        <v>186</v>
      </c>
      <c r="C2918" t="s">
        <v>1459</v>
      </c>
      <c r="D2918" t="s">
        <v>1387</v>
      </c>
      <c r="E2918" t="s">
        <v>1326</v>
      </c>
      <c r="F2918" t="s">
        <v>1293</v>
      </c>
      <c r="G2918" t="s">
        <v>524</v>
      </c>
      <c r="H2918" t="s">
        <v>1461</v>
      </c>
      <c r="I2918" t="s">
        <v>534</v>
      </c>
      <c r="J2918" t="s">
        <v>1482</v>
      </c>
      <c r="K2918" t="s">
        <v>1391</v>
      </c>
      <c r="L2918">
        <v>0</v>
      </c>
      <c r="M2918">
        <v>0.2</v>
      </c>
      <c r="N2918">
        <v>0</v>
      </c>
      <c r="O2918">
        <v>0</v>
      </c>
      <c r="P2918">
        <v>0</v>
      </c>
      <c r="Q2918">
        <v>0</v>
      </c>
      <c r="R2918">
        <v>7.3097645535140698E-2</v>
      </c>
      <c r="S2918">
        <v>0.86276832993504782</v>
      </c>
      <c r="T2918">
        <v>0</v>
      </c>
      <c r="U2918">
        <v>21.642305893911338</v>
      </c>
      <c r="W2918" s="429">
        <f t="shared" si="67"/>
        <v>7.3097645535140698E-2</v>
      </c>
      <c r="X2918" s="429">
        <f t="shared" si="67"/>
        <v>0.86276832993504782</v>
      </c>
      <c r="Y2918" s="429">
        <f t="shared" si="67"/>
        <v>0</v>
      </c>
      <c r="Z2918" s="429">
        <f t="shared" si="66"/>
        <v>21.642305893911338</v>
      </c>
      <c r="AA2918" s="429" t="s">
        <v>1296</v>
      </c>
    </row>
    <row r="2919" spans="1:27" x14ac:dyDescent="0.25">
      <c r="A2919" t="s">
        <v>149</v>
      </c>
      <c r="B2919" t="s">
        <v>186</v>
      </c>
      <c r="C2919" t="s">
        <v>1459</v>
      </c>
      <c r="D2919" t="s">
        <v>1387</v>
      </c>
      <c r="E2919" t="s">
        <v>1326</v>
      </c>
      <c r="F2919" t="s">
        <v>1293</v>
      </c>
      <c r="G2919" t="s">
        <v>524</v>
      </c>
      <c r="H2919" t="s">
        <v>1461</v>
      </c>
      <c r="I2919" t="s">
        <v>534</v>
      </c>
      <c r="J2919" t="s">
        <v>1423</v>
      </c>
      <c r="K2919" t="s">
        <v>1419</v>
      </c>
      <c r="L2919">
        <v>0</v>
      </c>
      <c r="M2919">
        <v>0.2</v>
      </c>
      <c r="N2919">
        <v>0</v>
      </c>
      <c r="O2919">
        <v>0</v>
      </c>
      <c r="P2919">
        <v>0</v>
      </c>
      <c r="Q2919">
        <v>0</v>
      </c>
      <c r="R2919">
        <v>7.3097645535140698E-2</v>
      </c>
      <c r="S2919">
        <v>0.86276832993504782</v>
      </c>
      <c r="T2919">
        <v>0</v>
      </c>
      <c r="U2919">
        <v>21.642305893911338</v>
      </c>
      <c r="W2919" s="429">
        <f t="shared" si="67"/>
        <v>7.3097645535140698E-2</v>
      </c>
      <c r="X2919" s="429">
        <f t="shared" si="67"/>
        <v>0.86276832993504782</v>
      </c>
      <c r="Y2919" s="429">
        <f t="shared" si="67"/>
        <v>0</v>
      </c>
      <c r="Z2919" s="429">
        <f t="shared" si="66"/>
        <v>21.642305893911338</v>
      </c>
      <c r="AA2919" s="429" t="s">
        <v>1296</v>
      </c>
    </row>
    <row r="2920" spans="1:27" x14ac:dyDescent="0.25">
      <c r="A2920" t="s">
        <v>149</v>
      </c>
      <c r="B2920" t="s">
        <v>186</v>
      </c>
      <c r="C2920" t="s">
        <v>1459</v>
      </c>
      <c r="D2920" t="s">
        <v>1387</v>
      </c>
      <c r="E2920" t="s">
        <v>1326</v>
      </c>
      <c r="F2920" t="s">
        <v>1293</v>
      </c>
      <c r="G2920" t="s">
        <v>524</v>
      </c>
      <c r="H2920" t="s">
        <v>1461</v>
      </c>
      <c r="I2920" t="s">
        <v>534</v>
      </c>
      <c r="J2920" t="s">
        <v>1402</v>
      </c>
      <c r="K2920" t="s">
        <v>1398</v>
      </c>
      <c r="L2920">
        <v>5.9</v>
      </c>
      <c r="M2920">
        <v>3.9</v>
      </c>
      <c r="N2920">
        <v>10.4</v>
      </c>
      <c r="O2920">
        <v>0</v>
      </c>
      <c r="P2920">
        <v>0.2</v>
      </c>
      <c r="Q2920">
        <v>0.2</v>
      </c>
      <c r="R2920">
        <v>398.06090500000005</v>
      </c>
      <c r="S2920">
        <v>7.5077500000000005E-3</v>
      </c>
      <c r="T2920">
        <v>7.5077500000000008E-4</v>
      </c>
      <c r="U2920">
        <v>398.47232970000005</v>
      </c>
      <c r="W2920" s="429">
        <f t="shared" si="67"/>
        <v>398.06090500000005</v>
      </c>
      <c r="X2920" s="429">
        <f t="shared" si="67"/>
        <v>7.5077500000000005E-3</v>
      </c>
      <c r="Y2920" s="429">
        <f t="shared" si="67"/>
        <v>7.5077500000000008E-4</v>
      </c>
      <c r="Z2920" s="429">
        <f t="shared" si="66"/>
        <v>398.47232970000005</v>
      </c>
      <c r="AA2920" s="429" t="s">
        <v>1295</v>
      </c>
    </row>
    <row r="2921" spans="1:27" x14ac:dyDescent="0.25">
      <c r="A2921" t="s">
        <v>149</v>
      </c>
      <c r="B2921" t="s">
        <v>186</v>
      </c>
      <c r="C2921" t="s">
        <v>1459</v>
      </c>
      <c r="D2921" t="s">
        <v>1387</v>
      </c>
      <c r="E2921" t="s">
        <v>1326</v>
      </c>
      <c r="F2921" t="s">
        <v>1293</v>
      </c>
      <c r="G2921" t="s">
        <v>524</v>
      </c>
      <c r="H2921" t="s">
        <v>1461</v>
      </c>
      <c r="I2921" t="s">
        <v>534</v>
      </c>
      <c r="J2921" t="s">
        <v>1402</v>
      </c>
      <c r="K2921" t="s">
        <v>1398</v>
      </c>
      <c r="L2921">
        <v>16.399999999999999</v>
      </c>
      <c r="M2921">
        <v>10.9</v>
      </c>
      <c r="N2921">
        <v>28.9</v>
      </c>
      <c r="O2921">
        <v>0</v>
      </c>
      <c r="P2921">
        <v>0.5</v>
      </c>
      <c r="Q2921">
        <v>0.5</v>
      </c>
      <c r="R2921">
        <v>1106.4743799999999</v>
      </c>
      <c r="S2921">
        <v>2.0868999999999999E-2</v>
      </c>
      <c r="T2921">
        <v>2.0869E-3</v>
      </c>
      <c r="U2921">
        <v>1107.6180012</v>
      </c>
      <c r="W2921" s="429">
        <f t="shared" si="67"/>
        <v>1106.4743799999999</v>
      </c>
      <c r="X2921" s="429">
        <f t="shared" si="67"/>
        <v>2.0868999999999999E-2</v>
      </c>
      <c r="Y2921" s="429">
        <f t="shared" si="67"/>
        <v>2.0869E-3</v>
      </c>
      <c r="Z2921" s="429">
        <f t="shared" si="66"/>
        <v>1107.6180012</v>
      </c>
      <c r="AA2921" s="429" t="s">
        <v>1295</v>
      </c>
    </row>
    <row r="2922" spans="1:27" x14ac:dyDescent="0.25">
      <c r="A2922" t="s">
        <v>149</v>
      </c>
      <c r="B2922" t="s">
        <v>186</v>
      </c>
      <c r="C2922" t="s">
        <v>1459</v>
      </c>
      <c r="D2922" t="s">
        <v>1387</v>
      </c>
      <c r="E2922" t="s">
        <v>1326</v>
      </c>
      <c r="F2922" t="s">
        <v>1293</v>
      </c>
      <c r="G2922" t="s">
        <v>524</v>
      </c>
      <c r="H2922" t="s">
        <v>1461</v>
      </c>
      <c r="I2922" t="s">
        <v>534</v>
      </c>
      <c r="J2922" t="s">
        <v>1402</v>
      </c>
      <c r="K2922" t="s">
        <v>1398</v>
      </c>
      <c r="L2922">
        <v>16</v>
      </c>
      <c r="M2922">
        <v>10.6</v>
      </c>
      <c r="N2922">
        <v>28.2</v>
      </c>
      <c r="O2922">
        <v>0</v>
      </c>
      <c r="P2922">
        <v>0.5</v>
      </c>
      <c r="Q2922">
        <v>0.5</v>
      </c>
      <c r="R2922">
        <v>1079.4872</v>
      </c>
      <c r="S2922">
        <v>2.036E-2</v>
      </c>
      <c r="T2922">
        <v>2.036E-3</v>
      </c>
      <c r="U2922">
        <v>1080.602928</v>
      </c>
      <c r="W2922" s="429">
        <f t="shared" si="67"/>
        <v>1079.4872</v>
      </c>
      <c r="X2922" s="429">
        <f t="shared" si="67"/>
        <v>2.036E-2</v>
      </c>
      <c r="Y2922" s="429">
        <f t="shared" si="67"/>
        <v>2.036E-3</v>
      </c>
      <c r="Z2922" s="429">
        <f t="shared" si="66"/>
        <v>1080.602928</v>
      </c>
      <c r="AA2922" s="429" t="s">
        <v>1295</v>
      </c>
    </row>
    <row r="2923" spans="1:27" x14ac:dyDescent="0.25">
      <c r="A2923" t="s">
        <v>149</v>
      </c>
      <c r="B2923" t="s">
        <v>186</v>
      </c>
      <c r="C2923" t="s">
        <v>1459</v>
      </c>
      <c r="D2923" t="s">
        <v>1387</v>
      </c>
      <c r="E2923" t="s">
        <v>1326</v>
      </c>
      <c r="F2923" t="s">
        <v>1293</v>
      </c>
      <c r="G2923" t="s">
        <v>524</v>
      </c>
      <c r="H2923" t="s">
        <v>1461</v>
      </c>
      <c r="I2923" t="s">
        <v>534</v>
      </c>
      <c r="J2923" s="281" t="s">
        <v>1396</v>
      </c>
      <c r="K2923" t="s">
        <v>1393</v>
      </c>
      <c r="L2923">
        <v>0.2</v>
      </c>
      <c r="M2923">
        <v>0</v>
      </c>
      <c r="N2923">
        <v>0.1</v>
      </c>
      <c r="O2923">
        <v>0</v>
      </c>
      <c r="P2923">
        <v>0</v>
      </c>
      <c r="Q2923">
        <v>0</v>
      </c>
      <c r="R2923">
        <v>7.3097645535140698E-2</v>
      </c>
      <c r="S2923">
        <v>0.86276832993504782</v>
      </c>
      <c r="T2923">
        <v>0</v>
      </c>
      <c r="U2923">
        <v>21.642305893911338</v>
      </c>
      <c r="W2923" s="429">
        <f t="shared" si="67"/>
        <v>7.3097645535140698E-2</v>
      </c>
      <c r="X2923" s="429">
        <f t="shared" si="67"/>
        <v>0.86276832993504782</v>
      </c>
      <c r="Y2923" s="429">
        <f t="shared" si="67"/>
        <v>0</v>
      </c>
      <c r="Z2923" s="429">
        <f t="shared" si="66"/>
        <v>21.642305893911338</v>
      </c>
      <c r="AA2923" s="429" t="s">
        <v>1295</v>
      </c>
    </row>
    <row r="2924" spans="1:27" x14ac:dyDescent="0.25">
      <c r="A2924" t="s">
        <v>149</v>
      </c>
      <c r="B2924" t="s">
        <v>186</v>
      </c>
      <c r="C2924" t="s">
        <v>1459</v>
      </c>
      <c r="D2924" t="s">
        <v>1387</v>
      </c>
      <c r="E2924" t="s">
        <v>1326</v>
      </c>
      <c r="F2924" t="s">
        <v>1293</v>
      </c>
      <c r="G2924" t="s">
        <v>524</v>
      </c>
      <c r="H2924" t="s">
        <v>1461</v>
      </c>
      <c r="I2924" t="s">
        <v>534</v>
      </c>
      <c r="J2924" s="281" t="s">
        <v>1402</v>
      </c>
      <c r="K2924" t="s">
        <v>1398</v>
      </c>
      <c r="L2924">
        <v>3.5</v>
      </c>
      <c r="M2924">
        <v>2.2999999999999998</v>
      </c>
      <c r="N2924">
        <v>6.2</v>
      </c>
      <c r="O2924">
        <v>0</v>
      </c>
      <c r="P2924">
        <v>0.1</v>
      </c>
      <c r="Q2924">
        <v>0.1</v>
      </c>
      <c r="R2924">
        <v>236.13782500000002</v>
      </c>
      <c r="S2924">
        <v>4.4537500000000002E-3</v>
      </c>
      <c r="T2924">
        <v>4.4537500000000002E-4</v>
      </c>
      <c r="U2924">
        <v>236.38189050000003</v>
      </c>
      <c r="W2924" s="429">
        <f t="shared" si="67"/>
        <v>236.13782500000002</v>
      </c>
      <c r="X2924" s="429">
        <f t="shared" si="67"/>
        <v>4.4537500000000002E-3</v>
      </c>
      <c r="Y2924" s="429">
        <f t="shared" si="67"/>
        <v>4.4537500000000002E-4</v>
      </c>
      <c r="Z2924" s="429">
        <f t="shared" si="66"/>
        <v>236.38189050000003</v>
      </c>
      <c r="AA2924" s="429" t="s">
        <v>1295</v>
      </c>
    </row>
    <row r="2925" spans="1:27" x14ac:dyDescent="0.25">
      <c r="A2925" t="s">
        <v>149</v>
      </c>
      <c r="B2925" t="s">
        <v>186</v>
      </c>
      <c r="C2925" t="s">
        <v>1459</v>
      </c>
      <c r="D2925" t="s">
        <v>1387</v>
      </c>
      <c r="E2925" t="s">
        <v>1326</v>
      </c>
      <c r="F2925" t="s">
        <v>1293</v>
      </c>
      <c r="G2925" t="s">
        <v>524</v>
      </c>
      <c r="H2925" t="s">
        <v>1461</v>
      </c>
      <c r="I2925" t="s">
        <v>534</v>
      </c>
      <c r="J2925" s="281" t="s">
        <v>1402</v>
      </c>
      <c r="K2925" t="s">
        <v>1398</v>
      </c>
      <c r="L2925">
        <v>12.3</v>
      </c>
      <c r="M2925">
        <v>8.1999999999999993</v>
      </c>
      <c r="N2925">
        <v>21.7</v>
      </c>
      <c r="O2925">
        <v>0</v>
      </c>
      <c r="P2925">
        <v>0.4</v>
      </c>
      <c r="Q2925">
        <v>0.4</v>
      </c>
      <c r="R2925">
        <v>829.85578500000008</v>
      </c>
      <c r="S2925">
        <v>1.5651749999999999E-2</v>
      </c>
      <c r="T2925">
        <v>1.565175E-3</v>
      </c>
      <c r="U2925">
        <v>830.7135009000001</v>
      </c>
      <c r="W2925" s="429">
        <f t="shared" si="67"/>
        <v>829.85578500000008</v>
      </c>
      <c r="X2925" s="429">
        <f t="shared" si="67"/>
        <v>1.5651749999999999E-2</v>
      </c>
      <c r="Y2925" s="429">
        <f t="shared" si="67"/>
        <v>1.565175E-3</v>
      </c>
      <c r="Z2925" s="429">
        <f t="shared" si="66"/>
        <v>830.7135009000001</v>
      </c>
      <c r="AA2925" s="429" t="s">
        <v>1295</v>
      </c>
    </row>
    <row r="2926" spans="1:27" x14ac:dyDescent="0.25">
      <c r="A2926" t="s">
        <v>149</v>
      </c>
      <c r="B2926" t="s">
        <v>186</v>
      </c>
      <c r="C2926" t="s">
        <v>1459</v>
      </c>
      <c r="D2926" t="s">
        <v>1387</v>
      </c>
      <c r="E2926" t="s">
        <v>1326</v>
      </c>
      <c r="F2926" t="s">
        <v>1293</v>
      </c>
      <c r="G2926" t="s">
        <v>524</v>
      </c>
      <c r="H2926" t="s">
        <v>1461</v>
      </c>
      <c r="I2926" t="s">
        <v>534</v>
      </c>
      <c r="J2926" s="281" t="s">
        <v>1408</v>
      </c>
      <c r="K2926" t="s">
        <v>1395</v>
      </c>
      <c r="L2926">
        <v>0</v>
      </c>
      <c r="M2926">
        <v>1.1000000000000001</v>
      </c>
      <c r="N2926">
        <v>0</v>
      </c>
      <c r="O2926">
        <v>0</v>
      </c>
      <c r="P2926">
        <v>0</v>
      </c>
      <c r="Q2926">
        <v>0</v>
      </c>
      <c r="R2926">
        <v>0.40203705044327387</v>
      </c>
      <c r="S2926">
        <v>4.7452258146427635</v>
      </c>
      <c r="T2926">
        <v>0</v>
      </c>
      <c r="U2926">
        <v>119.03268241651236</v>
      </c>
      <c r="W2926" s="429">
        <f t="shared" si="67"/>
        <v>0.40203705044327387</v>
      </c>
      <c r="X2926" s="429">
        <f t="shared" si="67"/>
        <v>4.7452258146427635</v>
      </c>
      <c r="Y2926" s="429">
        <f t="shared" si="67"/>
        <v>0</v>
      </c>
      <c r="Z2926" s="429">
        <f t="shared" si="66"/>
        <v>119.03268241651236</v>
      </c>
      <c r="AA2926" s="429" t="s">
        <v>1295</v>
      </c>
    </row>
    <row r="2927" spans="1:27" x14ac:dyDescent="0.25">
      <c r="A2927" t="s">
        <v>149</v>
      </c>
      <c r="B2927" t="s">
        <v>186</v>
      </c>
      <c r="C2927" t="s">
        <v>1459</v>
      </c>
      <c r="D2927" t="s">
        <v>1387</v>
      </c>
      <c r="E2927" t="s">
        <v>1326</v>
      </c>
      <c r="F2927" t="s">
        <v>1293</v>
      </c>
      <c r="G2927" t="s">
        <v>524</v>
      </c>
      <c r="H2927" t="s">
        <v>1461</v>
      </c>
      <c r="I2927" t="s">
        <v>534</v>
      </c>
      <c r="J2927" s="281" t="s">
        <v>1402</v>
      </c>
      <c r="K2927" t="s">
        <v>1398</v>
      </c>
      <c r="L2927">
        <v>12.2</v>
      </c>
      <c r="M2927">
        <v>8.1999999999999993</v>
      </c>
      <c r="N2927">
        <v>21.6</v>
      </c>
      <c r="O2927">
        <v>0</v>
      </c>
      <c r="P2927">
        <v>0.4</v>
      </c>
      <c r="Q2927">
        <v>0.4</v>
      </c>
      <c r="R2927">
        <v>823.10898999999995</v>
      </c>
      <c r="S2927">
        <v>1.5524499999999998E-2</v>
      </c>
      <c r="T2927">
        <v>1.5524499999999999E-3</v>
      </c>
      <c r="U2927">
        <v>823.95973259999994</v>
      </c>
      <c r="W2927" s="429">
        <f t="shared" si="67"/>
        <v>823.10898999999995</v>
      </c>
      <c r="X2927" s="429">
        <f t="shared" si="67"/>
        <v>1.5524499999999998E-2</v>
      </c>
      <c r="Y2927" s="429">
        <f t="shared" si="67"/>
        <v>1.5524499999999999E-3</v>
      </c>
      <c r="Z2927" s="429">
        <f t="shared" si="66"/>
        <v>823.95973259999994</v>
      </c>
      <c r="AA2927" s="429" t="s">
        <v>1295</v>
      </c>
    </row>
    <row r="2928" spans="1:27" x14ac:dyDescent="0.25">
      <c r="A2928" t="s">
        <v>149</v>
      </c>
      <c r="B2928" t="s">
        <v>186</v>
      </c>
      <c r="C2928" t="s">
        <v>1459</v>
      </c>
      <c r="D2928" t="s">
        <v>1387</v>
      </c>
      <c r="E2928" t="s">
        <v>1326</v>
      </c>
      <c r="F2928" t="s">
        <v>1293</v>
      </c>
      <c r="G2928" t="s">
        <v>524</v>
      </c>
      <c r="H2928" t="s">
        <v>1461</v>
      </c>
      <c r="I2928" t="s">
        <v>534</v>
      </c>
      <c r="J2928" s="281" t="s">
        <v>1399</v>
      </c>
      <c r="K2928" t="s">
        <v>1391</v>
      </c>
      <c r="L2928">
        <v>0</v>
      </c>
      <c r="M2928">
        <v>0.3</v>
      </c>
      <c r="N2928">
        <v>0</v>
      </c>
      <c r="O2928">
        <v>0</v>
      </c>
      <c r="P2928">
        <v>0</v>
      </c>
      <c r="Q2928">
        <v>0</v>
      </c>
      <c r="R2928">
        <v>0.10964646830271105</v>
      </c>
      <c r="S2928">
        <v>1.2941524949025716</v>
      </c>
      <c r="T2928">
        <v>0</v>
      </c>
      <c r="U2928">
        <v>32.463458840867006</v>
      </c>
      <c r="W2928" s="429">
        <f t="shared" si="67"/>
        <v>0.10964646830271105</v>
      </c>
      <c r="X2928" s="429">
        <f t="shared" si="67"/>
        <v>1.2941524949025716</v>
      </c>
      <c r="Y2928" s="429">
        <f t="shared" si="67"/>
        <v>0</v>
      </c>
      <c r="Z2928" s="429">
        <f t="shared" si="66"/>
        <v>32.463458840867006</v>
      </c>
      <c r="AA2928" s="429" t="s">
        <v>1296</v>
      </c>
    </row>
    <row r="2929" spans="1:27" x14ac:dyDescent="0.25">
      <c r="A2929" t="s">
        <v>149</v>
      </c>
      <c r="B2929" t="s">
        <v>186</v>
      </c>
      <c r="C2929" t="s">
        <v>1459</v>
      </c>
      <c r="D2929" t="s">
        <v>1387</v>
      </c>
      <c r="E2929" t="s">
        <v>1326</v>
      </c>
      <c r="F2929" t="s">
        <v>1293</v>
      </c>
      <c r="G2929" t="s">
        <v>524</v>
      </c>
      <c r="H2929" t="s">
        <v>1461</v>
      </c>
      <c r="I2929" t="s">
        <v>534</v>
      </c>
      <c r="J2929" s="281" t="s">
        <v>1399</v>
      </c>
      <c r="K2929" t="s">
        <v>1391</v>
      </c>
      <c r="L2929">
        <v>0</v>
      </c>
      <c r="M2929">
        <v>1</v>
      </c>
      <c r="N2929">
        <v>0</v>
      </c>
      <c r="O2929">
        <v>0</v>
      </c>
      <c r="P2929">
        <v>0</v>
      </c>
      <c r="Q2929">
        <v>0</v>
      </c>
      <c r="R2929">
        <v>0.36548822767570349</v>
      </c>
      <c r="S2929">
        <v>4.313841649675239</v>
      </c>
      <c r="T2929">
        <v>0</v>
      </c>
      <c r="U2929">
        <v>108.21152946955667</v>
      </c>
      <c r="W2929" s="429">
        <f t="shared" si="67"/>
        <v>0.36548822767570349</v>
      </c>
      <c r="X2929" s="429">
        <f t="shared" si="67"/>
        <v>4.313841649675239</v>
      </c>
      <c r="Y2929" s="429">
        <f t="shared" si="67"/>
        <v>0</v>
      </c>
      <c r="Z2929" s="429">
        <f t="shared" si="66"/>
        <v>108.21152946955667</v>
      </c>
      <c r="AA2929" s="429" t="s">
        <v>1296</v>
      </c>
    </row>
    <row r="2930" spans="1:27" x14ac:dyDescent="0.25">
      <c r="A2930" t="s">
        <v>149</v>
      </c>
      <c r="B2930" t="s">
        <v>186</v>
      </c>
      <c r="C2930" t="s">
        <v>1459</v>
      </c>
      <c r="D2930" t="s">
        <v>1387</v>
      </c>
      <c r="E2930" t="s">
        <v>1326</v>
      </c>
      <c r="F2930" t="s">
        <v>1293</v>
      </c>
      <c r="G2930" t="s">
        <v>524</v>
      </c>
      <c r="H2930" t="s">
        <v>1461</v>
      </c>
      <c r="I2930" t="s">
        <v>534</v>
      </c>
      <c r="J2930" s="281" t="s">
        <v>1399</v>
      </c>
      <c r="K2930" t="s">
        <v>1391</v>
      </c>
      <c r="L2930">
        <v>0</v>
      </c>
      <c r="M2930">
        <v>0.2</v>
      </c>
      <c r="N2930">
        <v>0</v>
      </c>
      <c r="O2930">
        <v>0</v>
      </c>
      <c r="P2930">
        <v>0</v>
      </c>
      <c r="Q2930">
        <v>0</v>
      </c>
      <c r="R2930">
        <v>7.3097645535140698E-2</v>
      </c>
      <c r="S2930">
        <v>0.86276832993504782</v>
      </c>
      <c r="T2930">
        <v>0</v>
      </c>
      <c r="U2930">
        <v>21.642305893911338</v>
      </c>
      <c r="W2930" s="429">
        <f t="shared" si="67"/>
        <v>7.3097645535140698E-2</v>
      </c>
      <c r="X2930" s="429">
        <f t="shared" si="67"/>
        <v>0.86276832993504782</v>
      </c>
      <c r="Y2930" s="429">
        <f t="shared" si="67"/>
        <v>0</v>
      </c>
      <c r="Z2930" s="429">
        <f t="shared" si="66"/>
        <v>21.642305893911338</v>
      </c>
      <c r="AA2930" s="429" t="s">
        <v>1296</v>
      </c>
    </row>
    <row r="2931" spans="1:27" x14ac:dyDescent="0.25">
      <c r="A2931" t="s">
        <v>149</v>
      </c>
      <c r="B2931" t="s">
        <v>186</v>
      </c>
      <c r="C2931" t="s">
        <v>1459</v>
      </c>
      <c r="D2931" t="s">
        <v>1387</v>
      </c>
      <c r="E2931" t="s">
        <v>1326</v>
      </c>
      <c r="F2931" t="s">
        <v>1293</v>
      </c>
      <c r="G2931" t="s">
        <v>524</v>
      </c>
      <c r="H2931" t="s">
        <v>1461</v>
      </c>
      <c r="I2931" t="s">
        <v>534</v>
      </c>
      <c r="J2931" s="281" t="s">
        <v>1402</v>
      </c>
      <c r="K2931" t="s">
        <v>1398</v>
      </c>
      <c r="L2931">
        <v>11.8</v>
      </c>
      <c r="M2931">
        <v>13.1</v>
      </c>
      <c r="N2931">
        <v>36.200000000000003</v>
      </c>
      <c r="O2931">
        <v>0</v>
      </c>
      <c r="P2931">
        <v>0.5</v>
      </c>
      <c r="Q2931">
        <v>0.5</v>
      </c>
      <c r="R2931">
        <v>796.1218100000001</v>
      </c>
      <c r="S2931">
        <v>1.5015500000000001E-2</v>
      </c>
      <c r="T2931">
        <v>1.5015500000000002E-3</v>
      </c>
      <c r="U2931">
        <v>796.94465940000009</v>
      </c>
      <c r="W2931" s="429">
        <f t="shared" si="67"/>
        <v>796.1218100000001</v>
      </c>
      <c r="X2931" s="429">
        <f t="shared" si="67"/>
        <v>1.5015500000000001E-2</v>
      </c>
      <c r="Y2931" s="429">
        <f t="shared" si="67"/>
        <v>1.5015500000000002E-3</v>
      </c>
      <c r="Z2931" s="429">
        <f t="shared" si="66"/>
        <v>796.94465940000009</v>
      </c>
      <c r="AA2931" s="429" t="s">
        <v>1295</v>
      </c>
    </row>
    <row r="2932" spans="1:27" x14ac:dyDescent="0.25">
      <c r="A2932" t="s">
        <v>149</v>
      </c>
      <c r="B2932" t="s">
        <v>186</v>
      </c>
      <c r="C2932" t="s">
        <v>1459</v>
      </c>
      <c r="D2932" t="s">
        <v>1387</v>
      </c>
      <c r="E2932" t="s">
        <v>1326</v>
      </c>
      <c r="F2932" t="s">
        <v>1293</v>
      </c>
      <c r="G2932" t="s">
        <v>524</v>
      </c>
      <c r="H2932" t="s">
        <v>1461</v>
      </c>
      <c r="I2932" t="s">
        <v>534</v>
      </c>
      <c r="J2932" s="281" t="s">
        <v>1402</v>
      </c>
      <c r="K2932" t="s">
        <v>1398</v>
      </c>
      <c r="L2932">
        <v>11.8</v>
      </c>
      <c r="M2932">
        <v>13.1</v>
      </c>
      <c r="N2932">
        <v>36.200000000000003</v>
      </c>
      <c r="O2932">
        <v>0</v>
      </c>
      <c r="P2932">
        <v>0.5</v>
      </c>
      <c r="Q2932">
        <v>0.5</v>
      </c>
      <c r="R2932">
        <v>796.1218100000001</v>
      </c>
      <c r="S2932">
        <v>1.5015500000000001E-2</v>
      </c>
      <c r="T2932">
        <v>1.5015500000000002E-3</v>
      </c>
      <c r="U2932">
        <v>796.94465940000009</v>
      </c>
      <c r="W2932" s="429">
        <f t="shared" si="67"/>
        <v>796.1218100000001</v>
      </c>
      <c r="X2932" s="429">
        <f t="shared" si="67"/>
        <v>1.5015500000000001E-2</v>
      </c>
      <c r="Y2932" s="429">
        <f t="shared" si="67"/>
        <v>1.5015500000000002E-3</v>
      </c>
      <c r="Z2932" s="429">
        <f t="shared" si="66"/>
        <v>796.94465940000009</v>
      </c>
      <c r="AA2932" s="429" t="s">
        <v>1295</v>
      </c>
    </row>
    <row r="2933" spans="1:27" x14ac:dyDescent="0.25">
      <c r="A2933" t="s">
        <v>149</v>
      </c>
      <c r="B2933" t="s">
        <v>186</v>
      </c>
      <c r="C2933" t="s">
        <v>1459</v>
      </c>
      <c r="D2933" t="s">
        <v>1387</v>
      </c>
      <c r="E2933" t="s">
        <v>1326</v>
      </c>
      <c r="F2933" t="s">
        <v>1293</v>
      </c>
      <c r="G2933" t="s">
        <v>524</v>
      </c>
      <c r="H2933" t="s">
        <v>1461</v>
      </c>
      <c r="I2933" t="s">
        <v>534</v>
      </c>
      <c r="J2933" s="281" t="s">
        <v>1402</v>
      </c>
      <c r="K2933" t="s">
        <v>1398</v>
      </c>
      <c r="L2933">
        <v>10.9</v>
      </c>
      <c r="M2933">
        <v>12.1</v>
      </c>
      <c r="N2933">
        <v>33.200000000000003</v>
      </c>
      <c r="O2933">
        <v>0</v>
      </c>
      <c r="P2933">
        <v>0.5</v>
      </c>
      <c r="Q2933">
        <v>0.5</v>
      </c>
      <c r="R2933">
        <v>735.40065500000003</v>
      </c>
      <c r="S2933">
        <v>1.3870250000000001E-2</v>
      </c>
      <c r="T2933">
        <v>1.3870250000000001E-3</v>
      </c>
      <c r="U2933">
        <v>736.16074470000001</v>
      </c>
      <c r="W2933" s="429">
        <f t="shared" si="67"/>
        <v>735.40065500000003</v>
      </c>
      <c r="X2933" s="429">
        <f t="shared" si="67"/>
        <v>1.3870250000000001E-2</v>
      </c>
      <c r="Y2933" s="429">
        <f t="shared" si="67"/>
        <v>1.3870250000000001E-3</v>
      </c>
      <c r="Z2933" s="429">
        <f t="shared" si="66"/>
        <v>736.16074470000001</v>
      </c>
      <c r="AA2933" s="429" t="s">
        <v>1295</v>
      </c>
    </row>
    <row r="2934" spans="1:27" x14ac:dyDescent="0.25">
      <c r="A2934" t="s">
        <v>149</v>
      </c>
      <c r="B2934" t="s">
        <v>186</v>
      </c>
      <c r="C2934" t="s">
        <v>1459</v>
      </c>
      <c r="D2934" t="s">
        <v>1387</v>
      </c>
      <c r="E2934" t="s">
        <v>1326</v>
      </c>
      <c r="F2934" t="s">
        <v>1293</v>
      </c>
      <c r="G2934" t="s">
        <v>524</v>
      </c>
      <c r="H2934" t="s">
        <v>1461</v>
      </c>
      <c r="I2934" t="s">
        <v>534</v>
      </c>
      <c r="J2934" s="281" t="s">
        <v>1402</v>
      </c>
      <c r="K2934" t="s">
        <v>1398</v>
      </c>
      <c r="L2934">
        <v>11.9</v>
      </c>
      <c r="M2934">
        <v>13.2</v>
      </c>
      <c r="N2934">
        <v>36.299999999999997</v>
      </c>
      <c r="O2934">
        <v>0</v>
      </c>
      <c r="P2934">
        <v>0.5</v>
      </c>
      <c r="Q2934">
        <v>0.5</v>
      </c>
      <c r="R2934">
        <v>802.868605</v>
      </c>
      <c r="S2934">
        <v>1.514275E-2</v>
      </c>
      <c r="T2934">
        <v>1.514275E-3</v>
      </c>
      <c r="U2934">
        <v>803.69842770000002</v>
      </c>
      <c r="W2934" s="429">
        <f t="shared" si="67"/>
        <v>802.868605</v>
      </c>
      <c r="X2934" s="429">
        <f t="shared" si="67"/>
        <v>1.514275E-2</v>
      </c>
      <c r="Y2934" s="429">
        <f t="shared" si="67"/>
        <v>1.514275E-3</v>
      </c>
      <c r="Z2934" s="429">
        <f t="shared" si="66"/>
        <v>803.69842770000002</v>
      </c>
      <c r="AA2934" s="429" t="s">
        <v>1295</v>
      </c>
    </row>
    <row r="2935" spans="1:27" x14ac:dyDescent="0.25">
      <c r="A2935" t="s">
        <v>149</v>
      </c>
      <c r="B2935" t="s">
        <v>186</v>
      </c>
      <c r="C2935" t="s">
        <v>1459</v>
      </c>
      <c r="D2935" t="s">
        <v>1387</v>
      </c>
      <c r="E2935" t="s">
        <v>1326</v>
      </c>
      <c r="F2935" t="s">
        <v>1293</v>
      </c>
      <c r="G2935" t="s">
        <v>524</v>
      </c>
      <c r="H2935" t="s">
        <v>1461</v>
      </c>
      <c r="I2935" t="s">
        <v>534</v>
      </c>
      <c r="J2935" s="281" t="s">
        <v>1396</v>
      </c>
      <c r="K2935" t="s">
        <v>1393</v>
      </c>
      <c r="L2935">
        <v>0.1</v>
      </c>
      <c r="M2935">
        <v>0</v>
      </c>
      <c r="N2935">
        <v>0.1</v>
      </c>
      <c r="O2935">
        <v>0</v>
      </c>
      <c r="P2935">
        <v>0</v>
      </c>
      <c r="Q2935">
        <v>0</v>
      </c>
      <c r="R2935">
        <v>3.6548822767570349E-2</v>
      </c>
      <c r="S2935">
        <v>0.43138416496752391</v>
      </c>
      <c r="T2935">
        <v>0</v>
      </c>
      <c r="U2935">
        <v>10.821152946955669</v>
      </c>
      <c r="W2935" s="429">
        <f t="shared" si="67"/>
        <v>3.6548822767570349E-2</v>
      </c>
      <c r="X2935" s="429">
        <f t="shared" si="67"/>
        <v>0.43138416496752391</v>
      </c>
      <c r="Y2935" s="429">
        <f t="shared" si="67"/>
        <v>0</v>
      </c>
      <c r="Z2935" s="429">
        <f t="shared" si="66"/>
        <v>10.821152946955669</v>
      </c>
      <c r="AA2935" s="429" t="s">
        <v>1295</v>
      </c>
    </row>
    <row r="2936" spans="1:27" x14ac:dyDescent="0.25">
      <c r="A2936" t="s">
        <v>149</v>
      </c>
      <c r="B2936" t="s">
        <v>186</v>
      </c>
      <c r="C2936" t="s">
        <v>1459</v>
      </c>
      <c r="D2936" t="s">
        <v>1387</v>
      </c>
      <c r="E2936" t="s">
        <v>1326</v>
      </c>
      <c r="F2936" t="s">
        <v>1293</v>
      </c>
      <c r="G2936" t="s">
        <v>524</v>
      </c>
      <c r="H2936" t="s">
        <v>1461</v>
      </c>
      <c r="I2936" t="s">
        <v>534</v>
      </c>
      <c r="J2936" s="281" t="s">
        <v>1396</v>
      </c>
      <c r="K2936" t="s">
        <v>1393</v>
      </c>
      <c r="L2936">
        <v>0.1</v>
      </c>
      <c r="M2936">
        <v>0</v>
      </c>
      <c r="N2936">
        <v>0.1</v>
      </c>
      <c r="O2936">
        <v>0</v>
      </c>
      <c r="P2936">
        <v>0</v>
      </c>
      <c r="Q2936">
        <v>0</v>
      </c>
      <c r="R2936">
        <v>3.6548822767570349E-2</v>
      </c>
      <c r="S2936">
        <v>0.43138416496752391</v>
      </c>
      <c r="T2936">
        <v>0</v>
      </c>
      <c r="U2936">
        <v>10.821152946955669</v>
      </c>
      <c r="W2936" s="429">
        <f t="shared" si="67"/>
        <v>3.6548822767570349E-2</v>
      </c>
      <c r="X2936" s="429">
        <f t="shared" si="67"/>
        <v>0.43138416496752391</v>
      </c>
      <c r="Y2936" s="429">
        <f t="shared" si="67"/>
        <v>0</v>
      </c>
      <c r="Z2936" s="429">
        <f t="shared" si="66"/>
        <v>10.821152946955669</v>
      </c>
      <c r="AA2936" s="429" t="s">
        <v>1295</v>
      </c>
    </row>
    <row r="2937" spans="1:27" x14ac:dyDescent="0.25">
      <c r="A2937" t="s">
        <v>149</v>
      </c>
      <c r="B2937" t="s">
        <v>186</v>
      </c>
      <c r="C2937" t="s">
        <v>1459</v>
      </c>
      <c r="D2937" t="s">
        <v>1387</v>
      </c>
      <c r="E2937" t="s">
        <v>1326</v>
      </c>
      <c r="F2937" t="s">
        <v>1293</v>
      </c>
      <c r="G2937" t="s">
        <v>524</v>
      </c>
      <c r="H2937" t="s">
        <v>1461</v>
      </c>
      <c r="I2937" t="s">
        <v>534</v>
      </c>
      <c r="J2937" s="281" t="s">
        <v>1394</v>
      </c>
      <c r="K2937" t="s">
        <v>1395</v>
      </c>
      <c r="L2937">
        <v>0</v>
      </c>
      <c r="M2937">
        <v>0.1</v>
      </c>
      <c r="N2937">
        <v>0</v>
      </c>
      <c r="O2937">
        <v>0</v>
      </c>
      <c r="P2937">
        <v>0</v>
      </c>
      <c r="Q2937">
        <v>0</v>
      </c>
      <c r="R2937">
        <v>3.6548822767570349E-2</v>
      </c>
      <c r="S2937">
        <v>0.43138416496752391</v>
      </c>
      <c r="T2937">
        <v>0</v>
      </c>
      <c r="U2937">
        <v>10.821152946955669</v>
      </c>
      <c r="W2937" s="429">
        <f t="shared" si="67"/>
        <v>3.6548822767570349E-2</v>
      </c>
      <c r="X2937" s="429">
        <f t="shared" si="67"/>
        <v>0.43138416496752391</v>
      </c>
      <c r="Y2937" s="429">
        <f t="shared" si="67"/>
        <v>0</v>
      </c>
      <c r="Z2937" s="429">
        <f t="shared" si="66"/>
        <v>10.821152946955669</v>
      </c>
      <c r="AA2937" s="429" t="s">
        <v>1295</v>
      </c>
    </row>
    <row r="2938" spans="1:27" x14ac:dyDescent="0.25">
      <c r="A2938" t="s">
        <v>149</v>
      </c>
      <c r="B2938" t="s">
        <v>186</v>
      </c>
      <c r="C2938" t="s">
        <v>1459</v>
      </c>
      <c r="D2938" t="s">
        <v>1387</v>
      </c>
      <c r="E2938" t="s">
        <v>1326</v>
      </c>
      <c r="F2938" t="s">
        <v>1293</v>
      </c>
      <c r="G2938" t="s">
        <v>524</v>
      </c>
      <c r="H2938" t="s">
        <v>1461</v>
      </c>
      <c r="I2938" t="s">
        <v>534</v>
      </c>
      <c r="J2938" s="281" t="s">
        <v>1399</v>
      </c>
      <c r="K2938" t="s">
        <v>1391</v>
      </c>
      <c r="L2938">
        <v>0</v>
      </c>
      <c r="M2938">
        <v>0.1</v>
      </c>
      <c r="N2938">
        <v>0</v>
      </c>
      <c r="O2938">
        <v>0</v>
      </c>
      <c r="P2938">
        <v>0</v>
      </c>
      <c r="Q2938">
        <v>0</v>
      </c>
      <c r="R2938">
        <v>3.6548822767570349E-2</v>
      </c>
      <c r="S2938">
        <v>0.43138416496752391</v>
      </c>
      <c r="T2938">
        <v>0</v>
      </c>
      <c r="U2938">
        <v>10.821152946955669</v>
      </c>
      <c r="W2938" s="429">
        <f t="shared" si="67"/>
        <v>3.6548822767570349E-2</v>
      </c>
      <c r="X2938" s="429">
        <f t="shared" si="67"/>
        <v>0.43138416496752391</v>
      </c>
      <c r="Y2938" s="429">
        <f t="shared" si="67"/>
        <v>0</v>
      </c>
      <c r="Z2938" s="429">
        <f t="shared" si="66"/>
        <v>10.821152946955669</v>
      </c>
      <c r="AA2938" s="429" t="s">
        <v>1296</v>
      </c>
    </row>
    <row r="2939" spans="1:27" x14ac:dyDescent="0.25">
      <c r="A2939" t="s">
        <v>149</v>
      </c>
      <c r="B2939" t="s">
        <v>186</v>
      </c>
      <c r="C2939" t="s">
        <v>1459</v>
      </c>
      <c r="D2939" t="s">
        <v>1387</v>
      </c>
      <c r="E2939" t="s">
        <v>1326</v>
      </c>
      <c r="F2939" t="s">
        <v>1293</v>
      </c>
      <c r="G2939" t="s">
        <v>524</v>
      </c>
      <c r="H2939" t="s">
        <v>1461</v>
      </c>
      <c r="I2939" t="s">
        <v>534</v>
      </c>
      <c r="J2939" s="281" t="s">
        <v>1399</v>
      </c>
      <c r="K2939" t="s">
        <v>1391</v>
      </c>
      <c r="L2939">
        <v>0</v>
      </c>
      <c r="M2939">
        <v>0.1</v>
      </c>
      <c r="N2939">
        <v>0</v>
      </c>
      <c r="O2939">
        <v>0</v>
      </c>
      <c r="P2939">
        <v>0</v>
      </c>
      <c r="Q2939">
        <v>0</v>
      </c>
      <c r="R2939">
        <v>3.6548822767570349E-2</v>
      </c>
      <c r="S2939">
        <v>0.43138416496752391</v>
      </c>
      <c r="T2939">
        <v>0</v>
      </c>
      <c r="U2939">
        <v>10.821152946955669</v>
      </c>
      <c r="W2939" s="429">
        <f t="shared" si="67"/>
        <v>3.6548822767570349E-2</v>
      </c>
      <c r="X2939" s="429">
        <f t="shared" si="67"/>
        <v>0.43138416496752391</v>
      </c>
      <c r="Y2939" s="429">
        <f t="shared" si="67"/>
        <v>0</v>
      </c>
      <c r="Z2939" s="429">
        <f t="shared" si="66"/>
        <v>10.821152946955669</v>
      </c>
      <c r="AA2939" s="429" t="s">
        <v>1296</v>
      </c>
    </row>
    <row r="2940" spans="1:27" x14ac:dyDescent="0.25">
      <c r="A2940" t="s">
        <v>149</v>
      </c>
      <c r="B2940" t="s">
        <v>186</v>
      </c>
      <c r="C2940" t="s">
        <v>1459</v>
      </c>
      <c r="D2940" t="s">
        <v>1387</v>
      </c>
      <c r="E2940" t="s">
        <v>1326</v>
      </c>
      <c r="F2940" t="s">
        <v>1293</v>
      </c>
      <c r="G2940" t="s">
        <v>524</v>
      </c>
      <c r="H2940" t="s">
        <v>1461</v>
      </c>
      <c r="I2940" t="s">
        <v>534</v>
      </c>
      <c r="J2940" s="281" t="s">
        <v>1402</v>
      </c>
      <c r="K2940" t="s">
        <v>1398</v>
      </c>
      <c r="L2940">
        <v>10.9</v>
      </c>
      <c r="M2940">
        <v>2.4</v>
      </c>
      <c r="N2940">
        <v>2.2999999999999998</v>
      </c>
      <c r="O2940">
        <v>0</v>
      </c>
      <c r="P2940">
        <v>0.5</v>
      </c>
      <c r="Q2940">
        <v>0.5</v>
      </c>
      <c r="R2940">
        <v>735.40065500000003</v>
      </c>
      <c r="S2940">
        <v>1.3870250000000001E-2</v>
      </c>
      <c r="T2940">
        <v>1.3870250000000001E-3</v>
      </c>
      <c r="U2940">
        <v>736.16074470000001</v>
      </c>
      <c r="W2940" s="429">
        <f t="shared" si="67"/>
        <v>735.40065500000003</v>
      </c>
      <c r="X2940" s="429">
        <f t="shared" si="67"/>
        <v>1.3870250000000001E-2</v>
      </c>
      <c r="Y2940" s="429">
        <f t="shared" si="67"/>
        <v>1.3870250000000001E-3</v>
      </c>
      <c r="Z2940" s="429">
        <f t="shared" si="66"/>
        <v>736.16074470000001</v>
      </c>
      <c r="AA2940" s="429" t="s">
        <v>1295</v>
      </c>
    </row>
    <row r="2941" spans="1:27" x14ac:dyDescent="0.25">
      <c r="A2941" t="s">
        <v>149</v>
      </c>
      <c r="B2941" t="s">
        <v>186</v>
      </c>
      <c r="C2941" t="s">
        <v>1459</v>
      </c>
      <c r="D2941" t="s">
        <v>1387</v>
      </c>
      <c r="E2941" t="s">
        <v>1326</v>
      </c>
      <c r="F2941" t="s">
        <v>1293</v>
      </c>
      <c r="G2941" t="s">
        <v>524</v>
      </c>
      <c r="H2941" t="s">
        <v>1461</v>
      </c>
      <c r="I2941" t="s">
        <v>534</v>
      </c>
      <c r="J2941" s="281" t="s">
        <v>1402</v>
      </c>
      <c r="K2941" t="s">
        <v>1398</v>
      </c>
      <c r="L2941">
        <v>11.7</v>
      </c>
      <c r="M2941">
        <v>13</v>
      </c>
      <c r="N2941">
        <v>34.4</v>
      </c>
      <c r="O2941">
        <v>0</v>
      </c>
      <c r="P2941">
        <v>0.5</v>
      </c>
      <c r="Q2941">
        <v>0.5</v>
      </c>
      <c r="R2941">
        <v>789.37501499999996</v>
      </c>
      <c r="S2941">
        <v>1.4888249999999999E-2</v>
      </c>
      <c r="T2941">
        <v>1.488825E-3</v>
      </c>
      <c r="U2941">
        <v>790.19089109999993</v>
      </c>
      <c r="W2941" s="429">
        <f t="shared" si="67"/>
        <v>789.37501499999996</v>
      </c>
      <c r="X2941" s="429">
        <f t="shared" si="67"/>
        <v>1.4888249999999999E-2</v>
      </c>
      <c r="Y2941" s="429">
        <f t="shared" si="67"/>
        <v>1.488825E-3</v>
      </c>
      <c r="Z2941" s="429">
        <f t="shared" si="66"/>
        <v>790.19089109999993</v>
      </c>
      <c r="AA2941" s="429" t="s">
        <v>1295</v>
      </c>
    </row>
    <row r="2942" spans="1:27" x14ac:dyDescent="0.25">
      <c r="A2942" t="s">
        <v>149</v>
      </c>
      <c r="B2942" t="s">
        <v>186</v>
      </c>
      <c r="C2942" t="s">
        <v>1459</v>
      </c>
      <c r="D2942" t="s">
        <v>1387</v>
      </c>
      <c r="E2942" t="s">
        <v>1326</v>
      </c>
      <c r="F2942" t="s">
        <v>1293</v>
      </c>
      <c r="G2942" t="s">
        <v>524</v>
      </c>
      <c r="H2942" t="s">
        <v>1461</v>
      </c>
      <c r="I2942" t="s">
        <v>534</v>
      </c>
      <c r="J2942" s="281" t="s">
        <v>1402</v>
      </c>
      <c r="K2942" t="s">
        <v>1398</v>
      </c>
      <c r="L2942">
        <v>11.7</v>
      </c>
      <c r="M2942">
        <v>2.6</v>
      </c>
      <c r="N2942">
        <v>2.4</v>
      </c>
      <c r="O2942">
        <v>0</v>
      </c>
      <c r="P2942">
        <v>0.5</v>
      </c>
      <c r="Q2942">
        <v>0.5</v>
      </c>
      <c r="R2942">
        <v>789.37501499999996</v>
      </c>
      <c r="S2942">
        <v>1.4888249999999999E-2</v>
      </c>
      <c r="T2942">
        <v>1.488825E-3</v>
      </c>
      <c r="U2942">
        <v>790.19089109999993</v>
      </c>
      <c r="W2942" s="429">
        <f t="shared" si="67"/>
        <v>789.37501499999996</v>
      </c>
      <c r="X2942" s="429">
        <f t="shared" si="67"/>
        <v>1.4888249999999999E-2</v>
      </c>
      <c r="Y2942" s="429">
        <f t="shared" si="67"/>
        <v>1.488825E-3</v>
      </c>
      <c r="Z2942" s="429">
        <f t="shared" si="67"/>
        <v>790.19089109999993</v>
      </c>
      <c r="AA2942" s="429" t="s">
        <v>1295</v>
      </c>
    </row>
    <row r="2943" spans="1:27" x14ac:dyDescent="0.25">
      <c r="A2943" t="s">
        <v>149</v>
      </c>
      <c r="B2943" t="s">
        <v>186</v>
      </c>
      <c r="C2943" t="s">
        <v>1459</v>
      </c>
      <c r="D2943" t="s">
        <v>1387</v>
      </c>
      <c r="E2943" t="s">
        <v>1326</v>
      </c>
      <c r="F2943" t="s">
        <v>1293</v>
      </c>
      <c r="G2943" t="s">
        <v>524</v>
      </c>
      <c r="H2943" t="s">
        <v>1461</v>
      </c>
      <c r="I2943" t="s">
        <v>534</v>
      </c>
      <c r="J2943" s="281" t="s">
        <v>1402</v>
      </c>
      <c r="K2943" t="s">
        <v>1398</v>
      </c>
      <c r="L2943">
        <v>11.8</v>
      </c>
      <c r="M2943">
        <v>2.6</v>
      </c>
      <c r="N2943">
        <v>2.4</v>
      </c>
      <c r="O2943">
        <v>0</v>
      </c>
      <c r="P2943">
        <v>0.5</v>
      </c>
      <c r="Q2943">
        <v>0.5</v>
      </c>
      <c r="R2943">
        <v>796.1218100000001</v>
      </c>
      <c r="S2943">
        <v>1.5015500000000001E-2</v>
      </c>
      <c r="T2943">
        <v>1.5015500000000002E-3</v>
      </c>
      <c r="U2943">
        <v>796.94465940000009</v>
      </c>
      <c r="W2943" s="429">
        <f t="shared" ref="W2943:Z3006" si="68">IFERROR(R2943*1,0)</f>
        <v>796.1218100000001</v>
      </c>
      <c r="X2943" s="429">
        <f t="shared" si="68"/>
        <v>1.5015500000000001E-2</v>
      </c>
      <c r="Y2943" s="429">
        <f t="shared" si="68"/>
        <v>1.5015500000000002E-3</v>
      </c>
      <c r="Z2943" s="429">
        <f t="shared" si="68"/>
        <v>796.94465940000009</v>
      </c>
      <c r="AA2943" s="429" t="s">
        <v>1295</v>
      </c>
    </row>
    <row r="2944" spans="1:27" x14ac:dyDescent="0.25">
      <c r="A2944" t="s">
        <v>149</v>
      </c>
      <c r="B2944" t="s">
        <v>186</v>
      </c>
      <c r="C2944" t="s">
        <v>1459</v>
      </c>
      <c r="D2944" t="s">
        <v>1387</v>
      </c>
      <c r="E2944" t="s">
        <v>1326</v>
      </c>
      <c r="F2944" t="s">
        <v>1293</v>
      </c>
      <c r="G2944" t="s">
        <v>524</v>
      </c>
      <c r="H2944" t="s">
        <v>1461</v>
      </c>
      <c r="I2944" t="s">
        <v>534</v>
      </c>
      <c r="J2944" s="281" t="s">
        <v>1402</v>
      </c>
      <c r="K2944" t="s">
        <v>1398</v>
      </c>
      <c r="L2944">
        <v>11.8</v>
      </c>
      <c r="M2944">
        <v>2.6</v>
      </c>
      <c r="N2944">
        <v>2.4</v>
      </c>
      <c r="O2944">
        <v>0</v>
      </c>
      <c r="P2944">
        <v>0.5</v>
      </c>
      <c r="Q2944">
        <v>0.5</v>
      </c>
      <c r="R2944">
        <v>796.1218100000001</v>
      </c>
      <c r="S2944">
        <v>1.5015500000000001E-2</v>
      </c>
      <c r="T2944">
        <v>1.5015500000000002E-3</v>
      </c>
      <c r="U2944">
        <v>796.94465940000009</v>
      </c>
      <c r="W2944" s="429">
        <f t="shared" si="68"/>
        <v>796.1218100000001</v>
      </c>
      <c r="X2944" s="429">
        <f t="shared" si="68"/>
        <v>1.5015500000000001E-2</v>
      </c>
      <c r="Y2944" s="429">
        <f t="shared" si="68"/>
        <v>1.5015500000000002E-3</v>
      </c>
      <c r="Z2944" s="429">
        <f t="shared" si="68"/>
        <v>796.94465940000009</v>
      </c>
      <c r="AA2944" s="429" t="s">
        <v>1295</v>
      </c>
    </row>
    <row r="2945" spans="1:27" x14ac:dyDescent="0.25">
      <c r="A2945" t="s">
        <v>149</v>
      </c>
      <c r="B2945" t="s">
        <v>186</v>
      </c>
      <c r="C2945" t="s">
        <v>1459</v>
      </c>
      <c r="D2945" t="s">
        <v>1387</v>
      </c>
      <c r="E2945" t="s">
        <v>1326</v>
      </c>
      <c r="F2945" t="s">
        <v>1293</v>
      </c>
      <c r="G2945" t="s">
        <v>524</v>
      </c>
      <c r="H2945" t="s">
        <v>1461</v>
      </c>
      <c r="I2945" t="s">
        <v>534</v>
      </c>
      <c r="J2945" s="281" t="s">
        <v>1402</v>
      </c>
      <c r="K2945" t="s">
        <v>1398</v>
      </c>
      <c r="L2945">
        <v>11.7</v>
      </c>
      <c r="M2945">
        <v>13</v>
      </c>
      <c r="N2945">
        <v>34.5</v>
      </c>
      <c r="O2945">
        <v>0</v>
      </c>
      <c r="P2945">
        <v>0.5</v>
      </c>
      <c r="Q2945">
        <v>0.5</v>
      </c>
      <c r="R2945">
        <v>789.37501499999996</v>
      </c>
      <c r="S2945">
        <v>1.4888249999999999E-2</v>
      </c>
      <c r="T2945">
        <v>1.488825E-3</v>
      </c>
      <c r="U2945">
        <v>790.19089109999993</v>
      </c>
      <c r="W2945" s="429">
        <f t="shared" si="68"/>
        <v>789.37501499999996</v>
      </c>
      <c r="X2945" s="429">
        <f t="shared" si="68"/>
        <v>1.4888249999999999E-2</v>
      </c>
      <c r="Y2945" s="429">
        <f t="shared" si="68"/>
        <v>1.488825E-3</v>
      </c>
      <c r="Z2945" s="429">
        <f t="shared" si="68"/>
        <v>790.19089109999993</v>
      </c>
      <c r="AA2945" s="429" t="s">
        <v>1295</v>
      </c>
    </row>
    <row r="2946" spans="1:27" x14ac:dyDescent="0.25">
      <c r="A2946" t="s">
        <v>149</v>
      </c>
      <c r="B2946" t="s">
        <v>186</v>
      </c>
      <c r="C2946" t="s">
        <v>1459</v>
      </c>
      <c r="D2946" t="s">
        <v>1387</v>
      </c>
      <c r="E2946" t="s">
        <v>1326</v>
      </c>
      <c r="F2946" t="s">
        <v>1293</v>
      </c>
      <c r="G2946" t="s">
        <v>524</v>
      </c>
      <c r="H2946" t="s">
        <v>1461</v>
      </c>
      <c r="I2946" t="s">
        <v>534</v>
      </c>
      <c r="J2946" s="281" t="s">
        <v>1402</v>
      </c>
      <c r="K2946" t="s">
        <v>1398</v>
      </c>
      <c r="L2946">
        <v>11.7</v>
      </c>
      <c r="M2946">
        <v>13</v>
      </c>
      <c r="N2946">
        <v>34.5</v>
      </c>
      <c r="O2946">
        <v>0</v>
      </c>
      <c r="P2946">
        <v>0.5</v>
      </c>
      <c r="Q2946">
        <v>0.5</v>
      </c>
      <c r="R2946">
        <v>789.37501499999996</v>
      </c>
      <c r="S2946">
        <v>1.4888249999999999E-2</v>
      </c>
      <c r="T2946">
        <v>1.488825E-3</v>
      </c>
      <c r="U2946">
        <v>790.19089109999993</v>
      </c>
      <c r="W2946" s="429">
        <f t="shared" si="68"/>
        <v>789.37501499999996</v>
      </c>
      <c r="X2946" s="429">
        <f t="shared" si="68"/>
        <v>1.4888249999999999E-2</v>
      </c>
      <c r="Y2946" s="429">
        <f t="shared" si="68"/>
        <v>1.488825E-3</v>
      </c>
      <c r="Z2946" s="429">
        <f t="shared" si="68"/>
        <v>790.19089109999993</v>
      </c>
      <c r="AA2946" s="429" t="s">
        <v>1295</v>
      </c>
    </row>
    <row r="2947" spans="1:27" x14ac:dyDescent="0.25">
      <c r="A2947" t="s">
        <v>149</v>
      </c>
      <c r="B2947" t="s">
        <v>186</v>
      </c>
      <c r="C2947" t="s">
        <v>1459</v>
      </c>
      <c r="D2947" t="s">
        <v>1387</v>
      </c>
      <c r="E2947" t="s">
        <v>1326</v>
      </c>
      <c r="F2947" t="s">
        <v>1293</v>
      </c>
      <c r="G2947" t="s">
        <v>524</v>
      </c>
      <c r="H2947" t="s">
        <v>1461</v>
      </c>
      <c r="I2947" t="s">
        <v>534</v>
      </c>
      <c r="J2947" s="281" t="s">
        <v>1402</v>
      </c>
      <c r="K2947" t="s">
        <v>1398</v>
      </c>
      <c r="L2947">
        <v>11.4</v>
      </c>
      <c r="M2947">
        <v>2.5</v>
      </c>
      <c r="N2947">
        <v>2.4</v>
      </c>
      <c r="O2947">
        <v>0</v>
      </c>
      <c r="P2947">
        <v>0.5</v>
      </c>
      <c r="Q2947">
        <v>0.5</v>
      </c>
      <c r="R2947">
        <v>769.13463000000002</v>
      </c>
      <c r="S2947">
        <v>1.45065E-2</v>
      </c>
      <c r="T2947">
        <v>1.4506500000000002E-3</v>
      </c>
      <c r="U2947">
        <v>769.92958620000002</v>
      </c>
      <c r="W2947" s="429">
        <f t="shared" si="68"/>
        <v>769.13463000000002</v>
      </c>
      <c r="X2947" s="429">
        <f t="shared" si="68"/>
        <v>1.45065E-2</v>
      </c>
      <c r="Y2947" s="429">
        <f t="shared" si="68"/>
        <v>1.4506500000000002E-3</v>
      </c>
      <c r="Z2947" s="429">
        <f t="shared" si="68"/>
        <v>769.92958620000002</v>
      </c>
      <c r="AA2947" s="429" t="s">
        <v>1295</v>
      </c>
    </row>
    <row r="2948" spans="1:27" x14ac:dyDescent="0.25">
      <c r="A2948" t="s">
        <v>149</v>
      </c>
      <c r="B2948" t="s">
        <v>186</v>
      </c>
      <c r="C2948" t="s">
        <v>1459</v>
      </c>
      <c r="D2948" t="s">
        <v>1387</v>
      </c>
      <c r="E2948" t="s">
        <v>1326</v>
      </c>
      <c r="F2948" t="s">
        <v>1293</v>
      </c>
      <c r="G2948" t="s">
        <v>524</v>
      </c>
      <c r="H2948" t="s">
        <v>1461</v>
      </c>
      <c r="I2948" t="s">
        <v>534</v>
      </c>
      <c r="J2948" s="281" t="s">
        <v>1402</v>
      </c>
      <c r="K2948" t="s">
        <v>1398</v>
      </c>
      <c r="L2948">
        <v>0</v>
      </c>
      <c r="M2948">
        <v>0</v>
      </c>
      <c r="N2948">
        <v>0.1</v>
      </c>
      <c r="O2948">
        <v>0</v>
      </c>
      <c r="P2948">
        <v>0</v>
      </c>
      <c r="Q2948">
        <v>0</v>
      </c>
      <c r="R2948">
        <v>0</v>
      </c>
      <c r="S2948">
        <v>0</v>
      </c>
      <c r="T2948">
        <v>0</v>
      </c>
      <c r="U2948">
        <v>0</v>
      </c>
      <c r="W2948" s="429">
        <f t="shared" si="68"/>
        <v>0</v>
      </c>
      <c r="X2948" s="429">
        <f t="shared" si="68"/>
        <v>0</v>
      </c>
      <c r="Y2948" s="429">
        <f t="shared" si="68"/>
        <v>0</v>
      </c>
      <c r="Z2948" s="429">
        <f t="shared" si="68"/>
        <v>0</v>
      </c>
      <c r="AA2948" s="429" t="s">
        <v>1295</v>
      </c>
    </row>
    <row r="2949" spans="1:27" x14ac:dyDescent="0.25">
      <c r="A2949" t="s">
        <v>149</v>
      </c>
      <c r="B2949" t="s">
        <v>186</v>
      </c>
      <c r="C2949" t="s">
        <v>1459</v>
      </c>
      <c r="D2949" t="s">
        <v>1387</v>
      </c>
      <c r="E2949" t="s">
        <v>1326</v>
      </c>
      <c r="F2949" t="s">
        <v>1293</v>
      </c>
      <c r="G2949" t="s">
        <v>524</v>
      </c>
      <c r="H2949" t="s">
        <v>1461</v>
      </c>
      <c r="I2949" t="s">
        <v>534</v>
      </c>
      <c r="J2949" s="281" t="s">
        <v>1402</v>
      </c>
      <c r="K2949" t="s">
        <v>1398</v>
      </c>
      <c r="L2949">
        <v>11.7</v>
      </c>
      <c r="M2949">
        <v>2.6</v>
      </c>
      <c r="N2949">
        <v>2.4</v>
      </c>
      <c r="O2949">
        <v>0</v>
      </c>
      <c r="P2949">
        <v>0.5</v>
      </c>
      <c r="Q2949">
        <v>0.5</v>
      </c>
      <c r="R2949">
        <v>789.37501499999996</v>
      </c>
      <c r="S2949">
        <v>1.4888249999999999E-2</v>
      </c>
      <c r="T2949">
        <v>1.488825E-3</v>
      </c>
      <c r="U2949">
        <v>790.19089109999993</v>
      </c>
      <c r="W2949" s="429">
        <f t="shared" si="68"/>
        <v>789.37501499999996</v>
      </c>
      <c r="X2949" s="429">
        <f t="shared" si="68"/>
        <v>1.4888249999999999E-2</v>
      </c>
      <c r="Y2949" s="429">
        <f t="shared" si="68"/>
        <v>1.488825E-3</v>
      </c>
      <c r="Z2949" s="429">
        <f t="shared" si="68"/>
        <v>790.19089109999993</v>
      </c>
      <c r="AA2949" s="429" t="s">
        <v>1295</v>
      </c>
    </row>
    <row r="2950" spans="1:27" x14ac:dyDescent="0.25">
      <c r="A2950" t="s">
        <v>149</v>
      </c>
      <c r="B2950" t="s">
        <v>186</v>
      </c>
      <c r="C2950" t="s">
        <v>1459</v>
      </c>
      <c r="D2950" t="s">
        <v>1387</v>
      </c>
      <c r="E2950" t="s">
        <v>1326</v>
      </c>
      <c r="F2950" t="s">
        <v>1293</v>
      </c>
      <c r="G2950" t="s">
        <v>524</v>
      </c>
      <c r="H2950" t="s">
        <v>1461</v>
      </c>
      <c r="I2950" t="s">
        <v>534</v>
      </c>
      <c r="J2950" s="281" t="s">
        <v>1394</v>
      </c>
      <c r="K2950" t="s">
        <v>1395</v>
      </c>
      <c r="L2950">
        <v>0</v>
      </c>
      <c r="M2950">
        <v>3.7</v>
      </c>
      <c r="N2950">
        <v>0</v>
      </c>
      <c r="O2950">
        <v>0</v>
      </c>
      <c r="P2950">
        <v>0</v>
      </c>
      <c r="Q2950">
        <v>0</v>
      </c>
      <c r="R2950">
        <v>1.352306442400103</v>
      </c>
      <c r="S2950">
        <v>15.961214103798385</v>
      </c>
      <c r="T2950">
        <v>0</v>
      </c>
      <c r="U2950">
        <v>400.38265903735976</v>
      </c>
      <c r="W2950" s="429">
        <f t="shared" si="68"/>
        <v>1.352306442400103</v>
      </c>
      <c r="X2950" s="429">
        <f t="shared" si="68"/>
        <v>15.961214103798385</v>
      </c>
      <c r="Y2950" s="429">
        <f t="shared" si="68"/>
        <v>0</v>
      </c>
      <c r="Z2950" s="429">
        <f t="shared" si="68"/>
        <v>400.38265903735976</v>
      </c>
      <c r="AA2950" s="429" t="s">
        <v>1295</v>
      </c>
    </row>
    <row r="2951" spans="1:27" x14ac:dyDescent="0.25">
      <c r="A2951" t="s">
        <v>149</v>
      </c>
      <c r="B2951" t="s">
        <v>186</v>
      </c>
      <c r="C2951" t="s">
        <v>1459</v>
      </c>
      <c r="D2951" t="s">
        <v>1387</v>
      </c>
      <c r="E2951" t="s">
        <v>1326</v>
      </c>
      <c r="F2951" t="s">
        <v>1293</v>
      </c>
      <c r="G2951" t="s">
        <v>524</v>
      </c>
      <c r="H2951" t="s">
        <v>1461</v>
      </c>
      <c r="I2951" t="s">
        <v>534</v>
      </c>
      <c r="J2951" s="281" t="s">
        <v>1402</v>
      </c>
      <c r="K2951" t="s">
        <v>1398</v>
      </c>
      <c r="L2951">
        <v>10.8</v>
      </c>
      <c r="M2951">
        <v>12</v>
      </c>
      <c r="N2951">
        <v>31.9</v>
      </c>
      <c r="O2951">
        <v>0</v>
      </c>
      <c r="P2951">
        <v>0.5</v>
      </c>
      <c r="Q2951">
        <v>0.5</v>
      </c>
      <c r="R2951">
        <v>728.65386000000012</v>
      </c>
      <c r="S2951">
        <v>1.3743E-2</v>
      </c>
      <c r="T2951">
        <v>1.3743000000000002E-3</v>
      </c>
      <c r="U2951">
        <v>729.40697640000008</v>
      </c>
      <c r="W2951" s="429">
        <f t="shared" si="68"/>
        <v>728.65386000000012</v>
      </c>
      <c r="X2951" s="429">
        <f t="shared" si="68"/>
        <v>1.3743E-2</v>
      </c>
      <c r="Y2951" s="429">
        <f t="shared" si="68"/>
        <v>1.3743000000000002E-3</v>
      </c>
      <c r="Z2951" s="429">
        <f t="shared" si="68"/>
        <v>729.40697640000008</v>
      </c>
      <c r="AA2951" s="429" t="s">
        <v>1295</v>
      </c>
    </row>
    <row r="2952" spans="1:27" x14ac:dyDescent="0.25">
      <c r="A2952" t="s">
        <v>149</v>
      </c>
      <c r="B2952" t="s">
        <v>186</v>
      </c>
      <c r="C2952" t="s">
        <v>1459</v>
      </c>
      <c r="D2952" t="s">
        <v>1387</v>
      </c>
      <c r="E2952" t="s">
        <v>1326</v>
      </c>
      <c r="F2952" t="s">
        <v>1293</v>
      </c>
      <c r="G2952" t="s">
        <v>524</v>
      </c>
      <c r="H2952" t="s">
        <v>1461</v>
      </c>
      <c r="I2952" t="s">
        <v>534</v>
      </c>
      <c r="J2952" s="281" t="s">
        <v>1396</v>
      </c>
      <c r="K2952" t="s">
        <v>1393</v>
      </c>
      <c r="L2952">
        <v>0.2</v>
      </c>
      <c r="M2952">
        <v>0</v>
      </c>
      <c r="N2952">
        <v>0.1</v>
      </c>
      <c r="O2952">
        <v>0</v>
      </c>
      <c r="P2952">
        <v>0</v>
      </c>
      <c r="Q2952">
        <v>0</v>
      </c>
      <c r="R2952">
        <v>7.3097645535140698E-2</v>
      </c>
      <c r="S2952">
        <v>0.86276832993504782</v>
      </c>
      <c r="T2952">
        <v>0</v>
      </c>
      <c r="U2952">
        <v>21.642305893911338</v>
      </c>
      <c r="W2952" s="429">
        <f t="shared" si="68"/>
        <v>7.3097645535140698E-2</v>
      </c>
      <c r="X2952" s="429">
        <f t="shared" si="68"/>
        <v>0.86276832993504782</v>
      </c>
      <c r="Y2952" s="429">
        <f t="shared" si="68"/>
        <v>0</v>
      </c>
      <c r="Z2952" s="429">
        <f t="shared" si="68"/>
        <v>21.642305893911338</v>
      </c>
      <c r="AA2952" s="429" t="s">
        <v>1295</v>
      </c>
    </row>
    <row r="2953" spans="1:27" x14ac:dyDescent="0.25">
      <c r="A2953" t="s">
        <v>149</v>
      </c>
      <c r="B2953" t="s">
        <v>186</v>
      </c>
      <c r="C2953" t="s">
        <v>1459</v>
      </c>
      <c r="D2953" t="s">
        <v>1387</v>
      </c>
      <c r="E2953" t="s">
        <v>1326</v>
      </c>
      <c r="F2953" t="s">
        <v>1293</v>
      </c>
      <c r="G2953" t="s">
        <v>524</v>
      </c>
      <c r="H2953" t="s">
        <v>1461</v>
      </c>
      <c r="I2953" t="s">
        <v>534</v>
      </c>
      <c r="J2953" s="281" t="s">
        <v>1394</v>
      </c>
      <c r="K2953" t="s">
        <v>1395</v>
      </c>
      <c r="L2953">
        <v>0</v>
      </c>
      <c r="M2953">
        <v>3.7</v>
      </c>
      <c r="N2953">
        <v>0</v>
      </c>
      <c r="O2953">
        <v>0</v>
      </c>
      <c r="P2953">
        <v>0</v>
      </c>
      <c r="Q2953">
        <v>0</v>
      </c>
      <c r="R2953">
        <v>1.352306442400103</v>
      </c>
      <c r="S2953">
        <v>15.961214103798385</v>
      </c>
      <c r="T2953">
        <v>0</v>
      </c>
      <c r="U2953">
        <v>400.38265903735976</v>
      </c>
      <c r="W2953" s="429">
        <f t="shared" si="68"/>
        <v>1.352306442400103</v>
      </c>
      <c r="X2953" s="429">
        <f t="shared" si="68"/>
        <v>15.961214103798385</v>
      </c>
      <c r="Y2953" s="429">
        <f t="shared" si="68"/>
        <v>0</v>
      </c>
      <c r="Z2953" s="429">
        <f t="shared" si="68"/>
        <v>400.38265903735976</v>
      </c>
      <c r="AA2953" s="429" t="s">
        <v>1295</v>
      </c>
    </row>
    <row r="2954" spans="1:27" x14ac:dyDescent="0.25">
      <c r="A2954" t="s">
        <v>149</v>
      </c>
      <c r="B2954" t="s">
        <v>186</v>
      </c>
      <c r="C2954" t="s">
        <v>1459</v>
      </c>
      <c r="D2954" t="s">
        <v>1387</v>
      </c>
      <c r="E2954" t="s">
        <v>1326</v>
      </c>
      <c r="F2954" t="s">
        <v>1293</v>
      </c>
      <c r="G2954" t="s">
        <v>524</v>
      </c>
      <c r="H2954" t="s">
        <v>1461</v>
      </c>
      <c r="I2954" t="s">
        <v>534</v>
      </c>
      <c r="J2954" s="281" t="s">
        <v>1396</v>
      </c>
      <c r="K2954" t="s">
        <v>1393</v>
      </c>
      <c r="L2954">
        <v>0.2</v>
      </c>
      <c r="M2954">
        <v>0</v>
      </c>
      <c r="N2954">
        <v>0.1</v>
      </c>
      <c r="O2954">
        <v>0</v>
      </c>
      <c r="P2954">
        <v>0</v>
      </c>
      <c r="Q2954">
        <v>0</v>
      </c>
      <c r="R2954">
        <v>7.3097645535140698E-2</v>
      </c>
      <c r="S2954">
        <v>0.86276832993504782</v>
      </c>
      <c r="T2954">
        <v>0</v>
      </c>
      <c r="U2954">
        <v>21.642305893911338</v>
      </c>
      <c r="W2954" s="429">
        <f t="shared" si="68"/>
        <v>7.3097645535140698E-2</v>
      </c>
      <c r="X2954" s="429">
        <f t="shared" si="68"/>
        <v>0.86276832993504782</v>
      </c>
      <c r="Y2954" s="429">
        <f t="shared" si="68"/>
        <v>0</v>
      </c>
      <c r="Z2954" s="429">
        <f t="shared" si="68"/>
        <v>21.642305893911338</v>
      </c>
      <c r="AA2954" s="429" t="s">
        <v>1295</v>
      </c>
    </row>
    <row r="2955" spans="1:27" x14ac:dyDescent="0.25">
      <c r="A2955" t="s">
        <v>149</v>
      </c>
      <c r="B2955" t="s">
        <v>186</v>
      </c>
      <c r="C2955" t="s">
        <v>1459</v>
      </c>
      <c r="D2955" t="s">
        <v>1387</v>
      </c>
      <c r="E2955" t="s">
        <v>1326</v>
      </c>
      <c r="F2955" t="s">
        <v>1293</v>
      </c>
      <c r="G2955" t="s">
        <v>524</v>
      </c>
      <c r="H2955" t="s">
        <v>1461</v>
      </c>
      <c r="I2955" t="s">
        <v>534</v>
      </c>
      <c r="J2955" s="281" t="s">
        <v>1394</v>
      </c>
      <c r="K2955" t="s">
        <v>1395</v>
      </c>
      <c r="L2955">
        <v>0</v>
      </c>
      <c r="M2955">
        <v>3.7</v>
      </c>
      <c r="N2955">
        <v>0</v>
      </c>
      <c r="O2955">
        <v>0</v>
      </c>
      <c r="P2955">
        <v>0</v>
      </c>
      <c r="Q2955">
        <v>0</v>
      </c>
      <c r="R2955">
        <v>1.352306442400103</v>
      </c>
      <c r="S2955">
        <v>15.961214103798385</v>
      </c>
      <c r="T2955">
        <v>0</v>
      </c>
      <c r="U2955">
        <v>400.38265903735976</v>
      </c>
      <c r="W2955" s="429">
        <f t="shared" si="68"/>
        <v>1.352306442400103</v>
      </c>
      <c r="X2955" s="429">
        <f t="shared" si="68"/>
        <v>15.961214103798385</v>
      </c>
      <c r="Y2955" s="429">
        <f t="shared" si="68"/>
        <v>0</v>
      </c>
      <c r="Z2955" s="429">
        <f t="shared" si="68"/>
        <v>400.38265903735976</v>
      </c>
      <c r="AA2955" s="429" t="s">
        <v>1295</v>
      </c>
    </row>
    <row r="2956" spans="1:27" x14ac:dyDescent="0.25">
      <c r="A2956" t="s">
        <v>149</v>
      </c>
      <c r="B2956" t="s">
        <v>186</v>
      </c>
      <c r="C2956" t="s">
        <v>1459</v>
      </c>
      <c r="D2956" t="s">
        <v>1387</v>
      </c>
      <c r="E2956" t="s">
        <v>1326</v>
      </c>
      <c r="F2956" t="s">
        <v>1293</v>
      </c>
      <c r="G2956" t="s">
        <v>524</v>
      </c>
      <c r="H2956" t="s">
        <v>1461</v>
      </c>
      <c r="I2956" t="s">
        <v>534</v>
      </c>
      <c r="J2956" s="281" t="s">
        <v>1396</v>
      </c>
      <c r="K2956" t="s">
        <v>1393</v>
      </c>
      <c r="L2956">
        <v>0.2</v>
      </c>
      <c r="M2956">
        <v>0</v>
      </c>
      <c r="N2956">
        <v>0.1</v>
      </c>
      <c r="O2956">
        <v>0</v>
      </c>
      <c r="P2956">
        <v>0</v>
      </c>
      <c r="Q2956">
        <v>0</v>
      </c>
      <c r="R2956">
        <v>7.3097645535140698E-2</v>
      </c>
      <c r="S2956">
        <v>0.86276832993504782</v>
      </c>
      <c r="T2956">
        <v>0</v>
      </c>
      <c r="U2956">
        <v>21.642305893911338</v>
      </c>
      <c r="W2956" s="429">
        <f t="shared" si="68"/>
        <v>7.3097645535140698E-2</v>
      </c>
      <c r="X2956" s="429">
        <f t="shared" si="68"/>
        <v>0.86276832993504782</v>
      </c>
      <c r="Y2956" s="429">
        <f t="shared" si="68"/>
        <v>0</v>
      </c>
      <c r="Z2956" s="429">
        <f t="shared" si="68"/>
        <v>21.642305893911338</v>
      </c>
      <c r="AA2956" s="429" t="s">
        <v>1295</v>
      </c>
    </row>
    <row r="2957" spans="1:27" x14ac:dyDescent="0.25">
      <c r="A2957" t="s">
        <v>149</v>
      </c>
      <c r="B2957" t="s">
        <v>186</v>
      </c>
      <c r="C2957" t="s">
        <v>1459</v>
      </c>
      <c r="D2957" t="s">
        <v>1387</v>
      </c>
      <c r="E2957" t="s">
        <v>1326</v>
      </c>
      <c r="F2957" t="s">
        <v>1293</v>
      </c>
      <c r="G2957" t="s">
        <v>524</v>
      </c>
      <c r="H2957" t="s">
        <v>1461</v>
      </c>
      <c r="I2957" t="s">
        <v>534</v>
      </c>
      <c r="J2957" s="281" t="s">
        <v>1394</v>
      </c>
      <c r="K2957" t="s">
        <v>1395</v>
      </c>
      <c r="L2957">
        <v>0</v>
      </c>
      <c r="M2957">
        <v>3.7</v>
      </c>
      <c r="N2957">
        <v>0</v>
      </c>
      <c r="O2957">
        <v>0</v>
      </c>
      <c r="P2957">
        <v>0</v>
      </c>
      <c r="Q2957">
        <v>0</v>
      </c>
      <c r="R2957">
        <v>1.352306442400103</v>
      </c>
      <c r="S2957">
        <v>15.961214103798385</v>
      </c>
      <c r="T2957">
        <v>0</v>
      </c>
      <c r="U2957">
        <v>400.38265903735976</v>
      </c>
      <c r="W2957" s="429">
        <f t="shared" si="68"/>
        <v>1.352306442400103</v>
      </c>
      <c r="X2957" s="429">
        <f t="shared" si="68"/>
        <v>15.961214103798385</v>
      </c>
      <c r="Y2957" s="429">
        <f t="shared" si="68"/>
        <v>0</v>
      </c>
      <c r="Z2957" s="429">
        <f t="shared" si="68"/>
        <v>400.38265903735976</v>
      </c>
      <c r="AA2957" s="429" t="s">
        <v>1295</v>
      </c>
    </row>
    <row r="2958" spans="1:27" x14ac:dyDescent="0.25">
      <c r="A2958" t="s">
        <v>149</v>
      </c>
      <c r="B2958" t="s">
        <v>186</v>
      </c>
      <c r="C2958" t="s">
        <v>1459</v>
      </c>
      <c r="D2958" t="s">
        <v>1387</v>
      </c>
      <c r="E2958" t="s">
        <v>1326</v>
      </c>
      <c r="F2958" t="s">
        <v>1293</v>
      </c>
      <c r="G2958" t="s">
        <v>524</v>
      </c>
      <c r="H2958" t="s">
        <v>1461</v>
      </c>
      <c r="I2958" t="s">
        <v>534</v>
      </c>
      <c r="J2958" s="281" t="s">
        <v>1396</v>
      </c>
      <c r="K2958" t="s">
        <v>1393</v>
      </c>
      <c r="L2958">
        <v>0.2</v>
      </c>
      <c r="M2958">
        <v>0</v>
      </c>
      <c r="N2958">
        <v>0.1</v>
      </c>
      <c r="O2958">
        <v>0</v>
      </c>
      <c r="P2958">
        <v>0</v>
      </c>
      <c r="Q2958">
        <v>0</v>
      </c>
      <c r="R2958">
        <v>7.3097645535140698E-2</v>
      </c>
      <c r="S2958">
        <v>0.86276832993504782</v>
      </c>
      <c r="T2958">
        <v>0</v>
      </c>
      <c r="U2958">
        <v>21.642305893911338</v>
      </c>
      <c r="W2958" s="429">
        <f t="shared" si="68"/>
        <v>7.3097645535140698E-2</v>
      </c>
      <c r="X2958" s="429">
        <f t="shared" si="68"/>
        <v>0.86276832993504782</v>
      </c>
      <c r="Y2958" s="429">
        <f t="shared" si="68"/>
        <v>0</v>
      </c>
      <c r="Z2958" s="429">
        <f t="shared" si="68"/>
        <v>21.642305893911338</v>
      </c>
      <c r="AA2958" s="429" t="s">
        <v>1295</v>
      </c>
    </row>
    <row r="2959" spans="1:27" x14ac:dyDescent="0.25">
      <c r="A2959" t="s">
        <v>149</v>
      </c>
      <c r="B2959" t="s">
        <v>186</v>
      </c>
      <c r="C2959" t="s">
        <v>1459</v>
      </c>
      <c r="D2959" t="s">
        <v>1387</v>
      </c>
      <c r="E2959" t="s">
        <v>1326</v>
      </c>
      <c r="F2959" t="s">
        <v>1293</v>
      </c>
      <c r="G2959" t="s">
        <v>524</v>
      </c>
      <c r="H2959" t="s">
        <v>1461</v>
      </c>
      <c r="I2959" t="s">
        <v>534</v>
      </c>
      <c r="J2959" s="281" t="s">
        <v>1394</v>
      </c>
      <c r="K2959" t="s">
        <v>1395</v>
      </c>
      <c r="L2959">
        <v>0</v>
      </c>
      <c r="M2959">
        <v>3.7</v>
      </c>
      <c r="N2959">
        <v>0</v>
      </c>
      <c r="O2959">
        <v>0</v>
      </c>
      <c r="P2959">
        <v>0</v>
      </c>
      <c r="Q2959">
        <v>0</v>
      </c>
      <c r="R2959">
        <v>1.352306442400103</v>
      </c>
      <c r="S2959">
        <v>15.961214103798385</v>
      </c>
      <c r="T2959">
        <v>0</v>
      </c>
      <c r="U2959">
        <v>400.38265903735976</v>
      </c>
      <c r="W2959" s="429">
        <f t="shared" si="68"/>
        <v>1.352306442400103</v>
      </c>
      <c r="X2959" s="429">
        <f t="shared" si="68"/>
        <v>15.961214103798385</v>
      </c>
      <c r="Y2959" s="429">
        <f t="shared" si="68"/>
        <v>0</v>
      </c>
      <c r="Z2959" s="429">
        <f t="shared" si="68"/>
        <v>400.38265903735976</v>
      </c>
      <c r="AA2959" s="429" t="s">
        <v>1295</v>
      </c>
    </row>
    <row r="2960" spans="1:27" x14ac:dyDescent="0.25">
      <c r="A2960" t="s">
        <v>149</v>
      </c>
      <c r="B2960" t="s">
        <v>186</v>
      </c>
      <c r="C2960" t="s">
        <v>1459</v>
      </c>
      <c r="D2960" t="s">
        <v>1387</v>
      </c>
      <c r="E2960" t="s">
        <v>1326</v>
      </c>
      <c r="F2960" t="s">
        <v>1293</v>
      </c>
      <c r="G2960" t="s">
        <v>524</v>
      </c>
      <c r="H2960" t="s">
        <v>1461</v>
      </c>
      <c r="I2960" t="s">
        <v>534</v>
      </c>
      <c r="J2960" s="281" t="s">
        <v>1396</v>
      </c>
      <c r="K2960" t="s">
        <v>1393</v>
      </c>
      <c r="L2960">
        <v>0.2</v>
      </c>
      <c r="M2960">
        <v>0</v>
      </c>
      <c r="N2960">
        <v>0.1</v>
      </c>
      <c r="O2960">
        <v>0</v>
      </c>
      <c r="P2960">
        <v>0</v>
      </c>
      <c r="Q2960">
        <v>0</v>
      </c>
      <c r="R2960">
        <v>7.3097645535140698E-2</v>
      </c>
      <c r="S2960">
        <v>0.86276832993504782</v>
      </c>
      <c r="T2960">
        <v>0</v>
      </c>
      <c r="U2960">
        <v>21.642305893911338</v>
      </c>
      <c r="W2960" s="429">
        <f t="shared" si="68"/>
        <v>7.3097645535140698E-2</v>
      </c>
      <c r="X2960" s="429">
        <f t="shared" si="68"/>
        <v>0.86276832993504782</v>
      </c>
      <c r="Y2960" s="429">
        <f t="shared" si="68"/>
        <v>0</v>
      </c>
      <c r="Z2960" s="429">
        <f t="shared" si="68"/>
        <v>21.642305893911338</v>
      </c>
      <c r="AA2960" s="429" t="s">
        <v>1295</v>
      </c>
    </row>
    <row r="2961" spans="1:27" x14ac:dyDescent="0.25">
      <c r="A2961" t="s">
        <v>149</v>
      </c>
      <c r="B2961" t="s">
        <v>186</v>
      </c>
      <c r="C2961" t="s">
        <v>1459</v>
      </c>
      <c r="D2961" t="s">
        <v>1387</v>
      </c>
      <c r="E2961" t="s">
        <v>1326</v>
      </c>
      <c r="F2961" t="s">
        <v>1293</v>
      </c>
      <c r="G2961" t="s">
        <v>524</v>
      </c>
      <c r="H2961" t="s">
        <v>1461</v>
      </c>
      <c r="I2961" t="s">
        <v>534</v>
      </c>
      <c r="J2961" s="281" t="s">
        <v>1394</v>
      </c>
      <c r="K2961" t="s">
        <v>1395</v>
      </c>
      <c r="L2961">
        <v>0</v>
      </c>
      <c r="M2961">
        <v>3.7</v>
      </c>
      <c r="N2961">
        <v>0</v>
      </c>
      <c r="O2961">
        <v>0</v>
      </c>
      <c r="P2961">
        <v>0</v>
      </c>
      <c r="Q2961">
        <v>0</v>
      </c>
      <c r="R2961">
        <v>1.352306442400103</v>
      </c>
      <c r="S2961">
        <v>15.961214103798385</v>
      </c>
      <c r="T2961">
        <v>0</v>
      </c>
      <c r="U2961">
        <v>400.38265903735976</v>
      </c>
      <c r="W2961" s="429">
        <f t="shared" si="68"/>
        <v>1.352306442400103</v>
      </c>
      <c r="X2961" s="429">
        <f t="shared" si="68"/>
        <v>15.961214103798385</v>
      </c>
      <c r="Y2961" s="429">
        <f t="shared" si="68"/>
        <v>0</v>
      </c>
      <c r="Z2961" s="429">
        <f t="shared" si="68"/>
        <v>400.38265903735976</v>
      </c>
      <c r="AA2961" s="429" t="s">
        <v>1295</v>
      </c>
    </row>
    <row r="2962" spans="1:27" x14ac:dyDescent="0.25">
      <c r="A2962" t="s">
        <v>149</v>
      </c>
      <c r="B2962" t="s">
        <v>186</v>
      </c>
      <c r="C2962" t="s">
        <v>1459</v>
      </c>
      <c r="D2962" t="s">
        <v>1387</v>
      </c>
      <c r="E2962" t="s">
        <v>1326</v>
      </c>
      <c r="F2962" t="s">
        <v>1293</v>
      </c>
      <c r="G2962" t="s">
        <v>524</v>
      </c>
      <c r="H2962" t="s">
        <v>1461</v>
      </c>
      <c r="I2962" t="s">
        <v>534</v>
      </c>
      <c r="J2962" s="281" t="s">
        <v>1394</v>
      </c>
      <c r="K2962" t="s">
        <v>1395</v>
      </c>
      <c r="L2962">
        <v>0</v>
      </c>
      <c r="M2962">
        <v>3.6</v>
      </c>
      <c r="N2962">
        <v>0</v>
      </c>
      <c r="O2962">
        <v>0</v>
      </c>
      <c r="P2962">
        <v>0</v>
      </c>
      <c r="Q2962">
        <v>0</v>
      </c>
      <c r="R2962">
        <v>1.3157576196325327</v>
      </c>
      <c r="S2962">
        <v>15.529829938830861</v>
      </c>
      <c r="T2962">
        <v>0</v>
      </c>
      <c r="U2962">
        <v>389.56150609040407</v>
      </c>
      <c r="W2962" s="429">
        <f t="shared" si="68"/>
        <v>1.3157576196325327</v>
      </c>
      <c r="X2962" s="429">
        <f t="shared" si="68"/>
        <v>15.529829938830861</v>
      </c>
      <c r="Y2962" s="429">
        <f t="shared" si="68"/>
        <v>0</v>
      </c>
      <c r="Z2962" s="429">
        <f t="shared" si="68"/>
        <v>389.56150609040407</v>
      </c>
      <c r="AA2962" s="429" t="s">
        <v>1295</v>
      </c>
    </row>
    <row r="2963" spans="1:27" x14ac:dyDescent="0.25">
      <c r="A2963" t="s">
        <v>149</v>
      </c>
      <c r="B2963" t="s">
        <v>186</v>
      </c>
      <c r="C2963" t="s">
        <v>1459</v>
      </c>
      <c r="D2963" t="s">
        <v>1387</v>
      </c>
      <c r="E2963" t="s">
        <v>1326</v>
      </c>
      <c r="F2963" t="s">
        <v>1293</v>
      </c>
      <c r="G2963" t="s">
        <v>524</v>
      </c>
      <c r="H2963" t="s">
        <v>1461</v>
      </c>
      <c r="I2963" t="s">
        <v>534</v>
      </c>
      <c r="J2963" s="281" t="s">
        <v>1396</v>
      </c>
      <c r="K2963" t="s">
        <v>1393</v>
      </c>
      <c r="L2963">
        <v>0.2</v>
      </c>
      <c r="M2963">
        <v>0</v>
      </c>
      <c r="N2963">
        <v>0.1</v>
      </c>
      <c r="O2963">
        <v>0</v>
      </c>
      <c r="P2963">
        <v>0</v>
      </c>
      <c r="Q2963">
        <v>0</v>
      </c>
      <c r="R2963">
        <v>7.3097645535140698E-2</v>
      </c>
      <c r="S2963">
        <v>0.86276832993504782</v>
      </c>
      <c r="T2963">
        <v>0</v>
      </c>
      <c r="U2963">
        <v>21.642305893911338</v>
      </c>
      <c r="W2963" s="429">
        <f t="shared" si="68"/>
        <v>7.3097645535140698E-2</v>
      </c>
      <c r="X2963" s="429">
        <f t="shared" si="68"/>
        <v>0.86276832993504782</v>
      </c>
      <c r="Y2963" s="429">
        <f t="shared" si="68"/>
        <v>0</v>
      </c>
      <c r="Z2963" s="429">
        <f t="shared" si="68"/>
        <v>21.642305893911338</v>
      </c>
      <c r="AA2963" s="429" t="s">
        <v>1295</v>
      </c>
    </row>
    <row r="2964" spans="1:27" x14ac:dyDescent="0.25">
      <c r="A2964" t="s">
        <v>149</v>
      </c>
      <c r="B2964" t="s">
        <v>186</v>
      </c>
      <c r="C2964" t="s">
        <v>1459</v>
      </c>
      <c r="D2964" t="s">
        <v>1387</v>
      </c>
      <c r="E2964" t="s">
        <v>1326</v>
      </c>
      <c r="F2964" t="s">
        <v>1293</v>
      </c>
      <c r="G2964" t="s">
        <v>524</v>
      </c>
      <c r="H2964" t="s">
        <v>1461</v>
      </c>
      <c r="I2964" t="s">
        <v>534</v>
      </c>
      <c r="J2964" s="281" t="s">
        <v>1396</v>
      </c>
      <c r="K2964" t="s">
        <v>1393</v>
      </c>
      <c r="L2964">
        <v>0.4</v>
      </c>
      <c r="M2964">
        <v>0</v>
      </c>
      <c r="N2964">
        <v>0.3</v>
      </c>
      <c r="O2964">
        <v>0</v>
      </c>
      <c r="P2964">
        <v>0.1</v>
      </c>
      <c r="Q2964">
        <v>0.1</v>
      </c>
      <c r="R2964">
        <v>0.1461952910702814</v>
      </c>
      <c r="S2964">
        <v>1.7255366598700956</v>
      </c>
      <c r="T2964">
        <v>0</v>
      </c>
      <c r="U2964">
        <v>43.284611787822676</v>
      </c>
      <c r="W2964" s="429">
        <f t="shared" si="68"/>
        <v>0.1461952910702814</v>
      </c>
      <c r="X2964" s="429">
        <f t="shared" si="68"/>
        <v>1.7255366598700956</v>
      </c>
      <c r="Y2964" s="429">
        <f t="shared" si="68"/>
        <v>0</v>
      </c>
      <c r="Z2964" s="429">
        <f t="shared" si="68"/>
        <v>43.284611787822676</v>
      </c>
      <c r="AA2964" s="429" t="s">
        <v>1295</v>
      </c>
    </row>
    <row r="2965" spans="1:27" x14ac:dyDescent="0.25">
      <c r="A2965" t="s">
        <v>149</v>
      </c>
      <c r="B2965" t="s">
        <v>186</v>
      </c>
      <c r="C2965" t="s">
        <v>1459</v>
      </c>
      <c r="D2965" t="s">
        <v>1387</v>
      </c>
      <c r="E2965" t="s">
        <v>1326</v>
      </c>
      <c r="F2965" t="s">
        <v>1293</v>
      </c>
      <c r="G2965" t="s">
        <v>524</v>
      </c>
      <c r="H2965" t="s">
        <v>1461</v>
      </c>
      <c r="I2965" t="s">
        <v>534</v>
      </c>
      <c r="J2965" s="281" t="s">
        <v>1402</v>
      </c>
      <c r="K2965" t="s">
        <v>1398</v>
      </c>
      <c r="L2965">
        <v>11.7</v>
      </c>
      <c r="M2965">
        <v>2.6</v>
      </c>
      <c r="N2965">
        <v>2.4</v>
      </c>
      <c r="O2965">
        <v>0</v>
      </c>
      <c r="P2965">
        <v>0.5</v>
      </c>
      <c r="Q2965">
        <v>0.5</v>
      </c>
      <c r="R2965">
        <v>789.37501499999996</v>
      </c>
      <c r="S2965">
        <v>1.4888249999999999E-2</v>
      </c>
      <c r="T2965">
        <v>1.488825E-3</v>
      </c>
      <c r="U2965">
        <v>790.19089109999993</v>
      </c>
      <c r="W2965" s="429">
        <f t="shared" si="68"/>
        <v>789.37501499999996</v>
      </c>
      <c r="X2965" s="429">
        <f t="shared" si="68"/>
        <v>1.4888249999999999E-2</v>
      </c>
      <c r="Y2965" s="429">
        <f t="shared" si="68"/>
        <v>1.488825E-3</v>
      </c>
      <c r="Z2965" s="429">
        <f t="shared" si="68"/>
        <v>790.19089109999993</v>
      </c>
      <c r="AA2965" s="429" t="s">
        <v>1295</v>
      </c>
    </row>
    <row r="2966" spans="1:27" x14ac:dyDescent="0.25">
      <c r="A2966" t="s">
        <v>149</v>
      </c>
      <c r="B2966" t="s">
        <v>186</v>
      </c>
      <c r="C2966" t="s">
        <v>1459</v>
      </c>
      <c r="D2966" t="s">
        <v>1387</v>
      </c>
      <c r="E2966" t="s">
        <v>1326</v>
      </c>
      <c r="F2966" t="s">
        <v>1293</v>
      </c>
      <c r="G2966" t="s">
        <v>524</v>
      </c>
      <c r="H2966" t="s">
        <v>1461</v>
      </c>
      <c r="I2966" t="s">
        <v>534</v>
      </c>
      <c r="J2966" s="281" t="s">
        <v>1410</v>
      </c>
      <c r="K2966" t="s">
        <v>1405</v>
      </c>
      <c r="L2966">
        <v>0</v>
      </c>
      <c r="M2966">
        <v>1.4</v>
      </c>
      <c r="N2966">
        <v>0</v>
      </c>
      <c r="O2966">
        <v>0</v>
      </c>
      <c r="P2966">
        <v>0</v>
      </c>
      <c r="Q2966">
        <v>0</v>
      </c>
      <c r="R2966">
        <v>0.51168351874598483</v>
      </c>
      <c r="S2966">
        <v>6.0393783095453344</v>
      </c>
      <c r="T2966">
        <v>0</v>
      </c>
      <c r="U2966">
        <v>151.49614125737935</v>
      </c>
      <c r="W2966" s="429">
        <f t="shared" si="68"/>
        <v>0.51168351874598483</v>
      </c>
      <c r="X2966" s="429">
        <f t="shared" si="68"/>
        <v>6.0393783095453344</v>
      </c>
      <c r="Y2966" s="429">
        <f t="shared" si="68"/>
        <v>0</v>
      </c>
      <c r="Z2966" s="429">
        <f t="shared" si="68"/>
        <v>151.49614125737935</v>
      </c>
      <c r="AA2966" s="429" t="s">
        <v>1296</v>
      </c>
    </row>
    <row r="2967" spans="1:27" x14ac:dyDescent="0.25">
      <c r="A2967" t="s">
        <v>149</v>
      </c>
      <c r="B2967" t="s">
        <v>186</v>
      </c>
      <c r="C2967" t="s">
        <v>1459</v>
      </c>
      <c r="D2967" t="s">
        <v>1387</v>
      </c>
      <c r="E2967" t="s">
        <v>1326</v>
      </c>
      <c r="F2967" t="s">
        <v>1293</v>
      </c>
      <c r="G2967" t="s">
        <v>524</v>
      </c>
      <c r="H2967" t="s">
        <v>1461</v>
      </c>
      <c r="I2967" t="s">
        <v>534</v>
      </c>
      <c r="J2967" s="281" t="s">
        <v>1399</v>
      </c>
      <c r="K2967" t="s">
        <v>1391</v>
      </c>
      <c r="L2967">
        <v>0</v>
      </c>
      <c r="M2967">
        <v>0.6</v>
      </c>
      <c r="N2967">
        <v>0</v>
      </c>
      <c r="O2967">
        <v>0</v>
      </c>
      <c r="P2967">
        <v>0</v>
      </c>
      <c r="Q2967">
        <v>0</v>
      </c>
      <c r="R2967">
        <v>0.2192929366054221</v>
      </c>
      <c r="S2967">
        <v>2.5883049898051431</v>
      </c>
      <c r="T2967">
        <v>0</v>
      </c>
      <c r="U2967">
        <v>64.926917681734011</v>
      </c>
      <c r="W2967" s="429">
        <f t="shared" si="68"/>
        <v>0.2192929366054221</v>
      </c>
      <c r="X2967" s="429">
        <f t="shared" si="68"/>
        <v>2.5883049898051431</v>
      </c>
      <c r="Y2967" s="429">
        <f t="shared" si="68"/>
        <v>0</v>
      </c>
      <c r="Z2967" s="429">
        <f t="shared" si="68"/>
        <v>64.926917681734011</v>
      </c>
      <c r="AA2967" s="429" t="s">
        <v>1296</v>
      </c>
    </row>
    <row r="2968" spans="1:27" x14ac:dyDescent="0.25">
      <c r="A2968" t="s">
        <v>149</v>
      </c>
      <c r="B2968" t="s">
        <v>186</v>
      </c>
      <c r="C2968" t="s">
        <v>1459</v>
      </c>
      <c r="D2968" t="s">
        <v>1387</v>
      </c>
      <c r="E2968" t="s">
        <v>1326</v>
      </c>
      <c r="F2968" t="s">
        <v>1293</v>
      </c>
      <c r="G2968" t="s">
        <v>524</v>
      </c>
      <c r="H2968" t="s">
        <v>1461</v>
      </c>
      <c r="I2968" t="s">
        <v>534</v>
      </c>
      <c r="J2968" s="281" t="s">
        <v>1423</v>
      </c>
      <c r="K2968" t="s">
        <v>1419</v>
      </c>
      <c r="L2968">
        <v>0</v>
      </c>
      <c r="M2968">
        <v>2.2000000000000002</v>
      </c>
      <c r="N2968">
        <v>0</v>
      </c>
      <c r="O2968">
        <v>0</v>
      </c>
      <c r="P2968">
        <v>0</v>
      </c>
      <c r="Q2968">
        <v>0</v>
      </c>
      <c r="R2968">
        <v>0.80407410088654774</v>
      </c>
      <c r="S2968">
        <v>9.490451629285527</v>
      </c>
      <c r="T2968">
        <v>0</v>
      </c>
      <c r="U2968">
        <v>238.06536483302472</v>
      </c>
      <c r="W2968" s="429">
        <f t="shared" si="68"/>
        <v>0.80407410088654774</v>
      </c>
      <c r="X2968" s="429">
        <f t="shared" si="68"/>
        <v>9.490451629285527</v>
      </c>
      <c r="Y2968" s="429">
        <f t="shared" si="68"/>
        <v>0</v>
      </c>
      <c r="Z2968" s="429">
        <f t="shared" si="68"/>
        <v>238.06536483302472</v>
      </c>
      <c r="AA2968" s="429" t="s">
        <v>1296</v>
      </c>
    </row>
    <row r="2969" spans="1:27" x14ac:dyDescent="0.25">
      <c r="A2969" t="s">
        <v>149</v>
      </c>
      <c r="B2969" t="s">
        <v>186</v>
      </c>
      <c r="C2969" t="s">
        <v>1459</v>
      </c>
      <c r="D2969" t="s">
        <v>1387</v>
      </c>
      <c r="E2969" t="s">
        <v>1326</v>
      </c>
      <c r="F2969" t="s">
        <v>1293</v>
      </c>
      <c r="G2969" t="s">
        <v>524</v>
      </c>
      <c r="H2969" t="s">
        <v>1464</v>
      </c>
      <c r="I2969" t="s">
        <v>186</v>
      </c>
      <c r="J2969" s="281" t="s">
        <v>1402</v>
      </c>
      <c r="K2969" t="s">
        <v>1398</v>
      </c>
      <c r="L2969">
        <v>11.4</v>
      </c>
      <c r="M2969">
        <v>12.7</v>
      </c>
      <c r="N2969">
        <v>34.799999999999997</v>
      </c>
      <c r="O2969">
        <v>0</v>
      </c>
      <c r="P2969">
        <v>0.5</v>
      </c>
      <c r="Q2969">
        <v>0.5</v>
      </c>
      <c r="R2969">
        <v>769.13463000000002</v>
      </c>
      <c r="S2969">
        <v>1.45065E-2</v>
      </c>
      <c r="T2969">
        <v>1.4506500000000002E-3</v>
      </c>
      <c r="U2969">
        <v>769.92958620000002</v>
      </c>
      <c r="W2969" s="429">
        <f t="shared" si="68"/>
        <v>769.13463000000002</v>
      </c>
      <c r="X2969" s="429">
        <f t="shared" si="68"/>
        <v>1.45065E-2</v>
      </c>
      <c r="Y2969" s="429">
        <f t="shared" si="68"/>
        <v>1.4506500000000002E-3</v>
      </c>
      <c r="Z2969" s="429">
        <f t="shared" si="68"/>
        <v>769.92958620000002</v>
      </c>
      <c r="AA2969" s="429" t="s">
        <v>1295</v>
      </c>
    </row>
    <row r="2970" spans="1:27" x14ac:dyDescent="0.25">
      <c r="A2970" t="s">
        <v>149</v>
      </c>
      <c r="B2970" t="s">
        <v>186</v>
      </c>
      <c r="C2970" t="s">
        <v>1459</v>
      </c>
      <c r="D2970" t="s">
        <v>1387</v>
      </c>
      <c r="E2970" t="s">
        <v>1326</v>
      </c>
      <c r="F2970" t="s">
        <v>1293</v>
      </c>
      <c r="G2970" t="s">
        <v>524</v>
      </c>
      <c r="H2970" t="s">
        <v>1464</v>
      </c>
      <c r="I2970" t="s">
        <v>186</v>
      </c>
      <c r="J2970" s="281" t="s">
        <v>1402</v>
      </c>
      <c r="K2970" t="s">
        <v>1398</v>
      </c>
      <c r="L2970">
        <v>7.8</v>
      </c>
      <c r="M2970">
        <v>8.6999999999999993</v>
      </c>
      <c r="N2970">
        <v>23.8</v>
      </c>
      <c r="O2970">
        <v>0</v>
      </c>
      <c r="P2970">
        <v>0.3</v>
      </c>
      <c r="Q2970">
        <v>0.3</v>
      </c>
      <c r="R2970">
        <v>526.25000999999997</v>
      </c>
      <c r="S2970">
        <v>9.9255000000000003E-3</v>
      </c>
      <c r="T2970">
        <v>9.9255000000000003E-4</v>
      </c>
      <c r="U2970">
        <v>526.79392739999992</v>
      </c>
      <c r="W2970" s="429">
        <f t="shared" si="68"/>
        <v>526.25000999999997</v>
      </c>
      <c r="X2970" s="429">
        <f t="shared" si="68"/>
        <v>9.9255000000000003E-3</v>
      </c>
      <c r="Y2970" s="429">
        <f t="shared" si="68"/>
        <v>9.9255000000000003E-4</v>
      </c>
      <c r="Z2970" s="429">
        <f t="shared" si="68"/>
        <v>526.79392739999992</v>
      </c>
      <c r="AA2970" s="429" t="s">
        <v>1295</v>
      </c>
    </row>
    <row r="2971" spans="1:27" x14ac:dyDescent="0.25">
      <c r="A2971" t="s">
        <v>149</v>
      </c>
      <c r="B2971" t="s">
        <v>186</v>
      </c>
      <c r="C2971" t="s">
        <v>1459</v>
      </c>
      <c r="D2971" t="s">
        <v>1387</v>
      </c>
      <c r="E2971" t="s">
        <v>1326</v>
      </c>
      <c r="F2971" t="s">
        <v>1293</v>
      </c>
      <c r="G2971" t="s">
        <v>524</v>
      </c>
      <c r="H2971" t="s">
        <v>1464</v>
      </c>
      <c r="I2971" t="s">
        <v>186</v>
      </c>
      <c r="J2971" s="281" t="s">
        <v>1402</v>
      </c>
      <c r="K2971" t="s">
        <v>1398</v>
      </c>
      <c r="L2971">
        <v>9.5</v>
      </c>
      <c r="M2971">
        <v>10.6</v>
      </c>
      <c r="N2971">
        <v>29.1</v>
      </c>
      <c r="O2971">
        <v>0</v>
      </c>
      <c r="P2971">
        <v>0.4</v>
      </c>
      <c r="Q2971">
        <v>0.4</v>
      </c>
      <c r="R2971">
        <v>640.94552499999998</v>
      </c>
      <c r="S2971">
        <v>1.2088750000000001E-2</v>
      </c>
      <c r="T2971">
        <v>1.2088750000000001E-3</v>
      </c>
      <c r="U2971">
        <v>641.60798849999992</v>
      </c>
      <c r="W2971" s="429">
        <f t="shared" si="68"/>
        <v>640.94552499999998</v>
      </c>
      <c r="X2971" s="429">
        <f t="shared" si="68"/>
        <v>1.2088750000000001E-2</v>
      </c>
      <c r="Y2971" s="429">
        <f t="shared" si="68"/>
        <v>1.2088750000000001E-3</v>
      </c>
      <c r="Z2971" s="429">
        <f t="shared" si="68"/>
        <v>641.60798849999992</v>
      </c>
      <c r="AA2971" s="429" t="s">
        <v>1295</v>
      </c>
    </row>
    <row r="2972" spans="1:27" x14ac:dyDescent="0.25">
      <c r="A2972" t="s">
        <v>149</v>
      </c>
      <c r="B2972" t="s">
        <v>186</v>
      </c>
      <c r="C2972" t="s">
        <v>1459</v>
      </c>
      <c r="D2972" t="s">
        <v>1387</v>
      </c>
      <c r="E2972" t="s">
        <v>1326</v>
      </c>
      <c r="F2972" t="s">
        <v>1293</v>
      </c>
      <c r="G2972" t="s">
        <v>524</v>
      </c>
      <c r="H2972" t="s">
        <v>1464</v>
      </c>
      <c r="I2972" t="s">
        <v>186</v>
      </c>
      <c r="J2972" s="281" t="s">
        <v>1402</v>
      </c>
      <c r="K2972" t="s">
        <v>1398</v>
      </c>
      <c r="L2972">
        <v>11.6</v>
      </c>
      <c r="M2972">
        <v>12.9</v>
      </c>
      <c r="N2972">
        <v>35.4</v>
      </c>
      <c r="O2972">
        <v>0</v>
      </c>
      <c r="P2972">
        <v>0.5</v>
      </c>
      <c r="Q2972">
        <v>0.5</v>
      </c>
      <c r="R2972">
        <v>782.62821999999994</v>
      </c>
      <c r="S2972">
        <v>1.4761E-2</v>
      </c>
      <c r="T2972">
        <v>1.4760999999999999E-3</v>
      </c>
      <c r="U2972">
        <v>783.43712279999988</v>
      </c>
      <c r="W2972" s="429">
        <f t="shared" si="68"/>
        <v>782.62821999999994</v>
      </c>
      <c r="X2972" s="429">
        <f t="shared" si="68"/>
        <v>1.4761E-2</v>
      </c>
      <c r="Y2972" s="429">
        <f t="shared" si="68"/>
        <v>1.4760999999999999E-3</v>
      </c>
      <c r="Z2972" s="429">
        <f t="shared" si="68"/>
        <v>783.43712279999988</v>
      </c>
      <c r="AA2972" s="429" t="s">
        <v>1295</v>
      </c>
    </row>
    <row r="2973" spans="1:27" x14ac:dyDescent="0.25">
      <c r="A2973" t="s">
        <v>149</v>
      </c>
      <c r="B2973" t="s">
        <v>186</v>
      </c>
      <c r="C2973" t="s">
        <v>1459</v>
      </c>
      <c r="D2973" t="s">
        <v>1387</v>
      </c>
      <c r="E2973" t="s">
        <v>1326</v>
      </c>
      <c r="F2973" t="s">
        <v>1293</v>
      </c>
      <c r="G2973" t="s">
        <v>524</v>
      </c>
      <c r="H2973" t="s">
        <v>1464</v>
      </c>
      <c r="I2973" t="s">
        <v>186</v>
      </c>
      <c r="J2973" s="281" t="s">
        <v>1402</v>
      </c>
      <c r="K2973" t="s">
        <v>1398</v>
      </c>
      <c r="L2973">
        <v>11.4</v>
      </c>
      <c r="M2973">
        <v>2.7</v>
      </c>
      <c r="N2973">
        <v>2.4</v>
      </c>
      <c r="O2973">
        <v>0</v>
      </c>
      <c r="P2973">
        <v>0.5</v>
      </c>
      <c r="Q2973">
        <v>0.5</v>
      </c>
      <c r="R2973">
        <v>769.13463000000002</v>
      </c>
      <c r="S2973">
        <v>1.45065E-2</v>
      </c>
      <c r="T2973">
        <v>1.4506500000000002E-3</v>
      </c>
      <c r="U2973">
        <v>769.92958620000002</v>
      </c>
      <c r="W2973" s="429">
        <f t="shared" si="68"/>
        <v>769.13463000000002</v>
      </c>
      <c r="X2973" s="429">
        <f t="shared" si="68"/>
        <v>1.45065E-2</v>
      </c>
      <c r="Y2973" s="429">
        <f t="shared" si="68"/>
        <v>1.4506500000000002E-3</v>
      </c>
      <c r="Z2973" s="429">
        <f t="shared" si="68"/>
        <v>769.92958620000002</v>
      </c>
      <c r="AA2973" s="429" t="s">
        <v>1295</v>
      </c>
    </row>
    <row r="2974" spans="1:27" x14ac:dyDescent="0.25">
      <c r="A2974" t="s">
        <v>149</v>
      </c>
      <c r="B2974" t="s">
        <v>186</v>
      </c>
      <c r="C2974" t="s">
        <v>1459</v>
      </c>
      <c r="D2974" t="s">
        <v>1387</v>
      </c>
      <c r="E2974" t="s">
        <v>1326</v>
      </c>
      <c r="F2974" t="s">
        <v>1293</v>
      </c>
      <c r="G2974" t="s">
        <v>524</v>
      </c>
      <c r="H2974" t="s">
        <v>1464</v>
      </c>
      <c r="I2974" t="s">
        <v>186</v>
      </c>
      <c r="J2974" s="281" t="s">
        <v>1402</v>
      </c>
      <c r="K2974" t="s">
        <v>1398</v>
      </c>
      <c r="L2974">
        <v>1.9</v>
      </c>
      <c r="M2974">
        <v>0.4</v>
      </c>
      <c r="N2974">
        <v>0.6</v>
      </c>
      <c r="O2974">
        <v>0</v>
      </c>
      <c r="P2974">
        <v>0.1</v>
      </c>
      <c r="Q2974">
        <v>0.1</v>
      </c>
      <c r="R2974">
        <v>128.18910499999998</v>
      </c>
      <c r="S2974">
        <v>2.4177499999999998E-3</v>
      </c>
      <c r="T2974">
        <v>2.4177499999999998E-4</v>
      </c>
      <c r="U2974">
        <v>128.32159769999998</v>
      </c>
      <c r="W2974" s="429">
        <f t="shared" si="68"/>
        <v>128.18910499999998</v>
      </c>
      <c r="X2974" s="429">
        <f t="shared" si="68"/>
        <v>2.4177499999999998E-3</v>
      </c>
      <c r="Y2974" s="429">
        <f t="shared" si="68"/>
        <v>2.4177499999999998E-4</v>
      </c>
      <c r="Z2974" s="429">
        <f t="shared" si="68"/>
        <v>128.32159769999998</v>
      </c>
      <c r="AA2974" s="429" t="s">
        <v>1295</v>
      </c>
    </row>
    <row r="2975" spans="1:27" x14ac:dyDescent="0.25">
      <c r="A2975" t="s">
        <v>149</v>
      </c>
      <c r="B2975" t="s">
        <v>186</v>
      </c>
      <c r="C2975" t="s">
        <v>1459</v>
      </c>
      <c r="D2975" t="s">
        <v>1387</v>
      </c>
      <c r="E2975" t="s">
        <v>1326</v>
      </c>
      <c r="F2975" t="s">
        <v>1293</v>
      </c>
      <c r="G2975" t="s">
        <v>524</v>
      </c>
      <c r="H2975" t="s">
        <v>1464</v>
      </c>
      <c r="I2975" t="s">
        <v>186</v>
      </c>
      <c r="J2975" s="281" t="s">
        <v>1402</v>
      </c>
      <c r="K2975" t="s">
        <v>1398</v>
      </c>
      <c r="L2975">
        <v>10.3</v>
      </c>
      <c r="M2975">
        <v>2.4</v>
      </c>
      <c r="N2975">
        <v>2.2000000000000002</v>
      </c>
      <c r="O2975">
        <v>0</v>
      </c>
      <c r="P2975">
        <v>0.4</v>
      </c>
      <c r="Q2975">
        <v>0.4</v>
      </c>
      <c r="R2975">
        <v>694.91988500000002</v>
      </c>
      <c r="S2975">
        <v>1.310675E-2</v>
      </c>
      <c r="T2975">
        <v>1.3106750000000001E-3</v>
      </c>
      <c r="U2975">
        <v>695.63813490000007</v>
      </c>
      <c r="W2975" s="429">
        <f t="shared" si="68"/>
        <v>694.91988500000002</v>
      </c>
      <c r="X2975" s="429">
        <f t="shared" si="68"/>
        <v>1.310675E-2</v>
      </c>
      <c r="Y2975" s="429">
        <f t="shared" si="68"/>
        <v>1.3106750000000001E-3</v>
      </c>
      <c r="Z2975" s="429">
        <f t="shared" si="68"/>
        <v>695.63813490000007</v>
      </c>
      <c r="AA2975" s="429" t="s">
        <v>1295</v>
      </c>
    </row>
    <row r="2976" spans="1:27" x14ac:dyDescent="0.25">
      <c r="A2976" t="s">
        <v>149</v>
      </c>
      <c r="B2976" t="s">
        <v>186</v>
      </c>
      <c r="C2976" t="s">
        <v>1459</v>
      </c>
      <c r="D2976" t="s">
        <v>1387</v>
      </c>
      <c r="E2976" t="s">
        <v>1326</v>
      </c>
      <c r="F2976" t="s">
        <v>1293</v>
      </c>
      <c r="G2976" t="s">
        <v>524</v>
      </c>
      <c r="H2976" t="s">
        <v>1464</v>
      </c>
      <c r="I2976" t="s">
        <v>186</v>
      </c>
      <c r="J2976" s="281" t="s">
        <v>1402</v>
      </c>
      <c r="K2976" t="s">
        <v>1398</v>
      </c>
      <c r="L2976">
        <v>1.8</v>
      </c>
      <c r="M2976">
        <v>0.4</v>
      </c>
      <c r="N2976">
        <v>0.4</v>
      </c>
      <c r="O2976">
        <v>0</v>
      </c>
      <c r="P2976">
        <v>0.1</v>
      </c>
      <c r="Q2976">
        <v>0.1</v>
      </c>
      <c r="R2976">
        <v>121.44231000000001</v>
      </c>
      <c r="S2976">
        <v>2.2905E-3</v>
      </c>
      <c r="T2976">
        <v>2.2905000000000001E-4</v>
      </c>
      <c r="U2976">
        <v>121.56782939999999</v>
      </c>
      <c r="W2976" s="429">
        <f t="shared" si="68"/>
        <v>121.44231000000001</v>
      </c>
      <c r="X2976" s="429">
        <f t="shared" si="68"/>
        <v>2.2905E-3</v>
      </c>
      <c r="Y2976" s="429">
        <f t="shared" si="68"/>
        <v>2.2905000000000001E-4</v>
      </c>
      <c r="Z2976" s="429">
        <f t="shared" si="68"/>
        <v>121.56782939999999</v>
      </c>
      <c r="AA2976" s="429" t="s">
        <v>1295</v>
      </c>
    </row>
    <row r="2977" spans="1:27" x14ac:dyDescent="0.25">
      <c r="A2977" t="s">
        <v>149</v>
      </c>
      <c r="B2977" t="s">
        <v>186</v>
      </c>
      <c r="C2977" t="s">
        <v>1459</v>
      </c>
      <c r="D2977" t="s">
        <v>1387</v>
      </c>
      <c r="E2977" t="s">
        <v>1326</v>
      </c>
      <c r="F2977" t="s">
        <v>1293</v>
      </c>
      <c r="G2977" t="s">
        <v>524</v>
      </c>
      <c r="H2977" t="s">
        <v>1464</v>
      </c>
      <c r="I2977" t="s">
        <v>186</v>
      </c>
      <c r="J2977" s="281" t="s">
        <v>1402</v>
      </c>
      <c r="K2977" t="s">
        <v>1398</v>
      </c>
      <c r="L2977">
        <v>4.7</v>
      </c>
      <c r="M2977">
        <v>1.1000000000000001</v>
      </c>
      <c r="N2977">
        <v>1</v>
      </c>
      <c r="O2977">
        <v>0</v>
      </c>
      <c r="P2977">
        <v>0.2</v>
      </c>
      <c r="Q2977">
        <v>0.2</v>
      </c>
      <c r="R2977">
        <v>317.09936500000003</v>
      </c>
      <c r="S2977">
        <v>5.98075E-3</v>
      </c>
      <c r="T2977">
        <v>5.98075E-4</v>
      </c>
      <c r="U2977">
        <v>317.42711010000005</v>
      </c>
      <c r="W2977" s="429">
        <f t="shared" si="68"/>
        <v>317.09936500000003</v>
      </c>
      <c r="X2977" s="429">
        <f t="shared" si="68"/>
        <v>5.98075E-3</v>
      </c>
      <c r="Y2977" s="429">
        <f t="shared" si="68"/>
        <v>5.98075E-4</v>
      </c>
      <c r="Z2977" s="429">
        <f t="shared" si="68"/>
        <v>317.42711010000005</v>
      </c>
      <c r="AA2977" s="429" t="s">
        <v>1295</v>
      </c>
    </row>
    <row r="2978" spans="1:27" x14ac:dyDescent="0.25">
      <c r="A2978" t="s">
        <v>149</v>
      </c>
      <c r="B2978" t="s">
        <v>186</v>
      </c>
      <c r="C2978" t="s">
        <v>1459</v>
      </c>
      <c r="D2978" t="s">
        <v>1387</v>
      </c>
      <c r="E2978" t="s">
        <v>1326</v>
      </c>
      <c r="F2978" t="s">
        <v>1293</v>
      </c>
      <c r="G2978" t="s">
        <v>524</v>
      </c>
      <c r="H2978" t="s">
        <v>1464</v>
      </c>
      <c r="I2978" t="s">
        <v>186</v>
      </c>
      <c r="J2978" s="281" t="s">
        <v>1402</v>
      </c>
      <c r="K2978" t="s">
        <v>1398</v>
      </c>
      <c r="L2978">
        <v>3</v>
      </c>
      <c r="M2978">
        <v>0.7</v>
      </c>
      <c r="N2978">
        <v>0.7</v>
      </c>
      <c r="O2978">
        <v>0</v>
      </c>
      <c r="P2978">
        <v>0.1</v>
      </c>
      <c r="Q2978">
        <v>0.1</v>
      </c>
      <c r="R2978">
        <v>202.40385000000001</v>
      </c>
      <c r="S2978">
        <v>3.8174999999999997E-3</v>
      </c>
      <c r="T2978">
        <v>3.8175000000000004E-4</v>
      </c>
      <c r="U2978">
        <v>202.61304900000002</v>
      </c>
      <c r="W2978" s="429">
        <f t="shared" si="68"/>
        <v>202.40385000000001</v>
      </c>
      <c r="X2978" s="429">
        <f t="shared" si="68"/>
        <v>3.8174999999999997E-3</v>
      </c>
      <c r="Y2978" s="429">
        <f t="shared" si="68"/>
        <v>3.8175000000000004E-4</v>
      </c>
      <c r="Z2978" s="429">
        <f t="shared" si="68"/>
        <v>202.61304900000002</v>
      </c>
      <c r="AA2978" s="429" t="s">
        <v>1295</v>
      </c>
    </row>
    <row r="2979" spans="1:27" x14ac:dyDescent="0.25">
      <c r="A2979" t="s">
        <v>149</v>
      </c>
      <c r="B2979" t="s">
        <v>186</v>
      </c>
      <c r="C2979" t="s">
        <v>1459</v>
      </c>
      <c r="D2979" t="s">
        <v>1387</v>
      </c>
      <c r="E2979" t="s">
        <v>1326</v>
      </c>
      <c r="F2979" t="s">
        <v>1293</v>
      </c>
      <c r="G2979" t="s">
        <v>524</v>
      </c>
      <c r="H2979" t="s">
        <v>1464</v>
      </c>
      <c r="I2979" t="s">
        <v>186</v>
      </c>
      <c r="J2979" s="281" t="s">
        <v>1402</v>
      </c>
      <c r="K2979" t="s">
        <v>1398</v>
      </c>
      <c r="L2979">
        <v>11.2</v>
      </c>
      <c r="M2979">
        <v>2.6</v>
      </c>
      <c r="N2979">
        <v>2.4</v>
      </c>
      <c r="O2979">
        <v>0</v>
      </c>
      <c r="P2979">
        <v>0.5</v>
      </c>
      <c r="Q2979">
        <v>0.5</v>
      </c>
      <c r="R2979">
        <v>755.64103999999998</v>
      </c>
      <c r="S2979">
        <v>1.4251999999999999E-2</v>
      </c>
      <c r="T2979">
        <v>1.4251999999999999E-3</v>
      </c>
      <c r="U2979">
        <v>756.42204960000004</v>
      </c>
      <c r="W2979" s="429">
        <f t="shared" si="68"/>
        <v>755.64103999999998</v>
      </c>
      <c r="X2979" s="429">
        <f t="shared" si="68"/>
        <v>1.4251999999999999E-2</v>
      </c>
      <c r="Y2979" s="429">
        <f t="shared" si="68"/>
        <v>1.4251999999999999E-3</v>
      </c>
      <c r="Z2979" s="429">
        <f t="shared" si="68"/>
        <v>756.42204960000004</v>
      </c>
      <c r="AA2979" s="429" t="s">
        <v>1295</v>
      </c>
    </row>
    <row r="2980" spans="1:27" x14ac:dyDescent="0.25">
      <c r="A2980" t="s">
        <v>149</v>
      </c>
      <c r="B2980" t="s">
        <v>186</v>
      </c>
      <c r="C2980" t="s">
        <v>1459</v>
      </c>
      <c r="D2980" t="s">
        <v>1387</v>
      </c>
      <c r="E2980" t="s">
        <v>1326</v>
      </c>
      <c r="F2980" t="s">
        <v>1293</v>
      </c>
      <c r="G2980" t="s">
        <v>524</v>
      </c>
      <c r="H2980" t="s">
        <v>1464</v>
      </c>
      <c r="I2980" t="s">
        <v>186</v>
      </c>
      <c r="J2980" s="281" t="s">
        <v>1394</v>
      </c>
      <c r="K2980" t="s">
        <v>1395</v>
      </c>
      <c r="L2980">
        <v>0</v>
      </c>
      <c r="M2980">
        <v>0.1</v>
      </c>
      <c r="N2980">
        <v>0</v>
      </c>
      <c r="O2980">
        <v>0</v>
      </c>
      <c r="P2980">
        <v>0</v>
      </c>
      <c r="Q2980">
        <v>0</v>
      </c>
      <c r="R2980">
        <v>3.6548822767570349E-2</v>
      </c>
      <c r="S2980">
        <v>0.43138416496752391</v>
      </c>
      <c r="T2980">
        <v>0</v>
      </c>
      <c r="U2980">
        <v>10.821152946955669</v>
      </c>
      <c r="W2980" s="429">
        <f t="shared" si="68"/>
        <v>3.6548822767570349E-2</v>
      </c>
      <c r="X2980" s="429">
        <f t="shared" si="68"/>
        <v>0.43138416496752391</v>
      </c>
      <c r="Y2980" s="429">
        <f t="shared" si="68"/>
        <v>0</v>
      </c>
      <c r="Z2980" s="429">
        <f t="shared" si="68"/>
        <v>10.821152946955669</v>
      </c>
      <c r="AA2980" s="429" t="s">
        <v>1295</v>
      </c>
    </row>
    <row r="2981" spans="1:27" x14ac:dyDescent="0.25">
      <c r="A2981" t="s">
        <v>149</v>
      </c>
      <c r="B2981" t="s">
        <v>186</v>
      </c>
      <c r="C2981" t="s">
        <v>1459</v>
      </c>
      <c r="D2981" t="s">
        <v>1387</v>
      </c>
      <c r="E2981" t="s">
        <v>1326</v>
      </c>
      <c r="F2981" t="s">
        <v>1293</v>
      </c>
      <c r="G2981" t="s">
        <v>524</v>
      </c>
      <c r="H2981" t="s">
        <v>1464</v>
      </c>
      <c r="I2981" t="s">
        <v>186</v>
      </c>
      <c r="J2981" s="281" t="s">
        <v>1394</v>
      </c>
      <c r="K2981" t="s">
        <v>1395</v>
      </c>
      <c r="L2981">
        <v>0.2</v>
      </c>
      <c r="M2981">
        <v>0</v>
      </c>
      <c r="N2981">
        <v>0.2</v>
      </c>
      <c r="O2981">
        <v>0</v>
      </c>
      <c r="P2981">
        <v>0.1</v>
      </c>
      <c r="Q2981">
        <v>0.1</v>
      </c>
      <c r="R2981">
        <v>0</v>
      </c>
      <c r="S2981">
        <v>0</v>
      </c>
      <c r="T2981">
        <v>0</v>
      </c>
      <c r="U2981">
        <v>0</v>
      </c>
      <c r="W2981" s="429">
        <f t="shared" si="68"/>
        <v>0</v>
      </c>
      <c r="X2981" s="429">
        <f t="shared" si="68"/>
        <v>0</v>
      </c>
      <c r="Y2981" s="429">
        <f t="shared" si="68"/>
        <v>0</v>
      </c>
      <c r="Z2981" s="429">
        <f t="shared" si="68"/>
        <v>0</v>
      </c>
      <c r="AA2981" s="429" t="s">
        <v>1295</v>
      </c>
    </row>
    <row r="2982" spans="1:27" x14ac:dyDescent="0.25">
      <c r="A2982" t="s">
        <v>149</v>
      </c>
      <c r="B2982" t="s">
        <v>186</v>
      </c>
      <c r="C2982" t="s">
        <v>1459</v>
      </c>
      <c r="D2982" t="s">
        <v>1387</v>
      </c>
      <c r="E2982" t="s">
        <v>1326</v>
      </c>
      <c r="F2982" t="s">
        <v>1293</v>
      </c>
      <c r="G2982" t="s">
        <v>524</v>
      </c>
      <c r="H2982" t="s">
        <v>1464</v>
      </c>
      <c r="I2982" t="s">
        <v>186</v>
      </c>
      <c r="J2982" s="281" t="s">
        <v>1394</v>
      </c>
      <c r="K2982" t="s">
        <v>1395</v>
      </c>
      <c r="L2982">
        <v>0</v>
      </c>
      <c r="M2982">
        <v>0.1</v>
      </c>
      <c r="N2982">
        <v>0</v>
      </c>
      <c r="O2982">
        <v>0</v>
      </c>
      <c r="P2982">
        <v>0</v>
      </c>
      <c r="Q2982">
        <v>0</v>
      </c>
      <c r="R2982">
        <v>3.6548822767570349E-2</v>
      </c>
      <c r="S2982">
        <v>0.43138416496752391</v>
      </c>
      <c r="T2982">
        <v>0</v>
      </c>
      <c r="U2982">
        <v>10.821152946955669</v>
      </c>
      <c r="W2982" s="429">
        <f t="shared" si="68"/>
        <v>3.6548822767570349E-2</v>
      </c>
      <c r="X2982" s="429">
        <f t="shared" si="68"/>
        <v>0.43138416496752391</v>
      </c>
      <c r="Y2982" s="429">
        <f t="shared" si="68"/>
        <v>0</v>
      </c>
      <c r="Z2982" s="429">
        <f t="shared" si="68"/>
        <v>10.821152946955669</v>
      </c>
      <c r="AA2982" s="429" t="s">
        <v>1295</v>
      </c>
    </row>
    <row r="2983" spans="1:27" x14ac:dyDescent="0.25">
      <c r="A2983" t="s">
        <v>149</v>
      </c>
      <c r="B2983" t="s">
        <v>186</v>
      </c>
      <c r="C2983" t="s">
        <v>1459</v>
      </c>
      <c r="D2983" t="s">
        <v>1387</v>
      </c>
      <c r="E2983" t="s">
        <v>1326</v>
      </c>
      <c r="F2983" t="s">
        <v>1293</v>
      </c>
      <c r="G2983" t="s">
        <v>524</v>
      </c>
      <c r="H2983" t="s">
        <v>1464</v>
      </c>
      <c r="I2983" t="s">
        <v>186</v>
      </c>
      <c r="J2983" s="281" t="s">
        <v>1396</v>
      </c>
      <c r="K2983" t="s">
        <v>1393</v>
      </c>
      <c r="L2983">
        <v>0.2</v>
      </c>
      <c r="M2983">
        <v>0</v>
      </c>
      <c r="N2983">
        <v>0.2</v>
      </c>
      <c r="O2983">
        <v>0</v>
      </c>
      <c r="P2983">
        <v>0.1</v>
      </c>
      <c r="Q2983">
        <v>0.1</v>
      </c>
      <c r="R2983">
        <v>7.3097645535140698E-2</v>
      </c>
      <c r="S2983">
        <v>0.86276832993504782</v>
      </c>
      <c r="T2983">
        <v>0</v>
      </c>
      <c r="U2983">
        <v>21.642305893911338</v>
      </c>
      <c r="W2983" s="429">
        <f t="shared" si="68"/>
        <v>7.3097645535140698E-2</v>
      </c>
      <c r="X2983" s="429">
        <f t="shared" si="68"/>
        <v>0.86276832993504782</v>
      </c>
      <c r="Y2983" s="429">
        <f t="shared" si="68"/>
        <v>0</v>
      </c>
      <c r="Z2983" s="429">
        <f t="shared" si="68"/>
        <v>21.642305893911338</v>
      </c>
      <c r="AA2983" s="429" t="s">
        <v>1295</v>
      </c>
    </row>
    <row r="2984" spans="1:27" x14ac:dyDescent="0.25">
      <c r="A2984" t="s">
        <v>149</v>
      </c>
      <c r="B2984" t="s">
        <v>186</v>
      </c>
      <c r="C2984" t="s">
        <v>1459</v>
      </c>
      <c r="D2984" t="s">
        <v>1387</v>
      </c>
      <c r="E2984" t="s">
        <v>1326</v>
      </c>
      <c r="F2984" t="s">
        <v>1293</v>
      </c>
      <c r="G2984" t="s">
        <v>524</v>
      </c>
      <c r="H2984" t="s">
        <v>1464</v>
      </c>
      <c r="I2984" t="s">
        <v>186</v>
      </c>
      <c r="J2984" s="281" t="s">
        <v>1399</v>
      </c>
      <c r="K2984" t="s">
        <v>1391</v>
      </c>
      <c r="L2984">
        <v>0</v>
      </c>
      <c r="M2984">
        <v>0.1</v>
      </c>
      <c r="N2984">
        <v>0</v>
      </c>
      <c r="O2984">
        <v>0</v>
      </c>
      <c r="P2984">
        <v>0</v>
      </c>
      <c r="Q2984">
        <v>0</v>
      </c>
      <c r="R2984">
        <v>3.6548822767570349E-2</v>
      </c>
      <c r="S2984">
        <v>0.43138416496752391</v>
      </c>
      <c r="T2984">
        <v>0</v>
      </c>
      <c r="U2984">
        <v>10.821152946955669</v>
      </c>
      <c r="W2984" s="429">
        <f t="shared" si="68"/>
        <v>3.6548822767570349E-2</v>
      </c>
      <c r="X2984" s="429">
        <f t="shared" si="68"/>
        <v>0.43138416496752391</v>
      </c>
      <c r="Y2984" s="429">
        <f t="shared" si="68"/>
        <v>0</v>
      </c>
      <c r="Z2984" s="429">
        <f t="shared" si="68"/>
        <v>10.821152946955669</v>
      </c>
      <c r="AA2984" s="429" t="s">
        <v>1296</v>
      </c>
    </row>
    <row r="2985" spans="1:27" x14ac:dyDescent="0.25">
      <c r="A2985" t="s">
        <v>149</v>
      </c>
      <c r="B2985" t="s">
        <v>186</v>
      </c>
      <c r="C2985" t="s">
        <v>1459</v>
      </c>
      <c r="D2985" t="s">
        <v>1387</v>
      </c>
      <c r="E2985" t="s">
        <v>1326</v>
      </c>
      <c r="F2985" t="s">
        <v>1293</v>
      </c>
      <c r="G2985" t="s">
        <v>524</v>
      </c>
      <c r="H2985" t="s">
        <v>1464</v>
      </c>
      <c r="I2985" t="s">
        <v>186</v>
      </c>
      <c r="J2985" s="281" t="s">
        <v>1399</v>
      </c>
      <c r="K2985" t="s">
        <v>1391</v>
      </c>
      <c r="L2985">
        <v>0</v>
      </c>
      <c r="M2985">
        <v>0.2</v>
      </c>
      <c r="N2985">
        <v>0</v>
      </c>
      <c r="O2985">
        <v>0</v>
      </c>
      <c r="P2985">
        <v>0</v>
      </c>
      <c r="Q2985">
        <v>0</v>
      </c>
      <c r="R2985">
        <v>7.3097645535140698E-2</v>
      </c>
      <c r="S2985">
        <v>0.86276832993504782</v>
      </c>
      <c r="T2985">
        <v>0</v>
      </c>
      <c r="U2985">
        <v>21.642305893911338</v>
      </c>
      <c r="W2985" s="429">
        <f t="shared" si="68"/>
        <v>7.3097645535140698E-2</v>
      </c>
      <c r="X2985" s="429">
        <f t="shared" si="68"/>
        <v>0.86276832993504782</v>
      </c>
      <c r="Y2985" s="429">
        <f t="shared" si="68"/>
        <v>0</v>
      </c>
      <c r="Z2985" s="429">
        <f t="shared" si="68"/>
        <v>21.642305893911338</v>
      </c>
      <c r="AA2985" s="429" t="s">
        <v>1296</v>
      </c>
    </row>
    <row r="2986" spans="1:27" x14ac:dyDescent="0.25">
      <c r="A2986" t="s">
        <v>149</v>
      </c>
      <c r="B2986" t="s">
        <v>186</v>
      </c>
      <c r="C2986" t="s">
        <v>1459</v>
      </c>
      <c r="D2986" t="s">
        <v>1387</v>
      </c>
      <c r="E2986" t="s">
        <v>1326</v>
      </c>
      <c r="F2986" t="s">
        <v>1293</v>
      </c>
      <c r="G2986" t="s">
        <v>524</v>
      </c>
      <c r="H2986" t="s">
        <v>1464</v>
      </c>
      <c r="I2986" t="s">
        <v>186</v>
      </c>
      <c r="J2986" s="281" t="s">
        <v>1402</v>
      </c>
      <c r="K2986" t="s">
        <v>1398</v>
      </c>
      <c r="L2986">
        <v>11.1</v>
      </c>
      <c r="M2986">
        <v>12.3</v>
      </c>
      <c r="N2986">
        <v>34</v>
      </c>
      <c r="O2986">
        <v>0</v>
      </c>
      <c r="P2986">
        <v>0.5</v>
      </c>
      <c r="Q2986">
        <v>0.5</v>
      </c>
      <c r="R2986">
        <v>748.89424499999996</v>
      </c>
      <c r="S2986">
        <v>1.412475E-2</v>
      </c>
      <c r="T2986">
        <v>1.4124750000000001E-3</v>
      </c>
      <c r="U2986">
        <v>749.66828129999999</v>
      </c>
      <c r="W2986" s="429">
        <f t="shared" si="68"/>
        <v>748.89424499999996</v>
      </c>
      <c r="X2986" s="429">
        <f t="shared" si="68"/>
        <v>1.412475E-2</v>
      </c>
      <c r="Y2986" s="429">
        <f t="shared" si="68"/>
        <v>1.4124750000000001E-3</v>
      </c>
      <c r="Z2986" s="429">
        <f t="shared" si="68"/>
        <v>749.66828129999999</v>
      </c>
      <c r="AA2986" s="429" t="s">
        <v>1295</v>
      </c>
    </row>
    <row r="2987" spans="1:27" x14ac:dyDescent="0.25">
      <c r="A2987" t="s">
        <v>149</v>
      </c>
      <c r="B2987" t="s">
        <v>186</v>
      </c>
      <c r="C2987" t="s">
        <v>1459</v>
      </c>
      <c r="D2987" t="s">
        <v>1387</v>
      </c>
      <c r="E2987" t="s">
        <v>1326</v>
      </c>
      <c r="F2987" t="s">
        <v>1293</v>
      </c>
      <c r="G2987" t="s">
        <v>524</v>
      </c>
      <c r="H2987" t="s">
        <v>1464</v>
      </c>
      <c r="I2987" t="s">
        <v>186</v>
      </c>
      <c r="J2987" s="281" t="s">
        <v>1402</v>
      </c>
      <c r="K2987" t="s">
        <v>1398</v>
      </c>
      <c r="L2987">
        <v>3.3</v>
      </c>
      <c r="M2987">
        <v>3.6</v>
      </c>
      <c r="N2987">
        <v>10</v>
      </c>
      <c r="O2987">
        <v>0</v>
      </c>
      <c r="P2987">
        <v>0.1</v>
      </c>
      <c r="Q2987">
        <v>0.1</v>
      </c>
      <c r="R2987">
        <v>222.64423499999998</v>
      </c>
      <c r="S2987">
        <v>4.1992499999999999E-3</v>
      </c>
      <c r="T2987">
        <v>4.1992499999999997E-4</v>
      </c>
      <c r="U2987">
        <v>222.87435389999999</v>
      </c>
      <c r="W2987" s="429">
        <f t="shared" si="68"/>
        <v>222.64423499999998</v>
      </c>
      <c r="X2987" s="429">
        <f t="shared" si="68"/>
        <v>4.1992499999999999E-3</v>
      </c>
      <c r="Y2987" s="429">
        <f t="shared" si="68"/>
        <v>4.1992499999999997E-4</v>
      </c>
      <c r="Z2987" s="429">
        <f t="shared" si="68"/>
        <v>222.87435389999999</v>
      </c>
      <c r="AA2987" s="429" t="s">
        <v>1295</v>
      </c>
    </row>
    <row r="2988" spans="1:27" x14ac:dyDescent="0.25">
      <c r="A2988" t="s">
        <v>149</v>
      </c>
      <c r="B2988" t="s">
        <v>186</v>
      </c>
      <c r="C2988" t="s">
        <v>1459</v>
      </c>
      <c r="D2988" t="s">
        <v>1387</v>
      </c>
      <c r="E2988" t="s">
        <v>1326</v>
      </c>
      <c r="F2988" t="s">
        <v>1293</v>
      </c>
      <c r="G2988" t="s">
        <v>524</v>
      </c>
      <c r="H2988" t="s">
        <v>1464</v>
      </c>
      <c r="I2988" t="s">
        <v>186</v>
      </c>
      <c r="J2988" s="281" t="s">
        <v>1402</v>
      </c>
      <c r="K2988" t="s">
        <v>1398</v>
      </c>
      <c r="L2988">
        <v>11.5</v>
      </c>
      <c r="M2988">
        <v>12.8</v>
      </c>
      <c r="N2988">
        <v>35.299999999999997</v>
      </c>
      <c r="O2988">
        <v>0</v>
      </c>
      <c r="P2988">
        <v>0.5</v>
      </c>
      <c r="Q2988">
        <v>0.5</v>
      </c>
      <c r="R2988">
        <v>775.88142500000004</v>
      </c>
      <c r="S2988">
        <v>1.4633749999999999E-2</v>
      </c>
      <c r="T2988">
        <v>1.463375E-3</v>
      </c>
      <c r="U2988">
        <v>776.68335449999995</v>
      </c>
      <c r="W2988" s="429">
        <f t="shared" si="68"/>
        <v>775.88142500000004</v>
      </c>
      <c r="X2988" s="429">
        <f t="shared" si="68"/>
        <v>1.4633749999999999E-2</v>
      </c>
      <c r="Y2988" s="429">
        <f t="shared" si="68"/>
        <v>1.463375E-3</v>
      </c>
      <c r="Z2988" s="429">
        <f t="shared" si="68"/>
        <v>776.68335449999995</v>
      </c>
      <c r="AA2988" s="429" t="s">
        <v>1295</v>
      </c>
    </row>
    <row r="2989" spans="1:27" x14ac:dyDescent="0.25">
      <c r="A2989" t="s">
        <v>149</v>
      </c>
      <c r="B2989" t="s">
        <v>186</v>
      </c>
      <c r="C2989" t="s">
        <v>1459</v>
      </c>
      <c r="D2989" t="s">
        <v>1387</v>
      </c>
      <c r="E2989" t="s">
        <v>1326</v>
      </c>
      <c r="F2989" t="s">
        <v>1293</v>
      </c>
      <c r="G2989" t="s">
        <v>524</v>
      </c>
      <c r="H2989" t="s">
        <v>1464</v>
      </c>
      <c r="I2989" t="s">
        <v>186</v>
      </c>
      <c r="J2989" s="281" t="s">
        <v>1402</v>
      </c>
      <c r="K2989" t="s">
        <v>1398</v>
      </c>
      <c r="L2989">
        <v>11.7</v>
      </c>
      <c r="M2989">
        <v>13</v>
      </c>
      <c r="N2989">
        <v>35.700000000000003</v>
      </c>
      <c r="O2989">
        <v>0</v>
      </c>
      <c r="P2989">
        <v>0.5</v>
      </c>
      <c r="Q2989">
        <v>0.5</v>
      </c>
      <c r="R2989">
        <v>789.37501499999996</v>
      </c>
      <c r="S2989">
        <v>1.4888249999999999E-2</v>
      </c>
      <c r="T2989">
        <v>1.488825E-3</v>
      </c>
      <c r="U2989">
        <v>790.19089109999993</v>
      </c>
      <c r="W2989" s="429">
        <f t="shared" si="68"/>
        <v>789.37501499999996</v>
      </c>
      <c r="X2989" s="429">
        <f t="shared" si="68"/>
        <v>1.4888249999999999E-2</v>
      </c>
      <c r="Y2989" s="429">
        <f t="shared" si="68"/>
        <v>1.488825E-3</v>
      </c>
      <c r="Z2989" s="429">
        <f t="shared" si="68"/>
        <v>790.19089109999993</v>
      </c>
      <c r="AA2989" s="429" t="s">
        <v>1295</v>
      </c>
    </row>
    <row r="2990" spans="1:27" x14ac:dyDescent="0.25">
      <c r="A2990" t="s">
        <v>149</v>
      </c>
      <c r="B2990" t="s">
        <v>186</v>
      </c>
      <c r="C2990" t="s">
        <v>1459</v>
      </c>
      <c r="D2990" t="s">
        <v>1387</v>
      </c>
      <c r="E2990" t="s">
        <v>1326</v>
      </c>
      <c r="F2990" t="s">
        <v>1293</v>
      </c>
      <c r="G2990" t="s">
        <v>524</v>
      </c>
      <c r="H2990" t="s">
        <v>1464</v>
      </c>
      <c r="I2990" t="s">
        <v>186</v>
      </c>
      <c r="J2990" s="281" t="s">
        <v>1402</v>
      </c>
      <c r="K2990" t="s">
        <v>1398</v>
      </c>
      <c r="L2990">
        <v>11</v>
      </c>
      <c r="M2990">
        <v>2.6</v>
      </c>
      <c r="N2990">
        <v>2.4</v>
      </c>
      <c r="O2990">
        <v>0</v>
      </c>
      <c r="P2990">
        <v>0.5</v>
      </c>
      <c r="Q2990">
        <v>0.5</v>
      </c>
      <c r="R2990">
        <v>742.14745000000005</v>
      </c>
      <c r="S2990">
        <v>1.39975E-2</v>
      </c>
      <c r="T2990">
        <v>1.39975E-3</v>
      </c>
      <c r="U2990">
        <v>742.91451300000006</v>
      </c>
      <c r="W2990" s="429">
        <f t="shared" si="68"/>
        <v>742.14745000000005</v>
      </c>
      <c r="X2990" s="429">
        <f t="shared" si="68"/>
        <v>1.39975E-2</v>
      </c>
      <c r="Y2990" s="429">
        <f t="shared" si="68"/>
        <v>1.39975E-3</v>
      </c>
      <c r="Z2990" s="429">
        <f t="shared" si="68"/>
        <v>742.91451300000006</v>
      </c>
      <c r="AA2990" s="429" t="s">
        <v>1295</v>
      </c>
    </row>
    <row r="2991" spans="1:27" x14ac:dyDescent="0.25">
      <c r="A2991" t="s">
        <v>149</v>
      </c>
      <c r="B2991" t="s">
        <v>186</v>
      </c>
      <c r="C2991" t="s">
        <v>1459</v>
      </c>
      <c r="D2991" t="s">
        <v>1387</v>
      </c>
      <c r="E2991" t="s">
        <v>1326</v>
      </c>
      <c r="F2991" t="s">
        <v>1293</v>
      </c>
      <c r="G2991" t="s">
        <v>524</v>
      </c>
      <c r="H2991" t="s">
        <v>1464</v>
      </c>
      <c r="I2991" t="s">
        <v>186</v>
      </c>
      <c r="J2991" s="281" t="s">
        <v>1402</v>
      </c>
      <c r="K2991" t="s">
        <v>1398</v>
      </c>
      <c r="L2991">
        <v>11.6</v>
      </c>
      <c r="M2991">
        <v>12.9</v>
      </c>
      <c r="N2991">
        <v>35.6</v>
      </c>
      <c r="O2991">
        <v>0</v>
      </c>
      <c r="P2991">
        <v>0.5</v>
      </c>
      <c r="Q2991">
        <v>0.5</v>
      </c>
      <c r="R2991">
        <v>782.62821999999994</v>
      </c>
      <c r="S2991">
        <v>1.4761E-2</v>
      </c>
      <c r="T2991">
        <v>1.4760999999999999E-3</v>
      </c>
      <c r="U2991">
        <v>783.43712279999988</v>
      </c>
      <c r="W2991" s="429">
        <f t="shared" si="68"/>
        <v>782.62821999999994</v>
      </c>
      <c r="X2991" s="429">
        <f t="shared" si="68"/>
        <v>1.4761E-2</v>
      </c>
      <c r="Y2991" s="429">
        <f t="shared" si="68"/>
        <v>1.4760999999999999E-3</v>
      </c>
      <c r="Z2991" s="429">
        <f t="shared" si="68"/>
        <v>783.43712279999988</v>
      </c>
      <c r="AA2991" s="429" t="s">
        <v>1295</v>
      </c>
    </row>
    <row r="2992" spans="1:27" x14ac:dyDescent="0.25">
      <c r="A2992" t="s">
        <v>149</v>
      </c>
      <c r="B2992" t="s">
        <v>186</v>
      </c>
      <c r="C2992" t="s">
        <v>1459</v>
      </c>
      <c r="D2992" t="s">
        <v>1387</v>
      </c>
      <c r="E2992" t="s">
        <v>1326</v>
      </c>
      <c r="F2992" t="s">
        <v>1293</v>
      </c>
      <c r="G2992" t="s">
        <v>524</v>
      </c>
      <c r="H2992" t="s">
        <v>1464</v>
      </c>
      <c r="I2992" t="s">
        <v>186</v>
      </c>
      <c r="J2992" s="281" t="s">
        <v>1402</v>
      </c>
      <c r="K2992" t="s">
        <v>1398</v>
      </c>
      <c r="L2992">
        <v>11.6</v>
      </c>
      <c r="M2992">
        <v>12.8</v>
      </c>
      <c r="N2992">
        <v>35.4</v>
      </c>
      <c r="O2992">
        <v>0</v>
      </c>
      <c r="P2992">
        <v>0.5</v>
      </c>
      <c r="Q2992">
        <v>0.5</v>
      </c>
      <c r="R2992">
        <v>782.62821999999994</v>
      </c>
      <c r="S2992">
        <v>1.4761E-2</v>
      </c>
      <c r="T2992">
        <v>1.4760999999999999E-3</v>
      </c>
      <c r="U2992">
        <v>783.43712279999988</v>
      </c>
      <c r="W2992" s="429">
        <f t="shared" si="68"/>
        <v>782.62821999999994</v>
      </c>
      <c r="X2992" s="429">
        <f t="shared" si="68"/>
        <v>1.4761E-2</v>
      </c>
      <c r="Y2992" s="429">
        <f t="shared" si="68"/>
        <v>1.4760999999999999E-3</v>
      </c>
      <c r="Z2992" s="429">
        <f t="shared" si="68"/>
        <v>783.43712279999988</v>
      </c>
      <c r="AA2992" s="429" t="s">
        <v>1295</v>
      </c>
    </row>
    <row r="2993" spans="1:27" x14ac:dyDescent="0.25">
      <c r="A2993" t="s">
        <v>149</v>
      </c>
      <c r="B2993" t="s">
        <v>186</v>
      </c>
      <c r="C2993" t="s">
        <v>1459</v>
      </c>
      <c r="D2993" t="s">
        <v>1387</v>
      </c>
      <c r="E2993" t="s">
        <v>1326</v>
      </c>
      <c r="F2993" t="s">
        <v>1293</v>
      </c>
      <c r="G2993" t="s">
        <v>524</v>
      </c>
      <c r="H2993" t="s">
        <v>1464</v>
      </c>
      <c r="I2993" t="s">
        <v>186</v>
      </c>
      <c r="J2993" s="281" t="s">
        <v>1402</v>
      </c>
      <c r="K2993" t="s">
        <v>1398</v>
      </c>
      <c r="L2993">
        <v>11.6</v>
      </c>
      <c r="M2993">
        <v>2.7</v>
      </c>
      <c r="N2993">
        <v>2.5</v>
      </c>
      <c r="O2993">
        <v>0</v>
      </c>
      <c r="P2993">
        <v>0.5</v>
      </c>
      <c r="Q2993">
        <v>0.5</v>
      </c>
      <c r="R2993">
        <v>782.62821999999994</v>
      </c>
      <c r="S2993">
        <v>1.4761E-2</v>
      </c>
      <c r="T2993">
        <v>1.4760999999999999E-3</v>
      </c>
      <c r="U2993">
        <v>783.43712279999988</v>
      </c>
      <c r="W2993" s="429">
        <f t="shared" si="68"/>
        <v>782.62821999999994</v>
      </c>
      <c r="X2993" s="429">
        <f t="shared" si="68"/>
        <v>1.4761E-2</v>
      </c>
      <c r="Y2993" s="429">
        <f t="shared" si="68"/>
        <v>1.4760999999999999E-3</v>
      </c>
      <c r="Z2993" s="429">
        <f t="shared" si="68"/>
        <v>783.43712279999988</v>
      </c>
      <c r="AA2993" s="429" t="s">
        <v>1295</v>
      </c>
    </row>
    <row r="2994" spans="1:27" x14ac:dyDescent="0.25">
      <c r="A2994" t="s">
        <v>149</v>
      </c>
      <c r="B2994" t="s">
        <v>186</v>
      </c>
      <c r="C2994" t="s">
        <v>1459</v>
      </c>
      <c r="D2994" t="s">
        <v>1387</v>
      </c>
      <c r="E2994" t="s">
        <v>1326</v>
      </c>
      <c r="F2994" t="s">
        <v>1293</v>
      </c>
      <c r="G2994" t="s">
        <v>524</v>
      </c>
      <c r="H2994" t="s">
        <v>1464</v>
      </c>
      <c r="I2994" t="s">
        <v>186</v>
      </c>
      <c r="J2994" s="281" t="s">
        <v>1402</v>
      </c>
      <c r="K2994" t="s">
        <v>1398</v>
      </c>
      <c r="L2994">
        <v>6.5</v>
      </c>
      <c r="M2994">
        <v>1.5</v>
      </c>
      <c r="N2994">
        <v>1.4</v>
      </c>
      <c r="O2994">
        <v>0</v>
      </c>
      <c r="P2994">
        <v>0.3</v>
      </c>
      <c r="Q2994">
        <v>0.3</v>
      </c>
      <c r="R2994">
        <v>438.541675</v>
      </c>
      <c r="S2994">
        <v>8.2712499999999991E-3</v>
      </c>
      <c r="T2994">
        <v>8.2712500000000006E-4</v>
      </c>
      <c r="U2994">
        <v>438.99493949999999</v>
      </c>
      <c r="W2994" s="429">
        <f t="shared" si="68"/>
        <v>438.541675</v>
      </c>
      <c r="X2994" s="429">
        <f t="shared" si="68"/>
        <v>8.2712499999999991E-3</v>
      </c>
      <c r="Y2994" s="429">
        <f t="shared" si="68"/>
        <v>8.2712500000000006E-4</v>
      </c>
      <c r="Z2994" s="429">
        <f t="shared" si="68"/>
        <v>438.99493949999999</v>
      </c>
      <c r="AA2994" s="429" t="s">
        <v>1295</v>
      </c>
    </row>
    <row r="2995" spans="1:27" x14ac:dyDescent="0.25">
      <c r="A2995" t="s">
        <v>149</v>
      </c>
      <c r="B2995" t="s">
        <v>186</v>
      </c>
      <c r="C2995" t="s">
        <v>1459</v>
      </c>
      <c r="D2995" t="s">
        <v>1387</v>
      </c>
      <c r="E2995" t="s">
        <v>1326</v>
      </c>
      <c r="F2995" t="s">
        <v>1293</v>
      </c>
      <c r="G2995" t="s">
        <v>524</v>
      </c>
      <c r="H2995" t="s">
        <v>1464</v>
      </c>
      <c r="I2995" t="s">
        <v>186</v>
      </c>
      <c r="J2995" s="281" t="s">
        <v>1402</v>
      </c>
      <c r="K2995" t="s">
        <v>1398</v>
      </c>
      <c r="L2995">
        <v>0.6</v>
      </c>
      <c r="M2995">
        <v>0.1</v>
      </c>
      <c r="N2995">
        <v>0.1</v>
      </c>
      <c r="O2995">
        <v>0</v>
      </c>
      <c r="P2995">
        <v>0</v>
      </c>
      <c r="Q2995">
        <v>0</v>
      </c>
      <c r="R2995">
        <v>40.48077</v>
      </c>
      <c r="S2995">
        <v>7.6349999999999996E-4</v>
      </c>
      <c r="T2995">
        <v>7.6349999999999999E-5</v>
      </c>
      <c r="U2995">
        <v>40.522609799999998</v>
      </c>
      <c r="W2995" s="429">
        <f t="shared" si="68"/>
        <v>40.48077</v>
      </c>
      <c r="X2995" s="429">
        <f t="shared" si="68"/>
        <v>7.6349999999999996E-4</v>
      </c>
      <c r="Y2995" s="429">
        <f t="shared" si="68"/>
        <v>7.6349999999999999E-5</v>
      </c>
      <c r="Z2995" s="429">
        <f t="shared" si="68"/>
        <v>40.522609799999998</v>
      </c>
      <c r="AA2995" s="429" t="s">
        <v>1295</v>
      </c>
    </row>
    <row r="2996" spans="1:27" x14ac:dyDescent="0.25">
      <c r="A2996" t="s">
        <v>149</v>
      </c>
      <c r="B2996" t="s">
        <v>186</v>
      </c>
      <c r="C2996" t="s">
        <v>1459</v>
      </c>
      <c r="D2996" t="s">
        <v>1387</v>
      </c>
      <c r="E2996" t="s">
        <v>1326</v>
      </c>
      <c r="F2996" t="s">
        <v>1293</v>
      </c>
      <c r="G2996" t="s">
        <v>524</v>
      </c>
      <c r="H2996" t="s">
        <v>1464</v>
      </c>
      <c r="I2996" t="s">
        <v>186</v>
      </c>
      <c r="J2996" s="281" t="s">
        <v>1412</v>
      </c>
      <c r="K2996" t="s">
        <v>1393</v>
      </c>
      <c r="L2996">
        <v>0.2</v>
      </c>
      <c r="M2996">
        <v>0</v>
      </c>
      <c r="N2996">
        <v>0.2</v>
      </c>
      <c r="O2996">
        <v>0</v>
      </c>
      <c r="P2996">
        <v>0.1</v>
      </c>
      <c r="Q2996">
        <v>0.1</v>
      </c>
      <c r="R2996">
        <v>7.3097645535140698E-2</v>
      </c>
      <c r="S2996">
        <v>0.86276832993504782</v>
      </c>
      <c r="T2996">
        <v>0</v>
      </c>
      <c r="U2996">
        <v>21.642305893911338</v>
      </c>
      <c r="W2996" s="429">
        <f t="shared" si="68"/>
        <v>7.3097645535140698E-2</v>
      </c>
      <c r="X2996" s="429">
        <f t="shared" si="68"/>
        <v>0.86276832993504782</v>
      </c>
      <c r="Y2996" s="429">
        <f t="shared" si="68"/>
        <v>0</v>
      </c>
      <c r="Z2996" s="429">
        <f t="shared" si="68"/>
        <v>21.642305893911338</v>
      </c>
      <c r="AA2996" s="429" t="s">
        <v>1295</v>
      </c>
    </row>
    <row r="2997" spans="1:27" x14ac:dyDescent="0.25">
      <c r="A2997" t="s">
        <v>149</v>
      </c>
      <c r="B2997" t="s">
        <v>186</v>
      </c>
      <c r="C2997" t="s">
        <v>1459</v>
      </c>
      <c r="D2997" t="s">
        <v>1387</v>
      </c>
      <c r="E2997" t="s">
        <v>1326</v>
      </c>
      <c r="F2997" t="s">
        <v>1293</v>
      </c>
      <c r="G2997" t="s">
        <v>524</v>
      </c>
      <c r="H2997" t="s">
        <v>1464</v>
      </c>
      <c r="I2997" t="s">
        <v>186</v>
      </c>
      <c r="J2997" s="281" t="s">
        <v>1412</v>
      </c>
      <c r="K2997" t="s">
        <v>1393</v>
      </c>
      <c r="L2997">
        <v>0.2</v>
      </c>
      <c r="M2997">
        <v>0</v>
      </c>
      <c r="N2997">
        <v>0.2</v>
      </c>
      <c r="O2997">
        <v>0</v>
      </c>
      <c r="P2997">
        <v>0.1</v>
      </c>
      <c r="Q2997">
        <v>0.1</v>
      </c>
      <c r="R2997">
        <v>7.3097645535140698E-2</v>
      </c>
      <c r="S2997">
        <v>0.86276832993504782</v>
      </c>
      <c r="T2997">
        <v>0</v>
      </c>
      <c r="U2997">
        <v>21.642305893911338</v>
      </c>
      <c r="W2997" s="429">
        <f t="shared" si="68"/>
        <v>7.3097645535140698E-2</v>
      </c>
      <c r="X2997" s="429">
        <f t="shared" si="68"/>
        <v>0.86276832993504782</v>
      </c>
      <c r="Y2997" s="429">
        <f t="shared" si="68"/>
        <v>0</v>
      </c>
      <c r="Z2997" s="429">
        <f t="shared" si="68"/>
        <v>21.642305893911338</v>
      </c>
      <c r="AA2997" s="429" t="s">
        <v>1295</v>
      </c>
    </row>
    <row r="2998" spans="1:27" x14ac:dyDescent="0.25">
      <c r="A2998" t="s">
        <v>149</v>
      </c>
      <c r="B2998" t="s">
        <v>186</v>
      </c>
      <c r="C2998" t="s">
        <v>1459</v>
      </c>
      <c r="D2998" t="s">
        <v>1387</v>
      </c>
      <c r="E2998" t="s">
        <v>1326</v>
      </c>
      <c r="F2998" t="s">
        <v>1293</v>
      </c>
      <c r="G2998" t="s">
        <v>524</v>
      </c>
      <c r="H2998" t="s">
        <v>1464</v>
      </c>
      <c r="I2998" t="s">
        <v>186</v>
      </c>
      <c r="J2998" s="281" t="s">
        <v>1412</v>
      </c>
      <c r="K2998" t="s">
        <v>1393</v>
      </c>
      <c r="L2998">
        <v>0.2</v>
      </c>
      <c r="M2998">
        <v>0</v>
      </c>
      <c r="N2998">
        <v>0.2</v>
      </c>
      <c r="O2998">
        <v>0</v>
      </c>
      <c r="P2998">
        <v>0.1</v>
      </c>
      <c r="Q2998">
        <v>0.1</v>
      </c>
      <c r="R2998">
        <v>7.3097645535140698E-2</v>
      </c>
      <c r="S2998">
        <v>0.86276832993504782</v>
      </c>
      <c r="T2998">
        <v>0</v>
      </c>
      <c r="U2998">
        <v>21.642305893911338</v>
      </c>
      <c r="W2998" s="429">
        <f t="shared" si="68"/>
        <v>7.3097645535140698E-2</v>
      </c>
      <c r="X2998" s="429">
        <f t="shared" si="68"/>
        <v>0.86276832993504782</v>
      </c>
      <c r="Y2998" s="429">
        <f t="shared" si="68"/>
        <v>0</v>
      </c>
      <c r="Z2998" s="429">
        <f t="shared" si="68"/>
        <v>21.642305893911338</v>
      </c>
      <c r="AA2998" s="429" t="s">
        <v>1295</v>
      </c>
    </row>
    <row r="2999" spans="1:27" x14ac:dyDescent="0.25">
      <c r="A2999" t="s">
        <v>149</v>
      </c>
      <c r="B2999" t="s">
        <v>186</v>
      </c>
      <c r="C2999" t="s">
        <v>1459</v>
      </c>
      <c r="D2999" t="s">
        <v>1387</v>
      </c>
      <c r="E2999" t="s">
        <v>1326</v>
      </c>
      <c r="F2999" t="s">
        <v>1293</v>
      </c>
      <c r="G2999" t="s">
        <v>524</v>
      </c>
      <c r="H2999" t="s">
        <v>1464</v>
      </c>
      <c r="I2999" t="s">
        <v>186</v>
      </c>
      <c r="J2999" s="281" t="s">
        <v>1408</v>
      </c>
      <c r="K2999" t="s">
        <v>1395</v>
      </c>
      <c r="L2999">
        <v>0</v>
      </c>
      <c r="M2999">
        <v>1.7</v>
      </c>
      <c r="N2999">
        <v>0</v>
      </c>
      <c r="O2999">
        <v>0</v>
      </c>
      <c r="P2999">
        <v>0</v>
      </c>
      <c r="Q2999">
        <v>0</v>
      </c>
      <c r="R2999">
        <v>0.62132998704869591</v>
      </c>
      <c r="S2999">
        <v>7.3335308044479062</v>
      </c>
      <c r="T2999">
        <v>0</v>
      </c>
      <c r="U2999">
        <v>183.95960009824634</v>
      </c>
      <c r="W2999" s="429">
        <f t="shared" si="68"/>
        <v>0.62132998704869591</v>
      </c>
      <c r="X2999" s="429">
        <f t="shared" si="68"/>
        <v>7.3335308044479062</v>
      </c>
      <c r="Y2999" s="429">
        <f t="shared" si="68"/>
        <v>0</v>
      </c>
      <c r="Z2999" s="429">
        <f t="shared" si="68"/>
        <v>183.95960009824634</v>
      </c>
      <c r="AA2999" s="429" t="s">
        <v>1295</v>
      </c>
    </row>
    <row r="3000" spans="1:27" x14ac:dyDescent="0.25">
      <c r="A3000" t="s">
        <v>149</v>
      </c>
      <c r="B3000" t="s">
        <v>186</v>
      </c>
      <c r="C3000" t="s">
        <v>1459</v>
      </c>
      <c r="D3000" t="s">
        <v>1387</v>
      </c>
      <c r="E3000" t="s">
        <v>1326</v>
      </c>
      <c r="F3000" t="s">
        <v>1293</v>
      </c>
      <c r="G3000" t="s">
        <v>524</v>
      </c>
      <c r="H3000" t="s">
        <v>1464</v>
      </c>
      <c r="I3000" t="s">
        <v>186</v>
      </c>
      <c r="J3000" s="281" t="s">
        <v>1408</v>
      </c>
      <c r="K3000" t="s">
        <v>1395</v>
      </c>
      <c r="L3000">
        <v>0</v>
      </c>
      <c r="M3000">
        <v>1.7</v>
      </c>
      <c r="N3000">
        <v>0</v>
      </c>
      <c r="O3000">
        <v>0</v>
      </c>
      <c r="P3000">
        <v>0</v>
      </c>
      <c r="Q3000">
        <v>0</v>
      </c>
      <c r="R3000">
        <v>0.62132998704869591</v>
      </c>
      <c r="S3000">
        <v>7.3335308044479062</v>
      </c>
      <c r="T3000">
        <v>0</v>
      </c>
      <c r="U3000">
        <v>183.95960009824634</v>
      </c>
      <c r="W3000" s="429">
        <f t="shared" si="68"/>
        <v>0.62132998704869591</v>
      </c>
      <c r="X3000" s="429">
        <f t="shared" si="68"/>
        <v>7.3335308044479062</v>
      </c>
      <c r="Y3000" s="429">
        <f t="shared" si="68"/>
        <v>0</v>
      </c>
      <c r="Z3000" s="429">
        <f t="shared" si="68"/>
        <v>183.95960009824634</v>
      </c>
      <c r="AA3000" s="429" t="s">
        <v>1295</v>
      </c>
    </row>
    <row r="3001" spans="1:27" x14ac:dyDescent="0.25">
      <c r="A3001" t="s">
        <v>149</v>
      </c>
      <c r="B3001" t="s">
        <v>186</v>
      </c>
      <c r="C3001" t="s">
        <v>1459</v>
      </c>
      <c r="D3001" t="s">
        <v>1387</v>
      </c>
      <c r="E3001" t="s">
        <v>1326</v>
      </c>
      <c r="F3001" t="s">
        <v>1293</v>
      </c>
      <c r="G3001" t="s">
        <v>524</v>
      </c>
      <c r="H3001" t="s">
        <v>1464</v>
      </c>
      <c r="I3001" t="s">
        <v>186</v>
      </c>
      <c r="J3001" s="281" t="s">
        <v>1408</v>
      </c>
      <c r="K3001" t="s">
        <v>1395</v>
      </c>
      <c r="L3001">
        <v>0</v>
      </c>
      <c r="M3001">
        <v>0.3</v>
      </c>
      <c r="N3001">
        <v>0</v>
      </c>
      <c r="O3001">
        <v>0</v>
      </c>
      <c r="P3001">
        <v>0</v>
      </c>
      <c r="Q3001">
        <v>0</v>
      </c>
      <c r="R3001">
        <v>0.10964646830271105</v>
      </c>
      <c r="S3001">
        <v>1.2941524949025716</v>
      </c>
      <c r="T3001">
        <v>0</v>
      </c>
      <c r="U3001">
        <v>32.463458840867006</v>
      </c>
      <c r="W3001" s="429">
        <f t="shared" si="68"/>
        <v>0.10964646830271105</v>
      </c>
      <c r="X3001" s="429">
        <f t="shared" si="68"/>
        <v>1.2941524949025716</v>
      </c>
      <c r="Y3001" s="429">
        <f t="shared" si="68"/>
        <v>0</v>
      </c>
      <c r="Z3001" s="429">
        <f t="shared" si="68"/>
        <v>32.463458840867006</v>
      </c>
      <c r="AA3001" s="429" t="s">
        <v>1295</v>
      </c>
    </row>
    <row r="3002" spans="1:27" x14ac:dyDescent="0.25">
      <c r="A3002" t="s">
        <v>149</v>
      </c>
      <c r="B3002" t="s">
        <v>186</v>
      </c>
      <c r="C3002" t="s">
        <v>1459</v>
      </c>
      <c r="D3002" t="s">
        <v>1387</v>
      </c>
      <c r="E3002" t="s">
        <v>1326</v>
      </c>
      <c r="F3002" t="s">
        <v>1293</v>
      </c>
      <c r="G3002" t="s">
        <v>524</v>
      </c>
      <c r="H3002" t="s">
        <v>1464</v>
      </c>
      <c r="I3002" t="s">
        <v>186</v>
      </c>
      <c r="J3002" s="281" t="s">
        <v>1408</v>
      </c>
      <c r="K3002" t="s">
        <v>1395</v>
      </c>
      <c r="L3002">
        <v>0</v>
      </c>
      <c r="M3002">
        <v>1.6</v>
      </c>
      <c r="N3002">
        <v>0</v>
      </c>
      <c r="O3002">
        <v>0</v>
      </c>
      <c r="P3002">
        <v>0</v>
      </c>
      <c r="Q3002">
        <v>0</v>
      </c>
      <c r="R3002">
        <v>0.58478116428112559</v>
      </c>
      <c r="S3002">
        <v>6.9021466394803825</v>
      </c>
      <c r="T3002">
        <v>0</v>
      </c>
      <c r="U3002">
        <v>173.13844715129071</v>
      </c>
      <c r="W3002" s="429">
        <f t="shared" si="68"/>
        <v>0.58478116428112559</v>
      </c>
      <c r="X3002" s="429">
        <f t="shared" si="68"/>
        <v>6.9021466394803825</v>
      </c>
      <c r="Y3002" s="429">
        <f t="shared" si="68"/>
        <v>0</v>
      </c>
      <c r="Z3002" s="429">
        <f t="shared" si="68"/>
        <v>173.13844715129071</v>
      </c>
      <c r="AA3002" s="429" t="s">
        <v>1295</v>
      </c>
    </row>
    <row r="3003" spans="1:27" x14ac:dyDescent="0.25">
      <c r="A3003" t="s">
        <v>149</v>
      </c>
      <c r="B3003" t="s">
        <v>186</v>
      </c>
      <c r="C3003" t="s">
        <v>1459</v>
      </c>
      <c r="D3003" t="s">
        <v>1387</v>
      </c>
      <c r="E3003" t="s">
        <v>1326</v>
      </c>
      <c r="F3003" t="s">
        <v>1293</v>
      </c>
      <c r="G3003" t="s">
        <v>524</v>
      </c>
      <c r="H3003" t="s">
        <v>1464</v>
      </c>
      <c r="I3003" t="s">
        <v>186</v>
      </c>
      <c r="J3003" s="281" t="s">
        <v>1399</v>
      </c>
      <c r="K3003" t="s">
        <v>1391</v>
      </c>
      <c r="L3003">
        <v>0</v>
      </c>
      <c r="M3003">
        <v>0.4</v>
      </c>
      <c r="N3003">
        <v>0</v>
      </c>
      <c r="O3003">
        <v>0</v>
      </c>
      <c r="P3003">
        <v>0</v>
      </c>
      <c r="Q3003">
        <v>0</v>
      </c>
      <c r="R3003">
        <v>0.1461952910702814</v>
      </c>
      <c r="S3003">
        <v>1.7255366598700956</v>
      </c>
      <c r="T3003">
        <v>0</v>
      </c>
      <c r="U3003">
        <v>43.284611787822676</v>
      </c>
      <c r="W3003" s="429">
        <f t="shared" si="68"/>
        <v>0.1461952910702814</v>
      </c>
      <c r="X3003" s="429">
        <f t="shared" si="68"/>
        <v>1.7255366598700956</v>
      </c>
      <c r="Y3003" s="429">
        <f t="shared" si="68"/>
        <v>0</v>
      </c>
      <c r="Z3003" s="429">
        <f t="shared" si="68"/>
        <v>43.284611787822676</v>
      </c>
      <c r="AA3003" s="429" t="s">
        <v>1296</v>
      </c>
    </row>
    <row r="3004" spans="1:27" x14ac:dyDescent="0.25">
      <c r="A3004" t="s">
        <v>149</v>
      </c>
      <c r="B3004" t="s">
        <v>186</v>
      </c>
      <c r="C3004" t="s">
        <v>1459</v>
      </c>
      <c r="D3004" t="s">
        <v>1387</v>
      </c>
      <c r="E3004" t="s">
        <v>1326</v>
      </c>
      <c r="F3004" t="s">
        <v>1293</v>
      </c>
      <c r="G3004" t="s">
        <v>524</v>
      </c>
      <c r="H3004" t="s">
        <v>1464</v>
      </c>
      <c r="I3004" t="s">
        <v>186</v>
      </c>
      <c r="J3004" s="281" t="s">
        <v>1410</v>
      </c>
      <c r="K3004" t="s">
        <v>1405</v>
      </c>
      <c r="L3004">
        <v>0</v>
      </c>
      <c r="M3004">
        <v>0.3</v>
      </c>
      <c r="N3004">
        <v>0</v>
      </c>
      <c r="O3004">
        <v>0</v>
      </c>
      <c r="P3004">
        <v>0</v>
      </c>
      <c r="Q3004">
        <v>0</v>
      </c>
      <c r="R3004">
        <v>0.10964646830271105</v>
      </c>
      <c r="S3004">
        <v>1.2941524949025716</v>
      </c>
      <c r="T3004">
        <v>0</v>
      </c>
      <c r="U3004">
        <v>32.463458840867006</v>
      </c>
      <c r="W3004" s="429">
        <f t="shared" si="68"/>
        <v>0.10964646830271105</v>
      </c>
      <c r="X3004" s="429">
        <f t="shared" si="68"/>
        <v>1.2941524949025716</v>
      </c>
      <c r="Y3004" s="429">
        <f t="shared" si="68"/>
        <v>0</v>
      </c>
      <c r="Z3004" s="429">
        <f t="shared" si="68"/>
        <v>32.463458840867006</v>
      </c>
      <c r="AA3004" s="429" t="s">
        <v>1296</v>
      </c>
    </row>
    <row r="3005" spans="1:27" x14ac:dyDescent="0.25">
      <c r="A3005" t="s">
        <v>149</v>
      </c>
      <c r="B3005" t="s">
        <v>186</v>
      </c>
      <c r="C3005" t="s">
        <v>1459</v>
      </c>
      <c r="D3005" t="s">
        <v>1387</v>
      </c>
      <c r="E3005" t="s">
        <v>1326</v>
      </c>
      <c r="F3005" t="s">
        <v>1293</v>
      </c>
      <c r="G3005" t="s">
        <v>524</v>
      </c>
      <c r="H3005" t="s">
        <v>1464</v>
      </c>
      <c r="I3005" t="s">
        <v>186</v>
      </c>
      <c r="J3005" s="281" t="s">
        <v>1402</v>
      </c>
      <c r="K3005" t="s">
        <v>1398</v>
      </c>
      <c r="L3005">
        <v>19.5</v>
      </c>
      <c r="M3005">
        <v>13</v>
      </c>
      <c r="N3005">
        <v>34.4</v>
      </c>
      <c r="O3005">
        <v>0</v>
      </c>
      <c r="P3005">
        <v>0.5</v>
      </c>
      <c r="Q3005">
        <v>0.5</v>
      </c>
      <c r="R3005">
        <v>1315.6250250000001</v>
      </c>
      <c r="S3005">
        <v>2.4813749999999999E-2</v>
      </c>
      <c r="T3005">
        <v>2.4813750000000001E-3</v>
      </c>
      <c r="U3005">
        <v>1316.9848185000001</v>
      </c>
      <c r="W3005" s="429">
        <f t="shared" si="68"/>
        <v>1315.6250250000001</v>
      </c>
      <c r="X3005" s="429">
        <f t="shared" si="68"/>
        <v>2.4813749999999999E-2</v>
      </c>
      <c r="Y3005" s="429">
        <f t="shared" si="68"/>
        <v>2.4813750000000001E-3</v>
      </c>
      <c r="Z3005" s="429">
        <f t="shared" si="68"/>
        <v>1316.9848185000001</v>
      </c>
      <c r="AA3005" s="429" t="s">
        <v>1295</v>
      </c>
    </row>
    <row r="3006" spans="1:27" x14ac:dyDescent="0.25">
      <c r="A3006" t="s">
        <v>149</v>
      </c>
      <c r="B3006" t="s">
        <v>186</v>
      </c>
      <c r="C3006" t="s">
        <v>1459</v>
      </c>
      <c r="D3006" t="s">
        <v>1387</v>
      </c>
      <c r="E3006" t="s">
        <v>1326</v>
      </c>
      <c r="F3006" t="s">
        <v>1293</v>
      </c>
      <c r="G3006" t="s">
        <v>524</v>
      </c>
      <c r="H3006" t="s">
        <v>1464</v>
      </c>
      <c r="I3006" t="s">
        <v>186</v>
      </c>
      <c r="J3006" s="281" t="s">
        <v>1412</v>
      </c>
      <c r="K3006" t="s">
        <v>1393</v>
      </c>
      <c r="L3006">
        <v>0.2</v>
      </c>
      <c r="M3006">
        <v>0</v>
      </c>
      <c r="N3006">
        <v>0.1</v>
      </c>
      <c r="O3006">
        <v>0</v>
      </c>
      <c r="P3006">
        <v>0</v>
      </c>
      <c r="Q3006">
        <v>0</v>
      </c>
      <c r="R3006">
        <v>7.3097645535140698E-2</v>
      </c>
      <c r="S3006">
        <v>0.86276832993504782</v>
      </c>
      <c r="T3006">
        <v>0</v>
      </c>
      <c r="U3006">
        <v>21.642305893911338</v>
      </c>
      <c r="W3006" s="429">
        <f t="shared" si="68"/>
        <v>7.3097645535140698E-2</v>
      </c>
      <c r="X3006" s="429">
        <f t="shared" si="68"/>
        <v>0.86276832993504782</v>
      </c>
      <c r="Y3006" s="429">
        <f t="shared" si="68"/>
        <v>0</v>
      </c>
      <c r="Z3006" s="429">
        <f t="shared" ref="Z3006:Z3069" si="69">IFERROR(U3006*1,0)</f>
        <v>21.642305893911338</v>
      </c>
      <c r="AA3006" s="429" t="s">
        <v>1295</v>
      </c>
    </row>
    <row r="3007" spans="1:27" x14ac:dyDescent="0.25">
      <c r="A3007" t="s">
        <v>149</v>
      </c>
      <c r="B3007" t="s">
        <v>186</v>
      </c>
      <c r="C3007" t="s">
        <v>1459</v>
      </c>
      <c r="D3007" t="s">
        <v>1387</v>
      </c>
      <c r="E3007" t="s">
        <v>1326</v>
      </c>
      <c r="F3007" t="s">
        <v>1293</v>
      </c>
      <c r="G3007" t="s">
        <v>524</v>
      </c>
      <c r="H3007" t="s">
        <v>1464</v>
      </c>
      <c r="I3007" t="s">
        <v>186</v>
      </c>
      <c r="J3007" s="281" t="s">
        <v>1412</v>
      </c>
      <c r="K3007" t="s">
        <v>1393</v>
      </c>
      <c r="L3007">
        <v>0.2</v>
      </c>
      <c r="M3007">
        <v>0</v>
      </c>
      <c r="N3007">
        <v>0.1</v>
      </c>
      <c r="O3007">
        <v>0</v>
      </c>
      <c r="P3007">
        <v>0</v>
      </c>
      <c r="Q3007">
        <v>0</v>
      </c>
      <c r="R3007">
        <v>7.3097645535140698E-2</v>
      </c>
      <c r="S3007">
        <v>0.86276832993504782</v>
      </c>
      <c r="T3007">
        <v>0</v>
      </c>
      <c r="U3007">
        <v>21.642305893911338</v>
      </c>
      <c r="W3007" s="429">
        <f t="shared" ref="W3007:Z3070" si="70">IFERROR(R3007*1,0)</f>
        <v>7.3097645535140698E-2</v>
      </c>
      <c r="X3007" s="429">
        <f t="shared" si="70"/>
        <v>0.86276832993504782</v>
      </c>
      <c r="Y3007" s="429">
        <f t="shared" si="70"/>
        <v>0</v>
      </c>
      <c r="Z3007" s="429">
        <f t="shared" si="69"/>
        <v>21.642305893911338</v>
      </c>
      <c r="AA3007" s="429" t="s">
        <v>1295</v>
      </c>
    </row>
    <row r="3008" spans="1:27" x14ac:dyDescent="0.25">
      <c r="A3008" t="s">
        <v>149</v>
      </c>
      <c r="B3008" t="s">
        <v>186</v>
      </c>
      <c r="C3008" t="s">
        <v>1459</v>
      </c>
      <c r="D3008" t="s">
        <v>1387</v>
      </c>
      <c r="E3008" t="s">
        <v>1326</v>
      </c>
      <c r="F3008" t="s">
        <v>1293</v>
      </c>
      <c r="G3008" t="s">
        <v>524</v>
      </c>
      <c r="H3008" t="s">
        <v>1464</v>
      </c>
      <c r="I3008" t="s">
        <v>186</v>
      </c>
      <c r="J3008" s="281" t="s">
        <v>1402</v>
      </c>
      <c r="K3008" t="s">
        <v>1398</v>
      </c>
      <c r="L3008">
        <v>17.3</v>
      </c>
      <c r="M3008">
        <v>11.5</v>
      </c>
      <c r="N3008">
        <v>30.5</v>
      </c>
      <c r="O3008">
        <v>0</v>
      </c>
      <c r="P3008">
        <v>0.4</v>
      </c>
      <c r="Q3008">
        <v>0.4</v>
      </c>
      <c r="R3008">
        <v>1167.1955350000001</v>
      </c>
      <c r="S3008">
        <v>2.2014249999999999E-2</v>
      </c>
      <c r="T3008">
        <v>2.2014250000000003E-3</v>
      </c>
      <c r="U3008">
        <v>1168.4019159000002</v>
      </c>
      <c r="W3008" s="429">
        <f t="shared" si="70"/>
        <v>1167.1955350000001</v>
      </c>
      <c r="X3008" s="429">
        <f t="shared" si="70"/>
        <v>2.2014249999999999E-2</v>
      </c>
      <c r="Y3008" s="429">
        <f t="shared" si="70"/>
        <v>2.2014250000000003E-3</v>
      </c>
      <c r="Z3008" s="429">
        <f t="shared" si="69"/>
        <v>1168.4019159000002</v>
      </c>
      <c r="AA3008" s="429" t="s">
        <v>1295</v>
      </c>
    </row>
    <row r="3009" spans="1:27" x14ac:dyDescent="0.25">
      <c r="A3009" t="s">
        <v>149</v>
      </c>
      <c r="B3009" t="s">
        <v>186</v>
      </c>
      <c r="C3009" t="s">
        <v>1459</v>
      </c>
      <c r="D3009" t="s">
        <v>1387</v>
      </c>
      <c r="E3009" t="s">
        <v>1326</v>
      </c>
      <c r="F3009" t="s">
        <v>1293</v>
      </c>
      <c r="G3009" t="s">
        <v>524</v>
      </c>
      <c r="H3009" t="s">
        <v>1464</v>
      </c>
      <c r="I3009" t="s">
        <v>186</v>
      </c>
      <c r="J3009" s="281" t="s">
        <v>1402</v>
      </c>
      <c r="K3009" t="s">
        <v>1398</v>
      </c>
      <c r="L3009">
        <v>3.7</v>
      </c>
      <c r="M3009">
        <v>2.4</v>
      </c>
      <c r="N3009">
        <v>6.5</v>
      </c>
      <c r="O3009">
        <v>0</v>
      </c>
      <c r="P3009">
        <v>0.1</v>
      </c>
      <c r="Q3009">
        <v>0.1</v>
      </c>
      <c r="R3009">
        <v>249.63141500000003</v>
      </c>
      <c r="S3009">
        <v>4.7082499999999998E-3</v>
      </c>
      <c r="T3009">
        <v>4.7082500000000002E-4</v>
      </c>
      <c r="U3009">
        <v>249.88942710000003</v>
      </c>
      <c r="W3009" s="429">
        <f t="shared" si="70"/>
        <v>249.63141500000003</v>
      </c>
      <c r="X3009" s="429">
        <f t="shared" si="70"/>
        <v>4.7082499999999998E-3</v>
      </c>
      <c r="Y3009" s="429">
        <f t="shared" si="70"/>
        <v>4.7082500000000002E-4</v>
      </c>
      <c r="Z3009" s="429">
        <f t="shared" si="69"/>
        <v>249.88942710000003</v>
      </c>
      <c r="AA3009" s="429" t="s">
        <v>1295</v>
      </c>
    </row>
    <row r="3010" spans="1:27" x14ac:dyDescent="0.25">
      <c r="A3010" t="s">
        <v>149</v>
      </c>
      <c r="B3010" t="s">
        <v>186</v>
      </c>
      <c r="C3010" t="s">
        <v>1459</v>
      </c>
      <c r="D3010" t="s">
        <v>1387</v>
      </c>
      <c r="E3010" t="s">
        <v>1326</v>
      </c>
      <c r="F3010" t="s">
        <v>1293</v>
      </c>
      <c r="G3010" t="s">
        <v>524</v>
      </c>
      <c r="H3010" t="s">
        <v>1464</v>
      </c>
      <c r="I3010" t="s">
        <v>186</v>
      </c>
      <c r="J3010" s="281" t="s">
        <v>1408</v>
      </c>
      <c r="K3010" t="s">
        <v>1395</v>
      </c>
      <c r="L3010">
        <v>0</v>
      </c>
      <c r="M3010">
        <v>2.1</v>
      </c>
      <c r="N3010">
        <v>0</v>
      </c>
      <c r="O3010">
        <v>0</v>
      </c>
      <c r="P3010">
        <v>0</v>
      </c>
      <c r="Q3010">
        <v>0</v>
      </c>
      <c r="R3010">
        <v>0.76752527811897742</v>
      </c>
      <c r="S3010">
        <v>9.0590674643180016</v>
      </c>
      <c r="T3010">
        <v>0</v>
      </c>
      <c r="U3010">
        <v>227.244211886069</v>
      </c>
      <c r="W3010" s="429">
        <f t="shared" si="70"/>
        <v>0.76752527811897742</v>
      </c>
      <c r="X3010" s="429">
        <f t="shared" si="70"/>
        <v>9.0590674643180016</v>
      </c>
      <c r="Y3010" s="429">
        <f t="shared" si="70"/>
        <v>0</v>
      </c>
      <c r="Z3010" s="429">
        <f t="shared" si="69"/>
        <v>227.244211886069</v>
      </c>
      <c r="AA3010" s="429" t="s">
        <v>1295</v>
      </c>
    </row>
    <row r="3011" spans="1:27" x14ac:dyDescent="0.25">
      <c r="A3011" t="s">
        <v>149</v>
      </c>
      <c r="B3011" t="s">
        <v>186</v>
      </c>
      <c r="C3011" t="s">
        <v>1459</v>
      </c>
      <c r="D3011" t="s">
        <v>1387</v>
      </c>
      <c r="E3011" t="s">
        <v>1326</v>
      </c>
      <c r="F3011" t="s">
        <v>1293</v>
      </c>
      <c r="G3011" t="s">
        <v>524</v>
      </c>
      <c r="H3011" t="s">
        <v>1464</v>
      </c>
      <c r="I3011" t="s">
        <v>186</v>
      </c>
      <c r="J3011" s="281" t="s">
        <v>1408</v>
      </c>
      <c r="K3011" t="s">
        <v>1395</v>
      </c>
      <c r="L3011">
        <v>0</v>
      </c>
      <c r="M3011">
        <v>2.1</v>
      </c>
      <c r="N3011">
        <v>0</v>
      </c>
      <c r="O3011">
        <v>0</v>
      </c>
      <c r="P3011">
        <v>0</v>
      </c>
      <c r="Q3011">
        <v>0</v>
      </c>
      <c r="R3011">
        <v>0.76752527811897742</v>
      </c>
      <c r="S3011">
        <v>9.0590674643180016</v>
      </c>
      <c r="T3011">
        <v>0</v>
      </c>
      <c r="U3011">
        <v>227.244211886069</v>
      </c>
      <c r="W3011" s="429">
        <f t="shared" si="70"/>
        <v>0.76752527811897742</v>
      </c>
      <c r="X3011" s="429">
        <f t="shared" si="70"/>
        <v>9.0590674643180016</v>
      </c>
      <c r="Y3011" s="429">
        <f t="shared" si="70"/>
        <v>0</v>
      </c>
      <c r="Z3011" s="429">
        <f t="shared" si="69"/>
        <v>227.244211886069</v>
      </c>
      <c r="AA3011" s="429" t="s">
        <v>1295</v>
      </c>
    </row>
    <row r="3012" spans="1:27" x14ac:dyDescent="0.25">
      <c r="A3012" t="s">
        <v>149</v>
      </c>
      <c r="B3012" t="s">
        <v>186</v>
      </c>
      <c r="C3012" t="s">
        <v>1459</v>
      </c>
      <c r="D3012" t="s">
        <v>1387</v>
      </c>
      <c r="E3012" t="s">
        <v>1326</v>
      </c>
      <c r="F3012" t="s">
        <v>1293</v>
      </c>
      <c r="G3012" t="s">
        <v>524</v>
      </c>
      <c r="H3012" t="s">
        <v>1464</v>
      </c>
      <c r="I3012" t="s">
        <v>186</v>
      </c>
      <c r="J3012" s="281" t="s">
        <v>1402</v>
      </c>
      <c r="K3012" t="s">
        <v>1398</v>
      </c>
      <c r="L3012">
        <v>2.7</v>
      </c>
      <c r="M3012">
        <v>1.8</v>
      </c>
      <c r="N3012">
        <v>4.7</v>
      </c>
      <c r="O3012">
        <v>0</v>
      </c>
      <c r="P3012">
        <v>0.1</v>
      </c>
      <c r="Q3012">
        <v>0.1</v>
      </c>
      <c r="R3012">
        <v>182.16346500000003</v>
      </c>
      <c r="S3012">
        <v>3.43575E-3</v>
      </c>
      <c r="T3012">
        <v>3.4357500000000004E-4</v>
      </c>
      <c r="U3012">
        <v>182.35174410000002</v>
      </c>
      <c r="W3012" s="429">
        <f t="shared" si="70"/>
        <v>182.16346500000003</v>
      </c>
      <c r="X3012" s="429">
        <f t="shared" si="70"/>
        <v>3.43575E-3</v>
      </c>
      <c r="Y3012" s="429">
        <f t="shared" si="70"/>
        <v>3.4357500000000004E-4</v>
      </c>
      <c r="Z3012" s="429">
        <f t="shared" si="69"/>
        <v>182.35174410000002</v>
      </c>
      <c r="AA3012" s="429" t="s">
        <v>1295</v>
      </c>
    </row>
    <row r="3013" spans="1:27" x14ac:dyDescent="0.25">
      <c r="A3013" t="s">
        <v>149</v>
      </c>
      <c r="B3013" t="s">
        <v>186</v>
      </c>
      <c r="C3013" t="s">
        <v>1459</v>
      </c>
      <c r="D3013" t="s">
        <v>1387</v>
      </c>
      <c r="E3013" t="s">
        <v>1326</v>
      </c>
      <c r="F3013" t="s">
        <v>1293</v>
      </c>
      <c r="G3013" t="s">
        <v>524</v>
      </c>
      <c r="H3013" t="s">
        <v>1464</v>
      </c>
      <c r="I3013" t="s">
        <v>186</v>
      </c>
      <c r="J3013" s="281" t="s">
        <v>1402</v>
      </c>
      <c r="K3013" t="s">
        <v>1398</v>
      </c>
      <c r="L3013">
        <v>18.8</v>
      </c>
      <c r="M3013">
        <v>12.5</v>
      </c>
      <c r="N3013">
        <v>33.200000000000003</v>
      </c>
      <c r="O3013">
        <v>0</v>
      </c>
      <c r="P3013">
        <v>0.5</v>
      </c>
      <c r="Q3013">
        <v>0.5</v>
      </c>
      <c r="R3013">
        <v>1268.3974600000001</v>
      </c>
      <c r="S3013">
        <v>2.3923E-2</v>
      </c>
      <c r="T3013">
        <v>2.3923E-3</v>
      </c>
      <c r="U3013">
        <v>1269.7084404000002</v>
      </c>
      <c r="W3013" s="429">
        <f t="shared" si="70"/>
        <v>1268.3974600000001</v>
      </c>
      <c r="X3013" s="429">
        <f t="shared" si="70"/>
        <v>2.3923E-2</v>
      </c>
      <c r="Y3013" s="429">
        <f t="shared" si="70"/>
        <v>2.3923E-3</v>
      </c>
      <c r="Z3013" s="429">
        <f t="shared" si="69"/>
        <v>1269.7084404000002</v>
      </c>
      <c r="AA3013" s="429" t="s">
        <v>1295</v>
      </c>
    </row>
    <row r="3014" spans="1:27" x14ac:dyDescent="0.25">
      <c r="A3014" t="s">
        <v>149</v>
      </c>
      <c r="B3014" t="s">
        <v>186</v>
      </c>
      <c r="C3014" t="s">
        <v>1459</v>
      </c>
      <c r="D3014" t="s">
        <v>1387</v>
      </c>
      <c r="E3014" t="s">
        <v>1326</v>
      </c>
      <c r="F3014" t="s">
        <v>1293</v>
      </c>
      <c r="G3014" t="s">
        <v>524</v>
      </c>
      <c r="H3014" t="s">
        <v>1464</v>
      </c>
      <c r="I3014" t="s">
        <v>186</v>
      </c>
      <c r="J3014" s="281" t="s">
        <v>1399</v>
      </c>
      <c r="K3014" t="s">
        <v>1391</v>
      </c>
      <c r="L3014">
        <v>0</v>
      </c>
      <c r="M3014">
        <v>0.2</v>
      </c>
      <c r="N3014">
        <v>0</v>
      </c>
      <c r="O3014">
        <v>0</v>
      </c>
      <c r="P3014">
        <v>0</v>
      </c>
      <c r="Q3014">
        <v>0</v>
      </c>
      <c r="R3014">
        <v>7.3097645535140698E-2</v>
      </c>
      <c r="S3014">
        <v>0.86276832993504782</v>
      </c>
      <c r="T3014">
        <v>0</v>
      </c>
      <c r="U3014">
        <v>21.642305893911338</v>
      </c>
      <c r="W3014" s="429">
        <f t="shared" si="70"/>
        <v>7.3097645535140698E-2</v>
      </c>
      <c r="X3014" s="429">
        <f t="shared" si="70"/>
        <v>0.86276832993504782</v>
      </c>
      <c r="Y3014" s="429">
        <f t="shared" si="70"/>
        <v>0</v>
      </c>
      <c r="Z3014" s="429">
        <f t="shared" si="69"/>
        <v>21.642305893911338</v>
      </c>
      <c r="AA3014" s="429" t="s">
        <v>1296</v>
      </c>
    </row>
    <row r="3015" spans="1:27" x14ac:dyDescent="0.25">
      <c r="A3015" t="s">
        <v>149</v>
      </c>
      <c r="B3015" t="s">
        <v>186</v>
      </c>
      <c r="C3015" t="s">
        <v>1459</v>
      </c>
      <c r="D3015" t="s">
        <v>1387</v>
      </c>
      <c r="E3015" t="s">
        <v>1326</v>
      </c>
      <c r="F3015" t="s">
        <v>1293</v>
      </c>
      <c r="G3015" t="s">
        <v>524</v>
      </c>
      <c r="H3015" t="s">
        <v>1464</v>
      </c>
      <c r="I3015" t="s">
        <v>186</v>
      </c>
      <c r="J3015" s="281" t="s">
        <v>1423</v>
      </c>
      <c r="K3015" t="s">
        <v>1419</v>
      </c>
      <c r="L3015">
        <v>0</v>
      </c>
      <c r="M3015">
        <v>0.1</v>
      </c>
      <c r="N3015">
        <v>0</v>
      </c>
      <c r="O3015">
        <v>0</v>
      </c>
      <c r="P3015">
        <v>0</v>
      </c>
      <c r="Q3015">
        <v>0</v>
      </c>
      <c r="R3015">
        <v>3.6548822767570349E-2</v>
      </c>
      <c r="S3015">
        <v>0.43138416496752391</v>
      </c>
      <c r="T3015">
        <v>0</v>
      </c>
      <c r="U3015">
        <v>10.821152946955669</v>
      </c>
      <c r="W3015" s="429">
        <f t="shared" si="70"/>
        <v>3.6548822767570349E-2</v>
      </c>
      <c r="X3015" s="429">
        <f t="shared" si="70"/>
        <v>0.43138416496752391</v>
      </c>
      <c r="Y3015" s="429">
        <f t="shared" si="70"/>
        <v>0</v>
      </c>
      <c r="Z3015" s="429">
        <f t="shared" si="69"/>
        <v>10.821152946955669</v>
      </c>
      <c r="AA3015" s="429" t="s">
        <v>1296</v>
      </c>
    </row>
    <row r="3016" spans="1:27" x14ac:dyDescent="0.25">
      <c r="A3016" t="s">
        <v>149</v>
      </c>
      <c r="B3016" t="s">
        <v>186</v>
      </c>
      <c r="C3016" t="s">
        <v>1459</v>
      </c>
      <c r="D3016" t="s">
        <v>1387</v>
      </c>
      <c r="E3016" t="s">
        <v>1326</v>
      </c>
      <c r="F3016" t="s">
        <v>1293</v>
      </c>
      <c r="G3016" t="s">
        <v>524</v>
      </c>
      <c r="H3016" t="s">
        <v>1464</v>
      </c>
      <c r="I3016" t="s">
        <v>186</v>
      </c>
      <c r="J3016" s="281" t="s">
        <v>1402</v>
      </c>
      <c r="K3016" t="s">
        <v>1398</v>
      </c>
      <c r="L3016">
        <v>11.9</v>
      </c>
      <c r="M3016">
        <v>17.600000000000001</v>
      </c>
      <c r="N3016">
        <v>42.5</v>
      </c>
      <c r="O3016">
        <v>1.3</v>
      </c>
      <c r="P3016">
        <v>0.9</v>
      </c>
      <c r="Q3016">
        <v>0.9</v>
      </c>
      <c r="R3016">
        <v>802.868605</v>
      </c>
      <c r="S3016">
        <v>1.514275E-2</v>
      </c>
      <c r="T3016">
        <v>1.514275E-3</v>
      </c>
      <c r="U3016">
        <v>803.69842770000002</v>
      </c>
      <c r="W3016" s="429">
        <f t="shared" si="70"/>
        <v>802.868605</v>
      </c>
      <c r="X3016" s="429">
        <f t="shared" si="70"/>
        <v>1.514275E-2</v>
      </c>
      <c r="Y3016" s="429">
        <f t="shared" si="70"/>
        <v>1.514275E-3</v>
      </c>
      <c r="Z3016" s="429">
        <f t="shared" si="69"/>
        <v>803.69842770000002</v>
      </c>
      <c r="AA3016" s="429" t="s">
        <v>1295</v>
      </c>
    </row>
    <row r="3017" spans="1:27" x14ac:dyDescent="0.25">
      <c r="A3017" t="s">
        <v>149</v>
      </c>
      <c r="B3017" t="s">
        <v>186</v>
      </c>
      <c r="C3017" t="s">
        <v>1459</v>
      </c>
      <c r="D3017" t="s">
        <v>1387</v>
      </c>
      <c r="E3017" t="s">
        <v>1326</v>
      </c>
      <c r="F3017" t="s">
        <v>1293</v>
      </c>
      <c r="G3017" t="s">
        <v>524</v>
      </c>
      <c r="H3017" t="s">
        <v>1464</v>
      </c>
      <c r="I3017" t="s">
        <v>186</v>
      </c>
      <c r="J3017" s="281" t="s">
        <v>1400</v>
      </c>
      <c r="K3017" t="s">
        <v>1401</v>
      </c>
      <c r="L3017">
        <v>0</v>
      </c>
      <c r="M3017">
        <v>42.5</v>
      </c>
      <c r="N3017">
        <v>0</v>
      </c>
      <c r="O3017">
        <v>0</v>
      </c>
      <c r="P3017">
        <v>0</v>
      </c>
      <c r="Q3017">
        <v>0</v>
      </c>
      <c r="R3017">
        <v>0.61270317958266318</v>
      </c>
      <c r="S3017">
        <v>7.2441583137215826</v>
      </c>
      <c r="T3017">
        <v>0</v>
      </c>
      <c r="U3017">
        <v>181.71666102262222</v>
      </c>
      <c r="W3017" s="429">
        <f t="shared" si="70"/>
        <v>0.61270317958266318</v>
      </c>
      <c r="X3017" s="429">
        <f t="shared" si="70"/>
        <v>7.2441583137215826</v>
      </c>
      <c r="Y3017" s="429">
        <f t="shared" si="70"/>
        <v>0</v>
      </c>
      <c r="Z3017" s="429">
        <f t="shared" si="69"/>
        <v>181.71666102262222</v>
      </c>
      <c r="AA3017" s="429" t="s">
        <v>1296</v>
      </c>
    </row>
    <row r="3018" spans="1:27" x14ac:dyDescent="0.25">
      <c r="A3018" t="s">
        <v>149</v>
      </c>
      <c r="B3018" t="s">
        <v>186</v>
      </c>
      <c r="C3018" t="s">
        <v>1459</v>
      </c>
      <c r="D3018" t="s">
        <v>1387</v>
      </c>
      <c r="E3018" t="s">
        <v>1326</v>
      </c>
      <c r="F3018" t="s">
        <v>1293</v>
      </c>
      <c r="G3018" t="s">
        <v>524</v>
      </c>
      <c r="H3018" t="s">
        <v>1464</v>
      </c>
      <c r="I3018" t="s">
        <v>186</v>
      </c>
      <c r="J3018" s="281" t="s">
        <v>1400</v>
      </c>
      <c r="K3018" t="s">
        <v>1401</v>
      </c>
      <c r="L3018">
        <v>0</v>
      </c>
      <c r="M3018">
        <v>24.8</v>
      </c>
      <c r="N3018">
        <v>0</v>
      </c>
      <c r="O3018">
        <v>0</v>
      </c>
      <c r="P3018">
        <v>0</v>
      </c>
      <c r="Q3018">
        <v>0</v>
      </c>
      <c r="R3018">
        <v>0.35753032596823642</v>
      </c>
      <c r="S3018">
        <v>4.2271794395363589</v>
      </c>
      <c r="T3018">
        <v>0</v>
      </c>
      <c r="U3018">
        <v>106.03701631437721</v>
      </c>
      <c r="W3018" s="429">
        <f t="shared" si="70"/>
        <v>0.35753032596823642</v>
      </c>
      <c r="X3018" s="429">
        <f t="shared" si="70"/>
        <v>4.2271794395363589</v>
      </c>
      <c r="Y3018" s="429">
        <f t="shared" si="70"/>
        <v>0</v>
      </c>
      <c r="Z3018" s="429">
        <f t="shared" si="69"/>
        <v>106.03701631437721</v>
      </c>
      <c r="AA3018" s="429" t="s">
        <v>1296</v>
      </c>
    </row>
    <row r="3019" spans="1:27" x14ac:dyDescent="0.25">
      <c r="A3019" t="s">
        <v>149</v>
      </c>
      <c r="B3019" t="s">
        <v>186</v>
      </c>
      <c r="C3019" t="s">
        <v>1459</v>
      </c>
      <c r="D3019" t="s">
        <v>1387</v>
      </c>
      <c r="E3019" t="s">
        <v>1326</v>
      </c>
      <c r="F3019" t="s">
        <v>1293</v>
      </c>
      <c r="G3019" t="s">
        <v>524</v>
      </c>
      <c r="H3019" t="s">
        <v>1464</v>
      </c>
      <c r="I3019" t="s">
        <v>186</v>
      </c>
      <c r="J3019" s="281" t="s">
        <v>1423</v>
      </c>
      <c r="K3019" t="s">
        <v>1419</v>
      </c>
      <c r="L3019">
        <v>0</v>
      </c>
      <c r="M3019">
        <v>0.8</v>
      </c>
      <c r="N3019">
        <v>0</v>
      </c>
      <c r="O3019">
        <v>0</v>
      </c>
      <c r="P3019">
        <v>0</v>
      </c>
      <c r="Q3019">
        <v>0</v>
      </c>
      <c r="R3019">
        <v>0.29239058214056279</v>
      </c>
      <c r="S3019">
        <v>3.4510733197401913</v>
      </c>
      <c r="T3019">
        <v>0</v>
      </c>
      <c r="U3019">
        <v>86.569223575645353</v>
      </c>
      <c r="W3019" s="429">
        <f t="shared" si="70"/>
        <v>0.29239058214056279</v>
      </c>
      <c r="X3019" s="429">
        <f t="shared" si="70"/>
        <v>3.4510733197401913</v>
      </c>
      <c r="Y3019" s="429">
        <f t="shared" si="70"/>
        <v>0</v>
      </c>
      <c r="Z3019" s="429">
        <f t="shared" si="69"/>
        <v>86.569223575645353</v>
      </c>
      <c r="AA3019" s="429" t="s">
        <v>1296</v>
      </c>
    </row>
    <row r="3020" spans="1:27" x14ac:dyDescent="0.25">
      <c r="A3020" t="s">
        <v>149</v>
      </c>
      <c r="B3020" t="s">
        <v>186</v>
      </c>
      <c r="C3020" t="s">
        <v>1459</v>
      </c>
      <c r="D3020" t="s">
        <v>1387</v>
      </c>
      <c r="E3020" t="s">
        <v>1326</v>
      </c>
      <c r="F3020" t="s">
        <v>1293</v>
      </c>
      <c r="G3020" t="s">
        <v>524</v>
      </c>
      <c r="H3020" t="s">
        <v>1464</v>
      </c>
      <c r="I3020" t="s">
        <v>186</v>
      </c>
      <c r="J3020" s="281" t="s">
        <v>1400</v>
      </c>
      <c r="K3020" t="s">
        <v>1401</v>
      </c>
      <c r="L3020">
        <v>0</v>
      </c>
      <c r="M3020">
        <v>24.8</v>
      </c>
      <c r="N3020">
        <v>0</v>
      </c>
      <c r="O3020">
        <v>0</v>
      </c>
      <c r="P3020">
        <v>0</v>
      </c>
      <c r="Q3020">
        <v>0</v>
      </c>
      <c r="R3020">
        <v>0.35753032596823642</v>
      </c>
      <c r="S3020">
        <v>4.2271794395363589</v>
      </c>
      <c r="T3020">
        <v>0</v>
      </c>
      <c r="U3020">
        <v>106.03701631437721</v>
      </c>
      <c r="W3020" s="429">
        <f t="shared" si="70"/>
        <v>0.35753032596823642</v>
      </c>
      <c r="X3020" s="429">
        <f t="shared" si="70"/>
        <v>4.2271794395363589</v>
      </c>
      <c r="Y3020" s="429">
        <f t="shared" si="70"/>
        <v>0</v>
      </c>
      <c r="Z3020" s="429">
        <f t="shared" si="69"/>
        <v>106.03701631437721</v>
      </c>
      <c r="AA3020" s="429" t="s">
        <v>1296</v>
      </c>
    </row>
    <row r="3021" spans="1:27" x14ac:dyDescent="0.25">
      <c r="A3021" t="s">
        <v>149</v>
      </c>
      <c r="B3021" t="s">
        <v>186</v>
      </c>
      <c r="C3021" t="s">
        <v>1459</v>
      </c>
      <c r="D3021" t="s">
        <v>1387</v>
      </c>
      <c r="E3021" t="s">
        <v>1326</v>
      </c>
      <c r="F3021" t="s">
        <v>1293</v>
      </c>
      <c r="G3021" t="s">
        <v>524</v>
      </c>
      <c r="H3021" t="s">
        <v>1464</v>
      </c>
      <c r="I3021" t="s">
        <v>186</v>
      </c>
      <c r="J3021" s="281" t="s">
        <v>1399</v>
      </c>
      <c r="K3021" t="s">
        <v>1391</v>
      </c>
      <c r="L3021">
        <v>0</v>
      </c>
      <c r="M3021">
        <v>10.199999999999999</v>
      </c>
      <c r="N3021">
        <v>0</v>
      </c>
      <c r="O3021">
        <v>0</v>
      </c>
      <c r="P3021">
        <v>0</v>
      </c>
      <c r="Q3021">
        <v>0</v>
      </c>
      <c r="R3021">
        <v>3.7279799222921755</v>
      </c>
      <c r="S3021">
        <v>44.001184826687435</v>
      </c>
      <c r="T3021">
        <v>0</v>
      </c>
      <c r="U3021">
        <v>1103.757600589478</v>
      </c>
      <c r="W3021" s="429">
        <f t="shared" si="70"/>
        <v>3.7279799222921755</v>
      </c>
      <c r="X3021" s="429">
        <f t="shared" si="70"/>
        <v>44.001184826687435</v>
      </c>
      <c r="Y3021" s="429">
        <f t="shared" si="70"/>
        <v>0</v>
      </c>
      <c r="Z3021" s="429">
        <f t="shared" si="69"/>
        <v>1103.757600589478</v>
      </c>
      <c r="AA3021" s="429" t="s">
        <v>1296</v>
      </c>
    </row>
    <row r="3022" spans="1:27" x14ac:dyDescent="0.25">
      <c r="A3022" t="s">
        <v>149</v>
      </c>
      <c r="B3022" t="s">
        <v>186</v>
      </c>
      <c r="C3022" t="s">
        <v>1459</v>
      </c>
      <c r="D3022" t="s">
        <v>1387</v>
      </c>
      <c r="E3022" t="s">
        <v>1326</v>
      </c>
      <c r="F3022" t="s">
        <v>1293</v>
      </c>
      <c r="G3022" t="s">
        <v>524</v>
      </c>
      <c r="H3022" t="s">
        <v>1464</v>
      </c>
      <c r="I3022" t="s">
        <v>186</v>
      </c>
      <c r="J3022" s="281" t="s">
        <v>1423</v>
      </c>
      <c r="K3022" t="s">
        <v>1419</v>
      </c>
      <c r="L3022">
        <v>0</v>
      </c>
      <c r="M3022">
        <v>12.2</v>
      </c>
      <c r="N3022">
        <v>0</v>
      </c>
      <c r="O3022">
        <v>0</v>
      </c>
      <c r="P3022">
        <v>0</v>
      </c>
      <c r="Q3022">
        <v>0</v>
      </c>
      <c r="R3022">
        <v>4.4589563776435828</v>
      </c>
      <c r="S3022">
        <v>52.628868126037915</v>
      </c>
      <c r="T3022">
        <v>0</v>
      </c>
      <c r="U3022">
        <v>1320.1806595285914</v>
      </c>
      <c r="W3022" s="429">
        <f t="shared" si="70"/>
        <v>4.4589563776435828</v>
      </c>
      <c r="X3022" s="429">
        <f t="shared" si="70"/>
        <v>52.628868126037915</v>
      </c>
      <c r="Y3022" s="429">
        <f t="shared" si="70"/>
        <v>0</v>
      </c>
      <c r="Z3022" s="429">
        <f t="shared" si="69"/>
        <v>1320.1806595285914</v>
      </c>
      <c r="AA3022" s="429" t="s">
        <v>1296</v>
      </c>
    </row>
    <row r="3023" spans="1:27" x14ac:dyDescent="0.25">
      <c r="A3023" t="s">
        <v>149</v>
      </c>
      <c r="B3023" t="s">
        <v>186</v>
      </c>
      <c r="C3023" t="s">
        <v>1459</v>
      </c>
      <c r="D3023" t="s">
        <v>1387</v>
      </c>
      <c r="E3023" t="s">
        <v>1326</v>
      </c>
      <c r="F3023" t="s">
        <v>1293</v>
      </c>
      <c r="G3023" t="s">
        <v>524</v>
      </c>
      <c r="H3023" t="s">
        <v>1464</v>
      </c>
      <c r="I3023" t="s">
        <v>186</v>
      </c>
      <c r="J3023" s="281" t="s">
        <v>1423</v>
      </c>
      <c r="K3023" t="s">
        <v>1419</v>
      </c>
      <c r="L3023">
        <v>0</v>
      </c>
      <c r="M3023">
        <v>0.1</v>
      </c>
      <c r="N3023">
        <v>0</v>
      </c>
      <c r="O3023">
        <v>0</v>
      </c>
      <c r="P3023">
        <v>0</v>
      </c>
      <c r="Q3023">
        <v>0</v>
      </c>
      <c r="R3023">
        <v>3.6548822767570349E-2</v>
      </c>
      <c r="S3023">
        <v>0.43138416496752391</v>
      </c>
      <c r="T3023">
        <v>0</v>
      </c>
      <c r="U3023">
        <v>10.821152946955669</v>
      </c>
      <c r="W3023" s="429">
        <f t="shared" si="70"/>
        <v>3.6548822767570349E-2</v>
      </c>
      <c r="X3023" s="429">
        <f t="shared" si="70"/>
        <v>0.43138416496752391</v>
      </c>
      <c r="Y3023" s="429">
        <f t="shared" si="70"/>
        <v>0</v>
      </c>
      <c r="Z3023" s="429">
        <f t="shared" si="69"/>
        <v>10.821152946955669</v>
      </c>
      <c r="AA3023" s="429" t="s">
        <v>1296</v>
      </c>
    </row>
    <row r="3024" spans="1:27" x14ac:dyDescent="0.25">
      <c r="A3024" t="s">
        <v>149</v>
      </c>
      <c r="B3024" t="s">
        <v>186</v>
      </c>
      <c r="C3024" t="s">
        <v>1459</v>
      </c>
      <c r="D3024" t="s">
        <v>1387</v>
      </c>
      <c r="E3024" t="s">
        <v>1326</v>
      </c>
      <c r="F3024" t="s">
        <v>1293</v>
      </c>
      <c r="G3024" t="s">
        <v>524</v>
      </c>
      <c r="H3024" t="s">
        <v>1464</v>
      </c>
      <c r="I3024" t="s">
        <v>186</v>
      </c>
      <c r="J3024" s="281" t="s">
        <v>1402</v>
      </c>
      <c r="K3024" t="s">
        <v>1398</v>
      </c>
      <c r="L3024">
        <v>19.2</v>
      </c>
      <c r="M3024">
        <v>12.8</v>
      </c>
      <c r="N3024">
        <v>34</v>
      </c>
      <c r="O3024">
        <v>0</v>
      </c>
      <c r="P3024">
        <v>0.5</v>
      </c>
      <c r="Q3024">
        <v>0.5</v>
      </c>
      <c r="R3024">
        <v>1295.38464</v>
      </c>
      <c r="S3024">
        <v>2.4431999999999999E-2</v>
      </c>
      <c r="T3024">
        <v>2.4432E-3</v>
      </c>
      <c r="U3024">
        <v>1296.7235135999999</v>
      </c>
      <c r="W3024" s="429">
        <f t="shared" si="70"/>
        <v>1295.38464</v>
      </c>
      <c r="X3024" s="429">
        <f t="shared" si="70"/>
        <v>2.4431999999999999E-2</v>
      </c>
      <c r="Y3024" s="429">
        <f t="shared" si="70"/>
        <v>2.4432E-3</v>
      </c>
      <c r="Z3024" s="429">
        <f t="shared" si="69"/>
        <v>1296.7235135999999</v>
      </c>
      <c r="AA3024" s="429" t="s">
        <v>1295</v>
      </c>
    </row>
    <row r="3025" spans="1:27" x14ac:dyDescent="0.25">
      <c r="A3025" t="s">
        <v>149</v>
      </c>
      <c r="B3025" t="s">
        <v>186</v>
      </c>
      <c r="C3025" t="s">
        <v>1459</v>
      </c>
      <c r="D3025" t="s">
        <v>1387</v>
      </c>
      <c r="E3025" t="s">
        <v>1326</v>
      </c>
      <c r="F3025" t="s">
        <v>1293</v>
      </c>
      <c r="G3025" t="s">
        <v>524</v>
      </c>
      <c r="H3025" t="s">
        <v>1464</v>
      </c>
      <c r="I3025" t="s">
        <v>186</v>
      </c>
      <c r="J3025" s="281" t="s">
        <v>1402</v>
      </c>
      <c r="K3025" t="s">
        <v>1398</v>
      </c>
      <c r="L3025">
        <v>19.399999999999999</v>
      </c>
      <c r="M3025">
        <v>12.9</v>
      </c>
      <c r="N3025">
        <v>34.299999999999997</v>
      </c>
      <c r="O3025">
        <v>0</v>
      </c>
      <c r="P3025">
        <v>0.5</v>
      </c>
      <c r="Q3025">
        <v>0.5</v>
      </c>
      <c r="R3025">
        <v>1308.87823</v>
      </c>
      <c r="S3025">
        <v>2.4686499999999997E-2</v>
      </c>
      <c r="T3025">
        <v>2.4686499999999998E-3</v>
      </c>
      <c r="U3025">
        <v>1310.2310502</v>
      </c>
      <c r="W3025" s="429">
        <f t="shared" si="70"/>
        <v>1308.87823</v>
      </c>
      <c r="X3025" s="429">
        <f t="shared" si="70"/>
        <v>2.4686499999999997E-2</v>
      </c>
      <c r="Y3025" s="429">
        <f t="shared" si="70"/>
        <v>2.4686499999999998E-3</v>
      </c>
      <c r="Z3025" s="429">
        <f t="shared" si="69"/>
        <v>1310.2310502</v>
      </c>
      <c r="AA3025" s="429" t="s">
        <v>1295</v>
      </c>
    </row>
    <row r="3026" spans="1:27" x14ac:dyDescent="0.25">
      <c r="A3026" t="s">
        <v>149</v>
      </c>
      <c r="B3026" t="s">
        <v>186</v>
      </c>
      <c r="C3026" t="s">
        <v>1459</v>
      </c>
      <c r="D3026" t="s">
        <v>1387</v>
      </c>
      <c r="E3026" t="s">
        <v>1326</v>
      </c>
      <c r="F3026" t="s">
        <v>1293</v>
      </c>
      <c r="G3026" t="s">
        <v>524</v>
      </c>
      <c r="H3026" t="s">
        <v>1464</v>
      </c>
      <c r="I3026" t="s">
        <v>186</v>
      </c>
      <c r="J3026" s="281" t="s">
        <v>1402</v>
      </c>
      <c r="K3026" t="s">
        <v>1398</v>
      </c>
      <c r="L3026">
        <v>14</v>
      </c>
      <c r="M3026">
        <v>9.3000000000000007</v>
      </c>
      <c r="N3026">
        <v>24.7</v>
      </c>
      <c r="O3026">
        <v>0</v>
      </c>
      <c r="P3026">
        <v>0.3</v>
      </c>
      <c r="Q3026">
        <v>0.3</v>
      </c>
      <c r="R3026">
        <v>944.55130000000008</v>
      </c>
      <c r="S3026">
        <v>1.7815000000000001E-2</v>
      </c>
      <c r="T3026">
        <v>1.7815000000000001E-3</v>
      </c>
      <c r="U3026">
        <v>945.5275620000001</v>
      </c>
      <c r="W3026" s="429">
        <f t="shared" si="70"/>
        <v>944.55130000000008</v>
      </c>
      <c r="X3026" s="429">
        <f t="shared" si="70"/>
        <v>1.7815000000000001E-2</v>
      </c>
      <c r="Y3026" s="429">
        <f t="shared" si="70"/>
        <v>1.7815000000000001E-3</v>
      </c>
      <c r="Z3026" s="429">
        <f t="shared" si="69"/>
        <v>945.5275620000001</v>
      </c>
      <c r="AA3026" s="429" t="s">
        <v>1295</v>
      </c>
    </row>
    <row r="3027" spans="1:27" x14ac:dyDescent="0.25">
      <c r="A3027" t="s">
        <v>149</v>
      </c>
      <c r="B3027" t="s">
        <v>186</v>
      </c>
      <c r="C3027" t="s">
        <v>1459</v>
      </c>
      <c r="D3027" t="s">
        <v>1387</v>
      </c>
      <c r="E3027" t="s">
        <v>1326</v>
      </c>
      <c r="F3027" t="s">
        <v>1293</v>
      </c>
      <c r="G3027" t="s">
        <v>524</v>
      </c>
      <c r="H3027" t="s">
        <v>1464</v>
      </c>
      <c r="I3027" t="s">
        <v>186</v>
      </c>
      <c r="J3027" s="281" t="s">
        <v>1394</v>
      </c>
      <c r="K3027" t="s">
        <v>1395</v>
      </c>
      <c r="L3027">
        <v>0</v>
      </c>
      <c r="M3027">
        <v>2.2000000000000002</v>
      </c>
      <c r="N3027">
        <v>0</v>
      </c>
      <c r="O3027">
        <v>0</v>
      </c>
      <c r="P3027">
        <v>0</v>
      </c>
      <c r="Q3027">
        <v>0</v>
      </c>
      <c r="R3027">
        <v>0.80407410088654774</v>
      </c>
      <c r="S3027">
        <v>9.490451629285527</v>
      </c>
      <c r="T3027">
        <v>0</v>
      </c>
      <c r="U3027">
        <v>238.06536483302472</v>
      </c>
      <c r="W3027" s="429">
        <f t="shared" si="70"/>
        <v>0.80407410088654774</v>
      </c>
      <c r="X3027" s="429">
        <f t="shared" si="70"/>
        <v>9.490451629285527</v>
      </c>
      <c r="Y3027" s="429">
        <f t="shared" si="70"/>
        <v>0</v>
      </c>
      <c r="Z3027" s="429">
        <f t="shared" si="69"/>
        <v>238.06536483302472</v>
      </c>
      <c r="AA3027" s="429" t="s">
        <v>1295</v>
      </c>
    </row>
    <row r="3028" spans="1:27" x14ac:dyDescent="0.25">
      <c r="A3028" t="s">
        <v>149</v>
      </c>
      <c r="B3028" t="s">
        <v>186</v>
      </c>
      <c r="C3028" t="s">
        <v>1459</v>
      </c>
      <c r="D3028" t="s">
        <v>1387</v>
      </c>
      <c r="E3028" t="s">
        <v>1326</v>
      </c>
      <c r="F3028" t="s">
        <v>1293</v>
      </c>
      <c r="G3028" t="s">
        <v>524</v>
      </c>
      <c r="H3028" t="s">
        <v>1464</v>
      </c>
      <c r="I3028" t="s">
        <v>186</v>
      </c>
      <c r="J3028" s="281" t="s">
        <v>1396</v>
      </c>
      <c r="K3028" t="s">
        <v>1393</v>
      </c>
      <c r="L3028">
        <v>0.2</v>
      </c>
      <c r="M3028">
        <v>0</v>
      </c>
      <c r="N3028">
        <v>0.2</v>
      </c>
      <c r="O3028">
        <v>0</v>
      </c>
      <c r="P3028">
        <v>0.1</v>
      </c>
      <c r="Q3028">
        <v>0.1</v>
      </c>
      <c r="R3028">
        <v>7.3097645535140698E-2</v>
      </c>
      <c r="S3028">
        <v>0.86276832993504782</v>
      </c>
      <c r="T3028">
        <v>0</v>
      </c>
      <c r="U3028">
        <v>21.642305893911338</v>
      </c>
      <c r="W3028" s="429">
        <f t="shared" si="70"/>
        <v>7.3097645535140698E-2</v>
      </c>
      <c r="X3028" s="429">
        <f t="shared" si="70"/>
        <v>0.86276832993504782</v>
      </c>
      <c r="Y3028" s="429">
        <f t="shared" si="70"/>
        <v>0</v>
      </c>
      <c r="Z3028" s="429">
        <f t="shared" si="69"/>
        <v>21.642305893911338</v>
      </c>
      <c r="AA3028" s="429" t="s">
        <v>1295</v>
      </c>
    </row>
    <row r="3029" spans="1:27" x14ac:dyDescent="0.25">
      <c r="A3029" t="s">
        <v>149</v>
      </c>
      <c r="B3029" t="s">
        <v>186</v>
      </c>
      <c r="C3029" t="s">
        <v>1459</v>
      </c>
      <c r="D3029" t="s">
        <v>1387</v>
      </c>
      <c r="E3029" t="s">
        <v>1326</v>
      </c>
      <c r="F3029" t="s">
        <v>1293</v>
      </c>
      <c r="G3029" t="s">
        <v>524</v>
      </c>
      <c r="H3029" t="s">
        <v>1464</v>
      </c>
      <c r="I3029" t="s">
        <v>186</v>
      </c>
      <c r="J3029" s="281" t="s">
        <v>1399</v>
      </c>
      <c r="K3029" t="s">
        <v>1391</v>
      </c>
      <c r="L3029">
        <v>0</v>
      </c>
      <c r="M3029">
        <v>0.4</v>
      </c>
      <c r="N3029">
        <v>0</v>
      </c>
      <c r="O3029">
        <v>0</v>
      </c>
      <c r="P3029">
        <v>0</v>
      </c>
      <c r="Q3029">
        <v>0</v>
      </c>
      <c r="R3029">
        <v>0.1461952910702814</v>
      </c>
      <c r="S3029">
        <v>1.7255366598700956</v>
      </c>
      <c r="T3029">
        <v>0</v>
      </c>
      <c r="U3029">
        <v>43.284611787822676</v>
      </c>
      <c r="W3029" s="429">
        <f t="shared" si="70"/>
        <v>0.1461952910702814</v>
      </c>
      <c r="X3029" s="429">
        <f t="shared" si="70"/>
        <v>1.7255366598700956</v>
      </c>
      <c r="Y3029" s="429">
        <f t="shared" si="70"/>
        <v>0</v>
      </c>
      <c r="Z3029" s="429">
        <f t="shared" si="69"/>
        <v>43.284611787822676</v>
      </c>
      <c r="AA3029" s="429" t="s">
        <v>1296</v>
      </c>
    </row>
    <row r="3030" spans="1:27" x14ac:dyDescent="0.25">
      <c r="A3030" t="s">
        <v>149</v>
      </c>
      <c r="B3030" t="s">
        <v>186</v>
      </c>
      <c r="C3030" t="s">
        <v>1459</v>
      </c>
      <c r="D3030" t="s">
        <v>1387</v>
      </c>
      <c r="E3030" t="s">
        <v>1326</v>
      </c>
      <c r="F3030" t="s">
        <v>1293</v>
      </c>
      <c r="G3030" t="s">
        <v>524</v>
      </c>
      <c r="H3030" t="s">
        <v>1464</v>
      </c>
      <c r="I3030" t="s">
        <v>186</v>
      </c>
      <c r="J3030" s="281" t="s">
        <v>1399</v>
      </c>
      <c r="K3030" t="s">
        <v>1391</v>
      </c>
      <c r="L3030">
        <v>0</v>
      </c>
      <c r="M3030">
        <v>0.6</v>
      </c>
      <c r="N3030">
        <v>0</v>
      </c>
      <c r="O3030">
        <v>0</v>
      </c>
      <c r="P3030">
        <v>0</v>
      </c>
      <c r="Q3030">
        <v>0</v>
      </c>
      <c r="R3030">
        <v>0.2192929366054221</v>
      </c>
      <c r="S3030">
        <v>2.5883049898051431</v>
      </c>
      <c r="T3030">
        <v>0</v>
      </c>
      <c r="U3030">
        <v>64.926917681734011</v>
      </c>
      <c r="W3030" s="429">
        <f t="shared" si="70"/>
        <v>0.2192929366054221</v>
      </c>
      <c r="X3030" s="429">
        <f t="shared" si="70"/>
        <v>2.5883049898051431</v>
      </c>
      <c r="Y3030" s="429">
        <f t="shared" si="70"/>
        <v>0</v>
      </c>
      <c r="Z3030" s="429">
        <f t="shared" si="69"/>
        <v>64.926917681734011</v>
      </c>
      <c r="AA3030" s="429" t="s">
        <v>1296</v>
      </c>
    </row>
    <row r="3031" spans="1:27" x14ac:dyDescent="0.25">
      <c r="A3031" t="s">
        <v>149</v>
      </c>
      <c r="B3031" t="s">
        <v>186</v>
      </c>
      <c r="C3031" t="s">
        <v>1459</v>
      </c>
      <c r="D3031" t="s">
        <v>1387</v>
      </c>
      <c r="E3031" t="s">
        <v>1326</v>
      </c>
      <c r="F3031" t="s">
        <v>1293</v>
      </c>
      <c r="G3031" t="s">
        <v>524</v>
      </c>
      <c r="H3031" t="s">
        <v>1483</v>
      </c>
      <c r="I3031" t="s">
        <v>1484</v>
      </c>
      <c r="J3031" s="281" t="s">
        <v>1409</v>
      </c>
      <c r="K3031" t="s">
        <v>1398</v>
      </c>
      <c r="L3031">
        <v>2.6339999999999999</v>
      </c>
      <c r="M3031">
        <v>4.0000000000000001E-3</v>
      </c>
      <c r="N3031">
        <v>0.54</v>
      </c>
      <c r="O3031">
        <v>7.0000000000000001E-3</v>
      </c>
      <c r="P3031">
        <v>1.2999999999999999E-2</v>
      </c>
      <c r="Q3031">
        <v>1.2999999999999999E-2</v>
      </c>
      <c r="R3031">
        <v>177.7105803</v>
      </c>
      <c r="S3031">
        <v>3.3517649999999996E-3</v>
      </c>
      <c r="T3031">
        <v>3.3517649999999997E-4</v>
      </c>
      <c r="U3031">
        <v>177.89425702200001</v>
      </c>
      <c r="W3031" s="429">
        <f t="shared" si="70"/>
        <v>177.7105803</v>
      </c>
      <c r="X3031" s="429">
        <f t="shared" si="70"/>
        <v>3.3517649999999996E-3</v>
      </c>
      <c r="Y3031" s="429">
        <f t="shared" si="70"/>
        <v>3.3517649999999997E-4</v>
      </c>
      <c r="Z3031" s="429">
        <f t="shared" si="69"/>
        <v>177.89425702200001</v>
      </c>
      <c r="AA3031" s="429" t="s">
        <v>1295</v>
      </c>
    </row>
    <row r="3032" spans="1:27" x14ac:dyDescent="0.25">
      <c r="A3032" t="s">
        <v>149</v>
      </c>
      <c r="B3032" t="s">
        <v>186</v>
      </c>
      <c r="C3032" t="s">
        <v>1459</v>
      </c>
      <c r="D3032" t="s">
        <v>1387</v>
      </c>
      <c r="E3032" t="s">
        <v>1326</v>
      </c>
      <c r="F3032" t="s">
        <v>1293</v>
      </c>
      <c r="G3032" t="s">
        <v>524</v>
      </c>
      <c r="H3032" t="s">
        <v>1483</v>
      </c>
      <c r="I3032" t="s">
        <v>1484</v>
      </c>
      <c r="J3032" s="281" t="s">
        <v>1399</v>
      </c>
      <c r="K3032" t="s">
        <v>1391</v>
      </c>
      <c r="L3032">
        <v>0</v>
      </c>
      <c r="M3032">
        <v>4.5</v>
      </c>
      <c r="N3032">
        <v>0</v>
      </c>
      <c r="O3032">
        <v>0</v>
      </c>
      <c r="P3032">
        <v>0</v>
      </c>
      <c r="Q3032">
        <v>0</v>
      </c>
      <c r="R3032">
        <v>1.6446970245406658</v>
      </c>
      <c r="S3032">
        <v>19.412287423538576</v>
      </c>
      <c r="T3032">
        <v>0</v>
      </c>
      <c r="U3032">
        <v>486.95188261300507</v>
      </c>
      <c r="W3032" s="429">
        <f t="shared" si="70"/>
        <v>1.6446970245406658</v>
      </c>
      <c r="X3032" s="429">
        <f t="shared" si="70"/>
        <v>19.412287423538576</v>
      </c>
      <c r="Y3032" s="429">
        <f t="shared" si="70"/>
        <v>0</v>
      </c>
      <c r="Z3032" s="429">
        <f t="shared" si="69"/>
        <v>486.95188261300507</v>
      </c>
      <c r="AA3032" s="429" t="s">
        <v>1296</v>
      </c>
    </row>
    <row r="3033" spans="1:27" x14ac:dyDescent="0.25">
      <c r="A3033" t="s">
        <v>149</v>
      </c>
      <c r="B3033" t="s">
        <v>186</v>
      </c>
      <c r="C3033" t="s">
        <v>1459</v>
      </c>
      <c r="D3033" t="s">
        <v>1387</v>
      </c>
      <c r="E3033" t="s">
        <v>1326</v>
      </c>
      <c r="F3033" t="s">
        <v>1293</v>
      </c>
      <c r="G3033" t="s">
        <v>524</v>
      </c>
      <c r="H3033" t="s">
        <v>1483</v>
      </c>
      <c r="I3033" t="s">
        <v>1484</v>
      </c>
      <c r="J3033" s="281" t="s">
        <v>1410</v>
      </c>
      <c r="K3033" t="s">
        <v>1405</v>
      </c>
      <c r="L3033">
        <v>0</v>
      </c>
      <c r="M3033">
        <v>0.14000000000000001</v>
      </c>
      <c r="N3033">
        <v>0</v>
      </c>
      <c r="O3033">
        <v>0</v>
      </c>
      <c r="P3033">
        <v>0</v>
      </c>
      <c r="Q3033">
        <v>0</v>
      </c>
      <c r="R3033">
        <v>5.1168351874598492E-2</v>
      </c>
      <c r="S3033">
        <v>0.60393783095453346</v>
      </c>
      <c r="T3033">
        <v>0</v>
      </c>
      <c r="U3033">
        <v>15.149614125737935</v>
      </c>
      <c r="W3033" s="429">
        <f t="shared" si="70"/>
        <v>5.1168351874598492E-2</v>
      </c>
      <c r="X3033" s="429">
        <f t="shared" si="70"/>
        <v>0.60393783095453346</v>
      </c>
      <c r="Y3033" s="429">
        <f t="shared" si="70"/>
        <v>0</v>
      </c>
      <c r="Z3033" s="429">
        <f t="shared" si="69"/>
        <v>15.149614125737935</v>
      </c>
      <c r="AA3033" s="429" t="s">
        <v>1296</v>
      </c>
    </row>
    <row r="3034" spans="1:27" x14ac:dyDescent="0.25">
      <c r="A3034" t="s">
        <v>149</v>
      </c>
      <c r="B3034" t="s">
        <v>186</v>
      </c>
      <c r="C3034" t="s">
        <v>1459</v>
      </c>
      <c r="D3034" t="s">
        <v>1387</v>
      </c>
      <c r="E3034" t="s">
        <v>1326</v>
      </c>
      <c r="F3034" t="s">
        <v>1293</v>
      </c>
      <c r="G3034" t="s">
        <v>524</v>
      </c>
      <c r="H3034" t="s">
        <v>1483</v>
      </c>
      <c r="I3034" t="s">
        <v>1484</v>
      </c>
      <c r="J3034" s="281" t="s">
        <v>1399</v>
      </c>
      <c r="K3034" t="s">
        <v>1391</v>
      </c>
      <c r="L3034">
        <v>0</v>
      </c>
      <c r="M3034">
        <v>2.1000000000000001E-2</v>
      </c>
      <c r="N3034">
        <v>0</v>
      </c>
      <c r="O3034">
        <v>0</v>
      </c>
      <c r="P3034">
        <v>0</v>
      </c>
      <c r="Q3034">
        <v>0</v>
      </c>
      <c r="R3034">
        <v>7.6752527811897739E-3</v>
      </c>
      <c r="S3034">
        <v>9.0590674643180019E-2</v>
      </c>
      <c r="T3034">
        <v>0</v>
      </c>
      <c r="U3034">
        <v>2.27244211886069</v>
      </c>
      <c r="W3034" s="429">
        <f t="shared" si="70"/>
        <v>7.6752527811897739E-3</v>
      </c>
      <c r="X3034" s="429">
        <f t="shared" si="70"/>
        <v>9.0590674643180019E-2</v>
      </c>
      <c r="Y3034" s="429">
        <f t="shared" si="70"/>
        <v>0</v>
      </c>
      <c r="Z3034" s="429">
        <f t="shared" si="69"/>
        <v>2.27244211886069</v>
      </c>
      <c r="AA3034" s="429" t="s">
        <v>1296</v>
      </c>
    </row>
    <row r="3035" spans="1:27" x14ac:dyDescent="0.25">
      <c r="A3035" t="s">
        <v>149</v>
      </c>
      <c r="B3035" t="s">
        <v>186</v>
      </c>
      <c r="C3035" t="s">
        <v>1459</v>
      </c>
      <c r="D3035" t="s">
        <v>1387</v>
      </c>
      <c r="E3035" t="s">
        <v>1326</v>
      </c>
      <c r="F3035" t="s">
        <v>1293</v>
      </c>
      <c r="G3035" t="s">
        <v>524</v>
      </c>
      <c r="H3035" t="s">
        <v>1464</v>
      </c>
      <c r="I3035" t="s">
        <v>186</v>
      </c>
      <c r="J3035" s="281" t="s">
        <v>1388</v>
      </c>
      <c r="K3035" t="s">
        <v>1389</v>
      </c>
      <c r="L3035">
        <v>0.1</v>
      </c>
      <c r="M3035">
        <v>0.1</v>
      </c>
      <c r="N3035">
        <v>0.1</v>
      </c>
      <c r="O3035">
        <v>0</v>
      </c>
      <c r="P3035">
        <v>0</v>
      </c>
      <c r="Q3035">
        <v>0</v>
      </c>
      <c r="R3035">
        <v>166.10377216137584</v>
      </c>
      <c r="S3035">
        <v>5.1470588235294129E-2</v>
      </c>
      <c r="T3035">
        <v>2.1114187275611635E-3</v>
      </c>
      <c r="U3035">
        <v>168.01973964807141</v>
      </c>
      <c r="W3035" s="429">
        <f t="shared" si="70"/>
        <v>166.10377216137584</v>
      </c>
      <c r="X3035" s="429">
        <f t="shared" si="70"/>
        <v>5.1470588235294129E-2</v>
      </c>
      <c r="Y3035" s="429">
        <f t="shared" si="70"/>
        <v>2.1114187275611635E-3</v>
      </c>
      <c r="Z3035" s="429">
        <f t="shared" si="69"/>
        <v>168.01973964807141</v>
      </c>
      <c r="AA3035" s="429" t="s">
        <v>1296</v>
      </c>
    </row>
    <row r="3036" spans="1:27" x14ac:dyDescent="0.25">
      <c r="A3036" t="s">
        <v>149</v>
      </c>
      <c r="B3036" t="s">
        <v>186</v>
      </c>
      <c r="C3036" t="s">
        <v>1459</v>
      </c>
      <c r="D3036" t="s">
        <v>1387</v>
      </c>
      <c r="E3036" t="s">
        <v>1326</v>
      </c>
      <c r="F3036" t="s">
        <v>1293</v>
      </c>
      <c r="G3036" t="s">
        <v>524</v>
      </c>
      <c r="H3036" t="s">
        <v>1464</v>
      </c>
      <c r="I3036" t="s">
        <v>186</v>
      </c>
      <c r="J3036" s="281" t="s">
        <v>1416</v>
      </c>
      <c r="K3036" t="s">
        <v>1398</v>
      </c>
      <c r="L3036">
        <v>148.4</v>
      </c>
      <c r="M3036">
        <v>1.3</v>
      </c>
      <c r="N3036">
        <v>5.2</v>
      </c>
      <c r="O3036">
        <v>1.1000000000000001</v>
      </c>
      <c r="P3036">
        <v>5</v>
      </c>
      <c r="Q3036">
        <v>5</v>
      </c>
      <c r="R3036">
        <v>164888.88888888891</v>
      </c>
      <c r="S3036">
        <v>12.89131313131313</v>
      </c>
      <c r="T3036">
        <v>4.4969696969696971</v>
      </c>
      <c r="U3036">
        <v>166551.26868686872</v>
      </c>
      <c r="W3036" s="429">
        <f t="shared" si="70"/>
        <v>164888.88888888891</v>
      </c>
      <c r="X3036" s="429">
        <f t="shared" si="70"/>
        <v>12.89131313131313</v>
      </c>
      <c r="Y3036" s="429">
        <f t="shared" si="70"/>
        <v>4.4969696969696971</v>
      </c>
      <c r="Z3036" s="429">
        <f t="shared" si="69"/>
        <v>166551.26868686872</v>
      </c>
      <c r="AA3036" s="429" t="s">
        <v>1295</v>
      </c>
    </row>
    <row r="3037" spans="1:27" x14ac:dyDescent="0.25">
      <c r="A3037" t="s">
        <v>149</v>
      </c>
      <c r="B3037" t="s">
        <v>186</v>
      </c>
      <c r="C3037" t="s">
        <v>1459</v>
      </c>
      <c r="D3037" t="s">
        <v>1387</v>
      </c>
      <c r="E3037" t="s">
        <v>1326</v>
      </c>
      <c r="F3037" t="s">
        <v>1293</v>
      </c>
      <c r="G3037" t="s">
        <v>524</v>
      </c>
      <c r="H3037" t="s">
        <v>1464</v>
      </c>
      <c r="I3037" t="s">
        <v>186</v>
      </c>
      <c r="J3037" s="281" t="s">
        <v>1416</v>
      </c>
      <c r="K3037" t="s">
        <v>1398</v>
      </c>
      <c r="L3037">
        <v>136.19999999999999</v>
      </c>
      <c r="M3037">
        <v>1.3</v>
      </c>
      <c r="N3037">
        <v>4.3</v>
      </c>
      <c r="O3037">
        <v>1.1000000000000001</v>
      </c>
      <c r="P3037">
        <v>5</v>
      </c>
      <c r="Q3037">
        <v>5</v>
      </c>
      <c r="R3037">
        <v>151333.33333333331</v>
      </c>
      <c r="S3037">
        <v>11.831515151515148</v>
      </c>
      <c r="T3037">
        <v>4.127272727272727</v>
      </c>
      <c r="U3037">
        <v>152859.04848484846</v>
      </c>
      <c r="W3037" s="429">
        <f t="shared" si="70"/>
        <v>151333.33333333331</v>
      </c>
      <c r="X3037" s="429">
        <f t="shared" si="70"/>
        <v>11.831515151515148</v>
      </c>
      <c r="Y3037" s="429">
        <f t="shared" si="70"/>
        <v>4.127272727272727</v>
      </c>
      <c r="Z3037" s="429">
        <f t="shared" si="69"/>
        <v>152859.04848484846</v>
      </c>
      <c r="AA3037" s="429" t="s">
        <v>1295</v>
      </c>
    </row>
    <row r="3038" spans="1:27" x14ac:dyDescent="0.25">
      <c r="A3038" t="s">
        <v>149</v>
      </c>
      <c r="B3038" t="s">
        <v>186</v>
      </c>
      <c r="C3038" t="s">
        <v>1459</v>
      </c>
      <c r="D3038" t="s">
        <v>1387</v>
      </c>
      <c r="E3038" t="s">
        <v>1326</v>
      </c>
      <c r="F3038" t="s">
        <v>1293</v>
      </c>
      <c r="G3038" t="s">
        <v>524</v>
      </c>
      <c r="H3038" t="s">
        <v>1464</v>
      </c>
      <c r="I3038" t="s">
        <v>186</v>
      </c>
      <c r="J3038" s="281" t="s">
        <v>1416</v>
      </c>
      <c r="K3038" t="s">
        <v>1398</v>
      </c>
      <c r="L3038">
        <v>224</v>
      </c>
      <c r="M3038">
        <v>1.9</v>
      </c>
      <c r="N3038">
        <v>13.1</v>
      </c>
      <c r="O3038">
        <v>1.2</v>
      </c>
      <c r="P3038">
        <v>6.4</v>
      </c>
      <c r="Q3038">
        <v>6.4</v>
      </c>
      <c r="R3038">
        <v>248888.88888888888</v>
      </c>
      <c r="S3038">
        <v>19.458585858585856</v>
      </c>
      <c r="T3038">
        <v>6.7878787878787881</v>
      </c>
      <c r="U3038">
        <v>251398.1414141414</v>
      </c>
      <c r="W3038" s="429">
        <f t="shared" si="70"/>
        <v>248888.88888888888</v>
      </c>
      <c r="X3038" s="429">
        <f t="shared" si="70"/>
        <v>19.458585858585856</v>
      </c>
      <c r="Y3038" s="429">
        <f t="shared" si="70"/>
        <v>6.7878787878787881</v>
      </c>
      <c r="Z3038" s="429">
        <f t="shared" si="69"/>
        <v>251398.1414141414</v>
      </c>
      <c r="AA3038" s="429" t="s">
        <v>1295</v>
      </c>
    </row>
    <row r="3039" spans="1:27" x14ac:dyDescent="0.25">
      <c r="A3039" t="s">
        <v>149</v>
      </c>
      <c r="B3039" t="s">
        <v>186</v>
      </c>
      <c r="C3039" t="s">
        <v>1459</v>
      </c>
      <c r="D3039" t="s">
        <v>1387</v>
      </c>
      <c r="E3039" t="s">
        <v>1326</v>
      </c>
      <c r="F3039" t="s">
        <v>1293</v>
      </c>
      <c r="G3039" t="s">
        <v>524</v>
      </c>
      <c r="H3039" t="s">
        <v>1464</v>
      </c>
      <c r="I3039" t="s">
        <v>186</v>
      </c>
      <c r="J3039" s="281" t="s">
        <v>1392</v>
      </c>
      <c r="K3039" t="s">
        <v>1393</v>
      </c>
      <c r="L3039">
        <v>1</v>
      </c>
      <c r="M3039">
        <v>0.1</v>
      </c>
      <c r="N3039">
        <v>0.8</v>
      </c>
      <c r="O3039">
        <v>0.1</v>
      </c>
      <c r="P3039">
        <v>0.1</v>
      </c>
      <c r="Q3039">
        <v>0.1</v>
      </c>
      <c r="R3039">
        <v>1200</v>
      </c>
      <c r="S3039">
        <v>2.3E-2</v>
      </c>
      <c r="T3039">
        <v>2.2000000000000002E-2</v>
      </c>
      <c r="U3039">
        <v>1207.1310000000001</v>
      </c>
      <c r="W3039" s="429">
        <f t="shared" si="70"/>
        <v>1200</v>
      </c>
      <c r="X3039" s="429">
        <f t="shared" si="70"/>
        <v>2.3E-2</v>
      </c>
      <c r="Y3039" s="429">
        <f t="shared" si="70"/>
        <v>2.2000000000000002E-2</v>
      </c>
      <c r="Z3039" s="429">
        <f t="shared" si="69"/>
        <v>1207.1310000000001</v>
      </c>
      <c r="AA3039" s="429" t="s">
        <v>1295</v>
      </c>
    </row>
    <row r="3040" spans="1:27" x14ac:dyDescent="0.25">
      <c r="A3040" t="s">
        <v>149</v>
      </c>
      <c r="B3040" t="s">
        <v>186</v>
      </c>
      <c r="C3040" t="s">
        <v>1459</v>
      </c>
      <c r="D3040" t="s">
        <v>1387</v>
      </c>
      <c r="E3040" t="s">
        <v>1326</v>
      </c>
      <c r="F3040" t="s">
        <v>1293</v>
      </c>
      <c r="G3040" t="s">
        <v>524</v>
      </c>
      <c r="H3040" t="s">
        <v>1464</v>
      </c>
      <c r="I3040" t="s">
        <v>186</v>
      </c>
      <c r="J3040" s="281" t="s">
        <v>1400</v>
      </c>
      <c r="K3040" t="s">
        <v>1401</v>
      </c>
      <c r="L3040">
        <v>0</v>
      </c>
      <c r="M3040">
        <v>0.7</v>
      </c>
      <c r="N3040">
        <v>0</v>
      </c>
      <c r="O3040">
        <v>0</v>
      </c>
      <c r="P3040">
        <v>0</v>
      </c>
      <c r="Q3040">
        <v>0</v>
      </c>
      <c r="R3040">
        <v>1.0091581781361511E-2</v>
      </c>
      <c r="S3040">
        <v>0.11931554869659076</v>
      </c>
      <c r="T3040">
        <v>0</v>
      </c>
      <c r="U3040">
        <v>2.9929802991961303</v>
      </c>
      <c r="W3040" s="429">
        <f t="shared" si="70"/>
        <v>1.0091581781361511E-2</v>
      </c>
      <c r="X3040" s="429">
        <f t="shared" si="70"/>
        <v>0.11931554869659076</v>
      </c>
      <c r="Y3040" s="429">
        <f t="shared" si="70"/>
        <v>0</v>
      </c>
      <c r="Z3040" s="429">
        <f t="shared" si="69"/>
        <v>2.9929802991961303</v>
      </c>
      <c r="AA3040" s="429" t="s">
        <v>1296</v>
      </c>
    </row>
    <row r="3041" spans="1:27" x14ac:dyDescent="0.25">
      <c r="A3041" t="s">
        <v>149</v>
      </c>
      <c r="B3041" t="s">
        <v>186</v>
      </c>
      <c r="C3041" t="s">
        <v>1459</v>
      </c>
      <c r="D3041" t="s">
        <v>1387</v>
      </c>
      <c r="E3041" t="s">
        <v>1326</v>
      </c>
      <c r="F3041" t="s">
        <v>1293</v>
      </c>
      <c r="G3041" t="s">
        <v>524</v>
      </c>
      <c r="H3041" t="s">
        <v>1464</v>
      </c>
      <c r="I3041" t="s">
        <v>186</v>
      </c>
      <c r="J3041" s="281" t="s">
        <v>1388</v>
      </c>
      <c r="K3041" t="s">
        <v>1389</v>
      </c>
      <c r="L3041">
        <v>0</v>
      </c>
      <c r="M3041">
        <v>0.1</v>
      </c>
      <c r="N3041">
        <v>0.1</v>
      </c>
      <c r="O3041">
        <v>0</v>
      </c>
      <c r="P3041">
        <v>0</v>
      </c>
      <c r="Q3041">
        <v>0</v>
      </c>
      <c r="R3041">
        <v>0</v>
      </c>
      <c r="S3041">
        <v>0</v>
      </c>
      <c r="T3041">
        <v>0</v>
      </c>
      <c r="U3041">
        <v>0</v>
      </c>
      <c r="W3041" s="429">
        <f t="shared" si="70"/>
        <v>0</v>
      </c>
      <c r="X3041" s="429">
        <f t="shared" si="70"/>
        <v>0</v>
      </c>
      <c r="Y3041" s="429">
        <f t="shared" si="70"/>
        <v>0</v>
      </c>
      <c r="Z3041" s="429">
        <f t="shared" si="69"/>
        <v>0</v>
      </c>
      <c r="AA3041" s="429" t="s">
        <v>1296</v>
      </c>
    </row>
    <row r="3042" spans="1:27" x14ac:dyDescent="0.25">
      <c r="A3042" t="s">
        <v>149</v>
      </c>
      <c r="B3042" t="s">
        <v>186</v>
      </c>
      <c r="C3042" t="s">
        <v>1459</v>
      </c>
      <c r="D3042" t="s">
        <v>1387</v>
      </c>
      <c r="E3042" t="s">
        <v>1326</v>
      </c>
      <c r="F3042" t="s">
        <v>1293</v>
      </c>
      <c r="G3042" t="s">
        <v>524</v>
      </c>
      <c r="H3042" t="s">
        <v>1464</v>
      </c>
      <c r="I3042" t="s">
        <v>186</v>
      </c>
      <c r="J3042" s="281" t="s">
        <v>1399</v>
      </c>
      <c r="K3042" t="s">
        <v>1391</v>
      </c>
      <c r="L3042">
        <v>0</v>
      </c>
      <c r="M3042">
        <v>13.2</v>
      </c>
      <c r="N3042">
        <v>0</v>
      </c>
      <c r="O3042">
        <v>0</v>
      </c>
      <c r="P3042">
        <v>0</v>
      </c>
      <c r="Q3042">
        <v>0</v>
      </c>
      <c r="R3042">
        <v>4.824444605319286</v>
      </c>
      <c r="S3042">
        <v>56.942709775713155</v>
      </c>
      <c r="T3042">
        <v>0</v>
      </c>
      <c r="U3042">
        <v>1428.3921889981482</v>
      </c>
      <c r="W3042" s="429">
        <f t="shared" si="70"/>
        <v>4.824444605319286</v>
      </c>
      <c r="X3042" s="429">
        <f t="shared" si="70"/>
        <v>56.942709775713155</v>
      </c>
      <c r="Y3042" s="429">
        <f t="shared" si="70"/>
        <v>0</v>
      </c>
      <c r="Z3042" s="429">
        <f t="shared" si="69"/>
        <v>1428.3921889981482</v>
      </c>
      <c r="AA3042" s="429" t="s">
        <v>1296</v>
      </c>
    </row>
    <row r="3043" spans="1:27" x14ac:dyDescent="0.25">
      <c r="A3043" t="s">
        <v>149</v>
      </c>
      <c r="B3043" t="s">
        <v>186</v>
      </c>
      <c r="C3043" t="s">
        <v>1459</v>
      </c>
      <c r="D3043" t="s">
        <v>1387</v>
      </c>
      <c r="E3043" t="s">
        <v>1326</v>
      </c>
      <c r="F3043" t="s">
        <v>1293</v>
      </c>
      <c r="G3043" t="s">
        <v>524</v>
      </c>
      <c r="H3043" t="s">
        <v>1464</v>
      </c>
      <c r="I3043" t="s">
        <v>186</v>
      </c>
      <c r="J3043" s="281" t="s">
        <v>1399</v>
      </c>
      <c r="K3043" t="s">
        <v>1391</v>
      </c>
      <c r="L3043">
        <v>0</v>
      </c>
      <c r="M3043">
        <v>5.7</v>
      </c>
      <c r="N3043">
        <v>0</v>
      </c>
      <c r="O3043">
        <v>0</v>
      </c>
      <c r="P3043">
        <v>0</v>
      </c>
      <c r="Q3043">
        <v>0</v>
      </c>
      <c r="R3043">
        <v>2.0832828977515101</v>
      </c>
      <c r="S3043">
        <v>24.588897403148863</v>
      </c>
      <c r="T3043">
        <v>0</v>
      </c>
      <c r="U3043">
        <v>616.80571797647303</v>
      </c>
      <c r="W3043" s="429">
        <f t="shared" si="70"/>
        <v>2.0832828977515101</v>
      </c>
      <c r="X3043" s="429">
        <f t="shared" si="70"/>
        <v>24.588897403148863</v>
      </c>
      <c r="Y3043" s="429">
        <f t="shared" si="70"/>
        <v>0</v>
      </c>
      <c r="Z3043" s="429">
        <f t="shared" si="69"/>
        <v>616.80571797647303</v>
      </c>
      <c r="AA3043" s="429" t="s">
        <v>1296</v>
      </c>
    </row>
    <row r="3044" spans="1:27" x14ac:dyDescent="0.25">
      <c r="A3044" t="s">
        <v>149</v>
      </c>
      <c r="B3044" t="s">
        <v>186</v>
      </c>
      <c r="C3044" t="s">
        <v>1459</v>
      </c>
      <c r="D3044" t="s">
        <v>1387</v>
      </c>
      <c r="E3044" t="s">
        <v>1326</v>
      </c>
      <c r="F3044" t="s">
        <v>1293</v>
      </c>
      <c r="G3044" t="s">
        <v>524</v>
      </c>
      <c r="H3044" t="s">
        <v>1464</v>
      </c>
      <c r="I3044" t="s">
        <v>186</v>
      </c>
      <c r="J3044" s="281" t="s">
        <v>1443</v>
      </c>
      <c r="K3044" t="s">
        <v>1391</v>
      </c>
      <c r="L3044">
        <v>0</v>
      </c>
      <c r="M3044">
        <v>0.3</v>
      </c>
      <c r="N3044">
        <v>0</v>
      </c>
      <c r="O3044">
        <v>0</v>
      </c>
      <c r="P3044">
        <v>0</v>
      </c>
      <c r="Q3044">
        <v>0</v>
      </c>
      <c r="R3044">
        <v>0.10964646830271105</v>
      </c>
      <c r="S3044">
        <v>1.2941524949025716</v>
      </c>
      <c r="T3044">
        <v>0</v>
      </c>
      <c r="U3044">
        <v>32.463458840867006</v>
      </c>
      <c r="W3044" s="429">
        <f t="shared" si="70"/>
        <v>0.10964646830271105</v>
      </c>
      <c r="X3044" s="429">
        <f t="shared" si="70"/>
        <v>1.2941524949025716</v>
      </c>
      <c r="Y3044" s="429">
        <f t="shared" si="70"/>
        <v>0</v>
      </c>
      <c r="Z3044" s="429">
        <f t="shared" si="69"/>
        <v>32.463458840867006</v>
      </c>
      <c r="AA3044" s="429" t="s">
        <v>1296</v>
      </c>
    </row>
    <row r="3045" spans="1:27" x14ac:dyDescent="0.25">
      <c r="A3045" t="s">
        <v>149</v>
      </c>
      <c r="B3045" t="s">
        <v>186</v>
      </c>
      <c r="C3045" t="s">
        <v>1459</v>
      </c>
      <c r="D3045" t="s">
        <v>1387</v>
      </c>
      <c r="E3045" t="s">
        <v>1326</v>
      </c>
      <c r="F3045" t="s">
        <v>1293</v>
      </c>
      <c r="G3045" t="s">
        <v>524</v>
      </c>
      <c r="H3045" t="s">
        <v>1464</v>
      </c>
      <c r="I3045" t="s">
        <v>186</v>
      </c>
      <c r="J3045" s="281" t="s">
        <v>1443</v>
      </c>
      <c r="K3045" t="s">
        <v>1391</v>
      </c>
      <c r="L3045">
        <v>0</v>
      </c>
      <c r="M3045">
        <v>11.9</v>
      </c>
      <c r="N3045">
        <v>0</v>
      </c>
      <c r="O3045">
        <v>0</v>
      </c>
      <c r="P3045">
        <v>0</v>
      </c>
      <c r="Q3045">
        <v>0</v>
      </c>
      <c r="R3045">
        <v>4.3493099093408718</v>
      </c>
      <c r="S3045">
        <v>51.334715631135346</v>
      </c>
      <c r="T3045">
        <v>0</v>
      </c>
      <c r="U3045">
        <v>1287.7172006877247</v>
      </c>
      <c r="W3045" s="429">
        <f t="shared" si="70"/>
        <v>4.3493099093408718</v>
      </c>
      <c r="X3045" s="429">
        <f t="shared" si="70"/>
        <v>51.334715631135346</v>
      </c>
      <c r="Y3045" s="429">
        <f t="shared" si="70"/>
        <v>0</v>
      </c>
      <c r="Z3045" s="429">
        <f t="shared" si="69"/>
        <v>1287.7172006877247</v>
      </c>
      <c r="AA3045" s="429" t="s">
        <v>1296</v>
      </c>
    </row>
    <row r="3046" spans="1:27" x14ac:dyDescent="0.25">
      <c r="A3046" t="s">
        <v>149</v>
      </c>
      <c r="B3046" t="s">
        <v>186</v>
      </c>
      <c r="C3046" t="s">
        <v>1459</v>
      </c>
      <c r="D3046" t="s">
        <v>1387</v>
      </c>
      <c r="E3046" t="s">
        <v>1326</v>
      </c>
      <c r="F3046" t="s">
        <v>1293</v>
      </c>
      <c r="G3046" t="s">
        <v>524</v>
      </c>
      <c r="H3046" t="s">
        <v>1464</v>
      </c>
      <c r="I3046" t="s">
        <v>186</v>
      </c>
      <c r="J3046" s="281" t="s">
        <v>1399</v>
      </c>
      <c r="K3046" t="s">
        <v>1391</v>
      </c>
      <c r="L3046">
        <v>0</v>
      </c>
      <c r="M3046">
        <v>0</v>
      </c>
      <c r="N3046">
        <v>0</v>
      </c>
      <c r="O3046">
        <v>0</v>
      </c>
      <c r="P3046">
        <v>2.9</v>
      </c>
      <c r="Q3046">
        <v>2.9</v>
      </c>
      <c r="R3046">
        <v>0</v>
      </c>
      <c r="S3046">
        <v>0</v>
      </c>
      <c r="T3046">
        <v>0</v>
      </c>
      <c r="U3046">
        <v>0</v>
      </c>
      <c r="W3046" s="429">
        <f t="shared" si="70"/>
        <v>0</v>
      </c>
      <c r="X3046" s="429">
        <f t="shared" si="70"/>
        <v>0</v>
      </c>
      <c r="Y3046" s="429">
        <f t="shared" si="70"/>
        <v>0</v>
      </c>
      <c r="Z3046" s="429">
        <f t="shared" si="69"/>
        <v>0</v>
      </c>
      <c r="AA3046" s="429" t="s">
        <v>1296</v>
      </c>
    </row>
    <row r="3047" spans="1:27" x14ac:dyDescent="0.25">
      <c r="A3047" t="s">
        <v>149</v>
      </c>
      <c r="B3047" t="s">
        <v>186</v>
      </c>
      <c r="C3047" t="s">
        <v>1459</v>
      </c>
      <c r="D3047" t="s">
        <v>1387</v>
      </c>
      <c r="E3047" t="s">
        <v>1326</v>
      </c>
      <c r="F3047" t="s">
        <v>1293</v>
      </c>
      <c r="G3047" t="s">
        <v>524</v>
      </c>
      <c r="H3047" t="s">
        <v>1464</v>
      </c>
      <c r="I3047" t="s">
        <v>186</v>
      </c>
      <c r="J3047" s="281" t="s">
        <v>1406</v>
      </c>
      <c r="K3047" t="s">
        <v>1398</v>
      </c>
      <c r="L3047">
        <v>60.963999999999999</v>
      </c>
      <c r="M3047">
        <v>2.476</v>
      </c>
      <c r="N3047">
        <v>7.8739999999999997</v>
      </c>
      <c r="O3047">
        <v>2.3E-2</v>
      </c>
      <c r="P3047">
        <v>1.0880000000000001</v>
      </c>
      <c r="Q3047">
        <v>1.0880000000000001</v>
      </c>
      <c r="R3047">
        <v>4113.1161038</v>
      </c>
      <c r="S3047">
        <v>7.7576690000000004E-2</v>
      </c>
      <c r="T3047">
        <v>7.757669E-3</v>
      </c>
      <c r="U3047">
        <v>4117.3673064119994</v>
      </c>
      <c r="W3047" s="429">
        <f t="shared" si="70"/>
        <v>4113.1161038</v>
      </c>
      <c r="X3047" s="429">
        <f t="shared" si="70"/>
        <v>7.7576690000000004E-2</v>
      </c>
      <c r="Y3047" s="429">
        <f t="shared" si="70"/>
        <v>7.757669E-3</v>
      </c>
      <c r="Z3047" s="429">
        <f t="shared" si="69"/>
        <v>4117.3673064119994</v>
      </c>
      <c r="AA3047" s="429" t="s">
        <v>1295</v>
      </c>
    </row>
    <row r="3048" spans="1:27" x14ac:dyDescent="0.25">
      <c r="A3048" t="s">
        <v>149</v>
      </c>
      <c r="B3048" t="s">
        <v>186</v>
      </c>
      <c r="C3048" t="s">
        <v>1459</v>
      </c>
      <c r="D3048" t="s">
        <v>1387</v>
      </c>
      <c r="E3048" t="s">
        <v>1326</v>
      </c>
      <c r="F3048" t="s">
        <v>1293</v>
      </c>
      <c r="G3048" t="s">
        <v>524</v>
      </c>
      <c r="H3048" t="s">
        <v>1464</v>
      </c>
      <c r="I3048" t="s">
        <v>186</v>
      </c>
      <c r="J3048" s="281" t="s">
        <v>1406</v>
      </c>
      <c r="K3048" t="s">
        <v>1398</v>
      </c>
      <c r="L3048">
        <v>7.0190000000000001</v>
      </c>
      <c r="M3048">
        <v>0.28499999999999998</v>
      </c>
      <c r="N3048">
        <v>0.90700000000000003</v>
      </c>
      <c r="O3048">
        <v>2E-3</v>
      </c>
      <c r="P3048">
        <v>0.1</v>
      </c>
      <c r="Q3048">
        <v>0.1</v>
      </c>
      <c r="R3048">
        <v>473.55754105</v>
      </c>
      <c r="S3048">
        <v>8.9316775000000004E-3</v>
      </c>
      <c r="T3048">
        <v>8.9316775000000009E-4</v>
      </c>
      <c r="U3048">
        <v>474.04699697699999</v>
      </c>
      <c r="W3048" s="429">
        <f t="shared" si="70"/>
        <v>473.55754105</v>
      </c>
      <c r="X3048" s="429">
        <f t="shared" si="70"/>
        <v>8.9316775000000004E-3</v>
      </c>
      <c r="Y3048" s="429">
        <f t="shared" si="70"/>
        <v>8.9316775000000009E-4</v>
      </c>
      <c r="Z3048" s="429">
        <f t="shared" si="69"/>
        <v>474.04699697699999</v>
      </c>
      <c r="AA3048" s="429" t="s">
        <v>1295</v>
      </c>
    </row>
    <row r="3049" spans="1:27" x14ac:dyDescent="0.25">
      <c r="A3049" t="s">
        <v>149</v>
      </c>
      <c r="B3049" t="s">
        <v>186</v>
      </c>
      <c r="C3049" t="s">
        <v>1459</v>
      </c>
      <c r="D3049" t="s">
        <v>1387</v>
      </c>
      <c r="E3049" t="s">
        <v>1326</v>
      </c>
      <c r="F3049" t="s">
        <v>1293</v>
      </c>
      <c r="G3049" t="s">
        <v>524</v>
      </c>
      <c r="H3049" t="s">
        <v>1464</v>
      </c>
      <c r="I3049" t="s">
        <v>186</v>
      </c>
      <c r="J3049" s="281" t="s">
        <v>1406</v>
      </c>
      <c r="K3049" t="s">
        <v>1398</v>
      </c>
      <c r="L3049">
        <v>55.204999999999998</v>
      </c>
      <c r="M3049">
        <v>2.2429999999999999</v>
      </c>
      <c r="N3049">
        <v>7.1310000000000002</v>
      </c>
      <c r="O3049">
        <v>0.02</v>
      </c>
      <c r="P3049">
        <v>0.97199999999999998</v>
      </c>
      <c r="Q3049">
        <v>0.97199999999999998</v>
      </c>
      <c r="R3049">
        <v>3724.5681797500001</v>
      </c>
      <c r="S3049">
        <v>7.0248362499999994E-2</v>
      </c>
      <c r="T3049">
        <v>7.0248362500000003E-3</v>
      </c>
      <c r="U3049">
        <v>3728.4177900150003</v>
      </c>
      <c r="W3049" s="429">
        <f t="shared" si="70"/>
        <v>3724.5681797500001</v>
      </c>
      <c r="X3049" s="429">
        <f t="shared" si="70"/>
        <v>7.0248362499999994E-2</v>
      </c>
      <c r="Y3049" s="429">
        <f t="shared" si="70"/>
        <v>7.0248362500000003E-3</v>
      </c>
      <c r="Z3049" s="429">
        <f t="shared" si="69"/>
        <v>3728.4177900150003</v>
      </c>
      <c r="AA3049" s="429" t="s">
        <v>1295</v>
      </c>
    </row>
    <row r="3050" spans="1:27" x14ac:dyDescent="0.25">
      <c r="A3050" t="s">
        <v>149</v>
      </c>
      <c r="B3050" t="s">
        <v>186</v>
      </c>
      <c r="C3050" t="s">
        <v>1459</v>
      </c>
      <c r="D3050" t="s">
        <v>1387</v>
      </c>
      <c r="E3050" t="s">
        <v>1326</v>
      </c>
      <c r="F3050" t="s">
        <v>1293</v>
      </c>
      <c r="G3050" t="s">
        <v>524</v>
      </c>
      <c r="H3050" t="s">
        <v>1464</v>
      </c>
      <c r="I3050" t="s">
        <v>186</v>
      </c>
      <c r="J3050" s="281" t="s">
        <v>1406</v>
      </c>
      <c r="K3050" t="s">
        <v>1398</v>
      </c>
      <c r="L3050">
        <v>30.59</v>
      </c>
      <c r="M3050">
        <v>1.2430000000000001</v>
      </c>
      <c r="N3050">
        <v>3.9510000000000001</v>
      </c>
      <c r="O3050">
        <v>8.9999999999999993E-3</v>
      </c>
      <c r="P3050">
        <v>0.42799999999999999</v>
      </c>
      <c r="Q3050">
        <v>0.42799999999999999</v>
      </c>
      <c r="R3050">
        <v>2063.8445904999999</v>
      </c>
      <c r="S3050">
        <v>3.8925774999999996E-2</v>
      </c>
      <c r="T3050">
        <v>3.8925775000000001E-3</v>
      </c>
      <c r="U3050">
        <v>2065.9777229699998</v>
      </c>
      <c r="W3050" s="429">
        <f t="shared" si="70"/>
        <v>2063.8445904999999</v>
      </c>
      <c r="X3050" s="429">
        <f t="shared" si="70"/>
        <v>3.8925774999999996E-2</v>
      </c>
      <c r="Y3050" s="429">
        <f t="shared" si="70"/>
        <v>3.8925775000000001E-3</v>
      </c>
      <c r="Z3050" s="429">
        <f t="shared" si="69"/>
        <v>2065.9777229699998</v>
      </c>
      <c r="AA3050" s="429" t="s">
        <v>1295</v>
      </c>
    </row>
    <row r="3051" spans="1:27" x14ac:dyDescent="0.25">
      <c r="A3051" t="s">
        <v>149</v>
      </c>
      <c r="B3051" t="s">
        <v>186</v>
      </c>
      <c r="C3051" t="s">
        <v>1459</v>
      </c>
      <c r="D3051" t="s">
        <v>1387</v>
      </c>
      <c r="E3051" t="s">
        <v>1326</v>
      </c>
      <c r="F3051" t="s">
        <v>1293</v>
      </c>
      <c r="G3051" t="s">
        <v>524</v>
      </c>
      <c r="H3051" t="s">
        <v>1464</v>
      </c>
      <c r="I3051" t="s">
        <v>186</v>
      </c>
      <c r="J3051" s="281" t="s">
        <v>1406</v>
      </c>
      <c r="K3051" t="s">
        <v>1398</v>
      </c>
      <c r="L3051">
        <v>2.5139999999999998</v>
      </c>
      <c r="M3051">
        <v>0.10199999999999999</v>
      </c>
      <c r="N3051">
        <v>0.32500000000000001</v>
      </c>
      <c r="O3051">
        <v>1E-3</v>
      </c>
      <c r="P3051">
        <v>4.5999999999999999E-2</v>
      </c>
      <c r="Q3051">
        <v>4.5999999999999999E-2</v>
      </c>
      <c r="R3051">
        <v>169.61442629999999</v>
      </c>
      <c r="S3051">
        <v>3.1990649999999996E-3</v>
      </c>
      <c r="T3051">
        <v>3.1990649999999996E-4</v>
      </c>
      <c r="U3051">
        <v>169.78973506200001</v>
      </c>
      <c r="W3051" s="429">
        <f t="shared" si="70"/>
        <v>169.61442629999999</v>
      </c>
      <c r="X3051" s="429">
        <f t="shared" si="70"/>
        <v>3.1990649999999996E-3</v>
      </c>
      <c r="Y3051" s="429">
        <f t="shared" si="70"/>
        <v>3.1990649999999996E-4</v>
      </c>
      <c r="Z3051" s="429">
        <f t="shared" si="69"/>
        <v>169.78973506200001</v>
      </c>
      <c r="AA3051" s="429" t="s">
        <v>1295</v>
      </c>
    </row>
    <row r="3052" spans="1:27" x14ac:dyDescent="0.25">
      <c r="A3052" t="s">
        <v>149</v>
      </c>
      <c r="B3052" t="s">
        <v>186</v>
      </c>
      <c r="C3052" t="s">
        <v>1459</v>
      </c>
      <c r="D3052" t="s">
        <v>1387</v>
      </c>
      <c r="E3052" t="s">
        <v>1326</v>
      </c>
      <c r="F3052" t="s">
        <v>1293</v>
      </c>
      <c r="G3052" t="s">
        <v>524</v>
      </c>
      <c r="H3052" t="s">
        <v>1464</v>
      </c>
      <c r="I3052" t="s">
        <v>186</v>
      </c>
      <c r="J3052" s="281" t="s">
        <v>1406</v>
      </c>
      <c r="K3052" t="s">
        <v>1398</v>
      </c>
      <c r="L3052">
        <v>7.6970000000000001</v>
      </c>
      <c r="M3052">
        <v>0.313</v>
      </c>
      <c r="N3052">
        <v>0.99399999999999999</v>
      </c>
      <c r="O3052">
        <v>2E-3</v>
      </c>
      <c r="P3052">
        <v>0.107</v>
      </c>
      <c r="Q3052">
        <v>0.107</v>
      </c>
      <c r="R3052">
        <v>519.30081115000007</v>
      </c>
      <c r="S3052">
        <v>9.7944325000000002E-3</v>
      </c>
      <c r="T3052">
        <v>9.7944325000000007E-4</v>
      </c>
      <c r="U3052">
        <v>519.837546051</v>
      </c>
      <c r="W3052" s="429">
        <f t="shared" si="70"/>
        <v>519.30081115000007</v>
      </c>
      <c r="X3052" s="429">
        <f t="shared" si="70"/>
        <v>9.7944325000000002E-3</v>
      </c>
      <c r="Y3052" s="429">
        <f t="shared" si="70"/>
        <v>9.7944325000000007E-4</v>
      </c>
      <c r="Z3052" s="429">
        <f t="shared" si="69"/>
        <v>519.837546051</v>
      </c>
      <c r="AA3052" s="429" t="s">
        <v>1295</v>
      </c>
    </row>
    <row r="3053" spans="1:27" x14ac:dyDescent="0.25">
      <c r="A3053" t="s">
        <v>149</v>
      </c>
      <c r="B3053" t="s">
        <v>186</v>
      </c>
      <c r="C3053" t="s">
        <v>1459</v>
      </c>
      <c r="D3053" t="s">
        <v>1387</v>
      </c>
      <c r="E3053" t="s">
        <v>1326</v>
      </c>
      <c r="F3053" t="s">
        <v>1293</v>
      </c>
      <c r="G3053" t="s">
        <v>524</v>
      </c>
      <c r="H3053" t="s">
        <v>1464</v>
      </c>
      <c r="I3053" t="s">
        <v>186</v>
      </c>
      <c r="J3053" s="281" t="s">
        <v>1406</v>
      </c>
      <c r="K3053" t="s">
        <v>1398</v>
      </c>
      <c r="L3053">
        <v>27.22</v>
      </c>
      <c r="M3053">
        <v>1.1060000000000001</v>
      </c>
      <c r="N3053">
        <v>3.516</v>
      </c>
      <c r="O3053">
        <v>0.01</v>
      </c>
      <c r="P3053">
        <v>0.48799999999999999</v>
      </c>
      <c r="Q3053">
        <v>0.48799999999999999</v>
      </c>
      <c r="R3053">
        <v>1836.4775990000001</v>
      </c>
      <c r="S3053">
        <v>3.463745E-2</v>
      </c>
      <c r="T3053">
        <v>3.4637449999999998E-3</v>
      </c>
      <c r="U3053">
        <v>1838.3757312600001</v>
      </c>
      <c r="W3053" s="429">
        <f t="shared" si="70"/>
        <v>1836.4775990000001</v>
      </c>
      <c r="X3053" s="429">
        <f t="shared" si="70"/>
        <v>3.463745E-2</v>
      </c>
      <c r="Y3053" s="429">
        <f t="shared" si="70"/>
        <v>3.4637449999999998E-3</v>
      </c>
      <c r="Z3053" s="429">
        <f t="shared" si="69"/>
        <v>1838.3757312600001</v>
      </c>
      <c r="AA3053" s="429" t="s">
        <v>1295</v>
      </c>
    </row>
    <row r="3054" spans="1:27" x14ac:dyDescent="0.25">
      <c r="A3054" t="s">
        <v>149</v>
      </c>
      <c r="B3054" t="s">
        <v>186</v>
      </c>
      <c r="C3054" t="s">
        <v>1459</v>
      </c>
      <c r="D3054" t="s">
        <v>1387</v>
      </c>
      <c r="E3054" t="s">
        <v>1326</v>
      </c>
      <c r="F3054" t="s">
        <v>1293</v>
      </c>
      <c r="G3054" t="s">
        <v>524</v>
      </c>
      <c r="H3054" t="s">
        <v>1464</v>
      </c>
      <c r="I3054" t="s">
        <v>186</v>
      </c>
      <c r="J3054" s="281" t="s">
        <v>1406</v>
      </c>
      <c r="K3054" t="s">
        <v>1398</v>
      </c>
      <c r="L3054">
        <v>2.1999999999999999E-2</v>
      </c>
      <c r="M3054">
        <v>1E-3</v>
      </c>
      <c r="N3054">
        <v>3.0000000000000001E-3</v>
      </c>
      <c r="O3054">
        <v>0</v>
      </c>
      <c r="P3054">
        <v>0</v>
      </c>
      <c r="Q3054">
        <v>0</v>
      </c>
      <c r="R3054">
        <v>1.4842948999999999</v>
      </c>
      <c r="S3054">
        <v>2.7994999999999999E-5</v>
      </c>
      <c r="T3054">
        <v>2.7995E-6</v>
      </c>
      <c r="U3054">
        <v>1.4858290259999998</v>
      </c>
      <c r="W3054" s="429">
        <f t="shared" si="70"/>
        <v>1.4842948999999999</v>
      </c>
      <c r="X3054" s="429">
        <f t="shared" si="70"/>
        <v>2.7994999999999999E-5</v>
      </c>
      <c r="Y3054" s="429">
        <f t="shared" si="70"/>
        <v>2.7995E-6</v>
      </c>
      <c r="Z3054" s="429">
        <f t="shared" si="69"/>
        <v>1.4858290259999998</v>
      </c>
      <c r="AA3054" s="429" t="s">
        <v>1295</v>
      </c>
    </row>
    <row r="3055" spans="1:27" x14ac:dyDescent="0.25">
      <c r="A3055" t="s">
        <v>149</v>
      </c>
      <c r="B3055" t="s">
        <v>186</v>
      </c>
      <c r="C3055" t="s">
        <v>1459</v>
      </c>
      <c r="D3055" t="s">
        <v>1387</v>
      </c>
      <c r="E3055" t="s">
        <v>1326</v>
      </c>
      <c r="F3055" t="s">
        <v>1293</v>
      </c>
      <c r="G3055" t="s">
        <v>524</v>
      </c>
      <c r="H3055" t="s">
        <v>1464</v>
      </c>
      <c r="I3055" t="s">
        <v>186</v>
      </c>
      <c r="J3055" t="s">
        <v>1406</v>
      </c>
      <c r="K3055" t="s">
        <v>1398</v>
      </c>
      <c r="L3055">
        <v>55.844000000000001</v>
      </c>
      <c r="M3055">
        <v>2.2679999999999998</v>
      </c>
      <c r="N3055">
        <v>7.2130000000000001</v>
      </c>
      <c r="O3055">
        <v>2.1000000000000001E-2</v>
      </c>
      <c r="P3055">
        <v>0.98799999999999999</v>
      </c>
      <c r="Q3055">
        <v>0.98799999999999999</v>
      </c>
      <c r="R3055">
        <v>3767.6801998000001</v>
      </c>
      <c r="S3055">
        <v>7.1061490000000005E-2</v>
      </c>
      <c r="T3055">
        <v>7.106149E-3</v>
      </c>
      <c r="U3055">
        <v>3771.5743694519997</v>
      </c>
      <c r="W3055" s="429">
        <f t="shared" si="70"/>
        <v>3767.6801998000001</v>
      </c>
      <c r="X3055" s="429">
        <f t="shared" si="70"/>
        <v>7.1061490000000005E-2</v>
      </c>
      <c r="Y3055" s="429">
        <f t="shared" si="70"/>
        <v>7.106149E-3</v>
      </c>
      <c r="Z3055" s="429">
        <f t="shared" si="69"/>
        <v>3771.5743694519997</v>
      </c>
      <c r="AA3055" s="429" t="s">
        <v>1295</v>
      </c>
    </row>
    <row r="3056" spans="1:27" x14ac:dyDescent="0.25">
      <c r="A3056" t="s">
        <v>149</v>
      </c>
      <c r="B3056" t="s">
        <v>186</v>
      </c>
      <c r="C3056" t="s">
        <v>1459</v>
      </c>
      <c r="D3056" t="s">
        <v>1387</v>
      </c>
      <c r="E3056" t="s">
        <v>1326</v>
      </c>
      <c r="F3056" t="s">
        <v>1293</v>
      </c>
      <c r="G3056" t="s">
        <v>524</v>
      </c>
      <c r="H3056" t="s">
        <v>1464</v>
      </c>
      <c r="I3056" t="s">
        <v>186</v>
      </c>
      <c r="J3056" t="s">
        <v>1406</v>
      </c>
      <c r="K3056" t="s">
        <v>1398</v>
      </c>
      <c r="L3056">
        <v>1.4E-2</v>
      </c>
      <c r="M3056">
        <v>1E-3</v>
      </c>
      <c r="N3056">
        <v>2E-3</v>
      </c>
      <c r="O3056">
        <v>0</v>
      </c>
      <c r="P3056">
        <v>0</v>
      </c>
      <c r="Q3056">
        <v>0</v>
      </c>
      <c r="R3056">
        <v>0.94455130000000009</v>
      </c>
      <c r="S3056">
        <v>1.7815000000000001E-5</v>
      </c>
      <c r="T3056">
        <v>1.7815E-6</v>
      </c>
      <c r="U3056">
        <v>0.9455275620000001</v>
      </c>
      <c r="W3056" s="429">
        <f t="shared" si="70"/>
        <v>0.94455130000000009</v>
      </c>
      <c r="X3056" s="429">
        <f t="shared" si="70"/>
        <v>1.7815000000000001E-5</v>
      </c>
      <c r="Y3056" s="429">
        <f t="shared" si="70"/>
        <v>1.7815E-6</v>
      </c>
      <c r="Z3056" s="429">
        <f t="shared" si="69"/>
        <v>0.9455275620000001</v>
      </c>
      <c r="AA3056" s="429" t="s">
        <v>1295</v>
      </c>
    </row>
    <row r="3057" spans="1:27" x14ac:dyDescent="0.25">
      <c r="A3057" t="s">
        <v>149</v>
      </c>
      <c r="B3057" t="s">
        <v>186</v>
      </c>
      <c r="C3057" t="s">
        <v>1459</v>
      </c>
      <c r="D3057" t="s">
        <v>1387</v>
      </c>
      <c r="E3057" t="s">
        <v>1326</v>
      </c>
      <c r="F3057" t="s">
        <v>1293</v>
      </c>
      <c r="G3057" t="s">
        <v>524</v>
      </c>
      <c r="H3057" t="s">
        <v>1464</v>
      </c>
      <c r="I3057" t="s">
        <v>186</v>
      </c>
      <c r="J3057" t="s">
        <v>1406</v>
      </c>
      <c r="K3057" t="s">
        <v>1398</v>
      </c>
      <c r="L3057">
        <v>81.269000000000005</v>
      </c>
      <c r="M3057">
        <v>3.3010000000000002</v>
      </c>
      <c r="N3057">
        <v>10.497</v>
      </c>
      <c r="O3057">
        <v>0.03</v>
      </c>
      <c r="P3057">
        <v>1.4350000000000001</v>
      </c>
      <c r="Q3057">
        <v>1.4350000000000001</v>
      </c>
      <c r="R3057">
        <v>5483.0528285500004</v>
      </c>
      <c r="S3057">
        <v>0.1034148025</v>
      </c>
      <c r="T3057">
        <v>1.0341480250000002E-2</v>
      </c>
      <c r="U3057">
        <v>5488.719959727001</v>
      </c>
      <c r="W3057" s="429">
        <f t="shared" si="70"/>
        <v>5483.0528285500004</v>
      </c>
      <c r="X3057" s="429">
        <f t="shared" si="70"/>
        <v>0.1034148025</v>
      </c>
      <c r="Y3057" s="429">
        <f t="shared" si="70"/>
        <v>1.0341480250000002E-2</v>
      </c>
      <c r="Z3057" s="429">
        <f t="shared" si="69"/>
        <v>5488.719959727001</v>
      </c>
      <c r="AA3057" s="429" t="s">
        <v>1295</v>
      </c>
    </row>
    <row r="3058" spans="1:27" x14ac:dyDescent="0.25">
      <c r="A3058" t="s">
        <v>149</v>
      </c>
      <c r="B3058" t="s">
        <v>186</v>
      </c>
      <c r="C3058" t="s">
        <v>1459</v>
      </c>
      <c r="D3058" t="s">
        <v>1387</v>
      </c>
      <c r="E3058" t="s">
        <v>1326</v>
      </c>
      <c r="F3058" t="s">
        <v>1293</v>
      </c>
      <c r="G3058" t="s">
        <v>524</v>
      </c>
      <c r="H3058" t="s">
        <v>1464</v>
      </c>
      <c r="I3058" t="s">
        <v>186</v>
      </c>
      <c r="J3058" t="s">
        <v>1406</v>
      </c>
      <c r="K3058" t="s">
        <v>1398</v>
      </c>
      <c r="L3058">
        <v>1.6E-2</v>
      </c>
      <c r="M3058">
        <v>1E-3</v>
      </c>
      <c r="N3058">
        <v>2E-3</v>
      </c>
      <c r="O3058">
        <v>0</v>
      </c>
      <c r="P3058">
        <v>0</v>
      </c>
      <c r="Q3058">
        <v>0</v>
      </c>
      <c r="R3058">
        <v>1.0794872</v>
      </c>
      <c r="S3058">
        <v>2.0360000000000002E-5</v>
      </c>
      <c r="T3058">
        <v>2.0360000000000001E-6</v>
      </c>
      <c r="U3058">
        <v>1.080602928</v>
      </c>
      <c r="W3058" s="429">
        <f t="shared" si="70"/>
        <v>1.0794872</v>
      </c>
      <c r="X3058" s="429">
        <f t="shared" si="70"/>
        <v>2.0360000000000002E-5</v>
      </c>
      <c r="Y3058" s="429">
        <f t="shared" si="70"/>
        <v>2.0360000000000001E-6</v>
      </c>
      <c r="Z3058" s="429">
        <f t="shared" si="69"/>
        <v>1.080602928</v>
      </c>
      <c r="AA3058" s="429" t="s">
        <v>1295</v>
      </c>
    </row>
    <row r="3059" spans="1:27" x14ac:dyDescent="0.25">
      <c r="A3059" t="s">
        <v>149</v>
      </c>
      <c r="B3059" t="s">
        <v>186</v>
      </c>
      <c r="C3059" t="s">
        <v>1459</v>
      </c>
      <c r="D3059" t="s">
        <v>1387</v>
      </c>
      <c r="E3059" t="s">
        <v>1326</v>
      </c>
      <c r="F3059" t="s">
        <v>1293</v>
      </c>
      <c r="G3059" t="s">
        <v>524</v>
      </c>
      <c r="H3059" t="s">
        <v>1464</v>
      </c>
      <c r="I3059" t="s">
        <v>186</v>
      </c>
      <c r="J3059" t="s">
        <v>1406</v>
      </c>
      <c r="K3059" t="s">
        <v>1398</v>
      </c>
      <c r="L3059">
        <v>11.615</v>
      </c>
      <c r="M3059">
        <v>0.47199999999999998</v>
      </c>
      <c r="N3059">
        <v>1.5</v>
      </c>
      <c r="O3059">
        <v>4.0000000000000001E-3</v>
      </c>
      <c r="P3059">
        <v>0.20699999999999999</v>
      </c>
      <c r="Q3059">
        <v>0.20699999999999999</v>
      </c>
      <c r="R3059">
        <v>783.64023925000004</v>
      </c>
      <c r="S3059">
        <v>1.4780087500000001E-2</v>
      </c>
      <c r="T3059">
        <v>1.4780087500000001E-3</v>
      </c>
      <c r="U3059">
        <v>784.450188045</v>
      </c>
      <c r="W3059" s="429">
        <f t="shared" si="70"/>
        <v>783.64023925000004</v>
      </c>
      <c r="X3059" s="429">
        <f t="shared" si="70"/>
        <v>1.4780087500000001E-2</v>
      </c>
      <c r="Y3059" s="429">
        <f t="shared" si="70"/>
        <v>1.4780087500000001E-3</v>
      </c>
      <c r="Z3059" s="429">
        <f t="shared" si="69"/>
        <v>784.450188045</v>
      </c>
      <c r="AA3059" s="429" t="s">
        <v>1295</v>
      </c>
    </row>
    <row r="3060" spans="1:27" x14ac:dyDescent="0.25">
      <c r="A3060" t="s">
        <v>149</v>
      </c>
      <c r="B3060" t="s">
        <v>186</v>
      </c>
      <c r="C3060" t="s">
        <v>1459</v>
      </c>
      <c r="D3060" t="s">
        <v>1387</v>
      </c>
      <c r="E3060" t="s">
        <v>1326</v>
      </c>
      <c r="F3060" t="s">
        <v>1293</v>
      </c>
      <c r="G3060" t="s">
        <v>524</v>
      </c>
      <c r="H3060" t="s">
        <v>1464</v>
      </c>
      <c r="I3060" t="s">
        <v>186</v>
      </c>
      <c r="J3060" t="s">
        <v>1406</v>
      </c>
      <c r="K3060" t="s">
        <v>1398</v>
      </c>
      <c r="L3060">
        <v>1.6E-2</v>
      </c>
      <c r="M3060">
        <v>1E-3</v>
      </c>
      <c r="N3060">
        <v>2E-3</v>
      </c>
      <c r="O3060">
        <v>0</v>
      </c>
      <c r="P3060">
        <v>0</v>
      </c>
      <c r="Q3060">
        <v>0</v>
      </c>
      <c r="R3060">
        <v>1.0794872</v>
      </c>
      <c r="S3060">
        <v>2.0360000000000002E-5</v>
      </c>
      <c r="T3060">
        <v>2.0360000000000001E-6</v>
      </c>
      <c r="U3060">
        <v>1.080602928</v>
      </c>
      <c r="W3060" s="429">
        <f t="shared" si="70"/>
        <v>1.0794872</v>
      </c>
      <c r="X3060" s="429">
        <f t="shared" si="70"/>
        <v>2.0360000000000002E-5</v>
      </c>
      <c r="Y3060" s="429">
        <f t="shared" si="70"/>
        <v>2.0360000000000001E-6</v>
      </c>
      <c r="Z3060" s="429">
        <f t="shared" si="69"/>
        <v>1.080602928</v>
      </c>
      <c r="AA3060" s="429" t="s">
        <v>1295</v>
      </c>
    </row>
    <row r="3061" spans="1:27" x14ac:dyDescent="0.25">
      <c r="A3061" t="s">
        <v>149</v>
      </c>
      <c r="B3061" t="s">
        <v>186</v>
      </c>
      <c r="C3061" t="s">
        <v>1459</v>
      </c>
      <c r="D3061" t="s">
        <v>1387</v>
      </c>
      <c r="E3061" t="s">
        <v>1326</v>
      </c>
      <c r="F3061" t="s">
        <v>1293</v>
      </c>
      <c r="G3061" t="s">
        <v>524</v>
      </c>
      <c r="H3061" t="s">
        <v>1464</v>
      </c>
      <c r="I3061" t="s">
        <v>186</v>
      </c>
      <c r="J3061" t="s">
        <v>1399</v>
      </c>
      <c r="K3061" t="s">
        <v>1391</v>
      </c>
      <c r="L3061">
        <v>0</v>
      </c>
      <c r="M3061">
        <v>1.05</v>
      </c>
      <c r="N3061">
        <v>0</v>
      </c>
      <c r="O3061">
        <v>0</v>
      </c>
      <c r="P3061">
        <v>0</v>
      </c>
      <c r="Q3061">
        <v>0</v>
      </c>
      <c r="R3061">
        <v>0.38376263905948871</v>
      </c>
      <c r="S3061">
        <v>4.5295337321590008</v>
      </c>
      <c r="T3061">
        <v>0</v>
      </c>
      <c r="U3061">
        <v>113.6221059430345</v>
      </c>
      <c r="W3061" s="429">
        <f t="shared" si="70"/>
        <v>0.38376263905948871</v>
      </c>
      <c r="X3061" s="429">
        <f t="shared" si="70"/>
        <v>4.5295337321590008</v>
      </c>
      <c r="Y3061" s="429">
        <f t="shared" si="70"/>
        <v>0</v>
      </c>
      <c r="Z3061" s="429">
        <f t="shared" si="69"/>
        <v>113.6221059430345</v>
      </c>
      <c r="AA3061" s="429" t="s">
        <v>1296</v>
      </c>
    </row>
    <row r="3062" spans="1:27" x14ac:dyDescent="0.25">
      <c r="A3062" t="s">
        <v>149</v>
      </c>
      <c r="B3062" t="s">
        <v>186</v>
      </c>
      <c r="C3062" t="s">
        <v>1459</v>
      </c>
      <c r="D3062" t="s">
        <v>1387</v>
      </c>
      <c r="E3062" t="s">
        <v>1326</v>
      </c>
      <c r="F3062" t="s">
        <v>1293</v>
      </c>
      <c r="G3062" t="s">
        <v>524</v>
      </c>
      <c r="H3062" t="s">
        <v>1464</v>
      </c>
      <c r="I3062" t="s">
        <v>186</v>
      </c>
      <c r="J3062" t="s">
        <v>1399</v>
      </c>
      <c r="K3062" t="s">
        <v>1391</v>
      </c>
      <c r="L3062">
        <v>0</v>
      </c>
      <c r="M3062">
        <v>0.13200000000000001</v>
      </c>
      <c r="N3062">
        <v>0</v>
      </c>
      <c r="O3062">
        <v>0</v>
      </c>
      <c r="P3062">
        <v>0</v>
      </c>
      <c r="Q3062">
        <v>0</v>
      </c>
      <c r="R3062">
        <v>4.8244446053192863E-2</v>
      </c>
      <c r="S3062">
        <v>0.56942709775713152</v>
      </c>
      <c r="T3062">
        <v>0</v>
      </c>
      <c r="U3062">
        <v>14.283921889981482</v>
      </c>
      <c r="W3062" s="429">
        <f t="shared" si="70"/>
        <v>4.8244446053192863E-2</v>
      </c>
      <c r="X3062" s="429">
        <f t="shared" si="70"/>
        <v>0.56942709775713152</v>
      </c>
      <c r="Y3062" s="429">
        <f t="shared" si="70"/>
        <v>0</v>
      </c>
      <c r="Z3062" s="429">
        <f t="shared" si="69"/>
        <v>14.283921889981482</v>
      </c>
      <c r="AA3062" s="429" t="s">
        <v>1296</v>
      </c>
    </row>
    <row r="3063" spans="1:27" x14ac:dyDescent="0.25">
      <c r="A3063" t="s">
        <v>149</v>
      </c>
      <c r="B3063" t="s">
        <v>186</v>
      </c>
      <c r="C3063" t="s">
        <v>1459</v>
      </c>
      <c r="D3063" t="s">
        <v>1387</v>
      </c>
      <c r="E3063" t="s">
        <v>1326</v>
      </c>
      <c r="F3063" t="s">
        <v>1293</v>
      </c>
      <c r="G3063" t="s">
        <v>524</v>
      </c>
      <c r="H3063" t="s">
        <v>1464</v>
      </c>
      <c r="I3063" t="s">
        <v>186</v>
      </c>
      <c r="J3063" t="s">
        <v>1416</v>
      </c>
      <c r="K3063" t="s">
        <v>1398</v>
      </c>
      <c r="L3063">
        <v>13</v>
      </c>
      <c r="M3063">
        <v>0.12</v>
      </c>
      <c r="N3063">
        <v>2.8</v>
      </c>
      <c r="O3063">
        <v>0.06</v>
      </c>
      <c r="P3063">
        <v>0.11</v>
      </c>
      <c r="Q3063">
        <v>0.11</v>
      </c>
      <c r="R3063">
        <v>14444.444444444443</v>
      </c>
      <c r="S3063">
        <v>1.1292929292929292</v>
      </c>
      <c r="T3063">
        <v>0.39393939393939392</v>
      </c>
      <c r="U3063">
        <v>14590.070707070707</v>
      </c>
      <c r="W3063" s="429">
        <f t="shared" si="70"/>
        <v>14444.444444444443</v>
      </c>
      <c r="X3063" s="429">
        <f t="shared" si="70"/>
        <v>1.1292929292929292</v>
      </c>
      <c r="Y3063" s="429">
        <f t="shared" si="70"/>
        <v>0.39393939393939392</v>
      </c>
      <c r="Z3063" s="429">
        <f t="shared" si="69"/>
        <v>14590.070707070707</v>
      </c>
      <c r="AA3063" s="429" t="s">
        <v>1295</v>
      </c>
    </row>
    <row r="3064" spans="1:27" x14ac:dyDescent="0.25">
      <c r="A3064" t="s">
        <v>149</v>
      </c>
      <c r="B3064" t="s">
        <v>186</v>
      </c>
      <c r="C3064" t="s">
        <v>1459</v>
      </c>
      <c r="D3064" t="s">
        <v>1387</v>
      </c>
      <c r="E3064" t="s">
        <v>1326</v>
      </c>
      <c r="F3064" t="s">
        <v>1293</v>
      </c>
      <c r="G3064" t="s">
        <v>524</v>
      </c>
      <c r="H3064" t="s">
        <v>1464</v>
      </c>
      <c r="I3064" t="s">
        <v>186</v>
      </c>
      <c r="J3064" t="s">
        <v>1416</v>
      </c>
      <c r="K3064" t="s">
        <v>1398</v>
      </c>
      <c r="L3064">
        <v>12.7</v>
      </c>
      <c r="M3064">
        <v>0.12</v>
      </c>
      <c r="N3064">
        <v>2.7</v>
      </c>
      <c r="O3064">
        <v>0.06</v>
      </c>
      <c r="P3064">
        <v>0.12</v>
      </c>
      <c r="Q3064">
        <v>0.12</v>
      </c>
      <c r="R3064">
        <v>14111.111111111109</v>
      </c>
      <c r="S3064">
        <v>1.1032323232323231</v>
      </c>
      <c r="T3064">
        <v>0.38484848484848483</v>
      </c>
      <c r="U3064">
        <v>14253.376767676766</v>
      </c>
      <c r="W3064" s="429">
        <f t="shared" si="70"/>
        <v>14111.111111111109</v>
      </c>
      <c r="X3064" s="429">
        <f t="shared" si="70"/>
        <v>1.1032323232323231</v>
      </c>
      <c r="Y3064" s="429">
        <f t="shared" si="70"/>
        <v>0.38484848484848483</v>
      </c>
      <c r="Z3064" s="429">
        <f t="shared" si="69"/>
        <v>14253.376767676766</v>
      </c>
      <c r="AA3064" s="429" t="s">
        <v>1295</v>
      </c>
    </row>
    <row r="3065" spans="1:27" x14ac:dyDescent="0.25">
      <c r="A3065" t="s">
        <v>149</v>
      </c>
      <c r="B3065" t="s">
        <v>186</v>
      </c>
      <c r="C3065" t="s">
        <v>1459</v>
      </c>
      <c r="D3065" t="s">
        <v>1387</v>
      </c>
      <c r="E3065" t="s">
        <v>1326</v>
      </c>
      <c r="F3065" t="s">
        <v>1293</v>
      </c>
      <c r="G3065" t="s">
        <v>524</v>
      </c>
      <c r="H3065" t="s">
        <v>1464</v>
      </c>
      <c r="I3065" t="s">
        <v>186</v>
      </c>
      <c r="J3065" t="s">
        <v>1402</v>
      </c>
      <c r="K3065" t="s">
        <v>1398</v>
      </c>
      <c r="L3065">
        <v>0.01</v>
      </c>
      <c r="M3065">
        <v>0</v>
      </c>
      <c r="N3065">
        <v>0.02</v>
      </c>
      <c r="O3065">
        <v>0</v>
      </c>
      <c r="P3065">
        <v>0</v>
      </c>
      <c r="Q3065">
        <v>0</v>
      </c>
      <c r="R3065">
        <v>0.67467949999999999</v>
      </c>
      <c r="S3065">
        <v>1.2724999999999999E-5</v>
      </c>
      <c r="T3065">
        <v>1.2725000000000001E-6</v>
      </c>
      <c r="U3065">
        <v>0.67537682999999993</v>
      </c>
      <c r="W3065" s="429">
        <f t="shared" si="70"/>
        <v>0.67467949999999999</v>
      </c>
      <c r="X3065" s="429">
        <f t="shared" si="70"/>
        <v>1.2724999999999999E-5</v>
      </c>
      <c r="Y3065" s="429">
        <f t="shared" si="70"/>
        <v>1.2725000000000001E-6</v>
      </c>
      <c r="Z3065" s="429">
        <f t="shared" si="69"/>
        <v>0.67537682999999993</v>
      </c>
      <c r="AA3065" s="429" t="s">
        <v>1295</v>
      </c>
    </row>
    <row r="3066" spans="1:27" x14ac:dyDescent="0.25">
      <c r="A3066" t="s">
        <v>149</v>
      </c>
      <c r="B3066" t="s">
        <v>186</v>
      </c>
      <c r="C3066" t="s">
        <v>1459</v>
      </c>
      <c r="D3066" t="s">
        <v>1387</v>
      </c>
      <c r="E3066" t="s">
        <v>1326</v>
      </c>
      <c r="F3066" t="s">
        <v>1293</v>
      </c>
      <c r="G3066" t="s">
        <v>524</v>
      </c>
      <c r="H3066" t="s">
        <v>1464</v>
      </c>
      <c r="I3066" t="s">
        <v>186</v>
      </c>
      <c r="J3066" t="s">
        <v>1400</v>
      </c>
      <c r="K3066" t="s">
        <v>1401</v>
      </c>
      <c r="L3066">
        <v>0</v>
      </c>
      <c r="M3066">
        <v>1.1000000000000001</v>
      </c>
      <c r="N3066">
        <v>0</v>
      </c>
      <c r="O3066">
        <v>0</v>
      </c>
      <c r="P3066">
        <v>0</v>
      </c>
      <c r="Q3066">
        <v>0</v>
      </c>
      <c r="R3066">
        <v>1.5858199942139519E-2</v>
      </c>
      <c r="S3066">
        <v>0.18749586223749978</v>
      </c>
      <c r="T3066">
        <v>0</v>
      </c>
      <c r="U3066">
        <v>4.7032547558796347</v>
      </c>
      <c r="W3066" s="429">
        <f t="shared" si="70"/>
        <v>1.5858199942139519E-2</v>
      </c>
      <c r="X3066" s="429">
        <f t="shared" si="70"/>
        <v>0.18749586223749978</v>
      </c>
      <c r="Y3066" s="429">
        <f t="shared" si="70"/>
        <v>0</v>
      </c>
      <c r="Z3066" s="429">
        <f t="shared" si="69"/>
        <v>4.7032547558796347</v>
      </c>
      <c r="AA3066" s="429" t="s">
        <v>1296</v>
      </c>
    </row>
    <row r="3067" spans="1:27" x14ac:dyDescent="0.25">
      <c r="A3067" t="s">
        <v>149</v>
      </c>
      <c r="B3067" t="s">
        <v>186</v>
      </c>
      <c r="C3067" t="s">
        <v>1459</v>
      </c>
      <c r="D3067" t="s">
        <v>1387</v>
      </c>
      <c r="E3067" t="s">
        <v>1326</v>
      </c>
      <c r="F3067" t="s">
        <v>1293</v>
      </c>
      <c r="G3067" t="s">
        <v>524</v>
      </c>
      <c r="H3067" t="s">
        <v>1464</v>
      </c>
      <c r="I3067" t="s">
        <v>186</v>
      </c>
      <c r="J3067" t="s">
        <v>1416</v>
      </c>
      <c r="K3067" t="s">
        <v>1398</v>
      </c>
      <c r="L3067">
        <v>116.7</v>
      </c>
      <c r="M3067">
        <v>1.07</v>
      </c>
      <c r="N3067">
        <v>24.8</v>
      </c>
      <c r="O3067">
        <v>0.5</v>
      </c>
      <c r="P3067">
        <v>0.98</v>
      </c>
      <c r="Q3067">
        <v>0.98</v>
      </c>
      <c r="R3067">
        <v>129666.66666666667</v>
      </c>
      <c r="S3067">
        <v>10.137575757575757</v>
      </c>
      <c r="T3067">
        <v>3.5363636363636366</v>
      </c>
      <c r="U3067">
        <v>130973.94242424243</v>
      </c>
      <c r="W3067" s="429">
        <f t="shared" si="70"/>
        <v>129666.66666666667</v>
      </c>
      <c r="X3067" s="429">
        <f t="shared" si="70"/>
        <v>10.137575757575757</v>
      </c>
      <c r="Y3067" s="429">
        <f t="shared" si="70"/>
        <v>3.5363636363636366</v>
      </c>
      <c r="Z3067" s="429">
        <f t="shared" si="69"/>
        <v>130973.94242424243</v>
      </c>
      <c r="AA3067" s="429" t="s">
        <v>1295</v>
      </c>
    </row>
    <row r="3068" spans="1:27" x14ac:dyDescent="0.25">
      <c r="A3068" t="s">
        <v>149</v>
      </c>
      <c r="B3068" t="s">
        <v>186</v>
      </c>
      <c r="C3068" t="s">
        <v>1459</v>
      </c>
      <c r="D3068" t="s">
        <v>1387</v>
      </c>
      <c r="E3068" t="s">
        <v>1326</v>
      </c>
      <c r="F3068" t="s">
        <v>1293</v>
      </c>
      <c r="G3068" t="s">
        <v>524</v>
      </c>
      <c r="H3068" t="s">
        <v>1464</v>
      </c>
      <c r="I3068" t="s">
        <v>186</v>
      </c>
      <c r="J3068" t="s">
        <v>1399</v>
      </c>
      <c r="K3068" t="s">
        <v>1391</v>
      </c>
      <c r="L3068">
        <v>0</v>
      </c>
      <c r="M3068">
        <v>7.0000000000000007E-2</v>
      </c>
      <c r="N3068">
        <v>0</v>
      </c>
      <c r="O3068">
        <v>0</v>
      </c>
      <c r="P3068">
        <v>0</v>
      </c>
      <c r="Q3068">
        <v>0</v>
      </c>
      <c r="R3068">
        <v>2.5584175937299246E-2</v>
      </c>
      <c r="S3068">
        <v>0.30196891547726673</v>
      </c>
      <c r="T3068">
        <v>0</v>
      </c>
      <c r="U3068">
        <v>7.5748070628689677</v>
      </c>
      <c r="W3068" s="429">
        <f t="shared" si="70"/>
        <v>2.5584175937299246E-2</v>
      </c>
      <c r="X3068" s="429">
        <f t="shared" si="70"/>
        <v>0.30196891547726673</v>
      </c>
      <c r="Y3068" s="429">
        <f t="shared" si="70"/>
        <v>0</v>
      </c>
      <c r="Z3068" s="429">
        <f t="shared" si="69"/>
        <v>7.5748070628689677</v>
      </c>
      <c r="AA3068" s="429" t="s">
        <v>1296</v>
      </c>
    </row>
    <row r="3069" spans="1:27" x14ac:dyDescent="0.25">
      <c r="A3069" t="s">
        <v>149</v>
      </c>
      <c r="B3069" t="s">
        <v>186</v>
      </c>
      <c r="C3069" t="s">
        <v>1459</v>
      </c>
      <c r="D3069" t="s">
        <v>1387</v>
      </c>
      <c r="E3069" t="s">
        <v>1326</v>
      </c>
      <c r="F3069" t="s">
        <v>1293</v>
      </c>
      <c r="G3069" t="s">
        <v>524</v>
      </c>
      <c r="H3069" t="s">
        <v>1460</v>
      </c>
      <c r="I3069" t="s">
        <v>561</v>
      </c>
      <c r="J3069" t="s">
        <v>1416</v>
      </c>
      <c r="K3069" t="s">
        <v>1398</v>
      </c>
      <c r="L3069">
        <v>7.5979999999999999</v>
      </c>
      <c r="M3069">
        <v>8.4000000000000005E-2</v>
      </c>
      <c r="N3069">
        <v>1.6259999999999999</v>
      </c>
      <c r="O3069">
        <v>4.1000000000000002E-2</v>
      </c>
      <c r="P3069">
        <v>7.9000000000000001E-2</v>
      </c>
      <c r="Q3069">
        <v>7.9000000000000001E-2</v>
      </c>
      <c r="R3069">
        <v>8442.2222222222226</v>
      </c>
      <c r="S3069">
        <v>0.66002828282828274</v>
      </c>
      <c r="T3069">
        <v>0.23024242424242425</v>
      </c>
      <c r="U3069">
        <v>8527.3351717171718</v>
      </c>
      <c r="W3069" s="429">
        <f t="shared" si="70"/>
        <v>8442.2222222222226</v>
      </c>
      <c r="X3069" s="429">
        <f t="shared" si="70"/>
        <v>0.66002828282828274</v>
      </c>
      <c r="Y3069" s="429">
        <f t="shared" si="70"/>
        <v>0.23024242424242425</v>
      </c>
      <c r="Z3069" s="429">
        <f t="shared" si="69"/>
        <v>8527.3351717171718</v>
      </c>
      <c r="AA3069" s="429" t="s">
        <v>1295</v>
      </c>
    </row>
    <row r="3070" spans="1:27" x14ac:dyDescent="0.25">
      <c r="A3070" t="s">
        <v>149</v>
      </c>
      <c r="B3070" t="s">
        <v>186</v>
      </c>
      <c r="C3070" t="s">
        <v>1459</v>
      </c>
      <c r="D3070" t="s">
        <v>1387</v>
      </c>
      <c r="E3070" t="s">
        <v>1326</v>
      </c>
      <c r="F3070" t="s">
        <v>1293</v>
      </c>
      <c r="G3070" t="s">
        <v>524</v>
      </c>
      <c r="H3070" t="s">
        <v>1460</v>
      </c>
      <c r="I3070" t="s">
        <v>561</v>
      </c>
      <c r="J3070" t="s">
        <v>1416</v>
      </c>
      <c r="K3070" t="s">
        <v>1398</v>
      </c>
      <c r="L3070">
        <v>0.39200000000000002</v>
      </c>
      <c r="M3070">
        <v>4.0000000000000001E-3</v>
      </c>
      <c r="N3070">
        <v>8.4000000000000005E-2</v>
      </c>
      <c r="O3070">
        <v>2E-3</v>
      </c>
      <c r="P3070">
        <v>4.0000000000000001E-3</v>
      </c>
      <c r="Q3070">
        <v>4.0000000000000001E-3</v>
      </c>
      <c r="R3070">
        <v>435.55555555555554</v>
      </c>
      <c r="S3070">
        <v>3.4052525252525251E-2</v>
      </c>
      <c r="T3070">
        <v>1.1878787878787879E-2</v>
      </c>
      <c r="U3070">
        <v>439.94674747474744</v>
      </c>
      <c r="W3070" s="429">
        <f t="shared" si="70"/>
        <v>435.55555555555554</v>
      </c>
      <c r="X3070" s="429">
        <f t="shared" si="70"/>
        <v>3.4052525252525251E-2</v>
      </c>
      <c r="Y3070" s="429">
        <f t="shared" si="70"/>
        <v>1.1878787878787879E-2</v>
      </c>
      <c r="Z3070" s="429">
        <f t="shared" si="70"/>
        <v>439.94674747474744</v>
      </c>
      <c r="AA3070" s="429" t="s">
        <v>1295</v>
      </c>
    </row>
    <row r="3071" spans="1:27" x14ac:dyDescent="0.25">
      <c r="A3071" t="s">
        <v>149</v>
      </c>
      <c r="B3071" t="s">
        <v>186</v>
      </c>
      <c r="C3071" t="s">
        <v>1459</v>
      </c>
      <c r="D3071" t="s">
        <v>1387</v>
      </c>
      <c r="E3071" t="s">
        <v>1326</v>
      </c>
      <c r="F3071" t="s">
        <v>1293</v>
      </c>
      <c r="G3071" t="s">
        <v>524</v>
      </c>
      <c r="H3071" t="s">
        <v>1460</v>
      </c>
      <c r="I3071" t="s">
        <v>561</v>
      </c>
      <c r="J3071" t="s">
        <v>1416</v>
      </c>
      <c r="K3071" t="s">
        <v>1398</v>
      </c>
      <c r="L3071">
        <v>20.492999999999999</v>
      </c>
      <c r="M3071">
        <v>0.22700000000000001</v>
      </c>
      <c r="N3071">
        <v>4.3860000000000001</v>
      </c>
      <c r="O3071">
        <v>0.112</v>
      </c>
      <c r="P3071">
        <v>0.218</v>
      </c>
      <c r="Q3071">
        <v>0.218</v>
      </c>
      <c r="R3071">
        <v>22769.999999999996</v>
      </c>
      <c r="S3071">
        <v>1.7801999999999998</v>
      </c>
      <c r="T3071">
        <v>0.621</v>
      </c>
      <c r="U3071">
        <v>22999.562999999998</v>
      </c>
      <c r="W3071" s="429">
        <f t="shared" ref="W3071:Z3134" si="71">IFERROR(R3071*1,0)</f>
        <v>22769.999999999996</v>
      </c>
      <c r="X3071" s="429">
        <f t="shared" si="71"/>
        <v>1.7801999999999998</v>
      </c>
      <c r="Y3071" s="429">
        <f t="shared" si="71"/>
        <v>0.621</v>
      </c>
      <c r="Z3071" s="429">
        <f t="shared" si="71"/>
        <v>22999.562999999998</v>
      </c>
      <c r="AA3071" s="429" t="s">
        <v>1295</v>
      </c>
    </row>
    <row r="3072" spans="1:27" x14ac:dyDescent="0.25">
      <c r="A3072" t="s">
        <v>149</v>
      </c>
      <c r="B3072" t="s">
        <v>186</v>
      </c>
      <c r="C3072" t="s">
        <v>1459</v>
      </c>
      <c r="D3072" t="s">
        <v>1387</v>
      </c>
      <c r="E3072" t="s">
        <v>1326</v>
      </c>
      <c r="F3072" t="s">
        <v>1293</v>
      </c>
      <c r="G3072" t="s">
        <v>524</v>
      </c>
      <c r="H3072" t="s">
        <v>1460</v>
      </c>
      <c r="I3072" t="s">
        <v>561</v>
      </c>
      <c r="J3072" t="s">
        <v>1399</v>
      </c>
      <c r="K3072" t="s">
        <v>1391</v>
      </c>
      <c r="L3072">
        <v>0</v>
      </c>
      <c r="M3072">
        <v>1.2</v>
      </c>
      <c r="N3072">
        <v>0</v>
      </c>
      <c r="O3072">
        <v>0</v>
      </c>
      <c r="P3072">
        <v>0</v>
      </c>
      <c r="Q3072">
        <v>0</v>
      </c>
      <c r="R3072">
        <v>0.43858587321084419</v>
      </c>
      <c r="S3072">
        <v>5.1766099796102862</v>
      </c>
      <c r="T3072">
        <v>0</v>
      </c>
      <c r="U3072">
        <v>129.85383536346802</v>
      </c>
      <c r="W3072" s="429">
        <f t="shared" si="71"/>
        <v>0.43858587321084419</v>
      </c>
      <c r="X3072" s="429">
        <f t="shared" si="71"/>
        <v>5.1766099796102862</v>
      </c>
      <c r="Y3072" s="429">
        <f t="shared" si="71"/>
        <v>0</v>
      </c>
      <c r="Z3072" s="429">
        <f t="shared" si="71"/>
        <v>129.85383536346802</v>
      </c>
      <c r="AA3072" s="429" t="s">
        <v>1296</v>
      </c>
    </row>
    <row r="3073" spans="1:27" x14ac:dyDescent="0.25">
      <c r="A3073" t="s">
        <v>149</v>
      </c>
      <c r="B3073" t="s">
        <v>186</v>
      </c>
      <c r="C3073" t="s">
        <v>1459</v>
      </c>
      <c r="D3073" t="s">
        <v>1387</v>
      </c>
      <c r="E3073" t="s">
        <v>1326</v>
      </c>
      <c r="F3073" t="s">
        <v>1293</v>
      </c>
      <c r="G3073" t="s">
        <v>524</v>
      </c>
      <c r="H3073" t="s">
        <v>1460</v>
      </c>
      <c r="I3073" t="s">
        <v>561</v>
      </c>
      <c r="J3073" t="s">
        <v>1399</v>
      </c>
      <c r="K3073" t="s">
        <v>1391</v>
      </c>
      <c r="L3073">
        <v>0</v>
      </c>
      <c r="M3073">
        <v>3.1E-2</v>
      </c>
      <c r="N3073">
        <v>0</v>
      </c>
      <c r="O3073">
        <v>0</v>
      </c>
      <c r="P3073">
        <v>0</v>
      </c>
      <c r="Q3073">
        <v>0</v>
      </c>
      <c r="R3073">
        <v>1.1330135057946809E-2</v>
      </c>
      <c r="S3073">
        <v>0.13372909113993242</v>
      </c>
      <c r="T3073">
        <v>0</v>
      </c>
      <c r="U3073">
        <v>3.354557413556257</v>
      </c>
      <c r="W3073" s="429">
        <f t="shared" si="71"/>
        <v>1.1330135057946809E-2</v>
      </c>
      <c r="X3073" s="429">
        <f t="shared" si="71"/>
        <v>0.13372909113993242</v>
      </c>
      <c r="Y3073" s="429">
        <f t="shared" si="71"/>
        <v>0</v>
      </c>
      <c r="Z3073" s="429">
        <f t="shared" si="71"/>
        <v>3.354557413556257</v>
      </c>
      <c r="AA3073" s="429" t="s">
        <v>1296</v>
      </c>
    </row>
    <row r="3074" spans="1:27" x14ac:dyDescent="0.25">
      <c r="A3074" t="s">
        <v>149</v>
      </c>
      <c r="B3074" t="s">
        <v>186</v>
      </c>
      <c r="C3074" t="s">
        <v>1459</v>
      </c>
      <c r="D3074" t="s">
        <v>1387</v>
      </c>
      <c r="E3074" t="s">
        <v>1326</v>
      </c>
      <c r="F3074" t="s">
        <v>1293</v>
      </c>
      <c r="G3074" t="s">
        <v>524</v>
      </c>
      <c r="H3074" t="s">
        <v>1461</v>
      </c>
      <c r="I3074" t="s">
        <v>534</v>
      </c>
      <c r="J3074" t="s">
        <v>1402</v>
      </c>
      <c r="K3074" t="s">
        <v>1398</v>
      </c>
      <c r="L3074">
        <v>19.600000000000001</v>
      </c>
      <c r="M3074">
        <v>4.5999999999999996</v>
      </c>
      <c r="N3074">
        <v>2.8</v>
      </c>
      <c r="O3074">
        <v>0</v>
      </c>
      <c r="P3074">
        <v>0.5</v>
      </c>
      <c r="Q3074">
        <v>0.5</v>
      </c>
      <c r="R3074">
        <v>1322.3718200000001</v>
      </c>
      <c r="S3074">
        <v>2.4941000000000001E-2</v>
      </c>
      <c r="T3074">
        <v>2.4941000000000004E-3</v>
      </c>
      <c r="U3074">
        <v>1323.7385868000001</v>
      </c>
      <c r="W3074" s="429">
        <f t="shared" si="71"/>
        <v>1322.3718200000001</v>
      </c>
      <c r="X3074" s="429">
        <f t="shared" si="71"/>
        <v>2.4941000000000001E-2</v>
      </c>
      <c r="Y3074" s="429">
        <f t="shared" si="71"/>
        <v>2.4941000000000004E-3</v>
      </c>
      <c r="Z3074" s="429">
        <f t="shared" si="71"/>
        <v>1323.7385868000001</v>
      </c>
      <c r="AA3074" s="429" t="s">
        <v>1295</v>
      </c>
    </row>
    <row r="3075" spans="1:27" x14ac:dyDescent="0.25">
      <c r="A3075" t="s">
        <v>149</v>
      </c>
      <c r="B3075" t="s">
        <v>186</v>
      </c>
      <c r="C3075" t="s">
        <v>1459</v>
      </c>
      <c r="D3075" t="s">
        <v>1387</v>
      </c>
      <c r="E3075" t="s">
        <v>1326</v>
      </c>
      <c r="F3075" t="s">
        <v>1293</v>
      </c>
      <c r="G3075" t="s">
        <v>524</v>
      </c>
      <c r="H3075" t="s">
        <v>1461</v>
      </c>
      <c r="I3075" t="s">
        <v>534</v>
      </c>
      <c r="J3075" t="s">
        <v>1402</v>
      </c>
      <c r="K3075" t="s">
        <v>1398</v>
      </c>
      <c r="L3075">
        <v>19.600000000000001</v>
      </c>
      <c r="M3075">
        <v>4.5999999999999996</v>
      </c>
      <c r="N3075">
        <v>2.8</v>
      </c>
      <c r="O3075">
        <v>0</v>
      </c>
      <c r="P3075">
        <v>0.5</v>
      </c>
      <c r="Q3075">
        <v>0.5</v>
      </c>
      <c r="R3075">
        <v>1322.3718200000001</v>
      </c>
      <c r="S3075">
        <v>2.4941000000000001E-2</v>
      </c>
      <c r="T3075">
        <v>2.4941000000000004E-3</v>
      </c>
      <c r="U3075">
        <v>1323.7385868000001</v>
      </c>
      <c r="W3075" s="429">
        <f t="shared" si="71"/>
        <v>1322.3718200000001</v>
      </c>
      <c r="X3075" s="429">
        <f t="shared" si="71"/>
        <v>2.4941000000000001E-2</v>
      </c>
      <c r="Y3075" s="429">
        <f t="shared" si="71"/>
        <v>2.4941000000000004E-3</v>
      </c>
      <c r="Z3075" s="429">
        <f t="shared" si="71"/>
        <v>1323.7385868000001</v>
      </c>
      <c r="AA3075" s="429" t="s">
        <v>1295</v>
      </c>
    </row>
    <row r="3076" spans="1:27" x14ac:dyDescent="0.25">
      <c r="A3076" t="s">
        <v>149</v>
      </c>
      <c r="B3076" t="s">
        <v>186</v>
      </c>
      <c r="C3076" t="s">
        <v>1459</v>
      </c>
      <c r="D3076" t="s">
        <v>1387</v>
      </c>
      <c r="E3076" t="s">
        <v>1326</v>
      </c>
      <c r="F3076" t="s">
        <v>1293</v>
      </c>
      <c r="G3076" t="s">
        <v>524</v>
      </c>
      <c r="H3076" t="s">
        <v>1461</v>
      </c>
      <c r="I3076" t="s">
        <v>534</v>
      </c>
      <c r="J3076" t="s">
        <v>1402</v>
      </c>
      <c r="K3076" t="s">
        <v>1398</v>
      </c>
      <c r="L3076">
        <v>19.7</v>
      </c>
      <c r="M3076">
        <v>4.5999999999999996</v>
      </c>
      <c r="N3076">
        <v>2.8</v>
      </c>
      <c r="O3076">
        <v>0</v>
      </c>
      <c r="P3076">
        <v>0.5</v>
      </c>
      <c r="Q3076">
        <v>0.5</v>
      </c>
      <c r="R3076">
        <v>1329.1186150000001</v>
      </c>
      <c r="S3076">
        <v>2.506825E-2</v>
      </c>
      <c r="T3076">
        <v>2.5068249999999999E-3</v>
      </c>
      <c r="U3076">
        <v>1330.4923551000002</v>
      </c>
      <c r="W3076" s="429">
        <f t="shared" si="71"/>
        <v>1329.1186150000001</v>
      </c>
      <c r="X3076" s="429">
        <f t="shared" si="71"/>
        <v>2.506825E-2</v>
      </c>
      <c r="Y3076" s="429">
        <f t="shared" si="71"/>
        <v>2.5068249999999999E-3</v>
      </c>
      <c r="Z3076" s="429">
        <f t="shared" si="71"/>
        <v>1330.4923551000002</v>
      </c>
      <c r="AA3076" s="429" t="s">
        <v>1295</v>
      </c>
    </row>
    <row r="3077" spans="1:27" x14ac:dyDescent="0.25">
      <c r="A3077" t="s">
        <v>149</v>
      </c>
      <c r="B3077" t="s">
        <v>186</v>
      </c>
      <c r="C3077" t="s">
        <v>1459</v>
      </c>
      <c r="D3077" t="s">
        <v>1387</v>
      </c>
      <c r="E3077" t="s">
        <v>1326</v>
      </c>
      <c r="F3077" t="s">
        <v>1293</v>
      </c>
      <c r="G3077" t="s">
        <v>524</v>
      </c>
      <c r="H3077" t="s">
        <v>1461</v>
      </c>
      <c r="I3077" t="s">
        <v>534</v>
      </c>
      <c r="J3077" t="s">
        <v>1396</v>
      </c>
      <c r="K3077" t="s">
        <v>1393</v>
      </c>
      <c r="L3077">
        <v>0.1</v>
      </c>
      <c r="M3077">
        <v>0</v>
      </c>
      <c r="N3077">
        <v>0.1</v>
      </c>
      <c r="O3077">
        <v>0</v>
      </c>
      <c r="P3077">
        <v>0</v>
      </c>
      <c r="Q3077">
        <v>0</v>
      </c>
      <c r="R3077">
        <v>3.6548822767570349E-2</v>
      </c>
      <c r="S3077">
        <v>0.43138416496752391</v>
      </c>
      <c r="T3077">
        <v>0</v>
      </c>
      <c r="U3077">
        <v>10.821152946955669</v>
      </c>
      <c r="W3077" s="429">
        <f t="shared" si="71"/>
        <v>3.6548822767570349E-2</v>
      </c>
      <c r="X3077" s="429">
        <f t="shared" si="71"/>
        <v>0.43138416496752391</v>
      </c>
      <c r="Y3077" s="429">
        <f t="shared" si="71"/>
        <v>0</v>
      </c>
      <c r="Z3077" s="429">
        <f t="shared" si="71"/>
        <v>10.821152946955669</v>
      </c>
      <c r="AA3077" s="429" t="s">
        <v>1295</v>
      </c>
    </row>
    <row r="3078" spans="1:27" x14ac:dyDescent="0.25">
      <c r="A3078" t="s">
        <v>149</v>
      </c>
      <c r="B3078" t="s">
        <v>186</v>
      </c>
      <c r="C3078" t="s">
        <v>1459</v>
      </c>
      <c r="D3078" t="s">
        <v>1387</v>
      </c>
      <c r="E3078" t="s">
        <v>1326</v>
      </c>
      <c r="F3078" t="s">
        <v>1293</v>
      </c>
      <c r="G3078" t="s">
        <v>524</v>
      </c>
      <c r="H3078" t="s">
        <v>1461</v>
      </c>
      <c r="I3078" t="s">
        <v>534</v>
      </c>
      <c r="J3078" t="s">
        <v>1396</v>
      </c>
      <c r="K3078" t="s">
        <v>1393</v>
      </c>
      <c r="L3078">
        <v>0.1</v>
      </c>
      <c r="M3078">
        <v>0</v>
      </c>
      <c r="N3078">
        <v>0.1</v>
      </c>
      <c r="O3078">
        <v>0</v>
      </c>
      <c r="P3078">
        <v>0</v>
      </c>
      <c r="Q3078">
        <v>0</v>
      </c>
      <c r="R3078">
        <v>3.6548822767570349E-2</v>
      </c>
      <c r="S3078">
        <v>0.43138416496752391</v>
      </c>
      <c r="T3078">
        <v>0</v>
      </c>
      <c r="U3078">
        <v>10.821152946955669</v>
      </c>
      <c r="W3078" s="429">
        <f t="shared" si="71"/>
        <v>3.6548822767570349E-2</v>
      </c>
      <c r="X3078" s="429">
        <f t="shared" si="71"/>
        <v>0.43138416496752391</v>
      </c>
      <c r="Y3078" s="429">
        <f t="shared" si="71"/>
        <v>0</v>
      </c>
      <c r="Z3078" s="429">
        <f t="shared" si="71"/>
        <v>10.821152946955669</v>
      </c>
      <c r="AA3078" s="429" t="s">
        <v>1295</v>
      </c>
    </row>
    <row r="3079" spans="1:27" x14ac:dyDescent="0.25">
      <c r="A3079" t="s">
        <v>149</v>
      </c>
      <c r="B3079" t="s">
        <v>186</v>
      </c>
      <c r="C3079" t="s">
        <v>1459</v>
      </c>
      <c r="D3079" t="s">
        <v>1387</v>
      </c>
      <c r="E3079" t="s">
        <v>1326</v>
      </c>
      <c r="F3079" t="s">
        <v>1293</v>
      </c>
      <c r="G3079" t="s">
        <v>524</v>
      </c>
      <c r="H3079" t="s">
        <v>1461</v>
      </c>
      <c r="I3079" t="s">
        <v>534</v>
      </c>
      <c r="J3079" t="s">
        <v>1396</v>
      </c>
      <c r="K3079" t="s">
        <v>1393</v>
      </c>
      <c r="L3079">
        <v>0.2</v>
      </c>
      <c r="M3079">
        <v>0</v>
      </c>
      <c r="N3079">
        <v>0.2</v>
      </c>
      <c r="O3079">
        <v>0</v>
      </c>
      <c r="P3079">
        <v>0.1</v>
      </c>
      <c r="Q3079">
        <v>0.1</v>
      </c>
      <c r="R3079">
        <v>7.3097645535140698E-2</v>
      </c>
      <c r="S3079">
        <v>0.86276832993504782</v>
      </c>
      <c r="T3079">
        <v>0</v>
      </c>
      <c r="U3079">
        <v>21.642305893911338</v>
      </c>
      <c r="W3079" s="429">
        <f t="shared" si="71"/>
        <v>7.3097645535140698E-2</v>
      </c>
      <c r="X3079" s="429">
        <f t="shared" si="71"/>
        <v>0.86276832993504782</v>
      </c>
      <c r="Y3079" s="429">
        <f t="shared" si="71"/>
        <v>0</v>
      </c>
      <c r="Z3079" s="429">
        <f t="shared" si="71"/>
        <v>21.642305893911338</v>
      </c>
      <c r="AA3079" s="429" t="s">
        <v>1295</v>
      </c>
    </row>
    <row r="3080" spans="1:27" x14ac:dyDescent="0.25">
      <c r="A3080" t="s">
        <v>149</v>
      </c>
      <c r="B3080" t="s">
        <v>186</v>
      </c>
      <c r="C3080" t="s">
        <v>1459</v>
      </c>
      <c r="D3080" t="s">
        <v>1387</v>
      </c>
      <c r="E3080" t="s">
        <v>1326</v>
      </c>
      <c r="F3080" t="s">
        <v>1293</v>
      </c>
      <c r="G3080" t="s">
        <v>524</v>
      </c>
      <c r="H3080" t="s">
        <v>1461</v>
      </c>
      <c r="I3080" t="s">
        <v>534</v>
      </c>
      <c r="J3080" t="s">
        <v>1396</v>
      </c>
      <c r="K3080" t="s">
        <v>1393</v>
      </c>
      <c r="L3080">
        <v>0.2</v>
      </c>
      <c r="M3080">
        <v>0</v>
      </c>
      <c r="N3080">
        <v>0.2</v>
      </c>
      <c r="O3080">
        <v>0</v>
      </c>
      <c r="P3080">
        <v>0.1</v>
      </c>
      <c r="Q3080">
        <v>0.1</v>
      </c>
      <c r="R3080">
        <v>7.3097645535140698E-2</v>
      </c>
      <c r="S3080">
        <v>0.86276832993504782</v>
      </c>
      <c r="T3080">
        <v>0</v>
      </c>
      <c r="U3080">
        <v>21.642305893911338</v>
      </c>
      <c r="W3080" s="429">
        <f t="shared" si="71"/>
        <v>7.3097645535140698E-2</v>
      </c>
      <c r="X3080" s="429">
        <f t="shared" si="71"/>
        <v>0.86276832993504782</v>
      </c>
      <c r="Y3080" s="429">
        <f t="shared" si="71"/>
        <v>0</v>
      </c>
      <c r="Z3080" s="429">
        <f t="shared" si="71"/>
        <v>21.642305893911338</v>
      </c>
      <c r="AA3080" s="429" t="s">
        <v>1295</v>
      </c>
    </row>
    <row r="3081" spans="1:27" x14ac:dyDescent="0.25">
      <c r="A3081" t="s">
        <v>149</v>
      </c>
      <c r="B3081" t="s">
        <v>186</v>
      </c>
      <c r="C3081" t="s">
        <v>1459</v>
      </c>
      <c r="D3081" t="s">
        <v>1387</v>
      </c>
      <c r="E3081" t="s">
        <v>1326</v>
      </c>
      <c r="F3081" t="s">
        <v>1293</v>
      </c>
      <c r="G3081" t="s">
        <v>524</v>
      </c>
      <c r="H3081" t="s">
        <v>1461</v>
      </c>
      <c r="I3081" t="s">
        <v>534</v>
      </c>
      <c r="J3081" t="s">
        <v>1415</v>
      </c>
      <c r="K3081" t="s">
        <v>1389</v>
      </c>
      <c r="L3081">
        <v>0.3</v>
      </c>
      <c r="M3081">
        <v>0</v>
      </c>
      <c r="N3081">
        <v>2.5</v>
      </c>
      <c r="O3081">
        <v>0</v>
      </c>
      <c r="P3081">
        <v>0</v>
      </c>
      <c r="Q3081">
        <v>0</v>
      </c>
      <c r="R3081">
        <v>498.31131648412747</v>
      </c>
      <c r="S3081">
        <v>0.15441176470588236</v>
      </c>
      <c r="T3081">
        <v>6.3342561826834898E-3</v>
      </c>
      <c r="U3081">
        <v>504.05921894421425</v>
      </c>
      <c r="W3081" s="429">
        <f t="shared" si="71"/>
        <v>498.31131648412747</v>
      </c>
      <c r="X3081" s="429">
        <f t="shared" si="71"/>
        <v>0.15441176470588236</v>
      </c>
      <c r="Y3081" s="429">
        <f t="shared" si="71"/>
        <v>6.3342561826834898E-3</v>
      </c>
      <c r="Z3081" s="429">
        <f t="shared" si="71"/>
        <v>504.05921894421425</v>
      </c>
      <c r="AA3081" s="429" t="s">
        <v>1296</v>
      </c>
    </row>
    <row r="3082" spans="1:27" x14ac:dyDescent="0.25">
      <c r="A3082" t="s">
        <v>149</v>
      </c>
      <c r="B3082" t="s">
        <v>186</v>
      </c>
      <c r="C3082" t="s">
        <v>1459</v>
      </c>
      <c r="D3082" t="s">
        <v>1387</v>
      </c>
      <c r="E3082" t="s">
        <v>1326</v>
      </c>
      <c r="F3082" t="s">
        <v>1293</v>
      </c>
      <c r="G3082" t="s">
        <v>524</v>
      </c>
      <c r="H3082" t="s">
        <v>1461</v>
      </c>
      <c r="I3082" t="s">
        <v>534</v>
      </c>
      <c r="J3082" t="s">
        <v>1415</v>
      </c>
      <c r="K3082" t="s">
        <v>1389</v>
      </c>
      <c r="L3082">
        <v>0.3</v>
      </c>
      <c r="M3082">
        <v>0</v>
      </c>
      <c r="N3082">
        <v>2.5</v>
      </c>
      <c r="O3082">
        <v>0</v>
      </c>
      <c r="P3082">
        <v>0</v>
      </c>
      <c r="Q3082">
        <v>0</v>
      </c>
      <c r="R3082">
        <v>498.31131648412747</v>
      </c>
      <c r="S3082">
        <v>0.15441176470588236</v>
      </c>
      <c r="T3082">
        <v>6.3342561826834898E-3</v>
      </c>
      <c r="U3082">
        <v>504.05921894421425</v>
      </c>
      <c r="W3082" s="429">
        <f t="shared" si="71"/>
        <v>498.31131648412747</v>
      </c>
      <c r="X3082" s="429">
        <f t="shared" si="71"/>
        <v>0.15441176470588236</v>
      </c>
      <c r="Y3082" s="429">
        <f t="shared" si="71"/>
        <v>6.3342561826834898E-3</v>
      </c>
      <c r="Z3082" s="429">
        <f t="shared" si="71"/>
        <v>504.05921894421425</v>
      </c>
      <c r="AA3082" s="429" t="s">
        <v>1296</v>
      </c>
    </row>
    <row r="3083" spans="1:27" x14ac:dyDescent="0.25">
      <c r="A3083" t="s">
        <v>149</v>
      </c>
      <c r="B3083" t="s">
        <v>186</v>
      </c>
      <c r="C3083" t="s">
        <v>1459</v>
      </c>
      <c r="D3083" t="s">
        <v>1387</v>
      </c>
      <c r="E3083" t="s">
        <v>1326</v>
      </c>
      <c r="F3083" t="s">
        <v>1293</v>
      </c>
      <c r="G3083" t="s">
        <v>524</v>
      </c>
      <c r="H3083" t="s">
        <v>1461</v>
      </c>
      <c r="I3083" t="s">
        <v>534</v>
      </c>
      <c r="J3083" t="s">
        <v>1416</v>
      </c>
      <c r="K3083" t="s">
        <v>1398</v>
      </c>
      <c r="L3083">
        <v>0.1</v>
      </c>
      <c r="M3083">
        <v>0</v>
      </c>
      <c r="N3083">
        <v>0.4</v>
      </c>
      <c r="O3083">
        <v>0</v>
      </c>
      <c r="P3083">
        <v>0</v>
      </c>
      <c r="Q3083">
        <v>0</v>
      </c>
      <c r="R3083">
        <v>111.11111111111111</v>
      </c>
      <c r="S3083">
        <v>8.6868686868686856E-3</v>
      </c>
      <c r="T3083">
        <v>3.0303030303030307E-3</v>
      </c>
      <c r="U3083">
        <v>112.23131313131314</v>
      </c>
      <c r="W3083" s="429">
        <f t="shared" si="71"/>
        <v>111.11111111111111</v>
      </c>
      <c r="X3083" s="429">
        <f t="shared" si="71"/>
        <v>8.6868686868686856E-3</v>
      </c>
      <c r="Y3083" s="429">
        <f t="shared" si="71"/>
        <v>3.0303030303030307E-3</v>
      </c>
      <c r="Z3083" s="429">
        <f t="shared" si="71"/>
        <v>112.23131313131314</v>
      </c>
      <c r="AA3083" s="429" t="s">
        <v>1295</v>
      </c>
    </row>
    <row r="3084" spans="1:27" x14ac:dyDescent="0.25">
      <c r="A3084" t="s">
        <v>149</v>
      </c>
      <c r="B3084" t="s">
        <v>186</v>
      </c>
      <c r="C3084" t="s">
        <v>1459</v>
      </c>
      <c r="D3084" t="s">
        <v>1387</v>
      </c>
      <c r="E3084" t="s">
        <v>1326</v>
      </c>
      <c r="F3084" t="s">
        <v>1293</v>
      </c>
      <c r="G3084" t="s">
        <v>524</v>
      </c>
      <c r="H3084" t="s">
        <v>1461</v>
      </c>
      <c r="I3084" t="s">
        <v>534</v>
      </c>
      <c r="J3084" t="s">
        <v>1402</v>
      </c>
      <c r="K3084" t="s">
        <v>1398</v>
      </c>
      <c r="L3084">
        <v>19.600000000000001</v>
      </c>
      <c r="M3084">
        <v>4.5999999999999996</v>
      </c>
      <c r="N3084">
        <v>2.8</v>
      </c>
      <c r="O3084">
        <v>0</v>
      </c>
      <c r="P3084">
        <v>0.5</v>
      </c>
      <c r="Q3084">
        <v>0.5</v>
      </c>
      <c r="R3084">
        <v>1322.3718200000001</v>
      </c>
      <c r="S3084">
        <v>2.4941000000000001E-2</v>
      </c>
      <c r="T3084">
        <v>2.4941000000000004E-3</v>
      </c>
      <c r="U3084">
        <v>1323.7385868000001</v>
      </c>
      <c r="W3084" s="429">
        <f t="shared" si="71"/>
        <v>1322.3718200000001</v>
      </c>
      <c r="X3084" s="429">
        <f t="shared" si="71"/>
        <v>2.4941000000000001E-2</v>
      </c>
      <c r="Y3084" s="429">
        <f t="shared" si="71"/>
        <v>2.4941000000000004E-3</v>
      </c>
      <c r="Z3084" s="429">
        <f t="shared" si="71"/>
        <v>1323.7385868000001</v>
      </c>
      <c r="AA3084" s="429" t="s">
        <v>1295</v>
      </c>
    </row>
    <row r="3085" spans="1:27" x14ac:dyDescent="0.25">
      <c r="A3085" t="s">
        <v>149</v>
      </c>
      <c r="B3085" t="s">
        <v>186</v>
      </c>
      <c r="C3085" t="s">
        <v>1459</v>
      </c>
      <c r="D3085" t="s">
        <v>1387</v>
      </c>
      <c r="E3085" t="s">
        <v>1326</v>
      </c>
      <c r="F3085" t="s">
        <v>1293</v>
      </c>
      <c r="G3085" t="s">
        <v>524</v>
      </c>
      <c r="H3085" t="s">
        <v>1461</v>
      </c>
      <c r="I3085" t="s">
        <v>534</v>
      </c>
      <c r="J3085" t="s">
        <v>1402</v>
      </c>
      <c r="K3085" t="s">
        <v>1398</v>
      </c>
      <c r="L3085">
        <v>19.600000000000001</v>
      </c>
      <c r="M3085">
        <v>4.5999999999999996</v>
      </c>
      <c r="N3085">
        <v>2.8</v>
      </c>
      <c r="O3085">
        <v>0</v>
      </c>
      <c r="P3085">
        <v>0.5</v>
      </c>
      <c r="Q3085">
        <v>0.5</v>
      </c>
      <c r="R3085">
        <v>1322.3718200000001</v>
      </c>
      <c r="S3085">
        <v>2.4941000000000001E-2</v>
      </c>
      <c r="T3085">
        <v>2.4941000000000004E-3</v>
      </c>
      <c r="U3085">
        <v>1323.7385868000001</v>
      </c>
      <c r="W3085" s="429">
        <f t="shared" si="71"/>
        <v>1322.3718200000001</v>
      </c>
      <c r="X3085" s="429">
        <f t="shared" si="71"/>
        <v>2.4941000000000001E-2</v>
      </c>
      <c r="Y3085" s="429">
        <f t="shared" si="71"/>
        <v>2.4941000000000004E-3</v>
      </c>
      <c r="Z3085" s="429">
        <f t="shared" si="71"/>
        <v>1323.7385868000001</v>
      </c>
      <c r="AA3085" s="429" t="s">
        <v>1295</v>
      </c>
    </row>
    <row r="3086" spans="1:27" x14ac:dyDescent="0.25">
      <c r="A3086" t="s">
        <v>149</v>
      </c>
      <c r="B3086" t="s">
        <v>186</v>
      </c>
      <c r="C3086" t="s">
        <v>1459</v>
      </c>
      <c r="D3086" t="s">
        <v>1387</v>
      </c>
      <c r="E3086" t="s">
        <v>1326</v>
      </c>
      <c r="F3086" t="s">
        <v>1293</v>
      </c>
      <c r="G3086" t="s">
        <v>524</v>
      </c>
      <c r="H3086" t="s">
        <v>1461</v>
      </c>
      <c r="I3086" t="s">
        <v>534</v>
      </c>
      <c r="J3086" t="s">
        <v>1416</v>
      </c>
      <c r="K3086" t="s">
        <v>1398</v>
      </c>
      <c r="L3086">
        <v>0.1</v>
      </c>
      <c r="M3086">
        <v>0</v>
      </c>
      <c r="N3086">
        <v>0.4</v>
      </c>
      <c r="O3086">
        <v>0</v>
      </c>
      <c r="P3086">
        <v>0</v>
      </c>
      <c r="Q3086">
        <v>0</v>
      </c>
      <c r="R3086">
        <v>111.11111111111111</v>
      </c>
      <c r="S3086">
        <v>8.6868686868686856E-3</v>
      </c>
      <c r="T3086">
        <v>3.0303030303030307E-3</v>
      </c>
      <c r="U3086">
        <v>112.23131313131314</v>
      </c>
      <c r="W3086" s="429">
        <f t="shared" si="71"/>
        <v>111.11111111111111</v>
      </c>
      <c r="X3086" s="429">
        <f t="shared" si="71"/>
        <v>8.6868686868686856E-3</v>
      </c>
      <c r="Y3086" s="429">
        <f t="shared" si="71"/>
        <v>3.0303030303030307E-3</v>
      </c>
      <c r="Z3086" s="429">
        <f t="shared" si="71"/>
        <v>112.23131313131314</v>
      </c>
      <c r="AA3086" s="429" t="s">
        <v>1295</v>
      </c>
    </row>
    <row r="3087" spans="1:27" x14ac:dyDescent="0.25">
      <c r="A3087" t="s">
        <v>149</v>
      </c>
      <c r="B3087" t="s">
        <v>186</v>
      </c>
      <c r="C3087" t="s">
        <v>1459</v>
      </c>
      <c r="D3087" t="s">
        <v>1387</v>
      </c>
      <c r="E3087" t="s">
        <v>1326</v>
      </c>
      <c r="F3087" t="s">
        <v>1293</v>
      </c>
      <c r="G3087" t="s">
        <v>524</v>
      </c>
      <c r="H3087" t="s">
        <v>1461</v>
      </c>
      <c r="I3087" t="s">
        <v>534</v>
      </c>
      <c r="J3087" t="s">
        <v>1402</v>
      </c>
      <c r="K3087" t="s">
        <v>1398</v>
      </c>
      <c r="L3087">
        <v>19.600000000000001</v>
      </c>
      <c r="M3087">
        <v>4.5999999999999996</v>
      </c>
      <c r="N3087">
        <v>2.8</v>
      </c>
      <c r="O3087">
        <v>0</v>
      </c>
      <c r="P3087">
        <v>0.5</v>
      </c>
      <c r="Q3087">
        <v>0.5</v>
      </c>
      <c r="R3087">
        <v>1322.3718200000001</v>
      </c>
      <c r="S3087">
        <v>2.4941000000000001E-2</v>
      </c>
      <c r="T3087">
        <v>2.4941000000000004E-3</v>
      </c>
      <c r="U3087">
        <v>1323.7385868000001</v>
      </c>
      <c r="W3087" s="429">
        <f t="shared" si="71"/>
        <v>1322.3718200000001</v>
      </c>
      <c r="X3087" s="429">
        <f t="shared" si="71"/>
        <v>2.4941000000000001E-2</v>
      </c>
      <c r="Y3087" s="429">
        <f t="shared" si="71"/>
        <v>2.4941000000000004E-3</v>
      </c>
      <c r="Z3087" s="429">
        <f t="shared" si="71"/>
        <v>1323.7385868000001</v>
      </c>
      <c r="AA3087" s="429" t="s">
        <v>1295</v>
      </c>
    </row>
    <row r="3088" spans="1:27" x14ac:dyDescent="0.25">
      <c r="A3088" t="s">
        <v>149</v>
      </c>
      <c r="B3088" t="s">
        <v>186</v>
      </c>
      <c r="C3088" t="s">
        <v>1459</v>
      </c>
      <c r="D3088" t="s">
        <v>1387</v>
      </c>
      <c r="E3088" t="s">
        <v>1326</v>
      </c>
      <c r="F3088" t="s">
        <v>1293</v>
      </c>
      <c r="G3088" t="s">
        <v>524</v>
      </c>
      <c r="H3088" t="s">
        <v>1461</v>
      </c>
      <c r="I3088" t="s">
        <v>534</v>
      </c>
      <c r="J3088" t="s">
        <v>1390</v>
      </c>
      <c r="K3088" t="s">
        <v>1391</v>
      </c>
      <c r="L3088">
        <v>0</v>
      </c>
      <c r="M3088">
        <v>0.1</v>
      </c>
      <c r="N3088">
        <v>0</v>
      </c>
      <c r="O3088">
        <v>0</v>
      </c>
      <c r="P3088">
        <v>0</v>
      </c>
      <c r="Q3088">
        <v>0</v>
      </c>
      <c r="R3088">
        <v>3.6548822767570349E-2</v>
      </c>
      <c r="S3088">
        <v>0.43138416496752391</v>
      </c>
      <c r="T3088">
        <v>0</v>
      </c>
      <c r="U3088">
        <v>10.821152946955669</v>
      </c>
      <c r="W3088" s="429">
        <f t="shared" si="71"/>
        <v>3.6548822767570349E-2</v>
      </c>
      <c r="X3088" s="429">
        <f t="shared" si="71"/>
        <v>0.43138416496752391</v>
      </c>
      <c r="Y3088" s="429">
        <f t="shared" si="71"/>
        <v>0</v>
      </c>
      <c r="Z3088" s="429">
        <f t="shared" si="71"/>
        <v>10.821152946955669</v>
      </c>
      <c r="AA3088" s="429" t="s">
        <v>1296</v>
      </c>
    </row>
    <row r="3089" spans="1:27" x14ac:dyDescent="0.25">
      <c r="A3089" t="s">
        <v>149</v>
      </c>
      <c r="B3089" t="s">
        <v>186</v>
      </c>
      <c r="C3089" t="s">
        <v>1459</v>
      </c>
      <c r="D3089" t="s">
        <v>1387</v>
      </c>
      <c r="E3089" t="s">
        <v>1326</v>
      </c>
      <c r="F3089" t="s">
        <v>1293</v>
      </c>
      <c r="G3089" t="s">
        <v>524</v>
      </c>
      <c r="H3089" t="s">
        <v>1461</v>
      </c>
      <c r="I3089" t="s">
        <v>534</v>
      </c>
      <c r="J3089" t="s">
        <v>1399</v>
      </c>
      <c r="K3089" t="s">
        <v>1391</v>
      </c>
      <c r="L3089">
        <v>0</v>
      </c>
      <c r="M3089">
        <v>0.2</v>
      </c>
      <c r="N3089">
        <v>0</v>
      </c>
      <c r="O3089">
        <v>0</v>
      </c>
      <c r="P3089">
        <v>0</v>
      </c>
      <c r="Q3089">
        <v>0</v>
      </c>
      <c r="R3089">
        <v>7.3097645535140698E-2</v>
      </c>
      <c r="S3089">
        <v>0.86276832993504782</v>
      </c>
      <c r="T3089">
        <v>0</v>
      </c>
      <c r="U3089">
        <v>21.642305893911338</v>
      </c>
      <c r="W3089" s="429">
        <f t="shared" si="71"/>
        <v>7.3097645535140698E-2</v>
      </c>
      <c r="X3089" s="429">
        <f t="shared" si="71"/>
        <v>0.86276832993504782</v>
      </c>
      <c r="Y3089" s="429">
        <f t="shared" si="71"/>
        <v>0</v>
      </c>
      <c r="Z3089" s="429">
        <f t="shared" si="71"/>
        <v>21.642305893911338</v>
      </c>
      <c r="AA3089" s="429" t="s">
        <v>1296</v>
      </c>
    </row>
    <row r="3090" spans="1:27" x14ac:dyDescent="0.25">
      <c r="A3090" t="s">
        <v>149</v>
      </c>
      <c r="B3090" t="s">
        <v>186</v>
      </c>
      <c r="C3090" t="s">
        <v>1459</v>
      </c>
      <c r="D3090" t="s">
        <v>1387</v>
      </c>
      <c r="E3090" t="s">
        <v>1326</v>
      </c>
      <c r="F3090" t="s">
        <v>1293</v>
      </c>
      <c r="G3090" t="s">
        <v>524</v>
      </c>
      <c r="H3090" t="s">
        <v>1464</v>
      </c>
      <c r="I3090" t="s">
        <v>186</v>
      </c>
      <c r="J3090" t="s">
        <v>1402</v>
      </c>
      <c r="K3090" t="s">
        <v>1398</v>
      </c>
      <c r="L3090">
        <v>3.8</v>
      </c>
      <c r="M3090">
        <v>2.6</v>
      </c>
      <c r="N3090">
        <v>6.8</v>
      </c>
      <c r="O3090">
        <v>0</v>
      </c>
      <c r="P3090">
        <v>0.1</v>
      </c>
      <c r="Q3090">
        <v>0.1</v>
      </c>
      <c r="R3090">
        <v>256.37820999999997</v>
      </c>
      <c r="S3090">
        <v>4.8354999999999995E-3</v>
      </c>
      <c r="T3090">
        <v>4.8354999999999996E-4</v>
      </c>
      <c r="U3090">
        <v>256.64319539999997</v>
      </c>
      <c r="W3090" s="429">
        <f t="shared" si="71"/>
        <v>256.37820999999997</v>
      </c>
      <c r="X3090" s="429">
        <f t="shared" si="71"/>
        <v>4.8354999999999995E-3</v>
      </c>
      <c r="Y3090" s="429">
        <f t="shared" si="71"/>
        <v>4.8354999999999996E-4</v>
      </c>
      <c r="Z3090" s="429">
        <f t="shared" si="71"/>
        <v>256.64319539999997</v>
      </c>
      <c r="AA3090" s="429" t="s">
        <v>1295</v>
      </c>
    </row>
    <row r="3091" spans="1:27" x14ac:dyDescent="0.25">
      <c r="A3091" t="s">
        <v>149</v>
      </c>
      <c r="B3091" t="s">
        <v>186</v>
      </c>
      <c r="C3091" t="s">
        <v>1459</v>
      </c>
      <c r="D3091" t="s">
        <v>1387</v>
      </c>
      <c r="E3091" t="s">
        <v>1326</v>
      </c>
      <c r="F3091" t="s">
        <v>1293</v>
      </c>
      <c r="G3091" t="s">
        <v>524</v>
      </c>
      <c r="H3091" t="s">
        <v>1464</v>
      </c>
      <c r="I3091" t="s">
        <v>186</v>
      </c>
      <c r="J3091" t="s">
        <v>1394</v>
      </c>
      <c r="K3091" t="s">
        <v>1395</v>
      </c>
      <c r="L3091">
        <v>0</v>
      </c>
      <c r="M3091">
        <v>0.8</v>
      </c>
      <c r="N3091">
        <v>0</v>
      </c>
      <c r="O3091">
        <v>0</v>
      </c>
      <c r="P3091">
        <v>0</v>
      </c>
      <c r="Q3091">
        <v>0</v>
      </c>
      <c r="R3091">
        <v>0.29239058214056279</v>
      </c>
      <c r="S3091">
        <v>3.4510733197401913</v>
      </c>
      <c r="T3091">
        <v>0</v>
      </c>
      <c r="U3091">
        <v>86.569223575645353</v>
      </c>
      <c r="W3091" s="429">
        <f t="shared" si="71"/>
        <v>0.29239058214056279</v>
      </c>
      <c r="X3091" s="429">
        <f t="shared" si="71"/>
        <v>3.4510733197401913</v>
      </c>
      <c r="Y3091" s="429">
        <f t="shared" si="71"/>
        <v>0</v>
      </c>
      <c r="Z3091" s="429">
        <f t="shared" si="71"/>
        <v>86.569223575645353</v>
      </c>
      <c r="AA3091" s="429" t="s">
        <v>1295</v>
      </c>
    </row>
    <row r="3092" spans="1:27" x14ac:dyDescent="0.25">
      <c r="A3092" t="s">
        <v>149</v>
      </c>
      <c r="B3092" t="s">
        <v>186</v>
      </c>
      <c r="C3092" t="s">
        <v>1459</v>
      </c>
      <c r="D3092" t="s">
        <v>1387</v>
      </c>
      <c r="E3092" t="s">
        <v>1326</v>
      </c>
      <c r="F3092" t="s">
        <v>1293</v>
      </c>
      <c r="G3092" t="s">
        <v>524</v>
      </c>
      <c r="H3092" t="s">
        <v>1464</v>
      </c>
      <c r="I3092" t="s">
        <v>186</v>
      </c>
      <c r="J3092" t="s">
        <v>1402</v>
      </c>
      <c r="K3092" t="s">
        <v>1398</v>
      </c>
      <c r="L3092">
        <v>0.8</v>
      </c>
      <c r="M3092">
        <v>0.5</v>
      </c>
      <c r="N3092">
        <v>1.4</v>
      </c>
      <c r="O3092">
        <v>0</v>
      </c>
      <c r="P3092">
        <v>0</v>
      </c>
      <c r="Q3092">
        <v>0</v>
      </c>
      <c r="R3092">
        <v>53.974360000000004</v>
      </c>
      <c r="S3092">
        <v>1.018E-3</v>
      </c>
      <c r="T3092">
        <v>1.0180000000000001E-4</v>
      </c>
      <c r="U3092">
        <v>54.030146400000007</v>
      </c>
      <c r="W3092" s="429">
        <f t="shared" si="71"/>
        <v>53.974360000000004</v>
      </c>
      <c r="X3092" s="429">
        <f t="shared" si="71"/>
        <v>1.018E-3</v>
      </c>
      <c r="Y3092" s="429">
        <f t="shared" si="71"/>
        <v>1.0180000000000001E-4</v>
      </c>
      <c r="Z3092" s="429">
        <f t="shared" si="71"/>
        <v>54.030146400000007</v>
      </c>
      <c r="AA3092" s="429" t="s">
        <v>1295</v>
      </c>
    </row>
    <row r="3093" spans="1:27" x14ac:dyDescent="0.25">
      <c r="A3093" t="s">
        <v>149</v>
      </c>
      <c r="B3093" t="s">
        <v>186</v>
      </c>
      <c r="C3093" t="s">
        <v>1459</v>
      </c>
      <c r="D3093" t="s">
        <v>1387</v>
      </c>
      <c r="E3093" t="s">
        <v>1326</v>
      </c>
      <c r="F3093" t="s">
        <v>1293</v>
      </c>
      <c r="G3093" t="s">
        <v>524</v>
      </c>
      <c r="H3093" t="s">
        <v>1464</v>
      </c>
      <c r="I3093" t="s">
        <v>186</v>
      </c>
      <c r="J3093" t="s">
        <v>1399</v>
      </c>
      <c r="K3093" t="s">
        <v>1391</v>
      </c>
      <c r="L3093">
        <v>0</v>
      </c>
      <c r="M3093">
        <v>0.3</v>
      </c>
      <c r="N3093">
        <v>0</v>
      </c>
      <c r="O3093">
        <v>0</v>
      </c>
      <c r="P3093">
        <v>0</v>
      </c>
      <c r="Q3093">
        <v>0</v>
      </c>
      <c r="R3093">
        <v>0.10964646830271105</v>
      </c>
      <c r="S3093">
        <v>1.2941524949025716</v>
      </c>
      <c r="T3093">
        <v>0</v>
      </c>
      <c r="U3093">
        <v>32.463458840867006</v>
      </c>
      <c r="W3093" s="429">
        <f t="shared" si="71"/>
        <v>0.10964646830271105</v>
      </c>
      <c r="X3093" s="429">
        <f t="shared" si="71"/>
        <v>1.2941524949025716</v>
      </c>
      <c r="Y3093" s="429">
        <f t="shared" si="71"/>
        <v>0</v>
      </c>
      <c r="Z3093" s="429">
        <f t="shared" si="71"/>
        <v>32.463458840867006</v>
      </c>
      <c r="AA3093" s="429" t="s">
        <v>1296</v>
      </c>
    </row>
    <row r="3094" spans="1:27" x14ac:dyDescent="0.25">
      <c r="A3094" t="s">
        <v>149</v>
      </c>
      <c r="B3094" t="s">
        <v>186</v>
      </c>
      <c r="C3094" t="s">
        <v>1459</v>
      </c>
      <c r="D3094" t="s">
        <v>1387</v>
      </c>
      <c r="E3094" t="s">
        <v>1326</v>
      </c>
      <c r="F3094" t="s">
        <v>1293</v>
      </c>
      <c r="G3094" t="s">
        <v>524</v>
      </c>
      <c r="H3094" t="s">
        <v>1464</v>
      </c>
      <c r="I3094" t="s">
        <v>186</v>
      </c>
      <c r="J3094" t="s">
        <v>1402</v>
      </c>
      <c r="K3094" t="s">
        <v>1398</v>
      </c>
      <c r="L3094">
        <v>3.6</v>
      </c>
      <c r="M3094">
        <v>7.3</v>
      </c>
      <c r="N3094">
        <v>12.2</v>
      </c>
      <c r="O3094">
        <v>0.6</v>
      </c>
      <c r="P3094">
        <v>0</v>
      </c>
      <c r="Q3094">
        <v>0</v>
      </c>
      <c r="R3094">
        <v>242.88462000000001</v>
      </c>
      <c r="S3094">
        <v>4.581E-3</v>
      </c>
      <c r="T3094">
        <v>4.5810000000000002E-4</v>
      </c>
      <c r="U3094">
        <v>243.13565879999999</v>
      </c>
      <c r="W3094" s="429">
        <f t="shared" si="71"/>
        <v>242.88462000000001</v>
      </c>
      <c r="X3094" s="429">
        <f t="shared" si="71"/>
        <v>4.581E-3</v>
      </c>
      <c r="Y3094" s="429">
        <f t="shared" si="71"/>
        <v>4.5810000000000002E-4</v>
      </c>
      <c r="Z3094" s="429">
        <f t="shared" si="71"/>
        <v>243.13565879999999</v>
      </c>
      <c r="AA3094" s="429" t="s">
        <v>1295</v>
      </c>
    </row>
    <row r="3095" spans="1:27" x14ac:dyDescent="0.25">
      <c r="A3095" t="s">
        <v>149</v>
      </c>
      <c r="B3095" t="s">
        <v>186</v>
      </c>
      <c r="C3095" t="s">
        <v>1459</v>
      </c>
      <c r="D3095" t="s">
        <v>1387</v>
      </c>
      <c r="E3095" t="s">
        <v>1326</v>
      </c>
      <c r="F3095" t="s">
        <v>1293</v>
      </c>
      <c r="G3095" t="s">
        <v>524</v>
      </c>
      <c r="H3095" t="s">
        <v>1464</v>
      </c>
      <c r="I3095" t="s">
        <v>186</v>
      </c>
      <c r="J3095" t="s">
        <v>1402</v>
      </c>
      <c r="K3095" t="s">
        <v>1398</v>
      </c>
      <c r="L3095">
        <v>10.199999999999999</v>
      </c>
      <c r="M3095">
        <v>6.1</v>
      </c>
      <c r="N3095">
        <v>11.6</v>
      </c>
      <c r="O3095">
        <v>0.5</v>
      </c>
      <c r="P3095">
        <v>0</v>
      </c>
      <c r="Q3095">
        <v>0</v>
      </c>
      <c r="R3095">
        <v>688.17309</v>
      </c>
      <c r="S3095">
        <v>1.29795E-2</v>
      </c>
      <c r="T3095">
        <v>1.29795E-3</v>
      </c>
      <c r="U3095">
        <v>688.88436660000002</v>
      </c>
      <c r="W3095" s="429">
        <f t="shared" si="71"/>
        <v>688.17309</v>
      </c>
      <c r="X3095" s="429">
        <f t="shared" si="71"/>
        <v>1.29795E-2</v>
      </c>
      <c r="Y3095" s="429">
        <f t="shared" si="71"/>
        <v>1.29795E-3</v>
      </c>
      <c r="Z3095" s="429">
        <f t="shared" si="71"/>
        <v>688.88436660000002</v>
      </c>
      <c r="AA3095" s="429" t="s">
        <v>1295</v>
      </c>
    </row>
    <row r="3096" spans="1:27" x14ac:dyDescent="0.25">
      <c r="A3096" t="s">
        <v>149</v>
      </c>
      <c r="B3096" t="s">
        <v>186</v>
      </c>
      <c r="C3096" t="s">
        <v>1459</v>
      </c>
      <c r="D3096" t="s">
        <v>1387</v>
      </c>
      <c r="E3096" t="s">
        <v>1326</v>
      </c>
      <c r="F3096" t="s">
        <v>1293</v>
      </c>
      <c r="G3096" t="s">
        <v>524</v>
      </c>
      <c r="H3096" t="s">
        <v>1464</v>
      </c>
      <c r="I3096" t="s">
        <v>186</v>
      </c>
      <c r="J3096" t="s">
        <v>1402</v>
      </c>
      <c r="K3096" t="s">
        <v>1398</v>
      </c>
      <c r="L3096">
        <v>9</v>
      </c>
      <c r="M3096">
        <v>9.9</v>
      </c>
      <c r="N3096">
        <v>17.8</v>
      </c>
      <c r="O3096">
        <v>0.8</v>
      </c>
      <c r="P3096">
        <v>0</v>
      </c>
      <c r="Q3096">
        <v>0</v>
      </c>
      <c r="R3096">
        <v>607.21154999999999</v>
      </c>
      <c r="S3096">
        <v>1.1452499999999999E-2</v>
      </c>
      <c r="T3096">
        <v>1.14525E-3</v>
      </c>
      <c r="U3096">
        <v>607.83914700000003</v>
      </c>
      <c r="W3096" s="429">
        <f t="shared" si="71"/>
        <v>607.21154999999999</v>
      </c>
      <c r="X3096" s="429">
        <f t="shared" si="71"/>
        <v>1.1452499999999999E-2</v>
      </c>
      <c r="Y3096" s="429">
        <f t="shared" si="71"/>
        <v>1.14525E-3</v>
      </c>
      <c r="Z3096" s="429">
        <f t="shared" si="71"/>
        <v>607.83914700000003</v>
      </c>
      <c r="AA3096" s="429" t="s">
        <v>1295</v>
      </c>
    </row>
    <row r="3097" spans="1:27" x14ac:dyDescent="0.25">
      <c r="A3097" t="s">
        <v>149</v>
      </c>
      <c r="B3097" t="s">
        <v>186</v>
      </c>
      <c r="C3097" t="s">
        <v>1459</v>
      </c>
      <c r="D3097" t="s">
        <v>1387</v>
      </c>
      <c r="E3097" t="s">
        <v>1326</v>
      </c>
      <c r="F3097" t="s">
        <v>1293</v>
      </c>
      <c r="G3097" t="s">
        <v>524</v>
      </c>
      <c r="H3097" t="s">
        <v>1464</v>
      </c>
      <c r="I3097" t="s">
        <v>186</v>
      </c>
      <c r="J3097" t="s">
        <v>1423</v>
      </c>
      <c r="K3097" t="s">
        <v>1419</v>
      </c>
      <c r="L3097">
        <v>0</v>
      </c>
      <c r="M3097">
        <v>0.2</v>
      </c>
      <c r="N3097">
        <v>0</v>
      </c>
      <c r="O3097">
        <v>0</v>
      </c>
      <c r="P3097">
        <v>0</v>
      </c>
      <c r="Q3097">
        <v>0</v>
      </c>
      <c r="R3097">
        <v>7.3097645535140698E-2</v>
      </c>
      <c r="S3097">
        <v>0.86276832993504782</v>
      </c>
      <c r="T3097">
        <v>0</v>
      </c>
      <c r="U3097">
        <v>21.642305893911338</v>
      </c>
      <c r="W3097" s="429">
        <f t="shared" si="71"/>
        <v>7.3097645535140698E-2</v>
      </c>
      <c r="X3097" s="429">
        <f t="shared" si="71"/>
        <v>0.86276832993504782</v>
      </c>
      <c r="Y3097" s="429">
        <f t="shared" si="71"/>
        <v>0</v>
      </c>
      <c r="Z3097" s="429">
        <f t="shared" si="71"/>
        <v>21.642305893911338</v>
      </c>
      <c r="AA3097" s="429" t="s">
        <v>1296</v>
      </c>
    </row>
    <row r="3098" spans="1:27" x14ac:dyDescent="0.25">
      <c r="A3098" t="s">
        <v>149</v>
      </c>
      <c r="B3098" t="s">
        <v>186</v>
      </c>
      <c r="C3098" t="s">
        <v>1459</v>
      </c>
      <c r="D3098" t="s">
        <v>1387</v>
      </c>
      <c r="E3098" t="s">
        <v>1326</v>
      </c>
      <c r="F3098" t="s">
        <v>1293</v>
      </c>
      <c r="G3098" t="s">
        <v>524</v>
      </c>
      <c r="H3098" t="s">
        <v>1464</v>
      </c>
      <c r="I3098" t="s">
        <v>186</v>
      </c>
      <c r="J3098" t="s">
        <v>1399</v>
      </c>
      <c r="K3098" t="s">
        <v>1391</v>
      </c>
      <c r="L3098">
        <v>0</v>
      </c>
      <c r="M3098">
        <v>0.8</v>
      </c>
      <c r="N3098">
        <v>0</v>
      </c>
      <c r="O3098">
        <v>0</v>
      </c>
      <c r="P3098">
        <v>0</v>
      </c>
      <c r="Q3098">
        <v>0</v>
      </c>
      <c r="R3098">
        <v>0.29239058214056279</v>
      </c>
      <c r="S3098">
        <v>3.4510733197401913</v>
      </c>
      <c r="T3098">
        <v>0</v>
      </c>
      <c r="U3098">
        <v>86.569223575645353</v>
      </c>
      <c r="W3098" s="429">
        <f t="shared" si="71"/>
        <v>0.29239058214056279</v>
      </c>
      <c r="X3098" s="429">
        <f t="shared" si="71"/>
        <v>3.4510733197401913</v>
      </c>
      <c r="Y3098" s="429">
        <f t="shared" si="71"/>
        <v>0</v>
      </c>
      <c r="Z3098" s="429">
        <f t="shared" si="71"/>
        <v>86.569223575645353</v>
      </c>
      <c r="AA3098" s="429" t="s">
        <v>1296</v>
      </c>
    </row>
    <row r="3099" spans="1:27" x14ac:dyDescent="0.25">
      <c r="A3099" t="s">
        <v>149</v>
      </c>
      <c r="B3099" t="s">
        <v>186</v>
      </c>
      <c r="C3099" t="s">
        <v>1459</v>
      </c>
      <c r="D3099" t="s">
        <v>1387</v>
      </c>
      <c r="E3099" t="s">
        <v>1326</v>
      </c>
      <c r="F3099" t="s">
        <v>1293</v>
      </c>
      <c r="G3099" t="s">
        <v>524</v>
      </c>
      <c r="H3099" t="s">
        <v>1464</v>
      </c>
      <c r="I3099" t="s">
        <v>186</v>
      </c>
      <c r="J3099" t="s">
        <v>1416</v>
      </c>
      <c r="K3099" t="s">
        <v>1398</v>
      </c>
      <c r="L3099">
        <v>0.3</v>
      </c>
      <c r="M3099">
        <v>0</v>
      </c>
      <c r="N3099">
        <v>0.3</v>
      </c>
      <c r="O3099">
        <v>0</v>
      </c>
      <c r="P3099">
        <v>0</v>
      </c>
      <c r="Q3099">
        <v>0</v>
      </c>
      <c r="R3099">
        <v>333.33333333333331</v>
      </c>
      <c r="S3099">
        <v>2.6060606060606058E-2</v>
      </c>
      <c r="T3099">
        <v>9.0909090909090905E-3</v>
      </c>
      <c r="U3099">
        <v>336.69393939393933</v>
      </c>
      <c r="W3099" s="429">
        <f t="shared" si="71"/>
        <v>333.33333333333331</v>
      </c>
      <c r="X3099" s="429">
        <f t="shared" si="71"/>
        <v>2.6060606060606058E-2</v>
      </c>
      <c r="Y3099" s="429">
        <f t="shared" si="71"/>
        <v>9.0909090909090905E-3</v>
      </c>
      <c r="Z3099" s="429">
        <f t="shared" si="71"/>
        <v>336.69393939393933</v>
      </c>
      <c r="AA3099" s="429" t="s">
        <v>1295</v>
      </c>
    </row>
    <row r="3100" spans="1:27" x14ac:dyDescent="0.25">
      <c r="A3100" t="s">
        <v>149</v>
      </c>
      <c r="B3100" t="s">
        <v>186</v>
      </c>
      <c r="C3100" t="s">
        <v>1459</v>
      </c>
      <c r="D3100" t="s">
        <v>1387</v>
      </c>
      <c r="E3100" t="s">
        <v>1326</v>
      </c>
      <c r="F3100" t="s">
        <v>1293</v>
      </c>
      <c r="G3100" t="s">
        <v>524</v>
      </c>
      <c r="H3100" t="s">
        <v>1464</v>
      </c>
      <c r="I3100" t="s">
        <v>186</v>
      </c>
      <c r="J3100" t="s">
        <v>1416</v>
      </c>
      <c r="K3100" t="s">
        <v>1398</v>
      </c>
      <c r="L3100">
        <v>1.7</v>
      </c>
      <c r="M3100">
        <v>0.1</v>
      </c>
      <c r="N3100">
        <v>1.8</v>
      </c>
      <c r="O3100">
        <v>0</v>
      </c>
      <c r="P3100">
        <v>0</v>
      </c>
      <c r="Q3100">
        <v>0</v>
      </c>
      <c r="R3100">
        <v>1888.8888888888887</v>
      </c>
      <c r="S3100">
        <v>0.14767676767676766</v>
      </c>
      <c r="T3100">
        <v>5.1515151515151514E-2</v>
      </c>
      <c r="U3100">
        <v>1907.9323232323229</v>
      </c>
      <c r="W3100" s="429">
        <f t="shared" si="71"/>
        <v>1888.8888888888887</v>
      </c>
      <c r="X3100" s="429">
        <f t="shared" si="71"/>
        <v>0.14767676767676766</v>
      </c>
      <c r="Y3100" s="429">
        <f t="shared" si="71"/>
        <v>5.1515151515151514E-2</v>
      </c>
      <c r="Z3100" s="429">
        <f t="shared" si="71"/>
        <v>1907.9323232323229</v>
      </c>
      <c r="AA3100" s="429" t="s">
        <v>1295</v>
      </c>
    </row>
    <row r="3101" spans="1:27" x14ac:dyDescent="0.25">
      <c r="A3101" t="s">
        <v>149</v>
      </c>
      <c r="B3101" t="s">
        <v>186</v>
      </c>
      <c r="C3101" t="s">
        <v>1459</v>
      </c>
      <c r="D3101" t="s">
        <v>1387</v>
      </c>
      <c r="E3101" t="s">
        <v>1326</v>
      </c>
      <c r="F3101" t="s">
        <v>1293</v>
      </c>
      <c r="G3101" t="s">
        <v>524</v>
      </c>
      <c r="H3101" t="s">
        <v>1464</v>
      </c>
      <c r="I3101" t="s">
        <v>186</v>
      </c>
      <c r="J3101" t="s">
        <v>1416</v>
      </c>
      <c r="K3101" t="s">
        <v>1398</v>
      </c>
      <c r="L3101">
        <v>0.7</v>
      </c>
      <c r="M3101">
        <v>0</v>
      </c>
      <c r="N3101">
        <v>0.7</v>
      </c>
      <c r="O3101">
        <v>0</v>
      </c>
      <c r="P3101">
        <v>0</v>
      </c>
      <c r="Q3101">
        <v>0</v>
      </c>
      <c r="R3101">
        <v>777.77777777777771</v>
      </c>
      <c r="S3101">
        <v>6.0808080808080797E-2</v>
      </c>
      <c r="T3101">
        <v>2.121212121212121E-2</v>
      </c>
      <c r="U3101">
        <v>785.61919191919185</v>
      </c>
      <c r="W3101" s="429">
        <f t="shared" si="71"/>
        <v>777.77777777777771</v>
      </c>
      <c r="X3101" s="429">
        <f t="shared" si="71"/>
        <v>6.0808080808080797E-2</v>
      </c>
      <c r="Y3101" s="429">
        <f t="shared" si="71"/>
        <v>2.121212121212121E-2</v>
      </c>
      <c r="Z3101" s="429">
        <f t="shared" si="71"/>
        <v>785.61919191919185</v>
      </c>
      <c r="AA3101" s="429" t="s">
        <v>1295</v>
      </c>
    </row>
    <row r="3102" spans="1:27" x14ac:dyDescent="0.25">
      <c r="A3102" t="s">
        <v>149</v>
      </c>
      <c r="B3102" t="s">
        <v>186</v>
      </c>
      <c r="C3102" t="s">
        <v>1459</v>
      </c>
      <c r="D3102" t="s">
        <v>1387</v>
      </c>
      <c r="E3102" t="s">
        <v>1326</v>
      </c>
      <c r="F3102" t="s">
        <v>1293</v>
      </c>
      <c r="G3102" t="s">
        <v>524</v>
      </c>
      <c r="H3102" t="s">
        <v>1464</v>
      </c>
      <c r="I3102" t="s">
        <v>186</v>
      </c>
      <c r="J3102" t="s">
        <v>1416</v>
      </c>
      <c r="K3102" t="s">
        <v>1398</v>
      </c>
      <c r="L3102">
        <v>71.5</v>
      </c>
      <c r="M3102">
        <v>2.2000000000000002</v>
      </c>
      <c r="N3102">
        <v>18</v>
      </c>
      <c r="O3102">
        <v>0.6</v>
      </c>
      <c r="P3102">
        <v>1.1000000000000001</v>
      </c>
      <c r="Q3102">
        <v>1.1000000000000001</v>
      </c>
      <c r="R3102">
        <v>79444.444444444438</v>
      </c>
      <c r="S3102">
        <v>6.2111111111111104</v>
      </c>
      <c r="T3102">
        <v>2.1666666666666665</v>
      </c>
      <c r="U3102">
        <v>80245.388888888891</v>
      </c>
      <c r="W3102" s="429">
        <f t="shared" si="71"/>
        <v>79444.444444444438</v>
      </c>
      <c r="X3102" s="429">
        <f t="shared" si="71"/>
        <v>6.2111111111111104</v>
      </c>
      <c r="Y3102" s="429">
        <f t="shared" si="71"/>
        <v>2.1666666666666665</v>
      </c>
      <c r="Z3102" s="429">
        <f t="shared" si="71"/>
        <v>80245.388888888891</v>
      </c>
      <c r="AA3102" s="429" t="s">
        <v>1295</v>
      </c>
    </row>
    <row r="3103" spans="1:27" x14ac:dyDescent="0.25">
      <c r="A3103" t="s">
        <v>149</v>
      </c>
      <c r="B3103" t="s">
        <v>186</v>
      </c>
      <c r="C3103" t="s">
        <v>1459</v>
      </c>
      <c r="D3103" t="s">
        <v>1387</v>
      </c>
      <c r="E3103" t="s">
        <v>1326</v>
      </c>
      <c r="F3103" t="s">
        <v>1293</v>
      </c>
      <c r="G3103" t="s">
        <v>524</v>
      </c>
      <c r="H3103" t="s">
        <v>1464</v>
      </c>
      <c r="I3103" t="s">
        <v>186</v>
      </c>
      <c r="J3103" t="s">
        <v>1400</v>
      </c>
      <c r="K3103" t="s">
        <v>1401</v>
      </c>
      <c r="L3103">
        <v>0</v>
      </c>
      <c r="M3103">
        <v>8.3000000000000007</v>
      </c>
      <c r="N3103">
        <v>0</v>
      </c>
      <c r="O3103">
        <v>0</v>
      </c>
      <c r="P3103">
        <v>0</v>
      </c>
      <c r="Q3103">
        <v>0</v>
      </c>
      <c r="R3103">
        <v>0.11965732683614365</v>
      </c>
      <c r="S3103">
        <v>1.4147415059738622</v>
      </c>
      <c r="T3103">
        <v>0</v>
      </c>
      <c r="U3103">
        <v>35.488194976182697</v>
      </c>
      <c r="W3103" s="429">
        <f t="shared" si="71"/>
        <v>0.11965732683614365</v>
      </c>
      <c r="X3103" s="429">
        <f t="shared" si="71"/>
        <v>1.4147415059738622</v>
      </c>
      <c r="Y3103" s="429">
        <f t="shared" si="71"/>
        <v>0</v>
      </c>
      <c r="Z3103" s="429">
        <f t="shared" si="71"/>
        <v>35.488194976182697</v>
      </c>
      <c r="AA3103" s="429" t="s">
        <v>1296</v>
      </c>
    </row>
    <row r="3104" spans="1:27" x14ac:dyDescent="0.25">
      <c r="A3104" t="s">
        <v>149</v>
      </c>
      <c r="B3104" t="s">
        <v>186</v>
      </c>
      <c r="C3104" t="s">
        <v>1459</v>
      </c>
      <c r="D3104" t="s">
        <v>1387</v>
      </c>
      <c r="E3104" t="s">
        <v>1326</v>
      </c>
      <c r="F3104" t="s">
        <v>1293</v>
      </c>
      <c r="G3104" t="s">
        <v>524</v>
      </c>
      <c r="H3104" t="s">
        <v>1464</v>
      </c>
      <c r="I3104" t="s">
        <v>186</v>
      </c>
      <c r="J3104" t="s">
        <v>1400</v>
      </c>
      <c r="K3104" t="s">
        <v>1401</v>
      </c>
      <c r="L3104">
        <v>0</v>
      </c>
      <c r="M3104">
        <v>8.3000000000000007</v>
      </c>
      <c r="N3104">
        <v>0</v>
      </c>
      <c r="O3104">
        <v>0</v>
      </c>
      <c r="P3104">
        <v>0</v>
      </c>
      <c r="Q3104">
        <v>0</v>
      </c>
      <c r="R3104">
        <v>0.11965732683614365</v>
      </c>
      <c r="S3104">
        <v>1.4147415059738622</v>
      </c>
      <c r="T3104">
        <v>0</v>
      </c>
      <c r="U3104">
        <v>35.488194976182697</v>
      </c>
      <c r="W3104" s="429">
        <f t="shared" si="71"/>
        <v>0.11965732683614365</v>
      </c>
      <c r="X3104" s="429">
        <f t="shared" si="71"/>
        <v>1.4147415059738622</v>
      </c>
      <c r="Y3104" s="429">
        <f t="shared" si="71"/>
        <v>0</v>
      </c>
      <c r="Z3104" s="429">
        <f t="shared" si="71"/>
        <v>35.488194976182697</v>
      </c>
      <c r="AA3104" s="429" t="s">
        <v>1296</v>
      </c>
    </row>
    <row r="3105" spans="1:27" x14ac:dyDescent="0.25">
      <c r="A3105" t="s">
        <v>149</v>
      </c>
      <c r="B3105" t="s">
        <v>186</v>
      </c>
      <c r="C3105" t="s">
        <v>1459</v>
      </c>
      <c r="D3105" t="s">
        <v>1387</v>
      </c>
      <c r="E3105" t="s">
        <v>1326</v>
      </c>
      <c r="F3105" t="s">
        <v>1293</v>
      </c>
      <c r="G3105" t="s">
        <v>524</v>
      </c>
      <c r="H3105" t="s">
        <v>1464</v>
      </c>
      <c r="I3105" t="s">
        <v>186</v>
      </c>
      <c r="J3105" t="s">
        <v>1400</v>
      </c>
      <c r="K3105" t="s">
        <v>1401</v>
      </c>
      <c r="L3105">
        <v>0</v>
      </c>
      <c r="M3105">
        <v>0.7</v>
      </c>
      <c r="N3105">
        <v>0</v>
      </c>
      <c r="O3105">
        <v>0</v>
      </c>
      <c r="P3105">
        <v>0</v>
      </c>
      <c r="Q3105">
        <v>0</v>
      </c>
      <c r="R3105">
        <v>1.0091581781361511E-2</v>
      </c>
      <c r="S3105">
        <v>0.11931554869659076</v>
      </c>
      <c r="T3105">
        <v>0</v>
      </c>
      <c r="U3105">
        <v>2.9929802991961303</v>
      </c>
      <c r="W3105" s="429">
        <f t="shared" si="71"/>
        <v>1.0091581781361511E-2</v>
      </c>
      <c r="X3105" s="429">
        <f t="shared" si="71"/>
        <v>0.11931554869659076</v>
      </c>
      <c r="Y3105" s="429">
        <f t="shared" si="71"/>
        <v>0</v>
      </c>
      <c r="Z3105" s="429">
        <f t="shared" si="71"/>
        <v>2.9929802991961303</v>
      </c>
      <c r="AA3105" s="429" t="s">
        <v>1296</v>
      </c>
    </row>
    <row r="3106" spans="1:27" x14ac:dyDescent="0.25">
      <c r="A3106" t="s">
        <v>149</v>
      </c>
      <c r="B3106" t="s">
        <v>186</v>
      </c>
      <c r="C3106" t="s">
        <v>1459</v>
      </c>
      <c r="D3106" t="s">
        <v>1387</v>
      </c>
      <c r="E3106" t="s">
        <v>1326</v>
      </c>
      <c r="F3106" t="s">
        <v>1293</v>
      </c>
      <c r="G3106" t="s">
        <v>524</v>
      </c>
      <c r="H3106" t="s">
        <v>1464</v>
      </c>
      <c r="I3106" t="s">
        <v>186</v>
      </c>
      <c r="J3106" t="s">
        <v>1399</v>
      </c>
      <c r="K3106" t="s">
        <v>1391</v>
      </c>
      <c r="L3106">
        <v>0</v>
      </c>
      <c r="M3106">
        <v>3.6</v>
      </c>
      <c r="N3106">
        <v>0</v>
      </c>
      <c r="O3106">
        <v>0</v>
      </c>
      <c r="P3106">
        <v>0</v>
      </c>
      <c r="Q3106">
        <v>0</v>
      </c>
      <c r="R3106">
        <v>1.3157576196325327</v>
      </c>
      <c r="S3106">
        <v>15.529829938830861</v>
      </c>
      <c r="T3106">
        <v>0</v>
      </c>
      <c r="U3106">
        <v>389.56150609040407</v>
      </c>
      <c r="W3106" s="429">
        <f t="shared" si="71"/>
        <v>1.3157576196325327</v>
      </c>
      <c r="X3106" s="429">
        <f t="shared" si="71"/>
        <v>15.529829938830861</v>
      </c>
      <c r="Y3106" s="429">
        <f t="shared" si="71"/>
        <v>0</v>
      </c>
      <c r="Z3106" s="429">
        <f t="shared" si="71"/>
        <v>389.56150609040407</v>
      </c>
      <c r="AA3106" s="429" t="s">
        <v>1296</v>
      </c>
    </row>
    <row r="3107" spans="1:27" x14ac:dyDescent="0.25">
      <c r="A3107" t="s">
        <v>149</v>
      </c>
      <c r="B3107" t="s">
        <v>186</v>
      </c>
      <c r="C3107" t="s">
        <v>1459</v>
      </c>
      <c r="D3107" t="s">
        <v>1387</v>
      </c>
      <c r="E3107" t="s">
        <v>1326</v>
      </c>
      <c r="F3107" t="s">
        <v>1293</v>
      </c>
      <c r="G3107" t="s">
        <v>524</v>
      </c>
      <c r="H3107" t="s">
        <v>1464</v>
      </c>
      <c r="I3107" t="s">
        <v>186</v>
      </c>
      <c r="J3107" t="s">
        <v>1423</v>
      </c>
      <c r="K3107" t="s">
        <v>1419</v>
      </c>
      <c r="L3107">
        <v>0</v>
      </c>
      <c r="M3107">
        <v>7.7</v>
      </c>
      <c r="N3107">
        <v>0</v>
      </c>
      <c r="O3107">
        <v>0</v>
      </c>
      <c r="P3107">
        <v>0</v>
      </c>
      <c r="Q3107">
        <v>0</v>
      </c>
      <c r="R3107">
        <v>2.814259353102917</v>
      </c>
      <c r="S3107">
        <v>33.216580702499343</v>
      </c>
      <c r="T3107">
        <v>0</v>
      </c>
      <c r="U3107">
        <v>833.22877691558642</v>
      </c>
      <c r="W3107" s="429">
        <f t="shared" si="71"/>
        <v>2.814259353102917</v>
      </c>
      <c r="X3107" s="429">
        <f t="shared" si="71"/>
        <v>33.216580702499343</v>
      </c>
      <c r="Y3107" s="429">
        <f t="shared" si="71"/>
        <v>0</v>
      </c>
      <c r="Z3107" s="429">
        <f t="shared" si="71"/>
        <v>833.22877691558642</v>
      </c>
      <c r="AA3107" s="429" t="s">
        <v>1296</v>
      </c>
    </row>
    <row r="3108" spans="1:27" x14ac:dyDescent="0.25">
      <c r="A3108" t="s">
        <v>149</v>
      </c>
      <c r="B3108" t="s">
        <v>186</v>
      </c>
      <c r="C3108" t="s">
        <v>1459</v>
      </c>
      <c r="D3108" t="s">
        <v>1387</v>
      </c>
      <c r="E3108" t="s">
        <v>1326</v>
      </c>
      <c r="F3108" t="s">
        <v>1293</v>
      </c>
      <c r="G3108" t="s">
        <v>524</v>
      </c>
      <c r="H3108" t="s">
        <v>1464</v>
      </c>
      <c r="I3108" t="s">
        <v>186</v>
      </c>
      <c r="J3108" t="s">
        <v>1388</v>
      </c>
      <c r="K3108" t="s">
        <v>1389</v>
      </c>
      <c r="L3108">
        <v>0</v>
      </c>
      <c r="M3108">
        <v>0</v>
      </c>
      <c r="N3108">
        <v>0</v>
      </c>
      <c r="O3108">
        <v>0</v>
      </c>
      <c r="P3108">
        <v>0</v>
      </c>
      <c r="Q3108">
        <v>0</v>
      </c>
      <c r="R3108">
        <v>0</v>
      </c>
      <c r="S3108">
        <v>0</v>
      </c>
      <c r="T3108">
        <v>0</v>
      </c>
      <c r="U3108">
        <v>0</v>
      </c>
      <c r="W3108" s="429">
        <f t="shared" si="71"/>
        <v>0</v>
      </c>
      <c r="X3108" s="429">
        <f t="shared" si="71"/>
        <v>0</v>
      </c>
      <c r="Y3108" s="429">
        <f t="shared" si="71"/>
        <v>0</v>
      </c>
      <c r="Z3108" s="429">
        <f t="shared" si="71"/>
        <v>0</v>
      </c>
      <c r="AA3108" s="429" t="s">
        <v>1296</v>
      </c>
    </row>
    <row r="3109" spans="1:27" x14ac:dyDescent="0.25">
      <c r="A3109" t="s">
        <v>149</v>
      </c>
      <c r="B3109" t="s">
        <v>186</v>
      </c>
      <c r="C3109" t="s">
        <v>1459</v>
      </c>
      <c r="D3109" t="s">
        <v>1387</v>
      </c>
      <c r="E3109" t="s">
        <v>1326</v>
      </c>
      <c r="F3109" t="s">
        <v>1293</v>
      </c>
      <c r="G3109" t="s">
        <v>524</v>
      </c>
      <c r="H3109" t="s">
        <v>1464</v>
      </c>
      <c r="I3109" t="s">
        <v>186</v>
      </c>
      <c r="J3109" t="s">
        <v>1388</v>
      </c>
      <c r="K3109" t="s">
        <v>1389</v>
      </c>
      <c r="L3109">
        <v>0</v>
      </c>
      <c r="M3109">
        <v>0</v>
      </c>
      <c r="N3109">
        <v>0</v>
      </c>
      <c r="O3109">
        <v>0</v>
      </c>
      <c r="P3109">
        <v>0</v>
      </c>
      <c r="Q3109">
        <v>0</v>
      </c>
      <c r="R3109">
        <v>0</v>
      </c>
      <c r="S3109">
        <v>0</v>
      </c>
      <c r="T3109">
        <v>0</v>
      </c>
      <c r="U3109">
        <v>0</v>
      </c>
      <c r="W3109" s="429">
        <f t="shared" si="71"/>
        <v>0</v>
      </c>
      <c r="X3109" s="429">
        <f t="shared" si="71"/>
        <v>0</v>
      </c>
      <c r="Y3109" s="429">
        <f t="shared" si="71"/>
        <v>0</v>
      </c>
      <c r="Z3109" s="429">
        <f t="shared" si="71"/>
        <v>0</v>
      </c>
      <c r="AA3109" s="429" t="s">
        <v>1296</v>
      </c>
    </row>
    <row r="3110" spans="1:27" x14ac:dyDescent="0.25">
      <c r="A3110" t="s">
        <v>149</v>
      </c>
      <c r="B3110" t="s">
        <v>186</v>
      </c>
      <c r="C3110" t="s">
        <v>1459</v>
      </c>
      <c r="D3110" t="s">
        <v>1387</v>
      </c>
      <c r="E3110" t="s">
        <v>1326</v>
      </c>
      <c r="F3110" t="s">
        <v>1293</v>
      </c>
      <c r="G3110" t="s">
        <v>524</v>
      </c>
      <c r="H3110" t="s">
        <v>1464</v>
      </c>
      <c r="I3110" t="s">
        <v>186</v>
      </c>
      <c r="J3110" t="s">
        <v>1416</v>
      </c>
      <c r="K3110" t="s">
        <v>1398</v>
      </c>
      <c r="L3110">
        <v>0</v>
      </c>
      <c r="M3110">
        <v>0</v>
      </c>
      <c r="N3110">
        <v>0</v>
      </c>
      <c r="O3110">
        <v>0</v>
      </c>
      <c r="P3110">
        <v>0</v>
      </c>
      <c r="Q3110">
        <v>0</v>
      </c>
      <c r="R3110">
        <v>0</v>
      </c>
      <c r="S3110">
        <v>0</v>
      </c>
      <c r="T3110">
        <v>0</v>
      </c>
      <c r="U3110">
        <v>0</v>
      </c>
      <c r="W3110" s="429">
        <f t="shared" si="71"/>
        <v>0</v>
      </c>
      <c r="X3110" s="429">
        <f t="shared" si="71"/>
        <v>0</v>
      </c>
      <c r="Y3110" s="429">
        <f t="shared" si="71"/>
        <v>0</v>
      </c>
      <c r="Z3110" s="429">
        <f t="shared" si="71"/>
        <v>0</v>
      </c>
      <c r="AA3110" s="429" t="s">
        <v>1295</v>
      </c>
    </row>
    <row r="3111" spans="1:27" x14ac:dyDescent="0.25">
      <c r="A3111" t="s">
        <v>149</v>
      </c>
      <c r="B3111" t="s">
        <v>186</v>
      </c>
      <c r="C3111" t="s">
        <v>1459</v>
      </c>
      <c r="D3111" t="s">
        <v>1387</v>
      </c>
      <c r="E3111" t="s">
        <v>1326</v>
      </c>
      <c r="F3111" t="s">
        <v>1293</v>
      </c>
      <c r="G3111" t="s">
        <v>524</v>
      </c>
      <c r="H3111" t="s">
        <v>1464</v>
      </c>
      <c r="I3111" t="s">
        <v>186</v>
      </c>
      <c r="J3111" t="s">
        <v>1406</v>
      </c>
      <c r="K3111" t="s">
        <v>1398</v>
      </c>
      <c r="L3111">
        <v>0</v>
      </c>
      <c r="M3111">
        <v>0</v>
      </c>
      <c r="N3111">
        <v>0</v>
      </c>
      <c r="O3111">
        <v>0</v>
      </c>
      <c r="P3111">
        <v>0</v>
      </c>
      <c r="Q3111">
        <v>0</v>
      </c>
      <c r="R3111">
        <v>0</v>
      </c>
      <c r="S3111">
        <v>0</v>
      </c>
      <c r="T3111">
        <v>0</v>
      </c>
      <c r="U3111">
        <v>0</v>
      </c>
      <c r="W3111" s="429">
        <f t="shared" si="71"/>
        <v>0</v>
      </c>
      <c r="X3111" s="429">
        <f t="shared" si="71"/>
        <v>0</v>
      </c>
      <c r="Y3111" s="429">
        <f t="shared" si="71"/>
        <v>0</v>
      </c>
      <c r="Z3111" s="429">
        <f t="shared" si="71"/>
        <v>0</v>
      </c>
      <c r="AA3111" s="429" t="s">
        <v>1295</v>
      </c>
    </row>
    <row r="3112" spans="1:27" x14ac:dyDescent="0.25">
      <c r="A3112" t="s">
        <v>149</v>
      </c>
      <c r="B3112" t="s">
        <v>186</v>
      </c>
      <c r="C3112" t="s">
        <v>1459</v>
      </c>
      <c r="D3112" t="s">
        <v>1387</v>
      </c>
      <c r="E3112" t="s">
        <v>1326</v>
      </c>
      <c r="F3112" t="s">
        <v>1293</v>
      </c>
      <c r="G3112" t="s">
        <v>524</v>
      </c>
      <c r="H3112" t="s">
        <v>1464</v>
      </c>
      <c r="I3112" t="s">
        <v>186</v>
      </c>
      <c r="J3112" t="s">
        <v>1416</v>
      </c>
      <c r="K3112" t="s">
        <v>1398</v>
      </c>
      <c r="L3112">
        <v>0</v>
      </c>
      <c r="M3112">
        <v>0</v>
      </c>
      <c r="N3112">
        <v>0</v>
      </c>
      <c r="O3112">
        <v>0</v>
      </c>
      <c r="P3112">
        <v>0</v>
      </c>
      <c r="Q3112">
        <v>0</v>
      </c>
      <c r="R3112">
        <v>0</v>
      </c>
      <c r="S3112">
        <v>0</v>
      </c>
      <c r="T3112">
        <v>0</v>
      </c>
      <c r="U3112">
        <v>0</v>
      </c>
      <c r="W3112" s="429">
        <f t="shared" si="71"/>
        <v>0</v>
      </c>
      <c r="X3112" s="429">
        <f t="shared" si="71"/>
        <v>0</v>
      </c>
      <c r="Y3112" s="429">
        <f t="shared" si="71"/>
        <v>0</v>
      </c>
      <c r="Z3112" s="429">
        <f t="shared" si="71"/>
        <v>0</v>
      </c>
      <c r="AA3112" s="429" t="s">
        <v>1295</v>
      </c>
    </row>
    <row r="3113" spans="1:27" x14ac:dyDescent="0.25">
      <c r="A3113" t="s">
        <v>149</v>
      </c>
      <c r="B3113" t="s">
        <v>186</v>
      </c>
      <c r="C3113" t="s">
        <v>1459</v>
      </c>
      <c r="D3113" t="s">
        <v>1387</v>
      </c>
      <c r="E3113" t="s">
        <v>1326</v>
      </c>
      <c r="F3113" t="s">
        <v>1293</v>
      </c>
      <c r="G3113" t="s">
        <v>524</v>
      </c>
      <c r="H3113" t="s">
        <v>1464</v>
      </c>
      <c r="I3113" t="s">
        <v>186</v>
      </c>
      <c r="J3113" t="s">
        <v>1416</v>
      </c>
      <c r="K3113" t="s">
        <v>1398</v>
      </c>
      <c r="L3113">
        <v>0</v>
      </c>
      <c r="M3113">
        <v>0</v>
      </c>
      <c r="N3113">
        <v>0</v>
      </c>
      <c r="O3113">
        <v>0</v>
      </c>
      <c r="P3113">
        <v>0</v>
      </c>
      <c r="Q3113">
        <v>0</v>
      </c>
      <c r="R3113">
        <v>0</v>
      </c>
      <c r="S3113">
        <v>0</v>
      </c>
      <c r="T3113">
        <v>0</v>
      </c>
      <c r="U3113">
        <v>0</v>
      </c>
      <c r="W3113" s="429">
        <f t="shared" si="71"/>
        <v>0</v>
      </c>
      <c r="X3113" s="429">
        <f t="shared" si="71"/>
        <v>0</v>
      </c>
      <c r="Y3113" s="429">
        <f t="shared" si="71"/>
        <v>0</v>
      </c>
      <c r="Z3113" s="429">
        <f t="shared" si="71"/>
        <v>0</v>
      </c>
      <c r="AA3113" s="429" t="s">
        <v>1295</v>
      </c>
    </row>
    <row r="3114" spans="1:27" x14ac:dyDescent="0.25">
      <c r="A3114" t="s">
        <v>149</v>
      </c>
      <c r="B3114" t="s">
        <v>186</v>
      </c>
      <c r="C3114" t="s">
        <v>1459</v>
      </c>
      <c r="D3114" t="s">
        <v>1387</v>
      </c>
      <c r="E3114" t="s">
        <v>1326</v>
      </c>
      <c r="F3114" t="s">
        <v>1293</v>
      </c>
      <c r="G3114" t="s">
        <v>524</v>
      </c>
      <c r="H3114" t="s">
        <v>1464</v>
      </c>
      <c r="I3114" t="s">
        <v>186</v>
      </c>
      <c r="J3114" t="s">
        <v>1397</v>
      </c>
      <c r="K3114" t="s">
        <v>1398</v>
      </c>
      <c r="L3114">
        <v>0</v>
      </c>
      <c r="M3114">
        <v>0</v>
      </c>
      <c r="N3114">
        <v>0</v>
      </c>
      <c r="O3114">
        <v>0</v>
      </c>
      <c r="P3114">
        <v>0</v>
      </c>
      <c r="Q3114">
        <v>0</v>
      </c>
      <c r="R3114">
        <v>0</v>
      </c>
      <c r="S3114">
        <v>0</v>
      </c>
      <c r="T3114">
        <v>0</v>
      </c>
      <c r="U3114">
        <v>0</v>
      </c>
      <c r="W3114" s="429">
        <f t="shared" si="71"/>
        <v>0</v>
      </c>
      <c r="X3114" s="429">
        <f t="shared" si="71"/>
        <v>0</v>
      </c>
      <c r="Y3114" s="429">
        <f t="shared" si="71"/>
        <v>0</v>
      </c>
      <c r="Z3114" s="429">
        <f t="shared" si="71"/>
        <v>0</v>
      </c>
      <c r="AA3114" s="429" t="s">
        <v>1295</v>
      </c>
    </row>
    <row r="3115" spans="1:27" x14ac:dyDescent="0.25">
      <c r="A3115" t="s">
        <v>149</v>
      </c>
      <c r="B3115" t="s">
        <v>186</v>
      </c>
      <c r="C3115" t="s">
        <v>1459</v>
      </c>
      <c r="D3115" t="s">
        <v>1387</v>
      </c>
      <c r="E3115" t="s">
        <v>1326</v>
      </c>
      <c r="F3115" t="s">
        <v>1293</v>
      </c>
      <c r="G3115" t="s">
        <v>524</v>
      </c>
      <c r="H3115" t="s">
        <v>1464</v>
      </c>
      <c r="I3115" t="s">
        <v>186</v>
      </c>
      <c r="J3115" t="s">
        <v>1397</v>
      </c>
      <c r="K3115" t="s">
        <v>1398</v>
      </c>
      <c r="L3115">
        <v>0</v>
      </c>
      <c r="M3115">
        <v>0</v>
      </c>
      <c r="N3115">
        <v>0</v>
      </c>
      <c r="O3115">
        <v>0</v>
      </c>
      <c r="P3115">
        <v>0</v>
      </c>
      <c r="Q3115">
        <v>0</v>
      </c>
      <c r="R3115">
        <v>0</v>
      </c>
      <c r="S3115">
        <v>0</v>
      </c>
      <c r="T3115">
        <v>0</v>
      </c>
      <c r="U3115">
        <v>0</v>
      </c>
      <c r="W3115" s="429">
        <f t="shared" si="71"/>
        <v>0</v>
      </c>
      <c r="X3115" s="429">
        <f t="shared" si="71"/>
        <v>0</v>
      </c>
      <c r="Y3115" s="429">
        <f t="shared" si="71"/>
        <v>0</v>
      </c>
      <c r="Z3115" s="429">
        <f t="shared" si="71"/>
        <v>0</v>
      </c>
      <c r="AA3115" s="429" t="s">
        <v>1295</v>
      </c>
    </row>
    <row r="3116" spans="1:27" x14ac:dyDescent="0.25">
      <c r="A3116" t="s">
        <v>149</v>
      </c>
      <c r="B3116" t="s">
        <v>186</v>
      </c>
      <c r="C3116" t="s">
        <v>1459</v>
      </c>
      <c r="D3116" t="s">
        <v>1387</v>
      </c>
      <c r="E3116" t="s">
        <v>1326</v>
      </c>
      <c r="F3116" t="s">
        <v>1293</v>
      </c>
      <c r="G3116" t="s">
        <v>524</v>
      </c>
      <c r="H3116" t="s">
        <v>1464</v>
      </c>
      <c r="I3116" t="s">
        <v>186</v>
      </c>
      <c r="J3116" t="s">
        <v>1416</v>
      </c>
      <c r="K3116" t="s">
        <v>1398</v>
      </c>
      <c r="L3116">
        <v>0</v>
      </c>
      <c r="M3116">
        <v>0</v>
      </c>
      <c r="N3116">
        <v>0</v>
      </c>
      <c r="O3116">
        <v>0</v>
      </c>
      <c r="P3116">
        <v>0</v>
      </c>
      <c r="Q3116">
        <v>0</v>
      </c>
      <c r="R3116">
        <v>0</v>
      </c>
      <c r="S3116">
        <v>0</v>
      </c>
      <c r="T3116">
        <v>0</v>
      </c>
      <c r="U3116">
        <v>0</v>
      </c>
      <c r="W3116" s="429">
        <f t="shared" si="71"/>
        <v>0</v>
      </c>
      <c r="X3116" s="429">
        <f t="shared" si="71"/>
        <v>0</v>
      </c>
      <c r="Y3116" s="429">
        <f t="shared" si="71"/>
        <v>0</v>
      </c>
      <c r="Z3116" s="429">
        <f t="shared" si="71"/>
        <v>0</v>
      </c>
      <c r="AA3116" s="429" t="s">
        <v>1295</v>
      </c>
    </row>
    <row r="3117" spans="1:27" x14ac:dyDescent="0.25">
      <c r="A3117" t="s">
        <v>149</v>
      </c>
      <c r="B3117" t="s">
        <v>186</v>
      </c>
      <c r="C3117" t="s">
        <v>1459</v>
      </c>
      <c r="D3117" t="s">
        <v>1387</v>
      </c>
      <c r="E3117" t="s">
        <v>1326</v>
      </c>
      <c r="F3117" t="s">
        <v>1293</v>
      </c>
      <c r="G3117" t="s">
        <v>524</v>
      </c>
      <c r="H3117" t="s">
        <v>1464</v>
      </c>
      <c r="I3117" t="s">
        <v>186</v>
      </c>
      <c r="J3117" t="s">
        <v>1397</v>
      </c>
      <c r="K3117" t="s">
        <v>1398</v>
      </c>
      <c r="L3117">
        <v>0</v>
      </c>
      <c r="M3117">
        <v>0</v>
      </c>
      <c r="N3117">
        <v>0</v>
      </c>
      <c r="O3117">
        <v>0</v>
      </c>
      <c r="P3117">
        <v>0</v>
      </c>
      <c r="Q3117">
        <v>0</v>
      </c>
      <c r="R3117">
        <v>0</v>
      </c>
      <c r="S3117">
        <v>0</v>
      </c>
      <c r="T3117">
        <v>0</v>
      </c>
      <c r="U3117">
        <v>0</v>
      </c>
      <c r="W3117" s="429">
        <f t="shared" si="71"/>
        <v>0</v>
      </c>
      <c r="X3117" s="429">
        <f t="shared" si="71"/>
        <v>0</v>
      </c>
      <c r="Y3117" s="429">
        <f t="shared" si="71"/>
        <v>0</v>
      </c>
      <c r="Z3117" s="429">
        <f t="shared" si="71"/>
        <v>0</v>
      </c>
      <c r="AA3117" s="429" t="s">
        <v>1295</v>
      </c>
    </row>
    <row r="3118" spans="1:27" x14ac:dyDescent="0.25">
      <c r="A3118" t="s">
        <v>149</v>
      </c>
      <c r="B3118" t="s">
        <v>186</v>
      </c>
      <c r="C3118" t="s">
        <v>1459</v>
      </c>
      <c r="D3118" t="s">
        <v>1387</v>
      </c>
      <c r="E3118" t="s">
        <v>1326</v>
      </c>
      <c r="F3118" t="s">
        <v>1293</v>
      </c>
      <c r="G3118" t="s">
        <v>524</v>
      </c>
      <c r="H3118" t="s">
        <v>1464</v>
      </c>
      <c r="I3118" t="s">
        <v>186</v>
      </c>
      <c r="J3118" t="s">
        <v>1397</v>
      </c>
      <c r="K3118" t="s">
        <v>1398</v>
      </c>
      <c r="L3118">
        <v>0</v>
      </c>
      <c r="M3118">
        <v>0</v>
      </c>
      <c r="N3118">
        <v>0</v>
      </c>
      <c r="O3118">
        <v>0</v>
      </c>
      <c r="P3118">
        <v>0</v>
      </c>
      <c r="Q3118">
        <v>0</v>
      </c>
      <c r="R3118">
        <v>0</v>
      </c>
      <c r="S3118">
        <v>0</v>
      </c>
      <c r="T3118">
        <v>0</v>
      </c>
      <c r="U3118">
        <v>0</v>
      </c>
      <c r="W3118" s="429">
        <f t="shared" si="71"/>
        <v>0</v>
      </c>
      <c r="X3118" s="429">
        <f t="shared" si="71"/>
        <v>0</v>
      </c>
      <c r="Y3118" s="429">
        <f t="shared" si="71"/>
        <v>0</v>
      </c>
      <c r="Z3118" s="429">
        <f t="shared" si="71"/>
        <v>0</v>
      </c>
      <c r="AA3118" s="429" t="s">
        <v>1295</v>
      </c>
    </row>
    <row r="3119" spans="1:27" x14ac:dyDescent="0.25">
      <c r="A3119" t="s">
        <v>149</v>
      </c>
      <c r="B3119" t="s">
        <v>186</v>
      </c>
      <c r="C3119" t="s">
        <v>1459</v>
      </c>
      <c r="D3119" t="s">
        <v>1387</v>
      </c>
      <c r="E3119" t="s">
        <v>1326</v>
      </c>
      <c r="F3119" t="s">
        <v>1293</v>
      </c>
      <c r="G3119" t="s">
        <v>524</v>
      </c>
      <c r="H3119" t="s">
        <v>1464</v>
      </c>
      <c r="I3119" t="s">
        <v>186</v>
      </c>
      <c r="J3119" t="s">
        <v>1397</v>
      </c>
      <c r="K3119" t="s">
        <v>1398</v>
      </c>
      <c r="L3119">
        <v>0</v>
      </c>
      <c r="M3119">
        <v>0</v>
      </c>
      <c r="N3119">
        <v>0</v>
      </c>
      <c r="O3119">
        <v>0</v>
      </c>
      <c r="P3119">
        <v>0</v>
      </c>
      <c r="Q3119">
        <v>0</v>
      </c>
      <c r="R3119">
        <v>0</v>
      </c>
      <c r="S3119">
        <v>0</v>
      </c>
      <c r="T3119">
        <v>0</v>
      </c>
      <c r="U3119">
        <v>0</v>
      </c>
      <c r="W3119" s="429">
        <f t="shared" si="71"/>
        <v>0</v>
      </c>
      <c r="X3119" s="429">
        <f t="shared" si="71"/>
        <v>0</v>
      </c>
      <c r="Y3119" s="429">
        <f t="shared" si="71"/>
        <v>0</v>
      </c>
      <c r="Z3119" s="429">
        <f t="shared" si="71"/>
        <v>0</v>
      </c>
      <c r="AA3119" s="429" t="s">
        <v>1295</v>
      </c>
    </row>
    <row r="3120" spans="1:27" x14ac:dyDescent="0.25">
      <c r="A3120" t="s">
        <v>149</v>
      </c>
      <c r="B3120" t="s">
        <v>186</v>
      </c>
      <c r="C3120" t="s">
        <v>1459</v>
      </c>
      <c r="D3120" t="s">
        <v>1387</v>
      </c>
      <c r="E3120" t="s">
        <v>1326</v>
      </c>
      <c r="F3120" t="s">
        <v>1293</v>
      </c>
      <c r="G3120" t="s">
        <v>524</v>
      </c>
      <c r="H3120" t="s">
        <v>1464</v>
      </c>
      <c r="I3120" t="s">
        <v>186</v>
      </c>
      <c r="J3120" t="s">
        <v>1416</v>
      </c>
      <c r="K3120" t="s">
        <v>1398</v>
      </c>
      <c r="L3120">
        <v>0</v>
      </c>
      <c r="M3120">
        <v>0</v>
      </c>
      <c r="N3120">
        <v>0</v>
      </c>
      <c r="O3120">
        <v>0</v>
      </c>
      <c r="P3120">
        <v>0</v>
      </c>
      <c r="Q3120">
        <v>0</v>
      </c>
      <c r="R3120">
        <v>0</v>
      </c>
      <c r="S3120">
        <v>0</v>
      </c>
      <c r="T3120">
        <v>0</v>
      </c>
      <c r="U3120">
        <v>0</v>
      </c>
      <c r="W3120" s="429">
        <f t="shared" si="71"/>
        <v>0</v>
      </c>
      <c r="X3120" s="429">
        <f t="shared" si="71"/>
        <v>0</v>
      </c>
      <c r="Y3120" s="429">
        <f t="shared" si="71"/>
        <v>0</v>
      </c>
      <c r="Z3120" s="429">
        <f t="shared" si="71"/>
        <v>0</v>
      </c>
      <c r="AA3120" s="429" t="s">
        <v>1295</v>
      </c>
    </row>
    <row r="3121" spans="1:27" x14ac:dyDescent="0.25">
      <c r="A3121" t="s">
        <v>149</v>
      </c>
      <c r="B3121" t="s">
        <v>186</v>
      </c>
      <c r="C3121" t="s">
        <v>1459</v>
      </c>
      <c r="D3121" t="s">
        <v>1387</v>
      </c>
      <c r="E3121" t="s">
        <v>1326</v>
      </c>
      <c r="F3121" t="s">
        <v>1293</v>
      </c>
      <c r="G3121" t="s">
        <v>524</v>
      </c>
      <c r="H3121" t="s">
        <v>1464</v>
      </c>
      <c r="I3121" t="s">
        <v>186</v>
      </c>
      <c r="J3121" t="s">
        <v>1392</v>
      </c>
      <c r="K3121" t="s">
        <v>1393</v>
      </c>
      <c r="L3121">
        <v>0</v>
      </c>
      <c r="M3121">
        <v>0</v>
      </c>
      <c r="N3121">
        <v>0</v>
      </c>
      <c r="O3121">
        <v>0</v>
      </c>
      <c r="P3121">
        <v>0</v>
      </c>
      <c r="Q3121">
        <v>0</v>
      </c>
      <c r="R3121">
        <v>0</v>
      </c>
      <c r="S3121">
        <v>0</v>
      </c>
      <c r="T3121">
        <v>0</v>
      </c>
      <c r="U3121">
        <v>0</v>
      </c>
      <c r="W3121" s="429">
        <f t="shared" si="71"/>
        <v>0</v>
      </c>
      <c r="X3121" s="429">
        <f t="shared" si="71"/>
        <v>0</v>
      </c>
      <c r="Y3121" s="429">
        <f t="shared" si="71"/>
        <v>0</v>
      </c>
      <c r="Z3121" s="429">
        <f t="shared" si="71"/>
        <v>0</v>
      </c>
      <c r="AA3121" s="429" t="s">
        <v>1295</v>
      </c>
    </row>
    <row r="3122" spans="1:27" x14ac:dyDescent="0.25">
      <c r="A3122" t="s">
        <v>149</v>
      </c>
      <c r="B3122" t="s">
        <v>186</v>
      </c>
      <c r="C3122" t="s">
        <v>1459</v>
      </c>
      <c r="D3122" t="s">
        <v>1387</v>
      </c>
      <c r="E3122" t="s">
        <v>1326</v>
      </c>
      <c r="F3122" t="s">
        <v>1293</v>
      </c>
      <c r="G3122" t="s">
        <v>524</v>
      </c>
      <c r="H3122" t="s">
        <v>1464</v>
      </c>
      <c r="I3122" t="s">
        <v>186</v>
      </c>
      <c r="J3122" t="s">
        <v>1400</v>
      </c>
      <c r="K3122" t="s">
        <v>1401</v>
      </c>
      <c r="L3122">
        <v>0</v>
      </c>
      <c r="M3122">
        <v>0</v>
      </c>
      <c r="N3122">
        <v>0</v>
      </c>
      <c r="O3122">
        <v>0</v>
      </c>
      <c r="P3122">
        <v>0</v>
      </c>
      <c r="Q3122">
        <v>0</v>
      </c>
      <c r="R3122">
        <v>0</v>
      </c>
      <c r="S3122">
        <v>0</v>
      </c>
      <c r="T3122">
        <v>0</v>
      </c>
      <c r="U3122">
        <v>0</v>
      </c>
      <c r="W3122" s="429">
        <f t="shared" si="71"/>
        <v>0</v>
      </c>
      <c r="X3122" s="429">
        <f t="shared" si="71"/>
        <v>0</v>
      </c>
      <c r="Y3122" s="429">
        <f t="shared" si="71"/>
        <v>0</v>
      </c>
      <c r="Z3122" s="429">
        <f t="shared" si="71"/>
        <v>0</v>
      </c>
      <c r="AA3122" s="429" t="s">
        <v>1296</v>
      </c>
    </row>
    <row r="3123" spans="1:27" x14ac:dyDescent="0.25">
      <c r="A3123" t="s">
        <v>149</v>
      </c>
      <c r="B3123" t="s">
        <v>186</v>
      </c>
      <c r="C3123" t="s">
        <v>1459</v>
      </c>
      <c r="D3123" t="s">
        <v>1387</v>
      </c>
      <c r="E3123" t="s">
        <v>1326</v>
      </c>
      <c r="F3123" t="s">
        <v>1293</v>
      </c>
      <c r="G3123" t="s">
        <v>524</v>
      </c>
      <c r="H3123" t="s">
        <v>1464</v>
      </c>
      <c r="I3123" t="s">
        <v>186</v>
      </c>
      <c r="J3123" t="s">
        <v>1400</v>
      </c>
      <c r="K3123" t="s">
        <v>1401</v>
      </c>
      <c r="L3123">
        <v>0</v>
      </c>
      <c r="M3123">
        <v>0</v>
      </c>
      <c r="N3123">
        <v>0</v>
      </c>
      <c r="O3123">
        <v>0</v>
      </c>
      <c r="P3123">
        <v>0</v>
      </c>
      <c r="Q3123">
        <v>0</v>
      </c>
      <c r="R3123">
        <v>0</v>
      </c>
      <c r="S3123">
        <v>0</v>
      </c>
      <c r="T3123">
        <v>0</v>
      </c>
      <c r="U3123">
        <v>0</v>
      </c>
      <c r="W3123" s="429">
        <f t="shared" si="71"/>
        <v>0</v>
      </c>
      <c r="X3123" s="429">
        <f t="shared" si="71"/>
        <v>0</v>
      </c>
      <c r="Y3123" s="429">
        <f t="shared" si="71"/>
        <v>0</v>
      </c>
      <c r="Z3123" s="429">
        <f t="shared" si="71"/>
        <v>0</v>
      </c>
      <c r="AA3123" s="429" t="s">
        <v>1296</v>
      </c>
    </row>
    <row r="3124" spans="1:27" x14ac:dyDescent="0.25">
      <c r="A3124" t="s">
        <v>149</v>
      </c>
      <c r="B3124" t="s">
        <v>186</v>
      </c>
      <c r="C3124" t="s">
        <v>1459</v>
      </c>
      <c r="D3124" t="s">
        <v>1387</v>
      </c>
      <c r="E3124" t="s">
        <v>1326</v>
      </c>
      <c r="F3124" t="s">
        <v>1293</v>
      </c>
      <c r="G3124" t="s">
        <v>524</v>
      </c>
      <c r="H3124" t="s">
        <v>1464</v>
      </c>
      <c r="I3124" t="s">
        <v>186</v>
      </c>
      <c r="J3124" t="s">
        <v>1416</v>
      </c>
      <c r="K3124" t="s">
        <v>1398</v>
      </c>
      <c r="L3124">
        <v>0</v>
      </c>
      <c r="M3124">
        <v>0</v>
      </c>
      <c r="N3124">
        <v>0</v>
      </c>
      <c r="O3124">
        <v>0</v>
      </c>
      <c r="P3124">
        <v>0</v>
      </c>
      <c r="Q3124">
        <v>0</v>
      </c>
      <c r="R3124">
        <v>0</v>
      </c>
      <c r="S3124">
        <v>0</v>
      </c>
      <c r="T3124">
        <v>0</v>
      </c>
      <c r="U3124">
        <v>0</v>
      </c>
      <c r="W3124" s="429">
        <f t="shared" si="71"/>
        <v>0</v>
      </c>
      <c r="X3124" s="429">
        <f t="shared" si="71"/>
        <v>0</v>
      </c>
      <c r="Y3124" s="429">
        <f t="shared" si="71"/>
        <v>0</v>
      </c>
      <c r="Z3124" s="429">
        <f t="shared" si="71"/>
        <v>0</v>
      </c>
      <c r="AA3124" s="429" t="s">
        <v>1295</v>
      </c>
    </row>
    <row r="3125" spans="1:27" x14ac:dyDescent="0.25">
      <c r="A3125" t="s">
        <v>149</v>
      </c>
      <c r="B3125" t="s">
        <v>186</v>
      </c>
      <c r="C3125" t="s">
        <v>1459</v>
      </c>
      <c r="D3125" t="s">
        <v>1387</v>
      </c>
      <c r="E3125" t="s">
        <v>1326</v>
      </c>
      <c r="F3125" t="s">
        <v>1293</v>
      </c>
      <c r="G3125" t="s">
        <v>524</v>
      </c>
      <c r="H3125" t="s">
        <v>1464</v>
      </c>
      <c r="I3125" t="s">
        <v>186</v>
      </c>
      <c r="J3125" t="s">
        <v>1402</v>
      </c>
      <c r="K3125" t="s">
        <v>1398</v>
      </c>
      <c r="L3125">
        <v>0</v>
      </c>
      <c r="M3125">
        <v>0</v>
      </c>
      <c r="N3125">
        <v>0</v>
      </c>
      <c r="O3125">
        <v>0</v>
      </c>
      <c r="P3125">
        <v>0</v>
      </c>
      <c r="Q3125">
        <v>0</v>
      </c>
      <c r="R3125">
        <v>0</v>
      </c>
      <c r="S3125">
        <v>0</v>
      </c>
      <c r="T3125">
        <v>0</v>
      </c>
      <c r="U3125">
        <v>0</v>
      </c>
      <c r="W3125" s="429">
        <f t="shared" si="71"/>
        <v>0</v>
      </c>
      <c r="X3125" s="429">
        <f t="shared" si="71"/>
        <v>0</v>
      </c>
      <c r="Y3125" s="429">
        <f t="shared" si="71"/>
        <v>0</v>
      </c>
      <c r="Z3125" s="429">
        <f t="shared" si="71"/>
        <v>0</v>
      </c>
      <c r="AA3125" s="429" t="s">
        <v>1295</v>
      </c>
    </row>
    <row r="3126" spans="1:27" x14ac:dyDescent="0.25">
      <c r="A3126" t="s">
        <v>149</v>
      </c>
      <c r="B3126" t="s">
        <v>186</v>
      </c>
      <c r="C3126" t="s">
        <v>1459</v>
      </c>
      <c r="D3126" t="s">
        <v>1387</v>
      </c>
      <c r="E3126" t="s">
        <v>1326</v>
      </c>
      <c r="F3126" t="s">
        <v>1293</v>
      </c>
      <c r="G3126" t="s">
        <v>524</v>
      </c>
      <c r="H3126" t="s">
        <v>1464</v>
      </c>
      <c r="I3126" t="s">
        <v>186</v>
      </c>
      <c r="J3126" t="s">
        <v>1396</v>
      </c>
      <c r="K3126" t="s">
        <v>1393</v>
      </c>
      <c r="L3126">
        <v>0</v>
      </c>
      <c r="M3126">
        <v>0</v>
      </c>
      <c r="N3126">
        <v>0</v>
      </c>
      <c r="O3126">
        <v>0</v>
      </c>
      <c r="P3126">
        <v>0</v>
      </c>
      <c r="Q3126">
        <v>0</v>
      </c>
      <c r="R3126">
        <v>0</v>
      </c>
      <c r="S3126">
        <v>0</v>
      </c>
      <c r="T3126">
        <v>0</v>
      </c>
      <c r="U3126">
        <v>0</v>
      </c>
      <c r="W3126" s="429">
        <f t="shared" si="71"/>
        <v>0</v>
      </c>
      <c r="X3126" s="429">
        <f t="shared" si="71"/>
        <v>0</v>
      </c>
      <c r="Y3126" s="429">
        <f t="shared" si="71"/>
        <v>0</v>
      </c>
      <c r="Z3126" s="429">
        <f t="shared" si="71"/>
        <v>0</v>
      </c>
      <c r="AA3126" s="429" t="s">
        <v>1295</v>
      </c>
    </row>
    <row r="3127" spans="1:27" x14ac:dyDescent="0.25">
      <c r="A3127" t="s">
        <v>149</v>
      </c>
      <c r="B3127" t="s">
        <v>186</v>
      </c>
      <c r="C3127" t="s">
        <v>1459</v>
      </c>
      <c r="D3127" t="s">
        <v>1387</v>
      </c>
      <c r="E3127" t="s">
        <v>1326</v>
      </c>
      <c r="F3127" t="s">
        <v>1293</v>
      </c>
      <c r="G3127" t="s">
        <v>524</v>
      </c>
      <c r="H3127" t="s">
        <v>1464</v>
      </c>
      <c r="I3127" t="s">
        <v>186</v>
      </c>
      <c r="J3127" t="s">
        <v>1426</v>
      </c>
      <c r="K3127" t="s">
        <v>1419</v>
      </c>
      <c r="L3127">
        <v>0</v>
      </c>
      <c r="M3127">
        <v>0</v>
      </c>
      <c r="N3127">
        <v>0</v>
      </c>
      <c r="O3127">
        <v>0</v>
      </c>
      <c r="P3127">
        <v>0</v>
      </c>
      <c r="Q3127">
        <v>0</v>
      </c>
      <c r="R3127">
        <v>0</v>
      </c>
      <c r="S3127">
        <v>0</v>
      </c>
      <c r="T3127">
        <v>0</v>
      </c>
      <c r="U3127">
        <v>0</v>
      </c>
      <c r="W3127" s="429">
        <f t="shared" si="71"/>
        <v>0</v>
      </c>
      <c r="X3127" s="429">
        <f t="shared" si="71"/>
        <v>0</v>
      </c>
      <c r="Y3127" s="429">
        <f t="shared" si="71"/>
        <v>0</v>
      </c>
      <c r="Z3127" s="429">
        <f t="shared" si="71"/>
        <v>0</v>
      </c>
      <c r="AA3127" s="429" t="s">
        <v>1296</v>
      </c>
    </row>
    <row r="3128" spans="1:27" x14ac:dyDescent="0.25">
      <c r="A3128" t="s">
        <v>149</v>
      </c>
      <c r="B3128" t="s">
        <v>186</v>
      </c>
      <c r="C3128" t="s">
        <v>1459</v>
      </c>
      <c r="D3128" t="s">
        <v>1387</v>
      </c>
      <c r="E3128" t="s">
        <v>1326</v>
      </c>
      <c r="F3128" t="s">
        <v>1293</v>
      </c>
      <c r="G3128" t="s">
        <v>524</v>
      </c>
      <c r="H3128" t="s">
        <v>1464</v>
      </c>
      <c r="I3128" t="s">
        <v>186</v>
      </c>
      <c r="J3128" t="s">
        <v>1485</v>
      </c>
      <c r="K3128" t="s">
        <v>1405</v>
      </c>
      <c r="L3128">
        <v>0</v>
      </c>
      <c r="M3128">
        <v>0</v>
      </c>
      <c r="N3128">
        <v>0</v>
      </c>
      <c r="O3128">
        <v>0</v>
      </c>
      <c r="P3128">
        <v>0</v>
      </c>
      <c r="Q3128">
        <v>0</v>
      </c>
      <c r="R3128">
        <v>0</v>
      </c>
      <c r="S3128">
        <v>0</v>
      </c>
      <c r="T3128">
        <v>0</v>
      </c>
      <c r="U3128">
        <v>0</v>
      </c>
      <c r="W3128" s="429">
        <f t="shared" si="71"/>
        <v>0</v>
      </c>
      <c r="X3128" s="429">
        <f t="shared" si="71"/>
        <v>0</v>
      </c>
      <c r="Y3128" s="429">
        <f t="shared" si="71"/>
        <v>0</v>
      </c>
      <c r="Z3128" s="429">
        <f t="shared" si="71"/>
        <v>0</v>
      </c>
      <c r="AA3128" s="429" t="s">
        <v>1296</v>
      </c>
    </row>
    <row r="3129" spans="1:27" x14ac:dyDescent="0.25">
      <c r="A3129" t="s">
        <v>149</v>
      </c>
      <c r="B3129" t="s">
        <v>186</v>
      </c>
      <c r="C3129" t="s">
        <v>1459</v>
      </c>
      <c r="D3129" t="s">
        <v>1387</v>
      </c>
      <c r="E3129" t="s">
        <v>1326</v>
      </c>
      <c r="F3129" t="s">
        <v>1293</v>
      </c>
      <c r="G3129" t="s">
        <v>524</v>
      </c>
      <c r="H3129" t="s">
        <v>1464</v>
      </c>
      <c r="I3129" t="s">
        <v>186</v>
      </c>
      <c r="J3129" t="s">
        <v>1404</v>
      </c>
      <c r="K3129" t="s">
        <v>1405</v>
      </c>
      <c r="L3129">
        <v>0</v>
      </c>
      <c r="M3129">
        <v>0</v>
      </c>
      <c r="N3129">
        <v>0</v>
      </c>
      <c r="O3129">
        <v>0</v>
      </c>
      <c r="P3129">
        <v>0</v>
      </c>
      <c r="Q3129">
        <v>0</v>
      </c>
      <c r="R3129">
        <v>0</v>
      </c>
      <c r="S3129">
        <v>0</v>
      </c>
      <c r="T3129">
        <v>0</v>
      </c>
      <c r="U3129">
        <v>0</v>
      </c>
      <c r="W3129" s="429">
        <f t="shared" si="71"/>
        <v>0</v>
      </c>
      <c r="X3129" s="429">
        <f t="shared" si="71"/>
        <v>0</v>
      </c>
      <c r="Y3129" s="429">
        <f t="shared" si="71"/>
        <v>0</v>
      </c>
      <c r="Z3129" s="429">
        <f t="shared" si="71"/>
        <v>0</v>
      </c>
      <c r="AA3129" s="429" t="s">
        <v>1296</v>
      </c>
    </row>
    <row r="3130" spans="1:27" x14ac:dyDescent="0.25">
      <c r="A3130" t="s">
        <v>149</v>
      </c>
      <c r="B3130" t="s">
        <v>186</v>
      </c>
      <c r="C3130" t="s">
        <v>1459</v>
      </c>
      <c r="D3130" t="s">
        <v>1387</v>
      </c>
      <c r="E3130" t="s">
        <v>1326</v>
      </c>
      <c r="F3130" t="s">
        <v>1293</v>
      </c>
      <c r="G3130" t="s">
        <v>524</v>
      </c>
      <c r="H3130" t="s">
        <v>1464</v>
      </c>
      <c r="I3130" t="s">
        <v>186</v>
      </c>
      <c r="J3130" t="s">
        <v>1406</v>
      </c>
      <c r="K3130" t="s">
        <v>1398</v>
      </c>
      <c r="L3130">
        <v>0</v>
      </c>
      <c r="M3130">
        <v>0</v>
      </c>
      <c r="N3130">
        <v>0</v>
      </c>
      <c r="O3130">
        <v>0</v>
      </c>
      <c r="P3130">
        <v>0</v>
      </c>
      <c r="Q3130">
        <v>0</v>
      </c>
      <c r="R3130">
        <v>0</v>
      </c>
      <c r="S3130">
        <v>0</v>
      </c>
      <c r="T3130">
        <v>0</v>
      </c>
      <c r="U3130">
        <v>0</v>
      </c>
      <c r="W3130" s="429">
        <f t="shared" si="71"/>
        <v>0</v>
      </c>
      <c r="X3130" s="429">
        <f t="shared" si="71"/>
        <v>0</v>
      </c>
      <c r="Y3130" s="429">
        <f t="shared" si="71"/>
        <v>0</v>
      </c>
      <c r="Z3130" s="429">
        <f t="shared" si="71"/>
        <v>0</v>
      </c>
      <c r="AA3130" s="429" t="s">
        <v>1295</v>
      </c>
    </row>
    <row r="3131" spans="1:27" x14ac:dyDescent="0.25">
      <c r="A3131" t="s">
        <v>149</v>
      </c>
      <c r="B3131" t="s">
        <v>186</v>
      </c>
      <c r="C3131" t="s">
        <v>1459</v>
      </c>
      <c r="D3131" t="s">
        <v>1387</v>
      </c>
      <c r="E3131" t="s">
        <v>1326</v>
      </c>
      <c r="F3131" t="s">
        <v>1293</v>
      </c>
      <c r="G3131" t="s">
        <v>524</v>
      </c>
      <c r="H3131" t="s">
        <v>1464</v>
      </c>
      <c r="I3131" t="s">
        <v>186</v>
      </c>
      <c r="J3131" t="s">
        <v>1406</v>
      </c>
      <c r="K3131" t="s">
        <v>1398</v>
      </c>
      <c r="L3131">
        <v>0</v>
      </c>
      <c r="M3131">
        <v>0</v>
      </c>
      <c r="N3131">
        <v>0</v>
      </c>
      <c r="O3131">
        <v>0</v>
      </c>
      <c r="P3131">
        <v>0</v>
      </c>
      <c r="Q3131">
        <v>0</v>
      </c>
      <c r="R3131">
        <v>0</v>
      </c>
      <c r="S3131">
        <v>0</v>
      </c>
      <c r="T3131">
        <v>0</v>
      </c>
      <c r="U3131">
        <v>0</v>
      </c>
      <c r="W3131" s="429">
        <f t="shared" si="71"/>
        <v>0</v>
      </c>
      <c r="X3131" s="429">
        <f t="shared" si="71"/>
        <v>0</v>
      </c>
      <c r="Y3131" s="429">
        <f t="shared" si="71"/>
        <v>0</v>
      </c>
      <c r="Z3131" s="429">
        <f t="shared" si="71"/>
        <v>0</v>
      </c>
      <c r="AA3131" s="429" t="s">
        <v>1295</v>
      </c>
    </row>
    <row r="3132" spans="1:27" x14ac:dyDescent="0.25">
      <c r="A3132" t="s">
        <v>149</v>
      </c>
      <c r="B3132" t="s">
        <v>186</v>
      </c>
      <c r="C3132" t="s">
        <v>1459</v>
      </c>
      <c r="D3132" t="s">
        <v>1387</v>
      </c>
      <c r="E3132" t="s">
        <v>1326</v>
      </c>
      <c r="F3132" t="s">
        <v>1293</v>
      </c>
      <c r="G3132" t="s">
        <v>524</v>
      </c>
      <c r="H3132" t="s">
        <v>1464</v>
      </c>
      <c r="I3132" t="s">
        <v>186</v>
      </c>
      <c r="J3132" t="s">
        <v>1486</v>
      </c>
      <c r="K3132" t="s">
        <v>1398</v>
      </c>
      <c r="L3132">
        <v>0</v>
      </c>
      <c r="M3132">
        <v>0</v>
      </c>
      <c r="N3132">
        <v>0</v>
      </c>
      <c r="O3132">
        <v>0</v>
      </c>
      <c r="P3132">
        <v>0</v>
      </c>
      <c r="Q3132">
        <v>0</v>
      </c>
      <c r="R3132">
        <v>0</v>
      </c>
      <c r="S3132">
        <v>0</v>
      </c>
      <c r="T3132">
        <v>0</v>
      </c>
      <c r="U3132">
        <v>0</v>
      </c>
      <c r="W3132" s="429">
        <f t="shared" si="71"/>
        <v>0</v>
      </c>
      <c r="X3132" s="429">
        <f t="shared" si="71"/>
        <v>0</v>
      </c>
      <c r="Y3132" s="429">
        <f t="shared" si="71"/>
        <v>0</v>
      </c>
      <c r="Z3132" s="429">
        <f t="shared" si="71"/>
        <v>0</v>
      </c>
      <c r="AA3132" s="429" t="s">
        <v>1295</v>
      </c>
    </row>
    <row r="3133" spans="1:27" x14ac:dyDescent="0.25">
      <c r="A3133" t="s">
        <v>149</v>
      </c>
      <c r="B3133" t="s">
        <v>186</v>
      </c>
      <c r="C3133" t="s">
        <v>1459</v>
      </c>
      <c r="D3133" t="s">
        <v>1387</v>
      </c>
      <c r="E3133" t="s">
        <v>1326</v>
      </c>
      <c r="F3133" t="s">
        <v>1293</v>
      </c>
      <c r="G3133" t="s">
        <v>524</v>
      </c>
      <c r="H3133" t="s">
        <v>1464</v>
      </c>
      <c r="I3133" t="s">
        <v>186</v>
      </c>
      <c r="J3133" t="s">
        <v>1399</v>
      </c>
      <c r="K3133" t="s">
        <v>1391</v>
      </c>
      <c r="L3133">
        <v>0</v>
      </c>
      <c r="M3133">
        <v>0</v>
      </c>
      <c r="N3133">
        <v>0</v>
      </c>
      <c r="O3133">
        <v>0</v>
      </c>
      <c r="P3133">
        <v>0</v>
      </c>
      <c r="Q3133">
        <v>0</v>
      </c>
      <c r="R3133">
        <v>0</v>
      </c>
      <c r="S3133">
        <v>0</v>
      </c>
      <c r="T3133">
        <v>0</v>
      </c>
      <c r="U3133">
        <v>0</v>
      </c>
      <c r="W3133" s="429">
        <f t="shared" si="71"/>
        <v>0</v>
      </c>
      <c r="X3133" s="429">
        <f t="shared" si="71"/>
        <v>0</v>
      </c>
      <c r="Y3133" s="429">
        <f t="shared" si="71"/>
        <v>0</v>
      </c>
      <c r="Z3133" s="429">
        <f t="shared" si="71"/>
        <v>0</v>
      </c>
      <c r="AA3133" s="429" t="s">
        <v>1296</v>
      </c>
    </row>
    <row r="3134" spans="1:27" x14ac:dyDescent="0.25">
      <c r="A3134" t="s">
        <v>149</v>
      </c>
      <c r="B3134" t="s">
        <v>186</v>
      </c>
      <c r="C3134" t="s">
        <v>1459</v>
      </c>
      <c r="D3134" t="s">
        <v>1387</v>
      </c>
      <c r="E3134" t="s">
        <v>1326</v>
      </c>
      <c r="F3134" t="s">
        <v>1293</v>
      </c>
      <c r="G3134" t="s">
        <v>524</v>
      </c>
      <c r="H3134" t="s">
        <v>1464</v>
      </c>
      <c r="I3134" t="s">
        <v>186</v>
      </c>
      <c r="J3134" t="s">
        <v>1399</v>
      </c>
      <c r="K3134" t="s">
        <v>1391</v>
      </c>
      <c r="L3134">
        <v>0</v>
      </c>
      <c r="M3134">
        <v>0</v>
      </c>
      <c r="N3134">
        <v>0</v>
      </c>
      <c r="O3134">
        <v>0</v>
      </c>
      <c r="P3134">
        <v>0</v>
      </c>
      <c r="Q3134">
        <v>0</v>
      </c>
      <c r="R3134">
        <v>0</v>
      </c>
      <c r="S3134">
        <v>0</v>
      </c>
      <c r="T3134">
        <v>0</v>
      </c>
      <c r="U3134">
        <v>0</v>
      </c>
      <c r="W3134" s="429">
        <f t="shared" si="71"/>
        <v>0</v>
      </c>
      <c r="X3134" s="429">
        <f t="shared" si="71"/>
        <v>0</v>
      </c>
      <c r="Y3134" s="429">
        <f t="shared" si="71"/>
        <v>0</v>
      </c>
      <c r="Z3134" s="429">
        <f t="shared" ref="Z3134:Z3197" si="72">IFERROR(U3134*1,0)</f>
        <v>0</v>
      </c>
      <c r="AA3134" s="429" t="s">
        <v>1296</v>
      </c>
    </row>
    <row r="3135" spans="1:27" x14ac:dyDescent="0.25">
      <c r="A3135" t="s">
        <v>149</v>
      </c>
      <c r="B3135" t="s">
        <v>186</v>
      </c>
      <c r="C3135" t="s">
        <v>1459</v>
      </c>
      <c r="D3135" t="s">
        <v>1387</v>
      </c>
      <c r="E3135" t="s">
        <v>1326</v>
      </c>
      <c r="F3135" t="s">
        <v>1293</v>
      </c>
      <c r="G3135" t="s">
        <v>524</v>
      </c>
      <c r="H3135" t="s">
        <v>1464</v>
      </c>
      <c r="I3135" t="s">
        <v>186</v>
      </c>
      <c r="J3135" t="s">
        <v>1399</v>
      </c>
      <c r="K3135" t="s">
        <v>1391</v>
      </c>
      <c r="L3135">
        <v>0</v>
      </c>
      <c r="M3135">
        <v>0</v>
      </c>
      <c r="N3135">
        <v>0</v>
      </c>
      <c r="O3135">
        <v>0</v>
      </c>
      <c r="P3135">
        <v>0</v>
      </c>
      <c r="Q3135">
        <v>0</v>
      </c>
      <c r="R3135">
        <v>0</v>
      </c>
      <c r="S3135">
        <v>0</v>
      </c>
      <c r="T3135">
        <v>0</v>
      </c>
      <c r="U3135">
        <v>0</v>
      </c>
      <c r="W3135" s="429">
        <f t="shared" ref="W3135:Z3198" si="73">IFERROR(R3135*1,0)</f>
        <v>0</v>
      </c>
      <c r="X3135" s="429">
        <f t="shared" si="73"/>
        <v>0</v>
      </c>
      <c r="Y3135" s="429">
        <f t="shared" si="73"/>
        <v>0</v>
      </c>
      <c r="Z3135" s="429">
        <f t="shared" si="72"/>
        <v>0</v>
      </c>
      <c r="AA3135" s="429" t="s">
        <v>1296</v>
      </c>
    </row>
    <row r="3136" spans="1:27" x14ac:dyDescent="0.25">
      <c r="A3136" t="s">
        <v>149</v>
      </c>
      <c r="B3136" t="s">
        <v>186</v>
      </c>
      <c r="C3136" t="s">
        <v>1459</v>
      </c>
      <c r="D3136" t="s">
        <v>1387</v>
      </c>
      <c r="E3136" t="s">
        <v>1326</v>
      </c>
      <c r="F3136" t="s">
        <v>1293</v>
      </c>
      <c r="G3136" t="s">
        <v>524</v>
      </c>
      <c r="H3136" t="s">
        <v>1464</v>
      </c>
      <c r="I3136" t="s">
        <v>186</v>
      </c>
      <c r="J3136" t="s">
        <v>1399</v>
      </c>
      <c r="K3136" t="s">
        <v>1391</v>
      </c>
      <c r="L3136">
        <v>0</v>
      </c>
      <c r="M3136">
        <v>0</v>
      </c>
      <c r="N3136">
        <v>0</v>
      </c>
      <c r="O3136">
        <v>0</v>
      </c>
      <c r="P3136">
        <v>0</v>
      </c>
      <c r="Q3136">
        <v>0</v>
      </c>
      <c r="R3136">
        <v>0</v>
      </c>
      <c r="S3136">
        <v>0</v>
      </c>
      <c r="T3136">
        <v>0</v>
      </c>
      <c r="U3136">
        <v>0</v>
      </c>
      <c r="W3136" s="429">
        <f t="shared" si="73"/>
        <v>0</v>
      </c>
      <c r="X3136" s="429">
        <f t="shared" si="73"/>
        <v>0</v>
      </c>
      <c r="Y3136" s="429">
        <f t="shared" si="73"/>
        <v>0</v>
      </c>
      <c r="Z3136" s="429">
        <f t="shared" si="72"/>
        <v>0</v>
      </c>
      <c r="AA3136" s="429" t="s">
        <v>1296</v>
      </c>
    </row>
    <row r="3137" spans="1:27" x14ac:dyDescent="0.25">
      <c r="A3137" t="s">
        <v>149</v>
      </c>
      <c r="B3137" t="s">
        <v>186</v>
      </c>
      <c r="C3137" t="s">
        <v>1459</v>
      </c>
      <c r="D3137" t="s">
        <v>1387</v>
      </c>
      <c r="E3137" t="s">
        <v>1326</v>
      </c>
      <c r="F3137" t="s">
        <v>1293</v>
      </c>
      <c r="G3137" t="s">
        <v>524</v>
      </c>
      <c r="H3137" t="s">
        <v>1464</v>
      </c>
      <c r="I3137" t="s">
        <v>186</v>
      </c>
      <c r="J3137" t="s">
        <v>1399</v>
      </c>
      <c r="K3137" t="s">
        <v>1391</v>
      </c>
      <c r="L3137">
        <v>0</v>
      </c>
      <c r="M3137">
        <v>0</v>
      </c>
      <c r="N3137">
        <v>0</v>
      </c>
      <c r="O3137">
        <v>0</v>
      </c>
      <c r="P3137">
        <v>0</v>
      </c>
      <c r="Q3137">
        <v>0</v>
      </c>
      <c r="R3137">
        <v>0</v>
      </c>
      <c r="S3137">
        <v>0</v>
      </c>
      <c r="T3137">
        <v>0</v>
      </c>
      <c r="U3137">
        <v>0</v>
      </c>
      <c r="W3137" s="429">
        <f t="shared" si="73"/>
        <v>0</v>
      </c>
      <c r="X3137" s="429">
        <f t="shared" si="73"/>
        <v>0</v>
      </c>
      <c r="Y3137" s="429">
        <f t="shared" si="73"/>
        <v>0</v>
      </c>
      <c r="Z3137" s="429">
        <f t="shared" si="72"/>
        <v>0</v>
      </c>
      <c r="AA3137" s="429" t="s">
        <v>1296</v>
      </c>
    </row>
    <row r="3138" spans="1:27" x14ac:dyDescent="0.25">
      <c r="A3138" t="s">
        <v>149</v>
      </c>
      <c r="B3138" t="s">
        <v>186</v>
      </c>
      <c r="C3138" t="s">
        <v>1459</v>
      </c>
      <c r="D3138" t="s">
        <v>1387</v>
      </c>
      <c r="E3138" t="s">
        <v>1326</v>
      </c>
      <c r="F3138" t="s">
        <v>1293</v>
      </c>
      <c r="G3138" t="s">
        <v>524</v>
      </c>
      <c r="H3138" t="s">
        <v>1464</v>
      </c>
      <c r="I3138" t="s">
        <v>186</v>
      </c>
      <c r="J3138" t="s">
        <v>1399</v>
      </c>
      <c r="K3138" t="s">
        <v>1391</v>
      </c>
      <c r="L3138">
        <v>0</v>
      </c>
      <c r="M3138">
        <v>0</v>
      </c>
      <c r="N3138">
        <v>0</v>
      </c>
      <c r="O3138">
        <v>0</v>
      </c>
      <c r="P3138">
        <v>0</v>
      </c>
      <c r="Q3138">
        <v>0</v>
      </c>
      <c r="R3138">
        <v>0</v>
      </c>
      <c r="S3138">
        <v>0</v>
      </c>
      <c r="T3138">
        <v>0</v>
      </c>
      <c r="U3138">
        <v>0</v>
      </c>
      <c r="W3138" s="429">
        <f t="shared" si="73"/>
        <v>0</v>
      </c>
      <c r="X3138" s="429">
        <f t="shared" si="73"/>
        <v>0</v>
      </c>
      <c r="Y3138" s="429">
        <f t="shared" si="73"/>
        <v>0</v>
      </c>
      <c r="Z3138" s="429">
        <f t="shared" si="72"/>
        <v>0</v>
      </c>
      <c r="AA3138" s="429" t="s">
        <v>1296</v>
      </c>
    </row>
    <row r="3139" spans="1:27" x14ac:dyDescent="0.25">
      <c r="A3139" t="s">
        <v>149</v>
      </c>
      <c r="B3139" t="s">
        <v>186</v>
      </c>
      <c r="C3139" t="s">
        <v>1459</v>
      </c>
      <c r="D3139" t="s">
        <v>1387</v>
      </c>
      <c r="E3139" t="s">
        <v>1326</v>
      </c>
      <c r="F3139" t="s">
        <v>1293</v>
      </c>
      <c r="G3139" t="s">
        <v>524</v>
      </c>
      <c r="H3139" t="s">
        <v>1464</v>
      </c>
      <c r="I3139" t="s">
        <v>186</v>
      </c>
      <c r="J3139" t="s">
        <v>1399</v>
      </c>
      <c r="K3139" t="s">
        <v>1391</v>
      </c>
      <c r="L3139">
        <v>0</v>
      </c>
      <c r="M3139">
        <v>0</v>
      </c>
      <c r="N3139">
        <v>0</v>
      </c>
      <c r="O3139">
        <v>0</v>
      </c>
      <c r="P3139">
        <v>0</v>
      </c>
      <c r="Q3139">
        <v>0</v>
      </c>
      <c r="R3139">
        <v>0</v>
      </c>
      <c r="S3139">
        <v>0</v>
      </c>
      <c r="T3139">
        <v>0</v>
      </c>
      <c r="U3139">
        <v>0</v>
      </c>
      <c r="W3139" s="429">
        <f t="shared" si="73"/>
        <v>0</v>
      </c>
      <c r="X3139" s="429">
        <f t="shared" si="73"/>
        <v>0</v>
      </c>
      <c r="Y3139" s="429">
        <f t="shared" si="73"/>
        <v>0</v>
      </c>
      <c r="Z3139" s="429">
        <f t="shared" si="72"/>
        <v>0</v>
      </c>
      <c r="AA3139" s="429" t="s">
        <v>1296</v>
      </c>
    </row>
    <row r="3140" spans="1:27" x14ac:dyDescent="0.25">
      <c r="A3140" t="s">
        <v>149</v>
      </c>
      <c r="B3140" t="s">
        <v>186</v>
      </c>
      <c r="C3140" t="s">
        <v>1459</v>
      </c>
      <c r="D3140" t="s">
        <v>1387</v>
      </c>
      <c r="E3140" t="s">
        <v>1326</v>
      </c>
      <c r="F3140" t="s">
        <v>1293</v>
      </c>
      <c r="G3140" t="s">
        <v>524</v>
      </c>
      <c r="H3140" t="s">
        <v>1464</v>
      </c>
      <c r="I3140" t="s">
        <v>186</v>
      </c>
      <c r="J3140" t="s">
        <v>1421</v>
      </c>
      <c r="K3140" t="s">
        <v>1401</v>
      </c>
      <c r="L3140">
        <v>0</v>
      </c>
      <c r="M3140">
        <v>0</v>
      </c>
      <c r="N3140">
        <v>0</v>
      </c>
      <c r="O3140">
        <v>0</v>
      </c>
      <c r="P3140">
        <v>0</v>
      </c>
      <c r="Q3140">
        <v>0</v>
      </c>
      <c r="R3140">
        <v>0</v>
      </c>
      <c r="S3140">
        <v>0</v>
      </c>
      <c r="T3140">
        <v>0</v>
      </c>
      <c r="U3140">
        <v>0</v>
      </c>
      <c r="W3140" s="429">
        <f t="shared" si="73"/>
        <v>0</v>
      </c>
      <c r="X3140" s="429">
        <f t="shared" si="73"/>
        <v>0</v>
      </c>
      <c r="Y3140" s="429">
        <f t="shared" si="73"/>
        <v>0</v>
      </c>
      <c r="Z3140" s="429">
        <f t="shared" si="72"/>
        <v>0</v>
      </c>
      <c r="AA3140" s="429" t="s">
        <v>1296</v>
      </c>
    </row>
    <row r="3141" spans="1:27" x14ac:dyDescent="0.25">
      <c r="A3141" t="s">
        <v>149</v>
      </c>
      <c r="B3141" t="s">
        <v>186</v>
      </c>
      <c r="C3141" t="s">
        <v>1459</v>
      </c>
      <c r="D3141" t="s">
        <v>1387</v>
      </c>
      <c r="E3141" t="s">
        <v>1326</v>
      </c>
      <c r="F3141" t="s">
        <v>1293</v>
      </c>
      <c r="G3141" t="s">
        <v>524</v>
      </c>
      <c r="H3141" t="s">
        <v>1464</v>
      </c>
      <c r="I3141" t="s">
        <v>186</v>
      </c>
      <c r="J3141" t="s">
        <v>1400</v>
      </c>
      <c r="K3141" t="s">
        <v>1401</v>
      </c>
      <c r="L3141">
        <v>0</v>
      </c>
      <c r="M3141">
        <v>0</v>
      </c>
      <c r="N3141">
        <v>0</v>
      </c>
      <c r="O3141">
        <v>0</v>
      </c>
      <c r="P3141">
        <v>0</v>
      </c>
      <c r="Q3141">
        <v>0</v>
      </c>
      <c r="R3141">
        <v>0</v>
      </c>
      <c r="S3141">
        <v>0</v>
      </c>
      <c r="T3141">
        <v>0</v>
      </c>
      <c r="U3141">
        <v>0</v>
      </c>
      <c r="W3141" s="429">
        <f t="shared" si="73"/>
        <v>0</v>
      </c>
      <c r="X3141" s="429">
        <f t="shared" si="73"/>
        <v>0</v>
      </c>
      <c r="Y3141" s="429">
        <f t="shared" si="73"/>
        <v>0</v>
      </c>
      <c r="Z3141" s="429">
        <f t="shared" si="72"/>
        <v>0</v>
      </c>
      <c r="AA3141" s="429" t="s">
        <v>1296</v>
      </c>
    </row>
    <row r="3142" spans="1:27" x14ac:dyDescent="0.25">
      <c r="A3142" t="s">
        <v>149</v>
      </c>
      <c r="B3142" t="s">
        <v>186</v>
      </c>
      <c r="C3142" t="s">
        <v>1459</v>
      </c>
      <c r="D3142" t="s">
        <v>1387</v>
      </c>
      <c r="E3142" t="s">
        <v>1326</v>
      </c>
      <c r="F3142" t="s">
        <v>1293</v>
      </c>
      <c r="G3142" t="s">
        <v>524</v>
      </c>
      <c r="H3142" t="s">
        <v>1464</v>
      </c>
      <c r="I3142" t="s">
        <v>186</v>
      </c>
      <c r="J3142" t="s">
        <v>1423</v>
      </c>
      <c r="K3142" t="s">
        <v>1419</v>
      </c>
      <c r="L3142">
        <v>0</v>
      </c>
      <c r="M3142">
        <v>0</v>
      </c>
      <c r="N3142">
        <v>0</v>
      </c>
      <c r="O3142">
        <v>0</v>
      </c>
      <c r="P3142">
        <v>0</v>
      </c>
      <c r="Q3142">
        <v>0</v>
      </c>
      <c r="R3142">
        <v>0</v>
      </c>
      <c r="S3142">
        <v>0</v>
      </c>
      <c r="T3142">
        <v>0</v>
      </c>
      <c r="U3142">
        <v>0</v>
      </c>
      <c r="W3142" s="429">
        <f t="shared" si="73"/>
        <v>0</v>
      </c>
      <c r="X3142" s="429">
        <f t="shared" si="73"/>
        <v>0</v>
      </c>
      <c r="Y3142" s="429">
        <f t="shared" si="73"/>
        <v>0</v>
      </c>
      <c r="Z3142" s="429">
        <f t="shared" si="72"/>
        <v>0</v>
      </c>
      <c r="AA3142" s="429" t="s">
        <v>1296</v>
      </c>
    </row>
    <row r="3143" spans="1:27" x14ac:dyDescent="0.25">
      <c r="A3143" t="s">
        <v>149</v>
      </c>
      <c r="B3143" t="s">
        <v>186</v>
      </c>
      <c r="C3143" t="s">
        <v>1459</v>
      </c>
      <c r="D3143" t="s">
        <v>1387</v>
      </c>
      <c r="E3143" t="s">
        <v>1326</v>
      </c>
      <c r="F3143" t="s">
        <v>1293</v>
      </c>
      <c r="G3143" t="s">
        <v>524</v>
      </c>
      <c r="H3143" t="s">
        <v>1464</v>
      </c>
      <c r="I3143" t="s">
        <v>186</v>
      </c>
      <c r="J3143" t="s">
        <v>1402</v>
      </c>
      <c r="K3143" t="s">
        <v>1398</v>
      </c>
      <c r="L3143">
        <v>0.2</v>
      </c>
      <c r="M3143">
        <v>0.1</v>
      </c>
      <c r="N3143">
        <v>0.3</v>
      </c>
      <c r="O3143">
        <v>0</v>
      </c>
      <c r="P3143">
        <v>0</v>
      </c>
      <c r="Q3143">
        <v>0</v>
      </c>
      <c r="R3143">
        <v>13.493590000000001</v>
      </c>
      <c r="S3143">
        <v>2.5450000000000001E-4</v>
      </c>
      <c r="T3143">
        <v>2.5450000000000002E-5</v>
      </c>
      <c r="U3143">
        <v>13.507536600000002</v>
      </c>
      <c r="W3143" s="429">
        <f t="shared" si="73"/>
        <v>13.493590000000001</v>
      </c>
      <c r="X3143" s="429">
        <f t="shared" si="73"/>
        <v>2.5450000000000001E-4</v>
      </c>
      <c r="Y3143" s="429">
        <f t="shared" si="73"/>
        <v>2.5450000000000002E-5</v>
      </c>
      <c r="Z3143" s="429">
        <f t="shared" si="72"/>
        <v>13.507536600000002</v>
      </c>
      <c r="AA3143" s="429" t="s">
        <v>1295</v>
      </c>
    </row>
    <row r="3144" spans="1:27" x14ac:dyDescent="0.25">
      <c r="A3144" t="s">
        <v>149</v>
      </c>
      <c r="B3144" t="s">
        <v>186</v>
      </c>
      <c r="C3144" t="s">
        <v>1459</v>
      </c>
      <c r="D3144" t="s">
        <v>1387</v>
      </c>
      <c r="E3144" t="s">
        <v>1326</v>
      </c>
      <c r="F3144" t="s">
        <v>1293</v>
      </c>
      <c r="G3144" t="s">
        <v>524</v>
      </c>
      <c r="H3144" t="s">
        <v>1461</v>
      </c>
      <c r="I3144" t="s">
        <v>534</v>
      </c>
      <c r="J3144" t="s">
        <v>1416</v>
      </c>
      <c r="K3144" t="s">
        <v>1398</v>
      </c>
      <c r="L3144">
        <v>74.900000000000006</v>
      </c>
      <c r="M3144">
        <v>2.2000000000000002</v>
      </c>
      <c r="N3144">
        <v>61.2</v>
      </c>
      <c r="O3144">
        <v>0.5</v>
      </c>
      <c r="P3144">
        <v>1</v>
      </c>
      <c r="Q3144">
        <v>1</v>
      </c>
      <c r="R3144">
        <v>83222.222222222234</v>
      </c>
      <c r="S3144">
        <v>6.5064646464646465</v>
      </c>
      <c r="T3144">
        <v>2.26969696969697</v>
      </c>
      <c r="U3144">
        <v>84061.253535353535</v>
      </c>
      <c r="W3144" s="429">
        <f t="shared" si="73"/>
        <v>83222.222222222234</v>
      </c>
      <c r="X3144" s="429">
        <f t="shared" si="73"/>
        <v>6.5064646464646465</v>
      </c>
      <c r="Y3144" s="429">
        <f t="shared" si="73"/>
        <v>2.26969696969697</v>
      </c>
      <c r="Z3144" s="429">
        <f t="shared" si="72"/>
        <v>84061.253535353535</v>
      </c>
      <c r="AA3144" s="429" t="s">
        <v>1295</v>
      </c>
    </row>
    <row r="3145" spans="1:27" x14ac:dyDescent="0.25">
      <c r="A3145" t="s">
        <v>149</v>
      </c>
      <c r="B3145" t="s">
        <v>186</v>
      </c>
      <c r="C3145" t="s">
        <v>1459</v>
      </c>
      <c r="D3145" t="s">
        <v>1387</v>
      </c>
      <c r="E3145" t="s">
        <v>1326</v>
      </c>
      <c r="F3145" t="s">
        <v>1293</v>
      </c>
      <c r="G3145" t="s">
        <v>524</v>
      </c>
      <c r="H3145" t="s">
        <v>1461</v>
      </c>
      <c r="I3145" t="s">
        <v>534</v>
      </c>
      <c r="J3145" t="s">
        <v>1416</v>
      </c>
      <c r="K3145" t="s">
        <v>1398</v>
      </c>
      <c r="L3145">
        <v>50</v>
      </c>
      <c r="M3145">
        <v>2.1</v>
      </c>
      <c r="N3145">
        <v>62.8</v>
      </c>
      <c r="O3145">
        <v>0.4</v>
      </c>
      <c r="P3145">
        <v>0.8</v>
      </c>
      <c r="Q3145">
        <v>0.8</v>
      </c>
      <c r="R3145">
        <v>55555.555555555555</v>
      </c>
      <c r="S3145">
        <v>4.3434343434343425</v>
      </c>
      <c r="T3145">
        <v>1.5151515151515151</v>
      </c>
      <c r="U3145">
        <v>56115.656565656565</v>
      </c>
      <c r="W3145" s="429">
        <f t="shared" si="73"/>
        <v>55555.555555555555</v>
      </c>
      <c r="X3145" s="429">
        <f t="shared" si="73"/>
        <v>4.3434343434343425</v>
      </c>
      <c r="Y3145" s="429">
        <f t="shared" si="73"/>
        <v>1.5151515151515151</v>
      </c>
      <c r="Z3145" s="429">
        <f t="shared" si="72"/>
        <v>56115.656565656565</v>
      </c>
      <c r="AA3145" s="429" t="s">
        <v>1295</v>
      </c>
    </row>
    <row r="3146" spans="1:27" x14ac:dyDescent="0.25">
      <c r="A3146" t="s">
        <v>149</v>
      </c>
      <c r="B3146" t="s">
        <v>186</v>
      </c>
      <c r="C3146" t="s">
        <v>1459</v>
      </c>
      <c r="D3146" t="s">
        <v>1387</v>
      </c>
      <c r="E3146" t="s">
        <v>1326</v>
      </c>
      <c r="F3146" t="s">
        <v>1293</v>
      </c>
      <c r="G3146" t="s">
        <v>524</v>
      </c>
      <c r="H3146" t="s">
        <v>1461</v>
      </c>
      <c r="I3146" t="s">
        <v>534</v>
      </c>
      <c r="J3146" t="s">
        <v>1392</v>
      </c>
      <c r="K3146" t="s">
        <v>1393</v>
      </c>
      <c r="L3146">
        <v>0.2</v>
      </c>
      <c r="M3146">
        <v>0</v>
      </c>
      <c r="N3146">
        <v>0.2</v>
      </c>
      <c r="O3146">
        <v>0</v>
      </c>
      <c r="P3146">
        <v>0</v>
      </c>
      <c r="Q3146">
        <v>0</v>
      </c>
      <c r="R3146">
        <v>240</v>
      </c>
      <c r="S3146">
        <v>4.5999999999999999E-3</v>
      </c>
      <c r="T3146">
        <v>4.4000000000000003E-3</v>
      </c>
      <c r="U3146">
        <v>241.42620000000002</v>
      </c>
      <c r="W3146" s="429">
        <f t="shared" si="73"/>
        <v>240</v>
      </c>
      <c r="X3146" s="429">
        <f t="shared" si="73"/>
        <v>4.5999999999999999E-3</v>
      </c>
      <c r="Y3146" s="429">
        <f t="shared" si="73"/>
        <v>4.4000000000000003E-3</v>
      </c>
      <c r="Z3146" s="429">
        <f t="shared" si="72"/>
        <v>241.42620000000002</v>
      </c>
      <c r="AA3146" s="429" t="s">
        <v>1295</v>
      </c>
    </row>
    <row r="3147" spans="1:27" x14ac:dyDescent="0.25">
      <c r="A3147" t="s">
        <v>149</v>
      </c>
      <c r="B3147" t="s">
        <v>186</v>
      </c>
      <c r="C3147" t="s">
        <v>1459</v>
      </c>
      <c r="D3147" t="s">
        <v>1387</v>
      </c>
      <c r="E3147" t="s">
        <v>1326</v>
      </c>
      <c r="F3147" t="s">
        <v>1293</v>
      </c>
      <c r="G3147" t="s">
        <v>524</v>
      </c>
      <c r="H3147" t="s">
        <v>1461</v>
      </c>
      <c r="I3147" t="s">
        <v>534</v>
      </c>
      <c r="J3147" t="s">
        <v>1400</v>
      </c>
      <c r="K3147" t="s">
        <v>1401</v>
      </c>
      <c r="L3147">
        <v>0</v>
      </c>
      <c r="M3147">
        <v>7.5</v>
      </c>
      <c r="N3147">
        <v>0</v>
      </c>
      <c r="O3147">
        <v>0</v>
      </c>
      <c r="P3147">
        <v>0</v>
      </c>
      <c r="Q3147">
        <v>0</v>
      </c>
      <c r="R3147">
        <v>0.10812409051458763</v>
      </c>
      <c r="S3147">
        <v>1.2783808788920439</v>
      </c>
      <c r="T3147">
        <v>0</v>
      </c>
      <c r="U3147">
        <v>32.067646062815683</v>
      </c>
      <c r="W3147" s="429">
        <f t="shared" si="73"/>
        <v>0.10812409051458763</v>
      </c>
      <c r="X3147" s="429">
        <f t="shared" si="73"/>
        <v>1.2783808788920439</v>
      </c>
      <c r="Y3147" s="429">
        <f t="shared" si="73"/>
        <v>0</v>
      </c>
      <c r="Z3147" s="429">
        <f t="shared" si="72"/>
        <v>32.067646062815683</v>
      </c>
      <c r="AA3147" s="429" t="s">
        <v>1296</v>
      </c>
    </row>
    <row r="3148" spans="1:27" x14ac:dyDescent="0.25">
      <c r="A3148" t="s">
        <v>149</v>
      </c>
      <c r="B3148" t="s">
        <v>186</v>
      </c>
      <c r="C3148" t="s">
        <v>1459</v>
      </c>
      <c r="D3148" t="s">
        <v>1387</v>
      </c>
      <c r="E3148" t="s">
        <v>1326</v>
      </c>
      <c r="F3148" t="s">
        <v>1293</v>
      </c>
      <c r="G3148" t="s">
        <v>524</v>
      </c>
      <c r="H3148" t="s">
        <v>1461</v>
      </c>
      <c r="I3148" t="s">
        <v>534</v>
      </c>
      <c r="J3148" t="s">
        <v>1396</v>
      </c>
      <c r="K3148" t="s">
        <v>1393</v>
      </c>
      <c r="L3148">
        <v>0.7</v>
      </c>
      <c r="M3148">
        <v>0.1</v>
      </c>
      <c r="N3148">
        <v>0.8</v>
      </c>
      <c r="O3148">
        <v>0</v>
      </c>
      <c r="P3148">
        <v>0</v>
      </c>
      <c r="Q3148">
        <v>0</v>
      </c>
      <c r="R3148">
        <v>0.25584175937299242</v>
      </c>
      <c r="S3148">
        <v>3.0196891547726672</v>
      </c>
      <c r="T3148">
        <v>0</v>
      </c>
      <c r="U3148">
        <v>75.748070628689675</v>
      </c>
      <c r="W3148" s="429">
        <f t="shared" si="73"/>
        <v>0.25584175937299242</v>
      </c>
      <c r="X3148" s="429">
        <f t="shared" si="73"/>
        <v>3.0196891547726672</v>
      </c>
      <c r="Y3148" s="429">
        <f t="shared" si="73"/>
        <v>0</v>
      </c>
      <c r="Z3148" s="429">
        <f t="shared" si="72"/>
        <v>75.748070628689675</v>
      </c>
      <c r="AA3148" s="429" t="s">
        <v>1295</v>
      </c>
    </row>
    <row r="3149" spans="1:27" x14ac:dyDescent="0.25">
      <c r="A3149" t="s">
        <v>149</v>
      </c>
      <c r="B3149" t="s">
        <v>186</v>
      </c>
      <c r="C3149" t="s">
        <v>1459</v>
      </c>
      <c r="D3149" t="s">
        <v>1387</v>
      </c>
      <c r="E3149" t="s">
        <v>1326</v>
      </c>
      <c r="F3149" t="s">
        <v>1293</v>
      </c>
      <c r="G3149" t="s">
        <v>524</v>
      </c>
      <c r="H3149" t="s">
        <v>1461</v>
      </c>
      <c r="I3149" t="s">
        <v>534</v>
      </c>
      <c r="J3149" t="s">
        <v>1394</v>
      </c>
      <c r="K3149" t="s">
        <v>1395</v>
      </c>
      <c r="L3149">
        <v>0</v>
      </c>
      <c r="M3149">
        <v>3</v>
      </c>
      <c r="N3149">
        <v>0</v>
      </c>
      <c r="O3149">
        <v>0</v>
      </c>
      <c r="P3149">
        <v>0</v>
      </c>
      <c r="Q3149">
        <v>0</v>
      </c>
      <c r="R3149">
        <v>1.0964646830271105</v>
      </c>
      <c r="S3149">
        <v>12.941524949025716</v>
      </c>
      <c r="T3149">
        <v>0</v>
      </c>
      <c r="U3149">
        <v>324.63458840867003</v>
      </c>
      <c r="W3149" s="429">
        <f t="shared" si="73"/>
        <v>1.0964646830271105</v>
      </c>
      <c r="X3149" s="429">
        <f t="shared" si="73"/>
        <v>12.941524949025716</v>
      </c>
      <c r="Y3149" s="429">
        <f t="shared" si="73"/>
        <v>0</v>
      </c>
      <c r="Z3149" s="429">
        <f t="shared" si="72"/>
        <v>324.63458840867003</v>
      </c>
      <c r="AA3149" s="429" t="s">
        <v>1295</v>
      </c>
    </row>
    <row r="3150" spans="1:27" x14ac:dyDescent="0.25">
      <c r="A3150" t="s">
        <v>149</v>
      </c>
      <c r="B3150" t="s">
        <v>186</v>
      </c>
      <c r="C3150" t="s">
        <v>1459</v>
      </c>
      <c r="D3150" t="s">
        <v>1387</v>
      </c>
      <c r="E3150" t="s">
        <v>1326</v>
      </c>
      <c r="F3150" t="s">
        <v>1293</v>
      </c>
      <c r="G3150" t="s">
        <v>524</v>
      </c>
      <c r="H3150" t="s">
        <v>1461</v>
      </c>
      <c r="I3150" t="s">
        <v>534</v>
      </c>
      <c r="J3150" t="s">
        <v>1400</v>
      </c>
      <c r="K3150" t="s">
        <v>1401</v>
      </c>
      <c r="L3150">
        <v>0</v>
      </c>
      <c r="M3150">
        <v>7.5</v>
      </c>
      <c r="N3150">
        <v>0</v>
      </c>
      <c r="O3150">
        <v>0</v>
      </c>
      <c r="P3150">
        <v>0</v>
      </c>
      <c r="Q3150">
        <v>0</v>
      </c>
      <c r="R3150">
        <v>0.10812409051458763</v>
      </c>
      <c r="S3150">
        <v>1.2783808788920439</v>
      </c>
      <c r="T3150">
        <v>0</v>
      </c>
      <c r="U3150">
        <v>32.067646062815683</v>
      </c>
      <c r="W3150" s="429">
        <f t="shared" si="73"/>
        <v>0.10812409051458763</v>
      </c>
      <c r="X3150" s="429">
        <f t="shared" si="73"/>
        <v>1.2783808788920439</v>
      </c>
      <c r="Y3150" s="429">
        <f t="shared" si="73"/>
        <v>0</v>
      </c>
      <c r="Z3150" s="429">
        <f t="shared" si="72"/>
        <v>32.067646062815683</v>
      </c>
      <c r="AA3150" s="429" t="s">
        <v>1296</v>
      </c>
    </row>
    <row r="3151" spans="1:27" x14ac:dyDescent="0.25">
      <c r="A3151" t="s">
        <v>149</v>
      </c>
      <c r="B3151" t="s">
        <v>186</v>
      </c>
      <c r="C3151" t="s">
        <v>1459</v>
      </c>
      <c r="D3151" t="s">
        <v>1387</v>
      </c>
      <c r="E3151" t="s">
        <v>1326</v>
      </c>
      <c r="F3151" t="s">
        <v>1293</v>
      </c>
      <c r="G3151" t="s">
        <v>524</v>
      </c>
      <c r="H3151" t="s">
        <v>1461</v>
      </c>
      <c r="I3151" t="s">
        <v>534</v>
      </c>
      <c r="J3151" t="s">
        <v>1388</v>
      </c>
      <c r="K3151" t="s">
        <v>1389</v>
      </c>
      <c r="L3151">
        <v>0.6</v>
      </c>
      <c r="M3151">
        <v>0</v>
      </c>
      <c r="N3151">
        <v>1.3</v>
      </c>
      <c r="O3151">
        <v>0</v>
      </c>
      <c r="P3151">
        <v>0</v>
      </c>
      <c r="Q3151">
        <v>0</v>
      </c>
      <c r="R3151">
        <v>996.62263296825495</v>
      </c>
      <c r="S3151">
        <v>0.30882352941176472</v>
      </c>
      <c r="T3151">
        <v>1.266851236536698E-2</v>
      </c>
      <c r="U3151">
        <v>1008.1184378884285</v>
      </c>
      <c r="W3151" s="429">
        <f t="shared" si="73"/>
        <v>996.62263296825495</v>
      </c>
      <c r="X3151" s="429">
        <f t="shared" si="73"/>
        <v>0.30882352941176472</v>
      </c>
      <c r="Y3151" s="429">
        <f t="shared" si="73"/>
        <v>1.266851236536698E-2</v>
      </c>
      <c r="Z3151" s="429">
        <f t="shared" si="72"/>
        <v>1008.1184378884285</v>
      </c>
      <c r="AA3151" s="429" t="s">
        <v>1296</v>
      </c>
    </row>
    <row r="3152" spans="1:27" x14ac:dyDescent="0.25">
      <c r="A3152" t="s">
        <v>149</v>
      </c>
      <c r="B3152" t="s">
        <v>186</v>
      </c>
      <c r="C3152" t="s">
        <v>1459</v>
      </c>
      <c r="D3152" t="s">
        <v>1387</v>
      </c>
      <c r="E3152" t="s">
        <v>1326</v>
      </c>
      <c r="F3152" t="s">
        <v>1293</v>
      </c>
      <c r="G3152" t="s">
        <v>524</v>
      </c>
      <c r="H3152" t="s">
        <v>1461</v>
      </c>
      <c r="I3152" t="s">
        <v>534</v>
      </c>
      <c r="J3152" t="s">
        <v>1416</v>
      </c>
      <c r="K3152" t="s">
        <v>1398</v>
      </c>
      <c r="L3152">
        <v>77</v>
      </c>
      <c r="M3152">
        <v>2.2999999999999998</v>
      </c>
      <c r="N3152">
        <v>62.9</v>
      </c>
      <c r="O3152">
        <v>0.5</v>
      </c>
      <c r="P3152">
        <v>1</v>
      </c>
      <c r="Q3152">
        <v>1</v>
      </c>
      <c r="R3152">
        <v>85555.555555555547</v>
      </c>
      <c r="S3152">
        <v>6.6888888888888882</v>
      </c>
      <c r="T3152">
        <v>2.3333333333333335</v>
      </c>
      <c r="U3152">
        <v>86418.111111111095</v>
      </c>
      <c r="W3152" s="429">
        <f t="shared" si="73"/>
        <v>85555.555555555547</v>
      </c>
      <c r="X3152" s="429">
        <f t="shared" si="73"/>
        <v>6.6888888888888882</v>
      </c>
      <c r="Y3152" s="429">
        <f t="shared" si="73"/>
        <v>2.3333333333333335</v>
      </c>
      <c r="Z3152" s="429">
        <f t="shared" si="72"/>
        <v>86418.111111111095</v>
      </c>
      <c r="AA3152" s="429" t="s">
        <v>1295</v>
      </c>
    </row>
    <row r="3153" spans="1:27" x14ac:dyDescent="0.25">
      <c r="A3153" t="s">
        <v>149</v>
      </c>
      <c r="B3153" t="s">
        <v>186</v>
      </c>
      <c r="C3153" t="s">
        <v>1459</v>
      </c>
      <c r="D3153" t="s">
        <v>1387</v>
      </c>
      <c r="E3153" t="s">
        <v>1326</v>
      </c>
      <c r="F3153" t="s">
        <v>1293</v>
      </c>
      <c r="G3153" t="s">
        <v>524</v>
      </c>
      <c r="H3153" t="s">
        <v>1461</v>
      </c>
      <c r="I3153" t="s">
        <v>534</v>
      </c>
      <c r="J3153" t="s">
        <v>1399</v>
      </c>
      <c r="K3153" t="s">
        <v>1391</v>
      </c>
      <c r="L3153">
        <v>0</v>
      </c>
      <c r="M3153">
        <v>6.1</v>
      </c>
      <c r="N3153">
        <v>0</v>
      </c>
      <c r="O3153">
        <v>0</v>
      </c>
      <c r="P3153">
        <v>0</v>
      </c>
      <c r="Q3153">
        <v>0</v>
      </c>
      <c r="R3153">
        <v>2.2294781888217914</v>
      </c>
      <c r="S3153">
        <v>26.314434063018957</v>
      </c>
      <c r="T3153">
        <v>0</v>
      </c>
      <c r="U3153">
        <v>660.09032976429569</v>
      </c>
      <c r="W3153" s="429">
        <f t="shared" si="73"/>
        <v>2.2294781888217914</v>
      </c>
      <c r="X3153" s="429">
        <f t="shared" si="73"/>
        <v>26.314434063018957</v>
      </c>
      <c r="Y3153" s="429">
        <f t="shared" si="73"/>
        <v>0</v>
      </c>
      <c r="Z3153" s="429">
        <f t="shared" si="72"/>
        <v>660.09032976429569</v>
      </c>
      <c r="AA3153" s="429" t="s">
        <v>1296</v>
      </c>
    </row>
    <row r="3154" spans="1:27" x14ac:dyDescent="0.25">
      <c r="A3154" t="s">
        <v>149</v>
      </c>
      <c r="B3154" t="s">
        <v>186</v>
      </c>
      <c r="C3154" t="s">
        <v>1459</v>
      </c>
      <c r="D3154" t="s">
        <v>1387</v>
      </c>
      <c r="E3154" t="s">
        <v>1326</v>
      </c>
      <c r="F3154" t="s">
        <v>1293</v>
      </c>
      <c r="G3154" t="s">
        <v>524</v>
      </c>
      <c r="H3154" t="s">
        <v>1461</v>
      </c>
      <c r="I3154" t="s">
        <v>534</v>
      </c>
      <c r="J3154" t="s">
        <v>1399</v>
      </c>
      <c r="K3154" t="s">
        <v>1391</v>
      </c>
      <c r="L3154">
        <v>0</v>
      </c>
      <c r="M3154">
        <v>2.8</v>
      </c>
      <c r="N3154">
        <v>0</v>
      </c>
      <c r="O3154">
        <v>0</v>
      </c>
      <c r="P3154">
        <v>0</v>
      </c>
      <c r="Q3154">
        <v>0</v>
      </c>
      <c r="R3154">
        <v>1.0233670374919697</v>
      </c>
      <c r="S3154">
        <v>12.078756619090669</v>
      </c>
      <c r="T3154">
        <v>0</v>
      </c>
      <c r="U3154">
        <v>302.9922825147587</v>
      </c>
      <c r="W3154" s="429">
        <f t="shared" si="73"/>
        <v>1.0233670374919697</v>
      </c>
      <c r="X3154" s="429">
        <f t="shared" si="73"/>
        <v>12.078756619090669</v>
      </c>
      <c r="Y3154" s="429">
        <f t="shared" si="73"/>
        <v>0</v>
      </c>
      <c r="Z3154" s="429">
        <f t="shared" si="72"/>
        <v>302.9922825147587</v>
      </c>
      <c r="AA3154" s="429" t="s">
        <v>1296</v>
      </c>
    </row>
    <row r="3155" spans="1:27" x14ac:dyDescent="0.25">
      <c r="A3155" t="s">
        <v>149</v>
      </c>
      <c r="B3155" t="s">
        <v>186</v>
      </c>
      <c r="C3155" t="s">
        <v>1459</v>
      </c>
      <c r="D3155" t="s">
        <v>1387</v>
      </c>
      <c r="E3155" t="s">
        <v>1326</v>
      </c>
      <c r="F3155" t="s">
        <v>1293</v>
      </c>
      <c r="G3155" t="s">
        <v>524</v>
      </c>
      <c r="H3155" t="s">
        <v>1461</v>
      </c>
      <c r="I3155" t="s">
        <v>534</v>
      </c>
      <c r="J3155" t="s">
        <v>1399</v>
      </c>
      <c r="K3155" t="s">
        <v>1391</v>
      </c>
      <c r="L3155">
        <v>0</v>
      </c>
      <c r="M3155">
        <v>11.3</v>
      </c>
      <c r="N3155">
        <v>0</v>
      </c>
      <c r="O3155">
        <v>0</v>
      </c>
      <c r="P3155">
        <v>0</v>
      </c>
      <c r="Q3155">
        <v>0</v>
      </c>
      <c r="R3155">
        <v>4.1300169727354499</v>
      </c>
      <c r="S3155">
        <v>48.746410641330201</v>
      </c>
      <c r="T3155">
        <v>0</v>
      </c>
      <c r="U3155">
        <v>1222.7902830059904</v>
      </c>
      <c r="W3155" s="429">
        <f t="shared" si="73"/>
        <v>4.1300169727354499</v>
      </c>
      <c r="X3155" s="429">
        <f t="shared" si="73"/>
        <v>48.746410641330201</v>
      </c>
      <c r="Y3155" s="429">
        <f t="shared" si="73"/>
        <v>0</v>
      </c>
      <c r="Z3155" s="429">
        <f t="shared" si="72"/>
        <v>1222.7902830059904</v>
      </c>
      <c r="AA3155" s="429" t="s">
        <v>1296</v>
      </c>
    </row>
    <row r="3156" spans="1:27" x14ac:dyDescent="0.25">
      <c r="A3156" t="s">
        <v>149</v>
      </c>
      <c r="B3156" t="s">
        <v>186</v>
      </c>
      <c r="C3156" t="s">
        <v>1459</v>
      </c>
      <c r="D3156" t="s">
        <v>1387</v>
      </c>
      <c r="E3156" t="s">
        <v>1326</v>
      </c>
      <c r="F3156" t="s">
        <v>1293</v>
      </c>
      <c r="G3156" t="s">
        <v>524</v>
      </c>
      <c r="H3156" t="s">
        <v>1461</v>
      </c>
      <c r="I3156" t="s">
        <v>534</v>
      </c>
      <c r="J3156" t="s">
        <v>1416</v>
      </c>
      <c r="K3156" t="s">
        <v>1398</v>
      </c>
      <c r="L3156">
        <v>51.4</v>
      </c>
      <c r="M3156">
        <v>11.8</v>
      </c>
      <c r="N3156">
        <v>41.2</v>
      </c>
      <c r="O3156">
        <v>1.1000000000000001</v>
      </c>
      <c r="P3156">
        <v>2.2000000000000002</v>
      </c>
      <c r="Q3156">
        <v>2.2000000000000002</v>
      </c>
      <c r="R3156">
        <v>57111.111111111109</v>
      </c>
      <c r="S3156">
        <v>4.4650505050505043</v>
      </c>
      <c r="T3156">
        <v>1.5575757575757576</v>
      </c>
      <c r="U3156">
        <v>57686.894949494948</v>
      </c>
      <c r="W3156" s="429">
        <f t="shared" si="73"/>
        <v>57111.111111111109</v>
      </c>
      <c r="X3156" s="429">
        <f t="shared" si="73"/>
        <v>4.4650505050505043</v>
      </c>
      <c r="Y3156" s="429">
        <f t="shared" si="73"/>
        <v>1.5575757575757576</v>
      </c>
      <c r="Z3156" s="429">
        <f t="shared" si="72"/>
        <v>57686.894949494948</v>
      </c>
      <c r="AA3156" s="429" t="s">
        <v>1295</v>
      </c>
    </row>
    <row r="3157" spans="1:27" x14ac:dyDescent="0.25">
      <c r="A3157" t="s">
        <v>149</v>
      </c>
      <c r="B3157" t="s">
        <v>186</v>
      </c>
      <c r="C3157" t="s">
        <v>1459</v>
      </c>
      <c r="D3157" t="s">
        <v>1387</v>
      </c>
      <c r="E3157" t="s">
        <v>1326</v>
      </c>
      <c r="F3157" t="s">
        <v>1293</v>
      </c>
      <c r="G3157" t="s">
        <v>524</v>
      </c>
      <c r="H3157" t="s">
        <v>1461</v>
      </c>
      <c r="I3157" t="s">
        <v>534</v>
      </c>
      <c r="J3157" t="s">
        <v>1416</v>
      </c>
      <c r="K3157" t="s">
        <v>1398</v>
      </c>
      <c r="L3157">
        <v>10.7</v>
      </c>
      <c r="M3157">
        <v>2.4</v>
      </c>
      <c r="N3157">
        <v>8.5</v>
      </c>
      <c r="O3157">
        <v>0.2</v>
      </c>
      <c r="P3157">
        <v>0.5</v>
      </c>
      <c r="Q3157">
        <v>0.5</v>
      </c>
      <c r="R3157">
        <v>11888.888888888889</v>
      </c>
      <c r="S3157">
        <v>0.92949494949494937</v>
      </c>
      <c r="T3157">
        <v>0.32424242424242422</v>
      </c>
      <c r="U3157">
        <v>12008.750505050506</v>
      </c>
      <c r="W3157" s="429">
        <f t="shared" si="73"/>
        <v>11888.888888888889</v>
      </c>
      <c r="X3157" s="429">
        <f t="shared" si="73"/>
        <v>0.92949494949494937</v>
      </c>
      <c r="Y3157" s="429">
        <f t="shared" si="73"/>
        <v>0.32424242424242422</v>
      </c>
      <c r="Z3157" s="429">
        <f t="shared" si="72"/>
        <v>12008.750505050506</v>
      </c>
      <c r="AA3157" s="429" t="s">
        <v>1295</v>
      </c>
    </row>
    <row r="3158" spans="1:27" x14ac:dyDescent="0.25">
      <c r="A3158" t="s">
        <v>149</v>
      </c>
      <c r="B3158" t="s">
        <v>186</v>
      </c>
      <c r="C3158" t="s">
        <v>1459</v>
      </c>
      <c r="D3158" t="s">
        <v>1387</v>
      </c>
      <c r="E3158" t="s">
        <v>1326</v>
      </c>
      <c r="F3158" t="s">
        <v>1293</v>
      </c>
      <c r="G3158" t="s">
        <v>524</v>
      </c>
      <c r="H3158" t="s">
        <v>1461</v>
      </c>
      <c r="I3158" t="s">
        <v>534</v>
      </c>
      <c r="J3158" t="s">
        <v>1402</v>
      </c>
      <c r="K3158" t="s">
        <v>1398</v>
      </c>
      <c r="L3158">
        <v>13.7</v>
      </c>
      <c r="M3158">
        <v>9.1</v>
      </c>
      <c r="N3158">
        <v>24.1</v>
      </c>
      <c r="O3158">
        <v>0</v>
      </c>
      <c r="P3158">
        <v>0.3</v>
      </c>
      <c r="Q3158">
        <v>0.3</v>
      </c>
      <c r="R3158">
        <v>924.31091500000002</v>
      </c>
      <c r="S3158">
        <v>1.7433249999999997E-2</v>
      </c>
      <c r="T3158">
        <v>1.743325E-3</v>
      </c>
      <c r="U3158">
        <v>925.26625709999996</v>
      </c>
      <c r="W3158" s="429">
        <f t="shared" si="73"/>
        <v>924.31091500000002</v>
      </c>
      <c r="X3158" s="429">
        <f t="shared" si="73"/>
        <v>1.7433249999999997E-2</v>
      </c>
      <c r="Y3158" s="429">
        <f t="shared" si="73"/>
        <v>1.743325E-3</v>
      </c>
      <c r="Z3158" s="429">
        <f t="shared" si="72"/>
        <v>925.26625709999996</v>
      </c>
      <c r="AA3158" s="429" t="s">
        <v>1295</v>
      </c>
    </row>
    <row r="3159" spans="1:27" x14ac:dyDescent="0.25">
      <c r="A3159" t="s">
        <v>149</v>
      </c>
      <c r="B3159" t="s">
        <v>186</v>
      </c>
      <c r="C3159" t="s">
        <v>1459</v>
      </c>
      <c r="D3159" t="s">
        <v>1387</v>
      </c>
      <c r="E3159" t="s">
        <v>1326</v>
      </c>
      <c r="F3159" t="s">
        <v>1293</v>
      </c>
      <c r="G3159" t="s">
        <v>524</v>
      </c>
      <c r="H3159" t="s">
        <v>1461</v>
      </c>
      <c r="I3159" t="s">
        <v>534</v>
      </c>
      <c r="J3159" t="s">
        <v>1402</v>
      </c>
      <c r="K3159" t="s">
        <v>1398</v>
      </c>
      <c r="L3159">
        <v>12.8</v>
      </c>
      <c r="M3159">
        <v>8.5</v>
      </c>
      <c r="N3159">
        <v>22.5</v>
      </c>
      <c r="O3159">
        <v>0</v>
      </c>
      <c r="P3159">
        <v>0.3</v>
      </c>
      <c r="Q3159">
        <v>0.3</v>
      </c>
      <c r="R3159">
        <v>863.58976000000007</v>
      </c>
      <c r="S3159">
        <v>1.6288E-2</v>
      </c>
      <c r="T3159">
        <v>1.6288000000000001E-3</v>
      </c>
      <c r="U3159">
        <v>864.48234240000011</v>
      </c>
      <c r="W3159" s="429">
        <f t="shared" si="73"/>
        <v>863.58976000000007</v>
      </c>
      <c r="X3159" s="429">
        <f t="shared" si="73"/>
        <v>1.6288E-2</v>
      </c>
      <c r="Y3159" s="429">
        <f t="shared" si="73"/>
        <v>1.6288000000000001E-3</v>
      </c>
      <c r="Z3159" s="429">
        <f t="shared" si="72"/>
        <v>864.48234240000011</v>
      </c>
      <c r="AA3159" s="429" t="s">
        <v>1295</v>
      </c>
    </row>
    <row r="3160" spans="1:27" x14ac:dyDescent="0.25">
      <c r="A3160" t="s">
        <v>149</v>
      </c>
      <c r="B3160" t="s">
        <v>186</v>
      </c>
      <c r="C3160" t="s">
        <v>1459</v>
      </c>
      <c r="D3160" t="s">
        <v>1387</v>
      </c>
      <c r="E3160" t="s">
        <v>1326</v>
      </c>
      <c r="F3160" t="s">
        <v>1293</v>
      </c>
      <c r="G3160" t="s">
        <v>524</v>
      </c>
      <c r="H3160" t="s">
        <v>1461</v>
      </c>
      <c r="I3160" t="s">
        <v>534</v>
      </c>
      <c r="J3160" t="s">
        <v>1402</v>
      </c>
      <c r="K3160" t="s">
        <v>1398</v>
      </c>
      <c r="L3160">
        <v>12.2</v>
      </c>
      <c r="M3160">
        <v>8.1</v>
      </c>
      <c r="N3160">
        <v>21.5</v>
      </c>
      <c r="O3160">
        <v>0</v>
      </c>
      <c r="P3160">
        <v>0.3</v>
      </c>
      <c r="Q3160">
        <v>0.3</v>
      </c>
      <c r="R3160">
        <v>823.10898999999995</v>
      </c>
      <c r="S3160">
        <v>1.5524499999999998E-2</v>
      </c>
      <c r="T3160">
        <v>1.5524499999999999E-3</v>
      </c>
      <c r="U3160">
        <v>823.95973259999994</v>
      </c>
      <c r="W3160" s="429">
        <f t="shared" si="73"/>
        <v>823.10898999999995</v>
      </c>
      <c r="X3160" s="429">
        <f t="shared" si="73"/>
        <v>1.5524499999999998E-2</v>
      </c>
      <c r="Y3160" s="429">
        <f t="shared" si="73"/>
        <v>1.5524499999999999E-3</v>
      </c>
      <c r="Z3160" s="429">
        <f t="shared" si="72"/>
        <v>823.95973259999994</v>
      </c>
      <c r="AA3160" s="429" t="s">
        <v>1295</v>
      </c>
    </row>
    <row r="3161" spans="1:27" x14ac:dyDescent="0.25">
      <c r="A3161" t="s">
        <v>149</v>
      </c>
      <c r="B3161" t="s">
        <v>186</v>
      </c>
      <c r="C3161" t="s">
        <v>1459</v>
      </c>
      <c r="D3161" t="s">
        <v>1387</v>
      </c>
      <c r="E3161" t="s">
        <v>1326</v>
      </c>
      <c r="F3161" t="s">
        <v>1293</v>
      </c>
      <c r="G3161" t="s">
        <v>524</v>
      </c>
      <c r="H3161" t="s">
        <v>1461</v>
      </c>
      <c r="I3161" t="s">
        <v>534</v>
      </c>
      <c r="J3161" t="s">
        <v>1402</v>
      </c>
      <c r="K3161" t="s">
        <v>1398</v>
      </c>
      <c r="L3161">
        <v>16.100000000000001</v>
      </c>
      <c r="M3161">
        <v>10.8</v>
      </c>
      <c r="N3161">
        <v>28.5</v>
      </c>
      <c r="O3161">
        <v>0</v>
      </c>
      <c r="P3161">
        <v>0.4</v>
      </c>
      <c r="Q3161">
        <v>0.4</v>
      </c>
      <c r="R3161">
        <v>1086.233995</v>
      </c>
      <c r="S3161">
        <v>2.0487250000000002E-2</v>
      </c>
      <c r="T3161">
        <v>2.0487250000000004E-3</v>
      </c>
      <c r="U3161">
        <v>1087.3566963000001</v>
      </c>
      <c r="W3161" s="429">
        <f t="shared" si="73"/>
        <v>1086.233995</v>
      </c>
      <c r="X3161" s="429">
        <f t="shared" si="73"/>
        <v>2.0487250000000002E-2</v>
      </c>
      <c r="Y3161" s="429">
        <f t="shared" si="73"/>
        <v>2.0487250000000004E-3</v>
      </c>
      <c r="Z3161" s="429">
        <f t="shared" si="72"/>
        <v>1087.3566963000001</v>
      </c>
      <c r="AA3161" s="429" t="s">
        <v>1295</v>
      </c>
    </row>
    <row r="3162" spans="1:27" x14ac:dyDescent="0.25">
      <c r="A3162" t="s">
        <v>149</v>
      </c>
      <c r="B3162" t="s">
        <v>186</v>
      </c>
      <c r="C3162" t="s">
        <v>1459</v>
      </c>
      <c r="D3162" t="s">
        <v>1387</v>
      </c>
      <c r="E3162" t="s">
        <v>1326</v>
      </c>
      <c r="F3162" t="s">
        <v>1293</v>
      </c>
      <c r="G3162" t="s">
        <v>524</v>
      </c>
      <c r="H3162" t="s">
        <v>1461</v>
      </c>
      <c r="I3162" t="s">
        <v>534</v>
      </c>
      <c r="J3162" t="s">
        <v>1402</v>
      </c>
      <c r="K3162" t="s">
        <v>1398</v>
      </c>
      <c r="L3162">
        <v>11.4</v>
      </c>
      <c r="M3162">
        <v>7.6</v>
      </c>
      <c r="N3162">
        <v>20.100000000000001</v>
      </c>
      <c r="O3162">
        <v>0</v>
      </c>
      <c r="P3162">
        <v>0.3</v>
      </c>
      <c r="Q3162">
        <v>0.3</v>
      </c>
      <c r="R3162">
        <v>769.13463000000002</v>
      </c>
      <c r="S3162">
        <v>1.45065E-2</v>
      </c>
      <c r="T3162">
        <v>1.4506500000000002E-3</v>
      </c>
      <c r="U3162">
        <v>769.92958620000002</v>
      </c>
      <c r="W3162" s="429">
        <f t="shared" si="73"/>
        <v>769.13463000000002</v>
      </c>
      <c r="X3162" s="429">
        <f t="shared" si="73"/>
        <v>1.45065E-2</v>
      </c>
      <c r="Y3162" s="429">
        <f t="shared" si="73"/>
        <v>1.4506500000000002E-3</v>
      </c>
      <c r="Z3162" s="429">
        <f t="shared" si="72"/>
        <v>769.92958620000002</v>
      </c>
      <c r="AA3162" s="429" t="s">
        <v>1295</v>
      </c>
    </row>
    <row r="3163" spans="1:27" x14ac:dyDescent="0.25">
      <c r="A3163" t="s">
        <v>149</v>
      </c>
      <c r="B3163" t="s">
        <v>186</v>
      </c>
      <c r="C3163" t="s">
        <v>1459</v>
      </c>
      <c r="D3163" t="s">
        <v>1387</v>
      </c>
      <c r="E3163" t="s">
        <v>1326</v>
      </c>
      <c r="F3163" t="s">
        <v>1293</v>
      </c>
      <c r="G3163" t="s">
        <v>524</v>
      </c>
      <c r="H3163" t="s">
        <v>1461</v>
      </c>
      <c r="I3163" t="s">
        <v>534</v>
      </c>
      <c r="J3163" t="s">
        <v>1397</v>
      </c>
      <c r="K3163" t="s">
        <v>1398</v>
      </c>
      <c r="L3163">
        <v>11.3</v>
      </c>
      <c r="M3163">
        <v>1</v>
      </c>
      <c r="N3163">
        <v>21.6</v>
      </c>
      <c r="O3163">
        <v>0</v>
      </c>
      <c r="P3163">
        <v>0.6</v>
      </c>
      <c r="Q3163">
        <v>0.6</v>
      </c>
      <c r="R3163">
        <v>762.38783500000011</v>
      </c>
      <c r="S3163">
        <v>1.4379250000000001E-2</v>
      </c>
      <c r="T3163">
        <v>1.4379250000000001E-3</v>
      </c>
      <c r="U3163">
        <v>763.1758179000002</v>
      </c>
      <c r="W3163" s="429">
        <f t="shared" si="73"/>
        <v>762.38783500000011</v>
      </c>
      <c r="X3163" s="429">
        <f t="shared" si="73"/>
        <v>1.4379250000000001E-2</v>
      </c>
      <c r="Y3163" s="429">
        <f t="shared" si="73"/>
        <v>1.4379250000000001E-3</v>
      </c>
      <c r="Z3163" s="429">
        <f t="shared" si="72"/>
        <v>763.1758179000002</v>
      </c>
      <c r="AA3163" s="429" t="s">
        <v>1295</v>
      </c>
    </row>
    <row r="3164" spans="1:27" x14ac:dyDescent="0.25">
      <c r="A3164" t="s">
        <v>149</v>
      </c>
      <c r="B3164" t="s">
        <v>186</v>
      </c>
      <c r="C3164" t="s">
        <v>1459</v>
      </c>
      <c r="D3164" t="s">
        <v>1387</v>
      </c>
      <c r="E3164" t="s">
        <v>1326</v>
      </c>
      <c r="F3164" t="s">
        <v>1293</v>
      </c>
      <c r="G3164" t="s">
        <v>524</v>
      </c>
      <c r="H3164" t="s">
        <v>1461</v>
      </c>
      <c r="I3164" t="s">
        <v>534</v>
      </c>
      <c r="J3164" t="s">
        <v>1392</v>
      </c>
      <c r="K3164" t="s">
        <v>1393</v>
      </c>
      <c r="L3164">
        <v>0.2</v>
      </c>
      <c r="M3164">
        <v>0</v>
      </c>
      <c r="N3164">
        <v>0.1</v>
      </c>
      <c r="O3164">
        <v>0</v>
      </c>
      <c r="P3164">
        <v>0</v>
      </c>
      <c r="Q3164">
        <v>0</v>
      </c>
      <c r="R3164">
        <v>240</v>
      </c>
      <c r="S3164">
        <v>4.5999999999999999E-3</v>
      </c>
      <c r="T3164">
        <v>4.4000000000000003E-3</v>
      </c>
      <c r="U3164">
        <v>241.42620000000002</v>
      </c>
      <c r="W3164" s="429">
        <f t="shared" si="73"/>
        <v>240</v>
      </c>
      <c r="X3164" s="429">
        <f t="shared" si="73"/>
        <v>4.5999999999999999E-3</v>
      </c>
      <c r="Y3164" s="429">
        <f t="shared" si="73"/>
        <v>4.4000000000000003E-3</v>
      </c>
      <c r="Z3164" s="429">
        <f t="shared" si="72"/>
        <v>241.42620000000002</v>
      </c>
      <c r="AA3164" s="429" t="s">
        <v>1295</v>
      </c>
    </row>
    <row r="3165" spans="1:27" x14ac:dyDescent="0.25">
      <c r="A3165" t="s">
        <v>149</v>
      </c>
      <c r="B3165" t="s">
        <v>186</v>
      </c>
      <c r="C3165" t="s">
        <v>1459</v>
      </c>
      <c r="D3165" t="s">
        <v>1387</v>
      </c>
      <c r="E3165" t="s">
        <v>1326</v>
      </c>
      <c r="F3165" t="s">
        <v>1293</v>
      </c>
      <c r="G3165" t="s">
        <v>524</v>
      </c>
      <c r="H3165" t="s">
        <v>1461</v>
      </c>
      <c r="I3165" t="s">
        <v>534</v>
      </c>
      <c r="J3165" t="s">
        <v>1402</v>
      </c>
      <c r="K3165" t="s">
        <v>1398</v>
      </c>
      <c r="L3165">
        <v>4.9000000000000004</v>
      </c>
      <c r="M3165">
        <v>3.3</v>
      </c>
      <c r="N3165">
        <v>8.6999999999999993</v>
      </c>
      <c r="O3165">
        <v>0</v>
      </c>
      <c r="P3165">
        <v>0.1</v>
      </c>
      <c r="Q3165">
        <v>0.1</v>
      </c>
      <c r="R3165">
        <v>330.59295500000002</v>
      </c>
      <c r="S3165">
        <v>6.2352500000000003E-3</v>
      </c>
      <c r="T3165">
        <v>6.235250000000001E-4</v>
      </c>
      <c r="U3165">
        <v>330.93464670000003</v>
      </c>
      <c r="W3165" s="429">
        <f t="shared" si="73"/>
        <v>330.59295500000002</v>
      </c>
      <c r="X3165" s="429">
        <f t="shared" si="73"/>
        <v>6.2352500000000003E-3</v>
      </c>
      <c r="Y3165" s="429">
        <f t="shared" si="73"/>
        <v>6.235250000000001E-4</v>
      </c>
      <c r="Z3165" s="429">
        <f t="shared" si="72"/>
        <v>330.93464670000003</v>
      </c>
      <c r="AA3165" s="429" t="s">
        <v>1295</v>
      </c>
    </row>
    <row r="3166" spans="1:27" x14ac:dyDescent="0.25">
      <c r="A3166" t="s">
        <v>149</v>
      </c>
      <c r="B3166" t="s">
        <v>186</v>
      </c>
      <c r="C3166" t="s">
        <v>1459</v>
      </c>
      <c r="D3166" t="s">
        <v>1387</v>
      </c>
      <c r="E3166" t="s">
        <v>1326</v>
      </c>
      <c r="F3166" t="s">
        <v>1293</v>
      </c>
      <c r="G3166" t="s">
        <v>524</v>
      </c>
      <c r="H3166" t="s">
        <v>1461</v>
      </c>
      <c r="I3166" t="s">
        <v>534</v>
      </c>
      <c r="J3166" t="s">
        <v>1400</v>
      </c>
      <c r="K3166" t="s">
        <v>1401</v>
      </c>
      <c r="L3166">
        <v>0</v>
      </c>
      <c r="M3166">
        <v>4.3</v>
      </c>
      <c r="N3166">
        <v>0</v>
      </c>
      <c r="O3166">
        <v>0</v>
      </c>
      <c r="P3166">
        <v>0</v>
      </c>
      <c r="Q3166">
        <v>0</v>
      </c>
      <c r="R3166">
        <v>6.1991145228363569E-2</v>
      </c>
      <c r="S3166">
        <v>0.73293837056477185</v>
      </c>
      <c r="T3166">
        <v>0</v>
      </c>
      <c r="U3166">
        <v>18.385450409347662</v>
      </c>
      <c r="W3166" s="429">
        <f t="shared" si="73"/>
        <v>6.1991145228363569E-2</v>
      </c>
      <c r="X3166" s="429">
        <f t="shared" si="73"/>
        <v>0.73293837056477185</v>
      </c>
      <c r="Y3166" s="429">
        <f t="shared" si="73"/>
        <v>0</v>
      </c>
      <c r="Z3166" s="429">
        <f t="shared" si="72"/>
        <v>18.385450409347662</v>
      </c>
      <c r="AA3166" s="429" t="s">
        <v>1296</v>
      </c>
    </row>
    <row r="3167" spans="1:27" x14ac:dyDescent="0.25">
      <c r="A3167" t="s">
        <v>149</v>
      </c>
      <c r="B3167" t="s">
        <v>186</v>
      </c>
      <c r="C3167" t="s">
        <v>1459</v>
      </c>
      <c r="D3167" t="s">
        <v>1387</v>
      </c>
      <c r="E3167" t="s">
        <v>1326</v>
      </c>
      <c r="F3167" t="s">
        <v>1293</v>
      </c>
      <c r="G3167" t="s">
        <v>524</v>
      </c>
      <c r="H3167" t="s">
        <v>1461</v>
      </c>
      <c r="I3167" t="s">
        <v>534</v>
      </c>
      <c r="J3167" t="s">
        <v>1400</v>
      </c>
      <c r="K3167" t="s">
        <v>1401</v>
      </c>
      <c r="L3167">
        <v>0</v>
      </c>
      <c r="M3167">
        <v>4.3</v>
      </c>
      <c r="N3167">
        <v>0</v>
      </c>
      <c r="O3167">
        <v>0</v>
      </c>
      <c r="P3167">
        <v>0</v>
      </c>
      <c r="Q3167">
        <v>0</v>
      </c>
      <c r="R3167">
        <v>6.1991145228363569E-2</v>
      </c>
      <c r="S3167">
        <v>0.73293837056477185</v>
      </c>
      <c r="T3167">
        <v>0</v>
      </c>
      <c r="U3167">
        <v>18.385450409347662</v>
      </c>
      <c r="W3167" s="429">
        <f t="shared" si="73"/>
        <v>6.1991145228363569E-2</v>
      </c>
      <c r="X3167" s="429">
        <f t="shared" si="73"/>
        <v>0.73293837056477185</v>
      </c>
      <c r="Y3167" s="429">
        <f t="shared" si="73"/>
        <v>0</v>
      </c>
      <c r="Z3167" s="429">
        <f t="shared" si="72"/>
        <v>18.385450409347662</v>
      </c>
      <c r="AA3167" s="429" t="s">
        <v>1296</v>
      </c>
    </row>
    <row r="3168" spans="1:27" x14ac:dyDescent="0.25">
      <c r="A3168" t="s">
        <v>149</v>
      </c>
      <c r="B3168" t="s">
        <v>186</v>
      </c>
      <c r="C3168" t="s">
        <v>1459</v>
      </c>
      <c r="D3168" t="s">
        <v>1387</v>
      </c>
      <c r="E3168" t="s">
        <v>1326</v>
      </c>
      <c r="F3168" t="s">
        <v>1293</v>
      </c>
      <c r="G3168" t="s">
        <v>524</v>
      </c>
      <c r="H3168" t="s">
        <v>1461</v>
      </c>
      <c r="I3168" t="s">
        <v>534</v>
      </c>
      <c r="J3168" t="s">
        <v>1400</v>
      </c>
      <c r="K3168" t="s">
        <v>1401</v>
      </c>
      <c r="L3168">
        <v>0</v>
      </c>
      <c r="M3168">
        <v>4.3</v>
      </c>
      <c r="N3168">
        <v>0</v>
      </c>
      <c r="O3168">
        <v>0</v>
      </c>
      <c r="P3168">
        <v>0</v>
      </c>
      <c r="Q3168">
        <v>0</v>
      </c>
      <c r="R3168">
        <v>6.1991145228363569E-2</v>
      </c>
      <c r="S3168">
        <v>0.73293837056477185</v>
      </c>
      <c r="T3168">
        <v>0</v>
      </c>
      <c r="U3168">
        <v>18.385450409347662</v>
      </c>
      <c r="W3168" s="429">
        <f t="shared" si="73"/>
        <v>6.1991145228363569E-2</v>
      </c>
      <c r="X3168" s="429">
        <f t="shared" si="73"/>
        <v>0.73293837056477185</v>
      </c>
      <c r="Y3168" s="429">
        <f t="shared" si="73"/>
        <v>0</v>
      </c>
      <c r="Z3168" s="429">
        <f t="shared" si="72"/>
        <v>18.385450409347662</v>
      </c>
      <c r="AA3168" s="429" t="s">
        <v>1296</v>
      </c>
    </row>
    <row r="3169" spans="1:27" x14ac:dyDescent="0.25">
      <c r="A3169" t="s">
        <v>149</v>
      </c>
      <c r="B3169" t="s">
        <v>186</v>
      </c>
      <c r="C3169" t="s">
        <v>1459</v>
      </c>
      <c r="D3169" t="s">
        <v>1387</v>
      </c>
      <c r="E3169" t="s">
        <v>1326</v>
      </c>
      <c r="F3169" t="s">
        <v>1293</v>
      </c>
      <c r="G3169" t="s">
        <v>524</v>
      </c>
      <c r="H3169" t="s">
        <v>1461</v>
      </c>
      <c r="I3169" t="s">
        <v>534</v>
      </c>
      <c r="J3169" t="s">
        <v>1397</v>
      </c>
      <c r="K3169" t="s">
        <v>1398</v>
      </c>
      <c r="L3169">
        <v>4.9000000000000004</v>
      </c>
      <c r="M3169">
        <v>0.4</v>
      </c>
      <c r="N3169">
        <v>9.3000000000000007</v>
      </c>
      <c r="O3169">
        <v>0</v>
      </c>
      <c r="P3169">
        <v>0.3</v>
      </c>
      <c r="Q3169">
        <v>0.3</v>
      </c>
      <c r="R3169">
        <v>330.59295500000002</v>
      </c>
      <c r="S3169">
        <v>6.2352500000000003E-3</v>
      </c>
      <c r="T3169">
        <v>6.235250000000001E-4</v>
      </c>
      <c r="U3169">
        <v>330.93464670000003</v>
      </c>
      <c r="W3169" s="429">
        <f t="shared" si="73"/>
        <v>330.59295500000002</v>
      </c>
      <c r="X3169" s="429">
        <f t="shared" si="73"/>
        <v>6.2352500000000003E-3</v>
      </c>
      <c r="Y3169" s="429">
        <f t="shared" si="73"/>
        <v>6.235250000000001E-4</v>
      </c>
      <c r="Z3169" s="429">
        <f t="shared" si="72"/>
        <v>330.93464670000003</v>
      </c>
      <c r="AA3169" s="429" t="s">
        <v>1295</v>
      </c>
    </row>
    <row r="3170" spans="1:27" x14ac:dyDescent="0.25">
      <c r="A3170" t="s">
        <v>149</v>
      </c>
      <c r="B3170" t="s">
        <v>186</v>
      </c>
      <c r="C3170" t="s">
        <v>1459</v>
      </c>
      <c r="D3170" t="s">
        <v>1387</v>
      </c>
      <c r="E3170" t="s">
        <v>1326</v>
      </c>
      <c r="F3170" t="s">
        <v>1293</v>
      </c>
      <c r="G3170" t="s">
        <v>524</v>
      </c>
      <c r="H3170" t="s">
        <v>1461</v>
      </c>
      <c r="I3170" t="s">
        <v>534</v>
      </c>
      <c r="J3170" t="s">
        <v>1402</v>
      </c>
      <c r="K3170" t="s">
        <v>1398</v>
      </c>
      <c r="L3170">
        <v>16.399999999999999</v>
      </c>
      <c r="M3170">
        <v>10.9</v>
      </c>
      <c r="N3170">
        <v>28.9</v>
      </c>
      <c r="O3170">
        <v>0</v>
      </c>
      <c r="P3170">
        <v>0.4</v>
      </c>
      <c r="Q3170">
        <v>0.4</v>
      </c>
      <c r="R3170">
        <v>1106.4743799999999</v>
      </c>
      <c r="S3170">
        <v>2.0868999999999999E-2</v>
      </c>
      <c r="T3170">
        <v>2.0869E-3</v>
      </c>
      <c r="U3170">
        <v>1107.6180012</v>
      </c>
      <c r="W3170" s="429">
        <f t="shared" si="73"/>
        <v>1106.4743799999999</v>
      </c>
      <c r="X3170" s="429">
        <f t="shared" si="73"/>
        <v>2.0868999999999999E-2</v>
      </c>
      <c r="Y3170" s="429">
        <f t="shared" si="73"/>
        <v>2.0869E-3</v>
      </c>
      <c r="Z3170" s="429">
        <f t="shared" si="72"/>
        <v>1107.6180012</v>
      </c>
      <c r="AA3170" s="429" t="s">
        <v>1295</v>
      </c>
    </row>
    <row r="3171" spans="1:27" x14ac:dyDescent="0.25">
      <c r="A3171" t="s">
        <v>149</v>
      </c>
      <c r="B3171" t="s">
        <v>186</v>
      </c>
      <c r="C3171" t="s">
        <v>1459</v>
      </c>
      <c r="D3171" t="s">
        <v>1387</v>
      </c>
      <c r="E3171" t="s">
        <v>1326</v>
      </c>
      <c r="F3171" t="s">
        <v>1293</v>
      </c>
      <c r="G3171" t="s">
        <v>524</v>
      </c>
      <c r="H3171" t="s">
        <v>1461</v>
      </c>
      <c r="I3171" t="s">
        <v>534</v>
      </c>
      <c r="J3171" t="s">
        <v>1392</v>
      </c>
      <c r="K3171" t="s">
        <v>1393</v>
      </c>
      <c r="L3171">
        <v>0.4</v>
      </c>
      <c r="M3171">
        <v>0</v>
      </c>
      <c r="N3171">
        <v>0.3</v>
      </c>
      <c r="O3171">
        <v>0</v>
      </c>
      <c r="P3171">
        <v>0</v>
      </c>
      <c r="Q3171">
        <v>0</v>
      </c>
      <c r="R3171">
        <v>480</v>
      </c>
      <c r="S3171">
        <v>9.1999999999999998E-3</v>
      </c>
      <c r="T3171">
        <v>8.8000000000000005E-3</v>
      </c>
      <c r="U3171">
        <v>482.85240000000005</v>
      </c>
      <c r="W3171" s="429">
        <f t="shared" si="73"/>
        <v>480</v>
      </c>
      <c r="X3171" s="429">
        <f t="shared" si="73"/>
        <v>9.1999999999999998E-3</v>
      </c>
      <c r="Y3171" s="429">
        <f t="shared" si="73"/>
        <v>8.8000000000000005E-3</v>
      </c>
      <c r="Z3171" s="429">
        <f t="shared" si="72"/>
        <v>482.85240000000005</v>
      </c>
      <c r="AA3171" s="429" t="s">
        <v>1295</v>
      </c>
    </row>
    <row r="3172" spans="1:27" x14ac:dyDescent="0.25">
      <c r="A3172" t="s">
        <v>149</v>
      </c>
      <c r="B3172" t="s">
        <v>186</v>
      </c>
      <c r="C3172" t="s">
        <v>1459</v>
      </c>
      <c r="D3172" t="s">
        <v>1387</v>
      </c>
      <c r="E3172" t="s">
        <v>1326</v>
      </c>
      <c r="F3172" t="s">
        <v>1293</v>
      </c>
      <c r="G3172" t="s">
        <v>524</v>
      </c>
      <c r="H3172" t="s">
        <v>1461</v>
      </c>
      <c r="I3172" t="s">
        <v>534</v>
      </c>
      <c r="J3172" t="s">
        <v>1402</v>
      </c>
      <c r="K3172" t="s">
        <v>1398</v>
      </c>
      <c r="L3172">
        <v>12.1</v>
      </c>
      <c r="M3172">
        <v>8.1</v>
      </c>
      <c r="N3172">
        <v>21.4</v>
      </c>
      <c r="O3172">
        <v>0</v>
      </c>
      <c r="P3172">
        <v>0.3</v>
      </c>
      <c r="Q3172">
        <v>0.3</v>
      </c>
      <c r="R3172">
        <v>816.36219500000004</v>
      </c>
      <c r="S3172">
        <v>1.5397249999999999E-2</v>
      </c>
      <c r="T3172">
        <v>1.539725E-3</v>
      </c>
      <c r="U3172">
        <v>817.20596430000012</v>
      </c>
      <c r="W3172" s="429">
        <f t="shared" si="73"/>
        <v>816.36219500000004</v>
      </c>
      <c r="X3172" s="429">
        <f t="shared" si="73"/>
        <v>1.5397249999999999E-2</v>
      </c>
      <c r="Y3172" s="429">
        <f t="shared" si="73"/>
        <v>1.539725E-3</v>
      </c>
      <c r="Z3172" s="429">
        <f t="shared" si="72"/>
        <v>817.20596430000012</v>
      </c>
      <c r="AA3172" s="429" t="s">
        <v>1295</v>
      </c>
    </row>
    <row r="3173" spans="1:27" x14ac:dyDescent="0.25">
      <c r="A3173" t="s">
        <v>149</v>
      </c>
      <c r="B3173" t="s">
        <v>186</v>
      </c>
      <c r="C3173" t="s">
        <v>1459</v>
      </c>
      <c r="D3173" t="s">
        <v>1387</v>
      </c>
      <c r="E3173" t="s">
        <v>1326</v>
      </c>
      <c r="F3173" t="s">
        <v>1293</v>
      </c>
      <c r="G3173" t="s">
        <v>524</v>
      </c>
      <c r="H3173" t="s">
        <v>1461</v>
      </c>
      <c r="I3173" t="s">
        <v>534</v>
      </c>
      <c r="J3173" t="s">
        <v>1402</v>
      </c>
      <c r="K3173" t="s">
        <v>1398</v>
      </c>
      <c r="L3173">
        <v>15.3</v>
      </c>
      <c r="M3173">
        <v>10.199999999999999</v>
      </c>
      <c r="N3173">
        <v>27</v>
      </c>
      <c r="O3173">
        <v>0</v>
      </c>
      <c r="P3173">
        <v>0.4</v>
      </c>
      <c r="Q3173">
        <v>0.4</v>
      </c>
      <c r="R3173">
        <v>1032.2596350000001</v>
      </c>
      <c r="S3173">
        <v>1.946925E-2</v>
      </c>
      <c r="T3173">
        <v>1.9469250000000002E-3</v>
      </c>
      <c r="U3173">
        <v>1033.3265499000001</v>
      </c>
      <c r="W3173" s="429">
        <f t="shared" si="73"/>
        <v>1032.2596350000001</v>
      </c>
      <c r="X3173" s="429">
        <f t="shared" si="73"/>
        <v>1.946925E-2</v>
      </c>
      <c r="Y3173" s="429">
        <f t="shared" si="73"/>
        <v>1.9469250000000002E-3</v>
      </c>
      <c r="Z3173" s="429">
        <f t="shared" si="72"/>
        <v>1033.3265499000001</v>
      </c>
      <c r="AA3173" s="429" t="s">
        <v>1295</v>
      </c>
    </row>
    <row r="3174" spans="1:27" x14ac:dyDescent="0.25">
      <c r="A3174" t="s">
        <v>149</v>
      </c>
      <c r="B3174" t="s">
        <v>186</v>
      </c>
      <c r="C3174" t="s">
        <v>1459</v>
      </c>
      <c r="D3174" t="s">
        <v>1387</v>
      </c>
      <c r="E3174" t="s">
        <v>1326</v>
      </c>
      <c r="F3174" t="s">
        <v>1293</v>
      </c>
      <c r="G3174" t="s">
        <v>524</v>
      </c>
      <c r="H3174" t="s">
        <v>1461</v>
      </c>
      <c r="I3174" t="s">
        <v>534</v>
      </c>
      <c r="J3174" t="s">
        <v>1392</v>
      </c>
      <c r="K3174" t="s">
        <v>1393</v>
      </c>
      <c r="L3174">
        <v>0.2</v>
      </c>
      <c r="M3174">
        <v>0</v>
      </c>
      <c r="N3174">
        <v>0.2</v>
      </c>
      <c r="O3174">
        <v>0</v>
      </c>
      <c r="P3174">
        <v>0</v>
      </c>
      <c r="Q3174">
        <v>0</v>
      </c>
      <c r="R3174">
        <v>240</v>
      </c>
      <c r="S3174">
        <v>4.5999999999999999E-3</v>
      </c>
      <c r="T3174">
        <v>4.4000000000000003E-3</v>
      </c>
      <c r="U3174">
        <v>241.42620000000002</v>
      </c>
      <c r="W3174" s="429">
        <f t="shared" si="73"/>
        <v>240</v>
      </c>
      <c r="X3174" s="429">
        <f t="shared" si="73"/>
        <v>4.5999999999999999E-3</v>
      </c>
      <c r="Y3174" s="429">
        <f t="shared" si="73"/>
        <v>4.4000000000000003E-3</v>
      </c>
      <c r="Z3174" s="429">
        <f t="shared" si="72"/>
        <v>241.42620000000002</v>
      </c>
      <c r="AA3174" s="429" t="s">
        <v>1295</v>
      </c>
    </row>
    <row r="3175" spans="1:27" x14ac:dyDescent="0.25">
      <c r="A3175" t="s">
        <v>149</v>
      </c>
      <c r="B3175" t="s">
        <v>186</v>
      </c>
      <c r="C3175" t="s">
        <v>1459</v>
      </c>
      <c r="D3175" t="s">
        <v>1387</v>
      </c>
      <c r="E3175" t="s">
        <v>1326</v>
      </c>
      <c r="F3175" t="s">
        <v>1293</v>
      </c>
      <c r="G3175" t="s">
        <v>524</v>
      </c>
      <c r="H3175" t="s">
        <v>1461</v>
      </c>
      <c r="I3175" t="s">
        <v>534</v>
      </c>
      <c r="J3175" t="s">
        <v>1400</v>
      </c>
      <c r="K3175" t="s">
        <v>1401</v>
      </c>
      <c r="L3175">
        <v>0</v>
      </c>
      <c r="M3175">
        <v>4.3</v>
      </c>
      <c r="N3175">
        <v>0</v>
      </c>
      <c r="O3175">
        <v>0</v>
      </c>
      <c r="P3175">
        <v>0</v>
      </c>
      <c r="Q3175">
        <v>0</v>
      </c>
      <c r="R3175">
        <v>6.1991145228363569E-2</v>
      </c>
      <c r="S3175">
        <v>0.73293837056477185</v>
      </c>
      <c r="T3175">
        <v>0</v>
      </c>
      <c r="U3175">
        <v>18.385450409347662</v>
      </c>
      <c r="W3175" s="429">
        <f t="shared" si="73"/>
        <v>6.1991145228363569E-2</v>
      </c>
      <c r="X3175" s="429">
        <f t="shared" si="73"/>
        <v>0.73293837056477185</v>
      </c>
      <c r="Y3175" s="429">
        <f t="shared" si="73"/>
        <v>0</v>
      </c>
      <c r="Z3175" s="429">
        <f t="shared" si="72"/>
        <v>18.385450409347662</v>
      </c>
      <c r="AA3175" s="429" t="s">
        <v>1296</v>
      </c>
    </row>
    <row r="3176" spans="1:27" x14ac:dyDescent="0.25">
      <c r="A3176" t="s">
        <v>149</v>
      </c>
      <c r="B3176" t="s">
        <v>186</v>
      </c>
      <c r="C3176" t="s">
        <v>1459</v>
      </c>
      <c r="D3176" t="s">
        <v>1387</v>
      </c>
      <c r="E3176" t="s">
        <v>1326</v>
      </c>
      <c r="F3176" t="s">
        <v>1293</v>
      </c>
      <c r="G3176" t="s">
        <v>524</v>
      </c>
      <c r="H3176" t="s">
        <v>1461</v>
      </c>
      <c r="I3176" t="s">
        <v>534</v>
      </c>
      <c r="J3176" t="s">
        <v>1423</v>
      </c>
      <c r="K3176" t="s">
        <v>1419</v>
      </c>
      <c r="L3176">
        <v>0</v>
      </c>
      <c r="M3176">
        <v>5.0999999999999996</v>
      </c>
      <c r="N3176">
        <v>0</v>
      </c>
      <c r="O3176">
        <v>0</v>
      </c>
      <c r="P3176">
        <v>0</v>
      </c>
      <c r="Q3176">
        <v>0</v>
      </c>
      <c r="R3176">
        <v>1.8639899611460877</v>
      </c>
      <c r="S3176">
        <v>22.000592413343718</v>
      </c>
      <c r="T3176">
        <v>0</v>
      </c>
      <c r="U3176">
        <v>551.87880029473899</v>
      </c>
      <c r="W3176" s="429">
        <f t="shared" si="73"/>
        <v>1.8639899611460877</v>
      </c>
      <c r="X3176" s="429">
        <f t="shared" si="73"/>
        <v>22.000592413343718</v>
      </c>
      <c r="Y3176" s="429">
        <f t="shared" si="73"/>
        <v>0</v>
      </c>
      <c r="Z3176" s="429">
        <f t="shared" si="72"/>
        <v>551.87880029473899</v>
      </c>
      <c r="AA3176" s="429" t="s">
        <v>1296</v>
      </c>
    </row>
    <row r="3177" spans="1:27" x14ac:dyDescent="0.25">
      <c r="A3177" t="s">
        <v>149</v>
      </c>
      <c r="B3177" t="s">
        <v>186</v>
      </c>
      <c r="C3177" t="s">
        <v>1459</v>
      </c>
      <c r="D3177" t="s">
        <v>1387</v>
      </c>
      <c r="E3177" t="s">
        <v>1326</v>
      </c>
      <c r="F3177" t="s">
        <v>1293</v>
      </c>
      <c r="G3177" t="s">
        <v>524</v>
      </c>
      <c r="H3177" t="s">
        <v>1461</v>
      </c>
      <c r="I3177" t="s">
        <v>534</v>
      </c>
      <c r="J3177" t="s">
        <v>1399</v>
      </c>
      <c r="K3177" t="s">
        <v>1391</v>
      </c>
      <c r="L3177">
        <v>0</v>
      </c>
      <c r="M3177">
        <v>1.8</v>
      </c>
      <c r="N3177">
        <v>0</v>
      </c>
      <c r="O3177">
        <v>0</v>
      </c>
      <c r="P3177">
        <v>0</v>
      </c>
      <c r="Q3177">
        <v>0</v>
      </c>
      <c r="R3177">
        <v>0.65787880981626634</v>
      </c>
      <c r="S3177">
        <v>7.7649149694154307</v>
      </c>
      <c r="T3177">
        <v>0</v>
      </c>
      <c r="U3177">
        <v>194.78075304520203</v>
      </c>
      <c r="W3177" s="429">
        <f t="shared" si="73"/>
        <v>0.65787880981626634</v>
      </c>
      <c r="X3177" s="429">
        <f t="shared" si="73"/>
        <v>7.7649149694154307</v>
      </c>
      <c r="Y3177" s="429">
        <f t="shared" si="73"/>
        <v>0</v>
      </c>
      <c r="Z3177" s="429">
        <f t="shared" si="72"/>
        <v>194.78075304520203</v>
      </c>
      <c r="AA3177" s="429" t="s">
        <v>1296</v>
      </c>
    </row>
    <row r="3178" spans="1:27" x14ac:dyDescent="0.25">
      <c r="A3178" t="s">
        <v>149</v>
      </c>
      <c r="B3178" t="s">
        <v>186</v>
      </c>
      <c r="C3178" t="s">
        <v>1459</v>
      </c>
      <c r="D3178" t="s">
        <v>1387</v>
      </c>
      <c r="E3178" t="s">
        <v>1326</v>
      </c>
      <c r="F3178" t="s">
        <v>1293</v>
      </c>
      <c r="G3178" t="s">
        <v>524</v>
      </c>
      <c r="H3178" t="s">
        <v>1461</v>
      </c>
      <c r="I3178" t="s">
        <v>534</v>
      </c>
      <c r="J3178" t="s">
        <v>1423</v>
      </c>
      <c r="K3178" t="s">
        <v>1419</v>
      </c>
      <c r="L3178">
        <v>0</v>
      </c>
      <c r="M3178">
        <v>2.7</v>
      </c>
      <c r="N3178">
        <v>0</v>
      </c>
      <c r="O3178">
        <v>0</v>
      </c>
      <c r="P3178">
        <v>0</v>
      </c>
      <c r="Q3178">
        <v>0</v>
      </c>
      <c r="R3178">
        <v>0.98681821472439946</v>
      </c>
      <c r="S3178">
        <v>11.647372454123145</v>
      </c>
      <c r="T3178">
        <v>0</v>
      </c>
      <c r="U3178">
        <v>292.17112956780301</v>
      </c>
      <c r="W3178" s="429">
        <f t="shared" si="73"/>
        <v>0.98681821472439946</v>
      </c>
      <c r="X3178" s="429">
        <f t="shared" si="73"/>
        <v>11.647372454123145</v>
      </c>
      <c r="Y3178" s="429">
        <f t="shared" si="73"/>
        <v>0</v>
      </c>
      <c r="Z3178" s="429">
        <f t="shared" si="72"/>
        <v>292.17112956780301</v>
      </c>
      <c r="AA3178" s="429" t="s">
        <v>1296</v>
      </c>
    </row>
    <row r="3179" spans="1:27" x14ac:dyDescent="0.25">
      <c r="A3179" t="s">
        <v>149</v>
      </c>
      <c r="B3179" t="s">
        <v>186</v>
      </c>
      <c r="C3179" t="s">
        <v>1459</v>
      </c>
      <c r="D3179" t="s">
        <v>1387</v>
      </c>
      <c r="E3179" t="s">
        <v>1326</v>
      </c>
      <c r="F3179" t="s">
        <v>1293</v>
      </c>
      <c r="G3179" t="s">
        <v>524</v>
      </c>
      <c r="H3179" t="s">
        <v>1461</v>
      </c>
      <c r="I3179" t="s">
        <v>534</v>
      </c>
      <c r="J3179" t="s">
        <v>1399</v>
      </c>
      <c r="K3179" t="s">
        <v>1391</v>
      </c>
      <c r="L3179">
        <v>0</v>
      </c>
      <c r="M3179">
        <v>4.4000000000000004</v>
      </c>
      <c r="N3179">
        <v>0</v>
      </c>
      <c r="O3179">
        <v>0</v>
      </c>
      <c r="P3179">
        <v>0</v>
      </c>
      <c r="Q3179">
        <v>0</v>
      </c>
      <c r="R3179">
        <v>1.6081482017730955</v>
      </c>
      <c r="S3179">
        <v>18.980903258571054</v>
      </c>
      <c r="T3179">
        <v>0</v>
      </c>
      <c r="U3179">
        <v>476.13072966604943</v>
      </c>
      <c r="W3179" s="429">
        <f t="shared" si="73"/>
        <v>1.6081482017730955</v>
      </c>
      <c r="X3179" s="429">
        <f t="shared" si="73"/>
        <v>18.980903258571054</v>
      </c>
      <c r="Y3179" s="429">
        <f t="shared" si="73"/>
        <v>0</v>
      </c>
      <c r="Z3179" s="429">
        <f t="shared" si="72"/>
        <v>476.13072966604943</v>
      </c>
      <c r="AA3179" s="429" t="s">
        <v>1296</v>
      </c>
    </row>
    <row r="3180" spans="1:27" x14ac:dyDescent="0.25">
      <c r="A3180" t="s">
        <v>149</v>
      </c>
      <c r="B3180" t="s">
        <v>186</v>
      </c>
      <c r="C3180" t="s">
        <v>1459</v>
      </c>
      <c r="D3180" t="s">
        <v>1387</v>
      </c>
      <c r="E3180" t="s">
        <v>1326</v>
      </c>
      <c r="F3180" t="s">
        <v>1293</v>
      </c>
      <c r="G3180" t="s">
        <v>524</v>
      </c>
      <c r="H3180" t="s">
        <v>1462</v>
      </c>
      <c r="I3180" t="s">
        <v>1463</v>
      </c>
      <c r="J3180" t="s">
        <v>1397</v>
      </c>
      <c r="K3180" t="s">
        <v>1398</v>
      </c>
      <c r="L3180">
        <v>0</v>
      </c>
      <c r="M3180">
        <v>0</v>
      </c>
      <c r="N3180">
        <v>0.01</v>
      </c>
      <c r="O3180">
        <v>0</v>
      </c>
      <c r="P3180">
        <v>0</v>
      </c>
      <c r="Q3180">
        <v>0</v>
      </c>
      <c r="R3180">
        <v>0</v>
      </c>
      <c r="S3180">
        <v>0</v>
      </c>
      <c r="T3180">
        <v>0</v>
      </c>
      <c r="U3180">
        <v>0</v>
      </c>
      <c r="W3180" s="429">
        <f t="shared" si="73"/>
        <v>0</v>
      </c>
      <c r="X3180" s="429">
        <f t="shared" si="73"/>
        <v>0</v>
      </c>
      <c r="Y3180" s="429">
        <f t="shared" si="73"/>
        <v>0</v>
      </c>
      <c r="Z3180" s="429">
        <f t="shared" si="72"/>
        <v>0</v>
      </c>
      <c r="AA3180" s="429" t="s">
        <v>1295</v>
      </c>
    </row>
    <row r="3181" spans="1:27" x14ac:dyDescent="0.25">
      <c r="A3181" t="s">
        <v>149</v>
      </c>
      <c r="B3181" t="s">
        <v>186</v>
      </c>
      <c r="C3181" t="s">
        <v>1459</v>
      </c>
      <c r="D3181" t="s">
        <v>1387</v>
      </c>
      <c r="E3181" t="s">
        <v>1326</v>
      </c>
      <c r="F3181" t="s">
        <v>1293</v>
      </c>
      <c r="G3181" t="s">
        <v>524</v>
      </c>
      <c r="H3181" t="s">
        <v>1462</v>
      </c>
      <c r="I3181" t="s">
        <v>1463</v>
      </c>
      <c r="J3181" t="s">
        <v>1397</v>
      </c>
      <c r="K3181" t="s">
        <v>1398</v>
      </c>
      <c r="L3181">
        <v>7.17</v>
      </c>
      <c r="M3181">
        <v>1.84</v>
      </c>
      <c r="N3181">
        <v>10.85</v>
      </c>
      <c r="O3181">
        <v>0.2</v>
      </c>
      <c r="P3181">
        <v>0.25</v>
      </c>
      <c r="Q3181">
        <v>0.25</v>
      </c>
      <c r="R3181">
        <v>483.74520150000001</v>
      </c>
      <c r="S3181">
        <v>9.1238250000000003E-3</v>
      </c>
      <c r="T3181">
        <v>9.1238250000000006E-4</v>
      </c>
      <c r="U3181">
        <v>484.24518710999996</v>
      </c>
      <c r="W3181" s="429">
        <f t="shared" si="73"/>
        <v>483.74520150000001</v>
      </c>
      <c r="X3181" s="429">
        <f t="shared" si="73"/>
        <v>9.1238250000000003E-3</v>
      </c>
      <c r="Y3181" s="429">
        <f t="shared" si="73"/>
        <v>9.1238250000000006E-4</v>
      </c>
      <c r="Z3181" s="429">
        <f t="shared" si="72"/>
        <v>484.24518710999996</v>
      </c>
      <c r="AA3181" s="429" t="s">
        <v>1295</v>
      </c>
    </row>
    <row r="3182" spans="1:27" x14ac:dyDescent="0.25">
      <c r="A3182" t="s">
        <v>149</v>
      </c>
      <c r="B3182" t="s">
        <v>186</v>
      </c>
      <c r="C3182" t="s">
        <v>1459</v>
      </c>
      <c r="D3182" t="s">
        <v>1387</v>
      </c>
      <c r="E3182" t="s">
        <v>1326</v>
      </c>
      <c r="F3182" t="s">
        <v>1293</v>
      </c>
      <c r="G3182" t="s">
        <v>524</v>
      </c>
      <c r="H3182" t="s">
        <v>1462</v>
      </c>
      <c r="I3182" t="s">
        <v>1463</v>
      </c>
      <c r="J3182" t="s">
        <v>1397</v>
      </c>
      <c r="K3182" t="s">
        <v>1398</v>
      </c>
      <c r="L3182">
        <v>5.27</v>
      </c>
      <c r="M3182">
        <v>1.35</v>
      </c>
      <c r="N3182">
        <v>7.98</v>
      </c>
      <c r="O3182">
        <v>0.15</v>
      </c>
      <c r="P3182">
        <v>0.18</v>
      </c>
      <c r="Q3182">
        <v>0.18</v>
      </c>
      <c r="R3182">
        <v>355.55609649999997</v>
      </c>
      <c r="S3182">
        <v>6.7060749999999997E-3</v>
      </c>
      <c r="T3182">
        <v>6.7060749999999999E-4</v>
      </c>
      <c r="U3182">
        <v>355.92358940999998</v>
      </c>
      <c r="W3182" s="429">
        <f t="shared" si="73"/>
        <v>355.55609649999997</v>
      </c>
      <c r="X3182" s="429">
        <f t="shared" si="73"/>
        <v>6.7060749999999997E-3</v>
      </c>
      <c r="Y3182" s="429">
        <f t="shared" si="73"/>
        <v>6.7060749999999999E-4</v>
      </c>
      <c r="Z3182" s="429">
        <f t="shared" si="72"/>
        <v>355.92358940999998</v>
      </c>
      <c r="AA3182" s="429" t="s">
        <v>1295</v>
      </c>
    </row>
    <row r="3183" spans="1:27" x14ac:dyDescent="0.25">
      <c r="A3183" t="s">
        <v>149</v>
      </c>
      <c r="B3183" t="s">
        <v>186</v>
      </c>
      <c r="C3183" t="s">
        <v>1459</v>
      </c>
      <c r="D3183" t="s">
        <v>1387</v>
      </c>
      <c r="E3183" t="s">
        <v>1326</v>
      </c>
      <c r="F3183" t="s">
        <v>1293</v>
      </c>
      <c r="G3183" t="s">
        <v>524</v>
      </c>
      <c r="H3183" t="s">
        <v>1462</v>
      </c>
      <c r="I3183" t="s">
        <v>1463</v>
      </c>
      <c r="J3183" t="s">
        <v>1402</v>
      </c>
      <c r="K3183" t="s">
        <v>1398</v>
      </c>
      <c r="L3183">
        <v>3.17</v>
      </c>
      <c r="M3183">
        <v>1.59</v>
      </c>
      <c r="N3183">
        <v>5.84</v>
      </c>
      <c r="O3183">
        <v>0.1</v>
      </c>
      <c r="P3183">
        <v>0.05</v>
      </c>
      <c r="Q3183">
        <v>0.05</v>
      </c>
      <c r="R3183">
        <v>213.8734015</v>
      </c>
      <c r="S3183">
        <v>4.0338249999999996E-3</v>
      </c>
      <c r="T3183">
        <v>4.0338249999999999E-4</v>
      </c>
      <c r="U3183">
        <v>214.09445511000001</v>
      </c>
      <c r="W3183" s="429">
        <f t="shared" si="73"/>
        <v>213.8734015</v>
      </c>
      <c r="X3183" s="429">
        <f t="shared" si="73"/>
        <v>4.0338249999999996E-3</v>
      </c>
      <c r="Y3183" s="429">
        <f t="shared" si="73"/>
        <v>4.0338249999999999E-4</v>
      </c>
      <c r="Z3183" s="429">
        <f t="shared" si="72"/>
        <v>214.09445511000001</v>
      </c>
      <c r="AA3183" s="429" t="s">
        <v>1295</v>
      </c>
    </row>
    <row r="3184" spans="1:27" x14ac:dyDescent="0.25">
      <c r="A3184" t="s">
        <v>149</v>
      </c>
      <c r="B3184" t="s">
        <v>186</v>
      </c>
      <c r="C3184" t="s">
        <v>1459</v>
      </c>
      <c r="D3184" t="s">
        <v>1387</v>
      </c>
      <c r="E3184" t="s">
        <v>1326</v>
      </c>
      <c r="F3184" t="s">
        <v>1293</v>
      </c>
      <c r="G3184" t="s">
        <v>524</v>
      </c>
      <c r="H3184" t="s">
        <v>1462</v>
      </c>
      <c r="I3184" t="s">
        <v>1463</v>
      </c>
      <c r="J3184" t="s">
        <v>1399</v>
      </c>
      <c r="K3184" t="s">
        <v>1391</v>
      </c>
      <c r="L3184">
        <v>0</v>
      </c>
      <c r="M3184">
        <v>1.7</v>
      </c>
      <c r="N3184">
        <v>0</v>
      </c>
      <c r="O3184">
        <v>0</v>
      </c>
      <c r="P3184">
        <v>0</v>
      </c>
      <c r="Q3184">
        <v>0</v>
      </c>
      <c r="R3184">
        <v>0.62132998704869591</v>
      </c>
      <c r="S3184">
        <v>7.3335308044479062</v>
      </c>
      <c r="T3184">
        <v>0</v>
      </c>
      <c r="U3184">
        <v>183.95960009824634</v>
      </c>
      <c r="W3184" s="429">
        <f t="shared" si="73"/>
        <v>0.62132998704869591</v>
      </c>
      <c r="X3184" s="429">
        <f t="shared" si="73"/>
        <v>7.3335308044479062</v>
      </c>
      <c r="Y3184" s="429">
        <f t="shared" si="73"/>
        <v>0</v>
      </c>
      <c r="Z3184" s="429">
        <f t="shared" si="72"/>
        <v>183.95960009824634</v>
      </c>
      <c r="AA3184" s="429" t="s">
        <v>1296</v>
      </c>
    </row>
    <row r="3185" spans="1:27" x14ac:dyDescent="0.25">
      <c r="A3185" t="s">
        <v>149</v>
      </c>
      <c r="B3185" t="s">
        <v>186</v>
      </c>
      <c r="C3185" t="s">
        <v>1459</v>
      </c>
      <c r="D3185" t="s">
        <v>1387</v>
      </c>
      <c r="E3185" t="s">
        <v>1326</v>
      </c>
      <c r="F3185" t="s">
        <v>1293</v>
      </c>
      <c r="G3185" t="s">
        <v>524</v>
      </c>
      <c r="H3185" t="s">
        <v>1461</v>
      </c>
      <c r="I3185" t="s">
        <v>534</v>
      </c>
      <c r="J3185" t="s">
        <v>1408</v>
      </c>
      <c r="K3185" t="s">
        <v>1395</v>
      </c>
      <c r="L3185">
        <v>0</v>
      </c>
      <c r="M3185">
        <v>0.995</v>
      </c>
      <c r="N3185">
        <v>0</v>
      </c>
      <c r="O3185">
        <v>0</v>
      </c>
      <c r="P3185">
        <v>0</v>
      </c>
      <c r="Q3185">
        <v>0</v>
      </c>
      <c r="R3185">
        <v>0.36366078653732498</v>
      </c>
      <c r="S3185">
        <v>4.2922724414268627</v>
      </c>
      <c r="T3185">
        <v>0</v>
      </c>
      <c r="U3185">
        <v>107.6704718222089</v>
      </c>
      <c r="W3185" s="429">
        <f t="shared" si="73"/>
        <v>0.36366078653732498</v>
      </c>
      <c r="X3185" s="429">
        <f t="shared" si="73"/>
        <v>4.2922724414268627</v>
      </c>
      <c r="Y3185" s="429">
        <f t="shared" si="73"/>
        <v>0</v>
      </c>
      <c r="Z3185" s="429">
        <f t="shared" si="72"/>
        <v>107.6704718222089</v>
      </c>
      <c r="AA3185" s="429" t="s">
        <v>1295</v>
      </c>
    </row>
    <row r="3186" spans="1:27" x14ac:dyDescent="0.25">
      <c r="A3186" t="s">
        <v>149</v>
      </c>
      <c r="B3186" t="s">
        <v>186</v>
      </c>
      <c r="C3186" t="s">
        <v>1459</v>
      </c>
      <c r="D3186" t="s">
        <v>1387</v>
      </c>
      <c r="E3186" t="s">
        <v>1326</v>
      </c>
      <c r="F3186" t="s">
        <v>1293</v>
      </c>
      <c r="G3186" t="s">
        <v>524</v>
      </c>
      <c r="H3186" t="s">
        <v>1461</v>
      </c>
      <c r="I3186" t="s">
        <v>534</v>
      </c>
      <c r="J3186" t="s">
        <v>1412</v>
      </c>
      <c r="K3186" t="s">
        <v>1393</v>
      </c>
      <c r="L3186">
        <v>0.34</v>
      </c>
      <c r="M3186">
        <v>0.02</v>
      </c>
      <c r="N3186">
        <v>0.28999999999999998</v>
      </c>
      <c r="O3186">
        <v>0.01</v>
      </c>
      <c r="P3186">
        <v>0.02</v>
      </c>
      <c r="Q3186">
        <v>0.02</v>
      </c>
      <c r="R3186">
        <v>0.12426599740973919</v>
      </c>
      <c r="S3186">
        <v>1.4667061608895813</v>
      </c>
      <c r="T3186">
        <v>0</v>
      </c>
      <c r="U3186">
        <v>36.791920019649268</v>
      </c>
      <c r="W3186" s="429">
        <f t="shared" si="73"/>
        <v>0.12426599740973919</v>
      </c>
      <c r="X3186" s="429">
        <f t="shared" si="73"/>
        <v>1.4667061608895813</v>
      </c>
      <c r="Y3186" s="429">
        <f t="shared" si="73"/>
        <v>0</v>
      </c>
      <c r="Z3186" s="429">
        <f t="shared" si="72"/>
        <v>36.791920019649268</v>
      </c>
      <c r="AA3186" s="429" t="s">
        <v>1295</v>
      </c>
    </row>
    <row r="3187" spans="1:27" x14ac:dyDescent="0.25">
      <c r="A3187" t="s">
        <v>149</v>
      </c>
      <c r="B3187" t="s">
        <v>186</v>
      </c>
      <c r="C3187" t="s">
        <v>1459</v>
      </c>
      <c r="D3187" t="s">
        <v>1387</v>
      </c>
      <c r="E3187" t="s">
        <v>1326</v>
      </c>
      <c r="F3187" t="s">
        <v>1293</v>
      </c>
      <c r="G3187" t="s">
        <v>524</v>
      </c>
      <c r="H3187" t="s">
        <v>1461</v>
      </c>
      <c r="I3187" t="s">
        <v>534</v>
      </c>
      <c r="J3187" t="s">
        <v>1402</v>
      </c>
      <c r="K3187" t="s">
        <v>1398</v>
      </c>
      <c r="L3187">
        <v>4.91</v>
      </c>
      <c r="M3187">
        <v>0.72</v>
      </c>
      <c r="N3187">
        <v>2.83</v>
      </c>
      <c r="O3187">
        <v>0</v>
      </c>
      <c r="P3187">
        <v>0</v>
      </c>
      <c r="Q3187">
        <v>0</v>
      </c>
      <c r="R3187">
        <v>331.26763450000004</v>
      </c>
      <c r="S3187">
        <v>6.2479750000000002E-3</v>
      </c>
      <c r="T3187">
        <v>6.2479750000000002E-4</v>
      </c>
      <c r="U3187">
        <v>331.61002353000009</v>
      </c>
      <c r="W3187" s="429">
        <f t="shared" si="73"/>
        <v>331.26763450000004</v>
      </c>
      <c r="X3187" s="429">
        <f t="shared" si="73"/>
        <v>6.2479750000000002E-3</v>
      </c>
      <c r="Y3187" s="429">
        <f t="shared" si="73"/>
        <v>6.2479750000000002E-4</v>
      </c>
      <c r="Z3187" s="429">
        <f t="shared" si="72"/>
        <v>331.61002353000009</v>
      </c>
      <c r="AA3187" s="429" t="s">
        <v>1295</v>
      </c>
    </row>
    <row r="3188" spans="1:27" x14ac:dyDescent="0.25">
      <c r="A3188" t="s">
        <v>149</v>
      </c>
      <c r="B3188" t="s">
        <v>186</v>
      </c>
      <c r="C3188" t="s">
        <v>1459</v>
      </c>
      <c r="D3188" t="s">
        <v>1387</v>
      </c>
      <c r="E3188" t="s">
        <v>1326</v>
      </c>
      <c r="F3188" t="s">
        <v>1293</v>
      </c>
      <c r="G3188" t="s">
        <v>524</v>
      </c>
      <c r="H3188" t="s">
        <v>1461</v>
      </c>
      <c r="I3188" t="s">
        <v>534</v>
      </c>
      <c r="J3188" t="s">
        <v>1402</v>
      </c>
      <c r="K3188" t="s">
        <v>1398</v>
      </c>
      <c r="L3188">
        <v>0.21</v>
      </c>
      <c r="M3188">
        <v>0.03</v>
      </c>
      <c r="N3188">
        <v>0.12</v>
      </c>
      <c r="O3188">
        <v>0</v>
      </c>
      <c r="P3188">
        <v>0</v>
      </c>
      <c r="Q3188">
        <v>0</v>
      </c>
      <c r="R3188">
        <v>14.168269499999999</v>
      </c>
      <c r="S3188">
        <v>2.67225E-4</v>
      </c>
      <c r="T3188">
        <v>2.67225E-5</v>
      </c>
      <c r="U3188">
        <v>14.182913429999999</v>
      </c>
      <c r="W3188" s="429">
        <f t="shared" si="73"/>
        <v>14.168269499999999</v>
      </c>
      <c r="X3188" s="429">
        <f t="shared" si="73"/>
        <v>2.67225E-4</v>
      </c>
      <c r="Y3188" s="429">
        <f t="shared" si="73"/>
        <v>2.67225E-5</v>
      </c>
      <c r="Z3188" s="429">
        <f t="shared" si="72"/>
        <v>14.182913429999999</v>
      </c>
      <c r="AA3188" s="429" t="s">
        <v>1295</v>
      </c>
    </row>
    <row r="3189" spans="1:27" x14ac:dyDescent="0.25">
      <c r="A3189" t="s">
        <v>149</v>
      </c>
      <c r="B3189" t="s">
        <v>186</v>
      </c>
      <c r="C3189" t="s">
        <v>1459</v>
      </c>
      <c r="D3189" t="s">
        <v>1387</v>
      </c>
      <c r="E3189" t="s">
        <v>1326</v>
      </c>
      <c r="F3189" t="s">
        <v>1293</v>
      </c>
      <c r="G3189" t="s">
        <v>524</v>
      </c>
      <c r="H3189" t="s">
        <v>1461</v>
      </c>
      <c r="I3189" t="s">
        <v>534</v>
      </c>
      <c r="J3189" t="s">
        <v>1487</v>
      </c>
      <c r="K3189" t="s">
        <v>1398</v>
      </c>
      <c r="L3189">
        <v>0.19</v>
      </c>
      <c r="M3189">
        <v>6.0000000000000001E-3</v>
      </c>
      <c r="N3189">
        <v>1.7000000000000001E-2</v>
      </c>
      <c r="O3189">
        <v>0</v>
      </c>
      <c r="P3189">
        <v>0</v>
      </c>
      <c r="Q3189">
        <v>0</v>
      </c>
      <c r="R3189">
        <v>12.818910500000001</v>
      </c>
      <c r="S3189">
        <v>2.4177500000000001E-4</v>
      </c>
      <c r="T3189">
        <v>2.41775E-5</v>
      </c>
      <c r="U3189">
        <v>12.832159770000001</v>
      </c>
      <c r="W3189" s="429">
        <f t="shared" si="73"/>
        <v>12.818910500000001</v>
      </c>
      <c r="X3189" s="429">
        <f t="shared" si="73"/>
        <v>2.4177500000000001E-4</v>
      </c>
      <c r="Y3189" s="429">
        <f t="shared" si="73"/>
        <v>2.41775E-5</v>
      </c>
      <c r="Z3189" s="429">
        <f t="shared" si="72"/>
        <v>12.832159770000001</v>
      </c>
      <c r="AA3189" s="429" t="s">
        <v>1295</v>
      </c>
    </row>
    <row r="3190" spans="1:27" x14ac:dyDescent="0.25">
      <c r="A3190" t="s">
        <v>149</v>
      </c>
      <c r="B3190" t="s">
        <v>186</v>
      </c>
      <c r="C3190" t="s">
        <v>1459</v>
      </c>
      <c r="D3190" t="s">
        <v>1387</v>
      </c>
      <c r="E3190" t="s">
        <v>1326</v>
      </c>
      <c r="F3190" t="s">
        <v>1293</v>
      </c>
      <c r="G3190" t="s">
        <v>524</v>
      </c>
      <c r="H3190" t="s">
        <v>1461</v>
      </c>
      <c r="I3190" t="s">
        <v>534</v>
      </c>
      <c r="J3190" t="s">
        <v>1413</v>
      </c>
      <c r="K3190" t="s">
        <v>1414</v>
      </c>
      <c r="L3190">
        <v>0</v>
      </c>
      <c r="M3190">
        <v>0</v>
      </c>
      <c r="N3190">
        <v>0</v>
      </c>
      <c r="O3190">
        <v>6.9000000000000006E-2</v>
      </c>
      <c r="P3190">
        <v>0</v>
      </c>
      <c r="Q3190">
        <v>0</v>
      </c>
      <c r="R3190">
        <v>0</v>
      </c>
      <c r="S3190">
        <v>0</v>
      </c>
      <c r="T3190">
        <v>0</v>
      </c>
      <c r="U3190">
        <v>0</v>
      </c>
      <c r="W3190" s="429">
        <f t="shared" si="73"/>
        <v>0</v>
      </c>
      <c r="X3190" s="429">
        <f t="shared" si="73"/>
        <v>0</v>
      </c>
      <c r="Y3190" s="429">
        <f t="shared" si="73"/>
        <v>0</v>
      </c>
      <c r="Z3190" s="429">
        <f t="shared" si="72"/>
        <v>0</v>
      </c>
      <c r="AA3190" s="429" t="s">
        <v>1296</v>
      </c>
    </row>
    <row r="3191" spans="1:27" x14ac:dyDescent="0.25">
      <c r="A3191" t="s">
        <v>149</v>
      </c>
      <c r="B3191" t="s">
        <v>186</v>
      </c>
      <c r="C3191" t="s">
        <v>1459</v>
      </c>
      <c r="D3191" t="s">
        <v>1387</v>
      </c>
      <c r="E3191" t="s">
        <v>1326</v>
      </c>
      <c r="F3191" t="s">
        <v>1293</v>
      </c>
      <c r="G3191" t="s">
        <v>524</v>
      </c>
      <c r="H3191" t="s">
        <v>1461</v>
      </c>
      <c r="I3191" t="s">
        <v>534</v>
      </c>
      <c r="J3191" t="s">
        <v>1487</v>
      </c>
      <c r="K3191" t="s">
        <v>1398</v>
      </c>
      <c r="L3191">
        <v>16.52</v>
      </c>
      <c r="M3191">
        <v>3.72</v>
      </c>
      <c r="N3191">
        <v>12.4</v>
      </c>
      <c r="O3191">
        <v>0</v>
      </c>
      <c r="P3191">
        <v>2E-3</v>
      </c>
      <c r="Q3191">
        <v>2E-3</v>
      </c>
      <c r="R3191">
        <v>1114.570534</v>
      </c>
      <c r="S3191">
        <v>2.1021700000000001E-2</v>
      </c>
      <c r="T3191">
        <v>2.10217E-3</v>
      </c>
      <c r="U3191">
        <v>1115.72252316</v>
      </c>
      <c r="W3191" s="429">
        <f t="shared" si="73"/>
        <v>1114.570534</v>
      </c>
      <c r="X3191" s="429">
        <f t="shared" si="73"/>
        <v>2.1021700000000001E-2</v>
      </c>
      <c r="Y3191" s="429">
        <f t="shared" si="73"/>
        <v>2.10217E-3</v>
      </c>
      <c r="Z3191" s="429">
        <f t="shared" si="72"/>
        <v>1115.72252316</v>
      </c>
      <c r="AA3191" s="429" t="s">
        <v>1295</v>
      </c>
    </row>
    <row r="3192" spans="1:27" x14ac:dyDescent="0.25">
      <c r="A3192" t="s">
        <v>149</v>
      </c>
      <c r="B3192" t="s">
        <v>186</v>
      </c>
      <c r="C3192" t="s">
        <v>1459</v>
      </c>
      <c r="D3192" t="s">
        <v>1387</v>
      </c>
      <c r="E3192" t="s">
        <v>1326</v>
      </c>
      <c r="F3192" t="s">
        <v>1293</v>
      </c>
      <c r="G3192" t="s">
        <v>524</v>
      </c>
      <c r="H3192" t="s">
        <v>1461</v>
      </c>
      <c r="I3192" t="s">
        <v>534</v>
      </c>
      <c r="J3192" t="s">
        <v>1402</v>
      </c>
      <c r="K3192" t="s">
        <v>1398</v>
      </c>
      <c r="L3192">
        <v>25.98</v>
      </c>
      <c r="M3192">
        <v>3.65</v>
      </c>
      <c r="N3192">
        <v>14.52</v>
      </c>
      <c r="O3192">
        <v>0</v>
      </c>
      <c r="P3192">
        <v>3.0000000000000001E-3</v>
      </c>
      <c r="Q3192">
        <v>3.0000000000000001E-3</v>
      </c>
      <c r="R3192">
        <v>1752.8173410000002</v>
      </c>
      <c r="S3192">
        <v>3.305955E-2</v>
      </c>
      <c r="T3192">
        <v>3.3059550000000002E-3</v>
      </c>
      <c r="U3192">
        <v>1754.6290043400002</v>
      </c>
      <c r="W3192" s="429">
        <f t="shared" si="73"/>
        <v>1752.8173410000002</v>
      </c>
      <c r="X3192" s="429">
        <f t="shared" si="73"/>
        <v>3.305955E-2</v>
      </c>
      <c r="Y3192" s="429">
        <f t="shared" si="73"/>
        <v>3.3059550000000002E-3</v>
      </c>
      <c r="Z3192" s="429">
        <f t="shared" si="72"/>
        <v>1754.6290043400002</v>
      </c>
      <c r="AA3192" s="429" t="s">
        <v>1295</v>
      </c>
    </row>
    <row r="3193" spans="1:27" x14ac:dyDescent="0.25">
      <c r="A3193" t="s">
        <v>149</v>
      </c>
      <c r="B3193" t="s">
        <v>186</v>
      </c>
      <c r="C3193" t="s">
        <v>1459</v>
      </c>
      <c r="D3193" t="s">
        <v>1387</v>
      </c>
      <c r="E3193" t="s">
        <v>1326</v>
      </c>
      <c r="F3193" t="s">
        <v>1293</v>
      </c>
      <c r="G3193" t="s">
        <v>524</v>
      </c>
      <c r="H3193" t="s">
        <v>1461</v>
      </c>
      <c r="I3193" t="s">
        <v>534</v>
      </c>
      <c r="J3193" t="s">
        <v>1399</v>
      </c>
      <c r="K3193" t="s">
        <v>1391</v>
      </c>
      <c r="L3193">
        <v>0</v>
      </c>
      <c r="M3193">
        <v>4.8</v>
      </c>
      <c r="N3193">
        <v>0</v>
      </c>
      <c r="O3193">
        <v>0</v>
      </c>
      <c r="P3193">
        <v>0</v>
      </c>
      <c r="Q3193">
        <v>0</v>
      </c>
      <c r="R3193">
        <v>1.7543434928433768</v>
      </c>
      <c r="S3193">
        <v>20.706439918441145</v>
      </c>
      <c r="T3193">
        <v>0</v>
      </c>
      <c r="U3193">
        <v>519.41534145387209</v>
      </c>
      <c r="W3193" s="429">
        <f t="shared" si="73"/>
        <v>1.7543434928433768</v>
      </c>
      <c r="X3193" s="429">
        <f t="shared" si="73"/>
        <v>20.706439918441145</v>
      </c>
      <c r="Y3193" s="429">
        <f t="shared" si="73"/>
        <v>0</v>
      </c>
      <c r="Z3193" s="429">
        <f t="shared" si="72"/>
        <v>519.41534145387209</v>
      </c>
      <c r="AA3193" s="429" t="s">
        <v>1296</v>
      </c>
    </row>
    <row r="3194" spans="1:27" x14ac:dyDescent="0.25">
      <c r="A3194" t="s">
        <v>149</v>
      </c>
      <c r="B3194" t="s">
        <v>186</v>
      </c>
      <c r="C3194" t="s">
        <v>1459</v>
      </c>
      <c r="D3194" t="s">
        <v>1387</v>
      </c>
      <c r="E3194" t="s">
        <v>1326</v>
      </c>
      <c r="F3194" t="s">
        <v>1293</v>
      </c>
      <c r="G3194" t="s">
        <v>524</v>
      </c>
      <c r="H3194" t="s">
        <v>1461</v>
      </c>
      <c r="I3194" t="s">
        <v>534</v>
      </c>
      <c r="J3194" t="s">
        <v>1412</v>
      </c>
      <c r="K3194" t="s">
        <v>1393</v>
      </c>
      <c r="L3194">
        <v>0.3</v>
      </c>
      <c r="M3194">
        <v>0</v>
      </c>
      <c r="N3194">
        <v>0.1</v>
      </c>
      <c r="O3194">
        <v>0</v>
      </c>
      <c r="P3194">
        <v>0</v>
      </c>
      <c r="Q3194">
        <v>0</v>
      </c>
      <c r="R3194">
        <v>0.10964646830271105</v>
      </c>
      <c r="S3194">
        <v>1.2941524949025716</v>
      </c>
      <c r="T3194">
        <v>0</v>
      </c>
      <c r="U3194">
        <v>32.463458840867006</v>
      </c>
      <c r="W3194" s="429">
        <f t="shared" si="73"/>
        <v>0.10964646830271105</v>
      </c>
      <c r="X3194" s="429">
        <f t="shared" si="73"/>
        <v>1.2941524949025716</v>
      </c>
      <c r="Y3194" s="429">
        <f t="shared" si="73"/>
        <v>0</v>
      </c>
      <c r="Z3194" s="429">
        <f t="shared" si="72"/>
        <v>32.463458840867006</v>
      </c>
      <c r="AA3194" s="429" t="s">
        <v>1295</v>
      </c>
    </row>
    <row r="3195" spans="1:27" x14ac:dyDescent="0.25">
      <c r="A3195" t="s">
        <v>149</v>
      </c>
      <c r="B3195" t="s">
        <v>186</v>
      </c>
      <c r="C3195" t="s">
        <v>1459</v>
      </c>
      <c r="D3195" t="s">
        <v>1387</v>
      </c>
      <c r="E3195" t="s">
        <v>1326</v>
      </c>
      <c r="F3195" t="s">
        <v>1293</v>
      </c>
      <c r="G3195" t="s">
        <v>524</v>
      </c>
      <c r="H3195" t="s">
        <v>1461</v>
      </c>
      <c r="I3195" t="s">
        <v>534</v>
      </c>
      <c r="J3195" t="s">
        <v>1402</v>
      </c>
      <c r="K3195" t="s">
        <v>1398</v>
      </c>
      <c r="L3195">
        <v>16.7</v>
      </c>
      <c r="M3195">
        <v>13.3</v>
      </c>
      <c r="N3195">
        <v>18.7</v>
      </c>
      <c r="O3195">
        <v>1</v>
      </c>
      <c r="P3195">
        <v>0</v>
      </c>
      <c r="Q3195">
        <v>0</v>
      </c>
      <c r="R3195">
        <v>1126.7147649999999</v>
      </c>
      <c r="S3195">
        <v>2.1250749999999999E-2</v>
      </c>
      <c r="T3195">
        <v>2.1250750000000001E-3</v>
      </c>
      <c r="U3195">
        <v>1127.8793060999999</v>
      </c>
      <c r="W3195" s="429">
        <f t="shared" si="73"/>
        <v>1126.7147649999999</v>
      </c>
      <c r="X3195" s="429">
        <f t="shared" si="73"/>
        <v>2.1250749999999999E-2</v>
      </c>
      <c r="Y3195" s="429">
        <f t="shared" si="73"/>
        <v>2.1250750000000001E-3</v>
      </c>
      <c r="Z3195" s="429">
        <f t="shared" si="72"/>
        <v>1127.8793060999999</v>
      </c>
      <c r="AA3195" s="429" t="s">
        <v>1295</v>
      </c>
    </row>
    <row r="3196" spans="1:27" x14ac:dyDescent="0.25">
      <c r="A3196" t="s">
        <v>149</v>
      </c>
      <c r="B3196" t="s">
        <v>186</v>
      </c>
      <c r="C3196" t="s">
        <v>1459</v>
      </c>
      <c r="D3196" t="s">
        <v>1387</v>
      </c>
      <c r="E3196" t="s">
        <v>1326</v>
      </c>
      <c r="F3196" t="s">
        <v>1293</v>
      </c>
      <c r="G3196" t="s">
        <v>524</v>
      </c>
      <c r="H3196" t="s">
        <v>1461</v>
      </c>
      <c r="I3196" t="s">
        <v>534</v>
      </c>
      <c r="J3196" t="s">
        <v>1402</v>
      </c>
      <c r="K3196" t="s">
        <v>1398</v>
      </c>
      <c r="L3196">
        <v>3.7</v>
      </c>
      <c r="M3196">
        <v>7.6</v>
      </c>
      <c r="N3196">
        <v>15.8</v>
      </c>
      <c r="O3196">
        <v>0.6</v>
      </c>
      <c r="P3196">
        <v>0</v>
      </c>
      <c r="Q3196">
        <v>0</v>
      </c>
      <c r="R3196">
        <v>249.63141500000003</v>
      </c>
      <c r="S3196">
        <v>4.7082499999999998E-3</v>
      </c>
      <c r="T3196">
        <v>4.7082500000000002E-4</v>
      </c>
      <c r="U3196">
        <v>249.88942710000003</v>
      </c>
      <c r="W3196" s="429">
        <f t="shared" si="73"/>
        <v>249.63141500000003</v>
      </c>
      <c r="X3196" s="429">
        <f t="shared" si="73"/>
        <v>4.7082499999999998E-3</v>
      </c>
      <c r="Y3196" s="429">
        <f t="shared" si="73"/>
        <v>4.7082500000000002E-4</v>
      </c>
      <c r="Z3196" s="429">
        <f t="shared" si="72"/>
        <v>249.88942710000003</v>
      </c>
      <c r="AA3196" s="429" t="s">
        <v>1295</v>
      </c>
    </row>
    <row r="3197" spans="1:27" x14ac:dyDescent="0.25">
      <c r="A3197" t="s">
        <v>149</v>
      </c>
      <c r="B3197" t="s">
        <v>186</v>
      </c>
      <c r="C3197" t="s">
        <v>1459</v>
      </c>
      <c r="D3197" t="s">
        <v>1387</v>
      </c>
      <c r="E3197" t="s">
        <v>1326</v>
      </c>
      <c r="F3197" t="s">
        <v>1293</v>
      </c>
      <c r="G3197" t="s">
        <v>524</v>
      </c>
      <c r="H3197" t="s">
        <v>1461</v>
      </c>
      <c r="I3197" t="s">
        <v>534</v>
      </c>
      <c r="J3197" t="s">
        <v>1402</v>
      </c>
      <c r="K3197" t="s">
        <v>1398</v>
      </c>
      <c r="L3197">
        <v>15.4</v>
      </c>
      <c r="M3197">
        <v>9.8000000000000007</v>
      </c>
      <c r="N3197">
        <v>14.3</v>
      </c>
      <c r="O3197">
        <v>0.8</v>
      </c>
      <c r="P3197">
        <v>0</v>
      </c>
      <c r="Q3197">
        <v>0</v>
      </c>
      <c r="R3197">
        <v>1039.0064300000001</v>
      </c>
      <c r="S3197">
        <v>1.9596499999999999E-2</v>
      </c>
      <c r="T3197">
        <v>1.9596500000000003E-3</v>
      </c>
      <c r="U3197">
        <v>1040.0803182000002</v>
      </c>
      <c r="W3197" s="429">
        <f t="shared" si="73"/>
        <v>1039.0064300000001</v>
      </c>
      <c r="X3197" s="429">
        <f t="shared" si="73"/>
        <v>1.9596499999999999E-2</v>
      </c>
      <c r="Y3197" s="429">
        <f t="shared" si="73"/>
        <v>1.9596500000000003E-3</v>
      </c>
      <c r="Z3197" s="429">
        <f t="shared" si="72"/>
        <v>1040.0803182000002</v>
      </c>
      <c r="AA3197" s="429" t="s">
        <v>1295</v>
      </c>
    </row>
    <row r="3198" spans="1:27" x14ac:dyDescent="0.25">
      <c r="A3198" t="s">
        <v>149</v>
      </c>
      <c r="B3198" t="s">
        <v>186</v>
      </c>
      <c r="C3198" t="s">
        <v>1459</v>
      </c>
      <c r="D3198" t="s">
        <v>1387</v>
      </c>
      <c r="E3198" t="s">
        <v>1326</v>
      </c>
      <c r="F3198" t="s">
        <v>1293</v>
      </c>
      <c r="G3198" t="s">
        <v>524</v>
      </c>
      <c r="H3198" t="s">
        <v>1461</v>
      </c>
      <c r="I3198" t="s">
        <v>534</v>
      </c>
      <c r="J3198" t="s">
        <v>1408</v>
      </c>
      <c r="K3198" t="s">
        <v>1395</v>
      </c>
      <c r="L3198">
        <v>0</v>
      </c>
      <c r="M3198">
        <v>4.9000000000000004</v>
      </c>
      <c r="N3198">
        <v>0</v>
      </c>
      <c r="O3198">
        <v>0</v>
      </c>
      <c r="P3198">
        <v>0</v>
      </c>
      <c r="Q3198">
        <v>0</v>
      </c>
      <c r="R3198">
        <v>1.7908923156109473</v>
      </c>
      <c r="S3198">
        <v>21.137824083408674</v>
      </c>
      <c r="T3198">
        <v>0</v>
      </c>
      <c r="U3198">
        <v>530.23649440082772</v>
      </c>
      <c r="W3198" s="429">
        <f t="shared" si="73"/>
        <v>1.7908923156109473</v>
      </c>
      <c r="X3198" s="429">
        <f t="shared" si="73"/>
        <v>21.137824083408674</v>
      </c>
      <c r="Y3198" s="429">
        <f t="shared" si="73"/>
        <v>0</v>
      </c>
      <c r="Z3198" s="429">
        <f t="shared" si="73"/>
        <v>530.23649440082772</v>
      </c>
      <c r="AA3198" s="429" t="s">
        <v>1295</v>
      </c>
    </row>
    <row r="3199" spans="1:27" x14ac:dyDescent="0.25">
      <c r="A3199" t="s">
        <v>149</v>
      </c>
      <c r="B3199" t="s">
        <v>186</v>
      </c>
      <c r="C3199" t="s">
        <v>1459</v>
      </c>
      <c r="D3199" t="s">
        <v>1387</v>
      </c>
      <c r="E3199" t="s">
        <v>1326</v>
      </c>
      <c r="F3199" t="s">
        <v>1293</v>
      </c>
      <c r="G3199" t="s">
        <v>524</v>
      </c>
      <c r="H3199" t="s">
        <v>1461</v>
      </c>
      <c r="I3199" t="s">
        <v>534</v>
      </c>
      <c r="J3199" t="s">
        <v>1423</v>
      </c>
      <c r="K3199" t="s">
        <v>1419</v>
      </c>
      <c r="L3199">
        <v>0</v>
      </c>
      <c r="M3199">
        <v>0.2</v>
      </c>
      <c r="N3199">
        <v>0</v>
      </c>
      <c r="O3199">
        <v>0</v>
      </c>
      <c r="P3199">
        <v>0</v>
      </c>
      <c r="Q3199">
        <v>0</v>
      </c>
      <c r="R3199">
        <v>7.3097645535140698E-2</v>
      </c>
      <c r="S3199">
        <v>0.86276832993504782</v>
      </c>
      <c r="T3199">
        <v>0</v>
      </c>
      <c r="U3199">
        <v>21.642305893911338</v>
      </c>
      <c r="W3199" s="429">
        <f t="shared" ref="W3199:Z3262" si="74">IFERROR(R3199*1,0)</f>
        <v>7.3097645535140698E-2</v>
      </c>
      <c r="X3199" s="429">
        <f t="shared" si="74"/>
        <v>0.86276832993504782</v>
      </c>
      <c r="Y3199" s="429">
        <f t="shared" si="74"/>
        <v>0</v>
      </c>
      <c r="Z3199" s="429">
        <f t="shared" si="74"/>
        <v>21.642305893911338</v>
      </c>
      <c r="AA3199" s="429" t="s">
        <v>1296</v>
      </c>
    </row>
    <row r="3200" spans="1:27" x14ac:dyDescent="0.25">
      <c r="A3200" t="s">
        <v>149</v>
      </c>
      <c r="B3200" t="s">
        <v>186</v>
      </c>
      <c r="C3200" t="s">
        <v>1459</v>
      </c>
      <c r="D3200" t="s">
        <v>1387</v>
      </c>
      <c r="E3200" t="s">
        <v>1326</v>
      </c>
      <c r="F3200" t="s">
        <v>1293</v>
      </c>
      <c r="G3200" t="s">
        <v>524</v>
      </c>
      <c r="H3200" t="s">
        <v>1461</v>
      </c>
      <c r="I3200" t="s">
        <v>534</v>
      </c>
      <c r="J3200" t="s">
        <v>1402</v>
      </c>
      <c r="K3200" t="s">
        <v>1398</v>
      </c>
      <c r="L3200">
        <v>2.7</v>
      </c>
      <c r="M3200">
        <v>8</v>
      </c>
      <c r="N3200">
        <v>18.2</v>
      </c>
      <c r="O3200">
        <v>0.6</v>
      </c>
      <c r="P3200">
        <v>0.4</v>
      </c>
      <c r="Q3200">
        <v>0.4</v>
      </c>
      <c r="R3200">
        <v>182.16346500000003</v>
      </c>
      <c r="S3200">
        <v>3.43575E-3</v>
      </c>
      <c r="T3200">
        <v>3.4357500000000004E-4</v>
      </c>
      <c r="U3200">
        <v>182.35174410000002</v>
      </c>
      <c r="W3200" s="429">
        <f t="shared" si="74"/>
        <v>182.16346500000003</v>
      </c>
      <c r="X3200" s="429">
        <f t="shared" si="74"/>
        <v>3.43575E-3</v>
      </c>
      <c r="Y3200" s="429">
        <f t="shared" si="74"/>
        <v>3.4357500000000004E-4</v>
      </c>
      <c r="Z3200" s="429">
        <f t="shared" si="74"/>
        <v>182.35174410000002</v>
      </c>
      <c r="AA3200" s="429" t="s">
        <v>1295</v>
      </c>
    </row>
    <row r="3201" spans="1:27" x14ac:dyDescent="0.25">
      <c r="A3201" t="s">
        <v>149</v>
      </c>
      <c r="B3201" t="s">
        <v>186</v>
      </c>
      <c r="C3201" t="s">
        <v>1459</v>
      </c>
      <c r="D3201" t="s">
        <v>1387</v>
      </c>
      <c r="E3201" t="s">
        <v>1326</v>
      </c>
      <c r="F3201" t="s">
        <v>1293</v>
      </c>
      <c r="G3201" t="s">
        <v>524</v>
      </c>
      <c r="H3201" t="s">
        <v>1461</v>
      </c>
      <c r="I3201" t="s">
        <v>534</v>
      </c>
      <c r="J3201" t="s">
        <v>1402</v>
      </c>
      <c r="K3201" t="s">
        <v>1398</v>
      </c>
      <c r="L3201">
        <v>0</v>
      </c>
      <c r="M3201">
        <v>1.4</v>
      </c>
      <c r="N3201">
        <v>2.7</v>
      </c>
      <c r="O3201">
        <v>0.1</v>
      </c>
      <c r="P3201">
        <v>0.1</v>
      </c>
      <c r="Q3201">
        <v>0.1</v>
      </c>
      <c r="R3201">
        <v>0</v>
      </c>
      <c r="S3201">
        <v>0</v>
      </c>
      <c r="T3201">
        <v>0</v>
      </c>
      <c r="U3201">
        <v>0</v>
      </c>
      <c r="W3201" s="429">
        <f t="shared" si="74"/>
        <v>0</v>
      </c>
      <c r="X3201" s="429">
        <f t="shared" si="74"/>
        <v>0</v>
      </c>
      <c r="Y3201" s="429">
        <f t="shared" si="74"/>
        <v>0</v>
      </c>
      <c r="Z3201" s="429">
        <f t="shared" si="74"/>
        <v>0</v>
      </c>
      <c r="AA3201" s="429" t="s">
        <v>1295</v>
      </c>
    </row>
    <row r="3202" spans="1:27" x14ac:dyDescent="0.25">
      <c r="A3202" t="s">
        <v>149</v>
      </c>
      <c r="B3202" t="s">
        <v>186</v>
      </c>
      <c r="C3202" t="s">
        <v>1459</v>
      </c>
      <c r="D3202" t="s">
        <v>1387</v>
      </c>
      <c r="E3202" t="s">
        <v>1326</v>
      </c>
      <c r="F3202" t="s">
        <v>1293</v>
      </c>
      <c r="G3202" t="s">
        <v>524</v>
      </c>
      <c r="H3202" t="s">
        <v>1461</v>
      </c>
      <c r="I3202" t="s">
        <v>534</v>
      </c>
      <c r="J3202" t="s">
        <v>1402</v>
      </c>
      <c r="K3202" t="s">
        <v>1398</v>
      </c>
      <c r="L3202">
        <v>8.3000000000000007</v>
      </c>
      <c r="M3202">
        <v>8.9</v>
      </c>
      <c r="N3202">
        <v>14.1</v>
      </c>
      <c r="O3202">
        <v>0.7</v>
      </c>
      <c r="P3202">
        <v>0.5</v>
      </c>
      <c r="Q3202">
        <v>0.5</v>
      </c>
      <c r="R3202">
        <v>559.98398500000008</v>
      </c>
      <c r="S3202">
        <v>1.056175E-2</v>
      </c>
      <c r="T3202">
        <v>1.0561750000000001E-3</v>
      </c>
      <c r="U3202">
        <v>560.56276890000015</v>
      </c>
      <c r="W3202" s="429">
        <f t="shared" si="74"/>
        <v>559.98398500000008</v>
      </c>
      <c r="X3202" s="429">
        <f t="shared" si="74"/>
        <v>1.056175E-2</v>
      </c>
      <c r="Y3202" s="429">
        <f t="shared" si="74"/>
        <v>1.0561750000000001E-3</v>
      </c>
      <c r="Z3202" s="429">
        <f t="shared" si="74"/>
        <v>560.56276890000015</v>
      </c>
      <c r="AA3202" s="429" t="s">
        <v>1295</v>
      </c>
    </row>
    <row r="3203" spans="1:27" x14ac:dyDescent="0.25">
      <c r="A3203" t="s">
        <v>149</v>
      </c>
      <c r="B3203" t="s">
        <v>186</v>
      </c>
      <c r="C3203" t="s">
        <v>1459</v>
      </c>
      <c r="D3203" t="s">
        <v>1387</v>
      </c>
      <c r="E3203" t="s">
        <v>1326</v>
      </c>
      <c r="F3203" t="s">
        <v>1293</v>
      </c>
      <c r="G3203" t="s">
        <v>524</v>
      </c>
      <c r="H3203" t="s">
        <v>1461</v>
      </c>
      <c r="I3203" t="s">
        <v>534</v>
      </c>
      <c r="J3203" t="s">
        <v>1402</v>
      </c>
      <c r="K3203" t="s">
        <v>1398</v>
      </c>
      <c r="L3203">
        <v>1</v>
      </c>
      <c r="M3203">
        <v>1.5</v>
      </c>
      <c r="N3203">
        <v>3</v>
      </c>
      <c r="O3203">
        <v>0.1</v>
      </c>
      <c r="P3203">
        <v>0.1</v>
      </c>
      <c r="Q3203">
        <v>0.1</v>
      </c>
      <c r="R3203">
        <v>67.467950000000002</v>
      </c>
      <c r="S3203">
        <v>1.2725E-3</v>
      </c>
      <c r="T3203">
        <v>1.2725E-4</v>
      </c>
      <c r="U3203">
        <v>67.537683000000001</v>
      </c>
      <c r="W3203" s="429">
        <f t="shared" si="74"/>
        <v>67.467950000000002</v>
      </c>
      <c r="X3203" s="429">
        <f t="shared" si="74"/>
        <v>1.2725E-3</v>
      </c>
      <c r="Y3203" s="429">
        <f t="shared" si="74"/>
        <v>1.2725E-4</v>
      </c>
      <c r="Z3203" s="429">
        <f t="shared" si="74"/>
        <v>67.537683000000001</v>
      </c>
      <c r="AA3203" s="429" t="s">
        <v>1295</v>
      </c>
    </row>
    <row r="3204" spans="1:27" x14ac:dyDescent="0.25">
      <c r="A3204" t="s">
        <v>149</v>
      </c>
      <c r="B3204" t="s">
        <v>186</v>
      </c>
      <c r="C3204" t="s">
        <v>1459</v>
      </c>
      <c r="D3204" t="s">
        <v>1387</v>
      </c>
      <c r="E3204" t="s">
        <v>1326</v>
      </c>
      <c r="F3204" t="s">
        <v>1293</v>
      </c>
      <c r="G3204" t="s">
        <v>524</v>
      </c>
      <c r="H3204" t="s">
        <v>1461</v>
      </c>
      <c r="I3204" t="s">
        <v>534</v>
      </c>
      <c r="J3204" t="s">
        <v>1402</v>
      </c>
      <c r="K3204" t="s">
        <v>1398</v>
      </c>
      <c r="L3204">
        <v>4</v>
      </c>
      <c r="M3204">
        <v>12.2</v>
      </c>
      <c r="N3204">
        <v>21.7</v>
      </c>
      <c r="O3204">
        <v>1</v>
      </c>
      <c r="P3204">
        <v>0.7</v>
      </c>
      <c r="Q3204">
        <v>0.7</v>
      </c>
      <c r="R3204">
        <v>269.87180000000001</v>
      </c>
      <c r="S3204">
        <v>5.0899999999999999E-3</v>
      </c>
      <c r="T3204">
        <v>5.0900000000000001E-4</v>
      </c>
      <c r="U3204">
        <v>270.150732</v>
      </c>
      <c r="W3204" s="429">
        <f t="shared" si="74"/>
        <v>269.87180000000001</v>
      </c>
      <c r="X3204" s="429">
        <f t="shared" si="74"/>
        <v>5.0899999999999999E-3</v>
      </c>
      <c r="Y3204" s="429">
        <f t="shared" si="74"/>
        <v>5.0900000000000001E-4</v>
      </c>
      <c r="Z3204" s="429">
        <f t="shared" si="74"/>
        <v>270.150732</v>
      </c>
      <c r="AA3204" s="429" t="s">
        <v>1295</v>
      </c>
    </row>
    <row r="3205" spans="1:27" x14ac:dyDescent="0.25">
      <c r="A3205" t="s">
        <v>149</v>
      </c>
      <c r="B3205" t="s">
        <v>186</v>
      </c>
      <c r="C3205" t="s">
        <v>1459</v>
      </c>
      <c r="D3205" t="s">
        <v>1387</v>
      </c>
      <c r="E3205" t="s">
        <v>1326</v>
      </c>
      <c r="F3205" t="s">
        <v>1293</v>
      </c>
      <c r="G3205" t="s">
        <v>524</v>
      </c>
      <c r="H3205" t="s">
        <v>1461</v>
      </c>
      <c r="I3205" t="s">
        <v>534</v>
      </c>
      <c r="J3205" t="s">
        <v>1400</v>
      </c>
      <c r="K3205" t="s">
        <v>1401</v>
      </c>
      <c r="L3205">
        <v>0</v>
      </c>
      <c r="M3205">
        <v>16.100000000000001</v>
      </c>
      <c r="N3205">
        <v>0</v>
      </c>
      <c r="O3205">
        <v>0</v>
      </c>
      <c r="P3205">
        <v>0</v>
      </c>
      <c r="Q3205">
        <v>0</v>
      </c>
      <c r="R3205">
        <v>0.23210638097131478</v>
      </c>
      <c r="S3205">
        <v>2.744257620021588</v>
      </c>
      <c r="T3205">
        <v>0</v>
      </c>
      <c r="U3205">
        <v>68.838546881511022</v>
      </c>
      <c r="W3205" s="429">
        <f t="shared" si="74"/>
        <v>0.23210638097131478</v>
      </c>
      <c r="X3205" s="429">
        <f t="shared" si="74"/>
        <v>2.744257620021588</v>
      </c>
      <c r="Y3205" s="429">
        <f t="shared" si="74"/>
        <v>0</v>
      </c>
      <c r="Z3205" s="429">
        <f t="shared" si="74"/>
        <v>68.838546881511022</v>
      </c>
      <c r="AA3205" s="429" t="s">
        <v>1296</v>
      </c>
    </row>
    <row r="3206" spans="1:27" x14ac:dyDescent="0.25">
      <c r="A3206" t="s">
        <v>149</v>
      </c>
      <c r="B3206" t="s">
        <v>186</v>
      </c>
      <c r="C3206" t="s">
        <v>1459</v>
      </c>
      <c r="D3206" t="s">
        <v>1387</v>
      </c>
      <c r="E3206" t="s">
        <v>1326</v>
      </c>
      <c r="F3206" t="s">
        <v>1293</v>
      </c>
      <c r="G3206" t="s">
        <v>524</v>
      </c>
      <c r="H3206" t="s">
        <v>1461</v>
      </c>
      <c r="I3206" t="s">
        <v>534</v>
      </c>
      <c r="J3206" t="s">
        <v>1423</v>
      </c>
      <c r="K3206" t="s">
        <v>1419</v>
      </c>
      <c r="L3206">
        <v>0</v>
      </c>
      <c r="M3206">
        <v>0.5</v>
      </c>
      <c r="N3206">
        <v>0</v>
      </c>
      <c r="O3206">
        <v>0</v>
      </c>
      <c r="P3206">
        <v>0</v>
      </c>
      <c r="Q3206">
        <v>0</v>
      </c>
      <c r="R3206">
        <v>0.18274411383785175</v>
      </c>
      <c r="S3206">
        <v>2.1569208248376195</v>
      </c>
      <c r="T3206">
        <v>0</v>
      </c>
      <c r="U3206">
        <v>54.105764734778333</v>
      </c>
      <c r="W3206" s="429">
        <f t="shared" si="74"/>
        <v>0.18274411383785175</v>
      </c>
      <c r="X3206" s="429">
        <f t="shared" si="74"/>
        <v>2.1569208248376195</v>
      </c>
      <c r="Y3206" s="429">
        <f t="shared" si="74"/>
        <v>0</v>
      </c>
      <c r="Z3206" s="429">
        <f t="shared" si="74"/>
        <v>54.105764734778333</v>
      </c>
      <c r="AA3206" s="429" t="s">
        <v>1296</v>
      </c>
    </row>
    <row r="3207" spans="1:27" x14ac:dyDescent="0.25">
      <c r="A3207" t="s">
        <v>149</v>
      </c>
      <c r="B3207" t="s">
        <v>186</v>
      </c>
      <c r="C3207" t="s">
        <v>1459</v>
      </c>
      <c r="D3207" t="s">
        <v>1387</v>
      </c>
      <c r="E3207" t="s">
        <v>1326</v>
      </c>
      <c r="F3207" t="s">
        <v>1293</v>
      </c>
      <c r="G3207" t="s">
        <v>524</v>
      </c>
      <c r="H3207" t="s">
        <v>1461</v>
      </c>
      <c r="I3207" t="s">
        <v>534</v>
      </c>
      <c r="J3207" t="s">
        <v>1399</v>
      </c>
      <c r="K3207" t="s">
        <v>1391</v>
      </c>
      <c r="L3207">
        <v>0</v>
      </c>
      <c r="M3207">
        <v>5.6</v>
      </c>
      <c r="N3207">
        <v>0</v>
      </c>
      <c r="O3207">
        <v>0</v>
      </c>
      <c r="P3207">
        <v>0</v>
      </c>
      <c r="Q3207">
        <v>0</v>
      </c>
      <c r="R3207">
        <v>2.0467340749839393</v>
      </c>
      <c r="S3207">
        <v>24.157513238181338</v>
      </c>
      <c r="T3207">
        <v>0</v>
      </c>
      <c r="U3207">
        <v>605.9845650295174</v>
      </c>
      <c r="W3207" s="429">
        <f t="shared" si="74"/>
        <v>2.0467340749839393</v>
      </c>
      <c r="X3207" s="429">
        <f t="shared" si="74"/>
        <v>24.157513238181338</v>
      </c>
      <c r="Y3207" s="429">
        <f t="shared" si="74"/>
        <v>0</v>
      </c>
      <c r="Z3207" s="429">
        <f t="shared" si="74"/>
        <v>605.9845650295174</v>
      </c>
      <c r="AA3207" s="429" t="s">
        <v>1296</v>
      </c>
    </row>
    <row r="3208" spans="1:27" x14ac:dyDescent="0.25">
      <c r="A3208" t="s">
        <v>149</v>
      </c>
      <c r="B3208" t="s">
        <v>186</v>
      </c>
      <c r="C3208" t="s">
        <v>1459</v>
      </c>
      <c r="D3208" t="s">
        <v>1387</v>
      </c>
      <c r="E3208" t="s">
        <v>1326</v>
      </c>
      <c r="F3208" t="s">
        <v>1293</v>
      </c>
      <c r="G3208" t="s">
        <v>524</v>
      </c>
      <c r="H3208" t="s">
        <v>1461</v>
      </c>
      <c r="I3208" t="s">
        <v>534</v>
      </c>
      <c r="J3208" t="s">
        <v>1423</v>
      </c>
      <c r="K3208" t="s">
        <v>1419</v>
      </c>
      <c r="L3208">
        <v>0</v>
      </c>
      <c r="M3208">
        <v>0.6</v>
      </c>
      <c r="N3208">
        <v>0</v>
      </c>
      <c r="O3208">
        <v>0</v>
      </c>
      <c r="P3208">
        <v>0</v>
      </c>
      <c r="Q3208">
        <v>0</v>
      </c>
      <c r="R3208">
        <v>0.2192929366054221</v>
      </c>
      <c r="S3208">
        <v>2.5883049898051431</v>
      </c>
      <c r="T3208">
        <v>0</v>
      </c>
      <c r="U3208">
        <v>64.926917681734011</v>
      </c>
      <c r="W3208" s="429">
        <f t="shared" si="74"/>
        <v>0.2192929366054221</v>
      </c>
      <c r="X3208" s="429">
        <f t="shared" si="74"/>
        <v>2.5883049898051431</v>
      </c>
      <c r="Y3208" s="429">
        <f t="shared" si="74"/>
        <v>0</v>
      </c>
      <c r="Z3208" s="429">
        <f t="shared" si="74"/>
        <v>64.926917681734011</v>
      </c>
      <c r="AA3208" s="429" t="s">
        <v>1296</v>
      </c>
    </row>
    <row r="3209" spans="1:27" x14ac:dyDescent="0.25">
      <c r="A3209" t="s">
        <v>149</v>
      </c>
      <c r="B3209" t="s">
        <v>186</v>
      </c>
      <c r="C3209" t="s">
        <v>1459</v>
      </c>
      <c r="D3209" t="s">
        <v>1387</v>
      </c>
      <c r="E3209" t="s">
        <v>1326</v>
      </c>
      <c r="F3209" t="s">
        <v>1293</v>
      </c>
      <c r="G3209" t="s">
        <v>524</v>
      </c>
      <c r="H3209" t="s">
        <v>1464</v>
      </c>
      <c r="I3209" t="s">
        <v>186</v>
      </c>
      <c r="J3209" t="s">
        <v>1488</v>
      </c>
      <c r="K3209" t="s">
        <v>1398</v>
      </c>
      <c r="L3209">
        <v>13.7</v>
      </c>
      <c r="M3209">
        <v>9.8000000000000007</v>
      </c>
      <c r="N3209">
        <v>52.8</v>
      </c>
      <c r="O3209">
        <v>0</v>
      </c>
      <c r="P3209">
        <v>0.8</v>
      </c>
      <c r="Q3209">
        <v>0.8</v>
      </c>
      <c r="R3209">
        <v>924.31091500000002</v>
      </c>
      <c r="S3209">
        <v>1.7433249999999997E-2</v>
      </c>
      <c r="T3209">
        <v>1.743325E-3</v>
      </c>
      <c r="U3209">
        <v>925.26625709999996</v>
      </c>
      <c r="W3209" s="429">
        <f t="shared" si="74"/>
        <v>924.31091500000002</v>
      </c>
      <c r="X3209" s="429">
        <f t="shared" si="74"/>
        <v>1.7433249999999997E-2</v>
      </c>
      <c r="Y3209" s="429">
        <f t="shared" si="74"/>
        <v>1.743325E-3</v>
      </c>
      <c r="Z3209" s="429">
        <f t="shared" si="74"/>
        <v>925.26625709999996</v>
      </c>
      <c r="AA3209" s="429" t="s">
        <v>1295</v>
      </c>
    </row>
    <row r="3210" spans="1:27" x14ac:dyDescent="0.25">
      <c r="A3210" t="s">
        <v>149</v>
      </c>
      <c r="B3210" t="s">
        <v>186</v>
      </c>
      <c r="C3210" t="s">
        <v>1459</v>
      </c>
      <c r="D3210" t="s">
        <v>1387</v>
      </c>
      <c r="E3210" t="s">
        <v>1326</v>
      </c>
      <c r="F3210" t="s">
        <v>1293</v>
      </c>
      <c r="G3210" t="s">
        <v>524</v>
      </c>
      <c r="H3210" t="s">
        <v>1464</v>
      </c>
      <c r="I3210" t="s">
        <v>186</v>
      </c>
      <c r="J3210" t="s">
        <v>1488</v>
      </c>
      <c r="K3210" t="s">
        <v>1398</v>
      </c>
      <c r="L3210">
        <v>10.8</v>
      </c>
      <c r="M3210">
        <v>4.0999999999999996</v>
      </c>
      <c r="N3210">
        <v>11.5</v>
      </c>
      <c r="O3210">
        <v>0</v>
      </c>
      <c r="P3210">
        <v>0.3</v>
      </c>
      <c r="Q3210">
        <v>0.3</v>
      </c>
      <c r="R3210">
        <v>728.65386000000012</v>
      </c>
      <c r="S3210">
        <v>1.3743E-2</v>
      </c>
      <c r="T3210">
        <v>1.3743000000000002E-3</v>
      </c>
      <c r="U3210">
        <v>729.40697640000008</v>
      </c>
      <c r="W3210" s="429">
        <f t="shared" si="74"/>
        <v>728.65386000000012</v>
      </c>
      <c r="X3210" s="429">
        <f t="shared" si="74"/>
        <v>1.3743E-2</v>
      </c>
      <c r="Y3210" s="429">
        <f t="shared" si="74"/>
        <v>1.3743000000000002E-3</v>
      </c>
      <c r="Z3210" s="429">
        <f t="shared" si="74"/>
        <v>729.40697640000008</v>
      </c>
      <c r="AA3210" s="429" t="s">
        <v>1295</v>
      </c>
    </row>
    <row r="3211" spans="1:27" x14ac:dyDescent="0.25">
      <c r="A3211" t="s">
        <v>149</v>
      </c>
      <c r="B3211" t="s">
        <v>186</v>
      </c>
      <c r="C3211" t="s">
        <v>1459</v>
      </c>
      <c r="D3211" t="s">
        <v>1387</v>
      </c>
      <c r="E3211" t="s">
        <v>1326</v>
      </c>
      <c r="F3211" t="s">
        <v>1293</v>
      </c>
      <c r="G3211" t="s">
        <v>524</v>
      </c>
      <c r="H3211" t="s">
        <v>1464</v>
      </c>
      <c r="I3211" t="s">
        <v>186</v>
      </c>
      <c r="J3211" t="s">
        <v>1402</v>
      </c>
      <c r="K3211" t="s">
        <v>1398</v>
      </c>
      <c r="L3211">
        <v>7.5</v>
      </c>
      <c r="M3211">
        <v>3.2</v>
      </c>
      <c r="N3211">
        <v>9.3000000000000007</v>
      </c>
      <c r="O3211">
        <v>0.3</v>
      </c>
      <c r="P3211">
        <v>0.2</v>
      </c>
      <c r="Q3211">
        <v>0.2</v>
      </c>
      <c r="R3211">
        <v>506.00962500000003</v>
      </c>
      <c r="S3211">
        <v>9.5437500000000001E-3</v>
      </c>
      <c r="T3211">
        <v>9.5437500000000004E-4</v>
      </c>
      <c r="U3211">
        <v>506.53262250000006</v>
      </c>
      <c r="W3211" s="429">
        <f t="shared" si="74"/>
        <v>506.00962500000003</v>
      </c>
      <c r="X3211" s="429">
        <f t="shared" si="74"/>
        <v>9.5437500000000001E-3</v>
      </c>
      <c r="Y3211" s="429">
        <f t="shared" si="74"/>
        <v>9.5437500000000004E-4</v>
      </c>
      <c r="Z3211" s="429">
        <f t="shared" si="74"/>
        <v>506.53262250000006</v>
      </c>
      <c r="AA3211" s="429" t="s">
        <v>1295</v>
      </c>
    </row>
    <row r="3212" spans="1:27" x14ac:dyDescent="0.25">
      <c r="A3212" t="s">
        <v>149</v>
      </c>
      <c r="B3212" t="s">
        <v>186</v>
      </c>
      <c r="C3212" t="s">
        <v>1459</v>
      </c>
      <c r="D3212" t="s">
        <v>1387</v>
      </c>
      <c r="E3212" t="s">
        <v>1326</v>
      </c>
      <c r="F3212" t="s">
        <v>1293</v>
      </c>
      <c r="G3212" t="s">
        <v>524</v>
      </c>
      <c r="H3212" t="s">
        <v>1464</v>
      </c>
      <c r="I3212" t="s">
        <v>186</v>
      </c>
      <c r="J3212" t="s">
        <v>1402</v>
      </c>
      <c r="K3212" t="s">
        <v>1398</v>
      </c>
      <c r="L3212">
        <v>32.4</v>
      </c>
      <c r="M3212">
        <v>9.9</v>
      </c>
      <c r="N3212">
        <v>24</v>
      </c>
      <c r="O3212">
        <v>0</v>
      </c>
      <c r="P3212">
        <v>0.8</v>
      </c>
      <c r="Q3212">
        <v>0.8</v>
      </c>
      <c r="R3212">
        <v>2185.9615800000001</v>
      </c>
      <c r="S3212">
        <v>4.1228999999999995E-2</v>
      </c>
      <c r="T3212">
        <v>4.1228999999999997E-3</v>
      </c>
      <c r="U3212">
        <v>2188.2209292000002</v>
      </c>
      <c r="W3212" s="429">
        <f t="shared" si="74"/>
        <v>2185.9615800000001</v>
      </c>
      <c r="X3212" s="429">
        <f t="shared" si="74"/>
        <v>4.1228999999999995E-2</v>
      </c>
      <c r="Y3212" s="429">
        <f t="shared" si="74"/>
        <v>4.1228999999999997E-3</v>
      </c>
      <c r="Z3212" s="429">
        <f t="shared" si="74"/>
        <v>2188.2209292000002</v>
      </c>
      <c r="AA3212" s="429" t="s">
        <v>1295</v>
      </c>
    </row>
    <row r="3213" spans="1:27" x14ac:dyDescent="0.25">
      <c r="A3213" t="s">
        <v>149</v>
      </c>
      <c r="B3213" t="s">
        <v>186</v>
      </c>
      <c r="C3213" t="s">
        <v>1459</v>
      </c>
      <c r="D3213" t="s">
        <v>1387</v>
      </c>
      <c r="E3213" t="s">
        <v>1326</v>
      </c>
      <c r="F3213" t="s">
        <v>1293</v>
      </c>
      <c r="G3213" t="s">
        <v>524</v>
      </c>
      <c r="H3213" t="s">
        <v>1464</v>
      </c>
      <c r="I3213" t="s">
        <v>186</v>
      </c>
      <c r="J3213" t="s">
        <v>1399</v>
      </c>
      <c r="K3213" t="s">
        <v>1391</v>
      </c>
      <c r="L3213">
        <v>0</v>
      </c>
      <c r="M3213">
        <v>6.5</v>
      </c>
      <c r="N3213">
        <v>0</v>
      </c>
      <c r="O3213">
        <v>0</v>
      </c>
      <c r="P3213">
        <v>0</v>
      </c>
      <c r="Q3213">
        <v>0</v>
      </c>
      <c r="R3213">
        <v>2.3756734798920727</v>
      </c>
      <c r="S3213">
        <v>28.039970722889052</v>
      </c>
      <c r="T3213">
        <v>0</v>
      </c>
      <c r="U3213">
        <v>703.37494155211834</v>
      </c>
      <c r="W3213" s="429">
        <f t="shared" si="74"/>
        <v>2.3756734798920727</v>
      </c>
      <c r="X3213" s="429">
        <f t="shared" si="74"/>
        <v>28.039970722889052</v>
      </c>
      <c r="Y3213" s="429">
        <f t="shared" si="74"/>
        <v>0</v>
      </c>
      <c r="Z3213" s="429">
        <f t="shared" si="74"/>
        <v>703.37494155211834</v>
      </c>
      <c r="AA3213" s="429" t="s">
        <v>1296</v>
      </c>
    </row>
    <row r="3214" spans="1:27" x14ac:dyDescent="0.25">
      <c r="A3214" t="s">
        <v>149</v>
      </c>
      <c r="B3214" t="s">
        <v>186</v>
      </c>
      <c r="C3214" t="s">
        <v>1459</v>
      </c>
      <c r="D3214" t="s">
        <v>1387</v>
      </c>
      <c r="E3214" t="s">
        <v>1326</v>
      </c>
      <c r="F3214" t="s">
        <v>1293</v>
      </c>
      <c r="G3214" t="s">
        <v>524</v>
      </c>
      <c r="H3214" t="s">
        <v>1464</v>
      </c>
      <c r="I3214" t="s">
        <v>186</v>
      </c>
      <c r="J3214" t="s">
        <v>1423</v>
      </c>
      <c r="K3214" t="s">
        <v>1419</v>
      </c>
      <c r="L3214">
        <v>0</v>
      </c>
      <c r="M3214">
        <v>0.2</v>
      </c>
      <c r="N3214">
        <v>0</v>
      </c>
      <c r="O3214">
        <v>0</v>
      </c>
      <c r="P3214">
        <v>0</v>
      </c>
      <c r="Q3214">
        <v>0</v>
      </c>
      <c r="R3214">
        <v>7.3097645535140698E-2</v>
      </c>
      <c r="S3214">
        <v>0.86276832993504782</v>
      </c>
      <c r="T3214">
        <v>0</v>
      </c>
      <c r="U3214">
        <v>21.642305893911338</v>
      </c>
      <c r="W3214" s="429">
        <f t="shared" si="74"/>
        <v>7.3097645535140698E-2</v>
      </c>
      <c r="X3214" s="429">
        <f t="shared" si="74"/>
        <v>0.86276832993504782</v>
      </c>
      <c r="Y3214" s="429">
        <f t="shared" si="74"/>
        <v>0</v>
      </c>
      <c r="Z3214" s="429">
        <f t="shared" si="74"/>
        <v>21.642305893911338</v>
      </c>
      <c r="AA3214" s="429" t="s">
        <v>1296</v>
      </c>
    </row>
    <row r="3215" spans="1:27" x14ac:dyDescent="0.25">
      <c r="A3215" t="s">
        <v>149</v>
      </c>
      <c r="B3215" t="s">
        <v>186</v>
      </c>
      <c r="C3215" t="s">
        <v>1459</v>
      </c>
      <c r="D3215" t="s">
        <v>1387</v>
      </c>
      <c r="E3215" t="s">
        <v>1326</v>
      </c>
      <c r="F3215" t="s">
        <v>1293</v>
      </c>
      <c r="G3215" t="s">
        <v>524</v>
      </c>
      <c r="H3215" t="s">
        <v>1464</v>
      </c>
      <c r="I3215" t="s">
        <v>186</v>
      </c>
      <c r="J3215" t="s">
        <v>1402</v>
      </c>
      <c r="K3215" t="s">
        <v>1398</v>
      </c>
      <c r="L3215">
        <v>19.8</v>
      </c>
      <c r="M3215">
        <v>13.2</v>
      </c>
      <c r="N3215">
        <v>35</v>
      </c>
      <c r="O3215">
        <v>0</v>
      </c>
      <c r="P3215">
        <v>0.5</v>
      </c>
      <c r="Q3215">
        <v>0.5</v>
      </c>
      <c r="R3215">
        <v>1335.8654100000001</v>
      </c>
      <c r="S3215">
        <v>2.5195499999999999E-2</v>
      </c>
      <c r="T3215">
        <v>2.5195500000000002E-3</v>
      </c>
      <c r="U3215">
        <v>1337.2461234000002</v>
      </c>
      <c r="W3215" s="429">
        <f t="shared" si="74"/>
        <v>1335.8654100000001</v>
      </c>
      <c r="X3215" s="429">
        <f t="shared" si="74"/>
        <v>2.5195499999999999E-2</v>
      </c>
      <c r="Y3215" s="429">
        <f t="shared" si="74"/>
        <v>2.5195500000000002E-3</v>
      </c>
      <c r="Z3215" s="429">
        <f t="shared" si="74"/>
        <v>1337.2461234000002</v>
      </c>
      <c r="AA3215" s="429" t="s">
        <v>1295</v>
      </c>
    </row>
    <row r="3216" spans="1:27" x14ac:dyDescent="0.25">
      <c r="A3216" t="s">
        <v>149</v>
      </c>
      <c r="B3216" t="s">
        <v>186</v>
      </c>
      <c r="C3216" t="s">
        <v>1459</v>
      </c>
      <c r="D3216" t="s">
        <v>1387</v>
      </c>
      <c r="E3216" t="s">
        <v>1326</v>
      </c>
      <c r="F3216" t="s">
        <v>1293</v>
      </c>
      <c r="G3216" t="s">
        <v>524</v>
      </c>
      <c r="H3216" t="s">
        <v>1464</v>
      </c>
      <c r="I3216" t="s">
        <v>186</v>
      </c>
      <c r="J3216" t="s">
        <v>1402</v>
      </c>
      <c r="K3216" t="s">
        <v>1398</v>
      </c>
      <c r="L3216">
        <v>0.4</v>
      </c>
      <c r="M3216">
        <v>0.3</v>
      </c>
      <c r="N3216">
        <v>0.7</v>
      </c>
      <c r="O3216">
        <v>0</v>
      </c>
      <c r="P3216">
        <v>0</v>
      </c>
      <c r="Q3216">
        <v>0</v>
      </c>
      <c r="R3216">
        <v>26.987180000000002</v>
      </c>
      <c r="S3216">
        <v>5.0900000000000001E-4</v>
      </c>
      <c r="T3216">
        <v>5.0900000000000004E-5</v>
      </c>
      <c r="U3216">
        <v>27.015073200000003</v>
      </c>
      <c r="W3216" s="429">
        <f t="shared" si="74"/>
        <v>26.987180000000002</v>
      </c>
      <c r="X3216" s="429">
        <f t="shared" si="74"/>
        <v>5.0900000000000001E-4</v>
      </c>
      <c r="Y3216" s="429">
        <f t="shared" si="74"/>
        <v>5.0900000000000004E-5</v>
      </c>
      <c r="Z3216" s="429">
        <f t="shared" si="74"/>
        <v>27.015073200000003</v>
      </c>
      <c r="AA3216" s="429" t="s">
        <v>1295</v>
      </c>
    </row>
    <row r="3217" spans="1:27" x14ac:dyDescent="0.25">
      <c r="A3217" t="s">
        <v>149</v>
      </c>
      <c r="B3217" t="s">
        <v>186</v>
      </c>
      <c r="C3217" t="s">
        <v>1459</v>
      </c>
      <c r="D3217" t="s">
        <v>1387</v>
      </c>
      <c r="E3217" t="s">
        <v>1326</v>
      </c>
      <c r="F3217" t="s">
        <v>1293</v>
      </c>
      <c r="G3217" t="s">
        <v>524</v>
      </c>
      <c r="H3217" t="s">
        <v>1464</v>
      </c>
      <c r="I3217" t="s">
        <v>186</v>
      </c>
      <c r="J3217" t="s">
        <v>1402</v>
      </c>
      <c r="K3217" t="s">
        <v>1398</v>
      </c>
      <c r="L3217">
        <v>19.8</v>
      </c>
      <c r="M3217">
        <v>13.2</v>
      </c>
      <c r="N3217">
        <v>35</v>
      </c>
      <c r="O3217">
        <v>0</v>
      </c>
      <c r="P3217">
        <v>0.5</v>
      </c>
      <c r="Q3217">
        <v>0.5</v>
      </c>
      <c r="R3217">
        <v>1335.8654100000001</v>
      </c>
      <c r="S3217">
        <v>2.5195499999999999E-2</v>
      </c>
      <c r="T3217">
        <v>2.5195500000000002E-3</v>
      </c>
      <c r="U3217">
        <v>1337.2461234000002</v>
      </c>
      <c r="W3217" s="429">
        <f t="shared" si="74"/>
        <v>1335.8654100000001</v>
      </c>
      <c r="X3217" s="429">
        <f t="shared" si="74"/>
        <v>2.5195499999999999E-2</v>
      </c>
      <c r="Y3217" s="429">
        <f t="shared" si="74"/>
        <v>2.5195500000000002E-3</v>
      </c>
      <c r="Z3217" s="429">
        <f t="shared" si="74"/>
        <v>1337.2461234000002</v>
      </c>
      <c r="AA3217" s="429" t="s">
        <v>1295</v>
      </c>
    </row>
    <row r="3218" spans="1:27" x14ac:dyDescent="0.25">
      <c r="A3218" t="s">
        <v>149</v>
      </c>
      <c r="B3218" t="s">
        <v>186</v>
      </c>
      <c r="C3218" t="s">
        <v>1459</v>
      </c>
      <c r="D3218" t="s">
        <v>1387</v>
      </c>
      <c r="E3218" t="s">
        <v>1326</v>
      </c>
      <c r="F3218" t="s">
        <v>1293</v>
      </c>
      <c r="G3218" t="s">
        <v>524</v>
      </c>
      <c r="H3218" t="s">
        <v>1464</v>
      </c>
      <c r="I3218" t="s">
        <v>186</v>
      </c>
      <c r="J3218" t="s">
        <v>1396</v>
      </c>
      <c r="K3218" t="s">
        <v>1393</v>
      </c>
      <c r="L3218">
        <v>0.2</v>
      </c>
      <c r="M3218">
        <v>0</v>
      </c>
      <c r="N3218">
        <v>0.1</v>
      </c>
      <c r="O3218">
        <v>0</v>
      </c>
      <c r="P3218">
        <v>0</v>
      </c>
      <c r="Q3218">
        <v>0</v>
      </c>
      <c r="R3218">
        <v>7.3097645535140698E-2</v>
      </c>
      <c r="S3218">
        <v>0.86276832993504782</v>
      </c>
      <c r="T3218">
        <v>0</v>
      </c>
      <c r="U3218">
        <v>21.642305893911338</v>
      </c>
      <c r="W3218" s="429">
        <f t="shared" si="74"/>
        <v>7.3097645535140698E-2</v>
      </c>
      <c r="X3218" s="429">
        <f t="shared" si="74"/>
        <v>0.86276832993504782</v>
      </c>
      <c r="Y3218" s="429">
        <f t="shared" si="74"/>
        <v>0</v>
      </c>
      <c r="Z3218" s="429">
        <f t="shared" si="74"/>
        <v>21.642305893911338</v>
      </c>
      <c r="AA3218" s="429" t="s">
        <v>1295</v>
      </c>
    </row>
    <row r="3219" spans="1:27" x14ac:dyDescent="0.25">
      <c r="A3219" t="s">
        <v>149</v>
      </c>
      <c r="B3219" t="s">
        <v>186</v>
      </c>
      <c r="C3219" t="s">
        <v>1459</v>
      </c>
      <c r="D3219" t="s">
        <v>1387</v>
      </c>
      <c r="E3219" t="s">
        <v>1326</v>
      </c>
      <c r="F3219" t="s">
        <v>1293</v>
      </c>
      <c r="G3219" t="s">
        <v>524</v>
      </c>
      <c r="H3219" t="s">
        <v>1464</v>
      </c>
      <c r="I3219" t="s">
        <v>186</v>
      </c>
      <c r="J3219" t="s">
        <v>1396</v>
      </c>
      <c r="K3219" t="s">
        <v>1393</v>
      </c>
      <c r="L3219">
        <v>0.2</v>
      </c>
      <c r="M3219">
        <v>0</v>
      </c>
      <c r="N3219">
        <v>0.1</v>
      </c>
      <c r="O3219">
        <v>0</v>
      </c>
      <c r="P3219">
        <v>0</v>
      </c>
      <c r="Q3219">
        <v>0</v>
      </c>
      <c r="R3219">
        <v>7.3097645535140698E-2</v>
      </c>
      <c r="S3219">
        <v>0.86276832993504782</v>
      </c>
      <c r="T3219">
        <v>0</v>
      </c>
      <c r="U3219">
        <v>21.642305893911338</v>
      </c>
      <c r="W3219" s="429">
        <f t="shared" si="74"/>
        <v>7.3097645535140698E-2</v>
      </c>
      <c r="X3219" s="429">
        <f t="shared" si="74"/>
        <v>0.86276832993504782</v>
      </c>
      <c r="Y3219" s="429">
        <f t="shared" si="74"/>
        <v>0</v>
      </c>
      <c r="Z3219" s="429">
        <f t="shared" si="74"/>
        <v>21.642305893911338</v>
      </c>
      <c r="AA3219" s="429" t="s">
        <v>1295</v>
      </c>
    </row>
    <row r="3220" spans="1:27" x14ac:dyDescent="0.25">
      <c r="A3220" t="s">
        <v>149</v>
      </c>
      <c r="B3220" t="s">
        <v>186</v>
      </c>
      <c r="C3220" t="s">
        <v>1459</v>
      </c>
      <c r="D3220" t="s">
        <v>1387</v>
      </c>
      <c r="E3220" t="s">
        <v>1326</v>
      </c>
      <c r="F3220" t="s">
        <v>1293</v>
      </c>
      <c r="G3220" t="s">
        <v>524</v>
      </c>
      <c r="H3220" t="s">
        <v>1464</v>
      </c>
      <c r="I3220" t="s">
        <v>186</v>
      </c>
      <c r="J3220" t="s">
        <v>1394</v>
      </c>
      <c r="K3220" t="s">
        <v>1395</v>
      </c>
      <c r="L3220">
        <v>0</v>
      </c>
      <c r="M3220">
        <v>2</v>
      </c>
      <c r="N3220">
        <v>0</v>
      </c>
      <c r="O3220">
        <v>0</v>
      </c>
      <c r="P3220">
        <v>0</v>
      </c>
      <c r="Q3220">
        <v>0</v>
      </c>
      <c r="R3220">
        <v>0.73097645535140698</v>
      </c>
      <c r="S3220">
        <v>8.627683299350478</v>
      </c>
      <c r="T3220">
        <v>0</v>
      </c>
      <c r="U3220">
        <v>216.42305893911333</v>
      </c>
      <c r="W3220" s="429">
        <f t="shared" si="74"/>
        <v>0.73097645535140698</v>
      </c>
      <c r="X3220" s="429">
        <f t="shared" si="74"/>
        <v>8.627683299350478</v>
      </c>
      <c r="Y3220" s="429">
        <f t="shared" si="74"/>
        <v>0</v>
      </c>
      <c r="Z3220" s="429">
        <f t="shared" si="74"/>
        <v>216.42305893911333</v>
      </c>
      <c r="AA3220" s="429" t="s">
        <v>1295</v>
      </c>
    </row>
    <row r="3221" spans="1:27" x14ac:dyDescent="0.25">
      <c r="A3221" t="s">
        <v>149</v>
      </c>
      <c r="B3221" t="s">
        <v>186</v>
      </c>
      <c r="C3221" t="s">
        <v>1459</v>
      </c>
      <c r="D3221" t="s">
        <v>1387</v>
      </c>
      <c r="E3221" t="s">
        <v>1326</v>
      </c>
      <c r="F3221" t="s">
        <v>1293</v>
      </c>
      <c r="G3221" t="s">
        <v>524</v>
      </c>
      <c r="H3221" t="s">
        <v>1464</v>
      </c>
      <c r="I3221" t="s">
        <v>186</v>
      </c>
      <c r="J3221" t="s">
        <v>1394</v>
      </c>
      <c r="K3221" t="s">
        <v>1395</v>
      </c>
      <c r="L3221">
        <v>0</v>
      </c>
      <c r="M3221">
        <v>2.6</v>
      </c>
      <c r="N3221">
        <v>0</v>
      </c>
      <c r="O3221">
        <v>0</v>
      </c>
      <c r="P3221">
        <v>0</v>
      </c>
      <c r="Q3221">
        <v>0</v>
      </c>
      <c r="R3221">
        <v>0.95026939195682913</v>
      </c>
      <c r="S3221">
        <v>11.215988289155622</v>
      </c>
      <c r="T3221">
        <v>0</v>
      </c>
      <c r="U3221">
        <v>281.34997662084737</v>
      </c>
      <c r="W3221" s="429">
        <f t="shared" si="74"/>
        <v>0.95026939195682913</v>
      </c>
      <c r="X3221" s="429">
        <f t="shared" si="74"/>
        <v>11.215988289155622</v>
      </c>
      <c r="Y3221" s="429">
        <f t="shared" si="74"/>
        <v>0</v>
      </c>
      <c r="Z3221" s="429">
        <f t="shared" si="74"/>
        <v>281.34997662084737</v>
      </c>
      <c r="AA3221" s="429" t="s">
        <v>1295</v>
      </c>
    </row>
    <row r="3222" spans="1:27" x14ac:dyDescent="0.25">
      <c r="A3222" t="s">
        <v>149</v>
      </c>
      <c r="B3222" t="s">
        <v>186</v>
      </c>
      <c r="C3222" t="s">
        <v>1459</v>
      </c>
      <c r="D3222" t="s">
        <v>1387</v>
      </c>
      <c r="E3222" t="s">
        <v>1326</v>
      </c>
      <c r="F3222" t="s">
        <v>1293</v>
      </c>
      <c r="G3222" t="s">
        <v>524</v>
      </c>
      <c r="H3222" t="s">
        <v>1464</v>
      </c>
      <c r="I3222" t="s">
        <v>186</v>
      </c>
      <c r="J3222" t="s">
        <v>1399</v>
      </c>
      <c r="K3222" t="s">
        <v>1391</v>
      </c>
      <c r="L3222">
        <v>0</v>
      </c>
      <c r="M3222">
        <v>1</v>
      </c>
      <c r="N3222">
        <v>0</v>
      </c>
      <c r="O3222">
        <v>0</v>
      </c>
      <c r="P3222">
        <v>0</v>
      </c>
      <c r="Q3222">
        <v>0</v>
      </c>
      <c r="R3222">
        <v>0.36548822767570349</v>
      </c>
      <c r="S3222">
        <v>4.313841649675239</v>
      </c>
      <c r="T3222">
        <v>0</v>
      </c>
      <c r="U3222">
        <v>108.21152946955667</v>
      </c>
      <c r="W3222" s="429">
        <f t="shared" si="74"/>
        <v>0.36548822767570349</v>
      </c>
      <c r="X3222" s="429">
        <f t="shared" si="74"/>
        <v>4.313841649675239</v>
      </c>
      <c r="Y3222" s="429">
        <f t="shared" si="74"/>
        <v>0</v>
      </c>
      <c r="Z3222" s="429">
        <f t="shared" si="74"/>
        <v>108.21152946955667</v>
      </c>
      <c r="AA3222" s="429" t="s">
        <v>1296</v>
      </c>
    </row>
    <row r="3223" spans="1:27" x14ac:dyDescent="0.25">
      <c r="A3223" t="s">
        <v>149</v>
      </c>
      <c r="B3223" t="s">
        <v>186</v>
      </c>
      <c r="C3223" t="s">
        <v>1459</v>
      </c>
      <c r="D3223" t="s">
        <v>1387</v>
      </c>
      <c r="E3223" t="s">
        <v>1326</v>
      </c>
      <c r="F3223" t="s">
        <v>1293</v>
      </c>
      <c r="G3223" t="s">
        <v>524</v>
      </c>
      <c r="H3223" t="s">
        <v>1464</v>
      </c>
      <c r="I3223" t="s">
        <v>186</v>
      </c>
      <c r="J3223" t="s">
        <v>1423</v>
      </c>
      <c r="K3223" t="s">
        <v>1419</v>
      </c>
      <c r="L3223">
        <v>0</v>
      </c>
      <c r="M3223">
        <v>0.8</v>
      </c>
      <c r="N3223">
        <v>0</v>
      </c>
      <c r="O3223">
        <v>0</v>
      </c>
      <c r="P3223">
        <v>0</v>
      </c>
      <c r="Q3223">
        <v>0</v>
      </c>
      <c r="R3223">
        <v>0.29239058214056279</v>
      </c>
      <c r="S3223">
        <v>3.4510733197401913</v>
      </c>
      <c r="T3223">
        <v>0</v>
      </c>
      <c r="U3223">
        <v>86.569223575645353</v>
      </c>
      <c r="W3223" s="429">
        <f t="shared" si="74"/>
        <v>0.29239058214056279</v>
      </c>
      <c r="X3223" s="429">
        <f t="shared" si="74"/>
        <v>3.4510733197401913</v>
      </c>
      <c r="Y3223" s="429">
        <f t="shared" si="74"/>
        <v>0</v>
      </c>
      <c r="Z3223" s="429">
        <f t="shared" si="74"/>
        <v>86.569223575645353</v>
      </c>
      <c r="AA3223" s="429" t="s">
        <v>1296</v>
      </c>
    </row>
    <row r="3224" spans="1:27" x14ac:dyDescent="0.25">
      <c r="A3224" t="s">
        <v>149</v>
      </c>
      <c r="B3224" t="s">
        <v>186</v>
      </c>
      <c r="C3224" t="s">
        <v>1459</v>
      </c>
      <c r="D3224" t="s">
        <v>1387</v>
      </c>
      <c r="E3224" t="s">
        <v>1326</v>
      </c>
      <c r="F3224" t="s">
        <v>1293</v>
      </c>
      <c r="G3224" t="s">
        <v>524</v>
      </c>
      <c r="H3224" t="s">
        <v>1464</v>
      </c>
      <c r="I3224" t="s">
        <v>186</v>
      </c>
      <c r="J3224" t="s">
        <v>1423</v>
      </c>
      <c r="K3224" t="s">
        <v>1419</v>
      </c>
      <c r="L3224">
        <v>0</v>
      </c>
      <c r="M3224">
        <v>0.1</v>
      </c>
      <c r="N3224">
        <v>0</v>
      </c>
      <c r="O3224">
        <v>0</v>
      </c>
      <c r="P3224">
        <v>0</v>
      </c>
      <c r="Q3224">
        <v>0</v>
      </c>
      <c r="R3224">
        <v>3.6548822767570349E-2</v>
      </c>
      <c r="S3224">
        <v>0.43138416496752391</v>
      </c>
      <c r="T3224">
        <v>0</v>
      </c>
      <c r="U3224">
        <v>10.821152946955669</v>
      </c>
      <c r="W3224" s="429">
        <f t="shared" si="74"/>
        <v>3.6548822767570349E-2</v>
      </c>
      <c r="X3224" s="429">
        <f t="shared" si="74"/>
        <v>0.43138416496752391</v>
      </c>
      <c r="Y3224" s="429">
        <f t="shared" si="74"/>
        <v>0</v>
      </c>
      <c r="Z3224" s="429">
        <f t="shared" si="74"/>
        <v>10.821152946955669</v>
      </c>
      <c r="AA3224" s="429" t="s">
        <v>1296</v>
      </c>
    </row>
    <row r="3225" spans="1:27" x14ac:dyDescent="0.25">
      <c r="A3225" t="s">
        <v>149</v>
      </c>
      <c r="B3225" t="s">
        <v>186</v>
      </c>
      <c r="C3225" t="s">
        <v>1459</v>
      </c>
      <c r="D3225" t="s">
        <v>1387</v>
      </c>
      <c r="E3225" t="s">
        <v>1326</v>
      </c>
      <c r="F3225" t="s">
        <v>1293</v>
      </c>
      <c r="G3225" t="s">
        <v>524</v>
      </c>
      <c r="H3225" t="s">
        <v>1464</v>
      </c>
      <c r="I3225" t="s">
        <v>186</v>
      </c>
      <c r="J3225" t="s">
        <v>1416</v>
      </c>
      <c r="K3225" t="s">
        <v>1398</v>
      </c>
      <c r="L3225">
        <v>58.7</v>
      </c>
      <c r="M3225">
        <v>16.899999999999999</v>
      </c>
      <c r="N3225">
        <v>55.7</v>
      </c>
      <c r="O3225">
        <v>0.4</v>
      </c>
      <c r="P3225">
        <v>0.9</v>
      </c>
      <c r="Q3225">
        <v>0.9</v>
      </c>
      <c r="R3225">
        <v>65222.222222222226</v>
      </c>
      <c r="S3225">
        <v>5.0991919191919193</v>
      </c>
      <c r="T3225">
        <v>1.778787878787879</v>
      </c>
      <c r="U3225">
        <v>65879.780808080803</v>
      </c>
      <c r="W3225" s="429">
        <f t="shared" si="74"/>
        <v>65222.222222222226</v>
      </c>
      <c r="X3225" s="429">
        <f t="shared" si="74"/>
        <v>5.0991919191919193</v>
      </c>
      <c r="Y3225" s="429">
        <f t="shared" si="74"/>
        <v>1.778787878787879</v>
      </c>
      <c r="Z3225" s="429">
        <f t="shared" si="74"/>
        <v>65879.780808080803</v>
      </c>
      <c r="AA3225" s="429" t="s">
        <v>1295</v>
      </c>
    </row>
    <row r="3226" spans="1:27" x14ac:dyDescent="0.25">
      <c r="A3226" t="s">
        <v>149</v>
      </c>
      <c r="B3226" t="s">
        <v>186</v>
      </c>
      <c r="C3226" t="s">
        <v>1459</v>
      </c>
      <c r="D3226" t="s">
        <v>1387</v>
      </c>
      <c r="E3226" t="s">
        <v>1326</v>
      </c>
      <c r="F3226" t="s">
        <v>1293</v>
      </c>
      <c r="G3226" t="s">
        <v>524</v>
      </c>
      <c r="H3226" t="s">
        <v>1464</v>
      </c>
      <c r="I3226" t="s">
        <v>186</v>
      </c>
      <c r="J3226" t="s">
        <v>1416</v>
      </c>
      <c r="K3226" t="s">
        <v>1398</v>
      </c>
      <c r="L3226">
        <v>31.7</v>
      </c>
      <c r="M3226">
        <v>9.1</v>
      </c>
      <c r="N3226">
        <v>30.1</v>
      </c>
      <c r="O3226">
        <v>0.2</v>
      </c>
      <c r="P3226">
        <v>0.4</v>
      </c>
      <c r="Q3226">
        <v>0.4</v>
      </c>
      <c r="R3226">
        <v>35222.222222222219</v>
      </c>
      <c r="S3226">
        <v>2.7537373737373732</v>
      </c>
      <c r="T3226">
        <v>0.96060606060606057</v>
      </c>
      <c r="U3226">
        <v>35577.326262626259</v>
      </c>
      <c r="W3226" s="429">
        <f t="shared" si="74"/>
        <v>35222.222222222219</v>
      </c>
      <c r="X3226" s="429">
        <f t="shared" si="74"/>
        <v>2.7537373737373732</v>
      </c>
      <c r="Y3226" s="429">
        <f t="shared" si="74"/>
        <v>0.96060606060606057</v>
      </c>
      <c r="Z3226" s="429">
        <f t="shared" si="74"/>
        <v>35577.326262626259</v>
      </c>
      <c r="AA3226" s="429" t="s">
        <v>1295</v>
      </c>
    </row>
    <row r="3227" spans="1:27" x14ac:dyDescent="0.25">
      <c r="A3227" t="s">
        <v>149</v>
      </c>
      <c r="B3227" t="s">
        <v>186</v>
      </c>
      <c r="C3227" t="s">
        <v>1459</v>
      </c>
      <c r="D3227" t="s">
        <v>1387</v>
      </c>
      <c r="E3227" t="s">
        <v>1326</v>
      </c>
      <c r="F3227" t="s">
        <v>1293</v>
      </c>
      <c r="G3227" t="s">
        <v>524</v>
      </c>
      <c r="H3227" t="s">
        <v>1464</v>
      </c>
      <c r="I3227" t="s">
        <v>186</v>
      </c>
      <c r="J3227" t="s">
        <v>1416</v>
      </c>
      <c r="K3227" t="s">
        <v>1398</v>
      </c>
      <c r="L3227">
        <v>66.099999999999994</v>
      </c>
      <c r="M3227">
        <v>19.100000000000001</v>
      </c>
      <c r="N3227">
        <v>62.7</v>
      </c>
      <c r="O3227">
        <v>0.5</v>
      </c>
      <c r="P3227">
        <v>1</v>
      </c>
      <c r="Q3227">
        <v>1</v>
      </c>
      <c r="R3227">
        <v>73444.444444444438</v>
      </c>
      <c r="S3227">
        <v>5.7420202020202007</v>
      </c>
      <c r="T3227">
        <v>2.0030303030303029</v>
      </c>
      <c r="U3227">
        <v>74184.89797979797</v>
      </c>
      <c r="W3227" s="429">
        <f t="shared" si="74"/>
        <v>73444.444444444438</v>
      </c>
      <c r="X3227" s="429">
        <f t="shared" si="74"/>
        <v>5.7420202020202007</v>
      </c>
      <c r="Y3227" s="429">
        <f t="shared" si="74"/>
        <v>2.0030303030303029</v>
      </c>
      <c r="Z3227" s="429">
        <f t="shared" si="74"/>
        <v>74184.89797979797</v>
      </c>
      <c r="AA3227" s="429" t="s">
        <v>1295</v>
      </c>
    </row>
    <row r="3228" spans="1:27" x14ac:dyDescent="0.25">
      <c r="A3228" t="s">
        <v>149</v>
      </c>
      <c r="B3228" t="s">
        <v>186</v>
      </c>
      <c r="C3228" t="s">
        <v>1459</v>
      </c>
      <c r="D3228" t="s">
        <v>1387</v>
      </c>
      <c r="E3228" t="s">
        <v>1326</v>
      </c>
      <c r="F3228" t="s">
        <v>1293</v>
      </c>
      <c r="G3228" t="s">
        <v>524</v>
      </c>
      <c r="H3228" t="s">
        <v>1464</v>
      </c>
      <c r="I3228" t="s">
        <v>186</v>
      </c>
      <c r="J3228" t="s">
        <v>1416</v>
      </c>
      <c r="K3228" t="s">
        <v>1398</v>
      </c>
      <c r="L3228">
        <v>5.2</v>
      </c>
      <c r="M3228">
        <v>0.3</v>
      </c>
      <c r="N3228">
        <v>7.8</v>
      </c>
      <c r="O3228">
        <v>0.1</v>
      </c>
      <c r="P3228">
        <v>0.1</v>
      </c>
      <c r="Q3228">
        <v>0.1</v>
      </c>
      <c r="R3228">
        <v>5777.7777777777783</v>
      </c>
      <c r="S3228">
        <v>0.45171717171717168</v>
      </c>
      <c r="T3228">
        <v>0.15757575757575759</v>
      </c>
      <c r="U3228">
        <v>5836.0282828282834</v>
      </c>
      <c r="W3228" s="429">
        <f t="shared" si="74"/>
        <v>5777.7777777777783</v>
      </c>
      <c r="X3228" s="429">
        <f t="shared" si="74"/>
        <v>0.45171717171717168</v>
      </c>
      <c r="Y3228" s="429">
        <f t="shared" si="74"/>
        <v>0.15757575757575759</v>
      </c>
      <c r="Z3228" s="429">
        <f t="shared" si="74"/>
        <v>5836.0282828282834</v>
      </c>
      <c r="AA3228" s="429" t="s">
        <v>1295</v>
      </c>
    </row>
    <row r="3229" spans="1:27" x14ac:dyDescent="0.25">
      <c r="A3229" t="s">
        <v>149</v>
      </c>
      <c r="B3229" t="s">
        <v>186</v>
      </c>
      <c r="C3229" t="s">
        <v>1459</v>
      </c>
      <c r="D3229" t="s">
        <v>1387</v>
      </c>
      <c r="E3229" t="s">
        <v>1326</v>
      </c>
      <c r="F3229" t="s">
        <v>1293</v>
      </c>
      <c r="G3229" t="s">
        <v>524</v>
      </c>
      <c r="H3229" t="s">
        <v>1464</v>
      </c>
      <c r="I3229" t="s">
        <v>186</v>
      </c>
      <c r="J3229" t="s">
        <v>1416</v>
      </c>
      <c r="K3229" t="s">
        <v>1398</v>
      </c>
      <c r="L3229">
        <v>13.8</v>
      </c>
      <c r="M3229">
        <v>0.8</v>
      </c>
      <c r="N3229">
        <v>20.7</v>
      </c>
      <c r="O3229">
        <v>0.1</v>
      </c>
      <c r="P3229">
        <v>0.3</v>
      </c>
      <c r="Q3229">
        <v>0.3</v>
      </c>
      <c r="R3229">
        <v>15333.333333333334</v>
      </c>
      <c r="S3229">
        <v>1.1987878787878787</v>
      </c>
      <c r="T3229">
        <v>0.41818181818181821</v>
      </c>
      <c r="U3229">
        <v>15487.921212121211</v>
      </c>
      <c r="W3229" s="429">
        <f t="shared" si="74"/>
        <v>15333.333333333334</v>
      </c>
      <c r="X3229" s="429">
        <f t="shared" si="74"/>
        <v>1.1987878787878787</v>
      </c>
      <c r="Y3229" s="429">
        <f t="shared" si="74"/>
        <v>0.41818181818181821</v>
      </c>
      <c r="Z3229" s="429">
        <f t="shared" si="74"/>
        <v>15487.921212121211</v>
      </c>
      <c r="AA3229" s="429" t="s">
        <v>1295</v>
      </c>
    </row>
    <row r="3230" spans="1:27" x14ac:dyDescent="0.25">
      <c r="A3230" t="s">
        <v>149</v>
      </c>
      <c r="B3230" t="s">
        <v>186</v>
      </c>
      <c r="C3230" t="s">
        <v>1459</v>
      </c>
      <c r="D3230" t="s">
        <v>1387</v>
      </c>
      <c r="E3230" t="s">
        <v>1326</v>
      </c>
      <c r="F3230" t="s">
        <v>1293</v>
      </c>
      <c r="G3230" t="s">
        <v>524</v>
      </c>
      <c r="H3230" t="s">
        <v>1464</v>
      </c>
      <c r="I3230" t="s">
        <v>186</v>
      </c>
      <c r="J3230" t="s">
        <v>1416</v>
      </c>
      <c r="K3230" t="s">
        <v>1398</v>
      </c>
      <c r="L3230">
        <v>48.2</v>
      </c>
      <c r="M3230">
        <v>13.9</v>
      </c>
      <c r="N3230">
        <v>45.7</v>
      </c>
      <c r="O3230">
        <v>0.4</v>
      </c>
      <c r="P3230">
        <v>0.7</v>
      </c>
      <c r="Q3230">
        <v>0.7</v>
      </c>
      <c r="R3230">
        <v>53555.555555555555</v>
      </c>
      <c r="S3230">
        <v>4.1870707070707072</v>
      </c>
      <c r="T3230">
        <v>1.4606060606060607</v>
      </c>
      <c r="U3230">
        <v>54095.49292929293</v>
      </c>
      <c r="W3230" s="429">
        <f t="shared" si="74"/>
        <v>53555.555555555555</v>
      </c>
      <c r="X3230" s="429">
        <f t="shared" si="74"/>
        <v>4.1870707070707072</v>
      </c>
      <c r="Y3230" s="429">
        <f t="shared" si="74"/>
        <v>1.4606060606060607</v>
      </c>
      <c r="Z3230" s="429">
        <f t="shared" si="74"/>
        <v>54095.49292929293</v>
      </c>
      <c r="AA3230" s="429" t="s">
        <v>1295</v>
      </c>
    </row>
    <row r="3231" spans="1:27" x14ac:dyDescent="0.25">
      <c r="A3231" t="s">
        <v>149</v>
      </c>
      <c r="B3231" t="s">
        <v>186</v>
      </c>
      <c r="C3231" t="s">
        <v>1459</v>
      </c>
      <c r="D3231" t="s">
        <v>1387</v>
      </c>
      <c r="E3231" t="s">
        <v>1326</v>
      </c>
      <c r="F3231" t="s">
        <v>1293</v>
      </c>
      <c r="G3231" t="s">
        <v>524</v>
      </c>
      <c r="H3231" t="s">
        <v>1464</v>
      </c>
      <c r="I3231" t="s">
        <v>186</v>
      </c>
      <c r="J3231" t="s">
        <v>1416</v>
      </c>
      <c r="K3231" t="s">
        <v>1398</v>
      </c>
      <c r="L3231">
        <v>57.3</v>
      </c>
      <c r="M3231">
        <v>16.5</v>
      </c>
      <c r="N3231">
        <v>54.4</v>
      </c>
      <c r="O3231">
        <v>0.4</v>
      </c>
      <c r="P3231">
        <v>0.8</v>
      </c>
      <c r="Q3231">
        <v>0.8</v>
      </c>
      <c r="R3231">
        <v>63666.666666666664</v>
      </c>
      <c r="S3231">
        <v>4.9775757575757567</v>
      </c>
      <c r="T3231">
        <v>1.7363636363636363</v>
      </c>
      <c r="U3231">
        <v>64308.54242424242</v>
      </c>
      <c r="W3231" s="429">
        <f t="shared" si="74"/>
        <v>63666.666666666664</v>
      </c>
      <c r="X3231" s="429">
        <f t="shared" si="74"/>
        <v>4.9775757575757567</v>
      </c>
      <c r="Y3231" s="429">
        <f t="shared" si="74"/>
        <v>1.7363636363636363</v>
      </c>
      <c r="Z3231" s="429">
        <f t="shared" si="74"/>
        <v>64308.54242424242</v>
      </c>
      <c r="AA3231" s="429" t="s">
        <v>1295</v>
      </c>
    </row>
    <row r="3232" spans="1:27" x14ac:dyDescent="0.25">
      <c r="A3232" t="s">
        <v>149</v>
      </c>
      <c r="B3232" t="s">
        <v>186</v>
      </c>
      <c r="C3232" t="s">
        <v>1459</v>
      </c>
      <c r="D3232" t="s">
        <v>1387</v>
      </c>
      <c r="E3232" t="s">
        <v>1326</v>
      </c>
      <c r="F3232" t="s">
        <v>1293</v>
      </c>
      <c r="G3232" t="s">
        <v>524</v>
      </c>
      <c r="H3232" t="s">
        <v>1464</v>
      </c>
      <c r="I3232" t="s">
        <v>186</v>
      </c>
      <c r="J3232" t="s">
        <v>1416</v>
      </c>
      <c r="K3232" t="s">
        <v>1398</v>
      </c>
      <c r="L3232">
        <v>22</v>
      </c>
      <c r="M3232">
        <v>6.4</v>
      </c>
      <c r="N3232">
        <v>20.9</v>
      </c>
      <c r="O3232">
        <v>0.2</v>
      </c>
      <c r="P3232">
        <v>0.3</v>
      </c>
      <c r="Q3232">
        <v>0.3</v>
      </c>
      <c r="R3232">
        <v>24444.444444444445</v>
      </c>
      <c r="S3232">
        <v>1.911111111111111</v>
      </c>
      <c r="T3232">
        <v>0.66666666666666674</v>
      </c>
      <c r="U3232">
        <v>24690.888888888891</v>
      </c>
      <c r="W3232" s="429">
        <f t="shared" si="74"/>
        <v>24444.444444444445</v>
      </c>
      <c r="X3232" s="429">
        <f t="shared" si="74"/>
        <v>1.911111111111111</v>
      </c>
      <c r="Y3232" s="429">
        <f t="shared" si="74"/>
        <v>0.66666666666666674</v>
      </c>
      <c r="Z3232" s="429">
        <f t="shared" si="74"/>
        <v>24690.888888888891</v>
      </c>
      <c r="AA3232" s="429" t="s">
        <v>1295</v>
      </c>
    </row>
    <row r="3233" spans="1:27" x14ac:dyDescent="0.25">
      <c r="A3233" t="s">
        <v>149</v>
      </c>
      <c r="B3233" t="s">
        <v>186</v>
      </c>
      <c r="C3233" t="s">
        <v>1459</v>
      </c>
      <c r="D3233" t="s">
        <v>1387</v>
      </c>
      <c r="E3233" t="s">
        <v>1326</v>
      </c>
      <c r="F3233" t="s">
        <v>1293</v>
      </c>
      <c r="G3233" t="s">
        <v>524</v>
      </c>
      <c r="H3233" t="s">
        <v>1464</v>
      </c>
      <c r="I3233" t="s">
        <v>186</v>
      </c>
      <c r="J3233" t="s">
        <v>1416</v>
      </c>
      <c r="K3233" t="s">
        <v>1398</v>
      </c>
      <c r="L3233">
        <v>36.200000000000003</v>
      </c>
      <c r="M3233">
        <v>10.4</v>
      </c>
      <c r="N3233">
        <v>34.299999999999997</v>
      </c>
      <c r="O3233">
        <v>0.2</v>
      </c>
      <c r="P3233">
        <v>0.4</v>
      </c>
      <c r="Q3233">
        <v>0.4</v>
      </c>
      <c r="R3233">
        <v>40222.222222222226</v>
      </c>
      <c r="S3233">
        <v>3.1446464646464647</v>
      </c>
      <c r="T3233">
        <v>1.0969696969696972</v>
      </c>
      <c r="U3233">
        <v>40627.735353535361</v>
      </c>
      <c r="W3233" s="429">
        <f t="shared" si="74"/>
        <v>40222.222222222226</v>
      </c>
      <c r="X3233" s="429">
        <f t="shared" si="74"/>
        <v>3.1446464646464647</v>
      </c>
      <c r="Y3233" s="429">
        <f t="shared" si="74"/>
        <v>1.0969696969696972</v>
      </c>
      <c r="Z3233" s="429">
        <f t="shared" si="74"/>
        <v>40627.735353535361</v>
      </c>
      <c r="AA3233" s="429" t="s">
        <v>1295</v>
      </c>
    </row>
    <row r="3234" spans="1:27" x14ac:dyDescent="0.25">
      <c r="A3234" t="s">
        <v>149</v>
      </c>
      <c r="B3234" t="s">
        <v>186</v>
      </c>
      <c r="C3234" t="s">
        <v>1459</v>
      </c>
      <c r="D3234" t="s">
        <v>1387</v>
      </c>
      <c r="E3234" t="s">
        <v>1326</v>
      </c>
      <c r="F3234" t="s">
        <v>1293</v>
      </c>
      <c r="G3234" t="s">
        <v>524</v>
      </c>
      <c r="H3234" t="s">
        <v>1464</v>
      </c>
      <c r="I3234" t="s">
        <v>186</v>
      </c>
      <c r="J3234" t="s">
        <v>1406</v>
      </c>
      <c r="K3234" t="s">
        <v>1398</v>
      </c>
      <c r="L3234">
        <v>128</v>
      </c>
      <c r="M3234">
        <v>59.7</v>
      </c>
      <c r="N3234">
        <v>56.6</v>
      </c>
      <c r="O3234">
        <v>0</v>
      </c>
      <c r="P3234">
        <v>1.8</v>
      </c>
      <c r="Q3234">
        <v>1.8</v>
      </c>
      <c r="R3234">
        <v>8635.8976000000002</v>
      </c>
      <c r="S3234">
        <v>0.16288</v>
      </c>
      <c r="T3234">
        <v>1.6288E-2</v>
      </c>
      <c r="U3234">
        <v>8644.8234240000002</v>
      </c>
      <c r="W3234" s="429">
        <f t="shared" si="74"/>
        <v>8635.8976000000002</v>
      </c>
      <c r="X3234" s="429">
        <f t="shared" si="74"/>
        <v>0.16288</v>
      </c>
      <c r="Y3234" s="429">
        <f t="shared" si="74"/>
        <v>1.6288E-2</v>
      </c>
      <c r="Z3234" s="429">
        <f t="shared" si="74"/>
        <v>8644.8234240000002</v>
      </c>
      <c r="AA3234" s="429" t="s">
        <v>1295</v>
      </c>
    </row>
    <row r="3235" spans="1:27" x14ac:dyDescent="0.25">
      <c r="A3235" t="s">
        <v>149</v>
      </c>
      <c r="B3235" t="s">
        <v>186</v>
      </c>
      <c r="C3235" t="s">
        <v>1459</v>
      </c>
      <c r="D3235" t="s">
        <v>1387</v>
      </c>
      <c r="E3235" t="s">
        <v>1326</v>
      </c>
      <c r="F3235" t="s">
        <v>1293</v>
      </c>
      <c r="G3235" t="s">
        <v>524</v>
      </c>
      <c r="H3235" t="s">
        <v>1464</v>
      </c>
      <c r="I3235" t="s">
        <v>186</v>
      </c>
      <c r="J3235" t="s">
        <v>1406</v>
      </c>
      <c r="K3235" t="s">
        <v>1398</v>
      </c>
      <c r="L3235">
        <v>78.599999999999994</v>
      </c>
      <c r="M3235">
        <v>36.700000000000003</v>
      </c>
      <c r="N3235">
        <v>34.799999999999997</v>
      </c>
      <c r="O3235">
        <v>0</v>
      </c>
      <c r="P3235">
        <v>1.1000000000000001</v>
      </c>
      <c r="Q3235">
        <v>1.1000000000000001</v>
      </c>
      <c r="R3235">
        <v>5302.9808699999994</v>
      </c>
      <c r="S3235">
        <v>0.1000185</v>
      </c>
      <c r="T3235">
        <v>1.000185E-2</v>
      </c>
      <c r="U3235">
        <v>5308.4618837999997</v>
      </c>
      <c r="W3235" s="429">
        <f t="shared" si="74"/>
        <v>5302.9808699999994</v>
      </c>
      <c r="X3235" s="429">
        <f t="shared" si="74"/>
        <v>0.1000185</v>
      </c>
      <c r="Y3235" s="429">
        <f t="shared" si="74"/>
        <v>1.000185E-2</v>
      </c>
      <c r="Z3235" s="429">
        <f t="shared" si="74"/>
        <v>5308.4618837999997</v>
      </c>
      <c r="AA3235" s="429" t="s">
        <v>1295</v>
      </c>
    </row>
    <row r="3236" spans="1:27" x14ac:dyDescent="0.25">
      <c r="A3236" t="s">
        <v>149</v>
      </c>
      <c r="B3236" t="s">
        <v>186</v>
      </c>
      <c r="C3236" t="s">
        <v>1459</v>
      </c>
      <c r="D3236" t="s">
        <v>1387</v>
      </c>
      <c r="E3236" t="s">
        <v>1326</v>
      </c>
      <c r="F3236" t="s">
        <v>1293</v>
      </c>
      <c r="G3236" t="s">
        <v>524</v>
      </c>
      <c r="H3236" t="s">
        <v>1464</v>
      </c>
      <c r="I3236" t="s">
        <v>186</v>
      </c>
      <c r="J3236" t="s">
        <v>1406</v>
      </c>
      <c r="K3236" t="s">
        <v>1398</v>
      </c>
      <c r="L3236">
        <v>117.4</v>
      </c>
      <c r="M3236">
        <v>54.8</v>
      </c>
      <c r="N3236">
        <v>51.9</v>
      </c>
      <c r="O3236">
        <v>0</v>
      </c>
      <c r="P3236">
        <v>1.7</v>
      </c>
      <c r="Q3236">
        <v>1.7</v>
      </c>
      <c r="R3236">
        <v>7920.7373300000008</v>
      </c>
      <c r="S3236">
        <v>0.14939150000000001</v>
      </c>
      <c r="T3236">
        <v>1.4939150000000002E-2</v>
      </c>
      <c r="U3236">
        <v>7928.9239842000006</v>
      </c>
      <c r="W3236" s="429">
        <f t="shared" si="74"/>
        <v>7920.7373300000008</v>
      </c>
      <c r="X3236" s="429">
        <f t="shared" si="74"/>
        <v>0.14939150000000001</v>
      </c>
      <c r="Y3236" s="429">
        <f t="shared" si="74"/>
        <v>1.4939150000000002E-2</v>
      </c>
      <c r="Z3236" s="429">
        <f t="shared" si="74"/>
        <v>7928.9239842000006</v>
      </c>
      <c r="AA3236" s="429" t="s">
        <v>1295</v>
      </c>
    </row>
    <row r="3237" spans="1:27" x14ac:dyDescent="0.25">
      <c r="A3237" t="s">
        <v>149</v>
      </c>
      <c r="B3237" t="s">
        <v>186</v>
      </c>
      <c r="C3237" t="s">
        <v>1459</v>
      </c>
      <c r="D3237" t="s">
        <v>1387</v>
      </c>
      <c r="E3237" t="s">
        <v>1326</v>
      </c>
      <c r="F3237" t="s">
        <v>1293</v>
      </c>
      <c r="G3237" t="s">
        <v>524</v>
      </c>
      <c r="H3237" t="s">
        <v>1464</v>
      </c>
      <c r="I3237" t="s">
        <v>186</v>
      </c>
      <c r="J3237" t="s">
        <v>1392</v>
      </c>
      <c r="K3237" t="s">
        <v>1393</v>
      </c>
      <c r="L3237">
        <v>18.8</v>
      </c>
      <c r="M3237">
        <v>0.4</v>
      </c>
      <c r="N3237">
        <v>4.7</v>
      </c>
      <c r="O3237">
        <v>0.1</v>
      </c>
      <c r="P3237">
        <v>0.9</v>
      </c>
      <c r="Q3237">
        <v>0.9</v>
      </c>
      <c r="R3237">
        <v>22560</v>
      </c>
      <c r="S3237">
        <v>0.43240000000000001</v>
      </c>
      <c r="T3237">
        <v>0.41360000000000008</v>
      </c>
      <c r="U3237">
        <v>22694.0628</v>
      </c>
      <c r="W3237" s="429">
        <f t="shared" si="74"/>
        <v>22560</v>
      </c>
      <c r="X3237" s="429">
        <f t="shared" si="74"/>
        <v>0.43240000000000001</v>
      </c>
      <c r="Y3237" s="429">
        <f t="shared" si="74"/>
        <v>0.41360000000000008</v>
      </c>
      <c r="Z3237" s="429">
        <f t="shared" si="74"/>
        <v>22694.0628</v>
      </c>
      <c r="AA3237" s="429" t="s">
        <v>1295</v>
      </c>
    </row>
    <row r="3238" spans="1:27" x14ac:dyDescent="0.25">
      <c r="A3238" t="s">
        <v>149</v>
      </c>
      <c r="B3238" t="s">
        <v>186</v>
      </c>
      <c r="C3238" t="s">
        <v>1459</v>
      </c>
      <c r="D3238" t="s">
        <v>1387</v>
      </c>
      <c r="E3238" t="s">
        <v>1326</v>
      </c>
      <c r="F3238" t="s">
        <v>1293</v>
      </c>
      <c r="G3238" t="s">
        <v>524</v>
      </c>
      <c r="H3238" t="s">
        <v>1464</v>
      </c>
      <c r="I3238" t="s">
        <v>186</v>
      </c>
      <c r="J3238" t="s">
        <v>1392</v>
      </c>
      <c r="K3238" t="s">
        <v>1393</v>
      </c>
      <c r="L3238">
        <v>1.4</v>
      </c>
      <c r="M3238">
        <v>0.1</v>
      </c>
      <c r="N3238">
        <v>0.3</v>
      </c>
      <c r="O3238">
        <v>0</v>
      </c>
      <c r="P3238">
        <v>0.1</v>
      </c>
      <c r="Q3238">
        <v>0.1</v>
      </c>
      <c r="R3238">
        <v>1680</v>
      </c>
      <c r="S3238">
        <v>3.2199999999999999E-2</v>
      </c>
      <c r="T3238">
        <v>3.0800000000000001E-2</v>
      </c>
      <c r="U3238">
        <v>1689.9834000000001</v>
      </c>
      <c r="W3238" s="429">
        <f t="shared" si="74"/>
        <v>1680</v>
      </c>
      <c r="X3238" s="429">
        <f t="shared" si="74"/>
        <v>3.2199999999999999E-2</v>
      </c>
      <c r="Y3238" s="429">
        <f t="shared" si="74"/>
        <v>3.0800000000000001E-2</v>
      </c>
      <c r="Z3238" s="429">
        <f t="shared" si="74"/>
        <v>1689.9834000000001</v>
      </c>
      <c r="AA3238" s="429" t="s">
        <v>1295</v>
      </c>
    </row>
    <row r="3239" spans="1:27" x14ac:dyDescent="0.25">
      <c r="A3239" t="s">
        <v>149</v>
      </c>
      <c r="B3239" t="s">
        <v>186</v>
      </c>
      <c r="C3239" t="s">
        <v>1459</v>
      </c>
      <c r="D3239" t="s">
        <v>1387</v>
      </c>
      <c r="E3239" t="s">
        <v>1326</v>
      </c>
      <c r="F3239" t="s">
        <v>1293</v>
      </c>
      <c r="G3239" t="s">
        <v>524</v>
      </c>
      <c r="H3239" t="s">
        <v>1464</v>
      </c>
      <c r="I3239" t="s">
        <v>186</v>
      </c>
      <c r="J3239" t="s">
        <v>1392</v>
      </c>
      <c r="K3239" t="s">
        <v>1393</v>
      </c>
      <c r="L3239">
        <v>4.8</v>
      </c>
      <c r="M3239">
        <v>0.2</v>
      </c>
      <c r="N3239">
        <v>1</v>
      </c>
      <c r="O3239">
        <v>0</v>
      </c>
      <c r="P3239">
        <v>0.3</v>
      </c>
      <c r="Q3239">
        <v>0.3</v>
      </c>
      <c r="R3239">
        <v>5760</v>
      </c>
      <c r="S3239">
        <v>0.1104</v>
      </c>
      <c r="T3239">
        <v>0.10560000000000001</v>
      </c>
      <c r="U3239">
        <v>5794.2287999999999</v>
      </c>
      <c r="W3239" s="429">
        <f t="shared" si="74"/>
        <v>5760</v>
      </c>
      <c r="X3239" s="429">
        <f t="shared" si="74"/>
        <v>0.1104</v>
      </c>
      <c r="Y3239" s="429">
        <f t="shared" si="74"/>
        <v>0.10560000000000001</v>
      </c>
      <c r="Z3239" s="429">
        <f t="shared" si="74"/>
        <v>5794.2287999999999</v>
      </c>
      <c r="AA3239" s="429" t="s">
        <v>1295</v>
      </c>
    </row>
    <row r="3240" spans="1:27" x14ac:dyDescent="0.25">
      <c r="A3240" t="s">
        <v>149</v>
      </c>
      <c r="B3240" t="s">
        <v>186</v>
      </c>
      <c r="C3240" t="s">
        <v>1459</v>
      </c>
      <c r="D3240" t="s">
        <v>1387</v>
      </c>
      <c r="E3240" t="s">
        <v>1326</v>
      </c>
      <c r="F3240" t="s">
        <v>1293</v>
      </c>
      <c r="G3240" t="s">
        <v>524</v>
      </c>
      <c r="H3240" t="s">
        <v>1464</v>
      </c>
      <c r="I3240" t="s">
        <v>186</v>
      </c>
      <c r="J3240" t="s">
        <v>1416</v>
      </c>
      <c r="K3240" t="s">
        <v>1398</v>
      </c>
      <c r="L3240">
        <v>17.600000000000001</v>
      </c>
      <c r="M3240">
        <v>1</v>
      </c>
      <c r="N3240">
        <v>26.4</v>
      </c>
      <c r="O3240">
        <v>0.2</v>
      </c>
      <c r="P3240">
        <v>0.3</v>
      </c>
      <c r="Q3240">
        <v>0.3</v>
      </c>
      <c r="R3240">
        <v>19555.555555555558</v>
      </c>
      <c r="S3240">
        <v>1.5288888888888887</v>
      </c>
      <c r="T3240">
        <v>0.53333333333333344</v>
      </c>
      <c r="U3240">
        <v>19752.711111111115</v>
      </c>
      <c r="W3240" s="429">
        <f t="shared" si="74"/>
        <v>19555.555555555558</v>
      </c>
      <c r="X3240" s="429">
        <f t="shared" si="74"/>
        <v>1.5288888888888887</v>
      </c>
      <c r="Y3240" s="429">
        <f t="shared" si="74"/>
        <v>0.53333333333333344</v>
      </c>
      <c r="Z3240" s="429">
        <f t="shared" si="74"/>
        <v>19752.711111111115</v>
      </c>
      <c r="AA3240" s="429" t="s">
        <v>1295</v>
      </c>
    </row>
    <row r="3241" spans="1:27" x14ac:dyDescent="0.25">
      <c r="A3241" t="s">
        <v>149</v>
      </c>
      <c r="B3241" t="s">
        <v>186</v>
      </c>
      <c r="C3241" t="s">
        <v>1459</v>
      </c>
      <c r="D3241" t="s">
        <v>1387</v>
      </c>
      <c r="E3241" t="s">
        <v>1326</v>
      </c>
      <c r="F3241" t="s">
        <v>1293</v>
      </c>
      <c r="G3241" t="s">
        <v>524</v>
      </c>
      <c r="H3241" t="s">
        <v>1464</v>
      </c>
      <c r="I3241" t="s">
        <v>186</v>
      </c>
      <c r="J3241" t="s">
        <v>1408</v>
      </c>
      <c r="K3241" t="s">
        <v>1395</v>
      </c>
      <c r="L3241">
        <v>0</v>
      </c>
      <c r="M3241">
        <v>0.4</v>
      </c>
      <c r="N3241">
        <v>0</v>
      </c>
      <c r="O3241">
        <v>0</v>
      </c>
      <c r="P3241">
        <v>0</v>
      </c>
      <c r="Q3241">
        <v>0</v>
      </c>
      <c r="R3241">
        <v>0.1461952910702814</v>
      </c>
      <c r="S3241">
        <v>1.7255366598700956</v>
      </c>
      <c r="T3241">
        <v>0</v>
      </c>
      <c r="U3241">
        <v>43.284611787822676</v>
      </c>
      <c r="W3241" s="429">
        <f t="shared" si="74"/>
        <v>0.1461952910702814</v>
      </c>
      <c r="X3241" s="429">
        <f t="shared" si="74"/>
        <v>1.7255366598700956</v>
      </c>
      <c r="Y3241" s="429">
        <f t="shared" si="74"/>
        <v>0</v>
      </c>
      <c r="Z3241" s="429">
        <f t="shared" si="74"/>
        <v>43.284611787822676</v>
      </c>
      <c r="AA3241" s="429" t="s">
        <v>1295</v>
      </c>
    </row>
    <row r="3242" spans="1:27" x14ac:dyDescent="0.25">
      <c r="A3242" t="s">
        <v>149</v>
      </c>
      <c r="B3242" t="s">
        <v>186</v>
      </c>
      <c r="C3242" t="s">
        <v>1459</v>
      </c>
      <c r="D3242" t="s">
        <v>1387</v>
      </c>
      <c r="E3242" t="s">
        <v>1326</v>
      </c>
      <c r="F3242" t="s">
        <v>1293</v>
      </c>
      <c r="G3242" t="s">
        <v>524</v>
      </c>
      <c r="H3242" t="s">
        <v>1464</v>
      </c>
      <c r="I3242" t="s">
        <v>186</v>
      </c>
      <c r="J3242" t="s">
        <v>1412</v>
      </c>
      <c r="K3242" t="s">
        <v>1393</v>
      </c>
      <c r="L3242">
        <v>0.2</v>
      </c>
      <c r="M3242">
        <v>0</v>
      </c>
      <c r="N3242">
        <v>0.2</v>
      </c>
      <c r="O3242">
        <v>0</v>
      </c>
      <c r="P3242">
        <v>0.1</v>
      </c>
      <c r="Q3242">
        <v>0.1</v>
      </c>
      <c r="R3242">
        <v>7.3097645535140698E-2</v>
      </c>
      <c r="S3242">
        <v>0.86276832993504782</v>
      </c>
      <c r="T3242">
        <v>0</v>
      </c>
      <c r="U3242">
        <v>21.642305893911338</v>
      </c>
      <c r="W3242" s="429">
        <f t="shared" si="74"/>
        <v>7.3097645535140698E-2</v>
      </c>
      <c r="X3242" s="429">
        <f t="shared" si="74"/>
        <v>0.86276832993504782</v>
      </c>
      <c r="Y3242" s="429">
        <f t="shared" si="74"/>
        <v>0</v>
      </c>
      <c r="Z3242" s="429">
        <f t="shared" si="74"/>
        <v>21.642305893911338</v>
      </c>
      <c r="AA3242" s="429" t="s">
        <v>1295</v>
      </c>
    </row>
    <row r="3243" spans="1:27" x14ac:dyDescent="0.25">
      <c r="A3243" t="s">
        <v>149</v>
      </c>
      <c r="B3243" t="s">
        <v>186</v>
      </c>
      <c r="C3243" t="s">
        <v>1459</v>
      </c>
      <c r="D3243" t="s">
        <v>1387</v>
      </c>
      <c r="E3243" t="s">
        <v>1326</v>
      </c>
      <c r="F3243" t="s">
        <v>1293</v>
      </c>
      <c r="G3243" t="s">
        <v>524</v>
      </c>
      <c r="H3243" t="s">
        <v>1464</v>
      </c>
      <c r="I3243" t="s">
        <v>186</v>
      </c>
      <c r="J3243" t="s">
        <v>1402</v>
      </c>
      <c r="K3243" t="s">
        <v>1398</v>
      </c>
      <c r="L3243">
        <v>0.4</v>
      </c>
      <c r="M3243">
        <v>0.1</v>
      </c>
      <c r="N3243">
        <v>0.4</v>
      </c>
      <c r="O3243">
        <v>0</v>
      </c>
      <c r="P3243">
        <v>0</v>
      </c>
      <c r="Q3243">
        <v>0</v>
      </c>
      <c r="R3243">
        <v>26.987180000000002</v>
      </c>
      <c r="S3243">
        <v>5.0900000000000001E-4</v>
      </c>
      <c r="T3243">
        <v>5.0900000000000004E-5</v>
      </c>
      <c r="U3243">
        <v>27.015073200000003</v>
      </c>
      <c r="W3243" s="429">
        <f t="shared" si="74"/>
        <v>26.987180000000002</v>
      </c>
      <c r="X3243" s="429">
        <f t="shared" si="74"/>
        <v>5.0900000000000001E-4</v>
      </c>
      <c r="Y3243" s="429">
        <f t="shared" si="74"/>
        <v>5.0900000000000004E-5</v>
      </c>
      <c r="Z3243" s="429">
        <f t="shared" si="74"/>
        <v>27.015073200000003</v>
      </c>
      <c r="AA3243" s="429" t="s">
        <v>1295</v>
      </c>
    </row>
    <row r="3244" spans="1:27" x14ac:dyDescent="0.25">
      <c r="A3244" t="s">
        <v>149</v>
      </c>
      <c r="B3244" t="s">
        <v>186</v>
      </c>
      <c r="C3244" t="s">
        <v>1459</v>
      </c>
      <c r="D3244" t="s">
        <v>1387</v>
      </c>
      <c r="E3244" t="s">
        <v>1326</v>
      </c>
      <c r="F3244" t="s">
        <v>1293</v>
      </c>
      <c r="G3244" t="s">
        <v>524</v>
      </c>
      <c r="H3244" t="s">
        <v>1464</v>
      </c>
      <c r="I3244" t="s">
        <v>186</v>
      </c>
      <c r="J3244" t="s">
        <v>1388</v>
      </c>
      <c r="K3244" t="s">
        <v>1389</v>
      </c>
      <c r="L3244">
        <v>2.1</v>
      </c>
      <c r="M3244">
        <v>8.6999999999999993</v>
      </c>
      <c r="N3244">
        <v>15.3</v>
      </c>
      <c r="O3244">
        <v>0</v>
      </c>
      <c r="P3244">
        <v>0</v>
      </c>
      <c r="Q3244">
        <v>0</v>
      </c>
      <c r="R3244">
        <v>3488.1792153888928</v>
      </c>
      <c r="S3244">
        <v>1.0808823529411766</v>
      </c>
      <c r="T3244">
        <v>4.4339793278784435E-2</v>
      </c>
      <c r="U3244">
        <v>3528.4145326094999</v>
      </c>
      <c r="W3244" s="429">
        <f t="shared" si="74"/>
        <v>3488.1792153888928</v>
      </c>
      <c r="X3244" s="429">
        <f t="shared" si="74"/>
        <v>1.0808823529411766</v>
      </c>
      <c r="Y3244" s="429">
        <f t="shared" si="74"/>
        <v>4.4339793278784435E-2</v>
      </c>
      <c r="Z3244" s="429">
        <f t="shared" si="74"/>
        <v>3528.4145326094999</v>
      </c>
      <c r="AA3244" s="429" t="s">
        <v>1296</v>
      </c>
    </row>
    <row r="3245" spans="1:27" x14ac:dyDescent="0.25">
      <c r="A3245" t="s">
        <v>149</v>
      </c>
      <c r="B3245" t="s">
        <v>186</v>
      </c>
      <c r="C3245" t="s">
        <v>1459</v>
      </c>
      <c r="D3245" t="s">
        <v>1387</v>
      </c>
      <c r="E3245" t="s">
        <v>1326</v>
      </c>
      <c r="F3245" t="s">
        <v>1293</v>
      </c>
      <c r="G3245" t="s">
        <v>524</v>
      </c>
      <c r="H3245" t="s">
        <v>1464</v>
      </c>
      <c r="I3245" t="s">
        <v>186</v>
      </c>
      <c r="J3245" t="s">
        <v>1388</v>
      </c>
      <c r="K3245" t="s">
        <v>1389</v>
      </c>
      <c r="L3245">
        <v>0.2</v>
      </c>
      <c r="M3245">
        <v>0</v>
      </c>
      <c r="N3245">
        <v>0.4</v>
      </c>
      <c r="O3245">
        <v>0</v>
      </c>
      <c r="P3245">
        <v>0</v>
      </c>
      <c r="Q3245">
        <v>0</v>
      </c>
      <c r="R3245">
        <v>332.20754432275169</v>
      </c>
      <c r="S3245">
        <v>0.10294117647058826</v>
      </c>
      <c r="T3245">
        <v>4.2228374551223271E-3</v>
      </c>
      <c r="U3245">
        <v>336.03947929614282</v>
      </c>
      <c r="W3245" s="429">
        <f t="shared" si="74"/>
        <v>332.20754432275169</v>
      </c>
      <c r="X3245" s="429">
        <f t="shared" si="74"/>
        <v>0.10294117647058826</v>
      </c>
      <c r="Y3245" s="429">
        <f t="shared" si="74"/>
        <v>4.2228374551223271E-3</v>
      </c>
      <c r="Z3245" s="429">
        <f t="shared" si="74"/>
        <v>336.03947929614282</v>
      </c>
      <c r="AA3245" s="429" t="s">
        <v>1296</v>
      </c>
    </row>
    <row r="3246" spans="1:27" x14ac:dyDescent="0.25">
      <c r="A3246" t="s">
        <v>149</v>
      </c>
      <c r="B3246" t="s">
        <v>186</v>
      </c>
      <c r="C3246" t="s">
        <v>1459</v>
      </c>
      <c r="D3246" t="s">
        <v>1387</v>
      </c>
      <c r="E3246" t="s">
        <v>1326</v>
      </c>
      <c r="F3246" t="s">
        <v>1293</v>
      </c>
      <c r="G3246" t="s">
        <v>524</v>
      </c>
      <c r="H3246" t="s">
        <v>1464</v>
      </c>
      <c r="I3246" t="s">
        <v>186</v>
      </c>
      <c r="J3246" t="s">
        <v>1489</v>
      </c>
      <c r="K3246" t="s">
        <v>1395</v>
      </c>
      <c r="L3246">
        <v>0</v>
      </c>
      <c r="M3246">
        <v>0.2</v>
      </c>
      <c r="N3246">
        <v>0</v>
      </c>
      <c r="O3246">
        <v>0</v>
      </c>
      <c r="P3246">
        <v>0</v>
      </c>
      <c r="Q3246">
        <v>0</v>
      </c>
      <c r="R3246">
        <v>7.3097645535140698E-2</v>
      </c>
      <c r="S3246">
        <v>0.86276832993504782</v>
      </c>
      <c r="T3246">
        <v>0</v>
      </c>
      <c r="U3246">
        <v>21.642305893911338</v>
      </c>
      <c r="W3246" s="429">
        <f t="shared" si="74"/>
        <v>7.3097645535140698E-2</v>
      </c>
      <c r="X3246" s="429">
        <f t="shared" si="74"/>
        <v>0.86276832993504782</v>
      </c>
      <c r="Y3246" s="429">
        <f t="shared" si="74"/>
        <v>0</v>
      </c>
      <c r="Z3246" s="429">
        <f t="shared" si="74"/>
        <v>21.642305893911338</v>
      </c>
      <c r="AA3246" s="429" t="s">
        <v>1295</v>
      </c>
    </row>
    <row r="3247" spans="1:27" x14ac:dyDescent="0.25">
      <c r="A3247" t="s">
        <v>149</v>
      </c>
      <c r="B3247" t="s">
        <v>186</v>
      </c>
      <c r="C3247" t="s">
        <v>1459</v>
      </c>
      <c r="D3247" t="s">
        <v>1387</v>
      </c>
      <c r="E3247" t="s">
        <v>1326</v>
      </c>
      <c r="F3247" t="s">
        <v>1293</v>
      </c>
      <c r="G3247" t="s">
        <v>524</v>
      </c>
      <c r="H3247" t="s">
        <v>1464</v>
      </c>
      <c r="I3247" t="s">
        <v>186</v>
      </c>
      <c r="J3247" t="s">
        <v>1399</v>
      </c>
      <c r="K3247" t="s">
        <v>1391</v>
      </c>
      <c r="L3247">
        <v>0</v>
      </c>
      <c r="M3247">
        <v>3.6</v>
      </c>
      <c r="N3247">
        <v>0</v>
      </c>
      <c r="O3247">
        <v>0</v>
      </c>
      <c r="P3247">
        <v>0</v>
      </c>
      <c r="Q3247">
        <v>0</v>
      </c>
      <c r="R3247">
        <v>1.3157576196325327</v>
      </c>
      <c r="S3247">
        <v>15.529829938830861</v>
      </c>
      <c r="T3247">
        <v>0</v>
      </c>
      <c r="U3247">
        <v>389.56150609040407</v>
      </c>
      <c r="W3247" s="429">
        <f t="shared" si="74"/>
        <v>1.3157576196325327</v>
      </c>
      <c r="X3247" s="429">
        <f t="shared" si="74"/>
        <v>15.529829938830861</v>
      </c>
      <c r="Y3247" s="429">
        <f t="shared" si="74"/>
        <v>0</v>
      </c>
      <c r="Z3247" s="429">
        <f t="shared" si="74"/>
        <v>389.56150609040407</v>
      </c>
      <c r="AA3247" s="429" t="s">
        <v>1296</v>
      </c>
    </row>
    <row r="3248" spans="1:27" x14ac:dyDescent="0.25">
      <c r="A3248" t="s">
        <v>149</v>
      </c>
      <c r="B3248" t="s">
        <v>186</v>
      </c>
      <c r="C3248" t="s">
        <v>1459</v>
      </c>
      <c r="D3248" t="s">
        <v>1387</v>
      </c>
      <c r="E3248" t="s">
        <v>1326</v>
      </c>
      <c r="F3248" t="s">
        <v>1293</v>
      </c>
      <c r="G3248" t="s">
        <v>524</v>
      </c>
      <c r="H3248" t="s">
        <v>1464</v>
      </c>
      <c r="I3248" t="s">
        <v>186</v>
      </c>
      <c r="J3248" t="s">
        <v>1428</v>
      </c>
      <c r="K3248" t="s">
        <v>1419</v>
      </c>
      <c r="L3248">
        <v>0</v>
      </c>
      <c r="M3248">
        <v>0</v>
      </c>
      <c r="N3248">
        <v>0</v>
      </c>
      <c r="O3248">
        <v>0</v>
      </c>
      <c r="P3248">
        <v>0.3</v>
      </c>
      <c r="Q3248">
        <v>0.3</v>
      </c>
      <c r="R3248">
        <v>0</v>
      </c>
      <c r="S3248">
        <v>0</v>
      </c>
      <c r="T3248">
        <v>0</v>
      </c>
      <c r="U3248">
        <v>0</v>
      </c>
      <c r="W3248" s="429">
        <f t="shared" si="74"/>
        <v>0</v>
      </c>
      <c r="X3248" s="429">
        <f t="shared" si="74"/>
        <v>0</v>
      </c>
      <c r="Y3248" s="429">
        <f t="shared" si="74"/>
        <v>0</v>
      </c>
      <c r="Z3248" s="429">
        <f t="shared" si="74"/>
        <v>0</v>
      </c>
      <c r="AA3248" s="429" t="s">
        <v>1296</v>
      </c>
    </row>
    <row r="3249" spans="1:27" x14ac:dyDescent="0.25">
      <c r="A3249" t="s">
        <v>149</v>
      </c>
      <c r="B3249" t="s">
        <v>186</v>
      </c>
      <c r="C3249" t="s">
        <v>1459</v>
      </c>
      <c r="D3249" t="s">
        <v>1387</v>
      </c>
      <c r="E3249" t="s">
        <v>1326</v>
      </c>
      <c r="F3249" t="s">
        <v>1293</v>
      </c>
      <c r="G3249" t="s">
        <v>524</v>
      </c>
      <c r="H3249" t="s">
        <v>1464</v>
      </c>
      <c r="I3249" t="s">
        <v>186</v>
      </c>
      <c r="J3249" t="s">
        <v>1413</v>
      </c>
      <c r="K3249" t="s">
        <v>1414</v>
      </c>
      <c r="L3249">
        <v>0</v>
      </c>
      <c r="M3249">
        <v>7.9</v>
      </c>
      <c r="N3249">
        <v>0</v>
      </c>
      <c r="O3249">
        <v>0</v>
      </c>
      <c r="P3249">
        <v>0</v>
      </c>
      <c r="Q3249">
        <v>0</v>
      </c>
      <c r="R3249">
        <v>2.8873569986380576</v>
      </c>
      <c r="S3249">
        <v>34.079349032434386</v>
      </c>
      <c r="T3249">
        <v>0</v>
      </c>
      <c r="U3249">
        <v>854.87108280949781</v>
      </c>
      <c r="W3249" s="429">
        <f t="shared" si="74"/>
        <v>2.8873569986380576</v>
      </c>
      <c r="X3249" s="429">
        <f t="shared" si="74"/>
        <v>34.079349032434386</v>
      </c>
      <c r="Y3249" s="429">
        <f t="shared" si="74"/>
        <v>0</v>
      </c>
      <c r="Z3249" s="429">
        <f t="shared" si="74"/>
        <v>854.87108280949781</v>
      </c>
      <c r="AA3249" s="429" t="s">
        <v>1296</v>
      </c>
    </row>
    <row r="3250" spans="1:27" x14ac:dyDescent="0.25">
      <c r="A3250" t="s">
        <v>149</v>
      </c>
      <c r="B3250" t="s">
        <v>186</v>
      </c>
      <c r="C3250" t="s">
        <v>1459</v>
      </c>
      <c r="D3250" t="s">
        <v>1387</v>
      </c>
      <c r="E3250" t="s">
        <v>1326</v>
      </c>
      <c r="F3250" t="s">
        <v>1293</v>
      </c>
      <c r="G3250" t="s">
        <v>524</v>
      </c>
      <c r="H3250" t="s">
        <v>1464</v>
      </c>
      <c r="I3250" t="s">
        <v>186</v>
      </c>
      <c r="J3250" t="s">
        <v>1421</v>
      </c>
      <c r="K3250" t="s">
        <v>1401</v>
      </c>
      <c r="L3250">
        <v>0</v>
      </c>
      <c r="M3250">
        <v>6</v>
      </c>
      <c r="N3250">
        <v>0</v>
      </c>
      <c r="O3250">
        <v>0</v>
      </c>
      <c r="P3250">
        <v>0</v>
      </c>
      <c r="Q3250">
        <v>0</v>
      </c>
      <c r="R3250">
        <v>8.6499272411670103E-2</v>
      </c>
      <c r="S3250">
        <v>1.0227047031136351</v>
      </c>
      <c r="T3250">
        <v>0</v>
      </c>
      <c r="U3250">
        <v>25.654116850252549</v>
      </c>
      <c r="W3250" s="429">
        <f t="shared" si="74"/>
        <v>8.6499272411670103E-2</v>
      </c>
      <c r="X3250" s="429">
        <f t="shared" si="74"/>
        <v>1.0227047031136351</v>
      </c>
      <c r="Y3250" s="429">
        <f t="shared" si="74"/>
        <v>0</v>
      </c>
      <c r="Z3250" s="429">
        <f t="shared" si="74"/>
        <v>25.654116850252549</v>
      </c>
      <c r="AA3250" s="429" t="s">
        <v>1296</v>
      </c>
    </row>
    <row r="3251" spans="1:27" x14ac:dyDescent="0.25">
      <c r="A3251" t="s">
        <v>149</v>
      </c>
      <c r="B3251" t="s">
        <v>186</v>
      </c>
      <c r="C3251" t="s">
        <v>1459</v>
      </c>
      <c r="D3251" t="s">
        <v>1387</v>
      </c>
      <c r="E3251" t="s">
        <v>1326</v>
      </c>
      <c r="F3251" t="s">
        <v>1293</v>
      </c>
      <c r="G3251" t="s">
        <v>524</v>
      </c>
      <c r="H3251" t="s">
        <v>1464</v>
      </c>
      <c r="I3251" t="s">
        <v>186</v>
      </c>
      <c r="J3251" t="s">
        <v>1421</v>
      </c>
      <c r="K3251" t="s">
        <v>1401</v>
      </c>
      <c r="L3251">
        <v>0</v>
      </c>
      <c r="M3251">
        <v>4</v>
      </c>
      <c r="N3251">
        <v>0</v>
      </c>
      <c r="O3251">
        <v>0</v>
      </c>
      <c r="P3251">
        <v>0</v>
      </c>
      <c r="Q3251">
        <v>0</v>
      </c>
      <c r="R3251">
        <v>5.7666181607780066E-2</v>
      </c>
      <c r="S3251">
        <v>0.6818031354090901</v>
      </c>
      <c r="T3251">
        <v>0</v>
      </c>
      <c r="U3251">
        <v>17.102744566835032</v>
      </c>
      <c r="W3251" s="429">
        <f t="shared" si="74"/>
        <v>5.7666181607780066E-2</v>
      </c>
      <c r="X3251" s="429">
        <f t="shared" si="74"/>
        <v>0.6818031354090901</v>
      </c>
      <c r="Y3251" s="429">
        <f t="shared" si="74"/>
        <v>0</v>
      </c>
      <c r="Z3251" s="429">
        <f t="shared" si="74"/>
        <v>17.102744566835032</v>
      </c>
      <c r="AA3251" s="429" t="s">
        <v>1296</v>
      </c>
    </row>
    <row r="3252" spans="1:27" x14ac:dyDescent="0.25">
      <c r="A3252" t="s">
        <v>149</v>
      </c>
      <c r="B3252" t="s">
        <v>186</v>
      </c>
      <c r="C3252" t="s">
        <v>1459</v>
      </c>
      <c r="D3252" t="s">
        <v>1387</v>
      </c>
      <c r="E3252" t="s">
        <v>1326</v>
      </c>
      <c r="F3252" t="s">
        <v>1293</v>
      </c>
      <c r="G3252" t="s">
        <v>524</v>
      </c>
      <c r="H3252" t="s">
        <v>1464</v>
      </c>
      <c r="I3252" t="s">
        <v>186</v>
      </c>
      <c r="J3252" t="s">
        <v>1400</v>
      </c>
      <c r="K3252" t="s">
        <v>1401</v>
      </c>
      <c r="L3252">
        <v>0</v>
      </c>
      <c r="M3252">
        <v>86.5</v>
      </c>
      <c r="N3252">
        <v>0</v>
      </c>
      <c r="O3252">
        <v>0</v>
      </c>
      <c r="P3252">
        <v>0</v>
      </c>
      <c r="Q3252">
        <v>0</v>
      </c>
      <c r="R3252">
        <v>1.2470311772682439</v>
      </c>
      <c r="S3252">
        <v>14.743992803221573</v>
      </c>
      <c r="T3252">
        <v>0</v>
      </c>
      <c r="U3252">
        <v>369.84685125780754</v>
      </c>
      <c r="W3252" s="429">
        <f t="shared" si="74"/>
        <v>1.2470311772682439</v>
      </c>
      <c r="X3252" s="429">
        <f t="shared" si="74"/>
        <v>14.743992803221573</v>
      </c>
      <c r="Y3252" s="429">
        <f t="shared" si="74"/>
        <v>0</v>
      </c>
      <c r="Z3252" s="429">
        <f t="shared" si="74"/>
        <v>369.84685125780754</v>
      </c>
      <c r="AA3252" s="429" t="s">
        <v>1296</v>
      </c>
    </row>
    <row r="3253" spans="1:27" x14ac:dyDescent="0.25">
      <c r="A3253" t="s">
        <v>149</v>
      </c>
      <c r="B3253" t="s">
        <v>186</v>
      </c>
      <c r="C3253" t="s">
        <v>1459</v>
      </c>
      <c r="D3253" t="s">
        <v>1387</v>
      </c>
      <c r="E3253" t="s">
        <v>1326</v>
      </c>
      <c r="F3253" t="s">
        <v>1293</v>
      </c>
      <c r="G3253" t="s">
        <v>524</v>
      </c>
      <c r="H3253" t="s">
        <v>1464</v>
      </c>
      <c r="I3253" t="s">
        <v>186</v>
      </c>
      <c r="J3253" t="s">
        <v>1400</v>
      </c>
      <c r="K3253" t="s">
        <v>1401</v>
      </c>
      <c r="L3253">
        <v>0</v>
      </c>
      <c r="M3253">
        <v>19.7</v>
      </c>
      <c r="N3253">
        <v>0</v>
      </c>
      <c r="O3253">
        <v>0</v>
      </c>
      <c r="P3253">
        <v>0</v>
      </c>
      <c r="Q3253">
        <v>0</v>
      </c>
      <c r="R3253">
        <v>0.28400594441831684</v>
      </c>
      <c r="S3253">
        <v>3.3578804418897685</v>
      </c>
      <c r="T3253">
        <v>0</v>
      </c>
      <c r="U3253">
        <v>84.231016991662528</v>
      </c>
      <c r="W3253" s="429">
        <f t="shared" si="74"/>
        <v>0.28400594441831684</v>
      </c>
      <c r="X3253" s="429">
        <f t="shared" si="74"/>
        <v>3.3578804418897685</v>
      </c>
      <c r="Y3253" s="429">
        <f t="shared" si="74"/>
        <v>0</v>
      </c>
      <c r="Z3253" s="429">
        <f t="shared" si="74"/>
        <v>84.231016991662528</v>
      </c>
      <c r="AA3253" s="429" t="s">
        <v>1296</v>
      </c>
    </row>
    <row r="3254" spans="1:27" x14ac:dyDescent="0.25">
      <c r="A3254" t="s">
        <v>149</v>
      </c>
      <c r="B3254" t="s">
        <v>186</v>
      </c>
      <c r="C3254" t="s">
        <v>1459</v>
      </c>
      <c r="D3254" t="s">
        <v>1387</v>
      </c>
      <c r="E3254" t="s">
        <v>1326</v>
      </c>
      <c r="F3254" t="s">
        <v>1293</v>
      </c>
      <c r="G3254" t="s">
        <v>524</v>
      </c>
      <c r="H3254" t="s">
        <v>1464</v>
      </c>
      <c r="I3254" t="s">
        <v>186</v>
      </c>
      <c r="J3254" t="s">
        <v>1400</v>
      </c>
      <c r="K3254" t="s">
        <v>1401</v>
      </c>
      <c r="L3254">
        <v>0</v>
      </c>
      <c r="M3254">
        <v>19.7</v>
      </c>
      <c r="N3254">
        <v>0</v>
      </c>
      <c r="O3254">
        <v>0</v>
      </c>
      <c r="P3254">
        <v>0</v>
      </c>
      <c r="Q3254">
        <v>0</v>
      </c>
      <c r="R3254">
        <v>0.28400594441831684</v>
      </c>
      <c r="S3254">
        <v>3.3578804418897685</v>
      </c>
      <c r="T3254">
        <v>0</v>
      </c>
      <c r="U3254">
        <v>84.231016991662528</v>
      </c>
      <c r="W3254" s="429">
        <f t="shared" si="74"/>
        <v>0.28400594441831684</v>
      </c>
      <c r="X3254" s="429">
        <f t="shared" si="74"/>
        <v>3.3578804418897685</v>
      </c>
      <c r="Y3254" s="429">
        <f t="shared" si="74"/>
        <v>0</v>
      </c>
      <c r="Z3254" s="429">
        <f t="shared" si="74"/>
        <v>84.231016991662528</v>
      </c>
      <c r="AA3254" s="429" t="s">
        <v>1296</v>
      </c>
    </row>
    <row r="3255" spans="1:27" x14ac:dyDescent="0.25">
      <c r="A3255" t="s">
        <v>149</v>
      </c>
      <c r="B3255" t="s">
        <v>186</v>
      </c>
      <c r="C3255" t="s">
        <v>1459</v>
      </c>
      <c r="D3255" t="s">
        <v>1387</v>
      </c>
      <c r="E3255" t="s">
        <v>1326</v>
      </c>
      <c r="F3255" t="s">
        <v>1293</v>
      </c>
      <c r="G3255" t="s">
        <v>524</v>
      </c>
      <c r="H3255" t="s">
        <v>1464</v>
      </c>
      <c r="I3255" t="s">
        <v>186</v>
      </c>
      <c r="J3255" t="s">
        <v>1412</v>
      </c>
      <c r="K3255" t="s">
        <v>1393</v>
      </c>
      <c r="L3255">
        <v>0.2</v>
      </c>
      <c r="M3255">
        <v>0</v>
      </c>
      <c r="N3255">
        <v>0.2</v>
      </c>
      <c r="O3255">
        <v>0</v>
      </c>
      <c r="P3255">
        <v>0.1</v>
      </c>
      <c r="Q3255">
        <v>0.1</v>
      </c>
      <c r="R3255">
        <v>7.3097645535140698E-2</v>
      </c>
      <c r="S3255">
        <v>0.86276832993504782</v>
      </c>
      <c r="T3255">
        <v>0</v>
      </c>
      <c r="U3255">
        <v>21.642305893911338</v>
      </c>
      <c r="W3255" s="429">
        <f t="shared" si="74"/>
        <v>7.3097645535140698E-2</v>
      </c>
      <c r="X3255" s="429">
        <f t="shared" si="74"/>
        <v>0.86276832993504782</v>
      </c>
      <c r="Y3255" s="429">
        <f t="shared" si="74"/>
        <v>0</v>
      </c>
      <c r="Z3255" s="429">
        <f t="shared" si="74"/>
        <v>21.642305893911338</v>
      </c>
      <c r="AA3255" s="429" t="s">
        <v>1295</v>
      </c>
    </row>
    <row r="3256" spans="1:27" x14ac:dyDescent="0.25">
      <c r="A3256" t="s">
        <v>149</v>
      </c>
      <c r="B3256" t="s">
        <v>186</v>
      </c>
      <c r="C3256" t="s">
        <v>1459</v>
      </c>
      <c r="D3256" t="s">
        <v>1387</v>
      </c>
      <c r="E3256" t="s">
        <v>1326</v>
      </c>
      <c r="F3256" t="s">
        <v>1293</v>
      </c>
      <c r="G3256" t="s">
        <v>524</v>
      </c>
      <c r="H3256" t="s">
        <v>1464</v>
      </c>
      <c r="I3256" t="s">
        <v>186</v>
      </c>
      <c r="J3256" t="s">
        <v>1428</v>
      </c>
      <c r="K3256" t="s">
        <v>1419</v>
      </c>
      <c r="L3256">
        <v>0</v>
      </c>
      <c r="M3256">
        <v>0</v>
      </c>
      <c r="N3256">
        <v>0</v>
      </c>
      <c r="O3256">
        <v>0</v>
      </c>
      <c r="P3256">
        <v>0.2</v>
      </c>
      <c r="Q3256">
        <v>0.2</v>
      </c>
      <c r="R3256">
        <v>0</v>
      </c>
      <c r="S3256">
        <v>0</v>
      </c>
      <c r="T3256">
        <v>0</v>
      </c>
      <c r="U3256">
        <v>0</v>
      </c>
      <c r="W3256" s="429">
        <f t="shared" si="74"/>
        <v>0</v>
      </c>
      <c r="X3256" s="429">
        <f t="shared" si="74"/>
        <v>0</v>
      </c>
      <c r="Y3256" s="429">
        <f t="shared" si="74"/>
        <v>0</v>
      </c>
      <c r="Z3256" s="429">
        <f t="shared" si="74"/>
        <v>0</v>
      </c>
      <c r="AA3256" s="429" t="s">
        <v>1296</v>
      </c>
    </row>
    <row r="3257" spans="1:27" x14ac:dyDescent="0.25">
      <c r="A3257" t="s">
        <v>149</v>
      </c>
      <c r="B3257" t="s">
        <v>186</v>
      </c>
      <c r="C3257" t="s">
        <v>1459</v>
      </c>
      <c r="D3257" t="s">
        <v>1387</v>
      </c>
      <c r="E3257" t="s">
        <v>1326</v>
      </c>
      <c r="F3257" t="s">
        <v>1293</v>
      </c>
      <c r="G3257" t="s">
        <v>524</v>
      </c>
      <c r="H3257" t="s">
        <v>1464</v>
      </c>
      <c r="I3257" t="s">
        <v>186</v>
      </c>
      <c r="J3257" t="s">
        <v>1421</v>
      </c>
      <c r="K3257" t="s">
        <v>1401</v>
      </c>
      <c r="L3257">
        <v>0</v>
      </c>
      <c r="M3257">
        <v>1.4</v>
      </c>
      <c r="N3257">
        <v>0</v>
      </c>
      <c r="O3257">
        <v>0</v>
      </c>
      <c r="P3257">
        <v>0</v>
      </c>
      <c r="Q3257">
        <v>0</v>
      </c>
      <c r="R3257">
        <v>2.0183163562723021E-2</v>
      </c>
      <c r="S3257">
        <v>0.23863109739318153</v>
      </c>
      <c r="T3257">
        <v>0</v>
      </c>
      <c r="U3257">
        <v>5.9859605983922606</v>
      </c>
      <c r="W3257" s="429">
        <f t="shared" si="74"/>
        <v>2.0183163562723021E-2</v>
      </c>
      <c r="X3257" s="429">
        <f t="shared" si="74"/>
        <v>0.23863109739318153</v>
      </c>
      <c r="Y3257" s="429">
        <f t="shared" si="74"/>
        <v>0</v>
      </c>
      <c r="Z3257" s="429">
        <f t="shared" si="74"/>
        <v>5.9859605983922606</v>
      </c>
      <c r="AA3257" s="429" t="s">
        <v>1296</v>
      </c>
    </row>
    <row r="3258" spans="1:27" x14ac:dyDescent="0.25">
      <c r="A3258" t="s">
        <v>149</v>
      </c>
      <c r="B3258" t="s">
        <v>186</v>
      </c>
      <c r="C3258" t="s">
        <v>1459</v>
      </c>
      <c r="D3258" t="s">
        <v>1387</v>
      </c>
      <c r="E3258" t="s">
        <v>1326</v>
      </c>
      <c r="F3258" t="s">
        <v>1293</v>
      </c>
      <c r="G3258" t="s">
        <v>524</v>
      </c>
      <c r="H3258" t="s">
        <v>1464</v>
      </c>
      <c r="I3258" t="s">
        <v>186</v>
      </c>
      <c r="J3258" t="s">
        <v>1416</v>
      </c>
      <c r="K3258" t="s">
        <v>1398</v>
      </c>
      <c r="L3258">
        <v>64.400000000000006</v>
      </c>
      <c r="M3258">
        <v>18.600000000000001</v>
      </c>
      <c r="N3258">
        <v>61.1</v>
      </c>
      <c r="O3258">
        <v>0.5</v>
      </c>
      <c r="P3258">
        <v>1</v>
      </c>
      <c r="Q3258">
        <v>1</v>
      </c>
      <c r="R3258">
        <v>71555.555555555562</v>
      </c>
      <c r="S3258">
        <v>5.5943434343434344</v>
      </c>
      <c r="T3258">
        <v>1.9515151515151516</v>
      </c>
      <c r="U3258">
        <v>72276.965656565662</v>
      </c>
      <c r="W3258" s="429">
        <f t="shared" si="74"/>
        <v>71555.555555555562</v>
      </c>
      <c r="X3258" s="429">
        <f t="shared" si="74"/>
        <v>5.5943434343434344</v>
      </c>
      <c r="Y3258" s="429">
        <f t="shared" si="74"/>
        <v>1.9515151515151516</v>
      </c>
      <c r="Z3258" s="429">
        <f t="shared" si="74"/>
        <v>72276.965656565662</v>
      </c>
      <c r="AA3258" s="429" t="s">
        <v>1295</v>
      </c>
    </row>
    <row r="3259" spans="1:27" x14ac:dyDescent="0.25">
      <c r="A3259" t="s">
        <v>149</v>
      </c>
      <c r="B3259" t="s">
        <v>186</v>
      </c>
      <c r="C3259" t="s">
        <v>1459</v>
      </c>
      <c r="D3259" t="s">
        <v>1387</v>
      </c>
      <c r="E3259" t="s">
        <v>1326</v>
      </c>
      <c r="F3259" t="s">
        <v>1293</v>
      </c>
      <c r="G3259" t="s">
        <v>524</v>
      </c>
      <c r="H3259" t="s">
        <v>1464</v>
      </c>
      <c r="I3259" t="s">
        <v>186</v>
      </c>
      <c r="J3259" t="s">
        <v>1399</v>
      </c>
      <c r="K3259" t="s">
        <v>1391</v>
      </c>
      <c r="L3259">
        <v>0</v>
      </c>
      <c r="M3259">
        <v>32</v>
      </c>
      <c r="N3259">
        <v>0</v>
      </c>
      <c r="O3259">
        <v>0</v>
      </c>
      <c r="P3259">
        <v>0</v>
      </c>
      <c r="Q3259">
        <v>0</v>
      </c>
      <c r="R3259">
        <v>11.695623285622512</v>
      </c>
      <c r="S3259">
        <v>138.04293278960765</v>
      </c>
      <c r="T3259">
        <v>0</v>
      </c>
      <c r="U3259">
        <v>3462.7689430258133</v>
      </c>
      <c r="W3259" s="429">
        <f t="shared" si="74"/>
        <v>11.695623285622512</v>
      </c>
      <c r="X3259" s="429">
        <f t="shared" si="74"/>
        <v>138.04293278960765</v>
      </c>
      <c r="Y3259" s="429">
        <f t="shared" si="74"/>
        <v>0</v>
      </c>
      <c r="Z3259" s="429">
        <f t="shared" si="74"/>
        <v>3462.7689430258133</v>
      </c>
      <c r="AA3259" s="429" t="s">
        <v>1296</v>
      </c>
    </row>
    <row r="3260" spans="1:27" x14ac:dyDescent="0.25">
      <c r="A3260" t="s">
        <v>149</v>
      </c>
      <c r="B3260" t="s">
        <v>186</v>
      </c>
      <c r="C3260" t="s">
        <v>1459</v>
      </c>
      <c r="D3260" t="s">
        <v>1387</v>
      </c>
      <c r="E3260" t="s">
        <v>1326</v>
      </c>
      <c r="F3260" t="s">
        <v>1293</v>
      </c>
      <c r="G3260" t="s">
        <v>524</v>
      </c>
      <c r="H3260" t="s">
        <v>1464</v>
      </c>
      <c r="I3260" t="s">
        <v>186</v>
      </c>
      <c r="J3260" t="s">
        <v>1399</v>
      </c>
      <c r="K3260" t="s">
        <v>1391</v>
      </c>
      <c r="L3260">
        <v>0</v>
      </c>
      <c r="M3260">
        <v>22.5</v>
      </c>
      <c r="N3260">
        <v>0</v>
      </c>
      <c r="O3260">
        <v>0</v>
      </c>
      <c r="P3260">
        <v>0</v>
      </c>
      <c r="Q3260">
        <v>0</v>
      </c>
      <c r="R3260">
        <v>8.2234851227033285</v>
      </c>
      <c r="S3260">
        <v>97.061437117692876</v>
      </c>
      <c r="T3260">
        <v>0</v>
      </c>
      <c r="U3260">
        <v>2434.7594130650255</v>
      </c>
      <c r="W3260" s="429">
        <f t="shared" si="74"/>
        <v>8.2234851227033285</v>
      </c>
      <c r="X3260" s="429">
        <f t="shared" si="74"/>
        <v>97.061437117692876</v>
      </c>
      <c r="Y3260" s="429">
        <f t="shared" si="74"/>
        <v>0</v>
      </c>
      <c r="Z3260" s="429">
        <f t="shared" si="74"/>
        <v>2434.7594130650255</v>
      </c>
      <c r="AA3260" s="429" t="s">
        <v>1296</v>
      </c>
    </row>
    <row r="3261" spans="1:27" x14ac:dyDescent="0.25">
      <c r="A3261" t="s">
        <v>149</v>
      </c>
      <c r="B3261" t="s">
        <v>186</v>
      </c>
      <c r="C3261" t="s">
        <v>1459</v>
      </c>
      <c r="D3261" t="s">
        <v>1387</v>
      </c>
      <c r="E3261" t="s">
        <v>1326</v>
      </c>
      <c r="F3261" t="s">
        <v>1293</v>
      </c>
      <c r="G3261" t="s">
        <v>524</v>
      </c>
      <c r="H3261" t="s">
        <v>1464</v>
      </c>
      <c r="I3261" t="s">
        <v>186</v>
      </c>
      <c r="J3261" t="s">
        <v>1399</v>
      </c>
      <c r="K3261" t="s">
        <v>1391</v>
      </c>
      <c r="L3261">
        <v>0</v>
      </c>
      <c r="M3261">
        <v>0.1</v>
      </c>
      <c r="N3261">
        <v>0</v>
      </c>
      <c r="O3261">
        <v>0</v>
      </c>
      <c r="P3261">
        <v>0</v>
      </c>
      <c r="Q3261">
        <v>0</v>
      </c>
      <c r="R3261">
        <v>3.6548822767570349E-2</v>
      </c>
      <c r="S3261">
        <v>0.43138416496752391</v>
      </c>
      <c r="T3261">
        <v>0</v>
      </c>
      <c r="U3261">
        <v>10.821152946955669</v>
      </c>
      <c r="W3261" s="429">
        <f t="shared" si="74"/>
        <v>3.6548822767570349E-2</v>
      </c>
      <c r="X3261" s="429">
        <f t="shared" si="74"/>
        <v>0.43138416496752391</v>
      </c>
      <c r="Y3261" s="429">
        <f t="shared" si="74"/>
        <v>0</v>
      </c>
      <c r="Z3261" s="429">
        <f t="shared" si="74"/>
        <v>10.821152946955669</v>
      </c>
      <c r="AA3261" s="429" t="s">
        <v>1296</v>
      </c>
    </row>
    <row r="3262" spans="1:27" x14ac:dyDescent="0.25">
      <c r="A3262" t="s">
        <v>149</v>
      </c>
      <c r="B3262" t="s">
        <v>186</v>
      </c>
      <c r="C3262" t="s">
        <v>1459</v>
      </c>
      <c r="D3262" t="s">
        <v>1387</v>
      </c>
      <c r="E3262" t="s">
        <v>1326</v>
      </c>
      <c r="F3262" t="s">
        <v>1293</v>
      </c>
      <c r="G3262" t="s">
        <v>524</v>
      </c>
      <c r="H3262" t="s">
        <v>1461</v>
      </c>
      <c r="I3262" t="s">
        <v>534</v>
      </c>
      <c r="J3262" t="s">
        <v>1416</v>
      </c>
      <c r="K3262" t="s">
        <v>1398</v>
      </c>
      <c r="L3262">
        <v>96.5</v>
      </c>
      <c r="M3262">
        <v>10</v>
      </c>
      <c r="N3262">
        <v>17.600000000000001</v>
      </c>
      <c r="O3262">
        <v>0.5</v>
      </c>
      <c r="P3262">
        <v>1.1000000000000001</v>
      </c>
      <c r="Q3262">
        <v>1.1000000000000001</v>
      </c>
      <c r="R3262">
        <v>107222.22222222222</v>
      </c>
      <c r="S3262">
        <v>8.3828282828282816</v>
      </c>
      <c r="T3262">
        <v>2.9242424242424243</v>
      </c>
      <c r="U3262">
        <v>108303.21717171717</v>
      </c>
      <c r="W3262" s="429">
        <f t="shared" si="74"/>
        <v>107222.22222222222</v>
      </c>
      <c r="X3262" s="429">
        <f t="shared" si="74"/>
        <v>8.3828282828282816</v>
      </c>
      <c r="Y3262" s="429">
        <f t="shared" si="74"/>
        <v>2.9242424242424243</v>
      </c>
      <c r="Z3262" s="429">
        <f t="shared" ref="Z3262:Z3325" si="75">IFERROR(U3262*1,0)</f>
        <v>108303.21717171717</v>
      </c>
      <c r="AA3262" s="429" t="s">
        <v>1295</v>
      </c>
    </row>
    <row r="3263" spans="1:27" x14ac:dyDescent="0.25">
      <c r="A3263" t="s">
        <v>149</v>
      </c>
      <c r="B3263" t="s">
        <v>186</v>
      </c>
      <c r="C3263" t="s">
        <v>1459</v>
      </c>
      <c r="D3263" t="s">
        <v>1387</v>
      </c>
      <c r="E3263" t="s">
        <v>1326</v>
      </c>
      <c r="F3263" t="s">
        <v>1293</v>
      </c>
      <c r="G3263" t="s">
        <v>524</v>
      </c>
      <c r="H3263" t="s">
        <v>1461</v>
      </c>
      <c r="I3263" t="s">
        <v>534</v>
      </c>
      <c r="J3263" t="s">
        <v>1424</v>
      </c>
      <c r="K3263" t="s">
        <v>1398</v>
      </c>
      <c r="L3263">
        <v>1</v>
      </c>
      <c r="M3263">
        <v>0</v>
      </c>
      <c r="N3263">
        <v>0.1</v>
      </c>
      <c r="O3263">
        <v>0</v>
      </c>
      <c r="P3263">
        <v>0</v>
      </c>
      <c r="Q3263">
        <v>0</v>
      </c>
      <c r="R3263">
        <v>67.467950000000002</v>
      </c>
      <c r="S3263">
        <v>1.2725E-3</v>
      </c>
      <c r="T3263">
        <v>1.2725E-4</v>
      </c>
      <c r="U3263">
        <v>67.537683000000001</v>
      </c>
      <c r="W3263" s="429">
        <f t="shared" ref="W3263:Z3326" si="76">IFERROR(R3263*1,0)</f>
        <v>67.467950000000002</v>
      </c>
      <c r="X3263" s="429">
        <f t="shared" si="76"/>
        <v>1.2725E-3</v>
      </c>
      <c r="Y3263" s="429">
        <f t="shared" si="76"/>
        <v>1.2725E-4</v>
      </c>
      <c r="Z3263" s="429">
        <f t="shared" si="75"/>
        <v>67.537683000000001</v>
      </c>
      <c r="AA3263" s="429" t="s">
        <v>1295</v>
      </c>
    </row>
    <row r="3264" spans="1:27" x14ac:dyDescent="0.25">
      <c r="A3264" t="s">
        <v>149</v>
      </c>
      <c r="B3264" t="s">
        <v>186</v>
      </c>
      <c r="C3264" t="s">
        <v>1459</v>
      </c>
      <c r="D3264" t="s">
        <v>1387</v>
      </c>
      <c r="E3264" t="s">
        <v>1326</v>
      </c>
      <c r="F3264" t="s">
        <v>1293</v>
      </c>
      <c r="G3264" t="s">
        <v>524</v>
      </c>
      <c r="H3264" t="s">
        <v>1461</v>
      </c>
      <c r="I3264" t="s">
        <v>534</v>
      </c>
      <c r="J3264" t="s">
        <v>1416</v>
      </c>
      <c r="K3264" t="s">
        <v>1398</v>
      </c>
      <c r="L3264">
        <v>8.6999999999999993</v>
      </c>
      <c r="M3264">
        <v>3.2</v>
      </c>
      <c r="N3264">
        <v>10.7</v>
      </c>
      <c r="O3264">
        <v>0.3</v>
      </c>
      <c r="P3264">
        <v>0.6</v>
      </c>
      <c r="Q3264">
        <v>0.6</v>
      </c>
      <c r="R3264">
        <v>9666.6666666666661</v>
      </c>
      <c r="S3264">
        <v>0.75575757575757563</v>
      </c>
      <c r="T3264">
        <v>0.26363636363636361</v>
      </c>
      <c r="U3264">
        <v>9764.1242424242428</v>
      </c>
      <c r="W3264" s="429">
        <f t="shared" si="76"/>
        <v>9666.6666666666661</v>
      </c>
      <c r="X3264" s="429">
        <f t="shared" si="76"/>
        <v>0.75575757575757563</v>
      </c>
      <c r="Y3264" s="429">
        <f t="shared" si="76"/>
        <v>0.26363636363636361</v>
      </c>
      <c r="Z3264" s="429">
        <f t="shared" si="75"/>
        <v>9764.1242424242428</v>
      </c>
      <c r="AA3264" s="429" t="s">
        <v>1295</v>
      </c>
    </row>
    <row r="3265" spans="1:27" x14ac:dyDescent="0.25">
      <c r="A3265" t="s">
        <v>149</v>
      </c>
      <c r="B3265" t="s">
        <v>186</v>
      </c>
      <c r="C3265" t="s">
        <v>1459</v>
      </c>
      <c r="D3265" t="s">
        <v>1387</v>
      </c>
      <c r="E3265" t="s">
        <v>1326</v>
      </c>
      <c r="F3265" t="s">
        <v>1293</v>
      </c>
      <c r="G3265" t="s">
        <v>524</v>
      </c>
      <c r="H3265" t="s">
        <v>1461</v>
      </c>
      <c r="I3265" t="s">
        <v>534</v>
      </c>
      <c r="J3265" t="s">
        <v>1416</v>
      </c>
      <c r="K3265" t="s">
        <v>1398</v>
      </c>
      <c r="L3265">
        <v>13</v>
      </c>
      <c r="M3265">
        <v>4.7</v>
      </c>
      <c r="N3265">
        <v>15.9</v>
      </c>
      <c r="O3265">
        <v>0.5</v>
      </c>
      <c r="P3265">
        <v>1</v>
      </c>
      <c r="Q3265">
        <v>1</v>
      </c>
      <c r="R3265">
        <v>14444.444444444443</v>
      </c>
      <c r="S3265">
        <v>1.1292929292929292</v>
      </c>
      <c r="T3265">
        <v>0.39393939393939392</v>
      </c>
      <c r="U3265">
        <v>14590.070707070707</v>
      </c>
      <c r="W3265" s="429">
        <f t="shared" si="76"/>
        <v>14444.444444444443</v>
      </c>
      <c r="X3265" s="429">
        <f t="shared" si="76"/>
        <v>1.1292929292929292</v>
      </c>
      <c r="Y3265" s="429">
        <f t="shared" si="76"/>
        <v>0.39393939393939392</v>
      </c>
      <c r="Z3265" s="429">
        <f t="shared" si="75"/>
        <v>14590.070707070707</v>
      </c>
      <c r="AA3265" s="429" t="s">
        <v>1295</v>
      </c>
    </row>
    <row r="3266" spans="1:27" x14ac:dyDescent="0.25">
      <c r="A3266" t="s">
        <v>149</v>
      </c>
      <c r="B3266" t="s">
        <v>186</v>
      </c>
      <c r="C3266" t="s">
        <v>1459</v>
      </c>
      <c r="D3266" t="s">
        <v>1387</v>
      </c>
      <c r="E3266" t="s">
        <v>1326</v>
      </c>
      <c r="F3266" t="s">
        <v>1293</v>
      </c>
      <c r="G3266" t="s">
        <v>524</v>
      </c>
      <c r="H3266" t="s">
        <v>1461</v>
      </c>
      <c r="I3266" t="s">
        <v>534</v>
      </c>
      <c r="J3266" t="s">
        <v>1400</v>
      </c>
      <c r="K3266" t="s">
        <v>1401</v>
      </c>
      <c r="L3266">
        <v>0</v>
      </c>
      <c r="M3266">
        <v>3.3</v>
      </c>
      <c r="N3266">
        <v>0</v>
      </c>
      <c r="O3266">
        <v>0</v>
      </c>
      <c r="P3266">
        <v>0</v>
      </c>
      <c r="Q3266">
        <v>0</v>
      </c>
      <c r="R3266">
        <v>4.7574599826418554E-2</v>
      </c>
      <c r="S3266">
        <v>0.56248758671249932</v>
      </c>
      <c r="T3266">
        <v>0</v>
      </c>
      <c r="U3266">
        <v>14.109764267638901</v>
      </c>
      <c r="W3266" s="429">
        <f t="shared" si="76"/>
        <v>4.7574599826418554E-2</v>
      </c>
      <c r="X3266" s="429">
        <f t="shared" si="76"/>
        <v>0.56248758671249932</v>
      </c>
      <c r="Y3266" s="429">
        <f t="shared" si="76"/>
        <v>0</v>
      </c>
      <c r="Z3266" s="429">
        <f t="shared" si="75"/>
        <v>14.109764267638901</v>
      </c>
      <c r="AA3266" s="429" t="s">
        <v>1296</v>
      </c>
    </row>
    <row r="3267" spans="1:27" x14ac:dyDescent="0.25">
      <c r="A3267" t="s">
        <v>149</v>
      </c>
      <c r="B3267" t="s">
        <v>186</v>
      </c>
      <c r="C3267" t="s">
        <v>1459</v>
      </c>
      <c r="D3267" t="s">
        <v>1387</v>
      </c>
      <c r="E3267" t="s">
        <v>1326</v>
      </c>
      <c r="F3267" t="s">
        <v>1293</v>
      </c>
      <c r="G3267" t="s">
        <v>524</v>
      </c>
      <c r="H3267" t="s">
        <v>1461</v>
      </c>
      <c r="I3267" t="s">
        <v>534</v>
      </c>
      <c r="J3267" t="s">
        <v>1442</v>
      </c>
      <c r="K3267" t="s">
        <v>1401</v>
      </c>
      <c r="L3267">
        <v>0</v>
      </c>
      <c r="M3267">
        <v>3.3</v>
      </c>
      <c r="N3267">
        <v>0</v>
      </c>
      <c r="O3267">
        <v>0</v>
      </c>
      <c r="P3267">
        <v>0</v>
      </c>
      <c r="Q3267">
        <v>0</v>
      </c>
      <c r="R3267">
        <v>4.7574599826418554E-2</v>
      </c>
      <c r="S3267">
        <v>0.56248758671249932</v>
      </c>
      <c r="T3267">
        <v>0</v>
      </c>
      <c r="U3267">
        <v>14.109764267638901</v>
      </c>
      <c r="W3267" s="429">
        <f t="shared" si="76"/>
        <v>4.7574599826418554E-2</v>
      </c>
      <c r="X3267" s="429">
        <f t="shared" si="76"/>
        <v>0.56248758671249932</v>
      </c>
      <c r="Y3267" s="429">
        <f t="shared" si="76"/>
        <v>0</v>
      </c>
      <c r="Z3267" s="429">
        <f t="shared" si="75"/>
        <v>14.109764267638901</v>
      </c>
      <c r="AA3267" s="429" t="s">
        <v>1296</v>
      </c>
    </row>
    <row r="3268" spans="1:27" x14ac:dyDescent="0.25">
      <c r="A3268" t="s">
        <v>149</v>
      </c>
      <c r="B3268" t="s">
        <v>186</v>
      </c>
      <c r="C3268" t="s">
        <v>1459</v>
      </c>
      <c r="D3268" t="s">
        <v>1387</v>
      </c>
      <c r="E3268" t="s">
        <v>1326</v>
      </c>
      <c r="F3268" t="s">
        <v>1293</v>
      </c>
      <c r="G3268" t="s">
        <v>524</v>
      </c>
      <c r="H3268" t="s">
        <v>1461</v>
      </c>
      <c r="I3268" t="s">
        <v>534</v>
      </c>
      <c r="J3268" t="s">
        <v>1442</v>
      </c>
      <c r="K3268" t="s">
        <v>1401</v>
      </c>
      <c r="L3268">
        <v>0</v>
      </c>
      <c r="M3268">
        <v>3.3</v>
      </c>
      <c r="N3268">
        <v>0</v>
      </c>
      <c r="O3268">
        <v>0</v>
      </c>
      <c r="P3268">
        <v>0</v>
      </c>
      <c r="Q3268">
        <v>0</v>
      </c>
      <c r="R3268">
        <v>4.7574599826418554E-2</v>
      </c>
      <c r="S3268">
        <v>0.56248758671249932</v>
      </c>
      <c r="T3268">
        <v>0</v>
      </c>
      <c r="U3268">
        <v>14.109764267638901</v>
      </c>
      <c r="W3268" s="429">
        <f t="shared" si="76"/>
        <v>4.7574599826418554E-2</v>
      </c>
      <c r="X3268" s="429">
        <f t="shared" si="76"/>
        <v>0.56248758671249932</v>
      </c>
      <c r="Y3268" s="429">
        <f t="shared" si="76"/>
        <v>0</v>
      </c>
      <c r="Z3268" s="429">
        <f t="shared" si="75"/>
        <v>14.109764267638901</v>
      </c>
      <c r="AA3268" s="429" t="s">
        <v>1296</v>
      </c>
    </row>
    <row r="3269" spans="1:27" x14ac:dyDescent="0.25">
      <c r="A3269" t="s">
        <v>149</v>
      </c>
      <c r="B3269" t="s">
        <v>186</v>
      </c>
      <c r="C3269" t="s">
        <v>1459</v>
      </c>
      <c r="D3269" t="s">
        <v>1387</v>
      </c>
      <c r="E3269" t="s">
        <v>1326</v>
      </c>
      <c r="F3269" t="s">
        <v>1293</v>
      </c>
      <c r="G3269" t="s">
        <v>524</v>
      </c>
      <c r="H3269" t="s">
        <v>1461</v>
      </c>
      <c r="I3269" t="s">
        <v>534</v>
      </c>
      <c r="J3269" t="s">
        <v>1392</v>
      </c>
      <c r="K3269" t="s">
        <v>1393</v>
      </c>
      <c r="L3269">
        <v>0.2</v>
      </c>
      <c r="M3269">
        <v>0</v>
      </c>
      <c r="N3269">
        <v>0.2</v>
      </c>
      <c r="O3269">
        <v>0</v>
      </c>
      <c r="P3269">
        <v>0</v>
      </c>
      <c r="Q3269">
        <v>0</v>
      </c>
      <c r="R3269">
        <v>240</v>
      </c>
      <c r="S3269">
        <v>4.5999999999999999E-3</v>
      </c>
      <c r="T3269">
        <v>4.4000000000000003E-3</v>
      </c>
      <c r="U3269">
        <v>241.42620000000002</v>
      </c>
      <c r="W3269" s="429">
        <f t="shared" si="76"/>
        <v>240</v>
      </c>
      <c r="X3269" s="429">
        <f t="shared" si="76"/>
        <v>4.5999999999999999E-3</v>
      </c>
      <c r="Y3269" s="429">
        <f t="shared" si="76"/>
        <v>4.4000000000000003E-3</v>
      </c>
      <c r="Z3269" s="429">
        <f t="shared" si="75"/>
        <v>241.42620000000002</v>
      </c>
      <c r="AA3269" s="429" t="s">
        <v>1295</v>
      </c>
    </row>
    <row r="3270" spans="1:27" x14ac:dyDescent="0.25">
      <c r="A3270" t="s">
        <v>149</v>
      </c>
      <c r="B3270" t="s">
        <v>186</v>
      </c>
      <c r="C3270" t="s">
        <v>1459</v>
      </c>
      <c r="D3270" t="s">
        <v>1387</v>
      </c>
      <c r="E3270" t="s">
        <v>1326</v>
      </c>
      <c r="F3270" t="s">
        <v>1293</v>
      </c>
      <c r="G3270" t="s">
        <v>524</v>
      </c>
      <c r="H3270" t="s">
        <v>1461</v>
      </c>
      <c r="I3270" t="s">
        <v>534</v>
      </c>
      <c r="J3270" t="s">
        <v>1416</v>
      </c>
      <c r="K3270" t="s">
        <v>1398</v>
      </c>
      <c r="L3270">
        <v>55.4</v>
      </c>
      <c r="M3270">
        <v>16.100000000000001</v>
      </c>
      <c r="N3270">
        <v>52.8</v>
      </c>
      <c r="O3270">
        <v>0.5</v>
      </c>
      <c r="P3270">
        <v>0.9</v>
      </c>
      <c r="Q3270">
        <v>0.9</v>
      </c>
      <c r="R3270">
        <v>61555.555555555555</v>
      </c>
      <c r="S3270">
        <v>4.8125252525252522</v>
      </c>
      <c r="T3270">
        <v>1.6787878787878787</v>
      </c>
      <c r="U3270">
        <v>62176.147474747471</v>
      </c>
      <c r="W3270" s="429">
        <f t="shared" si="76"/>
        <v>61555.555555555555</v>
      </c>
      <c r="X3270" s="429">
        <f t="shared" si="76"/>
        <v>4.8125252525252522</v>
      </c>
      <c r="Y3270" s="429">
        <f t="shared" si="76"/>
        <v>1.6787878787878787</v>
      </c>
      <c r="Z3270" s="429">
        <f t="shared" si="75"/>
        <v>62176.147474747471</v>
      </c>
      <c r="AA3270" s="429" t="s">
        <v>1295</v>
      </c>
    </row>
    <row r="3271" spans="1:27" x14ac:dyDescent="0.25">
      <c r="A3271" t="s">
        <v>149</v>
      </c>
      <c r="B3271" t="s">
        <v>186</v>
      </c>
      <c r="C3271" t="s">
        <v>1459</v>
      </c>
      <c r="D3271" t="s">
        <v>1387</v>
      </c>
      <c r="E3271" t="s">
        <v>1326</v>
      </c>
      <c r="F3271" t="s">
        <v>1293</v>
      </c>
      <c r="G3271" t="s">
        <v>524</v>
      </c>
      <c r="H3271" t="s">
        <v>1461</v>
      </c>
      <c r="I3271" t="s">
        <v>534</v>
      </c>
      <c r="J3271" t="s">
        <v>1416</v>
      </c>
      <c r="K3271" t="s">
        <v>1398</v>
      </c>
      <c r="L3271">
        <v>55.7</v>
      </c>
      <c r="M3271">
        <v>16.2</v>
      </c>
      <c r="N3271">
        <v>53.2</v>
      </c>
      <c r="O3271">
        <v>0.5</v>
      </c>
      <c r="P3271">
        <v>0.9</v>
      </c>
      <c r="Q3271">
        <v>0.9</v>
      </c>
      <c r="R3271">
        <v>61888.888888888891</v>
      </c>
      <c r="S3271">
        <v>4.8385858585858585</v>
      </c>
      <c r="T3271">
        <v>1.687878787878788</v>
      </c>
      <c r="U3271">
        <v>62512.84141414141</v>
      </c>
      <c r="W3271" s="429">
        <f t="shared" si="76"/>
        <v>61888.888888888891</v>
      </c>
      <c r="X3271" s="429">
        <f t="shared" si="76"/>
        <v>4.8385858585858585</v>
      </c>
      <c r="Y3271" s="429">
        <f t="shared" si="76"/>
        <v>1.687878787878788</v>
      </c>
      <c r="Z3271" s="429">
        <f t="shared" si="75"/>
        <v>62512.84141414141</v>
      </c>
      <c r="AA3271" s="429" t="s">
        <v>1295</v>
      </c>
    </row>
    <row r="3272" spans="1:27" x14ac:dyDescent="0.25">
      <c r="A3272" t="s">
        <v>149</v>
      </c>
      <c r="B3272" t="s">
        <v>186</v>
      </c>
      <c r="C3272" t="s">
        <v>1459</v>
      </c>
      <c r="D3272" t="s">
        <v>1387</v>
      </c>
      <c r="E3272" t="s">
        <v>1326</v>
      </c>
      <c r="F3272" t="s">
        <v>1293</v>
      </c>
      <c r="G3272" t="s">
        <v>524</v>
      </c>
      <c r="H3272" t="s">
        <v>1461</v>
      </c>
      <c r="I3272" t="s">
        <v>534</v>
      </c>
      <c r="J3272" t="s">
        <v>1403</v>
      </c>
      <c r="K3272" t="s">
        <v>1401</v>
      </c>
      <c r="L3272">
        <v>0</v>
      </c>
      <c r="M3272">
        <v>0.3</v>
      </c>
      <c r="N3272">
        <v>0</v>
      </c>
      <c r="O3272">
        <v>0</v>
      </c>
      <c r="P3272">
        <v>0</v>
      </c>
      <c r="Q3272">
        <v>0</v>
      </c>
      <c r="R3272">
        <v>4.324963620583505E-3</v>
      </c>
      <c r="S3272">
        <v>5.1135235155681753E-2</v>
      </c>
      <c r="T3272">
        <v>0</v>
      </c>
      <c r="U3272">
        <v>1.2827058425126274</v>
      </c>
      <c r="W3272" s="429">
        <f t="shared" si="76"/>
        <v>4.324963620583505E-3</v>
      </c>
      <c r="X3272" s="429">
        <f t="shared" si="76"/>
        <v>5.1135235155681753E-2</v>
      </c>
      <c r="Y3272" s="429">
        <f t="shared" si="76"/>
        <v>0</v>
      </c>
      <c r="Z3272" s="429">
        <f t="shared" si="75"/>
        <v>1.2827058425126274</v>
      </c>
      <c r="AA3272" s="429" t="s">
        <v>1296</v>
      </c>
    </row>
    <row r="3273" spans="1:27" x14ac:dyDescent="0.25">
      <c r="A3273" t="s">
        <v>149</v>
      </c>
      <c r="B3273" t="s">
        <v>186</v>
      </c>
      <c r="C3273" t="s">
        <v>1459</v>
      </c>
      <c r="D3273" t="s">
        <v>1387</v>
      </c>
      <c r="E3273" t="s">
        <v>1326</v>
      </c>
      <c r="F3273" t="s">
        <v>1293</v>
      </c>
      <c r="G3273" t="s">
        <v>524</v>
      </c>
      <c r="H3273" t="s">
        <v>1461</v>
      </c>
      <c r="I3273" t="s">
        <v>534</v>
      </c>
      <c r="J3273" t="s">
        <v>1399</v>
      </c>
      <c r="K3273" t="s">
        <v>1391</v>
      </c>
      <c r="L3273">
        <v>0</v>
      </c>
      <c r="M3273">
        <v>4.7</v>
      </c>
      <c r="N3273">
        <v>0</v>
      </c>
      <c r="O3273">
        <v>0</v>
      </c>
      <c r="P3273">
        <v>0</v>
      </c>
      <c r="Q3273">
        <v>0</v>
      </c>
      <c r="R3273">
        <v>1.7177946700758064</v>
      </c>
      <c r="S3273">
        <v>20.275055753473623</v>
      </c>
      <c r="T3273">
        <v>0</v>
      </c>
      <c r="U3273">
        <v>508.5941885069164</v>
      </c>
      <c r="W3273" s="429">
        <f t="shared" si="76"/>
        <v>1.7177946700758064</v>
      </c>
      <c r="X3273" s="429">
        <f t="shared" si="76"/>
        <v>20.275055753473623</v>
      </c>
      <c r="Y3273" s="429">
        <f t="shared" si="76"/>
        <v>0</v>
      </c>
      <c r="Z3273" s="429">
        <f t="shared" si="75"/>
        <v>508.5941885069164</v>
      </c>
      <c r="AA3273" s="429" t="s">
        <v>1296</v>
      </c>
    </row>
    <row r="3274" spans="1:27" x14ac:dyDescent="0.25">
      <c r="A3274" t="s">
        <v>149</v>
      </c>
      <c r="B3274" t="s">
        <v>186</v>
      </c>
      <c r="C3274" t="s">
        <v>1459</v>
      </c>
      <c r="D3274" t="s">
        <v>1387</v>
      </c>
      <c r="E3274" t="s">
        <v>1326</v>
      </c>
      <c r="F3274" t="s">
        <v>1293</v>
      </c>
      <c r="G3274" t="s">
        <v>524</v>
      </c>
      <c r="H3274" t="s">
        <v>1461</v>
      </c>
      <c r="I3274" t="s">
        <v>534</v>
      </c>
      <c r="J3274" t="s">
        <v>1399</v>
      </c>
      <c r="K3274" t="s">
        <v>1391</v>
      </c>
      <c r="L3274">
        <v>0</v>
      </c>
      <c r="M3274">
        <v>0.1</v>
      </c>
      <c r="N3274">
        <v>0</v>
      </c>
      <c r="O3274">
        <v>0</v>
      </c>
      <c r="P3274">
        <v>0</v>
      </c>
      <c r="Q3274">
        <v>0</v>
      </c>
      <c r="R3274">
        <v>3.6548822767570349E-2</v>
      </c>
      <c r="S3274">
        <v>0.43138416496752391</v>
      </c>
      <c r="T3274">
        <v>0</v>
      </c>
      <c r="U3274">
        <v>10.821152946955669</v>
      </c>
      <c r="W3274" s="429">
        <f t="shared" si="76"/>
        <v>3.6548822767570349E-2</v>
      </c>
      <c r="X3274" s="429">
        <f t="shared" si="76"/>
        <v>0.43138416496752391</v>
      </c>
      <c r="Y3274" s="429">
        <f t="shared" si="76"/>
        <v>0</v>
      </c>
      <c r="Z3274" s="429">
        <f t="shared" si="75"/>
        <v>10.821152946955669</v>
      </c>
      <c r="AA3274" s="429" t="s">
        <v>1296</v>
      </c>
    </row>
    <row r="3275" spans="1:27" x14ac:dyDescent="0.25">
      <c r="A3275" t="s">
        <v>149</v>
      </c>
      <c r="B3275" t="s">
        <v>186</v>
      </c>
      <c r="C3275" t="s">
        <v>1459</v>
      </c>
      <c r="D3275" t="s">
        <v>1387</v>
      </c>
      <c r="E3275" t="s">
        <v>1326</v>
      </c>
      <c r="F3275" t="s">
        <v>1293</v>
      </c>
      <c r="G3275" t="s">
        <v>524</v>
      </c>
      <c r="H3275" t="s">
        <v>1461</v>
      </c>
      <c r="I3275" t="s">
        <v>534</v>
      </c>
      <c r="J3275" t="s">
        <v>1399</v>
      </c>
      <c r="K3275" t="s">
        <v>1391</v>
      </c>
      <c r="L3275">
        <v>0</v>
      </c>
      <c r="M3275">
        <v>15.6</v>
      </c>
      <c r="N3275">
        <v>0</v>
      </c>
      <c r="O3275">
        <v>0</v>
      </c>
      <c r="P3275">
        <v>0</v>
      </c>
      <c r="Q3275">
        <v>0</v>
      </c>
      <c r="R3275">
        <v>5.7016163517409746</v>
      </c>
      <c r="S3275">
        <v>67.295929734933722</v>
      </c>
      <c r="T3275">
        <v>0</v>
      </c>
      <c r="U3275">
        <v>1688.0998597250841</v>
      </c>
      <c r="W3275" s="429">
        <f t="shared" si="76"/>
        <v>5.7016163517409746</v>
      </c>
      <c r="X3275" s="429">
        <f t="shared" si="76"/>
        <v>67.295929734933722</v>
      </c>
      <c r="Y3275" s="429">
        <f t="shared" si="76"/>
        <v>0</v>
      </c>
      <c r="Z3275" s="429">
        <f t="shared" si="75"/>
        <v>1688.0998597250841</v>
      </c>
      <c r="AA3275" s="429" t="s">
        <v>1296</v>
      </c>
    </row>
    <row r="3276" spans="1:27" x14ac:dyDescent="0.25">
      <c r="A3276" t="s">
        <v>149</v>
      </c>
      <c r="B3276" t="s">
        <v>186</v>
      </c>
      <c r="C3276" t="s">
        <v>1459</v>
      </c>
      <c r="D3276" t="s">
        <v>1387</v>
      </c>
      <c r="E3276" t="s">
        <v>1326</v>
      </c>
      <c r="F3276" t="s">
        <v>1293</v>
      </c>
      <c r="G3276" t="s">
        <v>524</v>
      </c>
      <c r="H3276" t="s">
        <v>1461</v>
      </c>
      <c r="I3276" t="s">
        <v>534</v>
      </c>
      <c r="J3276" t="s">
        <v>1402</v>
      </c>
      <c r="K3276" t="s">
        <v>1398</v>
      </c>
      <c r="L3276">
        <v>11.8</v>
      </c>
      <c r="M3276">
        <v>13.1</v>
      </c>
      <c r="N3276">
        <v>36.1</v>
      </c>
      <c r="O3276">
        <v>0</v>
      </c>
      <c r="P3276">
        <v>0.5</v>
      </c>
      <c r="Q3276">
        <v>0.5</v>
      </c>
      <c r="R3276">
        <v>796.1218100000001</v>
      </c>
      <c r="S3276">
        <v>1.5015500000000001E-2</v>
      </c>
      <c r="T3276">
        <v>1.5015500000000002E-3</v>
      </c>
      <c r="U3276">
        <v>796.94465940000009</v>
      </c>
      <c r="W3276" s="429">
        <f t="shared" si="76"/>
        <v>796.1218100000001</v>
      </c>
      <c r="X3276" s="429">
        <f t="shared" si="76"/>
        <v>1.5015500000000001E-2</v>
      </c>
      <c r="Y3276" s="429">
        <f t="shared" si="76"/>
        <v>1.5015500000000002E-3</v>
      </c>
      <c r="Z3276" s="429">
        <f t="shared" si="75"/>
        <v>796.94465940000009</v>
      </c>
      <c r="AA3276" s="429" t="s">
        <v>1295</v>
      </c>
    </row>
    <row r="3277" spans="1:27" x14ac:dyDescent="0.25">
      <c r="A3277" t="s">
        <v>149</v>
      </c>
      <c r="B3277" t="s">
        <v>186</v>
      </c>
      <c r="C3277" t="s">
        <v>1459</v>
      </c>
      <c r="D3277" t="s">
        <v>1387</v>
      </c>
      <c r="E3277" t="s">
        <v>1326</v>
      </c>
      <c r="F3277" t="s">
        <v>1293</v>
      </c>
      <c r="G3277" t="s">
        <v>524</v>
      </c>
      <c r="H3277" t="s">
        <v>1461</v>
      </c>
      <c r="I3277" t="s">
        <v>534</v>
      </c>
      <c r="J3277" t="s">
        <v>1402</v>
      </c>
      <c r="K3277" t="s">
        <v>1398</v>
      </c>
      <c r="L3277">
        <v>11.7</v>
      </c>
      <c r="M3277">
        <v>13</v>
      </c>
      <c r="N3277">
        <v>35.9</v>
      </c>
      <c r="O3277">
        <v>0</v>
      </c>
      <c r="P3277">
        <v>0.5</v>
      </c>
      <c r="Q3277">
        <v>0.5</v>
      </c>
      <c r="R3277">
        <v>789.37501499999996</v>
      </c>
      <c r="S3277">
        <v>1.4888249999999999E-2</v>
      </c>
      <c r="T3277">
        <v>1.488825E-3</v>
      </c>
      <c r="U3277">
        <v>790.19089109999993</v>
      </c>
      <c r="W3277" s="429">
        <f t="shared" si="76"/>
        <v>789.37501499999996</v>
      </c>
      <c r="X3277" s="429">
        <f t="shared" si="76"/>
        <v>1.4888249999999999E-2</v>
      </c>
      <c r="Y3277" s="429">
        <f t="shared" si="76"/>
        <v>1.488825E-3</v>
      </c>
      <c r="Z3277" s="429">
        <f t="shared" si="75"/>
        <v>790.19089109999993</v>
      </c>
      <c r="AA3277" s="429" t="s">
        <v>1295</v>
      </c>
    </row>
    <row r="3278" spans="1:27" x14ac:dyDescent="0.25">
      <c r="A3278" t="s">
        <v>149</v>
      </c>
      <c r="B3278" t="s">
        <v>186</v>
      </c>
      <c r="C3278" t="s">
        <v>1459</v>
      </c>
      <c r="D3278" t="s">
        <v>1387</v>
      </c>
      <c r="E3278" t="s">
        <v>1326</v>
      </c>
      <c r="F3278" t="s">
        <v>1293</v>
      </c>
      <c r="G3278" t="s">
        <v>524</v>
      </c>
      <c r="H3278" t="s">
        <v>1461</v>
      </c>
      <c r="I3278" t="s">
        <v>534</v>
      </c>
      <c r="J3278" t="s">
        <v>1408</v>
      </c>
      <c r="K3278" t="s">
        <v>1395</v>
      </c>
      <c r="L3278">
        <v>0</v>
      </c>
      <c r="M3278">
        <v>0.7</v>
      </c>
      <c r="N3278">
        <v>0</v>
      </c>
      <c r="O3278">
        <v>0</v>
      </c>
      <c r="P3278">
        <v>0</v>
      </c>
      <c r="Q3278">
        <v>0</v>
      </c>
      <c r="R3278">
        <v>0.25584175937299242</v>
      </c>
      <c r="S3278">
        <v>3.0196891547726672</v>
      </c>
      <c r="T3278">
        <v>0</v>
      </c>
      <c r="U3278">
        <v>75.748070628689675</v>
      </c>
      <c r="W3278" s="429">
        <f t="shared" si="76"/>
        <v>0.25584175937299242</v>
      </c>
      <c r="X3278" s="429">
        <f t="shared" si="76"/>
        <v>3.0196891547726672</v>
      </c>
      <c r="Y3278" s="429">
        <f t="shared" si="76"/>
        <v>0</v>
      </c>
      <c r="Z3278" s="429">
        <f t="shared" si="75"/>
        <v>75.748070628689675</v>
      </c>
      <c r="AA3278" s="429" t="s">
        <v>1295</v>
      </c>
    </row>
    <row r="3279" spans="1:27" x14ac:dyDescent="0.25">
      <c r="A3279" t="s">
        <v>149</v>
      </c>
      <c r="B3279" t="s">
        <v>186</v>
      </c>
      <c r="C3279" t="s">
        <v>1459</v>
      </c>
      <c r="D3279" t="s">
        <v>1387</v>
      </c>
      <c r="E3279" t="s">
        <v>1326</v>
      </c>
      <c r="F3279" t="s">
        <v>1293</v>
      </c>
      <c r="G3279" t="s">
        <v>524</v>
      </c>
      <c r="H3279" t="s">
        <v>1461</v>
      </c>
      <c r="I3279" t="s">
        <v>534</v>
      </c>
      <c r="J3279" t="s">
        <v>1412</v>
      </c>
      <c r="K3279" t="s">
        <v>1393</v>
      </c>
      <c r="L3279">
        <v>0.2</v>
      </c>
      <c r="M3279">
        <v>0</v>
      </c>
      <c r="N3279">
        <v>0.2</v>
      </c>
      <c r="O3279">
        <v>0</v>
      </c>
      <c r="P3279">
        <v>0.1</v>
      </c>
      <c r="Q3279">
        <v>0.1</v>
      </c>
      <c r="R3279">
        <v>7.3097645535140698E-2</v>
      </c>
      <c r="S3279">
        <v>0.86276832993504782</v>
      </c>
      <c r="T3279">
        <v>0</v>
      </c>
      <c r="U3279">
        <v>21.642305893911338</v>
      </c>
      <c r="W3279" s="429">
        <f t="shared" si="76"/>
        <v>7.3097645535140698E-2</v>
      </c>
      <c r="X3279" s="429">
        <f t="shared" si="76"/>
        <v>0.86276832993504782</v>
      </c>
      <c r="Y3279" s="429">
        <f t="shared" si="76"/>
        <v>0</v>
      </c>
      <c r="Z3279" s="429">
        <f t="shared" si="75"/>
        <v>21.642305893911338</v>
      </c>
      <c r="AA3279" s="429" t="s">
        <v>1295</v>
      </c>
    </row>
    <row r="3280" spans="1:27" x14ac:dyDescent="0.25">
      <c r="A3280" t="s">
        <v>149</v>
      </c>
      <c r="B3280" t="s">
        <v>186</v>
      </c>
      <c r="C3280" t="s">
        <v>1459</v>
      </c>
      <c r="D3280" t="s">
        <v>1387</v>
      </c>
      <c r="E3280" t="s">
        <v>1326</v>
      </c>
      <c r="F3280" t="s">
        <v>1293</v>
      </c>
      <c r="G3280" t="s">
        <v>524</v>
      </c>
      <c r="H3280" t="s">
        <v>1461</v>
      </c>
      <c r="I3280" t="s">
        <v>534</v>
      </c>
      <c r="J3280" t="s">
        <v>1423</v>
      </c>
      <c r="K3280" t="s">
        <v>1419</v>
      </c>
      <c r="L3280">
        <v>0</v>
      </c>
      <c r="M3280">
        <v>0.1</v>
      </c>
      <c r="N3280">
        <v>0</v>
      </c>
      <c r="O3280">
        <v>0</v>
      </c>
      <c r="P3280">
        <v>0</v>
      </c>
      <c r="Q3280">
        <v>0</v>
      </c>
      <c r="R3280">
        <v>3.6548822767570349E-2</v>
      </c>
      <c r="S3280">
        <v>0.43138416496752391</v>
      </c>
      <c r="T3280">
        <v>0</v>
      </c>
      <c r="U3280">
        <v>10.821152946955669</v>
      </c>
      <c r="W3280" s="429">
        <f t="shared" si="76"/>
        <v>3.6548822767570349E-2</v>
      </c>
      <c r="X3280" s="429">
        <f t="shared" si="76"/>
        <v>0.43138416496752391</v>
      </c>
      <c r="Y3280" s="429">
        <f t="shared" si="76"/>
        <v>0</v>
      </c>
      <c r="Z3280" s="429">
        <f t="shared" si="75"/>
        <v>10.821152946955669</v>
      </c>
      <c r="AA3280" s="429" t="s">
        <v>1296</v>
      </c>
    </row>
    <row r="3281" spans="1:27" x14ac:dyDescent="0.25">
      <c r="A3281" t="s">
        <v>149</v>
      </c>
      <c r="B3281" t="s">
        <v>186</v>
      </c>
      <c r="C3281" t="s">
        <v>1459</v>
      </c>
      <c r="D3281" t="s">
        <v>1387</v>
      </c>
      <c r="E3281" t="s">
        <v>1326</v>
      </c>
      <c r="F3281" t="s">
        <v>1293</v>
      </c>
      <c r="G3281" t="s">
        <v>524</v>
      </c>
      <c r="H3281" t="s">
        <v>1461</v>
      </c>
      <c r="I3281" t="s">
        <v>534</v>
      </c>
      <c r="J3281" t="s">
        <v>1399</v>
      </c>
      <c r="K3281" t="s">
        <v>1391</v>
      </c>
      <c r="L3281">
        <v>0</v>
      </c>
      <c r="M3281">
        <v>0.1</v>
      </c>
      <c r="N3281">
        <v>0</v>
      </c>
      <c r="O3281">
        <v>0</v>
      </c>
      <c r="P3281">
        <v>0</v>
      </c>
      <c r="Q3281">
        <v>0</v>
      </c>
      <c r="R3281">
        <v>3.6548822767570349E-2</v>
      </c>
      <c r="S3281">
        <v>0.43138416496752391</v>
      </c>
      <c r="T3281">
        <v>0</v>
      </c>
      <c r="U3281">
        <v>10.821152946955669</v>
      </c>
      <c r="W3281" s="429">
        <f t="shared" si="76"/>
        <v>3.6548822767570349E-2</v>
      </c>
      <c r="X3281" s="429">
        <f t="shared" si="76"/>
        <v>0.43138416496752391</v>
      </c>
      <c r="Y3281" s="429">
        <f t="shared" si="76"/>
        <v>0</v>
      </c>
      <c r="Z3281" s="429">
        <f t="shared" si="75"/>
        <v>10.821152946955669</v>
      </c>
      <c r="AA3281" s="429" t="s">
        <v>1296</v>
      </c>
    </row>
    <row r="3282" spans="1:27" x14ac:dyDescent="0.25">
      <c r="A3282" t="s">
        <v>149</v>
      </c>
      <c r="B3282" t="s">
        <v>186</v>
      </c>
      <c r="C3282" t="s">
        <v>1459</v>
      </c>
      <c r="D3282" t="s">
        <v>1387</v>
      </c>
      <c r="E3282" t="s">
        <v>1326</v>
      </c>
      <c r="F3282" t="s">
        <v>1293</v>
      </c>
      <c r="G3282" t="s">
        <v>524</v>
      </c>
      <c r="H3282" t="s">
        <v>1464</v>
      </c>
      <c r="I3282" t="s">
        <v>186</v>
      </c>
      <c r="J3282" t="s">
        <v>1402</v>
      </c>
      <c r="K3282" t="s">
        <v>1398</v>
      </c>
      <c r="L3282">
        <v>11.4</v>
      </c>
      <c r="M3282">
        <v>7.6</v>
      </c>
      <c r="N3282">
        <v>20.3</v>
      </c>
      <c r="O3282">
        <v>0</v>
      </c>
      <c r="P3282">
        <v>0.3</v>
      </c>
      <c r="Q3282">
        <v>0.3</v>
      </c>
      <c r="R3282">
        <v>769.13463000000002</v>
      </c>
      <c r="S3282">
        <v>1.45065E-2</v>
      </c>
      <c r="T3282">
        <v>1.4506500000000002E-3</v>
      </c>
      <c r="U3282">
        <v>769.92958620000002</v>
      </c>
      <c r="W3282" s="429">
        <f t="shared" si="76"/>
        <v>769.13463000000002</v>
      </c>
      <c r="X3282" s="429">
        <f t="shared" si="76"/>
        <v>1.45065E-2</v>
      </c>
      <c r="Y3282" s="429">
        <f t="shared" si="76"/>
        <v>1.4506500000000002E-3</v>
      </c>
      <c r="Z3282" s="429">
        <f t="shared" si="75"/>
        <v>769.92958620000002</v>
      </c>
      <c r="AA3282" s="429" t="s">
        <v>1295</v>
      </c>
    </row>
    <row r="3283" spans="1:27" x14ac:dyDescent="0.25">
      <c r="A3283" t="s">
        <v>149</v>
      </c>
      <c r="B3283" t="s">
        <v>186</v>
      </c>
      <c r="C3283" t="s">
        <v>1459</v>
      </c>
      <c r="D3283" t="s">
        <v>1387</v>
      </c>
      <c r="E3283" t="s">
        <v>1326</v>
      </c>
      <c r="F3283" t="s">
        <v>1293</v>
      </c>
      <c r="G3283" t="s">
        <v>524</v>
      </c>
      <c r="H3283" t="s">
        <v>1464</v>
      </c>
      <c r="I3283" t="s">
        <v>186</v>
      </c>
      <c r="J3283" t="s">
        <v>1402</v>
      </c>
      <c r="K3283" t="s">
        <v>1398</v>
      </c>
      <c r="L3283">
        <v>18.8</v>
      </c>
      <c r="M3283">
        <v>12.5</v>
      </c>
      <c r="N3283">
        <v>33.299999999999997</v>
      </c>
      <c r="O3283">
        <v>0</v>
      </c>
      <c r="P3283">
        <v>0.5</v>
      </c>
      <c r="Q3283">
        <v>0.5</v>
      </c>
      <c r="R3283">
        <v>1268.3974600000001</v>
      </c>
      <c r="S3283">
        <v>2.3923E-2</v>
      </c>
      <c r="T3283">
        <v>2.3923E-3</v>
      </c>
      <c r="U3283">
        <v>1269.7084404000002</v>
      </c>
      <c r="W3283" s="429">
        <f t="shared" si="76"/>
        <v>1268.3974600000001</v>
      </c>
      <c r="X3283" s="429">
        <f t="shared" si="76"/>
        <v>2.3923E-2</v>
      </c>
      <c r="Y3283" s="429">
        <f t="shared" si="76"/>
        <v>2.3923E-3</v>
      </c>
      <c r="Z3283" s="429">
        <f t="shared" si="75"/>
        <v>1269.7084404000002</v>
      </c>
      <c r="AA3283" s="429" t="s">
        <v>1295</v>
      </c>
    </row>
    <row r="3284" spans="1:27" x14ac:dyDescent="0.25">
      <c r="A3284" t="s">
        <v>149</v>
      </c>
      <c r="B3284" t="s">
        <v>186</v>
      </c>
      <c r="C3284" t="s">
        <v>1459</v>
      </c>
      <c r="D3284" t="s">
        <v>1387</v>
      </c>
      <c r="E3284" t="s">
        <v>1326</v>
      </c>
      <c r="F3284" t="s">
        <v>1293</v>
      </c>
      <c r="G3284" t="s">
        <v>524</v>
      </c>
      <c r="H3284" t="s">
        <v>1464</v>
      </c>
      <c r="I3284" t="s">
        <v>186</v>
      </c>
      <c r="J3284" t="s">
        <v>1402</v>
      </c>
      <c r="K3284" t="s">
        <v>1398</v>
      </c>
      <c r="L3284">
        <v>12.9</v>
      </c>
      <c r="M3284">
        <v>8.6</v>
      </c>
      <c r="N3284">
        <v>22.8</v>
      </c>
      <c r="O3284">
        <v>0</v>
      </c>
      <c r="P3284">
        <v>0.3</v>
      </c>
      <c r="Q3284">
        <v>0.3</v>
      </c>
      <c r="R3284">
        <v>870.33655500000009</v>
      </c>
      <c r="S3284">
        <v>1.6415249999999999E-2</v>
      </c>
      <c r="T3284">
        <v>1.641525E-3</v>
      </c>
      <c r="U3284">
        <v>871.23611070000004</v>
      </c>
      <c r="W3284" s="429">
        <f t="shared" si="76"/>
        <v>870.33655500000009</v>
      </c>
      <c r="X3284" s="429">
        <f t="shared" si="76"/>
        <v>1.6415249999999999E-2</v>
      </c>
      <c r="Y3284" s="429">
        <f t="shared" si="76"/>
        <v>1.641525E-3</v>
      </c>
      <c r="Z3284" s="429">
        <f t="shared" si="75"/>
        <v>871.23611070000004</v>
      </c>
      <c r="AA3284" s="429" t="s">
        <v>1295</v>
      </c>
    </row>
    <row r="3285" spans="1:27" x14ac:dyDescent="0.25">
      <c r="A3285" t="s">
        <v>149</v>
      </c>
      <c r="B3285" t="s">
        <v>186</v>
      </c>
      <c r="C3285" t="s">
        <v>1459</v>
      </c>
      <c r="D3285" t="s">
        <v>1387</v>
      </c>
      <c r="E3285" t="s">
        <v>1326</v>
      </c>
      <c r="F3285" t="s">
        <v>1293</v>
      </c>
      <c r="G3285" t="s">
        <v>524</v>
      </c>
      <c r="H3285" t="s">
        <v>1464</v>
      </c>
      <c r="I3285" t="s">
        <v>186</v>
      </c>
      <c r="J3285" t="s">
        <v>1402</v>
      </c>
      <c r="K3285" t="s">
        <v>1398</v>
      </c>
      <c r="L3285">
        <v>10.9</v>
      </c>
      <c r="M3285">
        <v>7.3</v>
      </c>
      <c r="N3285">
        <v>19.399999999999999</v>
      </c>
      <c r="O3285">
        <v>0</v>
      </c>
      <c r="P3285">
        <v>0.3</v>
      </c>
      <c r="Q3285">
        <v>0.3</v>
      </c>
      <c r="R3285">
        <v>735.40065500000003</v>
      </c>
      <c r="S3285">
        <v>1.3870250000000001E-2</v>
      </c>
      <c r="T3285">
        <v>1.3870250000000001E-3</v>
      </c>
      <c r="U3285">
        <v>736.16074470000001</v>
      </c>
      <c r="W3285" s="429">
        <f t="shared" si="76"/>
        <v>735.40065500000003</v>
      </c>
      <c r="X3285" s="429">
        <f t="shared" si="76"/>
        <v>1.3870250000000001E-2</v>
      </c>
      <c r="Y3285" s="429">
        <f t="shared" si="76"/>
        <v>1.3870250000000001E-3</v>
      </c>
      <c r="Z3285" s="429">
        <f t="shared" si="75"/>
        <v>736.16074470000001</v>
      </c>
      <c r="AA3285" s="429" t="s">
        <v>1295</v>
      </c>
    </row>
    <row r="3286" spans="1:27" x14ac:dyDescent="0.25">
      <c r="A3286" t="s">
        <v>149</v>
      </c>
      <c r="B3286" t="s">
        <v>186</v>
      </c>
      <c r="C3286" t="s">
        <v>1459</v>
      </c>
      <c r="D3286" t="s">
        <v>1387</v>
      </c>
      <c r="E3286" t="s">
        <v>1326</v>
      </c>
      <c r="F3286" t="s">
        <v>1293</v>
      </c>
      <c r="G3286" t="s">
        <v>524</v>
      </c>
      <c r="H3286" t="s">
        <v>1464</v>
      </c>
      <c r="I3286" t="s">
        <v>186</v>
      </c>
      <c r="J3286" t="s">
        <v>1402</v>
      </c>
      <c r="K3286" t="s">
        <v>1398</v>
      </c>
      <c r="L3286">
        <v>9</v>
      </c>
      <c r="M3286">
        <v>6</v>
      </c>
      <c r="N3286">
        <v>15.9</v>
      </c>
      <c r="O3286">
        <v>0</v>
      </c>
      <c r="P3286">
        <v>0.2</v>
      </c>
      <c r="Q3286">
        <v>0.2</v>
      </c>
      <c r="R3286">
        <v>607.21154999999999</v>
      </c>
      <c r="S3286">
        <v>1.1452499999999999E-2</v>
      </c>
      <c r="T3286">
        <v>1.14525E-3</v>
      </c>
      <c r="U3286">
        <v>607.83914700000003</v>
      </c>
      <c r="W3286" s="429">
        <f t="shared" si="76"/>
        <v>607.21154999999999</v>
      </c>
      <c r="X3286" s="429">
        <f t="shared" si="76"/>
        <v>1.1452499999999999E-2</v>
      </c>
      <c r="Y3286" s="429">
        <f t="shared" si="76"/>
        <v>1.14525E-3</v>
      </c>
      <c r="Z3286" s="429">
        <f t="shared" si="75"/>
        <v>607.83914700000003</v>
      </c>
      <c r="AA3286" s="429" t="s">
        <v>1295</v>
      </c>
    </row>
    <row r="3287" spans="1:27" x14ac:dyDescent="0.25">
      <c r="A3287" t="s">
        <v>149</v>
      </c>
      <c r="B3287" t="s">
        <v>186</v>
      </c>
      <c r="C3287" t="s">
        <v>1459</v>
      </c>
      <c r="D3287" t="s">
        <v>1387</v>
      </c>
      <c r="E3287" t="s">
        <v>1326</v>
      </c>
      <c r="F3287" t="s">
        <v>1293</v>
      </c>
      <c r="G3287" t="s">
        <v>524</v>
      </c>
      <c r="H3287" t="s">
        <v>1464</v>
      </c>
      <c r="I3287" t="s">
        <v>186</v>
      </c>
      <c r="J3287" t="s">
        <v>1396</v>
      </c>
      <c r="K3287" t="s">
        <v>1393</v>
      </c>
      <c r="L3287">
        <v>0.2</v>
      </c>
      <c r="M3287">
        <v>0</v>
      </c>
      <c r="N3287">
        <v>0.1</v>
      </c>
      <c r="O3287">
        <v>0</v>
      </c>
      <c r="P3287">
        <v>0</v>
      </c>
      <c r="Q3287">
        <v>0</v>
      </c>
      <c r="R3287">
        <v>7.3097645535140698E-2</v>
      </c>
      <c r="S3287">
        <v>0.86276832993504782</v>
      </c>
      <c r="T3287">
        <v>0</v>
      </c>
      <c r="U3287">
        <v>21.642305893911338</v>
      </c>
      <c r="W3287" s="429">
        <f t="shared" si="76"/>
        <v>7.3097645535140698E-2</v>
      </c>
      <c r="X3287" s="429">
        <f t="shared" si="76"/>
        <v>0.86276832993504782</v>
      </c>
      <c r="Y3287" s="429">
        <f t="shared" si="76"/>
        <v>0</v>
      </c>
      <c r="Z3287" s="429">
        <f t="shared" si="75"/>
        <v>21.642305893911338</v>
      </c>
      <c r="AA3287" s="429" t="s">
        <v>1295</v>
      </c>
    </row>
    <row r="3288" spans="1:27" x14ac:dyDescent="0.25">
      <c r="A3288" t="s">
        <v>149</v>
      </c>
      <c r="B3288" t="s">
        <v>186</v>
      </c>
      <c r="C3288" t="s">
        <v>1459</v>
      </c>
      <c r="D3288" t="s">
        <v>1387</v>
      </c>
      <c r="E3288" t="s">
        <v>1326</v>
      </c>
      <c r="F3288" t="s">
        <v>1293</v>
      </c>
      <c r="G3288" t="s">
        <v>524</v>
      </c>
      <c r="H3288" t="s">
        <v>1464</v>
      </c>
      <c r="I3288" t="s">
        <v>186</v>
      </c>
      <c r="J3288" t="s">
        <v>1402</v>
      </c>
      <c r="K3288" t="s">
        <v>1398</v>
      </c>
      <c r="L3288">
        <v>3.5</v>
      </c>
      <c r="M3288">
        <v>2.2999999999999998</v>
      </c>
      <c r="N3288">
        <v>6.2</v>
      </c>
      <c r="O3288">
        <v>0</v>
      </c>
      <c r="P3288">
        <v>0.1</v>
      </c>
      <c r="Q3288">
        <v>0.1</v>
      </c>
      <c r="R3288">
        <v>236.13782500000002</v>
      </c>
      <c r="S3288">
        <v>4.4537500000000002E-3</v>
      </c>
      <c r="T3288">
        <v>4.4537500000000002E-4</v>
      </c>
      <c r="U3288">
        <v>236.38189050000003</v>
      </c>
      <c r="W3288" s="429">
        <f t="shared" si="76"/>
        <v>236.13782500000002</v>
      </c>
      <c r="X3288" s="429">
        <f t="shared" si="76"/>
        <v>4.4537500000000002E-3</v>
      </c>
      <c r="Y3288" s="429">
        <f t="shared" si="76"/>
        <v>4.4537500000000002E-4</v>
      </c>
      <c r="Z3288" s="429">
        <f t="shared" si="75"/>
        <v>236.38189050000003</v>
      </c>
      <c r="AA3288" s="429" t="s">
        <v>1295</v>
      </c>
    </row>
    <row r="3289" spans="1:27" x14ac:dyDescent="0.25">
      <c r="A3289" t="s">
        <v>149</v>
      </c>
      <c r="B3289" t="s">
        <v>186</v>
      </c>
      <c r="C3289" t="s">
        <v>1459</v>
      </c>
      <c r="D3289" t="s">
        <v>1387</v>
      </c>
      <c r="E3289" t="s">
        <v>1326</v>
      </c>
      <c r="F3289" t="s">
        <v>1293</v>
      </c>
      <c r="G3289" t="s">
        <v>524</v>
      </c>
      <c r="H3289" t="s">
        <v>1464</v>
      </c>
      <c r="I3289" t="s">
        <v>186</v>
      </c>
      <c r="J3289" t="s">
        <v>1402</v>
      </c>
      <c r="K3289" t="s">
        <v>1398</v>
      </c>
      <c r="L3289">
        <v>19.5</v>
      </c>
      <c r="M3289">
        <v>13</v>
      </c>
      <c r="N3289">
        <v>34.5</v>
      </c>
      <c r="O3289">
        <v>0</v>
      </c>
      <c r="P3289">
        <v>0.5</v>
      </c>
      <c r="Q3289">
        <v>0.5</v>
      </c>
      <c r="R3289">
        <v>1315.6250250000001</v>
      </c>
      <c r="S3289">
        <v>2.4813749999999999E-2</v>
      </c>
      <c r="T3289">
        <v>2.4813750000000001E-3</v>
      </c>
      <c r="U3289">
        <v>1316.9848185000001</v>
      </c>
      <c r="W3289" s="429">
        <f t="shared" si="76"/>
        <v>1315.6250250000001</v>
      </c>
      <c r="X3289" s="429">
        <f t="shared" si="76"/>
        <v>2.4813749999999999E-2</v>
      </c>
      <c r="Y3289" s="429">
        <f t="shared" si="76"/>
        <v>2.4813750000000001E-3</v>
      </c>
      <c r="Z3289" s="429">
        <f t="shared" si="75"/>
        <v>1316.9848185000001</v>
      </c>
      <c r="AA3289" s="429" t="s">
        <v>1295</v>
      </c>
    </row>
    <row r="3290" spans="1:27" x14ac:dyDescent="0.25">
      <c r="A3290" t="s">
        <v>149</v>
      </c>
      <c r="B3290" t="s">
        <v>186</v>
      </c>
      <c r="C3290" t="s">
        <v>1459</v>
      </c>
      <c r="D3290" t="s">
        <v>1387</v>
      </c>
      <c r="E3290" t="s">
        <v>1326</v>
      </c>
      <c r="F3290" t="s">
        <v>1293</v>
      </c>
      <c r="G3290" t="s">
        <v>524</v>
      </c>
      <c r="H3290" t="s">
        <v>1464</v>
      </c>
      <c r="I3290" t="s">
        <v>186</v>
      </c>
      <c r="J3290" t="s">
        <v>1402</v>
      </c>
      <c r="K3290" t="s">
        <v>1398</v>
      </c>
      <c r="L3290">
        <v>19.399999999999999</v>
      </c>
      <c r="M3290">
        <v>12.9</v>
      </c>
      <c r="N3290">
        <v>34.299999999999997</v>
      </c>
      <c r="O3290">
        <v>0</v>
      </c>
      <c r="P3290">
        <v>0.5</v>
      </c>
      <c r="Q3290">
        <v>0.5</v>
      </c>
      <c r="R3290">
        <v>1308.87823</v>
      </c>
      <c r="S3290">
        <v>2.4686499999999997E-2</v>
      </c>
      <c r="T3290">
        <v>2.4686499999999998E-3</v>
      </c>
      <c r="U3290">
        <v>1310.2310502</v>
      </c>
      <c r="W3290" s="429">
        <f t="shared" si="76"/>
        <v>1308.87823</v>
      </c>
      <c r="X3290" s="429">
        <f t="shared" si="76"/>
        <v>2.4686499999999997E-2</v>
      </c>
      <c r="Y3290" s="429">
        <f t="shared" si="76"/>
        <v>2.4686499999999998E-3</v>
      </c>
      <c r="Z3290" s="429">
        <f t="shared" si="75"/>
        <v>1310.2310502</v>
      </c>
      <c r="AA3290" s="429" t="s">
        <v>1295</v>
      </c>
    </row>
    <row r="3291" spans="1:27" x14ac:dyDescent="0.25">
      <c r="A3291" t="s">
        <v>149</v>
      </c>
      <c r="B3291" t="s">
        <v>186</v>
      </c>
      <c r="C3291" t="s">
        <v>1459</v>
      </c>
      <c r="D3291" t="s">
        <v>1387</v>
      </c>
      <c r="E3291" t="s">
        <v>1326</v>
      </c>
      <c r="F3291" t="s">
        <v>1293</v>
      </c>
      <c r="G3291" t="s">
        <v>524</v>
      </c>
      <c r="H3291" t="s">
        <v>1464</v>
      </c>
      <c r="I3291" t="s">
        <v>186</v>
      </c>
      <c r="J3291" t="s">
        <v>1402</v>
      </c>
      <c r="K3291" t="s">
        <v>1398</v>
      </c>
      <c r="L3291">
        <v>7.1</v>
      </c>
      <c r="M3291">
        <v>4.7</v>
      </c>
      <c r="N3291">
        <v>12.5</v>
      </c>
      <c r="O3291">
        <v>0</v>
      </c>
      <c r="P3291">
        <v>0.2</v>
      </c>
      <c r="Q3291">
        <v>0.2</v>
      </c>
      <c r="R3291">
        <v>479.022445</v>
      </c>
      <c r="S3291">
        <v>9.0347499999999994E-3</v>
      </c>
      <c r="T3291">
        <v>9.0347499999999994E-4</v>
      </c>
      <c r="U3291">
        <v>479.51754930000004</v>
      </c>
      <c r="W3291" s="429">
        <f t="shared" si="76"/>
        <v>479.022445</v>
      </c>
      <c r="X3291" s="429">
        <f t="shared" si="76"/>
        <v>9.0347499999999994E-3</v>
      </c>
      <c r="Y3291" s="429">
        <f t="shared" si="76"/>
        <v>9.0347499999999994E-4</v>
      </c>
      <c r="Z3291" s="429">
        <f t="shared" si="75"/>
        <v>479.51754930000004</v>
      </c>
      <c r="AA3291" s="429" t="s">
        <v>1295</v>
      </c>
    </row>
    <row r="3292" spans="1:27" x14ac:dyDescent="0.25">
      <c r="A3292" t="s">
        <v>149</v>
      </c>
      <c r="B3292" t="s">
        <v>186</v>
      </c>
      <c r="C3292" t="s">
        <v>1459</v>
      </c>
      <c r="D3292" t="s">
        <v>1387</v>
      </c>
      <c r="E3292" t="s">
        <v>1326</v>
      </c>
      <c r="F3292" t="s">
        <v>1293</v>
      </c>
      <c r="G3292" t="s">
        <v>524</v>
      </c>
      <c r="H3292" t="s">
        <v>1464</v>
      </c>
      <c r="I3292" t="s">
        <v>186</v>
      </c>
      <c r="J3292" t="s">
        <v>1402</v>
      </c>
      <c r="K3292" t="s">
        <v>1398</v>
      </c>
      <c r="L3292">
        <v>19.3</v>
      </c>
      <c r="M3292">
        <v>12.9</v>
      </c>
      <c r="N3292">
        <v>34.200000000000003</v>
      </c>
      <c r="O3292">
        <v>0</v>
      </c>
      <c r="P3292">
        <v>0.5</v>
      </c>
      <c r="Q3292">
        <v>0.5</v>
      </c>
      <c r="R3292">
        <v>1302.131435</v>
      </c>
      <c r="S3292">
        <v>2.4559250000000001E-2</v>
      </c>
      <c r="T3292">
        <v>2.4559250000000003E-3</v>
      </c>
      <c r="U3292">
        <v>1303.4772819</v>
      </c>
      <c r="W3292" s="429">
        <f t="shared" si="76"/>
        <v>1302.131435</v>
      </c>
      <c r="X3292" s="429">
        <f t="shared" si="76"/>
        <v>2.4559250000000001E-2</v>
      </c>
      <c r="Y3292" s="429">
        <f t="shared" si="76"/>
        <v>2.4559250000000003E-3</v>
      </c>
      <c r="Z3292" s="429">
        <f t="shared" si="75"/>
        <v>1303.4772819</v>
      </c>
      <c r="AA3292" s="429" t="s">
        <v>1295</v>
      </c>
    </row>
    <row r="3293" spans="1:27" x14ac:dyDescent="0.25">
      <c r="A3293" t="s">
        <v>149</v>
      </c>
      <c r="B3293" t="s">
        <v>186</v>
      </c>
      <c r="C3293" t="s">
        <v>1459</v>
      </c>
      <c r="D3293" t="s">
        <v>1387</v>
      </c>
      <c r="E3293" t="s">
        <v>1326</v>
      </c>
      <c r="F3293" t="s">
        <v>1293</v>
      </c>
      <c r="G3293" t="s">
        <v>524</v>
      </c>
      <c r="H3293" t="s">
        <v>1464</v>
      </c>
      <c r="I3293" t="s">
        <v>186</v>
      </c>
      <c r="J3293" t="s">
        <v>1394</v>
      </c>
      <c r="K3293" t="s">
        <v>1395</v>
      </c>
      <c r="L3293">
        <v>0.2</v>
      </c>
      <c r="M3293">
        <v>0</v>
      </c>
      <c r="N3293">
        <v>0.1</v>
      </c>
      <c r="O3293">
        <v>0</v>
      </c>
      <c r="P3293">
        <v>0</v>
      </c>
      <c r="Q3293">
        <v>0</v>
      </c>
      <c r="R3293">
        <v>0</v>
      </c>
      <c r="S3293">
        <v>0</v>
      </c>
      <c r="T3293">
        <v>0</v>
      </c>
      <c r="U3293">
        <v>0</v>
      </c>
      <c r="W3293" s="429">
        <f t="shared" si="76"/>
        <v>0</v>
      </c>
      <c r="X3293" s="429">
        <f t="shared" si="76"/>
        <v>0</v>
      </c>
      <c r="Y3293" s="429">
        <f t="shared" si="76"/>
        <v>0</v>
      </c>
      <c r="Z3293" s="429">
        <f t="shared" si="75"/>
        <v>0</v>
      </c>
      <c r="AA3293" s="429" t="s">
        <v>1295</v>
      </c>
    </row>
    <row r="3294" spans="1:27" x14ac:dyDescent="0.25">
      <c r="A3294" t="s">
        <v>149</v>
      </c>
      <c r="B3294" t="s">
        <v>186</v>
      </c>
      <c r="C3294" t="s">
        <v>1459</v>
      </c>
      <c r="D3294" t="s">
        <v>1387</v>
      </c>
      <c r="E3294" t="s">
        <v>1326</v>
      </c>
      <c r="F3294" t="s">
        <v>1293</v>
      </c>
      <c r="G3294" t="s">
        <v>524</v>
      </c>
      <c r="H3294" t="s">
        <v>1464</v>
      </c>
      <c r="I3294" t="s">
        <v>186</v>
      </c>
      <c r="J3294" t="s">
        <v>1394</v>
      </c>
      <c r="K3294" t="s">
        <v>1395</v>
      </c>
      <c r="L3294">
        <v>0</v>
      </c>
      <c r="M3294">
        <v>3</v>
      </c>
      <c r="N3294">
        <v>0</v>
      </c>
      <c r="O3294">
        <v>0</v>
      </c>
      <c r="P3294">
        <v>0</v>
      </c>
      <c r="Q3294">
        <v>0</v>
      </c>
      <c r="R3294">
        <v>1.0964646830271105</v>
      </c>
      <c r="S3294">
        <v>12.941524949025716</v>
      </c>
      <c r="T3294">
        <v>0</v>
      </c>
      <c r="U3294">
        <v>324.63458840867003</v>
      </c>
      <c r="W3294" s="429">
        <f t="shared" si="76"/>
        <v>1.0964646830271105</v>
      </c>
      <c r="X3294" s="429">
        <f t="shared" si="76"/>
        <v>12.941524949025716</v>
      </c>
      <c r="Y3294" s="429">
        <f t="shared" si="76"/>
        <v>0</v>
      </c>
      <c r="Z3294" s="429">
        <f t="shared" si="75"/>
        <v>324.63458840867003</v>
      </c>
      <c r="AA3294" s="429" t="s">
        <v>1295</v>
      </c>
    </row>
    <row r="3295" spans="1:27" x14ac:dyDescent="0.25">
      <c r="A3295" t="s">
        <v>149</v>
      </c>
      <c r="B3295" t="s">
        <v>186</v>
      </c>
      <c r="C3295" t="s">
        <v>1459</v>
      </c>
      <c r="D3295" t="s">
        <v>1387</v>
      </c>
      <c r="E3295" t="s">
        <v>1326</v>
      </c>
      <c r="F3295" t="s">
        <v>1293</v>
      </c>
      <c r="G3295" t="s">
        <v>524</v>
      </c>
      <c r="H3295" t="s">
        <v>1464</v>
      </c>
      <c r="I3295" t="s">
        <v>186</v>
      </c>
      <c r="J3295" t="s">
        <v>1396</v>
      </c>
      <c r="K3295" t="s">
        <v>1393</v>
      </c>
      <c r="L3295">
        <v>0</v>
      </c>
      <c r="M3295">
        <v>3</v>
      </c>
      <c r="N3295">
        <v>0</v>
      </c>
      <c r="O3295">
        <v>0</v>
      </c>
      <c r="P3295">
        <v>0</v>
      </c>
      <c r="Q3295">
        <v>0</v>
      </c>
      <c r="R3295">
        <v>0</v>
      </c>
      <c r="S3295">
        <v>0</v>
      </c>
      <c r="T3295">
        <v>0</v>
      </c>
      <c r="U3295">
        <v>0</v>
      </c>
      <c r="W3295" s="429">
        <f t="shared" si="76"/>
        <v>0</v>
      </c>
      <c r="X3295" s="429">
        <f t="shared" si="76"/>
        <v>0</v>
      </c>
      <c r="Y3295" s="429">
        <f t="shared" si="76"/>
        <v>0</v>
      </c>
      <c r="Z3295" s="429">
        <f t="shared" si="75"/>
        <v>0</v>
      </c>
      <c r="AA3295" s="429" t="s">
        <v>1295</v>
      </c>
    </row>
    <row r="3296" spans="1:27" x14ac:dyDescent="0.25">
      <c r="A3296" t="s">
        <v>149</v>
      </c>
      <c r="B3296" t="s">
        <v>186</v>
      </c>
      <c r="C3296" t="s">
        <v>1459</v>
      </c>
      <c r="D3296" t="s">
        <v>1387</v>
      </c>
      <c r="E3296" t="s">
        <v>1326</v>
      </c>
      <c r="F3296" t="s">
        <v>1293</v>
      </c>
      <c r="G3296" t="s">
        <v>524</v>
      </c>
      <c r="H3296" t="s">
        <v>1464</v>
      </c>
      <c r="I3296" t="s">
        <v>186</v>
      </c>
      <c r="J3296" t="s">
        <v>1402</v>
      </c>
      <c r="K3296" t="s">
        <v>1398</v>
      </c>
      <c r="L3296">
        <v>10.9</v>
      </c>
      <c r="M3296">
        <v>2.5</v>
      </c>
      <c r="N3296">
        <v>1.4</v>
      </c>
      <c r="O3296">
        <v>0</v>
      </c>
      <c r="P3296">
        <v>0.3</v>
      </c>
      <c r="Q3296">
        <v>0.3</v>
      </c>
      <c r="R3296">
        <v>735.40065500000003</v>
      </c>
      <c r="S3296">
        <v>1.3870250000000001E-2</v>
      </c>
      <c r="T3296">
        <v>1.3870250000000001E-3</v>
      </c>
      <c r="U3296">
        <v>736.16074470000001</v>
      </c>
      <c r="W3296" s="429">
        <f t="shared" si="76"/>
        <v>735.40065500000003</v>
      </c>
      <c r="X3296" s="429">
        <f t="shared" si="76"/>
        <v>1.3870250000000001E-2</v>
      </c>
      <c r="Y3296" s="429">
        <f t="shared" si="76"/>
        <v>1.3870250000000001E-3</v>
      </c>
      <c r="Z3296" s="429">
        <f t="shared" si="75"/>
        <v>736.16074470000001</v>
      </c>
      <c r="AA3296" s="429" t="s">
        <v>1295</v>
      </c>
    </row>
    <row r="3297" spans="1:27" x14ac:dyDescent="0.25">
      <c r="A3297" t="s">
        <v>149</v>
      </c>
      <c r="B3297" t="s">
        <v>186</v>
      </c>
      <c r="C3297" t="s">
        <v>1459</v>
      </c>
      <c r="D3297" t="s">
        <v>1387</v>
      </c>
      <c r="E3297" t="s">
        <v>1326</v>
      </c>
      <c r="F3297" t="s">
        <v>1293</v>
      </c>
      <c r="G3297" t="s">
        <v>524</v>
      </c>
      <c r="H3297" t="s">
        <v>1464</v>
      </c>
      <c r="I3297" t="s">
        <v>186</v>
      </c>
      <c r="J3297" t="s">
        <v>1423</v>
      </c>
      <c r="K3297" t="s">
        <v>1419</v>
      </c>
      <c r="L3297">
        <v>0</v>
      </c>
      <c r="M3297">
        <v>1.9</v>
      </c>
      <c r="N3297">
        <v>0</v>
      </c>
      <c r="O3297">
        <v>0</v>
      </c>
      <c r="P3297">
        <v>0</v>
      </c>
      <c r="Q3297">
        <v>0</v>
      </c>
      <c r="R3297">
        <v>0.69442763258383655</v>
      </c>
      <c r="S3297">
        <v>8.1962991343829543</v>
      </c>
      <c r="T3297">
        <v>0</v>
      </c>
      <c r="U3297">
        <v>205.6019059921577</v>
      </c>
      <c r="W3297" s="429">
        <f t="shared" si="76"/>
        <v>0.69442763258383655</v>
      </c>
      <c r="X3297" s="429">
        <f t="shared" si="76"/>
        <v>8.1962991343829543</v>
      </c>
      <c r="Y3297" s="429">
        <f t="shared" si="76"/>
        <v>0</v>
      </c>
      <c r="Z3297" s="429">
        <f t="shared" si="75"/>
        <v>205.6019059921577</v>
      </c>
      <c r="AA3297" s="429" t="s">
        <v>1296</v>
      </c>
    </row>
    <row r="3298" spans="1:27" x14ac:dyDescent="0.25">
      <c r="A3298" t="s">
        <v>149</v>
      </c>
      <c r="B3298" t="s">
        <v>186</v>
      </c>
      <c r="C3298" t="s">
        <v>1459</v>
      </c>
      <c r="D3298" t="s">
        <v>1387</v>
      </c>
      <c r="E3298" t="s">
        <v>1326</v>
      </c>
      <c r="F3298" t="s">
        <v>1293</v>
      </c>
      <c r="G3298" t="s">
        <v>524</v>
      </c>
      <c r="H3298" t="s">
        <v>1464</v>
      </c>
      <c r="I3298" t="s">
        <v>186</v>
      </c>
      <c r="J3298" t="s">
        <v>1423</v>
      </c>
      <c r="K3298" t="s">
        <v>1419</v>
      </c>
      <c r="L3298">
        <v>0</v>
      </c>
      <c r="M3298">
        <v>3.3</v>
      </c>
      <c r="N3298">
        <v>0</v>
      </c>
      <c r="O3298">
        <v>0</v>
      </c>
      <c r="P3298">
        <v>0</v>
      </c>
      <c r="Q3298">
        <v>0</v>
      </c>
      <c r="R3298">
        <v>1.2061111513298215</v>
      </c>
      <c r="S3298">
        <v>14.235677443928289</v>
      </c>
      <c r="T3298">
        <v>0</v>
      </c>
      <c r="U3298">
        <v>357.09804724953705</v>
      </c>
      <c r="W3298" s="429">
        <f t="shared" si="76"/>
        <v>1.2061111513298215</v>
      </c>
      <c r="X3298" s="429">
        <f t="shared" si="76"/>
        <v>14.235677443928289</v>
      </c>
      <c r="Y3298" s="429">
        <f t="shared" si="76"/>
        <v>0</v>
      </c>
      <c r="Z3298" s="429">
        <f t="shared" si="75"/>
        <v>357.09804724953705</v>
      </c>
      <c r="AA3298" s="429" t="s">
        <v>1296</v>
      </c>
    </row>
    <row r="3299" spans="1:27" x14ac:dyDescent="0.25">
      <c r="A3299" t="s">
        <v>149</v>
      </c>
      <c r="B3299" t="s">
        <v>186</v>
      </c>
      <c r="C3299" t="s">
        <v>1459</v>
      </c>
      <c r="D3299" t="s">
        <v>1387</v>
      </c>
      <c r="E3299" t="s">
        <v>1326</v>
      </c>
      <c r="F3299" t="s">
        <v>1293</v>
      </c>
      <c r="G3299" t="s">
        <v>524</v>
      </c>
      <c r="H3299" t="s">
        <v>1464</v>
      </c>
      <c r="I3299" t="s">
        <v>186</v>
      </c>
      <c r="J3299" t="s">
        <v>1402</v>
      </c>
      <c r="K3299" t="s">
        <v>1398</v>
      </c>
      <c r="L3299">
        <v>10.3</v>
      </c>
      <c r="M3299">
        <v>6.7</v>
      </c>
      <c r="N3299">
        <v>17</v>
      </c>
      <c r="O3299">
        <v>0.8</v>
      </c>
      <c r="P3299">
        <v>0.5</v>
      </c>
      <c r="Q3299">
        <v>0.5</v>
      </c>
      <c r="R3299">
        <v>694.91988500000002</v>
      </c>
      <c r="S3299">
        <v>1.310675E-2</v>
      </c>
      <c r="T3299">
        <v>1.3106750000000001E-3</v>
      </c>
      <c r="U3299">
        <v>695.63813490000007</v>
      </c>
      <c r="W3299" s="429">
        <f t="shared" si="76"/>
        <v>694.91988500000002</v>
      </c>
      <c r="X3299" s="429">
        <f t="shared" si="76"/>
        <v>1.310675E-2</v>
      </c>
      <c r="Y3299" s="429">
        <f t="shared" si="76"/>
        <v>1.3106750000000001E-3</v>
      </c>
      <c r="Z3299" s="429">
        <f t="shared" si="75"/>
        <v>695.63813490000007</v>
      </c>
      <c r="AA3299" s="429" t="s">
        <v>1295</v>
      </c>
    </row>
    <row r="3300" spans="1:27" x14ac:dyDescent="0.25">
      <c r="A3300" t="s">
        <v>149</v>
      </c>
      <c r="B3300" t="s">
        <v>186</v>
      </c>
      <c r="C3300" t="s">
        <v>1459</v>
      </c>
      <c r="D3300" t="s">
        <v>1387</v>
      </c>
      <c r="E3300" t="s">
        <v>1326</v>
      </c>
      <c r="F3300" t="s">
        <v>1293</v>
      </c>
      <c r="G3300" t="s">
        <v>524</v>
      </c>
      <c r="H3300" t="s">
        <v>1464</v>
      </c>
      <c r="I3300" t="s">
        <v>186</v>
      </c>
      <c r="J3300" t="s">
        <v>1412</v>
      </c>
      <c r="K3300" t="s">
        <v>1393</v>
      </c>
      <c r="L3300">
        <v>0.1</v>
      </c>
      <c r="M3300">
        <v>0</v>
      </c>
      <c r="N3300">
        <v>0</v>
      </c>
      <c r="O3300">
        <v>0</v>
      </c>
      <c r="P3300">
        <v>0</v>
      </c>
      <c r="Q3300">
        <v>0</v>
      </c>
      <c r="R3300">
        <v>3.6548822767570349E-2</v>
      </c>
      <c r="S3300">
        <v>0.43138416496752391</v>
      </c>
      <c r="T3300">
        <v>0</v>
      </c>
      <c r="U3300">
        <v>10.821152946955669</v>
      </c>
      <c r="W3300" s="429">
        <f t="shared" si="76"/>
        <v>3.6548822767570349E-2</v>
      </c>
      <c r="X3300" s="429">
        <f t="shared" si="76"/>
        <v>0.43138416496752391</v>
      </c>
      <c r="Y3300" s="429">
        <f t="shared" si="76"/>
        <v>0</v>
      </c>
      <c r="Z3300" s="429">
        <f t="shared" si="75"/>
        <v>10.821152946955669</v>
      </c>
      <c r="AA3300" s="429" t="s">
        <v>1295</v>
      </c>
    </row>
    <row r="3301" spans="1:27" x14ac:dyDescent="0.25">
      <c r="A3301" t="s">
        <v>149</v>
      </c>
      <c r="B3301" t="s">
        <v>186</v>
      </c>
      <c r="C3301" t="s">
        <v>1459</v>
      </c>
      <c r="D3301" t="s">
        <v>1387</v>
      </c>
      <c r="E3301" t="s">
        <v>1326</v>
      </c>
      <c r="F3301" t="s">
        <v>1293</v>
      </c>
      <c r="G3301" t="s">
        <v>524</v>
      </c>
      <c r="H3301" t="s">
        <v>1464</v>
      </c>
      <c r="I3301" t="s">
        <v>186</v>
      </c>
      <c r="J3301" t="s">
        <v>1408</v>
      </c>
      <c r="K3301" t="s">
        <v>1395</v>
      </c>
      <c r="L3301">
        <v>0</v>
      </c>
      <c r="M3301">
        <v>2.9</v>
      </c>
      <c r="N3301">
        <v>0</v>
      </c>
      <c r="O3301">
        <v>0</v>
      </c>
      <c r="P3301">
        <v>0</v>
      </c>
      <c r="Q3301">
        <v>0</v>
      </c>
      <c r="R3301">
        <v>1.05991586025954</v>
      </c>
      <c r="S3301">
        <v>12.510140784058192</v>
      </c>
      <c r="T3301">
        <v>0</v>
      </c>
      <c r="U3301">
        <v>313.81343546171433</v>
      </c>
      <c r="W3301" s="429">
        <f t="shared" si="76"/>
        <v>1.05991586025954</v>
      </c>
      <c r="X3301" s="429">
        <f t="shared" si="76"/>
        <v>12.510140784058192</v>
      </c>
      <c r="Y3301" s="429">
        <f t="shared" si="76"/>
        <v>0</v>
      </c>
      <c r="Z3301" s="429">
        <f t="shared" si="75"/>
        <v>313.81343546171433</v>
      </c>
      <c r="AA3301" s="429" t="s">
        <v>1295</v>
      </c>
    </row>
    <row r="3302" spans="1:27" x14ac:dyDescent="0.25">
      <c r="A3302" t="s">
        <v>149</v>
      </c>
      <c r="B3302" t="s">
        <v>186</v>
      </c>
      <c r="C3302" t="s">
        <v>1459</v>
      </c>
      <c r="D3302" t="s">
        <v>1387</v>
      </c>
      <c r="E3302" t="s">
        <v>1326</v>
      </c>
      <c r="F3302" t="s">
        <v>1293</v>
      </c>
      <c r="G3302" t="s">
        <v>524</v>
      </c>
      <c r="H3302" t="s">
        <v>1464</v>
      </c>
      <c r="I3302" t="s">
        <v>186</v>
      </c>
      <c r="J3302" t="s">
        <v>1412</v>
      </c>
      <c r="K3302" t="s">
        <v>1393</v>
      </c>
      <c r="L3302">
        <v>0.1</v>
      </c>
      <c r="M3302">
        <v>0</v>
      </c>
      <c r="N3302">
        <v>0</v>
      </c>
      <c r="O3302">
        <v>0</v>
      </c>
      <c r="P3302">
        <v>0</v>
      </c>
      <c r="Q3302">
        <v>0</v>
      </c>
      <c r="R3302">
        <v>3.6548822767570349E-2</v>
      </c>
      <c r="S3302">
        <v>0.43138416496752391</v>
      </c>
      <c r="T3302">
        <v>0</v>
      </c>
      <c r="U3302">
        <v>10.821152946955669</v>
      </c>
      <c r="W3302" s="429">
        <f t="shared" si="76"/>
        <v>3.6548822767570349E-2</v>
      </c>
      <c r="X3302" s="429">
        <f t="shared" si="76"/>
        <v>0.43138416496752391</v>
      </c>
      <c r="Y3302" s="429">
        <f t="shared" si="76"/>
        <v>0</v>
      </c>
      <c r="Z3302" s="429">
        <f t="shared" si="75"/>
        <v>10.821152946955669</v>
      </c>
      <c r="AA3302" s="429" t="s">
        <v>1295</v>
      </c>
    </row>
    <row r="3303" spans="1:27" x14ac:dyDescent="0.25">
      <c r="A3303" t="s">
        <v>149</v>
      </c>
      <c r="B3303" t="s">
        <v>186</v>
      </c>
      <c r="C3303" t="s">
        <v>1459</v>
      </c>
      <c r="D3303" t="s">
        <v>1387</v>
      </c>
      <c r="E3303" t="s">
        <v>1326</v>
      </c>
      <c r="F3303" t="s">
        <v>1293</v>
      </c>
      <c r="G3303" t="s">
        <v>524</v>
      </c>
      <c r="H3303" t="s">
        <v>1464</v>
      </c>
      <c r="I3303" t="s">
        <v>186</v>
      </c>
      <c r="J3303" t="s">
        <v>1408</v>
      </c>
      <c r="K3303" t="s">
        <v>1395</v>
      </c>
      <c r="L3303">
        <v>0</v>
      </c>
      <c r="M3303">
        <v>2.9</v>
      </c>
      <c r="N3303">
        <v>0</v>
      </c>
      <c r="O3303">
        <v>0</v>
      </c>
      <c r="P3303">
        <v>0</v>
      </c>
      <c r="Q3303">
        <v>0</v>
      </c>
      <c r="R3303">
        <v>1.05991586025954</v>
      </c>
      <c r="S3303">
        <v>12.510140784058192</v>
      </c>
      <c r="T3303">
        <v>0</v>
      </c>
      <c r="U3303">
        <v>313.81343546171433</v>
      </c>
      <c r="W3303" s="429">
        <f t="shared" si="76"/>
        <v>1.05991586025954</v>
      </c>
      <c r="X3303" s="429">
        <f t="shared" si="76"/>
        <v>12.510140784058192</v>
      </c>
      <c r="Y3303" s="429">
        <f t="shared" si="76"/>
        <v>0</v>
      </c>
      <c r="Z3303" s="429">
        <f t="shared" si="75"/>
        <v>313.81343546171433</v>
      </c>
      <c r="AA3303" s="429" t="s">
        <v>1295</v>
      </c>
    </row>
    <row r="3304" spans="1:27" x14ac:dyDescent="0.25">
      <c r="A3304" t="s">
        <v>149</v>
      </c>
      <c r="B3304" t="s">
        <v>186</v>
      </c>
      <c r="C3304" t="s">
        <v>1459</v>
      </c>
      <c r="D3304" t="s">
        <v>1387</v>
      </c>
      <c r="E3304" t="s">
        <v>1326</v>
      </c>
      <c r="F3304" t="s">
        <v>1293</v>
      </c>
      <c r="G3304" t="s">
        <v>524</v>
      </c>
      <c r="H3304" t="s">
        <v>1464</v>
      </c>
      <c r="I3304" t="s">
        <v>186</v>
      </c>
      <c r="J3304" t="s">
        <v>1412</v>
      </c>
      <c r="K3304" t="s">
        <v>1393</v>
      </c>
      <c r="L3304">
        <v>0.1</v>
      </c>
      <c r="M3304">
        <v>0</v>
      </c>
      <c r="N3304">
        <v>0</v>
      </c>
      <c r="O3304">
        <v>0</v>
      </c>
      <c r="P3304">
        <v>0</v>
      </c>
      <c r="Q3304">
        <v>0</v>
      </c>
      <c r="R3304">
        <v>3.6548822767570349E-2</v>
      </c>
      <c r="S3304">
        <v>0.43138416496752391</v>
      </c>
      <c r="T3304">
        <v>0</v>
      </c>
      <c r="U3304">
        <v>10.821152946955669</v>
      </c>
      <c r="W3304" s="429">
        <f t="shared" si="76"/>
        <v>3.6548822767570349E-2</v>
      </c>
      <c r="X3304" s="429">
        <f t="shared" si="76"/>
        <v>0.43138416496752391</v>
      </c>
      <c r="Y3304" s="429">
        <f t="shared" si="76"/>
        <v>0</v>
      </c>
      <c r="Z3304" s="429">
        <f t="shared" si="75"/>
        <v>10.821152946955669</v>
      </c>
      <c r="AA3304" s="429" t="s">
        <v>1295</v>
      </c>
    </row>
    <row r="3305" spans="1:27" x14ac:dyDescent="0.25">
      <c r="A3305" t="s">
        <v>149</v>
      </c>
      <c r="B3305" t="s">
        <v>186</v>
      </c>
      <c r="C3305" t="s">
        <v>1459</v>
      </c>
      <c r="D3305" t="s">
        <v>1387</v>
      </c>
      <c r="E3305" t="s">
        <v>1326</v>
      </c>
      <c r="F3305" t="s">
        <v>1293</v>
      </c>
      <c r="G3305" t="s">
        <v>524</v>
      </c>
      <c r="H3305" t="s">
        <v>1464</v>
      </c>
      <c r="I3305" t="s">
        <v>186</v>
      </c>
      <c r="J3305" t="s">
        <v>1408</v>
      </c>
      <c r="K3305" t="s">
        <v>1395</v>
      </c>
      <c r="L3305">
        <v>0</v>
      </c>
      <c r="M3305">
        <v>2.9</v>
      </c>
      <c r="N3305">
        <v>0</v>
      </c>
      <c r="O3305">
        <v>0</v>
      </c>
      <c r="P3305">
        <v>0</v>
      </c>
      <c r="Q3305">
        <v>0</v>
      </c>
      <c r="R3305">
        <v>1.05991586025954</v>
      </c>
      <c r="S3305">
        <v>12.510140784058192</v>
      </c>
      <c r="T3305">
        <v>0</v>
      </c>
      <c r="U3305">
        <v>313.81343546171433</v>
      </c>
      <c r="W3305" s="429">
        <f t="shared" si="76"/>
        <v>1.05991586025954</v>
      </c>
      <c r="X3305" s="429">
        <f t="shared" si="76"/>
        <v>12.510140784058192</v>
      </c>
      <c r="Y3305" s="429">
        <f t="shared" si="76"/>
        <v>0</v>
      </c>
      <c r="Z3305" s="429">
        <f t="shared" si="75"/>
        <v>313.81343546171433</v>
      </c>
      <c r="AA3305" s="429" t="s">
        <v>1295</v>
      </c>
    </row>
    <row r="3306" spans="1:27" x14ac:dyDescent="0.25">
      <c r="A3306" t="s">
        <v>149</v>
      </c>
      <c r="B3306" t="s">
        <v>186</v>
      </c>
      <c r="C3306" t="s">
        <v>1459</v>
      </c>
      <c r="D3306" t="s">
        <v>1387</v>
      </c>
      <c r="E3306" t="s">
        <v>1326</v>
      </c>
      <c r="F3306" t="s">
        <v>1293</v>
      </c>
      <c r="G3306" t="s">
        <v>524</v>
      </c>
      <c r="H3306" t="s">
        <v>1464</v>
      </c>
      <c r="I3306" t="s">
        <v>186</v>
      </c>
      <c r="J3306" t="s">
        <v>1402</v>
      </c>
      <c r="K3306" t="s">
        <v>1398</v>
      </c>
      <c r="L3306">
        <v>4.4000000000000004</v>
      </c>
      <c r="M3306">
        <v>3.9</v>
      </c>
      <c r="N3306">
        <v>11.2</v>
      </c>
      <c r="O3306">
        <v>0.5</v>
      </c>
      <c r="P3306">
        <v>0.3</v>
      </c>
      <c r="Q3306">
        <v>0.3</v>
      </c>
      <c r="R3306">
        <v>296.85898000000003</v>
      </c>
      <c r="S3306">
        <v>5.5990000000000007E-3</v>
      </c>
      <c r="T3306">
        <v>5.5990000000000011E-4</v>
      </c>
      <c r="U3306">
        <v>297.16580520000002</v>
      </c>
      <c r="W3306" s="429">
        <f t="shared" si="76"/>
        <v>296.85898000000003</v>
      </c>
      <c r="X3306" s="429">
        <f t="shared" si="76"/>
        <v>5.5990000000000007E-3</v>
      </c>
      <c r="Y3306" s="429">
        <f t="shared" si="76"/>
        <v>5.5990000000000011E-4</v>
      </c>
      <c r="Z3306" s="429">
        <f t="shared" si="75"/>
        <v>297.16580520000002</v>
      </c>
      <c r="AA3306" s="429" t="s">
        <v>1295</v>
      </c>
    </row>
    <row r="3307" spans="1:27" x14ac:dyDescent="0.25">
      <c r="A3307" t="s">
        <v>149</v>
      </c>
      <c r="B3307" t="s">
        <v>186</v>
      </c>
      <c r="C3307" t="s">
        <v>1459</v>
      </c>
      <c r="D3307" t="s">
        <v>1387</v>
      </c>
      <c r="E3307" t="s">
        <v>1326</v>
      </c>
      <c r="F3307" t="s">
        <v>1293</v>
      </c>
      <c r="G3307" t="s">
        <v>524</v>
      </c>
      <c r="H3307" t="s">
        <v>1464</v>
      </c>
      <c r="I3307" t="s">
        <v>186</v>
      </c>
      <c r="J3307" t="s">
        <v>1423</v>
      </c>
      <c r="K3307" t="s">
        <v>1419</v>
      </c>
      <c r="L3307">
        <v>0</v>
      </c>
      <c r="M3307">
        <v>0.2</v>
      </c>
      <c r="N3307">
        <v>0</v>
      </c>
      <c r="O3307">
        <v>0</v>
      </c>
      <c r="P3307">
        <v>0</v>
      </c>
      <c r="Q3307">
        <v>0</v>
      </c>
      <c r="R3307">
        <v>7.3097645535140698E-2</v>
      </c>
      <c r="S3307">
        <v>0.86276832993504782</v>
      </c>
      <c r="T3307">
        <v>0</v>
      </c>
      <c r="U3307">
        <v>21.642305893911338</v>
      </c>
      <c r="W3307" s="429">
        <f t="shared" si="76"/>
        <v>7.3097645535140698E-2</v>
      </c>
      <c r="X3307" s="429">
        <f t="shared" si="76"/>
        <v>0.86276832993504782</v>
      </c>
      <c r="Y3307" s="429">
        <f t="shared" si="76"/>
        <v>0</v>
      </c>
      <c r="Z3307" s="429">
        <f t="shared" si="75"/>
        <v>21.642305893911338</v>
      </c>
      <c r="AA3307" s="429" t="s">
        <v>1296</v>
      </c>
    </row>
    <row r="3308" spans="1:27" x14ac:dyDescent="0.25">
      <c r="A3308" t="s">
        <v>149</v>
      </c>
      <c r="B3308" t="s">
        <v>186</v>
      </c>
      <c r="C3308" t="s">
        <v>1459</v>
      </c>
      <c r="D3308" t="s">
        <v>1387</v>
      </c>
      <c r="E3308" t="s">
        <v>1326</v>
      </c>
      <c r="F3308" t="s">
        <v>1293</v>
      </c>
      <c r="G3308" t="s">
        <v>524</v>
      </c>
      <c r="H3308" t="s">
        <v>1464</v>
      </c>
      <c r="I3308" t="s">
        <v>186</v>
      </c>
      <c r="J3308" t="s">
        <v>1490</v>
      </c>
      <c r="K3308" t="s">
        <v>1393</v>
      </c>
      <c r="L3308">
        <v>29.3</v>
      </c>
      <c r="M3308">
        <v>0.6</v>
      </c>
      <c r="N3308">
        <v>25.7</v>
      </c>
      <c r="O3308">
        <v>0.3</v>
      </c>
      <c r="P3308">
        <v>1.2</v>
      </c>
      <c r="Q3308">
        <v>1.2</v>
      </c>
      <c r="R3308">
        <v>35160</v>
      </c>
      <c r="S3308">
        <v>0.67390000000000005</v>
      </c>
      <c r="T3308">
        <v>0.64460000000000006</v>
      </c>
      <c r="U3308">
        <v>35368.938300000002</v>
      </c>
      <c r="W3308" s="429">
        <f t="shared" si="76"/>
        <v>35160</v>
      </c>
      <c r="X3308" s="429">
        <f t="shared" si="76"/>
        <v>0.67390000000000005</v>
      </c>
      <c r="Y3308" s="429">
        <f t="shared" si="76"/>
        <v>0.64460000000000006</v>
      </c>
      <c r="Z3308" s="429">
        <f t="shared" si="75"/>
        <v>35368.938300000002</v>
      </c>
      <c r="AA3308" s="429" t="s">
        <v>1295</v>
      </c>
    </row>
    <row r="3309" spans="1:27" x14ac:dyDescent="0.25">
      <c r="A3309" t="s">
        <v>149</v>
      </c>
      <c r="B3309" t="s">
        <v>186</v>
      </c>
      <c r="C3309" t="s">
        <v>1459</v>
      </c>
      <c r="D3309" t="s">
        <v>1387</v>
      </c>
      <c r="E3309" t="s">
        <v>1326</v>
      </c>
      <c r="F3309" t="s">
        <v>1293</v>
      </c>
      <c r="G3309" t="s">
        <v>524</v>
      </c>
      <c r="H3309" t="s">
        <v>1464</v>
      </c>
      <c r="I3309" t="s">
        <v>186</v>
      </c>
      <c r="J3309" t="s">
        <v>1433</v>
      </c>
      <c r="K3309" t="s">
        <v>1398</v>
      </c>
      <c r="L3309">
        <v>12.4</v>
      </c>
      <c r="M3309">
        <v>0.9</v>
      </c>
      <c r="N3309">
        <v>20.3</v>
      </c>
      <c r="O3309">
        <v>1.3</v>
      </c>
      <c r="P3309">
        <v>4.4000000000000004</v>
      </c>
      <c r="Q3309">
        <v>4.4000000000000004</v>
      </c>
      <c r="R3309">
        <v>13777.777777777777</v>
      </c>
      <c r="S3309">
        <v>1.077171717171717</v>
      </c>
      <c r="T3309">
        <v>0.37575757575757579</v>
      </c>
      <c r="U3309">
        <v>13916.682828282828</v>
      </c>
      <c r="W3309" s="429">
        <f t="shared" si="76"/>
        <v>13777.777777777777</v>
      </c>
      <c r="X3309" s="429">
        <f t="shared" si="76"/>
        <v>1.077171717171717</v>
      </c>
      <c r="Y3309" s="429">
        <f t="shared" si="76"/>
        <v>0.37575757575757579</v>
      </c>
      <c r="Z3309" s="429">
        <f t="shared" si="75"/>
        <v>13916.682828282828</v>
      </c>
      <c r="AA3309" s="429" t="s">
        <v>1295</v>
      </c>
    </row>
    <row r="3310" spans="1:27" x14ac:dyDescent="0.25">
      <c r="A3310" t="s">
        <v>149</v>
      </c>
      <c r="B3310" t="s">
        <v>186</v>
      </c>
      <c r="C3310" t="s">
        <v>1459</v>
      </c>
      <c r="D3310" t="s">
        <v>1387</v>
      </c>
      <c r="E3310" t="s">
        <v>1326</v>
      </c>
      <c r="F3310" t="s">
        <v>1293</v>
      </c>
      <c r="G3310" t="s">
        <v>524</v>
      </c>
      <c r="H3310" t="s">
        <v>1464</v>
      </c>
      <c r="I3310" t="s">
        <v>186</v>
      </c>
      <c r="J3310" t="s">
        <v>1433</v>
      </c>
      <c r="K3310" t="s">
        <v>1398</v>
      </c>
      <c r="L3310">
        <v>51.9</v>
      </c>
      <c r="M3310">
        <v>3.7</v>
      </c>
      <c r="N3310">
        <v>85.2</v>
      </c>
      <c r="O3310">
        <v>5.3</v>
      </c>
      <c r="P3310">
        <v>18.5</v>
      </c>
      <c r="Q3310">
        <v>18.5</v>
      </c>
      <c r="R3310">
        <v>57666.666666666664</v>
      </c>
      <c r="S3310">
        <v>4.5084848484848479</v>
      </c>
      <c r="T3310">
        <v>1.5727272727272728</v>
      </c>
      <c r="U3310">
        <v>58248.051515151514</v>
      </c>
      <c r="W3310" s="429">
        <f t="shared" si="76"/>
        <v>57666.666666666664</v>
      </c>
      <c r="X3310" s="429">
        <f t="shared" si="76"/>
        <v>4.5084848484848479</v>
      </c>
      <c r="Y3310" s="429">
        <f t="shared" si="76"/>
        <v>1.5727272727272728</v>
      </c>
      <c r="Z3310" s="429">
        <f t="shared" si="75"/>
        <v>58248.051515151514</v>
      </c>
      <c r="AA3310" s="429" t="s">
        <v>1295</v>
      </c>
    </row>
    <row r="3311" spans="1:27" x14ac:dyDescent="0.25">
      <c r="A3311" t="s">
        <v>149</v>
      </c>
      <c r="B3311" t="s">
        <v>186</v>
      </c>
      <c r="C3311" t="s">
        <v>1459</v>
      </c>
      <c r="D3311" t="s">
        <v>1387</v>
      </c>
      <c r="E3311" t="s">
        <v>1326</v>
      </c>
      <c r="F3311" t="s">
        <v>1293</v>
      </c>
      <c r="G3311" t="s">
        <v>524</v>
      </c>
      <c r="H3311" t="s">
        <v>1464</v>
      </c>
      <c r="I3311" t="s">
        <v>186</v>
      </c>
      <c r="J3311" t="s">
        <v>1396</v>
      </c>
      <c r="K3311" t="s">
        <v>1393</v>
      </c>
      <c r="L3311">
        <v>0.4</v>
      </c>
      <c r="M3311">
        <v>0.1</v>
      </c>
      <c r="N3311">
        <v>0.4</v>
      </c>
      <c r="O3311">
        <v>0</v>
      </c>
      <c r="P3311">
        <v>0.1</v>
      </c>
      <c r="Q3311">
        <v>0.1</v>
      </c>
      <c r="R3311">
        <v>0.1461952910702814</v>
      </c>
      <c r="S3311">
        <v>1.7255366598700956</v>
      </c>
      <c r="T3311">
        <v>0</v>
      </c>
      <c r="U3311">
        <v>43.284611787822676</v>
      </c>
      <c r="W3311" s="429">
        <f t="shared" si="76"/>
        <v>0.1461952910702814</v>
      </c>
      <c r="X3311" s="429">
        <f t="shared" si="76"/>
        <v>1.7255366598700956</v>
      </c>
      <c r="Y3311" s="429">
        <f t="shared" si="76"/>
        <v>0</v>
      </c>
      <c r="Z3311" s="429">
        <f t="shared" si="75"/>
        <v>43.284611787822676</v>
      </c>
      <c r="AA3311" s="429" t="s">
        <v>1295</v>
      </c>
    </row>
    <row r="3312" spans="1:27" x14ac:dyDescent="0.25">
      <c r="A3312" t="s">
        <v>149</v>
      </c>
      <c r="B3312" t="s">
        <v>186</v>
      </c>
      <c r="C3312" t="s">
        <v>1459</v>
      </c>
      <c r="D3312" t="s">
        <v>1387</v>
      </c>
      <c r="E3312" t="s">
        <v>1326</v>
      </c>
      <c r="F3312" t="s">
        <v>1293</v>
      </c>
      <c r="G3312" t="s">
        <v>524</v>
      </c>
      <c r="H3312" t="s">
        <v>1464</v>
      </c>
      <c r="I3312" t="s">
        <v>186</v>
      </c>
      <c r="J3312" t="s">
        <v>1396</v>
      </c>
      <c r="K3312" t="s">
        <v>1393</v>
      </c>
      <c r="L3312">
        <v>0.3</v>
      </c>
      <c r="M3312">
        <v>0.1</v>
      </c>
      <c r="N3312">
        <v>0.4</v>
      </c>
      <c r="O3312">
        <v>0</v>
      </c>
      <c r="P3312">
        <v>0.1</v>
      </c>
      <c r="Q3312">
        <v>0.1</v>
      </c>
      <c r="R3312">
        <v>0.10964646830271105</v>
      </c>
      <c r="S3312">
        <v>1.2941524949025716</v>
      </c>
      <c r="T3312">
        <v>0</v>
      </c>
      <c r="U3312">
        <v>32.463458840867006</v>
      </c>
      <c r="W3312" s="429">
        <f t="shared" si="76"/>
        <v>0.10964646830271105</v>
      </c>
      <c r="X3312" s="429">
        <f t="shared" si="76"/>
        <v>1.2941524949025716</v>
      </c>
      <c r="Y3312" s="429">
        <f t="shared" si="76"/>
        <v>0</v>
      </c>
      <c r="Z3312" s="429">
        <f t="shared" si="75"/>
        <v>32.463458840867006</v>
      </c>
      <c r="AA3312" s="429" t="s">
        <v>1295</v>
      </c>
    </row>
    <row r="3313" spans="1:27" x14ac:dyDescent="0.25">
      <c r="A3313" t="s">
        <v>149</v>
      </c>
      <c r="B3313" t="s">
        <v>186</v>
      </c>
      <c r="C3313" t="s">
        <v>1459</v>
      </c>
      <c r="D3313" t="s">
        <v>1387</v>
      </c>
      <c r="E3313" t="s">
        <v>1326</v>
      </c>
      <c r="F3313" t="s">
        <v>1293</v>
      </c>
      <c r="G3313" t="s">
        <v>524</v>
      </c>
      <c r="H3313" t="s">
        <v>1464</v>
      </c>
      <c r="I3313" t="s">
        <v>186</v>
      </c>
      <c r="J3313" t="s">
        <v>1430</v>
      </c>
      <c r="K3313" t="s">
        <v>1414</v>
      </c>
      <c r="L3313">
        <v>0</v>
      </c>
      <c r="M3313">
        <v>1.8</v>
      </c>
      <c r="N3313">
        <v>0</v>
      </c>
      <c r="O3313">
        <v>0</v>
      </c>
      <c r="P3313">
        <v>0</v>
      </c>
      <c r="Q3313">
        <v>0</v>
      </c>
      <c r="R3313">
        <v>0.65787880981626634</v>
      </c>
      <c r="S3313">
        <v>7.7649149694154307</v>
      </c>
      <c r="T3313">
        <v>0</v>
      </c>
      <c r="U3313">
        <v>194.78075304520203</v>
      </c>
      <c r="W3313" s="429">
        <f t="shared" si="76"/>
        <v>0.65787880981626634</v>
      </c>
      <c r="X3313" s="429">
        <f t="shared" si="76"/>
        <v>7.7649149694154307</v>
      </c>
      <c r="Y3313" s="429">
        <f t="shared" si="76"/>
        <v>0</v>
      </c>
      <c r="Z3313" s="429">
        <f t="shared" si="75"/>
        <v>194.78075304520203</v>
      </c>
      <c r="AA3313" s="429" t="s">
        <v>1296</v>
      </c>
    </row>
    <row r="3314" spans="1:27" x14ac:dyDescent="0.25">
      <c r="A3314" t="s">
        <v>149</v>
      </c>
      <c r="B3314" t="s">
        <v>186</v>
      </c>
      <c r="C3314" t="s">
        <v>1459</v>
      </c>
      <c r="D3314" t="s">
        <v>1387</v>
      </c>
      <c r="E3314" t="s">
        <v>1326</v>
      </c>
      <c r="F3314" t="s">
        <v>1293</v>
      </c>
      <c r="G3314" t="s">
        <v>524</v>
      </c>
      <c r="H3314" t="s">
        <v>1464</v>
      </c>
      <c r="I3314" t="s">
        <v>186</v>
      </c>
      <c r="J3314" t="s">
        <v>1430</v>
      </c>
      <c r="K3314" t="s">
        <v>1414</v>
      </c>
      <c r="L3314">
        <v>0</v>
      </c>
      <c r="M3314">
        <v>0.8</v>
      </c>
      <c r="N3314">
        <v>0</v>
      </c>
      <c r="O3314">
        <v>0</v>
      </c>
      <c r="P3314">
        <v>0</v>
      </c>
      <c r="Q3314">
        <v>0</v>
      </c>
      <c r="R3314">
        <v>0.29239058214056279</v>
      </c>
      <c r="S3314">
        <v>3.4510733197401913</v>
      </c>
      <c r="T3314">
        <v>0</v>
      </c>
      <c r="U3314">
        <v>86.569223575645353</v>
      </c>
      <c r="W3314" s="429">
        <f t="shared" si="76"/>
        <v>0.29239058214056279</v>
      </c>
      <c r="X3314" s="429">
        <f t="shared" si="76"/>
        <v>3.4510733197401913</v>
      </c>
      <c r="Y3314" s="429">
        <f t="shared" si="76"/>
        <v>0</v>
      </c>
      <c r="Z3314" s="429">
        <f t="shared" si="75"/>
        <v>86.569223575645353</v>
      </c>
      <c r="AA3314" s="429" t="s">
        <v>1296</v>
      </c>
    </row>
    <row r="3315" spans="1:27" x14ac:dyDescent="0.25">
      <c r="A3315" t="s">
        <v>149</v>
      </c>
      <c r="B3315" t="s">
        <v>186</v>
      </c>
      <c r="C3315" t="s">
        <v>1459</v>
      </c>
      <c r="D3315" t="s">
        <v>1387</v>
      </c>
      <c r="E3315" t="s">
        <v>1326</v>
      </c>
      <c r="F3315" t="s">
        <v>1293</v>
      </c>
      <c r="G3315" t="s">
        <v>524</v>
      </c>
      <c r="H3315" t="s">
        <v>1464</v>
      </c>
      <c r="I3315" t="s">
        <v>186</v>
      </c>
      <c r="J3315" t="s">
        <v>1430</v>
      </c>
      <c r="K3315" t="s">
        <v>1414</v>
      </c>
      <c r="L3315">
        <v>0</v>
      </c>
      <c r="M3315">
        <v>2.2000000000000002</v>
      </c>
      <c r="N3315">
        <v>0</v>
      </c>
      <c r="O3315">
        <v>0</v>
      </c>
      <c r="P3315">
        <v>0</v>
      </c>
      <c r="Q3315">
        <v>0</v>
      </c>
      <c r="R3315">
        <v>0.80407410088654774</v>
      </c>
      <c r="S3315">
        <v>9.490451629285527</v>
      </c>
      <c r="T3315">
        <v>0</v>
      </c>
      <c r="U3315">
        <v>238.06536483302472</v>
      </c>
      <c r="W3315" s="429">
        <f t="shared" si="76"/>
        <v>0.80407410088654774</v>
      </c>
      <c r="X3315" s="429">
        <f t="shared" si="76"/>
        <v>9.490451629285527</v>
      </c>
      <c r="Y3315" s="429">
        <f t="shared" si="76"/>
        <v>0</v>
      </c>
      <c r="Z3315" s="429">
        <f t="shared" si="75"/>
        <v>238.06536483302472</v>
      </c>
      <c r="AA3315" s="429" t="s">
        <v>1296</v>
      </c>
    </row>
    <row r="3316" spans="1:27" x14ac:dyDescent="0.25">
      <c r="A3316" t="s">
        <v>149</v>
      </c>
      <c r="B3316" t="s">
        <v>186</v>
      </c>
      <c r="C3316" t="s">
        <v>1459</v>
      </c>
      <c r="D3316" t="s">
        <v>1387</v>
      </c>
      <c r="E3316" t="s">
        <v>1326</v>
      </c>
      <c r="F3316" t="s">
        <v>1293</v>
      </c>
      <c r="G3316" t="s">
        <v>524</v>
      </c>
      <c r="H3316" t="s">
        <v>1464</v>
      </c>
      <c r="I3316" t="s">
        <v>186</v>
      </c>
      <c r="J3316" t="s">
        <v>1430</v>
      </c>
      <c r="K3316" t="s">
        <v>1414</v>
      </c>
      <c r="L3316">
        <v>0</v>
      </c>
      <c r="M3316">
        <v>1.8</v>
      </c>
      <c r="N3316">
        <v>0</v>
      </c>
      <c r="O3316">
        <v>0</v>
      </c>
      <c r="P3316">
        <v>0</v>
      </c>
      <c r="Q3316">
        <v>0</v>
      </c>
      <c r="R3316">
        <v>0.65787880981626634</v>
      </c>
      <c r="S3316">
        <v>7.7649149694154307</v>
      </c>
      <c r="T3316">
        <v>0</v>
      </c>
      <c r="U3316">
        <v>194.78075304520203</v>
      </c>
      <c r="W3316" s="429">
        <f t="shared" si="76"/>
        <v>0.65787880981626634</v>
      </c>
      <c r="X3316" s="429">
        <f t="shared" si="76"/>
        <v>7.7649149694154307</v>
      </c>
      <c r="Y3316" s="429">
        <f t="shared" si="76"/>
        <v>0</v>
      </c>
      <c r="Z3316" s="429">
        <f t="shared" si="75"/>
        <v>194.78075304520203</v>
      </c>
      <c r="AA3316" s="429" t="s">
        <v>1296</v>
      </c>
    </row>
    <row r="3317" spans="1:27" x14ac:dyDescent="0.25">
      <c r="A3317" t="s">
        <v>149</v>
      </c>
      <c r="B3317" t="s">
        <v>186</v>
      </c>
      <c r="C3317" t="s">
        <v>1459</v>
      </c>
      <c r="D3317" t="s">
        <v>1387</v>
      </c>
      <c r="E3317" t="s">
        <v>1326</v>
      </c>
      <c r="F3317" t="s">
        <v>1293</v>
      </c>
      <c r="G3317" t="s">
        <v>524</v>
      </c>
      <c r="H3317" t="s">
        <v>1464</v>
      </c>
      <c r="I3317" t="s">
        <v>186</v>
      </c>
      <c r="J3317" t="s">
        <v>1491</v>
      </c>
      <c r="K3317" t="s">
        <v>1393</v>
      </c>
      <c r="L3317">
        <v>13.7</v>
      </c>
      <c r="M3317">
        <v>5</v>
      </c>
      <c r="N3317">
        <v>13.7</v>
      </c>
      <c r="O3317">
        <v>0.1</v>
      </c>
      <c r="P3317">
        <v>1.7</v>
      </c>
      <c r="Q3317">
        <v>1.7</v>
      </c>
      <c r="R3317">
        <v>16440</v>
      </c>
      <c r="S3317">
        <v>0.31509999999999999</v>
      </c>
      <c r="T3317">
        <v>0.3014</v>
      </c>
      <c r="U3317">
        <v>16537.6947</v>
      </c>
      <c r="W3317" s="429">
        <f t="shared" si="76"/>
        <v>16440</v>
      </c>
      <c r="X3317" s="429">
        <f t="shared" si="76"/>
        <v>0.31509999999999999</v>
      </c>
      <c r="Y3317" s="429">
        <f t="shared" si="76"/>
        <v>0.3014</v>
      </c>
      <c r="Z3317" s="429">
        <f t="shared" si="75"/>
        <v>16537.6947</v>
      </c>
      <c r="AA3317" s="429" t="s">
        <v>1295</v>
      </c>
    </row>
    <row r="3318" spans="1:27" x14ac:dyDescent="0.25">
      <c r="A3318" t="s">
        <v>149</v>
      </c>
      <c r="B3318" t="s">
        <v>186</v>
      </c>
      <c r="C3318" t="s">
        <v>1459</v>
      </c>
      <c r="D3318" t="s">
        <v>1387</v>
      </c>
      <c r="E3318" t="s">
        <v>1326</v>
      </c>
      <c r="F3318" t="s">
        <v>1293</v>
      </c>
      <c r="G3318" t="s">
        <v>524</v>
      </c>
      <c r="H3318" t="s">
        <v>1464</v>
      </c>
      <c r="I3318" t="s">
        <v>186</v>
      </c>
      <c r="J3318" t="s">
        <v>1491</v>
      </c>
      <c r="K3318" t="s">
        <v>1393</v>
      </c>
      <c r="L3318">
        <v>62.1</v>
      </c>
      <c r="M3318">
        <v>22.5</v>
      </c>
      <c r="N3318">
        <v>62.1</v>
      </c>
      <c r="O3318">
        <v>0.5</v>
      </c>
      <c r="P3318">
        <v>7.8</v>
      </c>
      <c r="Q3318">
        <v>7.8</v>
      </c>
      <c r="R3318">
        <v>74520</v>
      </c>
      <c r="S3318">
        <v>1.4282999999999999</v>
      </c>
      <c r="T3318">
        <v>1.3662000000000001</v>
      </c>
      <c r="U3318">
        <v>74962.835100000011</v>
      </c>
      <c r="W3318" s="429">
        <f t="shared" si="76"/>
        <v>74520</v>
      </c>
      <c r="X3318" s="429">
        <f t="shared" si="76"/>
        <v>1.4282999999999999</v>
      </c>
      <c r="Y3318" s="429">
        <f t="shared" si="76"/>
        <v>1.3662000000000001</v>
      </c>
      <c r="Z3318" s="429">
        <f t="shared" si="75"/>
        <v>74962.835100000011</v>
      </c>
      <c r="AA3318" s="429" t="s">
        <v>1295</v>
      </c>
    </row>
    <row r="3319" spans="1:27" x14ac:dyDescent="0.25">
      <c r="A3319" t="s">
        <v>149</v>
      </c>
      <c r="B3319" t="s">
        <v>186</v>
      </c>
      <c r="C3319" t="s">
        <v>1459</v>
      </c>
      <c r="D3319" t="s">
        <v>1387</v>
      </c>
      <c r="E3319" t="s">
        <v>1326</v>
      </c>
      <c r="F3319" t="s">
        <v>1293</v>
      </c>
      <c r="G3319" t="s">
        <v>524</v>
      </c>
      <c r="H3319" t="s">
        <v>1464</v>
      </c>
      <c r="I3319" t="s">
        <v>186</v>
      </c>
      <c r="J3319" t="s">
        <v>1400</v>
      </c>
      <c r="K3319" t="s">
        <v>1401</v>
      </c>
      <c r="L3319">
        <v>0</v>
      </c>
      <c r="M3319">
        <v>0.2</v>
      </c>
      <c r="N3319">
        <v>0</v>
      </c>
      <c r="O3319">
        <v>0</v>
      </c>
      <c r="P3319">
        <v>0</v>
      </c>
      <c r="Q3319">
        <v>0</v>
      </c>
      <c r="R3319">
        <v>2.8833090803890033E-3</v>
      </c>
      <c r="S3319">
        <v>3.4090156770454509E-2</v>
      </c>
      <c r="T3319">
        <v>0</v>
      </c>
      <c r="U3319">
        <v>0.85513722834175177</v>
      </c>
      <c r="W3319" s="429">
        <f t="shared" si="76"/>
        <v>2.8833090803890033E-3</v>
      </c>
      <c r="X3319" s="429">
        <f t="shared" si="76"/>
        <v>3.4090156770454509E-2</v>
      </c>
      <c r="Y3319" s="429">
        <f t="shared" si="76"/>
        <v>0</v>
      </c>
      <c r="Z3319" s="429">
        <f t="shared" si="75"/>
        <v>0.85513722834175177</v>
      </c>
      <c r="AA3319" s="429" t="s">
        <v>1296</v>
      </c>
    </row>
    <row r="3320" spans="1:27" x14ac:dyDescent="0.25">
      <c r="A3320" t="s">
        <v>149</v>
      </c>
      <c r="B3320" t="s">
        <v>186</v>
      </c>
      <c r="C3320" t="s">
        <v>1459</v>
      </c>
      <c r="D3320" t="s">
        <v>1387</v>
      </c>
      <c r="E3320" t="s">
        <v>1326</v>
      </c>
      <c r="F3320" t="s">
        <v>1293</v>
      </c>
      <c r="G3320" t="s">
        <v>524</v>
      </c>
      <c r="H3320" t="s">
        <v>1464</v>
      </c>
      <c r="I3320" t="s">
        <v>186</v>
      </c>
      <c r="J3320" t="s">
        <v>1490</v>
      </c>
      <c r="K3320" t="s">
        <v>1393</v>
      </c>
      <c r="L3320">
        <v>32.299999999999997</v>
      </c>
      <c r="M3320">
        <v>0.6</v>
      </c>
      <c r="N3320">
        <v>28.3</v>
      </c>
      <c r="O3320">
        <v>0.3</v>
      </c>
      <c r="P3320">
        <v>1.3</v>
      </c>
      <c r="Q3320">
        <v>1.3</v>
      </c>
      <c r="R3320">
        <v>38760</v>
      </c>
      <c r="S3320">
        <v>0.74289999999999989</v>
      </c>
      <c r="T3320">
        <v>0.71060000000000001</v>
      </c>
      <c r="U3320">
        <v>38990.331300000005</v>
      </c>
      <c r="W3320" s="429">
        <f t="shared" si="76"/>
        <v>38760</v>
      </c>
      <c r="X3320" s="429">
        <f t="shared" si="76"/>
        <v>0.74289999999999989</v>
      </c>
      <c r="Y3320" s="429">
        <f t="shared" si="76"/>
        <v>0.71060000000000001</v>
      </c>
      <c r="Z3320" s="429">
        <f t="shared" si="75"/>
        <v>38990.331300000005</v>
      </c>
      <c r="AA3320" s="429" t="s">
        <v>1295</v>
      </c>
    </row>
    <row r="3321" spans="1:27" x14ac:dyDescent="0.25">
      <c r="A3321" t="s">
        <v>149</v>
      </c>
      <c r="B3321" t="s">
        <v>186</v>
      </c>
      <c r="C3321" t="s">
        <v>1459</v>
      </c>
      <c r="D3321" t="s">
        <v>1387</v>
      </c>
      <c r="E3321" t="s">
        <v>1326</v>
      </c>
      <c r="F3321" t="s">
        <v>1293</v>
      </c>
      <c r="G3321" t="s">
        <v>524</v>
      </c>
      <c r="H3321" t="s">
        <v>1464</v>
      </c>
      <c r="I3321" t="s">
        <v>186</v>
      </c>
      <c r="J3321" t="s">
        <v>1400</v>
      </c>
      <c r="K3321" t="s">
        <v>1401</v>
      </c>
      <c r="L3321">
        <v>0</v>
      </c>
      <c r="M3321">
        <v>0.1</v>
      </c>
      <c r="N3321">
        <v>0</v>
      </c>
      <c r="O3321">
        <v>0</v>
      </c>
      <c r="P3321">
        <v>0</v>
      </c>
      <c r="Q3321">
        <v>0</v>
      </c>
      <c r="R3321">
        <v>1.4416545401945017E-3</v>
      </c>
      <c r="S3321">
        <v>1.7045078385227255E-2</v>
      </c>
      <c r="T3321">
        <v>0</v>
      </c>
      <c r="U3321">
        <v>0.42756861417087588</v>
      </c>
      <c r="W3321" s="429">
        <f t="shared" si="76"/>
        <v>1.4416545401945017E-3</v>
      </c>
      <c r="X3321" s="429">
        <f t="shared" si="76"/>
        <v>1.7045078385227255E-2</v>
      </c>
      <c r="Y3321" s="429">
        <f t="shared" si="76"/>
        <v>0</v>
      </c>
      <c r="Z3321" s="429">
        <f t="shared" si="75"/>
        <v>0.42756861417087588</v>
      </c>
      <c r="AA3321" s="429" t="s">
        <v>1296</v>
      </c>
    </row>
    <row r="3322" spans="1:27" x14ac:dyDescent="0.25">
      <c r="A3322" t="s">
        <v>149</v>
      </c>
      <c r="B3322" t="s">
        <v>186</v>
      </c>
      <c r="C3322" t="s">
        <v>1459</v>
      </c>
      <c r="D3322" t="s">
        <v>1387</v>
      </c>
      <c r="E3322" t="s">
        <v>1326</v>
      </c>
      <c r="F3322" t="s">
        <v>1293</v>
      </c>
      <c r="G3322" t="s">
        <v>524</v>
      </c>
      <c r="H3322" t="s">
        <v>1464</v>
      </c>
      <c r="I3322" t="s">
        <v>186</v>
      </c>
      <c r="J3322" t="s">
        <v>1400</v>
      </c>
      <c r="K3322" t="s">
        <v>1401</v>
      </c>
      <c r="L3322">
        <v>0</v>
      </c>
      <c r="M3322">
        <v>0.1</v>
      </c>
      <c r="N3322">
        <v>0</v>
      </c>
      <c r="O3322">
        <v>0</v>
      </c>
      <c r="P3322">
        <v>0</v>
      </c>
      <c r="Q3322">
        <v>0</v>
      </c>
      <c r="R3322">
        <v>1.4416545401945017E-3</v>
      </c>
      <c r="S3322">
        <v>1.7045078385227255E-2</v>
      </c>
      <c r="T3322">
        <v>0</v>
      </c>
      <c r="U3322">
        <v>0.42756861417087588</v>
      </c>
      <c r="W3322" s="429">
        <f t="shared" si="76"/>
        <v>1.4416545401945017E-3</v>
      </c>
      <c r="X3322" s="429">
        <f t="shared" si="76"/>
        <v>1.7045078385227255E-2</v>
      </c>
      <c r="Y3322" s="429">
        <f t="shared" si="76"/>
        <v>0</v>
      </c>
      <c r="Z3322" s="429">
        <f t="shared" si="75"/>
        <v>0.42756861417087588</v>
      </c>
      <c r="AA3322" s="429" t="s">
        <v>1296</v>
      </c>
    </row>
    <row r="3323" spans="1:27" x14ac:dyDescent="0.25">
      <c r="A3323" t="s">
        <v>149</v>
      </c>
      <c r="B3323" t="s">
        <v>186</v>
      </c>
      <c r="C3323" t="s">
        <v>1459</v>
      </c>
      <c r="D3323" t="s">
        <v>1387</v>
      </c>
      <c r="E3323" t="s">
        <v>1326</v>
      </c>
      <c r="F3323" t="s">
        <v>1293</v>
      </c>
      <c r="G3323" t="s">
        <v>524</v>
      </c>
      <c r="H3323" t="s">
        <v>1464</v>
      </c>
      <c r="I3323" t="s">
        <v>186</v>
      </c>
      <c r="J3323" t="s">
        <v>1423</v>
      </c>
      <c r="K3323" t="s">
        <v>1419</v>
      </c>
      <c r="L3323">
        <v>0</v>
      </c>
      <c r="M3323">
        <v>1.1000000000000001</v>
      </c>
      <c r="N3323">
        <v>0</v>
      </c>
      <c r="O3323">
        <v>0</v>
      </c>
      <c r="P3323">
        <v>0</v>
      </c>
      <c r="Q3323">
        <v>0</v>
      </c>
      <c r="R3323">
        <v>0.40203705044327387</v>
      </c>
      <c r="S3323">
        <v>4.7452258146427635</v>
      </c>
      <c r="T3323">
        <v>0</v>
      </c>
      <c r="U3323">
        <v>119.03268241651236</v>
      </c>
      <c r="W3323" s="429">
        <f t="shared" si="76"/>
        <v>0.40203705044327387</v>
      </c>
      <c r="X3323" s="429">
        <f t="shared" si="76"/>
        <v>4.7452258146427635</v>
      </c>
      <c r="Y3323" s="429">
        <f t="shared" si="76"/>
        <v>0</v>
      </c>
      <c r="Z3323" s="429">
        <f t="shared" si="75"/>
        <v>119.03268241651236</v>
      </c>
      <c r="AA3323" s="429" t="s">
        <v>1296</v>
      </c>
    </row>
    <row r="3324" spans="1:27" x14ac:dyDescent="0.25">
      <c r="A3324" t="s">
        <v>149</v>
      </c>
      <c r="B3324" t="s">
        <v>186</v>
      </c>
      <c r="C3324" t="s">
        <v>1459</v>
      </c>
      <c r="D3324" t="s">
        <v>1387</v>
      </c>
      <c r="E3324" t="s">
        <v>1326</v>
      </c>
      <c r="F3324" t="s">
        <v>1293</v>
      </c>
      <c r="G3324" t="s">
        <v>524</v>
      </c>
      <c r="H3324" t="s">
        <v>1464</v>
      </c>
      <c r="I3324" t="s">
        <v>186</v>
      </c>
      <c r="J3324" t="s">
        <v>1423</v>
      </c>
      <c r="K3324" t="s">
        <v>1419</v>
      </c>
      <c r="L3324">
        <v>0</v>
      </c>
      <c r="M3324">
        <v>0.6</v>
      </c>
      <c r="N3324">
        <v>0</v>
      </c>
      <c r="O3324">
        <v>0</v>
      </c>
      <c r="P3324">
        <v>0</v>
      </c>
      <c r="Q3324">
        <v>0</v>
      </c>
      <c r="R3324">
        <v>0.2192929366054221</v>
      </c>
      <c r="S3324">
        <v>2.5883049898051431</v>
      </c>
      <c r="T3324">
        <v>0</v>
      </c>
      <c r="U3324">
        <v>64.926917681734011</v>
      </c>
      <c r="W3324" s="429">
        <f t="shared" si="76"/>
        <v>0.2192929366054221</v>
      </c>
      <c r="X3324" s="429">
        <f t="shared" si="76"/>
        <v>2.5883049898051431</v>
      </c>
      <c r="Y3324" s="429">
        <f t="shared" si="76"/>
        <v>0</v>
      </c>
      <c r="Z3324" s="429">
        <f t="shared" si="75"/>
        <v>64.926917681734011</v>
      </c>
      <c r="AA3324" s="429" t="s">
        <v>1296</v>
      </c>
    </row>
    <row r="3325" spans="1:27" x14ac:dyDescent="0.25">
      <c r="A3325" t="s">
        <v>149</v>
      </c>
      <c r="B3325" t="s">
        <v>186</v>
      </c>
      <c r="C3325" t="s">
        <v>1459</v>
      </c>
      <c r="D3325" t="s">
        <v>1387</v>
      </c>
      <c r="E3325" t="s">
        <v>1326</v>
      </c>
      <c r="F3325" t="s">
        <v>1293</v>
      </c>
      <c r="G3325" t="s">
        <v>524</v>
      </c>
      <c r="H3325" t="s">
        <v>1464</v>
      </c>
      <c r="I3325" t="s">
        <v>186</v>
      </c>
      <c r="J3325" t="s">
        <v>1399</v>
      </c>
      <c r="K3325" t="s">
        <v>1391</v>
      </c>
      <c r="L3325">
        <v>0</v>
      </c>
      <c r="M3325">
        <v>0.3</v>
      </c>
      <c r="N3325">
        <v>0</v>
      </c>
      <c r="O3325">
        <v>0</v>
      </c>
      <c r="P3325">
        <v>0</v>
      </c>
      <c r="Q3325">
        <v>0</v>
      </c>
      <c r="R3325">
        <v>0.10964646830271105</v>
      </c>
      <c r="S3325">
        <v>1.2941524949025716</v>
      </c>
      <c r="T3325">
        <v>0</v>
      </c>
      <c r="U3325">
        <v>32.463458840867006</v>
      </c>
      <c r="W3325" s="429">
        <f t="shared" si="76"/>
        <v>0.10964646830271105</v>
      </c>
      <c r="X3325" s="429">
        <f t="shared" si="76"/>
        <v>1.2941524949025716</v>
      </c>
      <c r="Y3325" s="429">
        <f t="shared" si="76"/>
        <v>0</v>
      </c>
      <c r="Z3325" s="429">
        <f t="shared" si="75"/>
        <v>32.463458840867006</v>
      </c>
      <c r="AA3325" s="429" t="s">
        <v>1296</v>
      </c>
    </row>
    <row r="3326" spans="1:27" x14ac:dyDescent="0.25">
      <c r="A3326" t="s">
        <v>149</v>
      </c>
      <c r="B3326" t="s">
        <v>186</v>
      </c>
      <c r="C3326" t="s">
        <v>1459</v>
      </c>
      <c r="D3326" t="s">
        <v>1387</v>
      </c>
      <c r="E3326" t="s">
        <v>1326</v>
      </c>
      <c r="F3326" t="s">
        <v>1293</v>
      </c>
      <c r="G3326" t="s">
        <v>524</v>
      </c>
      <c r="H3326" t="s">
        <v>1461</v>
      </c>
      <c r="I3326" t="s">
        <v>534</v>
      </c>
      <c r="J3326" t="s">
        <v>1400</v>
      </c>
      <c r="K3326" t="s">
        <v>1401</v>
      </c>
      <c r="L3326">
        <v>0</v>
      </c>
      <c r="M3326">
        <v>70.2</v>
      </c>
      <c r="N3326">
        <v>0</v>
      </c>
      <c r="O3326">
        <v>0</v>
      </c>
      <c r="P3326">
        <v>0</v>
      </c>
      <c r="Q3326">
        <v>0</v>
      </c>
      <c r="R3326">
        <v>1.0120414872165402</v>
      </c>
      <c r="S3326">
        <v>11.965645026429531</v>
      </c>
      <c r="T3326">
        <v>0</v>
      </c>
      <c r="U3326">
        <v>300.15316714795483</v>
      </c>
      <c r="W3326" s="429">
        <f t="shared" si="76"/>
        <v>1.0120414872165402</v>
      </c>
      <c r="X3326" s="429">
        <f t="shared" si="76"/>
        <v>11.965645026429531</v>
      </c>
      <c r="Y3326" s="429">
        <f t="shared" si="76"/>
        <v>0</v>
      </c>
      <c r="Z3326" s="429">
        <f t="shared" si="76"/>
        <v>300.15316714795483</v>
      </c>
      <c r="AA3326" s="429" t="s">
        <v>1296</v>
      </c>
    </row>
    <row r="3327" spans="1:27" x14ac:dyDescent="0.25">
      <c r="A3327" t="s">
        <v>149</v>
      </c>
      <c r="B3327" t="s">
        <v>186</v>
      </c>
      <c r="C3327" t="s">
        <v>1459</v>
      </c>
      <c r="D3327" t="s">
        <v>1387</v>
      </c>
      <c r="E3327" t="s">
        <v>1326</v>
      </c>
      <c r="F3327" t="s">
        <v>1293</v>
      </c>
      <c r="G3327" t="s">
        <v>524</v>
      </c>
      <c r="H3327" t="s">
        <v>1461</v>
      </c>
      <c r="I3327" t="s">
        <v>534</v>
      </c>
      <c r="J3327" t="s">
        <v>1400</v>
      </c>
      <c r="K3327" t="s">
        <v>1401</v>
      </c>
      <c r="L3327">
        <v>0</v>
      </c>
      <c r="M3327">
        <v>70.2</v>
      </c>
      <c r="N3327">
        <v>0</v>
      </c>
      <c r="O3327">
        <v>0</v>
      </c>
      <c r="P3327">
        <v>0</v>
      </c>
      <c r="Q3327">
        <v>0</v>
      </c>
      <c r="R3327">
        <v>1.0120414872165402</v>
      </c>
      <c r="S3327">
        <v>11.965645026429531</v>
      </c>
      <c r="T3327">
        <v>0</v>
      </c>
      <c r="U3327">
        <v>300.15316714795483</v>
      </c>
      <c r="W3327" s="429">
        <f t="shared" ref="W3327:Z3390" si="77">IFERROR(R3327*1,0)</f>
        <v>1.0120414872165402</v>
      </c>
      <c r="X3327" s="429">
        <f t="shared" si="77"/>
        <v>11.965645026429531</v>
      </c>
      <c r="Y3327" s="429">
        <f t="shared" si="77"/>
        <v>0</v>
      </c>
      <c r="Z3327" s="429">
        <f t="shared" si="77"/>
        <v>300.15316714795483</v>
      </c>
      <c r="AA3327" s="429" t="s">
        <v>1296</v>
      </c>
    </row>
    <row r="3328" spans="1:27" x14ac:dyDescent="0.25">
      <c r="A3328" t="s">
        <v>149</v>
      </c>
      <c r="B3328" t="s">
        <v>186</v>
      </c>
      <c r="C3328" t="s">
        <v>1459</v>
      </c>
      <c r="D3328" t="s">
        <v>1387</v>
      </c>
      <c r="E3328" t="s">
        <v>1326</v>
      </c>
      <c r="F3328" t="s">
        <v>1293</v>
      </c>
      <c r="G3328" t="s">
        <v>524</v>
      </c>
      <c r="H3328" t="s">
        <v>1461</v>
      </c>
      <c r="I3328" t="s">
        <v>534</v>
      </c>
      <c r="J3328" t="s">
        <v>1399</v>
      </c>
      <c r="K3328" t="s">
        <v>1391</v>
      </c>
      <c r="L3328">
        <v>0</v>
      </c>
      <c r="M3328">
        <v>6.6</v>
      </c>
      <c r="N3328">
        <v>0</v>
      </c>
      <c r="O3328">
        <v>0</v>
      </c>
      <c r="P3328">
        <v>0</v>
      </c>
      <c r="Q3328">
        <v>0</v>
      </c>
      <c r="R3328">
        <v>2.412222302659643</v>
      </c>
      <c r="S3328">
        <v>28.471354887856577</v>
      </c>
      <c r="T3328">
        <v>0</v>
      </c>
      <c r="U3328">
        <v>714.19609449907409</v>
      </c>
      <c r="W3328" s="429">
        <f t="shared" si="77"/>
        <v>2.412222302659643</v>
      </c>
      <c r="X3328" s="429">
        <f t="shared" si="77"/>
        <v>28.471354887856577</v>
      </c>
      <c r="Y3328" s="429">
        <f t="shared" si="77"/>
        <v>0</v>
      </c>
      <c r="Z3328" s="429">
        <f t="shared" si="77"/>
        <v>714.19609449907409</v>
      </c>
      <c r="AA3328" s="429" t="s">
        <v>1296</v>
      </c>
    </row>
    <row r="3329" spans="1:27" x14ac:dyDescent="0.25">
      <c r="A3329" t="s">
        <v>149</v>
      </c>
      <c r="B3329" t="s">
        <v>186</v>
      </c>
      <c r="C3329" t="s">
        <v>1459</v>
      </c>
      <c r="D3329" t="s">
        <v>1387</v>
      </c>
      <c r="E3329" t="s">
        <v>1326</v>
      </c>
      <c r="F3329" t="s">
        <v>1293</v>
      </c>
      <c r="G3329" t="s">
        <v>524</v>
      </c>
      <c r="H3329" t="s">
        <v>1461</v>
      </c>
      <c r="I3329" t="s">
        <v>534</v>
      </c>
      <c r="J3329" t="s">
        <v>1423</v>
      </c>
      <c r="K3329" t="s">
        <v>1419</v>
      </c>
      <c r="L3329">
        <v>0</v>
      </c>
      <c r="M3329">
        <v>0.3</v>
      </c>
      <c r="N3329">
        <v>0</v>
      </c>
      <c r="O3329">
        <v>0</v>
      </c>
      <c r="P3329">
        <v>0</v>
      </c>
      <c r="Q3329">
        <v>0</v>
      </c>
      <c r="R3329">
        <v>0.10964646830271105</v>
      </c>
      <c r="S3329">
        <v>1.2941524949025716</v>
      </c>
      <c r="T3329">
        <v>0</v>
      </c>
      <c r="U3329">
        <v>32.463458840867006</v>
      </c>
      <c r="W3329" s="429">
        <f t="shared" si="77"/>
        <v>0.10964646830271105</v>
      </c>
      <c r="X3329" s="429">
        <f t="shared" si="77"/>
        <v>1.2941524949025716</v>
      </c>
      <c r="Y3329" s="429">
        <f t="shared" si="77"/>
        <v>0</v>
      </c>
      <c r="Z3329" s="429">
        <f t="shared" si="77"/>
        <v>32.463458840867006</v>
      </c>
      <c r="AA3329" s="429" t="s">
        <v>1296</v>
      </c>
    </row>
    <row r="3330" spans="1:27" x14ac:dyDescent="0.25">
      <c r="A3330" t="s">
        <v>149</v>
      </c>
      <c r="B3330" t="s">
        <v>186</v>
      </c>
      <c r="C3330" t="s">
        <v>1459</v>
      </c>
      <c r="D3330" t="s">
        <v>1387</v>
      </c>
      <c r="E3330" t="s">
        <v>1326</v>
      </c>
      <c r="F3330" t="s">
        <v>1293</v>
      </c>
      <c r="G3330" t="s">
        <v>524</v>
      </c>
      <c r="H3330" t="s">
        <v>1464</v>
      </c>
      <c r="I3330" t="s">
        <v>186</v>
      </c>
      <c r="J3330" t="s">
        <v>1400</v>
      </c>
      <c r="K3330" t="s">
        <v>1401</v>
      </c>
      <c r="L3330">
        <v>0</v>
      </c>
      <c r="M3330">
        <v>2.5</v>
      </c>
      <c r="N3330">
        <v>0</v>
      </c>
      <c r="O3330">
        <v>0</v>
      </c>
      <c r="P3330">
        <v>0</v>
      </c>
      <c r="Q3330">
        <v>0</v>
      </c>
      <c r="R3330">
        <v>3.6041363504862541E-2</v>
      </c>
      <c r="S3330">
        <v>0.42612695963068131</v>
      </c>
      <c r="T3330">
        <v>0</v>
      </c>
      <c r="U3330">
        <v>10.689215354271896</v>
      </c>
      <c r="W3330" s="429">
        <f t="shared" si="77"/>
        <v>3.6041363504862541E-2</v>
      </c>
      <c r="X3330" s="429">
        <f t="shared" si="77"/>
        <v>0.42612695963068131</v>
      </c>
      <c r="Y3330" s="429">
        <f t="shared" si="77"/>
        <v>0</v>
      </c>
      <c r="Z3330" s="429">
        <f t="shared" si="77"/>
        <v>10.689215354271896</v>
      </c>
      <c r="AA3330" s="429" t="s">
        <v>1296</v>
      </c>
    </row>
    <row r="3331" spans="1:27" x14ac:dyDescent="0.25">
      <c r="A3331" t="s">
        <v>149</v>
      </c>
      <c r="B3331" t="s">
        <v>186</v>
      </c>
      <c r="C3331" t="s">
        <v>1459</v>
      </c>
      <c r="D3331" t="s">
        <v>1387</v>
      </c>
      <c r="E3331" t="s">
        <v>1326</v>
      </c>
      <c r="F3331" t="s">
        <v>1293</v>
      </c>
      <c r="G3331" t="s">
        <v>524</v>
      </c>
      <c r="H3331" t="s">
        <v>1464</v>
      </c>
      <c r="I3331" t="s">
        <v>186</v>
      </c>
      <c r="J3331" t="s">
        <v>1402</v>
      </c>
      <c r="K3331" t="s">
        <v>1398</v>
      </c>
      <c r="L3331">
        <v>0</v>
      </c>
      <c r="M3331">
        <v>0</v>
      </c>
      <c r="N3331">
        <v>0.1</v>
      </c>
      <c r="O3331">
        <v>0</v>
      </c>
      <c r="P3331">
        <v>0</v>
      </c>
      <c r="Q3331">
        <v>0</v>
      </c>
      <c r="R3331">
        <v>0</v>
      </c>
      <c r="S3331">
        <v>0</v>
      </c>
      <c r="T3331">
        <v>0</v>
      </c>
      <c r="U3331">
        <v>0</v>
      </c>
      <c r="W3331" s="429">
        <f t="shared" si="77"/>
        <v>0</v>
      </c>
      <c r="X3331" s="429">
        <f t="shared" si="77"/>
        <v>0</v>
      </c>
      <c r="Y3331" s="429">
        <f t="shared" si="77"/>
        <v>0</v>
      </c>
      <c r="Z3331" s="429">
        <f t="shared" si="77"/>
        <v>0</v>
      </c>
      <c r="AA3331" s="429" t="s">
        <v>1295</v>
      </c>
    </row>
    <row r="3332" spans="1:27" x14ac:dyDescent="0.25">
      <c r="A3332" t="s">
        <v>149</v>
      </c>
      <c r="B3332" t="s">
        <v>186</v>
      </c>
      <c r="C3332" t="s">
        <v>1459</v>
      </c>
      <c r="D3332" t="s">
        <v>1387</v>
      </c>
      <c r="E3332" t="s">
        <v>1326</v>
      </c>
      <c r="F3332" t="s">
        <v>1293</v>
      </c>
      <c r="G3332" t="s">
        <v>524</v>
      </c>
      <c r="H3332" t="s">
        <v>1464</v>
      </c>
      <c r="I3332" t="s">
        <v>186</v>
      </c>
      <c r="J3332" t="s">
        <v>1402</v>
      </c>
      <c r="K3332" t="s">
        <v>1398</v>
      </c>
      <c r="L3332">
        <v>19.600000000000001</v>
      </c>
      <c r="M3332">
        <v>4.5999999999999996</v>
      </c>
      <c r="N3332">
        <v>2.7</v>
      </c>
      <c r="O3332">
        <v>0</v>
      </c>
      <c r="P3332">
        <v>0.5</v>
      </c>
      <c r="Q3332">
        <v>0.5</v>
      </c>
      <c r="R3332">
        <v>1322.3718200000001</v>
      </c>
      <c r="S3332">
        <v>2.4941000000000001E-2</v>
      </c>
      <c r="T3332">
        <v>2.4941000000000004E-3</v>
      </c>
      <c r="U3332">
        <v>1323.7385868000001</v>
      </c>
      <c r="W3332" s="429">
        <f t="shared" si="77"/>
        <v>1322.3718200000001</v>
      </c>
      <c r="X3332" s="429">
        <f t="shared" si="77"/>
        <v>2.4941000000000001E-2</v>
      </c>
      <c r="Y3332" s="429">
        <f t="shared" si="77"/>
        <v>2.4941000000000004E-3</v>
      </c>
      <c r="Z3332" s="429">
        <f t="shared" si="77"/>
        <v>1323.7385868000001</v>
      </c>
      <c r="AA3332" s="429" t="s">
        <v>1295</v>
      </c>
    </row>
    <row r="3333" spans="1:27" x14ac:dyDescent="0.25">
      <c r="A3333" t="s">
        <v>149</v>
      </c>
      <c r="B3333" t="s">
        <v>186</v>
      </c>
      <c r="C3333" t="s">
        <v>1459</v>
      </c>
      <c r="D3333" t="s">
        <v>1387</v>
      </c>
      <c r="E3333" t="s">
        <v>1326</v>
      </c>
      <c r="F3333" t="s">
        <v>1293</v>
      </c>
      <c r="G3333" t="s">
        <v>524</v>
      </c>
      <c r="H3333" t="s">
        <v>1464</v>
      </c>
      <c r="I3333" t="s">
        <v>186</v>
      </c>
      <c r="J3333" t="s">
        <v>1402</v>
      </c>
      <c r="K3333" t="s">
        <v>1398</v>
      </c>
      <c r="L3333">
        <v>19.7</v>
      </c>
      <c r="M3333">
        <v>4.5999999999999996</v>
      </c>
      <c r="N3333">
        <v>2.7</v>
      </c>
      <c r="O3333">
        <v>0</v>
      </c>
      <c r="P3333">
        <v>0.5</v>
      </c>
      <c r="Q3333">
        <v>0.5</v>
      </c>
      <c r="R3333">
        <v>1329.1186150000001</v>
      </c>
      <c r="S3333">
        <v>2.506825E-2</v>
      </c>
      <c r="T3333">
        <v>2.5068249999999999E-3</v>
      </c>
      <c r="U3333">
        <v>1330.4923551000002</v>
      </c>
      <c r="W3333" s="429">
        <f t="shared" si="77"/>
        <v>1329.1186150000001</v>
      </c>
      <c r="X3333" s="429">
        <f t="shared" si="77"/>
        <v>2.506825E-2</v>
      </c>
      <c r="Y3333" s="429">
        <f t="shared" si="77"/>
        <v>2.5068249999999999E-3</v>
      </c>
      <c r="Z3333" s="429">
        <f t="shared" si="77"/>
        <v>1330.4923551000002</v>
      </c>
      <c r="AA3333" s="429" t="s">
        <v>1295</v>
      </c>
    </row>
    <row r="3334" spans="1:27" x14ac:dyDescent="0.25">
      <c r="A3334" t="s">
        <v>149</v>
      </c>
      <c r="B3334" t="s">
        <v>186</v>
      </c>
      <c r="C3334" t="s">
        <v>1459</v>
      </c>
      <c r="D3334" t="s">
        <v>1387</v>
      </c>
      <c r="E3334" t="s">
        <v>1326</v>
      </c>
      <c r="F3334" t="s">
        <v>1293</v>
      </c>
      <c r="G3334" t="s">
        <v>524</v>
      </c>
      <c r="H3334" t="s">
        <v>1464</v>
      </c>
      <c r="I3334" t="s">
        <v>186</v>
      </c>
      <c r="J3334" t="s">
        <v>1399</v>
      </c>
      <c r="K3334" t="s">
        <v>1391</v>
      </c>
      <c r="L3334">
        <v>0</v>
      </c>
      <c r="M3334">
        <v>4</v>
      </c>
      <c r="N3334">
        <v>0</v>
      </c>
      <c r="O3334">
        <v>0</v>
      </c>
      <c r="P3334">
        <v>0</v>
      </c>
      <c r="Q3334">
        <v>0</v>
      </c>
      <c r="R3334">
        <v>1.461952910702814</v>
      </c>
      <c r="S3334">
        <v>17.255366598700956</v>
      </c>
      <c r="T3334">
        <v>0</v>
      </c>
      <c r="U3334">
        <v>432.84611787822666</v>
      </c>
      <c r="W3334" s="429">
        <f t="shared" si="77"/>
        <v>1.461952910702814</v>
      </c>
      <c r="X3334" s="429">
        <f t="shared" si="77"/>
        <v>17.255366598700956</v>
      </c>
      <c r="Y3334" s="429">
        <f t="shared" si="77"/>
        <v>0</v>
      </c>
      <c r="Z3334" s="429">
        <f t="shared" si="77"/>
        <v>432.84611787822666</v>
      </c>
      <c r="AA3334" s="429" t="s">
        <v>1296</v>
      </c>
    </row>
    <row r="3335" spans="1:27" x14ac:dyDescent="0.25">
      <c r="A3335" t="s">
        <v>149</v>
      </c>
      <c r="B3335" t="s">
        <v>186</v>
      </c>
      <c r="C3335" t="s">
        <v>1459</v>
      </c>
      <c r="D3335" t="s">
        <v>1387</v>
      </c>
      <c r="E3335" t="s">
        <v>1326</v>
      </c>
      <c r="F3335" t="s">
        <v>1293</v>
      </c>
      <c r="G3335" t="s">
        <v>524</v>
      </c>
      <c r="H3335" t="s">
        <v>1464</v>
      </c>
      <c r="I3335" t="s">
        <v>186</v>
      </c>
      <c r="J3335" t="s">
        <v>1423</v>
      </c>
      <c r="K3335" t="s">
        <v>1419</v>
      </c>
      <c r="L3335">
        <v>0</v>
      </c>
      <c r="M3335">
        <v>5.2</v>
      </c>
      <c r="N3335">
        <v>0</v>
      </c>
      <c r="O3335">
        <v>0</v>
      </c>
      <c r="P3335">
        <v>0</v>
      </c>
      <c r="Q3335">
        <v>0</v>
      </c>
      <c r="R3335">
        <v>1.9005387839136583</v>
      </c>
      <c r="S3335">
        <v>22.431976578311243</v>
      </c>
      <c r="T3335">
        <v>0</v>
      </c>
      <c r="U3335">
        <v>562.69995324169474</v>
      </c>
      <c r="W3335" s="429">
        <f t="shared" si="77"/>
        <v>1.9005387839136583</v>
      </c>
      <c r="X3335" s="429">
        <f t="shared" si="77"/>
        <v>22.431976578311243</v>
      </c>
      <c r="Y3335" s="429">
        <f t="shared" si="77"/>
        <v>0</v>
      </c>
      <c r="Z3335" s="429">
        <f t="shared" si="77"/>
        <v>562.69995324169474</v>
      </c>
      <c r="AA3335" s="429" t="s">
        <v>1296</v>
      </c>
    </row>
    <row r="3336" spans="1:27" x14ac:dyDescent="0.25">
      <c r="A3336" t="s">
        <v>149</v>
      </c>
      <c r="B3336" t="s">
        <v>186</v>
      </c>
      <c r="C3336" t="s">
        <v>1459</v>
      </c>
      <c r="D3336" t="s">
        <v>1387</v>
      </c>
      <c r="E3336" t="s">
        <v>1326</v>
      </c>
      <c r="F3336" t="s">
        <v>1293</v>
      </c>
      <c r="G3336" t="s">
        <v>524</v>
      </c>
      <c r="H3336" t="s">
        <v>1464</v>
      </c>
      <c r="I3336" t="s">
        <v>186</v>
      </c>
      <c r="J3336" t="s">
        <v>1423</v>
      </c>
      <c r="K3336" t="s">
        <v>1419</v>
      </c>
      <c r="L3336">
        <v>0</v>
      </c>
      <c r="M3336">
        <v>3.7</v>
      </c>
      <c r="N3336">
        <v>0</v>
      </c>
      <c r="O3336">
        <v>0</v>
      </c>
      <c r="P3336">
        <v>0</v>
      </c>
      <c r="Q3336">
        <v>0</v>
      </c>
      <c r="R3336">
        <v>1.352306442400103</v>
      </c>
      <c r="S3336">
        <v>15.961214103798385</v>
      </c>
      <c r="T3336">
        <v>0</v>
      </c>
      <c r="U3336">
        <v>400.38265903735976</v>
      </c>
      <c r="W3336" s="429">
        <f t="shared" si="77"/>
        <v>1.352306442400103</v>
      </c>
      <c r="X3336" s="429">
        <f t="shared" si="77"/>
        <v>15.961214103798385</v>
      </c>
      <c r="Y3336" s="429">
        <f t="shared" si="77"/>
        <v>0</v>
      </c>
      <c r="Z3336" s="429">
        <f t="shared" si="77"/>
        <v>400.38265903735976</v>
      </c>
      <c r="AA3336" s="429" t="s">
        <v>1296</v>
      </c>
    </row>
    <row r="3337" spans="1:27" x14ac:dyDescent="0.25">
      <c r="A3337" t="s">
        <v>149</v>
      </c>
      <c r="B3337" t="s">
        <v>186</v>
      </c>
      <c r="C3337" t="s">
        <v>1459</v>
      </c>
      <c r="D3337" t="s">
        <v>1387</v>
      </c>
      <c r="E3337" t="s">
        <v>1326</v>
      </c>
      <c r="F3337" t="s">
        <v>1293</v>
      </c>
      <c r="G3337" t="s">
        <v>524</v>
      </c>
      <c r="H3337" t="s">
        <v>1464</v>
      </c>
      <c r="I3337" t="s">
        <v>186</v>
      </c>
      <c r="J3337" t="s">
        <v>1488</v>
      </c>
      <c r="K3337" t="s">
        <v>1398</v>
      </c>
      <c r="L3337">
        <v>15.5</v>
      </c>
      <c r="M3337">
        <v>4.0999999999999996</v>
      </c>
      <c r="N3337">
        <v>26</v>
      </c>
      <c r="O3337">
        <v>0.5</v>
      </c>
      <c r="P3337">
        <v>0.3</v>
      </c>
      <c r="Q3337">
        <v>0.3</v>
      </c>
      <c r="R3337">
        <v>1045.7532249999999</v>
      </c>
      <c r="S3337">
        <v>1.9723749999999998E-2</v>
      </c>
      <c r="T3337">
        <v>1.9723750000000002E-3</v>
      </c>
      <c r="U3337">
        <v>1046.8340865</v>
      </c>
      <c r="W3337" s="429">
        <f t="shared" si="77"/>
        <v>1045.7532249999999</v>
      </c>
      <c r="X3337" s="429">
        <f t="shared" si="77"/>
        <v>1.9723749999999998E-2</v>
      </c>
      <c r="Y3337" s="429">
        <f t="shared" si="77"/>
        <v>1.9723750000000002E-3</v>
      </c>
      <c r="Z3337" s="429">
        <f t="shared" si="77"/>
        <v>1046.8340865</v>
      </c>
      <c r="AA3337" s="429" t="s">
        <v>1295</v>
      </c>
    </row>
    <row r="3338" spans="1:27" x14ac:dyDescent="0.25">
      <c r="A3338" t="s">
        <v>149</v>
      </c>
      <c r="B3338" t="s">
        <v>186</v>
      </c>
      <c r="C3338" t="s">
        <v>1459</v>
      </c>
      <c r="D3338" t="s">
        <v>1387</v>
      </c>
      <c r="E3338" t="s">
        <v>1326</v>
      </c>
      <c r="F3338" t="s">
        <v>1293</v>
      </c>
      <c r="G3338" t="s">
        <v>524</v>
      </c>
      <c r="H3338" t="s">
        <v>1464</v>
      </c>
      <c r="I3338" t="s">
        <v>186</v>
      </c>
      <c r="J3338" t="s">
        <v>1488</v>
      </c>
      <c r="K3338" t="s">
        <v>1398</v>
      </c>
      <c r="L3338">
        <v>9.5</v>
      </c>
      <c r="M3338">
        <v>7.3</v>
      </c>
      <c r="N3338">
        <v>23.7</v>
      </c>
      <c r="O3338">
        <v>0.9</v>
      </c>
      <c r="P3338">
        <v>0.6</v>
      </c>
      <c r="Q3338">
        <v>0.6</v>
      </c>
      <c r="R3338">
        <v>640.94552499999998</v>
      </c>
      <c r="S3338">
        <v>1.2088750000000001E-2</v>
      </c>
      <c r="T3338">
        <v>1.2088750000000001E-3</v>
      </c>
      <c r="U3338">
        <v>641.60798849999992</v>
      </c>
      <c r="W3338" s="429">
        <f t="shared" si="77"/>
        <v>640.94552499999998</v>
      </c>
      <c r="X3338" s="429">
        <f t="shared" si="77"/>
        <v>1.2088750000000001E-2</v>
      </c>
      <c r="Y3338" s="429">
        <f t="shared" si="77"/>
        <v>1.2088750000000001E-3</v>
      </c>
      <c r="Z3338" s="429">
        <f t="shared" si="77"/>
        <v>641.60798849999992</v>
      </c>
      <c r="AA3338" s="429" t="s">
        <v>1295</v>
      </c>
    </row>
    <row r="3339" spans="1:27" x14ac:dyDescent="0.25">
      <c r="A3339" t="s">
        <v>149</v>
      </c>
      <c r="B3339" t="s">
        <v>186</v>
      </c>
      <c r="C3339" t="s">
        <v>1459</v>
      </c>
      <c r="D3339" t="s">
        <v>1387</v>
      </c>
      <c r="E3339" t="s">
        <v>1326</v>
      </c>
      <c r="F3339" t="s">
        <v>1293</v>
      </c>
      <c r="G3339" t="s">
        <v>524</v>
      </c>
      <c r="H3339" t="s">
        <v>1464</v>
      </c>
      <c r="I3339" t="s">
        <v>186</v>
      </c>
      <c r="J3339" t="s">
        <v>1488</v>
      </c>
      <c r="K3339" t="s">
        <v>1398</v>
      </c>
      <c r="L3339">
        <v>18.672000000000001</v>
      </c>
      <c r="M3339">
        <v>5.2</v>
      </c>
      <c r="N3339">
        <v>15.3</v>
      </c>
      <c r="O3339">
        <v>0.6</v>
      </c>
      <c r="P3339">
        <v>0.4</v>
      </c>
      <c r="Q3339">
        <v>0.4</v>
      </c>
      <c r="R3339">
        <v>1259.7615624</v>
      </c>
      <c r="S3339">
        <v>2.3760119999999999E-2</v>
      </c>
      <c r="T3339">
        <v>2.3760120000000003E-3</v>
      </c>
      <c r="U3339">
        <v>1261.0636169759998</v>
      </c>
      <c r="W3339" s="429">
        <f t="shared" si="77"/>
        <v>1259.7615624</v>
      </c>
      <c r="X3339" s="429">
        <f t="shared" si="77"/>
        <v>2.3760119999999999E-2</v>
      </c>
      <c r="Y3339" s="429">
        <f t="shared" si="77"/>
        <v>2.3760120000000003E-3</v>
      </c>
      <c r="Z3339" s="429">
        <f t="shared" si="77"/>
        <v>1261.0636169759998</v>
      </c>
      <c r="AA3339" s="429" t="s">
        <v>1295</v>
      </c>
    </row>
    <row r="3340" spans="1:27" x14ac:dyDescent="0.25">
      <c r="A3340" t="s">
        <v>149</v>
      </c>
      <c r="B3340" t="s">
        <v>186</v>
      </c>
      <c r="C3340" t="s">
        <v>1459</v>
      </c>
      <c r="D3340" t="s">
        <v>1387</v>
      </c>
      <c r="E3340" t="s">
        <v>1326</v>
      </c>
      <c r="F3340" t="s">
        <v>1293</v>
      </c>
      <c r="G3340" t="s">
        <v>524</v>
      </c>
      <c r="H3340" t="s">
        <v>1464</v>
      </c>
      <c r="I3340" t="s">
        <v>186</v>
      </c>
      <c r="J3340" t="s">
        <v>1488</v>
      </c>
      <c r="K3340" t="s">
        <v>1398</v>
      </c>
      <c r="L3340">
        <v>14.7</v>
      </c>
      <c r="M3340">
        <v>4.5</v>
      </c>
      <c r="N3340">
        <v>15.6</v>
      </c>
      <c r="O3340">
        <v>0.9</v>
      </c>
      <c r="P3340">
        <v>0.4</v>
      </c>
      <c r="Q3340">
        <v>0.4</v>
      </c>
      <c r="R3340">
        <v>991.778865</v>
      </c>
      <c r="S3340">
        <v>1.870575E-2</v>
      </c>
      <c r="T3340">
        <v>1.870575E-3</v>
      </c>
      <c r="U3340">
        <v>992.80394009999998</v>
      </c>
      <c r="W3340" s="429">
        <f t="shared" si="77"/>
        <v>991.778865</v>
      </c>
      <c r="X3340" s="429">
        <f t="shared" si="77"/>
        <v>1.870575E-2</v>
      </c>
      <c r="Y3340" s="429">
        <f t="shared" si="77"/>
        <v>1.870575E-3</v>
      </c>
      <c r="Z3340" s="429">
        <f t="shared" si="77"/>
        <v>992.80394009999998</v>
      </c>
      <c r="AA3340" s="429" t="s">
        <v>1295</v>
      </c>
    </row>
    <row r="3341" spans="1:27" x14ac:dyDescent="0.25">
      <c r="A3341" t="s">
        <v>149</v>
      </c>
      <c r="B3341" t="s">
        <v>186</v>
      </c>
      <c r="C3341" t="s">
        <v>1459</v>
      </c>
      <c r="D3341" t="s">
        <v>1387</v>
      </c>
      <c r="E3341" t="s">
        <v>1326</v>
      </c>
      <c r="F3341" t="s">
        <v>1293</v>
      </c>
      <c r="G3341" t="s">
        <v>524</v>
      </c>
      <c r="H3341" t="s">
        <v>1464</v>
      </c>
      <c r="I3341" t="s">
        <v>186</v>
      </c>
      <c r="J3341" t="s">
        <v>1423</v>
      </c>
      <c r="K3341" t="s">
        <v>1419</v>
      </c>
      <c r="L3341">
        <v>0</v>
      </c>
      <c r="M3341">
        <v>0.2</v>
      </c>
      <c r="N3341">
        <v>0</v>
      </c>
      <c r="O3341">
        <v>0</v>
      </c>
      <c r="P3341">
        <v>0</v>
      </c>
      <c r="Q3341">
        <v>0</v>
      </c>
      <c r="R3341">
        <v>7.3097645535140698E-2</v>
      </c>
      <c r="S3341">
        <v>0.86276832993504782</v>
      </c>
      <c r="T3341">
        <v>0</v>
      </c>
      <c r="U3341">
        <v>21.642305893911338</v>
      </c>
      <c r="W3341" s="429">
        <f t="shared" si="77"/>
        <v>7.3097645535140698E-2</v>
      </c>
      <c r="X3341" s="429">
        <f t="shared" si="77"/>
        <v>0.86276832993504782</v>
      </c>
      <c r="Y3341" s="429">
        <f t="shared" si="77"/>
        <v>0</v>
      </c>
      <c r="Z3341" s="429">
        <f t="shared" si="77"/>
        <v>21.642305893911338</v>
      </c>
      <c r="AA3341" s="429" t="s">
        <v>1296</v>
      </c>
    </row>
    <row r="3342" spans="1:27" x14ac:dyDescent="0.25">
      <c r="A3342" t="s">
        <v>149</v>
      </c>
      <c r="B3342" t="s">
        <v>186</v>
      </c>
      <c r="C3342" t="s">
        <v>1459</v>
      </c>
      <c r="D3342" t="s">
        <v>1387</v>
      </c>
      <c r="E3342" t="s">
        <v>1326</v>
      </c>
      <c r="F3342" t="s">
        <v>1293</v>
      </c>
      <c r="G3342" t="s">
        <v>524</v>
      </c>
      <c r="H3342" t="s">
        <v>1464</v>
      </c>
      <c r="I3342" t="s">
        <v>186</v>
      </c>
      <c r="J3342" t="s">
        <v>1402</v>
      </c>
      <c r="K3342" t="s">
        <v>1398</v>
      </c>
      <c r="L3342">
        <v>19.5</v>
      </c>
      <c r="M3342">
        <v>6.1</v>
      </c>
      <c r="N3342">
        <v>5.9</v>
      </c>
      <c r="O3342">
        <v>0.6</v>
      </c>
      <c r="P3342">
        <v>0.4</v>
      </c>
      <c r="Q3342">
        <v>0.4</v>
      </c>
      <c r="R3342">
        <v>1315.6250250000001</v>
      </c>
      <c r="S3342">
        <v>2.4813749999999999E-2</v>
      </c>
      <c r="T3342">
        <v>2.4813750000000001E-3</v>
      </c>
      <c r="U3342">
        <v>1316.9848185000001</v>
      </c>
      <c r="W3342" s="429">
        <f t="shared" si="77"/>
        <v>1315.6250250000001</v>
      </c>
      <c r="X3342" s="429">
        <f t="shared" si="77"/>
        <v>2.4813749999999999E-2</v>
      </c>
      <c r="Y3342" s="429">
        <f t="shared" si="77"/>
        <v>2.4813750000000001E-3</v>
      </c>
      <c r="Z3342" s="429">
        <f t="shared" si="77"/>
        <v>1316.9848185000001</v>
      </c>
      <c r="AA3342" s="429" t="s">
        <v>1295</v>
      </c>
    </row>
    <row r="3343" spans="1:27" x14ac:dyDescent="0.25">
      <c r="A3343" t="s">
        <v>149</v>
      </c>
      <c r="B3343" t="s">
        <v>186</v>
      </c>
      <c r="C3343" t="s">
        <v>1459</v>
      </c>
      <c r="D3343" t="s">
        <v>1387</v>
      </c>
      <c r="E3343" t="s">
        <v>1326</v>
      </c>
      <c r="F3343" t="s">
        <v>1293</v>
      </c>
      <c r="G3343" t="s">
        <v>524</v>
      </c>
      <c r="H3343" t="s">
        <v>1464</v>
      </c>
      <c r="I3343" t="s">
        <v>186</v>
      </c>
      <c r="J3343" t="s">
        <v>1402</v>
      </c>
      <c r="K3343" t="s">
        <v>1398</v>
      </c>
      <c r="L3343">
        <v>21.8</v>
      </c>
      <c r="M3343">
        <v>6.2</v>
      </c>
      <c r="N3343">
        <v>9.5</v>
      </c>
      <c r="O3343">
        <v>0.6</v>
      </c>
      <c r="P3343">
        <v>0.4</v>
      </c>
      <c r="Q3343">
        <v>0.4</v>
      </c>
      <c r="R3343">
        <v>1470.8013100000001</v>
      </c>
      <c r="S3343">
        <v>2.7740500000000001E-2</v>
      </c>
      <c r="T3343">
        <v>2.7740500000000001E-3</v>
      </c>
      <c r="U3343">
        <v>1472.3214894</v>
      </c>
      <c r="W3343" s="429">
        <f t="shared" si="77"/>
        <v>1470.8013100000001</v>
      </c>
      <c r="X3343" s="429">
        <f t="shared" si="77"/>
        <v>2.7740500000000001E-2</v>
      </c>
      <c r="Y3343" s="429">
        <f t="shared" si="77"/>
        <v>2.7740500000000001E-3</v>
      </c>
      <c r="Z3343" s="429">
        <f t="shared" si="77"/>
        <v>1472.3214894</v>
      </c>
      <c r="AA3343" s="429" t="s">
        <v>1295</v>
      </c>
    </row>
    <row r="3344" spans="1:27" x14ac:dyDescent="0.25">
      <c r="A3344" t="s">
        <v>149</v>
      </c>
      <c r="B3344" t="s">
        <v>186</v>
      </c>
      <c r="C3344" t="s">
        <v>1459</v>
      </c>
      <c r="D3344" t="s">
        <v>1387</v>
      </c>
      <c r="E3344" t="s">
        <v>1326</v>
      </c>
      <c r="F3344" t="s">
        <v>1293</v>
      </c>
      <c r="G3344" t="s">
        <v>524</v>
      </c>
      <c r="H3344" t="s">
        <v>1464</v>
      </c>
      <c r="I3344" t="s">
        <v>186</v>
      </c>
      <c r="J3344" t="s">
        <v>1402</v>
      </c>
      <c r="K3344" t="s">
        <v>1398</v>
      </c>
      <c r="L3344">
        <v>14.6</v>
      </c>
      <c r="M3344">
        <v>6.3</v>
      </c>
      <c r="N3344">
        <v>11.4</v>
      </c>
      <c r="O3344">
        <v>0.6</v>
      </c>
      <c r="P3344">
        <v>0.4</v>
      </c>
      <c r="Q3344">
        <v>0.4</v>
      </c>
      <c r="R3344">
        <v>985.03206999999998</v>
      </c>
      <c r="S3344">
        <v>1.8578499999999998E-2</v>
      </c>
      <c r="T3344">
        <v>1.8578500000000001E-3</v>
      </c>
      <c r="U3344">
        <v>986.05017179999993</v>
      </c>
      <c r="W3344" s="429">
        <f t="shared" si="77"/>
        <v>985.03206999999998</v>
      </c>
      <c r="X3344" s="429">
        <f t="shared" si="77"/>
        <v>1.8578499999999998E-2</v>
      </c>
      <c r="Y3344" s="429">
        <f t="shared" si="77"/>
        <v>1.8578500000000001E-3</v>
      </c>
      <c r="Z3344" s="429">
        <f t="shared" si="77"/>
        <v>986.05017179999993</v>
      </c>
      <c r="AA3344" s="429" t="s">
        <v>1295</v>
      </c>
    </row>
    <row r="3345" spans="1:27" x14ac:dyDescent="0.25">
      <c r="A3345" t="s">
        <v>149</v>
      </c>
      <c r="B3345" t="s">
        <v>186</v>
      </c>
      <c r="C3345" t="s">
        <v>1459</v>
      </c>
      <c r="D3345" t="s">
        <v>1387</v>
      </c>
      <c r="E3345" t="s">
        <v>1326</v>
      </c>
      <c r="F3345" t="s">
        <v>1293</v>
      </c>
      <c r="G3345" t="s">
        <v>524</v>
      </c>
      <c r="H3345" t="s">
        <v>1464</v>
      </c>
      <c r="I3345" t="s">
        <v>186</v>
      </c>
      <c r="J3345" t="s">
        <v>1399</v>
      </c>
      <c r="K3345" t="s">
        <v>1391</v>
      </c>
      <c r="L3345">
        <v>0</v>
      </c>
      <c r="M3345">
        <v>9.8000000000000007</v>
      </c>
      <c r="N3345">
        <v>0</v>
      </c>
      <c r="O3345">
        <v>0</v>
      </c>
      <c r="P3345">
        <v>0</v>
      </c>
      <c r="Q3345">
        <v>0</v>
      </c>
      <c r="R3345">
        <v>3.5817846312218946</v>
      </c>
      <c r="S3345">
        <v>42.275648166817348</v>
      </c>
      <c r="T3345">
        <v>0</v>
      </c>
      <c r="U3345">
        <v>1060.4729888016554</v>
      </c>
      <c r="W3345" s="429">
        <f t="shared" si="77"/>
        <v>3.5817846312218946</v>
      </c>
      <c r="X3345" s="429">
        <f t="shared" si="77"/>
        <v>42.275648166817348</v>
      </c>
      <c r="Y3345" s="429">
        <f t="shared" si="77"/>
        <v>0</v>
      </c>
      <c r="Z3345" s="429">
        <f t="shared" si="77"/>
        <v>1060.4729888016554</v>
      </c>
      <c r="AA3345" s="429" t="s">
        <v>1296</v>
      </c>
    </row>
    <row r="3346" spans="1:27" x14ac:dyDescent="0.25">
      <c r="A3346" t="s">
        <v>149</v>
      </c>
      <c r="B3346" t="s">
        <v>186</v>
      </c>
      <c r="C3346" t="s">
        <v>1459</v>
      </c>
      <c r="D3346" t="s">
        <v>1387</v>
      </c>
      <c r="E3346" t="s">
        <v>1326</v>
      </c>
      <c r="F3346" t="s">
        <v>1293</v>
      </c>
      <c r="G3346" t="s">
        <v>524</v>
      </c>
      <c r="H3346" t="s">
        <v>1464</v>
      </c>
      <c r="I3346" t="s">
        <v>186</v>
      </c>
      <c r="J3346" t="s">
        <v>1412</v>
      </c>
      <c r="K3346" t="s">
        <v>1393</v>
      </c>
      <c r="L3346">
        <v>0.2</v>
      </c>
      <c r="M3346">
        <v>0</v>
      </c>
      <c r="N3346">
        <v>0.2</v>
      </c>
      <c r="O3346">
        <v>0</v>
      </c>
      <c r="P3346">
        <v>0.1</v>
      </c>
      <c r="Q3346">
        <v>0.1</v>
      </c>
      <c r="R3346">
        <v>7.3097645535140698E-2</v>
      </c>
      <c r="S3346">
        <v>0.86276832993504782</v>
      </c>
      <c r="T3346">
        <v>0</v>
      </c>
      <c r="U3346">
        <v>21.642305893911338</v>
      </c>
      <c r="W3346" s="429">
        <f t="shared" si="77"/>
        <v>7.3097645535140698E-2</v>
      </c>
      <c r="X3346" s="429">
        <f t="shared" si="77"/>
        <v>0.86276832993504782</v>
      </c>
      <c r="Y3346" s="429">
        <f t="shared" si="77"/>
        <v>0</v>
      </c>
      <c r="Z3346" s="429">
        <f t="shared" si="77"/>
        <v>21.642305893911338</v>
      </c>
      <c r="AA3346" s="429" t="s">
        <v>1295</v>
      </c>
    </row>
    <row r="3347" spans="1:27" x14ac:dyDescent="0.25">
      <c r="A3347" t="s">
        <v>149</v>
      </c>
      <c r="B3347" t="s">
        <v>186</v>
      </c>
      <c r="C3347" t="s">
        <v>1459</v>
      </c>
      <c r="D3347" t="s">
        <v>1387</v>
      </c>
      <c r="E3347" t="s">
        <v>1326</v>
      </c>
      <c r="F3347" t="s">
        <v>1293</v>
      </c>
      <c r="G3347" t="s">
        <v>524</v>
      </c>
      <c r="H3347" t="s">
        <v>1464</v>
      </c>
      <c r="I3347" t="s">
        <v>186</v>
      </c>
      <c r="J3347" t="s">
        <v>1402</v>
      </c>
      <c r="K3347" t="s">
        <v>1398</v>
      </c>
      <c r="L3347">
        <v>19.8</v>
      </c>
      <c r="M3347">
        <v>13.2</v>
      </c>
      <c r="N3347">
        <v>34.9</v>
      </c>
      <c r="O3347">
        <v>0</v>
      </c>
      <c r="P3347">
        <v>0.5</v>
      </c>
      <c r="Q3347">
        <v>0.5</v>
      </c>
      <c r="R3347">
        <v>1335.8654100000001</v>
      </c>
      <c r="S3347">
        <v>2.5195499999999999E-2</v>
      </c>
      <c r="T3347">
        <v>2.5195500000000002E-3</v>
      </c>
      <c r="U3347">
        <v>1337.2461234000002</v>
      </c>
      <c r="W3347" s="429">
        <f t="shared" si="77"/>
        <v>1335.8654100000001</v>
      </c>
      <c r="X3347" s="429">
        <f t="shared" si="77"/>
        <v>2.5195499999999999E-2</v>
      </c>
      <c r="Y3347" s="429">
        <f t="shared" si="77"/>
        <v>2.5195500000000002E-3</v>
      </c>
      <c r="Z3347" s="429">
        <f t="shared" si="77"/>
        <v>1337.2461234000002</v>
      </c>
      <c r="AA3347" s="429" t="s">
        <v>1295</v>
      </c>
    </row>
    <row r="3348" spans="1:27" x14ac:dyDescent="0.25">
      <c r="A3348" t="s">
        <v>149</v>
      </c>
      <c r="B3348" t="s">
        <v>186</v>
      </c>
      <c r="C3348" t="s">
        <v>1459</v>
      </c>
      <c r="D3348" t="s">
        <v>1387</v>
      </c>
      <c r="E3348" t="s">
        <v>1326</v>
      </c>
      <c r="F3348" t="s">
        <v>1293</v>
      </c>
      <c r="G3348" t="s">
        <v>524</v>
      </c>
      <c r="H3348" t="s">
        <v>1464</v>
      </c>
      <c r="I3348" t="s">
        <v>186</v>
      </c>
      <c r="J3348" t="s">
        <v>1402</v>
      </c>
      <c r="K3348" t="s">
        <v>1398</v>
      </c>
      <c r="L3348">
        <v>19.7</v>
      </c>
      <c r="M3348">
        <v>13.1</v>
      </c>
      <c r="N3348">
        <v>34.700000000000003</v>
      </c>
      <c r="O3348">
        <v>0</v>
      </c>
      <c r="P3348">
        <v>0.5</v>
      </c>
      <c r="Q3348">
        <v>0.5</v>
      </c>
      <c r="R3348">
        <v>1329.1186150000001</v>
      </c>
      <c r="S3348">
        <v>2.506825E-2</v>
      </c>
      <c r="T3348">
        <v>2.5068249999999999E-3</v>
      </c>
      <c r="U3348">
        <v>1330.4923551000002</v>
      </c>
      <c r="W3348" s="429">
        <f t="shared" si="77"/>
        <v>1329.1186150000001</v>
      </c>
      <c r="X3348" s="429">
        <f t="shared" si="77"/>
        <v>2.506825E-2</v>
      </c>
      <c r="Y3348" s="429">
        <f t="shared" si="77"/>
        <v>2.5068249999999999E-3</v>
      </c>
      <c r="Z3348" s="429">
        <f t="shared" si="77"/>
        <v>1330.4923551000002</v>
      </c>
      <c r="AA3348" s="429" t="s">
        <v>1295</v>
      </c>
    </row>
    <row r="3349" spans="1:27" x14ac:dyDescent="0.25">
      <c r="A3349" t="s">
        <v>149</v>
      </c>
      <c r="B3349" t="s">
        <v>186</v>
      </c>
      <c r="C3349" t="s">
        <v>1459</v>
      </c>
      <c r="D3349" t="s">
        <v>1387</v>
      </c>
      <c r="E3349" t="s">
        <v>1326</v>
      </c>
      <c r="F3349" t="s">
        <v>1293</v>
      </c>
      <c r="G3349" t="s">
        <v>524</v>
      </c>
      <c r="H3349" t="s">
        <v>1464</v>
      </c>
      <c r="I3349" t="s">
        <v>186</v>
      </c>
      <c r="J3349" t="s">
        <v>1412</v>
      </c>
      <c r="K3349" t="s">
        <v>1393</v>
      </c>
      <c r="L3349">
        <v>0.2</v>
      </c>
      <c r="M3349">
        <v>0</v>
      </c>
      <c r="N3349">
        <v>0.2</v>
      </c>
      <c r="O3349">
        <v>0</v>
      </c>
      <c r="P3349">
        <v>0.1</v>
      </c>
      <c r="Q3349">
        <v>0.1</v>
      </c>
      <c r="R3349">
        <v>7.3097645535140698E-2</v>
      </c>
      <c r="S3349">
        <v>0.86276832993504782</v>
      </c>
      <c r="T3349">
        <v>0</v>
      </c>
      <c r="U3349">
        <v>21.642305893911338</v>
      </c>
      <c r="W3349" s="429">
        <f t="shared" si="77"/>
        <v>7.3097645535140698E-2</v>
      </c>
      <c r="X3349" s="429">
        <f t="shared" si="77"/>
        <v>0.86276832993504782</v>
      </c>
      <c r="Y3349" s="429">
        <f t="shared" si="77"/>
        <v>0</v>
      </c>
      <c r="Z3349" s="429">
        <f t="shared" si="77"/>
        <v>21.642305893911338</v>
      </c>
      <c r="AA3349" s="429" t="s">
        <v>1295</v>
      </c>
    </row>
    <row r="3350" spans="1:27" x14ac:dyDescent="0.25">
      <c r="A3350" t="s">
        <v>149</v>
      </c>
      <c r="B3350" t="s">
        <v>186</v>
      </c>
      <c r="C3350" t="s">
        <v>1459</v>
      </c>
      <c r="D3350" t="s">
        <v>1387</v>
      </c>
      <c r="E3350" t="s">
        <v>1326</v>
      </c>
      <c r="F3350" t="s">
        <v>1293</v>
      </c>
      <c r="G3350" t="s">
        <v>524</v>
      </c>
      <c r="H3350" t="s">
        <v>1464</v>
      </c>
      <c r="I3350" t="s">
        <v>186</v>
      </c>
      <c r="J3350" t="s">
        <v>1402</v>
      </c>
      <c r="K3350" t="s">
        <v>1398</v>
      </c>
      <c r="L3350">
        <v>1.8</v>
      </c>
      <c r="M3350">
        <v>1.2</v>
      </c>
      <c r="N3350">
        <v>3.1</v>
      </c>
      <c r="O3350">
        <v>0</v>
      </c>
      <c r="P3350">
        <v>0</v>
      </c>
      <c r="Q3350">
        <v>0</v>
      </c>
      <c r="R3350">
        <v>121.44231000000001</v>
      </c>
      <c r="S3350">
        <v>2.2905E-3</v>
      </c>
      <c r="T3350">
        <v>2.2905000000000001E-4</v>
      </c>
      <c r="U3350">
        <v>121.56782939999999</v>
      </c>
      <c r="W3350" s="429">
        <f t="shared" si="77"/>
        <v>121.44231000000001</v>
      </c>
      <c r="X3350" s="429">
        <f t="shared" si="77"/>
        <v>2.2905E-3</v>
      </c>
      <c r="Y3350" s="429">
        <f t="shared" si="77"/>
        <v>2.2905000000000001E-4</v>
      </c>
      <c r="Z3350" s="429">
        <f t="shared" si="77"/>
        <v>121.56782939999999</v>
      </c>
      <c r="AA3350" s="429" t="s">
        <v>1295</v>
      </c>
    </row>
    <row r="3351" spans="1:27" x14ac:dyDescent="0.25">
      <c r="A3351" t="s">
        <v>149</v>
      </c>
      <c r="B3351" t="s">
        <v>186</v>
      </c>
      <c r="C3351" t="s">
        <v>1459</v>
      </c>
      <c r="D3351" t="s">
        <v>1387</v>
      </c>
      <c r="E3351" t="s">
        <v>1326</v>
      </c>
      <c r="F3351" t="s">
        <v>1293</v>
      </c>
      <c r="G3351" t="s">
        <v>524</v>
      </c>
      <c r="H3351" t="s">
        <v>1464</v>
      </c>
      <c r="I3351" t="s">
        <v>186</v>
      </c>
      <c r="J3351" t="s">
        <v>1397</v>
      </c>
      <c r="K3351" t="s">
        <v>1398</v>
      </c>
      <c r="L3351">
        <v>19.8</v>
      </c>
      <c r="M3351">
        <v>13.2</v>
      </c>
      <c r="N3351">
        <v>35</v>
      </c>
      <c r="O3351">
        <v>0</v>
      </c>
      <c r="P3351">
        <v>0.5</v>
      </c>
      <c r="Q3351">
        <v>0.5</v>
      </c>
      <c r="R3351">
        <v>1335.8654100000001</v>
      </c>
      <c r="S3351">
        <v>2.5195499999999999E-2</v>
      </c>
      <c r="T3351">
        <v>2.5195500000000002E-3</v>
      </c>
      <c r="U3351">
        <v>1337.2461234000002</v>
      </c>
      <c r="W3351" s="429">
        <f t="shared" si="77"/>
        <v>1335.8654100000001</v>
      </c>
      <c r="X3351" s="429">
        <f t="shared" si="77"/>
        <v>2.5195499999999999E-2</v>
      </c>
      <c r="Y3351" s="429">
        <f t="shared" si="77"/>
        <v>2.5195500000000002E-3</v>
      </c>
      <c r="Z3351" s="429">
        <f t="shared" si="77"/>
        <v>1337.2461234000002</v>
      </c>
      <c r="AA3351" s="429" t="s">
        <v>1295</v>
      </c>
    </row>
    <row r="3352" spans="1:27" x14ac:dyDescent="0.25">
      <c r="A3352" t="s">
        <v>149</v>
      </c>
      <c r="B3352" t="s">
        <v>186</v>
      </c>
      <c r="C3352" t="s">
        <v>1459</v>
      </c>
      <c r="D3352" t="s">
        <v>1387</v>
      </c>
      <c r="E3352" t="s">
        <v>1326</v>
      </c>
      <c r="F3352" t="s">
        <v>1293</v>
      </c>
      <c r="G3352" t="s">
        <v>524</v>
      </c>
      <c r="H3352" t="s">
        <v>1464</v>
      </c>
      <c r="I3352" t="s">
        <v>186</v>
      </c>
      <c r="J3352" t="s">
        <v>1408</v>
      </c>
      <c r="K3352" t="s">
        <v>1395</v>
      </c>
      <c r="L3352">
        <v>0</v>
      </c>
      <c r="M3352">
        <v>0.9</v>
      </c>
      <c r="N3352">
        <v>0</v>
      </c>
      <c r="O3352">
        <v>0</v>
      </c>
      <c r="P3352">
        <v>0</v>
      </c>
      <c r="Q3352">
        <v>0</v>
      </c>
      <c r="R3352">
        <v>0.32893940490813317</v>
      </c>
      <c r="S3352">
        <v>3.8824574847077153</v>
      </c>
      <c r="T3352">
        <v>0</v>
      </c>
      <c r="U3352">
        <v>97.390376522601017</v>
      </c>
      <c r="W3352" s="429">
        <f t="shared" si="77"/>
        <v>0.32893940490813317</v>
      </c>
      <c r="X3352" s="429">
        <f t="shared" si="77"/>
        <v>3.8824574847077153</v>
      </c>
      <c r="Y3352" s="429">
        <f t="shared" si="77"/>
        <v>0</v>
      </c>
      <c r="Z3352" s="429">
        <f t="shared" si="77"/>
        <v>97.390376522601017</v>
      </c>
      <c r="AA3352" s="429" t="s">
        <v>1295</v>
      </c>
    </row>
    <row r="3353" spans="1:27" x14ac:dyDescent="0.25">
      <c r="A3353" t="s">
        <v>149</v>
      </c>
      <c r="B3353" t="s">
        <v>186</v>
      </c>
      <c r="C3353" t="s">
        <v>1459</v>
      </c>
      <c r="D3353" t="s">
        <v>1387</v>
      </c>
      <c r="E3353" t="s">
        <v>1326</v>
      </c>
      <c r="F3353" t="s">
        <v>1293</v>
      </c>
      <c r="G3353" t="s">
        <v>524</v>
      </c>
      <c r="H3353" t="s">
        <v>1464</v>
      </c>
      <c r="I3353" t="s">
        <v>186</v>
      </c>
      <c r="J3353" t="s">
        <v>1408</v>
      </c>
      <c r="K3353" t="s">
        <v>1395</v>
      </c>
      <c r="L3353">
        <v>0</v>
      </c>
      <c r="M3353">
        <v>0.9</v>
      </c>
      <c r="N3353">
        <v>0</v>
      </c>
      <c r="O3353">
        <v>0</v>
      </c>
      <c r="P3353">
        <v>0</v>
      </c>
      <c r="Q3353">
        <v>0</v>
      </c>
      <c r="R3353">
        <v>0.32893940490813317</v>
      </c>
      <c r="S3353">
        <v>3.8824574847077153</v>
      </c>
      <c r="T3353">
        <v>0</v>
      </c>
      <c r="U3353">
        <v>97.390376522601017</v>
      </c>
      <c r="W3353" s="429">
        <f t="shared" si="77"/>
        <v>0.32893940490813317</v>
      </c>
      <c r="X3353" s="429">
        <f t="shared" si="77"/>
        <v>3.8824574847077153</v>
      </c>
      <c r="Y3353" s="429">
        <f t="shared" si="77"/>
        <v>0</v>
      </c>
      <c r="Z3353" s="429">
        <f t="shared" si="77"/>
        <v>97.390376522601017</v>
      </c>
      <c r="AA3353" s="429" t="s">
        <v>1295</v>
      </c>
    </row>
    <row r="3354" spans="1:27" x14ac:dyDescent="0.25">
      <c r="A3354" t="s">
        <v>149</v>
      </c>
      <c r="B3354" t="s">
        <v>186</v>
      </c>
      <c r="C3354" t="s">
        <v>1459</v>
      </c>
      <c r="D3354" t="s">
        <v>1387</v>
      </c>
      <c r="E3354" t="s">
        <v>1326</v>
      </c>
      <c r="F3354" t="s">
        <v>1293</v>
      </c>
      <c r="G3354" t="s">
        <v>524</v>
      </c>
      <c r="H3354" t="s">
        <v>1464</v>
      </c>
      <c r="I3354" t="s">
        <v>186</v>
      </c>
      <c r="J3354" t="s">
        <v>1423</v>
      </c>
      <c r="K3354" t="s">
        <v>1419</v>
      </c>
      <c r="L3354">
        <v>0</v>
      </c>
      <c r="M3354">
        <v>0.2</v>
      </c>
      <c r="N3354">
        <v>0</v>
      </c>
      <c r="O3354">
        <v>0</v>
      </c>
      <c r="P3354">
        <v>0</v>
      </c>
      <c r="Q3354">
        <v>0</v>
      </c>
      <c r="R3354">
        <v>7.3097645535140698E-2</v>
      </c>
      <c r="S3354">
        <v>0.86276832993504782</v>
      </c>
      <c r="T3354">
        <v>0</v>
      </c>
      <c r="U3354">
        <v>21.642305893911338</v>
      </c>
      <c r="W3354" s="429">
        <f t="shared" si="77"/>
        <v>7.3097645535140698E-2</v>
      </c>
      <c r="X3354" s="429">
        <f t="shared" si="77"/>
        <v>0.86276832993504782</v>
      </c>
      <c r="Y3354" s="429">
        <f t="shared" si="77"/>
        <v>0</v>
      </c>
      <c r="Z3354" s="429">
        <f t="shared" si="77"/>
        <v>21.642305893911338</v>
      </c>
      <c r="AA3354" s="429" t="s">
        <v>1296</v>
      </c>
    </row>
    <row r="3355" spans="1:27" x14ac:dyDescent="0.25">
      <c r="A3355" t="s">
        <v>149</v>
      </c>
      <c r="B3355" t="s">
        <v>186</v>
      </c>
      <c r="C3355" t="s">
        <v>1459</v>
      </c>
      <c r="D3355" t="s">
        <v>1387</v>
      </c>
      <c r="E3355" t="s">
        <v>1326</v>
      </c>
      <c r="F3355" t="s">
        <v>1293</v>
      </c>
      <c r="G3355" t="s">
        <v>524</v>
      </c>
      <c r="H3355" t="s">
        <v>1464</v>
      </c>
      <c r="I3355" t="s">
        <v>186</v>
      </c>
      <c r="J3355" t="s">
        <v>1416</v>
      </c>
      <c r="K3355" t="s">
        <v>1398</v>
      </c>
      <c r="L3355">
        <v>73.540000000000006</v>
      </c>
      <c r="M3355">
        <v>1.19</v>
      </c>
      <c r="N3355">
        <v>9.5299999999999994</v>
      </c>
      <c r="O3355">
        <v>0.24</v>
      </c>
      <c r="P3355">
        <v>3.22</v>
      </c>
      <c r="Q3355">
        <v>3.22</v>
      </c>
      <c r="R3355">
        <v>81711.111111111109</v>
      </c>
      <c r="S3355">
        <v>6.3883232323232324</v>
      </c>
      <c r="T3355">
        <v>2.228484848484849</v>
      </c>
      <c r="U3355">
        <v>82534.907676767674</v>
      </c>
      <c r="W3355" s="429">
        <f t="shared" si="77"/>
        <v>81711.111111111109</v>
      </c>
      <c r="X3355" s="429">
        <f t="shared" si="77"/>
        <v>6.3883232323232324</v>
      </c>
      <c r="Y3355" s="429">
        <f t="shared" si="77"/>
        <v>2.228484848484849</v>
      </c>
      <c r="Z3355" s="429">
        <f t="shared" si="77"/>
        <v>82534.907676767674</v>
      </c>
      <c r="AA3355" s="429" t="s">
        <v>1295</v>
      </c>
    </row>
    <row r="3356" spans="1:27" x14ac:dyDescent="0.25">
      <c r="A3356" t="s">
        <v>149</v>
      </c>
      <c r="B3356" t="s">
        <v>186</v>
      </c>
      <c r="C3356" t="s">
        <v>1459</v>
      </c>
      <c r="D3356" t="s">
        <v>1387</v>
      </c>
      <c r="E3356" t="s">
        <v>1326</v>
      </c>
      <c r="F3356" t="s">
        <v>1293</v>
      </c>
      <c r="G3356" t="s">
        <v>524</v>
      </c>
      <c r="H3356" t="s">
        <v>1464</v>
      </c>
      <c r="I3356" t="s">
        <v>186</v>
      </c>
      <c r="J3356" t="s">
        <v>1416</v>
      </c>
      <c r="K3356" t="s">
        <v>1398</v>
      </c>
      <c r="L3356">
        <v>85.02</v>
      </c>
      <c r="M3356">
        <v>1.21</v>
      </c>
      <c r="N3356">
        <v>6.06</v>
      </c>
      <c r="O3356">
        <v>0.24</v>
      </c>
      <c r="P3356">
        <v>3.22</v>
      </c>
      <c r="Q3356">
        <v>3.22</v>
      </c>
      <c r="R3356">
        <v>94466.666666666657</v>
      </c>
      <c r="S3356">
        <v>7.3855757575757561</v>
      </c>
      <c r="T3356">
        <v>2.5763636363636362</v>
      </c>
      <c r="U3356">
        <v>95419.062424242409</v>
      </c>
      <c r="W3356" s="429">
        <f t="shared" si="77"/>
        <v>94466.666666666657</v>
      </c>
      <c r="X3356" s="429">
        <f t="shared" si="77"/>
        <v>7.3855757575757561</v>
      </c>
      <c r="Y3356" s="429">
        <f t="shared" si="77"/>
        <v>2.5763636363636362</v>
      </c>
      <c r="Z3356" s="429">
        <f t="shared" si="77"/>
        <v>95419.062424242409</v>
      </c>
      <c r="AA3356" s="429" t="s">
        <v>1295</v>
      </c>
    </row>
    <row r="3357" spans="1:27" x14ac:dyDescent="0.25">
      <c r="A3357" t="s">
        <v>149</v>
      </c>
      <c r="B3357" t="s">
        <v>186</v>
      </c>
      <c r="C3357" t="s">
        <v>1459</v>
      </c>
      <c r="D3357" t="s">
        <v>1387</v>
      </c>
      <c r="E3357" t="s">
        <v>1326</v>
      </c>
      <c r="F3357" t="s">
        <v>1293</v>
      </c>
      <c r="G3357" t="s">
        <v>524</v>
      </c>
      <c r="H3357" t="s">
        <v>1464</v>
      </c>
      <c r="I3357" t="s">
        <v>186</v>
      </c>
      <c r="J3357" t="s">
        <v>1416</v>
      </c>
      <c r="K3357" t="s">
        <v>1398</v>
      </c>
      <c r="L3357">
        <v>78.680000000000007</v>
      </c>
      <c r="M3357">
        <v>1.1599999999999999</v>
      </c>
      <c r="N3357">
        <v>15.64</v>
      </c>
      <c r="O3357">
        <v>0.23</v>
      </c>
      <c r="P3357">
        <v>3.14</v>
      </c>
      <c r="Q3357">
        <v>3.14</v>
      </c>
      <c r="R3357">
        <v>87422.222222222234</v>
      </c>
      <c r="S3357">
        <v>6.8348282828282825</v>
      </c>
      <c r="T3357">
        <v>2.3842424242424247</v>
      </c>
      <c r="U3357">
        <v>88303.597171717178</v>
      </c>
      <c r="W3357" s="429">
        <f t="shared" si="77"/>
        <v>87422.222222222234</v>
      </c>
      <c r="X3357" s="429">
        <f t="shared" si="77"/>
        <v>6.8348282828282825</v>
      </c>
      <c r="Y3357" s="429">
        <f t="shared" si="77"/>
        <v>2.3842424242424247</v>
      </c>
      <c r="Z3357" s="429">
        <f t="shared" si="77"/>
        <v>88303.597171717178</v>
      </c>
      <c r="AA3357" s="429" t="s">
        <v>1295</v>
      </c>
    </row>
    <row r="3358" spans="1:27" x14ac:dyDescent="0.25">
      <c r="A3358" t="s">
        <v>149</v>
      </c>
      <c r="B3358" t="s">
        <v>186</v>
      </c>
      <c r="C3358" t="s">
        <v>1459</v>
      </c>
      <c r="D3358" t="s">
        <v>1387</v>
      </c>
      <c r="E3358" t="s">
        <v>1326</v>
      </c>
      <c r="F3358" t="s">
        <v>1293</v>
      </c>
      <c r="G3358" t="s">
        <v>524</v>
      </c>
      <c r="H3358" t="s">
        <v>1464</v>
      </c>
      <c r="I3358" t="s">
        <v>186</v>
      </c>
      <c r="J3358" t="s">
        <v>1416</v>
      </c>
      <c r="K3358" t="s">
        <v>1398</v>
      </c>
      <c r="L3358">
        <v>40.090000000000003</v>
      </c>
      <c r="M3358">
        <v>0.19</v>
      </c>
      <c r="N3358">
        <v>3.73</v>
      </c>
      <c r="O3358">
        <v>0.04</v>
      </c>
      <c r="P3358">
        <v>0.81</v>
      </c>
      <c r="Q3358">
        <v>0.81</v>
      </c>
      <c r="R3358">
        <v>44544.444444444445</v>
      </c>
      <c r="S3358">
        <v>3.4825656565656566</v>
      </c>
      <c r="T3358">
        <v>1.2148484848484851</v>
      </c>
      <c r="U3358">
        <v>44993.533434343437</v>
      </c>
      <c r="W3358" s="429">
        <f t="shared" si="77"/>
        <v>44544.444444444445</v>
      </c>
      <c r="X3358" s="429">
        <f t="shared" si="77"/>
        <v>3.4825656565656566</v>
      </c>
      <c r="Y3358" s="429">
        <f t="shared" si="77"/>
        <v>1.2148484848484851</v>
      </c>
      <c r="Z3358" s="429">
        <f t="shared" si="77"/>
        <v>44993.533434343437</v>
      </c>
      <c r="AA3358" s="429" t="s">
        <v>1295</v>
      </c>
    </row>
    <row r="3359" spans="1:27" x14ac:dyDescent="0.25">
      <c r="A3359" t="s">
        <v>149</v>
      </c>
      <c r="B3359" t="s">
        <v>186</v>
      </c>
      <c r="C3359" t="s">
        <v>1459</v>
      </c>
      <c r="D3359" t="s">
        <v>1387</v>
      </c>
      <c r="E3359" t="s">
        <v>1326</v>
      </c>
      <c r="F3359" t="s">
        <v>1293</v>
      </c>
      <c r="G3359" t="s">
        <v>524</v>
      </c>
      <c r="H3359" t="s">
        <v>1464</v>
      </c>
      <c r="I3359" t="s">
        <v>186</v>
      </c>
      <c r="J3359" t="s">
        <v>1416</v>
      </c>
      <c r="K3359" t="s">
        <v>1398</v>
      </c>
      <c r="L3359">
        <v>39.79</v>
      </c>
      <c r="M3359">
        <v>0.18</v>
      </c>
      <c r="N3359">
        <v>4.4800000000000004</v>
      </c>
      <c r="O3359">
        <v>0.04</v>
      </c>
      <c r="P3359">
        <v>0.78</v>
      </c>
      <c r="Q3359">
        <v>0.78</v>
      </c>
      <c r="R3359">
        <v>44211.111111111109</v>
      </c>
      <c r="S3359">
        <v>3.4565050505050499</v>
      </c>
      <c r="T3359">
        <v>1.2057575757575758</v>
      </c>
      <c r="U3359">
        <v>44656.83949494949</v>
      </c>
      <c r="W3359" s="429">
        <f t="shared" si="77"/>
        <v>44211.111111111109</v>
      </c>
      <c r="X3359" s="429">
        <f t="shared" si="77"/>
        <v>3.4565050505050499</v>
      </c>
      <c r="Y3359" s="429">
        <f t="shared" si="77"/>
        <v>1.2057575757575758</v>
      </c>
      <c r="Z3359" s="429">
        <f t="shared" si="77"/>
        <v>44656.83949494949</v>
      </c>
      <c r="AA3359" s="429" t="s">
        <v>1295</v>
      </c>
    </row>
    <row r="3360" spans="1:27" x14ac:dyDescent="0.25">
      <c r="A3360" t="s">
        <v>149</v>
      </c>
      <c r="B3360" t="s">
        <v>186</v>
      </c>
      <c r="C3360" t="s">
        <v>1459</v>
      </c>
      <c r="D3360" t="s">
        <v>1387</v>
      </c>
      <c r="E3360" t="s">
        <v>1326</v>
      </c>
      <c r="F3360" t="s">
        <v>1293</v>
      </c>
      <c r="G3360" t="s">
        <v>524</v>
      </c>
      <c r="H3360" t="s">
        <v>1464</v>
      </c>
      <c r="I3360" t="s">
        <v>186</v>
      </c>
      <c r="J3360" t="s">
        <v>1416</v>
      </c>
      <c r="K3360" t="s">
        <v>1398</v>
      </c>
      <c r="L3360">
        <v>48.18</v>
      </c>
      <c r="M3360">
        <v>0.19</v>
      </c>
      <c r="N3360">
        <v>3.24</v>
      </c>
      <c r="O3360">
        <v>0.04</v>
      </c>
      <c r="P3360">
        <v>0.84</v>
      </c>
      <c r="Q3360">
        <v>0.84</v>
      </c>
      <c r="R3360">
        <v>53533.333333333328</v>
      </c>
      <c r="S3360">
        <v>4.1853333333333325</v>
      </c>
      <c r="T3360">
        <v>1.46</v>
      </c>
      <c r="U3360">
        <v>54073.046666666662</v>
      </c>
      <c r="W3360" s="429">
        <f t="shared" si="77"/>
        <v>53533.333333333328</v>
      </c>
      <c r="X3360" s="429">
        <f t="shared" si="77"/>
        <v>4.1853333333333325</v>
      </c>
      <c r="Y3360" s="429">
        <f t="shared" si="77"/>
        <v>1.46</v>
      </c>
      <c r="Z3360" s="429">
        <f t="shared" si="77"/>
        <v>54073.046666666662</v>
      </c>
      <c r="AA3360" s="429" t="s">
        <v>1295</v>
      </c>
    </row>
    <row r="3361" spans="1:27" x14ac:dyDescent="0.25">
      <c r="A3361" t="s">
        <v>149</v>
      </c>
      <c r="B3361" t="s">
        <v>186</v>
      </c>
      <c r="C3361" t="s">
        <v>1459</v>
      </c>
      <c r="D3361" t="s">
        <v>1387</v>
      </c>
      <c r="E3361" t="s">
        <v>1326</v>
      </c>
      <c r="F3361" t="s">
        <v>1293</v>
      </c>
      <c r="G3361" t="s">
        <v>524</v>
      </c>
      <c r="H3361" t="s">
        <v>1464</v>
      </c>
      <c r="I3361" t="s">
        <v>186</v>
      </c>
      <c r="J3361" t="s">
        <v>1416</v>
      </c>
      <c r="K3361" t="s">
        <v>1398</v>
      </c>
      <c r="L3361">
        <v>39.61</v>
      </c>
      <c r="M3361">
        <v>0.19</v>
      </c>
      <c r="N3361">
        <v>3.15</v>
      </c>
      <c r="O3361">
        <v>0.04</v>
      </c>
      <c r="P3361">
        <v>0.81</v>
      </c>
      <c r="Q3361">
        <v>0.81</v>
      </c>
      <c r="R3361">
        <v>44011.111111111109</v>
      </c>
      <c r="S3361">
        <v>3.4408686868686864</v>
      </c>
      <c r="T3361">
        <v>1.2003030303030304</v>
      </c>
      <c r="U3361">
        <v>44454.823131313125</v>
      </c>
      <c r="W3361" s="429">
        <f t="shared" si="77"/>
        <v>44011.111111111109</v>
      </c>
      <c r="X3361" s="429">
        <f t="shared" si="77"/>
        <v>3.4408686868686864</v>
      </c>
      <c r="Y3361" s="429">
        <f t="shared" si="77"/>
        <v>1.2003030303030304</v>
      </c>
      <c r="Z3361" s="429">
        <f t="shared" si="77"/>
        <v>44454.823131313125</v>
      </c>
      <c r="AA3361" s="429" t="s">
        <v>1295</v>
      </c>
    </row>
    <row r="3362" spans="1:27" x14ac:dyDescent="0.25">
      <c r="A3362" t="s">
        <v>149</v>
      </c>
      <c r="B3362" t="s">
        <v>186</v>
      </c>
      <c r="C3362" t="s">
        <v>1459</v>
      </c>
      <c r="D3362" t="s">
        <v>1387</v>
      </c>
      <c r="E3362" t="s">
        <v>1326</v>
      </c>
      <c r="F3362" t="s">
        <v>1293</v>
      </c>
      <c r="G3362" t="s">
        <v>524</v>
      </c>
      <c r="H3362" t="s">
        <v>1464</v>
      </c>
      <c r="I3362" t="s">
        <v>186</v>
      </c>
      <c r="J3362" t="s">
        <v>1392</v>
      </c>
      <c r="K3362" t="s">
        <v>1393</v>
      </c>
      <c r="L3362">
        <v>0.45</v>
      </c>
      <c r="M3362">
        <v>0.02</v>
      </c>
      <c r="N3362">
        <v>0.13</v>
      </c>
      <c r="O3362">
        <v>3.0000000000000001E-3</v>
      </c>
      <c r="P3362">
        <v>0</v>
      </c>
      <c r="Q3362">
        <v>0</v>
      </c>
      <c r="R3362">
        <v>540</v>
      </c>
      <c r="S3362">
        <v>1.035E-2</v>
      </c>
      <c r="T3362">
        <v>9.9000000000000008E-3</v>
      </c>
      <c r="U3362">
        <v>543.20894999999996</v>
      </c>
      <c r="W3362" s="429">
        <f t="shared" si="77"/>
        <v>540</v>
      </c>
      <c r="X3362" s="429">
        <f t="shared" si="77"/>
        <v>1.035E-2</v>
      </c>
      <c r="Y3362" s="429">
        <f t="shared" si="77"/>
        <v>9.9000000000000008E-3</v>
      </c>
      <c r="Z3362" s="429">
        <f t="shared" si="77"/>
        <v>543.20894999999996</v>
      </c>
      <c r="AA3362" s="429" t="s">
        <v>1295</v>
      </c>
    </row>
    <row r="3363" spans="1:27" x14ac:dyDescent="0.25">
      <c r="A3363" t="s">
        <v>149</v>
      </c>
      <c r="B3363" t="s">
        <v>186</v>
      </c>
      <c r="C3363" t="s">
        <v>1459</v>
      </c>
      <c r="D3363" t="s">
        <v>1387</v>
      </c>
      <c r="E3363" t="s">
        <v>1326</v>
      </c>
      <c r="F3363" t="s">
        <v>1293</v>
      </c>
      <c r="G3363" t="s">
        <v>524</v>
      </c>
      <c r="H3363" t="s">
        <v>1464</v>
      </c>
      <c r="I3363" t="s">
        <v>186</v>
      </c>
      <c r="J3363" t="s">
        <v>1434</v>
      </c>
      <c r="K3363" t="s">
        <v>1389</v>
      </c>
      <c r="L3363">
        <v>1.7</v>
      </c>
      <c r="M3363">
        <v>9.0999999999999998E-2</v>
      </c>
      <c r="N3363">
        <v>1.1000000000000001</v>
      </c>
      <c r="O3363">
        <v>4</v>
      </c>
      <c r="P3363">
        <v>0</v>
      </c>
      <c r="Q3363">
        <v>0</v>
      </c>
      <c r="R3363">
        <v>2823.7641267433892</v>
      </c>
      <c r="S3363">
        <v>0.87500000000000011</v>
      </c>
      <c r="T3363">
        <v>3.5894118368539778E-2</v>
      </c>
      <c r="U3363">
        <v>2856.3355740172142</v>
      </c>
      <c r="W3363" s="429">
        <f t="shared" si="77"/>
        <v>2823.7641267433892</v>
      </c>
      <c r="X3363" s="429">
        <f t="shared" si="77"/>
        <v>0.87500000000000011</v>
      </c>
      <c r="Y3363" s="429">
        <f t="shared" si="77"/>
        <v>3.5894118368539778E-2</v>
      </c>
      <c r="Z3363" s="429">
        <f t="shared" si="77"/>
        <v>2856.3355740172142</v>
      </c>
      <c r="AA3363" s="429" t="s">
        <v>1296</v>
      </c>
    </row>
    <row r="3364" spans="1:27" x14ac:dyDescent="0.25">
      <c r="A3364" t="s">
        <v>149</v>
      </c>
      <c r="B3364" t="s">
        <v>186</v>
      </c>
      <c r="C3364" t="s">
        <v>1459</v>
      </c>
      <c r="D3364" t="s">
        <v>1387</v>
      </c>
      <c r="E3364" t="s">
        <v>1326</v>
      </c>
      <c r="F3364" t="s">
        <v>1293</v>
      </c>
      <c r="G3364" t="s">
        <v>524</v>
      </c>
      <c r="H3364" t="s">
        <v>1464</v>
      </c>
      <c r="I3364" t="s">
        <v>186</v>
      </c>
      <c r="J3364" t="s">
        <v>1434</v>
      </c>
      <c r="K3364" t="s">
        <v>1389</v>
      </c>
      <c r="L3364">
        <v>3.27</v>
      </c>
      <c r="M3364">
        <v>3.32</v>
      </c>
      <c r="N3364">
        <v>8.8699999999999992</v>
      </c>
      <c r="O3364">
        <v>0</v>
      </c>
      <c r="P3364">
        <v>0</v>
      </c>
      <c r="Q3364">
        <v>0</v>
      </c>
      <c r="R3364">
        <v>5431.5933496769894</v>
      </c>
      <c r="S3364">
        <v>1.6830882352941179</v>
      </c>
      <c r="T3364">
        <v>6.9043392391250041E-2</v>
      </c>
      <c r="U3364">
        <v>5494.2454864919355</v>
      </c>
      <c r="W3364" s="429">
        <f t="shared" si="77"/>
        <v>5431.5933496769894</v>
      </c>
      <c r="X3364" s="429">
        <f t="shared" si="77"/>
        <v>1.6830882352941179</v>
      </c>
      <c r="Y3364" s="429">
        <f t="shared" si="77"/>
        <v>6.9043392391250041E-2</v>
      </c>
      <c r="Z3364" s="429">
        <f t="shared" si="77"/>
        <v>5494.2454864919355</v>
      </c>
      <c r="AA3364" s="429" t="s">
        <v>1296</v>
      </c>
    </row>
    <row r="3365" spans="1:27" x14ac:dyDescent="0.25">
      <c r="A3365" t="s">
        <v>149</v>
      </c>
      <c r="B3365" t="s">
        <v>186</v>
      </c>
      <c r="C3365" t="s">
        <v>1459</v>
      </c>
      <c r="D3365" t="s">
        <v>1387</v>
      </c>
      <c r="E3365" t="s">
        <v>1326</v>
      </c>
      <c r="F3365" t="s">
        <v>1293</v>
      </c>
      <c r="G3365" t="s">
        <v>524</v>
      </c>
      <c r="H3365" t="s">
        <v>1464</v>
      </c>
      <c r="I3365" t="s">
        <v>186</v>
      </c>
      <c r="J3365" t="s">
        <v>1434</v>
      </c>
      <c r="K3365" t="s">
        <v>1389</v>
      </c>
      <c r="L3365">
        <v>0.4</v>
      </c>
      <c r="M3365">
        <v>0.4</v>
      </c>
      <c r="N3365">
        <v>1.1000000000000001</v>
      </c>
      <c r="O3365">
        <v>0</v>
      </c>
      <c r="P3365">
        <v>0</v>
      </c>
      <c r="Q3365">
        <v>0</v>
      </c>
      <c r="R3365">
        <v>664.41508864550337</v>
      </c>
      <c r="S3365">
        <v>0.20588235294117652</v>
      </c>
      <c r="T3365">
        <v>8.4456749102446542E-3</v>
      </c>
      <c r="U3365">
        <v>672.07895859228563</v>
      </c>
      <c r="W3365" s="429">
        <f t="shared" si="77"/>
        <v>664.41508864550337</v>
      </c>
      <c r="X3365" s="429">
        <f t="shared" si="77"/>
        <v>0.20588235294117652</v>
      </c>
      <c r="Y3365" s="429">
        <f t="shared" si="77"/>
        <v>8.4456749102446542E-3</v>
      </c>
      <c r="Z3365" s="429">
        <f t="shared" si="77"/>
        <v>672.07895859228563</v>
      </c>
      <c r="AA3365" s="429" t="s">
        <v>1296</v>
      </c>
    </row>
    <row r="3366" spans="1:27" x14ac:dyDescent="0.25">
      <c r="A3366" t="s">
        <v>149</v>
      </c>
      <c r="B3366" t="s">
        <v>186</v>
      </c>
      <c r="C3366" t="s">
        <v>1459</v>
      </c>
      <c r="D3366" t="s">
        <v>1387</v>
      </c>
      <c r="E3366" t="s">
        <v>1326</v>
      </c>
      <c r="F3366" t="s">
        <v>1293</v>
      </c>
      <c r="G3366" t="s">
        <v>524</v>
      </c>
      <c r="H3366" t="s">
        <v>1464</v>
      </c>
      <c r="I3366" t="s">
        <v>186</v>
      </c>
      <c r="J3366" t="s">
        <v>1492</v>
      </c>
      <c r="K3366" t="s">
        <v>1393</v>
      </c>
      <c r="L3366">
        <v>1.72</v>
      </c>
      <c r="M3366">
        <v>7.0000000000000007E-2</v>
      </c>
      <c r="N3366">
        <v>0.77</v>
      </c>
      <c r="O3366">
        <v>0.02</v>
      </c>
      <c r="P3366">
        <v>0.57399999999999995</v>
      </c>
      <c r="Q3366">
        <v>0.57399999999999995</v>
      </c>
      <c r="R3366">
        <v>2064</v>
      </c>
      <c r="S3366">
        <v>3.9559999999999998E-2</v>
      </c>
      <c r="T3366">
        <v>3.7840000000000006E-2</v>
      </c>
      <c r="U3366">
        <v>2076.26532</v>
      </c>
      <c r="W3366" s="429">
        <f t="shared" si="77"/>
        <v>2064</v>
      </c>
      <c r="X3366" s="429">
        <f t="shared" si="77"/>
        <v>3.9559999999999998E-2</v>
      </c>
      <c r="Y3366" s="429">
        <f t="shared" si="77"/>
        <v>3.7840000000000006E-2</v>
      </c>
      <c r="Z3366" s="429">
        <f t="shared" si="77"/>
        <v>2076.26532</v>
      </c>
      <c r="AA3366" s="429" t="s">
        <v>1295</v>
      </c>
    </row>
    <row r="3367" spans="1:27" x14ac:dyDescent="0.25">
      <c r="A3367" t="s">
        <v>149</v>
      </c>
      <c r="B3367" t="s">
        <v>186</v>
      </c>
      <c r="C3367" t="s">
        <v>1459</v>
      </c>
      <c r="D3367" t="s">
        <v>1387</v>
      </c>
      <c r="E3367" t="s">
        <v>1326</v>
      </c>
      <c r="F3367" t="s">
        <v>1293</v>
      </c>
      <c r="G3367" t="s">
        <v>524</v>
      </c>
      <c r="H3367" t="s">
        <v>1464</v>
      </c>
      <c r="I3367" t="s">
        <v>186</v>
      </c>
      <c r="J3367" t="s">
        <v>1492</v>
      </c>
      <c r="K3367" t="s">
        <v>1393</v>
      </c>
      <c r="L3367">
        <v>1.8</v>
      </c>
      <c r="M3367">
        <v>0</v>
      </c>
      <c r="N3367">
        <v>0.78</v>
      </c>
      <c r="O3367">
        <v>0</v>
      </c>
      <c r="P3367">
        <v>0</v>
      </c>
      <c r="Q3367">
        <v>0</v>
      </c>
      <c r="R3367">
        <v>2160</v>
      </c>
      <c r="S3367">
        <v>4.1399999999999999E-2</v>
      </c>
      <c r="T3367">
        <v>3.9600000000000003E-2</v>
      </c>
      <c r="U3367">
        <v>2172.8357999999998</v>
      </c>
      <c r="W3367" s="429">
        <f t="shared" si="77"/>
        <v>2160</v>
      </c>
      <c r="X3367" s="429">
        <f t="shared" si="77"/>
        <v>4.1399999999999999E-2</v>
      </c>
      <c r="Y3367" s="429">
        <f t="shared" si="77"/>
        <v>3.9600000000000003E-2</v>
      </c>
      <c r="Z3367" s="429">
        <f t="shared" si="77"/>
        <v>2172.8357999999998</v>
      </c>
      <c r="AA3367" s="429" t="s">
        <v>1295</v>
      </c>
    </row>
    <row r="3368" spans="1:27" x14ac:dyDescent="0.25">
      <c r="A3368" t="s">
        <v>149</v>
      </c>
      <c r="B3368" t="s">
        <v>186</v>
      </c>
      <c r="C3368" t="s">
        <v>1459</v>
      </c>
      <c r="D3368" t="s">
        <v>1387</v>
      </c>
      <c r="E3368" t="s">
        <v>1326</v>
      </c>
      <c r="F3368" t="s">
        <v>1293</v>
      </c>
      <c r="G3368" t="s">
        <v>524</v>
      </c>
      <c r="H3368" t="s">
        <v>1464</v>
      </c>
      <c r="I3368" t="s">
        <v>186</v>
      </c>
      <c r="J3368" t="s">
        <v>1399</v>
      </c>
      <c r="K3368" t="s">
        <v>1391</v>
      </c>
      <c r="L3368">
        <v>0</v>
      </c>
      <c r="M3368">
        <v>37.9</v>
      </c>
      <c r="N3368">
        <v>0</v>
      </c>
      <c r="O3368">
        <v>0</v>
      </c>
      <c r="P3368">
        <v>0</v>
      </c>
      <c r="Q3368">
        <v>0</v>
      </c>
      <c r="R3368">
        <v>13.852003828909162</v>
      </c>
      <c r="S3368">
        <v>163.49459852269155</v>
      </c>
      <c r="T3368">
        <v>0</v>
      </c>
      <c r="U3368">
        <v>4101.2169668961978</v>
      </c>
      <c r="W3368" s="429">
        <f t="shared" si="77"/>
        <v>13.852003828909162</v>
      </c>
      <c r="X3368" s="429">
        <f t="shared" si="77"/>
        <v>163.49459852269155</v>
      </c>
      <c r="Y3368" s="429">
        <f t="shared" si="77"/>
        <v>0</v>
      </c>
      <c r="Z3368" s="429">
        <f t="shared" si="77"/>
        <v>4101.2169668961978</v>
      </c>
      <c r="AA3368" s="429" t="s">
        <v>1296</v>
      </c>
    </row>
    <row r="3369" spans="1:27" x14ac:dyDescent="0.25">
      <c r="A3369" t="s">
        <v>149</v>
      </c>
      <c r="B3369" t="s">
        <v>186</v>
      </c>
      <c r="C3369" t="s">
        <v>1459</v>
      </c>
      <c r="D3369" t="s">
        <v>1387</v>
      </c>
      <c r="E3369" t="s">
        <v>1326</v>
      </c>
      <c r="F3369" t="s">
        <v>1293</v>
      </c>
      <c r="G3369" t="s">
        <v>524</v>
      </c>
      <c r="H3369" t="s">
        <v>1464</v>
      </c>
      <c r="I3369" t="s">
        <v>186</v>
      </c>
      <c r="J3369" t="s">
        <v>1406</v>
      </c>
      <c r="K3369" t="s">
        <v>1398</v>
      </c>
      <c r="L3369">
        <v>99.2</v>
      </c>
      <c r="M3369">
        <v>0.1</v>
      </c>
      <c r="N3369">
        <v>16.5</v>
      </c>
      <c r="O3369">
        <v>0</v>
      </c>
      <c r="P3369">
        <v>0</v>
      </c>
      <c r="Q3369">
        <v>0</v>
      </c>
      <c r="R3369">
        <v>6692.8206400000008</v>
      </c>
      <c r="S3369">
        <v>0.12623200000000001</v>
      </c>
      <c r="T3369">
        <v>1.2623200000000001E-2</v>
      </c>
      <c r="U3369">
        <v>6699.7381536000012</v>
      </c>
      <c r="W3369" s="429">
        <f t="shared" si="77"/>
        <v>6692.8206400000008</v>
      </c>
      <c r="X3369" s="429">
        <f t="shared" si="77"/>
        <v>0.12623200000000001</v>
      </c>
      <c r="Y3369" s="429">
        <f t="shared" si="77"/>
        <v>1.2623200000000001E-2</v>
      </c>
      <c r="Z3369" s="429">
        <f t="shared" si="77"/>
        <v>6699.7381536000012</v>
      </c>
      <c r="AA3369" s="429" t="s">
        <v>1295</v>
      </c>
    </row>
    <row r="3370" spans="1:27" x14ac:dyDescent="0.25">
      <c r="A3370" t="s">
        <v>149</v>
      </c>
      <c r="B3370" t="s">
        <v>186</v>
      </c>
      <c r="C3370" t="s">
        <v>1459</v>
      </c>
      <c r="D3370" t="s">
        <v>1387</v>
      </c>
      <c r="E3370" t="s">
        <v>1326</v>
      </c>
      <c r="F3370" t="s">
        <v>1293</v>
      </c>
      <c r="G3370" t="s">
        <v>524</v>
      </c>
      <c r="H3370" t="s">
        <v>1464</v>
      </c>
      <c r="I3370" t="s">
        <v>186</v>
      </c>
      <c r="J3370" t="s">
        <v>1406</v>
      </c>
      <c r="K3370" t="s">
        <v>1398</v>
      </c>
      <c r="L3370">
        <v>106</v>
      </c>
      <c r="M3370">
        <v>0.11</v>
      </c>
      <c r="N3370">
        <v>17.7</v>
      </c>
      <c r="O3370">
        <v>0</v>
      </c>
      <c r="P3370">
        <v>0</v>
      </c>
      <c r="Q3370">
        <v>0</v>
      </c>
      <c r="R3370">
        <v>7151.6027000000004</v>
      </c>
      <c r="S3370">
        <v>0.134885</v>
      </c>
      <c r="T3370">
        <v>1.34885E-2</v>
      </c>
      <c r="U3370">
        <v>7158.9943979999998</v>
      </c>
      <c r="W3370" s="429">
        <f t="shared" si="77"/>
        <v>7151.6027000000004</v>
      </c>
      <c r="X3370" s="429">
        <f t="shared" si="77"/>
        <v>0.134885</v>
      </c>
      <c r="Y3370" s="429">
        <f t="shared" si="77"/>
        <v>1.34885E-2</v>
      </c>
      <c r="Z3370" s="429">
        <f t="shared" si="77"/>
        <v>7158.9943979999998</v>
      </c>
      <c r="AA3370" s="429" t="s">
        <v>1295</v>
      </c>
    </row>
    <row r="3371" spans="1:27" x14ac:dyDescent="0.25">
      <c r="A3371" t="s">
        <v>149</v>
      </c>
      <c r="B3371" t="s">
        <v>186</v>
      </c>
      <c r="C3371" t="s">
        <v>1459</v>
      </c>
      <c r="D3371" t="s">
        <v>1387</v>
      </c>
      <c r="E3371" t="s">
        <v>1326</v>
      </c>
      <c r="F3371" t="s">
        <v>1293</v>
      </c>
      <c r="G3371" t="s">
        <v>524</v>
      </c>
      <c r="H3371" t="s">
        <v>1464</v>
      </c>
      <c r="I3371" t="s">
        <v>186</v>
      </c>
      <c r="J3371" t="s">
        <v>1425</v>
      </c>
      <c r="K3371" t="s">
        <v>1393</v>
      </c>
      <c r="L3371">
        <v>25.7</v>
      </c>
      <c r="M3371">
        <v>1.4</v>
      </c>
      <c r="N3371">
        <v>21.6</v>
      </c>
      <c r="O3371">
        <v>0.17</v>
      </c>
      <c r="P3371">
        <v>2</v>
      </c>
      <c r="Q3371">
        <v>2</v>
      </c>
      <c r="R3371">
        <v>30840</v>
      </c>
      <c r="S3371">
        <v>0.59109999999999996</v>
      </c>
      <c r="T3371">
        <v>0.56540000000000001</v>
      </c>
      <c r="U3371">
        <v>31023.2667</v>
      </c>
      <c r="W3371" s="429">
        <f t="shared" si="77"/>
        <v>30840</v>
      </c>
      <c r="X3371" s="429">
        <f t="shared" si="77"/>
        <v>0.59109999999999996</v>
      </c>
      <c r="Y3371" s="429">
        <f t="shared" si="77"/>
        <v>0.56540000000000001</v>
      </c>
      <c r="Z3371" s="429">
        <f t="shared" si="77"/>
        <v>31023.2667</v>
      </c>
      <c r="AA3371" s="429" t="s">
        <v>1295</v>
      </c>
    </row>
    <row r="3372" spans="1:27" x14ac:dyDescent="0.25">
      <c r="A3372" t="s">
        <v>149</v>
      </c>
      <c r="B3372" t="s">
        <v>186</v>
      </c>
      <c r="C3372" t="s">
        <v>1459</v>
      </c>
      <c r="D3372" t="s">
        <v>1387</v>
      </c>
      <c r="E3372" t="s">
        <v>1326</v>
      </c>
      <c r="F3372" t="s">
        <v>1293</v>
      </c>
      <c r="G3372" t="s">
        <v>524</v>
      </c>
      <c r="H3372" t="s">
        <v>1464</v>
      </c>
      <c r="I3372" t="s">
        <v>186</v>
      </c>
      <c r="J3372" t="s">
        <v>1425</v>
      </c>
      <c r="K3372" t="s">
        <v>1393</v>
      </c>
      <c r="L3372">
        <v>16.7</v>
      </c>
      <c r="M3372">
        <v>0.9</v>
      </c>
      <c r="N3372">
        <v>14</v>
      </c>
      <c r="O3372">
        <v>0.11</v>
      </c>
      <c r="P3372">
        <v>1.3</v>
      </c>
      <c r="Q3372">
        <v>1.3</v>
      </c>
      <c r="R3372">
        <v>20040</v>
      </c>
      <c r="S3372">
        <v>0.3841</v>
      </c>
      <c r="T3372">
        <v>0.3674</v>
      </c>
      <c r="U3372">
        <v>20159.0877</v>
      </c>
      <c r="W3372" s="429">
        <f t="shared" si="77"/>
        <v>20040</v>
      </c>
      <c r="X3372" s="429">
        <f t="shared" si="77"/>
        <v>0.3841</v>
      </c>
      <c r="Y3372" s="429">
        <f t="shared" si="77"/>
        <v>0.3674</v>
      </c>
      <c r="Z3372" s="429">
        <f t="shared" si="77"/>
        <v>20159.0877</v>
      </c>
      <c r="AA3372" s="429" t="s">
        <v>1295</v>
      </c>
    </row>
    <row r="3373" spans="1:27" x14ac:dyDescent="0.25">
      <c r="A3373" t="s">
        <v>149</v>
      </c>
      <c r="B3373" t="s">
        <v>186</v>
      </c>
      <c r="C3373" t="s">
        <v>1459</v>
      </c>
      <c r="D3373" t="s">
        <v>1387</v>
      </c>
      <c r="E3373" t="s">
        <v>1326</v>
      </c>
      <c r="F3373" t="s">
        <v>1293</v>
      </c>
      <c r="G3373" t="s">
        <v>524</v>
      </c>
      <c r="H3373" t="s">
        <v>1464</v>
      </c>
      <c r="I3373" t="s">
        <v>186</v>
      </c>
      <c r="J3373" t="s">
        <v>1493</v>
      </c>
      <c r="K3373" t="s">
        <v>1389</v>
      </c>
      <c r="L3373">
        <v>7.4</v>
      </c>
      <c r="M3373">
        <v>0</v>
      </c>
      <c r="N3373">
        <v>6.2</v>
      </c>
      <c r="O3373">
        <v>0.35899999999999999</v>
      </c>
      <c r="P3373">
        <v>0.56200000000000006</v>
      </c>
      <c r="Q3373">
        <v>0.56200000000000006</v>
      </c>
      <c r="R3373">
        <v>12291.679139941813</v>
      </c>
      <c r="S3373">
        <v>3.8088235294117654</v>
      </c>
      <c r="T3373">
        <v>0.15624498583952609</v>
      </c>
      <c r="U3373">
        <v>12433.460733957285</v>
      </c>
      <c r="W3373" s="429">
        <f t="shared" si="77"/>
        <v>12291.679139941813</v>
      </c>
      <c r="X3373" s="429">
        <f t="shared" si="77"/>
        <v>3.8088235294117654</v>
      </c>
      <c r="Y3373" s="429">
        <f t="shared" si="77"/>
        <v>0.15624498583952609</v>
      </c>
      <c r="Z3373" s="429">
        <f t="shared" si="77"/>
        <v>12433.460733957285</v>
      </c>
      <c r="AA3373" s="429" t="s">
        <v>1296</v>
      </c>
    </row>
    <row r="3374" spans="1:27" x14ac:dyDescent="0.25">
      <c r="A3374" t="s">
        <v>149</v>
      </c>
      <c r="B3374" t="s">
        <v>186</v>
      </c>
      <c r="C3374" t="s">
        <v>1459</v>
      </c>
      <c r="D3374" t="s">
        <v>1387</v>
      </c>
      <c r="E3374" t="s">
        <v>1326</v>
      </c>
      <c r="F3374" t="s">
        <v>1293</v>
      </c>
      <c r="G3374" t="s">
        <v>524</v>
      </c>
      <c r="H3374" t="s">
        <v>1464</v>
      </c>
      <c r="I3374" t="s">
        <v>186</v>
      </c>
      <c r="J3374" t="s">
        <v>1408</v>
      </c>
      <c r="K3374" t="s">
        <v>1395</v>
      </c>
      <c r="L3374">
        <v>0</v>
      </c>
      <c r="M3374">
        <v>5.13</v>
      </c>
      <c r="N3374">
        <v>0</v>
      </c>
      <c r="O3374">
        <v>0</v>
      </c>
      <c r="P3374">
        <v>0</v>
      </c>
      <c r="Q3374">
        <v>0</v>
      </c>
      <c r="R3374">
        <v>1.8749546079763588</v>
      </c>
      <c r="S3374">
        <v>22.130007662833975</v>
      </c>
      <c r="T3374">
        <v>0</v>
      </c>
      <c r="U3374">
        <v>555.12514617882584</v>
      </c>
      <c r="W3374" s="429">
        <f t="shared" si="77"/>
        <v>1.8749546079763588</v>
      </c>
      <c r="X3374" s="429">
        <f t="shared" si="77"/>
        <v>22.130007662833975</v>
      </c>
      <c r="Y3374" s="429">
        <f t="shared" si="77"/>
        <v>0</v>
      </c>
      <c r="Z3374" s="429">
        <f t="shared" si="77"/>
        <v>555.12514617882584</v>
      </c>
      <c r="AA3374" s="429" t="s">
        <v>1295</v>
      </c>
    </row>
    <row r="3375" spans="1:27" x14ac:dyDescent="0.25">
      <c r="A3375" t="s">
        <v>149</v>
      </c>
      <c r="B3375" t="s">
        <v>186</v>
      </c>
      <c r="C3375" t="s">
        <v>1459</v>
      </c>
      <c r="D3375" t="s">
        <v>1387</v>
      </c>
      <c r="E3375" t="s">
        <v>1326</v>
      </c>
      <c r="F3375" t="s">
        <v>1293</v>
      </c>
      <c r="G3375" t="s">
        <v>524</v>
      </c>
      <c r="H3375" t="s">
        <v>1464</v>
      </c>
      <c r="I3375" t="s">
        <v>186</v>
      </c>
      <c r="J3375" t="s">
        <v>1494</v>
      </c>
      <c r="K3375" t="s">
        <v>1389</v>
      </c>
      <c r="L3375">
        <v>3.1</v>
      </c>
      <c r="M3375">
        <v>1.5</v>
      </c>
      <c r="N3375">
        <v>6.2</v>
      </c>
      <c r="O3375">
        <v>2.4</v>
      </c>
      <c r="P3375">
        <v>0.2</v>
      </c>
      <c r="Q3375">
        <v>0.2</v>
      </c>
      <c r="R3375">
        <v>5149.2169370026513</v>
      </c>
      <c r="S3375">
        <v>1.595588235294118</v>
      </c>
      <c r="T3375">
        <v>6.5453980554396066E-2</v>
      </c>
      <c r="U3375">
        <v>5208.6119290902143</v>
      </c>
      <c r="W3375" s="429">
        <f t="shared" si="77"/>
        <v>5149.2169370026513</v>
      </c>
      <c r="X3375" s="429">
        <f t="shared" si="77"/>
        <v>1.595588235294118</v>
      </c>
      <c r="Y3375" s="429">
        <f t="shared" si="77"/>
        <v>6.5453980554396066E-2</v>
      </c>
      <c r="Z3375" s="429">
        <f t="shared" si="77"/>
        <v>5208.6119290902143</v>
      </c>
      <c r="AA3375" s="429" t="s">
        <v>1296</v>
      </c>
    </row>
    <row r="3376" spans="1:27" x14ac:dyDescent="0.25">
      <c r="A3376" t="s">
        <v>149</v>
      </c>
      <c r="B3376" t="s">
        <v>186</v>
      </c>
      <c r="C3376" t="s">
        <v>1459</v>
      </c>
      <c r="D3376" t="s">
        <v>1387</v>
      </c>
      <c r="E3376" t="s">
        <v>1326</v>
      </c>
      <c r="F3376" t="s">
        <v>1293</v>
      </c>
      <c r="G3376" t="s">
        <v>524</v>
      </c>
      <c r="H3376" t="s">
        <v>1464</v>
      </c>
      <c r="I3376" t="s">
        <v>186</v>
      </c>
      <c r="J3376" t="s">
        <v>1397</v>
      </c>
      <c r="K3376" t="s">
        <v>1398</v>
      </c>
      <c r="L3376">
        <v>2.77</v>
      </c>
      <c r="M3376">
        <v>0.11</v>
      </c>
      <c r="N3376">
        <v>2.77</v>
      </c>
      <c r="O3376">
        <v>0</v>
      </c>
      <c r="P3376">
        <v>0</v>
      </c>
      <c r="Q3376">
        <v>0</v>
      </c>
      <c r="R3376">
        <v>186.8862215</v>
      </c>
      <c r="S3376">
        <v>3.5248250000000001E-3</v>
      </c>
      <c r="T3376">
        <v>3.524825E-4</v>
      </c>
      <c r="U3376">
        <v>187.07938191</v>
      </c>
      <c r="W3376" s="429">
        <f t="shared" si="77"/>
        <v>186.8862215</v>
      </c>
      <c r="X3376" s="429">
        <f t="shared" si="77"/>
        <v>3.5248250000000001E-3</v>
      </c>
      <c r="Y3376" s="429">
        <f t="shared" si="77"/>
        <v>3.524825E-4</v>
      </c>
      <c r="Z3376" s="429">
        <f t="shared" si="77"/>
        <v>187.07938191</v>
      </c>
      <c r="AA3376" s="429" t="s">
        <v>1295</v>
      </c>
    </row>
    <row r="3377" spans="1:27" x14ac:dyDescent="0.25">
      <c r="A3377" t="s">
        <v>149</v>
      </c>
      <c r="B3377" t="s">
        <v>186</v>
      </c>
      <c r="C3377" t="s">
        <v>1459</v>
      </c>
      <c r="D3377" t="s">
        <v>1387</v>
      </c>
      <c r="E3377" t="s">
        <v>1326</v>
      </c>
      <c r="F3377" t="s">
        <v>1293</v>
      </c>
      <c r="G3377" t="s">
        <v>524</v>
      </c>
      <c r="H3377" t="s">
        <v>1464</v>
      </c>
      <c r="I3377" t="s">
        <v>186</v>
      </c>
      <c r="J3377" t="s">
        <v>1402</v>
      </c>
      <c r="K3377" t="s">
        <v>1398</v>
      </c>
      <c r="L3377">
        <v>7.55</v>
      </c>
      <c r="M3377">
        <v>1.1100000000000001</v>
      </c>
      <c r="N3377">
        <v>7.55</v>
      </c>
      <c r="O3377">
        <v>0</v>
      </c>
      <c r="P3377">
        <v>0</v>
      </c>
      <c r="Q3377">
        <v>0</v>
      </c>
      <c r="R3377">
        <v>509.38302249999998</v>
      </c>
      <c r="S3377">
        <v>9.6073749999999996E-3</v>
      </c>
      <c r="T3377">
        <v>9.6073749999999998E-4</v>
      </c>
      <c r="U3377">
        <v>509.90950664999997</v>
      </c>
      <c r="W3377" s="429">
        <f t="shared" si="77"/>
        <v>509.38302249999998</v>
      </c>
      <c r="X3377" s="429">
        <f t="shared" si="77"/>
        <v>9.6073749999999996E-3</v>
      </c>
      <c r="Y3377" s="429">
        <f t="shared" si="77"/>
        <v>9.6073749999999998E-4</v>
      </c>
      <c r="Z3377" s="429">
        <f t="shared" si="77"/>
        <v>509.90950664999997</v>
      </c>
      <c r="AA3377" s="429" t="s">
        <v>1295</v>
      </c>
    </row>
    <row r="3378" spans="1:27" x14ac:dyDescent="0.25">
      <c r="A3378" t="s">
        <v>149</v>
      </c>
      <c r="B3378" t="s">
        <v>186</v>
      </c>
      <c r="C3378" t="s">
        <v>1459</v>
      </c>
      <c r="D3378" t="s">
        <v>1387</v>
      </c>
      <c r="E3378" t="s">
        <v>1326</v>
      </c>
      <c r="F3378" t="s">
        <v>1293</v>
      </c>
      <c r="G3378" t="s">
        <v>524</v>
      </c>
      <c r="H3378" t="s">
        <v>1464</v>
      </c>
      <c r="I3378" t="s">
        <v>186</v>
      </c>
      <c r="J3378" t="s">
        <v>1400</v>
      </c>
      <c r="K3378" t="s">
        <v>1401</v>
      </c>
      <c r="L3378">
        <v>0</v>
      </c>
      <c r="M3378">
        <v>1.78</v>
      </c>
      <c r="N3378">
        <v>0</v>
      </c>
      <c r="O3378">
        <v>0</v>
      </c>
      <c r="P3378">
        <v>0</v>
      </c>
      <c r="Q3378">
        <v>0</v>
      </c>
      <c r="R3378">
        <v>2.5661450815462131E-2</v>
      </c>
      <c r="S3378">
        <v>0.3034023952570451</v>
      </c>
      <c r="T3378">
        <v>0</v>
      </c>
      <c r="U3378">
        <v>7.6107213322415896</v>
      </c>
      <c r="W3378" s="429">
        <f t="shared" si="77"/>
        <v>2.5661450815462131E-2</v>
      </c>
      <c r="X3378" s="429">
        <f t="shared" si="77"/>
        <v>0.3034023952570451</v>
      </c>
      <c r="Y3378" s="429">
        <f t="shared" si="77"/>
        <v>0</v>
      </c>
      <c r="Z3378" s="429">
        <f t="shared" si="77"/>
        <v>7.6107213322415896</v>
      </c>
      <c r="AA3378" s="429" t="s">
        <v>1296</v>
      </c>
    </row>
    <row r="3379" spans="1:27" x14ac:dyDescent="0.25">
      <c r="A3379" t="s">
        <v>149</v>
      </c>
      <c r="B3379" t="s">
        <v>186</v>
      </c>
      <c r="C3379" t="s">
        <v>1459</v>
      </c>
      <c r="D3379" t="s">
        <v>1387</v>
      </c>
      <c r="E3379" t="s">
        <v>1326</v>
      </c>
      <c r="F3379" t="s">
        <v>1293</v>
      </c>
      <c r="G3379" t="s">
        <v>524</v>
      </c>
      <c r="H3379" t="s">
        <v>1464</v>
      </c>
      <c r="I3379" t="s">
        <v>186</v>
      </c>
      <c r="J3379" t="s">
        <v>1402</v>
      </c>
      <c r="K3379" t="s">
        <v>1398</v>
      </c>
      <c r="L3379">
        <v>0.96</v>
      </c>
      <c r="M3379">
        <v>0.34</v>
      </c>
      <c r="N3379">
        <v>0.17</v>
      </c>
      <c r="O3379">
        <v>0</v>
      </c>
      <c r="P3379">
        <v>0</v>
      </c>
      <c r="Q3379">
        <v>0</v>
      </c>
      <c r="R3379">
        <v>64.769232000000002</v>
      </c>
      <c r="S3379">
        <v>1.2216E-3</v>
      </c>
      <c r="T3379">
        <v>1.2216000000000001E-4</v>
      </c>
      <c r="U3379">
        <v>64.836175680000011</v>
      </c>
      <c r="W3379" s="429">
        <f t="shared" si="77"/>
        <v>64.769232000000002</v>
      </c>
      <c r="X3379" s="429">
        <f t="shared" si="77"/>
        <v>1.2216E-3</v>
      </c>
      <c r="Y3379" s="429">
        <f t="shared" si="77"/>
        <v>1.2216000000000001E-4</v>
      </c>
      <c r="Z3379" s="429">
        <f t="shared" si="77"/>
        <v>64.836175680000011</v>
      </c>
      <c r="AA3379" s="429" t="s">
        <v>1295</v>
      </c>
    </row>
    <row r="3380" spans="1:27" x14ac:dyDescent="0.25">
      <c r="A3380" t="s">
        <v>149</v>
      </c>
      <c r="B3380" t="s">
        <v>186</v>
      </c>
      <c r="C3380" t="s">
        <v>1459</v>
      </c>
      <c r="D3380" t="s">
        <v>1387</v>
      </c>
      <c r="E3380" t="s">
        <v>1326</v>
      </c>
      <c r="F3380" t="s">
        <v>1293</v>
      </c>
      <c r="G3380" t="s">
        <v>524</v>
      </c>
      <c r="H3380" t="s">
        <v>1464</v>
      </c>
      <c r="I3380" t="s">
        <v>186</v>
      </c>
      <c r="J3380" t="s">
        <v>1402</v>
      </c>
      <c r="K3380" t="s">
        <v>1398</v>
      </c>
      <c r="L3380">
        <v>3.63</v>
      </c>
      <c r="M3380">
        <v>1.27</v>
      </c>
      <c r="N3380">
        <v>0.65</v>
      </c>
      <c r="O3380">
        <v>0</v>
      </c>
      <c r="P3380">
        <v>0</v>
      </c>
      <c r="Q3380">
        <v>0</v>
      </c>
      <c r="R3380">
        <v>244.9086585</v>
      </c>
      <c r="S3380">
        <v>4.6191749999999997E-3</v>
      </c>
      <c r="T3380">
        <v>4.6191750000000001E-4</v>
      </c>
      <c r="U3380">
        <v>245.16178929</v>
      </c>
      <c r="W3380" s="429">
        <f t="shared" si="77"/>
        <v>244.9086585</v>
      </c>
      <c r="X3380" s="429">
        <f t="shared" si="77"/>
        <v>4.6191749999999997E-3</v>
      </c>
      <c r="Y3380" s="429">
        <f t="shared" si="77"/>
        <v>4.6191750000000001E-4</v>
      </c>
      <c r="Z3380" s="429">
        <f t="shared" si="77"/>
        <v>245.16178929</v>
      </c>
      <c r="AA3380" s="429" t="s">
        <v>1295</v>
      </c>
    </row>
    <row r="3381" spans="1:27" x14ac:dyDescent="0.25">
      <c r="A3381" t="s">
        <v>149</v>
      </c>
      <c r="B3381" t="s">
        <v>186</v>
      </c>
      <c r="C3381" t="s">
        <v>1459</v>
      </c>
      <c r="D3381" t="s">
        <v>1387</v>
      </c>
      <c r="E3381" t="s">
        <v>1326</v>
      </c>
      <c r="F3381" t="s">
        <v>1293</v>
      </c>
      <c r="G3381" t="s">
        <v>524</v>
      </c>
      <c r="H3381" t="s">
        <v>1464</v>
      </c>
      <c r="I3381" t="s">
        <v>186</v>
      </c>
      <c r="J3381" t="s">
        <v>1402</v>
      </c>
      <c r="K3381" t="s">
        <v>1398</v>
      </c>
      <c r="L3381">
        <v>3.68</v>
      </c>
      <c r="M3381">
        <v>1.29</v>
      </c>
      <c r="N3381">
        <v>0.66</v>
      </c>
      <c r="O3381">
        <v>0</v>
      </c>
      <c r="P3381">
        <v>0</v>
      </c>
      <c r="Q3381">
        <v>0</v>
      </c>
      <c r="R3381">
        <v>248.28205600000001</v>
      </c>
      <c r="S3381">
        <v>4.6828E-3</v>
      </c>
      <c r="T3381">
        <v>4.6828000000000001E-4</v>
      </c>
      <c r="U3381">
        <v>248.53867344000003</v>
      </c>
      <c r="W3381" s="429">
        <f t="shared" si="77"/>
        <v>248.28205600000001</v>
      </c>
      <c r="X3381" s="429">
        <f t="shared" si="77"/>
        <v>4.6828E-3</v>
      </c>
      <c r="Y3381" s="429">
        <f t="shared" si="77"/>
        <v>4.6828000000000001E-4</v>
      </c>
      <c r="Z3381" s="429">
        <f t="shared" si="77"/>
        <v>248.53867344000003</v>
      </c>
      <c r="AA3381" s="429" t="s">
        <v>1295</v>
      </c>
    </row>
    <row r="3382" spans="1:27" x14ac:dyDescent="0.25">
      <c r="A3382" t="s">
        <v>149</v>
      </c>
      <c r="B3382" t="s">
        <v>186</v>
      </c>
      <c r="C3382" t="s">
        <v>1459</v>
      </c>
      <c r="D3382" t="s">
        <v>1387</v>
      </c>
      <c r="E3382" t="s">
        <v>1326</v>
      </c>
      <c r="F3382" t="s">
        <v>1293</v>
      </c>
      <c r="G3382" t="s">
        <v>524</v>
      </c>
      <c r="H3382" t="s">
        <v>1464</v>
      </c>
      <c r="I3382" t="s">
        <v>186</v>
      </c>
      <c r="J3382" t="s">
        <v>1402</v>
      </c>
      <c r="K3382" t="s">
        <v>1398</v>
      </c>
      <c r="L3382">
        <v>10.8</v>
      </c>
      <c r="M3382">
        <v>2.3199999999999998</v>
      </c>
      <c r="N3382">
        <v>2.73</v>
      </c>
      <c r="O3382">
        <v>0</v>
      </c>
      <c r="P3382">
        <v>0</v>
      </c>
      <c r="Q3382">
        <v>0</v>
      </c>
      <c r="R3382">
        <v>728.65386000000012</v>
      </c>
      <c r="S3382">
        <v>1.3743E-2</v>
      </c>
      <c r="T3382">
        <v>1.3743000000000002E-3</v>
      </c>
      <c r="U3382">
        <v>729.40697640000008</v>
      </c>
      <c r="W3382" s="429">
        <f t="shared" si="77"/>
        <v>728.65386000000012</v>
      </c>
      <c r="X3382" s="429">
        <f t="shared" si="77"/>
        <v>1.3743E-2</v>
      </c>
      <c r="Y3382" s="429">
        <f t="shared" si="77"/>
        <v>1.3743000000000002E-3</v>
      </c>
      <c r="Z3382" s="429">
        <f t="shared" si="77"/>
        <v>729.40697640000008</v>
      </c>
      <c r="AA3382" s="429" t="s">
        <v>1295</v>
      </c>
    </row>
    <row r="3383" spans="1:27" x14ac:dyDescent="0.25">
      <c r="A3383" t="s">
        <v>149</v>
      </c>
      <c r="B3383" t="s">
        <v>186</v>
      </c>
      <c r="C3383" t="s">
        <v>1459</v>
      </c>
      <c r="D3383" t="s">
        <v>1387</v>
      </c>
      <c r="E3383" t="s">
        <v>1326</v>
      </c>
      <c r="F3383" t="s">
        <v>1293</v>
      </c>
      <c r="G3383" t="s">
        <v>524</v>
      </c>
      <c r="H3383" t="s">
        <v>1464</v>
      </c>
      <c r="I3383" t="s">
        <v>186</v>
      </c>
      <c r="J3383" t="s">
        <v>1399</v>
      </c>
      <c r="K3383" t="s">
        <v>1391</v>
      </c>
      <c r="L3383">
        <v>0</v>
      </c>
      <c r="M3383">
        <v>2.9</v>
      </c>
      <c r="N3383">
        <v>0</v>
      </c>
      <c r="O3383">
        <v>0</v>
      </c>
      <c r="P3383">
        <v>0</v>
      </c>
      <c r="Q3383">
        <v>0</v>
      </c>
      <c r="R3383">
        <v>1.05991586025954</v>
      </c>
      <c r="S3383">
        <v>12.510140784058192</v>
      </c>
      <c r="T3383">
        <v>0</v>
      </c>
      <c r="U3383">
        <v>313.81343546171433</v>
      </c>
      <c r="W3383" s="429">
        <f t="shared" si="77"/>
        <v>1.05991586025954</v>
      </c>
      <c r="X3383" s="429">
        <f t="shared" si="77"/>
        <v>12.510140784058192</v>
      </c>
      <c r="Y3383" s="429">
        <f t="shared" si="77"/>
        <v>0</v>
      </c>
      <c r="Z3383" s="429">
        <f t="shared" si="77"/>
        <v>313.81343546171433</v>
      </c>
      <c r="AA3383" s="429" t="s">
        <v>1296</v>
      </c>
    </row>
    <row r="3384" spans="1:27" x14ac:dyDescent="0.25">
      <c r="A3384" t="s">
        <v>149</v>
      </c>
      <c r="B3384" t="s">
        <v>186</v>
      </c>
      <c r="C3384" t="s">
        <v>1459</v>
      </c>
      <c r="D3384" t="s">
        <v>1387</v>
      </c>
      <c r="E3384" t="s">
        <v>1326</v>
      </c>
      <c r="F3384" t="s">
        <v>1293</v>
      </c>
      <c r="G3384" t="s">
        <v>524</v>
      </c>
      <c r="H3384" t="s">
        <v>1464</v>
      </c>
      <c r="I3384" t="s">
        <v>186</v>
      </c>
      <c r="J3384" t="s">
        <v>1399</v>
      </c>
      <c r="K3384" t="s">
        <v>1391</v>
      </c>
      <c r="L3384">
        <v>0</v>
      </c>
      <c r="M3384">
        <v>25.84</v>
      </c>
      <c r="N3384">
        <v>0</v>
      </c>
      <c r="O3384">
        <v>0</v>
      </c>
      <c r="P3384">
        <v>0</v>
      </c>
      <c r="Q3384">
        <v>0</v>
      </c>
      <c r="R3384">
        <v>9.4442158031401782</v>
      </c>
      <c r="S3384">
        <v>111.46966822760818</v>
      </c>
      <c r="T3384">
        <v>0</v>
      </c>
      <c r="U3384">
        <v>2796.1859214933447</v>
      </c>
      <c r="W3384" s="429">
        <f t="shared" si="77"/>
        <v>9.4442158031401782</v>
      </c>
      <c r="X3384" s="429">
        <f t="shared" si="77"/>
        <v>111.46966822760818</v>
      </c>
      <c r="Y3384" s="429">
        <f t="shared" si="77"/>
        <v>0</v>
      </c>
      <c r="Z3384" s="429">
        <f t="shared" si="77"/>
        <v>2796.1859214933447</v>
      </c>
      <c r="AA3384" s="429" t="s">
        <v>1296</v>
      </c>
    </row>
    <row r="3385" spans="1:27" x14ac:dyDescent="0.25">
      <c r="A3385" t="s">
        <v>149</v>
      </c>
      <c r="B3385" t="s">
        <v>186</v>
      </c>
      <c r="C3385" t="s">
        <v>1459</v>
      </c>
      <c r="D3385" t="s">
        <v>1387</v>
      </c>
      <c r="E3385" t="s">
        <v>1326</v>
      </c>
      <c r="F3385" t="s">
        <v>1293</v>
      </c>
      <c r="G3385" t="s">
        <v>524</v>
      </c>
      <c r="H3385" t="s">
        <v>1464</v>
      </c>
      <c r="I3385" t="s">
        <v>186</v>
      </c>
      <c r="J3385" s="281" t="s">
        <v>1423</v>
      </c>
      <c r="K3385" t="s">
        <v>1419</v>
      </c>
      <c r="L3385">
        <v>0.08</v>
      </c>
      <c r="M3385">
        <v>5.45</v>
      </c>
      <c r="N3385">
        <v>0.72</v>
      </c>
      <c r="O3385">
        <v>87.55</v>
      </c>
      <c r="P3385">
        <v>0</v>
      </c>
      <c r="Q3385">
        <v>0</v>
      </c>
      <c r="R3385">
        <v>1.9919108408325841</v>
      </c>
      <c r="S3385">
        <v>23.510436990730053</v>
      </c>
      <c r="T3385">
        <v>0</v>
      </c>
      <c r="U3385">
        <v>589.75283560908395</v>
      </c>
      <c r="W3385" s="429">
        <f t="shared" si="77"/>
        <v>1.9919108408325841</v>
      </c>
      <c r="X3385" s="429">
        <f t="shared" si="77"/>
        <v>23.510436990730053</v>
      </c>
      <c r="Y3385" s="429">
        <f t="shared" si="77"/>
        <v>0</v>
      </c>
      <c r="Z3385" s="429">
        <f t="shared" si="77"/>
        <v>589.75283560908395</v>
      </c>
      <c r="AA3385" s="429" t="s">
        <v>1296</v>
      </c>
    </row>
    <row r="3386" spans="1:27" x14ac:dyDescent="0.25">
      <c r="A3386" t="s">
        <v>149</v>
      </c>
      <c r="B3386" t="s">
        <v>186</v>
      </c>
      <c r="C3386" t="s">
        <v>1459</v>
      </c>
      <c r="D3386" t="s">
        <v>1387</v>
      </c>
      <c r="E3386" t="s">
        <v>1326</v>
      </c>
      <c r="F3386" t="s">
        <v>1293</v>
      </c>
      <c r="G3386" t="s">
        <v>524</v>
      </c>
      <c r="H3386" t="s">
        <v>1460</v>
      </c>
      <c r="I3386" t="s">
        <v>561</v>
      </c>
      <c r="J3386" s="281" t="s">
        <v>1416</v>
      </c>
      <c r="K3386" t="s">
        <v>1398</v>
      </c>
      <c r="L3386">
        <v>11.82</v>
      </c>
      <c r="M3386">
        <v>0.42</v>
      </c>
      <c r="N3386">
        <v>12.41</v>
      </c>
      <c r="O3386">
        <v>0.42</v>
      </c>
      <c r="P3386">
        <v>0.16</v>
      </c>
      <c r="Q3386">
        <v>0.16</v>
      </c>
      <c r="R3386">
        <v>13133.333333333334</v>
      </c>
      <c r="S3386">
        <v>1.0267878787878788</v>
      </c>
      <c r="T3386">
        <v>0.35818181818181821</v>
      </c>
      <c r="U3386">
        <v>13265.741212121213</v>
      </c>
      <c r="W3386" s="429">
        <f t="shared" si="77"/>
        <v>13133.333333333334</v>
      </c>
      <c r="X3386" s="429">
        <f t="shared" si="77"/>
        <v>1.0267878787878788</v>
      </c>
      <c r="Y3386" s="429">
        <f t="shared" si="77"/>
        <v>0.35818181818181821</v>
      </c>
      <c r="Z3386" s="429">
        <f t="shared" si="77"/>
        <v>13265.741212121213</v>
      </c>
      <c r="AA3386" s="429" t="s">
        <v>1295</v>
      </c>
    </row>
    <row r="3387" spans="1:27" x14ac:dyDescent="0.25">
      <c r="A3387" t="s">
        <v>149</v>
      </c>
      <c r="B3387" t="s">
        <v>186</v>
      </c>
      <c r="C3387" t="s">
        <v>1459</v>
      </c>
      <c r="D3387" t="s">
        <v>1387</v>
      </c>
      <c r="E3387" t="s">
        <v>1326</v>
      </c>
      <c r="F3387" t="s">
        <v>1293</v>
      </c>
      <c r="G3387" t="s">
        <v>524</v>
      </c>
      <c r="H3387" t="s">
        <v>1460</v>
      </c>
      <c r="I3387" t="s">
        <v>561</v>
      </c>
      <c r="J3387" s="281" t="s">
        <v>1416</v>
      </c>
      <c r="K3387" t="s">
        <v>1398</v>
      </c>
      <c r="L3387">
        <v>4.8</v>
      </c>
      <c r="M3387">
        <v>0.28999999999999998</v>
      </c>
      <c r="N3387">
        <v>7.13</v>
      </c>
      <c r="O3387">
        <v>0.28999999999999998</v>
      </c>
      <c r="P3387">
        <v>0.1</v>
      </c>
      <c r="Q3387">
        <v>0.1</v>
      </c>
      <c r="R3387">
        <v>5333.333333333333</v>
      </c>
      <c r="S3387">
        <v>0.41696969696969693</v>
      </c>
      <c r="T3387">
        <v>0.14545454545454545</v>
      </c>
      <c r="U3387">
        <v>5387.1030303030293</v>
      </c>
      <c r="W3387" s="429">
        <f t="shared" si="77"/>
        <v>5333.333333333333</v>
      </c>
      <c r="X3387" s="429">
        <f t="shared" si="77"/>
        <v>0.41696969696969693</v>
      </c>
      <c r="Y3387" s="429">
        <f t="shared" si="77"/>
        <v>0.14545454545454545</v>
      </c>
      <c r="Z3387" s="429">
        <f t="shared" si="77"/>
        <v>5387.1030303030293</v>
      </c>
      <c r="AA3387" s="429" t="s">
        <v>1295</v>
      </c>
    </row>
    <row r="3388" spans="1:27" x14ac:dyDescent="0.25">
      <c r="A3388" t="s">
        <v>149</v>
      </c>
      <c r="B3388" t="s">
        <v>186</v>
      </c>
      <c r="C3388" t="s">
        <v>1459</v>
      </c>
      <c r="D3388" t="s">
        <v>1387</v>
      </c>
      <c r="E3388" t="s">
        <v>1326</v>
      </c>
      <c r="F3388" t="s">
        <v>1293</v>
      </c>
      <c r="G3388" t="s">
        <v>524</v>
      </c>
      <c r="H3388" t="s">
        <v>1460</v>
      </c>
      <c r="I3388" t="s">
        <v>561</v>
      </c>
      <c r="J3388" s="281" t="s">
        <v>1416</v>
      </c>
      <c r="K3388" t="s">
        <v>1398</v>
      </c>
      <c r="L3388">
        <v>3.67</v>
      </c>
      <c r="M3388">
        <v>0.22</v>
      </c>
      <c r="N3388">
        <v>5.45</v>
      </c>
      <c r="O3388">
        <v>0.22</v>
      </c>
      <c r="P3388">
        <v>0.08</v>
      </c>
      <c r="Q3388">
        <v>0.08</v>
      </c>
      <c r="R3388">
        <v>4077.7777777777778</v>
      </c>
      <c r="S3388">
        <v>0.31880808080808076</v>
      </c>
      <c r="T3388">
        <v>0.11121212121212121</v>
      </c>
      <c r="U3388">
        <v>4118.8891919191919</v>
      </c>
      <c r="W3388" s="429">
        <f t="shared" si="77"/>
        <v>4077.7777777777778</v>
      </c>
      <c r="X3388" s="429">
        <f t="shared" si="77"/>
        <v>0.31880808080808076</v>
      </c>
      <c r="Y3388" s="429">
        <f t="shared" si="77"/>
        <v>0.11121212121212121</v>
      </c>
      <c r="Z3388" s="429">
        <f t="shared" si="77"/>
        <v>4118.8891919191919</v>
      </c>
      <c r="AA3388" s="429" t="s">
        <v>1295</v>
      </c>
    </row>
    <row r="3389" spans="1:27" x14ac:dyDescent="0.25">
      <c r="A3389" t="s">
        <v>149</v>
      </c>
      <c r="B3389" t="s">
        <v>186</v>
      </c>
      <c r="C3389" t="s">
        <v>1459</v>
      </c>
      <c r="D3389" t="s">
        <v>1387</v>
      </c>
      <c r="E3389" t="s">
        <v>1326</v>
      </c>
      <c r="F3389" t="s">
        <v>1293</v>
      </c>
      <c r="G3389" t="s">
        <v>524</v>
      </c>
      <c r="H3389" t="s">
        <v>1460</v>
      </c>
      <c r="I3389" t="s">
        <v>561</v>
      </c>
      <c r="J3389" s="281" t="s">
        <v>1416</v>
      </c>
      <c r="K3389" t="s">
        <v>1398</v>
      </c>
      <c r="L3389">
        <v>3.4</v>
      </c>
      <c r="M3389">
        <v>0.21</v>
      </c>
      <c r="N3389">
        <v>5.05</v>
      </c>
      <c r="O3389">
        <v>0.21</v>
      </c>
      <c r="P3389">
        <v>7.0000000000000007E-2</v>
      </c>
      <c r="Q3389">
        <v>7.0000000000000007E-2</v>
      </c>
      <c r="R3389">
        <v>3777.7777777777774</v>
      </c>
      <c r="S3389">
        <v>0.29535353535353531</v>
      </c>
      <c r="T3389">
        <v>0.10303030303030303</v>
      </c>
      <c r="U3389">
        <v>3815.8646464646458</v>
      </c>
      <c r="W3389" s="429">
        <f t="shared" si="77"/>
        <v>3777.7777777777774</v>
      </c>
      <c r="X3389" s="429">
        <f t="shared" si="77"/>
        <v>0.29535353535353531</v>
      </c>
      <c r="Y3389" s="429">
        <f t="shared" si="77"/>
        <v>0.10303030303030303</v>
      </c>
      <c r="Z3389" s="429">
        <f t="shared" si="77"/>
        <v>3815.8646464646458</v>
      </c>
      <c r="AA3389" s="429" t="s">
        <v>1295</v>
      </c>
    </row>
    <row r="3390" spans="1:27" x14ac:dyDescent="0.25">
      <c r="A3390" t="s">
        <v>149</v>
      </c>
      <c r="B3390" t="s">
        <v>186</v>
      </c>
      <c r="C3390" t="s">
        <v>1459</v>
      </c>
      <c r="D3390" t="s">
        <v>1387</v>
      </c>
      <c r="E3390" t="s">
        <v>1326</v>
      </c>
      <c r="F3390" t="s">
        <v>1293</v>
      </c>
      <c r="G3390" t="s">
        <v>524</v>
      </c>
      <c r="H3390" t="s">
        <v>1460</v>
      </c>
      <c r="I3390" t="s">
        <v>561</v>
      </c>
      <c r="J3390" s="281" t="s">
        <v>1402</v>
      </c>
      <c r="K3390" t="s">
        <v>1398</v>
      </c>
      <c r="L3390">
        <v>5.66</v>
      </c>
      <c r="M3390">
        <v>1.74</v>
      </c>
      <c r="N3390">
        <v>3.87</v>
      </c>
      <c r="O3390">
        <v>0</v>
      </c>
      <c r="P3390">
        <v>7.0000000000000007E-2</v>
      </c>
      <c r="Q3390">
        <v>7.0000000000000007E-2</v>
      </c>
      <c r="R3390">
        <v>381.86859700000002</v>
      </c>
      <c r="S3390">
        <v>7.2023499999999997E-3</v>
      </c>
      <c r="T3390">
        <v>7.2023500000000006E-4</v>
      </c>
      <c r="U3390">
        <v>382.26328578000005</v>
      </c>
      <c r="W3390" s="429">
        <f t="shared" si="77"/>
        <v>381.86859700000002</v>
      </c>
      <c r="X3390" s="429">
        <f t="shared" si="77"/>
        <v>7.2023499999999997E-3</v>
      </c>
      <c r="Y3390" s="429">
        <f t="shared" si="77"/>
        <v>7.2023500000000006E-4</v>
      </c>
      <c r="Z3390" s="429">
        <f t="shared" ref="Z3390:Z3453" si="78">IFERROR(U3390*1,0)</f>
        <v>382.26328578000005</v>
      </c>
      <c r="AA3390" s="429" t="s">
        <v>1295</v>
      </c>
    </row>
    <row r="3391" spans="1:27" x14ac:dyDescent="0.25">
      <c r="A3391" t="s">
        <v>149</v>
      </c>
      <c r="B3391" t="s">
        <v>186</v>
      </c>
      <c r="C3391" t="s">
        <v>1459</v>
      </c>
      <c r="D3391" t="s">
        <v>1387</v>
      </c>
      <c r="E3391" t="s">
        <v>1326</v>
      </c>
      <c r="F3391" t="s">
        <v>1293</v>
      </c>
      <c r="G3391" t="s">
        <v>524</v>
      </c>
      <c r="H3391" t="s">
        <v>1460</v>
      </c>
      <c r="I3391" t="s">
        <v>561</v>
      </c>
      <c r="J3391" s="281" t="s">
        <v>1399</v>
      </c>
      <c r="K3391" t="s">
        <v>1391</v>
      </c>
      <c r="L3391">
        <v>0</v>
      </c>
      <c r="M3391">
        <v>0.55600000000000005</v>
      </c>
      <c r="N3391">
        <v>0</v>
      </c>
      <c r="O3391">
        <v>0</v>
      </c>
      <c r="P3391">
        <v>0</v>
      </c>
      <c r="Q3391">
        <v>0</v>
      </c>
      <c r="R3391">
        <v>0.20321145458769116</v>
      </c>
      <c r="S3391">
        <v>2.3984959572194331</v>
      </c>
      <c r="T3391">
        <v>0</v>
      </c>
      <c r="U3391">
        <v>60.165610385073514</v>
      </c>
      <c r="W3391" s="429">
        <f t="shared" ref="W3391:Z3454" si="79">IFERROR(R3391*1,0)</f>
        <v>0.20321145458769116</v>
      </c>
      <c r="X3391" s="429">
        <f t="shared" si="79"/>
        <v>2.3984959572194331</v>
      </c>
      <c r="Y3391" s="429">
        <f t="shared" si="79"/>
        <v>0</v>
      </c>
      <c r="Z3391" s="429">
        <f t="shared" si="78"/>
        <v>60.165610385073514</v>
      </c>
      <c r="AA3391" s="429" t="s">
        <v>1296</v>
      </c>
    </row>
    <row r="3392" spans="1:27" x14ac:dyDescent="0.25">
      <c r="A3392" t="s">
        <v>149</v>
      </c>
      <c r="B3392" t="s">
        <v>186</v>
      </c>
      <c r="C3392" t="s">
        <v>1459</v>
      </c>
      <c r="D3392" t="s">
        <v>1387</v>
      </c>
      <c r="E3392" t="s">
        <v>1326</v>
      </c>
      <c r="F3392" t="s">
        <v>1293</v>
      </c>
      <c r="G3392" t="s">
        <v>524</v>
      </c>
      <c r="H3392" t="s">
        <v>1464</v>
      </c>
      <c r="I3392" t="s">
        <v>186</v>
      </c>
      <c r="J3392" s="281" t="s">
        <v>1416</v>
      </c>
      <c r="K3392" t="s">
        <v>1398</v>
      </c>
      <c r="L3392">
        <v>0.2</v>
      </c>
      <c r="M3392">
        <v>0</v>
      </c>
      <c r="N3392">
        <v>0.3</v>
      </c>
      <c r="O3392">
        <v>0</v>
      </c>
      <c r="P3392">
        <v>0</v>
      </c>
      <c r="Q3392">
        <v>0</v>
      </c>
      <c r="R3392">
        <v>222.22222222222223</v>
      </c>
      <c r="S3392">
        <v>1.7373737373737371E-2</v>
      </c>
      <c r="T3392">
        <v>6.0606060606060615E-3</v>
      </c>
      <c r="U3392">
        <v>224.46262626262629</v>
      </c>
      <c r="W3392" s="429">
        <f t="shared" si="79"/>
        <v>222.22222222222223</v>
      </c>
      <c r="X3392" s="429">
        <f t="shared" si="79"/>
        <v>1.7373737373737371E-2</v>
      </c>
      <c r="Y3392" s="429">
        <f t="shared" si="79"/>
        <v>6.0606060606060615E-3</v>
      </c>
      <c r="Z3392" s="429">
        <f t="shared" si="78"/>
        <v>224.46262626262629</v>
      </c>
      <c r="AA3392" s="429" t="s">
        <v>1295</v>
      </c>
    </row>
    <row r="3393" spans="1:27" x14ac:dyDescent="0.25">
      <c r="A3393" t="s">
        <v>149</v>
      </c>
      <c r="B3393" t="s">
        <v>186</v>
      </c>
      <c r="C3393" t="s">
        <v>1459</v>
      </c>
      <c r="D3393" t="s">
        <v>1387</v>
      </c>
      <c r="E3393" t="s">
        <v>1326</v>
      </c>
      <c r="F3393" t="s">
        <v>1293</v>
      </c>
      <c r="G3393" t="s">
        <v>524</v>
      </c>
      <c r="H3393" t="s">
        <v>1464</v>
      </c>
      <c r="I3393" t="s">
        <v>186</v>
      </c>
      <c r="J3393" s="281" t="s">
        <v>1400</v>
      </c>
      <c r="K3393" t="s">
        <v>1401</v>
      </c>
      <c r="L3393">
        <v>0</v>
      </c>
      <c r="M3393">
        <v>4.5999999999999996</v>
      </c>
      <c r="N3393">
        <v>0</v>
      </c>
      <c r="O3393">
        <v>0</v>
      </c>
      <c r="P3393">
        <v>0</v>
      </c>
      <c r="Q3393">
        <v>0</v>
      </c>
      <c r="R3393">
        <v>6.6316108848947078E-2</v>
      </c>
      <c r="S3393">
        <v>0.78407360572045359</v>
      </c>
      <c r="T3393">
        <v>0</v>
      </c>
      <c r="U3393">
        <v>19.668156251860289</v>
      </c>
      <c r="W3393" s="429">
        <f t="shared" si="79"/>
        <v>6.6316108848947078E-2</v>
      </c>
      <c r="X3393" s="429">
        <f t="shared" si="79"/>
        <v>0.78407360572045359</v>
      </c>
      <c r="Y3393" s="429">
        <f t="shared" si="79"/>
        <v>0</v>
      </c>
      <c r="Z3393" s="429">
        <f t="shared" si="78"/>
        <v>19.668156251860289</v>
      </c>
      <c r="AA3393" s="429" t="s">
        <v>1296</v>
      </c>
    </row>
    <row r="3394" spans="1:27" x14ac:dyDescent="0.25">
      <c r="A3394" t="s">
        <v>149</v>
      </c>
      <c r="B3394" t="s">
        <v>186</v>
      </c>
      <c r="C3394" t="s">
        <v>1459</v>
      </c>
      <c r="D3394" t="s">
        <v>1387</v>
      </c>
      <c r="E3394" t="s">
        <v>1326</v>
      </c>
      <c r="F3394" t="s">
        <v>1293</v>
      </c>
      <c r="G3394" t="s">
        <v>524</v>
      </c>
      <c r="H3394" t="s">
        <v>1464</v>
      </c>
      <c r="I3394" t="s">
        <v>186</v>
      </c>
      <c r="J3394" s="281" t="s">
        <v>1400</v>
      </c>
      <c r="K3394" t="s">
        <v>1401</v>
      </c>
      <c r="L3394">
        <v>0</v>
      </c>
      <c r="M3394">
        <v>4.5999999999999996</v>
      </c>
      <c r="N3394">
        <v>0</v>
      </c>
      <c r="O3394">
        <v>0</v>
      </c>
      <c r="P3394">
        <v>0</v>
      </c>
      <c r="Q3394">
        <v>0</v>
      </c>
      <c r="R3394">
        <v>6.6316108848947078E-2</v>
      </c>
      <c r="S3394">
        <v>0.78407360572045359</v>
      </c>
      <c r="T3394">
        <v>0</v>
      </c>
      <c r="U3394">
        <v>19.668156251860289</v>
      </c>
      <c r="W3394" s="429">
        <f t="shared" si="79"/>
        <v>6.6316108848947078E-2</v>
      </c>
      <c r="X3394" s="429">
        <f t="shared" si="79"/>
        <v>0.78407360572045359</v>
      </c>
      <c r="Y3394" s="429">
        <f t="shared" si="79"/>
        <v>0</v>
      </c>
      <c r="Z3394" s="429">
        <f t="shared" si="78"/>
        <v>19.668156251860289</v>
      </c>
      <c r="AA3394" s="429" t="s">
        <v>1296</v>
      </c>
    </row>
    <row r="3395" spans="1:27" x14ac:dyDescent="0.25">
      <c r="A3395" t="s">
        <v>149</v>
      </c>
      <c r="B3395" t="s">
        <v>186</v>
      </c>
      <c r="C3395" t="s">
        <v>1459</v>
      </c>
      <c r="D3395" t="s">
        <v>1387</v>
      </c>
      <c r="E3395" t="s">
        <v>1326</v>
      </c>
      <c r="F3395" t="s">
        <v>1293</v>
      </c>
      <c r="G3395" t="s">
        <v>524</v>
      </c>
      <c r="H3395" t="s">
        <v>1464</v>
      </c>
      <c r="I3395" t="s">
        <v>186</v>
      </c>
      <c r="J3395" s="281" t="s">
        <v>1416</v>
      </c>
      <c r="K3395" t="s">
        <v>1398</v>
      </c>
      <c r="L3395">
        <v>29.4</v>
      </c>
      <c r="M3395">
        <v>1.4</v>
      </c>
      <c r="N3395">
        <v>47.8</v>
      </c>
      <c r="O3395">
        <v>0.2</v>
      </c>
      <c r="P3395">
        <v>0.4</v>
      </c>
      <c r="Q3395">
        <v>0.4</v>
      </c>
      <c r="R3395">
        <v>32666.666666666664</v>
      </c>
      <c r="S3395">
        <v>2.5539393939393937</v>
      </c>
      <c r="T3395">
        <v>0.89090909090909087</v>
      </c>
      <c r="U3395">
        <v>32996.006060606058</v>
      </c>
      <c r="W3395" s="429">
        <f t="shared" si="79"/>
        <v>32666.666666666664</v>
      </c>
      <c r="X3395" s="429">
        <f t="shared" si="79"/>
        <v>2.5539393939393937</v>
      </c>
      <c r="Y3395" s="429">
        <f t="shared" si="79"/>
        <v>0.89090909090909087</v>
      </c>
      <c r="Z3395" s="429">
        <f t="shared" si="78"/>
        <v>32996.006060606058</v>
      </c>
      <c r="AA3395" s="429" t="s">
        <v>1295</v>
      </c>
    </row>
    <row r="3396" spans="1:27" x14ac:dyDescent="0.25">
      <c r="A3396" t="s">
        <v>149</v>
      </c>
      <c r="B3396" t="s">
        <v>186</v>
      </c>
      <c r="C3396" t="s">
        <v>1459</v>
      </c>
      <c r="D3396" t="s">
        <v>1387</v>
      </c>
      <c r="E3396" t="s">
        <v>1326</v>
      </c>
      <c r="F3396" t="s">
        <v>1293</v>
      </c>
      <c r="G3396" t="s">
        <v>524</v>
      </c>
      <c r="H3396" t="s">
        <v>1464</v>
      </c>
      <c r="I3396" t="s">
        <v>186</v>
      </c>
      <c r="J3396" s="281" t="s">
        <v>1416</v>
      </c>
      <c r="K3396" t="s">
        <v>1398</v>
      </c>
      <c r="L3396">
        <v>23.9</v>
      </c>
      <c r="M3396">
        <v>1.1000000000000001</v>
      </c>
      <c r="N3396">
        <v>19.100000000000001</v>
      </c>
      <c r="O3396">
        <v>0.6</v>
      </c>
      <c r="P3396">
        <v>1.1000000000000001</v>
      </c>
      <c r="Q3396">
        <v>1.1000000000000001</v>
      </c>
      <c r="R3396">
        <v>26555.555555555555</v>
      </c>
      <c r="S3396">
        <v>2.0761616161616159</v>
      </c>
      <c r="T3396">
        <v>0.72424242424242424</v>
      </c>
      <c r="U3396">
        <v>26823.283838383835</v>
      </c>
      <c r="W3396" s="429">
        <f t="shared" si="79"/>
        <v>26555.555555555555</v>
      </c>
      <c r="X3396" s="429">
        <f t="shared" si="79"/>
        <v>2.0761616161616159</v>
      </c>
      <c r="Y3396" s="429">
        <f t="shared" si="79"/>
        <v>0.72424242424242424</v>
      </c>
      <c r="Z3396" s="429">
        <f t="shared" si="78"/>
        <v>26823.283838383835</v>
      </c>
      <c r="AA3396" s="429" t="s">
        <v>1295</v>
      </c>
    </row>
    <row r="3397" spans="1:27" x14ac:dyDescent="0.25">
      <c r="A3397" t="s">
        <v>149</v>
      </c>
      <c r="B3397" t="s">
        <v>186</v>
      </c>
      <c r="C3397" t="s">
        <v>1459</v>
      </c>
      <c r="D3397" t="s">
        <v>1387</v>
      </c>
      <c r="E3397" t="s">
        <v>1326</v>
      </c>
      <c r="F3397" t="s">
        <v>1293</v>
      </c>
      <c r="G3397" t="s">
        <v>524</v>
      </c>
      <c r="H3397" t="s">
        <v>1464</v>
      </c>
      <c r="I3397" t="s">
        <v>186</v>
      </c>
      <c r="J3397" s="281" t="s">
        <v>1399</v>
      </c>
      <c r="K3397" t="s">
        <v>1391</v>
      </c>
      <c r="L3397">
        <v>0</v>
      </c>
      <c r="M3397">
        <v>3.7</v>
      </c>
      <c r="N3397">
        <v>0</v>
      </c>
      <c r="O3397">
        <v>0</v>
      </c>
      <c r="P3397">
        <v>0</v>
      </c>
      <c r="Q3397">
        <v>0</v>
      </c>
      <c r="R3397">
        <v>1.352306442400103</v>
      </c>
      <c r="S3397">
        <v>15.961214103798385</v>
      </c>
      <c r="T3397">
        <v>0</v>
      </c>
      <c r="U3397">
        <v>400.38265903735976</v>
      </c>
      <c r="W3397" s="429">
        <f t="shared" si="79"/>
        <v>1.352306442400103</v>
      </c>
      <c r="X3397" s="429">
        <f t="shared" si="79"/>
        <v>15.961214103798385</v>
      </c>
      <c r="Y3397" s="429">
        <f t="shared" si="79"/>
        <v>0</v>
      </c>
      <c r="Z3397" s="429">
        <f t="shared" si="78"/>
        <v>400.38265903735976</v>
      </c>
      <c r="AA3397" s="429" t="s">
        <v>1296</v>
      </c>
    </row>
    <row r="3398" spans="1:27" x14ac:dyDescent="0.25">
      <c r="A3398" t="s">
        <v>149</v>
      </c>
      <c r="B3398" t="s">
        <v>186</v>
      </c>
      <c r="C3398" t="s">
        <v>1459</v>
      </c>
      <c r="D3398" t="s">
        <v>1387</v>
      </c>
      <c r="E3398" t="s">
        <v>1326</v>
      </c>
      <c r="F3398" t="s">
        <v>1293</v>
      </c>
      <c r="G3398" t="s">
        <v>524</v>
      </c>
      <c r="H3398" t="s">
        <v>1464</v>
      </c>
      <c r="I3398" t="s">
        <v>186</v>
      </c>
      <c r="J3398" s="281" t="s">
        <v>1399</v>
      </c>
      <c r="K3398" t="s">
        <v>1391</v>
      </c>
      <c r="L3398">
        <v>0</v>
      </c>
      <c r="M3398">
        <v>1.4</v>
      </c>
      <c r="N3398">
        <v>0</v>
      </c>
      <c r="O3398">
        <v>0</v>
      </c>
      <c r="P3398">
        <v>0</v>
      </c>
      <c r="Q3398">
        <v>0</v>
      </c>
      <c r="R3398">
        <v>0.51168351874598483</v>
      </c>
      <c r="S3398">
        <v>6.0393783095453344</v>
      </c>
      <c r="T3398">
        <v>0</v>
      </c>
      <c r="U3398">
        <v>151.49614125737935</v>
      </c>
      <c r="W3398" s="429">
        <f t="shared" si="79"/>
        <v>0.51168351874598483</v>
      </c>
      <c r="X3398" s="429">
        <f t="shared" si="79"/>
        <v>6.0393783095453344</v>
      </c>
      <c r="Y3398" s="429">
        <f t="shared" si="79"/>
        <v>0</v>
      </c>
      <c r="Z3398" s="429">
        <f t="shared" si="78"/>
        <v>151.49614125737935</v>
      </c>
      <c r="AA3398" s="429" t="s">
        <v>1296</v>
      </c>
    </row>
    <row r="3399" spans="1:27" x14ac:dyDescent="0.25">
      <c r="A3399" t="s">
        <v>149</v>
      </c>
      <c r="B3399" t="s">
        <v>186</v>
      </c>
      <c r="C3399" t="s">
        <v>1459</v>
      </c>
      <c r="D3399" t="s">
        <v>1387</v>
      </c>
      <c r="E3399" t="s">
        <v>1326</v>
      </c>
      <c r="F3399" t="s">
        <v>1293</v>
      </c>
      <c r="G3399" t="s">
        <v>524</v>
      </c>
      <c r="H3399" t="s">
        <v>1464</v>
      </c>
      <c r="I3399" t="s">
        <v>186</v>
      </c>
      <c r="J3399" s="281" t="s">
        <v>1423</v>
      </c>
      <c r="K3399" t="s">
        <v>1419</v>
      </c>
      <c r="L3399">
        <v>0</v>
      </c>
      <c r="M3399">
        <v>1.5</v>
      </c>
      <c r="N3399">
        <v>0</v>
      </c>
      <c r="O3399">
        <v>0</v>
      </c>
      <c r="P3399">
        <v>0</v>
      </c>
      <c r="Q3399">
        <v>0</v>
      </c>
      <c r="R3399">
        <v>0.54823234151355527</v>
      </c>
      <c r="S3399">
        <v>6.470762474512858</v>
      </c>
      <c r="T3399">
        <v>0</v>
      </c>
      <c r="U3399">
        <v>162.31729420433501</v>
      </c>
      <c r="W3399" s="429">
        <f t="shared" si="79"/>
        <v>0.54823234151355527</v>
      </c>
      <c r="X3399" s="429">
        <f t="shared" si="79"/>
        <v>6.470762474512858</v>
      </c>
      <c r="Y3399" s="429">
        <f t="shared" si="79"/>
        <v>0</v>
      </c>
      <c r="Z3399" s="429">
        <f t="shared" si="78"/>
        <v>162.31729420433501</v>
      </c>
      <c r="AA3399" s="429" t="s">
        <v>1296</v>
      </c>
    </row>
    <row r="3400" spans="1:27" x14ac:dyDescent="0.25">
      <c r="A3400" t="s">
        <v>149</v>
      </c>
      <c r="B3400" t="s">
        <v>186</v>
      </c>
      <c r="C3400" t="s">
        <v>1459</v>
      </c>
      <c r="D3400" t="s">
        <v>1387</v>
      </c>
      <c r="E3400" t="s">
        <v>1326</v>
      </c>
      <c r="F3400" t="s">
        <v>1293</v>
      </c>
      <c r="G3400" t="s">
        <v>524</v>
      </c>
      <c r="H3400" t="s">
        <v>1460</v>
      </c>
      <c r="I3400" t="s">
        <v>561</v>
      </c>
      <c r="J3400" s="281" t="s">
        <v>1495</v>
      </c>
      <c r="K3400" t="s">
        <v>1391</v>
      </c>
      <c r="L3400">
        <v>0</v>
      </c>
      <c r="M3400">
        <v>5.49</v>
      </c>
      <c r="N3400">
        <v>0</v>
      </c>
      <c r="O3400">
        <v>0</v>
      </c>
      <c r="P3400">
        <v>0</v>
      </c>
      <c r="Q3400">
        <v>0</v>
      </c>
      <c r="R3400">
        <v>2.0065303699396124</v>
      </c>
      <c r="S3400">
        <v>23.682990656717063</v>
      </c>
      <c r="T3400">
        <v>0</v>
      </c>
      <c r="U3400">
        <v>594.08129678786611</v>
      </c>
      <c r="W3400" s="429">
        <f t="shared" si="79"/>
        <v>2.0065303699396124</v>
      </c>
      <c r="X3400" s="429">
        <f t="shared" si="79"/>
        <v>23.682990656717063</v>
      </c>
      <c r="Y3400" s="429">
        <f t="shared" si="79"/>
        <v>0</v>
      </c>
      <c r="Z3400" s="429">
        <f t="shared" si="78"/>
        <v>594.08129678786611</v>
      </c>
      <c r="AA3400" s="429" t="s">
        <v>1296</v>
      </c>
    </row>
    <row r="3401" spans="1:27" x14ac:dyDescent="0.25">
      <c r="A3401" t="s">
        <v>149</v>
      </c>
      <c r="B3401" t="s">
        <v>186</v>
      </c>
      <c r="C3401" t="s">
        <v>1459</v>
      </c>
      <c r="D3401" t="s">
        <v>1387</v>
      </c>
      <c r="E3401" t="s">
        <v>1326</v>
      </c>
      <c r="F3401" t="s">
        <v>1293</v>
      </c>
      <c r="G3401" t="s">
        <v>524</v>
      </c>
      <c r="H3401" t="s">
        <v>1461</v>
      </c>
      <c r="I3401" t="s">
        <v>534</v>
      </c>
      <c r="J3401" s="281" t="s">
        <v>1402</v>
      </c>
      <c r="K3401" t="s">
        <v>1398</v>
      </c>
      <c r="L3401">
        <v>11</v>
      </c>
      <c r="M3401">
        <v>7.4</v>
      </c>
      <c r="N3401">
        <v>19.5</v>
      </c>
      <c r="O3401">
        <v>0</v>
      </c>
      <c r="P3401">
        <v>0.3</v>
      </c>
      <c r="Q3401">
        <v>0.3</v>
      </c>
      <c r="R3401">
        <v>742.14745000000005</v>
      </c>
      <c r="S3401">
        <v>1.39975E-2</v>
      </c>
      <c r="T3401">
        <v>1.39975E-3</v>
      </c>
      <c r="U3401">
        <v>742.91451300000006</v>
      </c>
      <c r="W3401" s="429">
        <f t="shared" si="79"/>
        <v>742.14745000000005</v>
      </c>
      <c r="X3401" s="429">
        <f t="shared" si="79"/>
        <v>1.39975E-2</v>
      </c>
      <c r="Y3401" s="429">
        <f t="shared" si="79"/>
        <v>1.39975E-3</v>
      </c>
      <c r="Z3401" s="429">
        <f t="shared" si="78"/>
        <v>742.91451300000006</v>
      </c>
      <c r="AA3401" s="429" t="s">
        <v>1295</v>
      </c>
    </row>
    <row r="3402" spans="1:27" x14ac:dyDescent="0.25">
      <c r="A3402" t="s">
        <v>149</v>
      </c>
      <c r="B3402" t="s">
        <v>186</v>
      </c>
      <c r="C3402" t="s">
        <v>1459</v>
      </c>
      <c r="D3402" t="s">
        <v>1387</v>
      </c>
      <c r="E3402" t="s">
        <v>1326</v>
      </c>
      <c r="F3402" t="s">
        <v>1293</v>
      </c>
      <c r="G3402" t="s">
        <v>524</v>
      </c>
      <c r="H3402" t="s">
        <v>1461</v>
      </c>
      <c r="I3402" t="s">
        <v>534</v>
      </c>
      <c r="J3402" s="281" t="s">
        <v>1402</v>
      </c>
      <c r="K3402" t="s">
        <v>1398</v>
      </c>
      <c r="L3402">
        <v>15.6</v>
      </c>
      <c r="M3402">
        <v>10.4</v>
      </c>
      <c r="N3402">
        <v>27.6</v>
      </c>
      <c r="O3402">
        <v>0</v>
      </c>
      <c r="P3402">
        <v>0.5</v>
      </c>
      <c r="Q3402">
        <v>0.5</v>
      </c>
      <c r="R3402">
        <v>1052.5000199999999</v>
      </c>
      <c r="S3402">
        <v>1.9851000000000001E-2</v>
      </c>
      <c r="T3402">
        <v>1.9851000000000001E-3</v>
      </c>
      <c r="U3402">
        <v>1053.5878547999998</v>
      </c>
      <c r="W3402" s="429">
        <f t="shared" si="79"/>
        <v>1052.5000199999999</v>
      </c>
      <c r="X3402" s="429">
        <f t="shared" si="79"/>
        <v>1.9851000000000001E-2</v>
      </c>
      <c r="Y3402" s="429">
        <f t="shared" si="79"/>
        <v>1.9851000000000001E-3</v>
      </c>
      <c r="Z3402" s="429">
        <f t="shared" si="78"/>
        <v>1053.5878547999998</v>
      </c>
      <c r="AA3402" s="429" t="s">
        <v>1295</v>
      </c>
    </row>
    <row r="3403" spans="1:27" x14ac:dyDescent="0.25">
      <c r="A3403" t="s">
        <v>149</v>
      </c>
      <c r="B3403" t="s">
        <v>186</v>
      </c>
      <c r="C3403" t="s">
        <v>1459</v>
      </c>
      <c r="D3403" t="s">
        <v>1387</v>
      </c>
      <c r="E3403" t="s">
        <v>1326</v>
      </c>
      <c r="F3403" t="s">
        <v>1293</v>
      </c>
      <c r="G3403" t="s">
        <v>524</v>
      </c>
      <c r="H3403" t="s">
        <v>1461</v>
      </c>
      <c r="I3403" t="s">
        <v>534</v>
      </c>
      <c r="J3403" s="281" t="s">
        <v>1402</v>
      </c>
      <c r="K3403" t="s">
        <v>1398</v>
      </c>
      <c r="L3403">
        <v>16</v>
      </c>
      <c r="M3403">
        <v>10.6</v>
      </c>
      <c r="N3403">
        <v>28.2</v>
      </c>
      <c r="O3403">
        <v>0</v>
      </c>
      <c r="P3403">
        <v>0.5</v>
      </c>
      <c r="Q3403">
        <v>0.5</v>
      </c>
      <c r="R3403">
        <v>1079.4872</v>
      </c>
      <c r="S3403">
        <v>2.036E-2</v>
      </c>
      <c r="T3403">
        <v>2.036E-3</v>
      </c>
      <c r="U3403">
        <v>1080.602928</v>
      </c>
      <c r="W3403" s="429">
        <f t="shared" si="79"/>
        <v>1079.4872</v>
      </c>
      <c r="X3403" s="429">
        <f t="shared" si="79"/>
        <v>2.036E-2</v>
      </c>
      <c r="Y3403" s="429">
        <f t="shared" si="79"/>
        <v>2.036E-3</v>
      </c>
      <c r="Z3403" s="429">
        <f t="shared" si="78"/>
        <v>1080.602928</v>
      </c>
      <c r="AA3403" s="429" t="s">
        <v>1295</v>
      </c>
    </row>
    <row r="3404" spans="1:27" x14ac:dyDescent="0.25">
      <c r="A3404" t="s">
        <v>149</v>
      </c>
      <c r="B3404" t="s">
        <v>186</v>
      </c>
      <c r="C3404" t="s">
        <v>1459</v>
      </c>
      <c r="D3404" t="s">
        <v>1387</v>
      </c>
      <c r="E3404" t="s">
        <v>1326</v>
      </c>
      <c r="F3404" t="s">
        <v>1293</v>
      </c>
      <c r="G3404" t="s">
        <v>524</v>
      </c>
      <c r="H3404" t="s">
        <v>1461</v>
      </c>
      <c r="I3404" t="s">
        <v>534</v>
      </c>
      <c r="J3404" s="281" t="s">
        <v>1402</v>
      </c>
      <c r="K3404" t="s">
        <v>1398</v>
      </c>
      <c r="L3404">
        <v>16.100000000000001</v>
      </c>
      <c r="M3404">
        <v>10.7</v>
      </c>
      <c r="N3404">
        <v>28.4</v>
      </c>
      <c r="O3404">
        <v>0</v>
      </c>
      <c r="P3404">
        <v>0.5</v>
      </c>
      <c r="Q3404">
        <v>0.5</v>
      </c>
      <c r="R3404">
        <v>1086.233995</v>
      </c>
      <c r="S3404">
        <v>2.0487250000000002E-2</v>
      </c>
      <c r="T3404">
        <v>2.0487250000000004E-3</v>
      </c>
      <c r="U3404">
        <v>1087.3566963000001</v>
      </c>
      <c r="W3404" s="429">
        <f t="shared" si="79"/>
        <v>1086.233995</v>
      </c>
      <c r="X3404" s="429">
        <f t="shared" si="79"/>
        <v>2.0487250000000002E-2</v>
      </c>
      <c r="Y3404" s="429">
        <f t="shared" si="79"/>
        <v>2.0487250000000004E-3</v>
      </c>
      <c r="Z3404" s="429">
        <f t="shared" si="78"/>
        <v>1087.3566963000001</v>
      </c>
      <c r="AA3404" s="429" t="s">
        <v>1295</v>
      </c>
    </row>
    <row r="3405" spans="1:27" x14ac:dyDescent="0.25">
      <c r="A3405" t="s">
        <v>149</v>
      </c>
      <c r="B3405" t="s">
        <v>186</v>
      </c>
      <c r="C3405" t="s">
        <v>1459</v>
      </c>
      <c r="D3405" t="s">
        <v>1387</v>
      </c>
      <c r="E3405" t="s">
        <v>1326</v>
      </c>
      <c r="F3405" t="s">
        <v>1293</v>
      </c>
      <c r="G3405" t="s">
        <v>524</v>
      </c>
      <c r="H3405" t="s">
        <v>1461</v>
      </c>
      <c r="I3405" t="s">
        <v>534</v>
      </c>
      <c r="J3405" s="281" t="s">
        <v>1402</v>
      </c>
      <c r="K3405" t="s">
        <v>1398</v>
      </c>
      <c r="L3405">
        <v>13.7</v>
      </c>
      <c r="M3405">
        <v>9.1</v>
      </c>
      <c r="N3405">
        <v>24.2</v>
      </c>
      <c r="O3405">
        <v>0</v>
      </c>
      <c r="P3405">
        <v>0.4</v>
      </c>
      <c r="Q3405">
        <v>0.4</v>
      </c>
      <c r="R3405">
        <v>924.31091500000002</v>
      </c>
      <c r="S3405">
        <v>1.7433249999999997E-2</v>
      </c>
      <c r="T3405">
        <v>1.743325E-3</v>
      </c>
      <c r="U3405">
        <v>925.26625709999996</v>
      </c>
      <c r="W3405" s="429">
        <f t="shared" si="79"/>
        <v>924.31091500000002</v>
      </c>
      <c r="X3405" s="429">
        <f t="shared" si="79"/>
        <v>1.7433249999999997E-2</v>
      </c>
      <c r="Y3405" s="429">
        <f t="shared" si="79"/>
        <v>1.743325E-3</v>
      </c>
      <c r="Z3405" s="429">
        <f t="shared" si="78"/>
        <v>925.26625709999996</v>
      </c>
      <c r="AA3405" s="429" t="s">
        <v>1295</v>
      </c>
    </row>
    <row r="3406" spans="1:27" x14ac:dyDescent="0.25">
      <c r="A3406" t="s">
        <v>149</v>
      </c>
      <c r="B3406" t="s">
        <v>186</v>
      </c>
      <c r="C3406" t="s">
        <v>1459</v>
      </c>
      <c r="D3406" t="s">
        <v>1387</v>
      </c>
      <c r="E3406" t="s">
        <v>1326</v>
      </c>
      <c r="F3406" t="s">
        <v>1293</v>
      </c>
      <c r="G3406" t="s">
        <v>524</v>
      </c>
      <c r="H3406" t="s">
        <v>1461</v>
      </c>
      <c r="I3406" t="s">
        <v>534</v>
      </c>
      <c r="J3406" s="281" t="s">
        <v>1402</v>
      </c>
      <c r="K3406" t="s">
        <v>1398</v>
      </c>
      <c r="L3406">
        <v>14.2</v>
      </c>
      <c r="M3406">
        <v>9.5</v>
      </c>
      <c r="N3406">
        <v>25.1</v>
      </c>
      <c r="O3406">
        <v>0</v>
      </c>
      <c r="P3406">
        <v>0.4</v>
      </c>
      <c r="Q3406">
        <v>0.4</v>
      </c>
      <c r="R3406">
        <v>958.04489000000001</v>
      </c>
      <c r="S3406">
        <v>1.8069499999999999E-2</v>
      </c>
      <c r="T3406">
        <v>1.8069499999999999E-3</v>
      </c>
      <c r="U3406">
        <v>959.03509860000008</v>
      </c>
      <c r="W3406" s="429">
        <f t="shared" si="79"/>
        <v>958.04489000000001</v>
      </c>
      <c r="X3406" s="429">
        <f t="shared" si="79"/>
        <v>1.8069499999999999E-2</v>
      </c>
      <c r="Y3406" s="429">
        <f t="shared" si="79"/>
        <v>1.8069499999999999E-3</v>
      </c>
      <c r="Z3406" s="429">
        <f t="shared" si="78"/>
        <v>959.03509860000008</v>
      </c>
      <c r="AA3406" s="429" t="s">
        <v>1295</v>
      </c>
    </row>
    <row r="3407" spans="1:27" x14ac:dyDescent="0.25">
      <c r="A3407" t="s">
        <v>149</v>
      </c>
      <c r="B3407" t="s">
        <v>186</v>
      </c>
      <c r="C3407" t="s">
        <v>1459</v>
      </c>
      <c r="D3407" t="s">
        <v>1387</v>
      </c>
      <c r="E3407" t="s">
        <v>1326</v>
      </c>
      <c r="F3407" t="s">
        <v>1293</v>
      </c>
      <c r="G3407" t="s">
        <v>524</v>
      </c>
      <c r="H3407" t="s">
        <v>1461</v>
      </c>
      <c r="I3407" t="s">
        <v>534</v>
      </c>
      <c r="J3407" s="281" t="s">
        <v>1402</v>
      </c>
      <c r="K3407" t="s">
        <v>1398</v>
      </c>
      <c r="L3407">
        <v>14</v>
      </c>
      <c r="M3407">
        <v>9.3000000000000007</v>
      </c>
      <c r="N3407">
        <v>24.6</v>
      </c>
      <c r="O3407">
        <v>0</v>
      </c>
      <c r="P3407">
        <v>0.4</v>
      </c>
      <c r="Q3407">
        <v>0.4</v>
      </c>
      <c r="R3407">
        <v>944.55130000000008</v>
      </c>
      <c r="S3407">
        <v>1.7815000000000001E-2</v>
      </c>
      <c r="T3407">
        <v>1.7815000000000001E-3</v>
      </c>
      <c r="U3407">
        <v>945.5275620000001</v>
      </c>
      <c r="W3407" s="429">
        <f t="shared" si="79"/>
        <v>944.55130000000008</v>
      </c>
      <c r="X3407" s="429">
        <f t="shared" si="79"/>
        <v>1.7815000000000001E-2</v>
      </c>
      <c r="Y3407" s="429">
        <f t="shared" si="79"/>
        <v>1.7815000000000001E-3</v>
      </c>
      <c r="Z3407" s="429">
        <f t="shared" si="78"/>
        <v>945.5275620000001</v>
      </c>
      <c r="AA3407" s="429" t="s">
        <v>1295</v>
      </c>
    </row>
    <row r="3408" spans="1:27" x14ac:dyDescent="0.25">
      <c r="A3408" t="s">
        <v>149</v>
      </c>
      <c r="B3408" t="s">
        <v>186</v>
      </c>
      <c r="C3408" t="s">
        <v>1459</v>
      </c>
      <c r="D3408" t="s">
        <v>1387</v>
      </c>
      <c r="E3408" t="s">
        <v>1326</v>
      </c>
      <c r="F3408" t="s">
        <v>1293</v>
      </c>
      <c r="G3408" t="s">
        <v>524</v>
      </c>
      <c r="H3408" t="s">
        <v>1461</v>
      </c>
      <c r="I3408" t="s">
        <v>534</v>
      </c>
      <c r="J3408" s="281" t="s">
        <v>1402</v>
      </c>
      <c r="K3408" t="s">
        <v>1398</v>
      </c>
      <c r="L3408">
        <v>15</v>
      </c>
      <c r="M3408">
        <v>10</v>
      </c>
      <c r="N3408">
        <v>26.4</v>
      </c>
      <c r="O3408">
        <v>0</v>
      </c>
      <c r="P3408">
        <v>0.5</v>
      </c>
      <c r="Q3408">
        <v>0.5</v>
      </c>
      <c r="R3408">
        <v>1012.0192500000001</v>
      </c>
      <c r="S3408">
        <v>1.90875E-2</v>
      </c>
      <c r="T3408">
        <v>1.9087500000000001E-3</v>
      </c>
      <c r="U3408">
        <v>1013.0652450000001</v>
      </c>
      <c r="W3408" s="429">
        <f t="shared" si="79"/>
        <v>1012.0192500000001</v>
      </c>
      <c r="X3408" s="429">
        <f t="shared" si="79"/>
        <v>1.90875E-2</v>
      </c>
      <c r="Y3408" s="429">
        <f t="shared" si="79"/>
        <v>1.9087500000000001E-3</v>
      </c>
      <c r="Z3408" s="429">
        <f t="shared" si="78"/>
        <v>1013.0652450000001</v>
      </c>
      <c r="AA3408" s="429" t="s">
        <v>1295</v>
      </c>
    </row>
    <row r="3409" spans="1:27" x14ac:dyDescent="0.25">
      <c r="A3409" t="s">
        <v>149</v>
      </c>
      <c r="B3409" t="s">
        <v>186</v>
      </c>
      <c r="C3409" t="s">
        <v>1459</v>
      </c>
      <c r="D3409" t="s">
        <v>1387</v>
      </c>
      <c r="E3409" t="s">
        <v>1326</v>
      </c>
      <c r="F3409" t="s">
        <v>1293</v>
      </c>
      <c r="G3409" t="s">
        <v>524</v>
      </c>
      <c r="H3409" t="s">
        <v>1461</v>
      </c>
      <c r="I3409" t="s">
        <v>534</v>
      </c>
      <c r="J3409" s="281" t="s">
        <v>1402</v>
      </c>
      <c r="K3409" t="s">
        <v>1398</v>
      </c>
      <c r="L3409">
        <v>15.9</v>
      </c>
      <c r="M3409">
        <v>10.6</v>
      </c>
      <c r="N3409">
        <v>28.1</v>
      </c>
      <c r="O3409">
        <v>0</v>
      </c>
      <c r="P3409">
        <v>0.5</v>
      </c>
      <c r="Q3409">
        <v>0.5</v>
      </c>
      <c r="R3409">
        <v>1072.740405</v>
      </c>
      <c r="S3409">
        <v>2.0232750000000001E-2</v>
      </c>
      <c r="T3409">
        <v>2.0232750000000002E-3</v>
      </c>
      <c r="U3409">
        <v>1073.8491597</v>
      </c>
      <c r="W3409" s="429">
        <f t="shared" si="79"/>
        <v>1072.740405</v>
      </c>
      <c r="X3409" s="429">
        <f t="shared" si="79"/>
        <v>2.0232750000000001E-2</v>
      </c>
      <c r="Y3409" s="429">
        <f t="shared" si="79"/>
        <v>2.0232750000000002E-3</v>
      </c>
      <c r="Z3409" s="429">
        <f t="shared" si="78"/>
        <v>1073.8491597</v>
      </c>
      <c r="AA3409" s="429" t="s">
        <v>1295</v>
      </c>
    </row>
    <row r="3410" spans="1:27" x14ac:dyDescent="0.25">
      <c r="A3410" t="s">
        <v>149</v>
      </c>
      <c r="B3410" t="s">
        <v>186</v>
      </c>
      <c r="C3410" t="s">
        <v>1459</v>
      </c>
      <c r="D3410" t="s">
        <v>1387</v>
      </c>
      <c r="E3410" t="s">
        <v>1326</v>
      </c>
      <c r="F3410" t="s">
        <v>1293</v>
      </c>
      <c r="G3410" t="s">
        <v>524</v>
      </c>
      <c r="H3410" t="s">
        <v>1461</v>
      </c>
      <c r="I3410" t="s">
        <v>534</v>
      </c>
      <c r="J3410" s="281" t="s">
        <v>1402</v>
      </c>
      <c r="K3410" t="s">
        <v>1398</v>
      </c>
      <c r="L3410">
        <v>13.8</v>
      </c>
      <c r="M3410">
        <v>9.1999999999999993</v>
      </c>
      <c r="N3410">
        <v>24.4</v>
      </c>
      <c r="O3410">
        <v>0</v>
      </c>
      <c r="P3410">
        <v>0.4</v>
      </c>
      <c r="Q3410">
        <v>0.4</v>
      </c>
      <c r="R3410">
        <v>931.05771000000004</v>
      </c>
      <c r="S3410">
        <v>1.75605E-2</v>
      </c>
      <c r="T3410">
        <v>1.7560500000000001E-3</v>
      </c>
      <c r="U3410">
        <v>932.02002540000001</v>
      </c>
      <c r="W3410" s="429">
        <f t="shared" si="79"/>
        <v>931.05771000000004</v>
      </c>
      <c r="X3410" s="429">
        <f t="shared" si="79"/>
        <v>1.75605E-2</v>
      </c>
      <c r="Y3410" s="429">
        <f t="shared" si="79"/>
        <v>1.7560500000000001E-3</v>
      </c>
      <c r="Z3410" s="429">
        <f t="shared" si="78"/>
        <v>932.02002540000001</v>
      </c>
      <c r="AA3410" s="429" t="s">
        <v>1295</v>
      </c>
    </row>
    <row r="3411" spans="1:27" x14ac:dyDescent="0.25">
      <c r="A3411" t="s">
        <v>149</v>
      </c>
      <c r="B3411" t="s">
        <v>186</v>
      </c>
      <c r="C3411" t="s">
        <v>1459</v>
      </c>
      <c r="D3411" t="s">
        <v>1387</v>
      </c>
      <c r="E3411" t="s">
        <v>1326</v>
      </c>
      <c r="F3411" t="s">
        <v>1293</v>
      </c>
      <c r="G3411" t="s">
        <v>524</v>
      </c>
      <c r="H3411" t="s">
        <v>1461</v>
      </c>
      <c r="I3411" t="s">
        <v>534</v>
      </c>
      <c r="J3411" s="281" t="s">
        <v>1400</v>
      </c>
      <c r="K3411" t="s">
        <v>1401</v>
      </c>
      <c r="L3411">
        <v>0</v>
      </c>
      <c r="M3411">
        <v>10</v>
      </c>
      <c r="N3411">
        <v>0</v>
      </c>
      <c r="O3411">
        <v>0</v>
      </c>
      <c r="P3411">
        <v>0</v>
      </c>
      <c r="Q3411">
        <v>0</v>
      </c>
      <c r="R3411">
        <v>0.14416545401945016</v>
      </c>
      <c r="S3411">
        <v>1.7045078385227252</v>
      </c>
      <c r="T3411">
        <v>0</v>
      </c>
      <c r="U3411">
        <v>42.756861417087585</v>
      </c>
      <c r="W3411" s="429">
        <f t="shared" si="79"/>
        <v>0.14416545401945016</v>
      </c>
      <c r="X3411" s="429">
        <f t="shared" si="79"/>
        <v>1.7045078385227252</v>
      </c>
      <c r="Y3411" s="429">
        <f t="shared" si="79"/>
        <v>0</v>
      </c>
      <c r="Z3411" s="429">
        <f t="shared" si="78"/>
        <v>42.756861417087585</v>
      </c>
      <c r="AA3411" s="429" t="s">
        <v>1296</v>
      </c>
    </row>
    <row r="3412" spans="1:27" x14ac:dyDescent="0.25">
      <c r="A3412" t="s">
        <v>149</v>
      </c>
      <c r="B3412" t="s">
        <v>186</v>
      </c>
      <c r="C3412" t="s">
        <v>1459</v>
      </c>
      <c r="D3412" t="s">
        <v>1387</v>
      </c>
      <c r="E3412" t="s">
        <v>1326</v>
      </c>
      <c r="F3412" t="s">
        <v>1293</v>
      </c>
      <c r="G3412" t="s">
        <v>524</v>
      </c>
      <c r="H3412" t="s">
        <v>1461</v>
      </c>
      <c r="I3412" t="s">
        <v>534</v>
      </c>
      <c r="J3412" s="281" t="s">
        <v>1423</v>
      </c>
      <c r="K3412" t="s">
        <v>1419</v>
      </c>
      <c r="L3412">
        <v>0</v>
      </c>
      <c r="M3412">
        <v>0.1</v>
      </c>
      <c r="N3412">
        <v>0</v>
      </c>
      <c r="O3412">
        <v>0</v>
      </c>
      <c r="P3412">
        <v>0</v>
      </c>
      <c r="Q3412">
        <v>0</v>
      </c>
      <c r="R3412">
        <v>3.6548822767570349E-2</v>
      </c>
      <c r="S3412">
        <v>0.43138416496752391</v>
      </c>
      <c r="T3412">
        <v>0</v>
      </c>
      <c r="U3412">
        <v>10.821152946955669</v>
      </c>
      <c r="W3412" s="429">
        <f t="shared" si="79"/>
        <v>3.6548822767570349E-2</v>
      </c>
      <c r="X3412" s="429">
        <f t="shared" si="79"/>
        <v>0.43138416496752391</v>
      </c>
      <c r="Y3412" s="429">
        <f t="shared" si="79"/>
        <v>0</v>
      </c>
      <c r="Z3412" s="429">
        <f t="shared" si="78"/>
        <v>10.821152946955669</v>
      </c>
      <c r="AA3412" s="429" t="s">
        <v>1296</v>
      </c>
    </row>
    <row r="3413" spans="1:27" x14ac:dyDescent="0.25">
      <c r="A3413" t="s">
        <v>149</v>
      </c>
      <c r="B3413" t="s">
        <v>186</v>
      </c>
      <c r="C3413" t="s">
        <v>1459</v>
      </c>
      <c r="D3413" t="s">
        <v>1387</v>
      </c>
      <c r="E3413" t="s">
        <v>1326</v>
      </c>
      <c r="F3413" t="s">
        <v>1293</v>
      </c>
      <c r="G3413" t="s">
        <v>524</v>
      </c>
      <c r="H3413" t="s">
        <v>1461</v>
      </c>
      <c r="I3413" t="s">
        <v>534</v>
      </c>
      <c r="J3413" s="281" t="s">
        <v>1402</v>
      </c>
      <c r="K3413" t="s">
        <v>1398</v>
      </c>
      <c r="L3413">
        <v>12.6</v>
      </c>
      <c r="M3413">
        <v>8.4</v>
      </c>
      <c r="N3413">
        <v>22.3</v>
      </c>
      <c r="O3413">
        <v>0</v>
      </c>
      <c r="P3413">
        <v>0.4</v>
      </c>
      <c r="Q3413">
        <v>0.4</v>
      </c>
      <c r="R3413">
        <v>850.09617000000003</v>
      </c>
      <c r="S3413">
        <v>1.6033499999999999E-2</v>
      </c>
      <c r="T3413">
        <v>1.6033499999999999E-3</v>
      </c>
      <c r="U3413">
        <v>850.97480580000001</v>
      </c>
      <c r="W3413" s="429">
        <f t="shared" si="79"/>
        <v>850.09617000000003</v>
      </c>
      <c r="X3413" s="429">
        <f t="shared" si="79"/>
        <v>1.6033499999999999E-2</v>
      </c>
      <c r="Y3413" s="429">
        <f t="shared" si="79"/>
        <v>1.6033499999999999E-3</v>
      </c>
      <c r="Z3413" s="429">
        <f t="shared" si="78"/>
        <v>850.97480580000001</v>
      </c>
      <c r="AA3413" s="429" t="s">
        <v>1295</v>
      </c>
    </row>
    <row r="3414" spans="1:27" x14ac:dyDescent="0.25">
      <c r="A3414" t="s">
        <v>149</v>
      </c>
      <c r="B3414" t="s">
        <v>186</v>
      </c>
      <c r="C3414" t="s">
        <v>1459</v>
      </c>
      <c r="D3414" t="s">
        <v>1387</v>
      </c>
      <c r="E3414" t="s">
        <v>1326</v>
      </c>
      <c r="F3414" t="s">
        <v>1293</v>
      </c>
      <c r="G3414" t="s">
        <v>524</v>
      </c>
      <c r="H3414" t="s">
        <v>1461</v>
      </c>
      <c r="I3414" t="s">
        <v>534</v>
      </c>
      <c r="J3414" s="281" t="s">
        <v>1402</v>
      </c>
      <c r="K3414" t="s">
        <v>1398</v>
      </c>
      <c r="L3414">
        <v>10.1</v>
      </c>
      <c r="M3414">
        <v>6.7</v>
      </c>
      <c r="N3414">
        <v>17.8</v>
      </c>
      <c r="O3414">
        <v>0</v>
      </c>
      <c r="P3414">
        <v>0.3</v>
      </c>
      <c r="Q3414">
        <v>0.3</v>
      </c>
      <c r="R3414">
        <v>681.42629499999998</v>
      </c>
      <c r="S3414">
        <v>1.2852249999999999E-2</v>
      </c>
      <c r="T3414">
        <v>1.2852250000000001E-3</v>
      </c>
      <c r="U3414">
        <v>682.13059829999997</v>
      </c>
      <c r="W3414" s="429">
        <f t="shared" si="79"/>
        <v>681.42629499999998</v>
      </c>
      <c r="X3414" s="429">
        <f t="shared" si="79"/>
        <v>1.2852249999999999E-2</v>
      </c>
      <c r="Y3414" s="429">
        <f t="shared" si="79"/>
        <v>1.2852250000000001E-3</v>
      </c>
      <c r="Z3414" s="429">
        <f t="shared" si="78"/>
        <v>682.13059829999997</v>
      </c>
      <c r="AA3414" s="429" t="s">
        <v>1295</v>
      </c>
    </row>
    <row r="3415" spans="1:27" x14ac:dyDescent="0.25">
      <c r="A3415" t="s">
        <v>149</v>
      </c>
      <c r="B3415" t="s">
        <v>186</v>
      </c>
      <c r="C3415" t="s">
        <v>1459</v>
      </c>
      <c r="D3415" t="s">
        <v>1387</v>
      </c>
      <c r="E3415" t="s">
        <v>1326</v>
      </c>
      <c r="F3415" t="s">
        <v>1293</v>
      </c>
      <c r="G3415" t="s">
        <v>524</v>
      </c>
      <c r="H3415" t="s">
        <v>1461</v>
      </c>
      <c r="I3415" t="s">
        <v>534</v>
      </c>
      <c r="J3415" s="281" t="s">
        <v>1478</v>
      </c>
      <c r="K3415" t="s">
        <v>1386</v>
      </c>
      <c r="L3415">
        <v>0</v>
      </c>
      <c r="M3415">
        <v>12.2</v>
      </c>
      <c r="N3415">
        <v>0</v>
      </c>
      <c r="O3415">
        <v>0</v>
      </c>
      <c r="P3415">
        <v>0</v>
      </c>
      <c r="Q3415">
        <v>0</v>
      </c>
      <c r="R3415" t="s">
        <v>531</v>
      </c>
      <c r="S3415" t="s">
        <v>531</v>
      </c>
      <c r="T3415" t="s">
        <v>531</v>
      </c>
      <c r="U3415" t="s">
        <v>531</v>
      </c>
      <c r="W3415" s="429">
        <f t="shared" si="79"/>
        <v>0</v>
      </c>
      <c r="X3415" s="429">
        <f t="shared" si="79"/>
        <v>0</v>
      </c>
      <c r="Y3415" s="429">
        <f t="shared" si="79"/>
        <v>0</v>
      </c>
      <c r="Z3415" s="429">
        <f t="shared" si="78"/>
        <v>0</v>
      </c>
      <c r="AA3415" s="429" t="s">
        <v>1296</v>
      </c>
    </row>
    <row r="3416" spans="1:27" x14ac:dyDescent="0.25">
      <c r="A3416" t="s">
        <v>149</v>
      </c>
      <c r="B3416" t="s">
        <v>186</v>
      </c>
      <c r="C3416" t="s">
        <v>1459</v>
      </c>
      <c r="D3416" t="s">
        <v>1387</v>
      </c>
      <c r="E3416" t="s">
        <v>1326</v>
      </c>
      <c r="F3416" t="s">
        <v>1293</v>
      </c>
      <c r="G3416" t="s">
        <v>524</v>
      </c>
      <c r="H3416" t="s">
        <v>1461</v>
      </c>
      <c r="I3416" t="s">
        <v>534</v>
      </c>
      <c r="J3416" s="281" t="s">
        <v>1423</v>
      </c>
      <c r="K3416" t="s">
        <v>1419</v>
      </c>
      <c r="L3416">
        <v>0</v>
      </c>
      <c r="M3416">
        <v>7.8</v>
      </c>
      <c r="N3416">
        <v>0</v>
      </c>
      <c r="O3416">
        <v>0</v>
      </c>
      <c r="P3416">
        <v>0</v>
      </c>
      <c r="Q3416">
        <v>0</v>
      </c>
      <c r="R3416">
        <v>2.8508081758704873</v>
      </c>
      <c r="S3416">
        <v>33.647964867466861</v>
      </c>
      <c r="T3416">
        <v>0</v>
      </c>
      <c r="U3416">
        <v>844.04992986254206</v>
      </c>
      <c r="W3416" s="429">
        <f t="shared" si="79"/>
        <v>2.8508081758704873</v>
      </c>
      <c r="X3416" s="429">
        <f t="shared" si="79"/>
        <v>33.647964867466861</v>
      </c>
      <c r="Y3416" s="429">
        <f t="shared" si="79"/>
        <v>0</v>
      </c>
      <c r="Z3416" s="429">
        <f t="shared" si="78"/>
        <v>844.04992986254206</v>
      </c>
      <c r="AA3416" s="429" t="s">
        <v>1296</v>
      </c>
    </row>
    <row r="3417" spans="1:27" x14ac:dyDescent="0.25">
      <c r="A3417" t="s">
        <v>149</v>
      </c>
      <c r="B3417" t="s">
        <v>186</v>
      </c>
      <c r="C3417" t="s">
        <v>1459</v>
      </c>
      <c r="D3417" t="s">
        <v>1387</v>
      </c>
      <c r="E3417" t="s">
        <v>1326</v>
      </c>
      <c r="F3417" t="s">
        <v>1293</v>
      </c>
      <c r="G3417" t="s">
        <v>524</v>
      </c>
      <c r="H3417" t="s">
        <v>1461</v>
      </c>
      <c r="I3417" t="s">
        <v>534</v>
      </c>
      <c r="J3417" s="281" t="s">
        <v>1423</v>
      </c>
      <c r="K3417" t="s">
        <v>1419</v>
      </c>
      <c r="L3417">
        <v>0</v>
      </c>
      <c r="M3417">
        <v>9.1</v>
      </c>
      <c r="N3417">
        <v>0</v>
      </c>
      <c r="O3417">
        <v>0</v>
      </c>
      <c r="P3417">
        <v>0</v>
      </c>
      <c r="Q3417">
        <v>0</v>
      </c>
      <c r="R3417">
        <v>3.3259428718489015</v>
      </c>
      <c r="S3417">
        <v>39.25595901204467</v>
      </c>
      <c r="T3417">
        <v>0</v>
      </c>
      <c r="U3417">
        <v>984.72491817296566</v>
      </c>
      <c r="W3417" s="429">
        <f t="shared" si="79"/>
        <v>3.3259428718489015</v>
      </c>
      <c r="X3417" s="429">
        <f t="shared" si="79"/>
        <v>39.25595901204467</v>
      </c>
      <c r="Y3417" s="429">
        <f t="shared" si="79"/>
        <v>0</v>
      </c>
      <c r="Z3417" s="429">
        <f t="shared" si="78"/>
        <v>984.72491817296566</v>
      </c>
      <c r="AA3417" s="429" t="s">
        <v>1296</v>
      </c>
    </row>
    <row r="3418" spans="1:27" x14ac:dyDescent="0.25">
      <c r="A3418" t="s">
        <v>149</v>
      </c>
      <c r="B3418" t="s">
        <v>186</v>
      </c>
      <c r="C3418" t="s">
        <v>1459</v>
      </c>
      <c r="D3418" t="s">
        <v>1387</v>
      </c>
      <c r="E3418" t="s">
        <v>1326</v>
      </c>
      <c r="F3418" t="s">
        <v>1293</v>
      </c>
      <c r="G3418" t="s">
        <v>524</v>
      </c>
      <c r="H3418" t="s">
        <v>1464</v>
      </c>
      <c r="I3418" t="s">
        <v>186</v>
      </c>
      <c r="J3418" s="281" t="s">
        <v>1402</v>
      </c>
      <c r="K3418" t="s">
        <v>1398</v>
      </c>
      <c r="L3418">
        <v>0.1</v>
      </c>
      <c r="M3418">
        <v>0.1</v>
      </c>
      <c r="N3418">
        <v>0.2</v>
      </c>
      <c r="O3418">
        <v>0</v>
      </c>
      <c r="P3418">
        <v>0</v>
      </c>
      <c r="Q3418">
        <v>0</v>
      </c>
      <c r="R3418">
        <v>6.7467950000000005</v>
      </c>
      <c r="S3418">
        <v>1.2725E-4</v>
      </c>
      <c r="T3418">
        <v>1.2725000000000001E-5</v>
      </c>
      <c r="U3418">
        <v>6.7537683000000008</v>
      </c>
      <c r="W3418" s="429">
        <f t="shared" si="79"/>
        <v>6.7467950000000005</v>
      </c>
      <c r="X3418" s="429">
        <f t="shared" si="79"/>
        <v>1.2725E-4</v>
      </c>
      <c r="Y3418" s="429">
        <f t="shared" si="79"/>
        <v>1.2725000000000001E-5</v>
      </c>
      <c r="Z3418" s="429">
        <f t="shared" si="78"/>
        <v>6.7537683000000008</v>
      </c>
      <c r="AA3418" s="429" t="s">
        <v>1295</v>
      </c>
    </row>
    <row r="3419" spans="1:27" x14ac:dyDescent="0.25">
      <c r="A3419" t="s">
        <v>149</v>
      </c>
      <c r="B3419" t="s">
        <v>186</v>
      </c>
      <c r="C3419" t="s">
        <v>1459</v>
      </c>
      <c r="D3419" t="s">
        <v>1387</v>
      </c>
      <c r="E3419" t="s">
        <v>1326</v>
      </c>
      <c r="F3419" t="s">
        <v>1293</v>
      </c>
      <c r="G3419" t="s">
        <v>524</v>
      </c>
      <c r="H3419" t="s">
        <v>1464</v>
      </c>
      <c r="I3419" t="s">
        <v>186</v>
      </c>
      <c r="J3419" s="281" t="s">
        <v>1402</v>
      </c>
      <c r="K3419" t="s">
        <v>1398</v>
      </c>
      <c r="L3419">
        <v>7.9</v>
      </c>
      <c r="M3419">
        <v>8.8000000000000007</v>
      </c>
      <c r="N3419">
        <v>24.3</v>
      </c>
      <c r="O3419">
        <v>0</v>
      </c>
      <c r="P3419">
        <v>0.3</v>
      </c>
      <c r="Q3419">
        <v>0.3</v>
      </c>
      <c r="R3419">
        <v>532.99680499999999</v>
      </c>
      <c r="S3419">
        <v>1.0052750000000001E-2</v>
      </c>
      <c r="T3419">
        <v>1.0052750000000001E-3</v>
      </c>
      <c r="U3419">
        <v>533.54769569999996</v>
      </c>
      <c r="W3419" s="429">
        <f t="shared" si="79"/>
        <v>532.99680499999999</v>
      </c>
      <c r="X3419" s="429">
        <f t="shared" si="79"/>
        <v>1.0052750000000001E-2</v>
      </c>
      <c r="Y3419" s="429">
        <f t="shared" si="79"/>
        <v>1.0052750000000001E-3</v>
      </c>
      <c r="Z3419" s="429">
        <f t="shared" si="78"/>
        <v>533.54769569999996</v>
      </c>
      <c r="AA3419" s="429" t="s">
        <v>1295</v>
      </c>
    </row>
    <row r="3420" spans="1:27" x14ac:dyDescent="0.25">
      <c r="A3420" t="s">
        <v>149</v>
      </c>
      <c r="B3420" t="s">
        <v>186</v>
      </c>
      <c r="C3420" t="s">
        <v>1459</v>
      </c>
      <c r="D3420" t="s">
        <v>1387</v>
      </c>
      <c r="E3420" t="s">
        <v>1326</v>
      </c>
      <c r="F3420" t="s">
        <v>1293</v>
      </c>
      <c r="G3420" t="s">
        <v>524</v>
      </c>
      <c r="H3420" t="s">
        <v>1464</v>
      </c>
      <c r="I3420" t="s">
        <v>186</v>
      </c>
      <c r="J3420" s="281" t="s">
        <v>1402</v>
      </c>
      <c r="K3420" t="s">
        <v>1398</v>
      </c>
      <c r="L3420">
        <v>11.3</v>
      </c>
      <c r="M3420">
        <v>12.6</v>
      </c>
      <c r="N3420">
        <v>34.700000000000003</v>
      </c>
      <c r="O3420">
        <v>0</v>
      </c>
      <c r="P3420">
        <v>0.5</v>
      </c>
      <c r="Q3420">
        <v>0.5</v>
      </c>
      <c r="R3420">
        <v>762.38783500000011</v>
      </c>
      <c r="S3420">
        <v>1.4379250000000001E-2</v>
      </c>
      <c r="T3420">
        <v>1.4379250000000001E-3</v>
      </c>
      <c r="U3420">
        <v>763.1758179000002</v>
      </c>
      <c r="W3420" s="429">
        <f t="shared" si="79"/>
        <v>762.38783500000011</v>
      </c>
      <c r="X3420" s="429">
        <f t="shared" si="79"/>
        <v>1.4379250000000001E-2</v>
      </c>
      <c r="Y3420" s="429">
        <f t="shared" si="79"/>
        <v>1.4379250000000001E-3</v>
      </c>
      <c r="Z3420" s="429">
        <f t="shared" si="78"/>
        <v>763.1758179000002</v>
      </c>
      <c r="AA3420" s="429" t="s">
        <v>1295</v>
      </c>
    </row>
    <row r="3421" spans="1:27" x14ac:dyDescent="0.25">
      <c r="A3421" t="s">
        <v>149</v>
      </c>
      <c r="B3421" t="s">
        <v>186</v>
      </c>
      <c r="C3421" t="s">
        <v>1459</v>
      </c>
      <c r="D3421" t="s">
        <v>1387</v>
      </c>
      <c r="E3421" t="s">
        <v>1326</v>
      </c>
      <c r="F3421" t="s">
        <v>1293</v>
      </c>
      <c r="G3421" t="s">
        <v>524</v>
      </c>
      <c r="H3421" t="s">
        <v>1464</v>
      </c>
      <c r="I3421" t="s">
        <v>186</v>
      </c>
      <c r="J3421" s="281" t="s">
        <v>1402</v>
      </c>
      <c r="K3421" t="s">
        <v>1398</v>
      </c>
      <c r="L3421">
        <v>3.8</v>
      </c>
      <c r="M3421">
        <v>4.3</v>
      </c>
      <c r="N3421">
        <v>11.8</v>
      </c>
      <c r="O3421">
        <v>0</v>
      </c>
      <c r="P3421">
        <v>0.2</v>
      </c>
      <c r="Q3421">
        <v>0.2</v>
      </c>
      <c r="R3421">
        <v>256.37820999999997</v>
      </c>
      <c r="S3421">
        <v>4.8354999999999995E-3</v>
      </c>
      <c r="T3421">
        <v>4.8354999999999996E-4</v>
      </c>
      <c r="U3421">
        <v>256.64319539999997</v>
      </c>
      <c r="W3421" s="429">
        <f t="shared" si="79"/>
        <v>256.37820999999997</v>
      </c>
      <c r="X3421" s="429">
        <f t="shared" si="79"/>
        <v>4.8354999999999995E-3</v>
      </c>
      <c r="Y3421" s="429">
        <f t="shared" si="79"/>
        <v>4.8354999999999996E-4</v>
      </c>
      <c r="Z3421" s="429">
        <f t="shared" si="78"/>
        <v>256.64319539999997</v>
      </c>
      <c r="AA3421" s="429" t="s">
        <v>1295</v>
      </c>
    </row>
    <row r="3422" spans="1:27" x14ac:dyDescent="0.25">
      <c r="A3422" t="s">
        <v>149</v>
      </c>
      <c r="B3422" t="s">
        <v>186</v>
      </c>
      <c r="C3422" t="s">
        <v>1459</v>
      </c>
      <c r="D3422" t="s">
        <v>1387</v>
      </c>
      <c r="E3422" t="s">
        <v>1326</v>
      </c>
      <c r="F3422" t="s">
        <v>1293</v>
      </c>
      <c r="G3422" t="s">
        <v>524</v>
      </c>
      <c r="H3422" t="s">
        <v>1464</v>
      </c>
      <c r="I3422" t="s">
        <v>186</v>
      </c>
      <c r="J3422" s="281" t="s">
        <v>1402</v>
      </c>
      <c r="K3422" t="s">
        <v>1398</v>
      </c>
      <c r="L3422">
        <v>0.9</v>
      </c>
      <c r="M3422">
        <v>1.1000000000000001</v>
      </c>
      <c r="N3422">
        <v>2.9</v>
      </c>
      <c r="O3422">
        <v>0</v>
      </c>
      <c r="P3422">
        <v>0</v>
      </c>
      <c r="Q3422">
        <v>0</v>
      </c>
      <c r="R3422">
        <v>60.721155000000003</v>
      </c>
      <c r="S3422">
        <v>1.14525E-3</v>
      </c>
      <c r="T3422">
        <v>1.1452500000000001E-4</v>
      </c>
      <c r="U3422">
        <v>60.783914699999997</v>
      </c>
      <c r="W3422" s="429">
        <f t="shared" si="79"/>
        <v>60.721155000000003</v>
      </c>
      <c r="X3422" s="429">
        <f t="shared" si="79"/>
        <v>1.14525E-3</v>
      </c>
      <c r="Y3422" s="429">
        <f t="shared" si="79"/>
        <v>1.1452500000000001E-4</v>
      </c>
      <c r="Z3422" s="429">
        <f t="shared" si="78"/>
        <v>60.783914699999997</v>
      </c>
      <c r="AA3422" s="429" t="s">
        <v>1295</v>
      </c>
    </row>
    <row r="3423" spans="1:27" x14ac:dyDescent="0.25">
      <c r="A3423" t="s">
        <v>149</v>
      </c>
      <c r="B3423" t="s">
        <v>186</v>
      </c>
      <c r="C3423" t="s">
        <v>1459</v>
      </c>
      <c r="D3423" t="s">
        <v>1387</v>
      </c>
      <c r="E3423" t="s">
        <v>1326</v>
      </c>
      <c r="F3423" t="s">
        <v>1293</v>
      </c>
      <c r="G3423" t="s">
        <v>524</v>
      </c>
      <c r="H3423" t="s">
        <v>1464</v>
      </c>
      <c r="I3423" t="s">
        <v>186</v>
      </c>
      <c r="J3423" s="281" t="s">
        <v>1402</v>
      </c>
      <c r="K3423" t="s">
        <v>1398</v>
      </c>
      <c r="L3423">
        <v>11</v>
      </c>
      <c r="M3423">
        <v>12.3</v>
      </c>
      <c r="N3423">
        <v>33.9</v>
      </c>
      <c r="O3423">
        <v>0</v>
      </c>
      <c r="P3423">
        <v>0.5</v>
      </c>
      <c r="Q3423">
        <v>0.5</v>
      </c>
      <c r="R3423">
        <v>742.14745000000005</v>
      </c>
      <c r="S3423">
        <v>1.39975E-2</v>
      </c>
      <c r="T3423">
        <v>1.39975E-3</v>
      </c>
      <c r="U3423">
        <v>742.91451300000006</v>
      </c>
      <c r="W3423" s="429">
        <f t="shared" si="79"/>
        <v>742.14745000000005</v>
      </c>
      <c r="X3423" s="429">
        <f t="shared" si="79"/>
        <v>1.39975E-2</v>
      </c>
      <c r="Y3423" s="429">
        <f t="shared" si="79"/>
        <v>1.39975E-3</v>
      </c>
      <c r="Z3423" s="429">
        <f t="shared" si="78"/>
        <v>742.91451300000006</v>
      </c>
      <c r="AA3423" s="429" t="s">
        <v>1295</v>
      </c>
    </row>
    <row r="3424" spans="1:27" x14ac:dyDescent="0.25">
      <c r="A3424" t="s">
        <v>149</v>
      </c>
      <c r="B3424" t="s">
        <v>186</v>
      </c>
      <c r="C3424" t="s">
        <v>1459</v>
      </c>
      <c r="D3424" t="s">
        <v>1387</v>
      </c>
      <c r="E3424" t="s">
        <v>1326</v>
      </c>
      <c r="F3424" t="s">
        <v>1293</v>
      </c>
      <c r="G3424" t="s">
        <v>524</v>
      </c>
      <c r="H3424" t="s">
        <v>1464</v>
      </c>
      <c r="I3424" t="s">
        <v>186</v>
      </c>
      <c r="J3424" s="281" t="s">
        <v>1399</v>
      </c>
      <c r="K3424" t="s">
        <v>1391</v>
      </c>
      <c r="L3424">
        <v>0</v>
      </c>
      <c r="M3424">
        <v>0.2</v>
      </c>
      <c r="N3424">
        <v>0</v>
      </c>
      <c r="O3424">
        <v>0</v>
      </c>
      <c r="P3424">
        <v>0</v>
      </c>
      <c r="Q3424">
        <v>0</v>
      </c>
      <c r="R3424">
        <v>7.3097645535140698E-2</v>
      </c>
      <c r="S3424">
        <v>0.86276832993504782</v>
      </c>
      <c r="T3424">
        <v>0</v>
      </c>
      <c r="U3424">
        <v>21.642305893911338</v>
      </c>
      <c r="W3424" s="429">
        <f t="shared" si="79"/>
        <v>7.3097645535140698E-2</v>
      </c>
      <c r="X3424" s="429">
        <f t="shared" si="79"/>
        <v>0.86276832993504782</v>
      </c>
      <c r="Y3424" s="429">
        <f t="shared" si="79"/>
        <v>0</v>
      </c>
      <c r="Z3424" s="429">
        <f t="shared" si="78"/>
        <v>21.642305893911338</v>
      </c>
      <c r="AA3424" s="429" t="s">
        <v>1296</v>
      </c>
    </row>
    <row r="3425" spans="1:27" x14ac:dyDescent="0.25">
      <c r="A3425" t="s">
        <v>149</v>
      </c>
      <c r="B3425" t="s">
        <v>186</v>
      </c>
      <c r="C3425" t="s">
        <v>1459</v>
      </c>
      <c r="D3425" t="s">
        <v>1387</v>
      </c>
      <c r="E3425" t="s">
        <v>1326</v>
      </c>
      <c r="F3425" t="s">
        <v>1293</v>
      </c>
      <c r="G3425" t="s">
        <v>524</v>
      </c>
      <c r="H3425" t="s">
        <v>1464</v>
      </c>
      <c r="I3425" t="s">
        <v>186</v>
      </c>
      <c r="J3425" s="281" t="s">
        <v>1396</v>
      </c>
      <c r="K3425" t="s">
        <v>1393</v>
      </c>
      <c r="L3425">
        <v>2.8</v>
      </c>
      <c r="M3425">
        <v>0.1</v>
      </c>
      <c r="N3425">
        <v>0.4</v>
      </c>
      <c r="O3425">
        <v>0.2</v>
      </c>
      <c r="P3425">
        <v>0.1</v>
      </c>
      <c r="Q3425">
        <v>0.1</v>
      </c>
      <c r="R3425">
        <v>1.0233670374919697</v>
      </c>
      <c r="S3425">
        <v>12.078756619090669</v>
      </c>
      <c r="T3425">
        <v>0</v>
      </c>
      <c r="U3425">
        <v>302.9922825147587</v>
      </c>
      <c r="W3425" s="429">
        <f t="shared" si="79"/>
        <v>1.0233670374919697</v>
      </c>
      <c r="X3425" s="429">
        <f t="shared" si="79"/>
        <v>12.078756619090669</v>
      </c>
      <c r="Y3425" s="429">
        <f t="shared" si="79"/>
        <v>0</v>
      </c>
      <c r="Z3425" s="429">
        <f t="shared" si="78"/>
        <v>302.9922825147587</v>
      </c>
      <c r="AA3425" s="429" t="s">
        <v>1295</v>
      </c>
    </row>
    <row r="3426" spans="1:27" x14ac:dyDescent="0.25">
      <c r="A3426" t="s">
        <v>149</v>
      </c>
      <c r="B3426" t="s">
        <v>186</v>
      </c>
      <c r="C3426" t="s">
        <v>1459</v>
      </c>
      <c r="D3426" t="s">
        <v>1387</v>
      </c>
      <c r="E3426" t="s">
        <v>1326</v>
      </c>
      <c r="F3426" t="s">
        <v>1293</v>
      </c>
      <c r="G3426" t="s">
        <v>524</v>
      </c>
      <c r="H3426" t="s">
        <v>1464</v>
      </c>
      <c r="I3426" t="s">
        <v>186</v>
      </c>
      <c r="J3426" s="281" t="s">
        <v>1413</v>
      </c>
      <c r="K3426" t="s">
        <v>1414</v>
      </c>
      <c r="L3426">
        <v>14.7</v>
      </c>
      <c r="M3426">
        <v>1.9</v>
      </c>
      <c r="N3426">
        <v>14.4</v>
      </c>
      <c r="O3426">
        <v>4.4000000000000004</v>
      </c>
      <c r="P3426">
        <v>2.6</v>
      </c>
      <c r="Q3426">
        <v>2.6</v>
      </c>
      <c r="R3426">
        <v>0.69442763258383655</v>
      </c>
      <c r="S3426">
        <v>8.1962991343829543</v>
      </c>
      <c r="T3426">
        <v>0</v>
      </c>
      <c r="U3426">
        <v>205.6019059921577</v>
      </c>
      <c r="W3426" s="429">
        <f t="shared" si="79"/>
        <v>0.69442763258383655</v>
      </c>
      <c r="X3426" s="429">
        <f t="shared" si="79"/>
        <v>8.1962991343829543</v>
      </c>
      <c r="Y3426" s="429">
        <f t="shared" si="79"/>
        <v>0</v>
      </c>
      <c r="Z3426" s="429">
        <f t="shared" si="78"/>
        <v>205.6019059921577</v>
      </c>
      <c r="AA3426" s="429" t="s">
        <v>1296</v>
      </c>
    </row>
    <row r="3427" spans="1:27" x14ac:dyDescent="0.25">
      <c r="A3427" t="s">
        <v>149</v>
      </c>
      <c r="B3427" t="s">
        <v>186</v>
      </c>
      <c r="C3427" t="s">
        <v>1459</v>
      </c>
      <c r="D3427" t="s">
        <v>1387</v>
      </c>
      <c r="E3427" t="s">
        <v>1326</v>
      </c>
      <c r="F3427" t="s">
        <v>1293</v>
      </c>
      <c r="G3427" t="s">
        <v>524</v>
      </c>
      <c r="H3427" t="s">
        <v>1464</v>
      </c>
      <c r="I3427" t="s">
        <v>186</v>
      </c>
      <c r="J3427" s="281" t="s">
        <v>1413</v>
      </c>
      <c r="K3427" t="s">
        <v>1414</v>
      </c>
      <c r="L3427">
        <v>14.8</v>
      </c>
      <c r="M3427">
        <v>1.9</v>
      </c>
      <c r="N3427">
        <v>14.5</v>
      </c>
      <c r="O3427">
        <v>4.4000000000000004</v>
      </c>
      <c r="P3427">
        <v>2.6</v>
      </c>
      <c r="Q3427">
        <v>2.6</v>
      </c>
      <c r="R3427">
        <v>0.69442763258383655</v>
      </c>
      <c r="S3427">
        <v>8.1962991343829543</v>
      </c>
      <c r="T3427">
        <v>0</v>
      </c>
      <c r="U3427">
        <v>205.6019059921577</v>
      </c>
      <c r="W3427" s="429">
        <f t="shared" si="79"/>
        <v>0.69442763258383655</v>
      </c>
      <c r="X3427" s="429">
        <f t="shared" si="79"/>
        <v>8.1962991343829543</v>
      </c>
      <c r="Y3427" s="429">
        <f t="shared" si="79"/>
        <v>0</v>
      </c>
      <c r="Z3427" s="429">
        <f t="shared" si="78"/>
        <v>205.6019059921577</v>
      </c>
      <c r="AA3427" s="429" t="s">
        <v>1296</v>
      </c>
    </row>
    <row r="3428" spans="1:27" x14ac:dyDescent="0.25">
      <c r="A3428" t="s">
        <v>149</v>
      </c>
      <c r="B3428" t="s">
        <v>186</v>
      </c>
      <c r="C3428" t="s">
        <v>1459</v>
      </c>
      <c r="D3428" t="s">
        <v>1387</v>
      </c>
      <c r="E3428" t="s">
        <v>1326</v>
      </c>
      <c r="F3428" t="s">
        <v>1293</v>
      </c>
      <c r="G3428" t="s">
        <v>524</v>
      </c>
      <c r="H3428" t="s">
        <v>1464</v>
      </c>
      <c r="I3428" t="s">
        <v>186</v>
      </c>
      <c r="J3428" s="281" t="s">
        <v>1396</v>
      </c>
      <c r="K3428" t="s">
        <v>1393</v>
      </c>
      <c r="L3428">
        <v>2.8</v>
      </c>
      <c r="M3428">
        <v>0.1</v>
      </c>
      <c r="N3428">
        <v>0.4</v>
      </c>
      <c r="O3428">
        <v>0.2</v>
      </c>
      <c r="P3428">
        <v>0.1</v>
      </c>
      <c r="Q3428">
        <v>0.1</v>
      </c>
      <c r="R3428">
        <v>1.0233670374919697</v>
      </c>
      <c r="S3428">
        <v>12.078756619090669</v>
      </c>
      <c r="T3428">
        <v>0</v>
      </c>
      <c r="U3428">
        <v>302.9922825147587</v>
      </c>
      <c r="W3428" s="429">
        <f t="shared" si="79"/>
        <v>1.0233670374919697</v>
      </c>
      <c r="X3428" s="429">
        <f t="shared" si="79"/>
        <v>12.078756619090669</v>
      </c>
      <c r="Y3428" s="429">
        <f t="shared" si="79"/>
        <v>0</v>
      </c>
      <c r="Z3428" s="429">
        <f t="shared" si="78"/>
        <v>302.9922825147587</v>
      </c>
      <c r="AA3428" s="429" t="s">
        <v>1295</v>
      </c>
    </row>
    <row r="3429" spans="1:27" x14ac:dyDescent="0.25">
      <c r="A3429" t="s">
        <v>149</v>
      </c>
      <c r="B3429" t="s">
        <v>186</v>
      </c>
      <c r="C3429" t="s">
        <v>1459</v>
      </c>
      <c r="D3429" t="s">
        <v>1387</v>
      </c>
      <c r="E3429" t="s">
        <v>1326</v>
      </c>
      <c r="F3429" t="s">
        <v>1293</v>
      </c>
      <c r="G3429" t="s">
        <v>524</v>
      </c>
      <c r="H3429" t="s">
        <v>1464</v>
      </c>
      <c r="I3429" t="s">
        <v>186</v>
      </c>
      <c r="J3429" s="281" t="s">
        <v>1413</v>
      </c>
      <c r="K3429" t="s">
        <v>1414</v>
      </c>
      <c r="L3429">
        <v>11.8</v>
      </c>
      <c r="M3429">
        <v>1.9</v>
      </c>
      <c r="N3429">
        <v>11.5</v>
      </c>
      <c r="O3429">
        <v>4.4000000000000004</v>
      </c>
      <c r="P3429">
        <v>2.6</v>
      </c>
      <c r="Q3429">
        <v>2.6</v>
      </c>
      <c r="R3429">
        <v>0.69442763258383655</v>
      </c>
      <c r="S3429">
        <v>8.1962991343829543</v>
      </c>
      <c r="T3429">
        <v>0</v>
      </c>
      <c r="U3429">
        <v>205.6019059921577</v>
      </c>
      <c r="W3429" s="429">
        <f t="shared" si="79"/>
        <v>0.69442763258383655</v>
      </c>
      <c r="X3429" s="429">
        <f t="shared" si="79"/>
        <v>8.1962991343829543</v>
      </c>
      <c r="Y3429" s="429">
        <f t="shared" si="79"/>
        <v>0</v>
      </c>
      <c r="Z3429" s="429">
        <f t="shared" si="78"/>
        <v>205.6019059921577</v>
      </c>
      <c r="AA3429" s="429" t="s">
        <v>1296</v>
      </c>
    </row>
    <row r="3430" spans="1:27" x14ac:dyDescent="0.25">
      <c r="A3430" t="s">
        <v>149</v>
      </c>
      <c r="B3430" t="s">
        <v>186</v>
      </c>
      <c r="C3430" t="s">
        <v>1459</v>
      </c>
      <c r="D3430" t="s">
        <v>1387</v>
      </c>
      <c r="E3430" t="s">
        <v>1326</v>
      </c>
      <c r="F3430" t="s">
        <v>1293</v>
      </c>
      <c r="G3430" t="s">
        <v>524</v>
      </c>
      <c r="H3430" t="s">
        <v>1464</v>
      </c>
      <c r="I3430" t="s">
        <v>186</v>
      </c>
      <c r="J3430" s="281" t="s">
        <v>1413</v>
      </c>
      <c r="K3430" t="s">
        <v>1414</v>
      </c>
      <c r="L3430">
        <v>15.7</v>
      </c>
      <c r="M3430">
        <v>1.9</v>
      </c>
      <c r="N3430">
        <v>15.4</v>
      </c>
      <c r="O3430">
        <v>4.4000000000000004</v>
      </c>
      <c r="P3430">
        <v>2.6</v>
      </c>
      <c r="Q3430">
        <v>2.6</v>
      </c>
      <c r="R3430">
        <v>0.69442763258383655</v>
      </c>
      <c r="S3430">
        <v>8.1962991343829543</v>
      </c>
      <c r="T3430">
        <v>0</v>
      </c>
      <c r="U3430">
        <v>205.6019059921577</v>
      </c>
      <c r="W3430" s="429">
        <f t="shared" si="79"/>
        <v>0.69442763258383655</v>
      </c>
      <c r="X3430" s="429">
        <f t="shared" si="79"/>
        <v>8.1962991343829543</v>
      </c>
      <c r="Y3430" s="429">
        <f t="shared" si="79"/>
        <v>0</v>
      </c>
      <c r="Z3430" s="429">
        <f t="shared" si="78"/>
        <v>205.6019059921577</v>
      </c>
      <c r="AA3430" s="429" t="s">
        <v>1296</v>
      </c>
    </row>
    <row r="3431" spans="1:27" x14ac:dyDescent="0.25">
      <c r="A3431" t="s">
        <v>149</v>
      </c>
      <c r="B3431" t="s">
        <v>186</v>
      </c>
      <c r="C3431" t="s">
        <v>1459</v>
      </c>
      <c r="D3431" t="s">
        <v>1387</v>
      </c>
      <c r="E3431" t="s">
        <v>1326</v>
      </c>
      <c r="F3431" t="s">
        <v>1293</v>
      </c>
      <c r="G3431" t="s">
        <v>524</v>
      </c>
      <c r="H3431" t="s">
        <v>1464</v>
      </c>
      <c r="I3431" t="s">
        <v>186</v>
      </c>
      <c r="J3431" s="281" t="s">
        <v>1396</v>
      </c>
      <c r="K3431" t="s">
        <v>1393</v>
      </c>
      <c r="L3431">
        <v>2.8</v>
      </c>
      <c r="M3431">
        <v>0.1</v>
      </c>
      <c r="N3431">
        <v>0.4</v>
      </c>
      <c r="O3431">
        <v>0.2</v>
      </c>
      <c r="P3431">
        <v>0.1</v>
      </c>
      <c r="Q3431">
        <v>0.1</v>
      </c>
      <c r="R3431">
        <v>1.0233670374919697</v>
      </c>
      <c r="S3431">
        <v>12.078756619090669</v>
      </c>
      <c r="T3431">
        <v>0</v>
      </c>
      <c r="U3431">
        <v>302.9922825147587</v>
      </c>
      <c r="W3431" s="429">
        <f t="shared" si="79"/>
        <v>1.0233670374919697</v>
      </c>
      <c r="X3431" s="429">
        <f t="shared" si="79"/>
        <v>12.078756619090669</v>
      </c>
      <c r="Y3431" s="429">
        <f t="shared" si="79"/>
        <v>0</v>
      </c>
      <c r="Z3431" s="429">
        <f t="shared" si="78"/>
        <v>302.9922825147587</v>
      </c>
      <c r="AA3431" s="429" t="s">
        <v>1295</v>
      </c>
    </row>
    <row r="3432" spans="1:27" x14ac:dyDescent="0.25">
      <c r="A3432" t="s">
        <v>149</v>
      </c>
      <c r="B3432" t="s">
        <v>186</v>
      </c>
      <c r="C3432" t="s">
        <v>1459</v>
      </c>
      <c r="D3432" t="s">
        <v>1387</v>
      </c>
      <c r="E3432" t="s">
        <v>1326</v>
      </c>
      <c r="F3432" t="s">
        <v>1293</v>
      </c>
      <c r="G3432" t="s">
        <v>524</v>
      </c>
      <c r="H3432" t="s">
        <v>1464</v>
      </c>
      <c r="I3432" t="s">
        <v>186</v>
      </c>
      <c r="J3432" s="281" t="s">
        <v>1413</v>
      </c>
      <c r="K3432" t="s">
        <v>1414</v>
      </c>
      <c r="L3432">
        <v>8.6</v>
      </c>
      <c r="M3432">
        <v>1.9</v>
      </c>
      <c r="N3432">
        <v>8.4</v>
      </c>
      <c r="O3432">
        <v>4.4000000000000004</v>
      </c>
      <c r="P3432">
        <v>2.6</v>
      </c>
      <c r="Q3432">
        <v>2.6</v>
      </c>
      <c r="R3432">
        <v>0.69442763258383655</v>
      </c>
      <c r="S3432">
        <v>8.1962991343829543</v>
      </c>
      <c r="T3432">
        <v>0</v>
      </c>
      <c r="U3432">
        <v>205.6019059921577</v>
      </c>
      <c r="W3432" s="429">
        <f t="shared" si="79"/>
        <v>0.69442763258383655</v>
      </c>
      <c r="X3432" s="429">
        <f t="shared" si="79"/>
        <v>8.1962991343829543</v>
      </c>
      <c r="Y3432" s="429">
        <f t="shared" si="79"/>
        <v>0</v>
      </c>
      <c r="Z3432" s="429">
        <f t="shared" si="78"/>
        <v>205.6019059921577</v>
      </c>
      <c r="AA3432" s="429" t="s">
        <v>1296</v>
      </c>
    </row>
    <row r="3433" spans="1:27" x14ac:dyDescent="0.25">
      <c r="A3433" t="s">
        <v>149</v>
      </c>
      <c r="B3433" t="s">
        <v>186</v>
      </c>
      <c r="C3433" t="s">
        <v>1459</v>
      </c>
      <c r="D3433" t="s">
        <v>1387</v>
      </c>
      <c r="E3433" t="s">
        <v>1326</v>
      </c>
      <c r="F3433" t="s">
        <v>1293</v>
      </c>
      <c r="G3433" t="s">
        <v>524</v>
      </c>
      <c r="H3433" t="s">
        <v>1464</v>
      </c>
      <c r="I3433" t="s">
        <v>186</v>
      </c>
      <c r="J3433" s="281" t="s">
        <v>1413</v>
      </c>
      <c r="K3433" t="s">
        <v>1414</v>
      </c>
      <c r="L3433">
        <v>16.2</v>
      </c>
      <c r="M3433">
        <v>1.9</v>
      </c>
      <c r="N3433">
        <v>15.8</v>
      </c>
      <c r="O3433">
        <v>4.4000000000000004</v>
      </c>
      <c r="P3433">
        <v>2.6</v>
      </c>
      <c r="Q3433">
        <v>2.6</v>
      </c>
      <c r="R3433">
        <v>0.69442763258383655</v>
      </c>
      <c r="S3433">
        <v>8.1962991343829543</v>
      </c>
      <c r="T3433">
        <v>0</v>
      </c>
      <c r="U3433">
        <v>205.6019059921577</v>
      </c>
      <c r="W3433" s="429">
        <f t="shared" si="79"/>
        <v>0.69442763258383655</v>
      </c>
      <c r="X3433" s="429">
        <f t="shared" si="79"/>
        <v>8.1962991343829543</v>
      </c>
      <c r="Y3433" s="429">
        <f t="shared" si="79"/>
        <v>0</v>
      </c>
      <c r="Z3433" s="429">
        <f t="shared" si="78"/>
        <v>205.6019059921577</v>
      </c>
      <c r="AA3433" s="429" t="s">
        <v>1296</v>
      </c>
    </row>
    <row r="3434" spans="1:27" x14ac:dyDescent="0.25">
      <c r="A3434" t="s">
        <v>149</v>
      </c>
      <c r="B3434" t="s">
        <v>186</v>
      </c>
      <c r="C3434" t="s">
        <v>1459</v>
      </c>
      <c r="D3434" t="s">
        <v>1387</v>
      </c>
      <c r="E3434" t="s">
        <v>1326</v>
      </c>
      <c r="F3434" t="s">
        <v>1293</v>
      </c>
      <c r="G3434" t="s">
        <v>524</v>
      </c>
      <c r="H3434" t="s">
        <v>1464</v>
      </c>
      <c r="I3434" t="s">
        <v>186</v>
      </c>
      <c r="J3434" s="281" t="s">
        <v>1396</v>
      </c>
      <c r="K3434" t="s">
        <v>1393</v>
      </c>
      <c r="L3434">
        <v>2.8</v>
      </c>
      <c r="M3434">
        <v>0.1</v>
      </c>
      <c r="N3434">
        <v>0.4</v>
      </c>
      <c r="O3434">
        <v>0.2</v>
      </c>
      <c r="P3434">
        <v>0.1</v>
      </c>
      <c r="Q3434">
        <v>0.1</v>
      </c>
      <c r="R3434">
        <v>1.0233670374919697</v>
      </c>
      <c r="S3434">
        <v>12.078756619090669</v>
      </c>
      <c r="T3434">
        <v>0</v>
      </c>
      <c r="U3434">
        <v>302.9922825147587</v>
      </c>
      <c r="W3434" s="429">
        <f t="shared" si="79"/>
        <v>1.0233670374919697</v>
      </c>
      <c r="X3434" s="429">
        <f t="shared" si="79"/>
        <v>12.078756619090669</v>
      </c>
      <c r="Y3434" s="429">
        <f t="shared" si="79"/>
        <v>0</v>
      </c>
      <c r="Z3434" s="429">
        <f t="shared" si="78"/>
        <v>302.9922825147587</v>
      </c>
      <c r="AA3434" s="429" t="s">
        <v>1295</v>
      </c>
    </row>
    <row r="3435" spans="1:27" x14ac:dyDescent="0.25">
      <c r="A3435" t="s">
        <v>149</v>
      </c>
      <c r="B3435" t="s">
        <v>186</v>
      </c>
      <c r="C3435" t="s">
        <v>1459</v>
      </c>
      <c r="D3435" t="s">
        <v>1387</v>
      </c>
      <c r="E3435" t="s">
        <v>1326</v>
      </c>
      <c r="F3435" t="s">
        <v>1293</v>
      </c>
      <c r="G3435" t="s">
        <v>524</v>
      </c>
      <c r="H3435" t="s">
        <v>1464</v>
      </c>
      <c r="I3435" t="s">
        <v>186</v>
      </c>
      <c r="J3435" s="281" t="s">
        <v>1413</v>
      </c>
      <c r="K3435" t="s">
        <v>1414</v>
      </c>
      <c r="L3435">
        <v>0</v>
      </c>
      <c r="M3435">
        <v>136.30000000000001</v>
      </c>
      <c r="N3435">
        <v>0</v>
      </c>
      <c r="O3435">
        <v>0</v>
      </c>
      <c r="P3435">
        <v>0</v>
      </c>
      <c r="Q3435">
        <v>0</v>
      </c>
      <c r="R3435">
        <v>49.816045432198393</v>
      </c>
      <c r="S3435">
        <v>587.97661685073513</v>
      </c>
      <c r="T3435">
        <v>0</v>
      </c>
      <c r="U3435">
        <v>14749.231466700578</v>
      </c>
      <c r="W3435" s="429">
        <f t="shared" si="79"/>
        <v>49.816045432198393</v>
      </c>
      <c r="X3435" s="429">
        <f t="shared" si="79"/>
        <v>587.97661685073513</v>
      </c>
      <c r="Y3435" s="429">
        <f t="shared" si="79"/>
        <v>0</v>
      </c>
      <c r="Z3435" s="429">
        <f t="shared" si="78"/>
        <v>14749.231466700578</v>
      </c>
      <c r="AA3435" s="429" t="s">
        <v>1296</v>
      </c>
    </row>
    <row r="3436" spans="1:27" x14ac:dyDescent="0.25">
      <c r="A3436" t="s">
        <v>149</v>
      </c>
      <c r="B3436" t="s">
        <v>186</v>
      </c>
      <c r="C3436" t="s">
        <v>1459</v>
      </c>
      <c r="D3436" t="s">
        <v>1387</v>
      </c>
      <c r="E3436" t="s">
        <v>1326</v>
      </c>
      <c r="F3436" t="s">
        <v>1293</v>
      </c>
      <c r="G3436" t="s">
        <v>524</v>
      </c>
      <c r="H3436" t="s">
        <v>1464</v>
      </c>
      <c r="I3436" t="s">
        <v>186</v>
      </c>
      <c r="J3436" s="281" t="s">
        <v>1392</v>
      </c>
      <c r="K3436" t="s">
        <v>1393</v>
      </c>
      <c r="L3436">
        <v>13.1</v>
      </c>
      <c r="M3436">
        <v>1.6</v>
      </c>
      <c r="N3436">
        <v>8.3000000000000007</v>
      </c>
      <c r="O3436">
        <v>3.8</v>
      </c>
      <c r="P3436">
        <v>2.2000000000000002</v>
      </c>
      <c r="Q3436">
        <v>2.2000000000000002</v>
      </c>
      <c r="R3436">
        <v>15720</v>
      </c>
      <c r="S3436">
        <v>0.30130000000000001</v>
      </c>
      <c r="T3436">
        <v>0.28820000000000001</v>
      </c>
      <c r="U3436">
        <v>15813.416099999999</v>
      </c>
      <c r="W3436" s="429">
        <f t="shared" si="79"/>
        <v>15720</v>
      </c>
      <c r="X3436" s="429">
        <f t="shared" si="79"/>
        <v>0.30130000000000001</v>
      </c>
      <c r="Y3436" s="429">
        <f t="shared" si="79"/>
        <v>0.28820000000000001</v>
      </c>
      <c r="Z3436" s="429">
        <f t="shared" si="78"/>
        <v>15813.416099999999</v>
      </c>
      <c r="AA3436" s="429" t="s">
        <v>1295</v>
      </c>
    </row>
    <row r="3437" spans="1:27" x14ac:dyDescent="0.25">
      <c r="A3437" t="s">
        <v>149</v>
      </c>
      <c r="B3437" t="s">
        <v>186</v>
      </c>
      <c r="C3437" t="s">
        <v>1459</v>
      </c>
      <c r="D3437" t="s">
        <v>1387</v>
      </c>
      <c r="E3437" t="s">
        <v>1326</v>
      </c>
      <c r="F3437" t="s">
        <v>1293</v>
      </c>
      <c r="G3437" t="s">
        <v>524</v>
      </c>
      <c r="H3437" t="s">
        <v>1464</v>
      </c>
      <c r="I3437" t="s">
        <v>186</v>
      </c>
      <c r="J3437" s="281" t="s">
        <v>1392</v>
      </c>
      <c r="K3437" t="s">
        <v>1393</v>
      </c>
      <c r="L3437">
        <v>17.2</v>
      </c>
      <c r="M3437">
        <v>1.6</v>
      </c>
      <c r="N3437">
        <v>10.9</v>
      </c>
      <c r="O3437">
        <v>3.8</v>
      </c>
      <c r="P3437">
        <v>2.2000000000000002</v>
      </c>
      <c r="Q3437">
        <v>2.2000000000000002</v>
      </c>
      <c r="R3437">
        <v>20640</v>
      </c>
      <c r="S3437">
        <v>0.39559999999999995</v>
      </c>
      <c r="T3437">
        <v>0.37840000000000001</v>
      </c>
      <c r="U3437">
        <v>20762.653200000001</v>
      </c>
      <c r="W3437" s="429">
        <f t="shared" si="79"/>
        <v>20640</v>
      </c>
      <c r="X3437" s="429">
        <f t="shared" si="79"/>
        <v>0.39559999999999995</v>
      </c>
      <c r="Y3437" s="429">
        <f t="shared" si="79"/>
        <v>0.37840000000000001</v>
      </c>
      <c r="Z3437" s="429">
        <f t="shared" si="78"/>
        <v>20762.653200000001</v>
      </c>
      <c r="AA3437" s="429" t="s">
        <v>1295</v>
      </c>
    </row>
    <row r="3438" spans="1:27" x14ac:dyDescent="0.25">
      <c r="A3438" t="s">
        <v>149</v>
      </c>
      <c r="B3438" t="s">
        <v>186</v>
      </c>
      <c r="C3438" t="s">
        <v>1459</v>
      </c>
      <c r="D3438" t="s">
        <v>1387</v>
      </c>
      <c r="E3438" t="s">
        <v>1326</v>
      </c>
      <c r="F3438" t="s">
        <v>1293</v>
      </c>
      <c r="G3438" t="s">
        <v>524</v>
      </c>
      <c r="H3438" t="s">
        <v>1464</v>
      </c>
      <c r="I3438" t="s">
        <v>186</v>
      </c>
      <c r="J3438" s="281" t="s">
        <v>1396</v>
      </c>
      <c r="K3438" t="s">
        <v>1393</v>
      </c>
      <c r="L3438">
        <v>2</v>
      </c>
      <c r="M3438">
        <v>0.1</v>
      </c>
      <c r="N3438">
        <v>0.3</v>
      </c>
      <c r="O3438">
        <v>0.2</v>
      </c>
      <c r="P3438">
        <v>0.1</v>
      </c>
      <c r="Q3438">
        <v>0.1</v>
      </c>
      <c r="R3438">
        <v>0.73097645535140698</v>
      </c>
      <c r="S3438">
        <v>8.627683299350478</v>
      </c>
      <c r="T3438">
        <v>0</v>
      </c>
      <c r="U3438">
        <v>216.42305893911333</v>
      </c>
      <c r="W3438" s="429">
        <f t="shared" si="79"/>
        <v>0.73097645535140698</v>
      </c>
      <c r="X3438" s="429">
        <f t="shared" si="79"/>
        <v>8.627683299350478</v>
      </c>
      <c r="Y3438" s="429">
        <f t="shared" si="79"/>
        <v>0</v>
      </c>
      <c r="Z3438" s="429">
        <f t="shared" si="78"/>
        <v>216.42305893911333</v>
      </c>
      <c r="AA3438" s="429" t="s">
        <v>1295</v>
      </c>
    </row>
    <row r="3439" spans="1:27" x14ac:dyDescent="0.25">
      <c r="A3439" t="s">
        <v>149</v>
      </c>
      <c r="B3439" t="s">
        <v>186</v>
      </c>
      <c r="C3439" t="s">
        <v>1459</v>
      </c>
      <c r="D3439" t="s">
        <v>1387</v>
      </c>
      <c r="E3439" t="s">
        <v>1326</v>
      </c>
      <c r="F3439" t="s">
        <v>1293</v>
      </c>
      <c r="G3439" t="s">
        <v>524</v>
      </c>
      <c r="H3439" t="s">
        <v>1464</v>
      </c>
      <c r="I3439" t="s">
        <v>186</v>
      </c>
      <c r="J3439" s="281" t="s">
        <v>1392</v>
      </c>
      <c r="K3439" t="s">
        <v>1393</v>
      </c>
      <c r="L3439">
        <v>19.5</v>
      </c>
      <c r="M3439">
        <v>1.6</v>
      </c>
      <c r="N3439">
        <v>12.3</v>
      </c>
      <c r="O3439">
        <v>3.8</v>
      </c>
      <c r="P3439">
        <v>2.2000000000000002</v>
      </c>
      <c r="Q3439">
        <v>2.2000000000000002</v>
      </c>
      <c r="R3439">
        <v>23400</v>
      </c>
      <c r="S3439">
        <v>0.44850000000000001</v>
      </c>
      <c r="T3439">
        <v>0.42900000000000005</v>
      </c>
      <c r="U3439">
        <v>23539.054500000002</v>
      </c>
      <c r="W3439" s="429">
        <f t="shared" si="79"/>
        <v>23400</v>
      </c>
      <c r="X3439" s="429">
        <f t="shared" si="79"/>
        <v>0.44850000000000001</v>
      </c>
      <c r="Y3439" s="429">
        <f t="shared" si="79"/>
        <v>0.42900000000000005</v>
      </c>
      <c r="Z3439" s="429">
        <f t="shared" si="78"/>
        <v>23539.054500000002</v>
      </c>
      <c r="AA3439" s="429" t="s">
        <v>1295</v>
      </c>
    </row>
    <row r="3440" spans="1:27" x14ac:dyDescent="0.25">
      <c r="A3440" t="s">
        <v>149</v>
      </c>
      <c r="B3440" t="s">
        <v>186</v>
      </c>
      <c r="C3440" t="s">
        <v>1459</v>
      </c>
      <c r="D3440" t="s">
        <v>1387</v>
      </c>
      <c r="E3440" t="s">
        <v>1326</v>
      </c>
      <c r="F3440" t="s">
        <v>1293</v>
      </c>
      <c r="G3440" t="s">
        <v>524</v>
      </c>
      <c r="H3440" t="s">
        <v>1464</v>
      </c>
      <c r="I3440" t="s">
        <v>186</v>
      </c>
      <c r="J3440" s="281" t="s">
        <v>1392</v>
      </c>
      <c r="K3440" t="s">
        <v>1393</v>
      </c>
      <c r="L3440">
        <v>19.8</v>
      </c>
      <c r="M3440">
        <v>1.6</v>
      </c>
      <c r="N3440">
        <v>12.5</v>
      </c>
      <c r="O3440">
        <v>3.8</v>
      </c>
      <c r="P3440">
        <v>2.2000000000000002</v>
      </c>
      <c r="Q3440">
        <v>2.2000000000000002</v>
      </c>
      <c r="R3440">
        <v>23760</v>
      </c>
      <c r="S3440">
        <v>0.45540000000000003</v>
      </c>
      <c r="T3440">
        <v>0.43560000000000004</v>
      </c>
      <c r="U3440">
        <v>23901.193799999997</v>
      </c>
      <c r="W3440" s="429">
        <f t="shared" si="79"/>
        <v>23760</v>
      </c>
      <c r="X3440" s="429">
        <f t="shared" si="79"/>
        <v>0.45540000000000003</v>
      </c>
      <c r="Y3440" s="429">
        <f t="shared" si="79"/>
        <v>0.43560000000000004</v>
      </c>
      <c r="Z3440" s="429">
        <f t="shared" si="78"/>
        <v>23901.193799999997</v>
      </c>
      <c r="AA3440" s="429" t="s">
        <v>1295</v>
      </c>
    </row>
    <row r="3441" spans="1:27" x14ac:dyDescent="0.25">
      <c r="A3441" t="s">
        <v>149</v>
      </c>
      <c r="B3441" t="s">
        <v>186</v>
      </c>
      <c r="C3441" t="s">
        <v>1459</v>
      </c>
      <c r="D3441" t="s">
        <v>1387</v>
      </c>
      <c r="E3441" t="s">
        <v>1326</v>
      </c>
      <c r="F3441" t="s">
        <v>1293</v>
      </c>
      <c r="G3441" t="s">
        <v>524</v>
      </c>
      <c r="H3441" t="s">
        <v>1464</v>
      </c>
      <c r="I3441" t="s">
        <v>186</v>
      </c>
      <c r="J3441" s="281" t="s">
        <v>1423</v>
      </c>
      <c r="K3441" t="s">
        <v>1419</v>
      </c>
      <c r="L3441">
        <v>0</v>
      </c>
      <c r="M3441">
        <v>0.3</v>
      </c>
      <c r="N3441">
        <v>0</v>
      </c>
      <c r="O3441">
        <v>0</v>
      </c>
      <c r="P3441">
        <v>0</v>
      </c>
      <c r="Q3441">
        <v>0</v>
      </c>
      <c r="R3441">
        <v>0.10964646830271105</v>
      </c>
      <c r="S3441">
        <v>1.2941524949025716</v>
      </c>
      <c r="T3441">
        <v>0</v>
      </c>
      <c r="U3441">
        <v>32.463458840867006</v>
      </c>
      <c r="W3441" s="429">
        <f t="shared" si="79"/>
        <v>0.10964646830271105</v>
      </c>
      <c r="X3441" s="429">
        <f t="shared" si="79"/>
        <v>1.2941524949025716</v>
      </c>
      <c r="Y3441" s="429">
        <f t="shared" si="79"/>
        <v>0</v>
      </c>
      <c r="Z3441" s="429">
        <f t="shared" si="78"/>
        <v>32.463458840867006</v>
      </c>
      <c r="AA3441" s="429" t="s">
        <v>1296</v>
      </c>
    </row>
    <row r="3442" spans="1:27" x14ac:dyDescent="0.25">
      <c r="A3442" t="s">
        <v>149</v>
      </c>
      <c r="B3442" t="s">
        <v>186</v>
      </c>
      <c r="C3442" t="s">
        <v>1459</v>
      </c>
      <c r="D3442" t="s">
        <v>1387</v>
      </c>
      <c r="E3442" t="s">
        <v>1326</v>
      </c>
      <c r="F3442" t="s">
        <v>1293</v>
      </c>
      <c r="G3442" t="s">
        <v>524</v>
      </c>
      <c r="H3442" t="s">
        <v>1464</v>
      </c>
      <c r="I3442" t="s">
        <v>186</v>
      </c>
      <c r="J3442" s="281" t="s">
        <v>1478</v>
      </c>
      <c r="K3442" t="s">
        <v>1386</v>
      </c>
      <c r="L3442">
        <v>0</v>
      </c>
      <c r="M3442">
        <v>0.2</v>
      </c>
      <c r="N3442">
        <v>0</v>
      </c>
      <c r="O3442">
        <v>0</v>
      </c>
      <c r="P3442">
        <v>0</v>
      </c>
      <c r="Q3442">
        <v>0</v>
      </c>
      <c r="R3442" t="s">
        <v>531</v>
      </c>
      <c r="S3442" t="s">
        <v>531</v>
      </c>
      <c r="T3442" t="s">
        <v>531</v>
      </c>
      <c r="U3442" t="s">
        <v>531</v>
      </c>
      <c r="W3442" s="429">
        <f t="shared" si="79"/>
        <v>0</v>
      </c>
      <c r="X3442" s="429">
        <f t="shared" si="79"/>
        <v>0</v>
      </c>
      <c r="Y3442" s="429">
        <f t="shared" si="79"/>
        <v>0</v>
      </c>
      <c r="Z3442" s="429">
        <f t="shared" si="78"/>
        <v>0</v>
      </c>
      <c r="AA3442" s="429" t="s">
        <v>1296</v>
      </c>
    </row>
    <row r="3443" spans="1:27" x14ac:dyDescent="0.25">
      <c r="A3443" t="s">
        <v>149</v>
      </c>
      <c r="B3443" t="s">
        <v>186</v>
      </c>
      <c r="C3443" t="s">
        <v>1459</v>
      </c>
      <c r="D3443" t="s">
        <v>1387</v>
      </c>
      <c r="E3443" t="s">
        <v>1326</v>
      </c>
      <c r="F3443" t="s">
        <v>1293</v>
      </c>
      <c r="G3443" t="s">
        <v>524</v>
      </c>
      <c r="H3443" t="s">
        <v>1464</v>
      </c>
      <c r="I3443" t="s">
        <v>186</v>
      </c>
      <c r="J3443" s="281" t="s">
        <v>1390</v>
      </c>
      <c r="K3443" t="s">
        <v>1391</v>
      </c>
      <c r="L3443">
        <v>0</v>
      </c>
      <c r="M3443">
        <v>0.3</v>
      </c>
      <c r="N3443">
        <v>0</v>
      </c>
      <c r="O3443">
        <v>0</v>
      </c>
      <c r="P3443">
        <v>0</v>
      </c>
      <c r="Q3443">
        <v>0</v>
      </c>
      <c r="R3443">
        <v>0.10964646830271105</v>
      </c>
      <c r="S3443">
        <v>1.2941524949025716</v>
      </c>
      <c r="T3443">
        <v>0</v>
      </c>
      <c r="U3443">
        <v>32.463458840867006</v>
      </c>
      <c r="W3443" s="429">
        <f t="shared" si="79"/>
        <v>0.10964646830271105</v>
      </c>
      <c r="X3443" s="429">
        <f t="shared" si="79"/>
        <v>1.2941524949025716</v>
      </c>
      <c r="Y3443" s="429">
        <f t="shared" si="79"/>
        <v>0</v>
      </c>
      <c r="Z3443" s="429">
        <f t="shared" si="78"/>
        <v>32.463458840867006</v>
      </c>
      <c r="AA3443" s="429" t="s">
        <v>1296</v>
      </c>
    </row>
    <row r="3444" spans="1:27" x14ac:dyDescent="0.25">
      <c r="A3444" t="s">
        <v>149</v>
      </c>
      <c r="B3444" t="s">
        <v>186</v>
      </c>
      <c r="C3444" t="s">
        <v>1459</v>
      </c>
      <c r="D3444" t="s">
        <v>1387</v>
      </c>
      <c r="E3444" t="s">
        <v>1326</v>
      </c>
      <c r="F3444" t="s">
        <v>1293</v>
      </c>
      <c r="G3444" t="s">
        <v>524</v>
      </c>
      <c r="H3444" t="s">
        <v>1460</v>
      </c>
      <c r="I3444" t="s">
        <v>561</v>
      </c>
      <c r="J3444" s="281" t="s">
        <v>1390</v>
      </c>
      <c r="K3444" t="s">
        <v>1391</v>
      </c>
      <c r="L3444">
        <v>0</v>
      </c>
      <c r="M3444">
        <v>8</v>
      </c>
      <c r="N3444">
        <v>0</v>
      </c>
      <c r="O3444">
        <v>0</v>
      </c>
      <c r="P3444">
        <v>0</v>
      </c>
      <c r="Q3444">
        <v>0</v>
      </c>
      <c r="R3444">
        <v>2.9239058214056279</v>
      </c>
      <c r="S3444">
        <v>34.510733197401912</v>
      </c>
      <c r="T3444">
        <v>0</v>
      </c>
      <c r="U3444">
        <v>865.69223575645333</v>
      </c>
      <c r="W3444" s="429">
        <f t="shared" si="79"/>
        <v>2.9239058214056279</v>
      </c>
      <c r="X3444" s="429">
        <f t="shared" si="79"/>
        <v>34.510733197401912</v>
      </c>
      <c r="Y3444" s="429">
        <f t="shared" si="79"/>
        <v>0</v>
      </c>
      <c r="Z3444" s="429">
        <f t="shared" si="78"/>
        <v>865.69223575645333</v>
      </c>
      <c r="AA3444" s="429" t="s">
        <v>1296</v>
      </c>
    </row>
    <row r="3445" spans="1:27" x14ac:dyDescent="0.25">
      <c r="A3445" t="s">
        <v>149</v>
      </c>
      <c r="B3445" t="s">
        <v>186</v>
      </c>
      <c r="C3445" t="s">
        <v>1459</v>
      </c>
      <c r="D3445" t="s">
        <v>1387</v>
      </c>
      <c r="E3445" t="s">
        <v>1326</v>
      </c>
      <c r="F3445" t="s">
        <v>1293</v>
      </c>
      <c r="G3445" t="s">
        <v>524</v>
      </c>
      <c r="H3445" t="s">
        <v>1460</v>
      </c>
      <c r="I3445" t="s">
        <v>561</v>
      </c>
      <c r="J3445" s="281" t="s">
        <v>1425</v>
      </c>
      <c r="K3445" t="s">
        <v>1393</v>
      </c>
      <c r="L3445">
        <v>56.7</v>
      </c>
      <c r="M3445">
        <v>2.2999999999999998</v>
      </c>
      <c r="N3445">
        <v>42.6</v>
      </c>
      <c r="O3445">
        <v>0.36</v>
      </c>
      <c r="P3445">
        <v>2.8</v>
      </c>
      <c r="Q3445">
        <v>2.8</v>
      </c>
      <c r="R3445">
        <v>68040</v>
      </c>
      <c r="S3445">
        <v>1.3041</v>
      </c>
      <c r="T3445">
        <v>1.2474000000000003</v>
      </c>
      <c r="U3445">
        <v>68444.327699999994</v>
      </c>
      <c r="W3445" s="429">
        <f t="shared" si="79"/>
        <v>68040</v>
      </c>
      <c r="X3445" s="429">
        <f t="shared" si="79"/>
        <v>1.3041</v>
      </c>
      <c r="Y3445" s="429">
        <f t="shared" si="79"/>
        <v>1.2474000000000003</v>
      </c>
      <c r="Z3445" s="429">
        <f t="shared" si="78"/>
        <v>68444.327699999994</v>
      </c>
      <c r="AA3445" s="429" t="s">
        <v>1295</v>
      </c>
    </row>
    <row r="3446" spans="1:27" x14ac:dyDescent="0.25">
      <c r="A3446" t="s">
        <v>149</v>
      </c>
      <c r="B3446" t="s">
        <v>186</v>
      </c>
      <c r="C3446" t="s">
        <v>1459</v>
      </c>
      <c r="D3446" t="s">
        <v>1387</v>
      </c>
      <c r="E3446" t="s">
        <v>1326</v>
      </c>
      <c r="F3446" t="s">
        <v>1293</v>
      </c>
      <c r="G3446" t="s">
        <v>524</v>
      </c>
      <c r="H3446" t="s">
        <v>1460</v>
      </c>
      <c r="I3446" t="s">
        <v>561</v>
      </c>
      <c r="J3446" s="281" t="s">
        <v>1425</v>
      </c>
      <c r="K3446" t="s">
        <v>1393</v>
      </c>
      <c r="L3446">
        <v>8.0000000000000002E-3</v>
      </c>
      <c r="M3446">
        <v>0</v>
      </c>
      <c r="N3446">
        <v>4.0000000000000001E-3</v>
      </c>
      <c r="O3446">
        <v>0</v>
      </c>
      <c r="P3446">
        <v>0</v>
      </c>
      <c r="Q3446">
        <v>0</v>
      </c>
      <c r="R3446">
        <v>9.6</v>
      </c>
      <c r="S3446">
        <v>1.84E-4</v>
      </c>
      <c r="T3446">
        <v>1.7600000000000002E-4</v>
      </c>
      <c r="U3446">
        <v>9.6570479999999996</v>
      </c>
      <c r="W3446" s="429">
        <f t="shared" si="79"/>
        <v>9.6</v>
      </c>
      <c r="X3446" s="429">
        <f t="shared" si="79"/>
        <v>1.84E-4</v>
      </c>
      <c r="Y3446" s="429">
        <f t="shared" si="79"/>
        <v>1.7600000000000002E-4</v>
      </c>
      <c r="Z3446" s="429">
        <f t="shared" si="78"/>
        <v>9.6570479999999996</v>
      </c>
      <c r="AA3446" s="429" t="s">
        <v>1295</v>
      </c>
    </row>
    <row r="3447" spans="1:27" x14ac:dyDescent="0.25">
      <c r="A3447" t="s">
        <v>149</v>
      </c>
      <c r="B3447" t="s">
        <v>186</v>
      </c>
      <c r="C3447" t="s">
        <v>1459</v>
      </c>
      <c r="D3447" t="s">
        <v>1387</v>
      </c>
      <c r="E3447" t="s">
        <v>1326</v>
      </c>
      <c r="F3447" t="s">
        <v>1293</v>
      </c>
      <c r="G3447" t="s">
        <v>524</v>
      </c>
      <c r="H3447" t="s">
        <v>1460</v>
      </c>
      <c r="I3447" t="s">
        <v>561</v>
      </c>
      <c r="J3447" s="281" t="s">
        <v>1390</v>
      </c>
      <c r="K3447" t="s">
        <v>1391</v>
      </c>
      <c r="L3447">
        <v>0</v>
      </c>
      <c r="M3447">
        <v>23.6</v>
      </c>
      <c r="N3447">
        <v>0</v>
      </c>
      <c r="O3447">
        <v>0</v>
      </c>
      <c r="P3447">
        <v>0</v>
      </c>
      <c r="Q3447">
        <v>0</v>
      </c>
      <c r="R3447">
        <v>8.625522173146603</v>
      </c>
      <c r="S3447">
        <v>101.80666293233564</v>
      </c>
      <c r="T3447">
        <v>0</v>
      </c>
      <c r="U3447">
        <v>2553.7920954815377</v>
      </c>
      <c r="W3447" s="429">
        <f t="shared" si="79"/>
        <v>8.625522173146603</v>
      </c>
      <c r="X3447" s="429">
        <f t="shared" si="79"/>
        <v>101.80666293233564</v>
      </c>
      <c r="Y3447" s="429">
        <f t="shared" si="79"/>
        <v>0</v>
      </c>
      <c r="Z3447" s="429">
        <f t="shared" si="78"/>
        <v>2553.7920954815377</v>
      </c>
      <c r="AA3447" s="429" t="s">
        <v>1296</v>
      </c>
    </row>
    <row r="3448" spans="1:27" x14ac:dyDescent="0.25">
      <c r="A3448" t="s">
        <v>149</v>
      </c>
      <c r="B3448" t="s">
        <v>186</v>
      </c>
      <c r="C3448" t="s">
        <v>1459</v>
      </c>
      <c r="D3448" t="s">
        <v>1387</v>
      </c>
      <c r="E3448" t="s">
        <v>1326</v>
      </c>
      <c r="F3448" t="s">
        <v>1293</v>
      </c>
      <c r="G3448" t="s">
        <v>524</v>
      </c>
      <c r="H3448" t="s">
        <v>1460</v>
      </c>
      <c r="I3448" t="s">
        <v>561</v>
      </c>
      <c r="J3448" s="281" t="s">
        <v>1390</v>
      </c>
      <c r="K3448" t="s">
        <v>1391</v>
      </c>
      <c r="L3448">
        <v>0</v>
      </c>
      <c r="M3448">
        <v>19.3</v>
      </c>
      <c r="N3448">
        <v>0</v>
      </c>
      <c r="O3448">
        <v>0</v>
      </c>
      <c r="P3448">
        <v>0</v>
      </c>
      <c r="Q3448">
        <v>0</v>
      </c>
      <c r="R3448">
        <v>7.0539227941410774</v>
      </c>
      <c r="S3448">
        <v>83.257143838732119</v>
      </c>
      <c r="T3448">
        <v>0</v>
      </c>
      <c r="U3448">
        <v>2088.4825187624442</v>
      </c>
      <c r="W3448" s="429">
        <f t="shared" si="79"/>
        <v>7.0539227941410774</v>
      </c>
      <c r="X3448" s="429">
        <f t="shared" si="79"/>
        <v>83.257143838732119</v>
      </c>
      <c r="Y3448" s="429">
        <f t="shared" si="79"/>
        <v>0</v>
      </c>
      <c r="Z3448" s="429">
        <f t="shared" si="78"/>
        <v>2088.4825187624442</v>
      </c>
      <c r="AA3448" s="429" t="s">
        <v>1296</v>
      </c>
    </row>
    <row r="3449" spans="1:27" x14ac:dyDescent="0.25">
      <c r="A3449" t="s">
        <v>149</v>
      </c>
      <c r="B3449" t="s">
        <v>186</v>
      </c>
      <c r="C3449" t="s">
        <v>1459</v>
      </c>
      <c r="D3449" t="s">
        <v>1387</v>
      </c>
      <c r="E3449" t="s">
        <v>1326</v>
      </c>
      <c r="F3449" t="s">
        <v>1293</v>
      </c>
      <c r="G3449" t="s">
        <v>524</v>
      </c>
      <c r="H3449" t="s">
        <v>1460</v>
      </c>
      <c r="I3449" t="s">
        <v>561</v>
      </c>
      <c r="J3449" s="281" t="s">
        <v>1390</v>
      </c>
      <c r="K3449" t="s">
        <v>1391</v>
      </c>
      <c r="L3449">
        <v>0</v>
      </c>
      <c r="M3449">
        <v>12.8</v>
      </c>
      <c r="N3449">
        <v>0</v>
      </c>
      <c r="O3449">
        <v>0</v>
      </c>
      <c r="P3449">
        <v>0</v>
      </c>
      <c r="Q3449">
        <v>0</v>
      </c>
      <c r="R3449">
        <v>4.6782493142490047</v>
      </c>
      <c r="S3449">
        <v>55.21717311584306</v>
      </c>
      <c r="T3449">
        <v>0</v>
      </c>
      <c r="U3449">
        <v>1385.1075772103256</v>
      </c>
      <c r="W3449" s="429">
        <f t="shared" si="79"/>
        <v>4.6782493142490047</v>
      </c>
      <c r="X3449" s="429">
        <f t="shared" si="79"/>
        <v>55.21717311584306</v>
      </c>
      <c r="Y3449" s="429">
        <f t="shared" si="79"/>
        <v>0</v>
      </c>
      <c r="Z3449" s="429">
        <f t="shared" si="78"/>
        <v>1385.1075772103256</v>
      </c>
      <c r="AA3449" s="429" t="s">
        <v>1296</v>
      </c>
    </row>
    <row r="3450" spans="1:27" x14ac:dyDescent="0.25">
      <c r="A3450" t="s">
        <v>149</v>
      </c>
      <c r="B3450" t="s">
        <v>186</v>
      </c>
      <c r="C3450" t="s">
        <v>1459</v>
      </c>
      <c r="D3450" t="s">
        <v>1387</v>
      </c>
      <c r="E3450" t="s">
        <v>1326</v>
      </c>
      <c r="F3450" t="s">
        <v>1293</v>
      </c>
      <c r="G3450" t="s">
        <v>524</v>
      </c>
      <c r="H3450" t="s">
        <v>1460</v>
      </c>
      <c r="I3450" t="s">
        <v>561</v>
      </c>
      <c r="J3450" s="281" t="s">
        <v>1390</v>
      </c>
      <c r="K3450" t="s">
        <v>1391</v>
      </c>
      <c r="L3450">
        <v>0</v>
      </c>
      <c r="M3450">
        <v>16.3</v>
      </c>
      <c r="N3450">
        <v>0</v>
      </c>
      <c r="O3450">
        <v>0</v>
      </c>
      <c r="P3450">
        <v>0</v>
      </c>
      <c r="Q3450">
        <v>0</v>
      </c>
      <c r="R3450">
        <v>5.9574581111139668</v>
      </c>
      <c r="S3450">
        <v>70.3156188897064</v>
      </c>
      <c r="T3450">
        <v>0</v>
      </c>
      <c r="U3450">
        <v>1763.847930353774</v>
      </c>
      <c r="W3450" s="429">
        <f t="shared" si="79"/>
        <v>5.9574581111139668</v>
      </c>
      <c r="X3450" s="429">
        <f t="shared" si="79"/>
        <v>70.3156188897064</v>
      </c>
      <c r="Y3450" s="429">
        <f t="shared" si="79"/>
        <v>0</v>
      </c>
      <c r="Z3450" s="429">
        <f t="shared" si="78"/>
        <v>1763.847930353774</v>
      </c>
      <c r="AA3450" s="429" t="s">
        <v>1296</v>
      </c>
    </row>
    <row r="3451" spans="1:27" x14ac:dyDescent="0.25">
      <c r="A3451" t="s">
        <v>149</v>
      </c>
      <c r="B3451" t="s">
        <v>186</v>
      </c>
      <c r="C3451" t="s">
        <v>1459</v>
      </c>
      <c r="D3451" t="s">
        <v>1387</v>
      </c>
      <c r="E3451" t="s">
        <v>1326</v>
      </c>
      <c r="F3451" t="s">
        <v>1293</v>
      </c>
      <c r="G3451" t="s">
        <v>524</v>
      </c>
      <c r="H3451" t="s">
        <v>1460</v>
      </c>
      <c r="I3451" t="s">
        <v>561</v>
      </c>
      <c r="J3451" s="281" t="s">
        <v>1390</v>
      </c>
      <c r="K3451" t="s">
        <v>1391</v>
      </c>
      <c r="L3451">
        <v>0</v>
      </c>
      <c r="M3451">
        <v>5.8</v>
      </c>
      <c r="N3451">
        <v>0</v>
      </c>
      <c r="O3451">
        <v>0</v>
      </c>
      <c r="P3451">
        <v>0</v>
      </c>
      <c r="Q3451">
        <v>0</v>
      </c>
      <c r="R3451">
        <v>2.11983172051908</v>
      </c>
      <c r="S3451">
        <v>25.020281568116385</v>
      </c>
      <c r="T3451">
        <v>0</v>
      </c>
      <c r="U3451">
        <v>627.62687092342867</v>
      </c>
      <c r="W3451" s="429">
        <f t="shared" si="79"/>
        <v>2.11983172051908</v>
      </c>
      <c r="X3451" s="429">
        <f t="shared" si="79"/>
        <v>25.020281568116385</v>
      </c>
      <c r="Y3451" s="429">
        <f t="shared" si="79"/>
        <v>0</v>
      </c>
      <c r="Z3451" s="429">
        <f t="shared" si="78"/>
        <v>627.62687092342867</v>
      </c>
      <c r="AA3451" s="429" t="s">
        <v>1296</v>
      </c>
    </row>
    <row r="3452" spans="1:27" x14ac:dyDescent="0.25">
      <c r="A3452" t="s">
        <v>149</v>
      </c>
      <c r="B3452" t="s">
        <v>186</v>
      </c>
      <c r="C3452" t="s">
        <v>1459</v>
      </c>
      <c r="D3452" t="s">
        <v>1387</v>
      </c>
      <c r="E3452" t="s">
        <v>1326</v>
      </c>
      <c r="F3452" t="s">
        <v>1293</v>
      </c>
      <c r="G3452" t="s">
        <v>524</v>
      </c>
      <c r="H3452" t="s">
        <v>1460</v>
      </c>
      <c r="I3452" t="s">
        <v>561</v>
      </c>
      <c r="J3452" s="281" t="s">
        <v>1390</v>
      </c>
      <c r="K3452" t="s">
        <v>1391</v>
      </c>
      <c r="L3452">
        <v>0</v>
      </c>
      <c r="M3452">
        <v>20.399999999999999</v>
      </c>
      <c r="N3452">
        <v>0</v>
      </c>
      <c r="O3452">
        <v>0</v>
      </c>
      <c r="P3452">
        <v>0</v>
      </c>
      <c r="Q3452">
        <v>0</v>
      </c>
      <c r="R3452">
        <v>7.4559598445843509</v>
      </c>
      <c r="S3452">
        <v>88.00236965337487</v>
      </c>
      <c r="T3452">
        <v>0</v>
      </c>
      <c r="U3452">
        <v>2207.515201178956</v>
      </c>
      <c r="W3452" s="429">
        <f t="shared" si="79"/>
        <v>7.4559598445843509</v>
      </c>
      <c r="X3452" s="429">
        <f t="shared" si="79"/>
        <v>88.00236965337487</v>
      </c>
      <c r="Y3452" s="429">
        <f t="shared" si="79"/>
        <v>0</v>
      </c>
      <c r="Z3452" s="429">
        <f t="shared" si="78"/>
        <v>2207.515201178956</v>
      </c>
      <c r="AA3452" s="429" t="s">
        <v>1296</v>
      </c>
    </row>
    <row r="3453" spans="1:27" x14ac:dyDescent="0.25">
      <c r="A3453" t="s">
        <v>149</v>
      </c>
      <c r="B3453" t="s">
        <v>186</v>
      </c>
      <c r="C3453" t="s">
        <v>1459</v>
      </c>
      <c r="D3453" t="s">
        <v>1387</v>
      </c>
      <c r="E3453" t="s">
        <v>1326</v>
      </c>
      <c r="F3453" t="s">
        <v>1293</v>
      </c>
      <c r="G3453" t="s">
        <v>524</v>
      </c>
      <c r="H3453" t="s">
        <v>1460</v>
      </c>
      <c r="I3453" t="s">
        <v>561</v>
      </c>
      <c r="J3453" s="281" t="s">
        <v>1390</v>
      </c>
      <c r="K3453" t="s">
        <v>1391</v>
      </c>
      <c r="L3453">
        <v>0</v>
      </c>
      <c r="M3453">
        <v>1.1000000000000001</v>
      </c>
      <c r="N3453">
        <v>0</v>
      </c>
      <c r="O3453">
        <v>0</v>
      </c>
      <c r="P3453">
        <v>0</v>
      </c>
      <c r="Q3453">
        <v>0</v>
      </c>
      <c r="R3453">
        <v>0.40203705044327387</v>
      </c>
      <c r="S3453">
        <v>4.7452258146427635</v>
      </c>
      <c r="T3453">
        <v>0</v>
      </c>
      <c r="U3453">
        <v>119.03268241651236</v>
      </c>
      <c r="W3453" s="429">
        <f t="shared" si="79"/>
        <v>0.40203705044327387</v>
      </c>
      <c r="X3453" s="429">
        <f t="shared" si="79"/>
        <v>4.7452258146427635</v>
      </c>
      <c r="Y3453" s="429">
        <f t="shared" si="79"/>
        <v>0</v>
      </c>
      <c r="Z3453" s="429">
        <f t="shared" si="78"/>
        <v>119.03268241651236</v>
      </c>
      <c r="AA3453" s="429" t="s">
        <v>1296</v>
      </c>
    </row>
    <row r="3454" spans="1:27" x14ac:dyDescent="0.25">
      <c r="A3454" t="s">
        <v>149</v>
      </c>
      <c r="B3454" t="s">
        <v>186</v>
      </c>
      <c r="C3454" t="s">
        <v>1459</v>
      </c>
      <c r="D3454" t="s">
        <v>1387</v>
      </c>
      <c r="E3454" t="s">
        <v>1326</v>
      </c>
      <c r="F3454" t="s">
        <v>1293</v>
      </c>
      <c r="G3454" t="s">
        <v>524</v>
      </c>
      <c r="H3454" t="s">
        <v>1460</v>
      </c>
      <c r="I3454" t="s">
        <v>561</v>
      </c>
      <c r="J3454" s="281" t="s">
        <v>1390</v>
      </c>
      <c r="K3454" t="s">
        <v>1391</v>
      </c>
      <c r="L3454">
        <v>0</v>
      </c>
      <c r="M3454">
        <v>7.38</v>
      </c>
      <c r="N3454">
        <v>0</v>
      </c>
      <c r="O3454">
        <v>0</v>
      </c>
      <c r="P3454">
        <v>0</v>
      </c>
      <c r="Q3454">
        <v>0</v>
      </c>
      <c r="R3454">
        <v>2.6973031202466919</v>
      </c>
      <c r="S3454">
        <v>31.836151374603265</v>
      </c>
      <c r="T3454">
        <v>0</v>
      </c>
      <c r="U3454">
        <v>798.60108748532832</v>
      </c>
      <c r="W3454" s="429">
        <f t="shared" si="79"/>
        <v>2.6973031202466919</v>
      </c>
      <c r="X3454" s="429">
        <f t="shared" si="79"/>
        <v>31.836151374603265</v>
      </c>
      <c r="Y3454" s="429">
        <f t="shared" si="79"/>
        <v>0</v>
      </c>
      <c r="Z3454" s="429">
        <f t="shared" si="79"/>
        <v>798.60108748532832</v>
      </c>
      <c r="AA3454" s="429" t="s">
        <v>1296</v>
      </c>
    </row>
    <row r="3455" spans="1:27" x14ac:dyDescent="0.25">
      <c r="A3455" t="s">
        <v>149</v>
      </c>
      <c r="B3455" t="s">
        <v>186</v>
      </c>
      <c r="C3455" t="s">
        <v>1459</v>
      </c>
      <c r="D3455" t="s">
        <v>1387</v>
      </c>
      <c r="E3455" t="s">
        <v>1326</v>
      </c>
      <c r="F3455" t="s">
        <v>1293</v>
      </c>
      <c r="G3455" t="s">
        <v>524</v>
      </c>
      <c r="H3455" t="s">
        <v>1460</v>
      </c>
      <c r="I3455" t="s">
        <v>561</v>
      </c>
      <c r="J3455" s="281" t="s">
        <v>1482</v>
      </c>
      <c r="K3455" t="s">
        <v>1391</v>
      </c>
      <c r="L3455">
        <v>0</v>
      </c>
      <c r="M3455">
        <v>15.573</v>
      </c>
      <c r="N3455">
        <v>0</v>
      </c>
      <c r="O3455">
        <v>0</v>
      </c>
      <c r="P3455">
        <v>0</v>
      </c>
      <c r="Q3455">
        <v>0</v>
      </c>
      <c r="R3455">
        <v>5.6917481695937306</v>
      </c>
      <c r="S3455">
        <v>67.179456010392499</v>
      </c>
      <c r="T3455">
        <v>0</v>
      </c>
      <c r="U3455">
        <v>1685.1781484294061</v>
      </c>
      <c r="W3455" s="429">
        <f t="shared" ref="W3455:Z3518" si="80">IFERROR(R3455*1,0)</f>
        <v>5.6917481695937306</v>
      </c>
      <c r="X3455" s="429">
        <f t="shared" si="80"/>
        <v>67.179456010392499</v>
      </c>
      <c r="Y3455" s="429">
        <f t="shared" si="80"/>
        <v>0</v>
      </c>
      <c r="Z3455" s="429">
        <f t="shared" si="80"/>
        <v>1685.1781484294061</v>
      </c>
      <c r="AA3455" s="429" t="s">
        <v>1296</v>
      </c>
    </row>
    <row r="3456" spans="1:27" x14ac:dyDescent="0.25">
      <c r="A3456" t="s">
        <v>149</v>
      </c>
      <c r="B3456" t="s">
        <v>186</v>
      </c>
      <c r="C3456" t="s">
        <v>1459</v>
      </c>
      <c r="D3456" t="s">
        <v>1387</v>
      </c>
      <c r="E3456" t="s">
        <v>1326</v>
      </c>
      <c r="F3456" t="s">
        <v>1293</v>
      </c>
      <c r="G3456" t="s">
        <v>524</v>
      </c>
      <c r="H3456" t="s">
        <v>1460</v>
      </c>
      <c r="I3456" t="s">
        <v>561</v>
      </c>
      <c r="J3456" s="281" t="s">
        <v>1496</v>
      </c>
      <c r="K3456" t="s">
        <v>1391</v>
      </c>
      <c r="L3456">
        <v>0</v>
      </c>
      <c r="M3456">
        <v>14.47</v>
      </c>
      <c r="N3456">
        <v>0</v>
      </c>
      <c r="O3456">
        <v>0</v>
      </c>
      <c r="P3456">
        <v>0</v>
      </c>
      <c r="Q3456">
        <v>0</v>
      </c>
      <c r="R3456">
        <v>5.2886146544674295</v>
      </c>
      <c r="S3456">
        <v>62.421288670800713</v>
      </c>
      <c r="T3456">
        <v>0</v>
      </c>
      <c r="U3456">
        <v>1565.8208314244853</v>
      </c>
      <c r="W3456" s="429">
        <f t="shared" si="80"/>
        <v>5.2886146544674295</v>
      </c>
      <c r="X3456" s="429">
        <f t="shared" si="80"/>
        <v>62.421288670800713</v>
      </c>
      <c r="Y3456" s="429">
        <f t="shared" si="80"/>
        <v>0</v>
      </c>
      <c r="Z3456" s="429">
        <f t="shared" si="80"/>
        <v>1565.8208314244853</v>
      </c>
      <c r="AA3456" s="429" t="s">
        <v>1296</v>
      </c>
    </row>
    <row r="3457" spans="1:27" x14ac:dyDescent="0.25">
      <c r="A3457" t="s">
        <v>149</v>
      </c>
      <c r="B3457" t="s">
        <v>186</v>
      </c>
      <c r="C3457" t="s">
        <v>1459</v>
      </c>
      <c r="D3457" t="s">
        <v>1387</v>
      </c>
      <c r="E3457" t="s">
        <v>1326</v>
      </c>
      <c r="F3457" t="s">
        <v>1293</v>
      </c>
      <c r="G3457" t="s">
        <v>524</v>
      </c>
      <c r="H3457" t="s">
        <v>1464</v>
      </c>
      <c r="I3457" t="s">
        <v>186</v>
      </c>
      <c r="J3457" s="281" t="s">
        <v>1396</v>
      </c>
      <c r="K3457" t="s">
        <v>1393</v>
      </c>
      <c r="L3457">
        <v>0.2</v>
      </c>
      <c r="M3457">
        <v>0</v>
      </c>
      <c r="N3457">
        <v>0.1</v>
      </c>
      <c r="O3457">
        <v>0</v>
      </c>
      <c r="P3457">
        <v>0</v>
      </c>
      <c r="Q3457">
        <v>0</v>
      </c>
      <c r="R3457">
        <v>7.3097645535140698E-2</v>
      </c>
      <c r="S3457">
        <v>0.86276832993504782</v>
      </c>
      <c r="T3457">
        <v>0</v>
      </c>
      <c r="U3457">
        <v>21.642305893911338</v>
      </c>
      <c r="W3457" s="429">
        <f t="shared" si="80"/>
        <v>7.3097645535140698E-2</v>
      </c>
      <c r="X3457" s="429">
        <f t="shared" si="80"/>
        <v>0.86276832993504782</v>
      </c>
      <c r="Y3457" s="429">
        <f t="shared" si="80"/>
        <v>0</v>
      </c>
      <c r="Z3457" s="429">
        <f t="shared" si="80"/>
        <v>21.642305893911338</v>
      </c>
      <c r="AA3457" s="429" t="s">
        <v>1295</v>
      </c>
    </row>
    <row r="3458" spans="1:27" x14ac:dyDescent="0.25">
      <c r="A3458" t="s">
        <v>149</v>
      </c>
      <c r="B3458" t="s">
        <v>186</v>
      </c>
      <c r="C3458" t="s">
        <v>1459</v>
      </c>
      <c r="D3458" t="s">
        <v>1387</v>
      </c>
      <c r="E3458" t="s">
        <v>1326</v>
      </c>
      <c r="F3458" t="s">
        <v>1293</v>
      </c>
      <c r="G3458" t="s">
        <v>524</v>
      </c>
      <c r="H3458" t="s">
        <v>1464</v>
      </c>
      <c r="I3458" t="s">
        <v>186</v>
      </c>
      <c r="J3458" s="281" t="s">
        <v>1396</v>
      </c>
      <c r="K3458" t="s">
        <v>1393</v>
      </c>
      <c r="L3458">
        <v>0.2</v>
      </c>
      <c r="M3458">
        <v>0</v>
      </c>
      <c r="N3458">
        <v>0.2</v>
      </c>
      <c r="O3458">
        <v>0</v>
      </c>
      <c r="P3458">
        <v>0.1</v>
      </c>
      <c r="Q3458">
        <v>0.1</v>
      </c>
      <c r="R3458">
        <v>7.3097645535140698E-2</v>
      </c>
      <c r="S3458">
        <v>0.86276832993504782</v>
      </c>
      <c r="T3458">
        <v>0</v>
      </c>
      <c r="U3458">
        <v>21.642305893911338</v>
      </c>
      <c r="W3458" s="429">
        <f t="shared" si="80"/>
        <v>7.3097645535140698E-2</v>
      </c>
      <c r="X3458" s="429">
        <f t="shared" si="80"/>
        <v>0.86276832993504782</v>
      </c>
      <c r="Y3458" s="429">
        <f t="shared" si="80"/>
        <v>0</v>
      </c>
      <c r="Z3458" s="429">
        <f t="shared" si="80"/>
        <v>21.642305893911338</v>
      </c>
      <c r="AA3458" s="429" t="s">
        <v>1295</v>
      </c>
    </row>
    <row r="3459" spans="1:27" x14ac:dyDescent="0.25">
      <c r="A3459" t="s">
        <v>149</v>
      </c>
      <c r="B3459" t="s">
        <v>186</v>
      </c>
      <c r="C3459" t="s">
        <v>1459</v>
      </c>
      <c r="D3459" t="s">
        <v>1387</v>
      </c>
      <c r="E3459" t="s">
        <v>1326</v>
      </c>
      <c r="F3459" t="s">
        <v>1293</v>
      </c>
      <c r="G3459" t="s">
        <v>524</v>
      </c>
      <c r="H3459" t="s">
        <v>1464</v>
      </c>
      <c r="I3459" t="s">
        <v>186</v>
      </c>
      <c r="J3459" s="281" t="s">
        <v>1402</v>
      </c>
      <c r="K3459" t="s">
        <v>1398</v>
      </c>
      <c r="L3459">
        <v>19.600000000000001</v>
      </c>
      <c r="M3459">
        <v>13.1</v>
      </c>
      <c r="N3459">
        <v>34.6</v>
      </c>
      <c r="O3459">
        <v>0</v>
      </c>
      <c r="P3459">
        <v>0.5</v>
      </c>
      <c r="Q3459">
        <v>0.5</v>
      </c>
      <c r="R3459">
        <v>1322.3718200000001</v>
      </c>
      <c r="S3459">
        <v>2.4941000000000001E-2</v>
      </c>
      <c r="T3459">
        <v>2.4941000000000004E-3</v>
      </c>
      <c r="U3459">
        <v>1323.7385868000001</v>
      </c>
      <c r="W3459" s="429">
        <f t="shared" si="80"/>
        <v>1322.3718200000001</v>
      </c>
      <c r="X3459" s="429">
        <f t="shared" si="80"/>
        <v>2.4941000000000001E-2</v>
      </c>
      <c r="Y3459" s="429">
        <f t="shared" si="80"/>
        <v>2.4941000000000004E-3</v>
      </c>
      <c r="Z3459" s="429">
        <f t="shared" si="80"/>
        <v>1323.7385868000001</v>
      </c>
      <c r="AA3459" s="429" t="s">
        <v>1295</v>
      </c>
    </row>
    <row r="3460" spans="1:27" x14ac:dyDescent="0.25">
      <c r="A3460" t="s">
        <v>149</v>
      </c>
      <c r="B3460" t="s">
        <v>186</v>
      </c>
      <c r="C3460" t="s">
        <v>1459</v>
      </c>
      <c r="D3460" t="s">
        <v>1387</v>
      </c>
      <c r="E3460" t="s">
        <v>1326</v>
      </c>
      <c r="F3460" t="s">
        <v>1293</v>
      </c>
      <c r="G3460" t="s">
        <v>524</v>
      </c>
      <c r="H3460" t="s">
        <v>1464</v>
      </c>
      <c r="I3460" t="s">
        <v>186</v>
      </c>
      <c r="J3460" s="281" t="s">
        <v>1402</v>
      </c>
      <c r="K3460" t="s">
        <v>1398</v>
      </c>
      <c r="L3460">
        <v>19.5</v>
      </c>
      <c r="M3460">
        <v>13</v>
      </c>
      <c r="N3460">
        <v>34.4</v>
      </c>
      <c r="O3460">
        <v>0</v>
      </c>
      <c r="P3460">
        <v>0.5</v>
      </c>
      <c r="Q3460">
        <v>0.5</v>
      </c>
      <c r="R3460">
        <v>1315.6250250000001</v>
      </c>
      <c r="S3460">
        <v>2.4813749999999999E-2</v>
      </c>
      <c r="T3460">
        <v>2.4813750000000001E-3</v>
      </c>
      <c r="U3460">
        <v>1316.9848185000001</v>
      </c>
      <c r="W3460" s="429">
        <f t="shared" si="80"/>
        <v>1315.6250250000001</v>
      </c>
      <c r="X3460" s="429">
        <f t="shared" si="80"/>
        <v>2.4813749999999999E-2</v>
      </c>
      <c r="Y3460" s="429">
        <f t="shared" si="80"/>
        <v>2.4813750000000001E-3</v>
      </c>
      <c r="Z3460" s="429">
        <f t="shared" si="80"/>
        <v>1316.9848185000001</v>
      </c>
      <c r="AA3460" s="429" t="s">
        <v>1295</v>
      </c>
    </row>
    <row r="3461" spans="1:27" x14ac:dyDescent="0.25">
      <c r="A3461" t="s">
        <v>149</v>
      </c>
      <c r="B3461" t="s">
        <v>186</v>
      </c>
      <c r="C3461" t="s">
        <v>1459</v>
      </c>
      <c r="D3461" t="s">
        <v>1387</v>
      </c>
      <c r="E3461" t="s">
        <v>1326</v>
      </c>
      <c r="F3461" t="s">
        <v>1293</v>
      </c>
      <c r="G3461" t="s">
        <v>524</v>
      </c>
      <c r="H3461" t="s">
        <v>1464</v>
      </c>
      <c r="I3461" t="s">
        <v>186</v>
      </c>
      <c r="J3461" s="281" t="s">
        <v>1402</v>
      </c>
      <c r="K3461" t="s">
        <v>1398</v>
      </c>
      <c r="L3461">
        <v>13.2</v>
      </c>
      <c r="M3461">
        <v>8.8000000000000007</v>
      </c>
      <c r="N3461">
        <v>23.2</v>
      </c>
      <c r="O3461">
        <v>0</v>
      </c>
      <c r="P3461">
        <v>0.3</v>
      </c>
      <c r="Q3461">
        <v>0.3</v>
      </c>
      <c r="R3461">
        <v>890.57693999999992</v>
      </c>
      <c r="S3461">
        <v>1.6796999999999999E-2</v>
      </c>
      <c r="T3461">
        <v>1.6796999999999999E-3</v>
      </c>
      <c r="U3461">
        <v>891.49741559999995</v>
      </c>
      <c r="W3461" s="429">
        <f t="shared" si="80"/>
        <v>890.57693999999992</v>
      </c>
      <c r="X3461" s="429">
        <f t="shared" si="80"/>
        <v>1.6796999999999999E-2</v>
      </c>
      <c r="Y3461" s="429">
        <f t="shared" si="80"/>
        <v>1.6796999999999999E-3</v>
      </c>
      <c r="Z3461" s="429">
        <f t="shared" si="80"/>
        <v>891.49741559999995</v>
      </c>
      <c r="AA3461" s="429" t="s">
        <v>1295</v>
      </c>
    </row>
    <row r="3462" spans="1:27" x14ac:dyDescent="0.25">
      <c r="A3462" t="s">
        <v>149</v>
      </c>
      <c r="B3462" t="s">
        <v>186</v>
      </c>
      <c r="C3462" t="s">
        <v>1459</v>
      </c>
      <c r="D3462" t="s">
        <v>1387</v>
      </c>
      <c r="E3462" t="s">
        <v>1326</v>
      </c>
      <c r="F3462" t="s">
        <v>1293</v>
      </c>
      <c r="G3462" t="s">
        <v>524</v>
      </c>
      <c r="H3462" t="s">
        <v>1464</v>
      </c>
      <c r="I3462" t="s">
        <v>186</v>
      </c>
      <c r="J3462" s="281" t="s">
        <v>1394</v>
      </c>
      <c r="K3462" t="s">
        <v>1395</v>
      </c>
      <c r="L3462">
        <v>0</v>
      </c>
      <c r="M3462">
        <v>1.1000000000000001</v>
      </c>
      <c r="N3462">
        <v>0</v>
      </c>
      <c r="O3462">
        <v>0</v>
      </c>
      <c r="P3462">
        <v>0</v>
      </c>
      <c r="Q3462">
        <v>0</v>
      </c>
      <c r="R3462">
        <v>0.40203705044327387</v>
      </c>
      <c r="S3462">
        <v>4.7452258146427635</v>
      </c>
      <c r="T3462">
        <v>0</v>
      </c>
      <c r="U3462">
        <v>119.03268241651236</v>
      </c>
      <c r="W3462" s="429">
        <f t="shared" si="80"/>
        <v>0.40203705044327387</v>
      </c>
      <c r="X3462" s="429">
        <f t="shared" si="80"/>
        <v>4.7452258146427635</v>
      </c>
      <c r="Y3462" s="429">
        <f t="shared" si="80"/>
        <v>0</v>
      </c>
      <c r="Z3462" s="429">
        <f t="shared" si="80"/>
        <v>119.03268241651236</v>
      </c>
      <c r="AA3462" s="429" t="s">
        <v>1295</v>
      </c>
    </row>
    <row r="3463" spans="1:27" x14ac:dyDescent="0.25">
      <c r="A3463" t="s">
        <v>149</v>
      </c>
      <c r="B3463" t="s">
        <v>186</v>
      </c>
      <c r="C3463" t="s">
        <v>1459</v>
      </c>
      <c r="D3463" t="s">
        <v>1387</v>
      </c>
      <c r="E3463" t="s">
        <v>1326</v>
      </c>
      <c r="F3463" t="s">
        <v>1293</v>
      </c>
      <c r="G3463" t="s">
        <v>524</v>
      </c>
      <c r="H3463" t="s">
        <v>1464</v>
      </c>
      <c r="I3463" t="s">
        <v>186</v>
      </c>
      <c r="J3463" s="281" t="s">
        <v>1394</v>
      </c>
      <c r="K3463" t="s">
        <v>1395</v>
      </c>
      <c r="L3463">
        <v>0</v>
      </c>
      <c r="M3463">
        <v>1</v>
      </c>
      <c r="N3463">
        <v>0</v>
      </c>
      <c r="O3463">
        <v>0</v>
      </c>
      <c r="P3463">
        <v>0</v>
      </c>
      <c r="Q3463">
        <v>0</v>
      </c>
      <c r="R3463">
        <v>0.36548822767570349</v>
      </c>
      <c r="S3463">
        <v>4.313841649675239</v>
      </c>
      <c r="T3463">
        <v>0</v>
      </c>
      <c r="U3463">
        <v>108.21152946955667</v>
      </c>
      <c r="W3463" s="429">
        <f t="shared" si="80"/>
        <v>0.36548822767570349</v>
      </c>
      <c r="X3463" s="429">
        <f t="shared" si="80"/>
        <v>4.313841649675239</v>
      </c>
      <c r="Y3463" s="429">
        <f t="shared" si="80"/>
        <v>0</v>
      </c>
      <c r="Z3463" s="429">
        <f t="shared" si="80"/>
        <v>108.21152946955667</v>
      </c>
      <c r="AA3463" s="429" t="s">
        <v>1295</v>
      </c>
    </row>
    <row r="3464" spans="1:27" x14ac:dyDescent="0.25">
      <c r="A3464" t="s">
        <v>149</v>
      </c>
      <c r="B3464" t="s">
        <v>186</v>
      </c>
      <c r="C3464" t="s">
        <v>1459</v>
      </c>
      <c r="D3464" t="s">
        <v>1387</v>
      </c>
      <c r="E3464" t="s">
        <v>1326</v>
      </c>
      <c r="F3464" t="s">
        <v>1293</v>
      </c>
      <c r="G3464" t="s">
        <v>524</v>
      </c>
      <c r="H3464" t="s">
        <v>1464</v>
      </c>
      <c r="I3464" t="s">
        <v>186</v>
      </c>
      <c r="J3464" s="281" t="s">
        <v>1402</v>
      </c>
      <c r="K3464" t="s">
        <v>1398</v>
      </c>
      <c r="L3464">
        <v>13.2</v>
      </c>
      <c r="M3464">
        <v>8.8000000000000007</v>
      </c>
      <c r="N3464">
        <v>23.2</v>
      </c>
      <c r="O3464">
        <v>0</v>
      </c>
      <c r="P3464">
        <v>0.3</v>
      </c>
      <c r="Q3464">
        <v>0.3</v>
      </c>
      <c r="R3464">
        <v>890.57693999999992</v>
      </c>
      <c r="S3464">
        <v>1.6796999999999999E-2</v>
      </c>
      <c r="T3464">
        <v>1.6796999999999999E-3</v>
      </c>
      <c r="U3464">
        <v>891.49741559999995</v>
      </c>
      <c r="W3464" s="429">
        <f t="shared" si="80"/>
        <v>890.57693999999992</v>
      </c>
      <c r="X3464" s="429">
        <f t="shared" si="80"/>
        <v>1.6796999999999999E-2</v>
      </c>
      <c r="Y3464" s="429">
        <f t="shared" si="80"/>
        <v>1.6796999999999999E-3</v>
      </c>
      <c r="Z3464" s="429">
        <f t="shared" si="80"/>
        <v>891.49741559999995</v>
      </c>
      <c r="AA3464" s="429" t="s">
        <v>1295</v>
      </c>
    </row>
    <row r="3465" spans="1:27" x14ac:dyDescent="0.25">
      <c r="A3465" t="s">
        <v>149</v>
      </c>
      <c r="B3465" t="s">
        <v>186</v>
      </c>
      <c r="C3465" t="s">
        <v>1459</v>
      </c>
      <c r="D3465" t="s">
        <v>1387</v>
      </c>
      <c r="E3465" t="s">
        <v>1326</v>
      </c>
      <c r="F3465" t="s">
        <v>1293</v>
      </c>
      <c r="G3465" t="s">
        <v>524</v>
      </c>
      <c r="H3465" t="s">
        <v>1464</v>
      </c>
      <c r="I3465" t="s">
        <v>186</v>
      </c>
      <c r="J3465" s="281" t="s">
        <v>1402</v>
      </c>
      <c r="K3465" t="s">
        <v>1398</v>
      </c>
      <c r="L3465">
        <v>16.100000000000001</v>
      </c>
      <c r="M3465">
        <v>10.7</v>
      </c>
      <c r="N3465">
        <v>28.4</v>
      </c>
      <c r="O3465">
        <v>0</v>
      </c>
      <c r="P3465">
        <v>0.4</v>
      </c>
      <c r="Q3465">
        <v>0.4</v>
      </c>
      <c r="R3465">
        <v>1086.233995</v>
      </c>
      <c r="S3465">
        <v>2.0487250000000002E-2</v>
      </c>
      <c r="T3465">
        <v>2.0487250000000004E-3</v>
      </c>
      <c r="U3465">
        <v>1087.3566963000001</v>
      </c>
      <c r="W3465" s="429">
        <f t="shared" si="80"/>
        <v>1086.233995</v>
      </c>
      <c r="X3465" s="429">
        <f t="shared" si="80"/>
        <v>2.0487250000000002E-2</v>
      </c>
      <c r="Y3465" s="429">
        <f t="shared" si="80"/>
        <v>2.0487250000000004E-3</v>
      </c>
      <c r="Z3465" s="429">
        <f t="shared" si="80"/>
        <v>1087.3566963000001</v>
      </c>
      <c r="AA3465" s="429" t="s">
        <v>1295</v>
      </c>
    </row>
    <row r="3466" spans="1:27" x14ac:dyDescent="0.25">
      <c r="A3466" t="s">
        <v>149</v>
      </c>
      <c r="B3466" t="s">
        <v>186</v>
      </c>
      <c r="C3466" t="s">
        <v>1459</v>
      </c>
      <c r="D3466" t="s">
        <v>1387</v>
      </c>
      <c r="E3466" t="s">
        <v>1326</v>
      </c>
      <c r="F3466" t="s">
        <v>1293</v>
      </c>
      <c r="G3466" t="s">
        <v>524</v>
      </c>
      <c r="H3466" t="s">
        <v>1464</v>
      </c>
      <c r="I3466" t="s">
        <v>186</v>
      </c>
      <c r="J3466" s="281" t="s">
        <v>1399</v>
      </c>
      <c r="K3466" t="s">
        <v>1391</v>
      </c>
      <c r="L3466">
        <v>0</v>
      </c>
      <c r="M3466">
        <v>0.2</v>
      </c>
      <c r="N3466">
        <v>0</v>
      </c>
      <c r="O3466">
        <v>0</v>
      </c>
      <c r="P3466">
        <v>0</v>
      </c>
      <c r="Q3466">
        <v>0</v>
      </c>
      <c r="R3466">
        <v>7.3097645535140698E-2</v>
      </c>
      <c r="S3466">
        <v>0.86276832993504782</v>
      </c>
      <c r="T3466">
        <v>0</v>
      </c>
      <c r="U3466">
        <v>21.642305893911338</v>
      </c>
      <c r="W3466" s="429">
        <f t="shared" si="80"/>
        <v>7.3097645535140698E-2</v>
      </c>
      <c r="X3466" s="429">
        <f t="shared" si="80"/>
        <v>0.86276832993504782</v>
      </c>
      <c r="Y3466" s="429">
        <f t="shared" si="80"/>
        <v>0</v>
      </c>
      <c r="Z3466" s="429">
        <f t="shared" si="80"/>
        <v>21.642305893911338</v>
      </c>
      <c r="AA3466" s="429" t="s">
        <v>1296</v>
      </c>
    </row>
    <row r="3467" spans="1:27" x14ac:dyDescent="0.25">
      <c r="A3467" t="s">
        <v>149</v>
      </c>
      <c r="B3467" t="s">
        <v>186</v>
      </c>
      <c r="C3467" t="s">
        <v>1459</v>
      </c>
      <c r="D3467" t="s">
        <v>1387</v>
      </c>
      <c r="E3467" t="s">
        <v>1326</v>
      </c>
      <c r="F3467" t="s">
        <v>1293</v>
      </c>
      <c r="G3467" t="s">
        <v>524</v>
      </c>
      <c r="H3467" t="s">
        <v>1464</v>
      </c>
      <c r="I3467" t="s">
        <v>186</v>
      </c>
      <c r="J3467" s="281" t="s">
        <v>1423</v>
      </c>
      <c r="K3467" t="s">
        <v>1419</v>
      </c>
      <c r="L3467">
        <v>0</v>
      </c>
      <c r="M3467">
        <v>0.1</v>
      </c>
      <c r="N3467">
        <v>0</v>
      </c>
      <c r="O3467">
        <v>0</v>
      </c>
      <c r="P3467">
        <v>0</v>
      </c>
      <c r="Q3467">
        <v>0</v>
      </c>
      <c r="R3467">
        <v>3.6548822767570349E-2</v>
      </c>
      <c r="S3467">
        <v>0.43138416496752391</v>
      </c>
      <c r="T3467">
        <v>0</v>
      </c>
      <c r="U3467">
        <v>10.821152946955669</v>
      </c>
      <c r="W3467" s="429">
        <f t="shared" si="80"/>
        <v>3.6548822767570349E-2</v>
      </c>
      <c r="X3467" s="429">
        <f t="shared" si="80"/>
        <v>0.43138416496752391</v>
      </c>
      <c r="Y3467" s="429">
        <f t="shared" si="80"/>
        <v>0</v>
      </c>
      <c r="Z3467" s="429">
        <f t="shared" si="80"/>
        <v>10.821152946955669</v>
      </c>
      <c r="AA3467" s="429" t="s">
        <v>1296</v>
      </c>
    </row>
    <row r="3468" spans="1:27" x14ac:dyDescent="0.25">
      <c r="A3468" t="s">
        <v>149</v>
      </c>
      <c r="B3468" t="s">
        <v>186</v>
      </c>
      <c r="C3468" t="s">
        <v>1459</v>
      </c>
      <c r="D3468" t="s">
        <v>1387</v>
      </c>
      <c r="E3468" t="s">
        <v>1326</v>
      </c>
      <c r="F3468" t="s">
        <v>1293</v>
      </c>
      <c r="G3468" t="s">
        <v>524</v>
      </c>
      <c r="H3468" t="s">
        <v>1464</v>
      </c>
      <c r="I3468" t="s">
        <v>186</v>
      </c>
      <c r="J3468" s="281" t="s">
        <v>1402</v>
      </c>
      <c r="K3468" t="s">
        <v>1398</v>
      </c>
      <c r="L3468">
        <v>0.4</v>
      </c>
      <c r="M3468">
        <v>0.3</v>
      </c>
      <c r="N3468">
        <v>0.7</v>
      </c>
      <c r="O3468">
        <v>0</v>
      </c>
      <c r="P3468">
        <v>0</v>
      </c>
      <c r="Q3468">
        <v>0</v>
      </c>
      <c r="R3468">
        <v>26.987180000000002</v>
      </c>
      <c r="S3468">
        <v>5.0900000000000001E-4</v>
      </c>
      <c r="T3468">
        <v>5.0900000000000004E-5</v>
      </c>
      <c r="U3468">
        <v>27.015073200000003</v>
      </c>
      <c r="W3468" s="429">
        <f t="shared" si="80"/>
        <v>26.987180000000002</v>
      </c>
      <c r="X3468" s="429">
        <f t="shared" si="80"/>
        <v>5.0900000000000001E-4</v>
      </c>
      <c r="Y3468" s="429">
        <f t="shared" si="80"/>
        <v>5.0900000000000004E-5</v>
      </c>
      <c r="Z3468" s="429">
        <f t="shared" si="80"/>
        <v>27.015073200000003</v>
      </c>
      <c r="AA3468" s="429" t="s">
        <v>1295</v>
      </c>
    </row>
    <row r="3469" spans="1:27" x14ac:dyDescent="0.25">
      <c r="A3469" t="s">
        <v>149</v>
      </c>
      <c r="B3469" t="s">
        <v>186</v>
      </c>
      <c r="C3469" t="s">
        <v>1459</v>
      </c>
      <c r="D3469" t="s">
        <v>1387</v>
      </c>
      <c r="E3469" t="s">
        <v>1326</v>
      </c>
      <c r="F3469" t="s">
        <v>1293</v>
      </c>
      <c r="G3469" t="s">
        <v>524</v>
      </c>
      <c r="H3469" t="s">
        <v>1464</v>
      </c>
      <c r="I3469" t="s">
        <v>186</v>
      </c>
      <c r="J3469" s="281" t="s">
        <v>1402</v>
      </c>
      <c r="K3469" t="s">
        <v>1398</v>
      </c>
      <c r="L3469">
        <v>0.4</v>
      </c>
      <c r="M3469">
        <v>0.3</v>
      </c>
      <c r="N3469">
        <v>0.7</v>
      </c>
      <c r="O3469">
        <v>0</v>
      </c>
      <c r="P3469">
        <v>0</v>
      </c>
      <c r="Q3469">
        <v>0</v>
      </c>
      <c r="R3469">
        <v>26.987180000000002</v>
      </c>
      <c r="S3469">
        <v>5.0900000000000001E-4</v>
      </c>
      <c r="T3469">
        <v>5.0900000000000004E-5</v>
      </c>
      <c r="U3469">
        <v>27.015073200000003</v>
      </c>
      <c r="W3469" s="429">
        <f t="shared" si="80"/>
        <v>26.987180000000002</v>
      </c>
      <c r="X3469" s="429">
        <f t="shared" si="80"/>
        <v>5.0900000000000001E-4</v>
      </c>
      <c r="Y3469" s="429">
        <f t="shared" si="80"/>
        <v>5.0900000000000004E-5</v>
      </c>
      <c r="Z3469" s="429">
        <f t="shared" si="80"/>
        <v>27.015073200000003</v>
      </c>
      <c r="AA3469" s="429" t="s">
        <v>1295</v>
      </c>
    </row>
    <row r="3470" spans="1:27" x14ac:dyDescent="0.25">
      <c r="A3470" t="s">
        <v>149</v>
      </c>
      <c r="B3470" t="s">
        <v>186</v>
      </c>
      <c r="C3470" t="s">
        <v>1459</v>
      </c>
      <c r="D3470" t="s">
        <v>1387</v>
      </c>
      <c r="E3470" t="s">
        <v>1326</v>
      </c>
      <c r="F3470" t="s">
        <v>1293</v>
      </c>
      <c r="G3470" t="s">
        <v>524</v>
      </c>
      <c r="H3470" t="s">
        <v>1464</v>
      </c>
      <c r="I3470" t="s">
        <v>186</v>
      </c>
      <c r="J3470" s="281" t="s">
        <v>1402</v>
      </c>
      <c r="K3470" t="s">
        <v>1398</v>
      </c>
      <c r="L3470">
        <v>0.4</v>
      </c>
      <c r="M3470">
        <v>0.3</v>
      </c>
      <c r="N3470">
        <v>0.7</v>
      </c>
      <c r="O3470">
        <v>0</v>
      </c>
      <c r="P3470">
        <v>0</v>
      </c>
      <c r="Q3470">
        <v>0</v>
      </c>
      <c r="R3470">
        <v>26.987180000000002</v>
      </c>
      <c r="S3470">
        <v>5.0900000000000001E-4</v>
      </c>
      <c r="T3470">
        <v>5.0900000000000004E-5</v>
      </c>
      <c r="U3470">
        <v>27.015073200000003</v>
      </c>
      <c r="W3470" s="429">
        <f t="shared" si="80"/>
        <v>26.987180000000002</v>
      </c>
      <c r="X3470" s="429">
        <f t="shared" si="80"/>
        <v>5.0900000000000001E-4</v>
      </c>
      <c r="Y3470" s="429">
        <f t="shared" si="80"/>
        <v>5.0900000000000004E-5</v>
      </c>
      <c r="Z3470" s="429">
        <f t="shared" si="80"/>
        <v>27.015073200000003</v>
      </c>
      <c r="AA3470" s="429" t="s">
        <v>1295</v>
      </c>
    </row>
    <row r="3471" spans="1:27" x14ac:dyDescent="0.25">
      <c r="A3471" t="s">
        <v>149</v>
      </c>
      <c r="B3471" t="s">
        <v>186</v>
      </c>
      <c r="C3471" t="s">
        <v>1459</v>
      </c>
      <c r="D3471" t="s">
        <v>1387</v>
      </c>
      <c r="E3471" t="s">
        <v>1326</v>
      </c>
      <c r="F3471" t="s">
        <v>1293</v>
      </c>
      <c r="G3471" t="s">
        <v>524</v>
      </c>
      <c r="H3471" t="s">
        <v>1464</v>
      </c>
      <c r="I3471" t="s">
        <v>186</v>
      </c>
      <c r="J3471" s="281" t="s">
        <v>1402</v>
      </c>
      <c r="K3471" t="s">
        <v>1398</v>
      </c>
      <c r="L3471">
        <v>0.4</v>
      </c>
      <c r="M3471">
        <v>0.3</v>
      </c>
      <c r="N3471">
        <v>0.7</v>
      </c>
      <c r="O3471">
        <v>0</v>
      </c>
      <c r="P3471">
        <v>0</v>
      </c>
      <c r="Q3471">
        <v>0</v>
      </c>
      <c r="R3471">
        <v>26.987180000000002</v>
      </c>
      <c r="S3471">
        <v>5.0900000000000001E-4</v>
      </c>
      <c r="T3471">
        <v>5.0900000000000004E-5</v>
      </c>
      <c r="U3471">
        <v>27.015073200000003</v>
      </c>
      <c r="W3471" s="429">
        <f t="shared" si="80"/>
        <v>26.987180000000002</v>
      </c>
      <c r="X3471" s="429">
        <f t="shared" si="80"/>
        <v>5.0900000000000001E-4</v>
      </c>
      <c r="Y3471" s="429">
        <f t="shared" si="80"/>
        <v>5.0900000000000004E-5</v>
      </c>
      <c r="Z3471" s="429">
        <f t="shared" si="80"/>
        <v>27.015073200000003</v>
      </c>
      <c r="AA3471" s="429" t="s">
        <v>1295</v>
      </c>
    </row>
    <row r="3472" spans="1:27" x14ac:dyDescent="0.25">
      <c r="A3472" t="s">
        <v>149</v>
      </c>
      <c r="B3472" t="s">
        <v>186</v>
      </c>
      <c r="C3472" t="s">
        <v>1459</v>
      </c>
      <c r="D3472" t="s">
        <v>1387</v>
      </c>
      <c r="E3472" t="s">
        <v>1326</v>
      </c>
      <c r="F3472" t="s">
        <v>1293</v>
      </c>
      <c r="G3472" t="s">
        <v>524</v>
      </c>
      <c r="H3472" t="s">
        <v>1464</v>
      </c>
      <c r="I3472" t="s">
        <v>186</v>
      </c>
      <c r="J3472" s="281" t="s">
        <v>1399</v>
      </c>
      <c r="K3472" t="s">
        <v>1391</v>
      </c>
      <c r="L3472">
        <v>0</v>
      </c>
      <c r="M3472">
        <v>1.1000000000000001</v>
      </c>
      <c r="N3472">
        <v>0</v>
      </c>
      <c r="O3472">
        <v>0</v>
      </c>
      <c r="P3472">
        <v>0</v>
      </c>
      <c r="Q3472">
        <v>0</v>
      </c>
      <c r="R3472">
        <v>0.40203705044327387</v>
      </c>
      <c r="S3472">
        <v>4.7452258146427635</v>
      </c>
      <c r="T3472">
        <v>0</v>
      </c>
      <c r="U3472">
        <v>119.03268241651236</v>
      </c>
      <c r="W3472" s="429">
        <f t="shared" si="80"/>
        <v>0.40203705044327387</v>
      </c>
      <c r="X3472" s="429">
        <f t="shared" si="80"/>
        <v>4.7452258146427635</v>
      </c>
      <c r="Y3472" s="429">
        <f t="shared" si="80"/>
        <v>0</v>
      </c>
      <c r="Z3472" s="429">
        <f t="shared" si="80"/>
        <v>119.03268241651236</v>
      </c>
      <c r="AA3472" s="429" t="s">
        <v>1296</v>
      </c>
    </row>
    <row r="3473" spans="1:27" x14ac:dyDescent="0.25">
      <c r="A3473" t="s">
        <v>149</v>
      </c>
      <c r="B3473" t="s">
        <v>186</v>
      </c>
      <c r="C3473" t="s">
        <v>1459</v>
      </c>
      <c r="D3473" t="s">
        <v>1387</v>
      </c>
      <c r="E3473" t="s">
        <v>1326</v>
      </c>
      <c r="F3473" t="s">
        <v>1293</v>
      </c>
      <c r="G3473" t="s">
        <v>524</v>
      </c>
      <c r="H3473" t="s">
        <v>1464</v>
      </c>
      <c r="I3473" t="s">
        <v>186</v>
      </c>
      <c r="J3473" s="281" t="s">
        <v>1399</v>
      </c>
      <c r="K3473" t="s">
        <v>1391</v>
      </c>
      <c r="L3473">
        <v>0</v>
      </c>
      <c r="M3473">
        <v>0.6</v>
      </c>
      <c r="N3473">
        <v>0</v>
      </c>
      <c r="O3473">
        <v>0</v>
      </c>
      <c r="P3473">
        <v>0</v>
      </c>
      <c r="Q3473">
        <v>0</v>
      </c>
      <c r="R3473">
        <v>0.2192929366054221</v>
      </c>
      <c r="S3473">
        <v>2.5883049898051431</v>
      </c>
      <c r="T3473">
        <v>0</v>
      </c>
      <c r="U3473">
        <v>64.926917681734011</v>
      </c>
      <c r="W3473" s="429">
        <f t="shared" si="80"/>
        <v>0.2192929366054221</v>
      </c>
      <c r="X3473" s="429">
        <f t="shared" si="80"/>
        <v>2.5883049898051431</v>
      </c>
      <c r="Y3473" s="429">
        <f t="shared" si="80"/>
        <v>0</v>
      </c>
      <c r="Z3473" s="429">
        <f t="shared" si="80"/>
        <v>64.926917681734011</v>
      </c>
      <c r="AA3473" s="429" t="s">
        <v>1296</v>
      </c>
    </row>
    <row r="3474" spans="1:27" x14ac:dyDescent="0.25">
      <c r="A3474" t="s">
        <v>149</v>
      </c>
      <c r="B3474" t="s">
        <v>186</v>
      </c>
      <c r="C3474" t="s">
        <v>1459</v>
      </c>
      <c r="D3474" t="s">
        <v>1497</v>
      </c>
      <c r="E3474" t="s">
        <v>1326</v>
      </c>
      <c r="F3474" t="s">
        <v>1293</v>
      </c>
      <c r="G3474" t="s">
        <v>524</v>
      </c>
      <c r="H3474" t="s">
        <v>1460</v>
      </c>
      <c r="I3474" t="s">
        <v>561</v>
      </c>
      <c r="J3474" s="281" t="s">
        <v>1498</v>
      </c>
      <c r="K3474" t="s">
        <v>1389</v>
      </c>
      <c r="L3474">
        <v>0</v>
      </c>
      <c r="M3474">
        <v>0</v>
      </c>
      <c r="N3474">
        <v>0</v>
      </c>
      <c r="O3474">
        <v>0</v>
      </c>
      <c r="P3474">
        <v>0</v>
      </c>
      <c r="Q3474">
        <v>0</v>
      </c>
      <c r="R3474">
        <v>0</v>
      </c>
      <c r="S3474">
        <v>0</v>
      </c>
      <c r="T3474">
        <v>0</v>
      </c>
      <c r="U3474">
        <v>0</v>
      </c>
      <c r="W3474" s="429">
        <f t="shared" si="80"/>
        <v>0</v>
      </c>
      <c r="X3474" s="429">
        <f t="shared" si="80"/>
        <v>0</v>
      </c>
      <c r="Y3474" s="429">
        <f t="shared" si="80"/>
        <v>0</v>
      </c>
      <c r="Z3474" s="429">
        <f t="shared" si="80"/>
        <v>0</v>
      </c>
      <c r="AA3474" s="429" t="s">
        <v>1296</v>
      </c>
    </row>
    <row r="3475" spans="1:27" x14ac:dyDescent="0.25">
      <c r="A3475" t="s">
        <v>149</v>
      </c>
      <c r="B3475" t="s">
        <v>186</v>
      </c>
      <c r="C3475" t="s">
        <v>1459</v>
      </c>
      <c r="D3475" t="s">
        <v>1497</v>
      </c>
      <c r="E3475" t="s">
        <v>1326</v>
      </c>
      <c r="F3475" t="s">
        <v>1293</v>
      </c>
      <c r="G3475" t="s">
        <v>524</v>
      </c>
      <c r="H3475" t="s">
        <v>1460</v>
      </c>
      <c r="I3475" t="s">
        <v>561</v>
      </c>
      <c r="J3475" s="281" t="s">
        <v>1397</v>
      </c>
      <c r="K3475" t="s">
        <v>1398</v>
      </c>
      <c r="L3475">
        <v>0</v>
      </c>
      <c r="M3475">
        <v>0</v>
      </c>
      <c r="N3475">
        <v>0</v>
      </c>
      <c r="O3475">
        <v>0</v>
      </c>
      <c r="P3475">
        <v>0</v>
      </c>
      <c r="Q3475">
        <v>0</v>
      </c>
      <c r="R3475">
        <v>0</v>
      </c>
      <c r="S3475">
        <v>0</v>
      </c>
      <c r="T3475">
        <v>0</v>
      </c>
      <c r="U3475">
        <v>0</v>
      </c>
      <c r="W3475" s="429">
        <f t="shared" si="80"/>
        <v>0</v>
      </c>
      <c r="X3475" s="429">
        <f t="shared" si="80"/>
        <v>0</v>
      </c>
      <c r="Y3475" s="429">
        <f t="shared" si="80"/>
        <v>0</v>
      </c>
      <c r="Z3475" s="429">
        <f t="shared" si="80"/>
        <v>0</v>
      </c>
      <c r="AA3475" s="429" t="s">
        <v>1295</v>
      </c>
    </row>
    <row r="3476" spans="1:27" x14ac:dyDescent="0.25">
      <c r="A3476" t="s">
        <v>149</v>
      </c>
      <c r="B3476" t="s">
        <v>186</v>
      </c>
      <c r="C3476" t="s">
        <v>1459</v>
      </c>
      <c r="D3476" t="s">
        <v>1497</v>
      </c>
      <c r="E3476" t="s">
        <v>1326</v>
      </c>
      <c r="F3476" t="s">
        <v>1293</v>
      </c>
      <c r="G3476" t="s">
        <v>524</v>
      </c>
      <c r="H3476" t="s">
        <v>1460</v>
      </c>
      <c r="I3476" t="s">
        <v>561</v>
      </c>
      <c r="J3476" s="281" t="s">
        <v>1416</v>
      </c>
      <c r="K3476" t="s">
        <v>1398</v>
      </c>
      <c r="L3476">
        <v>0</v>
      </c>
      <c r="M3476">
        <v>0</v>
      </c>
      <c r="N3476">
        <v>0</v>
      </c>
      <c r="O3476">
        <v>0</v>
      </c>
      <c r="P3476">
        <v>0</v>
      </c>
      <c r="Q3476">
        <v>0</v>
      </c>
      <c r="R3476">
        <v>0</v>
      </c>
      <c r="S3476">
        <v>0</v>
      </c>
      <c r="T3476">
        <v>0</v>
      </c>
      <c r="U3476">
        <v>0</v>
      </c>
      <c r="W3476" s="429">
        <f t="shared" si="80"/>
        <v>0</v>
      </c>
      <c r="X3476" s="429">
        <f t="shared" si="80"/>
        <v>0</v>
      </c>
      <c r="Y3476" s="429">
        <f t="shared" si="80"/>
        <v>0</v>
      </c>
      <c r="Z3476" s="429">
        <f t="shared" si="80"/>
        <v>0</v>
      </c>
      <c r="AA3476" s="429" t="s">
        <v>1295</v>
      </c>
    </row>
    <row r="3477" spans="1:27" x14ac:dyDescent="0.25">
      <c r="A3477" t="s">
        <v>149</v>
      </c>
      <c r="B3477" t="s">
        <v>186</v>
      </c>
      <c r="C3477" t="s">
        <v>1459</v>
      </c>
      <c r="D3477" t="s">
        <v>1497</v>
      </c>
      <c r="E3477" t="s">
        <v>1326</v>
      </c>
      <c r="F3477" t="s">
        <v>1293</v>
      </c>
      <c r="G3477" t="s">
        <v>524</v>
      </c>
      <c r="H3477" t="s">
        <v>1460</v>
      </c>
      <c r="I3477" t="s">
        <v>561</v>
      </c>
      <c r="J3477" s="281" t="s">
        <v>1416</v>
      </c>
      <c r="K3477" t="s">
        <v>1398</v>
      </c>
      <c r="L3477">
        <v>0</v>
      </c>
      <c r="M3477">
        <v>0</v>
      </c>
      <c r="N3477">
        <v>0</v>
      </c>
      <c r="O3477">
        <v>0</v>
      </c>
      <c r="P3477">
        <v>0</v>
      </c>
      <c r="Q3477">
        <v>0</v>
      </c>
      <c r="R3477">
        <v>0</v>
      </c>
      <c r="S3477">
        <v>0</v>
      </c>
      <c r="T3477">
        <v>0</v>
      </c>
      <c r="U3477">
        <v>0</v>
      </c>
      <c r="W3477" s="429">
        <f t="shared" si="80"/>
        <v>0</v>
      </c>
      <c r="X3477" s="429">
        <f t="shared" si="80"/>
        <v>0</v>
      </c>
      <c r="Y3477" s="429">
        <f t="shared" si="80"/>
        <v>0</v>
      </c>
      <c r="Z3477" s="429">
        <f t="shared" si="80"/>
        <v>0</v>
      </c>
      <c r="AA3477" s="429" t="s">
        <v>1295</v>
      </c>
    </row>
    <row r="3478" spans="1:27" x14ac:dyDescent="0.25">
      <c r="A3478" t="s">
        <v>149</v>
      </c>
      <c r="B3478" t="s">
        <v>186</v>
      </c>
      <c r="C3478" t="s">
        <v>1459</v>
      </c>
      <c r="D3478" t="s">
        <v>1497</v>
      </c>
      <c r="E3478" t="s">
        <v>1326</v>
      </c>
      <c r="F3478" t="s">
        <v>1293</v>
      </c>
      <c r="G3478" t="s">
        <v>524</v>
      </c>
      <c r="H3478" t="s">
        <v>1464</v>
      </c>
      <c r="I3478" t="s">
        <v>186</v>
      </c>
      <c r="J3478" s="281" t="s">
        <v>1416</v>
      </c>
      <c r="K3478" t="s">
        <v>1398</v>
      </c>
      <c r="L3478">
        <v>0</v>
      </c>
      <c r="M3478">
        <v>0</v>
      </c>
      <c r="N3478">
        <v>0</v>
      </c>
      <c r="O3478">
        <v>0</v>
      </c>
      <c r="P3478">
        <v>0</v>
      </c>
      <c r="Q3478">
        <v>0</v>
      </c>
      <c r="R3478">
        <v>0</v>
      </c>
      <c r="S3478">
        <v>0</v>
      </c>
      <c r="T3478">
        <v>0</v>
      </c>
      <c r="U3478">
        <v>0</v>
      </c>
      <c r="W3478" s="429">
        <f t="shared" si="80"/>
        <v>0</v>
      </c>
      <c r="X3478" s="429">
        <f t="shared" si="80"/>
        <v>0</v>
      </c>
      <c r="Y3478" s="429">
        <f t="shared" si="80"/>
        <v>0</v>
      </c>
      <c r="Z3478" s="429">
        <f t="shared" si="80"/>
        <v>0</v>
      </c>
      <c r="AA3478" s="429" t="s">
        <v>1295</v>
      </c>
    </row>
    <row r="3479" spans="1:27" x14ac:dyDescent="0.25">
      <c r="A3479" t="s">
        <v>149</v>
      </c>
      <c r="B3479" t="s">
        <v>186</v>
      </c>
      <c r="C3479" t="s">
        <v>1459</v>
      </c>
      <c r="D3479" t="s">
        <v>1497</v>
      </c>
      <c r="E3479" t="s">
        <v>1326</v>
      </c>
      <c r="F3479" t="s">
        <v>1293</v>
      </c>
      <c r="G3479" t="s">
        <v>524</v>
      </c>
      <c r="H3479" t="s">
        <v>1464</v>
      </c>
      <c r="I3479" t="s">
        <v>186</v>
      </c>
      <c r="J3479" s="281" t="s">
        <v>1406</v>
      </c>
      <c r="K3479" t="s">
        <v>1398</v>
      </c>
      <c r="L3479">
        <v>0</v>
      </c>
      <c r="M3479">
        <v>0</v>
      </c>
      <c r="N3479">
        <v>0</v>
      </c>
      <c r="O3479">
        <v>0</v>
      </c>
      <c r="P3479">
        <v>0</v>
      </c>
      <c r="Q3479">
        <v>0</v>
      </c>
      <c r="R3479">
        <v>0</v>
      </c>
      <c r="S3479">
        <v>0</v>
      </c>
      <c r="T3479">
        <v>0</v>
      </c>
      <c r="U3479">
        <v>0</v>
      </c>
      <c r="W3479" s="429">
        <f t="shared" si="80"/>
        <v>0</v>
      </c>
      <c r="X3479" s="429">
        <f t="shared" si="80"/>
        <v>0</v>
      </c>
      <c r="Y3479" s="429">
        <f t="shared" si="80"/>
        <v>0</v>
      </c>
      <c r="Z3479" s="429">
        <f t="shared" si="80"/>
        <v>0</v>
      </c>
      <c r="AA3479" s="429" t="s">
        <v>1295</v>
      </c>
    </row>
    <row r="3480" spans="1:27" x14ac:dyDescent="0.25">
      <c r="A3480" t="s">
        <v>149</v>
      </c>
      <c r="B3480" t="s">
        <v>186</v>
      </c>
      <c r="C3480" t="s">
        <v>1459</v>
      </c>
      <c r="D3480" t="s">
        <v>1497</v>
      </c>
      <c r="E3480" t="s">
        <v>1326</v>
      </c>
      <c r="F3480" t="s">
        <v>1293</v>
      </c>
      <c r="G3480" t="s">
        <v>524</v>
      </c>
      <c r="H3480" t="s">
        <v>1464</v>
      </c>
      <c r="I3480" t="s">
        <v>186</v>
      </c>
      <c r="J3480" s="281" t="s">
        <v>1406</v>
      </c>
      <c r="K3480" t="s">
        <v>1398</v>
      </c>
      <c r="L3480">
        <v>0</v>
      </c>
      <c r="M3480">
        <v>0</v>
      </c>
      <c r="N3480">
        <v>0</v>
      </c>
      <c r="O3480">
        <v>0</v>
      </c>
      <c r="P3480">
        <v>0</v>
      </c>
      <c r="Q3480">
        <v>0</v>
      </c>
      <c r="R3480">
        <v>0</v>
      </c>
      <c r="S3480">
        <v>0</v>
      </c>
      <c r="T3480">
        <v>0</v>
      </c>
      <c r="U3480">
        <v>0</v>
      </c>
      <c r="W3480" s="429">
        <f t="shared" si="80"/>
        <v>0</v>
      </c>
      <c r="X3480" s="429">
        <f t="shared" si="80"/>
        <v>0</v>
      </c>
      <c r="Y3480" s="429">
        <f t="shared" si="80"/>
        <v>0</v>
      </c>
      <c r="Z3480" s="429">
        <f t="shared" si="80"/>
        <v>0</v>
      </c>
      <c r="AA3480" s="429" t="s">
        <v>1295</v>
      </c>
    </row>
    <row r="3481" spans="1:27" x14ac:dyDescent="0.25">
      <c r="A3481" t="s">
        <v>149</v>
      </c>
      <c r="B3481" t="s">
        <v>186</v>
      </c>
      <c r="C3481" t="s">
        <v>1459</v>
      </c>
      <c r="D3481" t="s">
        <v>1497</v>
      </c>
      <c r="E3481" t="s">
        <v>1326</v>
      </c>
      <c r="F3481" t="s">
        <v>1293</v>
      </c>
      <c r="G3481" t="s">
        <v>524</v>
      </c>
      <c r="H3481" t="s">
        <v>1464</v>
      </c>
      <c r="I3481" t="s">
        <v>186</v>
      </c>
      <c r="J3481" s="281" t="s">
        <v>1416</v>
      </c>
      <c r="K3481" t="s">
        <v>1398</v>
      </c>
      <c r="L3481">
        <v>0</v>
      </c>
      <c r="M3481">
        <v>0</v>
      </c>
      <c r="N3481">
        <v>0</v>
      </c>
      <c r="O3481">
        <v>0</v>
      </c>
      <c r="P3481">
        <v>0</v>
      </c>
      <c r="Q3481">
        <v>0</v>
      </c>
      <c r="R3481">
        <v>0</v>
      </c>
      <c r="S3481">
        <v>0</v>
      </c>
      <c r="T3481">
        <v>0</v>
      </c>
      <c r="U3481">
        <v>0</v>
      </c>
      <c r="W3481" s="429">
        <f t="shared" si="80"/>
        <v>0</v>
      </c>
      <c r="X3481" s="429">
        <f t="shared" si="80"/>
        <v>0</v>
      </c>
      <c r="Y3481" s="429">
        <f t="shared" si="80"/>
        <v>0</v>
      </c>
      <c r="Z3481" s="429">
        <f t="shared" si="80"/>
        <v>0</v>
      </c>
      <c r="AA3481" s="429" t="s">
        <v>1295</v>
      </c>
    </row>
    <row r="3482" spans="1:27" x14ac:dyDescent="0.25">
      <c r="A3482" t="s">
        <v>149</v>
      </c>
      <c r="B3482" t="s">
        <v>186</v>
      </c>
      <c r="C3482" t="s">
        <v>1459</v>
      </c>
      <c r="D3482" t="s">
        <v>1325</v>
      </c>
      <c r="E3482" t="s">
        <v>1499</v>
      </c>
      <c r="F3482" t="s">
        <v>1292</v>
      </c>
      <c r="G3482" t="s">
        <v>524</v>
      </c>
      <c r="H3482" t="s">
        <v>1460</v>
      </c>
      <c r="I3482" t="s">
        <v>561</v>
      </c>
      <c r="J3482" t="s">
        <v>1328</v>
      </c>
      <c r="K3482" t="s">
        <v>1329</v>
      </c>
      <c r="L3482">
        <v>0.78407668473300729</v>
      </c>
      <c r="M3482">
        <v>1.0174565679170465E-2</v>
      </c>
      <c r="N3482">
        <v>1.1984890738008003</v>
      </c>
      <c r="O3482">
        <v>2.0211636233291407E-4</v>
      </c>
      <c r="P3482">
        <v>6.6719028880324795E-3</v>
      </c>
      <c r="Q3482">
        <v>6.6719028880324795E-3</v>
      </c>
      <c r="R3482">
        <v>374.23903646119413</v>
      </c>
      <c r="S3482">
        <v>1.6698134744200781</v>
      </c>
      <c r="T3482">
        <v>1.9932393982201622E-4</v>
      </c>
      <c r="U3482">
        <v>416.04377185576305</v>
      </c>
      <c r="W3482" s="429">
        <f t="shared" si="80"/>
        <v>374.23903646119413</v>
      </c>
      <c r="X3482" s="429">
        <f t="shared" si="80"/>
        <v>1.6698134744200781</v>
      </c>
      <c r="Y3482" s="429">
        <f t="shared" si="80"/>
        <v>1.9932393982201622E-4</v>
      </c>
      <c r="Z3482" s="429">
        <f t="shared" si="80"/>
        <v>416.04377185576305</v>
      </c>
      <c r="AA3482" s="429" t="s">
        <v>1295</v>
      </c>
    </row>
    <row r="3483" spans="1:27" x14ac:dyDescent="0.25">
      <c r="A3483" t="s">
        <v>149</v>
      </c>
      <c r="B3483" t="s">
        <v>186</v>
      </c>
      <c r="C3483" t="s">
        <v>1459</v>
      </c>
      <c r="D3483" t="s">
        <v>1325</v>
      </c>
      <c r="E3483" t="s">
        <v>1499</v>
      </c>
      <c r="F3483" t="s">
        <v>1292</v>
      </c>
      <c r="G3483" t="s">
        <v>524</v>
      </c>
      <c r="H3483" t="s">
        <v>1461</v>
      </c>
      <c r="I3483" t="s">
        <v>534</v>
      </c>
      <c r="J3483" t="s">
        <v>1328</v>
      </c>
      <c r="K3483" t="s">
        <v>1329</v>
      </c>
      <c r="L3483">
        <v>107.8105441507885</v>
      </c>
      <c r="M3483">
        <v>1.3990027808859387</v>
      </c>
      <c r="N3483">
        <v>164.79224764761003</v>
      </c>
      <c r="O3483">
        <v>2.7790999820775684E-2</v>
      </c>
      <c r="P3483">
        <v>0.91738664710446605</v>
      </c>
      <c r="Q3483">
        <v>0.91738664710446605</v>
      </c>
      <c r="R3483">
        <v>51457.867513414189</v>
      </c>
      <c r="S3483">
        <v>229.59935273276074</v>
      </c>
      <c r="T3483">
        <v>2.7407041725527232E-2</v>
      </c>
      <c r="U3483">
        <v>57206.018630167418</v>
      </c>
      <c r="W3483" s="429">
        <f t="shared" si="80"/>
        <v>51457.867513414189</v>
      </c>
      <c r="X3483" s="429">
        <f t="shared" si="80"/>
        <v>229.59935273276074</v>
      </c>
      <c r="Y3483" s="429">
        <f t="shared" si="80"/>
        <v>2.7407041725527232E-2</v>
      </c>
      <c r="Z3483" s="429">
        <f t="shared" si="80"/>
        <v>57206.018630167418</v>
      </c>
      <c r="AA3483" s="429" t="s">
        <v>1295</v>
      </c>
    </row>
    <row r="3484" spans="1:27" x14ac:dyDescent="0.25">
      <c r="A3484" t="s">
        <v>149</v>
      </c>
      <c r="B3484" t="s">
        <v>186</v>
      </c>
      <c r="C3484" t="s">
        <v>1459</v>
      </c>
      <c r="D3484" t="s">
        <v>1325</v>
      </c>
      <c r="E3484" t="s">
        <v>1499</v>
      </c>
      <c r="F3484" t="s">
        <v>1292</v>
      </c>
      <c r="G3484" t="s">
        <v>524</v>
      </c>
      <c r="H3484" t="s">
        <v>1462</v>
      </c>
      <c r="I3484" t="s">
        <v>1463</v>
      </c>
      <c r="J3484" t="s">
        <v>1328</v>
      </c>
      <c r="K3484" t="s">
        <v>1329</v>
      </c>
      <c r="L3484">
        <v>30.57899070458728</v>
      </c>
      <c r="M3484">
        <v>0.39680806148764808</v>
      </c>
      <c r="N3484">
        <v>46.741073878231205</v>
      </c>
      <c r="O3484">
        <v>7.882538130983649E-3</v>
      </c>
      <c r="P3484">
        <v>0.26020421263326671</v>
      </c>
      <c r="Q3484">
        <v>0.26020421263326671</v>
      </c>
      <c r="R3484">
        <v>14595.322421986568</v>
      </c>
      <c r="S3484">
        <v>65.122725502383034</v>
      </c>
      <c r="T3484">
        <v>7.7736336530586318E-3</v>
      </c>
      <c r="U3484">
        <v>16225.707102374756</v>
      </c>
      <c r="W3484" s="429">
        <f t="shared" si="80"/>
        <v>14595.322421986568</v>
      </c>
      <c r="X3484" s="429">
        <f t="shared" si="80"/>
        <v>65.122725502383034</v>
      </c>
      <c r="Y3484" s="429">
        <f t="shared" si="80"/>
        <v>7.7736336530586318E-3</v>
      </c>
      <c r="Z3484" s="429">
        <f t="shared" si="80"/>
        <v>16225.707102374756</v>
      </c>
      <c r="AA3484" s="429" t="s">
        <v>1295</v>
      </c>
    </row>
    <row r="3485" spans="1:27" x14ac:dyDescent="0.25">
      <c r="A3485" t="s">
        <v>149</v>
      </c>
      <c r="B3485" t="s">
        <v>186</v>
      </c>
      <c r="C3485" t="s">
        <v>1459</v>
      </c>
      <c r="D3485" t="s">
        <v>1325</v>
      </c>
      <c r="E3485" t="s">
        <v>1499</v>
      </c>
      <c r="F3485" t="s">
        <v>1292</v>
      </c>
      <c r="G3485" t="s">
        <v>524</v>
      </c>
      <c r="H3485" t="s">
        <v>1464</v>
      </c>
      <c r="I3485" t="s">
        <v>186</v>
      </c>
      <c r="J3485" t="s">
        <v>1328</v>
      </c>
      <c r="K3485" t="s">
        <v>1329</v>
      </c>
      <c r="L3485">
        <v>63.510211463373587</v>
      </c>
      <c r="M3485">
        <v>0.82413982001280739</v>
      </c>
      <c r="N3485">
        <v>97.077614977864798</v>
      </c>
      <c r="O3485">
        <v>1.6371425348966039E-2</v>
      </c>
      <c r="P3485">
        <v>0.54042413393063082</v>
      </c>
      <c r="Q3485">
        <v>0.54042413393063082</v>
      </c>
      <c r="R3485">
        <v>30313.361953356722</v>
      </c>
      <c r="S3485">
        <v>135.25489142802633</v>
      </c>
      <c r="T3485">
        <v>1.6145239125583313E-2</v>
      </c>
      <c r="U3485">
        <v>33699.545520316809</v>
      </c>
      <c r="W3485" s="429">
        <f t="shared" si="80"/>
        <v>30313.361953356722</v>
      </c>
      <c r="X3485" s="429">
        <f t="shared" si="80"/>
        <v>135.25489142802633</v>
      </c>
      <c r="Y3485" s="429">
        <f t="shared" si="80"/>
        <v>1.6145239125583313E-2</v>
      </c>
      <c r="Z3485" s="429">
        <f t="shared" si="80"/>
        <v>33699.545520316809</v>
      </c>
      <c r="AA3485" s="429" t="s">
        <v>1295</v>
      </c>
    </row>
    <row r="3486" spans="1:27" x14ac:dyDescent="0.25">
      <c r="A3486" t="s">
        <v>149</v>
      </c>
      <c r="B3486" t="s">
        <v>186</v>
      </c>
      <c r="C3486" t="s">
        <v>1459</v>
      </c>
      <c r="D3486" t="s">
        <v>1325</v>
      </c>
      <c r="E3486" t="s">
        <v>1499</v>
      </c>
      <c r="F3486" t="s">
        <v>1292</v>
      </c>
      <c r="G3486" t="s">
        <v>524</v>
      </c>
      <c r="H3486" t="s">
        <v>1460</v>
      </c>
      <c r="I3486" t="s">
        <v>561</v>
      </c>
      <c r="J3486" t="s">
        <v>1330</v>
      </c>
      <c r="K3486" t="s">
        <v>1331</v>
      </c>
      <c r="L3486">
        <v>0</v>
      </c>
      <c r="M3486">
        <v>0</v>
      </c>
      <c r="N3486">
        <v>0</v>
      </c>
      <c r="O3486">
        <v>0</v>
      </c>
      <c r="P3486">
        <v>0</v>
      </c>
      <c r="Q3486">
        <v>0</v>
      </c>
      <c r="R3486">
        <v>0</v>
      </c>
      <c r="S3486">
        <v>0</v>
      </c>
      <c r="T3486">
        <v>0</v>
      </c>
      <c r="U3486">
        <v>0</v>
      </c>
      <c r="W3486" s="429">
        <f t="shared" si="80"/>
        <v>0</v>
      </c>
      <c r="X3486" s="429">
        <f t="shared" si="80"/>
        <v>0</v>
      </c>
      <c r="Y3486" s="429">
        <f t="shared" si="80"/>
        <v>0</v>
      </c>
      <c r="Z3486" s="429">
        <f t="shared" si="80"/>
        <v>0</v>
      </c>
      <c r="AA3486" s="429" t="s">
        <v>1296</v>
      </c>
    </row>
    <row r="3487" spans="1:27" x14ac:dyDescent="0.25">
      <c r="A3487" t="s">
        <v>149</v>
      </c>
      <c r="B3487" t="s">
        <v>186</v>
      </c>
      <c r="C3487" t="s">
        <v>1459</v>
      </c>
      <c r="D3487" t="s">
        <v>1325</v>
      </c>
      <c r="E3487" t="s">
        <v>1499</v>
      </c>
      <c r="F3487" t="s">
        <v>1292</v>
      </c>
      <c r="G3487" t="s">
        <v>524</v>
      </c>
      <c r="H3487" t="s">
        <v>1461</v>
      </c>
      <c r="I3487" t="s">
        <v>534</v>
      </c>
      <c r="J3487" t="s">
        <v>1330</v>
      </c>
      <c r="K3487" t="s">
        <v>1331</v>
      </c>
      <c r="L3487">
        <v>0</v>
      </c>
      <c r="M3487">
        <v>0</v>
      </c>
      <c r="N3487">
        <v>0</v>
      </c>
      <c r="O3487">
        <v>0</v>
      </c>
      <c r="P3487">
        <v>0</v>
      </c>
      <c r="Q3487">
        <v>0</v>
      </c>
      <c r="R3487">
        <v>0</v>
      </c>
      <c r="S3487">
        <v>0</v>
      </c>
      <c r="T3487">
        <v>0</v>
      </c>
      <c r="U3487">
        <v>0</v>
      </c>
      <c r="W3487" s="429">
        <f t="shared" si="80"/>
        <v>0</v>
      </c>
      <c r="X3487" s="429">
        <f t="shared" si="80"/>
        <v>0</v>
      </c>
      <c r="Y3487" s="429">
        <f t="shared" si="80"/>
        <v>0</v>
      </c>
      <c r="Z3487" s="429">
        <f t="shared" si="80"/>
        <v>0</v>
      </c>
      <c r="AA3487" s="429" t="s">
        <v>1296</v>
      </c>
    </row>
    <row r="3488" spans="1:27" x14ac:dyDescent="0.25">
      <c r="A3488" t="s">
        <v>149</v>
      </c>
      <c r="B3488" t="s">
        <v>186</v>
      </c>
      <c r="C3488" t="s">
        <v>1459</v>
      </c>
      <c r="D3488" t="s">
        <v>1325</v>
      </c>
      <c r="E3488" t="s">
        <v>1499</v>
      </c>
      <c r="F3488" t="s">
        <v>1292</v>
      </c>
      <c r="G3488" t="s">
        <v>524</v>
      </c>
      <c r="H3488" t="s">
        <v>1462</v>
      </c>
      <c r="I3488" t="s">
        <v>1463</v>
      </c>
      <c r="J3488" t="s">
        <v>1330</v>
      </c>
      <c r="K3488" t="s">
        <v>1331</v>
      </c>
      <c r="L3488">
        <v>0</v>
      </c>
      <c r="M3488">
        <v>0</v>
      </c>
      <c r="N3488">
        <v>0</v>
      </c>
      <c r="O3488">
        <v>0</v>
      </c>
      <c r="P3488">
        <v>0</v>
      </c>
      <c r="Q3488">
        <v>0</v>
      </c>
      <c r="R3488">
        <v>0</v>
      </c>
      <c r="S3488">
        <v>0</v>
      </c>
      <c r="T3488">
        <v>0</v>
      </c>
      <c r="U3488">
        <v>0</v>
      </c>
      <c r="W3488" s="429">
        <f t="shared" si="80"/>
        <v>0</v>
      </c>
      <c r="X3488" s="429">
        <f t="shared" si="80"/>
        <v>0</v>
      </c>
      <c r="Y3488" s="429">
        <f t="shared" si="80"/>
        <v>0</v>
      </c>
      <c r="Z3488" s="429">
        <f t="shared" si="80"/>
        <v>0</v>
      </c>
      <c r="AA3488" s="429" t="s">
        <v>1296</v>
      </c>
    </row>
    <row r="3489" spans="1:27" x14ac:dyDescent="0.25">
      <c r="A3489" t="s">
        <v>149</v>
      </c>
      <c r="B3489" t="s">
        <v>186</v>
      </c>
      <c r="C3489" t="s">
        <v>1459</v>
      </c>
      <c r="D3489" t="s">
        <v>1325</v>
      </c>
      <c r="E3489" t="s">
        <v>1499</v>
      </c>
      <c r="F3489" t="s">
        <v>1292</v>
      </c>
      <c r="G3489" t="s">
        <v>524</v>
      </c>
      <c r="H3489" t="s">
        <v>1464</v>
      </c>
      <c r="I3489" t="s">
        <v>186</v>
      </c>
      <c r="J3489" t="s">
        <v>1330</v>
      </c>
      <c r="K3489" t="s">
        <v>1331</v>
      </c>
      <c r="L3489">
        <v>0</v>
      </c>
      <c r="M3489">
        <v>0</v>
      </c>
      <c r="N3489">
        <v>0</v>
      </c>
      <c r="O3489">
        <v>0</v>
      </c>
      <c r="P3489">
        <v>0</v>
      </c>
      <c r="Q3489">
        <v>0</v>
      </c>
      <c r="R3489">
        <v>0</v>
      </c>
      <c r="S3489">
        <v>0</v>
      </c>
      <c r="T3489">
        <v>0</v>
      </c>
      <c r="U3489">
        <v>0</v>
      </c>
      <c r="W3489" s="429">
        <f t="shared" si="80"/>
        <v>0</v>
      </c>
      <c r="X3489" s="429">
        <f t="shared" si="80"/>
        <v>0</v>
      </c>
      <c r="Y3489" s="429">
        <f t="shared" si="80"/>
        <v>0</v>
      </c>
      <c r="Z3489" s="429">
        <f t="shared" si="80"/>
        <v>0</v>
      </c>
      <c r="AA3489" s="429" t="s">
        <v>1296</v>
      </c>
    </row>
    <row r="3490" spans="1:27" x14ac:dyDescent="0.25">
      <c r="A3490" t="s">
        <v>149</v>
      </c>
      <c r="B3490" t="s">
        <v>186</v>
      </c>
      <c r="C3490" t="s">
        <v>1459</v>
      </c>
      <c r="D3490" t="s">
        <v>1325</v>
      </c>
      <c r="E3490" t="s">
        <v>1499</v>
      </c>
      <c r="F3490" t="s">
        <v>1292</v>
      </c>
      <c r="G3490" t="s">
        <v>524</v>
      </c>
      <c r="H3490" t="s">
        <v>1460</v>
      </c>
      <c r="I3490" t="s">
        <v>561</v>
      </c>
      <c r="J3490" t="s">
        <v>1330</v>
      </c>
      <c r="K3490" t="s">
        <v>1333</v>
      </c>
      <c r="L3490">
        <v>0</v>
      </c>
      <c r="M3490">
        <v>3.2535173148533856E-3</v>
      </c>
      <c r="N3490">
        <v>0</v>
      </c>
      <c r="O3490">
        <v>0</v>
      </c>
      <c r="P3490">
        <v>0</v>
      </c>
      <c r="Q3490">
        <v>0</v>
      </c>
      <c r="R3490">
        <v>5.5073239482184497E-3</v>
      </c>
      <c r="S3490">
        <v>3.0225482862084208E-2</v>
      </c>
      <c r="T3490">
        <v>0</v>
      </c>
      <c r="U3490">
        <v>0.76114439550032365</v>
      </c>
      <c r="W3490" s="429">
        <f t="shared" si="80"/>
        <v>5.5073239482184497E-3</v>
      </c>
      <c r="X3490" s="429">
        <f t="shared" si="80"/>
        <v>3.0225482862084208E-2</v>
      </c>
      <c r="Y3490" s="429">
        <f t="shared" si="80"/>
        <v>0</v>
      </c>
      <c r="Z3490" s="429">
        <f t="shared" si="80"/>
        <v>0.76114439550032365</v>
      </c>
      <c r="AA3490" s="429" t="s">
        <v>1296</v>
      </c>
    </row>
    <row r="3491" spans="1:27" x14ac:dyDescent="0.25">
      <c r="A3491" t="s">
        <v>149</v>
      </c>
      <c r="B3491" t="s">
        <v>186</v>
      </c>
      <c r="C3491" t="s">
        <v>1459</v>
      </c>
      <c r="D3491" t="s">
        <v>1325</v>
      </c>
      <c r="E3491" t="s">
        <v>1499</v>
      </c>
      <c r="F3491" t="s">
        <v>1292</v>
      </c>
      <c r="G3491" t="s">
        <v>524</v>
      </c>
      <c r="H3491" t="s">
        <v>1461</v>
      </c>
      <c r="I3491" t="s">
        <v>534</v>
      </c>
      <c r="J3491" t="s">
        <v>1330</v>
      </c>
      <c r="K3491" t="s">
        <v>1333</v>
      </c>
      <c r="L3491">
        <v>0</v>
      </c>
      <c r="M3491">
        <v>0.44735863079234045</v>
      </c>
      <c r="N3491">
        <v>0</v>
      </c>
      <c r="O3491">
        <v>0</v>
      </c>
      <c r="P3491">
        <v>0</v>
      </c>
      <c r="Q3491">
        <v>0</v>
      </c>
      <c r="R3491">
        <v>0.7572570428800367</v>
      </c>
      <c r="S3491">
        <v>4.1560038935365773</v>
      </c>
      <c r="T3491">
        <v>0</v>
      </c>
      <c r="U3491">
        <v>104.65735438129447</v>
      </c>
      <c r="W3491" s="429">
        <f t="shared" si="80"/>
        <v>0.7572570428800367</v>
      </c>
      <c r="X3491" s="429">
        <f t="shared" si="80"/>
        <v>4.1560038935365773</v>
      </c>
      <c r="Y3491" s="429">
        <f t="shared" si="80"/>
        <v>0</v>
      </c>
      <c r="Z3491" s="429">
        <f t="shared" si="80"/>
        <v>104.65735438129447</v>
      </c>
      <c r="AA3491" s="429" t="s">
        <v>1296</v>
      </c>
    </row>
    <row r="3492" spans="1:27" x14ac:dyDescent="0.25">
      <c r="A3492" t="s">
        <v>149</v>
      </c>
      <c r="B3492" t="s">
        <v>186</v>
      </c>
      <c r="C3492" t="s">
        <v>1459</v>
      </c>
      <c r="D3492" t="s">
        <v>1325</v>
      </c>
      <c r="E3492" t="s">
        <v>1499</v>
      </c>
      <c r="F3492" t="s">
        <v>1292</v>
      </c>
      <c r="G3492" t="s">
        <v>524</v>
      </c>
      <c r="H3492" t="s">
        <v>1462</v>
      </c>
      <c r="I3492" t="s">
        <v>1463</v>
      </c>
      <c r="J3492" t="s">
        <v>1330</v>
      </c>
      <c r="K3492" t="s">
        <v>1333</v>
      </c>
      <c r="L3492">
        <v>0</v>
      </c>
      <c r="M3492">
        <v>0.12688717527928201</v>
      </c>
      <c r="N3492">
        <v>0</v>
      </c>
      <c r="O3492">
        <v>0</v>
      </c>
      <c r="P3492">
        <v>0</v>
      </c>
      <c r="Q3492">
        <v>0</v>
      </c>
      <c r="R3492">
        <v>0.21478563398051947</v>
      </c>
      <c r="S3492">
        <v>1.1787938316212838</v>
      </c>
      <c r="T3492">
        <v>0</v>
      </c>
      <c r="U3492">
        <v>29.684631424512613</v>
      </c>
      <c r="W3492" s="429">
        <f t="shared" si="80"/>
        <v>0.21478563398051947</v>
      </c>
      <c r="X3492" s="429">
        <f t="shared" si="80"/>
        <v>1.1787938316212838</v>
      </c>
      <c r="Y3492" s="429">
        <f t="shared" si="80"/>
        <v>0</v>
      </c>
      <c r="Z3492" s="429">
        <f t="shared" si="80"/>
        <v>29.684631424512613</v>
      </c>
      <c r="AA3492" s="429" t="s">
        <v>1296</v>
      </c>
    </row>
    <row r="3493" spans="1:27" x14ac:dyDescent="0.25">
      <c r="A3493" t="s">
        <v>149</v>
      </c>
      <c r="B3493" t="s">
        <v>186</v>
      </c>
      <c r="C3493" t="s">
        <v>1459</v>
      </c>
      <c r="D3493" t="s">
        <v>1325</v>
      </c>
      <c r="E3493" t="s">
        <v>1499</v>
      </c>
      <c r="F3493" t="s">
        <v>1292</v>
      </c>
      <c r="G3493" t="s">
        <v>524</v>
      </c>
      <c r="H3493" t="s">
        <v>1464</v>
      </c>
      <c r="I3493" t="s">
        <v>186</v>
      </c>
      <c r="J3493" t="s">
        <v>1330</v>
      </c>
      <c r="K3493" t="s">
        <v>1333</v>
      </c>
      <c r="L3493">
        <v>0</v>
      </c>
      <c r="M3493">
        <v>0.26353490250312417</v>
      </c>
      <c r="N3493">
        <v>0</v>
      </c>
      <c r="O3493">
        <v>0</v>
      </c>
      <c r="P3493">
        <v>0</v>
      </c>
      <c r="Q3493">
        <v>0</v>
      </c>
      <c r="R3493">
        <v>0.44609323980569426</v>
      </c>
      <c r="S3493">
        <v>2.44826411182882</v>
      </c>
      <c r="T3493">
        <v>0</v>
      </c>
      <c r="U3493">
        <v>61.652696035526191</v>
      </c>
      <c r="W3493" s="429">
        <f t="shared" si="80"/>
        <v>0.44609323980569426</v>
      </c>
      <c r="X3493" s="429">
        <f t="shared" si="80"/>
        <v>2.44826411182882</v>
      </c>
      <c r="Y3493" s="429">
        <f t="shared" si="80"/>
        <v>0</v>
      </c>
      <c r="Z3493" s="429">
        <f t="shared" si="80"/>
        <v>61.652696035526191</v>
      </c>
      <c r="AA3493" s="429" t="s">
        <v>1296</v>
      </c>
    </row>
    <row r="3494" spans="1:27" x14ac:dyDescent="0.25">
      <c r="A3494" t="s">
        <v>149</v>
      </c>
      <c r="B3494" t="s">
        <v>186</v>
      </c>
      <c r="C3494" t="s">
        <v>1459</v>
      </c>
      <c r="D3494" t="s">
        <v>1325</v>
      </c>
      <c r="E3494" t="s">
        <v>1499</v>
      </c>
      <c r="F3494" t="s">
        <v>1292</v>
      </c>
      <c r="G3494" t="s">
        <v>524</v>
      </c>
      <c r="H3494" t="s">
        <v>1460</v>
      </c>
      <c r="I3494" t="s">
        <v>561</v>
      </c>
      <c r="J3494" s="452" t="s">
        <v>1334</v>
      </c>
      <c r="K3494" t="s">
        <v>1335</v>
      </c>
      <c r="L3494">
        <v>0</v>
      </c>
      <c r="M3494">
        <v>0</v>
      </c>
      <c r="N3494">
        <v>0</v>
      </c>
      <c r="O3494">
        <v>0</v>
      </c>
      <c r="P3494">
        <v>0</v>
      </c>
      <c r="Q3494">
        <v>0</v>
      </c>
      <c r="R3494">
        <v>0</v>
      </c>
      <c r="S3494">
        <v>0</v>
      </c>
      <c r="T3494">
        <v>0</v>
      </c>
      <c r="U3494">
        <v>0</v>
      </c>
      <c r="W3494" s="429">
        <f t="shared" si="80"/>
        <v>0</v>
      </c>
      <c r="X3494" s="429">
        <f t="shared" si="80"/>
        <v>0</v>
      </c>
      <c r="Y3494" s="429">
        <f t="shared" si="80"/>
        <v>0</v>
      </c>
      <c r="Z3494" s="429">
        <f t="shared" si="80"/>
        <v>0</v>
      </c>
      <c r="AA3494" s="429" t="s">
        <v>1296</v>
      </c>
    </row>
    <row r="3495" spans="1:27" x14ac:dyDescent="0.25">
      <c r="A3495" t="s">
        <v>149</v>
      </c>
      <c r="B3495" t="s">
        <v>186</v>
      </c>
      <c r="C3495" t="s">
        <v>1459</v>
      </c>
      <c r="D3495" t="s">
        <v>1325</v>
      </c>
      <c r="E3495" t="s">
        <v>1499</v>
      </c>
      <c r="F3495" t="s">
        <v>1292</v>
      </c>
      <c r="G3495" t="s">
        <v>524</v>
      </c>
      <c r="H3495" t="s">
        <v>1461</v>
      </c>
      <c r="I3495" t="s">
        <v>534</v>
      </c>
      <c r="J3495" s="452" t="s">
        <v>1334</v>
      </c>
      <c r="K3495" t="s">
        <v>1335</v>
      </c>
      <c r="L3495">
        <v>0</v>
      </c>
      <c r="M3495">
        <v>0</v>
      </c>
      <c r="N3495">
        <v>0</v>
      </c>
      <c r="O3495">
        <v>0</v>
      </c>
      <c r="P3495">
        <v>0</v>
      </c>
      <c r="Q3495">
        <v>0</v>
      </c>
      <c r="R3495">
        <v>0</v>
      </c>
      <c r="S3495">
        <v>0</v>
      </c>
      <c r="T3495">
        <v>0</v>
      </c>
      <c r="U3495">
        <v>0</v>
      </c>
      <c r="W3495" s="429">
        <f t="shared" si="80"/>
        <v>0</v>
      </c>
      <c r="X3495" s="429">
        <f t="shared" si="80"/>
        <v>0</v>
      </c>
      <c r="Y3495" s="429">
        <f t="shared" si="80"/>
        <v>0</v>
      </c>
      <c r="Z3495" s="429">
        <f t="shared" si="80"/>
        <v>0</v>
      </c>
      <c r="AA3495" s="429" t="s">
        <v>1296</v>
      </c>
    </row>
    <row r="3496" spans="1:27" x14ac:dyDescent="0.25">
      <c r="A3496" t="s">
        <v>149</v>
      </c>
      <c r="B3496" t="s">
        <v>186</v>
      </c>
      <c r="C3496" t="s">
        <v>1459</v>
      </c>
      <c r="D3496" t="s">
        <v>1325</v>
      </c>
      <c r="E3496" t="s">
        <v>1499</v>
      </c>
      <c r="F3496" t="s">
        <v>1292</v>
      </c>
      <c r="G3496" t="s">
        <v>524</v>
      </c>
      <c r="H3496" t="s">
        <v>1462</v>
      </c>
      <c r="I3496" t="s">
        <v>1463</v>
      </c>
      <c r="J3496" s="452" t="s">
        <v>1334</v>
      </c>
      <c r="K3496" t="s">
        <v>1335</v>
      </c>
      <c r="L3496">
        <v>0</v>
      </c>
      <c r="M3496">
        <v>0</v>
      </c>
      <c r="N3496">
        <v>0</v>
      </c>
      <c r="O3496">
        <v>0</v>
      </c>
      <c r="P3496">
        <v>0</v>
      </c>
      <c r="Q3496">
        <v>0</v>
      </c>
      <c r="R3496">
        <v>0</v>
      </c>
      <c r="S3496">
        <v>0</v>
      </c>
      <c r="T3496">
        <v>0</v>
      </c>
      <c r="U3496">
        <v>0</v>
      </c>
      <c r="W3496" s="429">
        <f t="shared" si="80"/>
        <v>0</v>
      </c>
      <c r="X3496" s="429">
        <f t="shared" si="80"/>
        <v>0</v>
      </c>
      <c r="Y3496" s="429">
        <f t="shared" si="80"/>
        <v>0</v>
      </c>
      <c r="Z3496" s="429">
        <f t="shared" si="80"/>
        <v>0</v>
      </c>
      <c r="AA3496" s="429" t="s">
        <v>1296</v>
      </c>
    </row>
    <row r="3497" spans="1:27" x14ac:dyDescent="0.25">
      <c r="A3497" t="s">
        <v>149</v>
      </c>
      <c r="B3497" t="s">
        <v>186</v>
      </c>
      <c r="C3497" t="s">
        <v>1459</v>
      </c>
      <c r="D3497" t="s">
        <v>1325</v>
      </c>
      <c r="E3497" t="s">
        <v>1499</v>
      </c>
      <c r="F3497" t="s">
        <v>1292</v>
      </c>
      <c r="G3497" t="s">
        <v>524</v>
      </c>
      <c r="H3497" t="s">
        <v>1464</v>
      </c>
      <c r="I3497" t="s">
        <v>186</v>
      </c>
      <c r="J3497" s="452" t="s">
        <v>1334</v>
      </c>
      <c r="K3497" t="s">
        <v>1335</v>
      </c>
      <c r="L3497">
        <v>0</v>
      </c>
      <c r="M3497">
        <v>0</v>
      </c>
      <c r="N3497">
        <v>0</v>
      </c>
      <c r="O3497">
        <v>0</v>
      </c>
      <c r="P3497">
        <v>0</v>
      </c>
      <c r="Q3497">
        <v>0</v>
      </c>
      <c r="R3497">
        <v>0</v>
      </c>
      <c r="S3497">
        <v>0</v>
      </c>
      <c r="T3497">
        <v>0</v>
      </c>
      <c r="U3497">
        <v>0</v>
      </c>
      <c r="W3497" s="429">
        <f t="shared" si="80"/>
        <v>0</v>
      </c>
      <c r="X3497" s="429">
        <f t="shared" si="80"/>
        <v>0</v>
      </c>
      <c r="Y3497" s="429">
        <f t="shared" si="80"/>
        <v>0</v>
      </c>
      <c r="Z3497" s="429">
        <f t="shared" si="80"/>
        <v>0</v>
      </c>
      <c r="AA3497" s="429" t="s">
        <v>1296</v>
      </c>
    </row>
    <row r="3498" spans="1:27" x14ac:dyDescent="0.25">
      <c r="A3498" t="s">
        <v>149</v>
      </c>
      <c r="B3498" t="s">
        <v>186</v>
      </c>
      <c r="C3498" t="s">
        <v>1459</v>
      </c>
      <c r="D3498" t="s">
        <v>1325</v>
      </c>
      <c r="E3498" t="s">
        <v>1499</v>
      </c>
      <c r="F3498" t="s">
        <v>1292</v>
      </c>
      <c r="G3498" t="s">
        <v>524</v>
      </c>
      <c r="H3498" t="s">
        <v>1460</v>
      </c>
      <c r="I3498" t="s">
        <v>561</v>
      </c>
      <c r="J3498" s="452" t="s">
        <v>1334</v>
      </c>
      <c r="K3498" t="s">
        <v>1336</v>
      </c>
      <c r="L3498">
        <v>0</v>
      </c>
      <c r="M3498">
        <v>0</v>
      </c>
      <c r="N3498">
        <v>0</v>
      </c>
      <c r="O3498">
        <v>0</v>
      </c>
      <c r="P3498">
        <v>0</v>
      </c>
      <c r="Q3498">
        <v>0</v>
      </c>
      <c r="R3498">
        <v>0</v>
      </c>
      <c r="S3498">
        <v>0</v>
      </c>
      <c r="T3498">
        <v>0</v>
      </c>
      <c r="U3498">
        <v>0</v>
      </c>
      <c r="W3498" s="429">
        <f t="shared" si="80"/>
        <v>0</v>
      </c>
      <c r="X3498" s="429">
        <f t="shared" si="80"/>
        <v>0</v>
      </c>
      <c r="Y3498" s="429">
        <f t="shared" si="80"/>
        <v>0</v>
      </c>
      <c r="Z3498" s="429">
        <f t="shared" si="80"/>
        <v>0</v>
      </c>
      <c r="AA3498" s="429" t="s">
        <v>1296</v>
      </c>
    </row>
    <row r="3499" spans="1:27" x14ac:dyDescent="0.25">
      <c r="A3499" t="s">
        <v>149</v>
      </c>
      <c r="B3499" t="s">
        <v>186</v>
      </c>
      <c r="C3499" t="s">
        <v>1459</v>
      </c>
      <c r="D3499" t="s">
        <v>1325</v>
      </c>
      <c r="E3499" t="s">
        <v>1499</v>
      </c>
      <c r="F3499" t="s">
        <v>1292</v>
      </c>
      <c r="G3499" t="s">
        <v>524</v>
      </c>
      <c r="H3499" t="s">
        <v>1461</v>
      </c>
      <c r="I3499" t="s">
        <v>534</v>
      </c>
      <c r="J3499" s="452" t="s">
        <v>1334</v>
      </c>
      <c r="K3499" t="s">
        <v>1336</v>
      </c>
      <c r="L3499">
        <v>0</v>
      </c>
      <c r="M3499">
        <v>3.8912973460024172</v>
      </c>
      <c r="N3499">
        <v>0</v>
      </c>
      <c r="O3499">
        <v>0</v>
      </c>
      <c r="P3499">
        <v>0</v>
      </c>
      <c r="Q3499">
        <v>0</v>
      </c>
      <c r="R3499">
        <v>6.5869128667119883</v>
      </c>
      <c r="S3499">
        <v>36.150519533402267</v>
      </c>
      <c r="T3499">
        <v>0</v>
      </c>
      <c r="U3499">
        <v>910.3499012017686</v>
      </c>
      <c r="W3499" s="429">
        <f t="shared" si="80"/>
        <v>6.5869128667119883</v>
      </c>
      <c r="X3499" s="429">
        <f t="shared" si="80"/>
        <v>36.150519533402267</v>
      </c>
      <c r="Y3499" s="429">
        <f t="shared" si="80"/>
        <v>0</v>
      </c>
      <c r="Z3499" s="429">
        <f t="shared" si="80"/>
        <v>910.3499012017686</v>
      </c>
      <c r="AA3499" s="429" t="s">
        <v>1296</v>
      </c>
    </row>
    <row r="3500" spans="1:27" x14ac:dyDescent="0.25">
      <c r="A3500" t="s">
        <v>149</v>
      </c>
      <c r="B3500" t="s">
        <v>186</v>
      </c>
      <c r="C3500" t="s">
        <v>1459</v>
      </c>
      <c r="D3500" t="s">
        <v>1325</v>
      </c>
      <c r="E3500" t="s">
        <v>1499</v>
      </c>
      <c r="F3500" t="s">
        <v>1292</v>
      </c>
      <c r="G3500" t="s">
        <v>524</v>
      </c>
      <c r="H3500" t="s">
        <v>1462</v>
      </c>
      <c r="I3500" t="s">
        <v>1463</v>
      </c>
      <c r="J3500" s="452" t="s">
        <v>1334</v>
      </c>
      <c r="K3500" t="s">
        <v>1336</v>
      </c>
      <c r="L3500">
        <v>0</v>
      </c>
      <c r="M3500">
        <v>1.0589177726819814</v>
      </c>
      <c r="N3500">
        <v>0</v>
      </c>
      <c r="O3500">
        <v>0</v>
      </c>
      <c r="P3500">
        <v>0</v>
      </c>
      <c r="Q3500">
        <v>0</v>
      </c>
      <c r="R3500">
        <v>1.7924610949698963</v>
      </c>
      <c r="S3500">
        <v>9.8374460293898629</v>
      </c>
      <c r="T3500">
        <v>0</v>
      </c>
      <c r="U3500">
        <v>247.72861182971647</v>
      </c>
      <c r="W3500" s="429">
        <f t="shared" si="80"/>
        <v>1.7924610949698963</v>
      </c>
      <c r="X3500" s="429">
        <f t="shared" si="80"/>
        <v>9.8374460293898629</v>
      </c>
      <c r="Y3500" s="429">
        <f t="shared" si="80"/>
        <v>0</v>
      </c>
      <c r="Z3500" s="429">
        <f t="shared" si="80"/>
        <v>247.72861182971647</v>
      </c>
      <c r="AA3500" s="429" t="s">
        <v>1296</v>
      </c>
    </row>
    <row r="3501" spans="1:27" x14ac:dyDescent="0.25">
      <c r="A3501" t="s">
        <v>149</v>
      </c>
      <c r="B3501" t="s">
        <v>186</v>
      </c>
      <c r="C3501" t="s">
        <v>1459</v>
      </c>
      <c r="D3501" t="s">
        <v>1325</v>
      </c>
      <c r="E3501" t="s">
        <v>1499</v>
      </c>
      <c r="F3501" t="s">
        <v>1292</v>
      </c>
      <c r="G3501" t="s">
        <v>524</v>
      </c>
      <c r="H3501" t="s">
        <v>1464</v>
      </c>
      <c r="I3501" t="s">
        <v>186</v>
      </c>
      <c r="J3501" s="452" t="s">
        <v>1334</v>
      </c>
      <c r="K3501" t="s">
        <v>1336</v>
      </c>
      <c r="L3501">
        <v>0</v>
      </c>
      <c r="M3501">
        <v>0.66798972677870105</v>
      </c>
      <c r="N3501">
        <v>0</v>
      </c>
      <c r="O3501">
        <v>0</v>
      </c>
      <c r="P3501">
        <v>0</v>
      </c>
      <c r="Q3501">
        <v>0</v>
      </c>
      <c r="R3501">
        <v>1.1307257541421813</v>
      </c>
      <c r="S3501">
        <v>6.2056875943528773</v>
      </c>
      <c r="T3501">
        <v>0</v>
      </c>
      <c r="U3501">
        <v>156.27291561296411</v>
      </c>
      <c r="W3501" s="429">
        <f t="shared" si="80"/>
        <v>1.1307257541421813</v>
      </c>
      <c r="X3501" s="429">
        <f t="shared" si="80"/>
        <v>6.2056875943528773</v>
      </c>
      <c r="Y3501" s="429">
        <f t="shared" si="80"/>
        <v>0</v>
      </c>
      <c r="Z3501" s="429">
        <f t="shared" si="80"/>
        <v>156.27291561296411</v>
      </c>
      <c r="AA3501" s="429" t="s">
        <v>1296</v>
      </c>
    </row>
    <row r="3502" spans="1:27" x14ac:dyDescent="0.25">
      <c r="A3502" t="s">
        <v>149</v>
      </c>
      <c r="B3502" t="s">
        <v>186</v>
      </c>
      <c r="C3502" t="s">
        <v>1459</v>
      </c>
      <c r="D3502" t="s">
        <v>1325</v>
      </c>
      <c r="E3502" t="s">
        <v>1499</v>
      </c>
      <c r="F3502" t="s">
        <v>1292</v>
      </c>
      <c r="G3502" t="s">
        <v>524</v>
      </c>
      <c r="H3502" t="s">
        <v>1460</v>
      </c>
      <c r="I3502" t="s">
        <v>561</v>
      </c>
      <c r="J3502" t="s">
        <v>1330</v>
      </c>
      <c r="K3502" t="s">
        <v>1341</v>
      </c>
      <c r="L3502">
        <v>0</v>
      </c>
      <c r="M3502">
        <v>0</v>
      </c>
      <c r="N3502">
        <v>0</v>
      </c>
      <c r="O3502">
        <v>0</v>
      </c>
      <c r="P3502">
        <v>0</v>
      </c>
      <c r="Q3502">
        <v>0</v>
      </c>
      <c r="R3502">
        <v>0</v>
      </c>
      <c r="S3502">
        <v>0</v>
      </c>
      <c r="T3502">
        <v>0</v>
      </c>
      <c r="U3502">
        <v>0</v>
      </c>
      <c r="W3502" s="429">
        <f t="shared" si="80"/>
        <v>0</v>
      </c>
      <c r="X3502" s="429">
        <f t="shared" si="80"/>
        <v>0</v>
      </c>
      <c r="Y3502" s="429">
        <f t="shared" si="80"/>
        <v>0</v>
      </c>
      <c r="Z3502" s="429">
        <f t="shared" si="80"/>
        <v>0</v>
      </c>
      <c r="AA3502" s="429" t="s">
        <v>1296</v>
      </c>
    </row>
    <row r="3503" spans="1:27" x14ac:dyDescent="0.25">
      <c r="A3503" t="s">
        <v>149</v>
      </c>
      <c r="B3503" t="s">
        <v>186</v>
      </c>
      <c r="C3503" t="s">
        <v>1459</v>
      </c>
      <c r="D3503" t="s">
        <v>1325</v>
      </c>
      <c r="E3503" t="s">
        <v>1499</v>
      </c>
      <c r="F3503" t="s">
        <v>1292</v>
      </c>
      <c r="G3503" t="s">
        <v>524</v>
      </c>
      <c r="H3503" t="s">
        <v>1461</v>
      </c>
      <c r="I3503" t="s">
        <v>534</v>
      </c>
      <c r="J3503" t="s">
        <v>1330</v>
      </c>
      <c r="K3503" t="s">
        <v>1341</v>
      </c>
      <c r="L3503">
        <v>0</v>
      </c>
      <c r="M3503">
        <v>0</v>
      </c>
      <c r="N3503">
        <v>0</v>
      </c>
      <c r="O3503">
        <v>0</v>
      </c>
      <c r="P3503">
        <v>0</v>
      </c>
      <c r="Q3503">
        <v>0</v>
      </c>
      <c r="R3503">
        <v>0</v>
      </c>
      <c r="S3503">
        <v>0</v>
      </c>
      <c r="T3503">
        <v>0</v>
      </c>
      <c r="U3503">
        <v>0</v>
      </c>
      <c r="W3503" s="429">
        <f t="shared" si="80"/>
        <v>0</v>
      </c>
      <c r="X3503" s="429">
        <f t="shared" si="80"/>
        <v>0</v>
      </c>
      <c r="Y3503" s="429">
        <f t="shared" si="80"/>
        <v>0</v>
      </c>
      <c r="Z3503" s="429">
        <f t="shared" si="80"/>
        <v>0</v>
      </c>
      <c r="AA3503" s="429" t="s">
        <v>1296</v>
      </c>
    </row>
    <row r="3504" spans="1:27" x14ac:dyDescent="0.25">
      <c r="A3504" t="s">
        <v>149</v>
      </c>
      <c r="B3504" t="s">
        <v>186</v>
      </c>
      <c r="C3504" t="s">
        <v>1459</v>
      </c>
      <c r="D3504" t="s">
        <v>1325</v>
      </c>
      <c r="E3504" t="s">
        <v>1499</v>
      </c>
      <c r="F3504" t="s">
        <v>1292</v>
      </c>
      <c r="G3504" t="s">
        <v>524</v>
      </c>
      <c r="H3504" t="s">
        <v>1462</v>
      </c>
      <c r="I3504" t="s">
        <v>1463</v>
      </c>
      <c r="J3504" t="s">
        <v>1330</v>
      </c>
      <c r="K3504" t="s">
        <v>1341</v>
      </c>
      <c r="L3504">
        <v>0</v>
      </c>
      <c r="M3504">
        <v>0</v>
      </c>
      <c r="N3504">
        <v>0</v>
      </c>
      <c r="O3504">
        <v>0</v>
      </c>
      <c r="P3504">
        <v>0</v>
      </c>
      <c r="Q3504">
        <v>0</v>
      </c>
      <c r="R3504">
        <v>0</v>
      </c>
      <c r="S3504">
        <v>0</v>
      </c>
      <c r="T3504">
        <v>0</v>
      </c>
      <c r="U3504">
        <v>0</v>
      </c>
      <c r="W3504" s="429">
        <f t="shared" si="80"/>
        <v>0</v>
      </c>
      <c r="X3504" s="429">
        <f t="shared" si="80"/>
        <v>0</v>
      </c>
      <c r="Y3504" s="429">
        <f t="shared" si="80"/>
        <v>0</v>
      </c>
      <c r="Z3504" s="429">
        <f t="shared" si="80"/>
        <v>0</v>
      </c>
      <c r="AA3504" s="429" t="s">
        <v>1296</v>
      </c>
    </row>
    <row r="3505" spans="1:27" x14ac:dyDescent="0.25">
      <c r="A3505" t="s">
        <v>149</v>
      </c>
      <c r="B3505" t="s">
        <v>186</v>
      </c>
      <c r="C3505" t="s">
        <v>1459</v>
      </c>
      <c r="D3505" t="s">
        <v>1325</v>
      </c>
      <c r="E3505" t="s">
        <v>1499</v>
      </c>
      <c r="F3505" t="s">
        <v>1292</v>
      </c>
      <c r="G3505" t="s">
        <v>524</v>
      </c>
      <c r="H3505" t="s">
        <v>1464</v>
      </c>
      <c r="I3505" t="s">
        <v>186</v>
      </c>
      <c r="J3505" t="s">
        <v>1330</v>
      </c>
      <c r="K3505" t="s">
        <v>1341</v>
      </c>
      <c r="L3505">
        <v>0</v>
      </c>
      <c r="M3505">
        <v>0</v>
      </c>
      <c r="N3505">
        <v>0</v>
      </c>
      <c r="O3505">
        <v>0</v>
      </c>
      <c r="P3505">
        <v>0</v>
      </c>
      <c r="Q3505">
        <v>0</v>
      </c>
      <c r="R3505">
        <v>0</v>
      </c>
      <c r="S3505">
        <v>0</v>
      </c>
      <c r="T3505">
        <v>0</v>
      </c>
      <c r="U3505">
        <v>0</v>
      </c>
      <c r="W3505" s="429">
        <f t="shared" si="80"/>
        <v>0</v>
      </c>
      <c r="X3505" s="429">
        <f t="shared" si="80"/>
        <v>0</v>
      </c>
      <c r="Y3505" s="429">
        <f t="shared" si="80"/>
        <v>0</v>
      </c>
      <c r="Z3505" s="429">
        <f t="shared" si="80"/>
        <v>0</v>
      </c>
      <c r="AA3505" s="429" t="s">
        <v>1296</v>
      </c>
    </row>
    <row r="3506" spans="1:27" x14ac:dyDescent="0.25">
      <c r="A3506" t="s">
        <v>149</v>
      </c>
      <c r="B3506" t="s">
        <v>186</v>
      </c>
      <c r="C3506" t="s">
        <v>1459</v>
      </c>
      <c r="D3506" t="s">
        <v>1325</v>
      </c>
      <c r="E3506" t="s">
        <v>1499</v>
      </c>
      <c r="F3506" t="s">
        <v>1292</v>
      </c>
      <c r="G3506" t="s">
        <v>524</v>
      </c>
      <c r="H3506" t="s">
        <v>1460</v>
      </c>
      <c r="I3506" t="s">
        <v>561</v>
      </c>
      <c r="J3506" t="s">
        <v>1330</v>
      </c>
      <c r="K3506" t="s">
        <v>1343</v>
      </c>
      <c r="L3506">
        <v>0</v>
      </c>
      <c r="M3506">
        <v>0</v>
      </c>
      <c r="N3506">
        <v>0</v>
      </c>
      <c r="O3506">
        <v>0</v>
      </c>
      <c r="P3506">
        <v>0</v>
      </c>
      <c r="Q3506">
        <v>0</v>
      </c>
      <c r="R3506">
        <v>0</v>
      </c>
      <c r="S3506">
        <v>0</v>
      </c>
      <c r="T3506">
        <v>0</v>
      </c>
      <c r="U3506">
        <v>0</v>
      </c>
      <c r="W3506" s="429">
        <f t="shared" si="80"/>
        <v>0</v>
      </c>
      <c r="X3506" s="429">
        <f t="shared" si="80"/>
        <v>0</v>
      </c>
      <c r="Y3506" s="429">
        <f t="shared" si="80"/>
        <v>0</v>
      </c>
      <c r="Z3506" s="429">
        <f t="shared" si="80"/>
        <v>0</v>
      </c>
      <c r="AA3506" s="429" t="s">
        <v>1295</v>
      </c>
    </row>
    <row r="3507" spans="1:27" x14ac:dyDescent="0.25">
      <c r="A3507" t="s">
        <v>149</v>
      </c>
      <c r="B3507" t="s">
        <v>186</v>
      </c>
      <c r="C3507" t="s">
        <v>1459</v>
      </c>
      <c r="D3507" t="s">
        <v>1325</v>
      </c>
      <c r="E3507" t="s">
        <v>1499</v>
      </c>
      <c r="F3507" t="s">
        <v>1292</v>
      </c>
      <c r="G3507" t="s">
        <v>524</v>
      </c>
      <c r="H3507" t="s">
        <v>1461</v>
      </c>
      <c r="I3507" t="s">
        <v>534</v>
      </c>
      <c r="J3507" t="s">
        <v>1330</v>
      </c>
      <c r="K3507" t="s">
        <v>1343</v>
      </c>
      <c r="L3507">
        <v>0</v>
      </c>
      <c r="M3507">
        <v>27.790760246265368</v>
      </c>
      <c r="N3507">
        <v>0</v>
      </c>
      <c r="O3507">
        <v>0</v>
      </c>
      <c r="P3507">
        <v>0</v>
      </c>
      <c r="Q3507">
        <v>0</v>
      </c>
      <c r="R3507">
        <v>47.042232953461806</v>
      </c>
      <c r="S3507">
        <v>258.17878506837997</v>
      </c>
      <c r="T3507">
        <v>0</v>
      </c>
      <c r="U3507">
        <v>6501.5118596629609</v>
      </c>
      <c r="W3507" s="429">
        <f t="shared" si="80"/>
        <v>47.042232953461806</v>
      </c>
      <c r="X3507" s="429">
        <f t="shared" si="80"/>
        <v>258.17878506837997</v>
      </c>
      <c r="Y3507" s="429">
        <f t="shared" si="80"/>
        <v>0</v>
      </c>
      <c r="Z3507" s="429">
        <f t="shared" si="80"/>
        <v>6501.5118596629609</v>
      </c>
      <c r="AA3507" s="429" t="s">
        <v>1295</v>
      </c>
    </row>
    <row r="3508" spans="1:27" x14ac:dyDescent="0.25">
      <c r="A3508" t="s">
        <v>149</v>
      </c>
      <c r="B3508" t="s">
        <v>186</v>
      </c>
      <c r="C3508" t="s">
        <v>1459</v>
      </c>
      <c r="D3508" t="s">
        <v>1325</v>
      </c>
      <c r="E3508" t="s">
        <v>1499</v>
      </c>
      <c r="F3508" t="s">
        <v>1292</v>
      </c>
      <c r="G3508" t="s">
        <v>524</v>
      </c>
      <c r="H3508" t="s">
        <v>1462</v>
      </c>
      <c r="I3508" t="s">
        <v>1463</v>
      </c>
      <c r="J3508" t="s">
        <v>1330</v>
      </c>
      <c r="K3508" t="s">
        <v>1343</v>
      </c>
      <c r="L3508">
        <v>0</v>
      </c>
      <c r="M3508">
        <v>7.5625497936687349</v>
      </c>
      <c r="N3508">
        <v>0</v>
      </c>
      <c r="O3508">
        <v>0</v>
      </c>
      <c r="P3508">
        <v>0</v>
      </c>
      <c r="Q3508">
        <v>0</v>
      </c>
      <c r="R3508">
        <v>12.801349296075033</v>
      </c>
      <c r="S3508">
        <v>70.256801197473706</v>
      </c>
      <c r="T3508">
        <v>0</v>
      </c>
      <c r="U3508">
        <v>1769.2213792329176</v>
      </c>
      <c r="W3508" s="429">
        <f t="shared" si="80"/>
        <v>12.801349296075033</v>
      </c>
      <c r="X3508" s="429">
        <f t="shared" si="80"/>
        <v>70.256801197473706</v>
      </c>
      <c r="Y3508" s="429">
        <f t="shared" si="80"/>
        <v>0</v>
      </c>
      <c r="Z3508" s="429">
        <f t="shared" si="80"/>
        <v>1769.2213792329176</v>
      </c>
      <c r="AA3508" s="429" t="s">
        <v>1295</v>
      </c>
    </row>
    <row r="3509" spans="1:27" x14ac:dyDescent="0.25">
      <c r="A3509" t="s">
        <v>149</v>
      </c>
      <c r="B3509" t="s">
        <v>186</v>
      </c>
      <c r="C3509" t="s">
        <v>1459</v>
      </c>
      <c r="D3509" t="s">
        <v>1325</v>
      </c>
      <c r="E3509" t="s">
        <v>1499</v>
      </c>
      <c r="F3509" t="s">
        <v>1292</v>
      </c>
      <c r="G3509" t="s">
        <v>524</v>
      </c>
      <c r="H3509" t="s">
        <v>1464</v>
      </c>
      <c r="I3509" t="s">
        <v>186</v>
      </c>
      <c r="J3509" t="s">
        <v>1330</v>
      </c>
      <c r="K3509" t="s">
        <v>1343</v>
      </c>
      <c r="L3509">
        <v>0</v>
      </c>
      <c r="M3509">
        <v>4.7706306388912116</v>
      </c>
      <c r="N3509">
        <v>0</v>
      </c>
      <c r="O3509">
        <v>0</v>
      </c>
      <c r="P3509">
        <v>0</v>
      </c>
      <c r="Q3509">
        <v>0</v>
      </c>
      <c r="R3509">
        <v>8.0753860585660409</v>
      </c>
      <c r="S3509">
        <v>44.319608799634757</v>
      </c>
      <c r="T3509">
        <v>0</v>
      </c>
      <c r="U3509">
        <v>1116.065606049435</v>
      </c>
      <c r="W3509" s="429">
        <f t="shared" si="80"/>
        <v>8.0753860585660409</v>
      </c>
      <c r="X3509" s="429">
        <f t="shared" si="80"/>
        <v>44.319608799634757</v>
      </c>
      <c r="Y3509" s="429">
        <f t="shared" si="80"/>
        <v>0</v>
      </c>
      <c r="Z3509" s="429">
        <f t="shared" si="80"/>
        <v>1116.065606049435</v>
      </c>
      <c r="AA3509" s="429" t="s">
        <v>1295</v>
      </c>
    </row>
    <row r="3510" spans="1:27" x14ac:dyDescent="0.25">
      <c r="A3510" t="s">
        <v>149</v>
      </c>
      <c r="B3510" t="s">
        <v>186</v>
      </c>
      <c r="C3510" t="s">
        <v>1459</v>
      </c>
      <c r="D3510" t="s">
        <v>1325</v>
      </c>
      <c r="E3510" t="s">
        <v>1499</v>
      </c>
      <c r="F3510" t="s">
        <v>1292</v>
      </c>
      <c r="G3510" t="s">
        <v>524</v>
      </c>
      <c r="H3510" t="s">
        <v>1460</v>
      </c>
      <c r="I3510" t="s">
        <v>561</v>
      </c>
      <c r="J3510" t="s">
        <v>1345</v>
      </c>
      <c r="K3510" t="s">
        <v>1346</v>
      </c>
      <c r="L3510">
        <v>0</v>
      </c>
      <c r="M3510">
        <v>0</v>
      </c>
      <c r="N3510">
        <v>0</v>
      </c>
      <c r="O3510">
        <v>0</v>
      </c>
      <c r="P3510">
        <v>0</v>
      </c>
      <c r="Q3510">
        <v>0</v>
      </c>
      <c r="R3510">
        <v>0</v>
      </c>
      <c r="S3510">
        <v>0</v>
      </c>
      <c r="T3510">
        <v>0</v>
      </c>
      <c r="U3510">
        <v>0</v>
      </c>
      <c r="W3510" s="429">
        <f t="shared" si="80"/>
        <v>0</v>
      </c>
      <c r="X3510" s="429">
        <f t="shared" si="80"/>
        <v>0</v>
      </c>
      <c r="Y3510" s="429">
        <f t="shared" si="80"/>
        <v>0</v>
      </c>
      <c r="Z3510" s="429">
        <f t="shared" si="80"/>
        <v>0</v>
      </c>
      <c r="AA3510" s="429" t="s">
        <v>1295</v>
      </c>
    </row>
    <row r="3511" spans="1:27" x14ac:dyDescent="0.25">
      <c r="A3511" t="s">
        <v>149</v>
      </c>
      <c r="B3511" t="s">
        <v>186</v>
      </c>
      <c r="C3511" t="s">
        <v>1459</v>
      </c>
      <c r="D3511" t="s">
        <v>1325</v>
      </c>
      <c r="E3511" t="s">
        <v>1499</v>
      </c>
      <c r="F3511" t="s">
        <v>1292</v>
      </c>
      <c r="G3511" t="s">
        <v>524</v>
      </c>
      <c r="H3511" t="s">
        <v>1461</v>
      </c>
      <c r="I3511" t="s">
        <v>534</v>
      </c>
      <c r="J3511" t="s">
        <v>1345</v>
      </c>
      <c r="K3511" t="s">
        <v>1346</v>
      </c>
      <c r="L3511">
        <v>1.1456104550843071</v>
      </c>
      <c r="M3511">
        <v>0.10243947484417217</v>
      </c>
      <c r="N3511">
        <v>0.254947074958007</v>
      </c>
      <c r="O3511">
        <v>2.8357180277356867E-3</v>
      </c>
      <c r="P3511">
        <v>5.1467595624102531E-2</v>
      </c>
      <c r="Q3511">
        <v>5.1467595624102531E-2</v>
      </c>
      <c r="R3511">
        <v>262.6425996218299</v>
      </c>
      <c r="S3511">
        <v>7.8471871502890245E-3</v>
      </c>
      <c r="T3511">
        <v>8.2576537266130946E-3</v>
      </c>
      <c r="U3511">
        <v>265.29956011111784</v>
      </c>
      <c r="W3511" s="429">
        <f t="shared" si="80"/>
        <v>262.6425996218299</v>
      </c>
      <c r="X3511" s="429">
        <f t="shared" si="80"/>
        <v>7.8471871502890245E-3</v>
      </c>
      <c r="Y3511" s="429">
        <f t="shared" si="80"/>
        <v>8.2576537266130946E-3</v>
      </c>
      <c r="Z3511" s="429">
        <f t="shared" si="80"/>
        <v>265.29956011111784</v>
      </c>
      <c r="AA3511" s="429" t="s">
        <v>1295</v>
      </c>
    </row>
    <row r="3512" spans="1:27" x14ac:dyDescent="0.25">
      <c r="A3512" t="s">
        <v>149</v>
      </c>
      <c r="B3512" t="s">
        <v>186</v>
      </c>
      <c r="C3512" t="s">
        <v>1459</v>
      </c>
      <c r="D3512" t="s">
        <v>1325</v>
      </c>
      <c r="E3512" t="s">
        <v>1499</v>
      </c>
      <c r="F3512" t="s">
        <v>1292</v>
      </c>
      <c r="G3512" t="s">
        <v>524</v>
      </c>
      <c r="H3512" t="s">
        <v>1462</v>
      </c>
      <c r="I3512" t="s">
        <v>1463</v>
      </c>
      <c r="J3512" t="s">
        <v>1345</v>
      </c>
      <c r="K3512" t="s">
        <v>1346</v>
      </c>
      <c r="L3512">
        <v>1.1456104550843071</v>
      </c>
      <c r="M3512">
        <v>0.10243947484417218</v>
      </c>
      <c r="N3512">
        <v>0.25494707495800706</v>
      </c>
      <c r="O3512">
        <v>2.8357180277356871E-3</v>
      </c>
      <c r="P3512">
        <v>5.1467595624102538E-2</v>
      </c>
      <c r="Q3512">
        <v>5.1467595624102538E-2</v>
      </c>
      <c r="R3512">
        <v>262.6425996218299</v>
      </c>
      <c r="S3512">
        <v>7.8471871502890245E-3</v>
      </c>
      <c r="T3512">
        <v>8.2576537266130946E-3</v>
      </c>
      <c r="U3512">
        <v>265.29956011111784</v>
      </c>
      <c r="W3512" s="429">
        <f t="shared" si="80"/>
        <v>262.6425996218299</v>
      </c>
      <c r="X3512" s="429">
        <f t="shared" si="80"/>
        <v>7.8471871502890245E-3</v>
      </c>
      <c r="Y3512" s="429">
        <f t="shared" si="80"/>
        <v>8.2576537266130946E-3</v>
      </c>
      <c r="Z3512" s="429">
        <f t="shared" si="80"/>
        <v>265.29956011111784</v>
      </c>
      <c r="AA3512" s="429" t="s">
        <v>1295</v>
      </c>
    </row>
    <row r="3513" spans="1:27" x14ac:dyDescent="0.25">
      <c r="A3513" t="s">
        <v>149</v>
      </c>
      <c r="B3513" t="s">
        <v>186</v>
      </c>
      <c r="C3513" t="s">
        <v>1459</v>
      </c>
      <c r="D3513" t="s">
        <v>1325</v>
      </c>
      <c r="E3513" t="s">
        <v>1499</v>
      </c>
      <c r="F3513" t="s">
        <v>1292</v>
      </c>
      <c r="G3513" t="s">
        <v>524</v>
      </c>
      <c r="H3513" t="s">
        <v>1464</v>
      </c>
      <c r="I3513" t="s">
        <v>186</v>
      </c>
      <c r="J3513" t="s">
        <v>1345</v>
      </c>
      <c r="K3513" t="s">
        <v>1346</v>
      </c>
      <c r="L3513">
        <v>0.38187015169476912</v>
      </c>
      <c r="M3513">
        <v>3.4146491614724064E-2</v>
      </c>
      <c r="N3513">
        <v>8.4982358319335691E-2</v>
      </c>
      <c r="O3513">
        <v>9.4523934257856237E-4</v>
      </c>
      <c r="P3513">
        <v>1.7155865208034179E-2</v>
      </c>
      <c r="Q3513">
        <v>1.7155865208034179E-2</v>
      </c>
      <c r="R3513">
        <v>87.547533207276658</v>
      </c>
      <c r="S3513">
        <v>2.6157290500963422E-3</v>
      </c>
      <c r="T3513">
        <v>2.7525512422043653E-3</v>
      </c>
      <c r="U3513">
        <v>88.433186703705971</v>
      </c>
      <c r="W3513" s="429">
        <f t="shared" si="80"/>
        <v>87.547533207276658</v>
      </c>
      <c r="X3513" s="429">
        <f t="shared" si="80"/>
        <v>2.6157290500963422E-3</v>
      </c>
      <c r="Y3513" s="429">
        <f t="shared" si="80"/>
        <v>2.7525512422043653E-3</v>
      </c>
      <c r="Z3513" s="429">
        <f t="shared" si="80"/>
        <v>88.433186703705971</v>
      </c>
      <c r="AA3513" s="429" t="s">
        <v>1295</v>
      </c>
    </row>
    <row r="3514" spans="1:27" x14ac:dyDescent="0.25">
      <c r="A3514" t="s">
        <v>149</v>
      </c>
      <c r="B3514" t="s">
        <v>186</v>
      </c>
      <c r="C3514" t="s">
        <v>1459</v>
      </c>
      <c r="D3514" t="s">
        <v>1325</v>
      </c>
      <c r="E3514" t="s">
        <v>1499</v>
      </c>
      <c r="F3514" t="s">
        <v>1292</v>
      </c>
      <c r="G3514" t="s">
        <v>524</v>
      </c>
      <c r="H3514" t="s">
        <v>1460</v>
      </c>
      <c r="I3514" t="s">
        <v>561</v>
      </c>
      <c r="J3514" t="s">
        <v>1465</v>
      </c>
      <c r="K3514" t="s">
        <v>1347</v>
      </c>
      <c r="L3514">
        <v>0</v>
      </c>
      <c r="M3514">
        <v>0</v>
      </c>
      <c r="N3514">
        <v>0</v>
      </c>
      <c r="O3514">
        <v>0</v>
      </c>
      <c r="P3514">
        <v>0</v>
      </c>
      <c r="Q3514">
        <v>0</v>
      </c>
      <c r="R3514">
        <v>0</v>
      </c>
      <c r="S3514">
        <v>0</v>
      </c>
      <c r="T3514">
        <v>0</v>
      </c>
      <c r="U3514">
        <v>0</v>
      </c>
      <c r="W3514" s="429">
        <f t="shared" si="80"/>
        <v>0</v>
      </c>
      <c r="X3514" s="429">
        <f t="shared" si="80"/>
        <v>0</v>
      </c>
      <c r="Y3514" s="429">
        <f t="shared" si="80"/>
        <v>0</v>
      </c>
      <c r="Z3514" s="429">
        <f t="shared" si="80"/>
        <v>0</v>
      </c>
      <c r="AA3514" s="429" t="s">
        <v>1295</v>
      </c>
    </row>
    <row r="3515" spans="1:27" x14ac:dyDescent="0.25">
      <c r="A3515" t="s">
        <v>149</v>
      </c>
      <c r="B3515" t="s">
        <v>186</v>
      </c>
      <c r="C3515" t="s">
        <v>1459</v>
      </c>
      <c r="D3515" t="s">
        <v>1325</v>
      </c>
      <c r="E3515" t="s">
        <v>1499</v>
      </c>
      <c r="F3515" t="s">
        <v>1292</v>
      </c>
      <c r="G3515" t="s">
        <v>524</v>
      </c>
      <c r="H3515" t="s">
        <v>1461</v>
      </c>
      <c r="I3515" t="s">
        <v>534</v>
      </c>
      <c r="J3515" t="s">
        <v>1465</v>
      </c>
      <c r="K3515" t="s">
        <v>1347</v>
      </c>
      <c r="L3515">
        <v>0.43536021875795577</v>
      </c>
      <c r="M3515">
        <v>2.9974703792421929E-2</v>
      </c>
      <c r="N3515">
        <v>9.3138696159433279E-2</v>
      </c>
      <c r="O3515">
        <v>5.4416089861316057E-4</v>
      </c>
      <c r="P3515">
        <v>1.4643077699001288E-2</v>
      </c>
      <c r="Q3515">
        <v>1.4643077699001288E-2</v>
      </c>
      <c r="R3515">
        <v>48.336083278569035</v>
      </c>
      <c r="S3515">
        <v>1.3858455614701502E-3</v>
      </c>
      <c r="T3515">
        <v>1.520753018527972E-3</v>
      </c>
      <c r="U3515">
        <v>48.823913817127121</v>
      </c>
      <c r="W3515" s="429">
        <f t="shared" si="80"/>
        <v>48.336083278569035</v>
      </c>
      <c r="X3515" s="429">
        <f t="shared" si="80"/>
        <v>1.3858455614701502E-3</v>
      </c>
      <c r="Y3515" s="429">
        <f t="shared" si="80"/>
        <v>1.520753018527972E-3</v>
      </c>
      <c r="Z3515" s="429">
        <f t="shared" si="80"/>
        <v>48.823913817127121</v>
      </c>
      <c r="AA3515" s="429" t="s">
        <v>1295</v>
      </c>
    </row>
    <row r="3516" spans="1:27" x14ac:dyDescent="0.25">
      <c r="A3516" t="s">
        <v>149</v>
      </c>
      <c r="B3516" t="s">
        <v>186</v>
      </c>
      <c r="C3516" t="s">
        <v>1459</v>
      </c>
      <c r="D3516" t="s">
        <v>1325</v>
      </c>
      <c r="E3516" t="s">
        <v>1499</v>
      </c>
      <c r="F3516" t="s">
        <v>1292</v>
      </c>
      <c r="G3516" t="s">
        <v>524</v>
      </c>
      <c r="H3516" t="s">
        <v>1462</v>
      </c>
      <c r="I3516" t="s">
        <v>1463</v>
      </c>
      <c r="J3516" t="s">
        <v>1465</v>
      </c>
      <c r="K3516" t="s">
        <v>1347</v>
      </c>
      <c r="L3516">
        <v>0.43536021875795577</v>
      </c>
      <c r="M3516">
        <v>2.9974703792421932E-2</v>
      </c>
      <c r="N3516">
        <v>9.3138696159433265E-2</v>
      </c>
      <c r="O3516">
        <v>5.4416089861316068E-4</v>
      </c>
      <c r="P3516">
        <v>1.4643077699001288E-2</v>
      </c>
      <c r="Q3516">
        <v>1.4643077699001288E-2</v>
      </c>
      <c r="R3516">
        <v>48.336083278569035</v>
      </c>
      <c r="S3516">
        <v>1.3858455614701502E-3</v>
      </c>
      <c r="T3516">
        <v>1.520753018527972E-3</v>
      </c>
      <c r="U3516">
        <v>48.823913817127121</v>
      </c>
      <c r="W3516" s="429">
        <f t="shared" si="80"/>
        <v>48.336083278569035</v>
      </c>
      <c r="X3516" s="429">
        <f t="shared" si="80"/>
        <v>1.3858455614701502E-3</v>
      </c>
      <c r="Y3516" s="429">
        <f t="shared" si="80"/>
        <v>1.520753018527972E-3</v>
      </c>
      <c r="Z3516" s="429">
        <f t="shared" si="80"/>
        <v>48.823913817127121</v>
      </c>
      <c r="AA3516" s="429" t="s">
        <v>1295</v>
      </c>
    </row>
    <row r="3517" spans="1:27" x14ac:dyDescent="0.25">
      <c r="A3517" t="s">
        <v>149</v>
      </c>
      <c r="B3517" t="s">
        <v>186</v>
      </c>
      <c r="C3517" t="s">
        <v>1459</v>
      </c>
      <c r="D3517" t="s">
        <v>1325</v>
      </c>
      <c r="E3517" t="s">
        <v>1499</v>
      </c>
      <c r="F3517" t="s">
        <v>1292</v>
      </c>
      <c r="G3517" t="s">
        <v>524</v>
      </c>
      <c r="H3517" t="s">
        <v>1464</v>
      </c>
      <c r="I3517" t="s">
        <v>186</v>
      </c>
      <c r="J3517" t="s">
        <v>1465</v>
      </c>
      <c r="K3517" t="s">
        <v>1347</v>
      </c>
      <c r="L3517">
        <v>0.14512007291931861</v>
      </c>
      <c r="M3517">
        <v>9.9915679308073112E-3</v>
      </c>
      <c r="N3517">
        <v>3.104623205314443E-2</v>
      </c>
      <c r="O3517">
        <v>1.8138696620438691E-4</v>
      </c>
      <c r="P3517">
        <v>4.8810258996670967E-3</v>
      </c>
      <c r="Q3517">
        <v>4.8810258996670967E-3</v>
      </c>
      <c r="R3517">
        <v>16.112027759523013</v>
      </c>
      <c r="S3517">
        <v>4.6194852049005015E-4</v>
      </c>
      <c r="T3517">
        <v>5.0691767284265742E-4</v>
      </c>
      <c r="U3517">
        <v>16.274637939042375</v>
      </c>
      <c r="W3517" s="429">
        <f t="shared" si="80"/>
        <v>16.112027759523013</v>
      </c>
      <c r="X3517" s="429">
        <f t="shared" si="80"/>
        <v>4.6194852049005015E-4</v>
      </c>
      <c r="Y3517" s="429">
        <f t="shared" si="80"/>
        <v>5.0691767284265742E-4</v>
      </c>
      <c r="Z3517" s="429">
        <f t="shared" si="80"/>
        <v>16.274637939042375</v>
      </c>
      <c r="AA3517" s="429" t="s">
        <v>1295</v>
      </c>
    </row>
    <row r="3518" spans="1:27" x14ac:dyDescent="0.25">
      <c r="A3518" t="s">
        <v>149</v>
      </c>
      <c r="B3518" t="s">
        <v>186</v>
      </c>
      <c r="C3518" t="s">
        <v>1459</v>
      </c>
      <c r="D3518" t="s">
        <v>1325</v>
      </c>
      <c r="E3518" t="s">
        <v>1499</v>
      </c>
      <c r="F3518" t="s">
        <v>1292</v>
      </c>
      <c r="G3518" t="s">
        <v>524</v>
      </c>
      <c r="H3518" t="s">
        <v>1460</v>
      </c>
      <c r="I3518" t="s">
        <v>561</v>
      </c>
      <c r="J3518" t="s">
        <v>1349</v>
      </c>
      <c r="K3518" t="s">
        <v>1350</v>
      </c>
      <c r="L3518">
        <v>0</v>
      </c>
      <c r="M3518">
        <v>0.76307809198821031</v>
      </c>
      <c r="N3518">
        <v>0</v>
      </c>
      <c r="O3518">
        <v>0</v>
      </c>
      <c r="P3518">
        <v>0</v>
      </c>
      <c r="Q3518">
        <v>0</v>
      </c>
      <c r="R3518">
        <v>1.2916846119679837</v>
      </c>
      <c r="S3518">
        <v>7.0890674798394073</v>
      </c>
      <c r="T3518">
        <v>0</v>
      </c>
      <c r="U3518">
        <v>178.51837160795316</v>
      </c>
      <c r="W3518" s="429">
        <f t="shared" si="80"/>
        <v>1.2916846119679837</v>
      </c>
      <c r="X3518" s="429">
        <f t="shared" si="80"/>
        <v>7.0890674798394073</v>
      </c>
      <c r="Y3518" s="429">
        <f t="shared" si="80"/>
        <v>0</v>
      </c>
      <c r="Z3518" s="429">
        <f t="shared" ref="Z3518:Z3581" si="81">IFERROR(U3518*1,0)</f>
        <v>178.51837160795316</v>
      </c>
      <c r="AA3518" s="429" t="s">
        <v>1296</v>
      </c>
    </row>
    <row r="3519" spans="1:27" x14ac:dyDescent="0.25">
      <c r="A3519" t="s">
        <v>149</v>
      </c>
      <c r="B3519" t="s">
        <v>186</v>
      </c>
      <c r="C3519" t="s">
        <v>1459</v>
      </c>
      <c r="D3519" t="s">
        <v>1325</v>
      </c>
      <c r="E3519" t="s">
        <v>1499</v>
      </c>
      <c r="F3519" t="s">
        <v>1292</v>
      </c>
      <c r="G3519" t="s">
        <v>524</v>
      </c>
      <c r="H3519" t="s">
        <v>1461</v>
      </c>
      <c r="I3519" t="s">
        <v>534</v>
      </c>
      <c r="J3519" t="s">
        <v>1349</v>
      </c>
      <c r="K3519" t="s">
        <v>1350</v>
      </c>
      <c r="L3519">
        <v>0</v>
      </c>
      <c r="M3519">
        <v>104.92323764837892</v>
      </c>
      <c r="N3519">
        <v>0</v>
      </c>
      <c r="O3519">
        <v>0</v>
      </c>
      <c r="P3519">
        <v>0</v>
      </c>
      <c r="Q3519">
        <v>0</v>
      </c>
      <c r="R3519">
        <v>177.60663414559775</v>
      </c>
      <c r="S3519">
        <v>974.7467784779185</v>
      </c>
      <c r="T3519">
        <v>0</v>
      </c>
      <c r="U3519">
        <v>24546.276096093563</v>
      </c>
      <c r="W3519" s="429">
        <f t="shared" ref="W3519:Z3582" si="82">IFERROR(R3519*1,0)</f>
        <v>177.60663414559775</v>
      </c>
      <c r="X3519" s="429">
        <f t="shared" si="82"/>
        <v>974.7467784779185</v>
      </c>
      <c r="Y3519" s="429">
        <f t="shared" si="82"/>
        <v>0</v>
      </c>
      <c r="Z3519" s="429">
        <f t="shared" si="81"/>
        <v>24546.276096093563</v>
      </c>
      <c r="AA3519" s="429" t="s">
        <v>1296</v>
      </c>
    </row>
    <row r="3520" spans="1:27" x14ac:dyDescent="0.25">
      <c r="A3520" t="s">
        <v>149</v>
      </c>
      <c r="B3520" t="s">
        <v>186</v>
      </c>
      <c r="C3520" t="s">
        <v>1459</v>
      </c>
      <c r="D3520" t="s">
        <v>1325</v>
      </c>
      <c r="E3520" t="s">
        <v>1499</v>
      </c>
      <c r="F3520" t="s">
        <v>1292</v>
      </c>
      <c r="G3520" t="s">
        <v>524</v>
      </c>
      <c r="H3520" t="s">
        <v>1462</v>
      </c>
      <c r="I3520" t="s">
        <v>1463</v>
      </c>
      <c r="J3520" t="s">
        <v>1349</v>
      </c>
      <c r="K3520" t="s">
        <v>1350</v>
      </c>
      <c r="L3520">
        <v>0</v>
      </c>
      <c r="M3520">
        <v>29.760045587540198</v>
      </c>
      <c r="N3520">
        <v>0</v>
      </c>
      <c r="O3520">
        <v>0</v>
      </c>
      <c r="P3520">
        <v>0</v>
      </c>
      <c r="Q3520">
        <v>0</v>
      </c>
      <c r="R3520">
        <v>50.375699866751354</v>
      </c>
      <c r="S3520">
        <v>276.47363171373684</v>
      </c>
      <c r="T3520">
        <v>0</v>
      </c>
      <c r="U3520">
        <v>6962.2164927101721</v>
      </c>
      <c r="W3520" s="429">
        <f t="shared" si="82"/>
        <v>50.375699866751354</v>
      </c>
      <c r="X3520" s="429">
        <f t="shared" si="82"/>
        <v>276.47363171373684</v>
      </c>
      <c r="Y3520" s="429">
        <f t="shared" si="82"/>
        <v>0</v>
      </c>
      <c r="Z3520" s="429">
        <f t="shared" si="81"/>
        <v>6962.2164927101721</v>
      </c>
      <c r="AA3520" s="429" t="s">
        <v>1296</v>
      </c>
    </row>
    <row r="3521" spans="1:27" x14ac:dyDescent="0.25">
      <c r="A3521" t="s">
        <v>149</v>
      </c>
      <c r="B3521" t="s">
        <v>186</v>
      </c>
      <c r="C3521" t="s">
        <v>1459</v>
      </c>
      <c r="D3521" t="s">
        <v>1325</v>
      </c>
      <c r="E3521" t="s">
        <v>1499</v>
      </c>
      <c r="F3521" t="s">
        <v>1292</v>
      </c>
      <c r="G3521" t="s">
        <v>524</v>
      </c>
      <c r="H3521" t="s">
        <v>1464</v>
      </c>
      <c r="I3521" t="s">
        <v>186</v>
      </c>
      <c r="J3521" t="s">
        <v>1349</v>
      </c>
      <c r="K3521" t="s">
        <v>1350</v>
      </c>
      <c r="L3521">
        <v>0</v>
      </c>
      <c r="M3521">
        <v>61.809325451045019</v>
      </c>
      <c r="N3521">
        <v>0</v>
      </c>
      <c r="O3521">
        <v>0</v>
      </c>
      <c r="P3521">
        <v>0</v>
      </c>
      <c r="Q3521">
        <v>0</v>
      </c>
      <c r="R3521">
        <v>104.62645356940665</v>
      </c>
      <c r="S3521">
        <v>574.21446586699187</v>
      </c>
      <c r="T3521">
        <v>0</v>
      </c>
      <c r="U3521">
        <v>14459.988100244203</v>
      </c>
      <c r="W3521" s="429">
        <f t="shared" si="82"/>
        <v>104.62645356940665</v>
      </c>
      <c r="X3521" s="429">
        <f t="shared" si="82"/>
        <v>574.21446586699187</v>
      </c>
      <c r="Y3521" s="429">
        <f t="shared" si="82"/>
        <v>0</v>
      </c>
      <c r="Z3521" s="429">
        <f t="shared" si="81"/>
        <v>14459.988100244203</v>
      </c>
      <c r="AA3521" s="429" t="s">
        <v>1296</v>
      </c>
    </row>
    <row r="3522" spans="1:27" x14ac:dyDescent="0.25">
      <c r="A3522" t="s">
        <v>149</v>
      </c>
      <c r="B3522" t="s">
        <v>186</v>
      </c>
      <c r="C3522" t="s">
        <v>1459</v>
      </c>
      <c r="D3522" t="s">
        <v>1325</v>
      </c>
      <c r="E3522" t="s">
        <v>1499</v>
      </c>
      <c r="F3522" t="s">
        <v>1292</v>
      </c>
      <c r="G3522" t="s">
        <v>524</v>
      </c>
      <c r="H3522" t="s">
        <v>1460</v>
      </c>
      <c r="I3522" t="s">
        <v>561</v>
      </c>
      <c r="J3522" t="s">
        <v>1354</v>
      </c>
      <c r="K3522" t="s">
        <v>1355</v>
      </c>
      <c r="L3522">
        <v>7.0216462543219935E-2</v>
      </c>
      <c r="M3522">
        <v>3.8619054398770967E-3</v>
      </c>
      <c r="N3522">
        <v>5.8981828536304751E-2</v>
      </c>
      <c r="O3522">
        <v>0</v>
      </c>
      <c r="P3522">
        <v>5.3364511532847147E-3</v>
      </c>
      <c r="Q3522">
        <v>5.3364511532847147E-3</v>
      </c>
      <c r="R3522">
        <v>84.25975505186392</v>
      </c>
      <c r="S3522">
        <v>1.6149786384940584E-3</v>
      </c>
      <c r="T3522">
        <v>1.5447621759508386E-3</v>
      </c>
      <c r="U3522">
        <v>84.760468646259625</v>
      </c>
      <c r="W3522" s="429">
        <f t="shared" si="82"/>
        <v>84.25975505186392</v>
      </c>
      <c r="X3522" s="429">
        <f t="shared" si="82"/>
        <v>1.6149786384940584E-3</v>
      </c>
      <c r="Y3522" s="429">
        <f t="shared" si="82"/>
        <v>1.5447621759508386E-3</v>
      </c>
      <c r="Z3522" s="429">
        <f t="shared" si="81"/>
        <v>84.760468646259625</v>
      </c>
      <c r="AA3522" s="429" t="s">
        <v>1295</v>
      </c>
    </row>
    <row r="3523" spans="1:27" x14ac:dyDescent="0.25">
      <c r="A3523" t="s">
        <v>149</v>
      </c>
      <c r="B3523" t="s">
        <v>186</v>
      </c>
      <c r="C3523" t="s">
        <v>1459</v>
      </c>
      <c r="D3523" t="s">
        <v>1325</v>
      </c>
      <c r="E3523" t="s">
        <v>1499</v>
      </c>
      <c r="F3523" t="s">
        <v>1292</v>
      </c>
      <c r="G3523" t="s">
        <v>524</v>
      </c>
      <c r="H3523" t="s">
        <v>1461</v>
      </c>
      <c r="I3523" t="s">
        <v>534</v>
      </c>
      <c r="J3523" t="s">
        <v>1354</v>
      </c>
      <c r="K3523" t="s">
        <v>1355</v>
      </c>
      <c r="L3523">
        <v>9.654763599692739</v>
      </c>
      <c r="M3523">
        <v>0.53101199798310073</v>
      </c>
      <c r="N3523">
        <v>8.1100014237419025</v>
      </c>
      <c r="O3523">
        <v>0</v>
      </c>
      <c r="P3523">
        <v>0.73376203357664815</v>
      </c>
      <c r="Q3523">
        <v>0.73376203357664815</v>
      </c>
      <c r="R3523">
        <v>11585.716319631287</v>
      </c>
      <c r="S3523">
        <v>0.22205956279293299</v>
      </c>
      <c r="T3523">
        <v>0.21240479919324029</v>
      </c>
      <c r="U3523">
        <v>11654.564438860696</v>
      </c>
      <c r="W3523" s="429">
        <f t="shared" si="82"/>
        <v>11585.716319631287</v>
      </c>
      <c r="X3523" s="429">
        <f t="shared" si="82"/>
        <v>0.22205956279293299</v>
      </c>
      <c r="Y3523" s="429">
        <f t="shared" si="82"/>
        <v>0.21240479919324029</v>
      </c>
      <c r="Z3523" s="429">
        <f t="shared" si="81"/>
        <v>11654.564438860696</v>
      </c>
      <c r="AA3523" s="429" t="s">
        <v>1295</v>
      </c>
    </row>
    <row r="3524" spans="1:27" x14ac:dyDescent="0.25">
      <c r="A3524" t="s">
        <v>149</v>
      </c>
      <c r="B3524" t="s">
        <v>186</v>
      </c>
      <c r="C3524" t="s">
        <v>1459</v>
      </c>
      <c r="D3524" t="s">
        <v>1325</v>
      </c>
      <c r="E3524" t="s">
        <v>1499</v>
      </c>
      <c r="F3524" t="s">
        <v>1292</v>
      </c>
      <c r="G3524" t="s">
        <v>524</v>
      </c>
      <c r="H3524" t="s">
        <v>1462</v>
      </c>
      <c r="I3524" t="s">
        <v>1463</v>
      </c>
      <c r="J3524" t="s">
        <v>1354</v>
      </c>
      <c r="K3524" t="s">
        <v>1355</v>
      </c>
      <c r="L3524">
        <v>2.738442039185577</v>
      </c>
      <c r="M3524">
        <v>0.15061431215520676</v>
      </c>
      <c r="N3524">
        <v>2.3002913129158853</v>
      </c>
      <c r="O3524">
        <v>0</v>
      </c>
      <c r="P3524">
        <v>0.20812159497810384</v>
      </c>
      <c r="Q3524">
        <v>0.20812159497810384</v>
      </c>
      <c r="R3524">
        <v>3286.1304470226924</v>
      </c>
      <c r="S3524">
        <v>6.2984166901268276E-2</v>
      </c>
      <c r="T3524">
        <v>6.0245724862082704E-2</v>
      </c>
      <c r="U3524">
        <v>3305.6582772041247</v>
      </c>
      <c r="W3524" s="429">
        <f t="shared" si="82"/>
        <v>3286.1304470226924</v>
      </c>
      <c r="X3524" s="429">
        <f t="shared" si="82"/>
        <v>6.2984166901268276E-2</v>
      </c>
      <c r="Y3524" s="429">
        <f t="shared" si="82"/>
        <v>6.0245724862082704E-2</v>
      </c>
      <c r="Z3524" s="429">
        <f t="shared" si="81"/>
        <v>3305.6582772041247</v>
      </c>
      <c r="AA3524" s="429" t="s">
        <v>1295</v>
      </c>
    </row>
    <row r="3525" spans="1:27" x14ac:dyDescent="0.25">
      <c r="A3525" t="s">
        <v>149</v>
      </c>
      <c r="B3525" t="s">
        <v>186</v>
      </c>
      <c r="C3525" t="s">
        <v>1459</v>
      </c>
      <c r="D3525" t="s">
        <v>1325</v>
      </c>
      <c r="E3525" t="s">
        <v>1499</v>
      </c>
      <c r="F3525" t="s">
        <v>1292</v>
      </c>
      <c r="G3525" t="s">
        <v>524</v>
      </c>
      <c r="H3525" t="s">
        <v>1464</v>
      </c>
      <c r="I3525" t="s">
        <v>186</v>
      </c>
      <c r="J3525" t="s">
        <v>1354</v>
      </c>
      <c r="K3525" t="s">
        <v>1355</v>
      </c>
      <c r="L3525">
        <v>5.6875334660008141</v>
      </c>
      <c r="M3525">
        <v>0.31281434063004476</v>
      </c>
      <c r="N3525">
        <v>4.7775281114406845</v>
      </c>
      <c r="O3525">
        <v>0</v>
      </c>
      <c r="P3525">
        <v>0.43225254341606179</v>
      </c>
      <c r="Q3525">
        <v>0.43225254341606179</v>
      </c>
      <c r="R3525">
        <v>6825.0401592009766</v>
      </c>
      <c r="S3525">
        <v>0.13081326971801871</v>
      </c>
      <c r="T3525">
        <v>0.12512573625201792</v>
      </c>
      <c r="U3525">
        <v>6865.5979603470287</v>
      </c>
      <c r="W3525" s="429">
        <f t="shared" si="82"/>
        <v>6825.0401592009766</v>
      </c>
      <c r="X3525" s="429">
        <f t="shared" si="82"/>
        <v>0.13081326971801871</v>
      </c>
      <c r="Y3525" s="429">
        <f t="shared" si="82"/>
        <v>0.12512573625201792</v>
      </c>
      <c r="Z3525" s="429">
        <f t="shared" si="81"/>
        <v>6865.5979603470287</v>
      </c>
      <c r="AA3525" s="429" t="s">
        <v>1295</v>
      </c>
    </row>
    <row r="3526" spans="1:27" x14ac:dyDescent="0.25">
      <c r="A3526" t="s">
        <v>149</v>
      </c>
      <c r="B3526" t="s">
        <v>186</v>
      </c>
      <c r="C3526" t="s">
        <v>1459</v>
      </c>
      <c r="D3526" t="s">
        <v>1325</v>
      </c>
      <c r="E3526" t="s">
        <v>1499</v>
      </c>
      <c r="F3526" t="s">
        <v>1292</v>
      </c>
      <c r="G3526" t="s">
        <v>524</v>
      </c>
      <c r="H3526" t="s">
        <v>1460</v>
      </c>
      <c r="I3526" t="s">
        <v>561</v>
      </c>
      <c r="J3526" t="s">
        <v>1357</v>
      </c>
      <c r="K3526" t="s">
        <v>1358</v>
      </c>
      <c r="L3526">
        <v>0</v>
      </c>
      <c r="M3526">
        <v>0</v>
      </c>
      <c r="N3526">
        <v>0</v>
      </c>
      <c r="O3526">
        <v>0</v>
      </c>
      <c r="P3526">
        <v>0</v>
      </c>
      <c r="Q3526">
        <v>0</v>
      </c>
      <c r="R3526">
        <v>0</v>
      </c>
      <c r="S3526">
        <v>0</v>
      </c>
      <c r="T3526">
        <v>0</v>
      </c>
      <c r="U3526">
        <v>0</v>
      </c>
      <c r="W3526" s="429">
        <f t="shared" si="82"/>
        <v>0</v>
      </c>
      <c r="X3526" s="429">
        <f t="shared" si="82"/>
        <v>0</v>
      </c>
      <c r="Y3526" s="429">
        <f t="shared" si="82"/>
        <v>0</v>
      </c>
      <c r="Z3526" s="429">
        <f t="shared" si="81"/>
        <v>0</v>
      </c>
      <c r="AA3526" s="429" t="s">
        <v>1296</v>
      </c>
    </row>
    <row r="3527" spans="1:27" x14ac:dyDescent="0.25">
      <c r="A3527" t="s">
        <v>149</v>
      </c>
      <c r="B3527" t="s">
        <v>186</v>
      </c>
      <c r="C3527" t="s">
        <v>1459</v>
      </c>
      <c r="D3527" t="s">
        <v>1325</v>
      </c>
      <c r="E3527" t="s">
        <v>1499</v>
      </c>
      <c r="F3527" t="s">
        <v>1292</v>
      </c>
      <c r="G3527" t="s">
        <v>524</v>
      </c>
      <c r="H3527" t="s">
        <v>1461</v>
      </c>
      <c r="I3527" t="s">
        <v>534</v>
      </c>
      <c r="J3527" t="s">
        <v>1357</v>
      </c>
      <c r="K3527" t="s">
        <v>1358</v>
      </c>
      <c r="L3527">
        <v>0.98553588832970285</v>
      </c>
      <c r="M3527">
        <v>0</v>
      </c>
      <c r="N3527">
        <v>5.3624746864998531</v>
      </c>
      <c r="O3527">
        <v>0</v>
      </c>
      <c r="P3527">
        <v>0</v>
      </c>
      <c r="Q3527">
        <v>0</v>
      </c>
      <c r="R3527">
        <v>1590.2405001345028</v>
      </c>
      <c r="S3527">
        <v>0.30797996379181536</v>
      </c>
      <c r="T3527">
        <v>1.9063020040746878E-2</v>
      </c>
      <c r="U3527">
        <v>1603.6207792014407</v>
      </c>
      <c r="W3527" s="429">
        <f t="shared" si="82"/>
        <v>1590.2405001345028</v>
      </c>
      <c r="X3527" s="429">
        <f t="shared" si="82"/>
        <v>0.30797996379181536</v>
      </c>
      <c r="Y3527" s="429">
        <f t="shared" si="82"/>
        <v>1.9063020040746878E-2</v>
      </c>
      <c r="Z3527" s="429">
        <f t="shared" si="81"/>
        <v>1603.6207792014407</v>
      </c>
      <c r="AA3527" s="429" t="s">
        <v>1296</v>
      </c>
    </row>
    <row r="3528" spans="1:27" x14ac:dyDescent="0.25">
      <c r="A3528" t="s">
        <v>149</v>
      </c>
      <c r="B3528" t="s">
        <v>186</v>
      </c>
      <c r="C3528" t="s">
        <v>1459</v>
      </c>
      <c r="D3528" t="s">
        <v>1325</v>
      </c>
      <c r="E3528" t="s">
        <v>1499</v>
      </c>
      <c r="F3528" t="s">
        <v>1292</v>
      </c>
      <c r="G3528" t="s">
        <v>524</v>
      </c>
      <c r="H3528" t="s">
        <v>1462</v>
      </c>
      <c r="I3528" t="s">
        <v>1463</v>
      </c>
      <c r="J3528" t="s">
        <v>1357</v>
      </c>
      <c r="K3528" t="s">
        <v>1358</v>
      </c>
      <c r="L3528">
        <v>0.98553588832970307</v>
      </c>
      <c r="M3528">
        <v>0</v>
      </c>
      <c r="N3528">
        <v>5.362474686499854</v>
      </c>
      <c r="O3528">
        <v>0</v>
      </c>
      <c r="P3528">
        <v>0</v>
      </c>
      <c r="Q3528">
        <v>0</v>
      </c>
      <c r="R3528">
        <v>1590.2405001345032</v>
      </c>
      <c r="S3528">
        <v>0.30797996379181547</v>
      </c>
      <c r="T3528">
        <v>1.9063020040746882E-2</v>
      </c>
      <c r="U3528">
        <v>1603.6207792014411</v>
      </c>
      <c r="W3528" s="429">
        <f t="shared" si="82"/>
        <v>1590.2405001345032</v>
      </c>
      <c r="X3528" s="429">
        <f t="shared" si="82"/>
        <v>0.30797996379181547</v>
      </c>
      <c r="Y3528" s="429">
        <f t="shared" si="82"/>
        <v>1.9063020040746882E-2</v>
      </c>
      <c r="Z3528" s="429">
        <f t="shared" si="81"/>
        <v>1603.6207792014411</v>
      </c>
      <c r="AA3528" s="429" t="s">
        <v>1296</v>
      </c>
    </row>
    <row r="3529" spans="1:27" x14ac:dyDescent="0.25">
      <c r="A3529" t="s">
        <v>149</v>
      </c>
      <c r="B3529" t="s">
        <v>186</v>
      </c>
      <c r="C3529" t="s">
        <v>1459</v>
      </c>
      <c r="D3529" t="s">
        <v>1325</v>
      </c>
      <c r="E3529" t="s">
        <v>1499</v>
      </c>
      <c r="F3529" t="s">
        <v>1292</v>
      </c>
      <c r="G3529" t="s">
        <v>524</v>
      </c>
      <c r="H3529" t="s">
        <v>1464</v>
      </c>
      <c r="I3529" t="s">
        <v>186</v>
      </c>
      <c r="J3529" t="s">
        <v>1357</v>
      </c>
      <c r="K3529" t="s">
        <v>1358</v>
      </c>
      <c r="L3529">
        <v>0.32851196277656763</v>
      </c>
      <c r="M3529">
        <v>0</v>
      </c>
      <c r="N3529">
        <v>1.7874915621666181</v>
      </c>
      <c r="O3529">
        <v>0</v>
      </c>
      <c r="P3529">
        <v>0</v>
      </c>
      <c r="Q3529">
        <v>0</v>
      </c>
      <c r="R3529">
        <v>530.08016671150096</v>
      </c>
      <c r="S3529">
        <v>0.10265998793060513</v>
      </c>
      <c r="T3529">
        <v>6.3543400135822933E-3</v>
      </c>
      <c r="U3529">
        <v>534.54025973381363</v>
      </c>
      <c r="W3529" s="429">
        <f t="shared" si="82"/>
        <v>530.08016671150096</v>
      </c>
      <c r="X3529" s="429">
        <f t="shared" si="82"/>
        <v>0.10265998793060513</v>
      </c>
      <c r="Y3529" s="429">
        <f t="shared" si="82"/>
        <v>6.3543400135822933E-3</v>
      </c>
      <c r="Z3529" s="429">
        <f t="shared" si="81"/>
        <v>534.54025973381363</v>
      </c>
      <c r="AA3529" s="429" t="s">
        <v>1296</v>
      </c>
    </row>
    <row r="3530" spans="1:27" x14ac:dyDescent="0.25">
      <c r="A3530" t="s">
        <v>149</v>
      </c>
      <c r="B3530" t="s">
        <v>186</v>
      </c>
      <c r="C3530" t="s">
        <v>1459</v>
      </c>
      <c r="D3530" t="s">
        <v>1325</v>
      </c>
      <c r="E3530" t="s">
        <v>1499</v>
      </c>
      <c r="F3530" t="s">
        <v>1292</v>
      </c>
      <c r="G3530" t="s">
        <v>524</v>
      </c>
      <c r="H3530" t="s">
        <v>1460</v>
      </c>
      <c r="I3530" t="s">
        <v>561</v>
      </c>
      <c r="J3530" t="s">
        <v>1360</v>
      </c>
      <c r="K3530" t="s">
        <v>1361</v>
      </c>
      <c r="L3530">
        <v>0</v>
      </c>
      <c r="M3530">
        <v>0</v>
      </c>
      <c r="N3530">
        <v>0</v>
      </c>
      <c r="O3530">
        <v>0</v>
      </c>
      <c r="P3530">
        <v>0</v>
      </c>
      <c r="Q3530">
        <v>0</v>
      </c>
      <c r="R3530">
        <v>0</v>
      </c>
      <c r="S3530">
        <v>0</v>
      </c>
      <c r="T3530">
        <v>0</v>
      </c>
      <c r="U3530">
        <v>0</v>
      </c>
      <c r="W3530" s="429">
        <f t="shared" si="82"/>
        <v>0</v>
      </c>
      <c r="X3530" s="429">
        <f t="shared" si="82"/>
        <v>0</v>
      </c>
      <c r="Y3530" s="429">
        <f t="shared" si="82"/>
        <v>0</v>
      </c>
      <c r="Z3530" s="429">
        <f t="shared" si="81"/>
        <v>0</v>
      </c>
      <c r="AA3530" s="429" t="s">
        <v>1296</v>
      </c>
    </row>
    <row r="3531" spans="1:27" x14ac:dyDescent="0.25">
      <c r="A3531" t="s">
        <v>149</v>
      </c>
      <c r="B3531" t="s">
        <v>186</v>
      </c>
      <c r="C3531" t="s">
        <v>1459</v>
      </c>
      <c r="D3531" t="s">
        <v>1325</v>
      </c>
      <c r="E3531" t="s">
        <v>1499</v>
      </c>
      <c r="F3531" t="s">
        <v>1292</v>
      </c>
      <c r="G3531" t="s">
        <v>524</v>
      </c>
      <c r="H3531" t="s">
        <v>1461</v>
      </c>
      <c r="I3531" t="s">
        <v>534</v>
      </c>
      <c r="J3531" t="s">
        <v>1360</v>
      </c>
      <c r="K3531" t="s">
        <v>1361</v>
      </c>
      <c r="L3531">
        <v>0</v>
      </c>
      <c r="M3531">
        <v>6.1792207217344535</v>
      </c>
      <c r="N3531">
        <v>0</v>
      </c>
      <c r="O3531">
        <v>0</v>
      </c>
      <c r="P3531">
        <v>0</v>
      </c>
      <c r="Q3531">
        <v>0</v>
      </c>
      <c r="R3531">
        <v>10.459747703438731</v>
      </c>
      <c r="S3531">
        <v>57.405543586061043</v>
      </c>
      <c r="T3531">
        <v>0</v>
      </c>
      <c r="U3531">
        <v>1445.5983373549648</v>
      </c>
      <c r="W3531" s="429">
        <f t="shared" si="82"/>
        <v>10.459747703438731</v>
      </c>
      <c r="X3531" s="429">
        <f t="shared" si="82"/>
        <v>57.405543586061043</v>
      </c>
      <c r="Y3531" s="429">
        <f t="shared" si="82"/>
        <v>0</v>
      </c>
      <c r="Z3531" s="429">
        <f t="shared" si="81"/>
        <v>1445.5983373549648</v>
      </c>
      <c r="AA3531" s="429" t="s">
        <v>1296</v>
      </c>
    </row>
    <row r="3532" spans="1:27" x14ac:dyDescent="0.25">
      <c r="A3532" t="s">
        <v>149</v>
      </c>
      <c r="B3532" t="s">
        <v>186</v>
      </c>
      <c r="C3532" t="s">
        <v>1459</v>
      </c>
      <c r="D3532" t="s">
        <v>1325</v>
      </c>
      <c r="E3532" t="s">
        <v>1499</v>
      </c>
      <c r="F3532" t="s">
        <v>1292</v>
      </c>
      <c r="G3532" t="s">
        <v>524</v>
      </c>
      <c r="H3532" t="s">
        <v>1462</v>
      </c>
      <c r="I3532" t="s">
        <v>1463</v>
      </c>
      <c r="J3532" t="s">
        <v>1360</v>
      </c>
      <c r="K3532" t="s">
        <v>1361</v>
      </c>
      <c r="L3532">
        <v>0</v>
      </c>
      <c r="M3532">
        <v>6.1792207217344544</v>
      </c>
      <c r="N3532">
        <v>0</v>
      </c>
      <c r="O3532">
        <v>0</v>
      </c>
      <c r="P3532">
        <v>0</v>
      </c>
      <c r="Q3532">
        <v>0</v>
      </c>
      <c r="R3532">
        <v>10.459747703438733</v>
      </c>
      <c r="S3532">
        <v>57.40554358606105</v>
      </c>
      <c r="T3532">
        <v>0</v>
      </c>
      <c r="U3532">
        <v>1445.598337354965</v>
      </c>
      <c r="W3532" s="429">
        <f t="shared" si="82"/>
        <v>10.459747703438733</v>
      </c>
      <c r="X3532" s="429">
        <f t="shared" si="82"/>
        <v>57.40554358606105</v>
      </c>
      <c r="Y3532" s="429">
        <f t="shared" si="82"/>
        <v>0</v>
      </c>
      <c r="Z3532" s="429">
        <f t="shared" si="81"/>
        <v>1445.598337354965</v>
      </c>
      <c r="AA3532" s="429" t="s">
        <v>1296</v>
      </c>
    </row>
    <row r="3533" spans="1:27" x14ac:dyDescent="0.25">
      <c r="A3533" t="s">
        <v>149</v>
      </c>
      <c r="B3533" t="s">
        <v>186</v>
      </c>
      <c r="C3533" t="s">
        <v>1459</v>
      </c>
      <c r="D3533" t="s">
        <v>1325</v>
      </c>
      <c r="E3533" t="s">
        <v>1499</v>
      </c>
      <c r="F3533" t="s">
        <v>1292</v>
      </c>
      <c r="G3533" t="s">
        <v>524</v>
      </c>
      <c r="H3533" t="s">
        <v>1464</v>
      </c>
      <c r="I3533" t="s">
        <v>186</v>
      </c>
      <c r="J3533" t="s">
        <v>1360</v>
      </c>
      <c r="K3533" t="s">
        <v>1361</v>
      </c>
      <c r="L3533">
        <v>0</v>
      </c>
      <c r="M3533">
        <v>2.0597402405781517</v>
      </c>
      <c r="N3533">
        <v>0</v>
      </c>
      <c r="O3533">
        <v>0</v>
      </c>
      <c r="P3533">
        <v>0</v>
      </c>
      <c r="Q3533">
        <v>0</v>
      </c>
      <c r="R3533">
        <v>3.4865825678129112</v>
      </c>
      <c r="S3533">
        <v>19.135181195353688</v>
      </c>
      <c r="T3533">
        <v>0</v>
      </c>
      <c r="U3533">
        <v>481.86611245165511</v>
      </c>
      <c r="W3533" s="429">
        <f t="shared" si="82"/>
        <v>3.4865825678129112</v>
      </c>
      <c r="X3533" s="429">
        <f t="shared" si="82"/>
        <v>19.135181195353688</v>
      </c>
      <c r="Y3533" s="429">
        <f t="shared" si="82"/>
        <v>0</v>
      </c>
      <c r="Z3533" s="429">
        <f t="shared" si="81"/>
        <v>481.86611245165511</v>
      </c>
      <c r="AA3533" s="429" t="s">
        <v>1296</v>
      </c>
    </row>
    <row r="3534" spans="1:27" x14ac:dyDescent="0.25">
      <c r="A3534" t="s">
        <v>149</v>
      </c>
      <c r="B3534" t="s">
        <v>186</v>
      </c>
      <c r="C3534" t="s">
        <v>1459</v>
      </c>
      <c r="D3534" t="s">
        <v>1325</v>
      </c>
      <c r="E3534" t="s">
        <v>1499</v>
      </c>
      <c r="F3534" t="s">
        <v>1292</v>
      </c>
      <c r="G3534" t="s">
        <v>524</v>
      </c>
      <c r="H3534" t="s">
        <v>1460</v>
      </c>
      <c r="I3534" t="s">
        <v>561</v>
      </c>
      <c r="J3534" t="s">
        <v>1363</v>
      </c>
      <c r="K3534" t="s">
        <v>1364</v>
      </c>
      <c r="L3534">
        <v>0</v>
      </c>
      <c r="M3534">
        <v>0</v>
      </c>
      <c r="N3534">
        <v>0</v>
      </c>
      <c r="O3534">
        <v>0</v>
      </c>
      <c r="P3534">
        <v>0</v>
      </c>
      <c r="Q3534">
        <v>0</v>
      </c>
      <c r="R3534">
        <v>0</v>
      </c>
      <c r="S3534">
        <v>0</v>
      </c>
      <c r="T3534">
        <v>0</v>
      </c>
      <c r="U3534">
        <v>0</v>
      </c>
      <c r="W3534" s="429">
        <f t="shared" si="82"/>
        <v>0</v>
      </c>
      <c r="X3534" s="429">
        <f t="shared" si="82"/>
        <v>0</v>
      </c>
      <c r="Y3534" s="429">
        <f t="shared" si="82"/>
        <v>0</v>
      </c>
      <c r="Z3534" s="429">
        <f t="shared" si="81"/>
        <v>0</v>
      </c>
      <c r="AA3534" s="429" t="s">
        <v>1295</v>
      </c>
    </row>
    <row r="3535" spans="1:27" x14ac:dyDescent="0.25">
      <c r="A3535" t="s">
        <v>149</v>
      </c>
      <c r="B3535" t="s">
        <v>186</v>
      </c>
      <c r="C3535" t="s">
        <v>1459</v>
      </c>
      <c r="D3535" t="s">
        <v>1325</v>
      </c>
      <c r="E3535" t="s">
        <v>1499</v>
      </c>
      <c r="F3535" t="s">
        <v>1292</v>
      </c>
      <c r="G3535" t="s">
        <v>524</v>
      </c>
      <c r="H3535" t="s">
        <v>1461</v>
      </c>
      <c r="I3535" t="s">
        <v>534</v>
      </c>
      <c r="J3535" t="s">
        <v>1363</v>
      </c>
      <c r="K3535" t="s">
        <v>1364</v>
      </c>
      <c r="L3535">
        <v>0</v>
      </c>
      <c r="M3535">
        <v>0</v>
      </c>
      <c r="N3535">
        <v>0</v>
      </c>
      <c r="O3535">
        <v>0</v>
      </c>
      <c r="P3535">
        <v>0</v>
      </c>
      <c r="Q3535">
        <v>0</v>
      </c>
      <c r="R3535">
        <v>0</v>
      </c>
      <c r="S3535">
        <v>0</v>
      </c>
      <c r="T3535">
        <v>0</v>
      </c>
      <c r="U3535">
        <v>0</v>
      </c>
      <c r="W3535" s="429">
        <f t="shared" si="82"/>
        <v>0</v>
      </c>
      <c r="X3535" s="429">
        <f t="shared" si="82"/>
        <v>0</v>
      </c>
      <c r="Y3535" s="429">
        <f t="shared" si="82"/>
        <v>0</v>
      </c>
      <c r="Z3535" s="429">
        <f t="shared" si="81"/>
        <v>0</v>
      </c>
      <c r="AA3535" s="429" t="s">
        <v>1295</v>
      </c>
    </row>
    <row r="3536" spans="1:27" x14ac:dyDescent="0.25">
      <c r="A3536" t="s">
        <v>149</v>
      </c>
      <c r="B3536" t="s">
        <v>186</v>
      </c>
      <c r="C3536" t="s">
        <v>1459</v>
      </c>
      <c r="D3536" t="s">
        <v>1325</v>
      </c>
      <c r="E3536" t="s">
        <v>1499</v>
      </c>
      <c r="F3536" t="s">
        <v>1292</v>
      </c>
      <c r="G3536" t="s">
        <v>524</v>
      </c>
      <c r="H3536" t="s">
        <v>1462</v>
      </c>
      <c r="I3536" t="s">
        <v>1463</v>
      </c>
      <c r="J3536" t="s">
        <v>1363</v>
      </c>
      <c r="K3536" t="s">
        <v>1364</v>
      </c>
      <c r="L3536">
        <v>0</v>
      </c>
      <c r="M3536">
        <v>0</v>
      </c>
      <c r="N3536">
        <v>0</v>
      </c>
      <c r="O3536">
        <v>0</v>
      </c>
      <c r="P3536">
        <v>0</v>
      </c>
      <c r="Q3536">
        <v>0</v>
      </c>
      <c r="R3536">
        <v>0</v>
      </c>
      <c r="S3536">
        <v>0</v>
      </c>
      <c r="T3536">
        <v>0</v>
      </c>
      <c r="U3536">
        <v>0</v>
      </c>
      <c r="W3536" s="429">
        <f t="shared" si="82"/>
        <v>0</v>
      </c>
      <c r="X3536" s="429">
        <f t="shared" si="82"/>
        <v>0</v>
      </c>
      <c r="Y3536" s="429">
        <f t="shared" si="82"/>
        <v>0</v>
      </c>
      <c r="Z3536" s="429">
        <f t="shared" si="81"/>
        <v>0</v>
      </c>
      <c r="AA3536" s="429" t="s">
        <v>1295</v>
      </c>
    </row>
    <row r="3537" spans="1:27" x14ac:dyDescent="0.25">
      <c r="A3537" t="s">
        <v>149</v>
      </c>
      <c r="B3537" t="s">
        <v>186</v>
      </c>
      <c r="C3537" t="s">
        <v>1459</v>
      </c>
      <c r="D3537" t="s">
        <v>1325</v>
      </c>
      <c r="E3537" t="s">
        <v>1499</v>
      </c>
      <c r="F3537" t="s">
        <v>1292</v>
      </c>
      <c r="G3537" t="s">
        <v>524</v>
      </c>
      <c r="H3537" t="s">
        <v>1464</v>
      </c>
      <c r="I3537" t="s">
        <v>186</v>
      </c>
      <c r="J3537" t="s">
        <v>1363</v>
      </c>
      <c r="K3537" t="s">
        <v>1364</v>
      </c>
      <c r="L3537">
        <v>0</v>
      </c>
      <c r="M3537">
        <v>0</v>
      </c>
      <c r="N3537">
        <v>0</v>
      </c>
      <c r="O3537">
        <v>0</v>
      </c>
      <c r="P3537">
        <v>0</v>
      </c>
      <c r="Q3537">
        <v>0</v>
      </c>
      <c r="R3537">
        <v>0</v>
      </c>
      <c r="S3537">
        <v>0</v>
      </c>
      <c r="T3537">
        <v>0</v>
      </c>
      <c r="U3537">
        <v>0</v>
      </c>
      <c r="W3537" s="429">
        <f t="shared" si="82"/>
        <v>0</v>
      </c>
      <c r="X3537" s="429">
        <f t="shared" si="82"/>
        <v>0</v>
      </c>
      <c r="Y3537" s="429">
        <f t="shared" si="82"/>
        <v>0</v>
      </c>
      <c r="Z3537" s="429">
        <f t="shared" si="81"/>
        <v>0</v>
      </c>
      <c r="AA3537" s="429" t="s">
        <v>1295</v>
      </c>
    </row>
    <row r="3538" spans="1:27" x14ac:dyDescent="0.25">
      <c r="A3538" t="s">
        <v>149</v>
      </c>
      <c r="B3538" t="s">
        <v>186</v>
      </c>
      <c r="C3538" t="s">
        <v>1459</v>
      </c>
      <c r="D3538" t="s">
        <v>1325</v>
      </c>
      <c r="E3538" t="s">
        <v>1499</v>
      </c>
      <c r="F3538" t="s">
        <v>1292</v>
      </c>
      <c r="G3538" t="s">
        <v>524</v>
      </c>
      <c r="H3538" t="s">
        <v>1460</v>
      </c>
      <c r="I3538" t="s">
        <v>561</v>
      </c>
      <c r="J3538" t="s">
        <v>1365</v>
      </c>
      <c r="K3538" t="s">
        <v>1366</v>
      </c>
      <c r="L3538">
        <v>0</v>
      </c>
      <c r="M3538">
        <v>5.0247586908327717</v>
      </c>
      <c r="N3538">
        <v>0</v>
      </c>
      <c r="O3538">
        <v>0</v>
      </c>
      <c r="P3538">
        <v>0</v>
      </c>
      <c r="Q3538">
        <v>0</v>
      </c>
      <c r="R3538">
        <v>0.13058670497238195</v>
      </c>
      <c r="S3538">
        <v>0.77989162142619373</v>
      </c>
      <c r="T3538">
        <v>0</v>
      </c>
      <c r="U3538">
        <v>19.627877240627228</v>
      </c>
      <c r="W3538" s="429">
        <f t="shared" si="82"/>
        <v>0.13058670497238195</v>
      </c>
      <c r="X3538" s="429">
        <f t="shared" si="82"/>
        <v>0.77989162142619373</v>
      </c>
      <c r="Y3538" s="429">
        <f t="shared" si="82"/>
        <v>0</v>
      </c>
      <c r="Z3538" s="429">
        <f t="shared" si="81"/>
        <v>19.627877240627228</v>
      </c>
      <c r="AA3538" s="429" t="s">
        <v>1296</v>
      </c>
    </row>
    <row r="3539" spans="1:27" x14ac:dyDescent="0.25">
      <c r="A3539" t="s">
        <v>149</v>
      </c>
      <c r="B3539" t="s">
        <v>186</v>
      </c>
      <c r="C3539" t="s">
        <v>1459</v>
      </c>
      <c r="D3539" t="s">
        <v>1325</v>
      </c>
      <c r="E3539" t="s">
        <v>1499</v>
      </c>
      <c r="F3539" t="s">
        <v>1292</v>
      </c>
      <c r="G3539" t="s">
        <v>524</v>
      </c>
      <c r="H3539" t="s">
        <v>1461</v>
      </c>
      <c r="I3539" t="s">
        <v>534</v>
      </c>
      <c r="J3539" t="s">
        <v>1365</v>
      </c>
      <c r="K3539" t="s">
        <v>1366</v>
      </c>
      <c r="L3539">
        <v>0</v>
      </c>
      <c r="M3539">
        <v>99.141323594034176</v>
      </c>
      <c r="N3539">
        <v>0</v>
      </c>
      <c r="O3539">
        <v>0</v>
      </c>
      <c r="P3539">
        <v>0</v>
      </c>
      <c r="Q3539">
        <v>0</v>
      </c>
      <c r="R3539">
        <v>2.5765493571592617</v>
      </c>
      <c r="S3539">
        <v>15.387701652052037</v>
      </c>
      <c r="T3539">
        <v>0</v>
      </c>
      <c r="U3539">
        <v>387.26909065846019</v>
      </c>
      <c r="W3539" s="429">
        <f t="shared" si="82"/>
        <v>2.5765493571592617</v>
      </c>
      <c r="X3539" s="429">
        <f t="shared" si="82"/>
        <v>15.387701652052037</v>
      </c>
      <c r="Y3539" s="429">
        <f t="shared" si="82"/>
        <v>0</v>
      </c>
      <c r="Z3539" s="429">
        <f t="shared" si="81"/>
        <v>387.26909065846019</v>
      </c>
      <c r="AA3539" s="429" t="s">
        <v>1296</v>
      </c>
    </row>
    <row r="3540" spans="1:27" x14ac:dyDescent="0.25">
      <c r="A3540" t="s">
        <v>149</v>
      </c>
      <c r="B3540" t="s">
        <v>186</v>
      </c>
      <c r="C3540" t="s">
        <v>1459</v>
      </c>
      <c r="D3540" t="s">
        <v>1325</v>
      </c>
      <c r="E3540" t="s">
        <v>1499</v>
      </c>
      <c r="F3540" t="s">
        <v>1292</v>
      </c>
      <c r="G3540" t="s">
        <v>524</v>
      </c>
      <c r="H3540" t="s">
        <v>1462</v>
      </c>
      <c r="I3540" t="s">
        <v>1463</v>
      </c>
      <c r="J3540" t="s">
        <v>1365</v>
      </c>
      <c r="K3540" t="s">
        <v>1366</v>
      </c>
      <c r="L3540">
        <v>0</v>
      </c>
      <c r="M3540">
        <v>148.48211290533538</v>
      </c>
      <c r="N3540">
        <v>0</v>
      </c>
      <c r="O3540">
        <v>0</v>
      </c>
      <c r="P3540">
        <v>0</v>
      </c>
      <c r="Q3540">
        <v>0</v>
      </c>
      <c r="R3540">
        <v>3.8588499597045125</v>
      </c>
      <c r="S3540">
        <v>23.045874023322945</v>
      </c>
      <c r="T3540">
        <v>0</v>
      </c>
      <c r="U3540">
        <v>580.00570054277807</v>
      </c>
      <c r="W3540" s="429">
        <f t="shared" si="82"/>
        <v>3.8588499597045125</v>
      </c>
      <c r="X3540" s="429">
        <f t="shared" si="82"/>
        <v>23.045874023322945</v>
      </c>
      <c r="Y3540" s="429">
        <f t="shared" si="82"/>
        <v>0</v>
      </c>
      <c r="Z3540" s="429">
        <f t="shared" si="81"/>
        <v>580.00570054277807</v>
      </c>
      <c r="AA3540" s="429" t="s">
        <v>1296</v>
      </c>
    </row>
    <row r="3541" spans="1:27" x14ac:dyDescent="0.25">
      <c r="A3541" t="s">
        <v>149</v>
      </c>
      <c r="B3541" t="s">
        <v>186</v>
      </c>
      <c r="C3541" t="s">
        <v>1459</v>
      </c>
      <c r="D3541" t="s">
        <v>1325</v>
      </c>
      <c r="E3541" t="s">
        <v>1499</v>
      </c>
      <c r="F3541" t="s">
        <v>1292</v>
      </c>
      <c r="G3541" t="s">
        <v>524</v>
      </c>
      <c r="H3541" t="s">
        <v>1464</v>
      </c>
      <c r="I3541" t="s">
        <v>186</v>
      </c>
      <c r="J3541" t="s">
        <v>1365</v>
      </c>
      <c r="K3541" t="s">
        <v>1366</v>
      </c>
      <c r="L3541">
        <v>0</v>
      </c>
      <c r="M3541">
        <v>111.13700067071774</v>
      </c>
      <c r="N3541">
        <v>0</v>
      </c>
      <c r="O3541">
        <v>0</v>
      </c>
      <c r="P3541">
        <v>0</v>
      </c>
      <c r="Q3541">
        <v>0</v>
      </c>
      <c r="R3541">
        <v>2.8883008341435672</v>
      </c>
      <c r="S3541">
        <v>17.249547886082684</v>
      </c>
      <c r="T3541">
        <v>0</v>
      </c>
      <c r="U3541">
        <v>434.12699798621071</v>
      </c>
      <c r="W3541" s="429">
        <f t="shared" si="82"/>
        <v>2.8883008341435672</v>
      </c>
      <c r="X3541" s="429">
        <f t="shared" si="82"/>
        <v>17.249547886082684</v>
      </c>
      <c r="Y3541" s="429">
        <f t="shared" si="82"/>
        <v>0</v>
      </c>
      <c r="Z3541" s="429">
        <f t="shared" si="81"/>
        <v>434.12699798621071</v>
      </c>
      <c r="AA3541" s="429" t="s">
        <v>1296</v>
      </c>
    </row>
    <row r="3542" spans="1:27" x14ac:dyDescent="0.25">
      <c r="A3542" t="s">
        <v>149</v>
      </c>
      <c r="B3542" t="s">
        <v>186</v>
      </c>
      <c r="C3542" t="s">
        <v>1459</v>
      </c>
      <c r="D3542" t="s">
        <v>1325</v>
      </c>
      <c r="E3542" t="s">
        <v>1499</v>
      </c>
      <c r="F3542" t="s">
        <v>1292</v>
      </c>
      <c r="G3542" t="s">
        <v>524</v>
      </c>
      <c r="H3542" t="s">
        <v>1460</v>
      </c>
      <c r="I3542" t="s">
        <v>561</v>
      </c>
      <c r="J3542" t="s">
        <v>1365</v>
      </c>
      <c r="K3542" t="s">
        <v>1367</v>
      </c>
      <c r="L3542">
        <v>4.3136000028721776E-2</v>
      </c>
      <c r="M3542">
        <v>0</v>
      </c>
      <c r="N3542">
        <v>0.22800457354807005</v>
      </c>
      <c r="O3542">
        <v>0</v>
      </c>
      <c r="P3542">
        <v>0</v>
      </c>
      <c r="Q3542">
        <v>0</v>
      </c>
      <c r="R3542">
        <v>69.603365104983382</v>
      </c>
      <c r="S3542">
        <v>1.3479999951584803E-2</v>
      </c>
      <c r="T3542">
        <v>8.3437086641139811E-4</v>
      </c>
      <c r="U3542">
        <v>70.189007621963597</v>
      </c>
      <c r="W3542" s="429">
        <f t="shared" si="82"/>
        <v>69.603365104983382</v>
      </c>
      <c r="X3542" s="429">
        <f t="shared" si="82"/>
        <v>1.3479999951584803E-2</v>
      </c>
      <c r="Y3542" s="429">
        <f t="shared" si="82"/>
        <v>8.3437086641139811E-4</v>
      </c>
      <c r="Z3542" s="429">
        <f t="shared" si="81"/>
        <v>70.189007621963597</v>
      </c>
      <c r="AA3542" s="429" t="s">
        <v>1296</v>
      </c>
    </row>
    <row r="3543" spans="1:27" x14ac:dyDescent="0.25">
      <c r="A3543" t="s">
        <v>149</v>
      </c>
      <c r="B3543" t="s">
        <v>186</v>
      </c>
      <c r="C3543" t="s">
        <v>1459</v>
      </c>
      <c r="D3543" t="s">
        <v>1325</v>
      </c>
      <c r="E3543" t="s">
        <v>1499</v>
      </c>
      <c r="F3543" t="s">
        <v>1292</v>
      </c>
      <c r="G3543" t="s">
        <v>524</v>
      </c>
      <c r="H3543" t="s">
        <v>1461</v>
      </c>
      <c r="I3543" t="s">
        <v>534</v>
      </c>
      <c r="J3543" t="s">
        <v>1365</v>
      </c>
      <c r="K3543" t="s">
        <v>1367</v>
      </c>
      <c r="L3543">
        <v>0.85109761493660963</v>
      </c>
      <c r="M3543">
        <v>0</v>
      </c>
      <c r="N3543">
        <v>4.4986588606312994</v>
      </c>
      <c r="O3543">
        <v>0</v>
      </c>
      <c r="P3543">
        <v>0</v>
      </c>
      <c r="Q3543">
        <v>0</v>
      </c>
      <c r="R3543">
        <v>1373.3136589616422</v>
      </c>
      <c r="S3543">
        <v>0.26596800353533862</v>
      </c>
      <c r="T3543">
        <v>1.6462607889060139E-2</v>
      </c>
      <c r="U3543">
        <v>1384.8687162009655</v>
      </c>
      <c r="W3543" s="429">
        <f t="shared" si="82"/>
        <v>1373.3136589616422</v>
      </c>
      <c r="X3543" s="429">
        <f t="shared" si="82"/>
        <v>0.26596800353533862</v>
      </c>
      <c r="Y3543" s="429">
        <f t="shared" si="82"/>
        <v>1.6462607889060139E-2</v>
      </c>
      <c r="Z3543" s="429">
        <f t="shared" si="81"/>
        <v>1384.8687162009655</v>
      </c>
      <c r="AA3543" s="429" t="s">
        <v>1296</v>
      </c>
    </row>
    <row r="3544" spans="1:27" x14ac:dyDescent="0.25">
      <c r="A3544" t="s">
        <v>149</v>
      </c>
      <c r="B3544" t="s">
        <v>186</v>
      </c>
      <c r="C3544" t="s">
        <v>1459</v>
      </c>
      <c r="D3544" t="s">
        <v>1325</v>
      </c>
      <c r="E3544" t="s">
        <v>1499</v>
      </c>
      <c r="F3544" t="s">
        <v>1292</v>
      </c>
      <c r="G3544" t="s">
        <v>524</v>
      </c>
      <c r="H3544" t="s">
        <v>1462</v>
      </c>
      <c r="I3544" t="s">
        <v>1463</v>
      </c>
      <c r="J3544" t="s">
        <v>1365</v>
      </c>
      <c r="K3544" t="s">
        <v>1367</v>
      </c>
      <c r="L3544">
        <v>1.2746730381768254</v>
      </c>
      <c r="M3544">
        <v>0</v>
      </c>
      <c r="N3544">
        <v>6.7375575456513186</v>
      </c>
      <c r="O3544">
        <v>0</v>
      </c>
      <c r="P3544">
        <v>0</v>
      </c>
      <c r="Q3544">
        <v>0</v>
      </c>
      <c r="R3544">
        <v>2056.7862761179863</v>
      </c>
      <c r="S3544">
        <v>0.39833532273435557</v>
      </c>
      <c r="T3544">
        <v>2.4655741064231507E-2</v>
      </c>
      <c r="U3544">
        <v>2074.092070023486</v>
      </c>
      <c r="W3544" s="429">
        <f t="shared" si="82"/>
        <v>2056.7862761179863</v>
      </c>
      <c r="X3544" s="429">
        <f t="shared" si="82"/>
        <v>0.39833532273435557</v>
      </c>
      <c r="Y3544" s="429">
        <f t="shared" si="82"/>
        <v>2.4655741064231507E-2</v>
      </c>
      <c r="Z3544" s="429">
        <f t="shared" si="81"/>
        <v>2074.092070023486</v>
      </c>
      <c r="AA3544" s="429" t="s">
        <v>1296</v>
      </c>
    </row>
    <row r="3545" spans="1:27" x14ac:dyDescent="0.25">
      <c r="A3545" t="s">
        <v>149</v>
      </c>
      <c r="B3545" t="s">
        <v>186</v>
      </c>
      <c r="C3545" t="s">
        <v>1459</v>
      </c>
      <c r="D3545" t="s">
        <v>1325</v>
      </c>
      <c r="E3545" t="s">
        <v>1499</v>
      </c>
      <c r="F3545" t="s">
        <v>1292</v>
      </c>
      <c r="G3545" t="s">
        <v>524</v>
      </c>
      <c r="H3545" t="s">
        <v>1464</v>
      </c>
      <c r="I3545" t="s">
        <v>186</v>
      </c>
      <c r="J3545" t="s">
        <v>1365</v>
      </c>
      <c r="K3545" t="s">
        <v>1367</v>
      </c>
      <c r="L3545">
        <v>0.9540767943484274</v>
      </c>
      <c r="M3545">
        <v>0</v>
      </c>
      <c r="N3545">
        <v>5.0429773850769593</v>
      </c>
      <c r="O3545">
        <v>0</v>
      </c>
      <c r="P3545">
        <v>0</v>
      </c>
      <c r="Q3545">
        <v>0</v>
      </c>
      <c r="R3545">
        <v>1539.47875118252</v>
      </c>
      <c r="S3545">
        <v>0.29814899696452191</v>
      </c>
      <c r="T3545">
        <v>1.8454513190686674E-2</v>
      </c>
      <c r="U3545">
        <v>1552.4319210374576</v>
      </c>
      <c r="W3545" s="429">
        <f t="shared" si="82"/>
        <v>1539.47875118252</v>
      </c>
      <c r="X3545" s="429">
        <f t="shared" si="82"/>
        <v>0.29814899696452191</v>
      </c>
      <c r="Y3545" s="429">
        <f t="shared" si="82"/>
        <v>1.8454513190686674E-2</v>
      </c>
      <c r="Z3545" s="429">
        <f t="shared" si="81"/>
        <v>1552.4319210374576</v>
      </c>
      <c r="AA3545" s="429" t="s">
        <v>1296</v>
      </c>
    </row>
    <row r="3546" spans="1:27" x14ac:dyDescent="0.25">
      <c r="A3546" t="s">
        <v>149</v>
      </c>
      <c r="B3546" t="s">
        <v>186</v>
      </c>
      <c r="C3546" t="s">
        <v>1459</v>
      </c>
      <c r="D3546" t="s">
        <v>1325</v>
      </c>
      <c r="E3546" t="s">
        <v>1499</v>
      </c>
      <c r="F3546" t="s">
        <v>1292</v>
      </c>
      <c r="G3546" t="s">
        <v>524</v>
      </c>
      <c r="H3546" t="s">
        <v>1460</v>
      </c>
      <c r="I3546" t="s">
        <v>561</v>
      </c>
      <c r="J3546" t="s">
        <v>1368</v>
      </c>
      <c r="K3546" t="s">
        <v>1369</v>
      </c>
      <c r="L3546">
        <v>0</v>
      </c>
      <c r="M3546">
        <v>0.36423055179652863</v>
      </c>
      <c r="N3546">
        <v>0</v>
      </c>
      <c r="O3546">
        <v>0</v>
      </c>
      <c r="P3546">
        <v>0</v>
      </c>
      <c r="Q3546">
        <v>0</v>
      </c>
      <c r="R3546">
        <v>5.2509462867501413E-3</v>
      </c>
      <c r="S3546">
        <v>6.2083383056664054E-2</v>
      </c>
      <c r="T3546">
        <v>0</v>
      </c>
      <c r="U3546">
        <v>1.5573355227033514</v>
      </c>
      <c r="W3546" s="429">
        <f t="shared" si="82"/>
        <v>5.2509462867501413E-3</v>
      </c>
      <c r="X3546" s="429">
        <f t="shared" si="82"/>
        <v>6.2083383056664054E-2</v>
      </c>
      <c r="Y3546" s="429">
        <f t="shared" si="82"/>
        <v>0</v>
      </c>
      <c r="Z3546" s="429">
        <f t="shared" si="81"/>
        <v>1.5573355227033514</v>
      </c>
      <c r="AA3546" s="429" t="s">
        <v>1296</v>
      </c>
    </row>
    <row r="3547" spans="1:27" x14ac:dyDescent="0.25">
      <c r="A3547" t="s">
        <v>149</v>
      </c>
      <c r="B3547" t="s">
        <v>186</v>
      </c>
      <c r="C3547" t="s">
        <v>1459</v>
      </c>
      <c r="D3547" t="s">
        <v>1325</v>
      </c>
      <c r="E3547" t="s">
        <v>1499</v>
      </c>
      <c r="F3547" t="s">
        <v>1292</v>
      </c>
      <c r="G3547" t="s">
        <v>524</v>
      </c>
      <c r="H3547" t="s">
        <v>1461</v>
      </c>
      <c r="I3547" t="s">
        <v>534</v>
      </c>
      <c r="J3547" t="s">
        <v>1368</v>
      </c>
      <c r="K3547" t="s">
        <v>1369</v>
      </c>
      <c r="L3547">
        <v>0</v>
      </c>
      <c r="M3547">
        <v>7.1864742608183985</v>
      </c>
      <c r="N3547">
        <v>0</v>
      </c>
      <c r="O3547">
        <v>0</v>
      </c>
      <c r="P3547">
        <v>0</v>
      </c>
      <c r="Q3547">
        <v>0</v>
      </c>
      <c r="R3547">
        <v>0.1036041324609977</v>
      </c>
      <c r="S3547">
        <v>1.2249401708906769</v>
      </c>
      <c r="T3547">
        <v>0</v>
      </c>
      <c r="U3547">
        <v>30.727108404727918</v>
      </c>
      <c r="W3547" s="429">
        <f t="shared" si="82"/>
        <v>0.1036041324609977</v>
      </c>
      <c r="X3547" s="429">
        <f t="shared" si="82"/>
        <v>1.2249401708906769</v>
      </c>
      <c r="Y3547" s="429">
        <f t="shared" si="82"/>
        <v>0</v>
      </c>
      <c r="Z3547" s="429">
        <f t="shared" si="81"/>
        <v>30.727108404727918</v>
      </c>
      <c r="AA3547" s="429" t="s">
        <v>1296</v>
      </c>
    </row>
    <row r="3548" spans="1:27" x14ac:dyDescent="0.25">
      <c r="A3548" t="s">
        <v>149</v>
      </c>
      <c r="B3548" t="s">
        <v>186</v>
      </c>
      <c r="C3548" t="s">
        <v>1459</v>
      </c>
      <c r="D3548" t="s">
        <v>1325</v>
      </c>
      <c r="E3548" t="s">
        <v>1499</v>
      </c>
      <c r="F3548" t="s">
        <v>1292</v>
      </c>
      <c r="G3548" t="s">
        <v>524</v>
      </c>
      <c r="H3548" t="s">
        <v>1462</v>
      </c>
      <c r="I3548" t="s">
        <v>1463</v>
      </c>
      <c r="J3548" t="s">
        <v>1368</v>
      </c>
      <c r="K3548" t="s">
        <v>1369</v>
      </c>
      <c r="L3548">
        <v>0</v>
      </c>
      <c r="M3548">
        <v>10.763048584620012</v>
      </c>
      <c r="N3548">
        <v>0</v>
      </c>
      <c r="O3548">
        <v>0</v>
      </c>
      <c r="P3548">
        <v>0</v>
      </c>
      <c r="Q3548">
        <v>0</v>
      </c>
      <c r="R3548">
        <v>0.15516597858351447</v>
      </c>
      <c r="S3548">
        <v>1.8345700678885735</v>
      </c>
      <c r="T3548">
        <v>0</v>
      </c>
      <c r="U3548">
        <v>46.019417675797847</v>
      </c>
      <c r="W3548" s="429">
        <f t="shared" si="82"/>
        <v>0.15516597858351447</v>
      </c>
      <c r="X3548" s="429">
        <f t="shared" si="82"/>
        <v>1.8345700678885735</v>
      </c>
      <c r="Y3548" s="429">
        <f t="shared" si="82"/>
        <v>0</v>
      </c>
      <c r="Z3548" s="429">
        <f t="shared" si="81"/>
        <v>46.019417675797847</v>
      </c>
      <c r="AA3548" s="429" t="s">
        <v>1296</v>
      </c>
    </row>
    <row r="3549" spans="1:27" x14ac:dyDescent="0.25">
      <c r="A3549" t="s">
        <v>149</v>
      </c>
      <c r="B3549" t="s">
        <v>186</v>
      </c>
      <c r="C3549" t="s">
        <v>1459</v>
      </c>
      <c r="D3549" t="s">
        <v>1325</v>
      </c>
      <c r="E3549" t="s">
        <v>1499</v>
      </c>
      <c r="F3549" t="s">
        <v>1292</v>
      </c>
      <c r="G3549" t="s">
        <v>524</v>
      </c>
      <c r="H3549" t="s">
        <v>1464</v>
      </c>
      <c r="I3549" t="s">
        <v>186</v>
      </c>
      <c r="J3549" t="s">
        <v>1368</v>
      </c>
      <c r="K3549" t="s">
        <v>1369</v>
      </c>
      <c r="L3549">
        <v>0</v>
      </c>
      <c r="M3549">
        <v>8.0560069786352013</v>
      </c>
      <c r="N3549">
        <v>0</v>
      </c>
      <c r="O3549">
        <v>0</v>
      </c>
      <c r="P3549">
        <v>0</v>
      </c>
      <c r="Q3549">
        <v>0</v>
      </c>
      <c r="R3549">
        <v>0.11613979036588028</v>
      </c>
      <c r="S3549">
        <v>1.3731527042277478</v>
      </c>
      <c r="T3549">
        <v>0</v>
      </c>
      <c r="U3549">
        <v>34.444957396059571</v>
      </c>
      <c r="W3549" s="429">
        <f t="shared" si="82"/>
        <v>0.11613979036588028</v>
      </c>
      <c r="X3549" s="429">
        <f t="shared" si="82"/>
        <v>1.3731527042277478</v>
      </c>
      <c r="Y3549" s="429">
        <f t="shared" si="82"/>
        <v>0</v>
      </c>
      <c r="Z3549" s="429">
        <f t="shared" si="81"/>
        <v>34.444957396059571</v>
      </c>
      <c r="AA3549" s="429" t="s">
        <v>1296</v>
      </c>
    </row>
    <row r="3550" spans="1:27" x14ac:dyDescent="0.25">
      <c r="A3550" t="s">
        <v>149</v>
      </c>
      <c r="B3550" t="s">
        <v>186</v>
      </c>
      <c r="C3550" t="s">
        <v>1459</v>
      </c>
      <c r="D3550" t="s">
        <v>1325</v>
      </c>
      <c r="E3550" t="s">
        <v>1499</v>
      </c>
      <c r="F3550" t="s">
        <v>1292</v>
      </c>
      <c r="G3550" t="s">
        <v>524</v>
      </c>
      <c r="H3550" t="s">
        <v>1460</v>
      </c>
      <c r="I3550" t="s">
        <v>561</v>
      </c>
      <c r="J3550" t="s">
        <v>1370</v>
      </c>
      <c r="K3550" t="s">
        <v>1371</v>
      </c>
      <c r="L3550">
        <v>0</v>
      </c>
      <c r="M3550">
        <v>0.62060783674590692</v>
      </c>
      <c r="N3550">
        <v>0</v>
      </c>
      <c r="O3550">
        <v>0</v>
      </c>
      <c r="P3550">
        <v>0</v>
      </c>
      <c r="Q3550">
        <v>0</v>
      </c>
      <c r="R3550">
        <v>1.0505210426140918</v>
      </c>
      <c r="S3550">
        <v>5.7655053649173125</v>
      </c>
      <c r="T3550">
        <v>0</v>
      </c>
      <c r="U3550">
        <v>145.1881551655469</v>
      </c>
      <c r="W3550" s="429">
        <f t="shared" si="82"/>
        <v>1.0505210426140918</v>
      </c>
      <c r="X3550" s="429">
        <f t="shared" si="82"/>
        <v>5.7655053649173125</v>
      </c>
      <c r="Y3550" s="429">
        <f t="shared" si="82"/>
        <v>0</v>
      </c>
      <c r="Z3550" s="429">
        <f t="shared" si="81"/>
        <v>145.1881551655469</v>
      </c>
      <c r="AA3550" s="429" t="s">
        <v>1295</v>
      </c>
    </row>
    <row r="3551" spans="1:27" x14ac:dyDescent="0.25">
      <c r="A3551" t="s">
        <v>149</v>
      </c>
      <c r="B3551" t="s">
        <v>186</v>
      </c>
      <c r="C3551" t="s">
        <v>1459</v>
      </c>
      <c r="D3551" t="s">
        <v>1325</v>
      </c>
      <c r="E3551" t="s">
        <v>1499</v>
      </c>
      <c r="F3551" t="s">
        <v>1292</v>
      </c>
      <c r="G3551" t="s">
        <v>524</v>
      </c>
      <c r="H3551" t="s">
        <v>1461</v>
      </c>
      <c r="I3551" t="s">
        <v>534</v>
      </c>
      <c r="J3551" t="s">
        <v>1370</v>
      </c>
      <c r="K3551" t="s">
        <v>1371</v>
      </c>
      <c r="L3551">
        <v>0</v>
      </c>
      <c r="M3551">
        <v>85.333577552562204</v>
      </c>
      <c r="N3551">
        <v>0</v>
      </c>
      <c r="O3551">
        <v>0</v>
      </c>
      <c r="P3551">
        <v>0</v>
      </c>
      <c r="Q3551">
        <v>0</v>
      </c>
      <c r="R3551">
        <v>144.44664335943762</v>
      </c>
      <c r="S3551">
        <v>792.75698767613039</v>
      </c>
      <c r="T3551">
        <v>0</v>
      </c>
      <c r="U3551">
        <v>19963.371335262698</v>
      </c>
      <c r="W3551" s="429">
        <f t="shared" si="82"/>
        <v>144.44664335943762</v>
      </c>
      <c r="X3551" s="429">
        <f t="shared" si="82"/>
        <v>792.75698767613039</v>
      </c>
      <c r="Y3551" s="429">
        <f t="shared" si="82"/>
        <v>0</v>
      </c>
      <c r="Z3551" s="429">
        <f t="shared" si="81"/>
        <v>19963.371335262698</v>
      </c>
      <c r="AA3551" s="429" t="s">
        <v>1295</v>
      </c>
    </row>
    <row r="3552" spans="1:27" x14ac:dyDescent="0.25">
      <c r="A3552" t="s">
        <v>149</v>
      </c>
      <c r="B3552" t="s">
        <v>186</v>
      </c>
      <c r="C3552" t="s">
        <v>1459</v>
      </c>
      <c r="D3552" t="s">
        <v>1325</v>
      </c>
      <c r="E3552" t="s">
        <v>1499</v>
      </c>
      <c r="F3552" t="s">
        <v>1292</v>
      </c>
      <c r="G3552" t="s">
        <v>524</v>
      </c>
      <c r="H3552" t="s">
        <v>1462</v>
      </c>
      <c r="I3552" t="s">
        <v>1463</v>
      </c>
      <c r="J3552" t="s">
        <v>1370</v>
      </c>
      <c r="K3552" t="s">
        <v>1371</v>
      </c>
      <c r="L3552">
        <v>0</v>
      </c>
      <c r="M3552">
        <v>24.203705633090369</v>
      </c>
      <c r="N3552">
        <v>0</v>
      </c>
      <c r="O3552">
        <v>0</v>
      </c>
      <c r="P3552">
        <v>0</v>
      </c>
      <c r="Q3552">
        <v>0</v>
      </c>
      <c r="R3552">
        <v>40.970320661949579</v>
      </c>
      <c r="S3552">
        <v>224.85470923177516</v>
      </c>
      <c r="T3552">
        <v>0</v>
      </c>
      <c r="U3552">
        <v>5662.3380514563287</v>
      </c>
      <c r="W3552" s="429">
        <f t="shared" si="82"/>
        <v>40.970320661949579</v>
      </c>
      <c r="X3552" s="429">
        <f t="shared" si="82"/>
        <v>224.85470923177516</v>
      </c>
      <c r="Y3552" s="429">
        <f t="shared" si="82"/>
        <v>0</v>
      </c>
      <c r="Z3552" s="429">
        <f t="shared" si="81"/>
        <v>5662.3380514563287</v>
      </c>
      <c r="AA3552" s="429" t="s">
        <v>1295</v>
      </c>
    </row>
    <row r="3553" spans="1:27" x14ac:dyDescent="0.25">
      <c r="A3553" t="s">
        <v>149</v>
      </c>
      <c r="B3553" t="s">
        <v>186</v>
      </c>
      <c r="C3553" t="s">
        <v>1459</v>
      </c>
      <c r="D3553" t="s">
        <v>1325</v>
      </c>
      <c r="E3553" t="s">
        <v>1499</v>
      </c>
      <c r="F3553" t="s">
        <v>1292</v>
      </c>
      <c r="G3553" t="s">
        <v>524</v>
      </c>
      <c r="H3553" t="s">
        <v>1464</v>
      </c>
      <c r="I3553" t="s">
        <v>186</v>
      </c>
      <c r="J3553" t="s">
        <v>1370</v>
      </c>
      <c r="K3553" t="s">
        <v>1371</v>
      </c>
      <c r="L3553">
        <v>0</v>
      </c>
      <c r="M3553">
        <v>50.26923477641845</v>
      </c>
      <c r="N3553">
        <v>0</v>
      </c>
      <c r="O3553">
        <v>0</v>
      </c>
      <c r="P3553">
        <v>0</v>
      </c>
      <c r="Q3553">
        <v>0</v>
      </c>
      <c r="R3553">
        <v>85.092204451741424</v>
      </c>
      <c r="S3553">
        <v>467.00593455830222</v>
      </c>
      <c r="T3553">
        <v>0</v>
      </c>
      <c r="U3553">
        <v>11760.240568409297</v>
      </c>
      <c r="W3553" s="429">
        <f t="shared" si="82"/>
        <v>85.092204451741424</v>
      </c>
      <c r="X3553" s="429">
        <f t="shared" si="82"/>
        <v>467.00593455830222</v>
      </c>
      <c r="Y3553" s="429">
        <f t="shared" si="82"/>
        <v>0</v>
      </c>
      <c r="Z3553" s="429">
        <f t="shared" si="81"/>
        <v>11760.240568409297</v>
      </c>
      <c r="AA3553" s="429" t="s">
        <v>1295</v>
      </c>
    </row>
    <row r="3554" spans="1:27" x14ac:dyDescent="0.25">
      <c r="A3554" t="s">
        <v>149</v>
      </c>
      <c r="B3554" t="s">
        <v>186</v>
      </c>
      <c r="C3554" t="s">
        <v>1459</v>
      </c>
      <c r="D3554" t="s">
        <v>1325</v>
      </c>
      <c r="E3554" t="s">
        <v>1499</v>
      </c>
      <c r="F3554" t="s">
        <v>1292</v>
      </c>
      <c r="G3554" t="s">
        <v>524</v>
      </c>
      <c r="H3554" t="s">
        <v>1460</v>
      </c>
      <c r="I3554" t="s">
        <v>561</v>
      </c>
      <c r="J3554" t="s">
        <v>1373</v>
      </c>
      <c r="K3554" t="s">
        <v>1374</v>
      </c>
      <c r="L3554">
        <v>0</v>
      </c>
      <c r="M3554">
        <v>6.8975569227655679E-3</v>
      </c>
      <c r="N3554">
        <v>0</v>
      </c>
      <c r="O3554">
        <v>0</v>
      </c>
      <c r="P3554">
        <v>0</v>
      </c>
      <c r="Q3554">
        <v>0</v>
      </c>
      <c r="R3554">
        <v>1.1675696407553494E-2</v>
      </c>
      <c r="S3554">
        <v>6.4078954676992664E-2</v>
      </c>
      <c r="T3554">
        <v>0</v>
      </c>
      <c r="U3554">
        <v>1.6136495633323702</v>
      </c>
      <c r="W3554" s="429">
        <f t="shared" si="82"/>
        <v>1.1675696407553494E-2</v>
      </c>
      <c r="X3554" s="429">
        <f t="shared" si="82"/>
        <v>6.4078954676992664E-2</v>
      </c>
      <c r="Y3554" s="429">
        <f t="shared" si="82"/>
        <v>0</v>
      </c>
      <c r="Z3554" s="429">
        <f t="shared" si="81"/>
        <v>1.6136495633323702</v>
      </c>
      <c r="AA3554" s="429" t="s">
        <v>1295</v>
      </c>
    </row>
    <row r="3555" spans="1:27" x14ac:dyDescent="0.25">
      <c r="A3555" t="s">
        <v>149</v>
      </c>
      <c r="B3555" t="s">
        <v>186</v>
      </c>
      <c r="C3555" t="s">
        <v>1459</v>
      </c>
      <c r="D3555" t="s">
        <v>1325</v>
      </c>
      <c r="E3555" t="s">
        <v>1499</v>
      </c>
      <c r="F3555" t="s">
        <v>1292</v>
      </c>
      <c r="G3555" t="s">
        <v>524</v>
      </c>
      <c r="H3555" t="s">
        <v>1461</v>
      </c>
      <c r="I3555" t="s">
        <v>534</v>
      </c>
      <c r="J3555" t="s">
        <v>1373</v>
      </c>
      <c r="K3555" t="s">
        <v>1374</v>
      </c>
      <c r="L3555">
        <v>0</v>
      </c>
      <c r="M3555">
        <v>0.94841407688026547</v>
      </c>
      <c r="N3555">
        <v>0</v>
      </c>
      <c r="O3555">
        <v>0</v>
      </c>
      <c r="P3555">
        <v>0</v>
      </c>
      <c r="Q3555">
        <v>0</v>
      </c>
      <c r="R3555">
        <v>1.6054082560386052</v>
      </c>
      <c r="S3555">
        <v>8.8108562680864893</v>
      </c>
      <c r="T3555">
        <v>0</v>
      </c>
      <c r="U3555">
        <v>221.87681495820084</v>
      </c>
      <c r="W3555" s="429">
        <f t="shared" si="82"/>
        <v>1.6054082560386052</v>
      </c>
      <c r="X3555" s="429">
        <f t="shared" si="82"/>
        <v>8.8108562680864893</v>
      </c>
      <c r="Y3555" s="429">
        <f t="shared" si="82"/>
        <v>0</v>
      </c>
      <c r="Z3555" s="429">
        <f t="shared" si="81"/>
        <v>221.87681495820084</v>
      </c>
      <c r="AA3555" s="429" t="s">
        <v>1295</v>
      </c>
    </row>
    <row r="3556" spans="1:27" x14ac:dyDescent="0.25">
      <c r="A3556" t="s">
        <v>149</v>
      </c>
      <c r="B3556" t="s">
        <v>186</v>
      </c>
      <c r="C3556" t="s">
        <v>1459</v>
      </c>
      <c r="D3556" t="s">
        <v>1325</v>
      </c>
      <c r="E3556" t="s">
        <v>1499</v>
      </c>
      <c r="F3556" t="s">
        <v>1292</v>
      </c>
      <c r="G3556" t="s">
        <v>524</v>
      </c>
      <c r="H3556" t="s">
        <v>1462</v>
      </c>
      <c r="I3556" t="s">
        <v>1463</v>
      </c>
      <c r="J3556" t="s">
        <v>1373</v>
      </c>
      <c r="K3556" t="s">
        <v>1374</v>
      </c>
      <c r="L3556">
        <v>0</v>
      </c>
      <c r="M3556">
        <v>0.26900471998785713</v>
      </c>
      <c r="N3556">
        <v>0</v>
      </c>
      <c r="O3556">
        <v>0</v>
      </c>
      <c r="P3556">
        <v>0</v>
      </c>
      <c r="Q3556">
        <v>0</v>
      </c>
      <c r="R3556">
        <v>0.45535215989458627</v>
      </c>
      <c r="S3556">
        <v>2.4990792324027136</v>
      </c>
      <c r="T3556">
        <v>0</v>
      </c>
      <c r="U3556">
        <v>62.932332969962424</v>
      </c>
      <c r="W3556" s="429">
        <f t="shared" si="82"/>
        <v>0.45535215989458627</v>
      </c>
      <c r="X3556" s="429">
        <f t="shared" si="82"/>
        <v>2.4990792324027136</v>
      </c>
      <c r="Y3556" s="429">
        <f t="shared" si="82"/>
        <v>0</v>
      </c>
      <c r="Z3556" s="429">
        <f t="shared" si="81"/>
        <v>62.932332969962424</v>
      </c>
      <c r="AA3556" s="429" t="s">
        <v>1295</v>
      </c>
    </row>
    <row r="3557" spans="1:27" x14ac:dyDescent="0.25">
      <c r="A3557" t="s">
        <v>149</v>
      </c>
      <c r="B3557" t="s">
        <v>186</v>
      </c>
      <c r="C3557" t="s">
        <v>1459</v>
      </c>
      <c r="D3557" t="s">
        <v>1325</v>
      </c>
      <c r="E3557" t="s">
        <v>1499</v>
      </c>
      <c r="F3557" t="s">
        <v>1292</v>
      </c>
      <c r="G3557" t="s">
        <v>524</v>
      </c>
      <c r="H3557" t="s">
        <v>1464</v>
      </c>
      <c r="I3557" t="s">
        <v>186</v>
      </c>
      <c r="J3557" t="s">
        <v>1373</v>
      </c>
      <c r="K3557" t="s">
        <v>1374</v>
      </c>
      <c r="L3557">
        <v>0</v>
      </c>
      <c r="M3557">
        <v>0.55870211074401088</v>
      </c>
      <c r="N3557">
        <v>0</v>
      </c>
      <c r="O3557">
        <v>0</v>
      </c>
      <c r="P3557">
        <v>0</v>
      </c>
      <c r="Q3557">
        <v>0</v>
      </c>
      <c r="R3557">
        <v>0.94573140901183284</v>
      </c>
      <c r="S3557">
        <v>5.190395328836404</v>
      </c>
      <c r="T3557">
        <v>0</v>
      </c>
      <c r="U3557">
        <v>130.70561462992194</v>
      </c>
      <c r="W3557" s="429">
        <f t="shared" si="82"/>
        <v>0.94573140901183284</v>
      </c>
      <c r="X3557" s="429">
        <f t="shared" si="82"/>
        <v>5.190395328836404</v>
      </c>
      <c r="Y3557" s="429">
        <f t="shared" si="82"/>
        <v>0</v>
      </c>
      <c r="Z3557" s="429">
        <f t="shared" si="81"/>
        <v>130.70561462992194</v>
      </c>
      <c r="AA3557" s="429" t="s">
        <v>1295</v>
      </c>
    </row>
    <row r="3558" spans="1:27" x14ac:dyDescent="0.25">
      <c r="A3558" t="s">
        <v>149</v>
      </c>
      <c r="B3558" t="s">
        <v>186</v>
      </c>
      <c r="C3558" t="s">
        <v>1459</v>
      </c>
      <c r="D3558" t="s">
        <v>1325</v>
      </c>
      <c r="E3558" t="s">
        <v>1499</v>
      </c>
      <c r="F3558" t="s">
        <v>1292</v>
      </c>
      <c r="G3558" t="s">
        <v>524</v>
      </c>
      <c r="H3558" t="s">
        <v>1460</v>
      </c>
      <c r="I3558" t="s">
        <v>561</v>
      </c>
      <c r="J3558" t="s">
        <v>1465</v>
      </c>
      <c r="K3558" t="s">
        <v>1376</v>
      </c>
      <c r="L3558">
        <v>9.776968970637713E-3</v>
      </c>
      <c r="M3558">
        <v>6.7314774353670857E-4</v>
      </c>
      <c r="N3558">
        <v>2.091633785269437E-3</v>
      </c>
      <c r="O3558">
        <v>3.2884243927065623E-4</v>
      </c>
      <c r="P3558">
        <v>1.2220326964997845E-5</v>
      </c>
      <c r="Q3558">
        <v>1.2220326964997845E-5</v>
      </c>
      <c r="R3558">
        <v>1.0854928080589445</v>
      </c>
      <c r="S3558">
        <v>3.1122202876608272E-5</v>
      </c>
      <c r="T3558">
        <v>3.4151845836006161E-5</v>
      </c>
      <c r="U3558">
        <v>1.0964481131899895</v>
      </c>
      <c r="W3558" s="429">
        <f t="shared" si="82"/>
        <v>1.0854928080589445</v>
      </c>
      <c r="X3558" s="429">
        <f t="shared" si="82"/>
        <v>3.1122202876608272E-5</v>
      </c>
      <c r="Y3558" s="429">
        <f t="shared" si="82"/>
        <v>3.4151845836006161E-5</v>
      </c>
      <c r="Z3558" s="429">
        <f t="shared" si="81"/>
        <v>1.0964481131899895</v>
      </c>
      <c r="AA3558" s="429" t="s">
        <v>1296</v>
      </c>
    </row>
    <row r="3559" spans="1:27" x14ac:dyDescent="0.25">
      <c r="A3559" t="s">
        <v>149</v>
      </c>
      <c r="B3559" t="s">
        <v>186</v>
      </c>
      <c r="C3559" t="s">
        <v>1459</v>
      </c>
      <c r="D3559" t="s">
        <v>1325</v>
      </c>
      <c r="E3559" t="s">
        <v>1499</v>
      </c>
      <c r="F3559" t="s">
        <v>1292</v>
      </c>
      <c r="G3559" t="s">
        <v>524</v>
      </c>
      <c r="H3559" t="s">
        <v>1461</v>
      </c>
      <c r="I3559" t="s">
        <v>534</v>
      </c>
      <c r="J3559" t="s">
        <v>1465</v>
      </c>
      <c r="K3559" t="s">
        <v>1376</v>
      </c>
      <c r="L3559">
        <v>1.3443332334626856</v>
      </c>
      <c r="M3559">
        <v>9.2557814736297428E-2</v>
      </c>
      <c r="N3559">
        <v>0.28759964547454758</v>
      </c>
      <c r="O3559">
        <v>4.5215835399715229E-2</v>
      </c>
      <c r="P3559">
        <v>1.6802949576872036E-3</v>
      </c>
      <c r="Q3559">
        <v>1.6802949576872036E-3</v>
      </c>
      <c r="R3559">
        <v>149.25526110810489</v>
      </c>
      <c r="S3559">
        <v>4.2793028955336381E-3</v>
      </c>
      <c r="T3559">
        <v>4.6958788024508468E-3</v>
      </c>
      <c r="U3559">
        <v>150.76161556362359</v>
      </c>
      <c r="W3559" s="429">
        <f t="shared" si="82"/>
        <v>149.25526110810489</v>
      </c>
      <c r="X3559" s="429">
        <f t="shared" si="82"/>
        <v>4.2793028955336381E-3</v>
      </c>
      <c r="Y3559" s="429">
        <f t="shared" si="82"/>
        <v>4.6958788024508468E-3</v>
      </c>
      <c r="Z3559" s="429">
        <f t="shared" si="81"/>
        <v>150.76161556362359</v>
      </c>
      <c r="AA3559" s="429" t="s">
        <v>1296</v>
      </c>
    </row>
    <row r="3560" spans="1:27" x14ac:dyDescent="0.25">
      <c r="A3560" t="s">
        <v>149</v>
      </c>
      <c r="B3560" t="s">
        <v>186</v>
      </c>
      <c r="C3560" t="s">
        <v>1459</v>
      </c>
      <c r="D3560" t="s">
        <v>1325</v>
      </c>
      <c r="E3560" t="s">
        <v>1499</v>
      </c>
      <c r="F3560" t="s">
        <v>1292</v>
      </c>
      <c r="G3560" t="s">
        <v>524</v>
      </c>
      <c r="H3560" t="s">
        <v>1462</v>
      </c>
      <c r="I3560" t="s">
        <v>1463</v>
      </c>
      <c r="J3560" t="s">
        <v>1465</v>
      </c>
      <c r="K3560" t="s">
        <v>1376</v>
      </c>
      <c r="L3560">
        <v>0.38130178985487079</v>
      </c>
      <c r="M3560">
        <v>2.6252761997931636E-2</v>
      </c>
      <c r="N3560">
        <v>8.1573717625508038E-2</v>
      </c>
      <c r="O3560">
        <v>1.2824855131555594E-2</v>
      </c>
      <c r="P3560">
        <v>4.7659275163491589E-4</v>
      </c>
      <c r="Q3560">
        <v>4.7659275163491589E-4</v>
      </c>
      <c r="R3560">
        <v>42.334219514298837</v>
      </c>
      <c r="S3560">
        <v>1.2137659121877226E-3</v>
      </c>
      <c r="T3560">
        <v>1.3319219876042402E-3</v>
      </c>
      <c r="U3560">
        <v>42.761476414409593</v>
      </c>
      <c r="W3560" s="429">
        <f t="shared" si="82"/>
        <v>42.334219514298837</v>
      </c>
      <c r="X3560" s="429">
        <f t="shared" si="82"/>
        <v>1.2137659121877226E-3</v>
      </c>
      <c r="Y3560" s="429">
        <f t="shared" si="82"/>
        <v>1.3319219876042402E-3</v>
      </c>
      <c r="Z3560" s="429">
        <f t="shared" si="81"/>
        <v>42.761476414409593</v>
      </c>
      <c r="AA3560" s="429" t="s">
        <v>1296</v>
      </c>
    </row>
    <row r="3561" spans="1:27" x14ac:dyDescent="0.25">
      <c r="A3561" t="s">
        <v>149</v>
      </c>
      <c r="B3561" t="s">
        <v>186</v>
      </c>
      <c r="C3561" t="s">
        <v>1459</v>
      </c>
      <c r="D3561" t="s">
        <v>1325</v>
      </c>
      <c r="E3561" t="s">
        <v>1499</v>
      </c>
      <c r="F3561" t="s">
        <v>1292</v>
      </c>
      <c r="G3561" t="s">
        <v>524</v>
      </c>
      <c r="H3561" t="s">
        <v>1464</v>
      </c>
      <c r="I3561" t="s">
        <v>186</v>
      </c>
      <c r="J3561" t="s">
        <v>1465</v>
      </c>
      <c r="K3561" t="s">
        <v>1376</v>
      </c>
      <c r="L3561">
        <v>0.79193448662165467</v>
      </c>
      <c r="M3561">
        <v>5.4524967226473389E-2</v>
      </c>
      <c r="N3561">
        <v>0.16942233660682438</v>
      </c>
      <c r="O3561">
        <v>2.6636237580923153E-2</v>
      </c>
      <c r="P3561">
        <v>9.8984648416482537E-4</v>
      </c>
      <c r="Q3561">
        <v>9.8984648416482537E-4</v>
      </c>
      <c r="R3561">
        <v>87.924917452774508</v>
      </c>
      <c r="S3561">
        <v>2.5208984330052698E-3</v>
      </c>
      <c r="T3561">
        <v>2.7662995127164984E-3</v>
      </c>
      <c r="U3561">
        <v>88.812297168389165</v>
      </c>
      <c r="W3561" s="429">
        <f t="shared" si="82"/>
        <v>87.924917452774508</v>
      </c>
      <c r="X3561" s="429">
        <f t="shared" si="82"/>
        <v>2.5208984330052698E-3</v>
      </c>
      <c r="Y3561" s="429">
        <f t="shared" si="82"/>
        <v>2.7662995127164984E-3</v>
      </c>
      <c r="Z3561" s="429">
        <f t="shared" si="81"/>
        <v>88.812297168389165</v>
      </c>
      <c r="AA3561" s="429" t="s">
        <v>1296</v>
      </c>
    </row>
    <row r="3562" spans="1:27" x14ac:dyDescent="0.25">
      <c r="A3562" t="s">
        <v>149</v>
      </c>
      <c r="B3562" t="s">
        <v>186</v>
      </c>
      <c r="C3562" t="s">
        <v>1459</v>
      </c>
      <c r="D3562" t="s">
        <v>1325</v>
      </c>
      <c r="E3562" t="s">
        <v>1499</v>
      </c>
      <c r="F3562" t="s">
        <v>1292</v>
      </c>
      <c r="G3562" t="s">
        <v>524</v>
      </c>
      <c r="H3562" t="s">
        <v>1460</v>
      </c>
      <c r="I3562" t="s">
        <v>561</v>
      </c>
      <c r="J3562" t="s">
        <v>1377</v>
      </c>
      <c r="K3562" t="s">
        <v>1378</v>
      </c>
      <c r="L3562">
        <v>4.491442722845209E-2</v>
      </c>
      <c r="M3562">
        <v>2.2457213614226045E-2</v>
      </c>
      <c r="N3562">
        <v>8.9828854456904181E-2</v>
      </c>
      <c r="O3562">
        <v>1.4671303334330348E-5</v>
      </c>
      <c r="P3562">
        <v>9.581259320379003E-4</v>
      </c>
      <c r="Q3562">
        <v>9.581259320379003E-4</v>
      </c>
      <c r="R3562">
        <v>6.297072711594411</v>
      </c>
      <c r="S3562">
        <v>1.1876787460570372E-4</v>
      </c>
      <c r="T3562">
        <v>1.1876787460570371E-5</v>
      </c>
      <c r="U3562">
        <v>6.3035811911228032</v>
      </c>
      <c r="W3562" s="429">
        <f t="shared" si="82"/>
        <v>6.297072711594411</v>
      </c>
      <c r="X3562" s="429">
        <f t="shared" si="82"/>
        <v>1.1876787460570372E-4</v>
      </c>
      <c r="Y3562" s="429">
        <f t="shared" si="82"/>
        <v>1.1876787460570371E-5</v>
      </c>
      <c r="Z3562" s="429">
        <f t="shared" si="81"/>
        <v>6.3035811911228032</v>
      </c>
      <c r="AA3562" s="429" t="s">
        <v>1295</v>
      </c>
    </row>
    <row r="3563" spans="1:27" x14ac:dyDescent="0.25">
      <c r="A3563" t="s">
        <v>149</v>
      </c>
      <c r="B3563" t="s">
        <v>186</v>
      </c>
      <c r="C3563" t="s">
        <v>1459</v>
      </c>
      <c r="D3563" t="s">
        <v>1325</v>
      </c>
      <c r="E3563" t="s">
        <v>1499</v>
      </c>
      <c r="F3563" t="s">
        <v>1292</v>
      </c>
      <c r="G3563" t="s">
        <v>524</v>
      </c>
      <c r="H3563" t="s">
        <v>1461</v>
      </c>
      <c r="I3563" t="s">
        <v>534</v>
      </c>
      <c r="J3563" t="s">
        <v>1377</v>
      </c>
      <c r="K3563" t="s">
        <v>1378</v>
      </c>
      <c r="L3563">
        <v>6.1757337439121631</v>
      </c>
      <c r="M3563">
        <v>3.0878668719560816</v>
      </c>
      <c r="N3563">
        <v>12.351467487824326</v>
      </c>
      <c r="O3563">
        <v>2.0173042084704225E-3</v>
      </c>
      <c r="P3563">
        <v>0.13174231565521127</v>
      </c>
      <c r="Q3563">
        <v>0.13174231565521127</v>
      </c>
      <c r="R3563">
        <v>865.84749784423161</v>
      </c>
      <c r="S3563">
        <v>1.6330582758284265E-2</v>
      </c>
      <c r="T3563">
        <v>1.6330582758284262E-3</v>
      </c>
      <c r="U3563">
        <v>866.74241377938552</v>
      </c>
      <c r="W3563" s="429">
        <f t="shared" si="82"/>
        <v>865.84749784423161</v>
      </c>
      <c r="X3563" s="429">
        <f t="shared" si="82"/>
        <v>1.6330582758284265E-2</v>
      </c>
      <c r="Y3563" s="429">
        <f t="shared" si="82"/>
        <v>1.6330582758284262E-3</v>
      </c>
      <c r="Z3563" s="429">
        <f t="shared" si="81"/>
        <v>866.74241377938552</v>
      </c>
      <c r="AA3563" s="429" t="s">
        <v>1295</v>
      </c>
    </row>
    <row r="3564" spans="1:27" x14ac:dyDescent="0.25">
      <c r="A3564" t="s">
        <v>149</v>
      </c>
      <c r="B3564" t="s">
        <v>186</v>
      </c>
      <c r="C3564" t="s">
        <v>1459</v>
      </c>
      <c r="D3564" t="s">
        <v>1325</v>
      </c>
      <c r="E3564" t="s">
        <v>1499</v>
      </c>
      <c r="F3564" t="s">
        <v>1292</v>
      </c>
      <c r="G3564" t="s">
        <v>524</v>
      </c>
      <c r="H3564" t="s">
        <v>1462</v>
      </c>
      <c r="I3564" t="s">
        <v>1463</v>
      </c>
      <c r="J3564" t="s">
        <v>1377</v>
      </c>
      <c r="K3564" t="s">
        <v>1378</v>
      </c>
      <c r="L3564">
        <v>1.7516626619096314</v>
      </c>
      <c r="M3564">
        <v>0.87583133095481569</v>
      </c>
      <c r="N3564">
        <v>3.5033253238192628</v>
      </c>
      <c r="O3564">
        <v>5.7218083003888348E-4</v>
      </c>
      <c r="P3564">
        <v>3.7366911349478109E-2</v>
      </c>
      <c r="Q3564">
        <v>3.7366911349478109E-2</v>
      </c>
      <c r="R3564">
        <v>245.58583575218202</v>
      </c>
      <c r="S3564">
        <v>4.6319471096224448E-3</v>
      </c>
      <c r="T3564">
        <v>4.6319471096224442E-4</v>
      </c>
      <c r="U3564">
        <v>245.83966645378933</v>
      </c>
      <c r="W3564" s="429">
        <f t="shared" si="82"/>
        <v>245.58583575218202</v>
      </c>
      <c r="X3564" s="429">
        <f t="shared" si="82"/>
        <v>4.6319471096224448E-3</v>
      </c>
      <c r="Y3564" s="429">
        <f t="shared" si="82"/>
        <v>4.6319471096224442E-4</v>
      </c>
      <c r="Z3564" s="429">
        <f t="shared" si="81"/>
        <v>245.83966645378933</v>
      </c>
      <c r="AA3564" s="429" t="s">
        <v>1295</v>
      </c>
    </row>
    <row r="3565" spans="1:27" x14ac:dyDescent="0.25">
      <c r="A3565" t="s">
        <v>149</v>
      </c>
      <c r="B3565" t="s">
        <v>186</v>
      </c>
      <c r="C3565" t="s">
        <v>1459</v>
      </c>
      <c r="D3565" t="s">
        <v>1325</v>
      </c>
      <c r="E3565" t="s">
        <v>1499</v>
      </c>
      <c r="F3565" t="s">
        <v>1292</v>
      </c>
      <c r="G3565" t="s">
        <v>524</v>
      </c>
      <c r="H3565" t="s">
        <v>1464</v>
      </c>
      <c r="I3565" t="s">
        <v>186</v>
      </c>
      <c r="J3565" t="s">
        <v>1377</v>
      </c>
      <c r="K3565" t="s">
        <v>1378</v>
      </c>
      <c r="L3565">
        <v>3.6380686055046194</v>
      </c>
      <c r="M3565">
        <v>1.8190343027523097</v>
      </c>
      <c r="N3565">
        <v>7.2761372110092388</v>
      </c>
      <c r="O3565">
        <v>1.188375570080758E-3</v>
      </c>
      <c r="P3565">
        <v>7.7608200495069918E-2</v>
      </c>
      <c r="Q3565">
        <v>7.7608200495069918E-2</v>
      </c>
      <c r="R3565">
        <v>510.06288963914733</v>
      </c>
      <c r="S3565">
        <v>9.6201978430620009E-3</v>
      </c>
      <c r="T3565">
        <v>9.6201978430620011E-4</v>
      </c>
      <c r="U3565">
        <v>510.59007648094712</v>
      </c>
      <c r="W3565" s="429">
        <f t="shared" si="82"/>
        <v>510.06288963914733</v>
      </c>
      <c r="X3565" s="429">
        <f t="shared" si="82"/>
        <v>9.6201978430620009E-3</v>
      </c>
      <c r="Y3565" s="429">
        <f t="shared" si="82"/>
        <v>9.6201978430620011E-4</v>
      </c>
      <c r="Z3565" s="429">
        <f t="shared" si="81"/>
        <v>510.59007648094712</v>
      </c>
      <c r="AA3565" s="429" t="s">
        <v>1295</v>
      </c>
    </row>
    <row r="3566" spans="1:27" x14ac:dyDescent="0.25">
      <c r="A3566" t="s">
        <v>149</v>
      </c>
      <c r="B3566" t="s">
        <v>186</v>
      </c>
      <c r="C3566" t="s">
        <v>1459</v>
      </c>
      <c r="D3566" t="s">
        <v>1325</v>
      </c>
      <c r="E3566" t="s">
        <v>1499</v>
      </c>
      <c r="F3566" t="s">
        <v>1292</v>
      </c>
      <c r="G3566" t="s">
        <v>524</v>
      </c>
      <c r="H3566" t="s">
        <v>1460</v>
      </c>
      <c r="I3566" t="s">
        <v>561</v>
      </c>
      <c r="J3566" t="s">
        <v>1377</v>
      </c>
      <c r="K3566" t="s">
        <v>1379</v>
      </c>
      <c r="L3566">
        <v>0</v>
      </c>
      <c r="M3566">
        <v>0</v>
      </c>
      <c r="N3566">
        <v>0</v>
      </c>
      <c r="O3566">
        <v>0</v>
      </c>
      <c r="P3566">
        <v>0</v>
      </c>
      <c r="Q3566">
        <v>0</v>
      </c>
      <c r="R3566">
        <v>0</v>
      </c>
      <c r="S3566">
        <v>0</v>
      </c>
      <c r="T3566">
        <v>0</v>
      </c>
      <c r="U3566">
        <v>0</v>
      </c>
      <c r="W3566" s="429">
        <f t="shared" si="82"/>
        <v>0</v>
      </c>
      <c r="X3566" s="429">
        <f t="shared" si="82"/>
        <v>0</v>
      </c>
      <c r="Y3566" s="429">
        <f t="shared" si="82"/>
        <v>0</v>
      </c>
      <c r="Z3566" s="429">
        <f t="shared" si="81"/>
        <v>0</v>
      </c>
      <c r="AA3566" s="429" t="s">
        <v>1296</v>
      </c>
    </row>
    <row r="3567" spans="1:27" x14ac:dyDescent="0.25">
      <c r="A3567" t="s">
        <v>149</v>
      </c>
      <c r="B3567" t="s">
        <v>186</v>
      </c>
      <c r="C3567" t="s">
        <v>1459</v>
      </c>
      <c r="D3567" t="s">
        <v>1325</v>
      </c>
      <c r="E3567" t="s">
        <v>1499</v>
      </c>
      <c r="F3567" t="s">
        <v>1292</v>
      </c>
      <c r="G3567" t="s">
        <v>524</v>
      </c>
      <c r="H3567" t="s">
        <v>1461</v>
      </c>
      <c r="I3567" t="s">
        <v>534</v>
      </c>
      <c r="J3567" t="s">
        <v>1377</v>
      </c>
      <c r="K3567" t="s">
        <v>1379</v>
      </c>
      <c r="L3567">
        <v>0</v>
      </c>
      <c r="M3567">
        <v>0</v>
      </c>
      <c r="N3567">
        <v>0</v>
      </c>
      <c r="O3567">
        <v>0</v>
      </c>
      <c r="P3567">
        <v>0</v>
      </c>
      <c r="Q3567">
        <v>0</v>
      </c>
      <c r="R3567">
        <v>0</v>
      </c>
      <c r="S3567">
        <v>0</v>
      </c>
      <c r="T3567">
        <v>0</v>
      </c>
      <c r="U3567">
        <v>0</v>
      </c>
      <c r="W3567" s="429">
        <f t="shared" si="82"/>
        <v>0</v>
      </c>
      <c r="X3567" s="429">
        <f t="shared" si="82"/>
        <v>0</v>
      </c>
      <c r="Y3567" s="429">
        <f t="shared" si="82"/>
        <v>0</v>
      </c>
      <c r="Z3567" s="429">
        <f t="shared" si="81"/>
        <v>0</v>
      </c>
      <c r="AA3567" s="429" t="s">
        <v>1296</v>
      </c>
    </row>
    <row r="3568" spans="1:27" x14ac:dyDescent="0.25">
      <c r="A3568" t="s">
        <v>149</v>
      </c>
      <c r="B3568" t="s">
        <v>186</v>
      </c>
      <c r="C3568" t="s">
        <v>1459</v>
      </c>
      <c r="D3568" t="s">
        <v>1325</v>
      </c>
      <c r="E3568" t="s">
        <v>1499</v>
      </c>
      <c r="F3568" t="s">
        <v>1292</v>
      </c>
      <c r="G3568" t="s">
        <v>524</v>
      </c>
      <c r="H3568" t="s">
        <v>1462</v>
      </c>
      <c r="I3568" t="s">
        <v>1463</v>
      </c>
      <c r="J3568" t="s">
        <v>1377</v>
      </c>
      <c r="K3568" t="s">
        <v>1379</v>
      </c>
      <c r="L3568">
        <v>0</v>
      </c>
      <c r="M3568">
        <v>0</v>
      </c>
      <c r="N3568">
        <v>0</v>
      </c>
      <c r="O3568">
        <v>0</v>
      </c>
      <c r="P3568">
        <v>0</v>
      </c>
      <c r="Q3568">
        <v>0</v>
      </c>
      <c r="R3568">
        <v>0</v>
      </c>
      <c r="S3568">
        <v>0</v>
      </c>
      <c r="T3568">
        <v>0</v>
      </c>
      <c r="U3568">
        <v>0</v>
      </c>
      <c r="W3568" s="429">
        <f t="shared" si="82"/>
        <v>0</v>
      </c>
      <c r="X3568" s="429">
        <f t="shared" si="82"/>
        <v>0</v>
      </c>
      <c r="Y3568" s="429">
        <f t="shared" si="82"/>
        <v>0</v>
      </c>
      <c r="Z3568" s="429">
        <f t="shared" si="81"/>
        <v>0</v>
      </c>
      <c r="AA3568" s="429" t="s">
        <v>1296</v>
      </c>
    </row>
    <row r="3569" spans="1:27" x14ac:dyDescent="0.25">
      <c r="A3569" t="s">
        <v>149</v>
      </c>
      <c r="B3569" t="s">
        <v>186</v>
      </c>
      <c r="C3569" t="s">
        <v>1459</v>
      </c>
      <c r="D3569" t="s">
        <v>1325</v>
      </c>
      <c r="E3569" t="s">
        <v>1499</v>
      </c>
      <c r="F3569" t="s">
        <v>1292</v>
      </c>
      <c r="G3569" t="s">
        <v>524</v>
      </c>
      <c r="H3569" t="s">
        <v>1464</v>
      </c>
      <c r="I3569" t="s">
        <v>186</v>
      </c>
      <c r="J3569" t="s">
        <v>1377</v>
      </c>
      <c r="K3569" t="s">
        <v>1379</v>
      </c>
      <c r="L3569">
        <v>0</v>
      </c>
      <c r="M3569">
        <v>0</v>
      </c>
      <c r="N3569">
        <v>0</v>
      </c>
      <c r="O3569">
        <v>0</v>
      </c>
      <c r="P3569">
        <v>0</v>
      </c>
      <c r="Q3569">
        <v>0</v>
      </c>
      <c r="R3569">
        <v>0</v>
      </c>
      <c r="S3569">
        <v>0</v>
      </c>
      <c r="T3569">
        <v>0</v>
      </c>
      <c r="U3569">
        <v>0</v>
      </c>
      <c r="W3569" s="429">
        <f t="shared" si="82"/>
        <v>0</v>
      </c>
      <c r="X3569" s="429">
        <f t="shared" si="82"/>
        <v>0</v>
      </c>
      <c r="Y3569" s="429">
        <f t="shared" si="82"/>
        <v>0</v>
      </c>
      <c r="Z3569" s="429">
        <f t="shared" si="81"/>
        <v>0</v>
      </c>
      <c r="AA3569" s="429" t="s">
        <v>1296</v>
      </c>
    </row>
    <row r="3570" spans="1:27" x14ac:dyDescent="0.25">
      <c r="A3570" t="s">
        <v>149</v>
      </c>
      <c r="B3570" t="s">
        <v>186</v>
      </c>
      <c r="C3570" t="s">
        <v>1459</v>
      </c>
      <c r="D3570" t="s">
        <v>1325</v>
      </c>
      <c r="E3570" t="s">
        <v>1499</v>
      </c>
      <c r="F3570" t="s">
        <v>1292</v>
      </c>
      <c r="G3570" t="s">
        <v>524</v>
      </c>
      <c r="H3570" t="s">
        <v>1460</v>
      </c>
      <c r="I3570" t="s">
        <v>561</v>
      </c>
      <c r="J3570" t="s">
        <v>1377</v>
      </c>
      <c r="K3570" t="s">
        <v>1380</v>
      </c>
      <c r="L3570">
        <v>0</v>
      </c>
      <c r="M3570">
        <v>1.6960494680859445E-2</v>
      </c>
      <c r="N3570">
        <v>0</v>
      </c>
      <c r="O3570">
        <v>0</v>
      </c>
      <c r="P3570">
        <v>0</v>
      </c>
      <c r="Q3570">
        <v>0</v>
      </c>
      <c r="R3570">
        <v>3.470426918850497E-3</v>
      </c>
      <c r="S3570">
        <v>0.27054231154131392</v>
      </c>
      <c r="T3570">
        <v>0</v>
      </c>
      <c r="U3570">
        <v>6.767028215451699</v>
      </c>
      <c r="W3570" s="429">
        <f t="shared" si="82"/>
        <v>3.470426918850497E-3</v>
      </c>
      <c r="X3570" s="429">
        <f t="shared" si="82"/>
        <v>0.27054231154131392</v>
      </c>
      <c r="Y3570" s="429">
        <f t="shared" si="82"/>
        <v>0</v>
      </c>
      <c r="Z3570" s="429">
        <f t="shared" si="81"/>
        <v>6.767028215451699</v>
      </c>
      <c r="AA3570" s="429" t="s">
        <v>1296</v>
      </c>
    </row>
    <row r="3571" spans="1:27" x14ac:dyDescent="0.25">
      <c r="A3571" t="s">
        <v>149</v>
      </c>
      <c r="B3571" t="s">
        <v>186</v>
      </c>
      <c r="C3571" t="s">
        <v>1459</v>
      </c>
      <c r="D3571" t="s">
        <v>1325</v>
      </c>
      <c r="E3571" t="s">
        <v>1499</v>
      </c>
      <c r="F3571" t="s">
        <v>1292</v>
      </c>
      <c r="G3571" t="s">
        <v>524</v>
      </c>
      <c r="H3571" t="s">
        <v>1461</v>
      </c>
      <c r="I3571" t="s">
        <v>534</v>
      </c>
      <c r="J3571" t="s">
        <v>1377</v>
      </c>
      <c r="K3571" t="s">
        <v>1380</v>
      </c>
      <c r="L3571">
        <v>0</v>
      </c>
      <c r="M3571">
        <v>0.21981709490886972</v>
      </c>
      <c r="N3571">
        <v>0</v>
      </c>
      <c r="O3571">
        <v>0</v>
      </c>
      <c r="P3571">
        <v>0</v>
      </c>
      <c r="Q3571">
        <v>0</v>
      </c>
      <c r="R3571">
        <v>4.4978591588850959E-2</v>
      </c>
      <c r="S3571">
        <v>3.5063732569107153</v>
      </c>
      <c r="T3571">
        <v>0</v>
      </c>
      <c r="U3571">
        <v>87.704310014356722</v>
      </c>
      <c r="W3571" s="429">
        <f t="shared" si="82"/>
        <v>4.4978591588850959E-2</v>
      </c>
      <c r="X3571" s="429">
        <f t="shared" si="82"/>
        <v>3.5063732569107153</v>
      </c>
      <c r="Y3571" s="429">
        <f t="shared" si="82"/>
        <v>0</v>
      </c>
      <c r="Z3571" s="429">
        <f t="shared" si="81"/>
        <v>87.704310014356722</v>
      </c>
      <c r="AA3571" s="429" t="s">
        <v>1296</v>
      </c>
    </row>
    <row r="3572" spans="1:27" x14ac:dyDescent="0.25">
      <c r="A3572" t="s">
        <v>149</v>
      </c>
      <c r="B3572" t="s">
        <v>186</v>
      </c>
      <c r="C3572" t="s">
        <v>1459</v>
      </c>
      <c r="D3572" t="s">
        <v>1325</v>
      </c>
      <c r="E3572" t="s">
        <v>1499</v>
      </c>
      <c r="F3572" t="s">
        <v>1292</v>
      </c>
      <c r="G3572" t="s">
        <v>524</v>
      </c>
      <c r="H3572" t="s">
        <v>1462</v>
      </c>
      <c r="I3572" t="s">
        <v>1463</v>
      </c>
      <c r="J3572" t="s">
        <v>1377</v>
      </c>
      <c r="K3572" t="s">
        <v>1380</v>
      </c>
      <c r="L3572">
        <v>0</v>
      </c>
      <c r="M3572">
        <v>0.34025573102703754</v>
      </c>
      <c r="N3572">
        <v>0</v>
      </c>
      <c r="O3572">
        <v>0</v>
      </c>
      <c r="P3572">
        <v>0</v>
      </c>
      <c r="Q3572">
        <v>0</v>
      </c>
      <c r="R3572">
        <v>6.9622535808581062E-2</v>
      </c>
      <c r="S3572">
        <v>5.4275287200862259</v>
      </c>
      <c r="T3572">
        <v>0</v>
      </c>
      <c r="U3572">
        <v>135.75784053796423</v>
      </c>
      <c r="W3572" s="429">
        <f t="shared" si="82"/>
        <v>6.9622535808581062E-2</v>
      </c>
      <c r="X3572" s="429">
        <f t="shared" si="82"/>
        <v>5.4275287200862259</v>
      </c>
      <c r="Y3572" s="429">
        <f t="shared" si="82"/>
        <v>0</v>
      </c>
      <c r="Z3572" s="429">
        <f t="shared" si="81"/>
        <v>135.75784053796423</v>
      </c>
      <c r="AA3572" s="429" t="s">
        <v>1296</v>
      </c>
    </row>
    <row r="3573" spans="1:27" x14ac:dyDescent="0.25">
      <c r="A3573" t="s">
        <v>149</v>
      </c>
      <c r="B3573" t="s">
        <v>186</v>
      </c>
      <c r="C3573" t="s">
        <v>1459</v>
      </c>
      <c r="D3573" t="s">
        <v>1325</v>
      </c>
      <c r="E3573" t="s">
        <v>1499</v>
      </c>
      <c r="F3573" t="s">
        <v>1292</v>
      </c>
      <c r="G3573" t="s">
        <v>524</v>
      </c>
      <c r="H3573" t="s">
        <v>1464</v>
      </c>
      <c r="I3573" t="s">
        <v>186</v>
      </c>
      <c r="J3573" t="s">
        <v>1377</v>
      </c>
      <c r="K3573" t="s">
        <v>1380</v>
      </c>
      <c r="L3573">
        <v>0</v>
      </c>
      <c r="M3573">
        <v>1.2778071354599374</v>
      </c>
      <c r="N3573">
        <v>0</v>
      </c>
      <c r="O3573">
        <v>0</v>
      </c>
      <c r="P3573">
        <v>0</v>
      </c>
      <c r="Q3573">
        <v>0</v>
      </c>
      <c r="R3573">
        <v>0.26146267331482681</v>
      </c>
      <c r="S3573">
        <v>20.38271304205842</v>
      </c>
      <c r="T3573">
        <v>0</v>
      </c>
      <c r="U3573">
        <v>509.82928872477532</v>
      </c>
      <c r="W3573" s="429">
        <f t="shared" si="82"/>
        <v>0.26146267331482681</v>
      </c>
      <c r="X3573" s="429">
        <f t="shared" si="82"/>
        <v>20.38271304205842</v>
      </c>
      <c r="Y3573" s="429">
        <f t="shared" si="82"/>
        <v>0</v>
      </c>
      <c r="Z3573" s="429">
        <f t="shared" si="81"/>
        <v>509.82928872477532</v>
      </c>
      <c r="AA3573" s="429" t="s">
        <v>1296</v>
      </c>
    </row>
    <row r="3574" spans="1:27" x14ac:dyDescent="0.25">
      <c r="A3574" t="s">
        <v>149</v>
      </c>
      <c r="B3574" t="s">
        <v>186</v>
      </c>
      <c r="C3574" t="s">
        <v>1459</v>
      </c>
      <c r="D3574" t="s">
        <v>1325</v>
      </c>
      <c r="E3574" t="s">
        <v>1499</v>
      </c>
      <c r="F3574" t="s">
        <v>1292</v>
      </c>
      <c r="G3574" t="s">
        <v>524</v>
      </c>
      <c r="H3574" t="s">
        <v>1460</v>
      </c>
      <c r="I3574" t="s">
        <v>561</v>
      </c>
      <c r="J3574" t="s">
        <v>1382</v>
      </c>
      <c r="K3574" t="s">
        <v>1383</v>
      </c>
      <c r="L3574">
        <v>1.0028488946928669E-2</v>
      </c>
      <c r="M3574">
        <v>6.4342377200375623E-4</v>
      </c>
      <c r="N3574">
        <v>2.5605969556595156E-3</v>
      </c>
      <c r="O3574">
        <v>1.8701947069116957E-5</v>
      </c>
      <c r="P3574">
        <v>3.7789764674543643E-4</v>
      </c>
      <c r="Q3574">
        <v>3.7789764674543643E-4</v>
      </c>
      <c r="R3574">
        <v>1.6611089604354192</v>
      </c>
      <c r="S3574">
        <v>4.3277656256146491E-5</v>
      </c>
      <c r="T3574">
        <v>5.2226694423320175E-5</v>
      </c>
      <c r="U3574">
        <v>1.6777544567799723</v>
      </c>
      <c r="W3574" s="429">
        <f t="shared" si="82"/>
        <v>1.6611089604354192</v>
      </c>
      <c r="X3574" s="429">
        <f t="shared" si="82"/>
        <v>4.3277656256146491E-5</v>
      </c>
      <c r="Y3574" s="429">
        <f t="shared" si="82"/>
        <v>5.2226694423320175E-5</v>
      </c>
      <c r="Z3574" s="429">
        <f t="shared" si="81"/>
        <v>1.6777544567799723</v>
      </c>
      <c r="AA3574" s="429" t="s">
        <v>1295</v>
      </c>
    </row>
    <row r="3575" spans="1:27" x14ac:dyDescent="0.25">
      <c r="A3575" t="s">
        <v>149</v>
      </c>
      <c r="B3575" t="s">
        <v>186</v>
      </c>
      <c r="C3575" t="s">
        <v>1459</v>
      </c>
      <c r="D3575" t="s">
        <v>1325</v>
      </c>
      <c r="E3575" t="s">
        <v>1499</v>
      </c>
      <c r="F3575" t="s">
        <v>1292</v>
      </c>
      <c r="G3575" t="s">
        <v>524</v>
      </c>
      <c r="H3575" t="s">
        <v>1461</v>
      </c>
      <c r="I3575" t="s">
        <v>534</v>
      </c>
      <c r="J3575" t="s">
        <v>1382</v>
      </c>
      <c r="K3575" t="s">
        <v>1383</v>
      </c>
      <c r="L3575">
        <v>1.3789172302026922</v>
      </c>
      <c r="M3575">
        <v>8.8470768650516493E-2</v>
      </c>
      <c r="N3575">
        <v>0.35208208140318337</v>
      </c>
      <c r="O3575">
        <v>2.5715177220035812E-3</v>
      </c>
      <c r="P3575">
        <v>5.1960926427497507E-2</v>
      </c>
      <c r="Q3575">
        <v>5.1960926427497507E-2</v>
      </c>
      <c r="R3575">
        <v>228.40248205987015</v>
      </c>
      <c r="S3575">
        <v>5.9506777352201431E-3</v>
      </c>
      <c r="T3575">
        <v>7.1811704832065249E-3</v>
      </c>
      <c r="U3575">
        <v>230.69123780724621</v>
      </c>
      <c r="W3575" s="429">
        <f t="shared" si="82"/>
        <v>228.40248205987015</v>
      </c>
      <c r="X3575" s="429">
        <f t="shared" si="82"/>
        <v>5.9506777352201431E-3</v>
      </c>
      <c r="Y3575" s="429">
        <f t="shared" si="82"/>
        <v>7.1811704832065249E-3</v>
      </c>
      <c r="Z3575" s="429">
        <f t="shared" si="81"/>
        <v>230.69123780724621</v>
      </c>
      <c r="AA3575" s="429" t="s">
        <v>1295</v>
      </c>
    </row>
    <row r="3576" spans="1:27" x14ac:dyDescent="0.25">
      <c r="A3576" t="s">
        <v>149</v>
      </c>
      <c r="B3576" t="s">
        <v>186</v>
      </c>
      <c r="C3576" t="s">
        <v>1459</v>
      </c>
      <c r="D3576" t="s">
        <v>1325</v>
      </c>
      <c r="E3576" t="s">
        <v>1499</v>
      </c>
      <c r="F3576" t="s">
        <v>1292</v>
      </c>
      <c r="G3576" t="s">
        <v>524</v>
      </c>
      <c r="H3576" t="s">
        <v>1462</v>
      </c>
      <c r="I3576" t="s">
        <v>1463</v>
      </c>
      <c r="J3576" t="s">
        <v>1382</v>
      </c>
      <c r="K3576" t="s">
        <v>1383</v>
      </c>
      <c r="L3576">
        <v>0.39111106893021808</v>
      </c>
      <c r="M3576">
        <v>2.5093527108146496E-2</v>
      </c>
      <c r="N3576">
        <v>9.986328127072111E-2</v>
      </c>
      <c r="O3576">
        <v>7.2937593569556117E-4</v>
      </c>
      <c r="P3576">
        <v>1.473800822307202E-2</v>
      </c>
      <c r="Q3576">
        <v>1.473800822307202E-2</v>
      </c>
      <c r="R3576">
        <v>64.783249456981338</v>
      </c>
      <c r="S3576">
        <v>1.687828593989713E-3</v>
      </c>
      <c r="T3576">
        <v>2.0368410825094864E-3</v>
      </c>
      <c r="U3576">
        <v>65.432423814418911</v>
      </c>
      <c r="W3576" s="429">
        <f t="shared" si="82"/>
        <v>64.783249456981338</v>
      </c>
      <c r="X3576" s="429">
        <f t="shared" si="82"/>
        <v>1.687828593989713E-3</v>
      </c>
      <c r="Y3576" s="429">
        <f t="shared" si="82"/>
        <v>2.0368410825094864E-3</v>
      </c>
      <c r="Z3576" s="429">
        <f t="shared" si="81"/>
        <v>65.432423814418911</v>
      </c>
      <c r="AA3576" s="429" t="s">
        <v>1295</v>
      </c>
    </row>
    <row r="3577" spans="1:27" x14ac:dyDescent="0.25">
      <c r="A3577" t="s">
        <v>149</v>
      </c>
      <c r="B3577" t="s">
        <v>186</v>
      </c>
      <c r="C3577" t="s">
        <v>1459</v>
      </c>
      <c r="D3577" t="s">
        <v>1325</v>
      </c>
      <c r="E3577" t="s">
        <v>1499</v>
      </c>
      <c r="F3577" t="s">
        <v>1292</v>
      </c>
      <c r="G3577" t="s">
        <v>524</v>
      </c>
      <c r="H3577" t="s">
        <v>1464</v>
      </c>
      <c r="I3577" t="s">
        <v>186</v>
      </c>
      <c r="J3577" t="s">
        <v>1382</v>
      </c>
      <c r="K3577" t="s">
        <v>1383</v>
      </c>
      <c r="L3577">
        <v>0.81230760470122221</v>
      </c>
      <c r="M3577">
        <v>5.2117325532304255E-2</v>
      </c>
      <c r="N3577">
        <v>0.20740835340842076</v>
      </c>
      <c r="O3577">
        <v>1.5148577125984734E-3</v>
      </c>
      <c r="P3577">
        <v>3.0609709386380347E-2</v>
      </c>
      <c r="Q3577">
        <v>3.0609709386380347E-2</v>
      </c>
      <c r="R3577">
        <v>134.54982579526896</v>
      </c>
      <c r="S3577">
        <v>3.505490156747866E-3</v>
      </c>
      <c r="T3577">
        <v>4.2303622482889342E-3</v>
      </c>
      <c r="U3577">
        <v>135.89811099917776</v>
      </c>
      <c r="W3577" s="429">
        <f t="shared" si="82"/>
        <v>134.54982579526896</v>
      </c>
      <c r="X3577" s="429">
        <f t="shared" si="82"/>
        <v>3.505490156747866E-3</v>
      </c>
      <c r="Y3577" s="429">
        <f t="shared" si="82"/>
        <v>4.2303622482889342E-3</v>
      </c>
      <c r="Z3577" s="429">
        <f t="shared" si="81"/>
        <v>135.89811099917776</v>
      </c>
      <c r="AA3577" s="429" t="s">
        <v>1295</v>
      </c>
    </row>
    <row r="3578" spans="1:27" x14ac:dyDescent="0.25">
      <c r="A3578" t="s">
        <v>149</v>
      </c>
      <c r="B3578" t="s">
        <v>186</v>
      </c>
      <c r="C3578" t="s">
        <v>1459</v>
      </c>
      <c r="D3578" t="s">
        <v>1325</v>
      </c>
      <c r="E3578" t="s">
        <v>1499</v>
      </c>
      <c r="F3578" t="s">
        <v>1292</v>
      </c>
      <c r="G3578" t="s">
        <v>524</v>
      </c>
      <c r="H3578" t="s">
        <v>1460</v>
      </c>
      <c r="I3578" t="s">
        <v>561</v>
      </c>
      <c r="J3578" t="s">
        <v>1381</v>
      </c>
      <c r="K3578" t="s">
        <v>1364</v>
      </c>
      <c r="L3578">
        <v>0</v>
      </c>
      <c r="M3578">
        <v>0</v>
      </c>
      <c r="N3578">
        <v>0</v>
      </c>
      <c r="O3578">
        <v>0</v>
      </c>
      <c r="P3578">
        <v>0</v>
      </c>
      <c r="Q3578">
        <v>0</v>
      </c>
      <c r="R3578">
        <v>0</v>
      </c>
      <c r="S3578">
        <v>0</v>
      </c>
      <c r="T3578">
        <v>0</v>
      </c>
      <c r="U3578">
        <v>0</v>
      </c>
      <c r="W3578" s="429">
        <f t="shared" si="82"/>
        <v>0</v>
      </c>
      <c r="X3578" s="429">
        <f t="shared" si="82"/>
        <v>0</v>
      </c>
      <c r="Y3578" s="429">
        <f t="shared" si="82"/>
        <v>0</v>
      </c>
      <c r="Z3578" s="429">
        <f t="shared" si="81"/>
        <v>0</v>
      </c>
      <c r="AA3578" s="429" t="s">
        <v>1295</v>
      </c>
    </row>
    <row r="3579" spans="1:27" x14ac:dyDescent="0.25">
      <c r="A3579" t="s">
        <v>149</v>
      </c>
      <c r="B3579" t="s">
        <v>186</v>
      </c>
      <c r="C3579" t="s">
        <v>1459</v>
      </c>
      <c r="D3579" t="s">
        <v>1325</v>
      </c>
      <c r="E3579" t="s">
        <v>1499</v>
      </c>
      <c r="F3579" t="s">
        <v>1292</v>
      </c>
      <c r="G3579" t="s">
        <v>524</v>
      </c>
      <c r="H3579" t="s">
        <v>1461</v>
      </c>
      <c r="I3579" t="s">
        <v>534</v>
      </c>
      <c r="J3579" t="s">
        <v>1381</v>
      </c>
      <c r="K3579" t="s">
        <v>1364</v>
      </c>
      <c r="L3579">
        <v>0</v>
      </c>
      <c r="M3579">
        <v>0</v>
      </c>
      <c r="N3579">
        <v>0</v>
      </c>
      <c r="O3579">
        <v>0</v>
      </c>
      <c r="P3579">
        <v>0</v>
      </c>
      <c r="Q3579">
        <v>0</v>
      </c>
      <c r="R3579">
        <v>0</v>
      </c>
      <c r="S3579">
        <v>0</v>
      </c>
      <c r="T3579">
        <v>0</v>
      </c>
      <c r="U3579">
        <v>0</v>
      </c>
      <c r="W3579" s="429">
        <f t="shared" si="82"/>
        <v>0</v>
      </c>
      <c r="X3579" s="429">
        <f t="shared" si="82"/>
        <v>0</v>
      </c>
      <c r="Y3579" s="429">
        <f t="shared" si="82"/>
        <v>0</v>
      </c>
      <c r="Z3579" s="429">
        <f t="shared" si="81"/>
        <v>0</v>
      </c>
      <c r="AA3579" s="429" t="s">
        <v>1295</v>
      </c>
    </row>
    <row r="3580" spans="1:27" x14ac:dyDescent="0.25">
      <c r="A3580" t="s">
        <v>149</v>
      </c>
      <c r="B3580" t="s">
        <v>186</v>
      </c>
      <c r="C3580" t="s">
        <v>1459</v>
      </c>
      <c r="D3580" t="s">
        <v>1325</v>
      </c>
      <c r="E3580" t="s">
        <v>1499</v>
      </c>
      <c r="F3580" t="s">
        <v>1292</v>
      </c>
      <c r="G3580" t="s">
        <v>524</v>
      </c>
      <c r="H3580" t="s">
        <v>1462</v>
      </c>
      <c r="I3580" t="s">
        <v>1463</v>
      </c>
      <c r="J3580" t="s">
        <v>1381</v>
      </c>
      <c r="K3580" t="s">
        <v>1364</v>
      </c>
      <c r="L3580">
        <v>0</v>
      </c>
      <c r="M3580">
        <v>0</v>
      </c>
      <c r="N3580">
        <v>0</v>
      </c>
      <c r="O3580">
        <v>0</v>
      </c>
      <c r="P3580">
        <v>0</v>
      </c>
      <c r="Q3580">
        <v>0</v>
      </c>
      <c r="R3580">
        <v>0</v>
      </c>
      <c r="S3580">
        <v>0</v>
      </c>
      <c r="T3580">
        <v>0</v>
      </c>
      <c r="U3580">
        <v>0</v>
      </c>
      <c r="W3580" s="429">
        <f t="shared" si="82"/>
        <v>0</v>
      </c>
      <c r="X3580" s="429">
        <f t="shared" si="82"/>
        <v>0</v>
      </c>
      <c r="Y3580" s="429">
        <f t="shared" si="82"/>
        <v>0</v>
      </c>
      <c r="Z3580" s="429">
        <f t="shared" si="81"/>
        <v>0</v>
      </c>
      <c r="AA3580" s="429" t="s">
        <v>1295</v>
      </c>
    </row>
    <row r="3581" spans="1:27" x14ac:dyDescent="0.25">
      <c r="A3581" t="s">
        <v>149</v>
      </c>
      <c r="B3581" t="s">
        <v>186</v>
      </c>
      <c r="C3581" t="s">
        <v>1459</v>
      </c>
      <c r="D3581" t="s">
        <v>1325</v>
      </c>
      <c r="E3581" t="s">
        <v>1499</v>
      </c>
      <c r="F3581" t="s">
        <v>1292</v>
      </c>
      <c r="G3581" t="s">
        <v>524</v>
      </c>
      <c r="H3581" t="s">
        <v>1464</v>
      </c>
      <c r="I3581" t="s">
        <v>186</v>
      </c>
      <c r="J3581" t="s">
        <v>1381</v>
      </c>
      <c r="K3581" t="s">
        <v>1364</v>
      </c>
      <c r="L3581">
        <v>0</v>
      </c>
      <c r="M3581">
        <v>0</v>
      </c>
      <c r="N3581">
        <v>0</v>
      </c>
      <c r="O3581">
        <v>0</v>
      </c>
      <c r="P3581">
        <v>0</v>
      </c>
      <c r="Q3581">
        <v>0</v>
      </c>
      <c r="R3581">
        <v>0</v>
      </c>
      <c r="S3581">
        <v>0</v>
      </c>
      <c r="T3581">
        <v>0</v>
      </c>
      <c r="U3581">
        <v>0</v>
      </c>
      <c r="W3581" s="429">
        <f t="shared" si="82"/>
        <v>0</v>
      </c>
      <c r="X3581" s="429">
        <f t="shared" si="82"/>
        <v>0</v>
      </c>
      <c r="Y3581" s="429">
        <f t="shared" si="82"/>
        <v>0</v>
      </c>
      <c r="Z3581" s="429">
        <f t="shared" si="81"/>
        <v>0</v>
      </c>
      <c r="AA3581" s="429" t="s">
        <v>1295</v>
      </c>
    </row>
    <row r="3582" spans="1:27" x14ac:dyDescent="0.25">
      <c r="A3582" t="s">
        <v>149</v>
      </c>
      <c r="B3582" t="s">
        <v>186</v>
      </c>
      <c r="C3582" t="s">
        <v>1459</v>
      </c>
      <c r="D3582" t="s">
        <v>1325</v>
      </c>
      <c r="E3582" t="s">
        <v>1499</v>
      </c>
      <c r="F3582" t="s">
        <v>1292</v>
      </c>
      <c r="G3582" t="s">
        <v>524</v>
      </c>
      <c r="H3582" t="s">
        <v>1460</v>
      </c>
      <c r="I3582" t="s">
        <v>561</v>
      </c>
      <c r="J3582" t="s">
        <v>1332</v>
      </c>
      <c r="K3582" t="s">
        <v>1331</v>
      </c>
      <c r="L3582">
        <v>0</v>
      </c>
      <c r="M3582">
        <v>0</v>
      </c>
      <c r="N3582">
        <v>0</v>
      </c>
      <c r="O3582">
        <v>0</v>
      </c>
      <c r="P3582">
        <v>0</v>
      </c>
      <c r="Q3582">
        <v>0</v>
      </c>
      <c r="R3582">
        <v>0</v>
      </c>
      <c r="S3582">
        <v>0</v>
      </c>
      <c r="T3582">
        <v>0</v>
      </c>
      <c r="U3582">
        <v>0</v>
      </c>
      <c r="W3582" s="429">
        <f t="shared" si="82"/>
        <v>0</v>
      </c>
      <c r="X3582" s="429">
        <f t="shared" si="82"/>
        <v>0</v>
      </c>
      <c r="Y3582" s="429">
        <f t="shared" si="82"/>
        <v>0</v>
      </c>
      <c r="Z3582" s="429">
        <f t="shared" si="82"/>
        <v>0</v>
      </c>
      <c r="AA3582" s="429" t="s">
        <v>1296</v>
      </c>
    </row>
    <row r="3583" spans="1:27" x14ac:dyDescent="0.25">
      <c r="A3583" t="s">
        <v>149</v>
      </c>
      <c r="B3583" t="s">
        <v>186</v>
      </c>
      <c r="C3583" t="s">
        <v>1459</v>
      </c>
      <c r="D3583" t="s">
        <v>1325</v>
      </c>
      <c r="E3583" t="s">
        <v>1499</v>
      </c>
      <c r="F3583" t="s">
        <v>1292</v>
      </c>
      <c r="G3583" t="s">
        <v>524</v>
      </c>
      <c r="H3583" t="s">
        <v>1461</v>
      </c>
      <c r="I3583" t="s">
        <v>534</v>
      </c>
      <c r="J3583" t="s">
        <v>1332</v>
      </c>
      <c r="K3583" t="s">
        <v>1331</v>
      </c>
      <c r="L3583">
        <v>0</v>
      </c>
      <c r="M3583">
        <v>0</v>
      </c>
      <c r="N3583">
        <v>0</v>
      </c>
      <c r="O3583">
        <v>0</v>
      </c>
      <c r="P3583">
        <v>0</v>
      </c>
      <c r="Q3583">
        <v>0</v>
      </c>
      <c r="R3583">
        <v>0</v>
      </c>
      <c r="S3583">
        <v>0</v>
      </c>
      <c r="T3583">
        <v>0</v>
      </c>
      <c r="U3583">
        <v>0</v>
      </c>
      <c r="W3583" s="429">
        <f t="shared" ref="W3583:Z3646" si="83">IFERROR(R3583*1,0)</f>
        <v>0</v>
      </c>
      <c r="X3583" s="429">
        <f t="shared" si="83"/>
        <v>0</v>
      </c>
      <c r="Y3583" s="429">
        <f t="shared" si="83"/>
        <v>0</v>
      </c>
      <c r="Z3583" s="429">
        <f t="shared" si="83"/>
        <v>0</v>
      </c>
      <c r="AA3583" s="429" t="s">
        <v>1296</v>
      </c>
    </row>
    <row r="3584" spans="1:27" x14ac:dyDescent="0.25">
      <c r="A3584" t="s">
        <v>149</v>
      </c>
      <c r="B3584" t="s">
        <v>186</v>
      </c>
      <c r="C3584" t="s">
        <v>1459</v>
      </c>
      <c r="D3584" t="s">
        <v>1325</v>
      </c>
      <c r="E3584" t="s">
        <v>1499</v>
      </c>
      <c r="F3584" t="s">
        <v>1292</v>
      </c>
      <c r="G3584" t="s">
        <v>524</v>
      </c>
      <c r="H3584" t="s">
        <v>1462</v>
      </c>
      <c r="I3584" t="s">
        <v>1463</v>
      </c>
      <c r="J3584" t="s">
        <v>1332</v>
      </c>
      <c r="K3584" t="s">
        <v>1331</v>
      </c>
      <c r="L3584">
        <v>0</v>
      </c>
      <c r="M3584">
        <v>0</v>
      </c>
      <c r="N3584">
        <v>0</v>
      </c>
      <c r="O3584">
        <v>0</v>
      </c>
      <c r="P3584">
        <v>0</v>
      </c>
      <c r="Q3584">
        <v>0</v>
      </c>
      <c r="R3584">
        <v>0</v>
      </c>
      <c r="S3584">
        <v>0</v>
      </c>
      <c r="T3584">
        <v>0</v>
      </c>
      <c r="U3584">
        <v>0</v>
      </c>
      <c r="W3584" s="429">
        <f t="shared" si="83"/>
        <v>0</v>
      </c>
      <c r="X3584" s="429">
        <f t="shared" si="83"/>
        <v>0</v>
      </c>
      <c r="Y3584" s="429">
        <f t="shared" si="83"/>
        <v>0</v>
      </c>
      <c r="Z3584" s="429">
        <f t="shared" si="83"/>
        <v>0</v>
      </c>
      <c r="AA3584" s="429" t="s">
        <v>1296</v>
      </c>
    </row>
    <row r="3585" spans="1:27" x14ac:dyDescent="0.25">
      <c r="A3585" t="s">
        <v>149</v>
      </c>
      <c r="B3585" t="s">
        <v>186</v>
      </c>
      <c r="C3585" t="s">
        <v>1459</v>
      </c>
      <c r="D3585" t="s">
        <v>1325</v>
      </c>
      <c r="E3585" t="s">
        <v>1499</v>
      </c>
      <c r="F3585" t="s">
        <v>1292</v>
      </c>
      <c r="G3585" t="s">
        <v>524</v>
      </c>
      <c r="H3585" t="s">
        <v>1464</v>
      </c>
      <c r="I3585" t="s">
        <v>186</v>
      </c>
      <c r="J3585" t="s">
        <v>1332</v>
      </c>
      <c r="K3585" t="s">
        <v>1331</v>
      </c>
      <c r="L3585">
        <v>0</v>
      </c>
      <c r="M3585">
        <v>0</v>
      </c>
      <c r="N3585">
        <v>0</v>
      </c>
      <c r="O3585">
        <v>0</v>
      </c>
      <c r="P3585">
        <v>0</v>
      </c>
      <c r="Q3585">
        <v>0</v>
      </c>
      <c r="R3585">
        <v>0</v>
      </c>
      <c r="S3585">
        <v>0</v>
      </c>
      <c r="T3585">
        <v>0</v>
      </c>
      <c r="U3585">
        <v>0</v>
      </c>
      <c r="W3585" s="429">
        <f t="shared" si="83"/>
        <v>0</v>
      </c>
      <c r="X3585" s="429">
        <f t="shared" si="83"/>
        <v>0</v>
      </c>
      <c r="Y3585" s="429">
        <f t="shared" si="83"/>
        <v>0</v>
      </c>
      <c r="Z3585" s="429">
        <f t="shared" si="83"/>
        <v>0</v>
      </c>
      <c r="AA3585" s="429" t="s">
        <v>1296</v>
      </c>
    </row>
    <row r="3586" spans="1:27" x14ac:dyDescent="0.25">
      <c r="A3586" t="s">
        <v>149</v>
      </c>
      <c r="B3586" t="s">
        <v>186</v>
      </c>
      <c r="C3586" t="s">
        <v>1459</v>
      </c>
      <c r="D3586" t="s">
        <v>1325</v>
      </c>
      <c r="E3586" t="s">
        <v>1499</v>
      </c>
      <c r="F3586" t="s">
        <v>1292</v>
      </c>
      <c r="G3586" t="s">
        <v>524</v>
      </c>
      <c r="H3586" t="s">
        <v>1460</v>
      </c>
      <c r="I3586" t="s">
        <v>561</v>
      </c>
      <c r="J3586" t="s">
        <v>1332</v>
      </c>
      <c r="K3586" t="s">
        <v>1333</v>
      </c>
      <c r="L3586">
        <v>0</v>
      </c>
      <c r="M3586">
        <v>0</v>
      </c>
      <c r="N3586">
        <v>0</v>
      </c>
      <c r="O3586">
        <v>0</v>
      </c>
      <c r="P3586">
        <v>0</v>
      </c>
      <c r="Q3586">
        <v>0</v>
      </c>
      <c r="R3586">
        <v>0</v>
      </c>
      <c r="S3586">
        <v>0</v>
      </c>
      <c r="T3586">
        <v>0</v>
      </c>
      <c r="U3586">
        <v>0</v>
      </c>
      <c r="W3586" s="429">
        <f t="shared" si="83"/>
        <v>0</v>
      </c>
      <c r="X3586" s="429">
        <f t="shared" si="83"/>
        <v>0</v>
      </c>
      <c r="Y3586" s="429">
        <f t="shared" si="83"/>
        <v>0</v>
      </c>
      <c r="Z3586" s="429">
        <f t="shared" si="83"/>
        <v>0</v>
      </c>
      <c r="AA3586" s="429" t="s">
        <v>1296</v>
      </c>
    </row>
    <row r="3587" spans="1:27" x14ac:dyDescent="0.25">
      <c r="A3587" t="s">
        <v>149</v>
      </c>
      <c r="B3587" t="s">
        <v>186</v>
      </c>
      <c r="C3587" t="s">
        <v>1459</v>
      </c>
      <c r="D3587" t="s">
        <v>1325</v>
      </c>
      <c r="E3587" t="s">
        <v>1499</v>
      </c>
      <c r="F3587" t="s">
        <v>1292</v>
      </c>
      <c r="G3587" t="s">
        <v>524</v>
      </c>
      <c r="H3587" t="s">
        <v>1461</v>
      </c>
      <c r="I3587" t="s">
        <v>534</v>
      </c>
      <c r="J3587" t="s">
        <v>1332</v>
      </c>
      <c r="K3587" t="s">
        <v>1333</v>
      </c>
      <c r="L3587">
        <v>0</v>
      </c>
      <c r="M3587">
        <v>211.99135839723201</v>
      </c>
      <c r="N3587">
        <v>0</v>
      </c>
      <c r="O3587">
        <v>0</v>
      </c>
      <c r="P3587">
        <v>0</v>
      </c>
      <c r="Q3587">
        <v>0</v>
      </c>
      <c r="R3587">
        <v>77.480345863169191</v>
      </c>
      <c r="S3587">
        <v>914.49715122521013</v>
      </c>
      <c r="T3587">
        <v>0</v>
      </c>
      <c r="U3587">
        <v>22939.909126493421</v>
      </c>
      <c r="W3587" s="429">
        <f t="shared" si="83"/>
        <v>77.480345863169191</v>
      </c>
      <c r="X3587" s="429">
        <f t="shared" si="83"/>
        <v>914.49715122521013</v>
      </c>
      <c r="Y3587" s="429">
        <f t="shared" si="83"/>
        <v>0</v>
      </c>
      <c r="Z3587" s="429">
        <f t="shared" si="83"/>
        <v>22939.909126493421</v>
      </c>
      <c r="AA3587" s="429" t="s">
        <v>1296</v>
      </c>
    </row>
    <row r="3588" spans="1:27" x14ac:dyDescent="0.25">
      <c r="A3588" t="s">
        <v>149</v>
      </c>
      <c r="B3588" t="s">
        <v>186</v>
      </c>
      <c r="C3588" t="s">
        <v>1459</v>
      </c>
      <c r="D3588" t="s">
        <v>1325</v>
      </c>
      <c r="E3588" t="s">
        <v>1499</v>
      </c>
      <c r="F3588" t="s">
        <v>1292</v>
      </c>
      <c r="G3588" t="s">
        <v>524</v>
      </c>
      <c r="H3588" t="s">
        <v>1462</v>
      </c>
      <c r="I3588" t="s">
        <v>1463</v>
      </c>
      <c r="J3588" t="s">
        <v>1332</v>
      </c>
      <c r="K3588" t="s">
        <v>1333</v>
      </c>
      <c r="L3588">
        <v>0</v>
      </c>
      <c r="M3588">
        <v>14.348452924032957</v>
      </c>
      <c r="N3588">
        <v>0</v>
      </c>
      <c r="O3588">
        <v>0</v>
      </c>
      <c r="P3588">
        <v>0</v>
      </c>
      <c r="Q3588">
        <v>0</v>
      </c>
      <c r="R3588">
        <v>5.2441906290930707</v>
      </c>
      <c r="S3588">
        <v>61.896953832097836</v>
      </c>
      <c r="T3588">
        <v>0</v>
      </c>
      <c r="U3588">
        <v>1552.6680364315389</v>
      </c>
      <c r="W3588" s="429">
        <f t="shared" si="83"/>
        <v>5.2441906290930707</v>
      </c>
      <c r="X3588" s="429">
        <f t="shared" si="83"/>
        <v>61.896953832097836</v>
      </c>
      <c r="Y3588" s="429">
        <f t="shared" si="83"/>
        <v>0</v>
      </c>
      <c r="Z3588" s="429">
        <f t="shared" si="83"/>
        <v>1552.6680364315389</v>
      </c>
      <c r="AA3588" s="429" t="s">
        <v>1296</v>
      </c>
    </row>
    <row r="3589" spans="1:27" x14ac:dyDescent="0.25">
      <c r="A3589" t="s">
        <v>149</v>
      </c>
      <c r="B3589" t="s">
        <v>186</v>
      </c>
      <c r="C3589" t="s">
        <v>1459</v>
      </c>
      <c r="D3589" t="s">
        <v>1325</v>
      </c>
      <c r="E3589" t="s">
        <v>1499</v>
      </c>
      <c r="F3589" t="s">
        <v>1292</v>
      </c>
      <c r="G3589" t="s">
        <v>524</v>
      </c>
      <c r="H3589" t="s">
        <v>1464</v>
      </c>
      <c r="I3589" t="s">
        <v>186</v>
      </c>
      <c r="J3589" t="s">
        <v>1332</v>
      </c>
      <c r="K3589" t="s">
        <v>1333</v>
      </c>
      <c r="L3589">
        <v>0</v>
      </c>
      <c r="M3589">
        <v>41.919989915311966</v>
      </c>
      <c r="N3589">
        <v>0</v>
      </c>
      <c r="O3589">
        <v>0</v>
      </c>
      <c r="P3589">
        <v>0</v>
      </c>
      <c r="Q3589">
        <v>0</v>
      </c>
      <c r="R3589">
        <v>15.321262818330734</v>
      </c>
      <c r="S3589">
        <v>180.83619845063876</v>
      </c>
      <c r="T3589">
        <v>0</v>
      </c>
      <c r="U3589">
        <v>4536.2262240843002</v>
      </c>
      <c r="W3589" s="429">
        <f t="shared" si="83"/>
        <v>15.321262818330734</v>
      </c>
      <c r="X3589" s="429">
        <f t="shared" si="83"/>
        <v>180.83619845063876</v>
      </c>
      <c r="Y3589" s="429">
        <f t="shared" si="83"/>
        <v>0</v>
      </c>
      <c r="Z3589" s="429">
        <f t="shared" si="83"/>
        <v>4536.2262240843002</v>
      </c>
      <c r="AA3589" s="429" t="s">
        <v>1296</v>
      </c>
    </row>
    <row r="3590" spans="1:27" x14ac:dyDescent="0.25">
      <c r="A3590" t="s">
        <v>149</v>
      </c>
      <c r="B3590" t="s">
        <v>186</v>
      </c>
      <c r="C3590" t="s">
        <v>1459</v>
      </c>
      <c r="D3590" t="s">
        <v>1325</v>
      </c>
      <c r="E3590" t="s">
        <v>1499</v>
      </c>
      <c r="F3590" t="s">
        <v>1292</v>
      </c>
      <c r="G3590" t="s">
        <v>524</v>
      </c>
      <c r="H3590" t="s">
        <v>1460</v>
      </c>
      <c r="I3590" t="s">
        <v>561</v>
      </c>
      <c r="J3590" t="s">
        <v>1337</v>
      </c>
      <c r="K3590" t="s">
        <v>1338</v>
      </c>
      <c r="L3590">
        <v>0</v>
      </c>
      <c r="M3590">
        <v>0</v>
      </c>
      <c r="N3590">
        <v>0</v>
      </c>
      <c r="O3590">
        <v>0</v>
      </c>
      <c r="P3590">
        <v>0</v>
      </c>
      <c r="Q3590">
        <v>0</v>
      </c>
      <c r="R3590">
        <v>0</v>
      </c>
      <c r="S3590">
        <v>0</v>
      </c>
      <c r="T3590">
        <v>0</v>
      </c>
      <c r="U3590">
        <v>0</v>
      </c>
      <c r="W3590" s="429">
        <f t="shared" si="83"/>
        <v>0</v>
      </c>
      <c r="X3590" s="429">
        <f t="shared" si="83"/>
        <v>0</v>
      </c>
      <c r="Y3590" s="429">
        <f t="shared" si="83"/>
        <v>0</v>
      </c>
      <c r="Z3590" s="429">
        <f t="shared" si="83"/>
        <v>0</v>
      </c>
      <c r="AA3590" s="429" t="s">
        <v>1296</v>
      </c>
    </row>
    <row r="3591" spans="1:27" x14ac:dyDescent="0.25">
      <c r="A3591" t="s">
        <v>149</v>
      </c>
      <c r="B3591" t="s">
        <v>186</v>
      </c>
      <c r="C3591" t="s">
        <v>1459</v>
      </c>
      <c r="D3591" t="s">
        <v>1325</v>
      </c>
      <c r="E3591" t="s">
        <v>1499</v>
      </c>
      <c r="F3591" t="s">
        <v>1292</v>
      </c>
      <c r="G3591" t="s">
        <v>524</v>
      </c>
      <c r="H3591" t="s">
        <v>1461</v>
      </c>
      <c r="I3591" t="s">
        <v>534</v>
      </c>
      <c r="J3591" t="s">
        <v>1337</v>
      </c>
      <c r="K3591" t="s">
        <v>1338</v>
      </c>
      <c r="L3591">
        <v>0</v>
      </c>
      <c r="M3591">
        <v>260.2935269462501</v>
      </c>
      <c r="N3591">
        <v>0</v>
      </c>
      <c r="O3591">
        <v>0</v>
      </c>
      <c r="P3591">
        <v>0</v>
      </c>
      <c r="Q3591">
        <v>0</v>
      </c>
      <c r="R3591">
        <v>6.764677888226565</v>
      </c>
      <c r="S3591">
        <v>40.400097450890641</v>
      </c>
      <c r="T3591">
        <v>0</v>
      </c>
      <c r="U3591">
        <v>1016.7671141604925</v>
      </c>
      <c r="W3591" s="429">
        <f t="shared" si="83"/>
        <v>6.764677888226565</v>
      </c>
      <c r="X3591" s="429">
        <f t="shared" si="83"/>
        <v>40.400097450890641</v>
      </c>
      <c r="Y3591" s="429">
        <f t="shared" si="83"/>
        <v>0</v>
      </c>
      <c r="Z3591" s="429">
        <f t="shared" si="83"/>
        <v>1016.7671141604925</v>
      </c>
      <c r="AA3591" s="429" t="s">
        <v>1296</v>
      </c>
    </row>
    <row r="3592" spans="1:27" x14ac:dyDescent="0.25">
      <c r="A3592" t="s">
        <v>149</v>
      </c>
      <c r="B3592" t="s">
        <v>186</v>
      </c>
      <c r="C3592" t="s">
        <v>1459</v>
      </c>
      <c r="D3592" t="s">
        <v>1325</v>
      </c>
      <c r="E3592" t="s">
        <v>1499</v>
      </c>
      <c r="F3592" t="s">
        <v>1292</v>
      </c>
      <c r="G3592" t="s">
        <v>524</v>
      </c>
      <c r="H3592" t="s">
        <v>1462</v>
      </c>
      <c r="I3592" t="s">
        <v>1463</v>
      </c>
      <c r="J3592" t="s">
        <v>1337</v>
      </c>
      <c r="K3592" t="s">
        <v>1338</v>
      </c>
      <c r="L3592">
        <v>0</v>
      </c>
      <c r="M3592">
        <v>11.822019545541238</v>
      </c>
      <c r="N3592">
        <v>0</v>
      </c>
      <c r="O3592">
        <v>0</v>
      </c>
      <c r="P3592">
        <v>0</v>
      </c>
      <c r="Q3592">
        <v>0</v>
      </c>
      <c r="R3592">
        <v>0.30723835184122389</v>
      </c>
      <c r="S3592">
        <v>1.834892889229724</v>
      </c>
      <c r="T3592">
        <v>0</v>
      </c>
      <c r="U3592">
        <v>46.179560582584323</v>
      </c>
      <c r="W3592" s="429">
        <f t="shared" si="83"/>
        <v>0.30723835184122389</v>
      </c>
      <c r="X3592" s="429">
        <f t="shared" si="83"/>
        <v>1.834892889229724</v>
      </c>
      <c r="Y3592" s="429">
        <f t="shared" si="83"/>
        <v>0</v>
      </c>
      <c r="Z3592" s="429">
        <f t="shared" si="83"/>
        <v>46.179560582584323</v>
      </c>
      <c r="AA3592" s="429" t="s">
        <v>1296</v>
      </c>
    </row>
    <row r="3593" spans="1:27" x14ac:dyDescent="0.25">
      <c r="A3593" t="s">
        <v>149</v>
      </c>
      <c r="B3593" t="s">
        <v>186</v>
      </c>
      <c r="C3593" t="s">
        <v>1459</v>
      </c>
      <c r="D3593" t="s">
        <v>1325</v>
      </c>
      <c r="E3593" t="s">
        <v>1499</v>
      </c>
      <c r="F3593" t="s">
        <v>1292</v>
      </c>
      <c r="G3593" t="s">
        <v>524</v>
      </c>
      <c r="H3593" t="s">
        <v>1464</v>
      </c>
      <c r="I3593" t="s">
        <v>186</v>
      </c>
      <c r="J3593" t="s">
        <v>1337</v>
      </c>
      <c r="K3593" t="s">
        <v>1338</v>
      </c>
      <c r="L3593">
        <v>0</v>
      </c>
      <c r="M3593">
        <v>118.66050536705752</v>
      </c>
      <c r="N3593">
        <v>0</v>
      </c>
      <c r="O3593">
        <v>0</v>
      </c>
      <c r="P3593">
        <v>0</v>
      </c>
      <c r="Q3593">
        <v>0</v>
      </c>
      <c r="R3593">
        <v>3.0838265794757125</v>
      </c>
      <c r="S3593">
        <v>18.417269290722629</v>
      </c>
      <c r="T3593">
        <v>0</v>
      </c>
      <c r="U3593">
        <v>463.51555884754146</v>
      </c>
      <c r="W3593" s="429">
        <f t="shared" si="83"/>
        <v>3.0838265794757125</v>
      </c>
      <c r="X3593" s="429">
        <f t="shared" si="83"/>
        <v>18.417269290722629</v>
      </c>
      <c r="Y3593" s="429">
        <f t="shared" si="83"/>
        <v>0</v>
      </c>
      <c r="Z3593" s="429">
        <f t="shared" si="83"/>
        <v>463.51555884754146</v>
      </c>
      <c r="AA3593" s="429" t="s">
        <v>1296</v>
      </c>
    </row>
    <row r="3594" spans="1:27" x14ac:dyDescent="0.25">
      <c r="A3594" t="s">
        <v>149</v>
      </c>
      <c r="B3594" t="s">
        <v>186</v>
      </c>
      <c r="C3594" t="s">
        <v>1459</v>
      </c>
      <c r="D3594" t="s">
        <v>1325</v>
      </c>
      <c r="E3594" t="s">
        <v>1499</v>
      </c>
      <c r="F3594" t="s">
        <v>1292</v>
      </c>
      <c r="G3594" t="s">
        <v>524</v>
      </c>
      <c r="H3594" t="s">
        <v>1460</v>
      </c>
      <c r="I3594" t="s">
        <v>561</v>
      </c>
      <c r="J3594" t="s">
        <v>1339</v>
      </c>
      <c r="K3594" t="s">
        <v>1340</v>
      </c>
      <c r="L3594">
        <v>0</v>
      </c>
      <c r="M3594">
        <v>0</v>
      </c>
      <c r="N3594">
        <v>0</v>
      </c>
      <c r="O3594">
        <v>0</v>
      </c>
      <c r="P3594">
        <v>0</v>
      </c>
      <c r="Q3594">
        <v>0</v>
      </c>
      <c r="R3594">
        <v>0</v>
      </c>
      <c r="S3594">
        <v>0</v>
      </c>
      <c r="T3594">
        <v>0</v>
      </c>
      <c r="U3594">
        <v>0</v>
      </c>
      <c r="W3594" s="429">
        <f t="shared" si="83"/>
        <v>0</v>
      </c>
      <c r="X3594" s="429">
        <f t="shared" si="83"/>
        <v>0</v>
      </c>
      <c r="Y3594" s="429">
        <f t="shared" si="83"/>
        <v>0</v>
      </c>
      <c r="Z3594" s="429">
        <f t="shared" si="83"/>
        <v>0</v>
      </c>
      <c r="AA3594" s="429" t="s">
        <v>1296</v>
      </c>
    </row>
    <row r="3595" spans="1:27" x14ac:dyDescent="0.25">
      <c r="A3595" t="s">
        <v>149</v>
      </c>
      <c r="B3595" t="s">
        <v>186</v>
      </c>
      <c r="C3595" t="s">
        <v>1459</v>
      </c>
      <c r="D3595" t="s">
        <v>1325</v>
      </c>
      <c r="E3595" t="s">
        <v>1499</v>
      </c>
      <c r="F3595" t="s">
        <v>1292</v>
      </c>
      <c r="G3595" t="s">
        <v>524</v>
      </c>
      <c r="H3595" t="s">
        <v>1461</v>
      </c>
      <c r="I3595" t="s">
        <v>534</v>
      </c>
      <c r="J3595" t="s">
        <v>1339</v>
      </c>
      <c r="K3595" t="s">
        <v>1340</v>
      </c>
      <c r="L3595">
        <v>0.19120889040736311</v>
      </c>
      <c r="M3595">
        <v>0</v>
      </c>
      <c r="N3595">
        <v>1.0106755723039242</v>
      </c>
      <c r="O3595">
        <v>0</v>
      </c>
      <c r="P3595">
        <v>0</v>
      </c>
      <c r="Q3595">
        <v>0</v>
      </c>
      <c r="R3595">
        <v>308.53074465599263</v>
      </c>
      <c r="S3595">
        <v>5.975277799790505E-2</v>
      </c>
      <c r="T3595">
        <v>3.6985146385507626E-3</v>
      </c>
      <c r="U3595">
        <v>311.12672146822842</v>
      </c>
      <c r="W3595" s="429">
        <f t="shared" si="83"/>
        <v>308.53074465599263</v>
      </c>
      <c r="X3595" s="429">
        <f t="shared" si="83"/>
        <v>5.975277799790505E-2</v>
      </c>
      <c r="Y3595" s="429">
        <f t="shared" si="83"/>
        <v>3.6985146385507626E-3</v>
      </c>
      <c r="Z3595" s="429">
        <f t="shared" si="83"/>
        <v>311.12672146822842</v>
      </c>
      <c r="AA3595" s="429" t="s">
        <v>1296</v>
      </c>
    </row>
    <row r="3596" spans="1:27" x14ac:dyDescent="0.25">
      <c r="A3596" t="s">
        <v>149</v>
      </c>
      <c r="B3596" t="s">
        <v>186</v>
      </c>
      <c r="C3596" t="s">
        <v>1459</v>
      </c>
      <c r="D3596" t="s">
        <v>1325</v>
      </c>
      <c r="E3596" t="s">
        <v>1499</v>
      </c>
      <c r="F3596" t="s">
        <v>1292</v>
      </c>
      <c r="G3596" t="s">
        <v>524</v>
      </c>
      <c r="H3596" t="s">
        <v>1462</v>
      </c>
      <c r="I3596" t="s">
        <v>1463</v>
      </c>
      <c r="J3596" t="s">
        <v>1339</v>
      </c>
      <c r="K3596" t="s">
        <v>1340</v>
      </c>
      <c r="L3596">
        <v>8.6843313631225286E-3</v>
      </c>
      <c r="M3596">
        <v>0</v>
      </c>
      <c r="N3596">
        <v>4.5902894744076154E-2</v>
      </c>
      <c r="O3596">
        <v>0</v>
      </c>
      <c r="P3596">
        <v>0</v>
      </c>
      <c r="Q3596">
        <v>0</v>
      </c>
      <c r="R3596">
        <v>14.012859007733706</v>
      </c>
      <c r="S3596">
        <v>2.713853539421628E-3</v>
      </c>
      <c r="T3596">
        <v>1.6797925349655877E-4</v>
      </c>
      <c r="U3596">
        <v>14.130763163761221</v>
      </c>
      <c r="W3596" s="429">
        <f t="shared" si="83"/>
        <v>14.012859007733706</v>
      </c>
      <c r="X3596" s="429">
        <f t="shared" si="83"/>
        <v>2.713853539421628E-3</v>
      </c>
      <c r="Y3596" s="429">
        <f t="shared" si="83"/>
        <v>1.6797925349655877E-4</v>
      </c>
      <c r="Z3596" s="429">
        <f t="shared" si="83"/>
        <v>14.130763163761221</v>
      </c>
      <c r="AA3596" s="429" t="s">
        <v>1296</v>
      </c>
    </row>
    <row r="3597" spans="1:27" x14ac:dyDescent="0.25">
      <c r="A3597" t="s">
        <v>149</v>
      </c>
      <c r="B3597" t="s">
        <v>186</v>
      </c>
      <c r="C3597" t="s">
        <v>1459</v>
      </c>
      <c r="D3597" t="s">
        <v>1325</v>
      </c>
      <c r="E3597" t="s">
        <v>1499</v>
      </c>
      <c r="F3597" t="s">
        <v>1292</v>
      </c>
      <c r="G3597" t="s">
        <v>524</v>
      </c>
      <c r="H3597" t="s">
        <v>1464</v>
      </c>
      <c r="I3597" t="s">
        <v>186</v>
      </c>
      <c r="J3597" t="s">
        <v>1339</v>
      </c>
      <c r="K3597" t="s">
        <v>1340</v>
      </c>
      <c r="L3597">
        <v>8.716676066668852E-2</v>
      </c>
      <c r="M3597">
        <v>0</v>
      </c>
      <c r="N3597">
        <v>0.46073859607153578</v>
      </c>
      <c r="O3597">
        <v>0</v>
      </c>
      <c r="P3597">
        <v>0</v>
      </c>
      <c r="Q3597">
        <v>0</v>
      </c>
      <c r="R3597">
        <v>140.65049758119653</v>
      </c>
      <c r="S3597">
        <v>2.723961259236821E-2</v>
      </c>
      <c r="T3597">
        <v>1.6860489051213267E-3</v>
      </c>
      <c r="U3597">
        <v>141.83393046973188</v>
      </c>
      <c r="W3597" s="429">
        <f t="shared" si="83"/>
        <v>140.65049758119653</v>
      </c>
      <c r="X3597" s="429">
        <f t="shared" si="83"/>
        <v>2.723961259236821E-2</v>
      </c>
      <c r="Y3597" s="429">
        <f t="shared" si="83"/>
        <v>1.6860489051213267E-3</v>
      </c>
      <c r="Z3597" s="429">
        <f t="shared" si="83"/>
        <v>141.83393046973188</v>
      </c>
      <c r="AA3597" s="429" t="s">
        <v>1296</v>
      </c>
    </row>
    <row r="3598" spans="1:27" x14ac:dyDescent="0.25">
      <c r="A3598" t="s">
        <v>149</v>
      </c>
      <c r="B3598" t="s">
        <v>186</v>
      </c>
      <c r="C3598" t="s">
        <v>1459</v>
      </c>
      <c r="D3598" t="s">
        <v>1325</v>
      </c>
      <c r="E3598" t="s">
        <v>1499</v>
      </c>
      <c r="F3598" t="s">
        <v>1292</v>
      </c>
      <c r="G3598" t="s">
        <v>524</v>
      </c>
      <c r="H3598" t="s">
        <v>1460</v>
      </c>
      <c r="I3598" t="s">
        <v>561</v>
      </c>
      <c r="J3598" t="s">
        <v>1342</v>
      </c>
      <c r="K3598" t="s">
        <v>1341</v>
      </c>
      <c r="L3598">
        <v>0</v>
      </c>
      <c r="M3598">
        <v>0</v>
      </c>
      <c r="N3598">
        <v>0</v>
      </c>
      <c r="O3598">
        <v>0</v>
      </c>
      <c r="P3598">
        <v>0</v>
      </c>
      <c r="Q3598">
        <v>0</v>
      </c>
      <c r="R3598">
        <v>0</v>
      </c>
      <c r="S3598">
        <v>0</v>
      </c>
      <c r="T3598">
        <v>0</v>
      </c>
      <c r="U3598">
        <v>0</v>
      </c>
      <c r="W3598" s="429">
        <f t="shared" si="83"/>
        <v>0</v>
      </c>
      <c r="X3598" s="429">
        <f t="shared" si="83"/>
        <v>0</v>
      </c>
      <c r="Y3598" s="429">
        <f t="shared" si="83"/>
        <v>0</v>
      </c>
      <c r="Z3598" s="429">
        <f t="shared" si="83"/>
        <v>0</v>
      </c>
      <c r="AA3598" s="429" t="s">
        <v>1296</v>
      </c>
    </row>
    <row r="3599" spans="1:27" x14ac:dyDescent="0.25">
      <c r="A3599" t="s">
        <v>149</v>
      </c>
      <c r="B3599" t="s">
        <v>186</v>
      </c>
      <c r="C3599" t="s">
        <v>1459</v>
      </c>
      <c r="D3599" t="s">
        <v>1325</v>
      </c>
      <c r="E3599" t="s">
        <v>1499</v>
      </c>
      <c r="F3599" t="s">
        <v>1292</v>
      </c>
      <c r="G3599" t="s">
        <v>524</v>
      </c>
      <c r="H3599" t="s">
        <v>1461</v>
      </c>
      <c r="I3599" t="s">
        <v>534</v>
      </c>
      <c r="J3599" t="s">
        <v>1342</v>
      </c>
      <c r="K3599" t="s">
        <v>1341</v>
      </c>
      <c r="L3599">
        <v>0</v>
      </c>
      <c r="M3599">
        <v>0</v>
      </c>
      <c r="N3599">
        <v>0</v>
      </c>
      <c r="O3599">
        <v>0</v>
      </c>
      <c r="P3599">
        <v>0</v>
      </c>
      <c r="Q3599">
        <v>0</v>
      </c>
      <c r="R3599">
        <v>0</v>
      </c>
      <c r="S3599">
        <v>0</v>
      </c>
      <c r="T3599">
        <v>0</v>
      </c>
      <c r="U3599">
        <v>0</v>
      </c>
      <c r="W3599" s="429">
        <f t="shared" si="83"/>
        <v>0</v>
      </c>
      <c r="X3599" s="429">
        <f t="shared" si="83"/>
        <v>0</v>
      </c>
      <c r="Y3599" s="429">
        <f t="shared" si="83"/>
        <v>0</v>
      </c>
      <c r="Z3599" s="429">
        <f t="shared" si="83"/>
        <v>0</v>
      </c>
      <c r="AA3599" s="429" t="s">
        <v>1296</v>
      </c>
    </row>
    <row r="3600" spans="1:27" x14ac:dyDescent="0.25">
      <c r="A3600" t="s">
        <v>149</v>
      </c>
      <c r="B3600" t="s">
        <v>186</v>
      </c>
      <c r="C3600" t="s">
        <v>1459</v>
      </c>
      <c r="D3600" t="s">
        <v>1325</v>
      </c>
      <c r="E3600" t="s">
        <v>1499</v>
      </c>
      <c r="F3600" t="s">
        <v>1292</v>
      </c>
      <c r="G3600" t="s">
        <v>524</v>
      </c>
      <c r="H3600" t="s">
        <v>1462</v>
      </c>
      <c r="I3600" t="s">
        <v>1463</v>
      </c>
      <c r="J3600" t="s">
        <v>1342</v>
      </c>
      <c r="K3600" t="s">
        <v>1341</v>
      </c>
      <c r="L3600">
        <v>0</v>
      </c>
      <c r="M3600">
        <v>0</v>
      </c>
      <c r="N3600">
        <v>0</v>
      </c>
      <c r="O3600">
        <v>0</v>
      </c>
      <c r="P3600">
        <v>0</v>
      </c>
      <c r="Q3600">
        <v>0</v>
      </c>
      <c r="R3600">
        <v>0</v>
      </c>
      <c r="S3600">
        <v>0</v>
      </c>
      <c r="T3600">
        <v>0</v>
      </c>
      <c r="U3600">
        <v>0</v>
      </c>
      <c r="W3600" s="429">
        <f t="shared" si="83"/>
        <v>0</v>
      </c>
      <c r="X3600" s="429">
        <f t="shared" si="83"/>
        <v>0</v>
      </c>
      <c r="Y3600" s="429">
        <f t="shared" si="83"/>
        <v>0</v>
      </c>
      <c r="Z3600" s="429">
        <f t="shared" si="83"/>
        <v>0</v>
      </c>
      <c r="AA3600" s="429" t="s">
        <v>1296</v>
      </c>
    </row>
    <row r="3601" spans="1:27" x14ac:dyDescent="0.25">
      <c r="A3601" t="s">
        <v>149</v>
      </c>
      <c r="B3601" t="s">
        <v>186</v>
      </c>
      <c r="C3601" t="s">
        <v>1459</v>
      </c>
      <c r="D3601" t="s">
        <v>1325</v>
      </c>
      <c r="E3601" t="s">
        <v>1499</v>
      </c>
      <c r="F3601" t="s">
        <v>1292</v>
      </c>
      <c r="G3601" t="s">
        <v>524</v>
      </c>
      <c r="H3601" t="s">
        <v>1464</v>
      </c>
      <c r="I3601" t="s">
        <v>186</v>
      </c>
      <c r="J3601" t="s">
        <v>1342</v>
      </c>
      <c r="K3601" t="s">
        <v>1341</v>
      </c>
      <c r="L3601">
        <v>0</v>
      </c>
      <c r="M3601">
        <v>0</v>
      </c>
      <c r="N3601">
        <v>0</v>
      </c>
      <c r="O3601">
        <v>0</v>
      </c>
      <c r="P3601">
        <v>0</v>
      </c>
      <c r="Q3601">
        <v>0</v>
      </c>
      <c r="R3601">
        <v>0</v>
      </c>
      <c r="S3601">
        <v>0</v>
      </c>
      <c r="T3601">
        <v>0</v>
      </c>
      <c r="U3601">
        <v>0</v>
      </c>
      <c r="W3601" s="429">
        <f t="shared" si="83"/>
        <v>0</v>
      </c>
      <c r="X3601" s="429">
        <f t="shared" si="83"/>
        <v>0</v>
      </c>
      <c r="Y3601" s="429">
        <f t="shared" si="83"/>
        <v>0</v>
      </c>
      <c r="Z3601" s="429">
        <f t="shared" si="83"/>
        <v>0</v>
      </c>
      <c r="AA3601" s="429" t="s">
        <v>1296</v>
      </c>
    </row>
    <row r="3602" spans="1:27" x14ac:dyDescent="0.25">
      <c r="A3602" t="s">
        <v>149</v>
      </c>
      <c r="B3602" t="s">
        <v>186</v>
      </c>
      <c r="C3602" t="s">
        <v>1459</v>
      </c>
      <c r="D3602" t="s">
        <v>1325</v>
      </c>
      <c r="E3602" t="s">
        <v>1499</v>
      </c>
      <c r="F3602" t="s">
        <v>1292</v>
      </c>
      <c r="G3602" t="s">
        <v>524</v>
      </c>
      <c r="H3602" t="s">
        <v>1460</v>
      </c>
      <c r="I3602" t="s">
        <v>561</v>
      </c>
      <c r="J3602" t="s">
        <v>1344</v>
      </c>
      <c r="K3602" t="s">
        <v>1343</v>
      </c>
      <c r="L3602">
        <v>0</v>
      </c>
      <c r="M3602">
        <v>0</v>
      </c>
      <c r="N3602">
        <v>0</v>
      </c>
      <c r="O3602">
        <v>0</v>
      </c>
      <c r="P3602">
        <v>0</v>
      </c>
      <c r="Q3602">
        <v>0</v>
      </c>
      <c r="R3602">
        <v>0</v>
      </c>
      <c r="S3602">
        <v>0</v>
      </c>
      <c r="T3602">
        <v>0</v>
      </c>
      <c r="U3602">
        <v>0</v>
      </c>
      <c r="W3602" s="429">
        <f t="shared" si="83"/>
        <v>0</v>
      </c>
      <c r="X3602" s="429">
        <f t="shared" si="83"/>
        <v>0</v>
      </c>
      <c r="Y3602" s="429">
        <f t="shared" si="83"/>
        <v>0</v>
      </c>
      <c r="Z3602" s="429">
        <f t="shared" si="83"/>
        <v>0</v>
      </c>
      <c r="AA3602" s="429" t="s">
        <v>1295</v>
      </c>
    </row>
    <row r="3603" spans="1:27" x14ac:dyDescent="0.25">
      <c r="A3603" t="s">
        <v>149</v>
      </c>
      <c r="B3603" t="s">
        <v>186</v>
      </c>
      <c r="C3603" t="s">
        <v>1459</v>
      </c>
      <c r="D3603" t="s">
        <v>1325</v>
      </c>
      <c r="E3603" t="s">
        <v>1499</v>
      </c>
      <c r="F3603" t="s">
        <v>1292</v>
      </c>
      <c r="G3603" t="s">
        <v>524</v>
      </c>
      <c r="H3603" t="s">
        <v>1461</v>
      </c>
      <c r="I3603" t="s">
        <v>534</v>
      </c>
      <c r="J3603" t="s">
        <v>1344</v>
      </c>
      <c r="K3603" t="s">
        <v>1343</v>
      </c>
      <c r="L3603">
        <v>0</v>
      </c>
      <c r="M3603">
        <v>303.72366402878322</v>
      </c>
      <c r="N3603">
        <v>0</v>
      </c>
      <c r="O3603">
        <v>0</v>
      </c>
      <c r="P3603">
        <v>0</v>
      </c>
      <c r="Q3603">
        <v>0</v>
      </c>
      <c r="R3603">
        <v>111.00742366905079</v>
      </c>
      <c r="S3603">
        <v>1310.2157918793343</v>
      </c>
      <c r="T3603">
        <v>0</v>
      </c>
      <c r="U3603">
        <v>32866.40222065241</v>
      </c>
      <c r="W3603" s="429">
        <f t="shared" si="83"/>
        <v>111.00742366905079</v>
      </c>
      <c r="X3603" s="429">
        <f t="shared" si="83"/>
        <v>1310.2157918793343</v>
      </c>
      <c r="Y3603" s="429">
        <f t="shared" si="83"/>
        <v>0</v>
      </c>
      <c r="Z3603" s="429">
        <f t="shared" si="83"/>
        <v>32866.40222065241</v>
      </c>
      <c r="AA3603" s="429" t="s">
        <v>1295</v>
      </c>
    </row>
    <row r="3604" spans="1:27" x14ac:dyDescent="0.25">
      <c r="A3604" t="s">
        <v>149</v>
      </c>
      <c r="B3604" t="s">
        <v>186</v>
      </c>
      <c r="C3604" t="s">
        <v>1459</v>
      </c>
      <c r="D3604" t="s">
        <v>1325</v>
      </c>
      <c r="E3604" t="s">
        <v>1499</v>
      </c>
      <c r="F3604" t="s">
        <v>1292</v>
      </c>
      <c r="G3604" t="s">
        <v>524</v>
      </c>
      <c r="H3604" t="s">
        <v>1462</v>
      </c>
      <c r="I3604" t="s">
        <v>1463</v>
      </c>
      <c r="J3604" t="s">
        <v>1344</v>
      </c>
      <c r="K3604" t="s">
        <v>1343</v>
      </c>
      <c r="L3604">
        <v>0</v>
      </c>
      <c r="M3604">
        <v>3.0122673990192355</v>
      </c>
      <c r="N3604">
        <v>0</v>
      </c>
      <c r="O3604">
        <v>0</v>
      </c>
      <c r="P3604">
        <v>0</v>
      </c>
      <c r="Q3604">
        <v>0</v>
      </c>
      <c r="R3604">
        <v>1.1009482729528415</v>
      </c>
      <c r="S3604">
        <v>12.994444565848079</v>
      </c>
      <c r="T3604">
        <v>0</v>
      </c>
      <c r="U3604">
        <v>325.96206241915485</v>
      </c>
      <c r="W3604" s="429">
        <f t="shared" si="83"/>
        <v>1.1009482729528415</v>
      </c>
      <c r="X3604" s="429">
        <f t="shared" si="83"/>
        <v>12.994444565848079</v>
      </c>
      <c r="Y3604" s="429">
        <f t="shared" si="83"/>
        <v>0</v>
      </c>
      <c r="Z3604" s="429">
        <f t="shared" si="83"/>
        <v>325.96206241915485</v>
      </c>
      <c r="AA3604" s="429" t="s">
        <v>1295</v>
      </c>
    </row>
    <row r="3605" spans="1:27" x14ac:dyDescent="0.25">
      <c r="A3605" t="s">
        <v>149</v>
      </c>
      <c r="B3605" t="s">
        <v>186</v>
      </c>
      <c r="C3605" t="s">
        <v>1459</v>
      </c>
      <c r="D3605" t="s">
        <v>1325</v>
      </c>
      <c r="E3605" t="s">
        <v>1499</v>
      </c>
      <c r="F3605" t="s">
        <v>1292</v>
      </c>
      <c r="G3605" t="s">
        <v>524</v>
      </c>
      <c r="H3605" t="s">
        <v>1464</v>
      </c>
      <c r="I3605" t="s">
        <v>186</v>
      </c>
      <c r="J3605" t="s">
        <v>1344</v>
      </c>
      <c r="K3605" t="s">
        <v>1343</v>
      </c>
      <c r="L3605">
        <v>0</v>
      </c>
      <c r="M3605">
        <v>89.175938724326912</v>
      </c>
      <c r="N3605">
        <v>0</v>
      </c>
      <c r="O3605">
        <v>0</v>
      </c>
      <c r="P3605">
        <v>0</v>
      </c>
      <c r="Q3605">
        <v>0</v>
      </c>
      <c r="R3605">
        <v>32.59275579567138</v>
      </c>
      <c r="S3605">
        <v>384.69087861788842</v>
      </c>
      <c r="T3605">
        <v>0</v>
      </c>
      <c r="U3605">
        <v>9649.8647212428823</v>
      </c>
      <c r="W3605" s="429">
        <f t="shared" si="83"/>
        <v>32.59275579567138</v>
      </c>
      <c r="X3605" s="429">
        <f t="shared" si="83"/>
        <v>384.69087861788842</v>
      </c>
      <c r="Y3605" s="429">
        <f t="shared" si="83"/>
        <v>0</v>
      </c>
      <c r="Z3605" s="429">
        <f t="shared" si="83"/>
        <v>9649.8647212428823</v>
      </c>
      <c r="AA3605" s="429" t="s">
        <v>1295</v>
      </c>
    </row>
    <row r="3606" spans="1:27" x14ac:dyDescent="0.25">
      <c r="A3606" t="s">
        <v>149</v>
      </c>
      <c r="B3606" t="s">
        <v>186</v>
      </c>
      <c r="C3606" t="s">
        <v>1459</v>
      </c>
      <c r="D3606" t="s">
        <v>1325</v>
      </c>
      <c r="E3606" t="s">
        <v>1499</v>
      </c>
      <c r="F3606" t="s">
        <v>1292</v>
      </c>
      <c r="G3606" t="s">
        <v>524</v>
      </c>
      <c r="H3606" t="s">
        <v>1460</v>
      </c>
      <c r="I3606" t="s">
        <v>561</v>
      </c>
      <c r="J3606" t="s">
        <v>1345</v>
      </c>
      <c r="K3606" t="s">
        <v>1346</v>
      </c>
      <c r="L3606">
        <v>0</v>
      </c>
      <c r="M3606">
        <v>0</v>
      </c>
      <c r="N3606">
        <v>0</v>
      </c>
      <c r="O3606">
        <v>0</v>
      </c>
      <c r="P3606">
        <v>0</v>
      </c>
      <c r="Q3606">
        <v>0</v>
      </c>
      <c r="R3606">
        <v>0</v>
      </c>
      <c r="S3606">
        <v>0</v>
      </c>
      <c r="T3606">
        <v>0</v>
      </c>
      <c r="U3606">
        <v>0</v>
      </c>
      <c r="W3606" s="429">
        <f t="shared" si="83"/>
        <v>0</v>
      </c>
      <c r="X3606" s="429">
        <f t="shared" si="83"/>
        <v>0</v>
      </c>
      <c r="Y3606" s="429">
        <f t="shared" si="83"/>
        <v>0</v>
      </c>
      <c r="Z3606" s="429">
        <f t="shared" si="83"/>
        <v>0</v>
      </c>
      <c r="AA3606" s="429" t="s">
        <v>1295</v>
      </c>
    </row>
    <row r="3607" spans="1:27" x14ac:dyDescent="0.25">
      <c r="A3607" t="s">
        <v>149</v>
      </c>
      <c r="B3607" t="s">
        <v>186</v>
      </c>
      <c r="C3607" t="s">
        <v>1459</v>
      </c>
      <c r="D3607" t="s">
        <v>1325</v>
      </c>
      <c r="E3607" t="s">
        <v>1499</v>
      </c>
      <c r="F3607" t="s">
        <v>1292</v>
      </c>
      <c r="G3607" t="s">
        <v>524</v>
      </c>
      <c r="H3607" t="s">
        <v>1461</v>
      </c>
      <c r="I3607" t="s">
        <v>534</v>
      </c>
      <c r="J3607" t="s">
        <v>1345</v>
      </c>
      <c r="K3607" t="s">
        <v>1346</v>
      </c>
      <c r="L3607">
        <v>3.3438982535553792</v>
      </c>
      <c r="M3607">
        <v>0.29900842778302772</v>
      </c>
      <c r="N3607">
        <v>0.74415965297592734</v>
      </c>
      <c r="O3607">
        <v>8.2771176872884315E-3</v>
      </c>
      <c r="P3607">
        <v>0.15022768198241146</v>
      </c>
      <c r="Q3607">
        <v>0.15022768198241146</v>
      </c>
      <c r="R3607">
        <v>766.6219580023386</v>
      </c>
      <c r="S3607">
        <v>2.290498946715935E-2</v>
      </c>
      <c r="T3607">
        <v>2.4103091720522513E-2</v>
      </c>
      <c r="U3607">
        <v>774.37730407173331</v>
      </c>
      <c r="W3607" s="429">
        <f t="shared" si="83"/>
        <v>766.6219580023386</v>
      </c>
      <c r="X3607" s="429">
        <f t="shared" si="83"/>
        <v>2.290498946715935E-2</v>
      </c>
      <c r="Y3607" s="429">
        <f t="shared" si="83"/>
        <v>2.4103091720522513E-2</v>
      </c>
      <c r="Z3607" s="429">
        <f t="shared" si="83"/>
        <v>774.37730407173331</v>
      </c>
      <c r="AA3607" s="429" t="s">
        <v>1295</v>
      </c>
    </row>
    <row r="3608" spans="1:27" x14ac:dyDescent="0.25">
      <c r="A3608" t="s">
        <v>149</v>
      </c>
      <c r="B3608" t="s">
        <v>186</v>
      </c>
      <c r="C3608" t="s">
        <v>1459</v>
      </c>
      <c r="D3608" t="s">
        <v>1325</v>
      </c>
      <c r="E3608" t="s">
        <v>1499</v>
      </c>
      <c r="F3608" t="s">
        <v>1292</v>
      </c>
      <c r="G3608" t="s">
        <v>524</v>
      </c>
      <c r="H3608" t="s">
        <v>1462</v>
      </c>
      <c r="I3608" t="s">
        <v>1463</v>
      </c>
      <c r="J3608" t="s">
        <v>1345</v>
      </c>
      <c r="K3608" t="s">
        <v>1346</v>
      </c>
      <c r="L3608">
        <v>0</v>
      </c>
      <c r="M3608">
        <v>0</v>
      </c>
      <c r="N3608">
        <v>0</v>
      </c>
      <c r="O3608">
        <v>0</v>
      </c>
      <c r="P3608">
        <v>0</v>
      </c>
      <c r="Q3608">
        <v>0</v>
      </c>
      <c r="R3608">
        <v>0</v>
      </c>
      <c r="S3608">
        <v>0</v>
      </c>
      <c r="T3608">
        <v>0</v>
      </c>
      <c r="U3608">
        <v>0</v>
      </c>
      <c r="W3608" s="429">
        <f t="shared" si="83"/>
        <v>0</v>
      </c>
      <c r="X3608" s="429">
        <f t="shared" si="83"/>
        <v>0</v>
      </c>
      <c r="Y3608" s="429">
        <f t="shared" si="83"/>
        <v>0</v>
      </c>
      <c r="Z3608" s="429">
        <f t="shared" si="83"/>
        <v>0</v>
      </c>
      <c r="AA3608" s="429" t="s">
        <v>1295</v>
      </c>
    </row>
    <row r="3609" spans="1:27" x14ac:dyDescent="0.25">
      <c r="A3609" t="s">
        <v>149</v>
      </c>
      <c r="B3609" t="s">
        <v>186</v>
      </c>
      <c r="C3609" t="s">
        <v>1459</v>
      </c>
      <c r="D3609" t="s">
        <v>1325</v>
      </c>
      <c r="E3609" t="s">
        <v>1499</v>
      </c>
      <c r="F3609" t="s">
        <v>1292</v>
      </c>
      <c r="G3609" t="s">
        <v>524</v>
      </c>
      <c r="H3609" t="s">
        <v>1464</v>
      </c>
      <c r="I3609" t="s">
        <v>186</v>
      </c>
      <c r="J3609" t="s">
        <v>1345</v>
      </c>
      <c r="K3609" t="s">
        <v>1346</v>
      </c>
      <c r="L3609">
        <v>0</v>
      </c>
      <c r="M3609">
        <v>0</v>
      </c>
      <c r="N3609">
        <v>0</v>
      </c>
      <c r="O3609">
        <v>0</v>
      </c>
      <c r="P3609">
        <v>0</v>
      </c>
      <c r="Q3609">
        <v>0</v>
      </c>
      <c r="R3609">
        <v>0</v>
      </c>
      <c r="S3609">
        <v>0</v>
      </c>
      <c r="T3609">
        <v>0</v>
      </c>
      <c r="U3609">
        <v>0</v>
      </c>
      <c r="W3609" s="429">
        <f t="shared" si="83"/>
        <v>0</v>
      </c>
      <c r="X3609" s="429">
        <f t="shared" si="83"/>
        <v>0</v>
      </c>
      <c r="Y3609" s="429">
        <f t="shared" si="83"/>
        <v>0</v>
      </c>
      <c r="Z3609" s="429">
        <f t="shared" si="83"/>
        <v>0</v>
      </c>
      <c r="AA3609" s="429" t="s">
        <v>1295</v>
      </c>
    </row>
    <row r="3610" spans="1:27" x14ac:dyDescent="0.25">
      <c r="A3610" t="s">
        <v>149</v>
      </c>
      <c r="B3610" t="s">
        <v>186</v>
      </c>
      <c r="C3610" t="s">
        <v>1459</v>
      </c>
      <c r="D3610" t="s">
        <v>1325</v>
      </c>
      <c r="E3610" t="s">
        <v>1499</v>
      </c>
      <c r="F3610" t="s">
        <v>1292</v>
      </c>
      <c r="G3610" t="s">
        <v>524</v>
      </c>
      <c r="H3610" t="s">
        <v>1460</v>
      </c>
      <c r="I3610" t="s">
        <v>561</v>
      </c>
      <c r="J3610" t="s">
        <v>1465</v>
      </c>
      <c r="K3610" t="s">
        <v>1347</v>
      </c>
      <c r="L3610">
        <v>0</v>
      </c>
      <c r="M3610">
        <v>0</v>
      </c>
      <c r="N3610">
        <v>0</v>
      </c>
      <c r="O3610">
        <v>0</v>
      </c>
      <c r="P3610">
        <v>0</v>
      </c>
      <c r="Q3610">
        <v>0</v>
      </c>
      <c r="R3610">
        <v>0</v>
      </c>
      <c r="S3610">
        <v>0</v>
      </c>
      <c r="T3610">
        <v>0</v>
      </c>
      <c r="U3610">
        <v>0</v>
      </c>
      <c r="W3610" s="429">
        <f t="shared" si="83"/>
        <v>0</v>
      </c>
      <c r="X3610" s="429">
        <f t="shared" si="83"/>
        <v>0</v>
      </c>
      <c r="Y3610" s="429">
        <f t="shared" si="83"/>
        <v>0</v>
      </c>
      <c r="Z3610" s="429">
        <f t="shared" si="83"/>
        <v>0</v>
      </c>
      <c r="AA3610" s="429" t="s">
        <v>1295</v>
      </c>
    </row>
    <row r="3611" spans="1:27" x14ac:dyDescent="0.25">
      <c r="A3611" t="s">
        <v>149</v>
      </c>
      <c r="B3611" t="s">
        <v>186</v>
      </c>
      <c r="C3611" t="s">
        <v>1459</v>
      </c>
      <c r="D3611" t="s">
        <v>1325</v>
      </c>
      <c r="E3611" t="s">
        <v>1499</v>
      </c>
      <c r="F3611" t="s">
        <v>1292</v>
      </c>
      <c r="G3611" t="s">
        <v>524</v>
      </c>
      <c r="H3611" t="s">
        <v>1461</v>
      </c>
      <c r="I3611" t="s">
        <v>534</v>
      </c>
      <c r="J3611" t="s">
        <v>1465</v>
      </c>
      <c r="K3611" t="s">
        <v>1347</v>
      </c>
      <c r="L3611">
        <v>2.3095730616707359</v>
      </c>
      <c r="M3611">
        <v>0.15901469562118636</v>
      </c>
      <c r="N3611">
        <v>0.49409795564335773</v>
      </c>
      <c r="O3611">
        <v>2.8867577308542614E-3</v>
      </c>
      <c r="P3611">
        <v>7.7681154192430282E-2</v>
      </c>
      <c r="Q3611">
        <v>7.7681154192430282E-2</v>
      </c>
      <c r="R3611">
        <v>256.42148969270363</v>
      </c>
      <c r="S3611">
        <v>7.3518696438061391E-3</v>
      </c>
      <c r="T3611">
        <v>8.0675497064635702E-3</v>
      </c>
      <c r="U3611">
        <v>259.00941624632492</v>
      </c>
      <c r="W3611" s="429">
        <f t="shared" si="83"/>
        <v>256.42148969270363</v>
      </c>
      <c r="X3611" s="429">
        <f t="shared" si="83"/>
        <v>7.3518696438061391E-3</v>
      </c>
      <c r="Y3611" s="429">
        <f t="shared" si="83"/>
        <v>8.0675497064635702E-3</v>
      </c>
      <c r="Z3611" s="429">
        <f t="shared" si="83"/>
        <v>259.00941624632492</v>
      </c>
      <c r="AA3611" s="429" t="s">
        <v>1295</v>
      </c>
    </row>
    <row r="3612" spans="1:27" x14ac:dyDescent="0.25">
      <c r="A3612" t="s">
        <v>149</v>
      </c>
      <c r="B3612" t="s">
        <v>186</v>
      </c>
      <c r="C3612" t="s">
        <v>1459</v>
      </c>
      <c r="D3612" t="s">
        <v>1325</v>
      </c>
      <c r="E3612" t="s">
        <v>1499</v>
      </c>
      <c r="F3612" t="s">
        <v>1292</v>
      </c>
      <c r="G3612" t="s">
        <v>524</v>
      </c>
      <c r="H3612" t="s">
        <v>1462</v>
      </c>
      <c r="I3612" t="s">
        <v>1463</v>
      </c>
      <c r="J3612" t="s">
        <v>1465</v>
      </c>
      <c r="K3612" t="s">
        <v>1347</v>
      </c>
      <c r="L3612">
        <v>0</v>
      </c>
      <c r="M3612">
        <v>0</v>
      </c>
      <c r="N3612">
        <v>0</v>
      </c>
      <c r="O3612">
        <v>0</v>
      </c>
      <c r="P3612">
        <v>0</v>
      </c>
      <c r="Q3612">
        <v>0</v>
      </c>
      <c r="R3612">
        <v>0</v>
      </c>
      <c r="S3612">
        <v>0</v>
      </c>
      <c r="T3612">
        <v>0</v>
      </c>
      <c r="U3612">
        <v>0</v>
      </c>
      <c r="W3612" s="429">
        <f t="shared" si="83"/>
        <v>0</v>
      </c>
      <c r="X3612" s="429">
        <f t="shared" si="83"/>
        <v>0</v>
      </c>
      <c r="Y3612" s="429">
        <f t="shared" si="83"/>
        <v>0</v>
      </c>
      <c r="Z3612" s="429">
        <f t="shared" si="83"/>
        <v>0</v>
      </c>
      <c r="AA3612" s="429" t="s">
        <v>1295</v>
      </c>
    </row>
    <row r="3613" spans="1:27" x14ac:dyDescent="0.25">
      <c r="A3613" t="s">
        <v>149</v>
      </c>
      <c r="B3613" t="s">
        <v>186</v>
      </c>
      <c r="C3613" t="s">
        <v>1459</v>
      </c>
      <c r="D3613" t="s">
        <v>1325</v>
      </c>
      <c r="E3613" t="s">
        <v>1499</v>
      </c>
      <c r="F3613" t="s">
        <v>1292</v>
      </c>
      <c r="G3613" t="s">
        <v>524</v>
      </c>
      <c r="H3613" t="s">
        <v>1464</v>
      </c>
      <c r="I3613" t="s">
        <v>186</v>
      </c>
      <c r="J3613" t="s">
        <v>1465</v>
      </c>
      <c r="K3613" t="s">
        <v>1347</v>
      </c>
      <c r="L3613">
        <v>0</v>
      </c>
      <c r="M3613">
        <v>0</v>
      </c>
      <c r="N3613">
        <v>0</v>
      </c>
      <c r="O3613">
        <v>0</v>
      </c>
      <c r="P3613">
        <v>0</v>
      </c>
      <c r="Q3613">
        <v>0</v>
      </c>
      <c r="R3613">
        <v>0</v>
      </c>
      <c r="S3613">
        <v>0</v>
      </c>
      <c r="T3613">
        <v>0</v>
      </c>
      <c r="U3613">
        <v>0</v>
      </c>
      <c r="W3613" s="429">
        <f t="shared" si="83"/>
        <v>0</v>
      </c>
      <c r="X3613" s="429">
        <f t="shared" si="83"/>
        <v>0</v>
      </c>
      <c r="Y3613" s="429">
        <f t="shared" si="83"/>
        <v>0</v>
      </c>
      <c r="Z3613" s="429">
        <f t="shared" si="83"/>
        <v>0</v>
      </c>
      <c r="AA3613" s="429" t="s">
        <v>1295</v>
      </c>
    </row>
    <row r="3614" spans="1:27" x14ac:dyDescent="0.25">
      <c r="A3614" t="s">
        <v>149</v>
      </c>
      <c r="B3614" t="s">
        <v>186</v>
      </c>
      <c r="C3614" t="s">
        <v>1459</v>
      </c>
      <c r="D3614" t="s">
        <v>1325</v>
      </c>
      <c r="E3614" t="s">
        <v>1499</v>
      </c>
      <c r="F3614" t="s">
        <v>1292</v>
      </c>
      <c r="G3614" t="s">
        <v>524</v>
      </c>
      <c r="H3614" t="s">
        <v>1460</v>
      </c>
      <c r="I3614" t="s">
        <v>561</v>
      </c>
      <c r="J3614" t="s">
        <v>1351</v>
      </c>
      <c r="K3614" t="s">
        <v>1350</v>
      </c>
      <c r="L3614">
        <v>0</v>
      </c>
      <c r="M3614">
        <v>0</v>
      </c>
      <c r="N3614">
        <v>0</v>
      </c>
      <c r="O3614">
        <v>0</v>
      </c>
      <c r="P3614">
        <v>0</v>
      </c>
      <c r="Q3614">
        <v>0</v>
      </c>
      <c r="R3614">
        <v>0</v>
      </c>
      <c r="S3614">
        <v>0</v>
      </c>
      <c r="T3614">
        <v>0</v>
      </c>
      <c r="U3614">
        <v>0</v>
      </c>
      <c r="W3614" s="429">
        <f t="shared" si="83"/>
        <v>0</v>
      </c>
      <c r="X3614" s="429">
        <f t="shared" si="83"/>
        <v>0</v>
      </c>
      <c r="Y3614" s="429">
        <f t="shared" si="83"/>
        <v>0</v>
      </c>
      <c r="Z3614" s="429">
        <f t="shared" si="83"/>
        <v>0</v>
      </c>
      <c r="AA3614" s="429" t="s">
        <v>1296</v>
      </c>
    </row>
    <row r="3615" spans="1:27" x14ac:dyDescent="0.25">
      <c r="A3615" t="s">
        <v>149</v>
      </c>
      <c r="B3615" t="s">
        <v>186</v>
      </c>
      <c r="C3615" t="s">
        <v>1459</v>
      </c>
      <c r="D3615" t="s">
        <v>1325</v>
      </c>
      <c r="E3615" t="s">
        <v>1499</v>
      </c>
      <c r="F3615" t="s">
        <v>1292</v>
      </c>
      <c r="G3615" t="s">
        <v>524</v>
      </c>
      <c r="H3615" t="s">
        <v>1461</v>
      </c>
      <c r="I3615" t="s">
        <v>534</v>
      </c>
      <c r="J3615" t="s">
        <v>1351</v>
      </c>
      <c r="K3615" t="s">
        <v>1350</v>
      </c>
      <c r="L3615">
        <v>0</v>
      </c>
      <c r="M3615">
        <v>1053.6623400432852</v>
      </c>
      <c r="N3615">
        <v>0</v>
      </c>
      <c r="O3615">
        <v>0</v>
      </c>
      <c r="P3615">
        <v>0</v>
      </c>
      <c r="Q3615">
        <v>0</v>
      </c>
      <c r="R3615">
        <v>385.10118123105474</v>
      </c>
      <c r="S3615">
        <v>4545.3324871729983</v>
      </c>
      <c r="T3615">
        <v>0</v>
      </c>
      <c r="U3615">
        <v>114018.41336055602</v>
      </c>
      <c r="W3615" s="429">
        <f t="shared" si="83"/>
        <v>385.10118123105474</v>
      </c>
      <c r="X3615" s="429">
        <f t="shared" si="83"/>
        <v>4545.3324871729983</v>
      </c>
      <c r="Y3615" s="429">
        <f t="shared" si="83"/>
        <v>0</v>
      </c>
      <c r="Z3615" s="429">
        <f t="shared" si="83"/>
        <v>114018.41336055602</v>
      </c>
      <c r="AA3615" s="429" t="s">
        <v>1296</v>
      </c>
    </row>
    <row r="3616" spans="1:27" x14ac:dyDescent="0.25">
      <c r="A3616" t="s">
        <v>149</v>
      </c>
      <c r="B3616" t="s">
        <v>186</v>
      </c>
      <c r="C3616" t="s">
        <v>1459</v>
      </c>
      <c r="D3616" t="s">
        <v>1325</v>
      </c>
      <c r="E3616" t="s">
        <v>1499</v>
      </c>
      <c r="F3616" t="s">
        <v>1292</v>
      </c>
      <c r="G3616" t="s">
        <v>524</v>
      </c>
      <c r="H3616" t="s">
        <v>1462</v>
      </c>
      <c r="I3616" t="s">
        <v>1463</v>
      </c>
      <c r="J3616" t="s">
        <v>1351</v>
      </c>
      <c r="K3616" t="s">
        <v>1350</v>
      </c>
      <c r="L3616">
        <v>0</v>
      </c>
      <c r="M3616">
        <v>71.316230049379627</v>
      </c>
      <c r="N3616">
        <v>0</v>
      </c>
      <c r="O3616">
        <v>0</v>
      </c>
      <c r="P3616">
        <v>0</v>
      </c>
      <c r="Q3616">
        <v>0</v>
      </c>
      <c r="R3616">
        <v>26.065242525260508</v>
      </c>
      <c r="S3616">
        <v>307.64692348483464</v>
      </c>
      <c r="T3616">
        <v>0</v>
      </c>
      <c r="U3616">
        <v>7717.2383296461267</v>
      </c>
      <c r="W3616" s="429">
        <f t="shared" si="83"/>
        <v>26.065242525260508</v>
      </c>
      <c r="X3616" s="429">
        <f t="shared" si="83"/>
        <v>307.64692348483464</v>
      </c>
      <c r="Y3616" s="429">
        <f t="shared" si="83"/>
        <v>0</v>
      </c>
      <c r="Z3616" s="429">
        <f t="shared" si="83"/>
        <v>7717.2383296461267</v>
      </c>
      <c r="AA3616" s="429" t="s">
        <v>1296</v>
      </c>
    </row>
    <row r="3617" spans="1:27" x14ac:dyDescent="0.25">
      <c r="A3617" t="s">
        <v>149</v>
      </c>
      <c r="B3617" t="s">
        <v>186</v>
      </c>
      <c r="C3617" t="s">
        <v>1459</v>
      </c>
      <c r="D3617" t="s">
        <v>1325</v>
      </c>
      <c r="E3617" t="s">
        <v>1499</v>
      </c>
      <c r="F3617" t="s">
        <v>1292</v>
      </c>
      <c r="G3617" t="s">
        <v>524</v>
      </c>
      <c r="H3617" t="s">
        <v>1464</v>
      </c>
      <c r="I3617" t="s">
        <v>186</v>
      </c>
      <c r="J3617" t="s">
        <v>1351</v>
      </c>
      <c r="K3617" t="s">
        <v>1350</v>
      </c>
      <c r="L3617">
        <v>0</v>
      </c>
      <c r="M3617">
        <v>208.35526034034439</v>
      </c>
      <c r="N3617">
        <v>0</v>
      </c>
      <c r="O3617">
        <v>0</v>
      </c>
      <c r="P3617">
        <v>0</v>
      </c>
      <c r="Q3617">
        <v>0</v>
      </c>
      <c r="R3617">
        <v>76.151394828702266</v>
      </c>
      <c r="S3617">
        <v>898.81159998510509</v>
      </c>
      <c r="T3617">
        <v>0</v>
      </c>
      <c r="U3617">
        <v>22546.441394456331</v>
      </c>
      <c r="W3617" s="429">
        <f t="shared" si="83"/>
        <v>76.151394828702266</v>
      </c>
      <c r="X3617" s="429">
        <f t="shared" si="83"/>
        <v>898.81159998510509</v>
      </c>
      <c r="Y3617" s="429">
        <f t="shared" si="83"/>
        <v>0</v>
      </c>
      <c r="Z3617" s="429">
        <f t="shared" si="83"/>
        <v>22546.441394456331</v>
      </c>
      <c r="AA3617" s="429" t="s">
        <v>1296</v>
      </c>
    </row>
    <row r="3618" spans="1:27" x14ac:dyDescent="0.25">
      <c r="A3618" t="s">
        <v>149</v>
      </c>
      <c r="B3618" t="s">
        <v>186</v>
      </c>
      <c r="C3618" t="s">
        <v>1459</v>
      </c>
      <c r="D3618" t="s">
        <v>1325</v>
      </c>
      <c r="E3618" t="s">
        <v>1499</v>
      </c>
      <c r="F3618" t="s">
        <v>1292</v>
      </c>
      <c r="G3618" t="s">
        <v>524</v>
      </c>
      <c r="H3618" t="s">
        <v>1460</v>
      </c>
      <c r="I3618" t="s">
        <v>561</v>
      </c>
      <c r="J3618" t="s">
        <v>1352</v>
      </c>
      <c r="K3618" t="s">
        <v>1353</v>
      </c>
      <c r="L3618">
        <v>0</v>
      </c>
      <c r="M3618">
        <v>0</v>
      </c>
      <c r="N3618">
        <v>0</v>
      </c>
      <c r="O3618">
        <v>0</v>
      </c>
      <c r="P3618">
        <v>0</v>
      </c>
      <c r="Q3618">
        <v>0</v>
      </c>
      <c r="R3618">
        <v>0</v>
      </c>
      <c r="S3618">
        <v>0</v>
      </c>
      <c r="T3618">
        <v>0</v>
      </c>
      <c r="U3618">
        <v>0</v>
      </c>
      <c r="W3618" s="429">
        <f t="shared" si="83"/>
        <v>0</v>
      </c>
      <c r="X3618" s="429">
        <f t="shared" si="83"/>
        <v>0</v>
      </c>
      <c r="Y3618" s="429">
        <f t="shared" si="83"/>
        <v>0</v>
      </c>
      <c r="Z3618" s="429">
        <f t="shared" si="83"/>
        <v>0</v>
      </c>
      <c r="AA3618" s="429" t="s">
        <v>1296</v>
      </c>
    </row>
    <row r="3619" spans="1:27" x14ac:dyDescent="0.25">
      <c r="A3619" t="s">
        <v>149</v>
      </c>
      <c r="B3619" t="s">
        <v>186</v>
      </c>
      <c r="C3619" t="s">
        <v>1459</v>
      </c>
      <c r="D3619" t="s">
        <v>1325</v>
      </c>
      <c r="E3619" t="s">
        <v>1499</v>
      </c>
      <c r="F3619" t="s">
        <v>1292</v>
      </c>
      <c r="G3619" t="s">
        <v>524</v>
      </c>
      <c r="H3619" t="s">
        <v>1461</v>
      </c>
      <c r="I3619" t="s">
        <v>534</v>
      </c>
      <c r="J3619" t="s">
        <v>1352</v>
      </c>
      <c r="K3619" t="s">
        <v>1353</v>
      </c>
      <c r="L3619">
        <v>0</v>
      </c>
      <c r="M3619">
        <v>10.025874438393874</v>
      </c>
      <c r="N3619">
        <v>0</v>
      </c>
      <c r="O3619">
        <v>0</v>
      </c>
      <c r="P3619">
        <v>0</v>
      </c>
      <c r="Q3619">
        <v>0</v>
      </c>
      <c r="R3619">
        <v>0.14453847403530529</v>
      </c>
      <c r="S3619">
        <v>1.7089181568286984</v>
      </c>
      <c r="T3619">
        <v>0</v>
      </c>
      <c r="U3619">
        <v>42.867492394752766</v>
      </c>
      <c r="W3619" s="429">
        <f t="shared" si="83"/>
        <v>0.14453847403530529</v>
      </c>
      <c r="X3619" s="429">
        <f t="shared" si="83"/>
        <v>1.7089181568286984</v>
      </c>
      <c r="Y3619" s="429">
        <f t="shared" si="83"/>
        <v>0</v>
      </c>
      <c r="Z3619" s="429">
        <f t="shared" si="83"/>
        <v>42.867492394752766</v>
      </c>
      <c r="AA3619" s="429" t="s">
        <v>1296</v>
      </c>
    </row>
    <row r="3620" spans="1:27" x14ac:dyDescent="0.25">
      <c r="A3620" t="s">
        <v>149</v>
      </c>
      <c r="B3620" t="s">
        <v>186</v>
      </c>
      <c r="C3620" t="s">
        <v>1459</v>
      </c>
      <c r="D3620" t="s">
        <v>1325</v>
      </c>
      <c r="E3620" t="s">
        <v>1499</v>
      </c>
      <c r="F3620" t="s">
        <v>1292</v>
      </c>
      <c r="G3620" t="s">
        <v>524</v>
      </c>
      <c r="H3620" t="s">
        <v>1462</v>
      </c>
      <c r="I3620" t="s">
        <v>1463</v>
      </c>
      <c r="J3620" t="s">
        <v>1352</v>
      </c>
      <c r="K3620" t="s">
        <v>1353</v>
      </c>
      <c r="L3620">
        <v>0</v>
      </c>
      <c r="M3620">
        <v>0.45535547872579235</v>
      </c>
      <c r="N3620">
        <v>0</v>
      </c>
      <c r="O3620">
        <v>0</v>
      </c>
      <c r="P3620">
        <v>0</v>
      </c>
      <c r="Q3620">
        <v>0</v>
      </c>
      <c r="R3620">
        <v>6.5646529330747935E-3</v>
      </c>
      <c r="S3620">
        <v>7.7615698280238107E-2</v>
      </c>
      <c r="T3620">
        <v>0</v>
      </c>
      <c r="U3620">
        <v>1.9469571099390275</v>
      </c>
      <c r="W3620" s="429">
        <f t="shared" si="83"/>
        <v>6.5646529330747935E-3</v>
      </c>
      <c r="X3620" s="429">
        <f t="shared" si="83"/>
        <v>7.7615698280238107E-2</v>
      </c>
      <c r="Y3620" s="429">
        <f t="shared" si="83"/>
        <v>0</v>
      </c>
      <c r="Z3620" s="429">
        <f t="shared" si="83"/>
        <v>1.9469571099390275</v>
      </c>
      <c r="AA3620" s="429" t="s">
        <v>1296</v>
      </c>
    </row>
    <row r="3621" spans="1:27" x14ac:dyDescent="0.25">
      <c r="A3621" t="s">
        <v>149</v>
      </c>
      <c r="B3621" t="s">
        <v>186</v>
      </c>
      <c r="C3621" t="s">
        <v>1459</v>
      </c>
      <c r="D3621" t="s">
        <v>1325</v>
      </c>
      <c r="E3621" t="s">
        <v>1499</v>
      </c>
      <c r="F3621" t="s">
        <v>1292</v>
      </c>
      <c r="G3621" t="s">
        <v>524</v>
      </c>
      <c r="H3621" t="s">
        <v>1464</v>
      </c>
      <c r="I3621" t="s">
        <v>186</v>
      </c>
      <c r="J3621" t="s">
        <v>1352</v>
      </c>
      <c r="K3621" t="s">
        <v>1353</v>
      </c>
      <c r="L3621">
        <v>0</v>
      </c>
      <c r="M3621">
        <v>4.5705144555982198</v>
      </c>
      <c r="N3621">
        <v>0</v>
      </c>
      <c r="O3621">
        <v>0</v>
      </c>
      <c r="P3621">
        <v>0</v>
      </c>
      <c r="Q3621">
        <v>0</v>
      </c>
      <c r="R3621">
        <v>6.5891029159377751E-2</v>
      </c>
      <c r="S3621">
        <v>0.77904777156485916</v>
      </c>
      <c r="T3621">
        <v>0</v>
      </c>
      <c r="U3621">
        <v>19.542085318280858</v>
      </c>
      <c r="W3621" s="429">
        <f t="shared" si="83"/>
        <v>6.5891029159377751E-2</v>
      </c>
      <c r="X3621" s="429">
        <f t="shared" si="83"/>
        <v>0.77904777156485916</v>
      </c>
      <c r="Y3621" s="429">
        <f t="shared" si="83"/>
        <v>0</v>
      </c>
      <c r="Z3621" s="429">
        <f t="shared" si="83"/>
        <v>19.542085318280858</v>
      </c>
      <c r="AA3621" s="429" t="s">
        <v>1296</v>
      </c>
    </row>
    <row r="3622" spans="1:27" x14ac:dyDescent="0.25">
      <c r="A3622" t="s">
        <v>149</v>
      </c>
      <c r="B3622" t="s">
        <v>186</v>
      </c>
      <c r="C3622" t="s">
        <v>1459</v>
      </c>
      <c r="D3622" t="s">
        <v>1325</v>
      </c>
      <c r="E3622" t="s">
        <v>1499</v>
      </c>
      <c r="F3622" t="s">
        <v>1292</v>
      </c>
      <c r="G3622" t="s">
        <v>524</v>
      </c>
      <c r="H3622" t="s">
        <v>1460</v>
      </c>
      <c r="I3622" t="s">
        <v>561</v>
      </c>
      <c r="J3622" t="s">
        <v>1356</v>
      </c>
      <c r="K3622" t="s">
        <v>1355</v>
      </c>
      <c r="L3622">
        <v>0</v>
      </c>
      <c r="M3622">
        <v>0</v>
      </c>
      <c r="N3622">
        <v>0</v>
      </c>
      <c r="O3622">
        <v>0</v>
      </c>
      <c r="P3622">
        <v>0</v>
      </c>
      <c r="Q3622">
        <v>0</v>
      </c>
      <c r="R3622">
        <v>0</v>
      </c>
      <c r="S3622">
        <v>0</v>
      </c>
      <c r="T3622">
        <v>0</v>
      </c>
      <c r="U3622">
        <v>0</v>
      </c>
      <c r="W3622" s="429">
        <f t="shared" si="83"/>
        <v>0</v>
      </c>
      <c r="X3622" s="429">
        <f t="shared" si="83"/>
        <v>0</v>
      </c>
      <c r="Y3622" s="429">
        <f t="shared" si="83"/>
        <v>0</v>
      </c>
      <c r="Z3622" s="429">
        <f t="shared" si="83"/>
        <v>0</v>
      </c>
      <c r="AA3622" s="429" t="s">
        <v>1295</v>
      </c>
    </row>
    <row r="3623" spans="1:27" x14ac:dyDescent="0.25">
      <c r="A3623" t="s">
        <v>149</v>
      </c>
      <c r="B3623" t="s">
        <v>186</v>
      </c>
      <c r="C3623" t="s">
        <v>1459</v>
      </c>
      <c r="D3623" t="s">
        <v>1325</v>
      </c>
      <c r="E3623" t="s">
        <v>1499</v>
      </c>
      <c r="F3623" t="s">
        <v>1292</v>
      </c>
      <c r="G3623" t="s">
        <v>524</v>
      </c>
      <c r="H3623" t="s">
        <v>1461</v>
      </c>
      <c r="I3623" t="s">
        <v>534</v>
      </c>
      <c r="J3623" t="s">
        <v>1356</v>
      </c>
      <c r="K3623" t="s">
        <v>1355</v>
      </c>
      <c r="L3623">
        <v>54.252037664396617</v>
      </c>
      <c r="M3623">
        <v>2.983862071541814</v>
      </c>
      <c r="N3623">
        <v>45.571711638093156</v>
      </c>
      <c r="O3623">
        <v>0</v>
      </c>
      <c r="P3623">
        <v>4.1231548624941432</v>
      </c>
      <c r="Q3623">
        <v>4.1231548624941432</v>
      </c>
      <c r="R3623">
        <v>65102.445197275942</v>
      </c>
      <c r="S3623">
        <v>1.2477968662811221</v>
      </c>
      <c r="T3623">
        <v>1.1935448286167256</v>
      </c>
      <c r="U3623">
        <v>65489.316477860753</v>
      </c>
      <c r="W3623" s="429">
        <f t="shared" si="83"/>
        <v>65102.445197275942</v>
      </c>
      <c r="X3623" s="429">
        <f t="shared" si="83"/>
        <v>1.2477968662811221</v>
      </c>
      <c r="Y3623" s="429">
        <f t="shared" si="83"/>
        <v>1.1935448286167256</v>
      </c>
      <c r="Z3623" s="429">
        <f t="shared" si="83"/>
        <v>65489.316477860753</v>
      </c>
      <c r="AA3623" s="429" t="s">
        <v>1295</v>
      </c>
    </row>
    <row r="3624" spans="1:27" x14ac:dyDescent="0.25">
      <c r="A3624" t="s">
        <v>149</v>
      </c>
      <c r="B3624" t="s">
        <v>186</v>
      </c>
      <c r="C3624" t="s">
        <v>1459</v>
      </c>
      <c r="D3624" t="s">
        <v>1325</v>
      </c>
      <c r="E3624" t="s">
        <v>1499</v>
      </c>
      <c r="F3624" t="s">
        <v>1292</v>
      </c>
      <c r="G3624" t="s">
        <v>524</v>
      </c>
      <c r="H3624" t="s">
        <v>1462</v>
      </c>
      <c r="I3624" t="s">
        <v>1463</v>
      </c>
      <c r="J3624" t="s">
        <v>1356</v>
      </c>
      <c r="K3624" t="s">
        <v>1355</v>
      </c>
      <c r="L3624">
        <v>3.6720025492823196</v>
      </c>
      <c r="M3624">
        <v>0.20196014021052758</v>
      </c>
      <c r="N3624">
        <v>3.0844821413971477</v>
      </c>
      <c r="O3624">
        <v>0</v>
      </c>
      <c r="P3624">
        <v>0.27907219374545628</v>
      </c>
      <c r="Q3624">
        <v>0.27907219374545628</v>
      </c>
      <c r="R3624">
        <v>4406.4030591387836</v>
      </c>
      <c r="S3624">
        <v>8.4456058633493356E-2</v>
      </c>
      <c r="T3624">
        <v>8.0784056084211034E-2</v>
      </c>
      <c r="U3624">
        <v>4432.5881093177159</v>
      </c>
      <c r="W3624" s="429">
        <f t="shared" si="83"/>
        <v>4406.4030591387836</v>
      </c>
      <c r="X3624" s="429">
        <f t="shared" si="83"/>
        <v>8.4456058633493356E-2</v>
      </c>
      <c r="Y3624" s="429">
        <f t="shared" si="83"/>
        <v>8.0784056084211034E-2</v>
      </c>
      <c r="Z3624" s="429">
        <f t="shared" si="83"/>
        <v>4432.5881093177159</v>
      </c>
      <c r="AA3624" s="429" t="s">
        <v>1295</v>
      </c>
    </row>
    <row r="3625" spans="1:27" x14ac:dyDescent="0.25">
      <c r="A3625" t="s">
        <v>149</v>
      </c>
      <c r="B3625" t="s">
        <v>186</v>
      </c>
      <c r="C3625" t="s">
        <v>1459</v>
      </c>
      <c r="D3625" t="s">
        <v>1325</v>
      </c>
      <c r="E3625" t="s">
        <v>1499</v>
      </c>
      <c r="F3625" t="s">
        <v>1292</v>
      </c>
      <c r="G3625" t="s">
        <v>524</v>
      </c>
      <c r="H3625" t="s">
        <v>1464</v>
      </c>
      <c r="I3625" t="s">
        <v>186</v>
      </c>
      <c r="J3625" t="s">
        <v>1356</v>
      </c>
      <c r="K3625" t="s">
        <v>1355</v>
      </c>
      <c r="L3625">
        <v>10.728007447903245</v>
      </c>
      <c r="M3625">
        <v>0.59004040963467841</v>
      </c>
      <c r="N3625">
        <v>9.0115262562387262</v>
      </c>
      <c r="O3625">
        <v>0</v>
      </c>
      <c r="P3625">
        <v>0.81532856604064663</v>
      </c>
      <c r="Q3625">
        <v>0.81532856604064663</v>
      </c>
      <c r="R3625">
        <v>12873.608937483894</v>
      </c>
      <c r="S3625">
        <v>0.24674417130177462</v>
      </c>
      <c r="T3625">
        <v>0.23601616385387142</v>
      </c>
      <c r="U3625">
        <v>12950.110358594891</v>
      </c>
      <c r="W3625" s="429">
        <f t="shared" si="83"/>
        <v>12873.608937483894</v>
      </c>
      <c r="X3625" s="429">
        <f t="shared" si="83"/>
        <v>0.24674417130177462</v>
      </c>
      <c r="Y3625" s="429">
        <f t="shared" si="83"/>
        <v>0.23601616385387142</v>
      </c>
      <c r="Z3625" s="429">
        <f t="shared" si="83"/>
        <v>12950.110358594891</v>
      </c>
      <c r="AA3625" s="429" t="s">
        <v>1295</v>
      </c>
    </row>
    <row r="3626" spans="1:27" x14ac:dyDescent="0.25">
      <c r="A3626" t="s">
        <v>149</v>
      </c>
      <c r="B3626" t="s">
        <v>186</v>
      </c>
      <c r="C3626" t="s">
        <v>1459</v>
      </c>
      <c r="D3626" t="s">
        <v>1325</v>
      </c>
      <c r="E3626" t="s">
        <v>1499</v>
      </c>
      <c r="F3626" t="s">
        <v>1292</v>
      </c>
      <c r="G3626" t="s">
        <v>524</v>
      </c>
      <c r="H3626" t="s">
        <v>1460</v>
      </c>
      <c r="I3626" t="s">
        <v>561</v>
      </c>
      <c r="J3626" t="s">
        <v>1359</v>
      </c>
      <c r="K3626" t="s">
        <v>1358</v>
      </c>
      <c r="L3626">
        <v>0</v>
      </c>
      <c r="M3626">
        <v>0</v>
      </c>
      <c r="N3626">
        <v>0</v>
      </c>
      <c r="O3626">
        <v>0</v>
      </c>
      <c r="P3626">
        <v>0</v>
      </c>
      <c r="Q3626">
        <v>0</v>
      </c>
      <c r="R3626">
        <v>0</v>
      </c>
      <c r="S3626">
        <v>0</v>
      </c>
      <c r="T3626">
        <v>0</v>
      </c>
      <c r="U3626">
        <v>0</v>
      </c>
      <c r="W3626" s="429">
        <f t="shared" si="83"/>
        <v>0</v>
      </c>
      <c r="X3626" s="429">
        <f t="shared" si="83"/>
        <v>0</v>
      </c>
      <c r="Y3626" s="429">
        <f t="shared" si="83"/>
        <v>0</v>
      </c>
      <c r="Z3626" s="429">
        <f t="shared" si="83"/>
        <v>0</v>
      </c>
      <c r="AA3626" s="429" t="s">
        <v>1296</v>
      </c>
    </row>
    <row r="3627" spans="1:27" x14ac:dyDescent="0.25">
      <c r="A3627" t="s">
        <v>149</v>
      </c>
      <c r="B3627" t="s">
        <v>186</v>
      </c>
      <c r="C3627" t="s">
        <v>1459</v>
      </c>
      <c r="D3627" t="s">
        <v>1325</v>
      </c>
      <c r="E3627" t="s">
        <v>1499</v>
      </c>
      <c r="F3627" t="s">
        <v>1292</v>
      </c>
      <c r="G3627" t="s">
        <v>524</v>
      </c>
      <c r="H3627" t="s">
        <v>1461</v>
      </c>
      <c r="I3627" t="s">
        <v>534</v>
      </c>
      <c r="J3627" t="s">
        <v>1359</v>
      </c>
      <c r="K3627" t="s">
        <v>1358</v>
      </c>
      <c r="L3627">
        <v>2.1822733437313055</v>
      </c>
      <c r="M3627">
        <v>0</v>
      </c>
      <c r="N3627">
        <v>11.874134370302693</v>
      </c>
      <c r="O3627">
        <v>0</v>
      </c>
      <c r="P3627">
        <v>0</v>
      </c>
      <c r="Q3627">
        <v>0</v>
      </c>
      <c r="R3627">
        <v>3521.271518023595</v>
      </c>
      <c r="S3627">
        <v>0.68196041701260413</v>
      </c>
      <c r="T3627">
        <v>4.2211268994417787E-2</v>
      </c>
      <c r="U3627">
        <v>3550.8994866092467</v>
      </c>
      <c r="W3627" s="429">
        <f t="shared" si="83"/>
        <v>3521.271518023595</v>
      </c>
      <c r="X3627" s="429">
        <f t="shared" si="83"/>
        <v>0.68196041701260413</v>
      </c>
      <c r="Y3627" s="429">
        <f t="shared" si="83"/>
        <v>4.2211268994417787E-2</v>
      </c>
      <c r="Z3627" s="429">
        <f t="shared" si="83"/>
        <v>3550.8994866092467</v>
      </c>
      <c r="AA3627" s="429" t="s">
        <v>1296</v>
      </c>
    </row>
    <row r="3628" spans="1:27" x14ac:dyDescent="0.25">
      <c r="A3628" t="s">
        <v>149</v>
      </c>
      <c r="B3628" t="s">
        <v>186</v>
      </c>
      <c r="C3628" t="s">
        <v>1459</v>
      </c>
      <c r="D3628" t="s">
        <v>1325</v>
      </c>
      <c r="E3628" t="s">
        <v>1499</v>
      </c>
      <c r="F3628" t="s">
        <v>1292</v>
      </c>
      <c r="G3628" t="s">
        <v>524</v>
      </c>
      <c r="H3628" t="s">
        <v>1462</v>
      </c>
      <c r="I3628" t="s">
        <v>1463</v>
      </c>
      <c r="J3628" t="s">
        <v>1359</v>
      </c>
      <c r="K3628" t="s">
        <v>1358</v>
      </c>
      <c r="L3628">
        <v>0</v>
      </c>
      <c r="M3628">
        <v>0</v>
      </c>
      <c r="N3628">
        <v>0</v>
      </c>
      <c r="O3628">
        <v>0</v>
      </c>
      <c r="P3628">
        <v>0</v>
      </c>
      <c r="Q3628">
        <v>0</v>
      </c>
      <c r="R3628">
        <v>0</v>
      </c>
      <c r="S3628">
        <v>0</v>
      </c>
      <c r="T3628">
        <v>0</v>
      </c>
      <c r="U3628">
        <v>0</v>
      </c>
      <c r="W3628" s="429">
        <f t="shared" si="83"/>
        <v>0</v>
      </c>
      <c r="X3628" s="429">
        <f t="shared" si="83"/>
        <v>0</v>
      </c>
      <c r="Y3628" s="429">
        <f t="shared" si="83"/>
        <v>0</v>
      </c>
      <c r="Z3628" s="429">
        <f t="shared" si="83"/>
        <v>0</v>
      </c>
      <c r="AA3628" s="429" t="s">
        <v>1296</v>
      </c>
    </row>
    <row r="3629" spans="1:27" x14ac:dyDescent="0.25">
      <c r="A3629" t="s">
        <v>149</v>
      </c>
      <c r="B3629" t="s">
        <v>186</v>
      </c>
      <c r="C3629" t="s">
        <v>1459</v>
      </c>
      <c r="D3629" t="s">
        <v>1325</v>
      </c>
      <c r="E3629" t="s">
        <v>1499</v>
      </c>
      <c r="F3629" t="s">
        <v>1292</v>
      </c>
      <c r="G3629" t="s">
        <v>524</v>
      </c>
      <c r="H3629" t="s">
        <v>1464</v>
      </c>
      <c r="I3629" t="s">
        <v>186</v>
      </c>
      <c r="J3629" t="s">
        <v>1359</v>
      </c>
      <c r="K3629" t="s">
        <v>1358</v>
      </c>
      <c r="L3629">
        <v>0</v>
      </c>
      <c r="M3629">
        <v>0</v>
      </c>
      <c r="N3629">
        <v>0</v>
      </c>
      <c r="O3629">
        <v>0</v>
      </c>
      <c r="P3629">
        <v>0</v>
      </c>
      <c r="Q3629">
        <v>0</v>
      </c>
      <c r="R3629">
        <v>0</v>
      </c>
      <c r="S3629">
        <v>0</v>
      </c>
      <c r="T3629">
        <v>0</v>
      </c>
      <c r="U3629">
        <v>0</v>
      </c>
      <c r="W3629" s="429">
        <f t="shared" si="83"/>
        <v>0</v>
      </c>
      <c r="X3629" s="429">
        <f t="shared" si="83"/>
        <v>0</v>
      </c>
      <c r="Y3629" s="429">
        <f t="shared" si="83"/>
        <v>0</v>
      </c>
      <c r="Z3629" s="429">
        <f t="shared" si="83"/>
        <v>0</v>
      </c>
      <c r="AA3629" s="429" t="s">
        <v>1296</v>
      </c>
    </row>
    <row r="3630" spans="1:27" x14ac:dyDescent="0.25">
      <c r="A3630" t="s">
        <v>149</v>
      </c>
      <c r="B3630" t="s">
        <v>186</v>
      </c>
      <c r="C3630" t="s">
        <v>1459</v>
      </c>
      <c r="D3630" t="s">
        <v>1325</v>
      </c>
      <c r="E3630" t="s">
        <v>1499</v>
      </c>
      <c r="F3630" t="s">
        <v>1292</v>
      </c>
      <c r="G3630" t="s">
        <v>524</v>
      </c>
      <c r="H3630" t="s">
        <v>1460</v>
      </c>
      <c r="I3630" t="s">
        <v>561</v>
      </c>
      <c r="J3630" t="s">
        <v>1362</v>
      </c>
      <c r="K3630" t="s">
        <v>1361</v>
      </c>
      <c r="L3630">
        <v>0</v>
      </c>
      <c r="M3630">
        <v>0</v>
      </c>
      <c r="N3630">
        <v>0</v>
      </c>
      <c r="O3630">
        <v>0</v>
      </c>
      <c r="P3630">
        <v>0</v>
      </c>
      <c r="Q3630">
        <v>0</v>
      </c>
      <c r="R3630">
        <v>0</v>
      </c>
      <c r="S3630">
        <v>0</v>
      </c>
      <c r="T3630">
        <v>0</v>
      </c>
      <c r="U3630">
        <v>0</v>
      </c>
      <c r="W3630" s="429">
        <f t="shared" si="83"/>
        <v>0</v>
      </c>
      <c r="X3630" s="429">
        <f t="shared" si="83"/>
        <v>0</v>
      </c>
      <c r="Y3630" s="429">
        <f t="shared" si="83"/>
        <v>0</v>
      </c>
      <c r="Z3630" s="429">
        <f t="shared" si="83"/>
        <v>0</v>
      </c>
      <c r="AA3630" s="429" t="s">
        <v>1296</v>
      </c>
    </row>
    <row r="3631" spans="1:27" x14ac:dyDescent="0.25">
      <c r="A3631" t="s">
        <v>149</v>
      </c>
      <c r="B3631" t="s">
        <v>186</v>
      </c>
      <c r="C3631" t="s">
        <v>1459</v>
      </c>
      <c r="D3631" t="s">
        <v>1325</v>
      </c>
      <c r="E3631" t="s">
        <v>1499</v>
      </c>
      <c r="F3631" t="s">
        <v>1292</v>
      </c>
      <c r="G3631" t="s">
        <v>524</v>
      </c>
      <c r="H3631" t="s">
        <v>1461</v>
      </c>
      <c r="I3631" t="s">
        <v>534</v>
      </c>
      <c r="J3631" t="s">
        <v>1362</v>
      </c>
      <c r="K3631" t="s">
        <v>1361</v>
      </c>
      <c r="L3631">
        <v>0</v>
      </c>
      <c r="M3631">
        <v>15.322977360322342</v>
      </c>
      <c r="N3631">
        <v>0</v>
      </c>
      <c r="O3631">
        <v>0</v>
      </c>
      <c r="P3631">
        <v>0</v>
      </c>
      <c r="Q3631">
        <v>0</v>
      </c>
      <c r="R3631">
        <v>5.6003678381391424</v>
      </c>
      <c r="S3631">
        <v>66.100897933989273</v>
      </c>
      <c r="T3631">
        <v>0</v>
      </c>
      <c r="U3631">
        <v>1658.122816187871</v>
      </c>
      <c r="W3631" s="429">
        <f t="shared" si="83"/>
        <v>5.6003678381391424</v>
      </c>
      <c r="X3631" s="429">
        <f t="shared" si="83"/>
        <v>66.100897933989273</v>
      </c>
      <c r="Y3631" s="429">
        <f t="shared" si="83"/>
        <v>0</v>
      </c>
      <c r="Z3631" s="429">
        <f t="shared" si="83"/>
        <v>1658.122816187871</v>
      </c>
      <c r="AA3631" s="429" t="s">
        <v>1296</v>
      </c>
    </row>
    <row r="3632" spans="1:27" x14ac:dyDescent="0.25">
      <c r="A3632" t="s">
        <v>149</v>
      </c>
      <c r="B3632" t="s">
        <v>186</v>
      </c>
      <c r="C3632" t="s">
        <v>1459</v>
      </c>
      <c r="D3632" t="s">
        <v>1325</v>
      </c>
      <c r="E3632" t="s">
        <v>1499</v>
      </c>
      <c r="F3632" t="s">
        <v>1292</v>
      </c>
      <c r="G3632" t="s">
        <v>524</v>
      </c>
      <c r="H3632" t="s">
        <v>1462</v>
      </c>
      <c r="I3632" t="s">
        <v>1463</v>
      </c>
      <c r="J3632" t="s">
        <v>1362</v>
      </c>
      <c r="K3632" t="s">
        <v>1361</v>
      </c>
      <c r="L3632">
        <v>0</v>
      </c>
      <c r="M3632">
        <v>0</v>
      </c>
      <c r="N3632">
        <v>0</v>
      </c>
      <c r="O3632">
        <v>0</v>
      </c>
      <c r="P3632">
        <v>0</v>
      </c>
      <c r="Q3632">
        <v>0</v>
      </c>
      <c r="R3632">
        <v>0</v>
      </c>
      <c r="S3632">
        <v>0</v>
      </c>
      <c r="T3632">
        <v>0</v>
      </c>
      <c r="U3632">
        <v>0</v>
      </c>
      <c r="W3632" s="429">
        <f t="shared" si="83"/>
        <v>0</v>
      </c>
      <c r="X3632" s="429">
        <f t="shared" si="83"/>
        <v>0</v>
      </c>
      <c r="Y3632" s="429">
        <f t="shared" si="83"/>
        <v>0</v>
      </c>
      <c r="Z3632" s="429">
        <f t="shared" si="83"/>
        <v>0</v>
      </c>
      <c r="AA3632" s="429" t="s">
        <v>1296</v>
      </c>
    </row>
    <row r="3633" spans="1:27" x14ac:dyDescent="0.25">
      <c r="A3633" t="s">
        <v>149</v>
      </c>
      <c r="B3633" t="s">
        <v>186</v>
      </c>
      <c r="C3633" t="s">
        <v>1459</v>
      </c>
      <c r="D3633" t="s">
        <v>1325</v>
      </c>
      <c r="E3633" t="s">
        <v>1499</v>
      </c>
      <c r="F3633" t="s">
        <v>1292</v>
      </c>
      <c r="G3633" t="s">
        <v>524</v>
      </c>
      <c r="H3633" t="s">
        <v>1464</v>
      </c>
      <c r="I3633" t="s">
        <v>186</v>
      </c>
      <c r="J3633" t="s">
        <v>1362</v>
      </c>
      <c r="K3633" t="s">
        <v>1361</v>
      </c>
      <c r="L3633">
        <v>0</v>
      </c>
      <c r="M3633">
        <v>0</v>
      </c>
      <c r="N3633">
        <v>0</v>
      </c>
      <c r="O3633">
        <v>0</v>
      </c>
      <c r="P3633">
        <v>0</v>
      </c>
      <c r="Q3633">
        <v>0</v>
      </c>
      <c r="R3633">
        <v>0</v>
      </c>
      <c r="S3633">
        <v>0</v>
      </c>
      <c r="T3633">
        <v>0</v>
      </c>
      <c r="U3633">
        <v>0</v>
      </c>
      <c r="W3633" s="429">
        <f t="shared" si="83"/>
        <v>0</v>
      </c>
      <c r="X3633" s="429">
        <f t="shared" si="83"/>
        <v>0</v>
      </c>
      <c r="Y3633" s="429">
        <f t="shared" si="83"/>
        <v>0</v>
      </c>
      <c r="Z3633" s="429">
        <f t="shared" si="83"/>
        <v>0</v>
      </c>
      <c r="AA3633" s="429" t="s">
        <v>1296</v>
      </c>
    </row>
    <row r="3634" spans="1:27" x14ac:dyDescent="0.25">
      <c r="A3634" t="s">
        <v>149</v>
      </c>
      <c r="B3634" t="s">
        <v>186</v>
      </c>
      <c r="C3634" t="s">
        <v>1459</v>
      </c>
      <c r="D3634" t="s">
        <v>1325</v>
      </c>
      <c r="E3634" t="s">
        <v>1499</v>
      </c>
      <c r="F3634" t="s">
        <v>1292</v>
      </c>
      <c r="G3634" t="s">
        <v>524</v>
      </c>
      <c r="H3634" t="s">
        <v>1460</v>
      </c>
      <c r="I3634" t="s">
        <v>561</v>
      </c>
      <c r="J3634" t="s">
        <v>1363</v>
      </c>
      <c r="K3634" t="s">
        <v>1364</v>
      </c>
      <c r="L3634">
        <v>0</v>
      </c>
      <c r="M3634">
        <v>0</v>
      </c>
      <c r="N3634">
        <v>0</v>
      </c>
      <c r="O3634">
        <v>0</v>
      </c>
      <c r="P3634">
        <v>0</v>
      </c>
      <c r="Q3634">
        <v>0</v>
      </c>
      <c r="R3634">
        <v>0</v>
      </c>
      <c r="S3634">
        <v>0</v>
      </c>
      <c r="T3634">
        <v>0</v>
      </c>
      <c r="U3634">
        <v>0</v>
      </c>
      <c r="W3634" s="429">
        <f t="shared" si="83"/>
        <v>0</v>
      </c>
      <c r="X3634" s="429">
        <f t="shared" si="83"/>
        <v>0</v>
      </c>
      <c r="Y3634" s="429">
        <f t="shared" si="83"/>
        <v>0</v>
      </c>
      <c r="Z3634" s="429">
        <f t="shared" si="83"/>
        <v>0</v>
      </c>
      <c r="AA3634" s="429" t="s">
        <v>1295</v>
      </c>
    </row>
    <row r="3635" spans="1:27" x14ac:dyDescent="0.25">
      <c r="A3635" t="s">
        <v>149</v>
      </c>
      <c r="B3635" t="s">
        <v>186</v>
      </c>
      <c r="C3635" t="s">
        <v>1459</v>
      </c>
      <c r="D3635" t="s">
        <v>1325</v>
      </c>
      <c r="E3635" t="s">
        <v>1499</v>
      </c>
      <c r="F3635" t="s">
        <v>1292</v>
      </c>
      <c r="G3635" t="s">
        <v>524</v>
      </c>
      <c r="H3635" t="s">
        <v>1461</v>
      </c>
      <c r="I3635" t="s">
        <v>534</v>
      </c>
      <c r="J3635" t="s">
        <v>1363</v>
      </c>
      <c r="K3635" t="s">
        <v>1364</v>
      </c>
      <c r="L3635">
        <v>71.127560565119097</v>
      </c>
      <c r="M3635">
        <v>35.563780282559549</v>
      </c>
      <c r="N3635">
        <v>142.25512113023819</v>
      </c>
      <c r="O3635">
        <v>7.5883659782911339E-2</v>
      </c>
      <c r="P3635">
        <v>1.8833926874264721</v>
      </c>
      <c r="Q3635">
        <v>1.8833926874264721</v>
      </c>
      <c r="R3635">
        <v>9597.6613996588549</v>
      </c>
      <c r="S3635">
        <v>0.18101964163822809</v>
      </c>
      <c r="T3635">
        <v>1.8101964163822811E-2</v>
      </c>
      <c r="U3635">
        <v>9607.5812760206281</v>
      </c>
      <c r="W3635" s="429">
        <f t="shared" si="83"/>
        <v>9597.6613996588549</v>
      </c>
      <c r="X3635" s="429">
        <f t="shared" si="83"/>
        <v>0.18101964163822809</v>
      </c>
      <c r="Y3635" s="429">
        <f t="shared" si="83"/>
        <v>1.8101964163822811E-2</v>
      </c>
      <c r="Z3635" s="429">
        <f t="shared" si="83"/>
        <v>9607.5812760206281</v>
      </c>
      <c r="AA3635" s="429" t="s">
        <v>1295</v>
      </c>
    </row>
    <row r="3636" spans="1:27" x14ac:dyDescent="0.25">
      <c r="A3636" t="s">
        <v>149</v>
      </c>
      <c r="B3636" t="s">
        <v>186</v>
      </c>
      <c r="C3636" t="s">
        <v>1459</v>
      </c>
      <c r="D3636" t="s">
        <v>1325</v>
      </c>
      <c r="E3636" t="s">
        <v>1499</v>
      </c>
      <c r="F3636" t="s">
        <v>1292</v>
      </c>
      <c r="G3636" t="s">
        <v>524</v>
      </c>
      <c r="H3636" t="s">
        <v>1462</v>
      </c>
      <c r="I3636" t="s">
        <v>1463</v>
      </c>
      <c r="J3636" t="s">
        <v>1363</v>
      </c>
      <c r="K3636" t="s">
        <v>1364</v>
      </c>
      <c r="L3636">
        <v>4.8142078152900787</v>
      </c>
      <c r="M3636">
        <v>2.4071039076450393</v>
      </c>
      <c r="N3636">
        <v>9.6284156305801574</v>
      </c>
      <c r="O3636">
        <v>5.1361203038201445E-3</v>
      </c>
      <c r="P3636">
        <v>0.12747581560550772</v>
      </c>
      <c r="Q3636">
        <v>0.12747581560550772</v>
      </c>
      <c r="R3636">
        <v>649.60946434320056</v>
      </c>
      <c r="S3636">
        <v>1.225215888991325E-2</v>
      </c>
      <c r="T3636">
        <v>1.225215888991325E-3</v>
      </c>
      <c r="U3636">
        <v>650.28088265036786</v>
      </c>
      <c r="W3636" s="429">
        <f t="shared" si="83"/>
        <v>649.60946434320056</v>
      </c>
      <c r="X3636" s="429">
        <f t="shared" si="83"/>
        <v>1.225215888991325E-2</v>
      </c>
      <c r="Y3636" s="429">
        <f t="shared" si="83"/>
        <v>1.225215888991325E-3</v>
      </c>
      <c r="Z3636" s="429">
        <f t="shared" si="83"/>
        <v>650.28088265036786</v>
      </c>
      <c r="AA3636" s="429" t="s">
        <v>1295</v>
      </c>
    </row>
    <row r="3637" spans="1:27" x14ac:dyDescent="0.25">
      <c r="A3637" t="s">
        <v>149</v>
      </c>
      <c r="B3637" t="s">
        <v>186</v>
      </c>
      <c r="C3637" t="s">
        <v>1459</v>
      </c>
      <c r="D3637" t="s">
        <v>1325</v>
      </c>
      <c r="E3637" t="s">
        <v>1499</v>
      </c>
      <c r="F3637" t="s">
        <v>1292</v>
      </c>
      <c r="G3637" t="s">
        <v>524</v>
      </c>
      <c r="H3637" t="s">
        <v>1464</v>
      </c>
      <c r="I3637" t="s">
        <v>186</v>
      </c>
      <c r="J3637" t="s">
        <v>1363</v>
      </c>
      <c r="K3637" t="s">
        <v>1364</v>
      </c>
      <c r="L3637">
        <v>14.065038519180819</v>
      </c>
      <c r="M3637">
        <v>7.0325192595904094</v>
      </c>
      <c r="N3637">
        <v>28.130077038361637</v>
      </c>
      <c r="O3637">
        <v>1.5005527946454929E-2</v>
      </c>
      <c r="P3637">
        <v>0.37242934363177743</v>
      </c>
      <c r="Q3637">
        <v>0.37242934363177743</v>
      </c>
      <c r="R3637">
        <v>1897.8786311203312</v>
      </c>
      <c r="S3637">
        <v>3.5795523031315182E-2</v>
      </c>
      <c r="T3637">
        <v>3.5795523031315183E-3</v>
      </c>
      <c r="U3637">
        <v>1899.8402257824471</v>
      </c>
      <c r="W3637" s="429">
        <f t="shared" si="83"/>
        <v>1897.8786311203312</v>
      </c>
      <c r="X3637" s="429">
        <f t="shared" si="83"/>
        <v>3.5795523031315182E-2</v>
      </c>
      <c r="Y3637" s="429">
        <f t="shared" si="83"/>
        <v>3.5795523031315183E-3</v>
      </c>
      <c r="Z3637" s="429">
        <f t="shared" si="83"/>
        <v>1899.8402257824471</v>
      </c>
      <c r="AA3637" s="429" t="s">
        <v>1295</v>
      </c>
    </row>
    <row r="3638" spans="1:27" x14ac:dyDescent="0.25">
      <c r="A3638" t="s">
        <v>149</v>
      </c>
      <c r="B3638" t="s">
        <v>186</v>
      </c>
      <c r="C3638" t="s">
        <v>1459</v>
      </c>
      <c r="D3638" t="s">
        <v>1325</v>
      </c>
      <c r="E3638" t="s">
        <v>1499</v>
      </c>
      <c r="F3638" t="s">
        <v>1292</v>
      </c>
      <c r="G3638" t="s">
        <v>524</v>
      </c>
      <c r="H3638" t="s">
        <v>1460</v>
      </c>
      <c r="I3638" t="s">
        <v>561</v>
      </c>
      <c r="J3638" t="s">
        <v>1372</v>
      </c>
      <c r="K3638" t="s">
        <v>1371</v>
      </c>
      <c r="L3638">
        <v>0</v>
      </c>
      <c r="M3638">
        <v>0</v>
      </c>
      <c r="N3638">
        <v>0</v>
      </c>
      <c r="O3638">
        <v>0</v>
      </c>
      <c r="P3638">
        <v>0</v>
      </c>
      <c r="Q3638">
        <v>0</v>
      </c>
      <c r="R3638">
        <v>0</v>
      </c>
      <c r="S3638">
        <v>0</v>
      </c>
      <c r="T3638">
        <v>0</v>
      </c>
      <c r="U3638">
        <v>0</v>
      </c>
      <c r="W3638" s="429">
        <f t="shared" si="83"/>
        <v>0</v>
      </c>
      <c r="X3638" s="429">
        <f t="shared" si="83"/>
        <v>0</v>
      </c>
      <c r="Y3638" s="429">
        <f t="shared" si="83"/>
        <v>0</v>
      </c>
      <c r="Z3638" s="429">
        <f t="shared" si="83"/>
        <v>0</v>
      </c>
      <c r="AA3638" s="429" t="s">
        <v>1295</v>
      </c>
    </row>
    <row r="3639" spans="1:27" x14ac:dyDescent="0.25">
      <c r="A3639" t="s">
        <v>149</v>
      </c>
      <c r="B3639" t="s">
        <v>186</v>
      </c>
      <c r="C3639" t="s">
        <v>1459</v>
      </c>
      <c r="D3639" t="s">
        <v>1325</v>
      </c>
      <c r="E3639" t="s">
        <v>1499</v>
      </c>
      <c r="F3639" t="s">
        <v>1292</v>
      </c>
      <c r="G3639" t="s">
        <v>524</v>
      </c>
      <c r="H3639" t="s">
        <v>1461</v>
      </c>
      <c r="I3639" t="s">
        <v>534</v>
      </c>
      <c r="J3639" t="s">
        <v>1372</v>
      </c>
      <c r="K3639" t="s">
        <v>1371</v>
      </c>
      <c r="L3639">
        <v>0</v>
      </c>
      <c r="M3639">
        <v>2423.09782031856</v>
      </c>
      <c r="N3639">
        <v>0</v>
      </c>
      <c r="O3639">
        <v>0</v>
      </c>
      <c r="P3639">
        <v>0</v>
      </c>
      <c r="Q3639">
        <v>0</v>
      </c>
      <c r="R3639">
        <v>885.61372783309071</v>
      </c>
      <c r="S3639">
        <v>10452.860298527492</v>
      </c>
      <c r="T3639">
        <v>0</v>
      </c>
      <c r="U3639">
        <v>262207.12119102041</v>
      </c>
      <c r="W3639" s="429">
        <f t="shared" si="83"/>
        <v>885.61372783309071</v>
      </c>
      <c r="X3639" s="429">
        <f t="shared" si="83"/>
        <v>10452.860298527492</v>
      </c>
      <c r="Y3639" s="429">
        <f t="shared" si="83"/>
        <v>0</v>
      </c>
      <c r="Z3639" s="429">
        <f t="shared" si="83"/>
        <v>262207.12119102041</v>
      </c>
      <c r="AA3639" s="429" t="s">
        <v>1295</v>
      </c>
    </row>
    <row r="3640" spans="1:27" x14ac:dyDescent="0.25">
      <c r="A3640" t="s">
        <v>149</v>
      </c>
      <c r="B3640" t="s">
        <v>186</v>
      </c>
      <c r="C3640" t="s">
        <v>1459</v>
      </c>
      <c r="D3640" t="s">
        <v>1325</v>
      </c>
      <c r="E3640" t="s">
        <v>1499</v>
      </c>
      <c r="F3640" t="s">
        <v>1292</v>
      </c>
      <c r="G3640" t="s">
        <v>524</v>
      </c>
      <c r="H3640" t="s">
        <v>1462</v>
      </c>
      <c r="I3640" t="s">
        <v>1463</v>
      </c>
      <c r="J3640" t="s">
        <v>1372</v>
      </c>
      <c r="K3640" t="s">
        <v>1371</v>
      </c>
      <c r="L3640">
        <v>0</v>
      </c>
      <c r="M3640">
        <v>164.00529374418923</v>
      </c>
      <c r="N3640">
        <v>0</v>
      </c>
      <c r="O3640">
        <v>0</v>
      </c>
      <c r="P3640">
        <v>0</v>
      </c>
      <c r="Q3640">
        <v>0</v>
      </c>
      <c r="R3640">
        <v>59.942004139996861</v>
      </c>
      <c r="S3640">
        <v>707.49286692090539</v>
      </c>
      <c r="T3640">
        <v>0</v>
      </c>
      <c r="U3640">
        <v>17747.263677162631</v>
      </c>
      <c r="W3640" s="429">
        <f t="shared" si="83"/>
        <v>59.942004139996861</v>
      </c>
      <c r="X3640" s="429">
        <f t="shared" si="83"/>
        <v>707.49286692090539</v>
      </c>
      <c r="Y3640" s="429">
        <f t="shared" si="83"/>
        <v>0</v>
      </c>
      <c r="Z3640" s="429">
        <f t="shared" si="83"/>
        <v>17747.263677162631</v>
      </c>
      <c r="AA3640" s="429" t="s">
        <v>1295</v>
      </c>
    </row>
    <row r="3641" spans="1:27" x14ac:dyDescent="0.25">
      <c r="A3641" t="s">
        <v>149</v>
      </c>
      <c r="B3641" t="s">
        <v>186</v>
      </c>
      <c r="C3641" t="s">
        <v>1459</v>
      </c>
      <c r="D3641" t="s">
        <v>1325</v>
      </c>
      <c r="E3641" t="s">
        <v>1499</v>
      </c>
      <c r="F3641" t="s">
        <v>1292</v>
      </c>
      <c r="G3641" t="s">
        <v>524</v>
      </c>
      <c r="H3641" t="s">
        <v>1464</v>
      </c>
      <c r="I3641" t="s">
        <v>186</v>
      </c>
      <c r="J3641" t="s">
        <v>1372</v>
      </c>
      <c r="K3641" t="s">
        <v>1371</v>
      </c>
      <c r="L3641">
        <v>0</v>
      </c>
      <c r="M3641">
        <v>479.15272093890565</v>
      </c>
      <c r="N3641">
        <v>0</v>
      </c>
      <c r="O3641">
        <v>0</v>
      </c>
      <c r="P3641">
        <v>0</v>
      </c>
      <c r="Q3641">
        <v>0</v>
      </c>
      <c r="R3641">
        <v>175.12467876195157</v>
      </c>
      <c r="S3641">
        <v>2066.9889641414679</v>
      </c>
      <c r="T3641">
        <v>0</v>
      </c>
      <c r="U3641">
        <v>51849.84878229865</v>
      </c>
      <c r="W3641" s="429">
        <f t="shared" si="83"/>
        <v>175.12467876195157</v>
      </c>
      <c r="X3641" s="429">
        <f t="shared" si="83"/>
        <v>2066.9889641414679</v>
      </c>
      <c r="Y3641" s="429">
        <f t="shared" si="83"/>
        <v>0</v>
      </c>
      <c r="Z3641" s="429">
        <f t="shared" si="83"/>
        <v>51849.84878229865</v>
      </c>
      <c r="AA3641" s="429" t="s">
        <v>1295</v>
      </c>
    </row>
    <row r="3642" spans="1:27" x14ac:dyDescent="0.25">
      <c r="A3642" t="s">
        <v>149</v>
      </c>
      <c r="B3642" t="s">
        <v>186</v>
      </c>
      <c r="C3642" t="s">
        <v>1459</v>
      </c>
      <c r="D3642" t="s">
        <v>1325</v>
      </c>
      <c r="E3642" t="s">
        <v>1499</v>
      </c>
      <c r="F3642" t="s">
        <v>1292</v>
      </c>
      <c r="G3642" t="s">
        <v>524</v>
      </c>
      <c r="H3642" t="s">
        <v>1460</v>
      </c>
      <c r="I3642" t="s">
        <v>561</v>
      </c>
      <c r="J3642" t="s">
        <v>1375</v>
      </c>
      <c r="K3642" t="s">
        <v>1374</v>
      </c>
      <c r="L3642">
        <v>0</v>
      </c>
      <c r="M3642">
        <v>0</v>
      </c>
      <c r="N3642">
        <v>0</v>
      </c>
      <c r="O3642">
        <v>0</v>
      </c>
      <c r="P3642">
        <v>0</v>
      </c>
      <c r="Q3642">
        <v>0</v>
      </c>
      <c r="R3642">
        <v>0</v>
      </c>
      <c r="S3642">
        <v>0</v>
      </c>
      <c r="T3642">
        <v>0</v>
      </c>
      <c r="U3642">
        <v>0</v>
      </c>
      <c r="W3642" s="429">
        <f t="shared" si="83"/>
        <v>0</v>
      </c>
      <c r="X3642" s="429">
        <f t="shared" si="83"/>
        <v>0</v>
      </c>
      <c r="Y3642" s="429">
        <f t="shared" si="83"/>
        <v>0</v>
      </c>
      <c r="Z3642" s="429">
        <f t="shared" si="83"/>
        <v>0</v>
      </c>
      <c r="AA3642" s="429" t="s">
        <v>1295</v>
      </c>
    </row>
    <row r="3643" spans="1:27" x14ac:dyDescent="0.25">
      <c r="A3643" t="s">
        <v>149</v>
      </c>
      <c r="B3643" t="s">
        <v>186</v>
      </c>
      <c r="C3643" t="s">
        <v>1459</v>
      </c>
      <c r="D3643" t="s">
        <v>1325</v>
      </c>
      <c r="E3643" t="s">
        <v>1499</v>
      </c>
      <c r="F3643" t="s">
        <v>1292</v>
      </c>
      <c r="G3643" t="s">
        <v>524</v>
      </c>
      <c r="H3643" t="s">
        <v>1461</v>
      </c>
      <c r="I3643" t="s">
        <v>534</v>
      </c>
      <c r="J3643" t="s">
        <v>1375</v>
      </c>
      <c r="K3643" t="s">
        <v>1374</v>
      </c>
      <c r="L3643">
        <v>0</v>
      </c>
      <c r="M3643">
        <v>1000.4826850418013</v>
      </c>
      <c r="N3643">
        <v>0</v>
      </c>
      <c r="O3643">
        <v>0</v>
      </c>
      <c r="P3643">
        <v>0</v>
      </c>
      <c r="Q3643">
        <v>0</v>
      </c>
      <c r="R3643">
        <v>365.66464337615702</v>
      </c>
      <c r="S3643">
        <v>4315.9238765122373</v>
      </c>
      <c r="T3643">
        <v>0</v>
      </c>
      <c r="U3643">
        <v>108263.7615561821</v>
      </c>
      <c r="W3643" s="429">
        <f t="shared" si="83"/>
        <v>365.66464337615702</v>
      </c>
      <c r="X3643" s="429">
        <f t="shared" si="83"/>
        <v>4315.9238765122373</v>
      </c>
      <c r="Y3643" s="429">
        <f t="shared" si="83"/>
        <v>0</v>
      </c>
      <c r="Z3643" s="429">
        <f t="shared" si="83"/>
        <v>108263.7615561821</v>
      </c>
      <c r="AA3643" s="429" t="s">
        <v>1295</v>
      </c>
    </row>
    <row r="3644" spans="1:27" x14ac:dyDescent="0.25">
      <c r="A3644" t="s">
        <v>149</v>
      </c>
      <c r="B3644" t="s">
        <v>186</v>
      </c>
      <c r="C3644" t="s">
        <v>1459</v>
      </c>
      <c r="D3644" t="s">
        <v>1325</v>
      </c>
      <c r="E3644" t="s">
        <v>1499</v>
      </c>
      <c r="F3644" t="s">
        <v>1292</v>
      </c>
      <c r="G3644" t="s">
        <v>524</v>
      </c>
      <c r="H3644" t="s">
        <v>1462</v>
      </c>
      <c r="I3644" t="s">
        <v>1463</v>
      </c>
      <c r="J3644" t="s">
        <v>1375</v>
      </c>
      <c r="K3644" t="s">
        <v>1374</v>
      </c>
      <c r="L3644">
        <v>0</v>
      </c>
      <c r="M3644">
        <v>67.716810799113304</v>
      </c>
      <c r="N3644">
        <v>0</v>
      </c>
      <c r="O3644">
        <v>0</v>
      </c>
      <c r="P3644">
        <v>0</v>
      </c>
      <c r="Q3644">
        <v>0</v>
      </c>
      <c r="R3644">
        <v>24.749697162818862</v>
      </c>
      <c r="S3644">
        <v>292.11959880839299</v>
      </c>
      <c r="T3644">
        <v>0</v>
      </c>
      <c r="U3644">
        <v>7327.7396673726435</v>
      </c>
      <c r="W3644" s="429">
        <f t="shared" si="83"/>
        <v>24.749697162818862</v>
      </c>
      <c r="X3644" s="429">
        <f t="shared" si="83"/>
        <v>292.11959880839299</v>
      </c>
      <c r="Y3644" s="429">
        <f t="shared" si="83"/>
        <v>0</v>
      </c>
      <c r="Z3644" s="429">
        <f t="shared" si="83"/>
        <v>7327.7396673726435</v>
      </c>
      <c r="AA3644" s="429" t="s">
        <v>1295</v>
      </c>
    </row>
    <row r="3645" spans="1:27" x14ac:dyDescent="0.25">
      <c r="A3645" t="s">
        <v>149</v>
      </c>
      <c r="B3645" t="s">
        <v>186</v>
      </c>
      <c r="C3645" t="s">
        <v>1459</v>
      </c>
      <c r="D3645" t="s">
        <v>1325</v>
      </c>
      <c r="E3645" t="s">
        <v>1499</v>
      </c>
      <c r="F3645" t="s">
        <v>1292</v>
      </c>
      <c r="G3645" t="s">
        <v>524</v>
      </c>
      <c r="H3645" t="s">
        <v>1464</v>
      </c>
      <c r="I3645" t="s">
        <v>186</v>
      </c>
      <c r="J3645" t="s">
        <v>1375</v>
      </c>
      <c r="K3645" t="s">
        <v>1374</v>
      </c>
      <c r="L3645">
        <v>0</v>
      </c>
      <c r="M3645">
        <v>197.83930998172315</v>
      </c>
      <c r="N3645">
        <v>0</v>
      </c>
      <c r="O3645">
        <v>0</v>
      </c>
      <c r="P3645">
        <v>0</v>
      </c>
      <c r="Q3645">
        <v>0</v>
      </c>
      <c r="R3645">
        <v>72.30793876980411</v>
      </c>
      <c r="S3645">
        <v>853.44745534216759</v>
      </c>
      <c r="T3645">
        <v>0</v>
      </c>
      <c r="U3645">
        <v>21408.494322323993</v>
      </c>
      <c r="W3645" s="429">
        <f t="shared" si="83"/>
        <v>72.30793876980411</v>
      </c>
      <c r="X3645" s="429">
        <f t="shared" si="83"/>
        <v>853.44745534216759</v>
      </c>
      <c r="Y3645" s="429">
        <f t="shared" si="83"/>
        <v>0</v>
      </c>
      <c r="Z3645" s="429">
        <f t="shared" si="83"/>
        <v>21408.494322323993</v>
      </c>
      <c r="AA3645" s="429" t="s">
        <v>1295</v>
      </c>
    </row>
    <row r="3646" spans="1:27" x14ac:dyDescent="0.25">
      <c r="A3646" t="s">
        <v>149</v>
      </c>
      <c r="B3646" t="s">
        <v>186</v>
      </c>
      <c r="C3646" t="s">
        <v>1459</v>
      </c>
      <c r="D3646" t="s">
        <v>1325</v>
      </c>
      <c r="E3646" t="s">
        <v>1499</v>
      </c>
      <c r="F3646" t="s">
        <v>1292</v>
      </c>
      <c r="G3646" t="s">
        <v>524</v>
      </c>
      <c r="H3646" t="s">
        <v>1460</v>
      </c>
      <c r="I3646" t="s">
        <v>561</v>
      </c>
      <c r="J3646" t="s">
        <v>1465</v>
      </c>
      <c r="K3646" t="s">
        <v>1376</v>
      </c>
      <c r="L3646">
        <v>0</v>
      </c>
      <c r="M3646">
        <v>0</v>
      </c>
      <c r="N3646">
        <v>0</v>
      </c>
      <c r="O3646">
        <v>0</v>
      </c>
      <c r="P3646">
        <v>0</v>
      </c>
      <c r="Q3646">
        <v>0</v>
      </c>
      <c r="R3646">
        <v>0</v>
      </c>
      <c r="S3646">
        <v>0</v>
      </c>
      <c r="T3646">
        <v>0</v>
      </c>
      <c r="U3646">
        <v>0</v>
      </c>
      <c r="W3646" s="429">
        <f t="shared" si="83"/>
        <v>0</v>
      </c>
      <c r="X3646" s="429">
        <f t="shared" si="83"/>
        <v>0</v>
      </c>
      <c r="Y3646" s="429">
        <f t="shared" si="83"/>
        <v>0</v>
      </c>
      <c r="Z3646" s="429">
        <f t="shared" ref="Z3646:Z3709" si="84">IFERROR(U3646*1,0)</f>
        <v>0</v>
      </c>
      <c r="AA3646" s="429" t="s">
        <v>1296</v>
      </c>
    </row>
    <row r="3647" spans="1:27" x14ac:dyDescent="0.25">
      <c r="A3647" t="s">
        <v>149</v>
      </c>
      <c r="B3647" t="s">
        <v>186</v>
      </c>
      <c r="C3647" t="s">
        <v>1459</v>
      </c>
      <c r="D3647" t="s">
        <v>1325</v>
      </c>
      <c r="E3647" t="s">
        <v>1499</v>
      </c>
      <c r="F3647" t="s">
        <v>1292</v>
      </c>
      <c r="G3647" t="s">
        <v>524</v>
      </c>
      <c r="H3647" t="s">
        <v>1461</v>
      </c>
      <c r="I3647" t="s">
        <v>534</v>
      </c>
      <c r="J3647" t="s">
        <v>1465</v>
      </c>
      <c r="K3647" t="s">
        <v>1376</v>
      </c>
      <c r="L3647">
        <v>6.9086624866862403</v>
      </c>
      <c r="M3647">
        <v>0.47566383587143701</v>
      </c>
      <c r="N3647">
        <v>1.4780032453385152</v>
      </c>
      <c r="O3647">
        <v>0.23236868512546754</v>
      </c>
      <c r="P3647">
        <v>8.635203275337195E-3</v>
      </c>
      <c r="Q3647">
        <v>8.635203275337195E-3</v>
      </c>
      <c r="R3647">
        <v>767.03766424200774</v>
      </c>
      <c r="S3647">
        <v>2.1991764130825278E-2</v>
      </c>
      <c r="T3647">
        <v>2.41325892397629E-2</v>
      </c>
      <c r="U3647">
        <v>774.77896993872776</v>
      </c>
      <c r="W3647" s="429">
        <f t="shared" ref="W3647:Z3710" si="85">IFERROR(R3647*1,0)</f>
        <v>767.03766424200774</v>
      </c>
      <c r="X3647" s="429">
        <f t="shared" si="85"/>
        <v>2.1991764130825278E-2</v>
      </c>
      <c r="Y3647" s="429">
        <f t="shared" si="85"/>
        <v>2.41325892397629E-2</v>
      </c>
      <c r="Z3647" s="429">
        <f t="shared" si="84"/>
        <v>774.77896993872776</v>
      </c>
      <c r="AA3647" s="429" t="s">
        <v>1296</v>
      </c>
    </row>
    <row r="3648" spans="1:27" x14ac:dyDescent="0.25">
      <c r="A3648" t="s">
        <v>149</v>
      </c>
      <c r="B3648" t="s">
        <v>186</v>
      </c>
      <c r="C3648" t="s">
        <v>1459</v>
      </c>
      <c r="D3648" t="s">
        <v>1325</v>
      </c>
      <c r="E3648" t="s">
        <v>1499</v>
      </c>
      <c r="F3648" t="s">
        <v>1292</v>
      </c>
      <c r="G3648" t="s">
        <v>524</v>
      </c>
      <c r="H3648" t="s">
        <v>1462</v>
      </c>
      <c r="I3648" t="s">
        <v>1463</v>
      </c>
      <c r="J3648" t="s">
        <v>1465</v>
      </c>
      <c r="K3648" t="s">
        <v>1376</v>
      </c>
      <c r="L3648">
        <v>0.46760688363768854</v>
      </c>
      <c r="M3648">
        <v>3.219489798200835E-2</v>
      </c>
      <c r="N3648">
        <v>0.10003737957832022</v>
      </c>
      <c r="O3648">
        <v>1.5727674772924808E-2</v>
      </c>
      <c r="P3648">
        <v>5.8446631326104445E-4</v>
      </c>
      <c r="Q3648">
        <v>5.8446631326104445E-4</v>
      </c>
      <c r="R3648">
        <v>51.916285170991905</v>
      </c>
      <c r="S3648">
        <v>1.4884936571626932E-3</v>
      </c>
      <c r="T3648">
        <v>1.6333935650005417E-3</v>
      </c>
      <c r="U3648">
        <v>52.440248794791138</v>
      </c>
      <c r="W3648" s="429">
        <f t="shared" si="85"/>
        <v>51.916285170991905</v>
      </c>
      <c r="X3648" s="429">
        <f t="shared" si="85"/>
        <v>1.4884936571626932E-3</v>
      </c>
      <c r="Y3648" s="429">
        <f t="shared" si="85"/>
        <v>1.6333935650005417E-3</v>
      </c>
      <c r="Z3648" s="429">
        <f t="shared" si="84"/>
        <v>52.440248794791138</v>
      </c>
      <c r="AA3648" s="429" t="s">
        <v>1296</v>
      </c>
    </row>
    <row r="3649" spans="1:27" x14ac:dyDescent="0.25">
      <c r="A3649" t="s">
        <v>149</v>
      </c>
      <c r="B3649" t="s">
        <v>186</v>
      </c>
      <c r="C3649" t="s">
        <v>1459</v>
      </c>
      <c r="D3649" t="s">
        <v>1325</v>
      </c>
      <c r="E3649" t="s">
        <v>1499</v>
      </c>
      <c r="F3649" t="s">
        <v>1292</v>
      </c>
      <c r="G3649" t="s">
        <v>524</v>
      </c>
      <c r="H3649" t="s">
        <v>1464</v>
      </c>
      <c r="I3649" t="s">
        <v>186</v>
      </c>
      <c r="J3649" t="s">
        <v>1465</v>
      </c>
      <c r="K3649" t="s">
        <v>1376</v>
      </c>
      <c r="L3649">
        <v>1.3661456012159918</v>
      </c>
      <c r="M3649">
        <v>9.4059603908220449E-2</v>
      </c>
      <c r="N3649">
        <v>0.29226606974842567</v>
      </c>
      <c r="O3649">
        <v>4.5949481199329345E-2</v>
      </c>
      <c r="P3649">
        <v>1.7075584446254043E-3</v>
      </c>
      <c r="Q3649">
        <v>1.7075584446254043E-3</v>
      </c>
      <c r="R3649">
        <v>151.6769900093685</v>
      </c>
      <c r="S3649">
        <v>4.348736370926299E-3</v>
      </c>
      <c r="T3649">
        <v>4.7720713957858955E-3</v>
      </c>
      <c r="U3649">
        <v>153.20778569458585</v>
      </c>
      <c r="W3649" s="429">
        <f t="shared" si="85"/>
        <v>151.6769900093685</v>
      </c>
      <c r="X3649" s="429">
        <f t="shared" si="85"/>
        <v>4.348736370926299E-3</v>
      </c>
      <c r="Y3649" s="429">
        <f t="shared" si="85"/>
        <v>4.7720713957858955E-3</v>
      </c>
      <c r="Z3649" s="429">
        <f t="shared" si="84"/>
        <v>153.20778569458585</v>
      </c>
      <c r="AA3649" s="429" t="s">
        <v>1296</v>
      </c>
    </row>
    <row r="3650" spans="1:27" x14ac:dyDescent="0.25">
      <c r="A3650" t="s">
        <v>149</v>
      </c>
      <c r="B3650" t="s">
        <v>186</v>
      </c>
      <c r="C3650" t="s">
        <v>1459</v>
      </c>
      <c r="D3650" t="s">
        <v>1325</v>
      </c>
      <c r="E3650" t="s">
        <v>1499</v>
      </c>
      <c r="F3650" t="s">
        <v>1292</v>
      </c>
      <c r="G3650" t="s">
        <v>524</v>
      </c>
      <c r="H3650" t="s">
        <v>1460</v>
      </c>
      <c r="I3650" t="s">
        <v>561</v>
      </c>
      <c r="J3650" t="s">
        <v>1377</v>
      </c>
      <c r="K3650" t="s">
        <v>1378</v>
      </c>
      <c r="L3650">
        <v>0</v>
      </c>
      <c r="M3650">
        <v>0</v>
      </c>
      <c r="N3650">
        <v>0</v>
      </c>
      <c r="O3650">
        <v>0</v>
      </c>
      <c r="P3650">
        <v>0</v>
      </c>
      <c r="Q3650">
        <v>0</v>
      </c>
      <c r="R3650">
        <v>0</v>
      </c>
      <c r="S3650">
        <v>0</v>
      </c>
      <c r="T3650">
        <v>0</v>
      </c>
      <c r="U3650">
        <v>0</v>
      </c>
      <c r="W3650" s="429">
        <f t="shared" si="85"/>
        <v>0</v>
      </c>
      <c r="X3650" s="429">
        <f t="shared" si="85"/>
        <v>0</v>
      </c>
      <c r="Y3650" s="429">
        <f t="shared" si="85"/>
        <v>0</v>
      </c>
      <c r="Z3650" s="429">
        <f t="shared" si="84"/>
        <v>0</v>
      </c>
      <c r="AA3650" s="429" t="s">
        <v>1295</v>
      </c>
    </row>
    <row r="3651" spans="1:27" x14ac:dyDescent="0.25">
      <c r="A3651" t="s">
        <v>149</v>
      </c>
      <c r="B3651" t="s">
        <v>186</v>
      </c>
      <c r="C3651" t="s">
        <v>1459</v>
      </c>
      <c r="D3651" t="s">
        <v>1325</v>
      </c>
      <c r="E3651" t="s">
        <v>1499</v>
      </c>
      <c r="F3651" t="s">
        <v>1292</v>
      </c>
      <c r="G3651" t="s">
        <v>524</v>
      </c>
      <c r="H3651" t="s">
        <v>1461</v>
      </c>
      <c r="I3651" t="s">
        <v>534</v>
      </c>
      <c r="J3651" t="s">
        <v>1377</v>
      </c>
      <c r="K3651" t="s">
        <v>1378</v>
      </c>
      <c r="L3651">
        <v>37.7929426775802</v>
      </c>
      <c r="M3651">
        <v>18.8964713387901</v>
      </c>
      <c r="N3651">
        <v>75.5858853551604</v>
      </c>
      <c r="O3651">
        <v>1.2826816203439348E-2</v>
      </c>
      <c r="P3651">
        <v>0.83766962961236568</v>
      </c>
      <c r="Q3651">
        <v>0.83766962961236568</v>
      </c>
      <c r="R3651">
        <v>5099.6247338476942</v>
      </c>
      <c r="S3651">
        <v>9.6183039114441607E-2</v>
      </c>
      <c r="T3651">
        <v>9.6183039114441614E-3</v>
      </c>
      <c r="U3651">
        <v>5104.8955643911659</v>
      </c>
      <c r="W3651" s="429">
        <f t="shared" si="85"/>
        <v>5099.6247338476942</v>
      </c>
      <c r="X3651" s="429">
        <f t="shared" si="85"/>
        <v>9.6183039114441607E-2</v>
      </c>
      <c r="Y3651" s="429">
        <f t="shared" si="85"/>
        <v>9.6183039114441614E-3</v>
      </c>
      <c r="Z3651" s="429">
        <f t="shared" si="84"/>
        <v>5104.8955643911659</v>
      </c>
      <c r="AA3651" s="429" t="s">
        <v>1295</v>
      </c>
    </row>
    <row r="3652" spans="1:27" x14ac:dyDescent="0.25">
      <c r="A3652" t="s">
        <v>149</v>
      </c>
      <c r="B3652" t="s">
        <v>186</v>
      </c>
      <c r="C3652" t="s">
        <v>1459</v>
      </c>
      <c r="D3652" t="s">
        <v>1325</v>
      </c>
      <c r="E3652" t="s">
        <v>1499</v>
      </c>
      <c r="F3652" t="s">
        <v>1292</v>
      </c>
      <c r="G3652" t="s">
        <v>524</v>
      </c>
      <c r="H3652" t="s">
        <v>1462</v>
      </c>
      <c r="I3652" t="s">
        <v>1463</v>
      </c>
      <c r="J3652" t="s">
        <v>1377</v>
      </c>
      <c r="K3652" t="s">
        <v>1378</v>
      </c>
      <c r="L3652">
        <v>2.5579828487811422</v>
      </c>
      <c r="M3652">
        <v>1.2789914243905711</v>
      </c>
      <c r="N3652">
        <v>5.1159656975622845</v>
      </c>
      <c r="O3652">
        <v>8.6817203234957772E-4</v>
      </c>
      <c r="P3652">
        <v>5.6696949051400998E-2</v>
      </c>
      <c r="Q3652">
        <v>5.6696949051400998E-2</v>
      </c>
      <c r="R3652">
        <v>345.16371788484736</v>
      </c>
      <c r="S3652">
        <v>6.5100663501480071E-3</v>
      </c>
      <c r="T3652">
        <v>6.5100663501480071E-4</v>
      </c>
      <c r="U3652">
        <v>345.52046952083543</v>
      </c>
      <c r="W3652" s="429">
        <f t="shared" si="85"/>
        <v>345.16371788484736</v>
      </c>
      <c r="X3652" s="429">
        <f t="shared" si="85"/>
        <v>6.5100663501480071E-3</v>
      </c>
      <c r="Y3652" s="429">
        <f t="shared" si="85"/>
        <v>6.5100663501480071E-4</v>
      </c>
      <c r="Z3652" s="429">
        <f t="shared" si="84"/>
        <v>345.52046952083543</v>
      </c>
      <c r="AA3652" s="429" t="s">
        <v>1295</v>
      </c>
    </row>
    <row r="3653" spans="1:27" x14ac:dyDescent="0.25">
      <c r="A3653" t="s">
        <v>149</v>
      </c>
      <c r="B3653" t="s">
        <v>186</v>
      </c>
      <c r="C3653" t="s">
        <v>1459</v>
      </c>
      <c r="D3653" t="s">
        <v>1325</v>
      </c>
      <c r="E3653" t="s">
        <v>1499</v>
      </c>
      <c r="F3653" t="s">
        <v>1292</v>
      </c>
      <c r="G3653" t="s">
        <v>524</v>
      </c>
      <c r="H3653" t="s">
        <v>1464</v>
      </c>
      <c r="I3653" t="s">
        <v>186</v>
      </c>
      <c r="J3653" t="s">
        <v>1377</v>
      </c>
      <c r="K3653" t="s">
        <v>1378</v>
      </c>
      <c r="L3653">
        <v>7.4733224405566698</v>
      </c>
      <c r="M3653">
        <v>3.7366612202783349</v>
      </c>
      <c r="N3653">
        <v>14.94664488111334</v>
      </c>
      <c r="O3653">
        <v>2.5364241729428838E-3</v>
      </c>
      <c r="P3653">
        <v>0.16564402762075978</v>
      </c>
      <c r="Q3653">
        <v>0.16564402762075978</v>
      </c>
      <c r="R3653">
        <v>1008.4194895067108</v>
      </c>
      <c r="S3653">
        <v>1.9019605611216725E-2</v>
      </c>
      <c r="T3653">
        <v>1.9019605611216724E-3</v>
      </c>
      <c r="U3653">
        <v>1009.4617638942054</v>
      </c>
      <c r="W3653" s="429">
        <f t="shared" si="85"/>
        <v>1008.4194895067108</v>
      </c>
      <c r="X3653" s="429">
        <f t="shared" si="85"/>
        <v>1.9019605611216725E-2</v>
      </c>
      <c r="Y3653" s="429">
        <f t="shared" si="85"/>
        <v>1.9019605611216724E-3</v>
      </c>
      <c r="Z3653" s="429">
        <f t="shared" si="84"/>
        <v>1009.4617638942054</v>
      </c>
      <c r="AA3653" s="429" t="s">
        <v>1295</v>
      </c>
    </row>
    <row r="3654" spans="1:27" x14ac:dyDescent="0.25">
      <c r="A3654" t="s">
        <v>149</v>
      </c>
      <c r="B3654" t="s">
        <v>186</v>
      </c>
      <c r="C3654" t="s">
        <v>1459</v>
      </c>
      <c r="D3654" t="s">
        <v>1325</v>
      </c>
      <c r="E3654" t="s">
        <v>1499</v>
      </c>
      <c r="F3654" t="s">
        <v>1292</v>
      </c>
      <c r="G3654" t="s">
        <v>524</v>
      </c>
      <c r="H3654" t="s">
        <v>1460</v>
      </c>
      <c r="I3654" t="s">
        <v>561</v>
      </c>
      <c r="J3654" t="s">
        <v>1377</v>
      </c>
      <c r="K3654" t="s">
        <v>1379</v>
      </c>
      <c r="L3654">
        <v>0</v>
      </c>
      <c r="M3654">
        <v>0</v>
      </c>
      <c r="N3654">
        <v>0</v>
      </c>
      <c r="O3654">
        <v>0</v>
      </c>
      <c r="P3654">
        <v>0</v>
      </c>
      <c r="Q3654">
        <v>0</v>
      </c>
      <c r="R3654">
        <v>0</v>
      </c>
      <c r="S3654">
        <v>0</v>
      </c>
      <c r="T3654">
        <v>0</v>
      </c>
      <c r="U3654">
        <v>0</v>
      </c>
      <c r="W3654" s="429">
        <f t="shared" si="85"/>
        <v>0</v>
      </c>
      <c r="X3654" s="429">
        <f t="shared" si="85"/>
        <v>0</v>
      </c>
      <c r="Y3654" s="429">
        <f t="shared" si="85"/>
        <v>0</v>
      </c>
      <c r="Z3654" s="429">
        <f t="shared" si="84"/>
        <v>0</v>
      </c>
      <c r="AA3654" s="429" t="s">
        <v>1296</v>
      </c>
    </row>
    <row r="3655" spans="1:27" x14ac:dyDescent="0.25">
      <c r="A3655" t="s">
        <v>149</v>
      </c>
      <c r="B3655" t="s">
        <v>186</v>
      </c>
      <c r="C3655" t="s">
        <v>1459</v>
      </c>
      <c r="D3655" t="s">
        <v>1325</v>
      </c>
      <c r="E3655" t="s">
        <v>1499</v>
      </c>
      <c r="F3655" t="s">
        <v>1292</v>
      </c>
      <c r="G3655" t="s">
        <v>524</v>
      </c>
      <c r="H3655" t="s">
        <v>1461</v>
      </c>
      <c r="I3655" t="s">
        <v>534</v>
      </c>
      <c r="J3655" t="s">
        <v>1377</v>
      </c>
      <c r="K3655" t="s">
        <v>1379</v>
      </c>
      <c r="L3655">
        <v>0</v>
      </c>
      <c r="M3655">
        <v>0</v>
      </c>
      <c r="N3655">
        <v>0</v>
      </c>
      <c r="O3655">
        <v>0</v>
      </c>
      <c r="P3655">
        <v>0</v>
      </c>
      <c r="Q3655">
        <v>0</v>
      </c>
      <c r="R3655">
        <v>0</v>
      </c>
      <c r="S3655">
        <v>0</v>
      </c>
      <c r="T3655">
        <v>0</v>
      </c>
      <c r="U3655">
        <v>0</v>
      </c>
      <c r="W3655" s="429">
        <f t="shared" si="85"/>
        <v>0</v>
      </c>
      <c r="X3655" s="429">
        <f t="shared" si="85"/>
        <v>0</v>
      </c>
      <c r="Y3655" s="429">
        <f t="shared" si="85"/>
        <v>0</v>
      </c>
      <c r="Z3655" s="429">
        <f t="shared" si="84"/>
        <v>0</v>
      </c>
      <c r="AA3655" s="429" t="s">
        <v>1296</v>
      </c>
    </row>
    <row r="3656" spans="1:27" x14ac:dyDescent="0.25">
      <c r="A3656" t="s">
        <v>149</v>
      </c>
      <c r="B3656" t="s">
        <v>186</v>
      </c>
      <c r="C3656" t="s">
        <v>1459</v>
      </c>
      <c r="D3656" t="s">
        <v>1325</v>
      </c>
      <c r="E3656" t="s">
        <v>1499</v>
      </c>
      <c r="F3656" t="s">
        <v>1292</v>
      </c>
      <c r="G3656" t="s">
        <v>524</v>
      </c>
      <c r="H3656" t="s">
        <v>1462</v>
      </c>
      <c r="I3656" t="s">
        <v>1463</v>
      </c>
      <c r="J3656" t="s">
        <v>1377</v>
      </c>
      <c r="K3656" t="s">
        <v>1379</v>
      </c>
      <c r="L3656">
        <v>0</v>
      </c>
      <c r="M3656">
        <v>0</v>
      </c>
      <c r="N3656">
        <v>0</v>
      </c>
      <c r="O3656">
        <v>0</v>
      </c>
      <c r="P3656">
        <v>0</v>
      </c>
      <c r="Q3656">
        <v>0</v>
      </c>
      <c r="R3656">
        <v>0</v>
      </c>
      <c r="S3656">
        <v>0</v>
      </c>
      <c r="T3656">
        <v>0</v>
      </c>
      <c r="U3656">
        <v>0</v>
      </c>
      <c r="W3656" s="429">
        <f t="shared" si="85"/>
        <v>0</v>
      </c>
      <c r="X3656" s="429">
        <f t="shared" si="85"/>
        <v>0</v>
      </c>
      <c r="Y3656" s="429">
        <f t="shared" si="85"/>
        <v>0</v>
      </c>
      <c r="Z3656" s="429">
        <f t="shared" si="84"/>
        <v>0</v>
      </c>
      <c r="AA3656" s="429" t="s">
        <v>1296</v>
      </c>
    </row>
    <row r="3657" spans="1:27" x14ac:dyDescent="0.25">
      <c r="A3657" t="s">
        <v>149</v>
      </c>
      <c r="B3657" t="s">
        <v>186</v>
      </c>
      <c r="C3657" t="s">
        <v>1459</v>
      </c>
      <c r="D3657" t="s">
        <v>1325</v>
      </c>
      <c r="E3657" t="s">
        <v>1499</v>
      </c>
      <c r="F3657" t="s">
        <v>1292</v>
      </c>
      <c r="G3657" t="s">
        <v>524</v>
      </c>
      <c r="H3657" t="s">
        <v>1464</v>
      </c>
      <c r="I3657" t="s">
        <v>186</v>
      </c>
      <c r="J3657" t="s">
        <v>1377</v>
      </c>
      <c r="K3657" t="s">
        <v>1379</v>
      </c>
      <c r="L3657">
        <v>0</v>
      </c>
      <c r="M3657">
        <v>0</v>
      </c>
      <c r="N3657">
        <v>0</v>
      </c>
      <c r="O3657">
        <v>0</v>
      </c>
      <c r="P3657">
        <v>0</v>
      </c>
      <c r="Q3657">
        <v>0</v>
      </c>
      <c r="R3657">
        <v>0</v>
      </c>
      <c r="S3657">
        <v>0</v>
      </c>
      <c r="T3657">
        <v>0</v>
      </c>
      <c r="U3657">
        <v>0</v>
      </c>
      <c r="W3657" s="429">
        <f t="shared" si="85"/>
        <v>0</v>
      </c>
      <c r="X3657" s="429">
        <f t="shared" si="85"/>
        <v>0</v>
      </c>
      <c r="Y3657" s="429">
        <f t="shared" si="85"/>
        <v>0</v>
      </c>
      <c r="Z3657" s="429">
        <f t="shared" si="84"/>
        <v>0</v>
      </c>
      <c r="AA3657" s="429" t="s">
        <v>1296</v>
      </c>
    </row>
    <row r="3658" spans="1:27" x14ac:dyDescent="0.25">
      <c r="A3658" t="s">
        <v>149</v>
      </c>
      <c r="B3658" t="s">
        <v>186</v>
      </c>
      <c r="C3658" t="s">
        <v>1459</v>
      </c>
      <c r="D3658" t="s">
        <v>1325</v>
      </c>
      <c r="E3658" t="s">
        <v>1499</v>
      </c>
      <c r="F3658" t="s">
        <v>1292</v>
      </c>
      <c r="G3658" t="s">
        <v>524</v>
      </c>
      <c r="H3658" t="s">
        <v>1460</v>
      </c>
      <c r="I3658" t="s">
        <v>561</v>
      </c>
      <c r="J3658" t="s">
        <v>1377</v>
      </c>
      <c r="K3658" t="s">
        <v>1380</v>
      </c>
      <c r="L3658">
        <v>0</v>
      </c>
      <c r="M3658">
        <v>0</v>
      </c>
      <c r="N3658">
        <v>0</v>
      </c>
      <c r="O3658">
        <v>0</v>
      </c>
      <c r="P3658">
        <v>0</v>
      </c>
      <c r="Q3658">
        <v>0</v>
      </c>
      <c r="R3658">
        <v>0</v>
      </c>
      <c r="S3658">
        <v>0</v>
      </c>
      <c r="T3658">
        <v>0</v>
      </c>
      <c r="U3658">
        <v>0</v>
      </c>
      <c r="W3658" s="429">
        <f t="shared" si="85"/>
        <v>0</v>
      </c>
      <c r="X3658" s="429">
        <f t="shared" si="85"/>
        <v>0</v>
      </c>
      <c r="Y3658" s="429">
        <f t="shared" si="85"/>
        <v>0</v>
      </c>
      <c r="Z3658" s="429">
        <f t="shared" si="84"/>
        <v>0</v>
      </c>
      <c r="AA3658" s="429" t="s">
        <v>1296</v>
      </c>
    </row>
    <row r="3659" spans="1:27" x14ac:dyDescent="0.25">
      <c r="A3659" t="s">
        <v>149</v>
      </c>
      <c r="B3659" t="s">
        <v>186</v>
      </c>
      <c r="C3659" t="s">
        <v>1459</v>
      </c>
      <c r="D3659" t="s">
        <v>1325</v>
      </c>
      <c r="E3659" t="s">
        <v>1499</v>
      </c>
      <c r="F3659" t="s">
        <v>1292</v>
      </c>
      <c r="G3659" t="s">
        <v>524</v>
      </c>
      <c r="H3659" t="s">
        <v>1461</v>
      </c>
      <c r="I3659" t="s">
        <v>534</v>
      </c>
      <c r="J3659" t="s">
        <v>1377</v>
      </c>
      <c r="K3659" t="s">
        <v>1380</v>
      </c>
      <c r="L3659">
        <v>0</v>
      </c>
      <c r="M3659">
        <v>1.8586282038642166</v>
      </c>
      <c r="N3659">
        <v>0</v>
      </c>
      <c r="O3659">
        <v>0</v>
      </c>
      <c r="P3659">
        <v>0</v>
      </c>
      <c r="Q3659">
        <v>0</v>
      </c>
      <c r="R3659">
        <v>0.38030926999461029</v>
      </c>
      <c r="S3659">
        <v>29.64757691512245</v>
      </c>
      <c r="T3659">
        <v>0</v>
      </c>
      <c r="U3659">
        <v>741.56973214805589</v>
      </c>
      <c r="W3659" s="429">
        <f t="shared" si="85"/>
        <v>0.38030926999461029</v>
      </c>
      <c r="X3659" s="429">
        <f t="shared" si="85"/>
        <v>29.64757691512245</v>
      </c>
      <c r="Y3659" s="429">
        <f t="shared" si="85"/>
        <v>0</v>
      </c>
      <c r="Z3659" s="429">
        <f t="shared" si="84"/>
        <v>741.56973214805589</v>
      </c>
      <c r="AA3659" s="429" t="s">
        <v>1296</v>
      </c>
    </row>
    <row r="3660" spans="1:27" x14ac:dyDescent="0.25">
      <c r="A3660" t="s">
        <v>149</v>
      </c>
      <c r="B3660" t="s">
        <v>186</v>
      </c>
      <c r="C3660" t="s">
        <v>1459</v>
      </c>
      <c r="D3660" t="s">
        <v>1325</v>
      </c>
      <c r="E3660" t="s">
        <v>1499</v>
      </c>
      <c r="F3660" t="s">
        <v>1292</v>
      </c>
      <c r="G3660" t="s">
        <v>524</v>
      </c>
      <c r="H3660" t="s">
        <v>1462</v>
      </c>
      <c r="I3660" t="s">
        <v>1463</v>
      </c>
      <c r="J3660" t="s">
        <v>1377</v>
      </c>
      <c r="K3660" t="s">
        <v>1380</v>
      </c>
      <c r="L3660">
        <v>0</v>
      </c>
      <c r="M3660">
        <v>0.12642664132620007</v>
      </c>
      <c r="N3660">
        <v>0</v>
      </c>
      <c r="O3660">
        <v>0</v>
      </c>
      <c r="P3660">
        <v>0</v>
      </c>
      <c r="Q3660">
        <v>0</v>
      </c>
      <c r="R3660">
        <v>2.5869199429274448E-2</v>
      </c>
      <c r="S3660">
        <v>2.0166720622479835</v>
      </c>
      <c r="T3660">
        <v>0</v>
      </c>
      <c r="U3660">
        <v>50.44267075562886</v>
      </c>
      <c r="W3660" s="429">
        <f t="shared" si="85"/>
        <v>2.5869199429274448E-2</v>
      </c>
      <c r="X3660" s="429">
        <f t="shared" si="85"/>
        <v>2.0166720622479835</v>
      </c>
      <c r="Y3660" s="429">
        <f t="shared" si="85"/>
        <v>0</v>
      </c>
      <c r="Z3660" s="429">
        <f t="shared" si="84"/>
        <v>50.44267075562886</v>
      </c>
      <c r="AA3660" s="429" t="s">
        <v>1296</v>
      </c>
    </row>
    <row r="3661" spans="1:27" x14ac:dyDescent="0.25">
      <c r="A3661" t="s">
        <v>149</v>
      </c>
      <c r="B3661" t="s">
        <v>186</v>
      </c>
      <c r="C3661" t="s">
        <v>1459</v>
      </c>
      <c r="D3661" t="s">
        <v>1325</v>
      </c>
      <c r="E3661" t="s">
        <v>1499</v>
      </c>
      <c r="F3661" t="s">
        <v>1292</v>
      </c>
      <c r="G3661" t="s">
        <v>524</v>
      </c>
      <c r="H3661" t="s">
        <v>1464</v>
      </c>
      <c r="I3661" t="s">
        <v>186</v>
      </c>
      <c r="J3661" t="s">
        <v>1377</v>
      </c>
      <c r="K3661" t="s">
        <v>1380</v>
      </c>
      <c r="L3661">
        <v>0</v>
      </c>
      <c r="M3661">
        <v>1.8261824907925532</v>
      </c>
      <c r="N3661">
        <v>0</v>
      </c>
      <c r="O3661">
        <v>0</v>
      </c>
      <c r="P3661">
        <v>0</v>
      </c>
      <c r="Q3661">
        <v>0</v>
      </c>
      <c r="R3661">
        <v>0.37367028462514029</v>
      </c>
      <c r="S3661">
        <v>29.130024899147333</v>
      </c>
      <c r="T3661">
        <v>0</v>
      </c>
      <c r="U3661">
        <v>728.62429276330852</v>
      </c>
      <c r="W3661" s="429">
        <f t="shared" si="85"/>
        <v>0.37367028462514029</v>
      </c>
      <c r="X3661" s="429">
        <f t="shared" si="85"/>
        <v>29.130024899147333</v>
      </c>
      <c r="Y3661" s="429">
        <f t="shared" si="85"/>
        <v>0</v>
      </c>
      <c r="Z3661" s="429">
        <f t="shared" si="84"/>
        <v>728.62429276330852</v>
      </c>
      <c r="AA3661" s="429" t="s">
        <v>1296</v>
      </c>
    </row>
    <row r="3662" spans="1:27" x14ac:dyDescent="0.25">
      <c r="A3662" t="s">
        <v>149</v>
      </c>
      <c r="B3662" t="s">
        <v>186</v>
      </c>
      <c r="C3662" t="s">
        <v>1459</v>
      </c>
      <c r="D3662" t="s">
        <v>1325</v>
      </c>
      <c r="E3662" t="s">
        <v>1499</v>
      </c>
      <c r="F3662" t="s">
        <v>1292</v>
      </c>
      <c r="G3662" t="s">
        <v>524</v>
      </c>
      <c r="H3662" t="s">
        <v>1460</v>
      </c>
      <c r="I3662" t="s">
        <v>561</v>
      </c>
      <c r="J3662" t="s">
        <v>1382</v>
      </c>
      <c r="K3662" t="s">
        <v>1383</v>
      </c>
      <c r="L3662">
        <v>0</v>
      </c>
      <c r="M3662">
        <v>0</v>
      </c>
      <c r="N3662">
        <v>0</v>
      </c>
      <c r="O3662">
        <v>0</v>
      </c>
      <c r="P3662">
        <v>0</v>
      </c>
      <c r="Q3662">
        <v>0</v>
      </c>
      <c r="R3662">
        <v>0</v>
      </c>
      <c r="S3662">
        <v>0</v>
      </c>
      <c r="T3662">
        <v>0</v>
      </c>
      <c r="U3662">
        <v>0</v>
      </c>
      <c r="W3662" s="429">
        <f t="shared" si="85"/>
        <v>0</v>
      </c>
      <c r="X3662" s="429">
        <f t="shared" si="85"/>
        <v>0</v>
      </c>
      <c r="Y3662" s="429">
        <f t="shared" si="85"/>
        <v>0</v>
      </c>
      <c r="Z3662" s="429">
        <f t="shared" si="84"/>
        <v>0</v>
      </c>
      <c r="AA3662" s="429" t="s">
        <v>1295</v>
      </c>
    </row>
    <row r="3663" spans="1:27" x14ac:dyDescent="0.25">
      <c r="A3663" t="s">
        <v>149</v>
      </c>
      <c r="B3663" t="s">
        <v>186</v>
      </c>
      <c r="C3663" t="s">
        <v>1459</v>
      </c>
      <c r="D3663" t="s">
        <v>1325</v>
      </c>
      <c r="E3663" t="s">
        <v>1499</v>
      </c>
      <c r="F3663" t="s">
        <v>1292</v>
      </c>
      <c r="G3663" t="s">
        <v>524</v>
      </c>
      <c r="H3663" t="s">
        <v>1461</v>
      </c>
      <c r="I3663" t="s">
        <v>534</v>
      </c>
      <c r="J3663" t="s">
        <v>1382</v>
      </c>
      <c r="K3663" t="s">
        <v>1383</v>
      </c>
      <c r="L3663">
        <v>7.0970872855088407</v>
      </c>
      <c r="M3663">
        <v>0.45534623367965282</v>
      </c>
      <c r="N3663">
        <v>1.8121154835484359</v>
      </c>
      <c r="O3663">
        <v>1.3235229301333478E-2</v>
      </c>
      <c r="P3663">
        <v>0.26743536320714895</v>
      </c>
      <c r="Q3663">
        <v>0.26743536320714895</v>
      </c>
      <c r="R3663">
        <v>1175.5544973264928</v>
      </c>
      <c r="S3663">
        <v>3.0627276510703627E-2</v>
      </c>
      <c r="T3663">
        <v>3.6960444481460873E-2</v>
      </c>
      <c r="U3663">
        <v>1187.3343916947358</v>
      </c>
      <c r="W3663" s="429">
        <f t="shared" si="85"/>
        <v>1175.5544973264928</v>
      </c>
      <c r="X3663" s="429">
        <f t="shared" si="85"/>
        <v>3.0627276510703627E-2</v>
      </c>
      <c r="Y3663" s="429">
        <f t="shared" si="85"/>
        <v>3.6960444481460873E-2</v>
      </c>
      <c r="Z3663" s="429">
        <f t="shared" si="84"/>
        <v>1187.3343916947358</v>
      </c>
      <c r="AA3663" s="429" t="s">
        <v>1295</v>
      </c>
    </row>
    <row r="3664" spans="1:27" x14ac:dyDescent="0.25">
      <c r="A3664" t="s">
        <v>149</v>
      </c>
      <c r="B3664" t="s">
        <v>186</v>
      </c>
      <c r="C3664" t="s">
        <v>1459</v>
      </c>
      <c r="D3664" t="s">
        <v>1325</v>
      </c>
      <c r="E3664" t="s">
        <v>1499</v>
      </c>
      <c r="F3664" t="s">
        <v>1292</v>
      </c>
      <c r="G3664" t="s">
        <v>524</v>
      </c>
      <c r="H3664" t="s">
        <v>1462</v>
      </c>
      <c r="I3664" t="s">
        <v>1463</v>
      </c>
      <c r="J3664" t="s">
        <v>1382</v>
      </c>
      <c r="K3664" t="s">
        <v>1383</v>
      </c>
      <c r="L3664">
        <v>0.48036025422820289</v>
      </c>
      <c r="M3664">
        <v>3.081971853704352E-2</v>
      </c>
      <c r="N3664">
        <v>0.12265147931117484</v>
      </c>
      <c r="O3664">
        <v>8.9581512192170862E-4</v>
      </c>
      <c r="P3664">
        <v>1.8101132745274848E-2</v>
      </c>
      <c r="Q3664">
        <v>1.8101132745274848E-2</v>
      </c>
      <c r="R3664">
        <v>79.566395970339926</v>
      </c>
      <c r="S3664">
        <v>2.0729808918989847E-3</v>
      </c>
      <c r="T3664">
        <v>2.5016359237617844E-3</v>
      </c>
      <c r="U3664">
        <v>80.363707997918411</v>
      </c>
      <c r="W3664" s="429">
        <f t="shared" si="85"/>
        <v>79.566395970339926</v>
      </c>
      <c r="X3664" s="429">
        <f t="shared" si="85"/>
        <v>2.0729808918989847E-3</v>
      </c>
      <c r="Y3664" s="429">
        <f t="shared" si="85"/>
        <v>2.5016359237617844E-3</v>
      </c>
      <c r="Z3664" s="429">
        <f t="shared" si="84"/>
        <v>80.363707997918411</v>
      </c>
      <c r="AA3664" s="429" t="s">
        <v>1295</v>
      </c>
    </row>
    <row r="3665" spans="1:27" x14ac:dyDescent="0.25">
      <c r="A3665" t="s">
        <v>149</v>
      </c>
      <c r="B3665" t="s">
        <v>186</v>
      </c>
      <c r="C3665" t="s">
        <v>1459</v>
      </c>
      <c r="D3665" t="s">
        <v>1325</v>
      </c>
      <c r="E3665" t="s">
        <v>1499</v>
      </c>
      <c r="F3665" t="s">
        <v>1292</v>
      </c>
      <c r="G3665" t="s">
        <v>524</v>
      </c>
      <c r="H3665" t="s">
        <v>1464</v>
      </c>
      <c r="I3665" t="s">
        <v>186</v>
      </c>
      <c r="J3665" t="s">
        <v>1382</v>
      </c>
      <c r="K3665" t="s">
        <v>1383</v>
      </c>
      <c r="L3665">
        <v>1.4034054486274945</v>
      </c>
      <c r="M3665">
        <v>9.0041922784695763E-2</v>
      </c>
      <c r="N3665">
        <v>0.35833471406598133</v>
      </c>
      <c r="O3665">
        <v>2.6171853562026383E-3</v>
      </c>
      <c r="P3665">
        <v>5.2883701549920628E-2</v>
      </c>
      <c r="Q3665">
        <v>5.2883701549920628E-2</v>
      </c>
      <c r="R3665">
        <v>232.4586862662872</v>
      </c>
      <c r="S3665">
        <v>6.0563559390774254E-3</v>
      </c>
      <c r="T3665">
        <v>7.3087010321667804E-3</v>
      </c>
      <c r="U3665">
        <v>234.78808807234984</v>
      </c>
      <c r="W3665" s="429">
        <f t="shared" si="85"/>
        <v>232.4586862662872</v>
      </c>
      <c r="X3665" s="429">
        <f t="shared" si="85"/>
        <v>6.0563559390774254E-3</v>
      </c>
      <c r="Y3665" s="429">
        <f t="shared" si="85"/>
        <v>7.3087010321667804E-3</v>
      </c>
      <c r="Z3665" s="429">
        <f t="shared" si="84"/>
        <v>234.78808807234984</v>
      </c>
      <c r="AA3665" s="429" t="s">
        <v>1295</v>
      </c>
    </row>
    <row r="3666" spans="1:27" x14ac:dyDescent="0.25">
      <c r="A3666" t="s">
        <v>149</v>
      </c>
      <c r="B3666" t="s">
        <v>186</v>
      </c>
      <c r="C3666" t="s">
        <v>1459</v>
      </c>
      <c r="D3666" t="s">
        <v>1325</v>
      </c>
      <c r="E3666" t="s">
        <v>1499</v>
      </c>
      <c r="F3666" t="s">
        <v>1292</v>
      </c>
      <c r="G3666" t="s">
        <v>524</v>
      </c>
      <c r="H3666" t="s">
        <v>1460</v>
      </c>
      <c r="I3666" t="s">
        <v>561</v>
      </c>
      <c r="J3666" t="s">
        <v>1381</v>
      </c>
      <c r="K3666" t="s">
        <v>1364</v>
      </c>
      <c r="L3666">
        <v>0</v>
      </c>
      <c r="M3666">
        <v>0</v>
      </c>
      <c r="N3666">
        <v>0</v>
      </c>
      <c r="O3666">
        <v>0</v>
      </c>
      <c r="P3666">
        <v>0</v>
      </c>
      <c r="Q3666">
        <v>0</v>
      </c>
      <c r="R3666">
        <v>0</v>
      </c>
      <c r="S3666">
        <v>0</v>
      </c>
      <c r="T3666">
        <v>0</v>
      </c>
      <c r="U3666">
        <v>0</v>
      </c>
      <c r="W3666" s="429">
        <f t="shared" si="85"/>
        <v>0</v>
      </c>
      <c r="X3666" s="429">
        <f t="shared" si="85"/>
        <v>0</v>
      </c>
      <c r="Y3666" s="429">
        <f t="shared" si="85"/>
        <v>0</v>
      </c>
      <c r="Z3666" s="429">
        <f t="shared" si="84"/>
        <v>0</v>
      </c>
      <c r="AA3666" s="429" t="s">
        <v>1295</v>
      </c>
    </row>
    <row r="3667" spans="1:27" x14ac:dyDescent="0.25">
      <c r="A3667" t="s">
        <v>149</v>
      </c>
      <c r="B3667" t="s">
        <v>186</v>
      </c>
      <c r="C3667" t="s">
        <v>1459</v>
      </c>
      <c r="D3667" t="s">
        <v>1325</v>
      </c>
      <c r="E3667" t="s">
        <v>1499</v>
      </c>
      <c r="F3667" t="s">
        <v>1292</v>
      </c>
      <c r="G3667" t="s">
        <v>524</v>
      </c>
      <c r="H3667" t="s">
        <v>1461</v>
      </c>
      <c r="I3667" t="s">
        <v>534</v>
      </c>
      <c r="J3667" t="s">
        <v>1381</v>
      </c>
      <c r="K3667" t="s">
        <v>1364</v>
      </c>
      <c r="L3667">
        <v>2139.4317612650129</v>
      </c>
      <c r="M3667">
        <v>1069.7158806325065</v>
      </c>
      <c r="N3667">
        <v>4278.8635225300259</v>
      </c>
      <c r="O3667">
        <v>2.282489207518827</v>
      </c>
      <c r="P3667">
        <v>71.491968280186512</v>
      </c>
      <c r="Q3667">
        <v>71.491968280186512</v>
      </c>
      <c r="R3667">
        <v>288686.15019487968</v>
      </c>
      <c r="S3667">
        <v>5.444853832419458</v>
      </c>
      <c r="T3667">
        <v>0.54448538324194584</v>
      </c>
      <c r="U3667">
        <v>288984.52818489628</v>
      </c>
      <c r="W3667" s="429">
        <f t="shared" si="85"/>
        <v>288686.15019487968</v>
      </c>
      <c r="X3667" s="429">
        <f t="shared" si="85"/>
        <v>5.444853832419458</v>
      </c>
      <c r="Y3667" s="429">
        <f t="shared" si="85"/>
        <v>0.54448538324194584</v>
      </c>
      <c r="Z3667" s="429">
        <f t="shared" si="84"/>
        <v>288984.52818489628</v>
      </c>
      <c r="AA3667" s="429" t="s">
        <v>1295</v>
      </c>
    </row>
    <row r="3668" spans="1:27" x14ac:dyDescent="0.25">
      <c r="A3668" t="s">
        <v>149</v>
      </c>
      <c r="B3668" t="s">
        <v>186</v>
      </c>
      <c r="C3668" t="s">
        <v>1459</v>
      </c>
      <c r="D3668" t="s">
        <v>1325</v>
      </c>
      <c r="E3668" t="s">
        <v>1499</v>
      </c>
      <c r="F3668" t="s">
        <v>1292</v>
      </c>
      <c r="G3668" t="s">
        <v>524</v>
      </c>
      <c r="H3668" t="s">
        <v>1462</v>
      </c>
      <c r="I3668" t="s">
        <v>1463</v>
      </c>
      <c r="J3668" t="s">
        <v>1381</v>
      </c>
      <c r="K3668" t="s">
        <v>1364</v>
      </c>
      <c r="L3668">
        <v>144.80560029796374</v>
      </c>
      <c r="M3668">
        <v>72.402800148981868</v>
      </c>
      <c r="N3668">
        <v>289.61120059592747</v>
      </c>
      <c r="O3668">
        <v>0.15448832061507653</v>
      </c>
      <c r="P3668">
        <v>4.8388724383404282</v>
      </c>
      <c r="Q3668">
        <v>4.8388724383404282</v>
      </c>
      <c r="R3668">
        <v>19539.474001246006</v>
      </c>
      <c r="S3668">
        <v>0.36853025275831769</v>
      </c>
      <c r="T3668">
        <v>3.6853025275831772E-2</v>
      </c>
      <c r="U3668">
        <v>19559.669459097164</v>
      </c>
      <c r="W3668" s="429">
        <f t="shared" si="85"/>
        <v>19539.474001246006</v>
      </c>
      <c r="X3668" s="429">
        <f t="shared" si="85"/>
        <v>0.36853025275831769</v>
      </c>
      <c r="Y3668" s="429">
        <f t="shared" si="85"/>
        <v>3.6853025275831772E-2</v>
      </c>
      <c r="Z3668" s="429">
        <f t="shared" si="84"/>
        <v>19559.669459097164</v>
      </c>
      <c r="AA3668" s="429" t="s">
        <v>1295</v>
      </c>
    </row>
    <row r="3669" spans="1:27" x14ac:dyDescent="0.25">
      <c r="A3669" t="s">
        <v>149</v>
      </c>
      <c r="B3669" t="s">
        <v>186</v>
      </c>
      <c r="C3669" t="s">
        <v>1459</v>
      </c>
      <c r="D3669" t="s">
        <v>1325</v>
      </c>
      <c r="E3669" t="s">
        <v>1499</v>
      </c>
      <c r="F3669" t="s">
        <v>1292</v>
      </c>
      <c r="G3669" t="s">
        <v>524</v>
      </c>
      <c r="H3669" t="s">
        <v>1464</v>
      </c>
      <c r="I3669" t="s">
        <v>186</v>
      </c>
      <c r="J3669" t="s">
        <v>1381</v>
      </c>
      <c r="K3669" t="s">
        <v>1364</v>
      </c>
      <c r="L3669">
        <v>423.0594989097371</v>
      </c>
      <c r="M3669">
        <v>211.52974945486855</v>
      </c>
      <c r="N3669">
        <v>846.1189978194742</v>
      </c>
      <c r="O3669">
        <v>0.45134823081659614</v>
      </c>
      <c r="P3669">
        <v>14.137097908092622</v>
      </c>
      <c r="Q3669">
        <v>14.137097908092622</v>
      </c>
      <c r="R3669">
        <v>57085.914238934398</v>
      </c>
      <c r="S3669">
        <v>1.076686424725281</v>
      </c>
      <c r="T3669">
        <v>0.10766864247252809</v>
      </c>
      <c r="U3669">
        <v>57144.916655009343</v>
      </c>
      <c r="W3669" s="429">
        <f t="shared" si="85"/>
        <v>57085.914238934398</v>
      </c>
      <c r="X3669" s="429">
        <f t="shared" si="85"/>
        <v>1.076686424725281</v>
      </c>
      <c r="Y3669" s="429">
        <f t="shared" si="85"/>
        <v>0.10766864247252809</v>
      </c>
      <c r="Z3669" s="429">
        <f t="shared" si="84"/>
        <v>57144.916655009343</v>
      </c>
      <c r="AA3669" s="429" t="s">
        <v>1295</v>
      </c>
    </row>
    <row r="3670" spans="1:27" x14ac:dyDescent="0.25">
      <c r="A3670" t="s">
        <v>149</v>
      </c>
      <c r="B3670" t="s">
        <v>186</v>
      </c>
      <c r="C3670" t="s">
        <v>1459</v>
      </c>
      <c r="D3670" t="s">
        <v>1325</v>
      </c>
      <c r="E3670" t="s">
        <v>1499</v>
      </c>
      <c r="F3670" t="s">
        <v>1292</v>
      </c>
      <c r="G3670" t="s">
        <v>524</v>
      </c>
      <c r="H3670" t="s">
        <v>1460</v>
      </c>
      <c r="I3670" t="s">
        <v>561</v>
      </c>
      <c r="J3670" t="s">
        <v>1466</v>
      </c>
      <c r="K3670" t="s">
        <v>1331</v>
      </c>
      <c r="L3670">
        <v>0</v>
      </c>
      <c r="M3670">
        <v>0</v>
      </c>
      <c r="N3670">
        <v>0</v>
      </c>
      <c r="O3670">
        <v>0</v>
      </c>
      <c r="P3670">
        <v>0</v>
      </c>
      <c r="Q3670">
        <v>0</v>
      </c>
      <c r="R3670">
        <v>0</v>
      </c>
      <c r="S3670">
        <v>0</v>
      </c>
      <c r="T3670">
        <v>0</v>
      </c>
      <c r="U3670">
        <v>0</v>
      </c>
      <c r="W3670" s="429">
        <f t="shared" si="85"/>
        <v>0</v>
      </c>
      <c r="X3670" s="429">
        <f t="shared" si="85"/>
        <v>0</v>
      </c>
      <c r="Y3670" s="429">
        <f t="shared" si="85"/>
        <v>0</v>
      </c>
      <c r="Z3670" s="429">
        <f t="shared" si="84"/>
        <v>0</v>
      </c>
      <c r="AA3670" s="429" t="s">
        <v>1296</v>
      </c>
    </row>
    <row r="3671" spans="1:27" x14ac:dyDescent="0.25">
      <c r="A3671" t="s">
        <v>149</v>
      </c>
      <c r="B3671" t="s">
        <v>186</v>
      </c>
      <c r="C3671" t="s">
        <v>1459</v>
      </c>
      <c r="D3671" t="s">
        <v>1325</v>
      </c>
      <c r="E3671" t="s">
        <v>1499</v>
      </c>
      <c r="F3671" t="s">
        <v>1292</v>
      </c>
      <c r="G3671" t="s">
        <v>524</v>
      </c>
      <c r="H3671" t="s">
        <v>1461</v>
      </c>
      <c r="I3671" t="s">
        <v>534</v>
      </c>
      <c r="J3671" t="s">
        <v>1466</v>
      </c>
      <c r="K3671" t="s">
        <v>1331</v>
      </c>
      <c r="L3671">
        <v>0</v>
      </c>
      <c r="M3671">
        <v>0</v>
      </c>
      <c r="N3671">
        <v>0</v>
      </c>
      <c r="O3671">
        <v>0</v>
      </c>
      <c r="P3671">
        <v>0</v>
      </c>
      <c r="Q3671">
        <v>0</v>
      </c>
      <c r="R3671">
        <v>0</v>
      </c>
      <c r="S3671">
        <v>0</v>
      </c>
      <c r="T3671">
        <v>0</v>
      </c>
      <c r="U3671">
        <v>0</v>
      </c>
      <c r="W3671" s="429">
        <f t="shared" si="85"/>
        <v>0</v>
      </c>
      <c r="X3671" s="429">
        <f t="shared" si="85"/>
        <v>0</v>
      </c>
      <c r="Y3671" s="429">
        <f t="shared" si="85"/>
        <v>0</v>
      </c>
      <c r="Z3671" s="429">
        <f t="shared" si="84"/>
        <v>0</v>
      </c>
      <c r="AA3671" s="429" t="s">
        <v>1296</v>
      </c>
    </row>
    <row r="3672" spans="1:27" x14ac:dyDescent="0.25">
      <c r="A3672" t="s">
        <v>149</v>
      </c>
      <c r="B3672" t="s">
        <v>186</v>
      </c>
      <c r="C3672" t="s">
        <v>1459</v>
      </c>
      <c r="D3672" t="s">
        <v>1325</v>
      </c>
      <c r="E3672" t="s">
        <v>1499</v>
      </c>
      <c r="F3672" t="s">
        <v>1292</v>
      </c>
      <c r="G3672" t="s">
        <v>524</v>
      </c>
      <c r="H3672" t="s">
        <v>1462</v>
      </c>
      <c r="I3672" t="s">
        <v>1463</v>
      </c>
      <c r="J3672" t="s">
        <v>1466</v>
      </c>
      <c r="K3672" t="s">
        <v>1331</v>
      </c>
      <c r="L3672">
        <v>0</v>
      </c>
      <c r="M3672">
        <v>0</v>
      </c>
      <c r="N3672">
        <v>0</v>
      </c>
      <c r="O3672">
        <v>0</v>
      </c>
      <c r="P3672">
        <v>0</v>
      </c>
      <c r="Q3672">
        <v>0</v>
      </c>
      <c r="R3672">
        <v>0</v>
      </c>
      <c r="S3672">
        <v>0</v>
      </c>
      <c r="T3672">
        <v>0</v>
      </c>
      <c r="U3672">
        <v>0</v>
      </c>
      <c r="W3672" s="429">
        <f t="shared" si="85"/>
        <v>0</v>
      </c>
      <c r="X3672" s="429">
        <f t="shared" si="85"/>
        <v>0</v>
      </c>
      <c r="Y3672" s="429">
        <f t="shared" si="85"/>
        <v>0</v>
      </c>
      <c r="Z3672" s="429">
        <f t="shared" si="84"/>
        <v>0</v>
      </c>
      <c r="AA3672" s="429" t="s">
        <v>1296</v>
      </c>
    </row>
    <row r="3673" spans="1:27" x14ac:dyDescent="0.25">
      <c r="A3673" t="s">
        <v>149</v>
      </c>
      <c r="B3673" t="s">
        <v>186</v>
      </c>
      <c r="C3673" t="s">
        <v>1459</v>
      </c>
      <c r="D3673" t="s">
        <v>1325</v>
      </c>
      <c r="E3673" t="s">
        <v>1499</v>
      </c>
      <c r="F3673" t="s">
        <v>1292</v>
      </c>
      <c r="G3673" t="s">
        <v>524</v>
      </c>
      <c r="H3673" t="s">
        <v>1464</v>
      </c>
      <c r="I3673" t="s">
        <v>186</v>
      </c>
      <c r="J3673" t="s">
        <v>1466</v>
      </c>
      <c r="K3673" t="s">
        <v>1331</v>
      </c>
      <c r="L3673">
        <v>0</v>
      </c>
      <c r="M3673">
        <v>0</v>
      </c>
      <c r="N3673">
        <v>0</v>
      </c>
      <c r="O3673">
        <v>0</v>
      </c>
      <c r="P3673">
        <v>0</v>
      </c>
      <c r="Q3673">
        <v>0</v>
      </c>
      <c r="R3673">
        <v>0</v>
      </c>
      <c r="S3673">
        <v>0</v>
      </c>
      <c r="T3673">
        <v>0</v>
      </c>
      <c r="U3673">
        <v>0</v>
      </c>
      <c r="W3673" s="429">
        <f t="shared" si="85"/>
        <v>0</v>
      </c>
      <c r="X3673" s="429">
        <f t="shared" si="85"/>
        <v>0</v>
      </c>
      <c r="Y3673" s="429">
        <f t="shared" si="85"/>
        <v>0</v>
      </c>
      <c r="Z3673" s="429">
        <f t="shared" si="84"/>
        <v>0</v>
      </c>
      <c r="AA3673" s="429" t="s">
        <v>1296</v>
      </c>
    </row>
    <row r="3674" spans="1:27" x14ac:dyDescent="0.25">
      <c r="A3674" t="s">
        <v>149</v>
      </c>
      <c r="B3674" t="s">
        <v>186</v>
      </c>
      <c r="C3674" t="s">
        <v>1459</v>
      </c>
      <c r="D3674" t="s">
        <v>1325</v>
      </c>
      <c r="E3674" t="s">
        <v>1499</v>
      </c>
      <c r="F3674" t="s">
        <v>1292</v>
      </c>
      <c r="G3674" t="s">
        <v>524</v>
      </c>
      <c r="H3674" t="s">
        <v>1460</v>
      </c>
      <c r="I3674" t="s">
        <v>561</v>
      </c>
      <c r="J3674" t="s">
        <v>1466</v>
      </c>
      <c r="K3674" t="s">
        <v>1333</v>
      </c>
      <c r="L3674">
        <v>0</v>
      </c>
      <c r="M3674">
        <v>0</v>
      </c>
      <c r="N3674">
        <v>0</v>
      </c>
      <c r="O3674">
        <v>0</v>
      </c>
      <c r="P3674">
        <v>0</v>
      </c>
      <c r="Q3674">
        <v>0</v>
      </c>
      <c r="R3674">
        <v>0</v>
      </c>
      <c r="S3674">
        <v>0</v>
      </c>
      <c r="T3674">
        <v>0</v>
      </c>
      <c r="U3674">
        <v>0</v>
      </c>
      <c r="W3674" s="429">
        <f t="shared" si="85"/>
        <v>0</v>
      </c>
      <c r="X3674" s="429">
        <f t="shared" si="85"/>
        <v>0</v>
      </c>
      <c r="Y3674" s="429">
        <f t="shared" si="85"/>
        <v>0</v>
      </c>
      <c r="Z3674" s="429">
        <f t="shared" si="84"/>
        <v>0</v>
      </c>
      <c r="AA3674" s="429" t="s">
        <v>1296</v>
      </c>
    </row>
    <row r="3675" spans="1:27" x14ac:dyDescent="0.25">
      <c r="A3675" t="s">
        <v>149</v>
      </c>
      <c r="B3675" t="s">
        <v>186</v>
      </c>
      <c r="C3675" t="s">
        <v>1459</v>
      </c>
      <c r="D3675" t="s">
        <v>1325</v>
      </c>
      <c r="E3675" t="s">
        <v>1499</v>
      </c>
      <c r="F3675" t="s">
        <v>1292</v>
      </c>
      <c r="G3675" t="s">
        <v>524</v>
      </c>
      <c r="H3675" t="s">
        <v>1461</v>
      </c>
      <c r="I3675" t="s">
        <v>534</v>
      </c>
      <c r="J3675" t="s">
        <v>1466</v>
      </c>
      <c r="K3675" t="s">
        <v>1333</v>
      </c>
      <c r="L3675">
        <v>0</v>
      </c>
      <c r="M3675">
        <v>2.5971084249158536E-2</v>
      </c>
      <c r="N3675">
        <v>0</v>
      </c>
      <c r="O3675">
        <v>0</v>
      </c>
      <c r="P3675">
        <v>0</v>
      </c>
      <c r="Q3675">
        <v>0</v>
      </c>
      <c r="R3675">
        <v>6.1329432149684934E-2</v>
      </c>
      <c r="S3675">
        <v>1.0211726019656564</v>
      </c>
      <c r="T3675">
        <v>0</v>
      </c>
      <c r="U3675">
        <v>25.590644481291093</v>
      </c>
      <c r="W3675" s="429">
        <f t="shared" si="85"/>
        <v>6.1329432149684934E-2</v>
      </c>
      <c r="X3675" s="429">
        <f t="shared" si="85"/>
        <v>1.0211726019656564</v>
      </c>
      <c r="Y3675" s="429">
        <f t="shared" si="85"/>
        <v>0</v>
      </c>
      <c r="Z3675" s="429">
        <f t="shared" si="84"/>
        <v>25.590644481291093</v>
      </c>
      <c r="AA3675" s="429" t="s">
        <v>1296</v>
      </c>
    </row>
    <row r="3676" spans="1:27" x14ac:dyDescent="0.25">
      <c r="A3676" t="s">
        <v>149</v>
      </c>
      <c r="B3676" t="s">
        <v>186</v>
      </c>
      <c r="C3676" t="s">
        <v>1459</v>
      </c>
      <c r="D3676" t="s">
        <v>1325</v>
      </c>
      <c r="E3676" t="s">
        <v>1499</v>
      </c>
      <c r="F3676" t="s">
        <v>1292</v>
      </c>
      <c r="G3676" t="s">
        <v>524</v>
      </c>
      <c r="H3676" t="s">
        <v>1462</v>
      </c>
      <c r="I3676" t="s">
        <v>1463</v>
      </c>
      <c r="J3676" t="s">
        <v>1466</v>
      </c>
      <c r="K3676" t="s">
        <v>1333</v>
      </c>
      <c r="L3676">
        <v>0</v>
      </c>
      <c r="M3676">
        <v>5.1942168498317074E-3</v>
      </c>
      <c r="N3676">
        <v>0</v>
      </c>
      <c r="O3676">
        <v>0</v>
      </c>
      <c r="P3676">
        <v>0</v>
      </c>
      <c r="Q3676">
        <v>0</v>
      </c>
      <c r="R3676">
        <v>1.2265886429936987E-2</v>
      </c>
      <c r="S3676">
        <v>0.20423452039313131</v>
      </c>
      <c r="T3676">
        <v>0</v>
      </c>
      <c r="U3676">
        <v>5.1181288962582192</v>
      </c>
      <c r="W3676" s="429">
        <f t="shared" si="85"/>
        <v>1.2265886429936987E-2</v>
      </c>
      <c r="X3676" s="429">
        <f t="shared" si="85"/>
        <v>0.20423452039313131</v>
      </c>
      <c r="Y3676" s="429">
        <f t="shared" si="85"/>
        <v>0</v>
      </c>
      <c r="Z3676" s="429">
        <f t="shared" si="84"/>
        <v>5.1181288962582192</v>
      </c>
      <c r="AA3676" s="429" t="s">
        <v>1296</v>
      </c>
    </row>
    <row r="3677" spans="1:27" x14ac:dyDescent="0.25">
      <c r="A3677" t="s">
        <v>149</v>
      </c>
      <c r="B3677" t="s">
        <v>186</v>
      </c>
      <c r="C3677" t="s">
        <v>1459</v>
      </c>
      <c r="D3677" t="s">
        <v>1325</v>
      </c>
      <c r="E3677" t="s">
        <v>1499</v>
      </c>
      <c r="F3677" t="s">
        <v>1292</v>
      </c>
      <c r="G3677" t="s">
        <v>524</v>
      </c>
      <c r="H3677" t="s">
        <v>1464</v>
      </c>
      <c r="I3677" t="s">
        <v>186</v>
      </c>
      <c r="J3677" t="s">
        <v>1466</v>
      </c>
      <c r="K3677" t="s">
        <v>1333</v>
      </c>
      <c r="L3677">
        <v>0</v>
      </c>
      <c r="M3677">
        <v>0.41034313113670495</v>
      </c>
      <c r="N3677">
        <v>0</v>
      </c>
      <c r="O3677">
        <v>0</v>
      </c>
      <c r="P3677">
        <v>0</v>
      </c>
      <c r="Q3677">
        <v>0</v>
      </c>
      <c r="R3677">
        <v>0.96900502796502219</v>
      </c>
      <c r="S3677">
        <v>16.134527111057373</v>
      </c>
      <c r="T3677">
        <v>0</v>
      </c>
      <c r="U3677">
        <v>404.33218280439934</v>
      </c>
      <c r="W3677" s="429">
        <f t="shared" si="85"/>
        <v>0.96900502796502219</v>
      </c>
      <c r="X3677" s="429">
        <f t="shared" si="85"/>
        <v>16.134527111057373</v>
      </c>
      <c r="Y3677" s="429">
        <f t="shared" si="85"/>
        <v>0</v>
      </c>
      <c r="Z3677" s="429">
        <f t="shared" si="84"/>
        <v>404.33218280439934</v>
      </c>
      <c r="AA3677" s="429" t="s">
        <v>1296</v>
      </c>
    </row>
    <row r="3678" spans="1:27" x14ac:dyDescent="0.25">
      <c r="A3678" t="s">
        <v>149</v>
      </c>
      <c r="B3678" t="s">
        <v>186</v>
      </c>
      <c r="C3678" t="s">
        <v>1459</v>
      </c>
      <c r="D3678" t="s">
        <v>1325</v>
      </c>
      <c r="E3678" t="s">
        <v>1499</v>
      </c>
      <c r="F3678" t="s">
        <v>1292</v>
      </c>
      <c r="G3678" t="s">
        <v>524</v>
      </c>
      <c r="H3678" t="s">
        <v>1460</v>
      </c>
      <c r="I3678" t="s">
        <v>561</v>
      </c>
      <c r="J3678" t="s">
        <v>1467</v>
      </c>
      <c r="K3678" t="s">
        <v>1468</v>
      </c>
      <c r="L3678">
        <v>0</v>
      </c>
      <c r="M3678">
        <v>0</v>
      </c>
      <c r="N3678">
        <v>0</v>
      </c>
      <c r="O3678">
        <v>0</v>
      </c>
      <c r="P3678">
        <v>0</v>
      </c>
      <c r="Q3678">
        <v>0</v>
      </c>
      <c r="R3678">
        <v>0</v>
      </c>
      <c r="S3678">
        <v>0</v>
      </c>
      <c r="T3678">
        <v>0</v>
      </c>
      <c r="U3678">
        <v>0</v>
      </c>
      <c r="W3678" s="429">
        <f t="shared" si="85"/>
        <v>0</v>
      </c>
      <c r="X3678" s="429">
        <f t="shared" si="85"/>
        <v>0</v>
      </c>
      <c r="Y3678" s="429">
        <f t="shared" si="85"/>
        <v>0</v>
      </c>
      <c r="Z3678" s="429">
        <f t="shared" si="84"/>
        <v>0</v>
      </c>
      <c r="AA3678" s="429" t="s">
        <v>1296</v>
      </c>
    </row>
    <row r="3679" spans="1:27" x14ac:dyDescent="0.25">
      <c r="A3679" t="s">
        <v>149</v>
      </c>
      <c r="B3679" t="s">
        <v>186</v>
      </c>
      <c r="C3679" t="s">
        <v>1459</v>
      </c>
      <c r="D3679" t="s">
        <v>1325</v>
      </c>
      <c r="E3679" t="s">
        <v>1499</v>
      </c>
      <c r="F3679" t="s">
        <v>1292</v>
      </c>
      <c r="G3679" t="s">
        <v>524</v>
      </c>
      <c r="H3679" t="s">
        <v>1461</v>
      </c>
      <c r="I3679" t="s">
        <v>534</v>
      </c>
      <c r="J3679" t="s">
        <v>1467</v>
      </c>
      <c r="K3679" t="s">
        <v>1468</v>
      </c>
      <c r="L3679">
        <v>0</v>
      </c>
      <c r="M3679">
        <v>0</v>
      </c>
      <c r="N3679">
        <v>0</v>
      </c>
      <c r="O3679">
        <v>0</v>
      </c>
      <c r="P3679">
        <v>0</v>
      </c>
      <c r="Q3679">
        <v>0</v>
      </c>
      <c r="R3679">
        <v>0</v>
      </c>
      <c r="S3679">
        <v>0</v>
      </c>
      <c r="T3679">
        <v>0</v>
      </c>
      <c r="U3679">
        <v>0</v>
      </c>
      <c r="W3679" s="429">
        <f t="shared" si="85"/>
        <v>0</v>
      </c>
      <c r="X3679" s="429">
        <f t="shared" si="85"/>
        <v>0</v>
      </c>
      <c r="Y3679" s="429">
        <f t="shared" si="85"/>
        <v>0</v>
      </c>
      <c r="Z3679" s="429">
        <f t="shared" si="84"/>
        <v>0</v>
      </c>
      <c r="AA3679" s="429" t="s">
        <v>1296</v>
      </c>
    </row>
    <row r="3680" spans="1:27" x14ac:dyDescent="0.25">
      <c r="A3680" t="s">
        <v>149</v>
      </c>
      <c r="B3680" t="s">
        <v>186</v>
      </c>
      <c r="C3680" t="s">
        <v>1459</v>
      </c>
      <c r="D3680" t="s">
        <v>1325</v>
      </c>
      <c r="E3680" t="s">
        <v>1499</v>
      </c>
      <c r="F3680" t="s">
        <v>1292</v>
      </c>
      <c r="G3680" t="s">
        <v>524</v>
      </c>
      <c r="H3680" t="s">
        <v>1462</v>
      </c>
      <c r="I3680" t="s">
        <v>1463</v>
      </c>
      <c r="J3680" t="s">
        <v>1467</v>
      </c>
      <c r="K3680" t="s">
        <v>1468</v>
      </c>
      <c r="L3680">
        <v>0</v>
      </c>
      <c r="M3680">
        <v>0</v>
      </c>
      <c r="N3680">
        <v>0</v>
      </c>
      <c r="O3680">
        <v>0</v>
      </c>
      <c r="P3680">
        <v>0</v>
      </c>
      <c r="Q3680">
        <v>0</v>
      </c>
      <c r="R3680">
        <v>0</v>
      </c>
      <c r="S3680">
        <v>0</v>
      </c>
      <c r="T3680">
        <v>0</v>
      </c>
      <c r="U3680">
        <v>0</v>
      </c>
      <c r="W3680" s="429">
        <f t="shared" si="85"/>
        <v>0</v>
      </c>
      <c r="X3680" s="429">
        <f t="shared" si="85"/>
        <v>0</v>
      </c>
      <c r="Y3680" s="429">
        <f t="shared" si="85"/>
        <v>0</v>
      </c>
      <c r="Z3680" s="429">
        <f t="shared" si="84"/>
        <v>0</v>
      </c>
      <c r="AA3680" s="429" t="s">
        <v>1296</v>
      </c>
    </row>
    <row r="3681" spans="1:27" x14ac:dyDescent="0.25">
      <c r="A3681" t="s">
        <v>149</v>
      </c>
      <c r="B3681" t="s">
        <v>186</v>
      </c>
      <c r="C3681" t="s">
        <v>1459</v>
      </c>
      <c r="D3681" t="s">
        <v>1325</v>
      </c>
      <c r="E3681" t="s">
        <v>1499</v>
      </c>
      <c r="F3681" t="s">
        <v>1292</v>
      </c>
      <c r="G3681" t="s">
        <v>524</v>
      </c>
      <c r="H3681" t="s">
        <v>1464</v>
      </c>
      <c r="I3681" t="s">
        <v>186</v>
      </c>
      <c r="J3681" t="s">
        <v>1467</v>
      </c>
      <c r="K3681" t="s">
        <v>1468</v>
      </c>
      <c r="L3681">
        <v>0</v>
      </c>
      <c r="M3681">
        <v>0</v>
      </c>
      <c r="N3681">
        <v>0</v>
      </c>
      <c r="O3681">
        <v>0</v>
      </c>
      <c r="P3681">
        <v>0</v>
      </c>
      <c r="Q3681">
        <v>0</v>
      </c>
      <c r="R3681">
        <v>0</v>
      </c>
      <c r="S3681">
        <v>0</v>
      </c>
      <c r="T3681">
        <v>0</v>
      </c>
      <c r="U3681">
        <v>0</v>
      </c>
      <c r="W3681" s="429">
        <f t="shared" si="85"/>
        <v>0</v>
      </c>
      <c r="X3681" s="429">
        <f t="shared" si="85"/>
        <v>0</v>
      </c>
      <c r="Y3681" s="429">
        <f t="shared" si="85"/>
        <v>0</v>
      </c>
      <c r="Z3681" s="429">
        <f t="shared" si="84"/>
        <v>0</v>
      </c>
      <c r="AA3681" s="429" t="s">
        <v>1296</v>
      </c>
    </row>
    <row r="3682" spans="1:27" x14ac:dyDescent="0.25">
      <c r="A3682" t="s">
        <v>149</v>
      </c>
      <c r="B3682" t="s">
        <v>186</v>
      </c>
      <c r="C3682" t="s">
        <v>1459</v>
      </c>
      <c r="D3682" t="s">
        <v>1325</v>
      </c>
      <c r="E3682" t="s">
        <v>1499</v>
      </c>
      <c r="F3682" t="s">
        <v>1292</v>
      </c>
      <c r="G3682" t="s">
        <v>524</v>
      </c>
      <c r="H3682" t="s">
        <v>1460</v>
      </c>
      <c r="I3682" t="s">
        <v>561</v>
      </c>
      <c r="J3682" t="s">
        <v>1469</v>
      </c>
      <c r="K3682" t="s">
        <v>1341</v>
      </c>
      <c r="L3682">
        <v>0</v>
      </c>
      <c r="M3682">
        <v>0</v>
      </c>
      <c r="N3682">
        <v>0</v>
      </c>
      <c r="O3682">
        <v>0</v>
      </c>
      <c r="P3682">
        <v>0</v>
      </c>
      <c r="Q3682">
        <v>0</v>
      </c>
      <c r="R3682">
        <v>0</v>
      </c>
      <c r="S3682">
        <v>0</v>
      </c>
      <c r="T3682">
        <v>0</v>
      </c>
      <c r="U3682">
        <v>0</v>
      </c>
      <c r="W3682" s="429">
        <f t="shared" si="85"/>
        <v>0</v>
      </c>
      <c r="X3682" s="429">
        <f t="shared" si="85"/>
        <v>0</v>
      </c>
      <c r="Y3682" s="429">
        <f t="shared" si="85"/>
        <v>0</v>
      </c>
      <c r="Z3682" s="429">
        <f t="shared" si="84"/>
        <v>0</v>
      </c>
      <c r="AA3682" s="429" t="s">
        <v>1296</v>
      </c>
    </row>
    <row r="3683" spans="1:27" x14ac:dyDescent="0.25">
      <c r="A3683" t="s">
        <v>149</v>
      </c>
      <c r="B3683" t="s">
        <v>186</v>
      </c>
      <c r="C3683" t="s">
        <v>1459</v>
      </c>
      <c r="D3683" t="s">
        <v>1325</v>
      </c>
      <c r="E3683" t="s">
        <v>1499</v>
      </c>
      <c r="F3683" t="s">
        <v>1292</v>
      </c>
      <c r="G3683" t="s">
        <v>524</v>
      </c>
      <c r="H3683" t="s">
        <v>1461</v>
      </c>
      <c r="I3683" t="s">
        <v>534</v>
      </c>
      <c r="J3683" t="s">
        <v>1469</v>
      </c>
      <c r="K3683" t="s">
        <v>1341</v>
      </c>
      <c r="L3683">
        <v>0</v>
      </c>
      <c r="M3683">
        <v>0</v>
      </c>
      <c r="N3683">
        <v>0</v>
      </c>
      <c r="O3683">
        <v>0</v>
      </c>
      <c r="P3683">
        <v>0</v>
      </c>
      <c r="Q3683">
        <v>0</v>
      </c>
      <c r="R3683">
        <v>0</v>
      </c>
      <c r="S3683">
        <v>0</v>
      </c>
      <c r="T3683">
        <v>0</v>
      </c>
      <c r="U3683">
        <v>0</v>
      </c>
      <c r="W3683" s="429">
        <f t="shared" si="85"/>
        <v>0</v>
      </c>
      <c r="X3683" s="429">
        <f t="shared" si="85"/>
        <v>0</v>
      </c>
      <c r="Y3683" s="429">
        <f t="shared" si="85"/>
        <v>0</v>
      </c>
      <c r="Z3683" s="429">
        <f t="shared" si="84"/>
        <v>0</v>
      </c>
      <c r="AA3683" s="429" t="s">
        <v>1296</v>
      </c>
    </row>
    <row r="3684" spans="1:27" x14ac:dyDescent="0.25">
      <c r="A3684" t="s">
        <v>149</v>
      </c>
      <c r="B3684" t="s">
        <v>186</v>
      </c>
      <c r="C3684" t="s">
        <v>1459</v>
      </c>
      <c r="D3684" t="s">
        <v>1325</v>
      </c>
      <c r="E3684" t="s">
        <v>1499</v>
      </c>
      <c r="F3684" t="s">
        <v>1292</v>
      </c>
      <c r="G3684" t="s">
        <v>524</v>
      </c>
      <c r="H3684" t="s">
        <v>1462</v>
      </c>
      <c r="I3684" t="s">
        <v>1463</v>
      </c>
      <c r="J3684" t="s">
        <v>1469</v>
      </c>
      <c r="K3684" t="s">
        <v>1341</v>
      </c>
      <c r="L3684">
        <v>0</v>
      </c>
      <c r="M3684">
        <v>0</v>
      </c>
      <c r="N3684">
        <v>0</v>
      </c>
      <c r="O3684">
        <v>0</v>
      </c>
      <c r="P3684">
        <v>0</v>
      </c>
      <c r="Q3684">
        <v>0</v>
      </c>
      <c r="R3684">
        <v>0</v>
      </c>
      <c r="S3684">
        <v>0</v>
      </c>
      <c r="T3684">
        <v>0</v>
      </c>
      <c r="U3684">
        <v>0</v>
      </c>
      <c r="W3684" s="429">
        <f t="shared" si="85"/>
        <v>0</v>
      </c>
      <c r="X3684" s="429">
        <f t="shared" si="85"/>
        <v>0</v>
      </c>
      <c r="Y3684" s="429">
        <f t="shared" si="85"/>
        <v>0</v>
      </c>
      <c r="Z3684" s="429">
        <f t="shared" si="84"/>
        <v>0</v>
      </c>
      <c r="AA3684" s="429" t="s">
        <v>1296</v>
      </c>
    </row>
    <row r="3685" spans="1:27" x14ac:dyDescent="0.25">
      <c r="A3685" t="s">
        <v>149</v>
      </c>
      <c r="B3685" t="s">
        <v>186</v>
      </c>
      <c r="C3685" t="s">
        <v>1459</v>
      </c>
      <c r="D3685" t="s">
        <v>1325</v>
      </c>
      <c r="E3685" t="s">
        <v>1499</v>
      </c>
      <c r="F3685" t="s">
        <v>1292</v>
      </c>
      <c r="G3685" t="s">
        <v>524</v>
      </c>
      <c r="H3685" t="s">
        <v>1464</v>
      </c>
      <c r="I3685" t="s">
        <v>186</v>
      </c>
      <c r="J3685" t="s">
        <v>1469</v>
      </c>
      <c r="K3685" t="s">
        <v>1341</v>
      </c>
      <c r="L3685">
        <v>0</v>
      </c>
      <c r="M3685">
        <v>0</v>
      </c>
      <c r="N3685">
        <v>0</v>
      </c>
      <c r="O3685">
        <v>0</v>
      </c>
      <c r="P3685">
        <v>0</v>
      </c>
      <c r="Q3685">
        <v>0</v>
      </c>
      <c r="R3685">
        <v>0</v>
      </c>
      <c r="S3685">
        <v>0</v>
      </c>
      <c r="T3685">
        <v>0</v>
      </c>
      <c r="U3685">
        <v>0</v>
      </c>
      <c r="W3685" s="429">
        <f t="shared" si="85"/>
        <v>0</v>
      </c>
      <c r="X3685" s="429">
        <f t="shared" si="85"/>
        <v>0</v>
      </c>
      <c r="Y3685" s="429">
        <f t="shared" si="85"/>
        <v>0</v>
      </c>
      <c r="Z3685" s="429">
        <f t="shared" si="84"/>
        <v>0</v>
      </c>
      <c r="AA3685" s="429" t="s">
        <v>1296</v>
      </c>
    </row>
    <row r="3686" spans="1:27" x14ac:dyDescent="0.25">
      <c r="A3686" t="s">
        <v>149</v>
      </c>
      <c r="B3686" t="s">
        <v>186</v>
      </c>
      <c r="C3686" t="s">
        <v>1459</v>
      </c>
      <c r="D3686" t="s">
        <v>1325</v>
      </c>
      <c r="E3686" t="s">
        <v>1499</v>
      </c>
      <c r="F3686" t="s">
        <v>1292</v>
      </c>
      <c r="G3686" t="s">
        <v>524</v>
      </c>
      <c r="H3686" t="s">
        <v>1460</v>
      </c>
      <c r="I3686" t="s">
        <v>561</v>
      </c>
      <c r="J3686" t="s">
        <v>1469</v>
      </c>
      <c r="K3686" t="s">
        <v>1343</v>
      </c>
      <c r="L3686">
        <v>0</v>
      </c>
      <c r="M3686">
        <v>0</v>
      </c>
      <c r="N3686">
        <v>0</v>
      </c>
      <c r="O3686">
        <v>0</v>
      </c>
      <c r="P3686">
        <v>0</v>
      </c>
      <c r="Q3686">
        <v>0</v>
      </c>
      <c r="R3686">
        <v>0</v>
      </c>
      <c r="S3686">
        <v>0</v>
      </c>
      <c r="T3686">
        <v>0</v>
      </c>
      <c r="U3686">
        <v>0</v>
      </c>
      <c r="W3686" s="429">
        <f t="shared" si="85"/>
        <v>0</v>
      </c>
      <c r="X3686" s="429">
        <f t="shared" si="85"/>
        <v>0</v>
      </c>
      <c r="Y3686" s="429">
        <f t="shared" si="85"/>
        <v>0</v>
      </c>
      <c r="Z3686" s="429">
        <f t="shared" si="84"/>
        <v>0</v>
      </c>
      <c r="AA3686" s="429" t="s">
        <v>1295</v>
      </c>
    </row>
    <row r="3687" spans="1:27" x14ac:dyDescent="0.25">
      <c r="A3687" t="s">
        <v>149</v>
      </c>
      <c r="B3687" t="s">
        <v>186</v>
      </c>
      <c r="C3687" t="s">
        <v>1459</v>
      </c>
      <c r="D3687" t="s">
        <v>1325</v>
      </c>
      <c r="E3687" t="s">
        <v>1499</v>
      </c>
      <c r="F3687" t="s">
        <v>1292</v>
      </c>
      <c r="G3687" t="s">
        <v>524</v>
      </c>
      <c r="H3687" t="s">
        <v>1461</v>
      </c>
      <c r="I3687" t="s">
        <v>534</v>
      </c>
      <c r="J3687" t="s">
        <v>1469</v>
      </c>
      <c r="K3687" t="s">
        <v>1343</v>
      </c>
      <c r="L3687">
        <v>0</v>
      </c>
      <c r="M3687">
        <v>2.6281385020961721</v>
      </c>
      <c r="N3687">
        <v>0</v>
      </c>
      <c r="O3687">
        <v>0</v>
      </c>
      <c r="P3687">
        <v>0</v>
      </c>
      <c r="Q3687">
        <v>0</v>
      </c>
      <c r="R3687">
        <v>6.206219208945968</v>
      </c>
      <c r="S3687">
        <v>103.33735036875196</v>
      </c>
      <c r="T3687">
        <v>0</v>
      </c>
      <c r="U3687">
        <v>2589.6399784277451</v>
      </c>
      <c r="W3687" s="429">
        <f t="shared" si="85"/>
        <v>6.206219208945968</v>
      </c>
      <c r="X3687" s="429">
        <f t="shared" si="85"/>
        <v>103.33735036875196</v>
      </c>
      <c r="Y3687" s="429">
        <f t="shared" si="85"/>
        <v>0</v>
      </c>
      <c r="Z3687" s="429">
        <f t="shared" si="84"/>
        <v>2589.6399784277451</v>
      </c>
      <c r="AA3687" s="429" t="s">
        <v>1295</v>
      </c>
    </row>
    <row r="3688" spans="1:27" x14ac:dyDescent="0.25">
      <c r="A3688" t="s">
        <v>149</v>
      </c>
      <c r="B3688" t="s">
        <v>186</v>
      </c>
      <c r="C3688" t="s">
        <v>1459</v>
      </c>
      <c r="D3688" t="s">
        <v>1325</v>
      </c>
      <c r="E3688" t="s">
        <v>1499</v>
      </c>
      <c r="F3688" t="s">
        <v>1292</v>
      </c>
      <c r="G3688" t="s">
        <v>524</v>
      </c>
      <c r="H3688" t="s">
        <v>1462</v>
      </c>
      <c r="I3688" t="s">
        <v>1463</v>
      </c>
      <c r="J3688" t="s">
        <v>1469</v>
      </c>
      <c r="K3688" t="s">
        <v>1343</v>
      </c>
      <c r="L3688">
        <v>0</v>
      </c>
      <c r="M3688">
        <v>0.13361990020179726</v>
      </c>
      <c r="N3688">
        <v>0</v>
      </c>
      <c r="O3688">
        <v>0</v>
      </c>
      <c r="P3688">
        <v>0</v>
      </c>
      <c r="Q3688">
        <v>0</v>
      </c>
      <c r="R3688">
        <v>0.31553679178948063</v>
      </c>
      <c r="S3688">
        <v>5.2538808104587167</v>
      </c>
      <c r="T3688">
        <v>0</v>
      </c>
      <c r="U3688">
        <v>131.66255705325739</v>
      </c>
      <c r="W3688" s="429">
        <f t="shared" si="85"/>
        <v>0.31553679178948063</v>
      </c>
      <c r="X3688" s="429">
        <f t="shared" si="85"/>
        <v>5.2538808104587167</v>
      </c>
      <c r="Y3688" s="429">
        <f t="shared" si="85"/>
        <v>0</v>
      </c>
      <c r="Z3688" s="429">
        <f t="shared" si="84"/>
        <v>131.66255705325739</v>
      </c>
      <c r="AA3688" s="429" t="s">
        <v>1295</v>
      </c>
    </row>
    <row r="3689" spans="1:27" x14ac:dyDescent="0.25">
      <c r="A3689" t="s">
        <v>149</v>
      </c>
      <c r="B3689" t="s">
        <v>186</v>
      </c>
      <c r="C3689" t="s">
        <v>1459</v>
      </c>
      <c r="D3689" t="s">
        <v>1325</v>
      </c>
      <c r="E3689" t="s">
        <v>1499</v>
      </c>
      <c r="F3689" t="s">
        <v>1292</v>
      </c>
      <c r="G3689" t="s">
        <v>524</v>
      </c>
      <c r="H3689" t="s">
        <v>1464</v>
      </c>
      <c r="I3689" t="s">
        <v>186</v>
      </c>
      <c r="J3689" t="s">
        <v>1469</v>
      </c>
      <c r="K3689" t="s">
        <v>1343</v>
      </c>
      <c r="L3689">
        <v>0</v>
      </c>
      <c r="M3689">
        <v>37.775069601959167</v>
      </c>
      <c r="N3689">
        <v>0</v>
      </c>
      <c r="O3689">
        <v>0</v>
      </c>
      <c r="P3689">
        <v>0</v>
      </c>
      <c r="Q3689">
        <v>0</v>
      </c>
      <c r="R3689">
        <v>89.20396029203296</v>
      </c>
      <c r="S3689">
        <v>1485.3005652282786</v>
      </c>
      <c r="T3689">
        <v>0</v>
      </c>
      <c r="U3689">
        <v>37221.718090998998</v>
      </c>
      <c r="W3689" s="429">
        <f t="shared" si="85"/>
        <v>89.20396029203296</v>
      </c>
      <c r="X3689" s="429">
        <f t="shared" si="85"/>
        <v>1485.3005652282786</v>
      </c>
      <c r="Y3689" s="429">
        <f t="shared" si="85"/>
        <v>0</v>
      </c>
      <c r="Z3689" s="429">
        <f t="shared" si="84"/>
        <v>37221.718090998998</v>
      </c>
      <c r="AA3689" s="429" t="s">
        <v>1295</v>
      </c>
    </row>
    <row r="3690" spans="1:27" x14ac:dyDescent="0.25">
      <c r="A3690" t="s">
        <v>149</v>
      </c>
      <c r="B3690" t="s">
        <v>186</v>
      </c>
      <c r="C3690" t="s">
        <v>1459</v>
      </c>
      <c r="D3690" t="s">
        <v>1325</v>
      </c>
      <c r="E3690" t="s">
        <v>1499</v>
      </c>
      <c r="F3690" t="s">
        <v>1292</v>
      </c>
      <c r="G3690" t="s">
        <v>524</v>
      </c>
      <c r="H3690" t="s">
        <v>1460</v>
      </c>
      <c r="I3690" t="s">
        <v>561</v>
      </c>
      <c r="J3690" t="s">
        <v>1345</v>
      </c>
      <c r="K3690" t="s">
        <v>1346</v>
      </c>
      <c r="L3690">
        <v>0</v>
      </c>
      <c r="M3690">
        <v>0</v>
      </c>
      <c r="N3690">
        <v>0</v>
      </c>
      <c r="O3690">
        <v>0</v>
      </c>
      <c r="P3690">
        <v>0</v>
      </c>
      <c r="Q3690">
        <v>0</v>
      </c>
      <c r="R3690">
        <v>0</v>
      </c>
      <c r="S3690">
        <v>0</v>
      </c>
      <c r="T3690">
        <v>0</v>
      </c>
      <c r="U3690">
        <v>0</v>
      </c>
      <c r="W3690" s="429">
        <f t="shared" si="85"/>
        <v>0</v>
      </c>
      <c r="X3690" s="429">
        <f t="shared" si="85"/>
        <v>0</v>
      </c>
      <c r="Y3690" s="429">
        <f t="shared" si="85"/>
        <v>0</v>
      </c>
      <c r="Z3690" s="429">
        <f t="shared" si="84"/>
        <v>0</v>
      </c>
      <c r="AA3690" s="429" t="s">
        <v>1295</v>
      </c>
    </row>
    <row r="3691" spans="1:27" x14ac:dyDescent="0.25">
      <c r="A3691" t="s">
        <v>149</v>
      </c>
      <c r="B3691" t="s">
        <v>186</v>
      </c>
      <c r="C3691" t="s">
        <v>1459</v>
      </c>
      <c r="D3691" t="s">
        <v>1325</v>
      </c>
      <c r="E3691" t="s">
        <v>1499</v>
      </c>
      <c r="F3691" t="s">
        <v>1292</v>
      </c>
      <c r="G3691" t="s">
        <v>524</v>
      </c>
      <c r="H3691" t="s">
        <v>1461</v>
      </c>
      <c r="I3691" t="s">
        <v>534</v>
      </c>
      <c r="J3691" t="s">
        <v>1345</v>
      </c>
      <c r="K3691" t="s">
        <v>1346</v>
      </c>
      <c r="L3691">
        <v>0</v>
      </c>
      <c r="M3691">
        <v>0</v>
      </c>
      <c r="N3691">
        <v>0</v>
      </c>
      <c r="O3691">
        <v>0</v>
      </c>
      <c r="P3691">
        <v>0</v>
      </c>
      <c r="Q3691">
        <v>0</v>
      </c>
      <c r="R3691">
        <v>0</v>
      </c>
      <c r="S3691">
        <v>0</v>
      </c>
      <c r="T3691">
        <v>0</v>
      </c>
      <c r="U3691">
        <v>0</v>
      </c>
      <c r="W3691" s="429">
        <f t="shared" si="85"/>
        <v>0</v>
      </c>
      <c r="X3691" s="429">
        <f t="shared" si="85"/>
        <v>0</v>
      </c>
      <c r="Y3691" s="429">
        <f t="shared" si="85"/>
        <v>0</v>
      </c>
      <c r="Z3691" s="429">
        <f t="shared" si="84"/>
        <v>0</v>
      </c>
      <c r="AA3691" s="429" t="s">
        <v>1295</v>
      </c>
    </row>
    <row r="3692" spans="1:27" x14ac:dyDescent="0.25">
      <c r="A3692" t="s">
        <v>149</v>
      </c>
      <c r="B3692" t="s">
        <v>186</v>
      </c>
      <c r="C3692" t="s">
        <v>1459</v>
      </c>
      <c r="D3692" t="s">
        <v>1325</v>
      </c>
      <c r="E3692" t="s">
        <v>1499</v>
      </c>
      <c r="F3692" t="s">
        <v>1292</v>
      </c>
      <c r="G3692" t="s">
        <v>524</v>
      </c>
      <c r="H3692" t="s">
        <v>1462</v>
      </c>
      <c r="I3692" t="s">
        <v>1463</v>
      </c>
      <c r="J3692" t="s">
        <v>1345</v>
      </c>
      <c r="K3692" t="s">
        <v>1346</v>
      </c>
      <c r="L3692">
        <v>0</v>
      </c>
      <c r="M3692">
        <v>0</v>
      </c>
      <c r="N3692">
        <v>0</v>
      </c>
      <c r="O3692">
        <v>0</v>
      </c>
      <c r="P3692">
        <v>0</v>
      </c>
      <c r="Q3692">
        <v>0</v>
      </c>
      <c r="R3692">
        <v>0</v>
      </c>
      <c r="S3692">
        <v>0</v>
      </c>
      <c r="T3692">
        <v>0</v>
      </c>
      <c r="U3692">
        <v>0</v>
      </c>
      <c r="W3692" s="429">
        <f t="shared" si="85"/>
        <v>0</v>
      </c>
      <c r="X3692" s="429">
        <f t="shared" si="85"/>
        <v>0</v>
      </c>
      <c r="Y3692" s="429">
        <f t="shared" si="85"/>
        <v>0</v>
      </c>
      <c r="Z3692" s="429">
        <f t="shared" si="84"/>
        <v>0</v>
      </c>
      <c r="AA3692" s="429" t="s">
        <v>1295</v>
      </c>
    </row>
    <row r="3693" spans="1:27" x14ac:dyDescent="0.25">
      <c r="A3693" t="s">
        <v>149</v>
      </c>
      <c r="B3693" t="s">
        <v>186</v>
      </c>
      <c r="C3693" t="s">
        <v>1459</v>
      </c>
      <c r="D3693" t="s">
        <v>1325</v>
      </c>
      <c r="E3693" t="s">
        <v>1499</v>
      </c>
      <c r="F3693" t="s">
        <v>1292</v>
      </c>
      <c r="G3693" t="s">
        <v>524</v>
      </c>
      <c r="H3693" t="s">
        <v>1464</v>
      </c>
      <c r="I3693" t="s">
        <v>186</v>
      </c>
      <c r="J3693" t="s">
        <v>1345</v>
      </c>
      <c r="K3693" t="s">
        <v>1346</v>
      </c>
      <c r="L3693">
        <v>0</v>
      </c>
      <c r="M3693">
        <v>0</v>
      </c>
      <c r="N3693">
        <v>0</v>
      </c>
      <c r="O3693">
        <v>0</v>
      </c>
      <c r="P3693">
        <v>0</v>
      </c>
      <c r="Q3693">
        <v>0</v>
      </c>
      <c r="R3693">
        <v>0</v>
      </c>
      <c r="S3693">
        <v>0</v>
      </c>
      <c r="T3693">
        <v>0</v>
      </c>
      <c r="U3693">
        <v>0</v>
      </c>
      <c r="W3693" s="429">
        <f t="shared" si="85"/>
        <v>0</v>
      </c>
      <c r="X3693" s="429">
        <f t="shared" si="85"/>
        <v>0</v>
      </c>
      <c r="Y3693" s="429">
        <f t="shared" si="85"/>
        <v>0</v>
      </c>
      <c r="Z3693" s="429">
        <f t="shared" si="84"/>
        <v>0</v>
      </c>
      <c r="AA3693" s="429" t="s">
        <v>1295</v>
      </c>
    </row>
    <row r="3694" spans="1:27" x14ac:dyDescent="0.25">
      <c r="A3694" t="s">
        <v>149</v>
      </c>
      <c r="B3694" t="s">
        <v>186</v>
      </c>
      <c r="C3694" t="s">
        <v>1459</v>
      </c>
      <c r="D3694" t="s">
        <v>1325</v>
      </c>
      <c r="E3694" t="s">
        <v>1499</v>
      </c>
      <c r="F3694" t="s">
        <v>1292</v>
      </c>
      <c r="G3694" t="s">
        <v>524</v>
      </c>
      <c r="H3694" t="s">
        <v>1460</v>
      </c>
      <c r="I3694" t="s">
        <v>561</v>
      </c>
      <c r="J3694" t="s">
        <v>1465</v>
      </c>
      <c r="K3694" t="s">
        <v>1347</v>
      </c>
      <c r="L3694">
        <v>0</v>
      </c>
      <c r="M3694">
        <v>0</v>
      </c>
      <c r="N3694">
        <v>0</v>
      </c>
      <c r="O3694">
        <v>0</v>
      </c>
      <c r="P3694">
        <v>0</v>
      </c>
      <c r="Q3694">
        <v>0</v>
      </c>
      <c r="R3694">
        <v>0</v>
      </c>
      <c r="S3694">
        <v>0</v>
      </c>
      <c r="T3694">
        <v>0</v>
      </c>
      <c r="U3694">
        <v>0</v>
      </c>
      <c r="W3694" s="429">
        <f t="shared" si="85"/>
        <v>0</v>
      </c>
      <c r="X3694" s="429">
        <f t="shared" si="85"/>
        <v>0</v>
      </c>
      <c r="Y3694" s="429">
        <f t="shared" si="85"/>
        <v>0</v>
      </c>
      <c r="Z3694" s="429">
        <f t="shared" si="84"/>
        <v>0</v>
      </c>
      <c r="AA3694" s="429" t="s">
        <v>1295</v>
      </c>
    </row>
    <row r="3695" spans="1:27" x14ac:dyDescent="0.25">
      <c r="A3695" t="s">
        <v>149</v>
      </c>
      <c r="B3695" t="s">
        <v>186</v>
      </c>
      <c r="C3695" t="s">
        <v>1459</v>
      </c>
      <c r="D3695" t="s">
        <v>1325</v>
      </c>
      <c r="E3695" t="s">
        <v>1499</v>
      </c>
      <c r="F3695" t="s">
        <v>1292</v>
      </c>
      <c r="G3695" t="s">
        <v>524</v>
      </c>
      <c r="H3695" t="s">
        <v>1461</v>
      </c>
      <c r="I3695" t="s">
        <v>534</v>
      </c>
      <c r="J3695" t="s">
        <v>1465</v>
      </c>
      <c r="K3695" t="s">
        <v>1347</v>
      </c>
      <c r="L3695">
        <v>0</v>
      </c>
      <c r="M3695">
        <v>0</v>
      </c>
      <c r="N3695">
        <v>0</v>
      </c>
      <c r="O3695">
        <v>0</v>
      </c>
      <c r="P3695">
        <v>0</v>
      </c>
      <c r="Q3695">
        <v>0</v>
      </c>
      <c r="R3695">
        <v>0</v>
      </c>
      <c r="S3695">
        <v>0</v>
      </c>
      <c r="T3695">
        <v>0</v>
      </c>
      <c r="U3695">
        <v>0</v>
      </c>
      <c r="W3695" s="429">
        <f t="shared" si="85"/>
        <v>0</v>
      </c>
      <c r="X3695" s="429">
        <f t="shared" si="85"/>
        <v>0</v>
      </c>
      <c r="Y3695" s="429">
        <f t="shared" si="85"/>
        <v>0</v>
      </c>
      <c r="Z3695" s="429">
        <f t="shared" si="84"/>
        <v>0</v>
      </c>
      <c r="AA3695" s="429" t="s">
        <v>1295</v>
      </c>
    </row>
    <row r="3696" spans="1:27" x14ac:dyDescent="0.25">
      <c r="A3696" t="s">
        <v>149</v>
      </c>
      <c r="B3696" t="s">
        <v>186</v>
      </c>
      <c r="C3696" t="s">
        <v>1459</v>
      </c>
      <c r="D3696" t="s">
        <v>1325</v>
      </c>
      <c r="E3696" t="s">
        <v>1499</v>
      </c>
      <c r="F3696" t="s">
        <v>1292</v>
      </c>
      <c r="G3696" t="s">
        <v>524</v>
      </c>
      <c r="H3696" t="s">
        <v>1462</v>
      </c>
      <c r="I3696" t="s">
        <v>1463</v>
      </c>
      <c r="J3696" t="s">
        <v>1465</v>
      </c>
      <c r="K3696" t="s">
        <v>1347</v>
      </c>
      <c r="L3696">
        <v>0</v>
      </c>
      <c r="M3696">
        <v>0</v>
      </c>
      <c r="N3696">
        <v>0</v>
      </c>
      <c r="O3696">
        <v>0</v>
      </c>
      <c r="P3696">
        <v>0</v>
      </c>
      <c r="Q3696">
        <v>0</v>
      </c>
      <c r="R3696">
        <v>0</v>
      </c>
      <c r="S3696">
        <v>0</v>
      </c>
      <c r="T3696">
        <v>0</v>
      </c>
      <c r="U3696">
        <v>0</v>
      </c>
      <c r="W3696" s="429">
        <f t="shared" si="85"/>
        <v>0</v>
      </c>
      <c r="X3696" s="429">
        <f t="shared" si="85"/>
        <v>0</v>
      </c>
      <c r="Y3696" s="429">
        <f t="shared" si="85"/>
        <v>0</v>
      </c>
      <c r="Z3696" s="429">
        <f t="shared" si="84"/>
        <v>0</v>
      </c>
      <c r="AA3696" s="429" t="s">
        <v>1295</v>
      </c>
    </row>
    <row r="3697" spans="1:27" x14ac:dyDescent="0.25">
      <c r="A3697" t="s">
        <v>149</v>
      </c>
      <c r="B3697" t="s">
        <v>186</v>
      </c>
      <c r="C3697" t="s">
        <v>1459</v>
      </c>
      <c r="D3697" t="s">
        <v>1325</v>
      </c>
      <c r="E3697" t="s">
        <v>1499</v>
      </c>
      <c r="F3697" t="s">
        <v>1292</v>
      </c>
      <c r="G3697" t="s">
        <v>524</v>
      </c>
      <c r="H3697" t="s">
        <v>1464</v>
      </c>
      <c r="I3697" t="s">
        <v>186</v>
      </c>
      <c r="J3697" t="s">
        <v>1465</v>
      </c>
      <c r="K3697" t="s">
        <v>1347</v>
      </c>
      <c r="L3697">
        <v>0</v>
      </c>
      <c r="M3697">
        <v>0</v>
      </c>
      <c r="N3697">
        <v>0</v>
      </c>
      <c r="O3697">
        <v>0</v>
      </c>
      <c r="P3697">
        <v>0</v>
      </c>
      <c r="Q3697">
        <v>0</v>
      </c>
      <c r="R3697">
        <v>0</v>
      </c>
      <c r="S3697">
        <v>0</v>
      </c>
      <c r="T3697">
        <v>0</v>
      </c>
      <c r="U3697">
        <v>0</v>
      </c>
      <c r="W3697" s="429">
        <f t="shared" si="85"/>
        <v>0</v>
      </c>
      <c r="X3697" s="429">
        <f t="shared" si="85"/>
        <v>0</v>
      </c>
      <c r="Y3697" s="429">
        <f t="shared" si="85"/>
        <v>0</v>
      </c>
      <c r="Z3697" s="429">
        <f t="shared" si="84"/>
        <v>0</v>
      </c>
      <c r="AA3697" s="429" t="s">
        <v>1295</v>
      </c>
    </row>
    <row r="3698" spans="1:27" x14ac:dyDescent="0.25">
      <c r="A3698" t="s">
        <v>149</v>
      </c>
      <c r="B3698" t="s">
        <v>186</v>
      </c>
      <c r="C3698" t="s">
        <v>1459</v>
      </c>
      <c r="D3698" t="s">
        <v>1325</v>
      </c>
      <c r="E3698" t="s">
        <v>1499</v>
      </c>
      <c r="F3698" t="s">
        <v>1292</v>
      </c>
      <c r="G3698" t="s">
        <v>524</v>
      </c>
      <c r="H3698" t="s">
        <v>1460</v>
      </c>
      <c r="I3698" t="s">
        <v>561</v>
      </c>
      <c r="J3698" t="s">
        <v>1470</v>
      </c>
      <c r="K3698" t="s">
        <v>1350</v>
      </c>
      <c r="L3698">
        <v>0</v>
      </c>
      <c r="M3698">
        <v>0</v>
      </c>
      <c r="N3698">
        <v>0</v>
      </c>
      <c r="O3698">
        <v>0</v>
      </c>
      <c r="P3698">
        <v>0</v>
      </c>
      <c r="Q3698">
        <v>0</v>
      </c>
      <c r="R3698">
        <v>0</v>
      </c>
      <c r="S3698">
        <v>0</v>
      </c>
      <c r="T3698">
        <v>0</v>
      </c>
      <c r="U3698">
        <v>0</v>
      </c>
      <c r="W3698" s="429">
        <f t="shared" si="85"/>
        <v>0</v>
      </c>
      <c r="X3698" s="429">
        <f t="shared" si="85"/>
        <v>0</v>
      </c>
      <c r="Y3698" s="429">
        <f t="shared" si="85"/>
        <v>0</v>
      </c>
      <c r="Z3698" s="429">
        <f t="shared" si="84"/>
        <v>0</v>
      </c>
      <c r="AA3698" s="429" t="s">
        <v>1296</v>
      </c>
    </row>
    <row r="3699" spans="1:27" x14ac:dyDescent="0.25">
      <c r="A3699" t="s">
        <v>149</v>
      </c>
      <c r="B3699" t="s">
        <v>186</v>
      </c>
      <c r="C3699" t="s">
        <v>1459</v>
      </c>
      <c r="D3699" t="s">
        <v>1325</v>
      </c>
      <c r="E3699" t="s">
        <v>1499</v>
      </c>
      <c r="F3699" t="s">
        <v>1292</v>
      </c>
      <c r="G3699" t="s">
        <v>524</v>
      </c>
      <c r="H3699" t="s">
        <v>1461</v>
      </c>
      <c r="I3699" t="s">
        <v>534</v>
      </c>
      <c r="J3699" t="s">
        <v>1470</v>
      </c>
      <c r="K3699" t="s">
        <v>1350</v>
      </c>
      <c r="L3699">
        <v>0</v>
      </c>
      <c r="M3699">
        <v>0.99961273389332506</v>
      </c>
      <c r="N3699">
        <v>0</v>
      </c>
      <c r="O3699">
        <v>0</v>
      </c>
      <c r="P3699">
        <v>0</v>
      </c>
      <c r="Q3699">
        <v>0</v>
      </c>
      <c r="R3699">
        <v>2.3605360773976178</v>
      </c>
      <c r="S3699">
        <v>39.304371224352074</v>
      </c>
      <c r="T3699">
        <v>0</v>
      </c>
      <c r="U3699">
        <v>984.96981668619947</v>
      </c>
      <c r="W3699" s="429">
        <f t="shared" si="85"/>
        <v>2.3605360773976178</v>
      </c>
      <c r="X3699" s="429">
        <f t="shared" si="85"/>
        <v>39.304371224352074</v>
      </c>
      <c r="Y3699" s="429">
        <f t="shared" si="85"/>
        <v>0</v>
      </c>
      <c r="Z3699" s="429">
        <f t="shared" si="84"/>
        <v>984.96981668619947</v>
      </c>
      <c r="AA3699" s="429" t="s">
        <v>1296</v>
      </c>
    </row>
    <row r="3700" spans="1:27" x14ac:dyDescent="0.25">
      <c r="A3700" t="s">
        <v>149</v>
      </c>
      <c r="B3700" t="s">
        <v>186</v>
      </c>
      <c r="C3700" t="s">
        <v>1459</v>
      </c>
      <c r="D3700" t="s">
        <v>1325</v>
      </c>
      <c r="E3700" t="s">
        <v>1499</v>
      </c>
      <c r="F3700" t="s">
        <v>1292</v>
      </c>
      <c r="G3700" t="s">
        <v>524</v>
      </c>
      <c r="H3700" t="s">
        <v>1462</v>
      </c>
      <c r="I3700" t="s">
        <v>1463</v>
      </c>
      <c r="J3700" t="s">
        <v>1470</v>
      </c>
      <c r="K3700" t="s">
        <v>1350</v>
      </c>
      <c r="L3700">
        <v>0</v>
      </c>
      <c r="M3700">
        <v>0.19992254677866497</v>
      </c>
      <c r="N3700">
        <v>0</v>
      </c>
      <c r="O3700">
        <v>0</v>
      </c>
      <c r="P3700">
        <v>0</v>
      </c>
      <c r="Q3700">
        <v>0</v>
      </c>
      <c r="R3700">
        <v>0.47210721547952345</v>
      </c>
      <c r="S3700">
        <v>7.8608742448704128</v>
      </c>
      <c r="T3700">
        <v>0</v>
      </c>
      <c r="U3700">
        <v>196.99396333723985</v>
      </c>
      <c r="W3700" s="429">
        <f t="shared" si="85"/>
        <v>0.47210721547952345</v>
      </c>
      <c r="X3700" s="429">
        <f t="shared" si="85"/>
        <v>7.8608742448704128</v>
      </c>
      <c r="Y3700" s="429">
        <f t="shared" si="85"/>
        <v>0</v>
      </c>
      <c r="Z3700" s="429">
        <f t="shared" si="84"/>
        <v>196.99396333723985</v>
      </c>
      <c r="AA3700" s="429" t="s">
        <v>1296</v>
      </c>
    </row>
    <row r="3701" spans="1:27" x14ac:dyDescent="0.25">
      <c r="A3701" t="s">
        <v>149</v>
      </c>
      <c r="B3701" t="s">
        <v>186</v>
      </c>
      <c r="C3701" t="s">
        <v>1459</v>
      </c>
      <c r="D3701" t="s">
        <v>1325</v>
      </c>
      <c r="E3701" t="s">
        <v>1499</v>
      </c>
      <c r="F3701" t="s">
        <v>1292</v>
      </c>
      <c r="G3701" t="s">
        <v>524</v>
      </c>
      <c r="H3701" t="s">
        <v>1464</v>
      </c>
      <c r="I3701" t="s">
        <v>186</v>
      </c>
      <c r="J3701" t="s">
        <v>1470</v>
      </c>
      <c r="K3701" t="s">
        <v>1350</v>
      </c>
      <c r="L3701">
        <v>0</v>
      </c>
      <c r="M3701">
        <v>15.793881195514537</v>
      </c>
      <c r="N3701">
        <v>0</v>
      </c>
      <c r="O3701">
        <v>0</v>
      </c>
      <c r="P3701">
        <v>0</v>
      </c>
      <c r="Q3701">
        <v>0</v>
      </c>
      <c r="R3701">
        <v>37.29647002288236</v>
      </c>
      <c r="S3701">
        <v>621.0090653447628</v>
      </c>
      <c r="T3701">
        <v>0</v>
      </c>
      <c r="U3701">
        <v>15562.523103641952</v>
      </c>
      <c r="W3701" s="429">
        <f t="shared" si="85"/>
        <v>37.29647002288236</v>
      </c>
      <c r="X3701" s="429">
        <f t="shared" si="85"/>
        <v>621.0090653447628</v>
      </c>
      <c r="Y3701" s="429">
        <f t="shared" si="85"/>
        <v>0</v>
      </c>
      <c r="Z3701" s="429">
        <f t="shared" si="84"/>
        <v>15562.523103641952</v>
      </c>
      <c r="AA3701" s="429" t="s">
        <v>1296</v>
      </c>
    </row>
    <row r="3702" spans="1:27" x14ac:dyDescent="0.25">
      <c r="A3702" t="s">
        <v>149</v>
      </c>
      <c r="B3702" t="s">
        <v>186</v>
      </c>
      <c r="C3702" t="s">
        <v>1459</v>
      </c>
      <c r="D3702" t="s">
        <v>1325</v>
      </c>
      <c r="E3702" t="s">
        <v>1499</v>
      </c>
      <c r="F3702" t="s">
        <v>1292</v>
      </c>
      <c r="G3702" t="s">
        <v>524</v>
      </c>
      <c r="H3702" t="s">
        <v>1460</v>
      </c>
      <c r="I3702" t="s">
        <v>561</v>
      </c>
      <c r="J3702" t="s">
        <v>1471</v>
      </c>
      <c r="K3702" t="s">
        <v>1355</v>
      </c>
      <c r="L3702">
        <v>0</v>
      </c>
      <c r="M3702">
        <v>0</v>
      </c>
      <c r="N3702">
        <v>0</v>
      </c>
      <c r="O3702">
        <v>0</v>
      </c>
      <c r="P3702">
        <v>0</v>
      </c>
      <c r="Q3702">
        <v>0</v>
      </c>
      <c r="R3702">
        <v>0</v>
      </c>
      <c r="S3702">
        <v>0</v>
      </c>
      <c r="T3702">
        <v>0</v>
      </c>
      <c r="U3702">
        <v>0</v>
      </c>
      <c r="W3702" s="429">
        <f t="shared" si="85"/>
        <v>0</v>
      </c>
      <c r="X3702" s="429">
        <f t="shared" si="85"/>
        <v>0</v>
      </c>
      <c r="Y3702" s="429">
        <f t="shared" si="85"/>
        <v>0</v>
      </c>
      <c r="Z3702" s="429">
        <f t="shared" si="84"/>
        <v>0</v>
      </c>
      <c r="AA3702" s="429" t="s">
        <v>1295</v>
      </c>
    </row>
    <row r="3703" spans="1:27" x14ac:dyDescent="0.25">
      <c r="A3703" t="s">
        <v>149</v>
      </c>
      <c r="B3703" t="s">
        <v>186</v>
      </c>
      <c r="C3703" t="s">
        <v>1459</v>
      </c>
      <c r="D3703" t="s">
        <v>1325</v>
      </c>
      <c r="E3703" t="s">
        <v>1499</v>
      </c>
      <c r="F3703" t="s">
        <v>1292</v>
      </c>
      <c r="G3703" t="s">
        <v>524</v>
      </c>
      <c r="H3703" t="s">
        <v>1461</v>
      </c>
      <c r="I3703" t="s">
        <v>534</v>
      </c>
      <c r="J3703" t="s">
        <v>1471</v>
      </c>
      <c r="K3703" t="s">
        <v>1355</v>
      </c>
      <c r="L3703">
        <v>0.37860367926682031</v>
      </c>
      <c r="M3703">
        <v>2.0823202359675115E-2</v>
      </c>
      <c r="N3703">
        <v>0.31802709058412904</v>
      </c>
      <c r="O3703">
        <v>0</v>
      </c>
      <c r="P3703">
        <v>2.877387962427834E-2</v>
      </c>
      <c r="Q3703">
        <v>2.877387962427834E-2</v>
      </c>
      <c r="R3703">
        <v>454.32441512018437</v>
      </c>
      <c r="S3703">
        <v>8.7078846231368676E-3</v>
      </c>
      <c r="T3703">
        <v>8.3292809438700478E-3</v>
      </c>
      <c r="U3703">
        <v>457.02423795703606</v>
      </c>
      <c r="W3703" s="429">
        <f t="shared" si="85"/>
        <v>454.32441512018437</v>
      </c>
      <c r="X3703" s="429">
        <f t="shared" si="85"/>
        <v>8.7078846231368676E-3</v>
      </c>
      <c r="Y3703" s="429">
        <f t="shared" si="85"/>
        <v>8.3292809438700478E-3</v>
      </c>
      <c r="Z3703" s="429">
        <f t="shared" si="84"/>
        <v>457.02423795703606</v>
      </c>
      <c r="AA3703" s="429" t="s">
        <v>1295</v>
      </c>
    </row>
    <row r="3704" spans="1:27" x14ac:dyDescent="0.25">
      <c r="A3704" t="s">
        <v>149</v>
      </c>
      <c r="B3704" t="s">
        <v>186</v>
      </c>
      <c r="C3704" t="s">
        <v>1459</v>
      </c>
      <c r="D3704" t="s">
        <v>1325</v>
      </c>
      <c r="E3704" t="s">
        <v>1499</v>
      </c>
      <c r="F3704" t="s">
        <v>1292</v>
      </c>
      <c r="G3704" t="s">
        <v>524</v>
      </c>
      <c r="H3704" t="s">
        <v>1462</v>
      </c>
      <c r="I3704" t="s">
        <v>1463</v>
      </c>
      <c r="J3704" t="s">
        <v>1471</v>
      </c>
      <c r="K3704" t="s">
        <v>1355</v>
      </c>
      <c r="L3704">
        <v>7.5720735853364043E-2</v>
      </c>
      <c r="M3704">
        <v>4.164640471935023E-3</v>
      </c>
      <c r="N3704">
        <v>6.3605418116825796E-2</v>
      </c>
      <c r="O3704">
        <v>0</v>
      </c>
      <c r="P3704">
        <v>5.7547759248556679E-3</v>
      </c>
      <c r="Q3704">
        <v>5.7547759248556679E-3</v>
      </c>
      <c r="R3704">
        <v>90.864883024036857</v>
      </c>
      <c r="S3704">
        <v>1.741576924627373E-3</v>
      </c>
      <c r="T3704">
        <v>1.6658561887740091E-3</v>
      </c>
      <c r="U3704">
        <v>91.404847591407204</v>
      </c>
      <c r="W3704" s="429">
        <f t="shared" si="85"/>
        <v>90.864883024036857</v>
      </c>
      <c r="X3704" s="429">
        <f t="shared" si="85"/>
        <v>1.741576924627373E-3</v>
      </c>
      <c r="Y3704" s="429">
        <f t="shared" si="85"/>
        <v>1.6658561887740091E-3</v>
      </c>
      <c r="Z3704" s="429">
        <f t="shared" si="84"/>
        <v>91.404847591407204</v>
      </c>
      <c r="AA3704" s="429" t="s">
        <v>1295</v>
      </c>
    </row>
    <row r="3705" spans="1:27" x14ac:dyDescent="0.25">
      <c r="A3705" t="s">
        <v>149</v>
      </c>
      <c r="B3705" t="s">
        <v>186</v>
      </c>
      <c r="C3705" t="s">
        <v>1459</v>
      </c>
      <c r="D3705" t="s">
        <v>1325</v>
      </c>
      <c r="E3705" t="s">
        <v>1499</v>
      </c>
      <c r="F3705" t="s">
        <v>1292</v>
      </c>
      <c r="G3705" t="s">
        <v>524</v>
      </c>
      <c r="H3705" t="s">
        <v>1464</v>
      </c>
      <c r="I3705" t="s">
        <v>186</v>
      </c>
      <c r="J3705" t="s">
        <v>1471</v>
      </c>
      <c r="K3705" t="s">
        <v>1355</v>
      </c>
      <c r="L3705">
        <v>5.9819381324157614</v>
      </c>
      <c r="M3705">
        <v>0.32900659728286685</v>
      </c>
      <c r="N3705">
        <v>5.0248280312292399</v>
      </c>
      <c r="O3705">
        <v>0</v>
      </c>
      <c r="P3705">
        <v>0.45462729806359781</v>
      </c>
      <c r="Q3705">
        <v>0.45462729806359781</v>
      </c>
      <c r="R3705">
        <v>7178.3257588989136</v>
      </c>
      <c r="S3705">
        <v>0.13758457704556251</v>
      </c>
      <c r="T3705">
        <v>0.13160263891314677</v>
      </c>
      <c r="U3705">
        <v>7220.9829597211701</v>
      </c>
      <c r="W3705" s="429">
        <f t="shared" si="85"/>
        <v>7178.3257588989136</v>
      </c>
      <c r="X3705" s="429">
        <f t="shared" si="85"/>
        <v>0.13758457704556251</v>
      </c>
      <c r="Y3705" s="429">
        <f t="shared" si="85"/>
        <v>0.13160263891314677</v>
      </c>
      <c r="Z3705" s="429">
        <f t="shared" si="84"/>
        <v>7220.9829597211701</v>
      </c>
      <c r="AA3705" s="429" t="s">
        <v>1295</v>
      </c>
    </row>
    <row r="3706" spans="1:27" x14ac:dyDescent="0.25">
      <c r="A3706" t="s">
        <v>149</v>
      </c>
      <c r="B3706" t="s">
        <v>186</v>
      </c>
      <c r="C3706" t="s">
        <v>1459</v>
      </c>
      <c r="D3706" t="s">
        <v>1325</v>
      </c>
      <c r="E3706" t="s">
        <v>1499</v>
      </c>
      <c r="F3706" t="s">
        <v>1292</v>
      </c>
      <c r="G3706" t="s">
        <v>524</v>
      </c>
      <c r="H3706" t="s">
        <v>1460</v>
      </c>
      <c r="I3706" t="s">
        <v>561</v>
      </c>
      <c r="J3706" t="s">
        <v>1472</v>
      </c>
      <c r="K3706" t="s">
        <v>1358</v>
      </c>
      <c r="L3706">
        <v>0</v>
      </c>
      <c r="M3706">
        <v>0</v>
      </c>
      <c r="N3706">
        <v>0</v>
      </c>
      <c r="O3706">
        <v>0</v>
      </c>
      <c r="P3706">
        <v>0</v>
      </c>
      <c r="Q3706">
        <v>0</v>
      </c>
      <c r="R3706">
        <v>0</v>
      </c>
      <c r="S3706">
        <v>0</v>
      </c>
      <c r="T3706">
        <v>0</v>
      </c>
      <c r="U3706">
        <v>0</v>
      </c>
      <c r="W3706" s="429">
        <f t="shared" si="85"/>
        <v>0</v>
      </c>
      <c r="X3706" s="429">
        <f t="shared" si="85"/>
        <v>0</v>
      </c>
      <c r="Y3706" s="429">
        <f t="shared" si="85"/>
        <v>0</v>
      </c>
      <c r="Z3706" s="429">
        <f t="shared" si="84"/>
        <v>0</v>
      </c>
      <c r="AA3706" s="429" t="s">
        <v>1296</v>
      </c>
    </row>
    <row r="3707" spans="1:27" x14ac:dyDescent="0.25">
      <c r="A3707" t="s">
        <v>149</v>
      </c>
      <c r="B3707" t="s">
        <v>186</v>
      </c>
      <c r="C3707" t="s">
        <v>1459</v>
      </c>
      <c r="D3707" t="s">
        <v>1325</v>
      </c>
      <c r="E3707" t="s">
        <v>1499</v>
      </c>
      <c r="F3707" t="s">
        <v>1292</v>
      </c>
      <c r="G3707" t="s">
        <v>524</v>
      </c>
      <c r="H3707" t="s">
        <v>1461</v>
      </c>
      <c r="I3707" t="s">
        <v>534</v>
      </c>
      <c r="J3707" t="s">
        <v>1472</v>
      </c>
      <c r="K3707" t="s">
        <v>1358</v>
      </c>
      <c r="L3707">
        <v>0</v>
      </c>
      <c r="M3707">
        <v>0</v>
      </c>
      <c r="N3707">
        <v>0</v>
      </c>
      <c r="O3707">
        <v>0</v>
      </c>
      <c r="P3707">
        <v>0</v>
      </c>
      <c r="Q3707">
        <v>0</v>
      </c>
      <c r="R3707">
        <v>0</v>
      </c>
      <c r="S3707">
        <v>0</v>
      </c>
      <c r="T3707">
        <v>0</v>
      </c>
      <c r="U3707">
        <v>0</v>
      </c>
      <c r="W3707" s="429">
        <f t="shared" si="85"/>
        <v>0</v>
      </c>
      <c r="X3707" s="429">
        <f t="shared" si="85"/>
        <v>0</v>
      </c>
      <c r="Y3707" s="429">
        <f t="shared" si="85"/>
        <v>0</v>
      </c>
      <c r="Z3707" s="429">
        <f t="shared" si="84"/>
        <v>0</v>
      </c>
      <c r="AA3707" s="429" t="s">
        <v>1296</v>
      </c>
    </row>
    <row r="3708" spans="1:27" x14ac:dyDescent="0.25">
      <c r="A3708" t="s">
        <v>149</v>
      </c>
      <c r="B3708" t="s">
        <v>186</v>
      </c>
      <c r="C3708" t="s">
        <v>1459</v>
      </c>
      <c r="D3708" t="s">
        <v>1325</v>
      </c>
      <c r="E3708" t="s">
        <v>1499</v>
      </c>
      <c r="F3708" t="s">
        <v>1292</v>
      </c>
      <c r="G3708" t="s">
        <v>524</v>
      </c>
      <c r="H3708" t="s">
        <v>1462</v>
      </c>
      <c r="I3708" t="s">
        <v>1463</v>
      </c>
      <c r="J3708" t="s">
        <v>1472</v>
      </c>
      <c r="K3708" t="s">
        <v>1358</v>
      </c>
      <c r="L3708">
        <v>0</v>
      </c>
      <c r="M3708">
        <v>0</v>
      </c>
      <c r="N3708">
        <v>0</v>
      </c>
      <c r="O3708">
        <v>0</v>
      </c>
      <c r="P3708">
        <v>0</v>
      </c>
      <c r="Q3708">
        <v>0</v>
      </c>
      <c r="R3708">
        <v>0</v>
      </c>
      <c r="S3708">
        <v>0</v>
      </c>
      <c r="T3708">
        <v>0</v>
      </c>
      <c r="U3708">
        <v>0</v>
      </c>
      <c r="W3708" s="429">
        <f t="shared" si="85"/>
        <v>0</v>
      </c>
      <c r="X3708" s="429">
        <f t="shared" si="85"/>
        <v>0</v>
      </c>
      <c r="Y3708" s="429">
        <f t="shared" si="85"/>
        <v>0</v>
      </c>
      <c r="Z3708" s="429">
        <f t="shared" si="84"/>
        <v>0</v>
      </c>
      <c r="AA3708" s="429" t="s">
        <v>1296</v>
      </c>
    </row>
    <row r="3709" spans="1:27" x14ac:dyDescent="0.25">
      <c r="A3709" t="s">
        <v>149</v>
      </c>
      <c r="B3709" t="s">
        <v>186</v>
      </c>
      <c r="C3709" t="s">
        <v>1459</v>
      </c>
      <c r="D3709" t="s">
        <v>1325</v>
      </c>
      <c r="E3709" t="s">
        <v>1499</v>
      </c>
      <c r="F3709" t="s">
        <v>1292</v>
      </c>
      <c r="G3709" t="s">
        <v>524</v>
      </c>
      <c r="H3709" t="s">
        <v>1464</v>
      </c>
      <c r="I3709" t="s">
        <v>186</v>
      </c>
      <c r="J3709" t="s">
        <v>1472</v>
      </c>
      <c r="K3709" t="s">
        <v>1358</v>
      </c>
      <c r="L3709">
        <v>0</v>
      </c>
      <c r="M3709">
        <v>0</v>
      </c>
      <c r="N3709">
        <v>0</v>
      </c>
      <c r="O3709">
        <v>0</v>
      </c>
      <c r="P3709">
        <v>0</v>
      </c>
      <c r="Q3709">
        <v>0</v>
      </c>
      <c r="R3709">
        <v>0</v>
      </c>
      <c r="S3709">
        <v>0</v>
      </c>
      <c r="T3709">
        <v>0</v>
      </c>
      <c r="U3709">
        <v>0</v>
      </c>
      <c r="W3709" s="429">
        <f t="shared" si="85"/>
        <v>0</v>
      </c>
      <c r="X3709" s="429">
        <f t="shared" si="85"/>
        <v>0</v>
      </c>
      <c r="Y3709" s="429">
        <f t="shared" si="85"/>
        <v>0</v>
      </c>
      <c r="Z3709" s="429">
        <f t="shared" si="84"/>
        <v>0</v>
      </c>
      <c r="AA3709" s="429" t="s">
        <v>1296</v>
      </c>
    </row>
    <row r="3710" spans="1:27" x14ac:dyDescent="0.25">
      <c r="A3710" t="s">
        <v>149</v>
      </c>
      <c r="B3710" t="s">
        <v>186</v>
      </c>
      <c r="C3710" t="s">
        <v>1459</v>
      </c>
      <c r="D3710" t="s">
        <v>1325</v>
      </c>
      <c r="E3710" t="s">
        <v>1499</v>
      </c>
      <c r="F3710" t="s">
        <v>1292</v>
      </c>
      <c r="G3710" t="s">
        <v>524</v>
      </c>
      <c r="H3710" t="s">
        <v>1460</v>
      </c>
      <c r="I3710" t="s">
        <v>561</v>
      </c>
      <c r="J3710" t="s">
        <v>1472</v>
      </c>
      <c r="K3710" t="s">
        <v>1361</v>
      </c>
      <c r="L3710">
        <v>0</v>
      </c>
      <c r="M3710">
        <v>0</v>
      </c>
      <c r="N3710">
        <v>0</v>
      </c>
      <c r="O3710">
        <v>0</v>
      </c>
      <c r="P3710">
        <v>0</v>
      </c>
      <c r="Q3710">
        <v>0</v>
      </c>
      <c r="R3710">
        <v>0</v>
      </c>
      <c r="S3710">
        <v>0</v>
      </c>
      <c r="T3710">
        <v>0</v>
      </c>
      <c r="U3710">
        <v>0</v>
      </c>
      <c r="W3710" s="429">
        <f t="shared" si="85"/>
        <v>0</v>
      </c>
      <c r="X3710" s="429">
        <f t="shared" si="85"/>
        <v>0</v>
      </c>
      <c r="Y3710" s="429">
        <f t="shared" si="85"/>
        <v>0</v>
      </c>
      <c r="Z3710" s="429">
        <f t="shared" si="85"/>
        <v>0</v>
      </c>
      <c r="AA3710" s="429" t="s">
        <v>1296</v>
      </c>
    </row>
    <row r="3711" spans="1:27" x14ac:dyDescent="0.25">
      <c r="A3711" t="s">
        <v>149</v>
      </c>
      <c r="B3711" t="s">
        <v>186</v>
      </c>
      <c r="C3711" t="s">
        <v>1459</v>
      </c>
      <c r="D3711" t="s">
        <v>1325</v>
      </c>
      <c r="E3711" t="s">
        <v>1499</v>
      </c>
      <c r="F3711" t="s">
        <v>1292</v>
      </c>
      <c r="G3711" t="s">
        <v>524</v>
      </c>
      <c r="H3711" t="s">
        <v>1461</v>
      </c>
      <c r="I3711" t="s">
        <v>534</v>
      </c>
      <c r="J3711" t="s">
        <v>1472</v>
      </c>
      <c r="K3711" t="s">
        <v>1361</v>
      </c>
      <c r="L3711">
        <v>0</v>
      </c>
      <c r="M3711">
        <v>0</v>
      </c>
      <c r="N3711">
        <v>0</v>
      </c>
      <c r="O3711">
        <v>0</v>
      </c>
      <c r="P3711">
        <v>0</v>
      </c>
      <c r="Q3711">
        <v>0</v>
      </c>
      <c r="R3711">
        <v>0</v>
      </c>
      <c r="S3711">
        <v>0</v>
      </c>
      <c r="T3711">
        <v>0</v>
      </c>
      <c r="U3711">
        <v>0</v>
      </c>
      <c r="W3711" s="429">
        <f t="shared" ref="W3711:Z3774" si="86">IFERROR(R3711*1,0)</f>
        <v>0</v>
      </c>
      <c r="X3711" s="429">
        <f t="shared" si="86"/>
        <v>0</v>
      </c>
      <c r="Y3711" s="429">
        <f t="shared" si="86"/>
        <v>0</v>
      </c>
      <c r="Z3711" s="429">
        <f t="shared" si="86"/>
        <v>0</v>
      </c>
      <c r="AA3711" s="429" t="s">
        <v>1296</v>
      </c>
    </row>
    <row r="3712" spans="1:27" x14ac:dyDescent="0.25">
      <c r="A3712" t="s">
        <v>149</v>
      </c>
      <c r="B3712" t="s">
        <v>186</v>
      </c>
      <c r="C3712" t="s">
        <v>1459</v>
      </c>
      <c r="D3712" t="s">
        <v>1325</v>
      </c>
      <c r="E3712" t="s">
        <v>1499</v>
      </c>
      <c r="F3712" t="s">
        <v>1292</v>
      </c>
      <c r="G3712" t="s">
        <v>524</v>
      </c>
      <c r="H3712" t="s">
        <v>1462</v>
      </c>
      <c r="I3712" t="s">
        <v>1463</v>
      </c>
      <c r="J3712" t="s">
        <v>1472</v>
      </c>
      <c r="K3712" t="s">
        <v>1361</v>
      </c>
      <c r="L3712">
        <v>0</v>
      </c>
      <c r="M3712">
        <v>0</v>
      </c>
      <c r="N3712">
        <v>0</v>
      </c>
      <c r="O3712">
        <v>0</v>
      </c>
      <c r="P3712">
        <v>0</v>
      </c>
      <c r="Q3712">
        <v>0</v>
      </c>
      <c r="R3712">
        <v>0</v>
      </c>
      <c r="S3712">
        <v>0</v>
      </c>
      <c r="T3712">
        <v>0</v>
      </c>
      <c r="U3712">
        <v>0</v>
      </c>
      <c r="W3712" s="429">
        <f t="shared" si="86"/>
        <v>0</v>
      </c>
      <c r="X3712" s="429">
        <f t="shared" si="86"/>
        <v>0</v>
      </c>
      <c r="Y3712" s="429">
        <f t="shared" si="86"/>
        <v>0</v>
      </c>
      <c r="Z3712" s="429">
        <f t="shared" si="86"/>
        <v>0</v>
      </c>
      <c r="AA3712" s="429" t="s">
        <v>1296</v>
      </c>
    </row>
    <row r="3713" spans="1:27" x14ac:dyDescent="0.25">
      <c r="A3713" t="s">
        <v>149</v>
      </c>
      <c r="B3713" t="s">
        <v>186</v>
      </c>
      <c r="C3713" t="s">
        <v>1459</v>
      </c>
      <c r="D3713" t="s">
        <v>1325</v>
      </c>
      <c r="E3713" t="s">
        <v>1499</v>
      </c>
      <c r="F3713" t="s">
        <v>1292</v>
      </c>
      <c r="G3713" t="s">
        <v>524</v>
      </c>
      <c r="H3713" t="s">
        <v>1464</v>
      </c>
      <c r="I3713" t="s">
        <v>186</v>
      </c>
      <c r="J3713" t="s">
        <v>1472</v>
      </c>
      <c r="K3713" t="s">
        <v>1361</v>
      </c>
      <c r="L3713">
        <v>0</v>
      </c>
      <c r="M3713">
        <v>0</v>
      </c>
      <c r="N3713">
        <v>0</v>
      </c>
      <c r="O3713">
        <v>0</v>
      </c>
      <c r="P3713">
        <v>0</v>
      </c>
      <c r="Q3713">
        <v>0</v>
      </c>
      <c r="R3713">
        <v>0</v>
      </c>
      <c r="S3713">
        <v>0</v>
      </c>
      <c r="T3713">
        <v>0</v>
      </c>
      <c r="U3713">
        <v>0</v>
      </c>
      <c r="W3713" s="429">
        <f t="shared" si="86"/>
        <v>0</v>
      </c>
      <c r="X3713" s="429">
        <f t="shared" si="86"/>
        <v>0</v>
      </c>
      <c r="Y3713" s="429">
        <f t="shared" si="86"/>
        <v>0</v>
      </c>
      <c r="Z3713" s="429">
        <f t="shared" si="86"/>
        <v>0</v>
      </c>
      <c r="AA3713" s="429" t="s">
        <v>1296</v>
      </c>
    </row>
    <row r="3714" spans="1:27" x14ac:dyDescent="0.25">
      <c r="A3714" t="s">
        <v>149</v>
      </c>
      <c r="B3714" t="s">
        <v>186</v>
      </c>
      <c r="C3714" t="s">
        <v>1459</v>
      </c>
      <c r="D3714" t="s">
        <v>1325</v>
      </c>
      <c r="E3714" t="s">
        <v>1499</v>
      </c>
      <c r="F3714" t="s">
        <v>1292</v>
      </c>
      <c r="G3714" t="s">
        <v>524</v>
      </c>
      <c r="H3714" t="s">
        <v>1460</v>
      </c>
      <c r="I3714" t="s">
        <v>561</v>
      </c>
      <c r="J3714" t="s">
        <v>1473</v>
      </c>
      <c r="K3714" t="s">
        <v>1364</v>
      </c>
      <c r="L3714">
        <v>0</v>
      </c>
      <c r="M3714">
        <v>0</v>
      </c>
      <c r="N3714">
        <v>0</v>
      </c>
      <c r="O3714">
        <v>0</v>
      </c>
      <c r="P3714">
        <v>0</v>
      </c>
      <c r="Q3714">
        <v>0</v>
      </c>
      <c r="R3714">
        <v>0</v>
      </c>
      <c r="S3714">
        <v>0</v>
      </c>
      <c r="T3714">
        <v>0</v>
      </c>
      <c r="U3714">
        <v>0</v>
      </c>
      <c r="W3714" s="429">
        <f t="shared" si="86"/>
        <v>0</v>
      </c>
      <c r="X3714" s="429">
        <f t="shared" si="86"/>
        <v>0</v>
      </c>
      <c r="Y3714" s="429">
        <f t="shared" si="86"/>
        <v>0</v>
      </c>
      <c r="Z3714" s="429">
        <f t="shared" si="86"/>
        <v>0</v>
      </c>
      <c r="AA3714" s="429" t="s">
        <v>1295</v>
      </c>
    </row>
    <row r="3715" spans="1:27" x14ac:dyDescent="0.25">
      <c r="A3715" t="s">
        <v>149</v>
      </c>
      <c r="B3715" t="s">
        <v>186</v>
      </c>
      <c r="C3715" t="s">
        <v>1459</v>
      </c>
      <c r="D3715" t="s">
        <v>1325</v>
      </c>
      <c r="E3715" t="s">
        <v>1499</v>
      </c>
      <c r="F3715" t="s">
        <v>1292</v>
      </c>
      <c r="G3715" t="s">
        <v>524</v>
      </c>
      <c r="H3715" t="s">
        <v>1461</v>
      </c>
      <c r="I3715" t="s">
        <v>534</v>
      </c>
      <c r="J3715" t="s">
        <v>1473</v>
      </c>
      <c r="K3715" t="s">
        <v>1364</v>
      </c>
      <c r="L3715">
        <v>0.7178142686147081</v>
      </c>
      <c r="M3715">
        <v>0.35890713430735405</v>
      </c>
      <c r="N3715">
        <v>1.4356285372294162</v>
      </c>
      <c r="O3715">
        <v>7.6581246247075683E-4</v>
      </c>
      <c r="P3715">
        <v>1.9007064180664199E-2</v>
      </c>
      <c r="Q3715">
        <v>1.9007064180664199E-2</v>
      </c>
      <c r="R3715">
        <v>96.858914368367394</v>
      </c>
      <c r="S3715">
        <v>1.826837313624432E-3</v>
      </c>
      <c r="T3715">
        <v>1.8268373136244321E-4</v>
      </c>
      <c r="U3715">
        <v>96.959025053154008</v>
      </c>
      <c r="W3715" s="429">
        <f t="shared" si="86"/>
        <v>96.858914368367394</v>
      </c>
      <c r="X3715" s="429">
        <f t="shared" si="86"/>
        <v>1.826837313624432E-3</v>
      </c>
      <c r="Y3715" s="429">
        <f t="shared" si="86"/>
        <v>1.8268373136244321E-4</v>
      </c>
      <c r="Z3715" s="429">
        <f t="shared" si="86"/>
        <v>96.959025053154008</v>
      </c>
      <c r="AA3715" s="429" t="s">
        <v>1295</v>
      </c>
    </row>
    <row r="3716" spans="1:27" x14ac:dyDescent="0.25">
      <c r="A3716" t="s">
        <v>149</v>
      </c>
      <c r="B3716" t="s">
        <v>186</v>
      </c>
      <c r="C3716" t="s">
        <v>1459</v>
      </c>
      <c r="D3716" t="s">
        <v>1325</v>
      </c>
      <c r="E3716" t="s">
        <v>1499</v>
      </c>
      <c r="F3716" t="s">
        <v>1292</v>
      </c>
      <c r="G3716" t="s">
        <v>524</v>
      </c>
      <c r="H3716" t="s">
        <v>1462</v>
      </c>
      <c r="I3716" t="s">
        <v>1463</v>
      </c>
      <c r="J3716" t="s">
        <v>1473</v>
      </c>
      <c r="K3716" t="s">
        <v>1364</v>
      </c>
      <c r="L3716">
        <v>0.14356285372294161</v>
      </c>
      <c r="M3716">
        <v>7.1781426861470807E-2</v>
      </c>
      <c r="N3716">
        <v>0.28712570744588323</v>
      </c>
      <c r="O3716">
        <v>1.5316249249415134E-4</v>
      </c>
      <c r="P3716">
        <v>3.8014128361328397E-3</v>
      </c>
      <c r="Q3716">
        <v>3.8014128361328397E-3</v>
      </c>
      <c r="R3716">
        <v>19.371782873673478</v>
      </c>
      <c r="S3716">
        <v>3.6536746272488642E-4</v>
      </c>
      <c r="T3716">
        <v>3.653674627248864E-5</v>
      </c>
      <c r="U3716">
        <v>19.391805010630801</v>
      </c>
      <c r="W3716" s="429">
        <f t="shared" si="86"/>
        <v>19.371782873673478</v>
      </c>
      <c r="X3716" s="429">
        <f t="shared" si="86"/>
        <v>3.6536746272488642E-4</v>
      </c>
      <c r="Y3716" s="429">
        <f t="shared" si="86"/>
        <v>3.653674627248864E-5</v>
      </c>
      <c r="Z3716" s="429">
        <f t="shared" si="86"/>
        <v>19.391805010630801</v>
      </c>
      <c r="AA3716" s="429" t="s">
        <v>1295</v>
      </c>
    </row>
    <row r="3717" spans="1:27" x14ac:dyDescent="0.25">
      <c r="A3717" t="s">
        <v>149</v>
      </c>
      <c r="B3717" t="s">
        <v>186</v>
      </c>
      <c r="C3717" t="s">
        <v>1459</v>
      </c>
      <c r="D3717" t="s">
        <v>1325</v>
      </c>
      <c r="E3717" t="s">
        <v>1499</v>
      </c>
      <c r="F3717" t="s">
        <v>1292</v>
      </c>
      <c r="G3717" t="s">
        <v>524</v>
      </c>
      <c r="H3717" t="s">
        <v>1464</v>
      </c>
      <c r="I3717" t="s">
        <v>186</v>
      </c>
      <c r="J3717" t="s">
        <v>1473</v>
      </c>
      <c r="K3717" t="s">
        <v>1364</v>
      </c>
      <c r="L3717">
        <v>11.341465444112387</v>
      </c>
      <c r="M3717">
        <v>5.6707327220561936</v>
      </c>
      <c r="N3717">
        <v>22.682930888224774</v>
      </c>
      <c r="O3717">
        <v>1.2099836907037958E-2</v>
      </c>
      <c r="P3717">
        <v>0.30031161405449441</v>
      </c>
      <c r="Q3717">
        <v>0.30031161405449441</v>
      </c>
      <c r="R3717">
        <v>1530.3708470202048</v>
      </c>
      <c r="S3717">
        <v>2.8864029555266024E-2</v>
      </c>
      <c r="T3717">
        <v>2.8864029555266024E-3</v>
      </c>
      <c r="U3717">
        <v>1531.9525958398335</v>
      </c>
      <c r="W3717" s="429">
        <f t="shared" si="86"/>
        <v>1530.3708470202048</v>
      </c>
      <c r="X3717" s="429">
        <f t="shared" si="86"/>
        <v>2.8864029555266024E-2</v>
      </c>
      <c r="Y3717" s="429">
        <f t="shared" si="86"/>
        <v>2.8864029555266024E-3</v>
      </c>
      <c r="Z3717" s="429">
        <f t="shared" si="86"/>
        <v>1531.9525958398335</v>
      </c>
      <c r="AA3717" s="429" t="s">
        <v>1295</v>
      </c>
    </row>
    <row r="3718" spans="1:27" x14ac:dyDescent="0.25">
      <c r="A3718" t="s">
        <v>149</v>
      </c>
      <c r="B3718" t="s">
        <v>186</v>
      </c>
      <c r="C3718" t="s">
        <v>1459</v>
      </c>
      <c r="D3718" t="s">
        <v>1325</v>
      </c>
      <c r="E3718" t="s">
        <v>1499</v>
      </c>
      <c r="F3718" t="s">
        <v>1292</v>
      </c>
      <c r="G3718" t="s">
        <v>524</v>
      </c>
      <c r="H3718" t="s">
        <v>1460</v>
      </c>
      <c r="I3718" t="s">
        <v>561</v>
      </c>
      <c r="J3718" t="s">
        <v>1474</v>
      </c>
      <c r="K3718" t="s">
        <v>1371</v>
      </c>
      <c r="L3718">
        <v>0</v>
      </c>
      <c r="M3718">
        <v>0</v>
      </c>
      <c r="N3718">
        <v>0</v>
      </c>
      <c r="O3718">
        <v>0</v>
      </c>
      <c r="P3718">
        <v>0</v>
      </c>
      <c r="Q3718">
        <v>0</v>
      </c>
      <c r="R3718">
        <v>0</v>
      </c>
      <c r="S3718">
        <v>0</v>
      </c>
      <c r="T3718">
        <v>0</v>
      </c>
      <c r="U3718">
        <v>0</v>
      </c>
      <c r="W3718" s="429">
        <f t="shared" si="86"/>
        <v>0</v>
      </c>
      <c r="X3718" s="429">
        <f t="shared" si="86"/>
        <v>0</v>
      </c>
      <c r="Y3718" s="429">
        <f t="shared" si="86"/>
        <v>0</v>
      </c>
      <c r="Z3718" s="429">
        <f t="shared" si="86"/>
        <v>0</v>
      </c>
      <c r="AA3718" s="429" t="s">
        <v>1295</v>
      </c>
    </row>
    <row r="3719" spans="1:27" x14ac:dyDescent="0.25">
      <c r="A3719" t="s">
        <v>149</v>
      </c>
      <c r="B3719" t="s">
        <v>186</v>
      </c>
      <c r="C3719" t="s">
        <v>1459</v>
      </c>
      <c r="D3719" t="s">
        <v>1325</v>
      </c>
      <c r="E3719" t="s">
        <v>1499</v>
      </c>
      <c r="F3719" t="s">
        <v>1292</v>
      </c>
      <c r="G3719" t="s">
        <v>524</v>
      </c>
      <c r="H3719" t="s">
        <v>1461</v>
      </c>
      <c r="I3719" t="s">
        <v>534</v>
      </c>
      <c r="J3719" t="s">
        <v>1474</v>
      </c>
      <c r="K3719" t="s">
        <v>1371</v>
      </c>
      <c r="L3719">
        <v>0</v>
      </c>
      <c r="M3719">
        <v>1.1385899254555512</v>
      </c>
      <c r="N3719">
        <v>0</v>
      </c>
      <c r="O3719">
        <v>0</v>
      </c>
      <c r="P3719">
        <v>0</v>
      </c>
      <c r="Q3719">
        <v>0</v>
      </c>
      <c r="R3719">
        <v>2.688723848015838</v>
      </c>
      <c r="S3719">
        <v>44.768898579465329</v>
      </c>
      <c r="T3719">
        <v>0</v>
      </c>
      <c r="U3719">
        <v>1121.9111883346491</v>
      </c>
      <c r="W3719" s="429">
        <f t="shared" si="86"/>
        <v>2.688723848015838</v>
      </c>
      <c r="X3719" s="429">
        <f t="shared" si="86"/>
        <v>44.768898579465329</v>
      </c>
      <c r="Y3719" s="429">
        <f t="shared" si="86"/>
        <v>0</v>
      </c>
      <c r="Z3719" s="429">
        <f t="shared" si="86"/>
        <v>1121.9111883346491</v>
      </c>
      <c r="AA3719" s="429" t="s">
        <v>1295</v>
      </c>
    </row>
    <row r="3720" spans="1:27" x14ac:dyDescent="0.25">
      <c r="A3720" t="s">
        <v>149</v>
      </c>
      <c r="B3720" t="s">
        <v>186</v>
      </c>
      <c r="C3720" t="s">
        <v>1459</v>
      </c>
      <c r="D3720" t="s">
        <v>1325</v>
      </c>
      <c r="E3720" t="s">
        <v>1499</v>
      </c>
      <c r="F3720" t="s">
        <v>1292</v>
      </c>
      <c r="G3720" t="s">
        <v>524</v>
      </c>
      <c r="H3720" t="s">
        <v>1462</v>
      </c>
      <c r="I3720" t="s">
        <v>1463</v>
      </c>
      <c r="J3720" t="s">
        <v>1474</v>
      </c>
      <c r="K3720" t="s">
        <v>1371</v>
      </c>
      <c r="L3720">
        <v>0</v>
      </c>
      <c r="M3720">
        <v>0.22771798509111019</v>
      </c>
      <c r="N3720">
        <v>0</v>
      </c>
      <c r="O3720">
        <v>0</v>
      </c>
      <c r="P3720">
        <v>0</v>
      </c>
      <c r="Q3720">
        <v>0</v>
      </c>
      <c r="R3720">
        <v>0.53774476960316742</v>
      </c>
      <c r="S3720">
        <v>8.9537797158930648</v>
      </c>
      <c r="T3720">
        <v>0</v>
      </c>
      <c r="U3720">
        <v>224.3822376669298</v>
      </c>
      <c r="W3720" s="429">
        <f t="shared" si="86"/>
        <v>0.53774476960316742</v>
      </c>
      <c r="X3720" s="429">
        <f t="shared" si="86"/>
        <v>8.9537797158930648</v>
      </c>
      <c r="Y3720" s="429">
        <f t="shared" si="86"/>
        <v>0</v>
      </c>
      <c r="Z3720" s="429">
        <f t="shared" si="86"/>
        <v>224.3822376669298</v>
      </c>
      <c r="AA3720" s="429" t="s">
        <v>1295</v>
      </c>
    </row>
    <row r="3721" spans="1:27" x14ac:dyDescent="0.25">
      <c r="A3721" t="s">
        <v>149</v>
      </c>
      <c r="B3721" t="s">
        <v>186</v>
      </c>
      <c r="C3721" t="s">
        <v>1459</v>
      </c>
      <c r="D3721" t="s">
        <v>1325</v>
      </c>
      <c r="E3721" t="s">
        <v>1499</v>
      </c>
      <c r="F3721" t="s">
        <v>1292</v>
      </c>
      <c r="G3721" t="s">
        <v>524</v>
      </c>
      <c r="H3721" t="s">
        <v>1464</v>
      </c>
      <c r="I3721" t="s">
        <v>186</v>
      </c>
      <c r="J3721" t="s">
        <v>1474</v>
      </c>
      <c r="K3721" t="s">
        <v>1371</v>
      </c>
      <c r="L3721">
        <v>0</v>
      </c>
      <c r="M3721">
        <v>17.989720822197707</v>
      </c>
      <c r="N3721">
        <v>0</v>
      </c>
      <c r="O3721">
        <v>0</v>
      </c>
      <c r="P3721">
        <v>0</v>
      </c>
      <c r="Q3721">
        <v>0</v>
      </c>
      <c r="R3721">
        <v>42.481836798650235</v>
      </c>
      <c r="S3721">
        <v>707.34859755555215</v>
      </c>
      <c r="T3721">
        <v>0</v>
      </c>
      <c r="U3721">
        <v>17726.196775687455</v>
      </c>
      <c r="W3721" s="429">
        <f t="shared" si="86"/>
        <v>42.481836798650235</v>
      </c>
      <c r="X3721" s="429">
        <f t="shared" si="86"/>
        <v>707.34859755555215</v>
      </c>
      <c r="Y3721" s="429">
        <f t="shared" si="86"/>
        <v>0</v>
      </c>
      <c r="Z3721" s="429">
        <f t="shared" si="86"/>
        <v>17726.196775687455</v>
      </c>
      <c r="AA3721" s="429" t="s">
        <v>1295</v>
      </c>
    </row>
    <row r="3722" spans="1:27" x14ac:dyDescent="0.25">
      <c r="A3722" t="s">
        <v>149</v>
      </c>
      <c r="B3722" t="s">
        <v>186</v>
      </c>
      <c r="C3722" t="s">
        <v>1459</v>
      </c>
      <c r="D3722" t="s">
        <v>1325</v>
      </c>
      <c r="E3722" t="s">
        <v>1499</v>
      </c>
      <c r="F3722" t="s">
        <v>1292</v>
      </c>
      <c r="G3722" t="s">
        <v>524</v>
      </c>
      <c r="H3722" t="s">
        <v>1460</v>
      </c>
      <c r="I3722" t="s">
        <v>561</v>
      </c>
      <c r="J3722" t="s">
        <v>1475</v>
      </c>
      <c r="K3722" t="s">
        <v>1374</v>
      </c>
      <c r="L3722">
        <v>0</v>
      </c>
      <c r="M3722">
        <v>0</v>
      </c>
      <c r="N3722">
        <v>0</v>
      </c>
      <c r="O3722">
        <v>0</v>
      </c>
      <c r="P3722">
        <v>0</v>
      </c>
      <c r="Q3722">
        <v>0</v>
      </c>
      <c r="R3722">
        <v>0</v>
      </c>
      <c r="S3722">
        <v>0</v>
      </c>
      <c r="T3722">
        <v>0</v>
      </c>
      <c r="U3722">
        <v>0</v>
      </c>
      <c r="W3722" s="429">
        <f t="shared" si="86"/>
        <v>0</v>
      </c>
      <c r="X3722" s="429">
        <f t="shared" si="86"/>
        <v>0</v>
      </c>
      <c r="Y3722" s="429">
        <f t="shared" si="86"/>
        <v>0</v>
      </c>
      <c r="Z3722" s="429">
        <f t="shared" si="86"/>
        <v>0</v>
      </c>
      <c r="AA3722" s="429" t="s">
        <v>1295</v>
      </c>
    </row>
    <row r="3723" spans="1:27" x14ac:dyDescent="0.25">
      <c r="A3723" t="s">
        <v>149</v>
      </c>
      <c r="B3723" t="s">
        <v>186</v>
      </c>
      <c r="C3723" t="s">
        <v>1459</v>
      </c>
      <c r="D3723" t="s">
        <v>1325</v>
      </c>
      <c r="E3723" t="s">
        <v>1499</v>
      </c>
      <c r="F3723" t="s">
        <v>1292</v>
      </c>
      <c r="G3723" t="s">
        <v>524</v>
      </c>
      <c r="H3723" t="s">
        <v>1461</v>
      </c>
      <c r="I3723" t="s">
        <v>534</v>
      </c>
      <c r="J3723" t="s">
        <v>1475</v>
      </c>
      <c r="K3723" t="s">
        <v>1374</v>
      </c>
      <c r="L3723">
        <v>0</v>
      </c>
      <c r="M3723">
        <v>0</v>
      </c>
      <c r="N3723">
        <v>0</v>
      </c>
      <c r="O3723">
        <v>0</v>
      </c>
      <c r="P3723">
        <v>0</v>
      </c>
      <c r="Q3723">
        <v>0</v>
      </c>
      <c r="R3723">
        <v>0</v>
      </c>
      <c r="S3723">
        <v>0</v>
      </c>
      <c r="T3723">
        <v>0</v>
      </c>
      <c r="U3723">
        <v>0</v>
      </c>
      <c r="W3723" s="429">
        <f t="shared" si="86"/>
        <v>0</v>
      </c>
      <c r="X3723" s="429">
        <f t="shared" si="86"/>
        <v>0</v>
      </c>
      <c r="Y3723" s="429">
        <f t="shared" si="86"/>
        <v>0</v>
      </c>
      <c r="Z3723" s="429">
        <f t="shared" si="86"/>
        <v>0</v>
      </c>
      <c r="AA3723" s="429" t="s">
        <v>1295</v>
      </c>
    </row>
    <row r="3724" spans="1:27" x14ac:dyDescent="0.25">
      <c r="A3724" t="s">
        <v>149</v>
      </c>
      <c r="B3724" t="s">
        <v>186</v>
      </c>
      <c r="C3724" t="s">
        <v>1459</v>
      </c>
      <c r="D3724" t="s">
        <v>1325</v>
      </c>
      <c r="E3724" t="s">
        <v>1499</v>
      </c>
      <c r="F3724" t="s">
        <v>1292</v>
      </c>
      <c r="G3724" t="s">
        <v>524</v>
      </c>
      <c r="H3724" t="s">
        <v>1462</v>
      </c>
      <c r="I3724" t="s">
        <v>1463</v>
      </c>
      <c r="J3724" t="s">
        <v>1475</v>
      </c>
      <c r="K3724" t="s">
        <v>1374</v>
      </c>
      <c r="L3724">
        <v>0</v>
      </c>
      <c r="M3724">
        <v>0</v>
      </c>
      <c r="N3724">
        <v>0</v>
      </c>
      <c r="O3724">
        <v>0</v>
      </c>
      <c r="P3724">
        <v>0</v>
      </c>
      <c r="Q3724">
        <v>0</v>
      </c>
      <c r="R3724">
        <v>0</v>
      </c>
      <c r="S3724">
        <v>0</v>
      </c>
      <c r="T3724">
        <v>0</v>
      </c>
      <c r="U3724">
        <v>0</v>
      </c>
      <c r="W3724" s="429">
        <f t="shared" si="86"/>
        <v>0</v>
      </c>
      <c r="X3724" s="429">
        <f t="shared" si="86"/>
        <v>0</v>
      </c>
      <c r="Y3724" s="429">
        <f t="shared" si="86"/>
        <v>0</v>
      </c>
      <c r="Z3724" s="429">
        <f t="shared" si="86"/>
        <v>0</v>
      </c>
      <c r="AA3724" s="429" t="s">
        <v>1295</v>
      </c>
    </row>
    <row r="3725" spans="1:27" x14ac:dyDescent="0.25">
      <c r="A3725" t="s">
        <v>149</v>
      </c>
      <c r="B3725" t="s">
        <v>186</v>
      </c>
      <c r="C3725" t="s">
        <v>1459</v>
      </c>
      <c r="D3725" t="s">
        <v>1325</v>
      </c>
      <c r="E3725" t="s">
        <v>1499</v>
      </c>
      <c r="F3725" t="s">
        <v>1292</v>
      </c>
      <c r="G3725" t="s">
        <v>524</v>
      </c>
      <c r="H3725" t="s">
        <v>1464</v>
      </c>
      <c r="I3725" t="s">
        <v>186</v>
      </c>
      <c r="J3725" t="s">
        <v>1475</v>
      </c>
      <c r="K3725" t="s">
        <v>1374</v>
      </c>
      <c r="L3725">
        <v>0</v>
      </c>
      <c r="M3725">
        <v>0</v>
      </c>
      <c r="N3725">
        <v>0</v>
      </c>
      <c r="O3725">
        <v>0</v>
      </c>
      <c r="P3725">
        <v>0</v>
      </c>
      <c r="Q3725">
        <v>0</v>
      </c>
      <c r="R3725">
        <v>0</v>
      </c>
      <c r="S3725">
        <v>0</v>
      </c>
      <c r="T3725">
        <v>0</v>
      </c>
      <c r="U3725">
        <v>0</v>
      </c>
      <c r="W3725" s="429">
        <f t="shared" si="86"/>
        <v>0</v>
      </c>
      <c r="X3725" s="429">
        <f t="shared" si="86"/>
        <v>0</v>
      </c>
      <c r="Y3725" s="429">
        <f t="shared" si="86"/>
        <v>0</v>
      </c>
      <c r="Z3725" s="429">
        <f t="shared" si="86"/>
        <v>0</v>
      </c>
      <c r="AA3725" s="429" t="s">
        <v>1295</v>
      </c>
    </row>
    <row r="3726" spans="1:27" x14ac:dyDescent="0.25">
      <c r="A3726" t="s">
        <v>149</v>
      </c>
      <c r="B3726" t="s">
        <v>186</v>
      </c>
      <c r="C3726" t="s">
        <v>1459</v>
      </c>
      <c r="D3726" t="s">
        <v>1325</v>
      </c>
      <c r="E3726" t="s">
        <v>1499</v>
      </c>
      <c r="F3726" t="s">
        <v>1292</v>
      </c>
      <c r="G3726" t="s">
        <v>524</v>
      </c>
      <c r="H3726" t="s">
        <v>1460</v>
      </c>
      <c r="I3726" t="s">
        <v>561</v>
      </c>
      <c r="J3726" t="s">
        <v>1465</v>
      </c>
      <c r="K3726" t="s">
        <v>1376</v>
      </c>
      <c r="L3726">
        <v>0</v>
      </c>
      <c r="M3726">
        <v>0</v>
      </c>
      <c r="N3726">
        <v>0</v>
      </c>
      <c r="O3726">
        <v>0</v>
      </c>
      <c r="P3726">
        <v>0</v>
      </c>
      <c r="Q3726">
        <v>0</v>
      </c>
      <c r="R3726">
        <v>0</v>
      </c>
      <c r="S3726">
        <v>0</v>
      </c>
      <c r="T3726">
        <v>0</v>
      </c>
      <c r="U3726">
        <v>0</v>
      </c>
      <c r="W3726" s="429">
        <f t="shared" si="86"/>
        <v>0</v>
      </c>
      <c r="X3726" s="429">
        <f t="shared" si="86"/>
        <v>0</v>
      </c>
      <c r="Y3726" s="429">
        <f t="shared" si="86"/>
        <v>0</v>
      </c>
      <c r="Z3726" s="429">
        <f t="shared" si="86"/>
        <v>0</v>
      </c>
      <c r="AA3726" s="429" t="s">
        <v>1296</v>
      </c>
    </row>
    <row r="3727" spans="1:27" x14ac:dyDescent="0.25">
      <c r="A3727" t="s">
        <v>149</v>
      </c>
      <c r="B3727" t="s">
        <v>186</v>
      </c>
      <c r="C3727" t="s">
        <v>1459</v>
      </c>
      <c r="D3727" t="s">
        <v>1325</v>
      </c>
      <c r="E3727" t="s">
        <v>1499</v>
      </c>
      <c r="F3727" t="s">
        <v>1292</v>
      </c>
      <c r="G3727" t="s">
        <v>524</v>
      </c>
      <c r="H3727" t="s">
        <v>1461</v>
      </c>
      <c r="I3727" t="s">
        <v>534</v>
      </c>
      <c r="J3727" t="s">
        <v>1465</v>
      </c>
      <c r="K3727" t="s">
        <v>1376</v>
      </c>
      <c r="L3727">
        <v>0</v>
      </c>
      <c r="M3727">
        <v>0</v>
      </c>
      <c r="N3727">
        <v>0</v>
      </c>
      <c r="O3727">
        <v>0</v>
      </c>
      <c r="P3727">
        <v>0</v>
      </c>
      <c r="Q3727">
        <v>0</v>
      </c>
      <c r="R3727">
        <v>0</v>
      </c>
      <c r="S3727">
        <v>0</v>
      </c>
      <c r="T3727">
        <v>0</v>
      </c>
      <c r="U3727">
        <v>0</v>
      </c>
      <c r="W3727" s="429">
        <f t="shared" si="86"/>
        <v>0</v>
      </c>
      <c r="X3727" s="429">
        <f t="shared" si="86"/>
        <v>0</v>
      </c>
      <c r="Y3727" s="429">
        <f t="shared" si="86"/>
        <v>0</v>
      </c>
      <c r="Z3727" s="429">
        <f t="shared" si="86"/>
        <v>0</v>
      </c>
      <c r="AA3727" s="429" t="s">
        <v>1296</v>
      </c>
    </row>
    <row r="3728" spans="1:27" x14ac:dyDescent="0.25">
      <c r="A3728" t="s">
        <v>149</v>
      </c>
      <c r="B3728" t="s">
        <v>186</v>
      </c>
      <c r="C3728" t="s">
        <v>1459</v>
      </c>
      <c r="D3728" t="s">
        <v>1325</v>
      </c>
      <c r="E3728" t="s">
        <v>1499</v>
      </c>
      <c r="F3728" t="s">
        <v>1292</v>
      </c>
      <c r="G3728" t="s">
        <v>524</v>
      </c>
      <c r="H3728" t="s">
        <v>1462</v>
      </c>
      <c r="I3728" t="s">
        <v>1463</v>
      </c>
      <c r="J3728" t="s">
        <v>1465</v>
      </c>
      <c r="K3728" t="s">
        <v>1376</v>
      </c>
      <c r="L3728">
        <v>0</v>
      </c>
      <c r="M3728">
        <v>0</v>
      </c>
      <c r="N3728">
        <v>0</v>
      </c>
      <c r="O3728">
        <v>0</v>
      </c>
      <c r="P3728">
        <v>0</v>
      </c>
      <c r="Q3728">
        <v>0</v>
      </c>
      <c r="R3728">
        <v>0</v>
      </c>
      <c r="S3728">
        <v>0</v>
      </c>
      <c r="T3728">
        <v>0</v>
      </c>
      <c r="U3728">
        <v>0</v>
      </c>
      <c r="W3728" s="429">
        <f t="shared" si="86"/>
        <v>0</v>
      </c>
      <c r="X3728" s="429">
        <f t="shared" si="86"/>
        <v>0</v>
      </c>
      <c r="Y3728" s="429">
        <f t="shared" si="86"/>
        <v>0</v>
      </c>
      <c r="Z3728" s="429">
        <f t="shared" si="86"/>
        <v>0</v>
      </c>
      <c r="AA3728" s="429" t="s">
        <v>1296</v>
      </c>
    </row>
    <row r="3729" spans="1:27" x14ac:dyDescent="0.25">
      <c r="A3729" t="s">
        <v>149</v>
      </c>
      <c r="B3729" t="s">
        <v>186</v>
      </c>
      <c r="C3729" t="s">
        <v>1459</v>
      </c>
      <c r="D3729" t="s">
        <v>1325</v>
      </c>
      <c r="E3729" t="s">
        <v>1499</v>
      </c>
      <c r="F3729" t="s">
        <v>1292</v>
      </c>
      <c r="G3729" t="s">
        <v>524</v>
      </c>
      <c r="H3729" t="s">
        <v>1464</v>
      </c>
      <c r="I3729" t="s">
        <v>186</v>
      </c>
      <c r="J3729" t="s">
        <v>1465</v>
      </c>
      <c r="K3729" t="s">
        <v>1376</v>
      </c>
      <c r="L3729">
        <v>0</v>
      </c>
      <c r="M3729">
        <v>0</v>
      </c>
      <c r="N3729">
        <v>0</v>
      </c>
      <c r="O3729">
        <v>0</v>
      </c>
      <c r="P3729">
        <v>0</v>
      </c>
      <c r="Q3729">
        <v>0</v>
      </c>
      <c r="R3729">
        <v>0</v>
      </c>
      <c r="S3729">
        <v>0</v>
      </c>
      <c r="T3729">
        <v>0</v>
      </c>
      <c r="U3729">
        <v>0</v>
      </c>
      <c r="W3729" s="429">
        <f t="shared" si="86"/>
        <v>0</v>
      </c>
      <c r="X3729" s="429">
        <f t="shared" si="86"/>
        <v>0</v>
      </c>
      <c r="Y3729" s="429">
        <f t="shared" si="86"/>
        <v>0</v>
      </c>
      <c r="Z3729" s="429">
        <f t="shared" si="86"/>
        <v>0</v>
      </c>
      <c r="AA3729" s="429" t="s">
        <v>1296</v>
      </c>
    </row>
    <row r="3730" spans="1:27" x14ac:dyDescent="0.25">
      <c r="A3730" t="s">
        <v>149</v>
      </c>
      <c r="B3730" t="s">
        <v>186</v>
      </c>
      <c r="C3730" t="s">
        <v>1459</v>
      </c>
      <c r="D3730" t="s">
        <v>1325</v>
      </c>
      <c r="E3730" t="s">
        <v>1499</v>
      </c>
      <c r="F3730" t="s">
        <v>1292</v>
      </c>
      <c r="G3730" t="s">
        <v>524</v>
      </c>
      <c r="H3730" t="s">
        <v>1460</v>
      </c>
      <c r="I3730" t="s">
        <v>561</v>
      </c>
      <c r="J3730" t="s">
        <v>1476</v>
      </c>
      <c r="K3730" t="s">
        <v>1378</v>
      </c>
      <c r="L3730">
        <v>0</v>
      </c>
      <c r="M3730">
        <v>0</v>
      </c>
      <c r="N3730">
        <v>0</v>
      </c>
      <c r="O3730">
        <v>0</v>
      </c>
      <c r="P3730">
        <v>0</v>
      </c>
      <c r="Q3730">
        <v>0</v>
      </c>
      <c r="R3730">
        <v>0</v>
      </c>
      <c r="S3730">
        <v>0</v>
      </c>
      <c r="T3730">
        <v>0</v>
      </c>
      <c r="U3730">
        <v>0</v>
      </c>
      <c r="W3730" s="429">
        <f t="shared" si="86"/>
        <v>0</v>
      </c>
      <c r="X3730" s="429">
        <f t="shared" si="86"/>
        <v>0</v>
      </c>
      <c r="Y3730" s="429">
        <f t="shared" si="86"/>
        <v>0</v>
      </c>
      <c r="Z3730" s="429">
        <f t="shared" si="86"/>
        <v>0</v>
      </c>
      <c r="AA3730" s="429" t="s">
        <v>1295</v>
      </c>
    </row>
    <row r="3731" spans="1:27" x14ac:dyDescent="0.25">
      <c r="A3731" t="s">
        <v>149</v>
      </c>
      <c r="B3731" t="s">
        <v>186</v>
      </c>
      <c r="C3731" t="s">
        <v>1459</v>
      </c>
      <c r="D3731" t="s">
        <v>1325</v>
      </c>
      <c r="E3731" t="s">
        <v>1499</v>
      </c>
      <c r="F3731" t="s">
        <v>1292</v>
      </c>
      <c r="G3731" t="s">
        <v>524</v>
      </c>
      <c r="H3731" t="s">
        <v>1461</v>
      </c>
      <c r="I3731" t="s">
        <v>534</v>
      </c>
      <c r="J3731" t="s">
        <v>1476</v>
      </c>
      <c r="K3731" t="s">
        <v>1378</v>
      </c>
      <c r="L3731">
        <v>3.8791815281348345</v>
      </c>
      <c r="M3731">
        <v>0.21498832363820949</v>
      </c>
      <c r="N3731">
        <v>7.0000268176869174</v>
      </c>
      <c r="O3731">
        <v>9.8991208243579985E-4</v>
      </c>
      <c r="P3731">
        <v>6.464731966927674E-2</v>
      </c>
      <c r="Q3731">
        <v>6.464731966927674E-2</v>
      </c>
      <c r="R3731">
        <v>523.44085076224928</v>
      </c>
      <c r="S3731">
        <v>9.8725169891031531E-3</v>
      </c>
      <c r="T3731">
        <v>9.8725169891031544E-4</v>
      </c>
      <c r="U3731">
        <v>523.98186469325219</v>
      </c>
      <c r="W3731" s="429">
        <f t="shared" si="86"/>
        <v>523.44085076224928</v>
      </c>
      <c r="X3731" s="429">
        <f t="shared" si="86"/>
        <v>9.8725169891031531E-3</v>
      </c>
      <c r="Y3731" s="429">
        <f t="shared" si="86"/>
        <v>9.8725169891031544E-4</v>
      </c>
      <c r="Z3731" s="429">
        <f t="shared" si="86"/>
        <v>523.98186469325219</v>
      </c>
      <c r="AA3731" s="429" t="s">
        <v>1295</v>
      </c>
    </row>
    <row r="3732" spans="1:27" x14ac:dyDescent="0.25">
      <c r="A3732" t="s">
        <v>149</v>
      </c>
      <c r="B3732" t="s">
        <v>186</v>
      </c>
      <c r="C3732" t="s">
        <v>1459</v>
      </c>
      <c r="D3732" t="s">
        <v>1325</v>
      </c>
      <c r="E3732" t="s">
        <v>1499</v>
      </c>
      <c r="F3732" t="s">
        <v>1292</v>
      </c>
      <c r="G3732" t="s">
        <v>524</v>
      </c>
      <c r="H3732" t="s">
        <v>1462</v>
      </c>
      <c r="I3732" t="s">
        <v>1463</v>
      </c>
      <c r="J3732" t="s">
        <v>1476</v>
      </c>
      <c r="K3732" t="s">
        <v>1378</v>
      </c>
      <c r="L3732">
        <v>0.77583630562696682</v>
      </c>
      <c r="M3732">
        <v>4.2997664727641903E-2</v>
      </c>
      <c r="N3732">
        <v>1.4000053635373835</v>
      </c>
      <c r="O3732">
        <v>1.9798241648715995E-4</v>
      </c>
      <c r="P3732">
        <v>1.2929463933855346E-2</v>
      </c>
      <c r="Q3732">
        <v>1.2929463933855346E-2</v>
      </c>
      <c r="R3732">
        <v>104.68817015244983</v>
      </c>
      <c r="S3732">
        <v>1.9745033978206305E-3</v>
      </c>
      <c r="T3732">
        <v>1.9745033978206306E-4</v>
      </c>
      <c r="U3732">
        <v>104.79637293865039</v>
      </c>
      <c r="W3732" s="429">
        <f t="shared" si="86"/>
        <v>104.68817015244983</v>
      </c>
      <c r="X3732" s="429">
        <f t="shared" si="86"/>
        <v>1.9745033978206305E-3</v>
      </c>
      <c r="Y3732" s="429">
        <f t="shared" si="86"/>
        <v>1.9745033978206306E-4</v>
      </c>
      <c r="Z3732" s="429">
        <f t="shared" si="86"/>
        <v>104.79637293865039</v>
      </c>
      <c r="AA3732" s="429" t="s">
        <v>1295</v>
      </c>
    </row>
    <row r="3733" spans="1:27" x14ac:dyDescent="0.25">
      <c r="A3733" t="s">
        <v>149</v>
      </c>
      <c r="B3733" t="s">
        <v>186</v>
      </c>
      <c r="C3733" t="s">
        <v>1459</v>
      </c>
      <c r="D3733" t="s">
        <v>1325</v>
      </c>
      <c r="E3733" t="s">
        <v>1499</v>
      </c>
      <c r="F3733" t="s">
        <v>1292</v>
      </c>
      <c r="G3733" t="s">
        <v>524</v>
      </c>
      <c r="H3733" t="s">
        <v>1464</v>
      </c>
      <c r="I3733" t="s">
        <v>186</v>
      </c>
      <c r="J3733" t="s">
        <v>1476</v>
      </c>
      <c r="K3733" t="s">
        <v>1378</v>
      </c>
      <c r="L3733">
        <v>61.291068144530385</v>
      </c>
      <c r="M3733">
        <v>3.3968155134837104</v>
      </c>
      <c r="N3733">
        <v>110.60042371945332</v>
      </c>
      <c r="O3733">
        <v>1.5640610902485638E-2</v>
      </c>
      <c r="P3733">
        <v>1.0214276507745725</v>
      </c>
      <c r="Q3733">
        <v>1.0214276507745725</v>
      </c>
      <c r="R3733">
        <v>8270.3654420435378</v>
      </c>
      <c r="S3733">
        <v>0.15598576842782982</v>
      </c>
      <c r="T3733">
        <v>1.5598576842782983E-2</v>
      </c>
      <c r="U3733">
        <v>8278.9134621533831</v>
      </c>
      <c r="W3733" s="429">
        <f t="shared" si="86"/>
        <v>8270.3654420435378</v>
      </c>
      <c r="X3733" s="429">
        <f t="shared" si="86"/>
        <v>0.15598576842782982</v>
      </c>
      <c r="Y3733" s="429">
        <f t="shared" si="86"/>
        <v>1.5598576842782983E-2</v>
      </c>
      <c r="Z3733" s="429">
        <f t="shared" si="86"/>
        <v>8278.9134621533831</v>
      </c>
      <c r="AA3733" s="429" t="s">
        <v>1295</v>
      </c>
    </row>
    <row r="3734" spans="1:27" x14ac:dyDescent="0.25">
      <c r="A3734" t="s">
        <v>149</v>
      </c>
      <c r="B3734" t="s">
        <v>186</v>
      </c>
      <c r="C3734" t="s">
        <v>1459</v>
      </c>
      <c r="D3734" t="s">
        <v>1325</v>
      </c>
      <c r="E3734" t="s">
        <v>1499</v>
      </c>
      <c r="F3734" t="s">
        <v>1292</v>
      </c>
      <c r="G3734" t="s">
        <v>524</v>
      </c>
      <c r="H3734" t="s">
        <v>1460</v>
      </c>
      <c r="I3734" t="s">
        <v>561</v>
      </c>
      <c r="J3734" t="s">
        <v>1377</v>
      </c>
      <c r="K3734" t="s">
        <v>1379</v>
      </c>
      <c r="L3734">
        <v>0</v>
      </c>
      <c r="M3734">
        <v>0</v>
      </c>
      <c r="N3734">
        <v>0</v>
      </c>
      <c r="O3734">
        <v>0</v>
      </c>
      <c r="P3734">
        <v>0</v>
      </c>
      <c r="Q3734">
        <v>0</v>
      </c>
      <c r="R3734">
        <v>0</v>
      </c>
      <c r="S3734">
        <v>0</v>
      </c>
      <c r="T3734">
        <v>0</v>
      </c>
      <c r="U3734">
        <v>0</v>
      </c>
      <c r="W3734" s="429">
        <f t="shared" si="86"/>
        <v>0</v>
      </c>
      <c r="X3734" s="429">
        <f t="shared" si="86"/>
        <v>0</v>
      </c>
      <c r="Y3734" s="429">
        <f t="shared" si="86"/>
        <v>0</v>
      </c>
      <c r="Z3734" s="429">
        <f t="shared" si="86"/>
        <v>0</v>
      </c>
      <c r="AA3734" s="429" t="s">
        <v>1296</v>
      </c>
    </row>
    <row r="3735" spans="1:27" x14ac:dyDescent="0.25">
      <c r="A3735" t="s">
        <v>149</v>
      </c>
      <c r="B3735" t="s">
        <v>186</v>
      </c>
      <c r="C3735" t="s">
        <v>1459</v>
      </c>
      <c r="D3735" t="s">
        <v>1325</v>
      </c>
      <c r="E3735" t="s">
        <v>1499</v>
      </c>
      <c r="F3735" t="s">
        <v>1292</v>
      </c>
      <c r="G3735" t="s">
        <v>524</v>
      </c>
      <c r="H3735" t="s">
        <v>1461</v>
      </c>
      <c r="I3735" t="s">
        <v>534</v>
      </c>
      <c r="J3735" t="s">
        <v>1377</v>
      </c>
      <c r="K3735" t="s">
        <v>1379</v>
      </c>
      <c r="L3735">
        <v>0</v>
      </c>
      <c r="M3735">
        <v>0</v>
      </c>
      <c r="N3735">
        <v>0</v>
      </c>
      <c r="O3735">
        <v>0</v>
      </c>
      <c r="P3735">
        <v>0</v>
      </c>
      <c r="Q3735">
        <v>0</v>
      </c>
      <c r="R3735">
        <v>0</v>
      </c>
      <c r="S3735">
        <v>0</v>
      </c>
      <c r="T3735">
        <v>0</v>
      </c>
      <c r="U3735">
        <v>0</v>
      </c>
      <c r="W3735" s="429">
        <f t="shared" si="86"/>
        <v>0</v>
      </c>
      <c r="X3735" s="429">
        <f t="shared" si="86"/>
        <v>0</v>
      </c>
      <c r="Y3735" s="429">
        <f t="shared" si="86"/>
        <v>0</v>
      </c>
      <c r="Z3735" s="429">
        <f t="shared" si="86"/>
        <v>0</v>
      </c>
      <c r="AA3735" s="429" t="s">
        <v>1296</v>
      </c>
    </row>
    <row r="3736" spans="1:27" x14ac:dyDescent="0.25">
      <c r="A3736" t="s">
        <v>149</v>
      </c>
      <c r="B3736" t="s">
        <v>186</v>
      </c>
      <c r="C3736" t="s">
        <v>1459</v>
      </c>
      <c r="D3736" t="s">
        <v>1325</v>
      </c>
      <c r="E3736" t="s">
        <v>1499</v>
      </c>
      <c r="F3736" t="s">
        <v>1292</v>
      </c>
      <c r="G3736" t="s">
        <v>524</v>
      </c>
      <c r="H3736" t="s">
        <v>1462</v>
      </c>
      <c r="I3736" t="s">
        <v>1463</v>
      </c>
      <c r="J3736" t="s">
        <v>1377</v>
      </c>
      <c r="K3736" t="s">
        <v>1379</v>
      </c>
      <c r="L3736">
        <v>0</v>
      </c>
      <c r="M3736">
        <v>0</v>
      </c>
      <c r="N3736">
        <v>0</v>
      </c>
      <c r="O3736">
        <v>0</v>
      </c>
      <c r="P3736">
        <v>0</v>
      </c>
      <c r="Q3736">
        <v>0</v>
      </c>
      <c r="R3736">
        <v>0</v>
      </c>
      <c r="S3736">
        <v>0</v>
      </c>
      <c r="T3736">
        <v>0</v>
      </c>
      <c r="U3736">
        <v>0</v>
      </c>
      <c r="W3736" s="429">
        <f t="shared" si="86"/>
        <v>0</v>
      </c>
      <c r="X3736" s="429">
        <f t="shared" si="86"/>
        <v>0</v>
      </c>
      <c r="Y3736" s="429">
        <f t="shared" si="86"/>
        <v>0</v>
      </c>
      <c r="Z3736" s="429">
        <f t="shared" si="86"/>
        <v>0</v>
      </c>
      <c r="AA3736" s="429" t="s">
        <v>1296</v>
      </c>
    </row>
    <row r="3737" spans="1:27" x14ac:dyDescent="0.25">
      <c r="A3737" t="s">
        <v>149</v>
      </c>
      <c r="B3737" t="s">
        <v>186</v>
      </c>
      <c r="C3737" t="s">
        <v>1459</v>
      </c>
      <c r="D3737" t="s">
        <v>1325</v>
      </c>
      <c r="E3737" t="s">
        <v>1499</v>
      </c>
      <c r="F3737" t="s">
        <v>1292</v>
      </c>
      <c r="G3737" t="s">
        <v>524</v>
      </c>
      <c r="H3737" t="s">
        <v>1464</v>
      </c>
      <c r="I3737" t="s">
        <v>186</v>
      </c>
      <c r="J3737" t="s">
        <v>1377</v>
      </c>
      <c r="K3737" t="s">
        <v>1379</v>
      </c>
      <c r="L3737">
        <v>0</v>
      </c>
      <c r="M3737">
        <v>0</v>
      </c>
      <c r="N3737">
        <v>0</v>
      </c>
      <c r="O3737">
        <v>0</v>
      </c>
      <c r="P3737">
        <v>0</v>
      </c>
      <c r="Q3737">
        <v>0</v>
      </c>
      <c r="R3737">
        <v>0</v>
      </c>
      <c r="S3737">
        <v>0</v>
      </c>
      <c r="T3737">
        <v>0</v>
      </c>
      <c r="U3737">
        <v>0</v>
      </c>
      <c r="W3737" s="429">
        <f t="shared" si="86"/>
        <v>0</v>
      </c>
      <c r="X3737" s="429">
        <f t="shared" si="86"/>
        <v>0</v>
      </c>
      <c r="Y3737" s="429">
        <f t="shared" si="86"/>
        <v>0</v>
      </c>
      <c r="Z3737" s="429">
        <f t="shared" si="86"/>
        <v>0</v>
      </c>
      <c r="AA3737" s="429" t="s">
        <v>1296</v>
      </c>
    </row>
    <row r="3738" spans="1:27" x14ac:dyDescent="0.25">
      <c r="A3738" t="s">
        <v>149</v>
      </c>
      <c r="B3738" t="s">
        <v>186</v>
      </c>
      <c r="C3738" t="s">
        <v>1459</v>
      </c>
      <c r="D3738" t="s">
        <v>1325</v>
      </c>
      <c r="E3738" t="s">
        <v>1499</v>
      </c>
      <c r="F3738" t="s">
        <v>1292</v>
      </c>
      <c r="G3738" t="s">
        <v>524</v>
      </c>
      <c r="H3738" t="s">
        <v>1460</v>
      </c>
      <c r="I3738" t="s">
        <v>561</v>
      </c>
      <c r="J3738" t="s">
        <v>1377</v>
      </c>
      <c r="K3738" t="s">
        <v>1380</v>
      </c>
      <c r="L3738">
        <v>0</v>
      </c>
      <c r="M3738">
        <v>0</v>
      </c>
      <c r="N3738">
        <v>0</v>
      </c>
      <c r="O3738">
        <v>0</v>
      </c>
      <c r="P3738">
        <v>0</v>
      </c>
      <c r="Q3738">
        <v>0</v>
      </c>
      <c r="R3738">
        <v>0</v>
      </c>
      <c r="S3738">
        <v>0</v>
      </c>
      <c r="T3738">
        <v>0</v>
      </c>
      <c r="U3738">
        <v>0</v>
      </c>
      <c r="W3738" s="429">
        <f t="shared" si="86"/>
        <v>0</v>
      </c>
      <c r="X3738" s="429">
        <f t="shared" si="86"/>
        <v>0</v>
      </c>
      <c r="Y3738" s="429">
        <f t="shared" si="86"/>
        <v>0</v>
      </c>
      <c r="Z3738" s="429">
        <f t="shared" si="86"/>
        <v>0</v>
      </c>
      <c r="AA3738" s="429" t="s">
        <v>1296</v>
      </c>
    </row>
    <row r="3739" spans="1:27" x14ac:dyDescent="0.25">
      <c r="A3739" t="s">
        <v>149</v>
      </c>
      <c r="B3739" t="s">
        <v>186</v>
      </c>
      <c r="C3739" t="s">
        <v>1459</v>
      </c>
      <c r="D3739" t="s">
        <v>1325</v>
      </c>
      <c r="E3739" t="s">
        <v>1499</v>
      </c>
      <c r="F3739" t="s">
        <v>1292</v>
      </c>
      <c r="G3739" t="s">
        <v>524</v>
      </c>
      <c r="H3739" t="s">
        <v>1461</v>
      </c>
      <c r="I3739" t="s">
        <v>534</v>
      </c>
      <c r="J3739" t="s">
        <v>1377</v>
      </c>
      <c r="K3739" t="s">
        <v>1380</v>
      </c>
      <c r="L3739">
        <v>0</v>
      </c>
      <c r="M3739">
        <v>2.5768397959966376E-3</v>
      </c>
      <c r="N3739">
        <v>0</v>
      </c>
      <c r="O3739">
        <v>0</v>
      </c>
      <c r="P3739">
        <v>0</v>
      </c>
      <c r="Q3739">
        <v>0</v>
      </c>
      <c r="R3739">
        <v>5.2726847664910181E-4</v>
      </c>
      <c r="S3739">
        <v>4.1104001268744327E-2</v>
      </c>
      <c r="T3739">
        <v>0</v>
      </c>
      <c r="U3739">
        <v>1.0281273001952573</v>
      </c>
      <c r="W3739" s="429">
        <f t="shared" si="86"/>
        <v>5.2726847664910181E-4</v>
      </c>
      <c r="X3739" s="429">
        <f t="shared" si="86"/>
        <v>4.1104001268744327E-2</v>
      </c>
      <c r="Y3739" s="429">
        <f t="shared" si="86"/>
        <v>0</v>
      </c>
      <c r="Z3739" s="429">
        <f t="shared" si="86"/>
        <v>1.0281273001952573</v>
      </c>
      <c r="AA3739" s="429" t="s">
        <v>1296</v>
      </c>
    </row>
    <row r="3740" spans="1:27" x14ac:dyDescent="0.25">
      <c r="A3740" t="s">
        <v>149</v>
      </c>
      <c r="B3740" t="s">
        <v>186</v>
      </c>
      <c r="C3740" t="s">
        <v>1459</v>
      </c>
      <c r="D3740" t="s">
        <v>1325</v>
      </c>
      <c r="E3740" t="s">
        <v>1499</v>
      </c>
      <c r="F3740" t="s">
        <v>1292</v>
      </c>
      <c r="G3740" t="s">
        <v>524</v>
      </c>
      <c r="H3740" t="s">
        <v>1462</v>
      </c>
      <c r="I3740" t="s">
        <v>1463</v>
      </c>
      <c r="J3740" t="s">
        <v>1377</v>
      </c>
      <c r="K3740" t="s">
        <v>1380</v>
      </c>
      <c r="L3740">
        <v>0</v>
      </c>
      <c r="M3740">
        <v>0.18483383980848361</v>
      </c>
      <c r="N3740">
        <v>0</v>
      </c>
      <c r="O3740">
        <v>0</v>
      </c>
      <c r="P3740">
        <v>0</v>
      </c>
      <c r="Q3740">
        <v>0</v>
      </c>
      <c r="R3740">
        <v>3.7820378783513027E-2</v>
      </c>
      <c r="S3740">
        <v>2.9483440910056133</v>
      </c>
      <c r="T3740">
        <v>0</v>
      </c>
      <c r="U3740">
        <v>73.746422653923844</v>
      </c>
      <c r="W3740" s="429">
        <f t="shared" si="86"/>
        <v>3.7820378783513027E-2</v>
      </c>
      <c r="X3740" s="429">
        <f t="shared" si="86"/>
        <v>2.9483440910056133</v>
      </c>
      <c r="Y3740" s="429">
        <f t="shared" si="86"/>
        <v>0</v>
      </c>
      <c r="Z3740" s="429">
        <f t="shared" si="86"/>
        <v>73.746422653923844</v>
      </c>
      <c r="AA3740" s="429" t="s">
        <v>1296</v>
      </c>
    </row>
    <row r="3741" spans="1:27" x14ac:dyDescent="0.25">
      <c r="A3741" t="s">
        <v>149</v>
      </c>
      <c r="B3741" t="s">
        <v>186</v>
      </c>
      <c r="C3741" t="s">
        <v>1459</v>
      </c>
      <c r="D3741" t="s">
        <v>1325</v>
      </c>
      <c r="E3741" t="s">
        <v>1499</v>
      </c>
      <c r="F3741" t="s">
        <v>1292</v>
      </c>
      <c r="G3741" t="s">
        <v>524</v>
      </c>
      <c r="H3741" t="s">
        <v>1464</v>
      </c>
      <c r="I3741" t="s">
        <v>186</v>
      </c>
      <c r="J3741" t="s">
        <v>1377</v>
      </c>
      <c r="K3741" t="s">
        <v>1380</v>
      </c>
      <c r="L3741">
        <v>0</v>
      </c>
      <c r="M3741">
        <v>5.1083953187936002</v>
      </c>
      <c r="N3741">
        <v>0</v>
      </c>
      <c r="O3741">
        <v>0</v>
      </c>
      <c r="P3741">
        <v>0</v>
      </c>
      <c r="Q3741">
        <v>0</v>
      </c>
      <c r="R3741">
        <v>1.04527096408799</v>
      </c>
      <c r="S3741">
        <v>81.48565851519227</v>
      </c>
      <c r="T3741">
        <v>0</v>
      </c>
      <c r="U3741">
        <v>2038.1867338438947</v>
      </c>
      <c r="W3741" s="429">
        <f t="shared" si="86"/>
        <v>1.04527096408799</v>
      </c>
      <c r="X3741" s="429">
        <f t="shared" si="86"/>
        <v>81.48565851519227</v>
      </c>
      <c r="Y3741" s="429">
        <f t="shared" si="86"/>
        <v>0</v>
      </c>
      <c r="Z3741" s="429">
        <f t="shared" si="86"/>
        <v>2038.1867338438947</v>
      </c>
      <c r="AA3741" s="429" t="s">
        <v>1296</v>
      </c>
    </row>
    <row r="3742" spans="1:27" x14ac:dyDescent="0.25">
      <c r="A3742" t="s">
        <v>149</v>
      </c>
      <c r="B3742" t="s">
        <v>186</v>
      </c>
      <c r="C3742" t="s">
        <v>1459</v>
      </c>
      <c r="D3742" t="s">
        <v>1325</v>
      </c>
      <c r="E3742" t="s">
        <v>1499</v>
      </c>
      <c r="F3742" t="s">
        <v>1292</v>
      </c>
      <c r="G3742" t="s">
        <v>524</v>
      </c>
      <c r="H3742" t="s">
        <v>1460</v>
      </c>
      <c r="I3742" t="s">
        <v>561</v>
      </c>
      <c r="J3742" t="s">
        <v>1382</v>
      </c>
      <c r="K3742" t="s">
        <v>1383</v>
      </c>
      <c r="L3742">
        <v>0</v>
      </c>
      <c r="M3742">
        <v>0</v>
      </c>
      <c r="N3742">
        <v>0</v>
      </c>
      <c r="O3742">
        <v>0</v>
      </c>
      <c r="P3742">
        <v>0</v>
      </c>
      <c r="Q3742">
        <v>0</v>
      </c>
      <c r="R3742">
        <v>0</v>
      </c>
      <c r="S3742">
        <v>0</v>
      </c>
      <c r="T3742">
        <v>0</v>
      </c>
      <c r="U3742">
        <v>0</v>
      </c>
      <c r="W3742" s="429">
        <f t="shared" si="86"/>
        <v>0</v>
      </c>
      <c r="X3742" s="429">
        <f t="shared" si="86"/>
        <v>0</v>
      </c>
      <c r="Y3742" s="429">
        <f t="shared" si="86"/>
        <v>0</v>
      </c>
      <c r="Z3742" s="429">
        <f t="shared" si="86"/>
        <v>0</v>
      </c>
      <c r="AA3742" s="429" t="s">
        <v>1295</v>
      </c>
    </row>
    <row r="3743" spans="1:27" x14ac:dyDescent="0.25">
      <c r="A3743" t="s">
        <v>149</v>
      </c>
      <c r="B3743" t="s">
        <v>186</v>
      </c>
      <c r="C3743" t="s">
        <v>1459</v>
      </c>
      <c r="D3743" t="s">
        <v>1325</v>
      </c>
      <c r="E3743" t="s">
        <v>1499</v>
      </c>
      <c r="F3743" t="s">
        <v>1292</v>
      </c>
      <c r="G3743" t="s">
        <v>524</v>
      </c>
      <c r="H3743" t="s">
        <v>1461</v>
      </c>
      <c r="I3743" t="s">
        <v>534</v>
      </c>
      <c r="J3743" t="s">
        <v>1382</v>
      </c>
      <c r="K3743" t="s">
        <v>1383</v>
      </c>
      <c r="L3743">
        <v>8.8513298152027783E-3</v>
      </c>
      <c r="M3743">
        <v>7.9147809267785397E-4</v>
      </c>
      <c r="N3743">
        <v>1.9697975309665595E-3</v>
      </c>
      <c r="O3743">
        <v>2.1909607593933635E-5</v>
      </c>
      <c r="P3743">
        <v>3.9765407311239455E-4</v>
      </c>
      <c r="Q3743">
        <v>3.9765407311239455E-4</v>
      </c>
      <c r="R3743">
        <v>2.0292554615381793</v>
      </c>
      <c r="S3743">
        <v>6.0629720408511679E-5</v>
      </c>
      <c r="T3743">
        <v>6.3801082956878273E-5</v>
      </c>
      <c r="U3743">
        <v>2.0497839272695417</v>
      </c>
      <c r="W3743" s="429">
        <f t="shared" si="86"/>
        <v>2.0292554615381793</v>
      </c>
      <c r="X3743" s="429">
        <f t="shared" si="86"/>
        <v>6.0629720408511679E-5</v>
      </c>
      <c r="Y3743" s="429">
        <f t="shared" si="86"/>
        <v>6.3801082956878273E-5</v>
      </c>
      <c r="Z3743" s="429">
        <f t="shared" si="86"/>
        <v>2.0497839272695417</v>
      </c>
      <c r="AA3743" s="429" t="s">
        <v>1295</v>
      </c>
    </row>
    <row r="3744" spans="1:27" x14ac:dyDescent="0.25">
      <c r="A3744" t="s">
        <v>149</v>
      </c>
      <c r="B3744" t="s">
        <v>186</v>
      </c>
      <c r="C3744" t="s">
        <v>1459</v>
      </c>
      <c r="D3744" t="s">
        <v>1325</v>
      </c>
      <c r="E3744" t="s">
        <v>1499</v>
      </c>
      <c r="F3744" t="s">
        <v>1292</v>
      </c>
      <c r="G3744" t="s">
        <v>524</v>
      </c>
      <c r="H3744" t="s">
        <v>1462</v>
      </c>
      <c r="I3744" t="s">
        <v>1463</v>
      </c>
      <c r="J3744" t="s">
        <v>1382</v>
      </c>
      <c r="K3744" t="s">
        <v>1383</v>
      </c>
      <c r="L3744">
        <v>1.7702659630405551E-3</v>
      </c>
      <c r="M3744">
        <v>1.5829561853557077E-4</v>
      </c>
      <c r="N3744">
        <v>3.9395950619331186E-4</v>
      </c>
      <c r="O3744">
        <v>4.3819215187867266E-6</v>
      </c>
      <c r="P3744">
        <v>7.9530814622478908E-5</v>
      </c>
      <c r="Q3744">
        <v>7.9530814622478908E-5</v>
      </c>
      <c r="R3744">
        <v>0.40585109230763566</v>
      </c>
      <c r="S3744">
        <v>1.2125944081702332E-5</v>
      </c>
      <c r="T3744">
        <v>1.2760216591375651E-5</v>
      </c>
      <c r="U3744">
        <v>0.40995678545390818</v>
      </c>
      <c r="W3744" s="429">
        <f t="shared" si="86"/>
        <v>0.40585109230763566</v>
      </c>
      <c r="X3744" s="429">
        <f t="shared" si="86"/>
        <v>1.2125944081702332E-5</v>
      </c>
      <c r="Y3744" s="429">
        <f t="shared" si="86"/>
        <v>1.2760216591375651E-5</v>
      </c>
      <c r="Z3744" s="429">
        <f t="shared" si="86"/>
        <v>0.40995678545390818</v>
      </c>
      <c r="AA3744" s="429" t="s">
        <v>1295</v>
      </c>
    </row>
    <row r="3745" spans="1:27" x14ac:dyDescent="0.25">
      <c r="A3745" t="s">
        <v>149</v>
      </c>
      <c r="B3745" t="s">
        <v>186</v>
      </c>
      <c r="C3745" t="s">
        <v>1459</v>
      </c>
      <c r="D3745" t="s">
        <v>1325</v>
      </c>
      <c r="E3745" t="s">
        <v>1499</v>
      </c>
      <c r="F3745" t="s">
        <v>1292</v>
      </c>
      <c r="G3745" t="s">
        <v>524</v>
      </c>
      <c r="H3745" t="s">
        <v>1464</v>
      </c>
      <c r="I3745" t="s">
        <v>186</v>
      </c>
      <c r="J3745" t="s">
        <v>1382</v>
      </c>
      <c r="K3745" t="s">
        <v>1383</v>
      </c>
      <c r="L3745">
        <v>0.1398510110802039</v>
      </c>
      <c r="M3745">
        <v>1.2505353864310093E-2</v>
      </c>
      <c r="N3745">
        <v>3.1122800989271646E-2</v>
      </c>
      <c r="O3745">
        <v>3.4617179998415145E-4</v>
      </c>
      <c r="P3745">
        <v>6.2829343551758354E-3</v>
      </c>
      <c r="Q3745">
        <v>6.2829343551758354E-3</v>
      </c>
      <c r="R3745">
        <v>32.062236292303233</v>
      </c>
      <c r="S3745">
        <v>9.5794958245448453E-4</v>
      </c>
      <c r="T3745">
        <v>1.0080571107186768E-3</v>
      </c>
      <c r="U3745">
        <v>32.38658605085876</v>
      </c>
      <c r="W3745" s="429">
        <f t="shared" si="86"/>
        <v>32.062236292303233</v>
      </c>
      <c r="X3745" s="429">
        <f t="shared" si="86"/>
        <v>9.5794958245448453E-4</v>
      </c>
      <c r="Y3745" s="429">
        <f t="shared" si="86"/>
        <v>1.0080571107186768E-3</v>
      </c>
      <c r="Z3745" s="429">
        <f t="shared" si="86"/>
        <v>32.38658605085876</v>
      </c>
      <c r="AA3745" s="429" t="s">
        <v>1295</v>
      </c>
    </row>
    <row r="3746" spans="1:27" x14ac:dyDescent="0.25">
      <c r="A3746" t="s">
        <v>149</v>
      </c>
      <c r="B3746" t="s">
        <v>186</v>
      </c>
      <c r="C3746" t="s">
        <v>1459</v>
      </c>
      <c r="D3746" t="s">
        <v>1325</v>
      </c>
      <c r="E3746" t="s">
        <v>1499</v>
      </c>
      <c r="F3746" t="s">
        <v>1292</v>
      </c>
      <c r="G3746" t="s">
        <v>524</v>
      </c>
      <c r="H3746" t="s">
        <v>1460</v>
      </c>
      <c r="I3746" t="s">
        <v>561</v>
      </c>
      <c r="J3746" t="s">
        <v>1477</v>
      </c>
      <c r="K3746" t="s">
        <v>1364</v>
      </c>
      <c r="L3746">
        <v>0</v>
      </c>
      <c r="M3746">
        <v>0</v>
      </c>
      <c r="N3746">
        <v>0</v>
      </c>
      <c r="O3746">
        <v>0</v>
      </c>
      <c r="P3746">
        <v>0</v>
      </c>
      <c r="Q3746">
        <v>0</v>
      </c>
      <c r="R3746">
        <v>0</v>
      </c>
      <c r="S3746">
        <v>0</v>
      </c>
      <c r="T3746">
        <v>0</v>
      </c>
      <c r="U3746">
        <v>0</v>
      </c>
      <c r="W3746" s="429">
        <f t="shared" si="86"/>
        <v>0</v>
      </c>
      <c r="X3746" s="429">
        <f t="shared" si="86"/>
        <v>0</v>
      </c>
      <c r="Y3746" s="429">
        <f t="shared" si="86"/>
        <v>0</v>
      </c>
      <c r="Z3746" s="429">
        <f t="shared" si="86"/>
        <v>0</v>
      </c>
      <c r="AA3746" s="429" t="s">
        <v>1295</v>
      </c>
    </row>
    <row r="3747" spans="1:27" x14ac:dyDescent="0.25">
      <c r="A3747" t="s">
        <v>149</v>
      </c>
      <c r="B3747" t="s">
        <v>186</v>
      </c>
      <c r="C3747" t="s">
        <v>1459</v>
      </c>
      <c r="D3747" t="s">
        <v>1325</v>
      </c>
      <c r="E3747" t="s">
        <v>1499</v>
      </c>
      <c r="F3747" t="s">
        <v>1292</v>
      </c>
      <c r="G3747" t="s">
        <v>524</v>
      </c>
      <c r="H3747" t="s">
        <v>1461</v>
      </c>
      <c r="I3747" t="s">
        <v>534</v>
      </c>
      <c r="J3747" t="s">
        <v>1477</v>
      </c>
      <c r="K3747" t="s">
        <v>1364</v>
      </c>
      <c r="L3747">
        <v>14.010237554224233</v>
      </c>
      <c r="M3747">
        <v>7.0051187771121164</v>
      </c>
      <c r="N3747">
        <v>28.020475108448466</v>
      </c>
      <c r="O3747">
        <v>1.4947060519183632E-2</v>
      </c>
      <c r="P3747">
        <v>0.46817079046832266</v>
      </c>
      <c r="Q3747">
        <v>0.46817079046832266</v>
      </c>
      <c r="R3747">
        <v>1890.4840135930458</v>
      </c>
      <c r="S3747">
        <v>3.5656054575500674E-2</v>
      </c>
      <c r="T3747">
        <v>3.5656054575500672E-3</v>
      </c>
      <c r="U3747">
        <v>1892.4379653837832</v>
      </c>
      <c r="W3747" s="429">
        <f t="shared" si="86"/>
        <v>1890.4840135930458</v>
      </c>
      <c r="X3747" s="429">
        <f t="shared" si="86"/>
        <v>3.5656054575500674E-2</v>
      </c>
      <c r="Y3747" s="429">
        <f t="shared" si="86"/>
        <v>3.5656054575500672E-3</v>
      </c>
      <c r="Z3747" s="429">
        <f t="shared" si="86"/>
        <v>1892.4379653837832</v>
      </c>
      <c r="AA3747" s="429" t="s">
        <v>1295</v>
      </c>
    </row>
    <row r="3748" spans="1:27" x14ac:dyDescent="0.25">
      <c r="A3748" t="s">
        <v>149</v>
      </c>
      <c r="B3748" t="s">
        <v>186</v>
      </c>
      <c r="C3748" t="s">
        <v>1459</v>
      </c>
      <c r="D3748" t="s">
        <v>1325</v>
      </c>
      <c r="E3748" t="s">
        <v>1499</v>
      </c>
      <c r="F3748" t="s">
        <v>1292</v>
      </c>
      <c r="G3748" t="s">
        <v>524</v>
      </c>
      <c r="H3748" t="s">
        <v>1462</v>
      </c>
      <c r="I3748" t="s">
        <v>1463</v>
      </c>
      <c r="J3748" t="s">
        <v>1477</v>
      </c>
      <c r="K3748" t="s">
        <v>1364</v>
      </c>
      <c r="L3748">
        <v>2.8020475108448464</v>
      </c>
      <c r="M3748">
        <v>1.4010237554224232</v>
      </c>
      <c r="N3748">
        <v>5.6040950216896928</v>
      </c>
      <c r="O3748">
        <v>2.989412103836726E-3</v>
      </c>
      <c r="P3748">
        <v>9.3634158093664516E-2</v>
      </c>
      <c r="Q3748">
        <v>9.3634158093664516E-2</v>
      </c>
      <c r="R3748">
        <v>378.09680271860913</v>
      </c>
      <c r="S3748">
        <v>7.1312109151001335E-3</v>
      </c>
      <c r="T3748">
        <v>7.1312109151001337E-4</v>
      </c>
      <c r="U3748">
        <v>378.48759307675658</v>
      </c>
      <c r="W3748" s="429">
        <f t="shared" si="86"/>
        <v>378.09680271860913</v>
      </c>
      <c r="X3748" s="429">
        <f t="shared" si="86"/>
        <v>7.1312109151001335E-3</v>
      </c>
      <c r="Y3748" s="429">
        <f t="shared" si="86"/>
        <v>7.1312109151001337E-4</v>
      </c>
      <c r="Z3748" s="429">
        <f t="shared" si="86"/>
        <v>378.48759307675658</v>
      </c>
      <c r="AA3748" s="429" t="s">
        <v>1295</v>
      </c>
    </row>
    <row r="3749" spans="1:27" x14ac:dyDescent="0.25">
      <c r="A3749" t="s">
        <v>149</v>
      </c>
      <c r="B3749" t="s">
        <v>186</v>
      </c>
      <c r="C3749" t="s">
        <v>1459</v>
      </c>
      <c r="D3749" t="s">
        <v>1325</v>
      </c>
      <c r="E3749" t="s">
        <v>1499</v>
      </c>
      <c r="F3749" t="s">
        <v>1292</v>
      </c>
      <c r="G3749" t="s">
        <v>524</v>
      </c>
      <c r="H3749" t="s">
        <v>1464</v>
      </c>
      <c r="I3749" t="s">
        <v>186</v>
      </c>
      <c r="J3749" t="s">
        <v>1477</v>
      </c>
      <c r="K3749" t="s">
        <v>1364</v>
      </c>
      <c r="L3749">
        <v>221.36175335674292</v>
      </c>
      <c r="M3749">
        <v>110.68087667837146</v>
      </c>
      <c r="N3749">
        <v>442.72350671348585</v>
      </c>
      <c r="O3749">
        <v>0.23616355620310139</v>
      </c>
      <c r="P3749">
        <v>7.3970984893994984</v>
      </c>
      <c r="Q3749">
        <v>7.3970984893994984</v>
      </c>
      <c r="R3749">
        <v>29869.647414770126</v>
      </c>
      <c r="S3749">
        <v>0.56336566229291074</v>
      </c>
      <c r="T3749">
        <v>5.6336566229291077E-2</v>
      </c>
      <c r="U3749">
        <v>29900.519853063779</v>
      </c>
      <c r="W3749" s="429">
        <f t="shared" si="86"/>
        <v>29869.647414770126</v>
      </c>
      <c r="X3749" s="429">
        <f t="shared" si="86"/>
        <v>0.56336566229291074</v>
      </c>
      <c r="Y3749" s="429">
        <f t="shared" si="86"/>
        <v>5.6336566229291077E-2</v>
      </c>
      <c r="Z3749" s="429">
        <f t="shared" si="86"/>
        <v>29900.519853063779</v>
      </c>
      <c r="AA3749" s="429" t="s">
        <v>1295</v>
      </c>
    </row>
    <row r="3750" spans="1:27" x14ac:dyDescent="0.25">
      <c r="A3750" t="s">
        <v>149</v>
      </c>
      <c r="B3750" t="s">
        <v>186</v>
      </c>
      <c r="C3750" t="s">
        <v>1459</v>
      </c>
      <c r="D3750" t="s">
        <v>1384</v>
      </c>
      <c r="E3750" t="s">
        <v>1499</v>
      </c>
      <c r="F3750" t="s">
        <v>1293</v>
      </c>
      <c r="G3750">
        <v>35</v>
      </c>
      <c r="H3750" t="s">
        <v>1461</v>
      </c>
      <c r="I3750" t="s">
        <v>534</v>
      </c>
      <c r="J3750" t="s">
        <v>1478</v>
      </c>
      <c r="K3750" t="s">
        <v>1386</v>
      </c>
      <c r="L3750">
        <v>0</v>
      </c>
      <c r="M3750">
        <v>0</v>
      </c>
      <c r="N3750">
        <v>0</v>
      </c>
      <c r="O3750">
        <v>0</v>
      </c>
      <c r="P3750">
        <v>0</v>
      </c>
      <c r="Q3750">
        <v>0</v>
      </c>
      <c r="R3750" t="s">
        <v>531</v>
      </c>
      <c r="S3750" t="s">
        <v>531</v>
      </c>
      <c r="T3750" t="s">
        <v>531</v>
      </c>
      <c r="U3750" t="s">
        <v>531</v>
      </c>
      <c r="W3750" s="429">
        <f t="shared" si="86"/>
        <v>0</v>
      </c>
      <c r="X3750" s="429">
        <f t="shared" si="86"/>
        <v>0</v>
      </c>
      <c r="Y3750" s="429">
        <f t="shared" si="86"/>
        <v>0</v>
      </c>
      <c r="Z3750" s="429">
        <f t="shared" si="86"/>
        <v>0</v>
      </c>
      <c r="AA3750" s="429" t="s">
        <v>1296</v>
      </c>
    </row>
    <row r="3751" spans="1:27" x14ac:dyDescent="0.25">
      <c r="A3751" t="s">
        <v>149</v>
      </c>
      <c r="B3751" t="s">
        <v>186</v>
      </c>
      <c r="C3751" t="s">
        <v>1459</v>
      </c>
      <c r="D3751" t="s">
        <v>1384</v>
      </c>
      <c r="E3751" t="s">
        <v>1499</v>
      </c>
      <c r="F3751" t="s">
        <v>1293</v>
      </c>
      <c r="G3751">
        <v>35</v>
      </c>
      <c r="H3751" t="s">
        <v>1461</v>
      </c>
      <c r="I3751" t="s">
        <v>534</v>
      </c>
      <c r="J3751" t="s">
        <v>1478</v>
      </c>
      <c r="K3751" t="s">
        <v>1386</v>
      </c>
      <c r="L3751">
        <v>0</v>
      </c>
      <c r="M3751">
        <v>0</v>
      </c>
      <c r="N3751">
        <v>0</v>
      </c>
      <c r="O3751">
        <v>0</v>
      </c>
      <c r="P3751">
        <v>0</v>
      </c>
      <c r="Q3751">
        <v>0</v>
      </c>
      <c r="R3751" t="s">
        <v>531</v>
      </c>
      <c r="S3751" t="s">
        <v>531</v>
      </c>
      <c r="T3751" t="s">
        <v>531</v>
      </c>
      <c r="U3751" t="s">
        <v>531</v>
      </c>
      <c r="W3751" s="429">
        <f t="shared" si="86"/>
        <v>0</v>
      </c>
      <c r="X3751" s="429">
        <f t="shared" si="86"/>
        <v>0</v>
      </c>
      <c r="Y3751" s="429">
        <f t="shared" si="86"/>
        <v>0</v>
      </c>
      <c r="Z3751" s="429">
        <f t="shared" si="86"/>
        <v>0</v>
      </c>
      <c r="AA3751" s="429" t="s">
        <v>1296</v>
      </c>
    </row>
    <row r="3752" spans="1:27" x14ac:dyDescent="0.25">
      <c r="A3752" t="s">
        <v>149</v>
      </c>
      <c r="B3752" t="s">
        <v>186</v>
      </c>
      <c r="C3752" t="s">
        <v>1459</v>
      </c>
      <c r="D3752" t="s">
        <v>1384</v>
      </c>
      <c r="E3752" t="s">
        <v>1499</v>
      </c>
      <c r="F3752" t="s">
        <v>1293</v>
      </c>
      <c r="G3752">
        <v>35</v>
      </c>
      <c r="H3752" t="s">
        <v>1461</v>
      </c>
      <c r="I3752" t="s">
        <v>534</v>
      </c>
      <c r="J3752" t="s">
        <v>1478</v>
      </c>
      <c r="K3752" t="s">
        <v>1386</v>
      </c>
      <c r="L3752">
        <v>0</v>
      </c>
      <c r="M3752">
        <v>0</v>
      </c>
      <c r="N3752">
        <v>0</v>
      </c>
      <c r="O3752">
        <v>0</v>
      </c>
      <c r="P3752">
        <v>0</v>
      </c>
      <c r="Q3752">
        <v>0</v>
      </c>
      <c r="R3752" t="s">
        <v>531</v>
      </c>
      <c r="S3752" t="s">
        <v>531</v>
      </c>
      <c r="T3752" t="s">
        <v>531</v>
      </c>
      <c r="U3752" t="s">
        <v>531</v>
      </c>
      <c r="W3752" s="429">
        <f t="shared" si="86"/>
        <v>0</v>
      </c>
      <c r="X3752" s="429">
        <f t="shared" si="86"/>
        <v>0</v>
      </c>
      <c r="Y3752" s="429">
        <f t="shared" si="86"/>
        <v>0</v>
      </c>
      <c r="Z3752" s="429">
        <f t="shared" si="86"/>
        <v>0</v>
      </c>
      <c r="AA3752" s="429" t="s">
        <v>1296</v>
      </c>
    </row>
    <row r="3753" spans="1:27" x14ac:dyDescent="0.25">
      <c r="A3753" t="s">
        <v>149</v>
      </c>
      <c r="B3753" t="s">
        <v>186</v>
      </c>
      <c r="C3753" t="s">
        <v>1459</v>
      </c>
      <c r="D3753" t="s">
        <v>1384</v>
      </c>
      <c r="E3753" t="s">
        <v>1499</v>
      </c>
      <c r="F3753" t="s">
        <v>1293</v>
      </c>
      <c r="G3753">
        <v>35</v>
      </c>
      <c r="H3753" t="s">
        <v>1461</v>
      </c>
      <c r="I3753" t="s">
        <v>534</v>
      </c>
      <c r="J3753" t="s">
        <v>1478</v>
      </c>
      <c r="K3753" t="s">
        <v>1386</v>
      </c>
      <c r="L3753">
        <v>0</v>
      </c>
      <c r="M3753">
        <v>0</v>
      </c>
      <c r="N3753">
        <v>0</v>
      </c>
      <c r="O3753">
        <v>0</v>
      </c>
      <c r="P3753">
        <v>0</v>
      </c>
      <c r="Q3753">
        <v>0</v>
      </c>
      <c r="R3753" t="s">
        <v>531</v>
      </c>
      <c r="S3753" t="s">
        <v>531</v>
      </c>
      <c r="T3753" t="s">
        <v>531</v>
      </c>
      <c r="U3753" t="s">
        <v>531</v>
      </c>
      <c r="W3753" s="429">
        <f t="shared" si="86"/>
        <v>0</v>
      </c>
      <c r="X3753" s="429">
        <f t="shared" si="86"/>
        <v>0</v>
      </c>
      <c r="Y3753" s="429">
        <f t="shared" si="86"/>
        <v>0</v>
      </c>
      <c r="Z3753" s="429">
        <f t="shared" si="86"/>
        <v>0</v>
      </c>
      <c r="AA3753" s="429" t="s">
        <v>1296</v>
      </c>
    </row>
    <row r="3754" spans="1:27" x14ac:dyDescent="0.25">
      <c r="A3754" t="s">
        <v>149</v>
      </c>
      <c r="B3754" t="s">
        <v>186</v>
      </c>
      <c r="C3754" t="s">
        <v>1459</v>
      </c>
      <c r="D3754" t="s">
        <v>1384</v>
      </c>
      <c r="E3754" t="s">
        <v>1499</v>
      </c>
      <c r="F3754" t="s">
        <v>1293</v>
      </c>
      <c r="G3754">
        <v>35</v>
      </c>
      <c r="H3754" t="s">
        <v>1461</v>
      </c>
      <c r="I3754" t="s">
        <v>534</v>
      </c>
      <c r="J3754" t="s">
        <v>1478</v>
      </c>
      <c r="K3754" t="s">
        <v>1386</v>
      </c>
      <c r="L3754">
        <v>0</v>
      </c>
      <c r="M3754">
        <v>0</v>
      </c>
      <c r="N3754">
        <v>0</v>
      </c>
      <c r="O3754">
        <v>0</v>
      </c>
      <c r="P3754">
        <v>0</v>
      </c>
      <c r="Q3754">
        <v>0</v>
      </c>
      <c r="R3754" t="s">
        <v>531</v>
      </c>
      <c r="S3754" t="s">
        <v>531</v>
      </c>
      <c r="T3754" t="s">
        <v>531</v>
      </c>
      <c r="U3754" t="s">
        <v>531</v>
      </c>
      <c r="W3754" s="429">
        <f t="shared" si="86"/>
        <v>0</v>
      </c>
      <c r="X3754" s="429">
        <f t="shared" si="86"/>
        <v>0</v>
      </c>
      <c r="Y3754" s="429">
        <f t="shared" si="86"/>
        <v>0</v>
      </c>
      <c r="Z3754" s="429">
        <f t="shared" si="86"/>
        <v>0</v>
      </c>
      <c r="AA3754" s="429" t="s">
        <v>1296</v>
      </c>
    </row>
    <row r="3755" spans="1:27" x14ac:dyDescent="0.25">
      <c r="A3755" t="s">
        <v>149</v>
      </c>
      <c r="B3755" t="s">
        <v>186</v>
      </c>
      <c r="C3755" t="s">
        <v>1459</v>
      </c>
      <c r="D3755" t="s">
        <v>1384</v>
      </c>
      <c r="E3755" t="s">
        <v>1499</v>
      </c>
      <c r="F3755" t="s">
        <v>1293</v>
      </c>
      <c r="G3755">
        <v>35</v>
      </c>
      <c r="H3755" t="s">
        <v>1461</v>
      </c>
      <c r="I3755" t="s">
        <v>534</v>
      </c>
      <c r="J3755" t="s">
        <v>1478</v>
      </c>
      <c r="K3755" t="s">
        <v>1386</v>
      </c>
      <c r="L3755">
        <v>0</v>
      </c>
      <c r="M3755">
        <v>0</v>
      </c>
      <c r="N3755">
        <v>0</v>
      </c>
      <c r="O3755">
        <v>0</v>
      </c>
      <c r="P3755">
        <v>0</v>
      </c>
      <c r="Q3755">
        <v>0</v>
      </c>
      <c r="R3755" t="s">
        <v>531</v>
      </c>
      <c r="S3755" t="s">
        <v>531</v>
      </c>
      <c r="T3755" t="s">
        <v>531</v>
      </c>
      <c r="U3755" t="s">
        <v>531</v>
      </c>
      <c r="W3755" s="429">
        <f t="shared" si="86"/>
        <v>0</v>
      </c>
      <c r="X3755" s="429">
        <f t="shared" si="86"/>
        <v>0</v>
      </c>
      <c r="Y3755" s="429">
        <f t="shared" si="86"/>
        <v>0</v>
      </c>
      <c r="Z3755" s="429">
        <f t="shared" si="86"/>
        <v>0</v>
      </c>
      <c r="AA3755" s="429" t="s">
        <v>1296</v>
      </c>
    </row>
    <row r="3756" spans="1:27" x14ac:dyDescent="0.25">
      <c r="A3756" t="s">
        <v>149</v>
      </c>
      <c r="B3756" t="s">
        <v>186</v>
      </c>
      <c r="C3756" t="s">
        <v>1459</v>
      </c>
      <c r="D3756" t="s">
        <v>1384</v>
      </c>
      <c r="E3756" t="s">
        <v>1499</v>
      </c>
      <c r="F3756" t="s">
        <v>1293</v>
      </c>
      <c r="G3756">
        <v>35</v>
      </c>
      <c r="H3756" t="s">
        <v>1461</v>
      </c>
      <c r="I3756" t="s">
        <v>534</v>
      </c>
      <c r="J3756" t="s">
        <v>1478</v>
      </c>
      <c r="K3756" t="s">
        <v>1386</v>
      </c>
      <c r="L3756">
        <v>0</v>
      </c>
      <c r="M3756">
        <v>0</v>
      </c>
      <c r="N3756">
        <v>0</v>
      </c>
      <c r="O3756">
        <v>0</v>
      </c>
      <c r="P3756">
        <v>0</v>
      </c>
      <c r="Q3756">
        <v>0</v>
      </c>
      <c r="R3756" t="s">
        <v>531</v>
      </c>
      <c r="S3756" t="s">
        <v>531</v>
      </c>
      <c r="T3756" t="s">
        <v>531</v>
      </c>
      <c r="U3756" t="s">
        <v>531</v>
      </c>
      <c r="W3756" s="429">
        <f t="shared" si="86"/>
        <v>0</v>
      </c>
      <c r="X3756" s="429">
        <f t="shared" si="86"/>
        <v>0</v>
      </c>
      <c r="Y3756" s="429">
        <f t="shared" si="86"/>
        <v>0</v>
      </c>
      <c r="Z3756" s="429">
        <f t="shared" si="86"/>
        <v>0</v>
      </c>
      <c r="AA3756" s="429" t="s">
        <v>1296</v>
      </c>
    </row>
    <row r="3757" spans="1:27" x14ac:dyDescent="0.25">
      <c r="A3757" t="s">
        <v>149</v>
      </c>
      <c r="B3757" t="s">
        <v>186</v>
      </c>
      <c r="C3757" t="s">
        <v>1459</v>
      </c>
      <c r="D3757" t="s">
        <v>1384</v>
      </c>
      <c r="E3757" t="s">
        <v>1499</v>
      </c>
      <c r="F3757" t="s">
        <v>1293</v>
      </c>
      <c r="G3757">
        <v>35</v>
      </c>
      <c r="H3757" t="s">
        <v>1461</v>
      </c>
      <c r="I3757" t="s">
        <v>534</v>
      </c>
      <c r="J3757" t="s">
        <v>1478</v>
      </c>
      <c r="K3757" t="s">
        <v>1386</v>
      </c>
      <c r="L3757">
        <v>0</v>
      </c>
      <c r="M3757">
        <v>0</v>
      </c>
      <c r="N3757">
        <v>0</v>
      </c>
      <c r="O3757">
        <v>0</v>
      </c>
      <c r="P3757">
        <v>0</v>
      </c>
      <c r="Q3757">
        <v>0</v>
      </c>
      <c r="R3757" t="s">
        <v>531</v>
      </c>
      <c r="S3757" t="s">
        <v>531</v>
      </c>
      <c r="T3757" t="s">
        <v>531</v>
      </c>
      <c r="U3757" t="s">
        <v>531</v>
      </c>
      <c r="W3757" s="429">
        <f t="shared" si="86"/>
        <v>0</v>
      </c>
      <c r="X3757" s="429">
        <f t="shared" si="86"/>
        <v>0</v>
      </c>
      <c r="Y3757" s="429">
        <f t="shared" si="86"/>
        <v>0</v>
      </c>
      <c r="Z3757" s="429">
        <f t="shared" si="86"/>
        <v>0</v>
      </c>
      <c r="AA3757" s="429" t="s">
        <v>1296</v>
      </c>
    </row>
    <row r="3758" spans="1:27" x14ac:dyDescent="0.25">
      <c r="A3758" t="s">
        <v>149</v>
      </c>
      <c r="B3758" t="s">
        <v>186</v>
      </c>
      <c r="C3758" t="s">
        <v>1459</v>
      </c>
      <c r="D3758" t="s">
        <v>1384</v>
      </c>
      <c r="E3758" t="s">
        <v>1499</v>
      </c>
      <c r="F3758" t="s">
        <v>1293</v>
      </c>
      <c r="G3758">
        <v>35</v>
      </c>
      <c r="H3758" t="s">
        <v>1461</v>
      </c>
      <c r="I3758" t="s">
        <v>534</v>
      </c>
      <c r="J3758" t="s">
        <v>1478</v>
      </c>
      <c r="K3758" t="s">
        <v>1386</v>
      </c>
      <c r="L3758">
        <v>0</v>
      </c>
      <c r="M3758">
        <v>0</v>
      </c>
      <c r="N3758">
        <v>0</v>
      </c>
      <c r="O3758">
        <v>0</v>
      </c>
      <c r="P3758">
        <v>0</v>
      </c>
      <c r="Q3758">
        <v>0</v>
      </c>
      <c r="R3758" t="s">
        <v>531</v>
      </c>
      <c r="S3758" t="s">
        <v>531</v>
      </c>
      <c r="T3758" t="s">
        <v>531</v>
      </c>
      <c r="U3758" t="s">
        <v>531</v>
      </c>
      <c r="W3758" s="429">
        <f t="shared" si="86"/>
        <v>0</v>
      </c>
      <c r="X3758" s="429">
        <f t="shared" si="86"/>
        <v>0</v>
      </c>
      <c r="Y3758" s="429">
        <f t="shared" si="86"/>
        <v>0</v>
      </c>
      <c r="Z3758" s="429">
        <f t="shared" si="86"/>
        <v>0</v>
      </c>
      <c r="AA3758" s="429" t="s">
        <v>1296</v>
      </c>
    </row>
    <row r="3759" spans="1:27" x14ac:dyDescent="0.25">
      <c r="A3759" t="s">
        <v>149</v>
      </c>
      <c r="B3759" t="s">
        <v>186</v>
      </c>
      <c r="C3759" t="s">
        <v>1459</v>
      </c>
      <c r="D3759" t="s">
        <v>1384</v>
      </c>
      <c r="E3759" t="s">
        <v>1499</v>
      </c>
      <c r="F3759" t="s">
        <v>1293</v>
      </c>
      <c r="G3759">
        <v>35</v>
      </c>
      <c r="H3759" t="s">
        <v>1461</v>
      </c>
      <c r="I3759" t="s">
        <v>534</v>
      </c>
      <c r="J3759" t="s">
        <v>1478</v>
      </c>
      <c r="K3759" t="s">
        <v>1386</v>
      </c>
      <c r="L3759">
        <v>0</v>
      </c>
      <c r="M3759">
        <v>0</v>
      </c>
      <c r="N3759">
        <v>0</v>
      </c>
      <c r="O3759">
        <v>0</v>
      </c>
      <c r="P3759">
        <v>0</v>
      </c>
      <c r="Q3759">
        <v>0</v>
      </c>
      <c r="R3759" t="s">
        <v>531</v>
      </c>
      <c r="S3759" t="s">
        <v>531</v>
      </c>
      <c r="T3759" t="s">
        <v>531</v>
      </c>
      <c r="U3759" t="s">
        <v>531</v>
      </c>
      <c r="W3759" s="429">
        <f t="shared" si="86"/>
        <v>0</v>
      </c>
      <c r="X3759" s="429">
        <f t="shared" si="86"/>
        <v>0</v>
      </c>
      <c r="Y3759" s="429">
        <f t="shared" si="86"/>
        <v>0</v>
      </c>
      <c r="Z3759" s="429">
        <f t="shared" si="86"/>
        <v>0</v>
      </c>
      <c r="AA3759" s="429" t="s">
        <v>1296</v>
      </c>
    </row>
    <row r="3760" spans="1:27" x14ac:dyDescent="0.25">
      <c r="A3760" t="s">
        <v>149</v>
      </c>
      <c r="B3760" t="s">
        <v>186</v>
      </c>
      <c r="C3760" t="s">
        <v>1459</v>
      </c>
      <c r="D3760" t="s">
        <v>1384</v>
      </c>
      <c r="E3760" t="s">
        <v>1499</v>
      </c>
      <c r="F3760" t="s">
        <v>1293</v>
      </c>
      <c r="G3760">
        <v>35</v>
      </c>
      <c r="H3760" t="s">
        <v>1461</v>
      </c>
      <c r="I3760" t="s">
        <v>534</v>
      </c>
      <c r="J3760" t="s">
        <v>1478</v>
      </c>
      <c r="K3760" t="s">
        <v>1386</v>
      </c>
      <c r="L3760">
        <v>0</v>
      </c>
      <c r="M3760">
        <v>0</v>
      </c>
      <c r="N3760">
        <v>0</v>
      </c>
      <c r="O3760">
        <v>0</v>
      </c>
      <c r="P3760">
        <v>0</v>
      </c>
      <c r="Q3760">
        <v>0</v>
      </c>
      <c r="R3760" t="s">
        <v>531</v>
      </c>
      <c r="S3760" t="s">
        <v>531</v>
      </c>
      <c r="T3760" t="s">
        <v>531</v>
      </c>
      <c r="U3760" t="s">
        <v>531</v>
      </c>
      <c r="W3760" s="429">
        <f t="shared" si="86"/>
        <v>0</v>
      </c>
      <c r="X3760" s="429">
        <f t="shared" si="86"/>
        <v>0</v>
      </c>
      <c r="Y3760" s="429">
        <f t="shared" si="86"/>
        <v>0</v>
      </c>
      <c r="Z3760" s="429">
        <f t="shared" si="86"/>
        <v>0</v>
      </c>
      <c r="AA3760" s="429" t="s">
        <v>1296</v>
      </c>
    </row>
    <row r="3761" spans="1:27" x14ac:dyDescent="0.25">
      <c r="A3761" t="s">
        <v>149</v>
      </c>
      <c r="B3761" t="s">
        <v>186</v>
      </c>
      <c r="C3761" t="s">
        <v>1459</v>
      </c>
      <c r="D3761" t="s">
        <v>1384</v>
      </c>
      <c r="E3761" t="s">
        <v>1499</v>
      </c>
      <c r="F3761" t="s">
        <v>1293</v>
      </c>
      <c r="G3761">
        <v>35</v>
      </c>
      <c r="H3761" t="s">
        <v>1461</v>
      </c>
      <c r="I3761" t="s">
        <v>534</v>
      </c>
      <c r="J3761" t="s">
        <v>1478</v>
      </c>
      <c r="K3761" t="s">
        <v>1386</v>
      </c>
      <c r="L3761">
        <v>0</v>
      </c>
      <c r="M3761">
        <v>0</v>
      </c>
      <c r="N3761">
        <v>0</v>
      </c>
      <c r="O3761">
        <v>0</v>
      </c>
      <c r="P3761">
        <v>0</v>
      </c>
      <c r="Q3761">
        <v>0</v>
      </c>
      <c r="R3761" t="s">
        <v>531</v>
      </c>
      <c r="S3761" t="s">
        <v>531</v>
      </c>
      <c r="T3761" t="s">
        <v>531</v>
      </c>
      <c r="U3761" t="s">
        <v>531</v>
      </c>
      <c r="W3761" s="429">
        <f t="shared" si="86"/>
        <v>0</v>
      </c>
      <c r="X3761" s="429">
        <f t="shared" si="86"/>
        <v>0</v>
      </c>
      <c r="Y3761" s="429">
        <f t="shared" si="86"/>
        <v>0</v>
      </c>
      <c r="Z3761" s="429">
        <f t="shared" si="86"/>
        <v>0</v>
      </c>
      <c r="AA3761" s="429" t="s">
        <v>1296</v>
      </c>
    </row>
    <row r="3762" spans="1:27" x14ac:dyDescent="0.25">
      <c r="A3762" t="s">
        <v>149</v>
      </c>
      <c r="B3762" t="s">
        <v>186</v>
      </c>
      <c r="C3762" t="s">
        <v>1459</v>
      </c>
      <c r="D3762" t="s">
        <v>1384</v>
      </c>
      <c r="E3762" t="s">
        <v>1499</v>
      </c>
      <c r="F3762" t="s">
        <v>1293</v>
      </c>
      <c r="G3762">
        <v>35</v>
      </c>
      <c r="H3762" t="s">
        <v>1461</v>
      </c>
      <c r="I3762" t="s">
        <v>534</v>
      </c>
      <c r="J3762" t="s">
        <v>1478</v>
      </c>
      <c r="K3762" t="s">
        <v>1386</v>
      </c>
      <c r="L3762">
        <v>0</v>
      </c>
      <c r="M3762">
        <v>0</v>
      </c>
      <c r="N3762">
        <v>0</v>
      </c>
      <c r="O3762">
        <v>0</v>
      </c>
      <c r="P3762">
        <v>0</v>
      </c>
      <c r="Q3762">
        <v>0</v>
      </c>
      <c r="R3762" t="s">
        <v>531</v>
      </c>
      <c r="S3762" t="s">
        <v>531</v>
      </c>
      <c r="T3762" t="s">
        <v>531</v>
      </c>
      <c r="U3762" t="s">
        <v>531</v>
      </c>
      <c r="W3762" s="429">
        <f t="shared" si="86"/>
        <v>0</v>
      </c>
      <c r="X3762" s="429">
        <f t="shared" si="86"/>
        <v>0</v>
      </c>
      <c r="Y3762" s="429">
        <f t="shared" si="86"/>
        <v>0</v>
      </c>
      <c r="Z3762" s="429">
        <f t="shared" si="86"/>
        <v>0</v>
      </c>
      <c r="AA3762" s="429" t="s">
        <v>1296</v>
      </c>
    </row>
    <row r="3763" spans="1:27" x14ac:dyDescent="0.25">
      <c r="A3763" t="s">
        <v>149</v>
      </c>
      <c r="B3763" t="s">
        <v>186</v>
      </c>
      <c r="C3763" t="s">
        <v>1459</v>
      </c>
      <c r="D3763" t="s">
        <v>1384</v>
      </c>
      <c r="E3763" t="s">
        <v>1499</v>
      </c>
      <c r="F3763" t="s">
        <v>1293</v>
      </c>
      <c r="G3763">
        <v>35</v>
      </c>
      <c r="H3763" t="s">
        <v>1461</v>
      </c>
      <c r="I3763" t="s">
        <v>534</v>
      </c>
      <c r="J3763" t="s">
        <v>1478</v>
      </c>
      <c r="K3763" t="s">
        <v>1386</v>
      </c>
      <c r="L3763">
        <v>0</v>
      </c>
      <c r="M3763">
        <v>0</v>
      </c>
      <c r="N3763">
        <v>0</v>
      </c>
      <c r="O3763">
        <v>0</v>
      </c>
      <c r="P3763">
        <v>0</v>
      </c>
      <c r="Q3763">
        <v>0</v>
      </c>
      <c r="R3763" t="s">
        <v>531</v>
      </c>
      <c r="S3763" t="s">
        <v>531</v>
      </c>
      <c r="T3763" t="s">
        <v>531</v>
      </c>
      <c r="U3763" t="s">
        <v>531</v>
      </c>
      <c r="W3763" s="429">
        <f t="shared" si="86"/>
        <v>0</v>
      </c>
      <c r="X3763" s="429">
        <f t="shared" si="86"/>
        <v>0</v>
      </c>
      <c r="Y3763" s="429">
        <f t="shared" si="86"/>
        <v>0</v>
      </c>
      <c r="Z3763" s="429">
        <f t="shared" si="86"/>
        <v>0</v>
      </c>
      <c r="AA3763" s="429" t="s">
        <v>1296</v>
      </c>
    </row>
    <row r="3764" spans="1:27" x14ac:dyDescent="0.25">
      <c r="A3764" t="s">
        <v>149</v>
      </c>
      <c r="B3764" t="s">
        <v>186</v>
      </c>
      <c r="C3764" t="s">
        <v>1459</v>
      </c>
      <c r="D3764" t="s">
        <v>1384</v>
      </c>
      <c r="E3764" t="s">
        <v>1499</v>
      </c>
      <c r="F3764" t="s">
        <v>1293</v>
      </c>
      <c r="G3764">
        <v>35</v>
      </c>
      <c r="H3764" t="s">
        <v>1461</v>
      </c>
      <c r="I3764" t="s">
        <v>534</v>
      </c>
      <c r="J3764" t="s">
        <v>1478</v>
      </c>
      <c r="K3764" t="s">
        <v>1386</v>
      </c>
      <c r="L3764">
        <v>0</v>
      </c>
      <c r="M3764">
        <v>0</v>
      </c>
      <c r="N3764">
        <v>0</v>
      </c>
      <c r="O3764">
        <v>0</v>
      </c>
      <c r="P3764">
        <v>0</v>
      </c>
      <c r="Q3764">
        <v>0</v>
      </c>
      <c r="R3764" t="s">
        <v>531</v>
      </c>
      <c r="S3764" t="s">
        <v>531</v>
      </c>
      <c r="T3764" t="s">
        <v>531</v>
      </c>
      <c r="U3764" t="s">
        <v>531</v>
      </c>
      <c r="W3764" s="429">
        <f t="shared" si="86"/>
        <v>0</v>
      </c>
      <c r="X3764" s="429">
        <f t="shared" si="86"/>
        <v>0</v>
      </c>
      <c r="Y3764" s="429">
        <f t="shared" si="86"/>
        <v>0</v>
      </c>
      <c r="Z3764" s="429">
        <f t="shared" si="86"/>
        <v>0</v>
      </c>
      <c r="AA3764" s="429" t="s">
        <v>1296</v>
      </c>
    </row>
    <row r="3765" spans="1:27" x14ac:dyDescent="0.25">
      <c r="A3765" t="s">
        <v>149</v>
      </c>
      <c r="B3765" t="s">
        <v>186</v>
      </c>
      <c r="C3765" t="s">
        <v>1459</v>
      </c>
      <c r="D3765" t="s">
        <v>1384</v>
      </c>
      <c r="E3765" t="s">
        <v>1499</v>
      </c>
      <c r="F3765" t="s">
        <v>1293</v>
      </c>
      <c r="G3765">
        <v>35</v>
      </c>
      <c r="H3765" t="s">
        <v>1461</v>
      </c>
      <c r="I3765" t="s">
        <v>534</v>
      </c>
      <c r="J3765" t="s">
        <v>1478</v>
      </c>
      <c r="K3765" t="s">
        <v>1386</v>
      </c>
      <c r="L3765">
        <v>0</v>
      </c>
      <c r="M3765">
        <v>0</v>
      </c>
      <c r="N3765">
        <v>0</v>
      </c>
      <c r="O3765">
        <v>0</v>
      </c>
      <c r="P3765">
        <v>0</v>
      </c>
      <c r="Q3765">
        <v>0</v>
      </c>
      <c r="R3765" t="s">
        <v>531</v>
      </c>
      <c r="S3765" t="s">
        <v>531</v>
      </c>
      <c r="T3765" t="s">
        <v>531</v>
      </c>
      <c r="U3765" t="s">
        <v>531</v>
      </c>
      <c r="W3765" s="429">
        <f t="shared" si="86"/>
        <v>0</v>
      </c>
      <c r="X3765" s="429">
        <f t="shared" si="86"/>
        <v>0</v>
      </c>
      <c r="Y3765" s="429">
        <f t="shared" si="86"/>
        <v>0</v>
      </c>
      <c r="Z3765" s="429">
        <f t="shared" si="86"/>
        <v>0</v>
      </c>
      <c r="AA3765" s="429" t="s">
        <v>1296</v>
      </c>
    </row>
    <row r="3766" spans="1:27" x14ac:dyDescent="0.25">
      <c r="A3766" t="s">
        <v>149</v>
      </c>
      <c r="B3766" t="s">
        <v>186</v>
      </c>
      <c r="C3766" t="s">
        <v>1459</v>
      </c>
      <c r="D3766" t="s">
        <v>1384</v>
      </c>
      <c r="E3766" t="s">
        <v>1499</v>
      </c>
      <c r="F3766" t="s">
        <v>1293</v>
      </c>
      <c r="G3766">
        <v>35</v>
      </c>
      <c r="H3766" t="s">
        <v>1461</v>
      </c>
      <c r="I3766" t="s">
        <v>534</v>
      </c>
      <c r="J3766" t="s">
        <v>1478</v>
      </c>
      <c r="K3766" t="s">
        <v>1386</v>
      </c>
      <c r="L3766">
        <v>0</v>
      </c>
      <c r="M3766">
        <v>0</v>
      </c>
      <c r="N3766">
        <v>0</v>
      </c>
      <c r="O3766">
        <v>0</v>
      </c>
      <c r="P3766">
        <v>0</v>
      </c>
      <c r="Q3766">
        <v>0</v>
      </c>
      <c r="R3766" t="s">
        <v>531</v>
      </c>
      <c r="S3766" t="s">
        <v>531</v>
      </c>
      <c r="T3766" t="s">
        <v>531</v>
      </c>
      <c r="U3766" t="s">
        <v>531</v>
      </c>
      <c r="W3766" s="429">
        <f t="shared" si="86"/>
        <v>0</v>
      </c>
      <c r="X3766" s="429">
        <f t="shared" si="86"/>
        <v>0</v>
      </c>
      <c r="Y3766" s="429">
        <f t="shared" si="86"/>
        <v>0</v>
      </c>
      <c r="Z3766" s="429">
        <f t="shared" si="86"/>
        <v>0</v>
      </c>
      <c r="AA3766" s="429" t="s">
        <v>1296</v>
      </c>
    </row>
    <row r="3767" spans="1:27" x14ac:dyDescent="0.25">
      <c r="A3767" t="s">
        <v>149</v>
      </c>
      <c r="B3767" t="s">
        <v>186</v>
      </c>
      <c r="C3767" t="s">
        <v>1459</v>
      </c>
      <c r="D3767" t="s">
        <v>1384</v>
      </c>
      <c r="E3767" t="s">
        <v>1499</v>
      </c>
      <c r="F3767" t="s">
        <v>1293</v>
      </c>
      <c r="G3767">
        <v>35</v>
      </c>
      <c r="H3767" t="s">
        <v>1461</v>
      </c>
      <c r="I3767" t="s">
        <v>534</v>
      </c>
      <c r="J3767" t="s">
        <v>1478</v>
      </c>
      <c r="K3767" t="s">
        <v>1386</v>
      </c>
      <c r="L3767">
        <v>0</v>
      </c>
      <c r="M3767">
        <v>0</v>
      </c>
      <c r="N3767">
        <v>0</v>
      </c>
      <c r="O3767">
        <v>0</v>
      </c>
      <c r="P3767">
        <v>0</v>
      </c>
      <c r="Q3767">
        <v>0</v>
      </c>
      <c r="R3767" t="s">
        <v>531</v>
      </c>
      <c r="S3767" t="s">
        <v>531</v>
      </c>
      <c r="T3767" t="s">
        <v>531</v>
      </c>
      <c r="U3767" t="s">
        <v>531</v>
      </c>
      <c r="W3767" s="429">
        <f t="shared" si="86"/>
        <v>0</v>
      </c>
      <c r="X3767" s="429">
        <f t="shared" si="86"/>
        <v>0</v>
      </c>
      <c r="Y3767" s="429">
        <f t="shared" si="86"/>
        <v>0</v>
      </c>
      <c r="Z3767" s="429">
        <f t="shared" si="86"/>
        <v>0</v>
      </c>
      <c r="AA3767" s="429" t="s">
        <v>1296</v>
      </c>
    </row>
    <row r="3768" spans="1:27" x14ac:dyDescent="0.25">
      <c r="A3768" t="s">
        <v>149</v>
      </c>
      <c r="B3768" t="s">
        <v>186</v>
      </c>
      <c r="C3768" t="s">
        <v>1459</v>
      </c>
      <c r="D3768" t="s">
        <v>1384</v>
      </c>
      <c r="E3768" t="s">
        <v>1499</v>
      </c>
      <c r="F3768" t="s">
        <v>1293</v>
      </c>
      <c r="G3768">
        <v>35</v>
      </c>
      <c r="H3768" t="s">
        <v>1461</v>
      </c>
      <c r="I3768" t="s">
        <v>534</v>
      </c>
      <c r="J3768" t="s">
        <v>1478</v>
      </c>
      <c r="K3768" t="s">
        <v>1386</v>
      </c>
      <c r="L3768">
        <v>0</v>
      </c>
      <c r="M3768">
        <v>0</v>
      </c>
      <c r="N3768">
        <v>0</v>
      </c>
      <c r="O3768">
        <v>0</v>
      </c>
      <c r="P3768">
        <v>0</v>
      </c>
      <c r="Q3768">
        <v>0</v>
      </c>
      <c r="R3768" t="s">
        <v>531</v>
      </c>
      <c r="S3768" t="s">
        <v>531</v>
      </c>
      <c r="T3768" t="s">
        <v>531</v>
      </c>
      <c r="U3768" t="s">
        <v>531</v>
      </c>
      <c r="W3768" s="429">
        <f t="shared" si="86"/>
        <v>0</v>
      </c>
      <c r="X3768" s="429">
        <f t="shared" si="86"/>
        <v>0</v>
      </c>
      <c r="Y3768" s="429">
        <f t="shared" si="86"/>
        <v>0</v>
      </c>
      <c r="Z3768" s="429">
        <f t="shared" si="86"/>
        <v>0</v>
      </c>
      <c r="AA3768" s="429" t="s">
        <v>1296</v>
      </c>
    </row>
    <row r="3769" spans="1:27" x14ac:dyDescent="0.25">
      <c r="A3769" t="s">
        <v>149</v>
      </c>
      <c r="B3769" t="s">
        <v>186</v>
      </c>
      <c r="C3769" t="s">
        <v>1459</v>
      </c>
      <c r="D3769" t="s">
        <v>1384</v>
      </c>
      <c r="E3769" t="s">
        <v>1499</v>
      </c>
      <c r="F3769" t="s">
        <v>1293</v>
      </c>
      <c r="G3769">
        <v>35</v>
      </c>
      <c r="H3769" t="s">
        <v>1461</v>
      </c>
      <c r="I3769" t="s">
        <v>534</v>
      </c>
      <c r="J3769" t="s">
        <v>1478</v>
      </c>
      <c r="K3769" t="s">
        <v>1386</v>
      </c>
      <c r="L3769">
        <v>0</v>
      </c>
      <c r="M3769">
        <v>0</v>
      </c>
      <c r="N3769">
        <v>0</v>
      </c>
      <c r="O3769">
        <v>0</v>
      </c>
      <c r="P3769">
        <v>0</v>
      </c>
      <c r="Q3769">
        <v>0</v>
      </c>
      <c r="R3769" t="s">
        <v>531</v>
      </c>
      <c r="S3769" t="s">
        <v>531</v>
      </c>
      <c r="T3769" t="s">
        <v>531</v>
      </c>
      <c r="U3769" t="s">
        <v>531</v>
      </c>
      <c r="W3769" s="429">
        <f t="shared" si="86"/>
        <v>0</v>
      </c>
      <c r="X3769" s="429">
        <f t="shared" si="86"/>
        <v>0</v>
      </c>
      <c r="Y3769" s="429">
        <f t="shared" si="86"/>
        <v>0</v>
      </c>
      <c r="Z3769" s="429">
        <f t="shared" si="86"/>
        <v>0</v>
      </c>
      <c r="AA3769" s="429" t="s">
        <v>1296</v>
      </c>
    </row>
    <row r="3770" spans="1:27" x14ac:dyDescent="0.25">
      <c r="A3770" t="s">
        <v>149</v>
      </c>
      <c r="B3770" t="s">
        <v>186</v>
      </c>
      <c r="C3770" t="s">
        <v>1459</v>
      </c>
      <c r="D3770" t="s">
        <v>1384</v>
      </c>
      <c r="E3770" t="s">
        <v>1499</v>
      </c>
      <c r="F3770" t="s">
        <v>1293</v>
      </c>
      <c r="G3770">
        <v>35</v>
      </c>
      <c r="H3770" t="s">
        <v>1461</v>
      </c>
      <c r="I3770" t="s">
        <v>534</v>
      </c>
      <c r="J3770" t="s">
        <v>1478</v>
      </c>
      <c r="K3770" t="s">
        <v>1386</v>
      </c>
      <c r="L3770">
        <v>0</v>
      </c>
      <c r="M3770">
        <v>0</v>
      </c>
      <c r="N3770">
        <v>0</v>
      </c>
      <c r="O3770">
        <v>0</v>
      </c>
      <c r="P3770">
        <v>0</v>
      </c>
      <c r="Q3770">
        <v>0</v>
      </c>
      <c r="R3770" t="s">
        <v>531</v>
      </c>
      <c r="S3770" t="s">
        <v>531</v>
      </c>
      <c r="T3770" t="s">
        <v>531</v>
      </c>
      <c r="U3770" t="s">
        <v>531</v>
      </c>
      <c r="W3770" s="429">
        <f t="shared" si="86"/>
        <v>0</v>
      </c>
      <c r="X3770" s="429">
        <f t="shared" si="86"/>
        <v>0</v>
      </c>
      <c r="Y3770" s="429">
        <f t="shared" si="86"/>
        <v>0</v>
      </c>
      <c r="Z3770" s="429">
        <f t="shared" si="86"/>
        <v>0</v>
      </c>
      <c r="AA3770" s="429" t="s">
        <v>1296</v>
      </c>
    </row>
    <row r="3771" spans="1:27" x14ac:dyDescent="0.25">
      <c r="A3771" t="s">
        <v>149</v>
      </c>
      <c r="B3771" t="s">
        <v>186</v>
      </c>
      <c r="C3771" t="s">
        <v>1459</v>
      </c>
      <c r="D3771" t="s">
        <v>1384</v>
      </c>
      <c r="E3771" t="s">
        <v>1499</v>
      </c>
      <c r="F3771" t="s">
        <v>1293</v>
      </c>
      <c r="G3771">
        <v>35</v>
      </c>
      <c r="H3771" t="s">
        <v>1461</v>
      </c>
      <c r="I3771" t="s">
        <v>534</v>
      </c>
      <c r="J3771" t="s">
        <v>1478</v>
      </c>
      <c r="K3771" t="s">
        <v>1386</v>
      </c>
      <c r="L3771">
        <v>0</v>
      </c>
      <c r="M3771">
        <v>0</v>
      </c>
      <c r="N3771">
        <v>0</v>
      </c>
      <c r="O3771">
        <v>0</v>
      </c>
      <c r="P3771">
        <v>0</v>
      </c>
      <c r="Q3771">
        <v>0</v>
      </c>
      <c r="R3771" t="s">
        <v>531</v>
      </c>
      <c r="S3771" t="s">
        <v>531</v>
      </c>
      <c r="T3771" t="s">
        <v>531</v>
      </c>
      <c r="U3771" t="s">
        <v>531</v>
      </c>
      <c r="W3771" s="429">
        <f t="shared" si="86"/>
        <v>0</v>
      </c>
      <c r="X3771" s="429">
        <f t="shared" si="86"/>
        <v>0</v>
      </c>
      <c r="Y3771" s="429">
        <f t="shared" si="86"/>
        <v>0</v>
      </c>
      <c r="Z3771" s="429">
        <f t="shared" si="86"/>
        <v>0</v>
      </c>
      <c r="AA3771" s="429" t="s">
        <v>1296</v>
      </c>
    </row>
    <row r="3772" spans="1:27" x14ac:dyDescent="0.25">
      <c r="A3772" t="s">
        <v>149</v>
      </c>
      <c r="B3772" t="s">
        <v>186</v>
      </c>
      <c r="C3772" t="s">
        <v>1459</v>
      </c>
      <c r="D3772" t="s">
        <v>1384</v>
      </c>
      <c r="E3772" t="s">
        <v>1499</v>
      </c>
      <c r="F3772" t="s">
        <v>1293</v>
      </c>
      <c r="G3772">
        <v>35</v>
      </c>
      <c r="H3772" t="s">
        <v>1461</v>
      </c>
      <c r="I3772" t="s">
        <v>534</v>
      </c>
      <c r="J3772" t="s">
        <v>1478</v>
      </c>
      <c r="K3772" t="s">
        <v>1386</v>
      </c>
      <c r="L3772">
        <v>0</v>
      </c>
      <c r="M3772">
        <v>0</v>
      </c>
      <c r="N3772">
        <v>0</v>
      </c>
      <c r="O3772">
        <v>0</v>
      </c>
      <c r="P3772">
        <v>0</v>
      </c>
      <c r="Q3772">
        <v>0</v>
      </c>
      <c r="R3772" t="s">
        <v>531</v>
      </c>
      <c r="S3772" t="s">
        <v>531</v>
      </c>
      <c r="T3772" t="s">
        <v>531</v>
      </c>
      <c r="U3772" t="s">
        <v>531</v>
      </c>
      <c r="W3772" s="429">
        <f t="shared" si="86"/>
        <v>0</v>
      </c>
      <c r="X3772" s="429">
        <f t="shared" si="86"/>
        <v>0</v>
      </c>
      <c r="Y3772" s="429">
        <f t="shared" si="86"/>
        <v>0</v>
      </c>
      <c r="Z3772" s="429">
        <f t="shared" si="86"/>
        <v>0</v>
      </c>
      <c r="AA3772" s="429" t="s">
        <v>1296</v>
      </c>
    </row>
    <row r="3773" spans="1:27" x14ac:dyDescent="0.25">
      <c r="A3773" t="s">
        <v>149</v>
      </c>
      <c r="B3773" t="s">
        <v>186</v>
      </c>
      <c r="C3773" t="s">
        <v>1459</v>
      </c>
      <c r="D3773" t="s">
        <v>1384</v>
      </c>
      <c r="E3773" t="s">
        <v>1499</v>
      </c>
      <c r="F3773" t="s">
        <v>1293</v>
      </c>
      <c r="G3773">
        <v>35</v>
      </c>
      <c r="H3773" t="s">
        <v>1461</v>
      </c>
      <c r="I3773" t="s">
        <v>534</v>
      </c>
      <c r="J3773" t="s">
        <v>1478</v>
      </c>
      <c r="K3773" t="s">
        <v>1386</v>
      </c>
      <c r="L3773">
        <v>0</v>
      </c>
      <c r="M3773">
        <v>0</v>
      </c>
      <c r="N3773">
        <v>0</v>
      </c>
      <c r="O3773">
        <v>0</v>
      </c>
      <c r="P3773">
        <v>0</v>
      </c>
      <c r="Q3773">
        <v>0</v>
      </c>
      <c r="R3773" t="s">
        <v>531</v>
      </c>
      <c r="S3773" t="s">
        <v>531</v>
      </c>
      <c r="T3773" t="s">
        <v>531</v>
      </c>
      <c r="U3773" t="s">
        <v>531</v>
      </c>
      <c r="W3773" s="429">
        <f t="shared" si="86"/>
        <v>0</v>
      </c>
      <c r="X3773" s="429">
        <f t="shared" si="86"/>
        <v>0</v>
      </c>
      <c r="Y3773" s="429">
        <f t="shared" si="86"/>
        <v>0</v>
      </c>
      <c r="Z3773" s="429">
        <f t="shared" si="86"/>
        <v>0</v>
      </c>
      <c r="AA3773" s="429" t="s">
        <v>1296</v>
      </c>
    </row>
    <row r="3774" spans="1:27" x14ac:dyDescent="0.25">
      <c r="A3774" t="s">
        <v>149</v>
      </c>
      <c r="B3774" t="s">
        <v>186</v>
      </c>
      <c r="C3774" t="s">
        <v>1459</v>
      </c>
      <c r="D3774" t="s">
        <v>1384</v>
      </c>
      <c r="E3774" t="s">
        <v>1499</v>
      </c>
      <c r="F3774" t="s">
        <v>1293</v>
      </c>
      <c r="G3774">
        <v>35</v>
      </c>
      <c r="H3774" t="s">
        <v>1461</v>
      </c>
      <c r="I3774" t="s">
        <v>534</v>
      </c>
      <c r="J3774" t="s">
        <v>1478</v>
      </c>
      <c r="K3774" t="s">
        <v>1386</v>
      </c>
      <c r="L3774">
        <v>0</v>
      </c>
      <c r="M3774">
        <v>0</v>
      </c>
      <c r="N3774">
        <v>0</v>
      </c>
      <c r="O3774">
        <v>0</v>
      </c>
      <c r="P3774">
        <v>0</v>
      </c>
      <c r="Q3774">
        <v>0</v>
      </c>
      <c r="R3774" t="s">
        <v>531</v>
      </c>
      <c r="S3774" t="s">
        <v>531</v>
      </c>
      <c r="T3774" t="s">
        <v>531</v>
      </c>
      <c r="U3774" t="s">
        <v>531</v>
      </c>
      <c r="W3774" s="429">
        <f t="shared" si="86"/>
        <v>0</v>
      </c>
      <c r="X3774" s="429">
        <f t="shared" si="86"/>
        <v>0</v>
      </c>
      <c r="Y3774" s="429">
        <f t="shared" si="86"/>
        <v>0</v>
      </c>
      <c r="Z3774" s="429">
        <f t="shared" ref="Z3774:Z3837" si="87">IFERROR(U3774*1,0)</f>
        <v>0</v>
      </c>
      <c r="AA3774" s="429" t="s">
        <v>1296</v>
      </c>
    </row>
    <row r="3775" spans="1:27" x14ac:dyDescent="0.25">
      <c r="A3775" t="s">
        <v>149</v>
      </c>
      <c r="B3775" t="s">
        <v>186</v>
      </c>
      <c r="C3775" t="s">
        <v>1459</v>
      </c>
      <c r="D3775" t="s">
        <v>1384</v>
      </c>
      <c r="E3775" t="s">
        <v>1499</v>
      </c>
      <c r="F3775" t="s">
        <v>1293</v>
      </c>
      <c r="G3775">
        <v>35</v>
      </c>
      <c r="H3775" t="s">
        <v>1461</v>
      </c>
      <c r="I3775" t="s">
        <v>534</v>
      </c>
      <c r="J3775" t="s">
        <v>1478</v>
      </c>
      <c r="K3775" t="s">
        <v>1386</v>
      </c>
      <c r="L3775">
        <v>0</v>
      </c>
      <c r="M3775">
        <v>0</v>
      </c>
      <c r="N3775">
        <v>0</v>
      </c>
      <c r="O3775">
        <v>0</v>
      </c>
      <c r="P3775">
        <v>0</v>
      </c>
      <c r="Q3775">
        <v>0</v>
      </c>
      <c r="R3775" t="s">
        <v>531</v>
      </c>
      <c r="S3775" t="s">
        <v>531</v>
      </c>
      <c r="T3775" t="s">
        <v>531</v>
      </c>
      <c r="U3775" t="s">
        <v>531</v>
      </c>
      <c r="W3775" s="429">
        <f t="shared" ref="W3775:Z3838" si="88">IFERROR(R3775*1,0)</f>
        <v>0</v>
      </c>
      <c r="X3775" s="429">
        <f t="shared" si="88"/>
        <v>0</v>
      </c>
      <c r="Y3775" s="429">
        <f t="shared" si="88"/>
        <v>0</v>
      </c>
      <c r="Z3775" s="429">
        <f t="shared" si="87"/>
        <v>0</v>
      </c>
      <c r="AA3775" s="429" t="s">
        <v>1296</v>
      </c>
    </row>
    <row r="3776" spans="1:27" x14ac:dyDescent="0.25">
      <c r="A3776" t="s">
        <v>149</v>
      </c>
      <c r="B3776" t="s">
        <v>186</v>
      </c>
      <c r="C3776" t="s">
        <v>1459</v>
      </c>
      <c r="D3776" t="s">
        <v>1384</v>
      </c>
      <c r="E3776" t="s">
        <v>1499</v>
      </c>
      <c r="F3776" t="s">
        <v>1293</v>
      </c>
      <c r="G3776">
        <v>35</v>
      </c>
      <c r="H3776" t="s">
        <v>1461</v>
      </c>
      <c r="I3776" t="s">
        <v>534</v>
      </c>
      <c r="J3776" t="s">
        <v>1478</v>
      </c>
      <c r="K3776" t="s">
        <v>1386</v>
      </c>
      <c r="L3776">
        <v>0</v>
      </c>
      <c r="M3776">
        <v>0</v>
      </c>
      <c r="N3776">
        <v>0</v>
      </c>
      <c r="O3776">
        <v>0</v>
      </c>
      <c r="P3776">
        <v>0</v>
      </c>
      <c r="Q3776">
        <v>0</v>
      </c>
      <c r="R3776" t="s">
        <v>531</v>
      </c>
      <c r="S3776" t="s">
        <v>531</v>
      </c>
      <c r="T3776" t="s">
        <v>531</v>
      </c>
      <c r="U3776" t="s">
        <v>531</v>
      </c>
      <c r="W3776" s="429">
        <f t="shared" si="88"/>
        <v>0</v>
      </c>
      <c r="X3776" s="429">
        <f t="shared" si="88"/>
        <v>0</v>
      </c>
      <c r="Y3776" s="429">
        <f t="shared" si="88"/>
        <v>0</v>
      </c>
      <c r="Z3776" s="429">
        <f t="shared" si="87"/>
        <v>0</v>
      </c>
      <c r="AA3776" s="429" t="s">
        <v>1296</v>
      </c>
    </row>
    <row r="3777" spans="1:27" x14ac:dyDescent="0.25">
      <c r="A3777" t="s">
        <v>149</v>
      </c>
      <c r="B3777" t="s">
        <v>186</v>
      </c>
      <c r="C3777" t="s">
        <v>1459</v>
      </c>
      <c r="D3777" t="s">
        <v>1384</v>
      </c>
      <c r="E3777" t="s">
        <v>1499</v>
      </c>
      <c r="F3777" t="s">
        <v>1293</v>
      </c>
      <c r="G3777">
        <v>35</v>
      </c>
      <c r="H3777" t="s">
        <v>1461</v>
      </c>
      <c r="I3777" t="s">
        <v>534</v>
      </c>
      <c r="J3777" t="s">
        <v>1478</v>
      </c>
      <c r="K3777" t="s">
        <v>1386</v>
      </c>
      <c r="L3777">
        <v>0</v>
      </c>
      <c r="M3777">
        <v>0</v>
      </c>
      <c r="N3777">
        <v>0</v>
      </c>
      <c r="O3777">
        <v>0</v>
      </c>
      <c r="P3777">
        <v>0</v>
      </c>
      <c r="Q3777">
        <v>0</v>
      </c>
      <c r="R3777" t="s">
        <v>531</v>
      </c>
      <c r="S3777" t="s">
        <v>531</v>
      </c>
      <c r="T3777" t="s">
        <v>531</v>
      </c>
      <c r="U3777" t="s">
        <v>531</v>
      </c>
      <c r="W3777" s="429">
        <f t="shared" si="88"/>
        <v>0</v>
      </c>
      <c r="X3777" s="429">
        <f t="shared" si="88"/>
        <v>0</v>
      </c>
      <c r="Y3777" s="429">
        <f t="shared" si="88"/>
        <v>0</v>
      </c>
      <c r="Z3777" s="429">
        <f t="shared" si="87"/>
        <v>0</v>
      </c>
      <c r="AA3777" s="429" t="s">
        <v>1296</v>
      </c>
    </row>
    <row r="3778" spans="1:27" x14ac:dyDescent="0.25">
      <c r="A3778" t="s">
        <v>149</v>
      </c>
      <c r="B3778" t="s">
        <v>186</v>
      </c>
      <c r="C3778" t="s">
        <v>1459</v>
      </c>
      <c r="D3778" t="s">
        <v>1384</v>
      </c>
      <c r="E3778" t="s">
        <v>1499</v>
      </c>
      <c r="F3778" t="s">
        <v>1293</v>
      </c>
      <c r="G3778">
        <v>35</v>
      </c>
      <c r="H3778" t="s">
        <v>1461</v>
      </c>
      <c r="I3778" t="s">
        <v>534</v>
      </c>
      <c r="J3778" t="s">
        <v>1478</v>
      </c>
      <c r="K3778" t="s">
        <v>1386</v>
      </c>
      <c r="L3778">
        <v>0</v>
      </c>
      <c r="M3778">
        <v>0</v>
      </c>
      <c r="N3778">
        <v>0</v>
      </c>
      <c r="O3778">
        <v>0</v>
      </c>
      <c r="P3778">
        <v>0</v>
      </c>
      <c r="Q3778">
        <v>0</v>
      </c>
      <c r="R3778" t="s">
        <v>531</v>
      </c>
      <c r="S3778" t="s">
        <v>531</v>
      </c>
      <c r="T3778" t="s">
        <v>531</v>
      </c>
      <c r="U3778" t="s">
        <v>531</v>
      </c>
      <c r="W3778" s="429">
        <f t="shared" si="88"/>
        <v>0</v>
      </c>
      <c r="X3778" s="429">
        <f t="shared" si="88"/>
        <v>0</v>
      </c>
      <c r="Y3778" s="429">
        <f t="shared" si="88"/>
        <v>0</v>
      </c>
      <c r="Z3778" s="429">
        <f t="shared" si="87"/>
        <v>0</v>
      </c>
      <c r="AA3778" s="429" t="s">
        <v>1296</v>
      </c>
    </row>
    <row r="3779" spans="1:27" x14ac:dyDescent="0.25">
      <c r="A3779" t="s">
        <v>149</v>
      </c>
      <c r="B3779" t="s">
        <v>186</v>
      </c>
      <c r="C3779" t="s">
        <v>1459</v>
      </c>
      <c r="D3779" t="s">
        <v>1384</v>
      </c>
      <c r="E3779" t="s">
        <v>1499</v>
      </c>
      <c r="F3779" t="s">
        <v>1293</v>
      </c>
      <c r="G3779">
        <v>35</v>
      </c>
      <c r="H3779" t="s">
        <v>1461</v>
      </c>
      <c r="I3779" t="s">
        <v>534</v>
      </c>
      <c r="J3779" t="s">
        <v>1478</v>
      </c>
      <c r="K3779" t="s">
        <v>1386</v>
      </c>
      <c r="L3779">
        <v>0</v>
      </c>
      <c r="M3779">
        <v>0</v>
      </c>
      <c r="N3779">
        <v>0</v>
      </c>
      <c r="O3779">
        <v>0</v>
      </c>
      <c r="P3779">
        <v>0</v>
      </c>
      <c r="Q3779">
        <v>0</v>
      </c>
      <c r="R3779" t="s">
        <v>531</v>
      </c>
      <c r="S3779" t="s">
        <v>531</v>
      </c>
      <c r="T3779" t="s">
        <v>531</v>
      </c>
      <c r="U3779" t="s">
        <v>531</v>
      </c>
      <c r="W3779" s="429">
        <f t="shared" si="88"/>
        <v>0</v>
      </c>
      <c r="X3779" s="429">
        <f t="shared" si="88"/>
        <v>0</v>
      </c>
      <c r="Y3779" s="429">
        <f t="shared" si="88"/>
        <v>0</v>
      </c>
      <c r="Z3779" s="429">
        <f t="shared" si="87"/>
        <v>0</v>
      </c>
      <c r="AA3779" s="429" t="s">
        <v>1296</v>
      </c>
    </row>
    <row r="3780" spans="1:27" x14ac:dyDescent="0.25">
      <c r="A3780" t="s">
        <v>149</v>
      </c>
      <c r="B3780" t="s">
        <v>186</v>
      </c>
      <c r="C3780" t="s">
        <v>1459</v>
      </c>
      <c r="D3780" t="s">
        <v>1384</v>
      </c>
      <c r="E3780" t="s">
        <v>1499</v>
      </c>
      <c r="F3780" t="s">
        <v>1293</v>
      </c>
      <c r="G3780">
        <v>35</v>
      </c>
      <c r="H3780" t="s">
        <v>1461</v>
      </c>
      <c r="I3780" t="s">
        <v>534</v>
      </c>
      <c r="J3780" t="s">
        <v>1478</v>
      </c>
      <c r="K3780" t="s">
        <v>1386</v>
      </c>
      <c r="L3780">
        <v>0</v>
      </c>
      <c r="M3780">
        <v>0</v>
      </c>
      <c r="N3780">
        <v>0</v>
      </c>
      <c r="O3780">
        <v>0</v>
      </c>
      <c r="P3780">
        <v>0</v>
      </c>
      <c r="Q3780">
        <v>0</v>
      </c>
      <c r="R3780" t="s">
        <v>531</v>
      </c>
      <c r="S3780" t="s">
        <v>531</v>
      </c>
      <c r="T3780" t="s">
        <v>531</v>
      </c>
      <c r="U3780" t="s">
        <v>531</v>
      </c>
      <c r="W3780" s="429">
        <f t="shared" si="88"/>
        <v>0</v>
      </c>
      <c r="X3780" s="429">
        <f t="shared" si="88"/>
        <v>0</v>
      </c>
      <c r="Y3780" s="429">
        <f t="shared" si="88"/>
        <v>0</v>
      </c>
      <c r="Z3780" s="429">
        <f t="shared" si="87"/>
        <v>0</v>
      </c>
      <c r="AA3780" s="429" t="s">
        <v>1296</v>
      </c>
    </row>
    <row r="3781" spans="1:27" x14ac:dyDescent="0.25">
      <c r="A3781" t="s">
        <v>149</v>
      </c>
      <c r="B3781" t="s">
        <v>186</v>
      </c>
      <c r="C3781" t="s">
        <v>1459</v>
      </c>
      <c r="D3781" t="s">
        <v>1384</v>
      </c>
      <c r="E3781" t="s">
        <v>1499</v>
      </c>
      <c r="F3781" t="s">
        <v>1293</v>
      </c>
      <c r="G3781">
        <v>35</v>
      </c>
      <c r="H3781" t="s">
        <v>1461</v>
      </c>
      <c r="I3781" t="s">
        <v>534</v>
      </c>
      <c r="J3781" t="s">
        <v>1478</v>
      </c>
      <c r="K3781" t="s">
        <v>1386</v>
      </c>
      <c r="L3781">
        <v>0</v>
      </c>
      <c r="M3781">
        <v>0</v>
      </c>
      <c r="N3781">
        <v>0</v>
      </c>
      <c r="O3781">
        <v>0</v>
      </c>
      <c r="P3781">
        <v>0</v>
      </c>
      <c r="Q3781">
        <v>0</v>
      </c>
      <c r="R3781" t="s">
        <v>531</v>
      </c>
      <c r="S3781" t="s">
        <v>531</v>
      </c>
      <c r="T3781" t="s">
        <v>531</v>
      </c>
      <c r="U3781" t="s">
        <v>531</v>
      </c>
      <c r="W3781" s="429">
        <f t="shared" si="88"/>
        <v>0</v>
      </c>
      <c r="X3781" s="429">
        <f t="shared" si="88"/>
        <v>0</v>
      </c>
      <c r="Y3781" s="429">
        <f t="shared" si="88"/>
        <v>0</v>
      </c>
      <c r="Z3781" s="429">
        <f t="shared" si="87"/>
        <v>0</v>
      </c>
      <c r="AA3781" s="429" t="s">
        <v>1296</v>
      </c>
    </row>
    <row r="3782" spans="1:27" x14ac:dyDescent="0.25">
      <c r="A3782" t="s">
        <v>149</v>
      </c>
      <c r="B3782" t="s">
        <v>186</v>
      </c>
      <c r="C3782" t="s">
        <v>1459</v>
      </c>
      <c r="D3782" t="s">
        <v>1384</v>
      </c>
      <c r="E3782" t="s">
        <v>1499</v>
      </c>
      <c r="F3782" t="s">
        <v>1293</v>
      </c>
      <c r="G3782">
        <v>35</v>
      </c>
      <c r="H3782" t="s">
        <v>1461</v>
      </c>
      <c r="I3782" t="s">
        <v>534</v>
      </c>
      <c r="J3782" t="s">
        <v>1478</v>
      </c>
      <c r="K3782" t="s">
        <v>1386</v>
      </c>
      <c r="L3782">
        <v>0</v>
      </c>
      <c r="M3782">
        <v>0</v>
      </c>
      <c r="N3782">
        <v>0</v>
      </c>
      <c r="O3782">
        <v>0</v>
      </c>
      <c r="P3782">
        <v>0</v>
      </c>
      <c r="Q3782">
        <v>0</v>
      </c>
      <c r="R3782" t="s">
        <v>531</v>
      </c>
      <c r="S3782" t="s">
        <v>531</v>
      </c>
      <c r="T3782" t="s">
        <v>531</v>
      </c>
      <c r="U3782" t="s">
        <v>531</v>
      </c>
      <c r="W3782" s="429">
        <f t="shared" si="88"/>
        <v>0</v>
      </c>
      <c r="X3782" s="429">
        <f t="shared" si="88"/>
        <v>0</v>
      </c>
      <c r="Y3782" s="429">
        <f t="shared" si="88"/>
        <v>0</v>
      </c>
      <c r="Z3782" s="429">
        <f t="shared" si="87"/>
        <v>0</v>
      </c>
      <c r="AA3782" s="429" t="s">
        <v>1296</v>
      </c>
    </row>
    <row r="3783" spans="1:27" x14ac:dyDescent="0.25">
      <c r="A3783" t="s">
        <v>149</v>
      </c>
      <c r="B3783" t="s">
        <v>186</v>
      </c>
      <c r="C3783" t="s">
        <v>1459</v>
      </c>
      <c r="D3783" t="s">
        <v>1384</v>
      </c>
      <c r="E3783" t="s">
        <v>1499</v>
      </c>
      <c r="F3783" t="s">
        <v>1293</v>
      </c>
      <c r="G3783">
        <v>35</v>
      </c>
      <c r="H3783" t="s">
        <v>1461</v>
      </c>
      <c r="I3783" t="s">
        <v>534</v>
      </c>
      <c r="J3783" t="s">
        <v>1478</v>
      </c>
      <c r="K3783" t="s">
        <v>1386</v>
      </c>
      <c r="L3783">
        <v>0</v>
      </c>
      <c r="M3783">
        <v>0</v>
      </c>
      <c r="N3783">
        <v>0</v>
      </c>
      <c r="O3783">
        <v>0</v>
      </c>
      <c r="P3783">
        <v>0</v>
      </c>
      <c r="Q3783">
        <v>0</v>
      </c>
      <c r="R3783" t="s">
        <v>531</v>
      </c>
      <c r="S3783" t="s">
        <v>531</v>
      </c>
      <c r="T3783" t="s">
        <v>531</v>
      </c>
      <c r="U3783" t="s">
        <v>531</v>
      </c>
      <c r="W3783" s="429">
        <f t="shared" si="88"/>
        <v>0</v>
      </c>
      <c r="X3783" s="429">
        <f t="shared" si="88"/>
        <v>0</v>
      </c>
      <c r="Y3783" s="429">
        <f t="shared" si="88"/>
        <v>0</v>
      </c>
      <c r="Z3783" s="429">
        <f t="shared" si="87"/>
        <v>0</v>
      </c>
      <c r="AA3783" s="429" t="s">
        <v>1296</v>
      </c>
    </row>
    <row r="3784" spans="1:27" x14ac:dyDescent="0.25">
      <c r="A3784" t="s">
        <v>149</v>
      </c>
      <c r="B3784" t="s">
        <v>186</v>
      </c>
      <c r="C3784" t="s">
        <v>1459</v>
      </c>
      <c r="D3784" t="s">
        <v>1384</v>
      </c>
      <c r="E3784" t="s">
        <v>1499</v>
      </c>
      <c r="F3784" t="s">
        <v>1293</v>
      </c>
      <c r="G3784">
        <v>35</v>
      </c>
      <c r="H3784" t="s">
        <v>1461</v>
      </c>
      <c r="I3784" t="s">
        <v>534</v>
      </c>
      <c r="J3784" t="s">
        <v>1478</v>
      </c>
      <c r="K3784" t="s">
        <v>1386</v>
      </c>
      <c r="L3784">
        <v>0</v>
      </c>
      <c r="M3784">
        <v>0</v>
      </c>
      <c r="N3784">
        <v>0</v>
      </c>
      <c r="O3784">
        <v>0</v>
      </c>
      <c r="P3784">
        <v>0</v>
      </c>
      <c r="Q3784">
        <v>0</v>
      </c>
      <c r="R3784" t="s">
        <v>531</v>
      </c>
      <c r="S3784" t="s">
        <v>531</v>
      </c>
      <c r="T3784" t="s">
        <v>531</v>
      </c>
      <c r="U3784" t="s">
        <v>531</v>
      </c>
      <c r="W3784" s="429">
        <f t="shared" si="88"/>
        <v>0</v>
      </c>
      <c r="X3784" s="429">
        <f t="shared" si="88"/>
        <v>0</v>
      </c>
      <c r="Y3784" s="429">
        <f t="shared" si="88"/>
        <v>0</v>
      </c>
      <c r="Z3784" s="429">
        <f t="shared" si="87"/>
        <v>0</v>
      </c>
      <c r="AA3784" s="429" t="s">
        <v>1296</v>
      </c>
    </row>
    <row r="3785" spans="1:27" x14ac:dyDescent="0.25">
      <c r="A3785" t="s">
        <v>149</v>
      </c>
      <c r="B3785" t="s">
        <v>186</v>
      </c>
      <c r="C3785" t="s">
        <v>1459</v>
      </c>
      <c r="D3785" t="s">
        <v>1384</v>
      </c>
      <c r="E3785" t="s">
        <v>1499</v>
      </c>
      <c r="F3785" t="s">
        <v>1293</v>
      </c>
      <c r="G3785">
        <v>35</v>
      </c>
      <c r="H3785" t="s">
        <v>1461</v>
      </c>
      <c r="I3785" t="s">
        <v>534</v>
      </c>
      <c r="J3785" t="s">
        <v>1478</v>
      </c>
      <c r="K3785" t="s">
        <v>1386</v>
      </c>
      <c r="L3785">
        <v>0</v>
      </c>
      <c r="M3785">
        <v>0</v>
      </c>
      <c r="N3785">
        <v>0</v>
      </c>
      <c r="O3785">
        <v>0</v>
      </c>
      <c r="P3785">
        <v>0</v>
      </c>
      <c r="Q3785">
        <v>0</v>
      </c>
      <c r="R3785" t="s">
        <v>531</v>
      </c>
      <c r="S3785" t="s">
        <v>531</v>
      </c>
      <c r="T3785" t="s">
        <v>531</v>
      </c>
      <c r="U3785" t="s">
        <v>531</v>
      </c>
      <c r="W3785" s="429">
        <f t="shared" si="88"/>
        <v>0</v>
      </c>
      <c r="X3785" s="429">
        <f t="shared" si="88"/>
        <v>0</v>
      </c>
      <c r="Y3785" s="429">
        <f t="shared" si="88"/>
        <v>0</v>
      </c>
      <c r="Z3785" s="429">
        <f t="shared" si="87"/>
        <v>0</v>
      </c>
      <c r="AA3785" s="429" t="s">
        <v>1296</v>
      </c>
    </row>
    <row r="3786" spans="1:27" x14ac:dyDescent="0.25">
      <c r="A3786" t="s">
        <v>149</v>
      </c>
      <c r="B3786" t="s">
        <v>186</v>
      </c>
      <c r="C3786" t="s">
        <v>1459</v>
      </c>
      <c r="D3786" t="s">
        <v>1384</v>
      </c>
      <c r="E3786" t="s">
        <v>1499</v>
      </c>
      <c r="F3786" t="s">
        <v>1293</v>
      </c>
      <c r="G3786">
        <v>35</v>
      </c>
      <c r="H3786" t="s">
        <v>1461</v>
      </c>
      <c r="I3786" t="s">
        <v>534</v>
      </c>
      <c r="J3786" t="s">
        <v>1478</v>
      </c>
      <c r="K3786" t="s">
        <v>1386</v>
      </c>
      <c r="L3786">
        <v>0</v>
      </c>
      <c r="M3786">
        <v>0</v>
      </c>
      <c r="N3786">
        <v>0</v>
      </c>
      <c r="O3786">
        <v>0</v>
      </c>
      <c r="P3786">
        <v>0</v>
      </c>
      <c r="Q3786">
        <v>0</v>
      </c>
      <c r="R3786" t="s">
        <v>531</v>
      </c>
      <c r="S3786" t="s">
        <v>531</v>
      </c>
      <c r="T3786" t="s">
        <v>531</v>
      </c>
      <c r="U3786" t="s">
        <v>531</v>
      </c>
      <c r="W3786" s="429">
        <f t="shared" si="88"/>
        <v>0</v>
      </c>
      <c r="X3786" s="429">
        <f t="shared" si="88"/>
        <v>0</v>
      </c>
      <c r="Y3786" s="429">
        <f t="shared" si="88"/>
        <v>0</v>
      </c>
      <c r="Z3786" s="429">
        <f t="shared" si="87"/>
        <v>0</v>
      </c>
      <c r="AA3786" s="429" t="s">
        <v>1296</v>
      </c>
    </row>
    <row r="3787" spans="1:27" x14ac:dyDescent="0.25">
      <c r="A3787" t="s">
        <v>149</v>
      </c>
      <c r="B3787" t="s">
        <v>186</v>
      </c>
      <c r="C3787" t="s">
        <v>1459</v>
      </c>
      <c r="D3787" t="s">
        <v>1384</v>
      </c>
      <c r="E3787" t="s">
        <v>1499</v>
      </c>
      <c r="F3787" t="s">
        <v>1293</v>
      </c>
      <c r="G3787">
        <v>35</v>
      </c>
      <c r="H3787" t="s">
        <v>1461</v>
      </c>
      <c r="I3787" t="s">
        <v>534</v>
      </c>
      <c r="J3787" t="s">
        <v>1478</v>
      </c>
      <c r="K3787" t="s">
        <v>1386</v>
      </c>
      <c r="L3787">
        <v>0</v>
      </c>
      <c r="M3787">
        <v>0</v>
      </c>
      <c r="N3787">
        <v>0</v>
      </c>
      <c r="O3787">
        <v>0</v>
      </c>
      <c r="P3787">
        <v>0</v>
      </c>
      <c r="Q3787">
        <v>0</v>
      </c>
      <c r="R3787" t="s">
        <v>531</v>
      </c>
      <c r="S3787" t="s">
        <v>531</v>
      </c>
      <c r="T3787" t="s">
        <v>531</v>
      </c>
      <c r="U3787" t="s">
        <v>531</v>
      </c>
      <c r="W3787" s="429">
        <f t="shared" si="88"/>
        <v>0</v>
      </c>
      <c r="X3787" s="429">
        <f t="shared" si="88"/>
        <v>0</v>
      </c>
      <c r="Y3787" s="429">
        <f t="shared" si="88"/>
        <v>0</v>
      </c>
      <c r="Z3787" s="429">
        <f t="shared" si="87"/>
        <v>0</v>
      </c>
      <c r="AA3787" s="429" t="s">
        <v>1296</v>
      </c>
    </row>
    <row r="3788" spans="1:27" x14ac:dyDescent="0.25">
      <c r="A3788" t="s">
        <v>149</v>
      </c>
      <c r="B3788" t="s">
        <v>186</v>
      </c>
      <c r="C3788" t="s">
        <v>1459</v>
      </c>
      <c r="D3788" t="s">
        <v>1384</v>
      </c>
      <c r="E3788" t="s">
        <v>1499</v>
      </c>
      <c r="F3788" t="s">
        <v>1293</v>
      </c>
      <c r="G3788">
        <v>35</v>
      </c>
      <c r="H3788" t="s">
        <v>1461</v>
      </c>
      <c r="I3788" t="s">
        <v>534</v>
      </c>
      <c r="J3788" t="s">
        <v>1478</v>
      </c>
      <c r="K3788" t="s">
        <v>1386</v>
      </c>
      <c r="L3788">
        <v>0</v>
      </c>
      <c r="M3788">
        <v>0</v>
      </c>
      <c r="N3788">
        <v>0</v>
      </c>
      <c r="O3788">
        <v>0</v>
      </c>
      <c r="P3788">
        <v>0</v>
      </c>
      <c r="Q3788">
        <v>0</v>
      </c>
      <c r="R3788" t="s">
        <v>531</v>
      </c>
      <c r="S3788" t="s">
        <v>531</v>
      </c>
      <c r="T3788" t="s">
        <v>531</v>
      </c>
      <c r="U3788" t="s">
        <v>531</v>
      </c>
      <c r="W3788" s="429">
        <f t="shared" si="88"/>
        <v>0</v>
      </c>
      <c r="X3788" s="429">
        <f t="shared" si="88"/>
        <v>0</v>
      </c>
      <c r="Y3788" s="429">
        <f t="shared" si="88"/>
        <v>0</v>
      </c>
      <c r="Z3788" s="429">
        <f t="shared" si="87"/>
        <v>0</v>
      </c>
      <c r="AA3788" s="429" t="s">
        <v>1296</v>
      </c>
    </row>
    <row r="3789" spans="1:27" x14ac:dyDescent="0.25">
      <c r="A3789" t="s">
        <v>149</v>
      </c>
      <c r="B3789" t="s">
        <v>186</v>
      </c>
      <c r="C3789" t="s">
        <v>1459</v>
      </c>
      <c r="D3789" t="s">
        <v>1384</v>
      </c>
      <c r="E3789" t="s">
        <v>1499</v>
      </c>
      <c r="F3789" t="s">
        <v>1293</v>
      </c>
      <c r="G3789">
        <v>35</v>
      </c>
      <c r="H3789" t="s">
        <v>1461</v>
      </c>
      <c r="I3789" t="s">
        <v>534</v>
      </c>
      <c r="J3789" t="s">
        <v>1478</v>
      </c>
      <c r="K3789" t="s">
        <v>1386</v>
      </c>
      <c r="L3789">
        <v>0</v>
      </c>
      <c r="M3789">
        <v>0</v>
      </c>
      <c r="N3789">
        <v>0</v>
      </c>
      <c r="O3789">
        <v>0</v>
      </c>
      <c r="P3789">
        <v>0</v>
      </c>
      <c r="Q3789">
        <v>0</v>
      </c>
      <c r="R3789" t="s">
        <v>531</v>
      </c>
      <c r="S3789" t="s">
        <v>531</v>
      </c>
      <c r="T3789" t="s">
        <v>531</v>
      </c>
      <c r="U3789" t="s">
        <v>531</v>
      </c>
      <c r="W3789" s="429">
        <f t="shared" si="88"/>
        <v>0</v>
      </c>
      <c r="X3789" s="429">
        <f t="shared" si="88"/>
        <v>0</v>
      </c>
      <c r="Y3789" s="429">
        <f t="shared" si="88"/>
        <v>0</v>
      </c>
      <c r="Z3789" s="429">
        <f t="shared" si="87"/>
        <v>0</v>
      </c>
      <c r="AA3789" s="429" t="s">
        <v>1296</v>
      </c>
    </row>
    <row r="3790" spans="1:27" x14ac:dyDescent="0.25">
      <c r="A3790" t="s">
        <v>149</v>
      </c>
      <c r="B3790" t="s">
        <v>186</v>
      </c>
      <c r="C3790" t="s">
        <v>1459</v>
      </c>
      <c r="D3790" t="s">
        <v>1384</v>
      </c>
      <c r="E3790" t="s">
        <v>1499</v>
      </c>
      <c r="F3790" t="s">
        <v>1293</v>
      </c>
      <c r="G3790">
        <v>35</v>
      </c>
      <c r="H3790" t="s">
        <v>1461</v>
      </c>
      <c r="I3790" t="s">
        <v>534</v>
      </c>
      <c r="J3790" t="s">
        <v>1478</v>
      </c>
      <c r="K3790" t="s">
        <v>1386</v>
      </c>
      <c r="L3790">
        <v>0</v>
      </c>
      <c r="M3790">
        <v>0</v>
      </c>
      <c r="N3790">
        <v>0</v>
      </c>
      <c r="O3790">
        <v>0</v>
      </c>
      <c r="P3790">
        <v>0</v>
      </c>
      <c r="Q3790">
        <v>0</v>
      </c>
      <c r="R3790" t="s">
        <v>531</v>
      </c>
      <c r="S3790" t="s">
        <v>531</v>
      </c>
      <c r="T3790" t="s">
        <v>531</v>
      </c>
      <c r="U3790" t="s">
        <v>531</v>
      </c>
      <c r="W3790" s="429">
        <f t="shared" si="88"/>
        <v>0</v>
      </c>
      <c r="X3790" s="429">
        <f t="shared" si="88"/>
        <v>0</v>
      </c>
      <c r="Y3790" s="429">
        <f t="shared" si="88"/>
        <v>0</v>
      </c>
      <c r="Z3790" s="429">
        <f t="shared" si="87"/>
        <v>0</v>
      </c>
      <c r="AA3790" s="429" t="s">
        <v>1296</v>
      </c>
    </row>
    <row r="3791" spans="1:27" x14ac:dyDescent="0.25">
      <c r="A3791" t="s">
        <v>149</v>
      </c>
      <c r="B3791" t="s">
        <v>186</v>
      </c>
      <c r="C3791" t="s">
        <v>1459</v>
      </c>
      <c r="D3791" t="s">
        <v>1384</v>
      </c>
      <c r="E3791" t="s">
        <v>1499</v>
      </c>
      <c r="F3791" t="s">
        <v>1293</v>
      </c>
      <c r="G3791">
        <v>35</v>
      </c>
      <c r="H3791" t="s">
        <v>1461</v>
      </c>
      <c r="I3791" t="s">
        <v>534</v>
      </c>
      <c r="J3791" t="s">
        <v>1478</v>
      </c>
      <c r="K3791" t="s">
        <v>1386</v>
      </c>
      <c r="L3791">
        <v>0</v>
      </c>
      <c r="M3791">
        <v>0</v>
      </c>
      <c r="N3791">
        <v>0</v>
      </c>
      <c r="O3791">
        <v>0</v>
      </c>
      <c r="P3791">
        <v>0</v>
      </c>
      <c r="Q3791">
        <v>0</v>
      </c>
      <c r="R3791" t="s">
        <v>531</v>
      </c>
      <c r="S3791" t="s">
        <v>531</v>
      </c>
      <c r="T3791" t="s">
        <v>531</v>
      </c>
      <c r="U3791" t="s">
        <v>531</v>
      </c>
      <c r="W3791" s="429">
        <f t="shared" si="88"/>
        <v>0</v>
      </c>
      <c r="X3791" s="429">
        <f t="shared" si="88"/>
        <v>0</v>
      </c>
      <c r="Y3791" s="429">
        <f t="shared" si="88"/>
        <v>0</v>
      </c>
      <c r="Z3791" s="429">
        <f t="shared" si="87"/>
        <v>0</v>
      </c>
      <c r="AA3791" s="429" t="s">
        <v>1296</v>
      </c>
    </row>
    <row r="3792" spans="1:27" x14ac:dyDescent="0.25">
      <c r="A3792" t="s">
        <v>149</v>
      </c>
      <c r="B3792" t="s">
        <v>186</v>
      </c>
      <c r="C3792" t="s">
        <v>1459</v>
      </c>
      <c r="D3792" t="s">
        <v>1384</v>
      </c>
      <c r="E3792" t="s">
        <v>1499</v>
      </c>
      <c r="F3792" t="s">
        <v>1293</v>
      </c>
      <c r="G3792">
        <v>35</v>
      </c>
      <c r="H3792" t="s">
        <v>1461</v>
      </c>
      <c r="I3792" t="s">
        <v>534</v>
      </c>
      <c r="J3792" t="s">
        <v>1478</v>
      </c>
      <c r="K3792" t="s">
        <v>1386</v>
      </c>
      <c r="L3792">
        <v>0</v>
      </c>
      <c r="M3792">
        <v>0</v>
      </c>
      <c r="N3792">
        <v>0</v>
      </c>
      <c r="O3792">
        <v>0</v>
      </c>
      <c r="P3792">
        <v>0</v>
      </c>
      <c r="Q3792">
        <v>0</v>
      </c>
      <c r="R3792" t="s">
        <v>531</v>
      </c>
      <c r="S3792" t="s">
        <v>531</v>
      </c>
      <c r="T3792" t="s">
        <v>531</v>
      </c>
      <c r="U3792" t="s">
        <v>531</v>
      </c>
      <c r="W3792" s="429">
        <f t="shared" si="88"/>
        <v>0</v>
      </c>
      <c r="X3792" s="429">
        <f t="shared" si="88"/>
        <v>0</v>
      </c>
      <c r="Y3792" s="429">
        <f t="shared" si="88"/>
        <v>0</v>
      </c>
      <c r="Z3792" s="429">
        <f t="shared" si="87"/>
        <v>0</v>
      </c>
      <c r="AA3792" s="429" t="s">
        <v>1296</v>
      </c>
    </row>
    <row r="3793" spans="1:27" x14ac:dyDescent="0.25">
      <c r="A3793" t="s">
        <v>149</v>
      </c>
      <c r="B3793" t="s">
        <v>186</v>
      </c>
      <c r="C3793" t="s">
        <v>1459</v>
      </c>
      <c r="D3793" t="s">
        <v>1384</v>
      </c>
      <c r="E3793" t="s">
        <v>1499</v>
      </c>
      <c r="F3793" t="s">
        <v>1293</v>
      </c>
      <c r="G3793">
        <v>35</v>
      </c>
      <c r="H3793" t="s">
        <v>1461</v>
      </c>
      <c r="I3793" t="s">
        <v>534</v>
      </c>
      <c r="J3793" t="s">
        <v>1478</v>
      </c>
      <c r="K3793" t="s">
        <v>1386</v>
      </c>
      <c r="L3793">
        <v>0</v>
      </c>
      <c r="M3793">
        <v>0</v>
      </c>
      <c r="N3793">
        <v>0</v>
      </c>
      <c r="O3793">
        <v>0</v>
      </c>
      <c r="P3793">
        <v>0</v>
      </c>
      <c r="Q3793">
        <v>0</v>
      </c>
      <c r="R3793" t="s">
        <v>531</v>
      </c>
      <c r="S3793" t="s">
        <v>531</v>
      </c>
      <c r="T3793" t="s">
        <v>531</v>
      </c>
      <c r="U3793" t="s">
        <v>531</v>
      </c>
      <c r="W3793" s="429">
        <f t="shared" si="88"/>
        <v>0</v>
      </c>
      <c r="X3793" s="429">
        <f t="shared" si="88"/>
        <v>0</v>
      </c>
      <c r="Y3793" s="429">
        <f t="shared" si="88"/>
        <v>0</v>
      </c>
      <c r="Z3793" s="429">
        <f t="shared" si="87"/>
        <v>0</v>
      </c>
      <c r="AA3793" s="429" t="s">
        <v>1296</v>
      </c>
    </row>
    <row r="3794" spans="1:27" x14ac:dyDescent="0.25">
      <c r="A3794" t="s">
        <v>149</v>
      </c>
      <c r="B3794" t="s">
        <v>186</v>
      </c>
      <c r="C3794" t="s">
        <v>1459</v>
      </c>
      <c r="D3794" t="s">
        <v>1384</v>
      </c>
      <c r="E3794" t="s">
        <v>1499</v>
      </c>
      <c r="F3794" t="s">
        <v>1293</v>
      </c>
      <c r="G3794">
        <v>35</v>
      </c>
      <c r="H3794" t="s">
        <v>1461</v>
      </c>
      <c r="I3794" t="s">
        <v>534</v>
      </c>
      <c r="J3794" t="s">
        <v>1478</v>
      </c>
      <c r="K3794" t="s">
        <v>1386</v>
      </c>
      <c r="L3794">
        <v>0</v>
      </c>
      <c r="M3794">
        <v>0</v>
      </c>
      <c r="N3794">
        <v>0</v>
      </c>
      <c r="O3794">
        <v>0</v>
      </c>
      <c r="P3794">
        <v>0</v>
      </c>
      <c r="Q3794">
        <v>0</v>
      </c>
      <c r="R3794" t="s">
        <v>531</v>
      </c>
      <c r="S3794" t="s">
        <v>531</v>
      </c>
      <c r="T3794" t="s">
        <v>531</v>
      </c>
      <c r="U3794" t="s">
        <v>531</v>
      </c>
      <c r="W3794" s="429">
        <f t="shared" si="88"/>
        <v>0</v>
      </c>
      <c r="X3794" s="429">
        <f t="shared" si="88"/>
        <v>0</v>
      </c>
      <c r="Y3794" s="429">
        <f t="shared" si="88"/>
        <v>0</v>
      </c>
      <c r="Z3794" s="429">
        <f t="shared" si="87"/>
        <v>0</v>
      </c>
      <c r="AA3794" s="429" t="s">
        <v>1296</v>
      </c>
    </row>
    <row r="3795" spans="1:27" x14ac:dyDescent="0.25">
      <c r="A3795" t="s">
        <v>149</v>
      </c>
      <c r="B3795" t="s">
        <v>186</v>
      </c>
      <c r="C3795" t="s">
        <v>1459</v>
      </c>
      <c r="D3795" t="s">
        <v>1384</v>
      </c>
      <c r="E3795" t="s">
        <v>1499</v>
      </c>
      <c r="F3795" t="s">
        <v>1293</v>
      </c>
      <c r="G3795">
        <v>35</v>
      </c>
      <c r="H3795" t="s">
        <v>1461</v>
      </c>
      <c r="I3795" t="s">
        <v>534</v>
      </c>
      <c r="J3795" t="s">
        <v>1478</v>
      </c>
      <c r="K3795" t="s">
        <v>1386</v>
      </c>
      <c r="L3795">
        <v>0</v>
      </c>
      <c r="M3795">
        <v>0</v>
      </c>
      <c r="N3795">
        <v>0</v>
      </c>
      <c r="O3795">
        <v>0</v>
      </c>
      <c r="P3795">
        <v>0</v>
      </c>
      <c r="Q3795">
        <v>0</v>
      </c>
      <c r="R3795" t="s">
        <v>531</v>
      </c>
      <c r="S3795" t="s">
        <v>531</v>
      </c>
      <c r="T3795" t="s">
        <v>531</v>
      </c>
      <c r="U3795" t="s">
        <v>531</v>
      </c>
      <c r="W3795" s="429">
        <f t="shared" si="88"/>
        <v>0</v>
      </c>
      <c r="X3795" s="429">
        <f t="shared" si="88"/>
        <v>0</v>
      </c>
      <c r="Y3795" s="429">
        <f t="shared" si="88"/>
        <v>0</v>
      </c>
      <c r="Z3795" s="429">
        <f t="shared" si="87"/>
        <v>0</v>
      </c>
      <c r="AA3795" s="429" t="s">
        <v>1296</v>
      </c>
    </row>
    <row r="3796" spans="1:27" x14ac:dyDescent="0.25">
      <c r="A3796" t="s">
        <v>149</v>
      </c>
      <c r="B3796" t="s">
        <v>186</v>
      </c>
      <c r="C3796" t="s">
        <v>1459</v>
      </c>
      <c r="D3796" t="s">
        <v>1384</v>
      </c>
      <c r="E3796" t="s">
        <v>1499</v>
      </c>
      <c r="F3796" t="s">
        <v>1293</v>
      </c>
      <c r="G3796">
        <v>35</v>
      </c>
      <c r="H3796" t="s">
        <v>1461</v>
      </c>
      <c r="I3796" t="s">
        <v>534</v>
      </c>
      <c r="J3796" t="s">
        <v>1478</v>
      </c>
      <c r="K3796" t="s">
        <v>1386</v>
      </c>
      <c r="L3796">
        <v>0</v>
      </c>
      <c r="M3796">
        <v>0</v>
      </c>
      <c r="N3796">
        <v>0</v>
      </c>
      <c r="O3796">
        <v>0</v>
      </c>
      <c r="P3796">
        <v>0</v>
      </c>
      <c r="Q3796">
        <v>0</v>
      </c>
      <c r="R3796" t="s">
        <v>531</v>
      </c>
      <c r="S3796" t="s">
        <v>531</v>
      </c>
      <c r="T3796" t="s">
        <v>531</v>
      </c>
      <c r="U3796" t="s">
        <v>531</v>
      </c>
      <c r="W3796" s="429">
        <f t="shared" si="88"/>
        <v>0</v>
      </c>
      <c r="X3796" s="429">
        <f t="shared" si="88"/>
        <v>0</v>
      </c>
      <c r="Y3796" s="429">
        <f t="shared" si="88"/>
        <v>0</v>
      </c>
      <c r="Z3796" s="429">
        <f t="shared" si="87"/>
        <v>0</v>
      </c>
      <c r="AA3796" s="429" t="s">
        <v>1296</v>
      </c>
    </row>
    <row r="3797" spans="1:27" x14ac:dyDescent="0.25">
      <c r="A3797" t="s">
        <v>149</v>
      </c>
      <c r="B3797" t="s">
        <v>186</v>
      </c>
      <c r="C3797" t="s">
        <v>1459</v>
      </c>
      <c r="D3797" t="s">
        <v>1384</v>
      </c>
      <c r="E3797" t="s">
        <v>1499</v>
      </c>
      <c r="F3797" t="s">
        <v>1293</v>
      </c>
      <c r="G3797">
        <v>35</v>
      </c>
      <c r="H3797" t="s">
        <v>1461</v>
      </c>
      <c r="I3797" t="s">
        <v>534</v>
      </c>
      <c r="J3797" t="s">
        <v>1478</v>
      </c>
      <c r="K3797" t="s">
        <v>1386</v>
      </c>
      <c r="L3797">
        <v>0</v>
      </c>
      <c r="M3797">
        <v>0</v>
      </c>
      <c r="N3797">
        <v>0</v>
      </c>
      <c r="O3797">
        <v>0</v>
      </c>
      <c r="P3797">
        <v>0</v>
      </c>
      <c r="Q3797">
        <v>0</v>
      </c>
      <c r="R3797" t="s">
        <v>531</v>
      </c>
      <c r="S3797" t="s">
        <v>531</v>
      </c>
      <c r="T3797" t="s">
        <v>531</v>
      </c>
      <c r="U3797" t="s">
        <v>531</v>
      </c>
      <c r="W3797" s="429">
        <f t="shared" si="88"/>
        <v>0</v>
      </c>
      <c r="X3797" s="429">
        <f t="shared" si="88"/>
        <v>0</v>
      </c>
      <c r="Y3797" s="429">
        <f t="shared" si="88"/>
        <v>0</v>
      </c>
      <c r="Z3797" s="429">
        <f t="shared" si="87"/>
        <v>0</v>
      </c>
      <c r="AA3797" s="429" t="s">
        <v>1296</v>
      </c>
    </row>
    <row r="3798" spans="1:27" x14ac:dyDescent="0.25">
      <c r="A3798" t="s">
        <v>149</v>
      </c>
      <c r="B3798" t="s">
        <v>186</v>
      </c>
      <c r="C3798" t="s">
        <v>1459</v>
      </c>
      <c r="D3798" t="s">
        <v>1384</v>
      </c>
      <c r="E3798" t="s">
        <v>1499</v>
      </c>
      <c r="F3798" t="s">
        <v>1293</v>
      </c>
      <c r="G3798">
        <v>35</v>
      </c>
      <c r="H3798" t="s">
        <v>1461</v>
      </c>
      <c r="I3798" t="s">
        <v>534</v>
      </c>
      <c r="J3798" t="s">
        <v>1478</v>
      </c>
      <c r="K3798" t="s">
        <v>1386</v>
      </c>
      <c r="L3798">
        <v>0</v>
      </c>
      <c r="M3798">
        <v>0</v>
      </c>
      <c r="N3798">
        <v>0</v>
      </c>
      <c r="O3798">
        <v>0</v>
      </c>
      <c r="P3798">
        <v>0</v>
      </c>
      <c r="Q3798">
        <v>0</v>
      </c>
      <c r="R3798" t="s">
        <v>531</v>
      </c>
      <c r="S3798" t="s">
        <v>531</v>
      </c>
      <c r="T3798" t="s">
        <v>531</v>
      </c>
      <c r="U3798" t="s">
        <v>531</v>
      </c>
      <c r="W3798" s="429">
        <f t="shared" si="88"/>
        <v>0</v>
      </c>
      <c r="X3798" s="429">
        <f t="shared" si="88"/>
        <v>0</v>
      </c>
      <c r="Y3798" s="429">
        <f t="shared" si="88"/>
        <v>0</v>
      </c>
      <c r="Z3798" s="429">
        <f t="shared" si="87"/>
        <v>0</v>
      </c>
      <c r="AA3798" s="429" t="s">
        <v>1296</v>
      </c>
    </row>
    <row r="3799" spans="1:27" x14ac:dyDescent="0.25">
      <c r="A3799" t="s">
        <v>149</v>
      </c>
      <c r="B3799" t="s">
        <v>186</v>
      </c>
      <c r="C3799" t="s">
        <v>1459</v>
      </c>
      <c r="D3799" t="s">
        <v>1384</v>
      </c>
      <c r="E3799" t="s">
        <v>1499</v>
      </c>
      <c r="F3799" t="s">
        <v>1293</v>
      </c>
      <c r="G3799">
        <v>35</v>
      </c>
      <c r="H3799" t="s">
        <v>1461</v>
      </c>
      <c r="I3799" t="s">
        <v>534</v>
      </c>
      <c r="J3799" t="s">
        <v>1478</v>
      </c>
      <c r="K3799" t="s">
        <v>1386</v>
      </c>
      <c r="L3799">
        <v>0</v>
      </c>
      <c r="M3799">
        <v>0</v>
      </c>
      <c r="N3799">
        <v>0</v>
      </c>
      <c r="O3799">
        <v>0</v>
      </c>
      <c r="P3799">
        <v>0</v>
      </c>
      <c r="Q3799">
        <v>0</v>
      </c>
      <c r="R3799" t="s">
        <v>531</v>
      </c>
      <c r="S3799" t="s">
        <v>531</v>
      </c>
      <c r="T3799" t="s">
        <v>531</v>
      </c>
      <c r="U3799" t="s">
        <v>531</v>
      </c>
      <c r="W3799" s="429">
        <f t="shared" si="88"/>
        <v>0</v>
      </c>
      <c r="X3799" s="429">
        <f t="shared" si="88"/>
        <v>0</v>
      </c>
      <c r="Y3799" s="429">
        <f t="shared" si="88"/>
        <v>0</v>
      </c>
      <c r="Z3799" s="429">
        <f t="shared" si="87"/>
        <v>0</v>
      </c>
      <c r="AA3799" s="429" t="s">
        <v>1296</v>
      </c>
    </row>
    <row r="3800" spans="1:27" x14ac:dyDescent="0.25">
      <c r="A3800" t="s">
        <v>149</v>
      </c>
      <c r="B3800" t="s">
        <v>186</v>
      </c>
      <c r="C3800" t="s">
        <v>1459</v>
      </c>
      <c r="D3800" t="s">
        <v>1384</v>
      </c>
      <c r="E3800" t="s">
        <v>1499</v>
      </c>
      <c r="F3800" t="s">
        <v>1293</v>
      </c>
      <c r="G3800">
        <v>35</v>
      </c>
      <c r="H3800" t="s">
        <v>1461</v>
      </c>
      <c r="I3800" t="s">
        <v>534</v>
      </c>
      <c r="J3800" t="s">
        <v>1478</v>
      </c>
      <c r="K3800" t="s">
        <v>1386</v>
      </c>
      <c r="L3800">
        <v>0</v>
      </c>
      <c r="M3800">
        <v>0</v>
      </c>
      <c r="N3800">
        <v>0</v>
      </c>
      <c r="O3800">
        <v>0</v>
      </c>
      <c r="P3800">
        <v>0</v>
      </c>
      <c r="Q3800">
        <v>0</v>
      </c>
      <c r="R3800" t="s">
        <v>531</v>
      </c>
      <c r="S3800" t="s">
        <v>531</v>
      </c>
      <c r="T3800" t="s">
        <v>531</v>
      </c>
      <c r="U3800" t="s">
        <v>531</v>
      </c>
      <c r="W3800" s="429">
        <f t="shared" si="88"/>
        <v>0</v>
      </c>
      <c r="X3800" s="429">
        <f t="shared" si="88"/>
        <v>0</v>
      </c>
      <c r="Y3800" s="429">
        <f t="shared" si="88"/>
        <v>0</v>
      </c>
      <c r="Z3800" s="429">
        <f t="shared" si="87"/>
        <v>0</v>
      </c>
      <c r="AA3800" s="429" t="s">
        <v>1296</v>
      </c>
    </row>
    <row r="3801" spans="1:27" x14ac:dyDescent="0.25">
      <c r="A3801" t="s">
        <v>149</v>
      </c>
      <c r="B3801" t="s">
        <v>186</v>
      </c>
      <c r="C3801" t="s">
        <v>1459</v>
      </c>
      <c r="D3801" t="s">
        <v>1384</v>
      </c>
      <c r="E3801" t="s">
        <v>1499</v>
      </c>
      <c r="F3801" t="s">
        <v>1293</v>
      </c>
      <c r="G3801">
        <v>35</v>
      </c>
      <c r="H3801" t="s">
        <v>1461</v>
      </c>
      <c r="I3801" t="s">
        <v>534</v>
      </c>
      <c r="J3801" t="s">
        <v>1478</v>
      </c>
      <c r="K3801" t="s">
        <v>1386</v>
      </c>
      <c r="L3801">
        <v>0</v>
      </c>
      <c r="M3801">
        <v>0</v>
      </c>
      <c r="N3801">
        <v>0</v>
      </c>
      <c r="O3801">
        <v>0</v>
      </c>
      <c r="P3801">
        <v>0</v>
      </c>
      <c r="Q3801">
        <v>0</v>
      </c>
      <c r="R3801" t="s">
        <v>531</v>
      </c>
      <c r="S3801" t="s">
        <v>531</v>
      </c>
      <c r="T3801" t="s">
        <v>531</v>
      </c>
      <c r="U3801" t="s">
        <v>531</v>
      </c>
      <c r="W3801" s="429">
        <f t="shared" si="88"/>
        <v>0</v>
      </c>
      <c r="X3801" s="429">
        <f t="shared" si="88"/>
        <v>0</v>
      </c>
      <c r="Y3801" s="429">
        <f t="shared" si="88"/>
        <v>0</v>
      </c>
      <c r="Z3801" s="429">
        <f t="shared" si="87"/>
        <v>0</v>
      </c>
      <c r="AA3801" s="429" t="s">
        <v>1296</v>
      </c>
    </row>
    <row r="3802" spans="1:27" x14ac:dyDescent="0.25">
      <c r="A3802" t="s">
        <v>149</v>
      </c>
      <c r="B3802" t="s">
        <v>186</v>
      </c>
      <c r="C3802" t="s">
        <v>1459</v>
      </c>
      <c r="D3802" t="s">
        <v>1384</v>
      </c>
      <c r="E3802" t="s">
        <v>1499</v>
      </c>
      <c r="F3802" t="s">
        <v>1293</v>
      </c>
      <c r="G3802">
        <v>35</v>
      </c>
      <c r="H3802" t="s">
        <v>1461</v>
      </c>
      <c r="I3802" t="s">
        <v>534</v>
      </c>
      <c r="J3802" t="s">
        <v>1478</v>
      </c>
      <c r="K3802" t="s">
        <v>1386</v>
      </c>
      <c r="L3802">
        <v>0</v>
      </c>
      <c r="M3802">
        <v>0</v>
      </c>
      <c r="N3802">
        <v>0</v>
      </c>
      <c r="O3802">
        <v>0</v>
      </c>
      <c r="P3802">
        <v>0</v>
      </c>
      <c r="Q3802">
        <v>0</v>
      </c>
      <c r="R3802" t="s">
        <v>531</v>
      </c>
      <c r="S3802" t="s">
        <v>531</v>
      </c>
      <c r="T3802" t="s">
        <v>531</v>
      </c>
      <c r="U3802" t="s">
        <v>531</v>
      </c>
      <c r="W3802" s="429">
        <f t="shared" si="88"/>
        <v>0</v>
      </c>
      <c r="X3802" s="429">
        <f t="shared" si="88"/>
        <v>0</v>
      </c>
      <c r="Y3802" s="429">
        <f t="shared" si="88"/>
        <v>0</v>
      </c>
      <c r="Z3802" s="429">
        <f t="shared" si="87"/>
        <v>0</v>
      </c>
      <c r="AA3802" s="429" t="s">
        <v>1296</v>
      </c>
    </row>
    <row r="3803" spans="1:27" x14ac:dyDescent="0.25">
      <c r="A3803" t="s">
        <v>149</v>
      </c>
      <c r="B3803" t="s">
        <v>186</v>
      </c>
      <c r="C3803" t="s">
        <v>1459</v>
      </c>
      <c r="D3803" t="s">
        <v>1384</v>
      </c>
      <c r="E3803" t="s">
        <v>1499</v>
      </c>
      <c r="F3803" t="s">
        <v>1293</v>
      </c>
      <c r="G3803">
        <v>35</v>
      </c>
      <c r="H3803" t="s">
        <v>1461</v>
      </c>
      <c r="I3803" t="s">
        <v>534</v>
      </c>
      <c r="J3803" t="s">
        <v>1478</v>
      </c>
      <c r="K3803" t="s">
        <v>1386</v>
      </c>
      <c r="L3803">
        <v>0</v>
      </c>
      <c r="M3803">
        <v>0</v>
      </c>
      <c r="N3803">
        <v>0</v>
      </c>
      <c r="O3803">
        <v>0</v>
      </c>
      <c r="P3803">
        <v>0</v>
      </c>
      <c r="Q3803">
        <v>0</v>
      </c>
      <c r="R3803" t="s">
        <v>531</v>
      </c>
      <c r="S3803" t="s">
        <v>531</v>
      </c>
      <c r="T3803" t="s">
        <v>531</v>
      </c>
      <c r="U3803" t="s">
        <v>531</v>
      </c>
      <c r="W3803" s="429">
        <f t="shared" si="88"/>
        <v>0</v>
      </c>
      <c r="X3803" s="429">
        <f t="shared" si="88"/>
        <v>0</v>
      </c>
      <c r="Y3803" s="429">
        <f t="shared" si="88"/>
        <v>0</v>
      </c>
      <c r="Z3803" s="429">
        <f t="shared" si="87"/>
        <v>0</v>
      </c>
      <c r="AA3803" s="429" t="s">
        <v>1296</v>
      </c>
    </row>
    <row r="3804" spans="1:27" x14ac:dyDescent="0.25">
      <c r="A3804" t="s">
        <v>149</v>
      </c>
      <c r="B3804" t="s">
        <v>186</v>
      </c>
      <c r="C3804" t="s">
        <v>1459</v>
      </c>
      <c r="D3804" t="s">
        <v>1384</v>
      </c>
      <c r="E3804" t="s">
        <v>1499</v>
      </c>
      <c r="F3804" t="s">
        <v>1293</v>
      </c>
      <c r="G3804">
        <v>35</v>
      </c>
      <c r="H3804" t="s">
        <v>1461</v>
      </c>
      <c r="I3804" t="s">
        <v>534</v>
      </c>
      <c r="J3804" t="s">
        <v>1478</v>
      </c>
      <c r="K3804" t="s">
        <v>1386</v>
      </c>
      <c r="L3804">
        <v>0</v>
      </c>
      <c r="M3804">
        <v>0</v>
      </c>
      <c r="N3804">
        <v>0</v>
      </c>
      <c r="O3804">
        <v>0</v>
      </c>
      <c r="P3804">
        <v>0</v>
      </c>
      <c r="Q3804">
        <v>0</v>
      </c>
      <c r="R3804" t="s">
        <v>531</v>
      </c>
      <c r="S3804" t="s">
        <v>531</v>
      </c>
      <c r="T3804" t="s">
        <v>531</v>
      </c>
      <c r="U3804" t="s">
        <v>531</v>
      </c>
      <c r="W3804" s="429">
        <f t="shared" si="88"/>
        <v>0</v>
      </c>
      <c r="X3804" s="429">
        <f t="shared" si="88"/>
        <v>0</v>
      </c>
      <c r="Y3804" s="429">
        <f t="shared" si="88"/>
        <v>0</v>
      </c>
      <c r="Z3804" s="429">
        <f t="shared" si="87"/>
        <v>0</v>
      </c>
      <c r="AA3804" s="429" t="s">
        <v>1296</v>
      </c>
    </row>
    <row r="3805" spans="1:27" x14ac:dyDescent="0.25">
      <c r="A3805" t="s">
        <v>149</v>
      </c>
      <c r="B3805" t="s">
        <v>186</v>
      </c>
      <c r="C3805" t="s">
        <v>1459</v>
      </c>
      <c r="D3805" t="s">
        <v>1384</v>
      </c>
      <c r="E3805" t="s">
        <v>1499</v>
      </c>
      <c r="F3805" t="s">
        <v>1293</v>
      </c>
      <c r="G3805">
        <v>35</v>
      </c>
      <c r="H3805" t="s">
        <v>1461</v>
      </c>
      <c r="I3805" t="s">
        <v>534</v>
      </c>
      <c r="J3805" t="s">
        <v>1478</v>
      </c>
      <c r="K3805" t="s">
        <v>1386</v>
      </c>
      <c r="L3805">
        <v>0</v>
      </c>
      <c r="M3805">
        <v>0</v>
      </c>
      <c r="N3805">
        <v>0</v>
      </c>
      <c r="O3805">
        <v>0</v>
      </c>
      <c r="P3805">
        <v>0</v>
      </c>
      <c r="Q3805">
        <v>0</v>
      </c>
      <c r="R3805" t="s">
        <v>531</v>
      </c>
      <c r="S3805" t="s">
        <v>531</v>
      </c>
      <c r="T3805" t="s">
        <v>531</v>
      </c>
      <c r="U3805" t="s">
        <v>531</v>
      </c>
      <c r="W3805" s="429">
        <f t="shared" si="88"/>
        <v>0</v>
      </c>
      <c r="X3805" s="429">
        <f t="shared" si="88"/>
        <v>0</v>
      </c>
      <c r="Y3805" s="429">
        <f t="shared" si="88"/>
        <v>0</v>
      </c>
      <c r="Z3805" s="429">
        <f t="shared" si="87"/>
        <v>0</v>
      </c>
      <c r="AA3805" s="429" t="s">
        <v>1296</v>
      </c>
    </row>
    <row r="3806" spans="1:27" x14ac:dyDescent="0.25">
      <c r="A3806" t="s">
        <v>149</v>
      </c>
      <c r="B3806" t="s">
        <v>186</v>
      </c>
      <c r="C3806" t="s">
        <v>1459</v>
      </c>
      <c r="D3806" t="s">
        <v>1384</v>
      </c>
      <c r="E3806" t="s">
        <v>1499</v>
      </c>
      <c r="F3806" t="s">
        <v>1293</v>
      </c>
      <c r="G3806">
        <v>35</v>
      </c>
      <c r="H3806" t="s">
        <v>1461</v>
      </c>
      <c r="I3806" t="s">
        <v>534</v>
      </c>
      <c r="J3806" t="s">
        <v>1478</v>
      </c>
      <c r="K3806" t="s">
        <v>1386</v>
      </c>
      <c r="L3806">
        <v>0</v>
      </c>
      <c r="M3806">
        <v>0</v>
      </c>
      <c r="N3806">
        <v>0</v>
      </c>
      <c r="O3806">
        <v>0</v>
      </c>
      <c r="P3806">
        <v>0</v>
      </c>
      <c r="Q3806">
        <v>0</v>
      </c>
      <c r="R3806" t="s">
        <v>531</v>
      </c>
      <c r="S3806" t="s">
        <v>531</v>
      </c>
      <c r="T3806" t="s">
        <v>531</v>
      </c>
      <c r="U3806" t="s">
        <v>531</v>
      </c>
      <c r="W3806" s="429">
        <f t="shared" si="88"/>
        <v>0</v>
      </c>
      <c r="X3806" s="429">
        <f t="shared" si="88"/>
        <v>0</v>
      </c>
      <c r="Y3806" s="429">
        <f t="shared" si="88"/>
        <v>0</v>
      </c>
      <c r="Z3806" s="429">
        <f t="shared" si="87"/>
        <v>0</v>
      </c>
      <c r="AA3806" s="429" t="s">
        <v>1296</v>
      </c>
    </row>
    <row r="3807" spans="1:27" x14ac:dyDescent="0.25">
      <c r="A3807" t="s">
        <v>149</v>
      </c>
      <c r="B3807" t="s">
        <v>186</v>
      </c>
      <c r="C3807" t="s">
        <v>1459</v>
      </c>
      <c r="D3807" t="s">
        <v>1384</v>
      </c>
      <c r="E3807" t="s">
        <v>1499</v>
      </c>
      <c r="F3807" t="s">
        <v>1293</v>
      </c>
      <c r="G3807">
        <v>35</v>
      </c>
      <c r="H3807" t="s">
        <v>1461</v>
      </c>
      <c r="I3807" t="s">
        <v>534</v>
      </c>
      <c r="J3807" t="s">
        <v>1478</v>
      </c>
      <c r="K3807" t="s">
        <v>1386</v>
      </c>
      <c r="L3807">
        <v>0</v>
      </c>
      <c r="M3807">
        <v>0</v>
      </c>
      <c r="N3807">
        <v>0</v>
      </c>
      <c r="O3807">
        <v>0</v>
      </c>
      <c r="P3807">
        <v>0</v>
      </c>
      <c r="Q3807">
        <v>0</v>
      </c>
      <c r="R3807" t="s">
        <v>531</v>
      </c>
      <c r="S3807" t="s">
        <v>531</v>
      </c>
      <c r="T3807" t="s">
        <v>531</v>
      </c>
      <c r="U3807" t="s">
        <v>531</v>
      </c>
      <c r="W3807" s="429">
        <f t="shared" si="88"/>
        <v>0</v>
      </c>
      <c r="X3807" s="429">
        <f t="shared" si="88"/>
        <v>0</v>
      </c>
      <c r="Y3807" s="429">
        <f t="shared" si="88"/>
        <v>0</v>
      </c>
      <c r="Z3807" s="429">
        <f t="shared" si="87"/>
        <v>0</v>
      </c>
      <c r="AA3807" s="429" t="s">
        <v>1296</v>
      </c>
    </row>
    <row r="3808" spans="1:27" x14ac:dyDescent="0.25">
      <c r="A3808" t="s">
        <v>149</v>
      </c>
      <c r="B3808" t="s">
        <v>186</v>
      </c>
      <c r="C3808" t="s">
        <v>1459</v>
      </c>
      <c r="D3808" t="s">
        <v>1384</v>
      </c>
      <c r="E3808" t="s">
        <v>1499</v>
      </c>
      <c r="F3808" t="s">
        <v>1293</v>
      </c>
      <c r="G3808">
        <v>35</v>
      </c>
      <c r="H3808" t="s">
        <v>1461</v>
      </c>
      <c r="I3808" t="s">
        <v>534</v>
      </c>
      <c r="J3808" t="s">
        <v>1478</v>
      </c>
      <c r="K3808" t="s">
        <v>1386</v>
      </c>
      <c r="L3808">
        <v>0</v>
      </c>
      <c r="M3808">
        <v>0</v>
      </c>
      <c r="N3808">
        <v>0</v>
      </c>
      <c r="O3808">
        <v>0</v>
      </c>
      <c r="P3808">
        <v>0</v>
      </c>
      <c r="Q3808">
        <v>0</v>
      </c>
      <c r="R3808" t="s">
        <v>531</v>
      </c>
      <c r="S3808" t="s">
        <v>531</v>
      </c>
      <c r="T3808" t="s">
        <v>531</v>
      </c>
      <c r="U3808" t="s">
        <v>531</v>
      </c>
      <c r="W3808" s="429">
        <f t="shared" si="88"/>
        <v>0</v>
      </c>
      <c r="X3808" s="429">
        <f t="shared" si="88"/>
        <v>0</v>
      </c>
      <c r="Y3808" s="429">
        <f t="shared" si="88"/>
        <v>0</v>
      </c>
      <c r="Z3808" s="429">
        <f t="shared" si="87"/>
        <v>0</v>
      </c>
      <c r="AA3808" s="429" t="s">
        <v>1296</v>
      </c>
    </row>
    <row r="3809" spans="1:27" x14ac:dyDescent="0.25">
      <c r="A3809" t="s">
        <v>149</v>
      </c>
      <c r="B3809" t="s">
        <v>186</v>
      </c>
      <c r="C3809" t="s">
        <v>1459</v>
      </c>
      <c r="D3809" t="s">
        <v>1384</v>
      </c>
      <c r="E3809" t="s">
        <v>1499</v>
      </c>
      <c r="F3809" t="s">
        <v>1293</v>
      </c>
      <c r="G3809">
        <v>35</v>
      </c>
      <c r="H3809" t="s">
        <v>1461</v>
      </c>
      <c r="I3809" t="s">
        <v>534</v>
      </c>
      <c r="J3809" t="s">
        <v>1478</v>
      </c>
      <c r="K3809" t="s">
        <v>1386</v>
      </c>
      <c r="L3809">
        <v>0</v>
      </c>
      <c r="M3809">
        <v>0</v>
      </c>
      <c r="N3809">
        <v>0</v>
      </c>
      <c r="O3809">
        <v>0</v>
      </c>
      <c r="P3809">
        <v>0</v>
      </c>
      <c r="Q3809">
        <v>0</v>
      </c>
      <c r="R3809" t="s">
        <v>531</v>
      </c>
      <c r="S3809" t="s">
        <v>531</v>
      </c>
      <c r="T3809" t="s">
        <v>531</v>
      </c>
      <c r="U3809" t="s">
        <v>531</v>
      </c>
      <c r="W3809" s="429">
        <f t="shared" si="88"/>
        <v>0</v>
      </c>
      <c r="X3809" s="429">
        <f t="shared" si="88"/>
        <v>0</v>
      </c>
      <c r="Y3809" s="429">
        <f t="shared" si="88"/>
        <v>0</v>
      </c>
      <c r="Z3809" s="429">
        <f t="shared" si="87"/>
        <v>0</v>
      </c>
      <c r="AA3809" s="429" t="s">
        <v>1296</v>
      </c>
    </row>
    <row r="3810" spans="1:27" x14ac:dyDescent="0.25">
      <c r="A3810" t="s">
        <v>149</v>
      </c>
      <c r="B3810" t="s">
        <v>186</v>
      </c>
      <c r="C3810" t="s">
        <v>1459</v>
      </c>
      <c r="D3810" t="s">
        <v>1384</v>
      </c>
      <c r="E3810" t="s">
        <v>1499</v>
      </c>
      <c r="F3810" t="s">
        <v>1293</v>
      </c>
      <c r="G3810">
        <v>35</v>
      </c>
      <c r="H3810" t="s">
        <v>1461</v>
      </c>
      <c r="I3810" t="s">
        <v>534</v>
      </c>
      <c r="J3810" t="s">
        <v>1478</v>
      </c>
      <c r="K3810" t="s">
        <v>1386</v>
      </c>
      <c r="L3810">
        <v>0</v>
      </c>
      <c r="M3810">
        <v>0</v>
      </c>
      <c r="N3810">
        <v>0</v>
      </c>
      <c r="O3810">
        <v>0</v>
      </c>
      <c r="P3810">
        <v>0</v>
      </c>
      <c r="Q3810">
        <v>0</v>
      </c>
      <c r="R3810" t="s">
        <v>531</v>
      </c>
      <c r="S3810" t="s">
        <v>531</v>
      </c>
      <c r="T3810" t="s">
        <v>531</v>
      </c>
      <c r="U3810" t="s">
        <v>531</v>
      </c>
      <c r="W3810" s="429">
        <f t="shared" si="88"/>
        <v>0</v>
      </c>
      <c r="X3810" s="429">
        <f t="shared" si="88"/>
        <v>0</v>
      </c>
      <c r="Y3810" s="429">
        <f t="shared" si="88"/>
        <v>0</v>
      </c>
      <c r="Z3810" s="429">
        <f t="shared" si="87"/>
        <v>0</v>
      </c>
      <c r="AA3810" s="429" t="s">
        <v>1296</v>
      </c>
    </row>
    <row r="3811" spans="1:27" x14ac:dyDescent="0.25">
      <c r="A3811" t="s">
        <v>149</v>
      </c>
      <c r="B3811" t="s">
        <v>186</v>
      </c>
      <c r="C3811" t="s">
        <v>1459</v>
      </c>
      <c r="D3811" t="s">
        <v>1384</v>
      </c>
      <c r="E3811" t="s">
        <v>1499</v>
      </c>
      <c r="F3811" t="s">
        <v>1293</v>
      </c>
      <c r="G3811">
        <v>35</v>
      </c>
      <c r="H3811" t="s">
        <v>1461</v>
      </c>
      <c r="I3811" t="s">
        <v>534</v>
      </c>
      <c r="J3811" t="s">
        <v>1478</v>
      </c>
      <c r="K3811" t="s">
        <v>1386</v>
      </c>
      <c r="L3811">
        <v>0</v>
      </c>
      <c r="M3811">
        <v>0</v>
      </c>
      <c r="N3811">
        <v>0</v>
      </c>
      <c r="O3811">
        <v>0</v>
      </c>
      <c r="P3811">
        <v>0</v>
      </c>
      <c r="Q3811">
        <v>0</v>
      </c>
      <c r="R3811" t="s">
        <v>531</v>
      </c>
      <c r="S3811" t="s">
        <v>531</v>
      </c>
      <c r="T3811" t="s">
        <v>531</v>
      </c>
      <c r="U3811" t="s">
        <v>531</v>
      </c>
      <c r="W3811" s="429">
        <f t="shared" si="88"/>
        <v>0</v>
      </c>
      <c r="X3811" s="429">
        <f t="shared" si="88"/>
        <v>0</v>
      </c>
      <c r="Y3811" s="429">
        <f t="shared" si="88"/>
        <v>0</v>
      </c>
      <c r="Z3811" s="429">
        <f t="shared" si="87"/>
        <v>0</v>
      </c>
      <c r="AA3811" s="429" t="s">
        <v>1296</v>
      </c>
    </row>
    <row r="3812" spans="1:27" x14ac:dyDescent="0.25">
      <c r="A3812" t="s">
        <v>149</v>
      </c>
      <c r="B3812" t="s">
        <v>186</v>
      </c>
      <c r="C3812" t="s">
        <v>1459</v>
      </c>
      <c r="D3812" t="s">
        <v>1384</v>
      </c>
      <c r="E3812" t="s">
        <v>1499</v>
      </c>
      <c r="F3812" t="s">
        <v>1293</v>
      </c>
      <c r="G3812">
        <v>35</v>
      </c>
      <c r="H3812" t="s">
        <v>1461</v>
      </c>
      <c r="I3812" t="s">
        <v>534</v>
      </c>
      <c r="J3812" t="s">
        <v>1478</v>
      </c>
      <c r="K3812" t="s">
        <v>1386</v>
      </c>
      <c r="L3812">
        <v>0</v>
      </c>
      <c r="M3812">
        <v>0</v>
      </c>
      <c r="N3812">
        <v>0</v>
      </c>
      <c r="O3812">
        <v>0</v>
      </c>
      <c r="P3812">
        <v>0</v>
      </c>
      <c r="Q3812">
        <v>0</v>
      </c>
      <c r="R3812" t="s">
        <v>531</v>
      </c>
      <c r="S3812" t="s">
        <v>531</v>
      </c>
      <c r="T3812" t="s">
        <v>531</v>
      </c>
      <c r="U3812" t="s">
        <v>531</v>
      </c>
      <c r="W3812" s="429">
        <f t="shared" si="88"/>
        <v>0</v>
      </c>
      <c r="X3812" s="429">
        <f t="shared" si="88"/>
        <v>0</v>
      </c>
      <c r="Y3812" s="429">
        <f t="shared" si="88"/>
        <v>0</v>
      </c>
      <c r="Z3812" s="429">
        <f t="shared" si="87"/>
        <v>0</v>
      </c>
      <c r="AA3812" s="429" t="s">
        <v>1296</v>
      </c>
    </row>
    <row r="3813" spans="1:27" x14ac:dyDescent="0.25">
      <c r="A3813" t="s">
        <v>149</v>
      </c>
      <c r="B3813" t="s">
        <v>186</v>
      </c>
      <c r="C3813" t="s">
        <v>1459</v>
      </c>
      <c r="D3813" t="s">
        <v>1384</v>
      </c>
      <c r="E3813" t="s">
        <v>1499</v>
      </c>
      <c r="F3813" t="s">
        <v>1293</v>
      </c>
      <c r="G3813">
        <v>35</v>
      </c>
      <c r="H3813" t="s">
        <v>1461</v>
      </c>
      <c r="I3813" t="s">
        <v>534</v>
      </c>
      <c r="J3813" t="s">
        <v>1478</v>
      </c>
      <c r="K3813" t="s">
        <v>1386</v>
      </c>
      <c r="L3813">
        <v>0</v>
      </c>
      <c r="M3813">
        <v>0</v>
      </c>
      <c r="N3813">
        <v>0</v>
      </c>
      <c r="O3813">
        <v>0</v>
      </c>
      <c r="P3813">
        <v>0</v>
      </c>
      <c r="Q3813">
        <v>0</v>
      </c>
      <c r="R3813" t="s">
        <v>531</v>
      </c>
      <c r="S3813" t="s">
        <v>531</v>
      </c>
      <c r="T3813" t="s">
        <v>531</v>
      </c>
      <c r="U3813" t="s">
        <v>531</v>
      </c>
      <c r="W3813" s="429">
        <f t="shared" si="88"/>
        <v>0</v>
      </c>
      <c r="X3813" s="429">
        <f t="shared" si="88"/>
        <v>0</v>
      </c>
      <c r="Y3813" s="429">
        <f t="shared" si="88"/>
        <v>0</v>
      </c>
      <c r="Z3813" s="429">
        <f t="shared" si="87"/>
        <v>0</v>
      </c>
      <c r="AA3813" s="429" t="s">
        <v>1296</v>
      </c>
    </row>
    <row r="3814" spans="1:27" x14ac:dyDescent="0.25">
      <c r="A3814" t="s">
        <v>149</v>
      </c>
      <c r="B3814" t="s">
        <v>186</v>
      </c>
      <c r="C3814" t="s">
        <v>1459</v>
      </c>
      <c r="D3814" t="s">
        <v>1384</v>
      </c>
      <c r="E3814" t="s">
        <v>1499</v>
      </c>
      <c r="F3814" t="s">
        <v>1293</v>
      </c>
      <c r="G3814">
        <v>35</v>
      </c>
      <c r="H3814" t="s">
        <v>1461</v>
      </c>
      <c r="I3814" t="s">
        <v>534</v>
      </c>
      <c r="J3814" t="s">
        <v>1478</v>
      </c>
      <c r="K3814" t="s">
        <v>1386</v>
      </c>
      <c r="L3814">
        <v>0</v>
      </c>
      <c r="M3814">
        <v>0</v>
      </c>
      <c r="N3814">
        <v>0</v>
      </c>
      <c r="O3814">
        <v>0</v>
      </c>
      <c r="P3814">
        <v>0</v>
      </c>
      <c r="Q3814">
        <v>0</v>
      </c>
      <c r="R3814" t="s">
        <v>531</v>
      </c>
      <c r="S3814" t="s">
        <v>531</v>
      </c>
      <c r="T3814" t="s">
        <v>531</v>
      </c>
      <c r="U3814" t="s">
        <v>531</v>
      </c>
      <c r="W3814" s="429">
        <f t="shared" si="88"/>
        <v>0</v>
      </c>
      <c r="X3814" s="429">
        <f t="shared" si="88"/>
        <v>0</v>
      </c>
      <c r="Y3814" s="429">
        <f t="shared" si="88"/>
        <v>0</v>
      </c>
      <c r="Z3814" s="429">
        <f t="shared" si="87"/>
        <v>0</v>
      </c>
      <c r="AA3814" s="429" t="s">
        <v>1296</v>
      </c>
    </row>
    <row r="3815" spans="1:27" x14ac:dyDescent="0.25">
      <c r="A3815" t="s">
        <v>149</v>
      </c>
      <c r="B3815" t="s">
        <v>186</v>
      </c>
      <c r="C3815" t="s">
        <v>1459</v>
      </c>
      <c r="D3815" t="s">
        <v>1384</v>
      </c>
      <c r="E3815" t="s">
        <v>1499</v>
      </c>
      <c r="F3815" t="s">
        <v>1293</v>
      </c>
      <c r="G3815">
        <v>35</v>
      </c>
      <c r="H3815" t="s">
        <v>1461</v>
      </c>
      <c r="I3815" t="s">
        <v>534</v>
      </c>
      <c r="J3815" t="s">
        <v>1478</v>
      </c>
      <c r="K3815" t="s">
        <v>1386</v>
      </c>
      <c r="L3815">
        <v>0</v>
      </c>
      <c r="M3815">
        <v>0</v>
      </c>
      <c r="N3815">
        <v>0</v>
      </c>
      <c r="O3815">
        <v>0</v>
      </c>
      <c r="P3815">
        <v>0</v>
      </c>
      <c r="Q3815">
        <v>0</v>
      </c>
      <c r="R3815" t="s">
        <v>531</v>
      </c>
      <c r="S3815" t="s">
        <v>531</v>
      </c>
      <c r="T3815" t="s">
        <v>531</v>
      </c>
      <c r="U3815" t="s">
        <v>531</v>
      </c>
      <c r="W3815" s="429">
        <f t="shared" si="88"/>
        <v>0</v>
      </c>
      <c r="X3815" s="429">
        <f t="shared" si="88"/>
        <v>0</v>
      </c>
      <c r="Y3815" s="429">
        <f t="shared" si="88"/>
        <v>0</v>
      </c>
      <c r="Z3815" s="429">
        <f t="shared" si="87"/>
        <v>0</v>
      </c>
      <c r="AA3815" s="429" t="s">
        <v>1296</v>
      </c>
    </row>
    <row r="3816" spans="1:27" x14ac:dyDescent="0.25">
      <c r="A3816" t="s">
        <v>149</v>
      </c>
      <c r="B3816" t="s">
        <v>186</v>
      </c>
      <c r="C3816" t="s">
        <v>1459</v>
      </c>
      <c r="D3816" t="s">
        <v>1384</v>
      </c>
      <c r="E3816" t="s">
        <v>1499</v>
      </c>
      <c r="F3816" t="s">
        <v>1293</v>
      </c>
      <c r="G3816">
        <v>35</v>
      </c>
      <c r="H3816" t="s">
        <v>1461</v>
      </c>
      <c r="I3816" t="s">
        <v>534</v>
      </c>
      <c r="J3816" t="s">
        <v>1478</v>
      </c>
      <c r="K3816" t="s">
        <v>1386</v>
      </c>
      <c r="L3816">
        <v>0</v>
      </c>
      <c r="M3816">
        <v>0</v>
      </c>
      <c r="N3816">
        <v>0</v>
      </c>
      <c r="O3816">
        <v>0</v>
      </c>
      <c r="P3816">
        <v>0</v>
      </c>
      <c r="Q3816">
        <v>0</v>
      </c>
      <c r="R3816" t="s">
        <v>531</v>
      </c>
      <c r="S3816" t="s">
        <v>531</v>
      </c>
      <c r="T3816" t="s">
        <v>531</v>
      </c>
      <c r="U3816" t="s">
        <v>531</v>
      </c>
      <c r="W3816" s="429">
        <f t="shared" si="88"/>
        <v>0</v>
      </c>
      <c r="X3816" s="429">
        <f t="shared" si="88"/>
        <v>0</v>
      </c>
      <c r="Y3816" s="429">
        <f t="shared" si="88"/>
        <v>0</v>
      </c>
      <c r="Z3816" s="429">
        <f t="shared" si="87"/>
        <v>0</v>
      </c>
      <c r="AA3816" s="429" t="s">
        <v>1296</v>
      </c>
    </row>
    <row r="3817" spans="1:27" x14ac:dyDescent="0.25">
      <c r="A3817" t="s">
        <v>149</v>
      </c>
      <c r="B3817" t="s">
        <v>186</v>
      </c>
      <c r="C3817" t="s">
        <v>1459</v>
      </c>
      <c r="D3817" t="s">
        <v>1384</v>
      </c>
      <c r="E3817" t="s">
        <v>1499</v>
      </c>
      <c r="F3817" t="s">
        <v>1293</v>
      </c>
      <c r="G3817">
        <v>35</v>
      </c>
      <c r="H3817" t="s">
        <v>1461</v>
      </c>
      <c r="I3817" t="s">
        <v>534</v>
      </c>
      <c r="J3817" t="s">
        <v>1478</v>
      </c>
      <c r="K3817" t="s">
        <v>1386</v>
      </c>
      <c r="L3817">
        <v>0</v>
      </c>
      <c r="M3817">
        <v>0</v>
      </c>
      <c r="N3817">
        <v>0</v>
      </c>
      <c r="O3817">
        <v>0</v>
      </c>
      <c r="P3817">
        <v>0</v>
      </c>
      <c r="Q3817">
        <v>0</v>
      </c>
      <c r="R3817" t="s">
        <v>531</v>
      </c>
      <c r="S3817" t="s">
        <v>531</v>
      </c>
      <c r="T3817" t="s">
        <v>531</v>
      </c>
      <c r="U3817" t="s">
        <v>531</v>
      </c>
      <c r="W3817" s="429">
        <f t="shared" si="88"/>
        <v>0</v>
      </c>
      <c r="X3817" s="429">
        <f t="shared" si="88"/>
        <v>0</v>
      </c>
      <c r="Y3817" s="429">
        <f t="shared" si="88"/>
        <v>0</v>
      </c>
      <c r="Z3817" s="429">
        <f t="shared" si="87"/>
        <v>0</v>
      </c>
      <c r="AA3817" s="429" t="s">
        <v>1296</v>
      </c>
    </row>
    <row r="3818" spans="1:27" x14ac:dyDescent="0.25">
      <c r="A3818" t="s">
        <v>149</v>
      </c>
      <c r="B3818" t="s">
        <v>186</v>
      </c>
      <c r="C3818" t="s">
        <v>1459</v>
      </c>
      <c r="D3818" t="s">
        <v>1384</v>
      </c>
      <c r="E3818" t="s">
        <v>1499</v>
      </c>
      <c r="F3818" t="s">
        <v>1293</v>
      </c>
      <c r="G3818">
        <v>35</v>
      </c>
      <c r="H3818" t="s">
        <v>1461</v>
      </c>
      <c r="I3818" t="s">
        <v>534</v>
      </c>
      <c r="J3818" t="s">
        <v>1478</v>
      </c>
      <c r="K3818" t="s">
        <v>1386</v>
      </c>
      <c r="L3818">
        <v>0</v>
      </c>
      <c r="M3818">
        <v>0</v>
      </c>
      <c r="N3818">
        <v>0</v>
      </c>
      <c r="O3818">
        <v>0</v>
      </c>
      <c r="P3818">
        <v>0</v>
      </c>
      <c r="Q3818">
        <v>0</v>
      </c>
      <c r="R3818" t="s">
        <v>531</v>
      </c>
      <c r="S3818" t="s">
        <v>531</v>
      </c>
      <c r="T3818" t="s">
        <v>531</v>
      </c>
      <c r="U3818" t="s">
        <v>531</v>
      </c>
      <c r="W3818" s="429">
        <f t="shared" si="88"/>
        <v>0</v>
      </c>
      <c r="X3818" s="429">
        <f t="shared" si="88"/>
        <v>0</v>
      </c>
      <c r="Y3818" s="429">
        <f t="shared" si="88"/>
        <v>0</v>
      </c>
      <c r="Z3818" s="429">
        <f t="shared" si="87"/>
        <v>0</v>
      </c>
      <c r="AA3818" s="429" t="s">
        <v>1296</v>
      </c>
    </row>
    <row r="3819" spans="1:27" x14ac:dyDescent="0.25">
      <c r="A3819" t="s">
        <v>149</v>
      </c>
      <c r="B3819" t="s">
        <v>186</v>
      </c>
      <c r="C3819" t="s">
        <v>1459</v>
      </c>
      <c r="D3819" t="s">
        <v>1384</v>
      </c>
      <c r="E3819" t="s">
        <v>1499</v>
      </c>
      <c r="F3819" t="s">
        <v>1293</v>
      </c>
      <c r="G3819">
        <v>35</v>
      </c>
      <c r="H3819" t="s">
        <v>1461</v>
      </c>
      <c r="I3819" t="s">
        <v>534</v>
      </c>
      <c r="J3819" t="s">
        <v>1478</v>
      </c>
      <c r="K3819" t="s">
        <v>1386</v>
      </c>
      <c r="L3819">
        <v>0</v>
      </c>
      <c r="M3819">
        <v>0</v>
      </c>
      <c r="N3819">
        <v>0</v>
      </c>
      <c r="O3819">
        <v>0</v>
      </c>
      <c r="P3819">
        <v>0</v>
      </c>
      <c r="Q3819">
        <v>0</v>
      </c>
      <c r="R3819" t="s">
        <v>531</v>
      </c>
      <c r="S3819" t="s">
        <v>531</v>
      </c>
      <c r="T3819" t="s">
        <v>531</v>
      </c>
      <c r="U3819" t="s">
        <v>531</v>
      </c>
      <c r="W3819" s="429">
        <f t="shared" si="88"/>
        <v>0</v>
      </c>
      <c r="X3819" s="429">
        <f t="shared" si="88"/>
        <v>0</v>
      </c>
      <c r="Y3819" s="429">
        <f t="shared" si="88"/>
        <v>0</v>
      </c>
      <c r="Z3819" s="429">
        <f t="shared" si="87"/>
        <v>0</v>
      </c>
      <c r="AA3819" s="429" t="s">
        <v>1296</v>
      </c>
    </row>
    <row r="3820" spans="1:27" x14ac:dyDescent="0.25">
      <c r="A3820" t="s">
        <v>149</v>
      </c>
      <c r="B3820" t="s">
        <v>186</v>
      </c>
      <c r="C3820" t="s">
        <v>1459</v>
      </c>
      <c r="D3820" t="s">
        <v>1384</v>
      </c>
      <c r="E3820" t="s">
        <v>1499</v>
      </c>
      <c r="F3820" t="s">
        <v>1293</v>
      </c>
      <c r="G3820">
        <v>35</v>
      </c>
      <c r="H3820" t="s">
        <v>1461</v>
      </c>
      <c r="I3820" t="s">
        <v>534</v>
      </c>
      <c r="J3820" t="s">
        <v>1478</v>
      </c>
      <c r="K3820" t="s">
        <v>1386</v>
      </c>
      <c r="L3820">
        <v>0</v>
      </c>
      <c r="M3820">
        <v>0</v>
      </c>
      <c r="N3820">
        <v>0</v>
      </c>
      <c r="O3820">
        <v>0</v>
      </c>
      <c r="P3820">
        <v>0</v>
      </c>
      <c r="Q3820">
        <v>0</v>
      </c>
      <c r="R3820" t="s">
        <v>531</v>
      </c>
      <c r="S3820" t="s">
        <v>531</v>
      </c>
      <c r="T3820" t="s">
        <v>531</v>
      </c>
      <c r="U3820" t="s">
        <v>531</v>
      </c>
      <c r="W3820" s="429">
        <f t="shared" si="88"/>
        <v>0</v>
      </c>
      <c r="X3820" s="429">
        <f t="shared" si="88"/>
        <v>0</v>
      </c>
      <c r="Y3820" s="429">
        <f t="shared" si="88"/>
        <v>0</v>
      </c>
      <c r="Z3820" s="429">
        <f t="shared" si="87"/>
        <v>0</v>
      </c>
      <c r="AA3820" s="429" t="s">
        <v>1296</v>
      </c>
    </row>
    <row r="3821" spans="1:27" x14ac:dyDescent="0.25">
      <c r="A3821" t="s">
        <v>149</v>
      </c>
      <c r="B3821" t="s">
        <v>186</v>
      </c>
      <c r="C3821" t="s">
        <v>1459</v>
      </c>
      <c r="D3821" t="s">
        <v>1384</v>
      </c>
      <c r="E3821" t="s">
        <v>1499</v>
      </c>
      <c r="F3821" t="s">
        <v>1293</v>
      </c>
      <c r="G3821">
        <v>35</v>
      </c>
      <c r="H3821" t="s">
        <v>1461</v>
      </c>
      <c r="I3821" t="s">
        <v>534</v>
      </c>
      <c r="J3821" t="s">
        <v>1478</v>
      </c>
      <c r="K3821" t="s">
        <v>1386</v>
      </c>
      <c r="L3821">
        <v>0</v>
      </c>
      <c r="M3821">
        <v>0</v>
      </c>
      <c r="N3821">
        <v>0</v>
      </c>
      <c r="O3821">
        <v>0</v>
      </c>
      <c r="P3821">
        <v>0</v>
      </c>
      <c r="Q3821">
        <v>0</v>
      </c>
      <c r="R3821" t="s">
        <v>531</v>
      </c>
      <c r="S3821" t="s">
        <v>531</v>
      </c>
      <c r="T3821" t="s">
        <v>531</v>
      </c>
      <c r="U3821" t="s">
        <v>531</v>
      </c>
      <c r="W3821" s="429">
        <f t="shared" si="88"/>
        <v>0</v>
      </c>
      <c r="X3821" s="429">
        <f t="shared" si="88"/>
        <v>0</v>
      </c>
      <c r="Y3821" s="429">
        <f t="shared" si="88"/>
        <v>0</v>
      </c>
      <c r="Z3821" s="429">
        <f t="shared" si="87"/>
        <v>0</v>
      </c>
      <c r="AA3821" s="429" t="s">
        <v>1296</v>
      </c>
    </row>
    <row r="3822" spans="1:27" x14ac:dyDescent="0.25">
      <c r="A3822" t="s">
        <v>149</v>
      </c>
      <c r="B3822" t="s">
        <v>186</v>
      </c>
      <c r="C3822" t="s">
        <v>1459</v>
      </c>
      <c r="D3822" t="s">
        <v>1384</v>
      </c>
      <c r="E3822" t="s">
        <v>1499</v>
      </c>
      <c r="F3822" t="s">
        <v>1293</v>
      </c>
      <c r="G3822">
        <v>35</v>
      </c>
      <c r="H3822" t="s">
        <v>1461</v>
      </c>
      <c r="I3822" t="s">
        <v>534</v>
      </c>
      <c r="J3822" t="s">
        <v>1478</v>
      </c>
      <c r="K3822" t="s">
        <v>1386</v>
      </c>
      <c r="L3822">
        <v>0</v>
      </c>
      <c r="M3822">
        <v>0</v>
      </c>
      <c r="N3822">
        <v>0</v>
      </c>
      <c r="O3822">
        <v>0</v>
      </c>
      <c r="P3822">
        <v>0</v>
      </c>
      <c r="Q3822">
        <v>0</v>
      </c>
      <c r="R3822" t="s">
        <v>531</v>
      </c>
      <c r="S3822" t="s">
        <v>531</v>
      </c>
      <c r="T3822" t="s">
        <v>531</v>
      </c>
      <c r="U3822" t="s">
        <v>531</v>
      </c>
      <c r="W3822" s="429">
        <f t="shared" si="88"/>
        <v>0</v>
      </c>
      <c r="X3822" s="429">
        <f t="shared" si="88"/>
        <v>0</v>
      </c>
      <c r="Y3822" s="429">
        <f t="shared" si="88"/>
        <v>0</v>
      </c>
      <c r="Z3822" s="429">
        <f t="shared" si="87"/>
        <v>0</v>
      </c>
      <c r="AA3822" s="429" t="s">
        <v>1296</v>
      </c>
    </row>
    <row r="3823" spans="1:27" x14ac:dyDescent="0.25">
      <c r="A3823" t="s">
        <v>149</v>
      </c>
      <c r="B3823" t="s">
        <v>186</v>
      </c>
      <c r="C3823" t="s">
        <v>1459</v>
      </c>
      <c r="D3823" t="s">
        <v>1384</v>
      </c>
      <c r="E3823" t="s">
        <v>1499</v>
      </c>
      <c r="F3823" t="s">
        <v>1293</v>
      </c>
      <c r="G3823">
        <v>35</v>
      </c>
      <c r="H3823" t="s">
        <v>1462</v>
      </c>
      <c r="I3823" t="s">
        <v>1463</v>
      </c>
      <c r="J3823" t="s">
        <v>1478</v>
      </c>
      <c r="K3823" t="s">
        <v>1386</v>
      </c>
      <c r="L3823">
        <v>50.8</v>
      </c>
      <c r="M3823">
        <v>0</v>
      </c>
      <c r="N3823">
        <v>17.399999999999999</v>
      </c>
      <c r="O3823">
        <v>0</v>
      </c>
      <c r="P3823">
        <v>0</v>
      </c>
      <c r="Q3823">
        <v>0</v>
      </c>
      <c r="R3823" t="s">
        <v>531</v>
      </c>
      <c r="S3823" t="s">
        <v>531</v>
      </c>
      <c r="T3823" t="s">
        <v>531</v>
      </c>
      <c r="U3823" t="s">
        <v>531</v>
      </c>
      <c r="W3823" s="429">
        <f t="shared" si="88"/>
        <v>0</v>
      </c>
      <c r="X3823" s="429">
        <f t="shared" si="88"/>
        <v>0</v>
      </c>
      <c r="Y3823" s="429">
        <f t="shared" si="88"/>
        <v>0</v>
      </c>
      <c r="Z3823" s="429">
        <f t="shared" si="87"/>
        <v>0</v>
      </c>
      <c r="AA3823" s="429" t="s">
        <v>1296</v>
      </c>
    </row>
    <row r="3824" spans="1:27" x14ac:dyDescent="0.25">
      <c r="A3824" t="s">
        <v>149</v>
      </c>
      <c r="B3824" t="s">
        <v>186</v>
      </c>
      <c r="C3824" t="s">
        <v>1459</v>
      </c>
      <c r="D3824" t="s">
        <v>1384</v>
      </c>
      <c r="E3824" t="s">
        <v>1499</v>
      </c>
      <c r="F3824" t="s">
        <v>1293</v>
      </c>
      <c r="G3824">
        <v>35</v>
      </c>
      <c r="H3824" t="s">
        <v>1462</v>
      </c>
      <c r="I3824" t="s">
        <v>1463</v>
      </c>
      <c r="J3824" t="s">
        <v>1478</v>
      </c>
      <c r="K3824" t="s">
        <v>1386</v>
      </c>
      <c r="L3824">
        <v>14.9</v>
      </c>
      <c r="M3824">
        <v>0</v>
      </c>
      <c r="N3824">
        <v>0</v>
      </c>
      <c r="O3824">
        <v>0</v>
      </c>
      <c r="P3824">
        <v>0</v>
      </c>
      <c r="Q3824">
        <v>0</v>
      </c>
      <c r="R3824" t="s">
        <v>531</v>
      </c>
      <c r="S3824" t="s">
        <v>531</v>
      </c>
      <c r="T3824" t="s">
        <v>531</v>
      </c>
      <c r="U3824" t="s">
        <v>531</v>
      </c>
      <c r="W3824" s="429">
        <f t="shared" si="88"/>
        <v>0</v>
      </c>
      <c r="X3824" s="429">
        <f t="shared" si="88"/>
        <v>0</v>
      </c>
      <c r="Y3824" s="429">
        <f t="shared" si="88"/>
        <v>0</v>
      </c>
      <c r="Z3824" s="429">
        <f t="shared" si="87"/>
        <v>0</v>
      </c>
      <c r="AA3824" s="429" t="s">
        <v>1296</v>
      </c>
    </row>
    <row r="3825" spans="1:27" x14ac:dyDescent="0.25">
      <c r="A3825" t="s">
        <v>149</v>
      </c>
      <c r="B3825" t="s">
        <v>186</v>
      </c>
      <c r="C3825" t="s">
        <v>1459</v>
      </c>
      <c r="D3825" t="s">
        <v>1384</v>
      </c>
      <c r="E3825" t="s">
        <v>1499</v>
      </c>
      <c r="F3825" t="s">
        <v>1293</v>
      </c>
      <c r="G3825">
        <v>35</v>
      </c>
      <c r="H3825" t="s">
        <v>1462</v>
      </c>
      <c r="I3825" t="s">
        <v>1463</v>
      </c>
      <c r="J3825" t="s">
        <v>1478</v>
      </c>
      <c r="K3825" t="s">
        <v>1386</v>
      </c>
      <c r="L3825">
        <v>0</v>
      </c>
      <c r="M3825">
        <v>0</v>
      </c>
      <c r="N3825">
        <v>23.5</v>
      </c>
      <c r="O3825">
        <v>0</v>
      </c>
      <c r="P3825">
        <v>0</v>
      </c>
      <c r="Q3825">
        <v>0</v>
      </c>
      <c r="R3825" t="s">
        <v>531</v>
      </c>
      <c r="S3825" t="s">
        <v>531</v>
      </c>
      <c r="T3825" t="s">
        <v>531</v>
      </c>
      <c r="U3825" t="s">
        <v>531</v>
      </c>
      <c r="W3825" s="429">
        <f t="shared" si="88"/>
        <v>0</v>
      </c>
      <c r="X3825" s="429">
        <f t="shared" si="88"/>
        <v>0</v>
      </c>
      <c r="Y3825" s="429">
        <f t="shared" si="88"/>
        <v>0</v>
      </c>
      <c r="Z3825" s="429">
        <f t="shared" si="87"/>
        <v>0</v>
      </c>
      <c r="AA3825" s="429" t="s">
        <v>1296</v>
      </c>
    </row>
    <row r="3826" spans="1:27" x14ac:dyDescent="0.25">
      <c r="A3826" t="s">
        <v>149</v>
      </c>
      <c r="B3826" t="s">
        <v>186</v>
      </c>
      <c r="C3826" t="s">
        <v>1459</v>
      </c>
      <c r="D3826" t="s">
        <v>1384</v>
      </c>
      <c r="E3826" t="s">
        <v>1499</v>
      </c>
      <c r="F3826" t="s">
        <v>1293</v>
      </c>
      <c r="G3826">
        <v>35</v>
      </c>
      <c r="H3826" t="s">
        <v>1462</v>
      </c>
      <c r="I3826" t="s">
        <v>1463</v>
      </c>
      <c r="J3826" t="s">
        <v>1478</v>
      </c>
      <c r="K3826" t="s">
        <v>1386</v>
      </c>
      <c r="L3826">
        <v>0.12</v>
      </c>
      <c r="M3826">
        <v>0.01</v>
      </c>
      <c r="N3826">
        <v>0.1</v>
      </c>
      <c r="O3826">
        <v>0.02</v>
      </c>
      <c r="P3826">
        <v>0</v>
      </c>
      <c r="Q3826">
        <v>0</v>
      </c>
      <c r="R3826" t="s">
        <v>531</v>
      </c>
      <c r="S3826" t="s">
        <v>531</v>
      </c>
      <c r="T3826" t="s">
        <v>531</v>
      </c>
      <c r="U3826" t="s">
        <v>531</v>
      </c>
      <c r="W3826" s="429">
        <f t="shared" si="88"/>
        <v>0</v>
      </c>
      <c r="X3826" s="429">
        <f t="shared" si="88"/>
        <v>0</v>
      </c>
      <c r="Y3826" s="429">
        <f t="shared" si="88"/>
        <v>0</v>
      </c>
      <c r="Z3826" s="429">
        <f t="shared" si="87"/>
        <v>0</v>
      </c>
      <c r="AA3826" s="429" t="s">
        <v>1296</v>
      </c>
    </row>
    <row r="3827" spans="1:27" x14ac:dyDescent="0.25">
      <c r="A3827" t="s">
        <v>149</v>
      </c>
      <c r="B3827" t="s">
        <v>186</v>
      </c>
      <c r="C3827" t="s">
        <v>1459</v>
      </c>
      <c r="D3827" t="s">
        <v>1384</v>
      </c>
      <c r="E3827" t="s">
        <v>1499</v>
      </c>
      <c r="F3827" t="s">
        <v>1293</v>
      </c>
      <c r="G3827">
        <v>35</v>
      </c>
      <c r="H3827" t="s">
        <v>1462</v>
      </c>
      <c r="I3827" t="s">
        <v>1463</v>
      </c>
      <c r="J3827" t="s">
        <v>1478</v>
      </c>
      <c r="K3827" t="s">
        <v>1386</v>
      </c>
      <c r="L3827">
        <v>0.12</v>
      </c>
      <c r="M3827">
        <v>0.01</v>
      </c>
      <c r="N3827">
        <v>0.1</v>
      </c>
      <c r="O3827">
        <v>0.02</v>
      </c>
      <c r="P3827">
        <v>0</v>
      </c>
      <c r="Q3827">
        <v>0</v>
      </c>
      <c r="R3827" t="s">
        <v>531</v>
      </c>
      <c r="S3827" t="s">
        <v>531</v>
      </c>
      <c r="T3827" t="s">
        <v>531</v>
      </c>
      <c r="U3827" t="s">
        <v>531</v>
      </c>
      <c r="W3827" s="429">
        <f t="shared" si="88"/>
        <v>0</v>
      </c>
      <c r="X3827" s="429">
        <f t="shared" si="88"/>
        <v>0</v>
      </c>
      <c r="Y3827" s="429">
        <f t="shared" si="88"/>
        <v>0</v>
      </c>
      <c r="Z3827" s="429">
        <f t="shared" si="87"/>
        <v>0</v>
      </c>
      <c r="AA3827" s="429" t="s">
        <v>1296</v>
      </c>
    </row>
    <row r="3828" spans="1:27" x14ac:dyDescent="0.25">
      <c r="A3828" t="s">
        <v>149</v>
      </c>
      <c r="B3828" t="s">
        <v>186</v>
      </c>
      <c r="C3828" t="s">
        <v>1459</v>
      </c>
      <c r="D3828" t="s">
        <v>1384</v>
      </c>
      <c r="E3828" t="s">
        <v>1499</v>
      </c>
      <c r="F3828" t="s">
        <v>1293</v>
      </c>
      <c r="G3828">
        <v>35</v>
      </c>
      <c r="H3828" t="s">
        <v>1462</v>
      </c>
      <c r="I3828" t="s">
        <v>1463</v>
      </c>
      <c r="J3828" t="s">
        <v>1478</v>
      </c>
      <c r="K3828" t="s">
        <v>1386</v>
      </c>
      <c r="L3828">
        <v>0.12</v>
      </c>
      <c r="M3828">
        <v>0.01</v>
      </c>
      <c r="N3828">
        <v>0.1</v>
      </c>
      <c r="O3828">
        <v>0.02</v>
      </c>
      <c r="P3828">
        <v>0</v>
      </c>
      <c r="Q3828">
        <v>0</v>
      </c>
      <c r="R3828" t="s">
        <v>531</v>
      </c>
      <c r="S3828" t="s">
        <v>531</v>
      </c>
      <c r="T3828" t="s">
        <v>531</v>
      </c>
      <c r="U3828" t="s">
        <v>531</v>
      </c>
      <c r="W3828" s="429">
        <f t="shared" si="88"/>
        <v>0</v>
      </c>
      <c r="X3828" s="429">
        <f t="shared" si="88"/>
        <v>0</v>
      </c>
      <c r="Y3828" s="429">
        <f t="shared" si="88"/>
        <v>0</v>
      </c>
      <c r="Z3828" s="429">
        <f t="shared" si="87"/>
        <v>0</v>
      </c>
      <c r="AA3828" s="429" t="s">
        <v>1296</v>
      </c>
    </row>
    <row r="3829" spans="1:27" x14ac:dyDescent="0.25">
      <c r="A3829" t="s">
        <v>149</v>
      </c>
      <c r="B3829" t="s">
        <v>186</v>
      </c>
      <c r="C3829" t="s">
        <v>1459</v>
      </c>
      <c r="D3829" t="s">
        <v>1384</v>
      </c>
      <c r="E3829" t="s">
        <v>1499</v>
      </c>
      <c r="F3829" t="s">
        <v>1293</v>
      </c>
      <c r="G3829">
        <v>35</v>
      </c>
      <c r="H3829" t="s">
        <v>1462</v>
      </c>
      <c r="I3829" t="s">
        <v>1463</v>
      </c>
      <c r="J3829" t="s">
        <v>1478</v>
      </c>
      <c r="K3829" t="s">
        <v>1386</v>
      </c>
      <c r="L3829">
        <v>0.12</v>
      </c>
      <c r="M3829">
        <v>0.01</v>
      </c>
      <c r="N3829">
        <v>0.1</v>
      </c>
      <c r="O3829">
        <v>0.02</v>
      </c>
      <c r="P3829">
        <v>0</v>
      </c>
      <c r="Q3829">
        <v>0</v>
      </c>
      <c r="R3829" t="s">
        <v>531</v>
      </c>
      <c r="S3829" t="s">
        <v>531</v>
      </c>
      <c r="T3829" t="s">
        <v>531</v>
      </c>
      <c r="U3829" t="s">
        <v>531</v>
      </c>
      <c r="W3829" s="429">
        <f t="shared" si="88"/>
        <v>0</v>
      </c>
      <c r="X3829" s="429">
        <f t="shared" si="88"/>
        <v>0</v>
      </c>
      <c r="Y3829" s="429">
        <f t="shared" si="88"/>
        <v>0</v>
      </c>
      <c r="Z3829" s="429">
        <f t="shared" si="87"/>
        <v>0</v>
      </c>
      <c r="AA3829" s="429" t="s">
        <v>1296</v>
      </c>
    </row>
    <row r="3830" spans="1:27" x14ac:dyDescent="0.25">
      <c r="A3830" t="s">
        <v>149</v>
      </c>
      <c r="B3830" t="s">
        <v>186</v>
      </c>
      <c r="C3830" t="s">
        <v>1459</v>
      </c>
      <c r="D3830" t="s">
        <v>1384</v>
      </c>
      <c r="E3830" t="s">
        <v>1499</v>
      </c>
      <c r="F3830" t="s">
        <v>1293</v>
      </c>
      <c r="G3830">
        <v>35</v>
      </c>
      <c r="H3830" t="s">
        <v>1464</v>
      </c>
      <c r="I3830" t="s">
        <v>186</v>
      </c>
      <c r="J3830" t="s">
        <v>1478</v>
      </c>
      <c r="K3830" t="s">
        <v>1386</v>
      </c>
      <c r="L3830">
        <v>0</v>
      </c>
      <c r="M3830">
        <v>0</v>
      </c>
      <c r="N3830">
        <v>0</v>
      </c>
      <c r="O3830">
        <v>0</v>
      </c>
      <c r="P3830">
        <v>0</v>
      </c>
      <c r="Q3830">
        <v>0</v>
      </c>
      <c r="R3830" t="s">
        <v>531</v>
      </c>
      <c r="S3830" t="s">
        <v>531</v>
      </c>
      <c r="T3830" t="s">
        <v>531</v>
      </c>
      <c r="U3830" t="s">
        <v>531</v>
      </c>
      <c r="W3830" s="429">
        <f t="shared" si="88"/>
        <v>0</v>
      </c>
      <c r="X3830" s="429">
        <f t="shared" si="88"/>
        <v>0</v>
      </c>
      <c r="Y3830" s="429">
        <f t="shared" si="88"/>
        <v>0</v>
      </c>
      <c r="Z3830" s="429">
        <f t="shared" si="87"/>
        <v>0</v>
      </c>
      <c r="AA3830" s="429" t="s">
        <v>1296</v>
      </c>
    </row>
    <row r="3831" spans="1:27" x14ac:dyDescent="0.25">
      <c r="A3831" t="s">
        <v>149</v>
      </c>
      <c r="B3831" t="s">
        <v>186</v>
      </c>
      <c r="C3831" t="s">
        <v>1459</v>
      </c>
      <c r="D3831" t="s">
        <v>1384</v>
      </c>
      <c r="E3831" t="s">
        <v>1499</v>
      </c>
      <c r="F3831" t="s">
        <v>1293</v>
      </c>
      <c r="G3831">
        <v>35</v>
      </c>
      <c r="H3831" t="s">
        <v>1464</v>
      </c>
      <c r="I3831" t="s">
        <v>186</v>
      </c>
      <c r="J3831" t="s">
        <v>1478</v>
      </c>
      <c r="K3831" t="s">
        <v>1386</v>
      </c>
      <c r="L3831">
        <v>0</v>
      </c>
      <c r="M3831">
        <v>0</v>
      </c>
      <c r="N3831">
        <v>0</v>
      </c>
      <c r="O3831">
        <v>0</v>
      </c>
      <c r="P3831">
        <v>0</v>
      </c>
      <c r="Q3831">
        <v>0</v>
      </c>
      <c r="R3831" t="s">
        <v>531</v>
      </c>
      <c r="S3831" t="s">
        <v>531</v>
      </c>
      <c r="T3831" t="s">
        <v>531</v>
      </c>
      <c r="U3831" t="s">
        <v>531</v>
      </c>
      <c r="W3831" s="429">
        <f t="shared" si="88"/>
        <v>0</v>
      </c>
      <c r="X3831" s="429">
        <f t="shared" si="88"/>
        <v>0</v>
      </c>
      <c r="Y3831" s="429">
        <f t="shared" si="88"/>
        <v>0</v>
      </c>
      <c r="Z3831" s="429">
        <f t="shared" si="87"/>
        <v>0</v>
      </c>
      <c r="AA3831" s="429" t="s">
        <v>1296</v>
      </c>
    </row>
    <row r="3832" spans="1:27" x14ac:dyDescent="0.25">
      <c r="A3832" t="s">
        <v>149</v>
      </c>
      <c r="B3832" t="s">
        <v>186</v>
      </c>
      <c r="C3832" t="s">
        <v>1459</v>
      </c>
      <c r="D3832" t="s">
        <v>1384</v>
      </c>
      <c r="E3832" t="s">
        <v>1499</v>
      </c>
      <c r="F3832" t="s">
        <v>1293</v>
      </c>
      <c r="G3832">
        <v>35</v>
      </c>
      <c r="H3832" t="s">
        <v>1464</v>
      </c>
      <c r="I3832" t="s">
        <v>186</v>
      </c>
      <c r="J3832" t="s">
        <v>1478</v>
      </c>
      <c r="K3832" t="s">
        <v>1386</v>
      </c>
      <c r="L3832">
        <v>0</v>
      </c>
      <c r="M3832">
        <v>0</v>
      </c>
      <c r="N3832">
        <v>0</v>
      </c>
      <c r="O3832">
        <v>0</v>
      </c>
      <c r="P3832">
        <v>0</v>
      </c>
      <c r="Q3832">
        <v>0</v>
      </c>
      <c r="R3832" t="s">
        <v>531</v>
      </c>
      <c r="S3832" t="s">
        <v>531</v>
      </c>
      <c r="T3832" t="s">
        <v>531</v>
      </c>
      <c r="U3832" t="s">
        <v>531</v>
      </c>
      <c r="W3832" s="429">
        <f t="shared" si="88"/>
        <v>0</v>
      </c>
      <c r="X3832" s="429">
        <f t="shared" si="88"/>
        <v>0</v>
      </c>
      <c r="Y3832" s="429">
        <f t="shared" si="88"/>
        <v>0</v>
      </c>
      <c r="Z3832" s="429">
        <f t="shared" si="87"/>
        <v>0</v>
      </c>
      <c r="AA3832" s="429" t="s">
        <v>1296</v>
      </c>
    </row>
    <row r="3833" spans="1:27" x14ac:dyDescent="0.25">
      <c r="A3833" t="s">
        <v>149</v>
      </c>
      <c r="B3833" t="s">
        <v>186</v>
      </c>
      <c r="C3833" t="s">
        <v>1459</v>
      </c>
      <c r="D3833" t="s">
        <v>1384</v>
      </c>
      <c r="E3833" t="s">
        <v>1499</v>
      </c>
      <c r="F3833" t="s">
        <v>1293</v>
      </c>
      <c r="G3833">
        <v>35</v>
      </c>
      <c r="H3833" t="s">
        <v>1464</v>
      </c>
      <c r="I3833" t="s">
        <v>186</v>
      </c>
      <c r="J3833" t="s">
        <v>1478</v>
      </c>
      <c r="K3833" t="s">
        <v>1386</v>
      </c>
      <c r="L3833">
        <v>0</v>
      </c>
      <c r="M3833">
        <v>0</v>
      </c>
      <c r="N3833">
        <v>0</v>
      </c>
      <c r="O3833">
        <v>0</v>
      </c>
      <c r="P3833">
        <v>0</v>
      </c>
      <c r="Q3833">
        <v>0</v>
      </c>
      <c r="R3833" t="s">
        <v>531</v>
      </c>
      <c r="S3833" t="s">
        <v>531</v>
      </c>
      <c r="T3833" t="s">
        <v>531</v>
      </c>
      <c r="U3833" t="s">
        <v>531</v>
      </c>
      <c r="W3833" s="429">
        <f t="shared" si="88"/>
        <v>0</v>
      </c>
      <c r="X3833" s="429">
        <f t="shared" si="88"/>
        <v>0</v>
      </c>
      <c r="Y3833" s="429">
        <f t="shared" si="88"/>
        <v>0</v>
      </c>
      <c r="Z3833" s="429">
        <f t="shared" si="87"/>
        <v>0</v>
      </c>
      <c r="AA3833" s="429" t="s">
        <v>1296</v>
      </c>
    </row>
    <row r="3834" spans="1:27" x14ac:dyDescent="0.25">
      <c r="A3834" t="s">
        <v>149</v>
      </c>
      <c r="B3834" t="s">
        <v>186</v>
      </c>
      <c r="C3834" t="s">
        <v>1459</v>
      </c>
      <c r="D3834" t="s">
        <v>1384</v>
      </c>
      <c r="E3834" t="s">
        <v>1499</v>
      </c>
      <c r="F3834" t="s">
        <v>1293</v>
      </c>
      <c r="G3834">
        <v>35</v>
      </c>
      <c r="H3834" t="s">
        <v>1464</v>
      </c>
      <c r="I3834" t="s">
        <v>186</v>
      </c>
      <c r="J3834" t="s">
        <v>1478</v>
      </c>
      <c r="K3834" t="s">
        <v>1386</v>
      </c>
      <c r="L3834">
        <v>0</v>
      </c>
      <c r="M3834">
        <v>0</v>
      </c>
      <c r="N3834">
        <v>0</v>
      </c>
      <c r="O3834">
        <v>0</v>
      </c>
      <c r="P3834">
        <v>0</v>
      </c>
      <c r="Q3834">
        <v>0</v>
      </c>
      <c r="R3834" t="s">
        <v>531</v>
      </c>
      <c r="S3834" t="s">
        <v>531</v>
      </c>
      <c r="T3834" t="s">
        <v>531</v>
      </c>
      <c r="U3834" t="s">
        <v>531</v>
      </c>
      <c r="W3834" s="429">
        <f t="shared" si="88"/>
        <v>0</v>
      </c>
      <c r="X3834" s="429">
        <f t="shared" si="88"/>
        <v>0</v>
      </c>
      <c r="Y3834" s="429">
        <f t="shared" si="88"/>
        <v>0</v>
      </c>
      <c r="Z3834" s="429">
        <f t="shared" si="87"/>
        <v>0</v>
      </c>
      <c r="AA3834" s="429" t="s">
        <v>1296</v>
      </c>
    </row>
    <row r="3835" spans="1:27" x14ac:dyDescent="0.25">
      <c r="A3835" t="s">
        <v>149</v>
      </c>
      <c r="B3835" t="s">
        <v>186</v>
      </c>
      <c r="C3835" t="s">
        <v>1459</v>
      </c>
      <c r="D3835" t="s">
        <v>1384</v>
      </c>
      <c r="E3835" t="s">
        <v>1499</v>
      </c>
      <c r="F3835" t="s">
        <v>1293</v>
      </c>
      <c r="G3835">
        <v>35</v>
      </c>
      <c r="H3835" t="s">
        <v>1464</v>
      </c>
      <c r="I3835" t="s">
        <v>186</v>
      </c>
      <c r="J3835" t="s">
        <v>1478</v>
      </c>
      <c r="K3835" t="s">
        <v>1386</v>
      </c>
      <c r="L3835">
        <v>0</v>
      </c>
      <c r="M3835">
        <v>0</v>
      </c>
      <c r="N3835">
        <v>0</v>
      </c>
      <c r="O3835">
        <v>0</v>
      </c>
      <c r="P3835">
        <v>0</v>
      </c>
      <c r="Q3835">
        <v>0</v>
      </c>
      <c r="R3835" t="s">
        <v>531</v>
      </c>
      <c r="S3835" t="s">
        <v>531</v>
      </c>
      <c r="T3835" t="s">
        <v>531</v>
      </c>
      <c r="U3835" t="s">
        <v>531</v>
      </c>
      <c r="W3835" s="429">
        <f t="shared" si="88"/>
        <v>0</v>
      </c>
      <c r="X3835" s="429">
        <f t="shared" si="88"/>
        <v>0</v>
      </c>
      <c r="Y3835" s="429">
        <f t="shared" si="88"/>
        <v>0</v>
      </c>
      <c r="Z3835" s="429">
        <f t="shared" si="87"/>
        <v>0</v>
      </c>
      <c r="AA3835" s="429" t="s">
        <v>1296</v>
      </c>
    </row>
    <row r="3836" spans="1:27" x14ac:dyDescent="0.25">
      <c r="A3836" t="s">
        <v>149</v>
      </c>
      <c r="B3836" t="s">
        <v>186</v>
      </c>
      <c r="C3836" t="s">
        <v>1459</v>
      </c>
      <c r="D3836" t="s">
        <v>1384</v>
      </c>
      <c r="E3836" t="s">
        <v>1499</v>
      </c>
      <c r="F3836" t="s">
        <v>1293</v>
      </c>
      <c r="G3836">
        <v>35</v>
      </c>
      <c r="H3836" t="s">
        <v>1464</v>
      </c>
      <c r="I3836" t="s">
        <v>186</v>
      </c>
      <c r="J3836" t="s">
        <v>1478</v>
      </c>
      <c r="K3836" t="s">
        <v>1386</v>
      </c>
      <c r="L3836">
        <v>0</v>
      </c>
      <c r="M3836">
        <v>0</v>
      </c>
      <c r="N3836">
        <v>0</v>
      </c>
      <c r="O3836">
        <v>0</v>
      </c>
      <c r="P3836">
        <v>0</v>
      </c>
      <c r="Q3836">
        <v>0</v>
      </c>
      <c r="R3836" t="s">
        <v>531</v>
      </c>
      <c r="S3836" t="s">
        <v>531</v>
      </c>
      <c r="T3836" t="s">
        <v>531</v>
      </c>
      <c r="U3836" t="s">
        <v>531</v>
      </c>
      <c r="W3836" s="429">
        <f t="shared" si="88"/>
        <v>0</v>
      </c>
      <c r="X3836" s="429">
        <f t="shared" si="88"/>
        <v>0</v>
      </c>
      <c r="Y3836" s="429">
        <f t="shared" si="88"/>
        <v>0</v>
      </c>
      <c r="Z3836" s="429">
        <f t="shared" si="87"/>
        <v>0</v>
      </c>
      <c r="AA3836" s="429" t="s">
        <v>1296</v>
      </c>
    </row>
    <row r="3837" spans="1:27" x14ac:dyDescent="0.25">
      <c r="A3837" t="s">
        <v>149</v>
      </c>
      <c r="B3837" t="s">
        <v>186</v>
      </c>
      <c r="C3837" t="s">
        <v>1459</v>
      </c>
      <c r="D3837" t="s">
        <v>1384</v>
      </c>
      <c r="E3837" t="s">
        <v>1499</v>
      </c>
      <c r="F3837" t="s">
        <v>1293</v>
      </c>
      <c r="G3837">
        <v>35</v>
      </c>
      <c r="H3837" t="s">
        <v>1464</v>
      </c>
      <c r="I3837" t="s">
        <v>186</v>
      </c>
      <c r="J3837" t="s">
        <v>1478</v>
      </c>
      <c r="K3837" t="s">
        <v>1386</v>
      </c>
      <c r="L3837">
        <v>0</v>
      </c>
      <c r="M3837">
        <v>0</v>
      </c>
      <c r="N3837">
        <v>0</v>
      </c>
      <c r="O3837">
        <v>0</v>
      </c>
      <c r="P3837">
        <v>0</v>
      </c>
      <c r="Q3837">
        <v>0</v>
      </c>
      <c r="R3837" t="s">
        <v>531</v>
      </c>
      <c r="S3837" t="s">
        <v>531</v>
      </c>
      <c r="T3837" t="s">
        <v>531</v>
      </c>
      <c r="U3837" t="s">
        <v>531</v>
      </c>
      <c r="W3837" s="429">
        <f t="shared" si="88"/>
        <v>0</v>
      </c>
      <c r="X3837" s="429">
        <f t="shared" si="88"/>
        <v>0</v>
      </c>
      <c r="Y3837" s="429">
        <f t="shared" si="88"/>
        <v>0</v>
      </c>
      <c r="Z3837" s="429">
        <f t="shared" si="87"/>
        <v>0</v>
      </c>
      <c r="AA3837" s="429" t="s">
        <v>1296</v>
      </c>
    </row>
    <row r="3838" spans="1:27" x14ac:dyDescent="0.25">
      <c r="A3838" t="s">
        <v>149</v>
      </c>
      <c r="B3838" t="s">
        <v>186</v>
      </c>
      <c r="C3838" t="s">
        <v>1459</v>
      </c>
      <c r="D3838" t="s">
        <v>1384</v>
      </c>
      <c r="E3838" t="s">
        <v>1499</v>
      </c>
      <c r="F3838" t="s">
        <v>1293</v>
      </c>
      <c r="G3838">
        <v>35</v>
      </c>
      <c r="H3838" t="s">
        <v>1464</v>
      </c>
      <c r="I3838" t="s">
        <v>186</v>
      </c>
      <c r="J3838" t="s">
        <v>1478</v>
      </c>
      <c r="K3838" t="s">
        <v>1386</v>
      </c>
      <c r="L3838">
        <v>0</v>
      </c>
      <c r="M3838">
        <v>0</v>
      </c>
      <c r="N3838">
        <v>0</v>
      </c>
      <c r="O3838">
        <v>0</v>
      </c>
      <c r="P3838">
        <v>0</v>
      </c>
      <c r="Q3838">
        <v>0</v>
      </c>
      <c r="R3838" t="s">
        <v>531</v>
      </c>
      <c r="S3838" t="s">
        <v>531</v>
      </c>
      <c r="T3838" t="s">
        <v>531</v>
      </c>
      <c r="U3838" t="s">
        <v>531</v>
      </c>
      <c r="W3838" s="429">
        <f t="shared" si="88"/>
        <v>0</v>
      </c>
      <c r="X3838" s="429">
        <f t="shared" si="88"/>
        <v>0</v>
      </c>
      <c r="Y3838" s="429">
        <f t="shared" si="88"/>
        <v>0</v>
      </c>
      <c r="Z3838" s="429">
        <f t="shared" si="88"/>
        <v>0</v>
      </c>
      <c r="AA3838" s="429" t="s">
        <v>1296</v>
      </c>
    </row>
    <row r="3839" spans="1:27" x14ac:dyDescent="0.25">
      <c r="A3839" t="s">
        <v>149</v>
      </c>
      <c r="B3839" t="s">
        <v>186</v>
      </c>
      <c r="C3839" t="s">
        <v>1459</v>
      </c>
      <c r="D3839" t="s">
        <v>1384</v>
      </c>
      <c r="E3839" t="s">
        <v>1499</v>
      </c>
      <c r="F3839" t="s">
        <v>1293</v>
      </c>
      <c r="G3839">
        <v>35</v>
      </c>
      <c r="H3839" t="s">
        <v>1464</v>
      </c>
      <c r="I3839" t="s">
        <v>186</v>
      </c>
      <c r="J3839" t="s">
        <v>1478</v>
      </c>
      <c r="K3839" t="s">
        <v>1386</v>
      </c>
      <c r="L3839">
        <v>0</v>
      </c>
      <c r="M3839">
        <v>0</v>
      </c>
      <c r="N3839">
        <v>0</v>
      </c>
      <c r="O3839">
        <v>0</v>
      </c>
      <c r="P3839">
        <v>0</v>
      </c>
      <c r="Q3839">
        <v>0</v>
      </c>
      <c r="R3839" t="s">
        <v>531</v>
      </c>
      <c r="S3839" t="s">
        <v>531</v>
      </c>
      <c r="T3839" t="s">
        <v>531</v>
      </c>
      <c r="U3839" t="s">
        <v>531</v>
      </c>
      <c r="W3839" s="429">
        <f t="shared" ref="W3839:Z3902" si="89">IFERROR(R3839*1,0)</f>
        <v>0</v>
      </c>
      <c r="X3839" s="429">
        <f t="shared" si="89"/>
        <v>0</v>
      </c>
      <c r="Y3839" s="429">
        <f t="shared" si="89"/>
        <v>0</v>
      </c>
      <c r="Z3839" s="429">
        <f t="shared" si="89"/>
        <v>0</v>
      </c>
      <c r="AA3839" s="429" t="s">
        <v>1296</v>
      </c>
    </row>
    <row r="3840" spans="1:27" x14ac:dyDescent="0.25">
      <c r="A3840" t="s">
        <v>149</v>
      </c>
      <c r="B3840" t="s">
        <v>186</v>
      </c>
      <c r="C3840" t="s">
        <v>1459</v>
      </c>
      <c r="D3840" t="s">
        <v>1384</v>
      </c>
      <c r="E3840" t="s">
        <v>1499</v>
      </c>
      <c r="F3840" t="s">
        <v>1293</v>
      </c>
      <c r="G3840">
        <v>35</v>
      </c>
      <c r="H3840" t="s">
        <v>1464</v>
      </c>
      <c r="I3840" t="s">
        <v>186</v>
      </c>
      <c r="J3840" t="s">
        <v>1478</v>
      </c>
      <c r="K3840" t="s">
        <v>1386</v>
      </c>
      <c r="L3840">
        <v>0</v>
      </c>
      <c r="M3840">
        <v>0</v>
      </c>
      <c r="N3840">
        <v>0</v>
      </c>
      <c r="O3840">
        <v>0</v>
      </c>
      <c r="P3840">
        <v>0</v>
      </c>
      <c r="Q3840">
        <v>0</v>
      </c>
      <c r="R3840" t="s">
        <v>531</v>
      </c>
      <c r="S3840" t="s">
        <v>531</v>
      </c>
      <c r="T3840" t="s">
        <v>531</v>
      </c>
      <c r="U3840" t="s">
        <v>531</v>
      </c>
      <c r="W3840" s="429">
        <f t="shared" si="89"/>
        <v>0</v>
      </c>
      <c r="X3840" s="429">
        <f t="shared" si="89"/>
        <v>0</v>
      </c>
      <c r="Y3840" s="429">
        <f t="shared" si="89"/>
        <v>0</v>
      </c>
      <c r="Z3840" s="429">
        <f t="shared" si="89"/>
        <v>0</v>
      </c>
      <c r="AA3840" s="429" t="s">
        <v>1296</v>
      </c>
    </row>
    <row r="3841" spans="1:27" x14ac:dyDescent="0.25">
      <c r="A3841" t="s">
        <v>149</v>
      </c>
      <c r="B3841" t="s">
        <v>186</v>
      </c>
      <c r="C3841" t="s">
        <v>1459</v>
      </c>
      <c r="D3841" t="s">
        <v>1384</v>
      </c>
      <c r="E3841" t="s">
        <v>1499</v>
      </c>
      <c r="F3841" t="s">
        <v>1293</v>
      </c>
      <c r="G3841">
        <v>35</v>
      </c>
      <c r="H3841" t="s">
        <v>1464</v>
      </c>
      <c r="I3841" t="s">
        <v>186</v>
      </c>
      <c r="J3841" t="s">
        <v>1478</v>
      </c>
      <c r="K3841" t="s">
        <v>1386</v>
      </c>
      <c r="L3841">
        <v>0</v>
      </c>
      <c r="M3841">
        <v>0</v>
      </c>
      <c r="N3841">
        <v>0</v>
      </c>
      <c r="O3841">
        <v>0</v>
      </c>
      <c r="P3841">
        <v>0</v>
      </c>
      <c r="Q3841">
        <v>0</v>
      </c>
      <c r="R3841" t="s">
        <v>531</v>
      </c>
      <c r="S3841" t="s">
        <v>531</v>
      </c>
      <c r="T3841" t="s">
        <v>531</v>
      </c>
      <c r="U3841" t="s">
        <v>531</v>
      </c>
      <c r="W3841" s="429">
        <f t="shared" si="89"/>
        <v>0</v>
      </c>
      <c r="X3841" s="429">
        <f t="shared" si="89"/>
        <v>0</v>
      </c>
      <c r="Y3841" s="429">
        <f t="shared" si="89"/>
        <v>0</v>
      </c>
      <c r="Z3841" s="429">
        <f t="shared" si="89"/>
        <v>0</v>
      </c>
      <c r="AA3841" s="429" t="s">
        <v>1296</v>
      </c>
    </row>
    <row r="3842" spans="1:27" x14ac:dyDescent="0.25">
      <c r="A3842" t="s">
        <v>149</v>
      </c>
      <c r="B3842" t="s">
        <v>186</v>
      </c>
      <c r="C3842" t="s">
        <v>1459</v>
      </c>
      <c r="D3842" t="s">
        <v>1384</v>
      </c>
      <c r="E3842" t="s">
        <v>1499</v>
      </c>
      <c r="F3842" t="s">
        <v>1293</v>
      </c>
      <c r="G3842">
        <v>35</v>
      </c>
      <c r="H3842" t="s">
        <v>1464</v>
      </c>
      <c r="I3842" t="s">
        <v>186</v>
      </c>
      <c r="J3842" t="s">
        <v>1478</v>
      </c>
      <c r="K3842" t="s">
        <v>1386</v>
      </c>
      <c r="L3842">
        <v>0</v>
      </c>
      <c r="M3842">
        <v>0</v>
      </c>
      <c r="N3842">
        <v>0</v>
      </c>
      <c r="O3842">
        <v>0</v>
      </c>
      <c r="P3842">
        <v>0</v>
      </c>
      <c r="Q3842">
        <v>0</v>
      </c>
      <c r="R3842" t="s">
        <v>531</v>
      </c>
      <c r="S3842" t="s">
        <v>531</v>
      </c>
      <c r="T3842" t="s">
        <v>531</v>
      </c>
      <c r="U3842" t="s">
        <v>531</v>
      </c>
      <c r="W3842" s="429">
        <f t="shared" si="89"/>
        <v>0</v>
      </c>
      <c r="X3842" s="429">
        <f t="shared" si="89"/>
        <v>0</v>
      </c>
      <c r="Y3842" s="429">
        <f t="shared" si="89"/>
        <v>0</v>
      </c>
      <c r="Z3842" s="429">
        <f t="shared" si="89"/>
        <v>0</v>
      </c>
      <c r="AA3842" s="429" t="s">
        <v>1296</v>
      </c>
    </row>
    <row r="3843" spans="1:27" x14ac:dyDescent="0.25">
      <c r="A3843" t="s">
        <v>149</v>
      </c>
      <c r="B3843" t="s">
        <v>186</v>
      </c>
      <c r="C3843" t="s">
        <v>1459</v>
      </c>
      <c r="D3843" t="s">
        <v>1384</v>
      </c>
      <c r="E3843" t="s">
        <v>1499</v>
      </c>
      <c r="F3843" t="s">
        <v>1293</v>
      </c>
      <c r="G3843">
        <v>35</v>
      </c>
      <c r="H3843" t="s">
        <v>1464</v>
      </c>
      <c r="I3843" t="s">
        <v>186</v>
      </c>
      <c r="J3843" t="s">
        <v>1478</v>
      </c>
      <c r="K3843" t="s">
        <v>1386</v>
      </c>
      <c r="L3843">
        <v>0</v>
      </c>
      <c r="M3843">
        <v>0</v>
      </c>
      <c r="N3843">
        <v>0</v>
      </c>
      <c r="O3843">
        <v>0</v>
      </c>
      <c r="P3843">
        <v>0</v>
      </c>
      <c r="Q3843">
        <v>0</v>
      </c>
      <c r="R3843" t="s">
        <v>531</v>
      </c>
      <c r="S3843" t="s">
        <v>531</v>
      </c>
      <c r="T3843" t="s">
        <v>531</v>
      </c>
      <c r="U3843" t="s">
        <v>531</v>
      </c>
      <c r="W3843" s="429">
        <f t="shared" si="89"/>
        <v>0</v>
      </c>
      <c r="X3843" s="429">
        <f t="shared" si="89"/>
        <v>0</v>
      </c>
      <c r="Y3843" s="429">
        <f t="shared" si="89"/>
        <v>0</v>
      </c>
      <c r="Z3843" s="429">
        <f t="shared" si="89"/>
        <v>0</v>
      </c>
      <c r="AA3843" s="429" t="s">
        <v>1296</v>
      </c>
    </row>
    <row r="3844" spans="1:27" x14ac:dyDescent="0.25">
      <c r="A3844" t="s">
        <v>149</v>
      </c>
      <c r="B3844" t="s">
        <v>186</v>
      </c>
      <c r="C3844" t="s">
        <v>1459</v>
      </c>
      <c r="D3844" t="s">
        <v>1384</v>
      </c>
      <c r="E3844" t="s">
        <v>1499</v>
      </c>
      <c r="F3844" t="s">
        <v>1293</v>
      </c>
      <c r="G3844">
        <v>35</v>
      </c>
      <c r="H3844" t="s">
        <v>1464</v>
      </c>
      <c r="I3844" t="s">
        <v>186</v>
      </c>
      <c r="J3844" t="s">
        <v>1478</v>
      </c>
      <c r="K3844" t="s">
        <v>1386</v>
      </c>
      <c r="L3844">
        <v>0</v>
      </c>
      <c r="M3844">
        <v>0</v>
      </c>
      <c r="N3844">
        <v>0</v>
      </c>
      <c r="O3844">
        <v>0</v>
      </c>
      <c r="P3844">
        <v>0</v>
      </c>
      <c r="Q3844">
        <v>0</v>
      </c>
      <c r="R3844" t="s">
        <v>531</v>
      </c>
      <c r="S3844" t="s">
        <v>531</v>
      </c>
      <c r="T3844" t="s">
        <v>531</v>
      </c>
      <c r="U3844" t="s">
        <v>531</v>
      </c>
      <c r="W3844" s="429">
        <f t="shared" si="89"/>
        <v>0</v>
      </c>
      <c r="X3844" s="429">
        <f t="shared" si="89"/>
        <v>0</v>
      </c>
      <c r="Y3844" s="429">
        <f t="shared" si="89"/>
        <v>0</v>
      </c>
      <c r="Z3844" s="429">
        <f t="shared" si="89"/>
        <v>0</v>
      </c>
      <c r="AA3844" s="429" t="s">
        <v>1296</v>
      </c>
    </row>
    <row r="3845" spans="1:27" x14ac:dyDescent="0.25">
      <c r="A3845" t="s">
        <v>149</v>
      </c>
      <c r="B3845" t="s">
        <v>186</v>
      </c>
      <c r="C3845" t="s">
        <v>1459</v>
      </c>
      <c r="D3845" t="s">
        <v>1384</v>
      </c>
      <c r="E3845" t="s">
        <v>1499</v>
      </c>
      <c r="F3845" t="s">
        <v>1293</v>
      </c>
      <c r="G3845">
        <v>35</v>
      </c>
      <c r="H3845" t="s">
        <v>1464</v>
      </c>
      <c r="I3845" t="s">
        <v>186</v>
      </c>
      <c r="J3845" t="s">
        <v>1478</v>
      </c>
      <c r="K3845" t="s">
        <v>1386</v>
      </c>
      <c r="L3845">
        <v>0</v>
      </c>
      <c r="M3845">
        <v>0</v>
      </c>
      <c r="N3845">
        <v>0</v>
      </c>
      <c r="O3845">
        <v>0</v>
      </c>
      <c r="P3845">
        <v>0</v>
      </c>
      <c r="Q3845">
        <v>0</v>
      </c>
      <c r="R3845" t="s">
        <v>531</v>
      </c>
      <c r="S3845" t="s">
        <v>531</v>
      </c>
      <c r="T3845" t="s">
        <v>531</v>
      </c>
      <c r="U3845" t="s">
        <v>531</v>
      </c>
      <c r="W3845" s="429">
        <f t="shared" si="89"/>
        <v>0</v>
      </c>
      <c r="X3845" s="429">
        <f t="shared" si="89"/>
        <v>0</v>
      </c>
      <c r="Y3845" s="429">
        <f t="shared" si="89"/>
        <v>0</v>
      </c>
      <c r="Z3845" s="429">
        <f t="shared" si="89"/>
        <v>0</v>
      </c>
      <c r="AA3845" s="429" t="s">
        <v>1296</v>
      </c>
    </row>
    <row r="3846" spans="1:27" x14ac:dyDescent="0.25">
      <c r="A3846" t="s">
        <v>149</v>
      </c>
      <c r="B3846" t="s">
        <v>186</v>
      </c>
      <c r="C3846" t="s">
        <v>1459</v>
      </c>
      <c r="D3846" t="s">
        <v>1384</v>
      </c>
      <c r="E3846" t="s">
        <v>1499</v>
      </c>
      <c r="F3846" t="s">
        <v>1293</v>
      </c>
      <c r="G3846">
        <v>35</v>
      </c>
      <c r="H3846" t="s">
        <v>1464</v>
      </c>
      <c r="I3846" t="s">
        <v>186</v>
      </c>
      <c r="J3846" t="s">
        <v>1478</v>
      </c>
      <c r="K3846" t="s">
        <v>1386</v>
      </c>
      <c r="L3846">
        <v>0</v>
      </c>
      <c r="M3846">
        <v>0</v>
      </c>
      <c r="N3846">
        <v>0</v>
      </c>
      <c r="O3846">
        <v>0</v>
      </c>
      <c r="P3846">
        <v>0</v>
      </c>
      <c r="Q3846">
        <v>0</v>
      </c>
      <c r="R3846" t="s">
        <v>531</v>
      </c>
      <c r="S3846" t="s">
        <v>531</v>
      </c>
      <c r="T3846" t="s">
        <v>531</v>
      </c>
      <c r="U3846" t="s">
        <v>531</v>
      </c>
      <c r="W3846" s="429">
        <f t="shared" si="89"/>
        <v>0</v>
      </c>
      <c r="X3846" s="429">
        <f t="shared" si="89"/>
        <v>0</v>
      </c>
      <c r="Y3846" s="429">
        <f t="shared" si="89"/>
        <v>0</v>
      </c>
      <c r="Z3846" s="429">
        <f t="shared" si="89"/>
        <v>0</v>
      </c>
      <c r="AA3846" s="429" t="s">
        <v>1296</v>
      </c>
    </row>
    <row r="3847" spans="1:27" x14ac:dyDescent="0.25">
      <c r="A3847" t="s">
        <v>149</v>
      </c>
      <c r="B3847" t="s">
        <v>186</v>
      </c>
      <c r="C3847" t="s">
        <v>1459</v>
      </c>
      <c r="D3847" t="s">
        <v>1384</v>
      </c>
      <c r="E3847" t="s">
        <v>1499</v>
      </c>
      <c r="F3847" t="s">
        <v>1293</v>
      </c>
      <c r="G3847">
        <v>35</v>
      </c>
      <c r="H3847" t="s">
        <v>1464</v>
      </c>
      <c r="I3847" t="s">
        <v>186</v>
      </c>
      <c r="J3847" t="s">
        <v>1478</v>
      </c>
      <c r="K3847" t="s">
        <v>1386</v>
      </c>
      <c r="L3847">
        <v>0</v>
      </c>
      <c r="M3847">
        <v>0</v>
      </c>
      <c r="N3847">
        <v>0</v>
      </c>
      <c r="O3847">
        <v>0</v>
      </c>
      <c r="P3847">
        <v>0</v>
      </c>
      <c r="Q3847">
        <v>0</v>
      </c>
      <c r="R3847" t="s">
        <v>531</v>
      </c>
      <c r="S3847" t="s">
        <v>531</v>
      </c>
      <c r="T3847" t="s">
        <v>531</v>
      </c>
      <c r="U3847" t="s">
        <v>531</v>
      </c>
      <c r="W3847" s="429">
        <f t="shared" si="89"/>
        <v>0</v>
      </c>
      <c r="X3847" s="429">
        <f t="shared" si="89"/>
        <v>0</v>
      </c>
      <c r="Y3847" s="429">
        <f t="shared" si="89"/>
        <v>0</v>
      </c>
      <c r="Z3847" s="429">
        <f t="shared" si="89"/>
        <v>0</v>
      </c>
      <c r="AA3847" s="429" t="s">
        <v>1296</v>
      </c>
    </row>
    <row r="3848" spans="1:27" x14ac:dyDescent="0.25">
      <c r="A3848" t="s">
        <v>149</v>
      </c>
      <c r="B3848" t="s">
        <v>186</v>
      </c>
      <c r="C3848" t="s">
        <v>1459</v>
      </c>
      <c r="D3848" t="s">
        <v>1384</v>
      </c>
      <c r="E3848" t="s">
        <v>1499</v>
      </c>
      <c r="F3848" t="s">
        <v>1293</v>
      </c>
      <c r="G3848">
        <v>35</v>
      </c>
      <c r="H3848" t="s">
        <v>1464</v>
      </c>
      <c r="I3848" t="s">
        <v>186</v>
      </c>
      <c r="J3848" t="s">
        <v>1478</v>
      </c>
      <c r="K3848" t="s">
        <v>1386</v>
      </c>
      <c r="L3848">
        <v>0</v>
      </c>
      <c r="M3848">
        <v>0</v>
      </c>
      <c r="N3848">
        <v>0</v>
      </c>
      <c r="O3848">
        <v>0</v>
      </c>
      <c r="P3848">
        <v>0</v>
      </c>
      <c r="Q3848">
        <v>0</v>
      </c>
      <c r="R3848" t="s">
        <v>531</v>
      </c>
      <c r="S3848" t="s">
        <v>531</v>
      </c>
      <c r="T3848" t="s">
        <v>531</v>
      </c>
      <c r="U3848" t="s">
        <v>531</v>
      </c>
      <c r="W3848" s="429">
        <f t="shared" si="89"/>
        <v>0</v>
      </c>
      <c r="X3848" s="429">
        <f t="shared" si="89"/>
        <v>0</v>
      </c>
      <c r="Y3848" s="429">
        <f t="shared" si="89"/>
        <v>0</v>
      </c>
      <c r="Z3848" s="429">
        <f t="shared" si="89"/>
        <v>0</v>
      </c>
      <c r="AA3848" s="429" t="s">
        <v>1296</v>
      </c>
    </row>
    <row r="3849" spans="1:27" x14ac:dyDescent="0.25">
      <c r="A3849" t="s">
        <v>149</v>
      </c>
      <c r="B3849" t="s">
        <v>186</v>
      </c>
      <c r="C3849" t="s">
        <v>1459</v>
      </c>
      <c r="D3849" t="s">
        <v>1384</v>
      </c>
      <c r="E3849" t="s">
        <v>1499</v>
      </c>
      <c r="F3849" t="s">
        <v>1293</v>
      </c>
      <c r="G3849">
        <v>35</v>
      </c>
      <c r="H3849" t="s">
        <v>1464</v>
      </c>
      <c r="I3849" t="s">
        <v>186</v>
      </c>
      <c r="J3849" t="s">
        <v>1478</v>
      </c>
      <c r="K3849" t="s">
        <v>1386</v>
      </c>
      <c r="L3849">
        <v>0</v>
      </c>
      <c r="M3849">
        <v>0</v>
      </c>
      <c r="N3849">
        <v>0</v>
      </c>
      <c r="O3849">
        <v>0</v>
      </c>
      <c r="P3849">
        <v>0</v>
      </c>
      <c r="Q3849">
        <v>0</v>
      </c>
      <c r="R3849" t="s">
        <v>531</v>
      </c>
      <c r="S3849" t="s">
        <v>531</v>
      </c>
      <c r="T3849" t="s">
        <v>531</v>
      </c>
      <c r="U3849" t="s">
        <v>531</v>
      </c>
      <c r="W3849" s="429">
        <f t="shared" si="89"/>
        <v>0</v>
      </c>
      <c r="X3849" s="429">
        <f t="shared" si="89"/>
        <v>0</v>
      </c>
      <c r="Y3849" s="429">
        <f t="shared" si="89"/>
        <v>0</v>
      </c>
      <c r="Z3849" s="429">
        <f t="shared" si="89"/>
        <v>0</v>
      </c>
      <c r="AA3849" s="429" t="s">
        <v>1296</v>
      </c>
    </row>
    <row r="3850" spans="1:27" x14ac:dyDescent="0.25">
      <c r="A3850" t="s">
        <v>149</v>
      </c>
      <c r="B3850" t="s">
        <v>186</v>
      </c>
      <c r="C3850" t="s">
        <v>1459</v>
      </c>
      <c r="D3850" t="s">
        <v>1384</v>
      </c>
      <c r="E3850" t="s">
        <v>1499</v>
      </c>
      <c r="F3850" t="s">
        <v>1293</v>
      </c>
      <c r="G3850">
        <v>35</v>
      </c>
      <c r="H3850" t="s">
        <v>1464</v>
      </c>
      <c r="I3850" t="s">
        <v>186</v>
      </c>
      <c r="J3850" t="s">
        <v>1478</v>
      </c>
      <c r="K3850" t="s">
        <v>1386</v>
      </c>
      <c r="L3850">
        <v>0</v>
      </c>
      <c r="M3850">
        <v>0</v>
      </c>
      <c r="N3850">
        <v>0</v>
      </c>
      <c r="O3850">
        <v>0</v>
      </c>
      <c r="P3850">
        <v>0</v>
      </c>
      <c r="Q3850">
        <v>0</v>
      </c>
      <c r="R3850" t="s">
        <v>531</v>
      </c>
      <c r="S3850" t="s">
        <v>531</v>
      </c>
      <c r="T3850" t="s">
        <v>531</v>
      </c>
      <c r="U3850" t="s">
        <v>531</v>
      </c>
      <c r="W3850" s="429">
        <f t="shared" si="89"/>
        <v>0</v>
      </c>
      <c r="X3850" s="429">
        <f t="shared" si="89"/>
        <v>0</v>
      </c>
      <c r="Y3850" s="429">
        <f t="shared" si="89"/>
        <v>0</v>
      </c>
      <c r="Z3850" s="429">
        <f t="shared" si="89"/>
        <v>0</v>
      </c>
      <c r="AA3850" s="429" t="s">
        <v>1296</v>
      </c>
    </row>
    <row r="3851" spans="1:27" x14ac:dyDescent="0.25">
      <c r="A3851" t="s">
        <v>149</v>
      </c>
      <c r="B3851" t="s">
        <v>186</v>
      </c>
      <c r="C3851" t="s">
        <v>1459</v>
      </c>
      <c r="D3851" t="s">
        <v>1384</v>
      </c>
      <c r="E3851" t="s">
        <v>1499</v>
      </c>
      <c r="F3851" t="s">
        <v>1293</v>
      </c>
      <c r="G3851">
        <v>35</v>
      </c>
      <c r="H3851" t="s">
        <v>1464</v>
      </c>
      <c r="I3851" t="s">
        <v>186</v>
      </c>
      <c r="J3851" t="s">
        <v>1478</v>
      </c>
      <c r="K3851" t="s">
        <v>1386</v>
      </c>
      <c r="L3851">
        <v>0</v>
      </c>
      <c r="M3851">
        <v>0</v>
      </c>
      <c r="N3851">
        <v>0</v>
      </c>
      <c r="O3851">
        <v>0</v>
      </c>
      <c r="P3851">
        <v>0</v>
      </c>
      <c r="Q3851">
        <v>0</v>
      </c>
      <c r="R3851" t="s">
        <v>531</v>
      </c>
      <c r="S3851" t="s">
        <v>531</v>
      </c>
      <c r="T3851" t="s">
        <v>531</v>
      </c>
      <c r="U3851" t="s">
        <v>531</v>
      </c>
      <c r="W3851" s="429">
        <f t="shared" si="89"/>
        <v>0</v>
      </c>
      <c r="X3851" s="429">
        <f t="shared" si="89"/>
        <v>0</v>
      </c>
      <c r="Y3851" s="429">
        <f t="shared" si="89"/>
        <v>0</v>
      </c>
      <c r="Z3851" s="429">
        <f t="shared" si="89"/>
        <v>0</v>
      </c>
      <c r="AA3851" s="429" t="s">
        <v>1296</v>
      </c>
    </row>
    <row r="3852" spans="1:27" x14ac:dyDescent="0.25">
      <c r="A3852" t="s">
        <v>149</v>
      </c>
      <c r="B3852" t="s">
        <v>186</v>
      </c>
      <c r="C3852" t="s">
        <v>1459</v>
      </c>
      <c r="D3852" t="s">
        <v>1384</v>
      </c>
      <c r="E3852" t="s">
        <v>1499</v>
      </c>
      <c r="F3852" t="s">
        <v>1293</v>
      </c>
      <c r="G3852">
        <v>35</v>
      </c>
      <c r="H3852" t="s">
        <v>1464</v>
      </c>
      <c r="I3852" t="s">
        <v>186</v>
      </c>
      <c r="J3852" t="s">
        <v>1478</v>
      </c>
      <c r="K3852" t="s">
        <v>1386</v>
      </c>
      <c r="L3852">
        <v>0</v>
      </c>
      <c r="M3852">
        <v>0</v>
      </c>
      <c r="N3852">
        <v>0</v>
      </c>
      <c r="O3852">
        <v>0</v>
      </c>
      <c r="P3852">
        <v>0</v>
      </c>
      <c r="Q3852">
        <v>0</v>
      </c>
      <c r="R3852" t="s">
        <v>531</v>
      </c>
      <c r="S3852" t="s">
        <v>531</v>
      </c>
      <c r="T3852" t="s">
        <v>531</v>
      </c>
      <c r="U3852" t="s">
        <v>531</v>
      </c>
      <c r="W3852" s="429">
        <f t="shared" si="89"/>
        <v>0</v>
      </c>
      <c r="X3852" s="429">
        <f t="shared" si="89"/>
        <v>0</v>
      </c>
      <c r="Y3852" s="429">
        <f t="shared" si="89"/>
        <v>0</v>
      </c>
      <c r="Z3852" s="429">
        <f t="shared" si="89"/>
        <v>0</v>
      </c>
      <c r="AA3852" s="429" t="s">
        <v>1296</v>
      </c>
    </row>
    <row r="3853" spans="1:27" x14ac:dyDescent="0.25">
      <c r="A3853" t="s">
        <v>149</v>
      </c>
      <c r="B3853" t="s">
        <v>186</v>
      </c>
      <c r="C3853" t="s">
        <v>1459</v>
      </c>
      <c r="D3853" t="s">
        <v>1384</v>
      </c>
      <c r="E3853" t="s">
        <v>1499</v>
      </c>
      <c r="F3853" t="s">
        <v>1293</v>
      </c>
      <c r="G3853">
        <v>35</v>
      </c>
      <c r="H3853" t="s">
        <v>1464</v>
      </c>
      <c r="I3853" t="s">
        <v>186</v>
      </c>
      <c r="J3853" t="s">
        <v>1478</v>
      </c>
      <c r="K3853" t="s">
        <v>1386</v>
      </c>
      <c r="L3853">
        <v>0</v>
      </c>
      <c r="M3853">
        <v>0</v>
      </c>
      <c r="N3853">
        <v>0</v>
      </c>
      <c r="O3853">
        <v>0</v>
      </c>
      <c r="P3853">
        <v>0</v>
      </c>
      <c r="Q3853">
        <v>0</v>
      </c>
      <c r="R3853" t="s">
        <v>531</v>
      </c>
      <c r="S3853" t="s">
        <v>531</v>
      </c>
      <c r="T3853" t="s">
        <v>531</v>
      </c>
      <c r="U3853" t="s">
        <v>531</v>
      </c>
      <c r="W3853" s="429">
        <f t="shared" si="89"/>
        <v>0</v>
      </c>
      <c r="X3853" s="429">
        <f t="shared" si="89"/>
        <v>0</v>
      </c>
      <c r="Y3853" s="429">
        <f t="shared" si="89"/>
        <v>0</v>
      </c>
      <c r="Z3853" s="429">
        <f t="shared" si="89"/>
        <v>0</v>
      </c>
      <c r="AA3853" s="429" t="s">
        <v>1296</v>
      </c>
    </row>
    <row r="3854" spans="1:27" x14ac:dyDescent="0.25">
      <c r="A3854" t="s">
        <v>149</v>
      </c>
      <c r="B3854" t="s">
        <v>186</v>
      </c>
      <c r="C3854" t="s">
        <v>1459</v>
      </c>
      <c r="D3854" t="s">
        <v>1384</v>
      </c>
      <c r="E3854" t="s">
        <v>1499</v>
      </c>
      <c r="F3854" t="s">
        <v>1293</v>
      </c>
      <c r="G3854">
        <v>35</v>
      </c>
      <c r="H3854" t="s">
        <v>1464</v>
      </c>
      <c r="I3854" t="s">
        <v>186</v>
      </c>
      <c r="J3854" t="s">
        <v>1478</v>
      </c>
      <c r="K3854" t="s">
        <v>1386</v>
      </c>
      <c r="L3854">
        <v>0</v>
      </c>
      <c r="M3854">
        <v>0</v>
      </c>
      <c r="N3854">
        <v>0</v>
      </c>
      <c r="O3854">
        <v>0</v>
      </c>
      <c r="P3854">
        <v>0</v>
      </c>
      <c r="Q3854">
        <v>0</v>
      </c>
      <c r="R3854" t="s">
        <v>531</v>
      </c>
      <c r="S3854" t="s">
        <v>531</v>
      </c>
      <c r="T3854" t="s">
        <v>531</v>
      </c>
      <c r="U3854" t="s">
        <v>531</v>
      </c>
      <c r="W3854" s="429">
        <f t="shared" si="89"/>
        <v>0</v>
      </c>
      <c r="X3854" s="429">
        <f t="shared" si="89"/>
        <v>0</v>
      </c>
      <c r="Y3854" s="429">
        <f t="shared" si="89"/>
        <v>0</v>
      </c>
      <c r="Z3854" s="429">
        <f t="shared" si="89"/>
        <v>0</v>
      </c>
      <c r="AA3854" s="429" t="s">
        <v>1296</v>
      </c>
    </row>
    <row r="3855" spans="1:27" x14ac:dyDescent="0.25">
      <c r="A3855" t="s">
        <v>149</v>
      </c>
      <c r="B3855" t="s">
        <v>186</v>
      </c>
      <c r="C3855" t="s">
        <v>1459</v>
      </c>
      <c r="D3855" t="s">
        <v>1384</v>
      </c>
      <c r="E3855" t="s">
        <v>1499</v>
      </c>
      <c r="F3855" t="s">
        <v>1293</v>
      </c>
      <c r="G3855">
        <v>35</v>
      </c>
      <c r="H3855" t="s">
        <v>1464</v>
      </c>
      <c r="I3855" t="s">
        <v>186</v>
      </c>
      <c r="J3855" t="s">
        <v>1478</v>
      </c>
      <c r="K3855" t="s">
        <v>1386</v>
      </c>
      <c r="L3855">
        <v>0</v>
      </c>
      <c r="M3855">
        <v>0</v>
      </c>
      <c r="N3855">
        <v>0</v>
      </c>
      <c r="O3855">
        <v>0</v>
      </c>
      <c r="P3855">
        <v>0</v>
      </c>
      <c r="Q3855">
        <v>0</v>
      </c>
      <c r="R3855" t="s">
        <v>531</v>
      </c>
      <c r="S3855" t="s">
        <v>531</v>
      </c>
      <c r="T3855" t="s">
        <v>531</v>
      </c>
      <c r="U3855" t="s">
        <v>531</v>
      </c>
      <c r="W3855" s="429">
        <f t="shared" si="89"/>
        <v>0</v>
      </c>
      <c r="X3855" s="429">
        <f t="shared" si="89"/>
        <v>0</v>
      </c>
      <c r="Y3855" s="429">
        <f t="shared" si="89"/>
        <v>0</v>
      </c>
      <c r="Z3855" s="429">
        <f t="shared" si="89"/>
        <v>0</v>
      </c>
      <c r="AA3855" s="429" t="s">
        <v>1296</v>
      </c>
    </row>
    <row r="3856" spans="1:27" x14ac:dyDescent="0.25">
      <c r="A3856" t="s">
        <v>149</v>
      </c>
      <c r="B3856" t="s">
        <v>186</v>
      </c>
      <c r="C3856" t="s">
        <v>1459</v>
      </c>
      <c r="D3856" t="s">
        <v>1384</v>
      </c>
      <c r="E3856" t="s">
        <v>1499</v>
      </c>
      <c r="F3856" t="s">
        <v>1293</v>
      </c>
      <c r="G3856">
        <v>35</v>
      </c>
      <c r="H3856" t="s">
        <v>1464</v>
      </c>
      <c r="I3856" t="s">
        <v>186</v>
      </c>
      <c r="J3856" t="s">
        <v>1478</v>
      </c>
      <c r="K3856" t="s">
        <v>1386</v>
      </c>
      <c r="L3856">
        <v>0</v>
      </c>
      <c r="M3856">
        <v>0</v>
      </c>
      <c r="N3856">
        <v>0</v>
      </c>
      <c r="O3856">
        <v>0</v>
      </c>
      <c r="P3856">
        <v>0</v>
      </c>
      <c r="Q3856">
        <v>0</v>
      </c>
      <c r="R3856" t="s">
        <v>531</v>
      </c>
      <c r="S3856" t="s">
        <v>531</v>
      </c>
      <c r="T3856" t="s">
        <v>531</v>
      </c>
      <c r="U3856" t="s">
        <v>531</v>
      </c>
      <c r="W3856" s="429">
        <f t="shared" si="89"/>
        <v>0</v>
      </c>
      <c r="X3856" s="429">
        <f t="shared" si="89"/>
        <v>0</v>
      </c>
      <c r="Y3856" s="429">
        <f t="shared" si="89"/>
        <v>0</v>
      </c>
      <c r="Z3856" s="429">
        <f t="shared" si="89"/>
        <v>0</v>
      </c>
      <c r="AA3856" s="429" t="s">
        <v>1296</v>
      </c>
    </row>
    <row r="3857" spans="1:27" x14ac:dyDescent="0.25">
      <c r="A3857" t="s">
        <v>149</v>
      </c>
      <c r="B3857" t="s">
        <v>186</v>
      </c>
      <c r="C3857" t="s">
        <v>1459</v>
      </c>
      <c r="D3857" t="s">
        <v>1384</v>
      </c>
      <c r="E3857" t="s">
        <v>1499</v>
      </c>
      <c r="F3857" t="s">
        <v>1293</v>
      </c>
      <c r="G3857">
        <v>35</v>
      </c>
      <c r="H3857" t="s">
        <v>1464</v>
      </c>
      <c r="I3857" t="s">
        <v>186</v>
      </c>
      <c r="J3857" t="s">
        <v>1478</v>
      </c>
      <c r="K3857" t="s">
        <v>1386</v>
      </c>
      <c r="L3857">
        <v>0</v>
      </c>
      <c r="M3857">
        <v>0</v>
      </c>
      <c r="N3857">
        <v>0</v>
      </c>
      <c r="O3857">
        <v>0</v>
      </c>
      <c r="P3857">
        <v>0</v>
      </c>
      <c r="Q3857">
        <v>0</v>
      </c>
      <c r="R3857" t="s">
        <v>531</v>
      </c>
      <c r="S3857" t="s">
        <v>531</v>
      </c>
      <c r="T3857" t="s">
        <v>531</v>
      </c>
      <c r="U3857" t="s">
        <v>531</v>
      </c>
      <c r="W3857" s="429">
        <f t="shared" si="89"/>
        <v>0</v>
      </c>
      <c r="X3857" s="429">
        <f t="shared" si="89"/>
        <v>0</v>
      </c>
      <c r="Y3857" s="429">
        <f t="shared" si="89"/>
        <v>0</v>
      </c>
      <c r="Z3857" s="429">
        <f t="shared" si="89"/>
        <v>0</v>
      </c>
      <c r="AA3857" s="429" t="s">
        <v>1296</v>
      </c>
    </row>
    <row r="3858" spans="1:27" x14ac:dyDescent="0.25">
      <c r="A3858" t="s">
        <v>149</v>
      </c>
      <c r="B3858" t="s">
        <v>186</v>
      </c>
      <c r="C3858" t="s">
        <v>1459</v>
      </c>
      <c r="D3858" t="s">
        <v>1384</v>
      </c>
      <c r="E3858" t="s">
        <v>1499</v>
      </c>
      <c r="F3858" t="s">
        <v>1293</v>
      </c>
      <c r="G3858">
        <v>35</v>
      </c>
      <c r="H3858" t="s">
        <v>1464</v>
      </c>
      <c r="I3858" t="s">
        <v>186</v>
      </c>
      <c r="J3858" t="s">
        <v>1478</v>
      </c>
      <c r="K3858" t="s">
        <v>1386</v>
      </c>
      <c r="L3858">
        <v>0</v>
      </c>
      <c r="M3858">
        <v>0</v>
      </c>
      <c r="N3858">
        <v>0</v>
      </c>
      <c r="O3858">
        <v>0</v>
      </c>
      <c r="P3858">
        <v>0</v>
      </c>
      <c r="Q3858">
        <v>0</v>
      </c>
      <c r="R3858" t="s">
        <v>531</v>
      </c>
      <c r="S3858" t="s">
        <v>531</v>
      </c>
      <c r="T3858" t="s">
        <v>531</v>
      </c>
      <c r="U3858" t="s">
        <v>531</v>
      </c>
      <c r="W3858" s="429">
        <f t="shared" si="89"/>
        <v>0</v>
      </c>
      <c r="X3858" s="429">
        <f t="shared" si="89"/>
        <v>0</v>
      </c>
      <c r="Y3858" s="429">
        <f t="shared" si="89"/>
        <v>0</v>
      </c>
      <c r="Z3858" s="429">
        <f t="shared" si="89"/>
        <v>0</v>
      </c>
      <c r="AA3858" s="429" t="s">
        <v>1296</v>
      </c>
    </row>
    <row r="3859" spans="1:27" x14ac:dyDescent="0.25">
      <c r="A3859" t="s">
        <v>149</v>
      </c>
      <c r="B3859" t="s">
        <v>186</v>
      </c>
      <c r="C3859" t="s">
        <v>1459</v>
      </c>
      <c r="D3859" t="s">
        <v>1384</v>
      </c>
      <c r="E3859" t="s">
        <v>1499</v>
      </c>
      <c r="F3859" t="s">
        <v>1293</v>
      </c>
      <c r="G3859">
        <v>35</v>
      </c>
      <c r="H3859" t="s">
        <v>1464</v>
      </c>
      <c r="I3859" t="s">
        <v>186</v>
      </c>
      <c r="J3859" t="s">
        <v>1478</v>
      </c>
      <c r="K3859" t="s">
        <v>1386</v>
      </c>
      <c r="L3859">
        <v>0</v>
      </c>
      <c r="M3859">
        <v>0</v>
      </c>
      <c r="N3859">
        <v>0</v>
      </c>
      <c r="O3859">
        <v>0</v>
      </c>
      <c r="P3859">
        <v>0</v>
      </c>
      <c r="Q3859">
        <v>0</v>
      </c>
      <c r="R3859" t="s">
        <v>531</v>
      </c>
      <c r="S3859" t="s">
        <v>531</v>
      </c>
      <c r="T3859" t="s">
        <v>531</v>
      </c>
      <c r="U3859" t="s">
        <v>531</v>
      </c>
      <c r="W3859" s="429">
        <f t="shared" si="89"/>
        <v>0</v>
      </c>
      <c r="X3859" s="429">
        <f t="shared" si="89"/>
        <v>0</v>
      </c>
      <c r="Y3859" s="429">
        <f t="shared" si="89"/>
        <v>0</v>
      </c>
      <c r="Z3859" s="429">
        <f t="shared" si="89"/>
        <v>0</v>
      </c>
      <c r="AA3859" s="429" t="s">
        <v>1296</v>
      </c>
    </row>
    <row r="3860" spans="1:27" x14ac:dyDescent="0.25">
      <c r="A3860" t="s">
        <v>149</v>
      </c>
      <c r="B3860" t="s">
        <v>186</v>
      </c>
      <c r="C3860" t="s">
        <v>1459</v>
      </c>
      <c r="D3860" t="s">
        <v>1384</v>
      </c>
      <c r="E3860" t="s">
        <v>1499</v>
      </c>
      <c r="F3860" t="s">
        <v>1293</v>
      </c>
      <c r="G3860">
        <v>35</v>
      </c>
      <c r="H3860" t="s">
        <v>1464</v>
      </c>
      <c r="I3860" t="s">
        <v>186</v>
      </c>
      <c r="J3860" t="s">
        <v>1478</v>
      </c>
      <c r="K3860" t="s">
        <v>1386</v>
      </c>
      <c r="L3860">
        <v>0</v>
      </c>
      <c r="M3860">
        <v>0</v>
      </c>
      <c r="N3860">
        <v>0</v>
      </c>
      <c r="O3860">
        <v>0</v>
      </c>
      <c r="P3860">
        <v>0</v>
      </c>
      <c r="Q3860">
        <v>0</v>
      </c>
      <c r="R3860" t="s">
        <v>531</v>
      </c>
      <c r="S3860" t="s">
        <v>531</v>
      </c>
      <c r="T3860" t="s">
        <v>531</v>
      </c>
      <c r="U3860" t="s">
        <v>531</v>
      </c>
      <c r="W3860" s="429">
        <f t="shared" si="89"/>
        <v>0</v>
      </c>
      <c r="X3860" s="429">
        <f t="shared" si="89"/>
        <v>0</v>
      </c>
      <c r="Y3860" s="429">
        <f t="shared" si="89"/>
        <v>0</v>
      </c>
      <c r="Z3860" s="429">
        <f t="shared" si="89"/>
        <v>0</v>
      </c>
      <c r="AA3860" s="429" t="s">
        <v>1296</v>
      </c>
    </row>
    <row r="3861" spans="1:27" x14ac:dyDescent="0.25">
      <c r="A3861" t="s">
        <v>149</v>
      </c>
      <c r="B3861" t="s">
        <v>186</v>
      </c>
      <c r="C3861" t="s">
        <v>1459</v>
      </c>
      <c r="D3861" t="s">
        <v>1384</v>
      </c>
      <c r="E3861" t="s">
        <v>1499</v>
      </c>
      <c r="F3861" t="s">
        <v>1293</v>
      </c>
      <c r="G3861">
        <v>35</v>
      </c>
      <c r="H3861" t="s">
        <v>1464</v>
      </c>
      <c r="I3861" t="s">
        <v>186</v>
      </c>
      <c r="J3861" t="s">
        <v>1478</v>
      </c>
      <c r="K3861" t="s">
        <v>1386</v>
      </c>
      <c r="L3861">
        <v>0</v>
      </c>
      <c r="M3861">
        <v>0</v>
      </c>
      <c r="N3861">
        <v>0</v>
      </c>
      <c r="O3861">
        <v>0</v>
      </c>
      <c r="P3861">
        <v>0</v>
      </c>
      <c r="Q3861">
        <v>0</v>
      </c>
      <c r="R3861" t="s">
        <v>531</v>
      </c>
      <c r="S3861" t="s">
        <v>531</v>
      </c>
      <c r="T3861" t="s">
        <v>531</v>
      </c>
      <c r="U3861" t="s">
        <v>531</v>
      </c>
      <c r="W3861" s="429">
        <f t="shared" si="89"/>
        <v>0</v>
      </c>
      <c r="X3861" s="429">
        <f t="shared" si="89"/>
        <v>0</v>
      </c>
      <c r="Y3861" s="429">
        <f t="shared" si="89"/>
        <v>0</v>
      </c>
      <c r="Z3861" s="429">
        <f t="shared" si="89"/>
        <v>0</v>
      </c>
      <c r="AA3861" s="429" t="s">
        <v>1296</v>
      </c>
    </row>
    <row r="3862" spans="1:27" x14ac:dyDescent="0.25">
      <c r="A3862" t="s">
        <v>149</v>
      </c>
      <c r="B3862" t="s">
        <v>186</v>
      </c>
      <c r="C3862" t="s">
        <v>1459</v>
      </c>
      <c r="D3862" t="s">
        <v>1384</v>
      </c>
      <c r="E3862" t="s">
        <v>1499</v>
      </c>
      <c r="F3862" t="s">
        <v>1293</v>
      </c>
      <c r="G3862">
        <v>35</v>
      </c>
      <c r="H3862" t="s">
        <v>1464</v>
      </c>
      <c r="I3862" t="s">
        <v>186</v>
      </c>
      <c r="J3862" t="s">
        <v>1478</v>
      </c>
      <c r="K3862" t="s">
        <v>1386</v>
      </c>
      <c r="L3862">
        <v>0</v>
      </c>
      <c r="M3862">
        <v>0</v>
      </c>
      <c r="N3862">
        <v>0</v>
      </c>
      <c r="O3862">
        <v>0</v>
      </c>
      <c r="P3862">
        <v>0</v>
      </c>
      <c r="Q3862">
        <v>0</v>
      </c>
      <c r="R3862" t="s">
        <v>531</v>
      </c>
      <c r="S3862" t="s">
        <v>531</v>
      </c>
      <c r="T3862" t="s">
        <v>531</v>
      </c>
      <c r="U3862" t="s">
        <v>531</v>
      </c>
      <c r="W3862" s="429">
        <f t="shared" si="89"/>
        <v>0</v>
      </c>
      <c r="X3862" s="429">
        <f t="shared" si="89"/>
        <v>0</v>
      </c>
      <c r="Y3862" s="429">
        <f t="shared" si="89"/>
        <v>0</v>
      </c>
      <c r="Z3862" s="429">
        <f t="shared" si="89"/>
        <v>0</v>
      </c>
      <c r="AA3862" s="429" t="s">
        <v>1296</v>
      </c>
    </row>
    <row r="3863" spans="1:27" x14ac:dyDescent="0.25">
      <c r="A3863" t="s">
        <v>149</v>
      </c>
      <c r="B3863" t="s">
        <v>186</v>
      </c>
      <c r="C3863" t="s">
        <v>1459</v>
      </c>
      <c r="D3863" t="s">
        <v>1384</v>
      </c>
      <c r="E3863" t="s">
        <v>1499</v>
      </c>
      <c r="F3863" t="s">
        <v>1293</v>
      </c>
      <c r="G3863">
        <v>35</v>
      </c>
      <c r="H3863" t="s">
        <v>1464</v>
      </c>
      <c r="I3863" t="s">
        <v>186</v>
      </c>
      <c r="J3863" t="s">
        <v>1478</v>
      </c>
      <c r="K3863" t="s">
        <v>1386</v>
      </c>
      <c r="L3863">
        <v>0</v>
      </c>
      <c r="M3863">
        <v>0</v>
      </c>
      <c r="N3863">
        <v>0</v>
      </c>
      <c r="O3863">
        <v>0</v>
      </c>
      <c r="P3863">
        <v>0</v>
      </c>
      <c r="Q3863">
        <v>0</v>
      </c>
      <c r="R3863" t="s">
        <v>531</v>
      </c>
      <c r="S3863" t="s">
        <v>531</v>
      </c>
      <c r="T3863" t="s">
        <v>531</v>
      </c>
      <c r="U3863" t="s">
        <v>531</v>
      </c>
      <c r="W3863" s="429">
        <f t="shared" si="89"/>
        <v>0</v>
      </c>
      <c r="X3863" s="429">
        <f t="shared" si="89"/>
        <v>0</v>
      </c>
      <c r="Y3863" s="429">
        <f t="shared" si="89"/>
        <v>0</v>
      </c>
      <c r="Z3863" s="429">
        <f t="shared" si="89"/>
        <v>0</v>
      </c>
      <c r="AA3863" s="429" t="s">
        <v>1296</v>
      </c>
    </row>
    <row r="3864" spans="1:27" x14ac:dyDescent="0.25">
      <c r="A3864" t="s">
        <v>149</v>
      </c>
      <c r="B3864" t="s">
        <v>186</v>
      </c>
      <c r="C3864" t="s">
        <v>1459</v>
      </c>
      <c r="D3864" t="s">
        <v>1384</v>
      </c>
      <c r="E3864" t="s">
        <v>1499</v>
      </c>
      <c r="F3864" t="s">
        <v>1293</v>
      </c>
      <c r="G3864">
        <v>35</v>
      </c>
      <c r="H3864" t="s">
        <v>1464</v>
      </c>
      <c r="I3864" t="s">
        <v>186</v>
      </c>
      <c r="J3864" t="s">
        <v>1478</v>
      </c>
      <c r="K3864" t="s">
        <v>1386</v>
      </c>
      <c r="L3864">
        <v>0</v>
      </c>
      <c r="M3864">
        <v>0</v>
      </c>
      <c r="N3864">
        <v>0</v>
      </c>
      <c r="O3864">
        <v>0</v>
      </c>
      <c r="P3864">
        <v>0</v>
      </c>
      <c r="Q3864">
        <v>0</v>
      </c>
      <c r="R3864" t="s">
        <v>531</v>
      </c>
      <c r="S3864" t="s">
        <v>531</v>
      </c>
      <c r="T3864" t="s">
        <v>531</v>
      </c>
      <c r="U3864" t="s">
        <v>531</v>
      </c>
      <c r="W3864" s="429">
        <f t="shared" si="89"/>
        <v>0</v>
      </c>
      <c r="X3864" s="429">
        <f t="shared" si="89"/>
        <v>0</v>
      </c>
      <c r="Y3864" s="429">
        <f t="shared" si="89"/>
        <v>0</v>
      </c>
      <c r="Z3864" s="429">
        <f t="shared" si="89"/>
        <v>0</v>
      </c>
      <c r="AA3864" s="429" t="s">
        <v>1296</v>
      </c>
    </row>
    <row r="3865" spans="1:27" x14ac:dyDescent="0.25">
      <c r="A3865" t="s">
        <v>149</v>
      </c>
      <c r="B3865" t="s">
        <v>186</v>
      </c>
      <c r="C3865" t="s">
        <v>1459</v>
      </c>
      <c r="D3865" t="s">
        <v>1384</v>
      </c>
      <c r="E3865" t="s">
        <v>1499</v>
      </c>
      <c r="F3865" t="s">
        <v>1293</v>
      </c>
      <c r="G3865">
        <v>35</v>
      </c>
      <c r="H3865" t="s">
        <v>1464</v>
      </c>
      <c r="I3865" t="s">
        <v>186</v>
      </c>
      <c r="J3865" t="s">
        <v>1478</v>
      </c>
      <c r="K3865" t="s">
        <v>1386</v>
      </c>
      <c r="L3865">
        <v>0</v>
      </c>
      <c r="M3865">
        <v>0</v>
      </c>
      <c r="N3865">
        <v>0</v>
      </c>
      <c r="O3865">
        <v>0</v>
      </c>
      <c r="P3865">
        <v>0</v>
      </c>
      <c r="Q3865">
        <v>0</v>
      </c>
      <c r="R3865" t="s">
        <v>531</v>
      </c>
      <c r="S3865" t="s">
        <v>531</v>
      </c>
      <c r="T3865" t="s">
        <v>531</v>
      </c>
      <c r="U3865" t="s">
        <v>531</v>
      </c>
      <c r="W3865" s="429">
        <f t="shared" si="89"/>
        <v>0</v>
      </c>
      <c r="X3865" s="429">
        <f t="shared" si="89"/>
        <v>0</v>
      </c>
      <c r="Y3865" s="429">
        <f t="shared" si="89"/>
        <v>0</v>
      </c>
      <c r="Z3865" s="429">
        <f t="shared" si="89"/>
        <v>0</v>
      </c>
      <c r="AA3865" s="429" t="s">
        <v>1296</v>
      </c>
    </row>
    <row r="3866" spans="1:27" x14ac:dyDescent="0.25">
      <c r="A3866" t="s">
        <v>149</v>
      </c>
      <c r="B3866" t="s">
        <v>186</v>
      </c>
      <c r="C3866" t="s">
        <v>1459</v>
      </c>
      <c r="D3866" t="s">
        <v>1384</v>
      </c>
      <c r="E3866" t="s">
        <v>1499</v>
      </c>
      <c r="F3866" t="s">
        <v>1293</v>
      </c>
      <c r="G3866">
        <v>35</v>
      </c>
      <c r="H3866" t="s">
        <v>1464</v>
      </c>
      <c r="I3866" t="s">
        <v>186</v>
      </c>
      <c r="J3866" t="s">
        <v>1478</v>
      </c>
      <c r="K3866" t="s">
        <v>1386</v>
      </c>
      <c r="L3866">
        <v>0</v>
      </c>
      <c r="M3866">
        <v>0</v>
      </c>
      <c r="N3866">
        <v>0</v>
      </c>
      <c r="O3866">
        <v>0</v>
      </c>
      <c r="P3866">
        <v>0</v>
      </c>
      <c r="Q3866">
        <v>0</v>
      </c>
      <c r="R3866" t="s">
        <v>531</v>
      </c>
      <c r="S3866" t="s">
        <v>531</v>
      </c>
      <c r="T3866" t="s">
        <v>531</v>
      </c>
      <c r="U3866" t="s">
        <v>531</v>
      </c>
      <c r="W3866" s="429">
        <f t="shared" si="89"/>
        <v>0</v>
      </c>
      <c r="X3866" s="429">
        <f t="shared" si="89"/>
        <v>0</v>
      </c>
      <c r="Y3866" s="429">
        <f t="shared" si="89"/>
        <v>0</v>
      </c>
      <c r="Z3866" s="429">
        <f t="shared" si="89"/>
        <v>0</v>
      </c>
      <c r="AA3866" s="429" t="s">
        <v>1296</v>
      </c>
    </row>
    <row r="3867" spans="1:27" x14ac:dyDescent="0.25">
      <c r="A3867" t="s">
        <v>149</v>
      </c>
      <c r="B3867" t="s">
        <v>186</v>
      </c>
      <c r="C3867" t="s">
        <v>1459</v>
      </c>
      <c r="D3867" t="s">
        <v>1384</v>
      </c>
      <c r="E3867" t="s">
        <v>1499</v>
      </c>
      <c r="F3867" t="s">
        <v>1293</v>
      </c>
      <c r="G3867">
        <v>35</v>
      </c>
      <c r="H3867" t="s">
        <v>1464</v>
      </c>
      <c r="I3867" t="s">
        <v>186</v>
      </c>
      <c r="J3867" t="s">
        <v>1478</v>
      </c>
      <c r="K3867" t="s">
        <v>1386</v>
      </c>
      <c r="L3867">
        <v>0</v>
      </c>
      <c r="M3867">
        <v>0</v>
      </c>
      <c r="N3867">
        <v>0</v>
      </c>
      <c r="O3867">
        <v>0</v>
      </c>
      <c r="P3867">
        <v>0</v>
      </c>
      <c r="Q3867">
        <v>0</v>
      </c>
      <c r="R3867" t="s">
        <v>531</v>
      </c>
      <c r="S3867" t="s">
        <v>531</v>
      </c>
      <c r="T3867" t="s">
        <v>531</v>
      </c>
      <c r="U3867" t="s">
        <v>531</v>
      </c>
      <c r="W3867" s="429">
        <f t="shared" si="89"/>
        <v>0</v>
      </c>
      <c r="X3867" s="429">
        <f t="shared" si="89"/>
        <v>0</v>
      </c>
      <c r="Y3867" s="429">
        <f t="shared" si="89"/>
        <v>0</v>
      </c>
      <c r="Z3867" s="429">
        <f t="shared" si="89"/>
        <v>0</v>
      </c>
      <c r="AA3867" s="429" t="s">
        <v>1296</v>
      </c>
    </row>
    <row r="3868" spans="1:27" x14ac:dyDescent="0.25">
      <c r="A3868" t="s">
        <v>149</v>
      </c>
      <c r="B3868" t="s">
        <v>186</v>
      </c>
      <c r="C3868" t="s">
        <v>1459</v>
      </c>
      <c r="D3868" t="s">
        <v>1384</v>
      </c>
      <c r="E3868" t="s">
        <v>1499</v>
      </c>
      <c r="F3868" t="s">
        <v>1293</v>
      </c>
      <c r="G3868">
        <v>35</v>
      </c>
      <c r="H3868" t="s">
        <v>1464</v>
      </c>
      <c r="I3868" t="s">
        <v>186</v>
      </c>
      <c r="J3868" t="s">
        <v>1478</v>
      </c>
      <c r="K3868" t="s">
        <v>1386</v>
      </c>
      <c r="L3868">
        <v>0</v>
      </c>
      <c r="M3868">
        <v>0</v>
      </c>
      <c r="N3868">
        <v>0</v>
      </c>
      <c r="O3868">
        <v>0</v>
      </c>
      <c r="P3868">
        <v>0</v>
      </c>
      <c r="Q3868">
        <v>0</v>
      </c>
      <c r="R3868" t="s">
        <v>531</v>
      </c>
      <c r="S3868" t="s">
        <v>531</v>
      </c>
      <c r="T3868" t="s">
        <v>531</v>
      </c>
      <c r="U3868" t="s">
        <v>531</v>
      </c>
      <c r="W3868" s="429">
        <f t="shared" si="89"/>
        <v>0</v>
      </c>
      <c r="X3868" s="429">
        <f t="shared" si="89"/>
        <v>0</v>
      </c>
      <c r="Y3868" s="429">
        <f t="shared" si="89"/>
        <v>0</v>
      </c>
      <c r="Z3868" s="429">
        <f t="shared" si="89"/>
        <v>0</v>
      </c>
      <c r="AA3868" s="429" t="s">
        <v>1296</v>
      </c>
    </row>
    <row r="3869" spans="1:27" x14ac:dyDescent="0.25">
      <c r="A3869" t="s">
        <v>149</v>
      </c>
      <c r="B3869" t="s">
        <v>186</v>
      </c>
      <c r="C3869" t="s">
        <v>1459</v>
      </c>
      <c r="D3869" t="s">
        <v>1384</v>
      </c>
      <c r="E3869" t="s">
        <v>1499</v>
      </c>
      <c r="F3869" t="s">
        <v>1293</v>
      </c>
      <c r="G3869">
        <v>35</v>
      </c>
      <c r="H3869" t="s">
        <v>1464</v>
      </c>
      <c r="I3869" t="s">
        <v>186</v>
      </c>
      <c r="J3869" t="s">
        <v>1478</v>
      </c>
      <c r="K3869" t="s">
        <v>1386</v>
      </c>
      <c r="L3869">
        <v>0</v>
      </c>
      <c r="M3869">
        <v>0</v>
      </c>
      <c r="N3869">
        <v>0</v>
      </c>
      <c r="O3869">
        <v>0</v>
      </c>
      <c r="P3869">
        <v>0</v>
      </c>
      <c r="Q3869">
        <v>0</v>
      </c>
      <c r="R3869" t="s">
        <v>531</v>
      </c>
      <c r="S3869" t="s">
        <v>531</v>
      </c>
      <c r="T3869" t="s">
        <v>531</v>
      </c>
      <c r="U3869" t="s">
        <v>531</v>
      </c>
      <c r="W3869" s="429">
        <f t="shared" si="89"/>
        <v>0</v>
      </c>
      <c r="X3869" s="429">
        <f t="shared" si="89"/>
        <v>0</v>
      </c>
      <c r="Y3869" s="429">
        <f t="shared" si="89"/>
        <v>0</v>
      </c>
      <c r="Z3869" s="429">
        <f t="shared" si="89"/>
        <v>0</v>
      </c>
      <c r="AA3869" s="429" t="s">
        <v>1296</v>
      </c>
    </row>
    <row r="3870" spans="1:27" x14ac:dyDescent="0.25">
      <c r="A3870" t="s">
        <v>149</v>
      </c>
      <c r="B3870" t="s">
        <v>186</v>
      </c>
      <c r="C3870" t="s">
        <v>1459</v>
      </c>
      <c r="D3870" t="s">
        <v>1384</v>
      </c>
      <c r="E3870" t="s">
        <v>1499</v>
      </c>
      <c r="F3870" t="s">
        <v>1293</v>
      </c>
      <c r="G3870">
        <v>35</v>
      </c>
      <c r="H3870" t="s">
        <v>1464</v>
      </c>
      <c r="I3870" t="s">
        <v>186</v>
      </c>
      <c r="J3870" t="s">
        <v>1478</v>
      </c>
      <c r="K3870" t="s">
        <v>1386</v>
      </c>
      <c r="L3870">
        <v>0</v>
      </c>
      <c r="M3870">
        <v>0</v>
      </c>
      <c r="N3870">
        <v>0</v>
      </c>
      <c r="O3870">
        <v>0</v>
      </c>
      <c r="P3870">
        <v>0</v>
      </c>
      <c r="Q3870">
        <v>0</v>
      </c>
      <c r="R3870" t="s">
        <v>531</v>
      </c>
      <c r="S3870" t="s">
        <v>531</v>
      </c>
      <c r="T3870" t="s">
        <v>531</v>
      </c>
      <c r="U3870" t="s">
        <v>531</v>
      </c>
      <c r="W3870" s="429">
        <f t="shared" si="89"/>
        <v>0</v>
      </c>
      <c r="X3870" s="429">
        <f t="shared" si="89"/>
        <v>0</v>
      </c>
      <c r="Y3870" s="429">
        <f t="shared" si="89"/>
        <v>0</v>
      </c>
      <c r="Z3870" s="429">
        <f t="shared" si="89"/>
        <v>0</v>
      </c>
      <c r="AA3870" s="429" t="s">
        <v>1296</v>
      </c>
    </row>
    <row r="3871" spans="1:27" x14ac:dyDescent="0.25">
      <c r="A3871" t="s">
        <v>149</v>
      </c>
      <c r="B3871" t="s">
        <v>186</v>
      </c>
      <c r="C3871" t="s">
        <v>1459</v>
      </c>
      <c r="D3871" t="s">
        <v>1384</v>
      </c>
      <c r="E3871" t="s">
        <v>1499</v>
      </c>
      <c r="F3871" t="s">
        <v>1293</v>
      </c>
      <c r="G3871">
        <v>35</v>
      </c>
      <c r="H3871" t="s">
        <v>1464</v>
      </c>
      <c r="I3871" t="s">
        <v>186</v>
      </c>
      <c r="J3871" t="s">
        <v>1478</v>
      </c>
      <c r="K3871" t="s">
        <v>1386</v>
      </c>
      <c r="L3871">
        <v>0</v>
      </c>
      <c r="M3871">
        <v>0</v>
      </c>
      <c r="N3871">
        <v>0</v>
      </c>
      <c r="O3871">
        <v>0</v>
      </c>
      <c r="P3871">
        <v>0</v>
      </c>
      <c r="Q3871">
        <v>0</v>
      </c>
      <c r="R3871" t="s">
        <v>531</v>
      </c>
      <c r="S3871" t="s">
        <v>531</v>
      </c>
      <c r="T3871" t="s">
        <v>531</v>
      </c>
      <c r="U3871" t="s">
        <v>531</v>
      </c>
      <c r="W3871" s="429">
        <f t="shared" si="89"/>
        <v>0</v>
      </c>
      <c r="X3871" s="429">
        <f t="shared" si="89"/>
        <v>0</v>
      </c>
      <c r="Y3871" s="429">
        <f t="shared" si="89"/>
        <v>0</v>
      </c>
      <c r="Z3871" s="429">
        <f t="shared" si="89"/>
        <v>0</v>
      </c>
      <c r="AA3871" s="429" t="s">
        <v>1296</v>
      </c>
    </row>
    <row r="3872" spans="1:27" x14ac:dyDescent="0.25">
      <c r="A3872" t="s">
        <v>149</v>
      </c>
      <c r="B3872" t="s">
        <v>186</v>
      </c>
      <c r="C3872" t="s">
        <v>1459</v>
      </c>
      <c r="D3872" t="s">
        <v>1384</v>
      </c>
      <c r="E3872" t="s">
        <v>1499</v>
      </c>
      <c r="F3872" t="s">
        <v>1293</v>
      </c>
      <c r="G3872">
        <v>35</v>
      </c>
      <c r="H3872" t="s">
        <v>1464</v>
      </c>
      <c r="I3872" t="s">
        <v>186</v>
      </c>
      <c r="J3872" t="s">
        <v>1478</v>
      </c>
      <c r="K3872" t="s">
        <v>1386</v>
      </c>
      <c r="L3872">
        <v>0</v>
      </c>
      <c r="M3872">
        <v>0</v>
      </c>
      <c r="N3872">
        <v>0</v>
      </c>
      <c r="O3872">
        <v>0</v>
      </c>
      <c r="P3872">
        <v>0</v>
      </c>
      <c r="Q3872">
        <v>0</v>
      </c>
      <c r="R3872" t="s">
        <v>531</v>
      </c>
      <c r="S3872" t="s">
        <v>531</v>
      </c>
      <c r="T3872" t="s">
        <v>531</v>
      </c>
      <c r="U3872" t="s">
        <v>531</v>
      </c>
      <c r="W3872" s="429">
        <f t="shared" si="89"/>
        <v>0</v>
      </c>
      <c r="X3872" s="429">
        <f t="shared" si="89"/>
        <v>0</v>
      </c>
      <c r="Y3872" s="429">
        <f t="shared" si="89"/>
        <v>0</v>
      </c>
      <c r="Z3872" s="429">
        <f t="shared" si="89"/>
        <v>0</v>
      </c>
      <c r="AA3872" s="429" t="s">
        <v>1296</v>
      </c>
    </row>
    <row r="3873" spans="1:27" x14ac:dyDescent="0.25">
      <c r="A3873" t="s">
        <v>149</v>
      </c>
      <c r="B3873" t="s">
        <v>186</v>
      </c>
      <c r="C3873" t="s">
        <v>1459</v>
      </c>
      <c r="D3873" t="s">
        <v>1384</v>
      </c>
      <c r="E3873" t="s">
        <v>1499</v>
      </c>
      <c r="F3873" t="s">
        <v>1293</v>
      </c>
      <c r="G3873">
        <v>35</v>
      </c>
      <c r="H3873" t="s">
        <v>1464</v>
      </c>
      <c r="I3873" t="s">
        <v>186</v>
      </c>
      <c r="J3873" t="s">
        <v>1478</v>
      </c>
      <c r="K3873" t="s">
        <v>1386</v>
      </c>
      <c r="L3873">
        <v>0</v>
      </c>
      <c r="M3873">
        <v>0</v>
      </c>
      <c r="N3873">
        <v>0</v>
      </c>
      <c r="O3873">
        <v>0</v>
      </c>
      <c r="P3873">
        <v>0</v>
      </c>
      <c r="Q3873">
        <v>0</v>
      </c>
      <c r="R3873" t="s">
        <v>531</v>
      </c>
      <c r="S3873" t="s">
        <v>531</v>
      </c>
      <c r="T3873" t="s">
        <v>531</v>
      </c>
      <c r="U3873" t="s">
        <v>531</v>
      </c>
      <c r="W3873" s="429">
        <f t="shared" si="89"/>
        <v>0</v>
      </c>
      <c r="X3873" s="429">
        <f t="shared" si="89"/>
        <v>0</v>
      </c>
      <c r="Y3873" s="429">
        <f t="shared" si="89"/>
        <v>0</v>
      </c>
      <c r="Z3873" s="429">
        <f t="shared" si="89"/>
        <v>0</v>
      </c>
      <c r="AA3873" s="429" t="s">
        <v>1296</v>
      </c>
    </row>
    <row r="3874" spans="1:27" x14ac:dyDescent="0.25">
      <c r="A3874" t="s">
        <v>149</v>
      </c>
      <c r="B3874" t="s">
        <v>186</v>
      </c>
      <c r="C3874" t="s">
        <v>1459</v>
      </c>
      <c r="D3874" t="s">
        <v>1384</v>
      </c>
      <c r="E3874" t="s">
        <v>1499</v>
      </c>
      <c r="F3874" t="s">
        <v>1293</v>
      </c>
      <c r="G3874">
        <v>35</v>
      </c>
      <c r="H3874" t="s">
        <v>1464</v>
      </c>
      <c r="I3874" t="s">
        <v>186</v>
      </c>
      <c r="J3874" t="s">
        <v>1478</v>
      </c>
      <c r="K3874" t="s">
        <v>1386</v>
      </c>
      <c r="L3874">
        <v>0</v>
      </c>
      <c r="M3874">
        <v>0</v>
      </c>
      <c r="N3874">
        <v>0</v>
      </c>
      <c r="O3874">
        <v>0</v>
      </c>
      <c r="P3874">
        <v>0</v>
      </c>
      <c r="Q3874">
        <v>0</v>
      </c>
      <c r="R3874" t="s">
        <v>531</v>
      </c>
      <c r="S3874" t="s">
        <v>531</v>
      </c>
      <c r="T3874" t="s">
        <v>531</v>
      </c>
      <c r="U3874" t="s">
        <v>531</v>
      </c>
      <c r="W3874" s="429">
        <f t="shared" si="89"/>
        <v>0</v>
      </c>
      <c r="X3874" s="429">
        <f t="shared" si="89"/>
        <v>0</v>
      </c>
      <c r="Y3874" s="429">
        <f t="shared" si="89"/>
        <v>0</v>
      </c>
      <c r="Z3874" s="429">
        <f t="shared" si="89"/>
        <v>0</v>
      </c>
      <c r="AA3874" s="429" t="s">
        <v>1296</v>
      </c>
    </row>
    <row r="3875" spans="1:27" x14ac:dyDescent="0.25">
      <c r="A3875" t="s">
        <v>149</v>
      </c>
      <c r="B3875" t="s">
        <v>186</v>
      </c>
      <c r="C3875" t="s">
        <v>1459</v>
      </c>
      <c r="D3875" t="s">
        <v>1384</v>
      </c>
      <c r="E3875" t="s">
        <v>1499</v>
      </c>
      <c r="F3875" t="s">
        <v>1293</v>
      </c>
      <c r="G3875">
        <v>35</v>
      </c>
      <c r="H3875" t="s">
        <v>1464</v>
      </c>
      <c r="I3875" t="s">
        <v>186</v>
      </c>
      <c r="J3875" t="s">
        <v>1478</v>
      </c>
      <c r="K3875" t="s">
        <v>1386</v>
      </c>
      <c r="L3875">
        <v>0</v>
      </c>
      <c r="M3875">
        <v>0</v>
      </c>
      <c r="N3875">
        <v>0</v>
      </c>
      <c r="O3875">
        <v>0</v>
      </c>
      <c r="P3875">
        <v>0</v>
      </c>
      <c r="Q3875">
        <v>0</v>
      </c>
      <c r="R3875" t="s">
        <v>531</v>
      </c>
      <c r="S3875" t="s">
        <v>531</v>
      </c>
      <c r="T3875" t="s">
        <v>531</v>
      </c>
      <c r="U3875" t="s">
        <v>531</v>
      </c>
      <c r="W3875" s="429">
        <f t="shared" si="89"/>
        <v>0</v>
      </c>
      <c r="X3875" s="429">
        <f t="shared" si="89"/>
        <v>0</v>
      </c>
      <c r="Y3875" s="429">
        <f t="shared" si="89"/>
        <v>0</v>
      </c>
      <c r="Z3875" s="429">
        <f t="shared" si="89"/>
        <v>0</v>
      </c>
      <c r="AA3875" s="429" t="s">
        <v>1296</v>
      </c>
    </row>
    <row r="3876" spans="1:27" x14ac:dyDescent="0.25">
      <c r="A3876" t="s">
        <v>149</v>
      </c>
      <c r="B3876" t="s">
        <v>186</v>
      </c>
      <c r="C3876" t="s">
        <v>1459</v>
      </c>
      <c r="D3876" t="s">
        <v>1384</v>
      </c>
      <c r="E3876" t="s">
        <v>1499</v>
      </c>
      <c r="F3876" t="s">
        <v>1293</v>
      </c>
      <c r="G3876">
        <v>35</v>
      </c>
      <c r="H3876" t="s">
        <v>1464</v>
      </c>
      <c r="I3876" t="s">
        <v>186</v>
      </c>
      <c r="J3876" t="s">
        <v>1478</v>
      </c>
      <c r="K3876" t="s">
        <v>1386</v>
      </c>
      <c r="L3876">
        <v>0</v>
      </c>
      <c r="M3876">
        <v>0</v>
      </c>
      <c r="N3876">
        <v>0</v>
      </c>
      <c r="O3876">
        <v>0</v>
      </c>
      <c r="P3876">
        <v>0</v>
      </c>
      <c r="Q3876">
        <v>0</v>
      </c>
      <c r="R3876" t="s">
        <v>531</v>
      </c>
      <c r="S3876" t="s">
        <v>531</v>
      </c>
      <c r="T3876" t="s">
        <v>531</v>
      </c>
      <c r="U3876" t="s">
        <v>531</v>
      </c>
      <c r="W3876" s="429">
        <f t="shared" si="89"/>
        <v>0</v>
      </c>
      <c r="X3876" s="429">
        <f t="shared" si="89"/>
        <v>0</v>
      </c>
      <c r="Y3876" s="429">
        <f t="shared" si="89"/>
        <v>0</v>
      </c>
      <c r="Z3876" s="429">
        <f t="shared" si="89"/>
        <v>0</v>
      </c>
      <c r="AA3876" s="429" t="s">
        <v>1296</v>
      </c>
    </row>
    <row r="3877" spans="1:27" x14ac:dyDescent="0.25">
      <c r="A3877" t="s">
        <v>149</v>
      </c>
      <c r="B3877" t="s">
        <v>186</v>
      </c>
      <c r="C3877" t="s">
        <v>1459</v>
      </c>
      <c r="D3877" t="s">
        <v>1384</v>
      </c>
      <c r="E3877" t="s">
        <v>1499</v>
      </c>
      <c r="F3877" t="s">
        <v>1293</v>
      </c>
      <c r="G3877">
        <v>35</v>
      </c>
      <c r="H3877" t="s">
        <v>1464</v>
      </c>
      <c r="I3877" t="s">
        <v>186</v>
      </c>
      <c r="J3877" t="s">
        <v>1478</v>
      </c>
      <c r="K3877" t="s">
        <v>1386</v>
      </c>
      <c r="L3877">
        <v>0</v>
      </c>
      <c r="M3877">
        <v>0</v>
      </c>
      <c r="N3877">
        <v>0</v>
      </c>
      <c r="O3877">
        <v>0</v>
      </c>
      <c r="P3877">
        <v>0</v>
      </c>
      <c r="Q3877">
        <v>0</v>
      </c>
      <c r="R3877" t="s">
        <v>531</v>
      </c>
      <c r="S3877" t="s">
        <v>531</v>
      </c>
      <c r="T3877" t="s">
        <v>531</v>
      </c>
      <c r="U3877" t="s">
        <v>531</v>
      </c>
      <c r="W3877" s="429">
        <f t="shared" si="89"/>
        <v>0</v>
      </c>
      <c r="X3877" s="429">
        <f t="shared" si="89"/>
        <v>0</v>
      </c>
      <c r="Y3877" s="429">
        <f t="shared" si="89"/>
        <v>0</v>
      </c>
      <c r="Z3877" s="429">
        <f t="shared" si="89"/>
        <v>0</v>
      </c>
      <c r="AA3877" s="429" t="s">
        <v>1296</v>
      </c>
    </row>
    <row r="3878" spans="1:27" x14ac:dyDescent="0.25">
      <c r="A3878" t="s">
        <v>149</v>
      </c>
      <c r="B3878" t="s">
        <v>186</v>
      </c>
      <c r="C3878" t="s">
        <v>1459</v>
      </c>
      <c r="D3878" t="s">
        <v>1384</v>
      </c>
      <c r="E3878" t="s">
        <v>1499</v>
      </c>
      <c r="F3878" t="s">
        <v>1293</v>
      </c>
      <c r="G3878">
        <v>35</v>
      </c>
      <c r="H3878" t="s">
        <v>1464</v>
      </c>
      <c r="I3878" t="s">
        <v>186</v>
      </c>
      <c r="J3878" t="s">
        <v>1478</v>
      </c>
      <c r="K3878" t="s">
        <v>1386</v>
      </c>
      <c r="L3878">
        <v>0</v>
      </c>
      <c r="M3878">
        <v>0</v>
      </c>
      <c r="N3878">
        <v>0</v>
      </c>
      <c r="O3878">
        <v>0</v>
      </c>
      <c r="P3878">
        <v>0</v>
      </c>
      <c r="Q3878">
        <v>0</v>
      </c>
      <c r="R3878" t="s">
        <v>531</v>
      </c>
      <c r="S3878" t="s">
        <v>531</v>
      </c>
      <c r="T3878" t="s">
        <v>531</v>
      </c>
      <c r="U3878" t="s">
        <v>531</v>
      </c>
      <c r="W3878" s="429">
        <f t="shared" si="89"/>
        <v>0</v>
      </c>
      <c r="X3878" s="429">
        <f t="shared" si="89"/>
        <v>0</v>
      </c>
      <c r="Y3878" s="429">
        <f t="shared" si="89"/>
        <v>0</v>
      </c>
      <c r="Z3878" s="429">
        <f t="shared" si="89"/>
        <v>0</v>
      </c>
      <c r="AA3878" s="429" t="s">
        <v>1296</v>
      </c>
    </row>
    <row r="3879" spans="1:27" x14ac:dyDescent="0.25">
      <c r="A3879" t="s">
        <v>149</v>
      </c>
      <c r="B3879" t="s">
        <v>186</v>
      </c>
      <c r="C3879" t="s">
        <v>1459</v>
      </c>
      <c r="D3879" t="s">
        <v>1384</v>
      </c>
      <c r="E3879" t="s">
        <v>1499</v>
      </c>
      <c r="F3879" t="s">
        <v>1293</v>
      </c>
      <c r="G3879">
        <v>35</v>
      </c>
      <c r="H3879" t="s">
        <v>1464</v>
      </c>
      <c r="I3879" t="s">
        <v>186</v>
      </c>
      <c r="J3879" t="s">
        <v>1478</v>
      </c>
      <c r="K3879" t="s">
        <v>1386</v>
      </c>
      <c r="L3879">
        <v>0</v>
      </c>
      <c r="M3879">
        <v>0</v>
      </c>
      <c r="N3879">
        <v>0</v>
      </c>
      <c r="O3879">
        <v>0</v>
      </c>
      <c r="P3879">
        <v>0</v>
      </c>
      <c r="Q3879">
        <v>0</v>
      </c>
      <c r="R3879" t="s">
        <v>531</v>
      </c>
      <c r="S3879" t="s">
        <v>531</v>
      </c>
      <c r="T3879" t="s">
        <v>531</v>
      </c>
      <c r="U3879" t="s">
        <v>531</v>
      </c>
      <c r="W3879" s="429">
        <f t="shared" si="89"/>
        <v>0</v>
      </c>
      <c r="X3879" s="429">
        <f t="shared" si="89"/>
        <v>0</v>
      </c>
      <c r="Y3879" s="429">
        <f t="shared" si="89"/>
        <v>0</v>
      </c>
      <c r="Z3879" s="429">
        <f t="shared" si="89"/>
        <v>0</v>
      </c>
      <c r="AA3879" s="429" t="s">
        <v>1296</v>
      </c>
    </row>
    <row r="3880" spans="1:27" x14ac:dyDescent="0.25">
      <c r="A3880" t="s">
        <v>149</v>
      </c>
      <c r="B3880" t="s">
        <v>186</v>
      </c>
      <c r="C3880" t="s">
        <v>1459</v>
      </c>
      <c r="D3880" t="s">
        <v>1384</v>
      </c>
      <c r="E3880" t="s">
        <v>1499</v>
      </c>
      <c r="F3880" t="s">
        <v>1293</v>
      </c>
      <c r="G3880">
        <v>35</v>
      </c>
      <c r="H3880" t="s">
        <v>1464</v>
      </c>
      <c r="I3880" t="s">
        <v>186</v>
      </c>
      <c r="J3880" t="s">
        <v>1478</v>
      </c>
      <c r="K3880" t="s">
        <v>1386</v>
      </c>
      <c r="L3880">
        <v>0</v>
      </c>
      <c r="M3880">
        <v>0</v>
      </c>
      <c r="N3880">
        <v>0</v>
      </c>
      <c r="O3880">
        <v>0</v>
      </c>
      <c r="P3880">
        <v>0</v>
      </c>
      <c r="Q3880">
        <v>0</v>
      </c>
      <c r="R3880" t="s">
        <v>531</v>
      </c>
      <c r="S3880" t="s">
        <v>531</v>
      </c>
      <c r="T3880" t="s">
        <v>531</v>
      </c>
      <c r="U3880" t="s">
        <v>531</v>
      </c>
      <c r="W3880" s="429">
        <f t="shared" si="89"/>
        <v>0</v>
      </c>
      <c r="X3880" s="429">
        <f t="shared" si="89"/>
        <v>0</v>
      </c>
      <c r="Y3880" s="429">
        <f t="shared" si="89"/>
        <v>0</v>
      </c>
      <c r="Z3880" s="429">
        <f t="shared" si="89"/>
        <v>0</v>
      </c>
      <c r="AA3880" s="429" t="s">
        <v>1296</v>
      </c>
    </row>
    <row r="3881" spans="1:27" x14ac:dyDescent="0.25">
      <c r="A3881" t="s">
        <v>149</v>
      </c>
      <c r="B3881" t="s">
        <v>186</v>
      </c>
      <c r="C3881" t="s">
        <v>1459</v>
      </c>
      <c r="D3881" t="s">
        <v>1384</v>
      </c>
      <c r="E3881" t="s">
        <v>1499</v>
      </c>
      <c r="F3881" t="s">
        <v>1293</v>
      </c>
      <c r="G3881">
        <v>35</v>
      </c>
      <c r="H3881" t="s">
        <v>1464</v>
      </c>
      <c r="I3881" t="s">
        <v>186</v>
      </c>
      <c r="J3881" t="s">
        <v>1478</v>
      </c>
      <c r="K3881" t="s">
        <v>1386</v>
      </c>
      <c r="L3881">
        <v>0</v>
      </c>
      <c r="M3881">
        <v>0</v>
      </c>
      <c r="N3881">
        <v>0</v>
      </c>
      <c r="O3881">
        <v>0</v>
      </c>
      <c r="P3881">
        <v>0</v>
      </c>
      <c r="Q3881">
        <v>0</v>
      </c>
      <c r="R3881" t="s">
        <v>531</v>
      </c>
      <c r="S3881" t="s">
        <v>531</v>
      </c>
      <c r="T3881" t="s">
        <v>531</v>
      </c>
      <c r="U3881" t="s">
        <v>531</v>
      </c>
      <c r="W3881" s="429">
        <f t="shared" si="89"/>
        <v>0</v>
      </c>
      <c r="X3881" s="429">
        <f t="shared" si="89"/>
        <v>0</v>
      </c>
      <c r="Y3881" s="429">
        <f t="shared" si="89"/>
        <v>0</v>
      </c>
      <c r="Z3881" s="429">
        <f t="shared" si="89"/>
        <v>0</v>
      </c>
      <c r="AA3881" s="429" t="s">
        <v>1296</v>
      </c>
    </row>
    <row r="3882" spans="1:27" x14ac:dyDescent="0.25">
      <c r="A3882" t="s">
        <v>149</v>
      </c>
      <c r="B3882" t="s">
        <v>186</v>
      </c>
      <c r="C3882" t="s">
        <v>1459</v>
      </c>
      <c r="D3882" t="s">
        <v>1384</v>
      </c>
      <c r="E3882" t="s">
        <v>1499</v>
      </c>
      <c r="F3882" t="s">
        <v>1293</v>
      </c>
      <c r="G3882">
        <v>35</v>
      </c>
      <c r="H3882" t="s">
        <v>1464</v>
      </c>
      <c r="I3882" t="s">
        <v>186</v>
      </c>
      <c r="J3882" t="s">
        <v>1478</v>
      </c>
      <c r="K3882" t="s">
        <v>1386</v>
      </c>
      <c r="L3882">
        <v>0</v>
      </c>
      <c r="M3882">
        <v>0</v>
      </c>
      <c r="N3882">
        <v>0</v>
      </c>
      <c r="O3882">
        <v>0</v>
      </c>
      <c r="P3882">
        <v>0</v>
      </c>
      <c r="Q3882">
        <v>0</v>
      </c>
      <c r="R3882" t="s">
        <v>531</v>
      </c>
      <c r="S3882" t="s">
        <v>531</v>
      </c>
      <c r="T3882" t="s">
        <v>531</v>
      </c>
      <c r="U3882" t="s">
        <v>531</v>
      </c>
      <c r="W3882" s="429">
        <f t="shared" si="89"/>
        <v>0</v>
      </c>
      <c r="X3882" s="429">
        <f t="shared" si="89"/>
        <v>0</v>
      </c>
      <c r="Y3882" s="429">
        <f t="shared" si="89"/>
        <v>0</v>
      </c>
      <c r="Z3882" s="429">
        <f t="shared" si="89"/>
        <v>0</v>
      </c>
      <c r="AA3882" s="429" t="s">
        <v>1296</v>
      </c>
    </row>
    <row r="3883" spans="1:27" x14ac:dyDescent="0.25">
      <c r="A3883" t="s">
        <v>149</v>
      </c>
      <c r="B3883" t="s">
        <v>186</v>
      </c>
      <c r="C3883" t="s">
        <v>1459</v>
      </c>
      <c r="D3883" t="s">
        <v>1384</v>
      </c>
      <c r="E3883" t="s">
        <v>1499</v>
      </c>
      <c r="F3883" t="s">
        <v>1293</v>
      </c>
      <c r="G3883">
        <v>35</v>
      </c>
      <c r="H3883" t="s">
        <v>1464</v>
      </c>
      <c r="I3883" t="s">
        <v>186</v>
      </c>
      <c r="J3883" t="s">
        <v>1478</v>
      </c>
      <c r="K3883" t="s">
        <v>1386</v>
      </c>
      <c r="L3883">
        <v>0</v>
      </c>
      <c r="M3883">
        <v>0</v>
      </c>
      <c r="N3883">
        <v>0</v>
      </c>
      <c r="O3883">
        <v>0</v>
      </c>
      <c r="P3883">
        <v>0</v>
      </c>
      <c r="Q3883">
        <v>0</v>
      </c>
      <c r="R3883" t="s">
        <v>531</v>
      </c>
      <c r="S3883" t="s">
        <v>531</v>
      </c>
      <c r="T3883" t="s">
        <v>531</v>
      </c>
      <c r="U3883" t="s">
        <v>531</v>
      </c>
      <c r="W3883" s="429">
        <f t="shared" si="89"/>
        <v>0</v>
      </c>
      <c r="X3883" s="429">
        <f t="shared" si="89"/>
        <v>0</v>
      </c>
      <c r="Y3883" s="429">
        <f t="shared" si="89"/>
        <v>0</v>
      </c>
      <c r="Z3883" s="429">
        <f t="shared" si="89"/>
        <v>0</v>
      </c>
      <c r="AA3883" s="429" t="s">
        <v>1296</v>
      </c>
    </row>
    <row r="3884" spans="1:27" x14ac:dyDescent="0.25">
      <c r="A3884" t="s">
        <v>149</v>
      </c>
      <c r="B3884" t="s">
        <v>186</v>
      </c>
      <c r="C3884" t="s">
        <v>1459</v>
      </c>
      <c r="D3884" t="s">
        <v>1384</v>
      </c>
      <c r="E3884" t="s">
        <v>1499</v>
      </c>
      <c r="F3884" t="s">
        <v>1293</v>
      </c>
      <c r="G3884">
        <v>35</v>
      </c>
      <c r="H3884" t="s">
        <v>1464</v>
      </c>
      <c r="I3884" t="s">
        <v>186</v>
      </c>
      <c r="J3884" t="s">
        <v>1478</v>
      </c>
      <c r="K3884" t="s">
        <v>1386</v>
      </c>
      <c r="L3884">
        <v>0</v>
      </c>
      <c r="M3884">
        <v>0</v>
      </c>
      <c r="N3884">
        <v>0</v>
      </c>
      <c r="O3884">
        <v>0</v>
      </c>
      <c r="P3884">
        <v>0</v>
      </c>
      <c r="Q3884">
        <v>0</v>
      </c>
      <c r="R3884" t="s">
        <v>531</v>
      </c>
      <c r="S3884" t="s">
        <v>531</v>
      </c>
      <c r="T3884" t="s">
        <v>531</v>
      </c>
      <c r="U3884" t="s">
        <v>531</v>
      </c>
      <c r="W3884" s="429">
        <f t="shared" si="89"/>
        <v>0</v>
      </c>
      <c r="X3884" s="429">
        <f t="shared" si="89"/>
        <v>0</v>
      </c>
      <c r="Y3884" s="429">
        <f t="shared" si="89"/>
        <v>0</v>
      </c>
      <c r="Z3884" s="429">
        <f t="shared" si="89"/>
        <v>0</v>
      </c>
      <c r="AA3884" s="429" t="s">
        <v>1296</v>
      </c>
    </row>
    <row r="3885" spans="1:27" x14ac:dyDescent="0.25">
      <c r="A3885" t="s">
        <v>149</v>
      </c>
      <c r="B3885" t="s">
        <v>186</v>
      </c>
      <c r="C3885" t="s">
        <v>1459</v>
      </c>
      <c r="D3885" t="s">
        <v>1384</v>
      </c>
      <c r="E3885" t="s">
        <v>1499</v>
      </c>
      <c r="F3885" t="s">
        <v>1293</v>
      </c>
      <c r="G3885">
        <v>35</v>
      </c>
      <c r="H3885" t="s">
        <v>1464</v>
      </c>
      <c r="I3885" t="s">
        <v>186</v>
      </c>
      <c r="J3885" t="s">
        <v>1478</v>
      </c>
      <c r="K3885" t="s">
        <v>1386</v>
      </c>
      <c r="L3885">
        <v>0</v>
      </c>
      <c r="M3885">
        <v>0</v>
      </c>
      <c r="N3885">
        <v>0</v>
      </c>
      <c r="O3885">
        <v>0</v>
      </c>
      <c r="P3885">
        <v>0</v>
      </c>
      <c r="Q3885">
        <v>0</v>
      </c>
      <c r="R3885" t="s">
        <v>531</v>
      </c>
      <c r="S3885" t="s">
        <v>531</v>
      </c>
      <c r="T3885" t="s">
        <v>531</v>
      </c>
      <c r="U3885" t="s">
        <v>531</v>
      </c>
      <c r="W3885" s="429">
        <f t="shared" si="89"/>
        <v>0</v>
      </c>
      <c r="X3885" s="429">
        <f t="shared" si="89"/>
        <v>0</v>
      </c>
      <c r="Y3885" s="429">
        <f t="shared" si="89"/>
        <v>0</v>
      </c>
      <c r="Z3885" s="429">
        <f t="shared" si="89"/>
        <v>0</v>
      </c>
      <c r="AA3885" s="429" t="s">
        <v>1296</v>
      </c>
    </row>
    <row r="3886" spans="1:27" x14ac:dyDescent="0.25">
      <c r="A3886" t="s">
        <v>149</v>
      </c>
      <c r="B3886" t="s">
        <v>186</v>
      </c>
      <c r="C3886" t="s">
        <v>1459</v>
      </c>
      <c r="D3886" t="s">
        <v>1384</v>
      </c>
      <c r="E3886" t="s">
        <v>1499</v>
      </c>
      <c r="F3886" t="s">
        <v>1293</v>
      </c>
      <c r="G3886">
        <v>35</v>
      </c>
      <c r="H3886" t="s">
        <v>1464</v>
      </c>
      <c r="I3886" t="s">
        <v>186</v>
      </c>
      <c r="J3886" t="s">
        <v>1478</v>
      </c>
      <c r="K3886" t="s">
        <v>1386</v>
      </c>
      <c r="L3886">
        <v>0</v>
      </c>
      <c r="M3886">
        <v>0</v>
      </c>
      <c r="N3886">
        <v>0</v>
      </c>
      <c r="O3886">
        <v>0</v>
      </c>
      <c r="P3886">
        <v>0</v>
      </c>
      <c r="Q3886">
        <v>0</v>
      </c>
      <c r="R3886" t="s">
        <v>531</v>
      </c>
      <c r="S3886" t="s">
        <v>531</v>
      </c>
      <c r="T3886" t="s">
        <v>531</v>
      </c>
      <c r="U3886" t="s">
        <v>531</v>
      </c>
      <c r="W3886" s="429">
        <f t="shared" si="89"/>
        <v>0</v>
      </c>
      <c r="X3886" s="429">
        <f t="shared" si="89"/>
        <v>0</v>
      </c>
      <c r="Y3886" s="429">
        <f t="shared" si="89"/>
        <v>0</v>
      </c>
      <c r="Z3886" s="429">
        <f t="shared" si="89"/>
        <v>0</v>
      </c>
      <c r="AA3886" s="429" t="s">
        <v>1296</v>
      </c>
    </row>
    <row r="3887" spans="1:27" x14ac:dyDescent="0.25">
      <c r="A3887" t="s">
        <v>149</v>
      </c>
      <c r="B3887" t="s">
        <v>186</v>
      </c>
      <c r="C3887" t="s">
        <v>1459</v>
      </c>
      <c r="D3887" t="s">
        <v>1384</v>
      </c>
      <c r="E3887" t="s">
        <v>1499</v>
      </c>
      <c r="F3887" t="s">
        <v>1293</v>
      </c>
      <c r="G3887">
        <v>35</v>
      </c>
      <c r="H3887" t="s">
        <v>1464</v>
      </c>
      <c r="I3887" t="s">
        <v>186</v>
      </c>
      <c r="J3887" t="s">
        <v>1478</v>
      </c>
      <c r="K3887" t="s">
        <v>1386</v>
      </c>
      <c r="L3887">
        <v>0</v>
      </c>
      <c r="M3887">
        <v>0</v>
      </c>
      <c r="N3887">
        <v>0</v>
      </c>
      <c r="O3887">
        <v>0</v>
      </c>
      <c r="P3887">
        <v>0</v>
      </c>
      <c r="Q3887">
        <v>0</v>
      </c>
      <c r="R3887" t="s">
        <v>531</v>
      </c>
      <c r="S3887" t="s">
        <v>531</v>
      </c>
      <c r="T3887" t="s">
        <v>531</v>
      </c>
      <c r="U3887" t="s">
        <v>531</v>
      </c>
      <c r="W3887" s="429">
        <f t="shared" si="89"/>
        <v>0</v>
      </c>
      <c r="X3887" s="429">
        <f t="shared" si="89"/>
        <v>0</v>
      </c>
      <c r="Y3887" s="429">
        <f t="shared" si="89"/>
        <v>0</v>
      </c>
      <c r="Z3887" s="429">
        <f t="shared" si="89"/>
        <v>0</v>
      </c>
      <c r="AA3887" s="429" t="s">
        <v>1296</v>
      </c>
    </row>
    <row r="3888" spans="1:27" x14ac:dyDescent="0.25">
      <c r="A3888" t="s">
        <v>149</v>
      </c>
      <c r="B3888" t="s">
        <v>186</v>
      </c>
      <c r="C3888" t="s">
        <v>1459</v>
      </c>
      <c r="D3888" t="s">
        <v>1384</v>
      </c>
      <c r="E3888" t="s">
        <v>1499</v>
      </c>
      <c r="F3888" t="s">
        <v>1293</v>
      </c>
      <c r="G3888">
        <v>35</v>
      </c>
      <c r="H3888" t="s">
        <v>1464</v>
      </c>
      <c r="I3888" t="s">
        <v>186</v>
      </c>
      <c r="J3888" t="s">
        <v>1478</v>
      </c>
      <c r="K3888" t="s">
        <v>1386</v>
      </c>
      <c r="L3888">
        <v>0</v>
      </c>
      <c r="M3888">
        <v>0</v>
      </c>
      <c r="N3888">
        <v>0</v>
      </c>
      <c r="O3888">
        <v>0</v>
      </c>
      <c r="P3888">
        <v>0</v>
      </c>
      <c r="Q3888">
        <v>0</v>
      </c>
      <c r="R3888" t="s">
        <v>531</v>
      </c>
      <c r="S3888" t="s">
        <v>531</v>
      </c>
      <c r="T3888" t="s">
        <v>531</v>
      </c>
      <c r="U3888" t="s">
        <v>531</v>
      </c>
      <c r="W3888" s="429">
        <f t="shared" si="89"/>
        <v>0</v>
      </c>
      <c r="X3888" s="429">
        <f t="shared" si="89"/>
        <v>0</v>
      </c>
      <c r="Y3888" s="429">
        <f t="shared" si="89"/>
        <v>0</v>
      </c>
      <c r="Z3888" s="429">
        <f t="shared" si="89"/>
        <v>0</v>
      </c>
      <c r="AA3888" s="429" t="s">
        <v>1296</v>
      </c>
    </row>
    <row r="3889" spans="1:27" x14ac:dyDescent="0.25">
      <c r="A3889" t="s">
        <v>149</v>
      </c>
      <c r="B3889" t="s">
        <v>186</v>
      </c>
      <c r="C3889" t="s">
        <v>1459</v>
      </c>
      <c r="D3889" t="s">
        <v>1384</v>
      </c>
      <c r="E3889" t="s">
        <v>1499</v>
      </c>
      <c r="F3889" t="s">
        <v>1293</v>
      </c>
      <c r="G3889">
        <v>35</v>
      </c>
      <c r="H3889" t="s">
        <v>1464</v>
      </c>
      <c r="I3889" t="s">
        <v>186</v>
      </c>
      <c r="J3889" t="s">
        <v>1478</v>
      </c>
      <c r="K3889" t="s">
        <v>1386</v>
      </c>
      <c r="L3889">
        <v>0</v>
      </c>
      <c r="M3889">
        <v>0</v>
      </c>
      <c r="N3889">
        <v>0</v>
      </c>
      <c r="O3889">
        <v>0</v>
      </c>
      <c r="P3889">
        <v>0</v>
      </c>
      <c r="Q3889">
        <v>0</v>
      </c>
      <c r="R3889" t="s">
        <v>531</v>
      </c>
      <c r="S3889" t="s">
        <v>531</v>
      </c>
      <c r="T3889" t="s">
        <v>531</v>
      </c>
      <c r="U3889" t="s">
        <v>531</v>
      </c>
      <c r="W3889" s="429">
        <f t="shared" si="89"/>
        <v>0</v>
      </c>
      <c r="X3889" s="429">
        <f t="shared" si="89"/>
        <v>0</v>
      </c>
      <c r="Y3889" s="429">
        <f t="shared" si="89"/>
        <v>0</v>
      </c>
      <c r="Z3889" s="429">
        <f t="shared" si="89"/>
        <v>0</v>
      </c>
      <c r="AA3889" s="429" t="s">
        <v>1296</v>
      </c>
    </row>
    <row r="3890" spans="1:27" x14ac:dyDescent="0.25">
      <c r="A3890" t="s">
        <v>149</v>
      </c>
      <c r="B3890" t="s">
        <v>186</v>
      </c>
      <c r="C3890" t="s">
        <v>1459</v>
      </c>
      <c r="D3890" t="s">
        <v>1384</v>
      </c>
      <c r="E3890" t="s">
        <v>1499</v>
      </c>
      <c r="F3890" t="s">
        <v>1293</v>
      </c>
      <c r="G3890">
        <v>35</v>
      </c>
      <c r="H3890" t="s">
        <v>1464</v>
      </c>
      <c r="I3890" t="s">
        <v>186</v>
      </c>
      <c r="J3890" t="s">
        <v>1478</v>
      </c>
      <c r="K3890" t="s">
        <v>1386</v>
      </c>
      <c r="L3890">
        <v>0</v>
      </c>
      <c r="M3890">
        <v>0</v>
      </c>
      <c r="N3890">
        <v>0</v>
      </c>
      <c r="O3890">
        <v>0</v>
      </c>
      <c r="P3890">
        <v>0</v>
      </c>
      <c r="Q3890">
        <v>0</v>
      </c>
      <c r="R3890" t="s">
        <v>531</v>
      </c>
      <c r="S3890" t="s">
        <v>531</v>
      </c>
      <c r="T3890" t="s">
        <v>531</v>
      </c>
      <c r="U3890" t="s">
        <v>531</v>
      </c>
      <c r="W3890" s="429">
        <f t="shared" si="89"/>
        <v>0</v>
      </c>
      <c r="X3890" s="429">
        <f t="shared" si="89"/>
        <v>0</v>
      </c>
      <c r="Y3890" s="429">
        <f t="shared" si="89"/>
        <v>0</v>
      </c>
      <c r="Z3890" s="429">
        <f t="shared" si="89"/>
        <v>0</v>
      </c>
      <c r="AA3890" s="429" t="s">
        <v>1296</v>
      </c>
    </row>
    <row r="3891" spans="1:27" x14ac:dyDescent="0.25">
      <c r="A3891" t="s">
        <v>149</v>
      </c>
      <c r="B3891" t="s">
        <v>186</v>
      </c>
      <c r="C3891" t="s">
        <v>1459</v>
      </c>
      <c r="D3891" t="s">
        <v>1384</v>
      </c>
      <c r="E3891" t="s">
        <v>1499</v>
      </c>
      <c r="F3891" t="s">
        <v>1293</v>
      </c>
      <c r="G3891">
        <v>35</v>
      </c>
      <c r="H3891" t="s">
        <v>1464</v>
      </c>
      <c r="I3891" t="s">
        <v>186</v>
      </c>
      <c r="J3891" t="s">
        <v>1478</v>
      </c>
      <c r="K3891" t="s">
        <v>1386</v>
      </c>
      <c r="L3891">
        <v>0</v>
      </c>
      <c r="M3891">
        <v>0</v>
      </c>
      <c r="N3891">
        <v>0</v>
      </c>
      <c r="O3891">
        <v>0</v>
      </c>
      <c r="P3891">
        <v>0</v>
      </c>
      <c r="Q3891">
        <v>0</v>
      </c>
      <c r="R3891" t="s">
        <v>531</v>
      </c>
      <c r="S3891" t="s">
        <v>531</v>
      </c>
      <c r="T3891" t="s">
        <v>531</v>
      </c>
      <c r="U3891" t="s">
        <v>531</v>
      </c>
      <c r="W3891" s="429">
        <f t="shared" si="89"/>
        <v>0</v>
      </c>
      <c r="X3891" s="429">
        <f t="shared" si="89"/>
        <v>0</v>
      </c>
      <c r="Y3891" s="429">
        <f t="shared" si="89"/>
        <v>0</v>
      </c>
      <c r="Z3891" s="429">
        <f t="shared" si="89"/>
        <v>0</v>
      </c>
      <c r="AA3891" s="429" t="s">
        <v>1296</v>
      </c>
    </row>
    <row r="3892" spans="1:27" x14ac:dyDescent="0.25">
      <c r="A3892" t="s">
        <v>149</v>
      </c>
      <c r="B3892" t="s">
        <v>186</v>
      </c>
      <c r="C3892" t="s">
        <v>1459</v>
      </c>
      <c r="D3892" t="s">
        <v>1384</v>
      </c>
      <c r="E3892" t="s">
        <v>1499</v>
      </c>
      <c r="F3892" t="s">
        <v>1293</v>
      </c>
      <c r="G3892">
        <v>35</v>
      </c>
      <c r="H3892" t="s">
        <v>1464</v>
      </c>
      <c r="I3892" t="s">
        <v>186</v>
      </c>
      <c r="J3892" t="s">
        <v>1478</v>
      </c>
      <c r="K3892" t="s">
        <v>1386</v>
      </c>
      <c r="L3892">
        <v>0</v>
      </c>
      <c r="M3892">
        <v>0</v>
      </c>
      <c r="N3892">
        <v>0</v>
      </c>
      <c r="O3892">
        <v>0</v>
      </c>
      <c r="P3892">
        <v>0</v>
      </c>
      <c r="Q3892">
        <v>0</v>
      </c>
      <c r="R3892" t="s">
        <v>531</v>
      </c>
      <c r="S3892" t="s">
        <v>531</v>
      </c>
      <c r="T3892" t="s">
        <v>531</v>
      </c>
      <c r="U3892" t="s">
        <v>531</v>
      </c>
      <c r="W3892" s="429">
        <f t="shared" si="89"/>
        <v>0</v>
      </c>
      <c r="X3892" s="429">
        <f t="shared" si="89"/>
        <v>0</v>
      </c>
      <c r="Y3892" s="429">
        <f t="shared" si="89"/>
        <v>0</v>
      </c>
      <c r="Z3892" s="429">
        <f t="shared" si="89"/>
        <v>0</v>
      </c>
      <c r="AA3892" s="429" t="s">
        <v>1296</v>
      </c>
    </row>
    <row r="3893" spans="1:27" x14ac:dyDescent="0.25">
      <c r="A3893" t="s">
        <v>149</v>
      </c>
      <c r="B3893" t="s">
        <v>186</v>
      </c>
      <c r="C3893" t="s">
        <v>1459</v>
      </c>
      <c r="D3893" t="s">
        <v>1384</v>
      </c>
      <c r="E3893" t="s">
        <v>1499</v>
      </c>
      <c r="F3893" t="s">
        <v>1293</v>
      </c>
      <c r="G3893">
        <v>35</v>
      </c>
      <c r="H3893" t="s">
        <v>1464</v>
      </c>
      <c r="I3893" t="s">
        <v>186</v>
      </c>
      <c r="J3893" t="s">
        <v>1478</v>
      </c>
      <c r="K3893" t="s">
        <v>1386</v>
      </c>
      <c r="L3893">
        <v>0</v>
      </c>
      <c r="M3893">
        <v>0</v>
      </c>
      <c r="N3893">
        <v>0</v>
      </c>
      <c r="O3893">
        <v>0</v>
      </c>
      <c r="P3893">
        <v>0</v>
      </c>
      <c r="Q3893">
        <v>0</v>
      </c>
      <c r="R3893" t="s">
        <v>531</v>
      </c>
      <c r="S3893" t="s">
        <v>531</v>
      </c>
      <c r="T3893" t="s">
        <v>531</v>
      </c>
      <c r="U3893" t="s">
        <v>531</v>
      </c>
      <c r="W3893" s="429">
        <f t="shared" si="89"/>
        <v>0</v>
      </c>
      <c r="X3893" s="429">
        <f t="shared" si="89"/>
        <v>0</v>
      </c>
      <c r="Y3893" s="429">
        <f t="shared" si="89"/>
        <v>0</v>
      </c>
      <c r="Z3893" s="429">
        <f t="shared" si="89"/>
        <v>0</v>
      </c>
      <c r="AA3893" s="429" t="s">
        <v>1296</v>
      </c>
    </row>
    <row r="3894" spans="1:27" x14ac:dyDescent="0.25">
      <c r="A3894" t="s">
        <v>149</v>
      </c>
      <c r="B3894" t="s">
        <v>186</v>
      </c>
      <c r="C3894" t="s">
        <v>1459</v>
      </c>
      <c r="D3894" t="s">
        <v>1384</v>
      </c>
      <c r="E3894" t="s">
        <v>1499</v>
      </c>
      <c r="F3894" t="s">
        <v>1293</v>
      </c>
      <c r="G3894">
        <v>35</v>
      </c>
      <c r="H3894" t="s">
        <v>1464</v>
      </c>
      <c r="I3894" t="s">
        <v>186</v>
      </c>
      <c r="J3894" t="s">
        <v>1478</v>
      </c>
      <c r="K3894" t="s">
        <v>1386</v>
      </c>
      <c r="L3894">
        <v>0</v>
      </c>
      <c r="M3894">
        <v>0</v>
      </c>
      <c r="N3894">
        <v>0</v>
      </c>
      <c r="O3894">
        <v>0</v>
      </c>
      <c r="P3894">
        <v>0</v>
      </c>
      <c r="Q3894">
        <v>0</v>
      </c>
      <c r="R3894" t="s">
        <v>531</v>
      </c>
      <c r="S3894" t="s">
        <v>531</v>
      </c>
      <c r="T3894" t="s">
        <v>531</v>
      </c>
      <c r="U3894" t="s">
        <v>531</v>
      </c>
      <c r="W3894" s="429">
        <f t="shared" si="89"/>
        <v>0</v>
      </c>
      <c r="X3894" s="429">
        <f t="shared" si="89"/>
        <v>0</v>
      </c>
      <c r="Y3894" s="429">
        <f t="shared" si="89"/>
        <v>0</v>
      </c>
      <c r="Z3894" s="429">
        <f t="shared" si="89"/>
        <v>0</v>
      </c>
      <c r="AA3894" s="429" t="s">
        <v>1296</v>
      </c>
    </row>
    <row r="3895" spans="1:27" x14ac:dyDescent="0.25">
      <c r="A3895" t="s">
        <v>149</v>
      </c>
      <c r="B3895" t="s">
        <v>186</v>
      </c>
      <c r="C3895" t="s">
        <v>1459</v>
      </c>
      <c r="D3895" t="s">
        <v>1384</v>
      </c>
      <c r="E3895" t="s">
        <v>1499</v>
      </c>
      <c r="F3895" t="s">
        <v>1293</v>
      </c>
      <c r="G3895">
        <v>35</v>
      </c>
      <c r="H3895" t="s">
        <v>1464</v>
      </c>
      <c r="I3895" t="s">
        <v>186</v>
      </c>
      <c r="J3895" t="s">
        <v>1478</v>
      </c>
      <c r="K3895" t="s">
        <v>1386</v>
      </c>
      <c r="L3895">
        <v>0</v>
      </c>
      <c r="M3895">
        <v>0</v>
      </c>
      <c r="N3895">
        <v>0</v>
      </c>
      <c r="O3895">
        <v>0</v>
      </c>
      <c r="P3895">
        <v>0</v>
      </c>
      <c r="Q3895">
        <v>0</v>
      </c>
      <c r="R3895" t="s">
        <v>531</v>
      </c>
      <c r="S3895" t="s">
        <v>531</v>
      </c>
      <c r="T3895" t="s">
        <v>531</v>
      </c>
      <c r="U3895" t="s">
        <v>531</v>
      </c>
      <c r="W3895" s="429">
        <f t="shared" si="89"/>
        <v>0</v>
      </c>
      <c r="X3895" s="429">
        <f t="shared" si="89"/>
        <v>0</v>
      </c>
      <c r="Y3895" s="429">
        <f t="shared" si="89"/>
        <v>0</v>
      </c>
      <c r="Z3895" s="429">
        <f t="shared" si="89"/>
        <v>0</v>
      </c>
      <c r="AA3895" s="429" t="s">
        <v>1296</v>
      </c>
    </row>
    <row r="3896" spans="1:27" x14ac:dyDescent="0.25">
      <c r="A3896" t="s">
        <v>149</v>
      </c>
      <c r="B3896" t="s">
        <v>186</v>
      </c>
      <c r="C3896" t="s">
        <v>1459</v>
      </c>
      <c r="D3896" t="s">
        <v>1384</v>
      </c>
      <c r="E3896" t="s">
        <v>1499</v>
      </c>
      <c r="F3896" t="s">
        <v>1293</v>
      </c>
      <c r="G3896">
        <v>35</v>
      </c>
      <c r="H3896" t="s">
        <v>1464</v>
      </c>
      <c r="I3896" t="s">
        <v>186</v>
      </c>
      <c r="J3896" t="s">
        <v>1478</v>
      </c>
      <c r="K3896" t="s">
        <v>1386</v>
      </c>
      <c r="L3896">
        <v>0</v>
      </c>
      <c r="M3896">
        <v>0</v>
      </c>
      <c r="N3896">
        <v>0</v>
      </c>
      <c r="O3896">
        <v>0</v>
      </c>
      <c r="P3896">
        <v>0</v>
      </c>
      <c r="Q3896">
        <v>0</v>
      </c>
      <c r="R3896" t="s">
        <v>531</v>
      </c>
      <c r="S3896" t="s">
        <v>531</v>
      </c>
      <c r="T3896" t="s">
        <v>531</v>
      </c>
      <c r="U3896" t="s">
        <v>531</v>
      </c>
      <c r="W3896" s="429">
        <f t="shared" si="89"/>
        <v>0</v>
      </c>
      <c r="X3896" s="429">
        <f t="shared" si="89"/>
        <v>0</v>
      </c>
      <c r="Y3896" s="429">
        <f t="shared" si="89"/>
        <v>0</v>
      </c>
      <c r="Z3896" s="429">
        <f t="shared" si="89"/>
        <v>0</v>
      </c>
      <c r="AA3896" s="429" t="s">
        <v>1296</v>
      </c>
    </row>
    <row r="3897" spans="1:27" x14ac:dyDescent="0.25">
      <c r="A3897" t="s">
        <v>149</v>
      </c>
      <c r="B3897" t="s">
        <v>186</v>
      </c>
      <c r="C3897" t="s">
        <v>1459</v>
      </c>
      <c r="D3897" t="s">
        <v>1384</v>
      </c>
      <c r="E3897" t="s">
        <v>1499</v>
      </c>
      <c r="F3897" t="s">
        <v>1293</v>
      </c>
      <c r="G3897">
        <v>35</v>
      </c>
      <c r="H3897" t="s">
        <v>1464</v>
      </c>
      <c r="I3897" t="s">
        <v>186</v>
      </c>
      <c r="J3897" t="s">
        <v>1478</v>
      </c>
      <c r="K3897" t="s">
        <v>1386</v>
      </c>
      <c r="L3897">
        <v>0</v>
      </c>
      <c r="M3897">
        <v>0</v>
      </c>
      <c r="N3897">
        <v>0</v>
      </c>
      <c r="O3897">
        <v>0</v>
      </c>
      <c r="P3897">
        <v>0</v>
      </c>
      <c r="Q3897">
        <v>0</v>
      </c>
      <c r="R3897" t="s">
        <v>531</v>
      </c>
      <c r="S3897" t="s">
        <v>531</v>
      </c>
      <c r="T3897" t="s">
        <v>531</v>
      </c>
      <c r="U3897" t="s">
        <v>531</v>
      </c>
      <c r="W3897" s="429">
        <f t="shared" si="89"/>
        <v>0</v>
      </c>
      <c r="X3897" s="429">
        <f t="shared" si="89"/>
        <v>0</v>
      </c>
      <c r="Y3897" s="429">
        <f t="shared" si="89"/>
        <v>0</v>
      </c>
      <c r="Z3897" s="429">
        <f t="shared" si="89"/>
        <v>0</v>
      </c>
      <c r="AA3897" s="429" t="s">
        <v>1296</v>
      </c>
    </row>
    <row r="3898" spans="1:27" x14ac:dyDescent="0.25">
      <c r="A3898" t="s">
        <v>149</v>
      </c>
      <c r="B3898" t="s">
        <v>186</v>
      </c>
      <c r="C3898" t="s">
        <v>1459</v>
      </c>
      <c r="D3898" t="s">
        <v>1384</v>
      </c>
      <c r="E3898" t="s">
        <v>1499</v>
      </c>
      <c r="F3898" t="s">
        <v>1293</v>
      </c>
      <c r="G3898">
        <v>35</v>
      </c>
      <c r="H3898" t="s">
        <v>1464</v>
      </c>
      <c r="I3898" t="s">
        <v>186</v>
      </c>
      <c r="J3898" t="s">
        <v>1478</v>
      </c>
      <c r="K3898" t="s">
        <v>1386</v>
      </c>
      <c r="L3898">
        <v>0</v>
      </c>
      <c r="M3898">
        <v>0</v>
      </c>
      <c r="N3898">
        <v>0</v>
      </c>
      <c r="O3898">
        <v>0</v>
      </c>
      <c r="P3898">
        <v>0</v>
      </c>
      <c r="Q3898">
        <v>0</v>
      </c>
      <c r="R3898" t="s">
        <v>531</v>
      </c>
      <c r="S3898" t="s">
        <v>531</v>
      </c>
      <c r="T3898" t="s">
        <v>531</v>
      </c>
      <c r="U3898" t="s">
        <v>531</v>
      </c>
      <c r="W3898" s="429">
        <f t="shared" si="89"/>
        <v>0</v>
      </c>
      <c r="X3898" s="429">
        <f t="shared" si="89"/>
        <v>0</v>
      </c>
      <c r="Y3898" s="429">
        <f t="shared" si="89"/>
        <v>0</v>
      </c>
      <c r="Z3898" s="429">
        <f t="shared" si="89"/>
        <v>0</v>
      </c>
      <c r="AA3898" s="429" t="s">
        <v>1296</v>
      </c>
    </row>
    <row r="3899" spans="1:27" x14ac:dyDescent="0.25">
      <c r="A3899" t="s">
        <v>149</v>
      </c>
      <c r="B3899" t="s">
        <v>186</v>
      </c>
      <c r="C3899" t="s">
        <v>1459</v>
      </c>
      <c r="D3899" t="s">
        <v>1384</v>
      </c>
      <c r="E3899" t="s">
        <v>1499</v>
      </c>
      <c r="F3899" t="s">
        <v>1293</v>
      </c>
      <c r="G3899">
        <v>35</v>
      </c>
      <c r="H3899" t="s">
        <v>1464</v>
      </c>
      <c r="I3899" t="s">
        <v>186</v>
      </c>
      <c r="J3899" t="s">
        <v>1478</v>
      </c>
      <c r="K3899" t="s">
        <v>1386</v>
      </c>
      <c r="L3899">
        <v>0</v>
      </c>
      <c r="M3899">
        <v>0</v>
      </c>
      <c r="N3899">
        <v>0</v>
      </c>
      <c r="O3899">
        <v>0</v>
      </c>
      <c r="P3899">
        <v>0</v>
      </c>
      <c r="Q3899">
        <v>0</v>
      </c>
      <c r="R3899" t="s">
        <v>531</v>
      </c>
      <c r="S3899" t="s">
        <v>531</v>
      </c>
      <c r="T3899" t="s">
        <v>531</v>
      </c>
      <c r="U3899" t="s">
        <v>531</v>
      </c>
      <c r="W3899" s="429">
        <f t="shared" si="89"/>
        <v>0</v>
      </c>
      <c r="X3899" s="429">
        <f t="shared" si="89"/>
        <v>0</v>
      </c>
      <c r="Y3899" s="429">
        <f t="shared" si="89"/>
        <v>0</v>
      </c>
      <c r="Z3899" s="429">
        <f t="shared" si="89"/>
        <v>0</v>
      </c>
      <c r="AA3899" s="429" t="s">
        <v>1296</v>
      </c>
    </row>
    <row r="3900" spans="1:27" x14ac:dyDescent="0.25">
      <c r="A3900" t="s">
        <v>149</v>
      </c>
      <c r="B3900" t="s">
        <v>186</v>
      </c>
      <c r="C3900" t="s">
        <v>1459</v>
      </c>
      <c r="D3900" t="s">
        <v>1384</v>
      </c>
      <c r="E3900" t="s">
        <v>1499</v>
      </c>
      <c r="F3900" t="s">
        <v>1293</v>
      </c>
      <c r="G3900">
        <v>35</v>
      </c>
      <c r="H3900" t="s">
        <v>1464</v>
      </c>
      <c r="I3900" t="s">
        <v>186</v>
      </c>
      <c r="J3900" t="s">
        <v>1478</v>
      </c>
      <c r="K3900" t="s">
        <v>1386</v>
      </c>
      <c r="L3900">
        <v>0</v>
      </c>
      <c r="M3900">
        <v>0</v>
      </c>
      <c r="N3900">
        <v>0</v>
      </c>
      <c r="O3900">
        <v>0</v>
      </c>
      <c r="P3900">
        <v>0</v>
      </c>
      <c r="Q3900">
        <v>0</v>
      </c>
      <c r="R3900" t="s">
        <v>531</v>
      </c>
      <c r="S3900" t="s">
        <v>531</v>
      </c>
      <c r="T3900" t="s">
        <v>531</v>
      </c>
      <c r="U3900" t="s">
        <v>531</v>
      </c>
      <c r="W3900" s="429">
        <f t="shared" si="89"/>
        <v>0</v>
      </c>
      <c r="X3900" s="429">
        <f t="shared" si="89"/>
        <v>0</v>
      </c>
      <c r="Y3900" s="429">
        <f t="shared" si="89"/>
        <v>0</v>
      </c>
      <c r="Z3900" s="429">
        <f t="shared" si="89"/>
        <v>0</v>
      </c>
      <c r="AA3900" s="429" t="s">
        <v>1296</v>
      </c>
    </row>
    <row r="3901" spans="1:27" x14ac:dyDescent="0.25">
      <c r="A3901" t="s">
        <v>149</v>
      </c>
      <c r="B3901" t="s">
        <v>186</v>
      </c>
      <c r="C3901" t="s">
        <v>1459</v>
      </c>
      <c r="D3901" t="s">
        <v>1384</v>
      </c>
      <c r="E3901" t="s">
        <v>1499</v>
      </c>
      <c r="F3901" t="s">
        <v>1293</v>
      </c>
      <c r="G3901">
        <v>35</v>
      </c>
      <c r="H3901" t="s">
        <v>1464</v>
      </c>
      <c r="I3901" t="s">
        <v>186</v>
      </c>
      <c r="J3901" t="s">
        <v>1478</v>
      </c>
      <c r="K3901" t="s">
        <v>1386</v>
      </c>
      <c r="L3901">
        <v>0</v>
      </c>
      <c r="M3901">
        <v>0</v>
      </c>
      <c r="N3901">
        <v>0</v>
      </c>
      <c r="O3901">
        <v>0</v>
      </c>
      <c r="P3901">
        <v>0</v>
      </c>
      <c r="Q3901">
        <v>0</v>
      </c>
      <c r="R3901" t="s">
        <v>531</v>
      </c>
      <c r="S3901" t="s">
        <v>531</v>
      </c>
      <c r="T3901" t="s">
        <v>531</v>
      </c>
      <c r="U3901" t="s">
        <v>531</v>
      </c>
      <c r="W3901" s="429">
        <f t="shared" si="89"/>
        <v>0</v>
      </c>
      <c r="X3901" s="429">
        <f t="shared" si="89"/>
        <v>0</v>
      </c>
      <c r="Y3901" s="429">
        <f t="shared" si="89"/>
        <v>0</v>
      </c>
      <c r="Z3901" s="429">
        <f t="shared" si="89"/>
        <v>0</v>
      </c>
      <c r="AA3901" s="429" t="s">
        <v>1296</v>
      </c>
    </row>
    <row r="3902" spans="1:27" x14ac:dyDescent="0.25">
      <c r="A3902" t="s">
        <v>149</v>
      </c>
      <c r="B3902" t="s">
        <v>186</v>
      </c>
      <c r="C3902" t="s">
        <v>1459</v>
      </c>
      <c r="D3902" t="s">
        <v>1384</v>
      </c>
      <c r="E3902" t="s">
        <v>1499</v>
      </c>
      <c r="F3902" t="s">
        <v>1293</v>
      </c>
      <c r="G3902">
        <v>35</v>
      </c>
      <c r="H3902" t="s">
        <v>1464</v>
      </c>
      <c r="I3902" t="s">
        <v>186</v>
      </c>
      <c r="J3902" t="s">
        <v>1478</v>
      </c>
      <c r="K3902" t="s">
        <v>1386</v>
      </c>
      <c r="L3902">
        <v>0</v>
      </c>
      <c r="M3902">
        <v>0</v>
      </c>
      <c r="N3902">
        <v>0</v>
      </c>
      <c r="O3902">
        <v>0</v>
      </c>
      <c r="P3902">
        <v>0</v>
      </c>
      <c r="Q3902">
        <v>0</v>
      </c>
      <c r="R3902" t="s">
        <v>531</v>
      </c>
      <c r="S3902" t="s">
        <v>531</v>
      </c>
      <c r="T3902" t="s">
        <v>531</v>
      </c>
      <c r="U3902" t="s">
        <v>531</v>
      </c>
      <c r="W3902" s="429">
        <f t="shared" si="89"/>
        <v>0</v>
      </c>
      <c r="X3902" s="429">
        <f t="shared" si="89"/>
        <v>0</v>
      </c>
      <c r="Y3902" s="429">
        <f t="shared" si="89"/>
        <v>0</v>
      </c>
      <c r="Z3902" s="429">
        <f t="shared" ref="Z3902:Z3965" si="90">IFERROR(U3902*1,0)</f>
        <v>0</v>
      </c>
      <c r="AA3902" s="429" t="s">
        <v>1296</v>
      </c>
    </row>
    <row r="3903" spans="1:27" x14ac:dyDescent="0.25">
      <c r="A3903" t="s">
        <v>149</v>
      </c>
      <c r="B3903" t="s">
        <v>186</v>
      </c>
      <c r="C3903" t="s">
        <v>1459</v>
      </c>
      <c r="D3903" t="s">
        <v>1384</v>
      </c>
      <c r="E3903" t="s">
        <v>1499</v>
      </c>
      <c r="F3903" t="s">
        <v>1293</v>
      </c>
      <c r="G3903">
        <v>35</v>
      </c>
      <c r="H3903" t="s">
        <v>1464</v>
      </c>
      <c r="I3903" t="s">
        <v>186</v>
      </c>
      <c r="J3903" t="s">
        <v>1478</v>
      </c>
      <c r="K3903" t="s">
        <v>1386</v>
      </c>
      <c r="L3903">
        <v>0</v>
      </c>
      <c r="M3903">
        <v>0</v>
      </c>
      <c r="N3903">
        <v>0</v>
      </c>
      <c r="O3903">
        <v>0</v>
      </c>
      <c r="P3903">
        <v>0</v>
      </c>
      <c r="Q3903">
        <v>0</v>
      </c>
      <c r="R3903" t="s">
        <v>531</v>
      </c>
      <c r="S3903" t="s">
        <v>531</v>
      </c>
      <c r="T3903" t="s">
        <v>531</v>
      </c>
      <c r="U3903" t="s">
        <v>531</v>
      </c>
      <c r="W3903" s="429">
        <f t="shared" ref="W3903:Z3966" si="91">IFERROR(R3903*1,0)</f>
        <v>0</v>
      </c>
      <c r="X3903" s="429">
        <f t="shared" si="91"/>
        <v>0</v>
      </c>
      <c r="Y3903" s="429">
        <f t="shared" si="91"/>
        <v>0</v>
      </c>
      <c r="Z3903" s="429">
        <f t="shared" si="90"/>
        <v>0</v>
      </c>
      <c r="AA3903" s="429" t="s">
        <v>1296</v>
      </c>
    </row>
    <row r="3904" spans="1:27" x14ac:dyDescent="0.25">
      <c r="A3904" t="s">
        <v>149</v>
      </c>
      <c r="B3904" t="s">
        <v>186</v>
      </c>
      <c r="C3904" t="s">
        <v>1459</v>
      </c>
      <c r="D3904" t="s">
        <v>1384</v>
      </c>
      <c r="E3904" t="s">
        <v>1499</v>
      </c>
      <c r="F3904" t="s">
        <v>1293</v>
      </c>
      <c r="G3904">
        <v>35</v>
      </c>
      <c r="H3904" t="s">
        <v>1464</v>
      </c>
      <c r="I3904" t="s">
        <v>186</v>
      </c>
      <c r="J3904" t="s">
        <v>1478</v>
      </c>
      <c r="K3904" t="s">
        <v>1386</v>
      </c>
      <c r="L3904">
        <v>0</v>
      </c>
      <c r="M3904">
        <v>0</v>
      </c>
      <c r="N3904">
        <v>0</v>
      </c>
      <c r="O3904">
        <v>0</v>
      </c>
      <c r="P3904">
        <v>0</v>
      </c>
      <c r="Q3904">
        <v>0</v>
      </c>
      <c r="R3904" t="s">
        <v>531</v>
      </c>
      <c r="S3904" t="s">
        <v>531</v>
      </c>
      <c r="T3904" t="s">
        <v>531</v>
      </c>
      <c r="U3904" t="s">
        <v>531</v>
      </c>
      <c r="W3904" s="429">
        <f t="shared" si="91"/>
        <v>0</v>
      </c>
      <c r="X3904" s="429">
        <f t="shared" si="91"/>
        <v>0</v>
      </c>
      <c r="Y3904" s="429">
        <f t="shared" si="91"/>
        <v>0</v>
      </c>
      <c r="Z3904" s="429">
        <f t="shared" si="90"/>
        <v>0</v>
      </c>
      <c r="AA3904" s="429" t="s">
        <v>1296</v>
      </c>
    </row>
    <row r="3905" spans="1:27" x14ac:dyDescent="0.25">
      <c r="A3905" t="s">
        <v>149</v>
      </c>
      <c r="B3905" t="s">
        <v>186</v>
      </c>
      <c r="C3905" t="s">
        <v>1459</v>
      </c>
      <c r="D3905" t="s">
        <v>1384</v>
      </c>
      <c r="E3905" t="s">
        <v>1499</v>
      </c>
      <c r="F3905" t="s">
        <v>1293</v>
      </c>
      <c r="G3905">
        <v>35</v>
      </c>
      <c r="H3905" t="s">
        <v>1464</v>
      </c>
      <c r="I3905" t="s">
        <v>186</v>
      </c>
      <c r="J3905" t="s">
        <v>1478</v>
      </c>
      <c r="K3905" t="s">
        <v>1386</v>
      </c>
      <c r="L3905">
        <v>0</v>
      </c>
      <c r="M3905">
        <v>0</v>
      </c>
      <c r="N3905">
        <v>0</v>
      </c>
      <c r="O3905">
        <v>0</v>
      </c>
      <c r="P3905">
        <v>0</v>
      </c>
      <c r="Q3905">
        <v>0</v>
      </c>
      <c r="R3905" t="s">
        <v>531</v>
      </c>
      <c r="S3905" t="s">
        <v>531</v>
      </c>
      <c r="T3905" t="s">
        <v>531</v>
      </c>
      <c r="U3905" t="s">
        <v>531</v>
      </c>
      <c r="W3905" s="429">
        <f t="shared" si="91"/>
        <v>0</v>
      </c>
      <c r="X3905" s="429">
        <f t="shared" si="91"/>
        <v>0</v>
      </c>
      <c r="Y3905" s="429">
        <f t="shared" si="91"/>
        <v>0</v>
      </c>
      <c r="Z3905" s="429">
        <f t="shared" si="90"/>
        <v>0</v>
      </c>
      <c r="AA3905" s="429" t="s">
        <v>1296</v>
      </c>
    </row>
    <row r="3906" spans="1:27" x14ac:dyDescent="0.25">
      <c r="A3906" t="s">
        <v>149</v>
      </c>
      <c r="B3906" t="s">
        <v>186</v>
      </c>
      <c r="C3906" t="s">
        <v>1459</v>
      </c>
      <c r="D3906" t="s">
        <v>1384</v>
      </c>
      <c r="E3906" t="s">
        <v>1499</v>
      </c>
      <c r="F3906" t="s">
        <v>1293</v>
      </c>
      <c r="G3906">
        <v>35</v>
      </c>
      <c r="H3906" t="s">
        <v>1464</v>
      </c>
      <c r="I3906" t="s">
        <v>186</v>
      </c>
      <c r="J3906" t="s">
        <v>1478</v>
      </c>
      <c r="K3906" t="s">
        <v>1386</v>
      </c>
      <c r="L3906">
        <v>0</v>
      </c>
      <c r="M3906">
        <v>0</v>
      </c>
      <c r="N3906">
        <v>0</v>
      </c>
      <c r="O3906">
        <v>0</v>
      </c>
      <c r="P3906">
        <v>0</v>
      </c>
      <c r="Q3906">
        <v>0</v>
      </c>
      <c r="R3906" t="s">
        <v>531</v>
      </c>
      <c r="S3906" t="s">
        <v>531</v>
      </c>
      <c r="T3906" t="s">
        <v>531</v>
      </c>
      <c r="U3906" t="s">
        <v>531</v>
      </c>
      <c r="W3906" s="429">
        <f t="shared" si="91"/>
        <v>0</v>
      </c>
      <c r="X3906" s="429">
        <f t="shared" si="91"/>
        <v>0</v>
      </c>
      <c r="Y3906" s="429">
        <f t="shared" si="91"/>
        <v>0</v>
      </c>
      <c r="Z3906" s="429">
        <f t="shared" si="90"/>
        <v>0</v>
      </c>
      <c r="AA3906" s="429" t="s">
        <v>1296</v>
      </c>
    </row>
    <row r="3907" spans="1:27" x14ac:dyDescent="0.25">
      <c r="A3907" t="s">
        <v>149</v>
      </c>
      <c r="B3907" t="s">
        <v>186</v>
      </c>
      <c r="C3907" t="s">
        <v>1459</v>
      </c>
      <c r="D3907" t="s">
        <v>1384</v>
      </c>
      <c r="E3907" t="s">
        <v>1499</v>
      </c>
      <c r="F3907" t="s">
        <v>1293</v>
      </c>
      <c r="G3907">
        <v>35</v>
      </c>
      <c r="H3907" t="s">
        <v>1464</v>
      </c>
      <c r="I3907" t="s">
        <v>186</v>
      </c>
      <c r="J3907" t="s">
        <v>1478</v>
      </c>
      <c r="K3907" t="s">
        <v>1386</v>
      </c>
      <c r="L3907">
        <v>0</v>
      </c>
      <c r="M3907">
        <v>0</v>
      </c>
      <c r="N3907">
        <v>0</v>
      </c>
      <c r="O3907">
        <v>0</v>
      </c>
      <c r="P3907">
        <v>0</v>
      </c>
      <c r="Q3907">
        <v>0</v>
      </c>
      <c r="R3907" t="s">
        <v>531</v>
      </c>
      <c r="S3907" t="s">
        <v>531</v>
      </c>
      <c r="T3907" t="s">
        <v>531</v>
      </c>
      <c r="U3907" t="s">
        <v>531</v>
      </c>
      <c r="W3907" s="429">
        <f t="shared" si="91"/>
        <v>0</v>
      </c>
      <c r="X3907" s="429">
        <f t="shared" si="91"/>
        <v>0</v>
      </c>
      <c r="Y3907" s="429">
        <f t="shared" si="91"/>
        <v>0</v>
      </c>
      <c r="Z3907" s="429">
        <f t="shared" si="90"/>
        <v>0</v>
      </c>
      <c r="AA3907" s="429" t="s">
        <v>1296</v>
      </c>
    </row>
    <row r="3908" spans="1:27" x14ac:dyDescent="0.25">
      <c r="A3908" t="s">
        <v>149</v>
      </c>
      <c r="B3908" t="s">
        <v>186</v>
      </c>
      <c r="C3908" t="s">
        <v>1459</v>
      </c>
      <c r="D3908" t="s">
        <v>1384</v>
      </c>
      <c r="E3908" t="s">
        <v>1499</v>
      </c>
      <c r="F3908" t="s">
        <v>1293</v>
      </c>
      <c r="G3908">
        <v>35</v>
      </c>
      <c r="H3908" t="s">
        <v>1464</v>
      </c>
      <c r="I3908" t="s">
        <v>186</v>
      </c>
      <c r="J3908" t="s">
        <v>1478</v>
      </c>
      <c r="K3908" t="s">
        <v>1386</v>
      </c>
      <c r="L3908">
        <v>0</v>
      </c>
      <c r="M3908">
        <v>0</v>
      </c>
      <c r="N3908">
        <v>0</v>
      </c>
      <c r="O3908">
        <v>0</v>
      </c>
      <c r="P3908">
        <v>0</v>
      </c>
      <c r="Q3908">
        <v>0</v>
      </c>
      <c r="R3908" t="s">
        <v>531</v>
      </c>
      <c r="S3908" t="s">
        <v>531</v>
      </c>
      <c r="T3908" t="s">
        <v>531</v>
      </c>
      <c r="U3908" t="s">
        <v>531</v>
      </c>
      <c r="W3908" s="429">
        <f t="shared" si="91"/>
        <v>0</v>
      </c>
      <c r="X3908" s="429">
        <f t="shared" si="91"/>
        <v>0</v>
      </c>
      <c r="Y3908" s="429">
        <f t="shared" si="91"/>
        <v>0</v>
      </c>
      <c r="Z3908" s="429">
        <f t="shared" si="90"/>
        <v>0</v>
      </c>
      <c r="AA3908" s="429" t="s">
        <v>1296</v>
      </c>
    </row>
    <row r="3909" spans="1:27" x14ac:dyDescent="0.25">
      <c r="A3909" t="s">
        <v>149</v>
      </c>
      <c r="B3909" t="s">
        <v>186</v>
      </c>
      <c r="C3909" t="s">
        <v>1459</v>
      </c>
      <c r="D3909" t="s">
        <v>1384</v>
      </c>
      <c r="E3909" t="s">
        <v>1499</v>
      </c>
      <c r="F3909" t="s">
        <v>1293</v>
      </c>
      <c r="G3909">
        <v>35</v>
      </c>
      <c r="H3909" t="s">
        <v>1464</v>
      </c>
      <c r="I3909" t="s">
        <v>186</v>
      </c>
      <c r="J3909" t="s">
        <v>1478</v>
      </c>
      <c r="K3909" t="s">
        <v>1386</v>
      </c>
      <c r="L3909">
        <v>0</v>
      </c>
      <c r="M3909">
        <v>0</v>
      </c>
      <c r="N3909">
        <v>0</v>
      </c>
      <c r="O3909">
        <v>0</v>
      </c>
      <c r="P3909">
        <v>0</v>
      </c>
      <c r="Q3909">
        <v>0</v>
      </c>
      <c r="R3909" t="s">
        <v>531</v>
      </c>
      <c r="S3909" t="s">
        <v>531</v>
      </c>
      <c r="T3909" t="s">
        <v>531</v>
      </c>
      <c r="U3909" t="s">
        <v>531</v>
      </c>
      <c r="W3909" s="429">
        <f t="shared" si="91"/>
        <v>0</v>
      </c>
      <c r="X3909" s="429">
        <f t="shared" si="91"/>
        <v>0</v>
      </c>
      <c r="Y3909" s="429">
        <f t="shared" si="91"/>
        <v>0</v>
      </c>
      <c r="Z3909" s="429">
        <f t="shared" si="90"/>
        <v>0</v>
      </c>
      <c r="AA3909" s="429" t="s">
        <v>1296</v>
      </c>
    </row>
    <row r="3910" spans="1:27" x14ac:dyDescent="0.25">
      <c r="A3910" t="s">
        <v>149</v>
      </c>
      <c r="B3910" t="s">
        <v>186</v>
      </c>
      <c r="C3910" t="s">
        <v>1459</v>
      </c>
      <c r="D3910" t="s">
        <v>1384</v>
      </c>
      <c r="E3910" t="s">
        <v>1499</v>
      </c>
      <c r="F3910" t="s">
        <v>1293</v>
      </c>
      <c r="G3910">
        <v>35</v>
      </c>
      <c r="H3910" t="s">
        <v>1464</v>
      </c>
      <c r="I3910" t="s">
        <v>186</v>
      </c>
      <c r="J3910" t="s">
        <v>1478</v>
      </c>
      <c r="K3910" t="s">
        <v>1386</v>
      </c>
      <c r="L3910">
        <v>0</v>
      </c>
      <c r="M3910">
        <v>0</v>
      </c>
      <c r="N3910">
        <v>0</v>
      </c>
      <c r="O3910">
        <v>0</v>
      </c>
      <c r="P3910">
        <v>0</v>
      </c>
      <c r="Q3910">
        <v>0</v>
      </c>
      <c r="R3910" t="s">
        <v>531</v>
      </c>
      <c r="S3910" t="s">
        <v>531</v>
      </c>
      <c r="T3910" t="s">
        <v>531</v>
      </c>
      <c r="U3910" t="s">
        <v>531</v>
      </c>
      <c r="W3910" s="429">
        <f t="shared" si="91"/>
        <v>0</v>
      </c>
      <c r="X3910" s="429">
        <f t="shared" si="91"/>
        <v>0</v>
      </c>
      <c r="Y3910" s="429">
        <f t="shared" si="91"/>
        <v>0</v>
      </c>
      <c r="Z3910" s="429">
        <f t="shared" si="90"/>
        <v>0</v>
      </c>
      <c r="AA3910" s="429" t="s">
        <v>1296</v>
      </c>
    </row>
    <row r="3911" spans="1:27" x14ac:dyDescent="0.25">
      <c r="A3911" t="s">
        <v>149</v>
      </c>
      <c r="B3911" t="s">
        <v>186</v>
      </c>
      <c r="C3911" t="s">
        <v>1459</v>
      </c>
      <c r="D3911" t="s">
        <v>1384</v>
      </c>
      <c r="E3911" t="s">
        <v>1499</v>
      </c>
      <c r="F3911" t="s">
        <v>1293</v>
      </c>
      <c r="G3911">
        <v>35</v>
      </c>
      <c r="H3911" t="s">
        <v>1464</v>
      </c>
      <c r="I3911" t="s">
        <v>186</v>
      </c>
      <c r="J3911" t="s">
        <v>1478</v>
      </c>
      <c r="K3911" t="s">
        <v>1386</v>
      </c>
      <c r="L3911">
        <v>0</v>
      </c>
      <c r="M3911">
        <v>0</v>
      </c>
      <c r="N3911">
        <v>0</v>
      </c>
      <c r="O3911">
        <v>0</v>
      </c>
      <c r="P3911">
        <v>0</v>
      </c>
      <c r="Q3911">
        <v>0</v>
      </c>
      <c r="R3911" t="s">
        <v>531</v>
      </c>
      <c r="S3911" t="s">
        <v>531</v>
      </c>
      <c r="T3911" t="s">
        <v>531</v>
      </c>
      <c r="U3911" t="s">
        <v>531</v>
      </c>
      <c r="W3911" s="429">
        <f t="shared" si="91"/>
        <v>0</v>
      </c>
      <c r="X3911" s="429">
        <f t="shared" si="91"/>
        <v>0</v>
      </c>
      <c r="Y3911" s="429">
        <f t="shared" si="91"/>
        <v>0</v>
      </c>
      <c r="Z3911" s="429">
        <f t="shared" si="90"/>
        <v>0</v>
      </c>
      <c r="AA3911" s="429" t="s">
        <v>1296</v>
      </c>
    </row>
    <row r="3912" spans="1:27" x14ac:dyDescent="0.25">
      <c r="A3912" t="s">
        <v>149</v>
      </c>
      <c r="B3912" t="s">
        <v>186</v>
      </c>
      <c r="C3912" t="s">
        <v>1459</v>
      </c>
      <c r="D3912" t="s">
        <v>1384</v>
      </c>
      <c r="E3912" t="s">
        <v>1499</v>
      </c>
      <c r="F3912" t="s">
        <v>1293</v>
      </c>
      <c r="G3912">
        <v>35</v>
      </c>
      <c r="H3912" t="s">
        <v>1464</v>
      </c>
      <c r="I3912" t="s">
        <v>186</v>
      </c>
      <c r="J3912" t="s">
        <v>1478</v>
      </c>
      <c r="K3912" t="s">
        <v>1386</v>
      </c>
      <c r="L3912">
        <v>0</v>
      </c>
      <c r="M3912">
        <v>0</v>
      </c>
      <c r="N3912">
        <v>0</v>
      </c>
      <c r="O3912">
        <v>0</v>
      </c>
      <c r="P3912">
        <v>0</v>
      </c>
      <c r="Q3912">
        <v>0</v>
      </c>
      <c r="R3912" t="s">
        <v>531</v>
      </c>
      <c r="S3912" t="s">
        <v>531</v>
      </c>
      <c r="T3912" t="s">
        <v>531</v>
      </c>
      <c r="U3912" t="s">
        <v>531</v>
      </c>
      <c r="W3912" s="429">
        <f t="shared" si="91"/>
        <v>0</v>
      </c>
      <c r="X3912" s="429">
        <f t="shared" si="91"/>
        <v>0</v>
      </c>
      <c r="Y3912" s="429">
        <f t="shared" si="91"/>
        <v>0</v>
      </c>
      <c r="Z3912" s="429">
        <f t="shared" si="90"/>
        <v>0</v>
      </c>
      <c r="AA3912" s="429" t="s">
        <v>1296</v>
      </c>
    </row>
    <row r="3913" spans="1:27" x14ac:dyDescent="0.25">
      <c r="A3913" t="s">
        <v>149</v>
      </c>
      <c r="B3913" t="s">
        <v>186</v>
      </c>
      <c r="C3913" t="s">
        <v>1459</v>
      </c>
      <c r="D3913" t="s">
        <v>1384</v>
      </c>
      <c r="E3913" t="s">
        <v>1499</v>
      </c>
      <c r="F3913" t="s">
        <v>1293</v>
      </c>
      <c r="G3913">
        <v>35</v>
      </c>
      <c r="H3913" t="s">
        <v>1464</v>
      </c>
      <c r="I3913" t="s">
        <v>186</v>
      </c>
      <c r="J3913" t="s">
        <v>1478</v>
      </c>
      <c r="K3913" t="s">
        <v>1386</v>
      </c>
      <c r="L3913">
        <v>0</v>
      </c>
      <c r="M3913">
        <v>0</v>
      </c>
      <c r="N3913">
        <v>0</v>
      </c>
      <c r="O3913">
        <v>0</v>
      </c>
      <c r="P3913">
        <v>0</v>
      </c>
      <c r="Q3913">
        <v>0</v>
      </c>
      <c r="R3913" t="s">
        <v>531</v>
      </c>
      <c r="S3913" t="s">
        <v>531</v>
      </c>
      <c r="T3913" t="s">
        <v>531</v>
      </c>
      <c r="U3913" t="s">
        <v>531</v>
      </c>
      <c r="W3913" s="429">
        <f t="shared" si="91"/>
        <v>0</v>
      </c>
      <c r="X3913" s="429">
        <f t="shared" si="91"/>
        <v>0</v>
      </c>
      <c r="Y3913" s="429">
        <f t="shared" si="91"/>
        <v>0</v>
      </c>
      <c r="Z3913" s="429">
        <f t="shared" si="90"/>
        <v>0</v>
      </c>
      <c r="AA3913" s="429" t="s">
        <v>1296</v>
      </c>
    </row>
    <row r="3914" spans="1:27" x14ac:dyDescent="0.25">
      <c r="A3914" t="s">
        <v>149</v>
      </c>
      <c r="B3914" t="s">
        <v>186</v>
      </c>
      <c r="C3914" t="s">
        <v>1459</v>
      </c>
      <c r="D3914" t="s">
        <v>1384</v>
      </c>
      <c r="E3914" t="s">
        <v>1499</v>
      </c>
      <c r="F3914" t="s">
        <v>1293</v>
      </c>
      <c r="G3914">
        <v>35</v>
      </c>
      <c r="H3914" t="s">
        <v>1464</v>
      </c>
      <c r="I3914" t="s">
        <v>186</v>
      </c>
      <c r="J3914" t="s">
        <v>1478</v>
      </c>
      <c r="K3914" t="s">
        <v>1386</v>
      </c>
      <c r="L3914">
        <v>0</v>
      </c>
      <c r="M3914">
        <v>0</v>
      </c>
      <c r="N3914">
        <v>0</v>
      </c>
      <c r="O3914">
        <v>0</v>
      </c>
      <c r="P3914">
        <v>0</v>
      </c>
      <c r="Q3914">
        <v>0</v>
      </c>
      <c r="R3914" t="s">
        <v>531</v>
      </c>
      <c r="S3914" t="s">
        <v>531</v>
      </c>
      <c r="T3914" t="s">
        <v>531</v>
      </c>
      <c r="U3914" t="s">
        <v>531</v>
      </c>
      <c r="W3914" s="429">
        <f t="shared" si="91"/>
        <v>0</v>
      </c>
      <c r="X3914" s="429">
        <f t="shared" si="91"/>
        <v>0</v>
      </c>
      <c r="Y3914" s="429">
        <f t="shared" si="91"/>
        <v>0</v>
      </c>
      <c r="Z3914" s="429">
        <f t="shared" si="90"/>
        <v>0</v>
      </c>
      <c r="AA3914" s="429" t="s">
        <v>1296</v>
      </c>
    </row>
    <row r="3915" spans="1:27" x14ac:dyDescent="0.25">
      <c r="A3915" t="s">
        <v>149</v>
      </c>
      <c r="B3915" t="s">
        <v>186</v>
      </c>
      <c r="C3915" t="s">
        <v>1459</v>
      </c>
      <c r="D3915" t="s">
        <v>1384</v>
      </c>
      <c r="E3915" t="s">
        <v>1499</v>
      </c>
      <c r="F3915" t="s">
        <v>1293</v>
      </c>
      <c r="G3915">
        <v>35</v>
      </c>
      <c r="H3915" t="s">
        <v>1464</v>
      </c>
      <c r="I3915" t="s">
        <v>186</v>
      </c>
      <c r="J3915" t="s">
        <v>1478</v>
      </c>
      <c r="K3915" t="s">
        <v>1386</v>
      </c>
      <c r="L3915">
        <v>0</v>
      </c>
      <c r="M3915">
        <v>0</v>
      </c>
      <c r="N3915">
        <v>0</v>
      </c>
      <c r="O3915">
        <v>0</v>
      </c>
      <c r="P3915">
        <v>0</v>
      </c>
      <c r="Q3915">
        <v>0</v>
      </c>
      <c r="R3915" t="s">
        <v>531</v>
      </c>
      <c r="S3915" t="s">
        <v>531</v>
      </c>
      <c r="T3915" t="s">
        <v>531</v>
      </c>
      <c r="U3915" t="s">
        <v>531</v>
      </c>
      <c r="W3915" s="429">
        <f t="shared" si="91"/>
        <v>0</v>
      </c>
      <c r="X3915" s="429">
        <f t="shared" si="91"/>
        <v>0</v>
      </c>
      <c r="Y3915" s="429">
        <f t="shared" si="91"/>
        <v>0</v>
      </c>
      <c r="Z3915" s="429">
        <f t="shared" si="90"/>
        <v>0</v>
      </c>
      <c r="AA3915" s="429" t="s">
        <v>1296</v>
      </c>
    </row>
    <row r="3916" spans="1:27" x14ac:dyDescent="0.25">
      <c r="A3916" t="s">
        <v>149</v>
      </c>
      <c r="B3916" t="s">
        <v>186</v>
      </c>
      <c r="C3916" t="s">
        <v>1459</v>
      </c>
      <c r="D3916" t="s">
        <v>1384</v>
      </c>
      <c r="E3916" t="s">
        <v>1499</v>
      </c>
      <c r="F3916" t="s">
        <v>1293</v>
      </c>
      <c r="G3916">
        <v>35</v>
      </c>
      <c r="H3916" t="s">
        <v>1464</v>
      </c>
      <c r="I3916" t="s">
        <v>186</v>
      </c>
      <c r="J3916" t="s">
        <v>1478</v>
      </c>
      <c r="K3916" t="s">
        <v>1386</v>
      </c>
      <c r="L3916">
        <v>0</v>
      </c>
      <c r="M3916">
        <v>0</v>
      </c>
      <c r="N3916">
        <v>0</v>
      </c>
      <c r="O3916">
        <v>0</v>
      </c>
      <c r="P3916">
        <v>0</v>
      </c>
      <c r="Q3916">
        <v>0</v>
      </c>
      <c r="R3916" t="s">
        <v>531</v>
      </c>
      <c r="S3916" t="s">
        <v>531</v>
      </c>
      <c r="T3916" t="s">
        <v>531</v>
      </c>
      <c r="U3916" t="s">
        <v>531</v>
      </c>
      <c r="W3916" s="429">
        <f t="shared" si="91"/>
        <v>0</v>
      </c>
      <c r="X3916" s="429">
        <f t="shared" si="91"/>
        <v>0</v>
      </c>
      <c r="Y3916" s="429">
        <f t="shared" si="91"/>
        <v>0</v>
      </c>
      <c r="Z3916" s="429">
        <f t="shared" si="90"/>
        <v>0</v>
      </c>
      <c r="AA3916" s="429" t="s">
        <v>1296</v>
      </c>
    </row>
    <row r="3917" spans="1:27" x14ac:dyDescent="0.25">
      <c r="A3917" t="s">
        <v>149</v>
      </c>
      <c r="B3917" t="s">
        <v>186</v>
      </c>
      <c r="C3917" t="s">
        <v>1459</v>
      </c>
      <c r="D3917" t="s">
        <v>1384</v>
      </c>
      <c r="E3917" t="s">
        <v>1499</v>
      </c>
      <c r="F3917" t="s">
        <v>1293</v>
      </c>
      <c r="G3917">
        <v>35</v>
      </c>
      <c r="H3917" t="s">
        <v>1464</v>
      </c>
      <c r="I3917" t="s">
        <v>186</v>
      </c>
      <c r="J3917" t="s">
        <v>1478</v>
      </c>
      <c r="K3917" t="s">
        <v>1386</v>
      </c>
      <c r="L3917">
        <v>0</v>
      </c>
      <c r="M3917">
        <v>0</v>
      </c>
      <c r="N3917">
        <v>0</v>
      </c>
      <c r="O3917">
        <v>0</v>
      </c>
      <c r="P3917">
        <v>0</v>
      </c>
      <c r="Q3917">
        <v>0</v>
      </c>
      <c r="R3917" t="s">
        <v>531</v>
      </c>
      <c r="S3917" t="s">
        <v>531</v>
      </c>
      <c r="T3917" t="s">
        <v>531</v>
      </c>
      <c r="U3917" t="s">
        <v>531</v>
      </c>
      <c r="W3917" s="429">
        <f t="shared" si="91"/>
        <v>0</v>
      </c>
      <c r="X3917" s="429">
        <f t="shared" si="91"/>
        <v>0</v>
      </c>
      <c r="Y3917" s="429">
        <f t="shared" si="91"/>
        <v>0</v>
      </c>
      <c r="Z3917" s="429">
        <f t="shared" si="90"/>
        <v>0</v>
      </c>
      <c r="AA3917" s="429" t="s">
        <v>1296</v>
      </c>
    </row>
    <row r="3918" spans="1:27" x14ac:dyDescent="0.25">
      <c r="A3918" t="s">
        <v>149</v>
      </c>
      <c r="B3918" t="s">
        <v>186</v>
      </c>
      <c r="C3918" t="s">
        <v>1459</v>
      </c>
      <c r="D3918" t="s">
        <v>1384</v>
      </c>
      <c r="E3918" t="s">
        <v>1499</v>
      </c>
      <c r="F3918" t="s">
        <v>1293</v>
      </c>
      <c r="G3918">
        <v>35</v>
      </c>
      <c r="H3918" t="s">
        <v>1464</v>
      </c>
      <c r="I3918" t="s">
        <v>186</v>
      </c>
      <c r="J3918" t="s">
        <v>1478</v>
      </c>
      <c r="K3918" t="s">
        <v>1386</v>
      </c>
      <c r="L3918">
        <v>0</v>
      </c>
      <c r="M3918">
        <v>0</v>
      </c>
      <c r="N3918">
        <v>0</v>
      </c>
      <c r="O3918">
        <v>0</v>
      </c>
      <c r="P3918">
        <v>0</v>
      </c>
      <c r="Q3918">
        <v>0</v>
      </c>
      <c r="R3918" t="s">
        <v>531</v>
      </c>
      <c r="S3918" t="s">
        <v>531</v>
      </c>
      <c r="T3918" t="s">
        <v>531</v>
      </c>
      <c r="U3918" t="s">
        <v>531</v>
      </c>
      <c r="W3918" s="429">
        <f t="shared" si="91"/>
        <v>0</v>
      </c>
      <c r="X3918" s="429">
        <f t="shared" si="91"/>
        <v>0</v>
      </c>
      <c r="Y3918" s="429">
        <f t="shared" si="91"/>
        <v>0</v>
      </c>
      <c r="Z3918" s="429">
        <f t="shared" si="90"/>
        <v>0</v>
      </c>
      <c r="AA3918" s="429" t="s">
        <v>1296</v>
      </c>
    </row>
    <row r="3919" spans="1:27" x14ac:dyDescent="0.25">
      <c r="A3919" t="s">
        <v>149</v>
      </c>
      <c r="B3919" t="s">
        <v>186</v>
      </c>
      <c r="C3919" t="s">
        <v>1459</v>
      </c>
      <c r="D3919" t="s">
        <v>1384</v>
      </c>
      <c r="E3919" t="s">
        <v>1499</v>
      </c>
      <c r="F3919" t="s">
        <v>1293</v>
      </c>
      <c r="G3919">
        <v>35</v>
      </c>
      <c r="H3919" t="s">
        <v>1464</v>
      </c>
      <c r="I3919" t="s">
        <v>186</v>
      </c>
      <c r="J3919" t="s">
        <v>1478</v>
      </c>
      <c r="K3919" t="s">
        <v>1386</v>
      </c>
      <c r="L3919">
        <v>0</v>
      </c>
      <c r="M3919">
        <v>0</v>
      </c>
      <c r="N3919">
        <v>0</v>
      </c>
      <c r="O3919">
        <v>0</v>
      </c>
      <c r="P3919">
        <v>0</v>
      </c>
      <c r="Q3919">
        <v>0</v>
      </c>
      <c r="R3919" t="s">
        <v>531</v>
      </c>
      <c r="S3919" t="s">
        <v>531</v>
      </c>
      <c r="T3919" t="s">
        <v>531</v>
      </c>
      <c r="U3919" t="s">
        <v>531</v>
      </c>
      <c r="W3919" s="429">
        <f t="shared" si="91"/>
        <v>0</v>
      </c>
      <c r="X3919" s="429">
        <f t="shared" si="91"/>
        <v>0</v>
      </c>
      <c r="Y3919" s="429">
        <f t="shared" si="91"/>
        <v>0</v>
      </c>
      <c r="Z3919" s="429">
        <f t="shared" si="90"/>
        <v>0</v>
      </c>
      <c r="AA3919" s="429" t="s">
        <v>1296</v>
      </c>
    </row>
    <row r="3920" spans="1:27" x14ac:dyDescent="0.25">
      <c r="A3920" t="s">
        <v>149</v>
      </c>
      <c r="B3920" t="s">
        <v>186</v>
      </c>
      <c r="C3920" t="s">
        <v>1459</v>
      </c>
      <c r="D3920" t="s">
        <v>1384</v>
      </c>
      <c r="E3920" t="s">
        <v>1499</v>
      </c>
      <c r="F3920" t="s">
        <v>1293</v>
      </c>
      <c r="G3920">
        <v>35</v>
      </c>
      <c r="H3920" t="s">
        <v>1464</v>
      </c>
      <c r="I3920" t="s">
        <v>186</v>
      </c>
      <c r="J3920" t="s">
        <v>1478</v>
      </c>
      <c r="K3920" t="s">
        <v>1386</v>
      </c>
      <c r="L3920">
        <v>0</v>
      </c>
      <c r="M3920">
        <v>0</v>
      </c>
      <c r="N3920">
        <v>0</v>
      </c>
      <c r="O3920">
        <v>0</v>
      </c>
      <c r="P3920">
        <v>0</v>
      </c>
      <c r="Q3920">
        <v>0</v>
      </c>
      <c r="R3920" t="s">
        <v>531</v>
      </c>
      <c r="S3920" t="s">
        <v>531</v>
      </c>
      <c r="T3920" t="s">
        <v>531</v>
      </c>
      <c r="U3920" t="s">
        <v>531</v>
      </c>
      <c r="W3920" s="429">
        <f t="shared" si="91"/>
        <v>0</v>
      </c>
      <c r="X3920" s="429">
        <f t="shared" si="91"/>
        <v>0</v>
      </c>
      <c r="Y3920" s="429">
        <f t="shared" si="91"/>
        <v>0</v>
      </c>
      <c r="Z3920" s="429">
        <f t="shared" si="90"/>
        <v>0</v>
      </c>
      <c r="AA3920" s="429" t="s">
        <v>1296</v>
      </c>
    </row>
    <row r="3921" spans="1:27" x14ac:dyDescent="0.25">
      <c r="A3921" t="s">
        <v>149</v>
      </c>
      <c r="B3921" t="s">
        <v>186</v>
      </c>
      <c r="C3921" t="s">
        <v>1459</v>
      </c>
      <c r="D3921" t="s">
        <v>1384</v>
      </c>
      <c r="E3921" t="s">
        <v>1499</v>
      </c>
      <c r="F3921" t="s">
        <v>1293</v>
      </c>
      <c r="G3921">
        <v>35</v>
      </c>
      <c r="H3921" t="s">
        <v>1464</v>
      </c>
      <c r="I3921" t="s">
        <v>186</v>
      </c>
      <c r="J3921" t="s">
        <v>1478</v>
      </c>
      <c r="K3921" t="s">
        <v>1386</v>
      </c>
      <c r="L3921">
        <v>0</v>
      </c>
      <c r="M3921">
        <v>0</v>
      </c>
      <c r="N3921">
        <v>0</v>
      </c>
      <c r="O3921">
        <v>0</v>
      </c>
      <c r="P3921">
        <v>0</v>
      </c>
      <c r="Q3921">
        <v>0</v>
      </c>
      <c r="R3921" t="s">
        <v>531</v>
      </c>
      <c r="S3921" t="s">
        <v>531</v>
      </c>
      <c r="T3921" t="s">
        <v>531</v>
      </c>
      <c r="U3921" t="s">
        <v>531</v>
      </c>
      <c r="W3921" s="429">
        <f t="shared" si="91"/>
        <v>0</v>
      </c>
      <c r="X3921" s="429">
        <f t="shared" si="91"/>
        <v>0</v>
      </c>
      <c r="Y3921" s="429">
        <f t="shared" si="91"/>
        <v>0</v>
      </c>
      <c r="Z3921" s="429">
        <f t="shared" si="90"/>
        <v>0</v>
      </c>
      <c r="AA3921" s="429" t="s">
        <v>1296</v>
      </c>
    </row>
    <row r="3922" spans="1:27" x14ac:dyDescent="0.25">
      <c r="A3922" t="s">
        <v>149</v>
      </c>
      <c r="B3922" t="s">
        <v>186</v>
      </c>
      <c r="C3922" t="s">
        <v>1459</v>
      </c>
      <c r="D3922" t="s">
        <v>1384</v>
      </c>
      <c r="E3922" t="s">
        <v>1499</v>
      </c>
      <c r="F3922" t="s">
        <v>1293</v>
      </c>
      <c r="G3922">
        <v>35</v>
      </c>
      <c r="H3922" t="s">
        <v>1464</v>
      </c>
      <c r="I3922" t="s">
        <v>186</v>
      </c>
      <c r="J3922" t="s">
        <v>1478</v>
      </c>
      <c r="K3922" t="s">
        <v>1386</v>
      </c>
      <c r="L3922">
        <v>0</v>
      </c>
      <c r="M3922">
        <v>0</v>
      </c>
      <c r="N3922">
        <v>0</v>
      </c>
      <c r="O3922">
        <v>0</v>
      </c>
      <c r="P3922">
        <v>0</v>
      </c>
      <c r="Q3922">
        <v>0</v>
      </c>
      <c r="R3922" t="s">
        <v>531</v>
      </c>
      <c r="S3922" t="s">
        <v>531</v>
      </c>
      <c r="T3922" t="s">
        <v>531</v>
      </c>
      <c r="U3922" t="s">
        <v>531</v>
      </c>
      <c r="W3922" s="429">
        <f t="shared" si="91"/>
        <v>0</v>
      </c>
      <c r="X3922" s="429">
        <f t="shared" si="91"/>
        <v>0</v>
      </c>
      <c r="Y3922" s="429">
        <f t="shared" si="91"/>
        <v>0</v>
      </c>
      <c r="Z3922" s="429">
        <f t="shared" si="90"/>
        <v>0</v>
      </c>
      <c r="AA3922" s="429" t="s">
        <v>1296</v>
      </c>
    </row>
    <row r="3923" spans="1:27" x14ac:dyDescent="0.25">
      <c r="A3923" t="s">
        <v>149</v>
      </c>
      <c r="B3923" t="s">
        <v>186</v>
      </c>
      <c r="C3923" t="s">
        <v>1459</v>
      </c>
      <c r="D3923" t="s">
        <v>1384</v>
      </c>
      <c r="E3923" t="s">
        <v>1499</v>
      </c>
      <c r="F3923" t="s">
        <v>1293</v>
      </c>
      <c r="G3923">
        <v>35</v>
      </c>
      <c r="H3923" t="s">
        <v>1464</v>
      </c>
      <c r="I3923" t="s">
        <v>186</v>
      </c>
      <c r="J3923" t="s">
        <v>1478</v>
      </c>
      <c r="K3923" t="s">
        <v>1386</v>
      </c>
      <c r="L3923">
        <v>0</v>
      </c>
      <c r="M3923">
        <v>0</v>
      </c>
      <c r="N3923">
        <v>0</v>
      </c>
      <c r="O3923">
        <v>0</v>
      </c>
      <c r="P3923">
        <v>0</v>
      </c>
      <c r="Q3923">
        <v>0</v>
      </c>
      <c r="R3923" t="s">
        <v>531</v>
      </c>
      <c r="S3923" t="s">
        <v>531</v>
      </c>
      <c r="T3923" t="s">
        <v>531</v>
      </c>
      <c r="U3923" t="s">
        <v>531</v>
      </c>
      <c r="W3923" s="429">
        <f t="shared" si="91"/>
        <v>0</v>
      </c>
      <c r="X3923" s="429">
        <f t="shared" si="91"/>
        <v>0</v>
      </c>
      <c r="Y3923" s="429">
        <f t="shared" si="91"/>
        <v>0</v>
      </c>
      <c r="Z3923" s="429">
        <f t="shared" si="90"/>
        <v>0</v>
      </c>
      <c r="AA3923" s="429" t="s">
        <v>1296</v>
      </c>
    </row>
    <row r="3924" spans="1:27" x14ac:dyDescent="0.25">
      <c r="A3924" t="s">
        <v>149</v>
      </c>
      <c r="B3924" t="s">
        <v>186</v>
      </c>
      <c r="C3924" t="s">
        <v>1459</v>
      </c>
      <c r="D3924" t="s">
        <v>1384</v>
      </c>
      <c r="E3924" t="s">
        <v>1499</v>
      </c>
      <c r="F3924" t="s">
        <v>1293</v>
      </c>
      <c r="G3924">
        <v>35</v>
      </c>
      <c r="H3924" t="s">
        <v>1464</v>
      </c>
      <c r="I3924" t="s">
        <v>186</v>
      </c>
      <c r="J3924" t="s">
        <v>1478</v>
      </c>
      <c r="K3924" t="s">
        <v>1386</v>
      </c>
      <c r="L3924">
        <v>0</v>
      </c>
      <c r="M3924">
        <v>0</v>
      </c>
      <c r="N3924">
        <v>0</v>
      </c>
      <c r="O3924">
        <v>0</v>
      </c>
      <c r="P3924">
        <v>0</v>
      </c>
      <c r="Q3924">
        <v>0</v>
      </c>
      <c r="R3924" t="s">
        <v>531</v>
      </c>
      <c r="S3924" t="s">
        <v>531</v>
      </c>
      <c r="T3924" t="s">
        <v>531</v>
      </c>
      <c r="U3924" t="s">
        <v>531</v>
      </c>
      <c r="W3924" s="429">
        <f t="shared" si="91"/>
        <v>0</v>
      </c>
      <c r="X3924" s="429">
        <f t="shared" si="91"/>
        <v>0</v>
      </c>
      <c r="Y3924" s="429">
        <f t="shared" si="91"/>
        <v>0</v>
      </c>
      <c r="Z3924" s="429">
        <f t="shared" si="90"/>
        <v>0</v>
      </c>
      <c r="AA3924" s="429" t="s">
        <v>1296</v>
      </c>
    </row>
    <row r="3925" spans="1:27" x14ac:dyDescent="0.25">
      <c r="A3925" t="s">
        <v>149</v>
      </c>
      <c r="B3925" t="s">
        <v>186</v>
      </c>
      <c r="C3925" t="s">
        <v>1459</v>
      </c>
      <c r="D3925" t="s">
        <v>1384</v>
      </c>
      <c r="E3925" t="s">
        <v>1499</v>
      </c>
      <c r="F3925" t="s">
        <v>1293</v>
      </c>
      <c r="G3925">
        <v>35</v>
      </c>
      <c r="H3925" t="s">
        <v>1464</v>
      </c>
      <c r="I3925" t="s">
        <v>186</v>
      </c>
      <c r="J3925" t="s">
        <v>1478</v>
      </c>
      <c r="K3925" t="s">
        <v>1386</v>
      </c>
      <c r="L3925">
        <v>0</v>
      </c>
      <c r="M3925">
        <v>0</v>
      </c>
      <c r="N3925">
        <v>0</v>
      </c>
      <c r="O3925">
        <v>0</v>
      </c>
      <c r="P3925">
        <v>0</v>
      </c>
      <c r="Q3925">
        <v>0</v>
      </c>
      <c r="R3925" t="s">
        <v>531</v>
      </c>
      <c r="S3925" t="s">
        <v>531</v>
      </c>
      <c r="T3925" t="s">
        <v>531</v>
      </c>
      <c r="U3925" t="s">
        <v>531</v>
      </c>
      <c r="W3925" s="429">
        <f t="shared" si="91"/>
        <v>0</v>
      </c>
      <c r="X3925" s="429">
        <f t="shared" si="91"/>
        <v>0</v>
      </c>
      <c r="Y3925" s="429">
        <f t="shared" si="91"/>
        <v>0</v>
      </c>
      <c r="Z3925" s="429">
        <f t="shared" si="90"/>
        <v>0</v>
      </c>
      <c r="AA3925" s="429" t="s">
        <v>1296</v>
      </c>
    </row>
    <row r="3926" spans="1:27" x14ac:dyDescent="0.25">
      <c r="A3926" t="s">
        <v>149</v>
      </c>
      <c r="B3926" t="s">
        <v>186</v>
      </c>
      <c r="C3926" t="s">
        <v>1459</v>
      </c>
      <c r="D3926" t="s">
        <v>1384</v>
      </c>
      <c r="E3926" t="s">
        <v>1499</v>
      </c>
      <c r="F3926" t="s">
        <v>1293</v>
      </c>
      <c r="G3926">
        <v>35</v>
      </c>
      <c r="H3926" t="s">
        <v>1464</v>
      </c>
      <c r="I3926" t="s">
        <v>186</v>
      </c>
      <c r="J3926" t="s">
        <v>1478</v>
      </c>
      <c r="K3926" t="s">
        <v>1386</v>
      </c>
      <c r="L3926">
        <v>0</v>
      </c>
      <c r="M3926">
        <v>0</v>
      </c>
      <c r="N3926">
        <v>0</v>
      </c>
      <c r="O3926">
        <v>0</v>
      </c>
      <c r="P3926">
        <v>0</v>
      </c>
      <c r="Q3926">
        <v>0</v>
      </c>
      <c r="R3926" t="s">
        <v>531</v>
      </c>
      <c r="S3926" t="s">
        <v>531</v>
      </c>
      <c r="T3926" t="s">
        <v>531</v>
      </c>
      <c r="U3926" t="s">
        <v>531</v>
      </c>
      <c r="W3926" s="429">
        <f t="shared" si="91"/>
        <v>0</v>
      </c>
      <c r="X3926" s="429">
        <f t="shared" si="91"/>
        <v>0</v>
      </c>
      <c r="Y3926" s="429">
        <f t="shared" si="91"/>
        <v>0</v>
      </c>
      <c r="Z3926" s="429">
        <f t="shared" si="90"/>
        <v>0</v>
      </c>
      <c r="AA3926" s="429" t="s">
        <v>1296</v>
      </c>
    </row>
    <row r="3927" spans="1:27" x14ac:dyDescent="0.25">
      <c r="A3927" t="s">
        <v>149</v>
      </c>
      <c r="B3927" t="s">
        <v>186</v>
      </c>
      <c r="C3927" t="s">
        <v>1459</v>
      </c>
      <c r="D3927" t="s">
        <v>1384</v>
      </c>
      <c r="E3927" t="s">
        <v>1499</v>
      </c>
      <c r="F3927" t="s">
        <v>1293</v>
      </c>
      <c r="G3927">
        <v>35</v>
      </c>
      <c r="H3927" t="s">
        <v>1464</v>
      </c>
      <c r="I3927" t="s">
        <v>186</v>
      </c>
      <c r="J3927" t="s">
        <v>1478</v>
      </c>
      <c r="K3927" t="s">
        <v>1386</v>
      </c>
      <c r="L3927">
        <v>0</v>
      </c>
      <c r="M3927">
        <v>0</v>
      </c>
      <c r="N3927">
        <v>0</v>
      </c>
      <c r="O3927">
        <v>0</v>
      </c>
      <c r="P3927">
        <v>0</v>
      </c>
      <c r="Q3927">
        <v>0</v>
      </c>
      <c r="R3927" t="s">
        <v>531</v>
      </c>
      <c r="S3927" t="s">
        <v>531</v>
      </c>
      <c r="T3927" t="s">
        <v>531</v>
      </c>
      <c r="U3927" t="s">
        <v>531</v>
      </c>
      <c r="W3927" s="429">
        <f t="shared" si="91"/>
        <v>0</v>
      </c>
      <c r="X3927" s="429">
        <f t="shared" si="91"/>
        <v>0</v>
      </c>
      <c r="Y3927" s="429">
        <f t="shared" si="91"/>
        <v>0</v>
      </c>
      <c r="Z3927" s="429">
        <f t="shared" si="90"/>
        <v>0</v>
      </c>
      <c r="AA3927" s="429" t="s">
        <v>1296</v>
      </c>
    </row>
    <row r="3928" spans="1:27" x14ac:dyDescent="0.25">
      <c r="A3928" t="s">
        <v>149</v>
      </c>
      <c r="B3928" t="s">
        <v>186</v>
      </c>
      <c r="C3928" t="s">
        <v>1459</v>
      </c>
      <c r="D3928" t="s">
        <v>1384</v>
      </c>
      <c r="E3928" t="s">
        <v>1499</v>
      </c>
      <c r="F3928" t="s">
        <v>1293</v>
      </c>
      <c r="G3928">
        <v>35</v>
      </c>
      <c r="H3928" t="s">
        <v>1464</v>
      </c>
      <c r="I3928" t="s">
        <v>186</v>
      </c>
      <c r="J3928" t="s">
        <v>1478</v>
      </c>
      <c r="K3928" t="s">
        <v>1386</v>
      </c>
      <c r="L3928">
        <v>0</v>
      </c>
      <c r="M3928">
        <v>0</v>
      </c>
      <c r="N3928">
        <v>0</v>
      </c>
      <c r="O3928">
        <v>0</v>
      </c>
      <c r="P3928">
        <v>0</v>
      </c>
      <c r="Q3928">
        <v>0</v>
      </c>
      <c r="R3928" t="s">
        <v>531</v>
      </c>
      <c r="S3928" t="s">
        <v>531</v>
      </c>
      <c r="T3928" t="s">
        <v>531</v>
      </c>
      <c r="U3928" t="s">
        <v>531</v>
      </c>
      <c r="W3928" s="429">
        <f t="shared" si="91"/>
        <v>0</v>
      </c>
      <c r="X3928" s="429">
        <f t="shared" si="91"/>
        <v>0</v>
      </c>
      <c r="Y3928" s="429">
        <f t="shared" si="91"/>
        <v>0</v>
      </c>
      <c r="Z3928" s="429">
        <f t="shared" si="90"/>
        <v>0</v>
      </c>
      <c r="AA3928" s="429" t="s">
        <v>1296</v>
      </c>
    </row>
    <row r="3929" spans="1:27" x14ac:dyDescent="0.25">
      <c r="A3929" t="s">
        <v>149</v>
      </c>
      <c r="B3929" t="s">
        <v>186</v>
      </c>
      <c r="C3929" t="s">
        <v>1459</v>
      </c>
      <c r="D3929" t="s">
        <v>1384</v>
      </c>
      <c r="E3929" t="s">
        <v>1499</v>
      </c>
      <c r="F3929" t="s">
        <v>1293</v>
      </c>
      <c r="G3929">
        <v>35</v>
      </c>
      <c r="H3929" t="s">
        <v>1464</v>
      </c>
      <c r="I3929" t="s">
        <v>186</v>
      </c>
      <c r="J3929" t="s">
        <v>1478</v>
      </c>
      <c r="K3929" t="s">
        <v>1386</v>
      </c>
      <c r="L3929">
        <v>0</v>
      </c>
      <c r="M3929">
        <v>0</v>
      </c>
      <c r="N3929">
        <v>0</v>
      </c>
      <c r="O3929">
        <v>0</v>
      </c>
      <c r="P3929">
        <v>0</v>
      </c>
      <c r="Q3929">
        <v>0</v>
      </c>
      <c r="R3929" t="s">
        <v>531</v>
      </c>
      <c r="S3929" t="s">
        <v>531</v>
      </c>
      <c r="T3929" t="s">
        <v>531</v>
      </c>
      <c r="U3929" t="s">
        <v>531</v>
      </c>
      <c r="W3929" s="429">
        <f t="shared" si="91"/>
        <v>0</v>
      </c>
      <c r="X3929" s="429">
        <f t="shared" si="91"/>
        <v>0</v>
      </c>
      <c r="Y3929" s="429">
        <f t="shared" si="91"/>
        <v>0</v>
      </c>
      <c r="Z3929" s="429">
        <f t="shared" si="90"/>
        <v>0</v>
      </c>
      <c r="AA3929" s="429" t="s">
        <v>1296</v>
      </c>
    </row>
    <row r="3930" spans="1:27" x14ac:dyDescent="0.25">
      <c r="A3930" t="s">
        <v>149</v>
      </c>
      <c r="B3930" t="s">
        <v>186</v>
      </c>
      <c r="C3930" t="s">
        <v>1459</v>
      </c>
      <c r="D3930" t="s">
        <v>1384</v>
      </c>
      <c r="E3930" t="s">
        <v>1499</v>
      </c>
      <c r="F3930" t="s">
        <v>1293</v>
      </c>
      <c r="G3930">
        <v>35</v>
      </c>
      <c r="H3930" t="s">
        <v>1464</v>
      </c>
      <c r="I3930" t="s">
        <v>186</v>
      </c>
      <c r="J3930" t="s">
        <v>1478</v>
      </c>
      <c r="K3930" t="s">
        <v>1386</v>
      </c>
      <c r="L3930">
        <v>0</v>
      </c>
      <c r="M3930">
        <v>0</v>
      </c>
      <c r="N3930">
        <v>0</v>
      </c>
      <c r="O3930">
        <v>0</v>
      </c>
      <c r="P3930">
        <v>0</v>
      </c>
      <c r="Q3930">
        <v>0</v>
      </c>
      <c r="R3930" t="s">
        <v>531</v>
      </c>
      <c r="S3930" t="s">
        <v>531</v>
      </c>
      <c r="T3930" t="s">
        <v>531</v>
      </c>
      <c r="U3930" t="s">
        <v>531</v>
      </c>
      <c r="W3930" s="429">
        <f t="shared" si="91"/>
        <v>0</v>
      </c>
      <c r="X3930" s="429">
        <f t="shared" si="91"/>
        <v>0</v>
      </c>
      <c r="Y3930" s="429">
        <f t="shared" si="91"/>
        <v>0</v>
      </c>
      <c r="Z3930" s="429">
        <f t="shared" si="90"/>
        <v>0</v>
      </c>
      <c r="AA3930" s="429" t="s">
        <v>1296</v>
      </c>
    </row>
    <row r="3931" spans="1:27" x14ac:dyDescent="0.25">
      <c r="A3931" t="s">
        <v>149</v>
      </c>
      <c r="B3931" t="s">
        <v>186</v>
      </c>
      <c r="C3931" t="s">
        <v>1459</v>
      </c>
      <c r="D3931" t="s">
        <v>1384</v>
      </c>
      <c r="E3931" t="s">
        <v>1499</v>
      </c>
      <c r="F3931" t="s">
        <v>1293</v>
      </c>
      <c r="G3931">
        <v>35</v>
      </c>
      <c r="H3931" t="s">
        <v>1464</v>
      </c>
      <c r="I3931" t="s">
        <v>186</v>
      </c>
      <c r="J3931" t="s">
        <v>1478</v>
      </c>
      <c r="K3931" t="s">
        <v>1386</v>
      </c>
      <c r="L3931">
        <v>0</v>
      </c>
      <c r="M3931">
        <v>0</v>
      </c>
      <c r="N3931">
        <v>0</v>
      </c>
      <c r="O3931">
        <v>0</v>
      </c>
      <c r="P3931">
        <v>0</v>
      </c>
      <c r="Q3931">
        <v>0</v>
      </c>
      <c r="R3931" t="s">
        <v>531</v>
      </c>
      <c r="S3931" t="s">
        <v>531</v>
      </c>
      <c r="T3931" t="s">
        <v>531</v>
      </c>
      <c r="U3931" t="s">
        <v>531</v>
      </c>
      <c r="W3931" s="429">
        <f t="shared" si="91"/>
        <v>0</v>
      </c>
      <c r="X3931" s="429">
        <f t="shared" si="91"/>
        <v>0</v>
      </c>
      <c r="Y3931" s="429">
        <f t="shared" si="91"/>
        <v>0</v>
      </c>
      <c r="Z3931" s="429">
        <f t="shared" si="90"/>
        <v>0</v>
      </c>
      <c r="AA3931" s="429" t="s">
        <v>1296</v>
      </c>
    </row>
    <row r="3932" spans="1:27" x14ac:dyDescent="0.25">
      <c r="A3932" t="s">
        <v>149</v>
      </c>
      <c r="B3932" t="s">
        <v>186</v>
      </c>
      <c r="C3932" t="s">
        <v>1459</v>
      </c>
      <c r="D3932" t="s">
        <v>1384</v>
      </c>
      <c r="E3932" t="s">
        <v>1499</v>
      </c>
      <c r="F3932" t="s">
        <v>1293</v>
      </c>
      <c r="G3932">
        <v>35</v>
      </c>
      <c r="H3932" t="s">
        <v>1464</v>
      </c>
      <c r="I3932" t="s">
        <v>186</v>
      </c>
      <c r="J3932" t="s">
        <v>1478</v>
      </c>
      <c r="K3932" t="s">
        <v>1386</v>
      </c>
      <c r="L3932">
        <v>0</v>
      </c>
      <c r="M3932">
        <v>0</v>
      </c>
      <c r="N3932">
        <v>0</v>
      </c>
      <c r="O3932">
        <v>0</v>
      </c>
      <c r="P3932">
        <v>0</v>
      </c>
      <c r="Q3932">
        <v>0</v>
      </c>
      <c r="R3932" t="s">
        <v>531</v>
      </c>
      <c r="S3932" t="s">
        <v>531</v>
      </c>
      <c r="T3932" t="s">
        <v>531</v>
      </c>
      <c r="U3932" t="s">
        <v>531</v>
      </c>
      <c r="W3932" s="429">
        <f t="shared" si="91"/>
        <v>0</v>
      </c>
      <c r="X3932" s="429">
        <f t="shared" si="91"/>
        <v>0</v>
      </c>
      <c r="Y3932" s="429">
        <f t="shared" si="91"/>
        <v>0</v>
      </c>
      <c r="Z3932" s="429">
        <f t="shared" si="90"/>
        <v>0</v>
      </c>
      <c r="AA3932" s="429" t="s">
        <v>1296</v>
      </c>
    </row>
    <row r="3933" spans="1:27" x14ac:dyDescent="0.25">
      <c r="A3933" t="s">
        <v>149</v>
      </c>
      <c r="B3933" t="s">
        <v>186</v>
      </c>
      <c r="C3933" t="s">
        <v>1459</v>
      </c>
      <c r="D3933" t="s">
        <v>1384</v>
      </c>
      <c r="E3933" t="s">
        <v>1499</v>
      </c>
      <c r="F3933" t="s">
        <v>1293</v>
      </c>
      <c r="G3933">
        <v>35</v>
      </c>
      <c r="H3933" t="s">
        <v>1464</v>
      </c>
      <c r="I3933" t="s">
        <v>186</v>
      </c>
      <c r="J3933" t="s">
        <v>1478</v>
      </c>
      <c r="K3933" t="s">
        <v>1386</v>
      </c>
      <c r="L3933">
        <v>0</v>
      </c>
      <c r="M3933">
        <v>0</v>
      </c>
      <c r="N3933">
        <v>0</v>
      </c>
      <c r="O3933">
        <v>0</v>
      </c>
      <c r="P3933">
        <v>0</v>
      </c>
      <c r="Q3933">
        <v>0</v>
      </c>
      <c r="R3933" t="s">
        <v>531</v>
      </c>
      <c r="S3933" t="s">
        <v>531</v>
      </c>
      <c r="T3933" t="s">
        <v>531</v>
      </c>
      <c r="U3933" t="s">
        <v>531</v>
      </c>
      <c r="W3933" s="429">
        <f t="shared" si="91"/>
        <v>0</v>
      </c>
      <c r="X3933" s="429">
        <f t="shared" si="91"/>
        <v>0</v>
      </c>
      <c r="Y3933" s="429">
        <f t="shared" si="91"/>
        <v>0</v>
      </c>
      <c r="Z3933" s="429">
        <f t="shared" si="90"/>
        <v>0</v>
      </c>
      <c r="AA3933" s="429" t="s">
        <v>1296</v>
      </c>
    </row>
    <row r="3934" spans="1:27" x14ac:dyDescent="0.25">
      <c r="A3934" t="s">
        <v>149</v>
      </c>
      <c r="B3934" t="s">
        <v>186</v>
      </c>
      <c r="C3934" t="s">
        <v>1459</v>
      </c>
      <c r="D3934" t="s">
        <v>1384</v>
      </c>
      <c r="E3934" t="s">
        <v>1499</v>
      </c>
      <c r="F3934" t="s">
        <v>1293</v>
      </c>
      <c r="G3934">
        <v>35</v>
      </c>
      <c r="H3934" t="s">
        <v>1464</v>
      </c>
      <c r="I3934" t="s">
        <v>186</v>
      </c>
      <c r="J3934" t="s">
        <v>1478</v>
      </c>
      <c r="K3934" t="s">
        <v>1386</v>
      </c>
      <c r="L3934">
        <v>0</v>
      </c>
      <c r="M3934">
        <v>0</v>
      </c>
      <c r="N3934">
        <v>0</v>
      </c>
      <c r="O3934">
        <v>0</v>
      </c>
      <c r="P3934">
        <v>0</v>
      </c>
      <c r="Q3934">
        <v>0</v>
      </c>
      <c r="R3934" t="s">
        <v>531</v>
      </c>
      <c r="S3934" t="s">
        <v>531</v>
      </c>
      <c r="T3934" t="s">
        <v>531</v>
      </c>
      <c r="U3934" t="s">
        <v>531</v>
      </c>
      <c r="W3934" s="429">
        <f t="shared" si="91"/>
        <v>0</v>
      </c>
      <c r="X3934" s="429">
        <f t="shared" si="91"/>
        <v>0</v>
      </c>
      <c r="Y3934" s="429">
        <f t="shared" si="91"/>
        <v>0</v>
      </c>
      <c r="Z3934" s="429">
        <f t="shared" si="90"/>
        <v>0</v>
      </c>
      <c r="AA3934" s="429" t="s">
        <v>1296</v>
      </c>
    </row>
    <row r="3935" spans="1:27" x14ac:dyDescent="0.25">
      <c r="A3935" t="s">
        <v>149</v>
      </c>
      <c r="B3935" t="s">
        <v>186</v>
      </c>
      <c r="C3935" t="s">
        <v>1459</v>
      </c>
      <c r="D3935" t="s">
        <v>1384</v>
      </c>
      <c r="E3935" t="s">
        <v>1499</v>
      </c>
      <c r="F3935" t="s">
        <v>1293</v>
      </c>
      <c r="G3935">
        <v>35</v>
      </c>
      <c r="H3935" t="s">
        <v>1464</v>
      </c>
      <c r="I3935" t="s">
        <v>186</v>
      </c>
      <c r="J3935" t="s">
        <v>1478</v>
      </c>
      <c r="K3935" t="s">
        <v>1386</v>
      </c>
      <c r="L3935">
        <v>0</v>
      </c>
      <c r="M3935">
        <v>0</v>
      </c>
      <c r="N3935">
        <v>0</v>
      </c>
      <c r="O3935">
        <v>0</v>
      </c>
      <c r="P3935">
        <v>0</v>
      </c>
      <c r="Q3935">
        <v>0</v>
      </c>
      <c r="R3935" t="s">
        <v>531</v>
      </c>
      <c r="S3935" t="s">
        <v>531</v>
      </c>
      <c r="T3935" t="s">
        <v>531</v>
      </c>
      <c r="U3935" t="s">
        <v>531</v>
      </c>
      <c r="W3935" s="429">
        <f t="shared" si="91"/>
        <v>0</v>
      </c>
      <c r="X3935" s="429">
        <f t="shared" si="91"/>
        <v>0</v>
      </c>
      <c r="Y3935" s="429">
        <f t="shared" si="91"/>
        <v>0</v>
      </c>
      <c r="Z3935" s="429">
        <f t="shared" si="90"/>
        <v>0</v>
      </c>
      <c r="AA3935" s="429" t="s">
        <v>1296</v>
      </c>
    </row>
    <row r="3936" spans="1:27" x14ac:dyDescent="0.25">
      <c r="A3936" t="s">
        <v>149</v>
      </c>
      <c r="B3936" t="s">
        <v>186</v>
      </c>
      <c r="C3936" t="s">
        <v>1459</v>
      </c>
      <c r="D3936" t="s">
        <v>1384</v>
      </c>
      <c r="E3936" t="s">
        <v>1499</v>
      </c>
      <c r="F3936" t="s">
        <v>1293</v>
      </c>
      <c r="G3936">
        <v>35</v>
      </c>
      <c r="H3936" t="s">
        <v>1464</v>
      </c>
      <c r="I3936" t="s">
        <v>186</v>
      </c>
      <c r="J3936" t="s">
        <v>1478</v>
      </c>
      <c r="K3936" t="s">
        <v>1386</v>
      </c>
      <c r="L3936">
        <v>0</v>
      </c>
      <c r="M3936">
        <v>0</v>
      </c>
      <c r="N3936">
        <v>0</v>
      </c>
      <c r="O3936">
        <v>0</v>
      </c>
      <c r="P3936">
        <v>0</v>
      </c>
      <c r="Q3936">
        <v>0</v>
      </c>
      <c r="R3936" t="s">
        <v>531</v>
      </c>
      <c r="S3936" t="s">
        <v>531</v>
      </c>
      <c r="T3936" t="s">
        <v>531</v>
      </c>
      <c r="U3936" t="s">
        <v>531</v>
      </c>
      <c r="W3936" s="429">
        <f t="shared" si="91"/>
        <v>0</v>
      </c>
      <c r="X3936" s="429">
        <f t="shared" si="91"/>
        <v>0</v>
      </c>
      <c r="Y3936" s="429">
        <f t="shared" si="91"/>
        <v>0</v>
      </c>
      <c r="Z3936" s="429">
        <f t="shared" si="90"/>
        <v>0</v>
      </c>
      <c r="AA3936" s="429" t="s">
        <v>1296</v>
      </c>
    </row>
    <row r="3937" spans="1:27" x14ac:dyDescent="0.25">
      <c r="A3937" t="s">
        <v>149</v>
      </c>
      <c r="B3937" t="s">
        <v>186</v>
      </c>
      <c r="C3937" t="s">
        <v>1459</v>
      </c>
      <c r="D3937" t="s">
        <v>1384</v>
      </c>
      <c r="E3937" t="s">
        <v>1499</v>
      </c>
      <c r="F3937" t="s">
        <v>1293</v>
      </c>
      <c r="G3937">
        <v>35</v>
      </c>
      <c r="H3937" t="s">
        <v>1464</v>
      </c>
      <c r="I3937" t="s">
        <v>186</v>
      </c>
      <c r="J3937" t="s">
        <v>1478</v>
      </c>
      <c r="K3937" t="s">
        <v>1386</v>
      </c>
      <c r="L3937">
        <v>0</v>
      </c>
      <c r="M3937">
        <v>0</v>
      </c>
      <c r="N3937">
        <v>0</v>
      </c>
      <c r="O3937">
        <v>0</v>
      </c>
      <c r="P3937">
        <v>0</v>
      </c>
      <c r="Q3937">
        <v>0</v>
      </c>
      <c r="R3937" t="s">
        <v>531</v>
      </c>
      <c r="S3937" t="s">
        <v>531</v>
      </c>
      <c r="T3937" t="s">
        <v>531</v>
      </c>
      <c r="U3937" t="s">
        <v>531</v>
      </c>
      <c r="W3937" s="429">
        <f t="shared" si="91"/>
        <v>0</v>
      </c>
      <c r="X3937" s="429">
        <f t="shared" si="91"/>
        <v>0</v>
      </c>
      <c r="Y3937" s="429">
        <f t="shared" si="91"/>
        <v>0</v>
      </c>
      <c r="Z3937" s="429">
        <f t="shared" si="90"/>
        <v>0</v>
      </c>
      <c r="AA3937" s="429" t="s">
        <v>1296</v>
      </c>
    </row>
    <row r="3938" spans="1:27" x14ac:dyDescent="0.25">
      <c r="A3938" t="s">
        <v>149</v>
      </c>
      <c r="B3938" t="s">
        <v>186</v>
      </c>
      <c r="C3938" t="s">
        <v>1459</v>
      </c>
      <c r="D3938" t="s">
        <v>1384</v>
      </c>
      <c r="E3938" t="s">
        <v>1499</v>
      </c>
      <c r="F3938" t="s">
        <v>1293</v>
      </c>
      <c r="G3938">
        <v>35</v>
      </c>
      <c r="H3938" t="s">
        <v>1464</v>
      </c>
      <c r="I3938" t="s">
        <v>186</v>
      </c>
      <c r="J3938" t="s">
        <v>1478</v>
      </c>
      <c r="K3938" t="s">
        <v>1386</v>
      </c>
      <c r="L3938">
        <v>0</v>
      </c>
      <c r="M3938">
        <v>0</v>
      </c>
      <c r="N3938">
        <v>0</v>
      </c>
      <c r="O3938">
        <v>0</v>
      </c>
      <c r="P3938">
        <v>0</v>
      </c>
      <c r="Q3938">
        <v>0</v>
      </c>
      <c r="R3938" t="s">
        <v>531</v>
      </c>
      <c r="S3938" t="s">
        <v>531</v>
      </c>
      <c r="T3938" t="s">
        <v>531</v>
      </c>
      <c r="U3938" t="s">
        <v>531</v>
      </c>
      <c r="W3938" s="429">
        <f t="shared" si="91"/>
        <v>0</v>
      </c>
      <c r="X3938" s="429">
        <f t="shared" si="91"/>
        <v>0</v>
      </c>
      <c r="Y3938" s="429">
        <f t="shared" si="91"/>
        <v>0</v>
      </c>
      <c r="Z3938" s="429">
        <f t="shared" si="90"/>
        <v>0</v>
      </c>
      <c r="AA3938" s="429" t="s">
        <v>1296</v>
      </c>
    </row>
    <row r="3939" spans="1:27" x14ac:dyDescent="0.25">
      <c r="A3939" t="s">
        <v>149</v>
      </c>
      <c r="B3939" t="s">
        <v>186</v>
      </c>
      <c r="C3939" t="s">
        <v>1459</v>
      </c>
      <c r="D3939" t="s">
        <v>1384</v>
      </c>
      <c r="E3939" t="s">
        <v>1499</v>
      </c>
      <c r="F3939" t="s">
        <v>1293</v>
      </c>
      <c r="G3939">
        <v>35</v>
      </c>
      <c r="H3939" t="s">
        <v>1464</v>
      </c>
      <c r="I3939" t="s">
        <v>186</v>
      </c>
      <c r="J3939" t="s">
        <v>1478</v>
      </c>
      <c r="K3939" t="s">
        <v>1386</v>
      </c>
      <c r="L3939">
        <v>0</v>
      </c>
      <c r="M3939">
        <v>0</v>
      </c>
      <c r="N3939">
        <v>0</v>
      </c>
      <c r="O3939">
        <v>0</v>
      </c>
      <c r="P3939">
        <v>0</v>
      </c>
      <c r="Q3939">
        <v>0</v>
      </c>
      <c r="R3939" t="s">
        <v>531</v>
      </c>
      <c r="S3939" t="s">
        <v>531</v>
      </c>
      <c r="T3939" t="s">
        <v>531</v>
      </c>
      <c r="U3939" t="s">
        <v>531</v>
      </c>
      <c r="W3939" s="429">
        <f t="shared" si="91"/>
        <v>0</v>
      </c>
      <c r="X3939" s="429">
        <f t="shared" si="91"/>
        <v>0</v>
      </c>
      <c r="Y3939" s="429">
        <f t="shared" si="91"/>
        <v>0</v>
      </c>
      <c r="Z3939" s="429">
        <f t="shared" si="90"/>
        <v>0</v>
      </c>
      <c r="AA3939" s="429" t="s">
        <v>1296</v>
      </c>
    </row>
    <row r="3940" spans="1:27" x14ac:dyDescent="0.25">
      <c r="A3940" t="s">
        <v>149</v>
      </c>
      <c r="B3940" t="s">
        <v>186</v>
      </c>
      <c r="C3940" t="s">
        <v>1459</v>
      </c>
      <c r="D3940" t="s">
        <v>1384</v>
      </c>
      <c r="E3940" t="s">
        <v>1499</v>
      </c>
      <c r="F3940" t="s">
        <v>1293</v>
      </c>
      <c r="G3940">
        <v>35</v>
      </c>
      <c r="H3940" t="s">
        <v>1464</v>
      </c>
      <c r="I3940" t="s">
        <v>186</v>
      </c>
      <c r="J3940" t="s">
        <v>1478</v>
      </c>
      <c r="K3940" t="s">
        <v>1386</v>
      </c>
      <c r="L3940">
        <v>0</v>
      </c>
      <c r="M3940">
        <v>0</v>
      </c>
      <c r="N3940">
        <v>0</v>
      </c>
      <c r="O3940">
        <v>0</v>
      </c>
      <c r="P3940">
        <v>0</v>
      </c>
      <c r="Q3940">
        <v>0</v>
      </c>
      <c r="R3940" t="s">
        <v>531</v>
      </c>
      <c r="S3940" t="s">
        <v>531</v>
      </c>
      <c r="T3940" t="s">
        <v>531</v>
      </c>
      <c r="U3940" t="s">
        <v>531</v>
      </c>
      <c r="W3940" s="429">
        <f t="shared" si="91"/>
        <v>0</v>
      </c>
      <c r="X3940" s="429">
        <f t="shared" si="91"/>
        <v>0</v>
      </c>
      <c r="Y3940" s="429">
        <f t="shared" si="91"/>
        <v>0</v>
      </c>
      <c r="Z3940" s="429">
        <f t="shared" si="90"/>
        <v>0</v>
      </c>
      <c r="AA3940" s="429" t="s">
        <v>1296</v>
      </c>
    </row>
    <row r="3941" spans="1:27" x14ac:dyDescent="0.25">
      <c r="A3941" t="s">
        <v>149</v>
      </c>
      <c r="B3941" t="s">
        <v>186</v>
      </c>
      <c r="C3941" t="s">
        <v>1459</v>
      </c>
      <c r="D3941" t="s">
        <v>1384</v>
      </c>
      <c r="E3941" t="s">
        <v>1499</v>
      </c>
      <c r="F3941" t="s">
        <v>1293</v>
      </c>
      <c r="G3941">
        <v>35</v>
      </c>
      <c r="H3941" t="s">
        <v>1464</v>
      </c>
      <c r="I3941" t="s">
        <v>186</v>
      </c>
      <c r="J3941" t="s">
        <v>1478</v>
      </c>
      <c r="K3941" t="s">
        <v>1386</v>
      </c>
      <c r="L3941">
        <v>0</v>
      </c>
      <c r="M3941">
        <v>0</v>
      </c>
      <c r="N3941">
        <v>0</v>
      </c>
      <c r="O3941">
        <v>0</v>
      </c>
      <c r="P3941">
        <v>0</v>
      </c>
      <c r="Q3941">
        <v>0</v>
      </c>
      <c r="R3941" t="s">
        <v>531</v>
      </c>
      <c r="S3941" t="s">
        <v>531</v>
      </c>
      <c r="T3941" t="s">
        <v>531</v>
      </c>
      <c r="U3941" t="s">
        <v>531</v>
      </c>
      <c r="W3941" s="429">
        <f t="shared" si="91"/>
        <v>0</v>
      </c>
      <c r="X3941" s="429">
        <f t="shared" si="91"/>
        <v>0</v>
      </c>
      <c r="Y3941" s="429">
        <f t="shared" si="91"/>
        <v>0</v>
      </c>
      <c r="Z3941" s="429">
        <f t="shared" si="90"/>
        <v>0</v>
      </c>
      <c r="AA3941" s="429" t="s">
        <v>1296</v>
      </c>
    </row>
    <row r="3942" spans="1:27" x14ac:dyDescent="0.25">
      <c r="A3942" t="s">
        <v>149</v>
      </c>
      <c r="B3942" t="s">
        <v>186</v>
      </c>
      <c r="C3942" t="s">
        <v>1459</v>
      </c>
      <c r="D3942" t="s">
        <v>1384</v>
      </c>
      <c r="E3942" t="s">
        <v>1499</v>
      </c>
      <c r="F3942" t="s">
        <v>1293</v>
      </c>
      <c r="G3942">
        <v>35</v>
      </c>
      <c r="H3942" t="s">
        <v>1464</v>
      </c>
      <c r="I3942" t="s">
        <v>186</v>
      </c>
      <c r="J3942" t="s">
        <v>1478</v>
      </c>
      <c r="K3942" t="s">
        <v>1386</v>
      </c>
      <c r="L3942">
        <v>0</v>
      </c>
      <c r="M3942">
        <v>0</v>
      </c>
      <c r="N3942">
        <v>0</v>
      </c>
      <c r="O3942">
        <v>0</v>
      </c>
      <c r="P3942">
        <v>0</v>
      </c>
      <c r="Q3942">
        <v>0</v>
      </c>
      <c r="R3942" t="s">
        <v>531</v>
      </c>
      <c r="S3942" t="s">
        <v>531</v>
      </c>
      <c r="T3942" t="s">
        <v>531</v>
      </c>
      <c r="U3942" t="s">
        <v>531</v>
      </c>
      <c r="W3942" s="429">
        <f t="shared" si="91"/>
        <v>0</v>
      </c>
      <c r="X3942" s="429">
        <f t="shared" si="91"/>
        <v>0</v>
      </c>
      <c r="Y3942" s="429">
        <f t="shared" si="91"/>
        <v>0</v>
      </c>
      <c r="Z3942" s="429">
        <f t="shared" si="90"/>
        <v>0</v>
      </c>
      <c r="AA3942" s="429" t="s">
        <v>1296</v>
      </c>
    </row>
    <row r="3943" spans="1:27" x14ac:dyDescent="0.25">
      <c r="A3943" t="s">
        <v>149</v>
      </c>
      <c r="B3943" t="s">
        <v>186</v>
      </c>
      <c r="C3943" t="s">
        <v>1459</v>
      </c>
      <c r="D3943" t="s">
        <v>1384</v>
      </c>
      <c r="E3943" t="s">
        <v>1499</v>
      </c>
      <c r="F3943" t="s">
        <v>1293</v>
      </c>
      <c r="G3943">
        <v>35</v>
      </c>
      <c r="H3943" t="s">
        <v>1464</v>
      </c>
      <c r="I3943" t="s">
        <v>186</v>
      </c>
      <c r="J3943" t="s">
        <v>1478</v>
      </c>
      <c r="K3943" t="s">
        <v>1386</v>
      </c>
      <c r="L3943">
        <v>0</v>
      </c>
      <c r="M3943">
        <v>0</v>
      </c>
      <c r="N3943">
        <v>0</v>
      </c>
      <c r="O3943">
        <v>0</v>
      </c>
      <c r="P3943">
        <v>0</v>
      </c>
      <c r="Q3943">
        <v>0</v>
      </c>
      <c r="R3943" t="s">
        <v>531</v>
      </c>
      <c r="S3943" t="s">
        <v>531</v>
      </c>
      <c r="T3943" t="s">
        <v>531</v>
      </c>
      <c r="U3943" t="s">
        <v>531</v>
      </c>
      <c r="W3943" s="429">
        <f t="shared" si="91"/>
        <v>0</v>
      </c>
      <c r="X3943" s="429">
        <f t="shared" si="91"/>
        <v>0</v>
      </c>
      <c r="Y3943" s="429">
        <f t="shared" si="91"/>
        <v>0</v>
      </c>
      <c r="Z3943" s="429">
        <f t="shared" si="90"/>
        <v>0</v>
      </c>
      <c r="AA3943" s="429" t="s">
        <v>1296</v>
      </c>
    </row>
    <row r="3944" spans="1:27" x14ac:dyDescent="0.25">
      <c r="A3944" t="s">
        <v>149</v>
      </c>
      <c r="B3944" t="s">
        <v>186</v>
      </c>
      <c r="C3944" t="s">
        <v>1459</v>
      </c>
      <c r="D3944" t="s">
        <v>1384</v>
      </c>
      <c r="E3944" t="s">
        <v>1499</v>
      </c>
      <c r="F3944" t="s">
        <v>1293</v>
      </c>
      <c r="G3944">
        <v>35</v>
      </c>
      <c r="H3944" t="s">
        <v>1464</v>
      </c>
      <c r="I3944" t="s">
        <v>186</v>
      </c>
      <c r="J3944" t="s">
        <v>1478</v>
      </c>
      <c r="K3944" t="s">
        <v>1386</v>
      </c>
      <c r="L3944">
        <v>0</v>
      </c>
      <c r="M3944">
        <v>0</v>
      </c>
      <c r="N3944">
        <v>0</v>
      </c>
      <c r="O3944">
        <v>0</v>
      </c>
      <c r="P3944">
        <v>0</v>
      </c>
      <c r="Q3944">
        <v>0</v>
      </c>
      <c r="R3944" t="s">
        <v>531</v>
      </c>
      <c r="S3944" t="s">
        <v>531</v>
      </c>
      <c r="T3944" t="s">
        <v>531</v>
      </c>
      <c r="U3944" t="s">
        <v>531</v>
      </c>
      <c r="W3944" s="429">
        <f t="shared" si="91"/>
        <v>0</v>
      </c>
      <c r="X3944" s="429">
        <f t="shared" si="91"/>
        <v>0</v>
      </c>
      <c r="Y3944" s="429">
        <f t="shared" si="91"/>
        <v>0</v>
      </c>
      <c r="Z3944" s="429">
        <f t="shared" si="90"/>
        <v>0</v>
      </c>
      <c r="AA3944" s="429" t="s">
        <v>1296</v>
      </c>
    </row>
    <row r="3945" spans="1:27" x14ac:dyDescent="0.25">
      <c r="A3945" t="s">
        <v>149</v>
      </c>
      <c r="B3945" t="s">
        <v>186</v>
      </c>
      <c r="C3945" t="s">
        <v>1459</v>
      </c>
      <c r="D3945" t="s">
        <v>1384</v>
      </c>
      <c r="E3945" t="s">
        <v>1499</v>
      </c>
      <c r="F3945" t="s">
        <v>1293</v>
      </c>
      <c r="G3945">
        <v>35</v>
      </c>
      <c r="H3945" t="s">
        <v>1464</v>
      </c>
      <c r="I3945" t="s">
        <v>186</v>
      </c>
      <c r="J3945" t="s">
        <v>1478</v>
      </c>
      <c r="K3945" t="s">
        <v>1386</v>
      </c>
      <c r="L3945">
        <v>0</v>
      </c>
      <c r="M3945">
        <v>0</v>
      </c>
      <c r="N3945">
        <v>0</v>
      </c>
      <c r="O3945">
        <v>0</v>
      </c>
      <c r="P3945">
        <v>0</v>
      </c>
      <c r="Q3945">
        <v>0</v>
      </c>
      <c r="R3945" t="s">
        <v>531</v>
      </c>
      <c r="S3945" t="s">
        <v>531</v>
      </c>
      <c r="T3945" t="s">
        <v>531</v>
      </c>
      <c r="U3945" t="s">
        <v>531</v>
      </c>
      <c r="W3945" s="429">
        <f t="shared" si="91"/>
        <v>0</v>
      </c>
      <c r="X3945" s="429">
        <f t="shared" si="91"/>
        <v>0</v>
      </c>
      <c r="Y3945" s="429">
        <f t="shared" si="91"/>
        <v>0</v>
      </c>
      <c r="Z3945" s="429">
        <f t="shared" si="90"/>
        <v>0</v>
      </c>
      <c r="AA3945" s="429" t="s">
        <v>1296</v>
      </c>
    </row>
    <row r="3946" spans="1:27" x14ac:dyDescent="0.25">
      <c r="A3946" t="s">
        <v>149</v>
      </c>
      <c r="B3946" t="s">
        <v>186</v>
      </c>
      <c r="C3946" t="s">
        <v>1459</v>
      </c>
      <c r="D3946" t="s">
        <v>1384</v>
      </c>
      <c r="E3946" t="s">
        <v>1499</v>
      </c>
      <c r="F3946" t="s">
        <v>1293</v>
      </c>
      <c r="G3946">
        <v>35</v>
      </c>
      <c r="H3946" t="s">
        <v>1464</v>
      </c>
      <c r="I3946" t="s">
        <v>186</v>
      </c>
      <c r="J3946" t="s">
        <v>1478</v>
      </c>
      <c r="K3946" t="s">
        <v>1386</v>
      </c>
      <c r="L3946">
        <v>0</v>
      </c>
      <c r="M3946">
        <v>0</v>
      </c>
      <c r="N3946">
        <v>0</v>
      </c>
      <c r="O3946">
        <v>0</v>
      </c>
      <c r="P3946">
        <v>0</v>
      </c>
      <c r="Q3946">
        <v>0</v>
      </c>
      <c r="R3946" t="s">
        <v>531</v>
      </c>
      <c r="S3946" t="s">
        <v>531</v>
      </c>
      <c r="T3946" t="s">
        <v>531</v>
      </c>
      <c r="U3946" t="s">
        <v>531</v>
      </c>
      <c r="W3946" s="429">
        <f t="shared" si="91"/>
        <v>0</v>
      </c>
      <c r="X3946" s="429">
        <f t="shared" si="91"/>
        <v>0</v>
      </c>
      <c r="Y3946" s="429">
        <f t="shared" si="91"/>
        <v>0</v>
      </c>
      <c r="Z3946" s="429">
        <f t="shared" si="90"/>
        <v>0</v>
      </c>
      <c r="AA3946" s="429" t="s">
        <v>1296</v>
      </c>
    </row>
    <row r="3947" spans="1:27" x14ac:dyDescent="0.25">
      <c r="A3947" t="s">
        <v>149</v>
      </c>
      <c r="B3947" t="s">
        <v>186</v>
      </c>
      <c r="C3947" t="s">
        <v>1459</v>
      </c>
      <c r="D3947" t="s">
        <v>1384</v>
      </c>
      <c r="E3947" t="s">
        <v>1499</v>
      </c>
      <c r="F3947" t="s">
        <v>1293</v>
      </c>
      <c r="G3947">
        <v>35</v>
      </c>
      <c r="H3947" t="s">
        <v>1464</v>
      </c>
      <c r="I3947" t="s">
        <v>186</v>
      </c>
      <c r="J3947" t="s">
        <v>1478</v>
      </c>
      <c r="K3947" t="s">
        <v>1386</v>
      </c>
      <c r="L3947">
        <v>0</v>
      </c>
      <c r="M3947">
        <v>0</v>
      </c>
      <c r="N3947">
        <v>0</v>
      </c>
      <c r="O3947">
        <v>0</v>
      </c>
      <c r="P3947">
        <v>0</v>
      </c>
      <c r="Q3947">
        <v>0</v>
      </c>
      <c r="R3947" t="s">
        <v>531</v>
      </c>
      <c r="S3947" t="s">
        <v>531</v>
      </c>
      <c r="T3947" t="s">
        <v>531</v>
      </c>
      <c r="U3947" t="s">
        <v>531</v>
      </c>
      <c r="W3947" s="429">
        <f t="shared" si="91"/>
        <v>0</v>
      </c>
      <c r="X3947" s="429">
        <f t="shared" si="91"/>
        <v>0</v>
      </c>
      <c r="Y3947" s="429">
        <f t="shared" si="91"/>
        <v>0</v>
      </c>
      <c r="Z3947" s="429">
        <f t="shared" si="90"/>
        <v>0</v>
      </c>
      <c r="AA3947" s="429" t="s">
        <v>1296</v>
      </c>
    </row>
    <row r="3948" spans="1:27" x14ac:dyDescent="0.25">
      <c r="A3948" t="s">
        <v>149</v>
      </c>
      <c r="B3948" t="s">
        <v>186</v>
      </c>
      <c r="C3948" t="s">
        <v>1459</v>
      </c>
      <c r="D3948" t="s">
        <v>1384</v>
      </c>
      <c r="E3948" t="s">
        <v>1499</v>
      </c>
      <c r="F3948" t="s">
        <v>1293</v>
      </c>
      <c r="G3948">
        <v>35</v>
      </c>
      <c r="H3948" t="s">
        <v>1464</v>
      </c>
      <c r="I3948" t="s">
        <v>186</v>
      </c>
      <c r="J3948" t="s">
        <v>1478</v>
      </c>
      <c r="K3948" t="s">
        <v>1386</v>
      </c>
      <c r="L3948">
        <v>0</v>
      </c>
      <c r="M3948">
        <v>0</v>
      </c>
      <c r="N3948">
        <v>0</v>
      </c>
      <c r="O3948">
        <v>0</v>
      </c>
      <c r="P3948">
        <v>0</v>
      </c>
      <c r="Q3948">
        <v>0</v>
      </c>
      <c r="R3948" t="s">
        <v>531</v>
      </c>
      <c r="S3948" t="s">
        <v>531</v>
      </c>
      <c r="T3948" t="s">
        <v>531</v>
      </c>
      <c r="U3948" t="s">
        <v>531</v>
      </c>
      <c r="W3948" s="429">
        <f t="shared" si="91"/>
        <v>0</v>
      </c>
      <c r="X3948" s="429">
        <f t="shared" si="91"/>
        <v>0</v>
      </c>
      <c r="Y3948" s="429">
        <f t="shared" si="91"/>
        <v>0</v>
      </c>
      <c r="Z3948" s="429">
        <f t="shared" si="90"/>
        <v>0</v>
      </c>
      <c r="AA3948" s="429" t="s">
        <v>1296</v>
      </c>
    </row>
    <row r="3949" spans="1:27" x14ac:dyDescent="0.25">
      <c r="A3949" t="s">
        <v>149</v>
      </c>
      <c r="B3949" t="s">
        <v>186</v>
      </c>
      <c r="C3949" t="s">
        <v>1459</v>
      </c>
      <c r="D3949" t="s">
        <v>1384</v>
      </c>
      <c r="E3949" t="s">
        <v>1499</v>
      </c>
      <c r="F3949" t="s">
        <v>1293</v>
      </c>
      <c r="G3949">
        <v>35</v>
      </c>
      <c r="H3949" t="s">
        <v>1464</v>
      </c>
      <c r="I3949" t="s">
        <v>186</v>
      </c>
      <c r="J3949" t="s">
        <v>1478</v>
      </c>
      <c r="K3949" t="s">
        <v>1386</v>
      </c>
      <c r="L3949">
        <v>0</v>
      </c>
      <c r="M3949">
        <v>0</v>
      </c>
      <c r="N3949">
        <v>0</v>
      </c>
      <c r="O3949">
        <v>0</v>
      </c>
      <c r="P3949">
        <v>0</v>
      </c>
      <c r="Q3949">
        <v>0</v>
      </c>
      <c r="R3949" t="s">
        <v>531</v>
      </c>
      <c r="S3949" t="s">
        <v>531</v>
      </c>
      <c r="T3949" t="s">
        <v>531</v>
      </c>
      <c r="U3949" t="s">
        <v>531</v>
      </c>
      <c r="W3949" s="429">
        <f t="shared" si="91"/>
        <v>0</v>
      </c>
      <c r="X3949" s="429">
        <f t="shared" si="91"/>
        <v>0</v>
      </c>
      <c r="Y3949" s="429">
        <f t="shared" si="91"/>
        <v>0</v>
      </c>
      <c r="Z3949" s="429">
        <f t="shared" si="90"/>
        <v>0</v>
      </c>
      <c r="AA3949" s="429" t="s">
        <v>1296</v>
      </c>
    </row>
    <row r="3950" spans="1:27" x14ac:dyDescent="0.25">
      <c r="A3950" t="s">
        <v>149</v>
      </c>
      <c r="B3950" t="s">
        <v>186</v>
      </c>
      <c r="C3950" t="s">
        <v>1459</v>
      </c>
      <c r="D3950" t="s">
        <v>1384</v>
      </c>
      <c r="E3950" t="s">
        <v>1499</v>
      </c>
      <c r="F3950" t="s">
        <v>1293</v>
      </c>
      <c r="G3950">
        <v>35</v>
      </c>
      <c r="H3950" t="s">
        <v>1464</v>
      </c>
      <c r="I3950" t="s">
        <v>186</v>
      </c>
      <c r="J3950" t="s">
        <v>1478</v>
      </c>
      <c r="K3950" t="s">
        <v>1386</v>
      </c>
      <c r="L3950">
        <v>0</v>
      </c>
      <c r="M3950">
        <v>0</v>
      </c>
      <c r="N3950">
        <v>0</v>
      </c>
      <c r="O3950">
        <v>0</v>
      </c>
      <c r="P3950">
        <v>0</v>
      </c>
      <c r="Q3950">
        <v>0</v>
      </c>
      <c r="R3950" t="s">
        <v>531</v>
      </c>
      <c r="S3950" t="s">
        <v>531</v>
      </c>
      <c r="T3950" t="s">
        <v>531</v>
      </c>
      <c r="U3950" t="s">
        <v>531</v>
      </c>
      <c r="W3950" s="429">
        <f t="shared" si="91"/>
        <v>0</v>
      </c>
      <c r="X3950" s="429">
        <f t="shared" si="91"/>
        <v>0</v>
      </c>
      <c r="Y3950" s="429">
        <f t="shared" si="91"/>
        <v>0</v>
      </c>
      <c r="Z3950" s="429">
        <f t="shared" si="90"/>
        <v>0</v>
      </c>
      <c r="AA3950" s="429" t="s">
        <v>1296</v>
      </c>
    </row>
    <row r="3951" spans="1:27" x14ac:dyDescent="0.25">
      <c r="A3951" t="s">
        <v>149</v>
      </c>
      <c r="B3951" t="s">
        <v>186</v>
      </c>
      <c r="C3951" t="s">
        <v>1459</v>
      </c>
      <c r="D3951" t="s">
        <v>1384</v>
      </c>
      <c r="E3951" t="s">
        <v>1499</v>
      </c>
      <c r="F3951" t="s">
        <v>1293</v>
      </c>
      <c r="G3951">
        <v>35</v>
      </c>
      <c r="H3951" t="s">
        <v>1464</v>
      </c>
      <c r="I3951" t="s">
        <v>186</v>
      </c>
      <c r="J3951" t="s">
        <v>1478</v>
      </c>
      <c r="K3951" t="s">
        <v>1386</v>
      </c>
      <c r="L3951">
        <v>0</v>
      </c>
      <c r="M3951">
        <v>0</v>
      </c>
      <c r="N3951">
        <v>0</v>
      </c>
      <c r="O3951">
        <v>0</v>
      </c>
      <c r="P3951">
        <v>0</v>
      </c>
      <c r="Q3951">
        <v>0</v>
      </c>
      <c r="R3951" t="s">
        <v>531</v>
      </c>
      <c r="S3951" t="s">
        <v>531</v>
      </c>
      <c r="T3951" t="s">
        <v>531</v>
      </c>
      <c r="U3951" t="s">
        <v>531</v>
      </c>
      <c r="W3951" s="429">
        <f t="shared" si="91"/>
        <v>0</v>
      </c>
      <c r="X3951" s="429">
        <f t="shared" si="91"/>
        <v>0</v>
      </c>
      <c r="Y3951" s="429">
        <f t="shared" si="91"/>
        <v>0</v>
      </c>
      <c r="Z3951" s="429">
        <f t="shared" si="90"/>
        <v>0</v>
      </c>
      <c r="AA3951" s="429" t="s">
        <v>1296</v>
      </c>
    </row>
    <row r="3952" spans="1:27" x14ac:dyDescent="0.25">
      <c r="A3952" t="s">
        <v>149</v>
      </c>
      <c r="B3952" t="s">
        <v>186</v>
      </c>
      <c r="C3952" t="s">
        <v>1459</v>
      </c>
      <c r="D3952" t="s">
        <v>1384</v>
      </c>
      <c r="E3952" t="s">
        <v>1499</v>
      </c>
      <c r="F3952" t="s">
        <v>1293</v>
      </c>
      <c r="G3952">
        <v>35</v>
      </c>
      <c r="H3952" t="s">
        <v>1464</v>
      </c>
      <c r="I3952" t="s">
        <v>186</v>
      </c>
      <c r="J3952" t="s">
        <v>1478</v>
      </c>
      <c r="K3952" t="s">
        <v>1386</v>
      </c>
      <c r="L3952">
        <v>0</v>
      </c>
      <c r="M3952">
        <v>0</v>
      </c>
      <c r="N3952">
        <v>0</v>
      </c>
      <c r="O3952">
        <v>0</v>
      </c>
      <c r="P3952">
        <v>0</v>
      </c>
      <c r="Q3952">
        <v>0</v>
      </c>
      <c r="R3952" t="s">
        <v>531</v>
      </c>
      <c r="S3952" t="s">
        <v>531</v>
      </c>
      <c r="T3952" t="s">
        <v>531</v>
      </c>
      <c r="U3952" t="s">
        <v>531</v>
      </c>
      <c r="W3952" s="429">
        <f t="shared" si="91"/>
        <v>0</v>
      </c>
      <c r="X3952" s="429">
        <f t="shared" si="91"/>
        <v>0</v>
      </c>
      <c r="Y3952" s="429">
        <f t="shared" si="91"/>
        <v>0</v>
      </c>
      <c r="Z3952" s="429">
        <f t="shared" si="90"/>
        <v>0</v>
      </c>
      <c r="AA3952" s="429" t="s">
        <v>1296</v>
      </c>
    </row>
    <row r="3953" spans="1:27" x14ac:dyDescent="0.25">
      <c r="A3953" t="s">
        <v>149</v>
      </c>
      <c r="B3953" t="s">
        <v>186</v>
      </c>
      <c r="C3953" t="s">
        <v>1459</v>
      </c>
      <c r="D3953" t="s">
        <v>1384</v>
      </c>
      <c r="E3953" t="s">
        <v>1499</v>
      </c>
      <c r="F3953" t="s">
        <v>1293</v>
      </c>
      <c r="G3953">
        <v>35</v>
      </c>
      <c r="H3953" t="s">
        <v>1464</v>
      </c>
      <c r="I3953" t="s">
        <v>186</v>
      </c>
      <c r="J3953" t="s">
        <v>1478</v>
      </c>
      <c r="K3953" t="s">
        <v>1386</v>
      </c>
      <c r="L3953">
        <v>0</v>
      </c>
      <c r="M3953">
        <v>0</v>
      </c>
      <c r="N3953">
        <v>0</v>
      </c>
      <c r="O3953">
        <v>0</v>
      </c>
      <c r="P3953">
        <v>0</v>
      </c>
      <c r="Q3953">
        <v>0</v>
      </c>
      <c r="R3953" t="s">
        <v>531</v>
      </c>
      <c r="S3953" t="s">
        <v>531</v>
      </c>
      <c r="T3953" t="s">
        <v>531</v>
      </c>
      <c r="U3953" t="s">
        <v>531</v>
      </c>
      <c r="W3953" s="429">
        <f t="shared" si="91"/>
        <v>0</v>
      </c>
      <c r="X3953" s="429">
        <f t="shared" si="91"/>
        <v>0</v>
      </c>
      <c r="Y3953" s="429">
        <f t="shared" si="91"/>
        <v>0</v>
      </c>
      <c r="Z3953" s="429">
        <f t="shared" si="90"/>
        <v>0</v>
      </c>
      <c r="AA3953" s="429" t="s">
        <v>1296</v>
      </c>
    </row>
    <row r="3954" spans="1:27" x14ac:dyDescent="0.25">
      <c r="A3954" t="s">
        <v>149</v>
      </c>
      <c r="B3954" t="s">
        <v>186</v>
      </c>
      <c r="C3954" t="s">
        <v>1459</v>
      </c>
      <c r="D3954" t="s">
        <v>1384</v>
      </c>
      <c r="E3954" t="s">
        <v>1499</v>
      </c>
      <c r="F3954" t="s">
        <v>1293</v>
      </c>
      <c r="G3954">
        <v>35</v>
      </c>
      <c r="H3954" t="s">
        <v>1464</v>
      </c>
      <c r="I3954" t="s">
        <v>186</v>
      </c>
      <c r="J3954" t="s">
        <v>1478</v>
      </c>
      <c r="K3954" t="s">
        <v>1386</v>
      </c>
      <c r="L3954">
        <v>0</v>
      </c>
      <c r="M3954">
        <v>0</v>
      </c>
      <c r="N3954">
        <v>0</v>
      </c>
      <c r="O3954">
        <v>0</v>
      </c>
      <c r="P3954">
        <v>0</v>
      </c>
      <c r="Q3954">
        <v>0</v>
      </c>
      <c r="R3954" t="s">
        <v>531</v>
      </c>
      <c r="S3954" t="s">
        <v>531</v>
      </c>
      <c r="T3954" t="s">
        <v>531</v>
      </c>
      <c r="U3954" t="s">
        <v>531</v>
      </c>
      <c r="W3954" s="429">
        <f t="shared" si="91"/>
        <v>0</v>
      </c>
      <c r="X3954" s="429">
        <f t="shared" si="91"/>
        <v>0</v>
      </c>
      <c r="Y3954" s="429">
        <f t="shared" si="91"/>
        <v>0</v>
      </c>
      <c r="Z3954" s="429">
        <f t="shared" si="90"/>
        <v>0</v>
      </c>
      <c r="AA3954" s="429" t="s">
        <v>1296</v>
      </c>
    </row>
    <row r="3955" spans="1:27" x14ac:dyDescent="0.25">
      <c r="A3955" t="s">
        <v>149</v>
      </c>
      <c r="B3955" t="s">
        <v>186</v>
      </c>
      <c r="C3955" t="s">
        <v>1459</v>
      </c>
      <c r="D3955" t="s">
        <v>1384</v>
      </c>
      <c r="E3955" t="s">
        <v>1499</v>
      </c>
      <c r="F3955" t="s">
        <v>1293</v>
      </c>
      <c r="G3955">
        <v>35</v>
      </c>
      <c r="H3955" t="s">
        <v>1464</v>
      </c>
      <c r="I3955" t="s">
        <v>186</v>
      </c>
      <c r="J3955" t="s">
        <v>1478</v>
      </c>
      <c r="K3955" t="s">
        <v>1386</v>
      </c>
      <c r="L3955">
        <v>0</v>
      </c>
      <c r="M3955">
        <v>0</v>
      </c>
      <c r="N3955">
        <v>0</v>
      </c>
      <c r="O3955">
        <v>0</v>
      </c>
      <c r="P3955">
        <v>0</v>
      </c>
      <c r="Q3955">
        <v>0</v>
      </c>
      <c r="R3955" t="s">
        <v>531</v>
      </c>
      <c r="S3955" t="s">
        <v>531</v>
      </c>
      <c r="T3955" t="s">
        <v>531</v>
      </c>
      <c r="U3955" t="s">
        <v>531</v>
      </c>
      <c r="W3955" s="429">
        <f t="shared" si="91"/>
        <v>0</v>
      </c>
      <c r="X3955" s="429">
        <f t="shared" si="91"/>
        <v>0</v>
      </c>
      <c r="Y3955" s="429">
        <f t="shared" si="91"/>
        <v>0</v>
      </c>
      <c r="Z3955" s="429">
        <f t="shared" si="90"/>
        <v>0</v>
      </c>
      <c r="AA3955" s="429" t="s">
        <v>1296</v>
      </c>
    </row>
    <row r="3956" spans="1:27" x14ac:dyDescent="0.25">
      <c r="A3956" t="s">
        <v>149</v>
      </c>
      <c r="B3956" t="s">
        <v>186</v>
      </c>
      <c r="C3956" t="s">
        <v>1459</v>
      </c>
      <c r="D3956" t="s">
        <v>1384</v>
      </c>
      <c r="E3956" t="s">
        <v>1499</v>
      </c>
      <c r="F3956" t="s">
        <v>1293</v>
      </c>
      <c r="G3956">
        <v>35</v>
      </c>
      <c r="H3956" t="s">
        <v>1464</v>
      </c>
      <c r="I3956" t="s">
        <v>186</v>
      </c>
      <c r="J3956" t="s">
        <v>1478</v>
      </c>
      <c r="K3956" t="s">
        <v>1386</v>
      </c>
      <c r="L3956">
        <v>0</v>
      </c>
      <c r="M3956">
        <v>0</v>
      </c>
      <c r="N3956">
        <v>0</v>
      </c>
      <c r="O3956">
        <v>0</v>
      </c>
      <c r="P3956">
        <v>0</v>
      </c>
      <c r="Q3956">
        <v>0</v>
      </c>
      <c r="R3956" t="s">
        <v>531</v>
      </c>
      <c r="S3956" t="s">
        <v>531</v>
      </c>
      <c r="T3956" t="s">
        <v>531</v>
      </c>
      <c r="U3956" t="s">
        <v>531</v>
      </c>
      <c r="W3956" s="429">
        <f t="shared" si="91"/>
        <v>0</v>
      </c>
      <c r="X3956" s="429">
        <f t="shared" si="91"/>
        <v>0</v>
      </c>
      <c r="Y3956" s="429">
        <f t="shared" si="91"/>
        <v>0</v>
      </c>
      <c r="Z3956" s="429">
        <f t="shared" si="90"/>
        <v>0</v>
      </c>
      <c r="AA3956" s="429" t="s">
        <v>1296</v>
      </c>
    </row>
    <row r="3957" spans="1:27" x14ac:dyDescent="0.25">
      <c r="A3957" t="s">
        <v>149</v>
      </c>
      <c r="B3957" t="s">
        <v>186</v>
      </c>
      <c r="C3957" t="s">
        <v>1459</v>
      </c>
      <c r="D3957" t="s">
        <v>1384</v>
      </c>
      <c r="E3957" t="s">
        <v>1499</v>
      </c>
      <c r="F3957" t="s">
        <v>1293</v>
      </c>
      <c r="G3957">
        <v>35</v>
      </c>
      <c r="H3957" t="s">
        <v>1464</v>
      </c>
      <c r="I3957" t="s">
        <v>186</v>
      </c>
      <c r="J3957" t="s">
        <v>1478</v>
      </c>
      <c r="K3957" t="s">
        <v>1386</v>
      </c>
      <c r="L3957">
        <v>0</v>
      </c>
      <c r="M3957">
        <v>0</v>
      </c>
      <c r="N3957">
        <v>0</v>
      </c>
      <c r="O3957">
        <v>0</v>
      </c>
      <c r="P3957">
        <v>0</v>
      </c>
      <c r="Q3957">
        <v>0</v>
      </c>
      <c r="R3957" t="s">
        <v>531</v>
      </c>
      <c r="S3957" t="s">
        <v>531</v>
      </c>
      <c r="T3957" t="s">
        <v>531</v>
      </c>
      <c r="U3957" t="s">
        <v>531</v>
      </c>
      <c r="W3957" s="429">
        <f t="shared" si="91"/>
        <v>0</v>
      </c>
      <c r="X3957" s="429">
        <f t="shared" si="91"/>
        <v>0</v>
      </c>
      <c r="Y3957" s="429">
        <f t="shared" si="91"/>
        <v>0</v>
      </c>
      <c r="Z3957" s="429">
        <f t="shared" si="90"/>
        <v>0</v>
      </c>
      <c r="AA3957" s="429" t="s">
        <v>1296</v>
      </c>
    </row>
    <row r="3958" spans="1:27" x14ac:dyDescent="0.25">
      <c r="A3958" t="s">
        <v>149</v>
      </c>
      <c r="B3958" t="s">
        <v>186</v>
      </c>
      <c r="C3958" t="s">
        <v>1459</v>
      </c>
      <c r="D3958" t="s">
        <v>1384</v>
      </c>
      <c r="E3958" t="s">
        <v>1499</v>
      </c>
      <c r="F3958" t="s">
        <v>1293</v>
      </c>
      <c r="G3958">
        <v>35</v>
      </c>
      <c r="H3958" t="s">
        <v>1464</v>
      </c>
      <c r="I3958" t="s">
        <v>186</v>
      </c>
      <c r="J3958" t="s">
        <v>1478</v>
      </c>
      <c r="K3958" t="s">
        <v>1386</v>
      </c>
      <c r="L3958">
        <v>0</v>
      </c>
      <c r="M3958">
        <v>0</v>
      </c>
      <c r="N3958">
        <v>0</v>
      </c>
      <c r="O3958">
        <v>0</v>
      </c>
      <c r="P3958">
        <v>0</v>
      </c>
      <c r="Q3958">
        <v>0</v>
      </c>
      <c r="R3958" t="s">
        <v>531</v>
      </c>
      <c r="S3958" t="s">
        <v>531</v>
      </c>
      <c r="T3958" t="s">
        <v>531</v>
      </c>
      <c r="U3958" t="s">
        <v>531</v>
      </c>
      <c r="W3958" s="429">
        <f t="shared" si="91"/>
        <v>0</v>
      </c>
      <c r="X3958" s="429">
        <f t="shared" si="91"/>
        <v>0</v>
      </c>
      <c r="Y3958" s="429">
        <f t="shared" si="91"/>
        <v>0</v>
      </c>
      <c r="Z3958" s="429">
        <f t="shared" si="90"/>
        <v>0</v>
      </c>
      <c r="AA3958" s="429" t="s">
        <v>1296</v>
      </c>
    </row>
    <row r="3959" spans="1:27" x14ac:dyDescent="0.25">
      <c r="A3959" t="s">
        <v>149</v>
      </c>
      <c r="B3959" t="s">
        <v>186</v>
      </c>
      <c r="C3959" t="s">
        <v>1459</v>
      </c>
      <c r="D3959" t="s">
        <v>1384</v>
      </c>
      <c r="E3959" t="s">
        <v>1499</v>
      </c>
      <c r="F3959" t="s">
        <v>1293</v>
      </c>
      <c r="G3959">
        <v>35</v>
      </c>
      <c r="H3959" t="s">
        <v>1464</v>
      </c>
      <c r="I3959" t="s">
        <v>186</v>
      </c>
      <c r="J3959" t="s">
        <v>1478</v>
      </c>
      <c r="K3959" t="s">
        <v>1386</v>
      </c>
      <c r="L3959">
        <v>0</v>
      </c>
      <c r="M3959">
        <v>0</v>
      </c>
      <c r="N3959">
        <v>0</v>
      </c>
      <c r="O3959">
        <v>0</v>
      </c>
      <c r="P3959">
        <v>0</v>
      </c>
      <c r="Q3959">
        <v>0</v>
      </c>
      <c r="R3959" t="s">
        <v>531</v>
      </c>
      <c r="S3959" t="s">
        <v>531</v>
      </c>
      <c r="T3959" t="s">
        <v>531</v>
      </c>
      <c r="U3959" t="s">
        <v>531</v>
      </c>
      <c r="W3959" s="429">
        <f t="shared" si="91"/>
        <v>0</v>
      </c>
      <c r="X3959" s="429">
        <f t="shared" si="91"/>
        <v>0</v>
      </c>
      <c r="Y3959" s="429">
        <f t="shared" si="91"/>
        <v>0</v>
      </c>
      <c r="Z3959" s="429">
        <f t="shared" si="90"/>
        <v>0</v>
      </c>
      <c r="AA3959" s="429" t="s">
        <v>1296</v>
      </c>
    </row>
    <row r="3960" spans="1:27" x14ac:dyDescent="0.25">
      <c r="A3960" t="s">
        <v>149</v>
      </c>
      <c r="B3960" t="s">
        <v>186</v>
      </c>
      <c r="C3960" t="s">
        <v>1459</v>
      </c>
      <c r="D3960" t="s">
        <v>1384</v>
      </c>
      <c r="E3960" t="s">
        <v>1499</v>
      </c>
      <c r="F3960" t="s">
        <v>1293</v>
      </c>
      <c r="G3960">
        <v>35</v>
      </c>
      <c r="H3960" t="s">
        <v>1464</v>
      </c>
      <c r="I3960" t="s">
        <v>186</v>
      </c>
      <c r="J3960" t="s">
        <v>1478</v>
      </c>
      <c r="K3960" t="s">
        <v>1386</v>
      </c>
      <c r="L3960">
        <v>0</v>
      </c>
      <c r="M3960">
        <v>0</v>
      </c>
      <c r="N3960">
        <v>0</v>
      </c>
      <c r="O3960">
        <v>0</v>
      </c>
      <c r="P3960">
        <v>0</v>
      </c>
      <c r="Q3960">
        <v>0</v>
      </c>
      <c r="R3960" t="s">
        <v>531</v>
      </c>
      <c r="S3960" t="s">
        <v>531</v>
      </c>
      <c r="T3960" t="s">
        <v>531</v>
      </c>
      <c r="U3960" t="s">
        <v>531</v>
      </c>
      <c r="W3960" s="429">
        <f t="shared" si="91"/>
        <v>0</v>
      </c>
      <c r="X3960" s="429">
        <f t="shared" si="91"/>
        <v>0</v>
      </c>
      <c r="Y3960" s="429">
        <f t="shared" si="91"/>
        <v>0</v>
      </c>
      <c r="Z3960" s="429">
        <f t="shared" si="90"/>
        <v>0</v>
      </c>
      <c r="AA3960" s="429" t="s">
        <v>1296</v>
      </c>
    </row>
    <row r="3961" spans="1:27" x14ac:dyDescent="0.25">
      <c r="A3961" t="s">
        <v>149</v>
      </c>
      <c r="B3961" t="s">
        <v>186</v>
      </c>
      <c r="C3961" t="s">
        <v>1459</v>
      </c>
      <c r="D3961" t="s">
        <v>1384</v>
      </c>
      <c r="E3961" t="s">
        <v>1499</v>
      </c>
      <c r="F3961" t="s">
        <v>1293</v>
      </c>
      <c r="G3961">
        <v>35</v>
      </c>
      <c r="H3961" t="s">
        <v>1464</v>
      </c>
      <c r="I3961" t="s">
        <v>186</v>
      </c>
      <c r="J3961" t="s">
        <v>1478</v>
      </c>
      <c r="K3961" t="s">
        <v>1386</v>
      </c>
      <c r="L3961">
        <v>0</v>
      </c>
      <c r="M3961">
        <v>0</v>
      </c>
      <c r="N3961">
        <v>0</v>
      </c>
      <c r="O3961">
        <v>0</v>
      </c>
      <c r="P3961">
        <v>0</v>
      </c>
      <c r="Q3961">
        <v>0</v>
      </c>
      <c r="R3961" t="s">
        <v>531</v>
      </c>
      <c r="S3961" t="s">
        <v>531</v>
      </c>
      <c r="T3961" t="s">
        <v>531</v>
      </c>
      <c r="U3961" t="s">
        <v>531</v>
      </c>
      <c r="W3961" s="429">
        <f t="shared" si="91"/>
        <v>0</v>
      </c>
      <c r="X3961" s="429">
        <f t="shared" si="91"/>
        <v>0</v>
      </c>
      <c r="Y3961" s="429">
        <f t="shared" si="91"/>
        <v>0</v>
      </c>
      <c r="Z3961" s="429">
        <f t="shared" si="90"/>
        <v>0</v>
      </c>
      <c r="AA3961" s="429" t="s">
        <v>1296</v>
      </c>
    </row>
    <row r="3962" spans="1:27" x14ac:dyDescent="0.25">
      <c r="A3962" t="s">
        <v>149</v>
      </c>
      <c r="B3962" t="s">
        <v>186</v>
      </c>
      <c r="C3962" t="s">
        <v>1459</v>
      </c>
      <c r="D3962" t="s">
        <v>1384</v>
      </c>
      <c r="E3962" t="s">
        <v>1499</v>
      </c>
      <c r="F3962" t="s">
        <v>1293</v>
      </c>
      <c r="G3962">
        <v>35</v>
      </c>
      <c r="H3962" t="s">
        <v>1464</v>
      </c>
      <c r="I3962" t="s">
        <v>186</v>
      </c>
      <c r="J3962" t="s">
        <v>1478</v>
      </c>
      <c r="K3962" t="s">
        <v>1386</v>
      </c>
      <c r="L3962">
        <v>0</v>
      </c>
      <c r="M3962">
        <v>0</v>
      </c>
      <c r="N3962">
        <v>0</v>
      </c>
      <c r="O3962">
        <v>0</v>
      </c>
      <c r="P3962">
        <v>0</v>
      </c>
      <c r="Q3962">
        <v>0</v>
      </c>
      <c r="R3962" t="s">
        <v>531</v>
      </c>
      <c r="S3962" t="s">
        <v>531</v>
      </c>
      <c r="T3962" t="s">
        <v>531</v>
      </c>
      <c r="U3962" t="s">
        <v>531</v>
      </c>
      <c r="W3962" s="429">
        <f t="shared" si="91"/>
        <v>0</v>
      </c>
      <c r="X3962" s="429">
        <f t="shared" si="91"/>
        <v>0</v>
      </c>
      <c r="Y3962" s="429">
        <f t="shared" si="91"/>
        <v>0</v>
      </c>
      <c r="Z3962" s="429">
        <f t="shared" si="90"/>
        <v>0</v>
      </c>
      <c r="AA3962" s="429" t="s">
        <v>1296</v>
      </c>
    </row>
    <row r="3963" spans="1:27" x14ac:dyDescent="0.25">
      <c r="A3963" t="s">
        <v>149</v>
      </c>
      <c r="B3963" t="s">
        <v>186</v>
      </c>
      <c r="C3963" t="s">
        <v>1459</v>
      </c>
      <c r="D3963" t="s">
        <v>1384</v>
      </c>
      <c r="E3963" t="s">
        <v>1499</v>
      </c>
      <c r="F3963" t="s">
        <v>1293</v>
      </c>
      <c r="G3963">
        <v>35</v>
      </c>
      <c r="H3963" t="s">
        <v>1464</v>
      </c>
      <c r="I3963" t="s">
        <v>186</v>
      </c>
      <c r="J3963" t="s">
        <v>1478</v>
      </c>
      <c r="K3963" t="s">
        <v>1386</v>
      </c>
      <c r="L3963">
        <v>0</v>
      </c>
      <c r="M3963">
        <v>0</v>
      </c>
      <c r="N3963">
        <v>0</v>
      </c>
      <c r="O3963">
        <v>0</v>
      </c>
      <c r="P3963">
        <v>0</v>
      </c>
      <c r="Q3963">
        <v>0</v>
      </c>
      <c r="R3963" t="s">
        <v>531</v>
      </c>
      <c r="S3963" t="s">
        <v>531</v>
      </c>
      <c r="T3963" t="s">
        <v>531</v>
      </c>
      <c r="U3963" t="s">
        <v>531</v>
      </c>
      <c r="W3963" s="429">
        <f t="shared" si="91"/>
        <v>0</v>
      </c>
      <c r="X3963" s="429">
        <f t="shared" si="91"/>
        <v>0</v>
      </c>
      <c r="Y3963" s="429">
        <f t="shared" si="91"/>
        <v>0</v>
      </c>
      <c r="Z3963" s="429">
        <f t="shared" si="90"/>
        <v>0</v>
      </c>
      <c r="AA3963" s="429" t="s">
        <v>1296</v>
      </c>
    </row>
    <row r="3964" spans="1:27" x14ac:dyDescent="0.25">
      <c r="A3964" t="s">
        <v>149</v>
      </c>
      <c r="B3964" t="s">
        <v>186</v>
      </c>
      <c r="C3964" t="s">
        <v>1459</v>
      </c>
      <c r="D3964" t="s">
        <v>1384</v>
      </c>
      <c r="E3964" t="s">
        <v>1499</v>
      </c>
      <c r="F3964" t="s">
        <v>1293</v>
      </c>
      <c r="G3964">
        <v>35</v>
      </c>
      <c r="H3964" t="s">
        <v>1464</v>
      </c>
      <c r="I3964" t="s">
        <v>186</v>
      </c>
      <c r="J3964" t="s">
        <v>1478</v>
      </c>
      <c r="K3964" t="s">
        <v>1386</v>
      </c>
      <c r="L3964">
        <v>0</v>
      </c>
      <c r="M3964">
        <v>0</v>
      </c>
      <c r="N3964">
        <v>0</v>
      </c>
      <c r="O3964">
        <v>0</v>
      </c>
      <c r="P3964">
        <v>0</v>
      </c>
      <c r="Q3964">
        <v>0</v>
      </c>
      <c r="R3964" t="s">
        <v>531</v>
      </c>
      <c r="S3964" t="s">
        <v>531</v>
      </c>
      <c r="T3964" t="s">
        <v>531</v>
      </c>
      <c r="U3964" t="s">
        <v>531</v>
      </c>
      <c r="W3964" s="429">
        <f t="shared" si="91"/>
        <v>0</v>
      </c>
      <c r="X3964" s="429">
        <f t="shared" si="91"/>
        <v>0</v>
      </c>
      <c r="Y3964" s="429">
        <f t="shared" si="91"/>
        <v>0</v>
      </c>
      <c r="Z3964" s="429">
        <f t="shared" si="90"/>
        <v>0</v>
      </c>
      <c r="AA3964" s="429" t="s">
        <v>1296</v>
      </c>
    </row>
    <row r="3965" spans="1:27" x14ac:dyDescent="0.25">
      <c r="A3965" t="s">
        <v>149</v>
      </c>
      <c r="B3965" t="s">
        <v>186</v>
      </c>
      <c r="C3965" t="s">
        <v>1459</v>
      </c>
      <c r="D3965" t="s">
        <v>1384</v>
      </c>
      <c r="E3965" t="s">
        <v>1499</v>
      </c>
      <c r="F3965" t="s">
        <v>1293</v>
      </c>
      <c r="G3965">
        <v>35</v>
      </c>
      <c r="H3965" t="s">
        <v>1464</v>
      </c>
      <c r="I3965" t="s">
        <v>186</v>
      </c>
      <c r="J3965" t="s">
        <v>1478</v>
      </c>
      <c r="K3965" t="s">
        <v>1386</v>
      </c>
      <c r="L3965">
        <v>0</v>
      </c>
      <c r="M3965">
        <v>0</v>
      </c>
      <c r="N3965">
        <v>0</v>
      </c>
      <c r="O3965">
        <v>0</v>
      </c>
      <c r="P3965">
        <v>0</v>
      </c>
      <c r="Q3965">
        <v>0</v>
      </c>
      <c r="R3965" t="s">
        <v>531</v>
      </c>
      <c r="S3965" t="s">
        <v>531</v>
      </c>
      <c r="T3965" t="s">
        <v>531</v>
      </c>
      <c r="U3965" t="s">
        <v>531</v>
      </c>
      <c r="W3965" s="429">
        <f t="shared" si="91"/>
        <v>0</v>
      </c>
      <c r="X3965" s="429">
        <f t="shared" si="91"/>
        <v>0</v>
      </c>
      <c r="Y3965" s="429">
        <f t="shared" si="91"/>
        <v>0</v>
      </c>
      <c r="Z3965" s="429">
        <f t="shared" si="90"/>
        <v>0</v>
      </c>
      <c r="AA3965" s="429" t="s">
        <v>1296</v>
      </c>
    </row>
    <row r="3966" spans="1:27" x14ac:dyDescent="0.25">
      <c r="A3966" t="s">
        <v>149</v>
      </c>
      <c r="B3966" t="s">
        <v>186</v>
      </c>
      <c r="C3966" t="s">
        <v>1459</v>
      </c>
      <c r="D3966" t="s">
        <v>1384</v>
      </c>
      <c r="E3966" t="s">
        <v>1499</v>
      </c>
      <c r="F3966" t="s">
        <v>1293</v>
      </c>
      <c r="G3966">
        <v>35</v>
      </c>
      <c r="H3966" t="s">
        <v>1464</v>
      </c>
      <c r="I3966" t="s">
        <v>186</v>
      </c>
      <c r="J3966" t="s">
        <v>1478</v>
      </c>
      <c r="K3966" t="s">
        <v>1386</v>
      </c>
      <c r="L3966">
        <v>0</v>
      </c>
      <c r="M3966">
        <v>0</v>
      </c>
      <c r="N3966">
        <v>0</v>
      </c>
      <c r="O3966">
        <v>0</v>
      </c>
      <c r="P3966">
        <v>0</v>
      </c>
      <c r="Q3966">
        <v>0</v>
      </c>
      <c r="R3966" t="s">
        <v>531</v>
      </c>
      <c r="S3966" t="s">
        <v>531</v>
      </c>
      <c r="T3966" t="s">
        <v>531</v>
      </c>
      <c r="U3966" t="s">
        <v>531</v>
      </c>
      <c r="W3966" s="429">
        <f t="shared" si="91"/>
        <v>0</v>
      </c>
      <c r="X3966" s="429">
        <f t="shared" si="91"/>
        <v>0</v>
      </c>
      <c r="Y3966" s="429">
        <f t="shared" si="91"/>
        <v>0</v>
      </c>
      <c r="Z3966" s="429">
        <f t="shared" si="91"/>
        <v>0</v>
      </c>
      <c r="AA3966" s="429" t="s">
        <v>1296</v>
      </c>
    </row>
    <row r="3967" spans="1:27" x14ac:dyDescent="0.25">
      <c r="A3967" t="s">
        <v>149</v>
      </c>
      <c r="B3967" t="s">
        <v>186</v>
      </c>
      <c r="C3967" t="s">
        <v>1459</v>
      </c>
      <c r="D3967" t="s">
        <v>1384</v>
      </c>
      <c r="E3967" t="s">
        <v>1499</v>
      </c>
      <c r="F3967" t="s">
        <v>1293</v>
      </c>
      <c r="G3967">
        <v>35</v>
      </c>
      <c r="H3967" t="s">
        <v>1464</v>
      </c>
      <c r="I3967" t="s">
        <v>186</v>
      </c>
      <c r="J3967" t="s">
        <v>1478</v>
      </c>
      <c r="K3967" t="s">
        <v>1386</v>
      </c>
      <c r="L3967">
        <v>0</v>
      </c>
      <c r="M3967">
        <v>0</v>
      </c>
      <c r="N3967">
        <v>0</v>
      </c>
      <c r="O3967">
        <v>0</v>
      </c>
      <c r="P3967">
        <v>0</v>
      </c>
      <c r="Q3967">
        <v>0</v>
      </c>
      <c r="R3967" t="s">
        <v>531</v>
      </c>
      <c r="S3967" t="s">
        <v>531</v>
      </c>
      <c r="T3967" t="s">
        <v>531</v>
      </c>
      <c r="U3967" t="s">
        <v>531</v>
      </c>
      <c r="W3967" s="429">
        <f t="shared" ref="W3967:Z4030" si="92">IFERROR(R3967*1,0)</f>
        <v>0</v>
      </c>
      <c r="X3967" s="429">
        <f t="shared" si="92"/>
        <v>0</v>
      </c>
      <c r="Y3967" s="429">
        <f t="shared" si="92"/>
        <v>0</v>
      </c>
      <c r="Z3967" s="429">
        <f t="shared" si="92"/>
        <v>0</v>
      </c>
      <c r="AA3967" s="429" t="s">
        <v>1296</v>
      </c>
    </row>
    <row r="3968" spans="1:27" x14ac:dyDescent="0.25">
      <c r="A3968" t="s">
        <v>149</v>
      </c>
      <c r="B3968" t="s">
        <v>186</v>
      </c>
      <c r="C3968" t="s">
        <v>1459</v>
      </c>
      <c r="D3968" t="s">
        <v>1384</v>
      </c>
      <c r="E3968" t="s">
        <v>1499</v>
      </c>
      <c r="F3968" t="s">
        <v>1293</v>
      </c>
      <c r="G3968">
        <v>35</v>
      </c>
      <c r="H3968" t="s">
        <v>1464</v>
      </c>
      <c r="I3968" t="s">
        <v>186</v>
      </c>
      <c r="J3968" t="s">
        <v>1478</v>
      </c>
      <c r="K3968" t="s">
        <v>1386</v>
      </c>
      <c r="L3968">
        <v>0</v>
      </c>
      <c r="M3968">
        <v>0</v>
      </c>
      <c r="N3968">
        <v>0</v>
      </c>
      <c r="O3968">
        <v>0</v>
      </c>
      <c r="P3968">
        <v>0</v>
      </c>
      <c r="Q3968">
        <v>0</v>
      </c>
      <c r="R3968" t="s">
        <v>531</v>
      </c>
      <c r="S3968" t="s">
        <v>531</v>
      </c>
      <c r="T3968" t="s">
        <v>531</v>
      </c>
      <c r="U3968" t="s">
        <v>531</v>
      </c>
      <c r="W3968" s="429">
        <f t="shared" si="92"/>
        <v>0</v>
      </c>
      <c r="X3968" s="429">
        <f t="shared" si="92"/>
        <v>0</v>
      </c>
      <c r="Y3968" s="429">
        <f t="shared" si="92"/>
        <v>0</v>
      </c>
      <c r="Z3968" s="429">
        <f t="shared" si="92"/>
        <v>0</v>
      </c>
      <c r="AA3968" s="429" t="s">
        <v>1296</v>
      </c>
    </row>
    <row r="3969" spans="1:27" x14ac:dyDescent="0.25">
      <c r="A3969" t="s">
        <v>149</v>
      </c>
      <c r="B3969" t="s">
        <v>186</v>
      </c>
      <c r="C3969" t="s">
        <v>1459</v>
      </c>
      <c r="D3969" t="s">
        <v>1384</v>
      </c>
      <c r="E3969" t="s">
        <v>1499</v>
      </c>
      <c r="F3969" t="s">
        <v>1293</v>
      </c>
      <c r="G3969">
        <v>35</v>
      </c>
      <c r="H3969" t="s">
        <v>1464</v>
      </c>
      <c r="I3969" t="s">
        <v>186</v>
      </c>
      <c r="J3969" t="s">
        <v>1478</v>
      </c>
      <c r="K3969" t="s">
        <v>1386</v>
      </c>
      <c r="L3969">
        <v>0</v>
      </c>
      <c r="M3969">
        <v>0</v>
      </c>
      <c r="N3969">
        <v>0</v>
      </c>
      <c r="O3969">
        <v>0</v>
      </c>
      <c r="P3969">
        <v>0</v>
      </c>
      <c r="Q3969">
        <v>0</v>
      </c>
      <c r="R3969" t="s">
        <v>531</v>
      </c>
      <c r="S3969" t="s">
        <v>531</v>
      </c>
      <c r="T3969" t="s">
        <v>531</v>
      </c>
      <c r="U3969" t="s">
        <v>531</v>
      </c>
      <c r="W3969" s="429">
        <f t="shared" si="92"/>
        <v>0</v>
      </c>
      <c r="X3969" s="429">
        <f t="shared" si="92"/>
        <v>0</v>
      </c>
      <c r="Y3969" s="429">
        <f t="shared" si="92"/>
        <v>0</v>
      </c>
      <c r="Z3969" s="429">
        <f t="shared" si="92"/>
        <v>0</v>
      </c>
      <c r="AA3969" s="429" t="s">
        <v>1296</v>
      </c>
    </row>
    <row r="3970" spans="1:27" x14ac:dyDescent="0.25">
      <c r="A3970" t="s">
        <v>149</v>
      </c>
      <c r="B3970" t="s">
        <v>186</v>
      </c>
      <c r="C3970" t="s">
        <v>1459</v>
      </c>
      <c r="D3970" t="s">
        <v>1384</v>
      </c>
      <c r="E3970" t="s">
        <v>1499</v>
      </c>
      <c r="F3970" t="s">
        <v>1293</v>
      </c>
      <c r="G3970">
        <v>35</v>
      </c>
      <c r="H3970" t="s">
        <v>1464</v>
      </c>
      <c r="I3970" t="s">
        <v>186</v>
      </c>
      <c r="J3970" t="s">
        <v>1478</v>
      </c>
      <c r="K3970" t="s">
        <v>1386</v>
      </c>
      <c r="L3970">
        <v>0</v>
      </c>
      <c r="M3970">
        <v>0</v>
      </c>
      <c r="N3970">
        <v>0</v>
      </c>
      <c r="O3970">
        <v>0</v>
      </c>
      <c r="P3970">
        <v>0</v>
      </c>
      <c r="Q3970">
        <v>0</v>
      </c>
      <c r="R3970" t="s">
        <v>531</v>
      </c>
      <c r="S3970" t="s">
        <v>531</v>
      </c>
      <c r="T3970" t="s">
        <v>531</v>
      </c>
      <c r="U3970" t="s">
        <v>531</v>
      </c>
      <c r="W3970" s="429">
        <f t="shared" si="92"/>
        <v>0</v>
      </c>
      <c r="X3970" s="429">
        <f t="shared" si="92"/>
        <v>0</v>
      </c>
      <c r="Y3970" s="429">
        <f t="shared" si="92"/>
        <v>0</v>
      </c>
      <c r="Z3970" s="429">
        <f t="shared" si="92"/>
        <v>0</v>
      </c>
      <c r="AA3970" s="429" t="s">
        <v>1296</v>
      </c>
    </row>
    <row r="3971" spans="1:27" x14ac:dyDescent="0.25">
      <c r="A3971" t="s">
        <v>149</v>
      </c>
      <c r="B3971" t="s">
        <v>186</v>
      </c>
      <c r="C3971" t="s">
        <v>1459</v>
      </c>
      <c r="D3971" t="s">
        <v>1384</v>
      </c>
      <c r="E3971" t="s">
        <v>1499</v>
      </c>
      <c r="F3971" t="s">
        <v>1293</v>
      </c>
      <c r="G3971">
        <v>35</v>
      </c>
      <c r="H3971" t="s">
        <v>1464</v>
      </c>
      <c r="I3971" t="s">
        <v>186</v>
      </c>
      <c r="J3971" t="s">
        <v>1478</v>
      </c>
      <c r="K3971" t="s">
        <v>1386</v>
      </c>
      <c r="L3971">
        <v>0</v>
      </c>
      <c r="M3971">
        <v>0</v>
      </c>
      <c r="N3971">
        <v>0</v>
      </c>
      <c r="O3971">
        <v>0</v>
      </c>
      <c r="P3971">
        <v>0</v>
      </c>
      <c r="Q3971">
        <v>0</v>
      </c>
      <c r="R3971" t="s">
        <v>531</v>
      </c>
      <c r="S3971" t="s">
        <v>531</v>
      </c>
      <c r="T3971" t="s">
        <v>531</v>
      </c>
      <c r="U3971" t="s">
        <v>531</v>
      </c>
      <c r="W3971" s="429">
        <f t="shared" si="92"/>
        <v>0</v>
      </c>
      <c r="X3971" s="429">
        <f t="shared" si="92"/>
        <v>0</v>
      </c>
      <c r="Y3971" s="429">
        <f t="shared" si="92"/>
        <v>0</v>
      </c>
      <c r="Z3971" s="429">
        <f t="shared" si="92"/>
        <v>0</v>
      </c>
      <c r="AA3971" s="429" t="s">
        <v>1296</v>
      </c>
    </row>
    <row r="3972" spans="1:27" x14ac:dyDescent="0.25">
      <c r="A3972" t="s">
        <v>149</v>
      </c>
      <c r="B3972" t="s">
        <v>186</v>
      </c>
      <c r="C3972" t="s">
        <v>1459</v>
      </c>
      <c r="D3972" t="s">
        <v>1384</v>
      </c>
      <c r="E3972" t="s">
        <v>1499</v>
      </c>
      <c r="F3972" t="s">
        <v>1293</v>
      </c>
      <c r="G3972">
        <v>35</v>
      </c>
      <c r="H3972" t="s">
        <v>1464</v>
      </c>
      <c r="I3972" t="s">
        <v>186</v>
      </c>
      <c r="J3972" t="s">
        <v>1478</v>
      </c>
      <c r="K3972" t="s">
        <v>1386</v>
      </c>
      <c r="L3972">
        <v>0</v>
      </c>
      <c r="M3972">
        <v>0</v>
      </c>
      <c r="N3972">
        <v>0</v>
      </c>
      <c r="O3972">
        <v>0</v>
      </c>
      <c r="P3972">
        <v>0</v>
      </c>
      <c r="Q3972">
        <v>0</v>
      </c>
      <c r="R3972" t="s">
        <v>531</v>
      </c>
      <c r="S3972" t="s">
        <v>531</v>
      </c>
      <c r="T3972" t="s">
        <v>531</v>
      </c>
      <c r="U3972" t="s">
        <v>531</v>
      </c>
      <c r="W3972" s="429">
        <f t="shared" si="92"/>
        <v>0</v>
      </c>
      <c r="X3972" s="429">
        <f t="shared" si="92"/>
        <v>0</v>
      </c>
      <c r="Y3972" s="429">
        <f t="shared" si="92"/>
        <v>0</v>
      </c>
      <c r="Z3972" s="429">
        <f t="shared" si="92"/>
        <v>0</v>
      </c>
      <c r="AA3972" s="429" t="s">
        <v>1296</v>
      </c>
    </row>
    <row r="3973" spans="1:27" x14ac:dyDescent="0.25">
      <c r="A3973" t="s">
        <v>149</v>
      </c>
      <c r="B3973" t="s">
        <v>186</v>
      </c>
      <c r="C3973" t="s">
        <v>1459</v>
      </c>
      <c r="D3973" t="s">
        <v>1384</v>
      </c>
      <c r="E3973" t="s">
        <v>1499</v>
      </c>
      <c r="F3973" t="s">
        <v>1293</v>
      </c>
      <c r="G3973">
        <v>35</v>
      </c>
      <c r="H3973" t="s">
        <v>1464</v>
      </c>
      <c r="I3973" t="s">
        <v>186</v>
      </c>
      <c r="J3973" t="s">
        <v>1478</v>
      </c>
      <c r="K3973" t="s">
        <v>1386</v>
      </c>
      <c r="L3973">
        <v>0</v>
      </c>
      <c r="M3973">
        <v>0</v>
      </c>
      <c r="N3973">
        <v>0</v>
      </c>
      <c r="O3973">
        <v>0</v>
      </c>
      <c r="P3973">
        <v>0</v>
      </c>
      <c r="Q3973">
        <v>0</v>
      </c>
      <c r="R3973" t="s">
        <v>531</v>
      </c>
      <c r="S3973" t="s">
        <v>531</v>
      </c>
      <c r="T3973" t="s">
        <v>531</v>
      </c>
      <c r="U3973" t="s">
        <v>531</v>
      </c>
      <c r="W3973" s="429">
        <f t="shared" si="92"/>
        <v>0</v>
      </c>
      <c r="X3973" s="429">
        <f t="shared" si="92"/>
        <v>0</v>
      </c>
      <c r="Y3973" s="429">
        <f t="shared" si="92"/>
        <v>0</v>
      </c>
      <c r="Z3973" s="429">
        <f t="shared" si="92"/>
        <v>0</v>
      </c>
      <c r="AA3973" s="429" t="s">
        <v>1296</v>
      </c>
    </row>
    <row r="3974" spans="1:27" x14ac:dyDescent="0.25">
      <c r="A3974" t="s">
        <v>149</v>
      </c>
      <c r="B3974" t="s">
        <v>186</v>
      </c>
      <c r="C3974" t="s">
        <v>1459</v>
      </c>
      <c r="D3974" t="s">
        <v>1384</v>
      </c>
      <c r="E3974" t="s">
        <v>1499</v>
      </c>
      <c r="F3974" t="s">
        <v>1293</v>
      </c>
      <c r="G3974">
        <v>35</v>
      </c>
      <c r="H3974" t="s">
        <v>1464</v>
      </c>
      <c r="I3974" t="s">
        <v>186</v>
      </c>
      <c r="J3974" t="s">
        <v>1478</v>
      </c>
      <c r="K3974" t="s">
        <v>1386</v>
      </c>
      <c r="L3974">
        <v>0</v>
      </c>
      <c r="M3974">
        <v>0</v>
      </c>
      <c r="N3974">
        <v>0</v>
      </c>
      <c r="O3974">
        <v>0</v>
      </c>
      <c r="P3974">
        <v>0</v>
      </c>
      <c r="Q3974">
        <v>0</v>
      </c>
      <c r="R3974" t="s">
        <v>531</v>
      </c>
      <c r="S3974" t="s">
        <v>531</v>
      </c>
      <c r="T3974" t="s">
        <v>531</v>
      </c>
      <c r="U3974" t="s">
        <v>531</v>
      </c>
      <c r="W3974" s="429">
        <f t="shared" si="92"/>
        <v>0</v>
      </c>
      <c r="X3974" s="429">
        <f t="shared" si="92"/>
        <v>0</v>
      </c>
      <c r="Y3974" s="429">
        <f t="shared" si="92"/>
        <v>0</v>
      </c>
      <c r="Z3974" s="429">
        <f t="shared" si="92"/>
        <v>0</v>
      </c>
      <c r="AA3974" s="429" t="s">
        <v>1296</v>
      </c>
    </row>
    <row r="3975" spans="1:27" x14ac:dyDescent="0.25">
      <c r="A3975" t="s">
        <v>149</v>
      </c>
      <c r="B3975" t="s">
        <v>186</v>
      </c>
      <c r="C3975" t="s">
        <v>1459</v>
      </c>
      <c r="D3975" t="s">
        <v>1384</v>
      </c>
      <c r="E3975" t="s">
        <v>1499</v>
      </c>
      <c r="F3975" t="s">
        <v>1293</v>
      </c>
      <c r="G3975">
        <v>35</v>
      </c>
      <c r="H3975" t="s">
        <v>1464</v>
      </c>
      <c r="I3975" t="s">
        <v>186</v>
      </c>
      <c r="J3975" t="s">
        <v>1478</v>
      </c>
      <c r="K3975" t="s">
        <v>1386</v>
      </c>
      <c r="L3975">
        <v>0</v>
      </c>
      <c r="M3975">
        <v>0</v>
      </c>
      <c r="N3975">
        <v>0</v>
      </c>
      <c r="O3975">
        <v>0</v>
      </c>
      <c r="P3975">
        <v>0</v>
      </c>
      <c r="Q3975">
        <v>0</v>
      </c>
      <c r="R3975" t="s">
        <v>531</v>
      </c>
      <c r="S3975" t="s">
        <v>531</v>
      </c>
      <c r="T3975" t="s">
        <v>531</v>
      </c>
      <c r="U3975" t="s">
        <v>531</v>
      </c>
      <c r="W3975" s="429">
        <f t="shared" si="92"/>
        <v>0</v>
      </c>
      <c r="X3975" s="429">
        <f t="shared" si="92"/>
        <v>0</v>
      </c>
      <c r="Y3975" s="429">
        <f t="shared" si="92"/>
        <v>0</v>
      </c>
      <c r="Z3975" s="429">
        <f t="shared" si="92"/>
        <v>0</v>
      </c>
      <c r="AA3975" s="429" t="s">
        <v>1296</v>
      </c>
    </row>
    <row r="3976" spans="1:27" x14ac:dyDescent="0.25">
      <c r="A3976" t="s">
        <v>149</v>
      </c>
      <c r="B3976" t="s">
        <v>186</v>
      </c>
      <c r="C3976" t="s">
        <v>1459</v>
      </c>
      <c r="D3976" t="s">
        <v>1384</v>
      </c>
      <c r="E3976" t="s">
        <v>1499</v>
      </c>
      <c r="F3976" t="s">
        <v>1293</v>
      </c>
      <c r="G3976">
        <v>35</v>
      </c>
      <c r="H3976" t="s">
        <v>1464</v>
      </c>
      <c r="I3976" t="s">
        <v>186</v>
      </c>
      <c r="J3976" t="s">
        <v>1478</v>
      </c>
      <c r="K3976" t="s">
        <v>1386</v>
      </c>
      <c r="L3976">
        <v>0</v>
      </c>
      <c r="M3976">
        <v>0</v>
      </c>
      <c r="N3976">
        <v>0</v>
      </c>
      <c r="O3976">
        <v>0</v>
      </c>
      <c r="P3976">
        <v>0</v>
      </c>
      <c r="Q3976">
        <v>0</v>
      </c>
      <c r="R3976" t="s">
        <v>531</v>
      </c>
      <c r="S3976" t="s">
        <v>531</v>
      </c>
      <c r="T3976" t="s">
        <v>531</v>
      </c>
      <c r="U3976" t="s">
        <v>531</v>
      </c>
      <c r="W3976" s="429">
        <f t="shared" si="92"/>
        <v>0</v>
      </c>
      <c r="X3976" s="429">
        <f t="shared" si="92"/>
        <v>0</v>
      </c>
      <c r="Y3976" s="429">
        <f t="shared" si="92"/>
        <v>0</v>
      </c>
      <c r="Z3976" s="429">
        <f t="shared" si="92"/>
        <v>0</v>
      </c>
      <c r="AA3976" s="429" t="s">
        <v>1296</v>
      </c>
    </row>
    <row r="3977" spans="1:27" x14ac:dyDescent="0.25">
      <c r="A3977" t="s">
        <v>149</v>
      </c>
      <c r="B3977" t="s">
        <v>186</v>
      </c>
      <c r="C3977" t="s">
        <v>1459</v>
      </c>
      <c r="D3977" t="s">
        <v>1384</v>
      </c>
      <c r="E3977" t="s">
        <v>1499</v>
      </c>
      <c r="F3977" t="s">
        <v>1293</v>
      </c>
      <c r="G3977">
        <v>35</v>
      </c>
      <c r="H3977" t="s">
        <v>1464</v>
      </c>
      <c r="I3977" t="s">
        <v>186</v>
      </c>
      <c r="J3977" t="s">
        <v>1478</v>
      </c>
      <c r="K3977" t="s">
        <v>1386</v>
      </c>
      <c r="L3977">
        <v>0</v>
      </c>
      <c r="M3977">
        <v>0</v>
      </c>
      <c r="N3977">
        <v>0</v>
      </c>
      <c r="O3977">
        <v>0</v>
      </c>
      <c r="P3977">
        <v>0</v>
      </c>
      <c r="Q3977">
        <v>0</v>
      </c>
      <c r="R3977" t="s">
        <v>531</v>
      </c>
      <c r="S3977" t="s">
        <v>531</v>
      </c>
      <c r="T3977" t="s">
        <v>531</v>
      </c>
      <c r="U3977" t="s">
        <v>531</v>
      </c>
      <c r="W3977" s="429">
        <f t="shared" si="92"/>
        <v>0</v>
      </c>
      <c r="X3977" s="429">
        <f t="shared" si="92"/>
        <v>0</v>
      </c>
      <c r="Y3977" s="429">
        <f t="shared" si="92"/>
        <v>0</v>
      </c>
      <c r="Z3977" s="429">
        <f t="shared" si="92"/>
        <v>0</v>
      </c>
      <c r="AA3977" s="429" t="s">
        <v>1296</v>
      </c>
    </row>
    <row r="3978" spans="1:27" x14ac:dyDescent="0.25">
      <c r="A3978" t="s">
        <v>149</v>
      </c>
      <c r="B3978" t="s">
        <v>186</v>
      </c>
      <c r="C3978" t="s">
        <v>1459</v>
      </c>
      <c r="D3978" t="s">
        <v>1384</v>
      </c>
      <c r="E3978" t="s">
        <v>1499</v>
      </c>
      <c r="F3978" t="s">
        <v>1293</v>
      </c>
      <c r="G3978">
        <v>35</v>
      </c>
      <c r="H3978" t="s">
        <v>1464</v>
      </c>
      <c r="I3978" t="s">
        <v>186</v>
      </c>
      <c r="J3978" t="s">
        <v>1478</v>
      </c>
      <c r="K3978" t="s">
        <v>1386</v>
      </c>
      <c r="L3978">
        <v>0</v>
      </c>
      <c r="M3978">
        <v>0</v>
      </c>
      <c r="N3978">
        <v>0</v>
      </c>
      <c r="O3978">
        <v>0</v>
      </c>
      <c r="P3978">
        <v>0</v>
      </c>
      <c r="Q3978">
        <v>0</v>
      </c>
      <c r="R3978" t="s">
        <v>531</v>
      </c>
      <c r="S3978" t="s">
        <v>531</v>
      </c>
      <c r="T3978" t="s">
        <v>531</v>
      </c>
      <c r="U3978" t="s">
        <v>531</v>
      </c>
      <c r="W3978" s="429">
        <f t="shared" si="92"/>
        <v>0</v>
      </c>
      <c r="X3978" s="429">
        <f t="shared" si="92"/>
        <v>0</v>
      </c>
      <c r="Y3978" s="429">
        <f t="shared" si="92"/>
        <v>0</v>
      </c>
      <c r="Z3978" s="429">
        <f t="shared" si="92"/>
        <v>0</v>
      </c>
      <c r="AA3978" s="429" t="s">
        <v>1296</v>
      </c>
    </row>
    <row r="3979" spans="1:27" x14ac:dyDescent="0.25">
      <c r="A3979" t="s">
        <v>149</v>
      </c>
      <c r="B3979" t="s">
        <v>186</v>
      </c>
      <c r="C3979" t="s">
        <v>1459</v>
      </c>
      <c r="D3979" t="s">
        <v>1384</v>
      </c>
      <c r="E3979" t="s">
        <v>1499</v>
      </c>
      <c r="F3979" t="s">
        <v>1293</v>
      </c>
      <c r="G3979">
        <v>35</v>
      </c>
      <c r="H3979" t="s">
        <v>1464</v>
      </c>
      <c r="I3979" t="s">
        <v>186</v>
      </c>
      <c r="J3979" t="s">
        <v>1478</v>
      </c>
      <c r="K3979" t="s">
        <v>1386</v>
      </c>
      <c r="L3979">
        <v>0</v>
      </c>
      <c r="M3979">
        <v>0</v>
      </c>
      <c r="N3979">
        <v>0</v>
      </c>
      <c r="O3979">
        <v>0</v>
      </c>
      <c r="P3979">
        <v>0</v>
      </c>
      <c r="Q3979">
        <v>0</v>
      </c>
      <c r="R3979" t="s">
        <v>531</v>
      </c>
      <c r="S3979" t="s">
        <v>531</v>
      </c>
      <c r="T3979" t="s">
        <v>531</v>
      </c>
      <c r="U3979" t="s">
        <v>531</v>
      </c>
      <c r="W3979" s="429">
        <f t="shared" si="92"/>
        <v>0</v>
      </c>
      <c r="X3979" s="429">
        <f t="shared" si="92"/>
        <v>0</v>
      </c>
      <c r="Y3979" s="429">
        <f t="shared" si="92"/>
        <v>0</v>
      </c>
      <c r="Z3979" s="429">
        <f t="shared" si="92"/>
        <v>0</v>
      </c>
      <c r="AA3979" s="429" t="s">
        <v>1296</v>
      </c>
    </row>
    <row r="3980" spans="1:27" x14ac:dyDescent="0.25">
      <c r="A3980" t="s">
        <v>149</v>
      </c>
      <c r="B3980" t="s">
        <v>186</v>
      </c>
      <c r="C3980" t="s">
        <v>1459</v>
      </c>
      <c r="D3980" t="s">
        <v>1384</v>
      </c>
      <c r="E3980" t="s">
        <v>1499</v>
      </c>
      <c r="F3980" t="s">
        <v>1293</v>
      </c>
      <c r="G3980">
        <v>35</v>
      </c>
      <c r="H3980" t="s">
        <v>1464</v>
      </c>
      <c r="I3980" t="s">
        <v>186</v>
      </c>
      <c r="J3980" t="s">
        <v>1478</v>
      </c>
      <c r="K3980" t="s">
        <v>1386</v>
      </c>
      <c r="L3980">
        <v>0</v>
      </c>
      <c r="M3980">
        <v>0</v>
      </c>
      <c r="N3980">
        <v>0</v>
      </c>
      <c r="O3980">
        <v>0</v>
      </c>
      <c r="P3980">
        <v>0</v>
      </c>
      <c r="Q3980">
        <v>0</v>
      </c>
      <c r="R3980" t="s">
        <v>531</v>
      </c>
      <c r="S3980" t="s">
        <v>531</v>
      </c>
      <c r="T3980" t="s">
        <v>531</v>
      </c>
      <c r="U3980" t="s">
        <v>531</v>
      </c>
      <c r="W3980" s="429">
        <f t="shared" si="92"/>
        <v>0</v>
      </c>
      <c r="X3980" s="429">
        <f t="shared" si="92"/>
        <v>0</v>
      </c>
      <c r="Y3980" s="429">
        <f t="shared" si="92"/>
        <v>0</v>
      </c>
      <c r="Z3980" s="429">
        <f t="shared" si="92"/>
        <v>0</v>
      </c>
      <c r="AA3980" s="429" t="s">
        <v>1296</v>
      </c>
    </row>
    <row r="3981" spans="1:27" x14ac:dyDescent="0.25">
      <c r="A3981" t="s">
        <v>149</v>
      </c>
      <c r="B3981" t="s">
        <v>186</v>
      </c>
      <c r="C3981" t="s">
        <v>1459</v>
      </c>
      <c r="D3981" t="s">
        <v>1384</v>
      </c>
      <c r="E3981" t="s">
        <v>1499</v>
      </c>
      <c r="F3981" t="s">
        <v>1293</v>
      </c>
      <c r="G3981">
        <v>35</v>
      </c>
      <c r="H3981" t="s">
        <v>1464</v>
      </c>
      <c r="I3981" t="s">
        <v>186</v>
      </c>
      <c r="J3981" t="s">
        <v>1478</v>
      </c>
      <c r="K3981" t="s">
        <v>1386</v>
      </c>
      <c r="L3981">
        <v>0</v>
      </c>
      <c r="M3981">
        <v>0</v>
      </c>
      <c r="N3981">
        <v>0</v>
      </c>
      <c r="O3981">
        <v>0</v>
      </c>
      <c r="P3981">
        <v>0</v>
      </c>
      <c r="Q3981">
        <v>0</v>
      </c>
      <c r="R3981" t="s">
        <v>531</v>
      </c>
      <c r="S3981" t="s">
        <v>531</v>
      </c>
      <c r="T3981" t="s">
        <v>531</v>
      </c>
      <c r="U3981" t="s">
        <v>531</v>
      </c>
      <c r="W3981" s="429">
        <f t="shared" si="92"/>
        <v>0</v>
      </c>
      <c r="X3981" s="429">
        <f t="shared" si="92"/>
        <v>0</v>
      </c>
      <c r="Y3981" s="429">
        <f t="shared" si="92"/>
        <v>0</v>
      </c>
      <c r="Z3981" s="429">
        <f t="shared" si="92"/>
        <v>0</v>
      </c>
      <c r="AA3981" s="429" t="s">
        <v>1296</v>
      </c>
    </row>
    <row r="3982" spans="1:27" x14ac:dyDescent="0.25">
      <c r="A3982" t="s">
        <v>149</v>
      </c>
      <c r="B3982" t="s">
        <v>186</v>
      </c>
      <c r="C3982" t="s">
        <v>1459</v>
      </c>
      <c r="D3982" t="s">
        <v>1384</v>
      </c>
      <c r="E3982" t="s">
        <v>1499</v>
      </c>
      <c r="F3982" t="s">
        <v>1293</v>
      </c>
      <c r="G3982">
        <v>35</v>
      </c>
      <c r="H3982" t="s">
        <v>1464</v>
      </c>
      <c r="I3982" t="s">
        <v>186</v>
      </c>
      <c r="J3982" t="s">
        <v>1478</v>
      </c>
      <c r="K3982" t="s">
        <v>1386</v>
      </c>
      <c r="L3982">
        <v>0</v>
      </c>
      <c r="M3982">
        <v>0</v>
      </c>
      <c r="N3982">
        <v>0</v>
      </c>
      <c r="O3982">
        <v>0</v>
      </c>
      <c r="P3982">
        <v>0</v>
      </c>
      <c r="Q3982">
        <v>0</v>
      </c>
      <c r="R3982" t="s">
        <v>531</v>
      </c>
      <c r="S3982" t="s">
        <v>531</v>
      </c>
      <c r="T3982" t="s">
        <v>531</v>
      </c>
      <c r="U3982" t="s">
        <v>531</v>
      </c>
      <c r="W3982" s="429">
        <f t="shared" si="92"/>
        <v>0</v>
      </c>
      <c r="X3982" s="429">
        <f t="shared" si="92"/>
        <v>0</v>
      </c>
      <c r="Y3982" s="429">
        <f t="shared" si="92"/>
        <v>0</v>
      </c>
      <c r="Z3982" s="429">
        <f t="shared" si="92"/>
        <v>0</v>
      </c>
      <c r="AA3982" s="429" t="s">
        <v>1296</v>
      </c>
    </row>
    <row r="3983" spans="1:27" x14ac:dyDescent="0.25">
      <c r="A3983" t="s">
        <v>149</v>
      </c>
      <c r="B3983" t="s">
        <v>186</v>
      </c>
      <c r="C3983" t="s">
        <v>1459</v>
      </c>
      <c r="D3983" t="s">
        <v>1384</v>
      </c>
      <c r="E3983" t="s">
        <v>1499</v>
      </c>
      <c r="F3983" t="s">
        <v>1293</v>
      </c>
      <c r="G3983">
        <v>35</v>
      </c>
      <c r="H3983" t="s">
        <v>1464</v>
      </c>
      <c r="I3983" t="s">
        <v>186</v>
      </c>
      <c r="J3983" t="s">
        <v>1478</v>
      </c>
      <c r="K3983" t="s">
        <v>1386</v>
      </c>
      <c r="L3983">
        <v>0</v>
      </c>
      <c r="M3983">
        <v>0</v>
      </c>
      <c r="N3983">
        <v>0</v>
      </c>
      <c r="O3983">
        <v>0</v>
      </c>
      <c r="P3983">
        <v>0</v>
      </c>
      <c r="Q3983">
        <v>0</v>
      </c>
      <c r="R3983" t="s">
        <v>531</v>
      </c>
      <c r="S3983" t="s">
        <v>531</v>
      </c>
      <c r="T3983" t="s">
        <v>531</v>
      </c>
      <c r="U3983" t="s">
        <v>531</v>
      </c>
      <c r="W3983" s="429">
        <f t="shared" si="92"/>
        <v>0</v>
      </c>
      <c r="X3983" s="429">
        <f t="shared" si="92"/>
        <v>0</v>
      </c>
      <c r="Y3983" s="429">
        <f t="shared" si="92"/>
        <v>0</v>
      </c>
      <c r="Z3983" s="429">
        <f t="shared" si="92"/>
        <v>0</v>
      </c>
      <c r="AA3983" s="429" t="s">
        <v>1296</v>
      </c>
    </row>
    <row r="3984" spans="1:27" x14ac:dyDescent="0.25">
      <c r="A3984" t="s">
        <v>149</v>
      </c>
      <c r="B3984" t="s">
        <v>186</v>
      </c>
      <c r="C3984" t="s">
        <v>1459</v>
      </c>
      <c r="D3984" t="s">
        <v>1384</v>
      </c>
      <c r="E3984" t="s">
        <v>1499</v>
      </c>
      <c r="F3984" t="s">
        <v>1293</v>
      </c>
      <c r="G3984">
        <v>35</v>
      </c>
      <c r="H3984" t="s">
        <v>1464</v>
      </c>
      <c r="I3984" t="s">
        <v>186</v>
      </c>
      <c r="J3984" t="s">
        <v>1478</v>
      </c>
      <c r="K3984" t="s">
        <v>1386</v>
      </c>
      <c r="L3984">
        <v>0</v>
      </c>
      <c r="M3984">
        <v>0</v>
      </c>
      <c r="N3984">
        <v>0</v>
      </c>
      <c r="O3984">
        <v>0</v>
      </c>
      <c r="P3984">
        <v>0</v>
      </c>
      <c r="Q3984">
        <v>0</v>
      </c>
      <c r="R3984" t="s">
        <v>531</v>
      </c>
      <c r="S3984" t="s">
        <v>531</v>
      </c>
      <c r="T3984" t="s">
        <v>531</v>
      </c>
      <c r="U3984" t="s">
        <v>531</v>
      </c>
      <c r="W3984" s="429">
        <f t="shared" si="92"/>
        <v>0</v>
      </c>
      <c r="X3984" s="429">
        <f t="shared" si="92"/>
        <v>0</v>
      </c>
      <c r="Y3984" s="429">
        <f t="shared" si="92"/>
        <v>0</v>
      </c>
      <c r="Z3984" s="429">
        <f t="shared" si="92"/>
        <v>0</v>
      </c>
      <c r="AA3984" s="429" t="s">
        <v>1296</v>
      </c>
    </row>
    <row r="3985" spans="1:27" x14ac:dyDescent="0.25">
      <c r="A3985" t="s">
        <v>149</v>
      </c>
      <c r="B3985" t="s">
        <v>186</v>
      </c>
      <c r="C3985" t="s">
        <v>1459</v>
      </c>
      <c r="D3985" t="s">
        <v>1384</v>
      </c>
      <c r="E3985" t="s">
        <v>1499</v>
      </c>
      <c r="F3985" t="s">
        <v>1293</v>
      </c>
      <c r="G3985">
        <v>35</v>
      </c>
      <c r="H3985" t="s">
        <v>1464</v>
      </c>
      <c r="I3985" t="s">
        <v>186</v>
      </c>
      <c r="J3985" t="s">
        <v>1478</v>
      </c>
      <c r="K3985" t="s">
        <v>1386</v>
      </c>
      <c r="L3985">
        <v>0</v>
      </c>
      <c r="M3985">
        <v>0</v>
      </c>
      <c r="N3985">
        <v>0</v>
      </c>
      <c r="O3985">
        <v>0</v>
      </c>
      <c r="P3985">
        <v>0</v>
      </c>
      <c r="Q3985">
        <v>0</v>
      </c>
      <c r="R3985" t="s">
        <v>531</v>
      </c>
      <c r="S3985" t="s">
        <v>531</v>
      </c>
      <c r="T3985" t="s">
        <v>531</v>
      </c>
      <c r="U3985" t="s">
        <v>531</v>
      </c>
      <c r="W3985" s="429">
        <f t="shared" si="92"/>
        <v>0</v>
      </c>
      <c r="X3985" s="429">
        <f t="shared" si="92"/>
        <v>0</v>
      </c>
      <c r="Y3985" s="429">
        <f t="shared" si="92"/>
        <v>0</v>
      </c>
      <c r="Z3985" s="429">
        <f t="shared" si="92"/>
        <v>0</v>
      </c>
      <c r="AA3985" s="429" t="s">
        <v>1296</v>
      </c>
    </row>
    <row r="3986" spans="1:27" x14ac:dyDescent="0.25">
      <c r="A3986" t="s">
        <v>149</v>
      </c>
      <c r="B3986" t="s">
        <v>186</v>
      </c>
      <c r="C3986" t="s">
        <v>1459</v>
      </c>
      <c r="D3986" t="s">
        <v>1384</v>
      </c>
      <c r="E3986" t="s">
        <v>1499</v>
      </c>
      <c r="F3986" t="s">
        <v>1293</v>
      </c>
      <c r="G3986">
        <v>35</v>
      </c>
      <c r="H3986" t="s">
        <v>1464</v>
      </c>
      <c r="I3986" t="s">
        <v>186</v>
      </c>
      <c r="J3986" t="s">
        <v>1478</v>
      </c>
      <c r="K3986" t="s">
        <v>1386</v>
      </c>
      <c r="L3986">
        <v>0</v>
      </c>
      <c r="M3986">
        <v>0</v>
      </c>
      <c r="N3986">
        <v>0</v>
      </c>
      <c r="O3986">
        <v>0</v>
      </c>
      <c r="P3986">
        <v>0</v>
      </c>
      <c r="Q3986">
        <v>0</v>
      </c>
      <c r="R3986" t="s">
        <v>531</v>
      </c>
      <c r="S3986" t="s">
        <v>531</v>
      </c>
      <c r="T3986" t="s">
        <v>531</v>
      </c>
      <c r="U3986" t="s">
        <v>531</v>
      </c>
      <c r="W3986" s="429">
        <f t="shared" si="92"/>
        <v>0</v>
      </c>
      <c r="X3986" s="429">
        <f t="shared" si="92"/>
        <v>0</v>
      </c>
      <c r="Y3986" s="429">
        <f t="shared" si="92"/>
        <v>0</v>
      </c>
      <c r="Z3986" s="429">
        <f t="shared" si="92"/>
        <v>0</v>
      </c>
      <c r="AA3986" s="429" t="s">
        <v>1296</v>
      </c>
    </row>
    <row r="3987" spans="1:27" x14ac:dyDescent="0.25">
      <c r="A3987" t="s">
        <v>149</v>
      </c>
      <c r="B3987" t="s">
        <v>186</v>
      </c>
      <c r="C3987" t="s">
        <v>1459</v>
      </c>
      <c r="D3987" t="s">
        <v>1384</v>
      </c>
      <c r="E3987" t="s">
        <v>1499</v>
      </c>
      <c r="F3987" t="s">
        <v>1293</v>
      </c>
      <c r="G3987">
        <v>35</v>
      </c>
      <c r="H3987" t="s">
        <v>1464</v>
      </c>
      <c r="I3987" t="s">
        <v>186</v>
      </c>
      <c r="J3987" t="s">
        <v>1478</v>
      </c>
      <c r="K3987" t="s">
        <v>1386</v>
      </c>
      <c r="L3987">
        <v>12.1</v>
      </c>
      <c r="M3987">
        <v>13.5</v>
      </c>
      <c r="N3987">
        <v>37</v>
      </c>
      <c r="O3987">
        <v>0</v>
      </c>
      <c r="P3987">
        <v>0</v>
      </c>
      <c r="Q3987">
        <v>0</v>
      </c>
      <c r="R3987" t="s">
        <v>531</v>
      </c>
      <c r="S3987" t="s">
        <v>531</v>
      </c>
      <c r="T3987" t="s">
        <v>531</v>
      </c>
      <c r="U3987" t="s">
        <v>531</v>
      </c>
      <c r="W3987" s="429">
        <f t="shared" si="92"/>
        <v>0</v>
      </c>
      <c r="X3987" s="429">
        <f t="shared" si="92"/>
        <v>0</v>
      </c>
      <c r="Y3987" s="429">
        <f t="shared" si="92"/>
        <v>0</v>
      </c>
      <c r="Z3987" s="429">
        <f t="shared" si="92"/>
        <v>0</v>
      </c>
      <c r="AA3987" s="429" t="s">
        <v>1296</v>
      </c>
    </row>
    <row r="3988" spans="1:27" x14ac:dyDescent="0.25">
      <c r="A3988" t="s">
        <v>149</v>
      </c>
      <c r="B3988" t="s">
        <v>186</v>
      </c>
      <c r="C3988" t="s">
        <v>1459</v>
      </c>
      <c r="D3988" t="s">
        <v>1384</v>
      </c>
      <c r="E3988" t="s">
        <v>1499</v>
      </c>
      <c r="F3988" t="s">
        <v>1293</v>
      </c>
      <c r="G3988">
        <v>35</v>
      </c>
      <c r="H3988" t="s">
        <v>1464</v>
      </c>
      <c r="I3988" t="s">
        <v>186</v>
      </c>
      <c r="J3988" t="s">
        <v>1478</v>
      </c>
      <c r="K3988" t="s">
        <v>1386</v>
      </c>
      <c r="L3988">
        <v>27.9</v>
      </c>
      <c r="M3988">
        <v>13.9</v>
      </c>
      <c r="N3988">
        <v>34.9</v>
      </c>
      <c r="O3988">
        <v>0</v>
      </c>
      <c r="P3988">
        <v>0</v>
      </c>
      <c r="Q3988">
        <v>0</v>
      </c>
      <c r="R3988" t="s">
        <v>531</v>
      </c>
      <c r="S3988" t="s">
        <v>531</v>
      </c>
      <c r="T3988" t="s">
        <v>531</v>
      </c>
      <c r="U3988" t="s">
        <v>531</v>
      </c>
      <c r="W3988" s="429">
        <f t="shared" si="92"/>
        <v>0</v>
      </c>
      <c r="X3988" s="429">
        <f t="shared" si="92"/>
        <v>0</v>
      </c>
      <c r="Y3988" s="429">
        <f t="shared" si="92"/>
        <v>0</v>
      </c>
      <c r="Z3988" s="429">
        <f t="shared" si="92"/>
        <v>0</v>
      </c>
      <c r="AA3988" s="429" t="s">
        <v>1296</v>
      </c>
    </row>
    <row r="3989" spans="1:27" x14ac:dyDescent="0.25">
      <c r="A3989" t="s">
        <v>149</v>
      </c>
      <c r="B3989" t="s">
        <v>186</v>
      </c>
      <c r="C3989" t="s">
        <v>1459</v>
      </c>
      <c r="D3989" t="s">
        <v>1384</v>
      </c>
      <c r="E3989" t="s">
        <v>1499</v>
      </c>
      <c r="F3989" t="s">
        <v>1293</v>
      </c>
      <c r="G3989">
        <v>35</v>
      </c>
      <c r="H3989" t="s">
        <v>1464</v>
      </c>
      <c r="I3989" t="s">
        <v>186</v>
      </c>
      <c r="J3989" t="s">
        <v>1478</v>
      </c>
      <c r="K3989" t="s">
        <v>1386</v>
      </c>
      <c r="L3989">
        <v>3.1</v>
      </c>
      <c r="M3989">
        <v>13.5</v>
      </c>
      <c r="N3989">
        <v>37</v>
      </c>
      <c r="O3989">
        <v>0</v>
      </c>
      <c r="P3989">
        <v>0</v>
      </c>
      <c r="Q3989">
        <v>0</v>
      </c>
      <c r="R3989" t="s">
        <v>531</v>
      </c>
      <c r="S3989" t="s">
        <v>531</v>
      </c>
      <c r="T3989" t="s">
        <v>531</v>
      </c>
      <c r="U3989" t="s">
        <v>531</v>
      </c>
      <c r="W3989" s="429">
        <f t="shared" si="92"/>
        <v>0</v>
      </c>
      <c r="X3989" s="429">
        <f t="shared" si="92"/>
        <v>0</v>
      </c>
      <c r="Y3989" s="429">
        <f t="shared" si="92"/>
        <v>0</v>
      </c>
      <c r="Z3989" s="429">
        <f t="shared" si="92"/>
        <v>0</v>
      </c>
      <c r="AA3989" s="429" t="s">
        <v>1296</v>
      </c>
    </row>
    <row r="3990" spans="1:27" x14ac:dyDescent="0.25">
      <c r="A3990" t="s">
        <v>149</v>
      </c>
      <c r="B3990" t="s">
        <v>186</v>
      </c>
      <c r="C3990" t="s">
        <v>1459</v>
      </c>
      <c r="D3990" t="s">
        <v>1384</v>
      </c>
      <c r="E3990" t="s">
        <v>1499</v>
      </c>
      <c r="F3990" t="s">
        <v>1293</v>
      </c>
      <c r="G3990">
        <v>35</v>
      </c>
      <c r="H3990" t="s">
        <v>1464</v>
      </c>
      <c r="I3990" t="s">
        <v>186</v>
      </c>
      <c r="J3990" t="s">
        <v>1478</v>
      </c>
      <c r="K3990" t="s">
        <v>1386</v>
      </c>
      <c r="L3990">
        <v>0</v>
      </c>
      <c r="M3990">
        <v>10</v>
      </c>
      <c r="N3990">
        <v>0</v>
      </c>
      <c r="O3990">
        <v>0</v>
      </c>
      <c r="P3990">
        <v>0</v>
      </c>
      <c r="Q3990">
        <v>0</v>
      </c>
      <c r="R3990" t="s">
        <v>531</v>
      </c>
      <c r="S3990" t="s">
        <v>531</v>
      </c>
      <c r="T3990" t="s">
        <v>531</v>
      </c>
      <c r="U3990" t="s">
        <v>531</v>
      </c>
      <c r="W3990" s="429">
        <f t="shared" si="92"/>
        <v>0</v>
      </c>
      <c r="X3990" s="429">
        <f t="shared" si="92"/>
        <v>0</v>
      </c>
      <c r="Y3990" s="429">
        <f t="shared" si="92"/>
        <v>0</v>
      </c>
      <c r="Z3990" s="429">
        <f t="shared" si="92"/>
        <v>0</v>
      </c>
      <c r="AA3990" s="429" t="s">
        <v>1296</v>
      </c>
    </row>
    <row r="3991" spans="1:27" x14ac:dyDescent="0.25">
      <c r="A3991" t="s">
        <v>149</v>
      </c>
      <c r="B3991" t="s">
        <v>186</v>
      </c>
      <c r="C3991" t="s">
        <v>1459</v>
      </c>
      <c r="D3991" t="s">
        <v>1384</v>
      </c>
      <c r="E3991" t="s">
        <v>1499</v>
      </c>
      <c r="F3991" t="s">
        <v>1293</v>
      </c>
      <c r="G3991">
        <v>35</v>
      </c>
      <c r="H3991" t="s">
        <v>1464</v>
      </c>
      <c r="I3991" t="s">
        <v>186</v>
      </c>
      <c r="J3991" t="s">
        <v>1478</v>
      </c>
      <c r="K3991" t="s">
        <v>1386</v>
      </c>
      <c r="L3991">
        <v>0</v>
      </c>
      <c r="M3991">
        <v>0</v>
      </c>
      <c r="N3991">
        <v>0</v>
      </c>
      <c r="O3991">
        <v>0</v>
      </c>
      <c r="P3991">
        <v>0</v>
      </c>
      <c r="Q3991">
        <v>0</v>
      </c>
      <c r="R3991" t="s">
        <v>531</v>
      </c>
      <c r="S3991" t="s">
        <v>531</v>
      </c>
      <c r="T3991" t="s">
        <v>531</v>
      </c>
      <c r="U3991" t="s">
        <v>531</v>
      </c>
      <c r="W3991" s="429">
        <f t="shared" si="92"/>
        <v>0</v>
      </c>
      <c r="X3991" s="429">
        <f t="shared" si="92"/>
        <v>0</v>
      </c>
      <c r="Y3991" s="429">
        <f t="shared" si="92"/>
        <v>0</v>
      </c>
      <c r="Z3991" s="429">
        <f t="shared" si="92"/>
        <v>0</v>
      </c>
      <c r="AA3991" s="429" t="s">
        <v>1296</v>
      </c>
    </row>
    <row r="3992" spans="1:27" x14ac:dyDescent="0.25">
      <c r="A3992" t="s">
        <v>149</v>
      </c>
      <c r="B3992" t="s">
        <v>186</v>
      </c>
      <c r="C3992" t="s">
        <v>1459</v>
      </c>
      <c r="D3992" t="s">
        <v>1384</v>
      </c>
      <c r="E3992" t="s">
        <v>1499</v>
      </c>
      <c r="F3992" t="s">
        <v>1293</v>
      </c>
      <c r="G3992">
        <v>35</v>
      </c>
      <c r="H3992" t="s">
        <v>1464</v>
      </c>
      <c r="I3992" t="s">
        <v>186</v>
      </c>
      <c r="J3992" t="s">
        <v>1478</v>
      </c>
      <c r="K3992" t="s">
        <v>1386</v>
      </c>
      <c r="L3992">
        <v>0</v>
      </c>
      <c r="M3992">
        <v>0</v>
      </c>
      <c r="N3992">
        <v>0</v>
      </c>
      <c r="O3992">
        <v>0</v>
      </c>
      <c r="P3992">
        <v>0</v>
      </c>
      <c r="Q3992">
        <v>0</v>
      </c>
      <c r="R3992" t="s">
        <v>531</v>
      </c>
      <c r="S3992" t="s">
        <v>531</v>
      </c>
      <c r="T3992" t="s">
        <v>531</v>
      </c>
      <c r="U3992" t="s">
        <v>531</v>
      </c>
      <c r="W3992" s="429">
        <f t="shared" si="92"/>
        <v>0</v>
      </c>
      <c r="X3992" s="429">
        <f t="shared" si="92"/>
        <v>0</v>
      </c>
      <c r="Y3992" s="429">
        <f t="shared" si="92"/>
        <v>0</v>
      </c>
      <c r="Z3992" s="429">
        <f t="shared" si="92"/>
        <v>0</v>
      </c>
      <c r="AA3992" s="429" t="s">
        <v>1296</v>
      </c>
    </row>
    <row r="3993" spans="1:27" x14ac:dyDescent="0.25">
      <c r="A3993" t="s">
        <v>149</v>
      </c>
      <c r="B3993" t="s">
        <v>186</v>
      </c>
      <c r="C3993" t="s">
        <v>1459</v>
      </c>
      <c r="D3993" t="s">
        <v>1384</v>
      </c>
      <c r="E3993" t="s">
        <v>1499</v>
      </c>
      <c r="F3993" t="s">
        <v>1293</v>
      </c>
      <c r="G3993">
        <v>35</v>
      </c>
      <c r="H3993" t="s">
        <v>1464</v>
      </c>
      <c r="I3993" t="s">
        <v>186</v>
      </c>
      <c r="J3993" t="s">
        <v>1478</v>
      </c>
      <c r="K3993" t="s">
        <v>1386</v>
      </c>
      <c r="L3993">
        <v>0</v>
      </c>
      <c r="M3993">
        <v>0</v>
      </c>
      <c r="N3993">
        <v>0</v>
      </c>
      <c r="O3993">
        <v>0</v>
      </c>
      <c r="P3993">
        <v>0</v>
      </c>
      <c r="Q3993">
        <v>0</v>
      </c>
      <c r="R3993" t="s">
        <v>531</v>
      </c>
      <c r="S3993" t="s">
        <v>531</v>
      </c>
      <c r="T3993" t="s">
        <v>531</v>
      </c>
      <c r="U3993" t="s">
        <v>531</v>
      </c>
      <c r="W3993" s="429">
        <f t="shared" si="92"/>
        <v>0</v>
      </c>
      <c r="X3993" s="429">
        <f t="shared" si="92"/>
        <v>0</v>
      </c>
      <c r="Y3993" s="429">
        <f t="shared" si="92"/>
        <v>0</v>
      </c>
      <c r="Z3993" s="429">
        <f t="shared" si="92"/>
        <v>0</v>
      </c>
      <c r="AA3993" s="429" t="s">
        <v>1296</v>
      </c>
    </row>
    <row r="3994" spans="1:27" x14ac:dyDescent="0.25">
      <c r="A3994" t="s">
        <v>149</v>
      </c>
      <c r="B3994" t="s">
        <v>186</v>
      </c>
      <c r="C3994" t="s">
        <v>1459</v>
      </c>
      <c r="D3994" t="s">
        <v>1384</v>
      </c>
      <c r="E3994" t="s">
        <v>1499</v>
      </c>
      <c r="F3994" t="s">
        <v>1293</v>
      </c>
      <c r="G3994">
        <v>35</v>
      </c>
      <c r="H3994" t="s">
        <v>1464</v>
      </c>
      <c r="I3994" t="s">
        <v>186</v>
      </c>
      <c r="J3994" t="s">
        <v>1478</v>
      </c>
      <c r="K3994" t="s">
        <v>1386</v>
      </c>
      <c r="L3994">
        <v>0</v>
      </c>
      <c r="M3994">
        <v>0</v>
      </c>
      <c r="N3994">
        <v>0</v>
      </c>
      <c r="O3994">
        <v>0</v>
      </c>
      <c r="P3994">
        <v>0</v>
      </c>
      <c r="Q3994">
        <v>0</v>
      </c>
      <c r="R3994" t="s">
        <v>531</v>
      </c>
      <c r="S3994" t="s">
        <v>531</v>
      </c>
      <c r="T3994" t="s">
        <v>531</v>
      </c>
      <c r="U3994" t="s">
        <v>531</v>
      </c>
      <c r="W3994" s="429">
        <f t="shared" si="92"/>
        <v>0</v>
      </c>
      <c r="X3994" s="429">
        <f t="shared" si="92"/>
        <v>0</v>
      </c>
      <c r="Y3994" s="429">
        <f t="shared" si="92"/>
        <v>0</v>
      </c>
      <c r="Z3994" s="429">
        <f t="shared" si="92"/>
        <v>0</v>
      </c>
      <c r="AA3994" s="429" t="s">
        <v>1296</v>
      </c>
    </row>
    <row r="3995" spans="1:27" x14ac:dyDescent="0.25">
      <c r="A3995" t="s">
        <v>149</v>
      </c>
      <c r="B3995" t="s">
        <v>186</v>
      </c>
      <c r="C3995" t="s">
        <v>1459</v>
      </c>
      <c r="D3995" t="s">
        <v>1384</v>
      </c>
      <c r="E3995" t="s">
        <v>1499</v>
      </c>
      <c r="F3995" t="s">
        <v>1293</v>
      </c>
      <c r="G3995">
        <v>35</v>
      </c>
      <c r="H3995" t="s">
        <v>1464</v>
      </c>
      <c r="I3995" t="s">
        <v>186</v>
      </c>
      <c r="J3995" t="s">
        <v>1478</v>
      </c>
      <c r="K3995" t="s">
        <v>1386</v>
      </c>
      <c r="L3995">
        <v>0</v>
      </c>
      <c r="M3995">
        <v>0</v>
      </c>
      <c r="N3995">
        <v>0</v>
      </c>
      <c r="O3995">
        <v>0</v>
      </c>
      <c r="P3995">
        <v>0</v>
      </c>
      <c r="Q3995">
        <v>0</v>
      </c>
      <c r="R3995" t="s">
        <v>531</v>
      </c>
      <c r="S3995" t="s">
        <v>531</v>
      </c>
      <c r="T3995" t="s">
        <v>531</v>
      </c>
      <c r="U3995" t="s">
        <v>531</v>
      </c>
      <c r="W3995" s="429">
        <f t="shared" si="92"/>
        <v>0</v>
      </c>
      <c r="X3995" s="429">
        <f t="shared" si="92"/>
        <v>0</v>
      </c>
      <c r="Y3995" s="429">
        <f t="shared" si="92"/>
        <v>0</v>
      </c>
      <c r="Z3995" s="429">
        <f t="shared" si="92"/>
        <v>0</v>
      </c>
      <c r="AA3995" s="429" t="s">
        <v>1296</v>
      </c>
    </row>
    <row r="3996" spans="1:27" x14ac:dyDescent="0.25">
      <c r="A3996" t="s">
        <v>149</v>
      </c>
      <c r="B3996" t="s">
        <v>186</v>
      </c>
      <c r="C3996" t="s">
        <v>1459</v>
      </c>
      <c r="D3996" t="s">
        <v>1384</v>
      </c>
      <c r="E3996" t="s">
        <v>1499</v>
      </c>
      <c r="F3996" t="s">
        <v>1293</v>
      </c>
      <c r="G3996">
        <v>35</v>
      </c>
      <c r="H3996" t="s">
        <v>1464</v>
      </c>
      <c r="I3996" t="s">
        <v>186</v>
      </c>
      <c r="J3996" t="s">
        <v>1478</v>
      </c>
      <c r="K3996" t="s">
        <v>1386</v>
      </c>
      <c r="L3996">
        <v>0</v>
      </c>
      <c r="M3996">
        <v>0</v>
      </c>
      <c r="N3996">
        <v>0</v>
      </c>
      <c r="O3996">
        <v>0</v>
      </c>
      <c r="P3996">
        <v>0</v>
      </c>
      <c r="Q3996">
        <v>0</v>
      </c>
      <c r="R3996" t="s">
        <v>531</v>
      </c>
      <c r="S3996" t="s">
        <v>531</v>
      </c>
      <c r="T3996" t="s">
        <v>531</v>
      </c>
      <c r="U3996" t="s">
        <v>531</v>
      </c>
      <c r="W3996" s="429">
        <f t="shared" si="92"/>
        <v>0</v>
      </c>
      <c r="X3996" s="429">
        <f t="shared" si="92"/>
        <v>0</v>
      </c>
      <c r="Y3996" s="429">
        <f t="shared" si="92"/>
        <v>0</v>
      </c>
      <c r="Z3996" s="429">
        <f t="shared" si="92"/>
        <v>0</v>
      </c>
      <c r="AA3996" s="429" t="s">
        <v>1296</v>
      </c>
    </row>
    <row r="3997" spans="1:27" x14ac:dyDescent="0.25">
      <c r="A3997" t="s">
        <v>149</v>
      </c>
      <c r="B3997" t="s">
        <v>186</v>
      </c>
      <c r="C3997" t="s">
        <v>1459</v>
      </c>
      <c r="D3997" t="s">
        <v>1384</v>
      </c>
      <c r="E3997" t="s">
        <v>1499</v>
      </c>
      <c r="F3997" t="s">
        <v>1293</v>
      </c>
      <c r="G3997">
        <v>35</v>
      </c>
      <c r="H3997" t="s">
        <v>1464</v>
      </c>
      <c r="I3997" t="s">
        <v>186</v>
      </c>
      <c r="J3997" t="s">
        <v>1478</v>
      </c>
      <c r="K3997" t="s">
        <v>1386</v>
      </c>
      <c r="L3997">
        <v>0</v>
      </c>
      <c r="M3997">
        <v>0</v>
      </c>
      <c r="N3997">
        <v>0</v>
      </c>
      <c r="O3997">
        <v>0</v>
      </c>
      <c r="P3997">
        <v>0</v>
      </c>
      <c r="Q3997">
        <v>0</v>
      </c>
      <c r="R3997" t="s">
        <v>531</v>
      </c>
      <c r="S3997" t="s">
        <v>531</v>
      </c>
      <c r="T3997" t="s">
        <v>531</v>
      </c>
      <c r="U3997" t="s">
        <v>531</v>
      </c>
      <c r="W3997" s="429">
        <f t="shared" si="92"/>
        <v>0</v>
      </c>
      <c r="X3997" s="429">
        <f t="shared" si="92"/>
        <v>0</v>
      </c>
      <c r="Y3997" s="429">
        <f t="shared" si="92"/>
        <v>0</v>
      </c>
      <c r="Z3997" s="429">
        <f t="shared" si="92"/>
        <v>0</v>
      </c>
      <c r="AA3997" s="429" t="s">
        <v>1296</v>
      </c>
    </row>
    <row r="3998" spans="1:27" x14ac:dyDescent="0.25">
      <c r="A3998" t="s">
        <v>149</v>
      </c>
      <c r="B3998" t="s">
        <v>186</v>
      </c>
      <c r="C3998" t="s">
        <v>1459</v>
      </c>
      <c r="D3998" t="s">
        <v>1384</v>
      </c>
      <c r="E3998" t="s">
        <v>1499</v>
      </c>
      <c r="F3998" t="s">
        <v>1293</v>
      </c>
      <c r="G3998">
        <v>35</v>
      </c>
      <c r="H3998" t="s">
        <v>1464</v>
      </c>
      <c r="I3998" t="s">
        <v>186</v>
      </c>
      <c r="J3998" t="s">
        <v>1478</v>
      </c>
      <c r="K3998" t="s">
        <v>1386</v>
      </c>
      <c r="L3998">
        <v>0</v>
      </c>
      <c r="M3998">
        <v>0</v>
      </c>
      <c r="N3998">
        <v>0</v>
      </c>
      <c r="O3998">
        <v>0</v>
      </c>
      <c r="P3998">
        <v>0</v>
      </c>
      <c r="Q3998">
        <v>0</v>
      </c>
      <c r="R3998" t="s">
        <v>531</v>
      </c>
      <c r="S3998" t="s">
        <v>531</v>
      </c>
      <c r="T3998" t="s">
        <v>531</v>
      </c>
      <c r="U3998" t="s">
        <v>531</v>
      </c>
      <c r="W3998" s="429">
        <f t="shared" si="92"/>
        <v>0</v>
      </c>
      <c r="X3998" s="429">
        <f t="shared" si="92"/>
        <v>0</v>
      </c>
      <c r="Y3998" s="429">
        <f t="shared" si="92"/>
        <v>0</v>
      </c>
      <c r="Z3998" s="429">
        <f t="shared" si="92"/>
        <v>0</v>
      </c>
      <c r="AA3998" s="429" t="s">
        <v>1296</v>
      </c>
    </row>
    <row r="3999" spans="1:27" x14ac:dyDescent="0.25">
      <c r="A3999" t="s">
        <v>149</v>
      </c>
      <c r="B3999" t="s">
        <v>186</v>
      </c>
      <c r="C3999" t="s">
        <v>1459</v>
      </c>
      <c r="D3999" t="s">
        <v>1384</v>
      </c>
      <c r="E3999" t="s">
        <v>1499</v>
      </c>
      <c r="F3999" t="s">
        <v>1293</v>
      </c>
      <c r="G3999">
        <v>35</v>
      </c>
      <c r="H3999" t="s">
        <v>1464</v>
      </c>
      <c r="I3999" t="s">
        <v>186</v>
      </c>
      <c r="J3999" t="s">
        <v>1478</v>
      </c>
      <c r="K3999" t="s">
        <v>1386</v>
      </c>
      <c r="L3999">
        <v>0</v>
      </c>
      <c r="M3999">
        <v>0</v>
      </c>
      <c r="N3999">
        <v>0</v>
      </c>
      <c r="O3999">
        <v>0</v>
      </c>
      <c r="P3999">
        <v>0</v>
      </c>
      <c r="Q3999">
        <v>0</v>
      </c>
      <c r="R3999" t="s">
        <v>531</v>
      </c>
      <c r="S3999" t="s">
        <v>531</v>
      </c>
      <c r="T3999" t="s">
        <v>531</v>
      </c>
      <c r="U3999" t="s">
        <v>531</v>
      </c>
      <c r="W3999" s="429">
        <f t="shared" si="92"/>
        <v>0</v>
      </c>
      <c r="X3999" s="429">
        <f t="shared" si="92"/>
        <v>0</v>
      </c>
      <c r="Y3999" s="429">
        <f t="shared" si="92"/>
        <v>0</v>
      </c>
      <c r="Z3999" s="429">
        <f t="shared" si="92"/>
        <v>0</v>
      </c>
      <c r="AA3999" s="429" t="s">
        <v>1296</v>
      </c>
    </row>
    <row r="4000" spans="1:27" x14ac:dyDescent="0.25">
      <c r="A4000" t="s">
        <v>149</v>
      </c>
      <c r="B4000" t="s">
        <v>186</v>
      </c>
      <c r="C4000" t="s">
        <v>1459</v>
      </c>
      <c r="D4000" t="s">
        <v>1384</v>
      </c>
      <c r="E4000" t="s">
        <v>1499</v>
      </c>
      <c r="F4000" t="s">
        <v>1293</v>
      </c>
      <c r="G4000">
        <v>35</v>
      </c>
      <c r="H4000" t="s">
        <v>1464</v>
      </c>
      <c r="I4000" t="s">
        <v>186</v>
      </c>
      <c r="J4000" t="s">
        <v>1478</v>
      </c>
      <c r="K4000" t="s">
        <v>1386</v>
      </c>
      <c r="L4000">
        <v>0</v>
      </c>
      <c r="M4000">
        <v>0</v>
      </c>
      <c r="N4000">
        <v>0</v>
      </c>
      <c r="O4000">
        <v>0</v>
      </c>
      <c r="P4000">
        <v>0</v>
      </c>
      <c r="Q4000">
        <v>0</v>
      </c>
      <c r="R4000" t="s">
        <v>531</v>
      </c>
      <c r="S4000" t="s">
        <v>531</v>
      </c>
      <c r="T4000" t="s">
        <v>531</v>
      </c>
      <c r="U4000" t="s">
        <v>531</v>
      </c>
      <c r="W4000" s="429">
        <f t="shared" si="92"/>
        <v>0</v>
      </c>
      <c r="X4000" s="429">
        <f t="shared" si="92"/>
        <v>0</v>
      </c>
      <c r="Y4000" s="429">
        <f t="shared" si="92"/>
        <v>0</v>
      </c>
      <c r="Z4000" s="429">
        <f t="shared" si="92"/>
        <v>0</v>
      </c>
      <c r="AA4000" s="429" t="s">
        <v>1296</v>
      </c>
    </row>
    <row r="4001" spans="1:27" x14ac:dyDescent="0.25">
      <c r="A4001" t="s">
        <v>149</v>
      </c>
      <c r="B4001" t="s">
        <v>186</v>
      </c>
      <c r="C4001" t="s">
        <v>1459</v>
      </c>
      <c r="D4001" t="s">
        <v>1384</v>
      </c>
      <c r="E4001" t="s">
        <v>1499</v>
      </c>
      <c r="F4001" t="s">
        <v>1293</v>
      </c>
      <c r="G4001">
        <v>35</v>
      </c>
      <c r="H4001" t="s">
        <v>1464</v>
      </c>
      <c r="I4001" t="s">
        <v>186</v>
      </c>
      <c r="J4001" t="s">
        <v>1478</v>
      </c>
      <c r="K4001" t="s">
        <v>1386</v>
      </c>
      <c r="L4001">
        <v>0</v>
      </c>
      <c r="M4001">
        <v>0</v>
      </c>
      <c r="N4001">
        <v>0</v>
      </c>
      <c r="O4001">
        <v>0</v>
      </c>
      <c r="P4001">
        <v>0</v>
      </c>
      <c r="Q4001">
        <v>0</v>
      </c>
      <c r="R4001" t="s">
        <v>531</v>
      </c>
      <c r="S4001" t="s">
        <v>531</v>
      </c>
      <c r="T4001" t="s">
        <v>531</v>
      </c>
      <c r="U4001" t="s">
        <v>531</v>
      </c>
      <c r="W4001" s="429">
        <f t="shared" si="92"/>
        <v>0</v>
      </c>
      <c r="X4001" s="429">
        <f t="shared" si="92"/>
        <v>0</v>
      </c>
      <c r="Y4001" s="429">
        <f t="shared" si="92"/>
        <v>0</v>
      </c>
      <c r="Z4001" s="429">
        <f t="shared" si="92"/>
        <v>0</v>
      </c>
      <c r="AA4001" s="429" t="s">
        <v>1296</v>
      </c>
    </row>
    <row r="4002" spans="1:27" x14ac:dyDescent="0.25">
      <c r="A4002" t="s">
        <v>149</v>
      </c>
      <c r="B4002" t="s">
        <v>186</v>
      </c>
      <c r="C4002" t="s">
        <v>1459</v>
      </c>
      <c r="D4002" t="s">
        <v>1384</v>
      </c>
      <c r="E4002" t="s">
        <v>1499</v>
      </c>
      <c r="F4002" t="s">
        <v>1293</v>
      </c>
      <c r="G4002">
        <v>35</v>
      </c>
      <c r="H4002" t="s">
        <v>1464</v>
      </c>
      <c r="I4002" t="s">
        <v>186</v>
      </c>
      <c r="J4002" t="s">
        <v>1478</v>
      </c>
      <c r="K4002" t="s">
        <v>1386</v>
      </c>
      <c r="L4002">
        <v>0</v>
      </c>
      <c r="M4002">
        <v>0</v>
      </c>
      <c r="N4002">
        <v>0</v>
      </c>
      <c r="O4002">
        <v>0</v>
      </c>
      <c r="P4002">
        <v>0</v>
      </c>
      <c r="Q4002">
        <v>0</v>
      </c>
      <c r="R4002" t="s">
        <v>531</v>
      </c>
      <c r="S4002" t="s">
        <v>531</v>
      </c>
      <c r="T4002" t="s">
        <v>531</v>
      </c>
      <c r="U4002" t="s">
        <v>531</v>
      </c>
      <c r="W4002" s="429">
        <f t="shared" si="92"/>
        <v>0</v>
      </c>
      <c r="X4002" s="429">
        <f t="shared" si="92"/>
        <v>0</v>
      </c>
      <c r="Y4002" s="429">
        <f t="shared" si="92"/>
        <v>0</v>
      </c>
      <c r="Z4002" s="429">
        <f t="shared" si="92"/>
        <v>0</v>
      </c>
      <c r="AA4002" s="429" t="s">
        <v>1296</v>
      </c>
    </row>
    <row r="4003" spans="1:27" x14ac:dyDescent="0.25">
      <c r="A4003" t="s">
        <v>149</v>
      </c>
      <c r="B4003" t="s">
        <v>186</v>
      </c>
      <c r="C4003" t="s">
        <v>1459</v>
      </c>
      <c r="D4003" t="s">
        <v>1384</v>
      </c>
      <c r="E4003" t="s">
        <v>1499</v>
      </c>
      <c r="F4003" t="s">
        <v>1293</v>
      </c>
      <c r="G4003">
        <v>35</v>
      </c>
      <c r="H4003" t="s">
        <v>1464</v>
      </c>
      <c r="I4003" t="s">
        <v>186</v>
      </c>
      <c r="J4003" t="s">
        <v>1478</v>
      </c>
      <c r="K4003" t="s">
        <v>1386</v>
      </c>
      <c r="L4003">
        <v>0</v>
      </c>
      <c r="M4003">
        <v>0</v>
      </c>
      <c r="N4003">
        <v>0</v>
      </c>
      <c r="O4003">
        <v>0</v>
      </c>
      <c r="P4003">
        <v>0</v>
      </c>
      <c r="Q4003">
        <v>0</v>
      </c>
      <c r="R4003" t="s">
        <v>531</v>
      </c>
      <c r="S4003" t="s">
        <v>531</v>
      </c>
      <c r="T4003" t="s">
        <v>531</v>
      </c>
      <c r="U4003" t="s">
        <v>531</v>
      </c>
      <c r="W4003" s="429">
        <f t="shared" si="92"/>
        <v>0</v>
      </c>
      <c r="X4003" s="429">
        <f t="shared" si="92"/>
        <v>0</v>
      </c>
      <c r="Y4003" s="429">
        <f t="shared" si="92"/>
        <v>0</v>
      </c>
      <c r="Z4003" s="429">
        <f t="shared" si="92"/>
        <v>0</v>
      </c>
      <c r="AA4003" s="429" t="s">
        <v>1296</v>
      </c>
    </row>
    <row r="4004" spans="1:27" x14ac:dyDescent="0.25">
      <c r="A4004" t="s">
        <v>149</v>
      </c>
      <c r="B4004" t="s">
        <v>186</v>
      </c>
      <c r="C4004" t="s">
        <v>1459</v>
      </c>
      <c r="D4004" t="s">
        <v>1384</v>
      </c>
      <c r="E4004" t="s">
        <v>1499</v>
      </c>
      <c r="F4004" t="s">
        <v>1293</v>
      </c>
      <c r="G4004">
        <v>35</v>
      </c>
      <c r="H4004" t="s">
        <v>1464</v>
      </c>
      <c r="I4004" t="s">
        <v>186</v>
      </c>
      <c r="J4004" t="s">
        <v>1478</v>
      </c>
      <c r="K4004" t="s">
        <v>1386</v>
      </c>
      <c r="L4004">
        <v>0</v>
      </c>
      <c r="M4004">
        <v>0</v>
      </c>
      <c r="N4004">
        <v>0</v>
      </c>
      <c r="O4004">
        <v>0</v>
      </c>
      <c r="P4004">
        <v>0</v>
      </c>
      <c r="Q4004">
        <v>0</v>
      </c>
      <c r="R4004" t="s">
        <v>531</v>
      </c>
      <c r="S4004" t="s">
        <v>531</v>
      </c>
      <c r="T4004" t="s">
        <v>531</v>
      </c>
      <c r="U4004" t="s">
        <v>531</v>
      </c>
      <c r="W4004" s="429">
        <f t="shared" si="92"/>
        <v>0</v>
      </c>
      <c r="X4004" s="429">
        <f t="shared" si="92"/>
        <v>0</v>
      </c>
      <c r="Y4004" s="429">
        <f t="shared" si="92"/>
        <v>0</v>
      </c>
      <c r="Z4004" s="429">
        <f t="shared" si="92"/>
        <v>0</v>
      </c>
      <c r="AA4004" s="429" t="s">
        <v>1296</v>
      </c>
    </row>
    <row r="4005" spans="1:27" x14ac:dyDescent="0.25">
      <c r="A4005" t="s">
        <v>149</v>
      </c>
      <c r="B4005" t="s">
        <v>186</v>
      </c>
      <c r="C4005" t="s">
        <v>1459</v>
      </c>
      <c r="D4005" t="s">
        <v>1384</v>
      </c>
      <c r="E4005" t="s">
        <v>1499</v>
      </c>
      <c r="F4005" t="s">
        <v>1293</v>
      </c>
      <c r="G4005">
        <v>35</v>
      </c>
      <c r="H4005" t="s">
        <v>1464</v>
      </c>
      <c r="I4005" t="s">
        <v>186</v>
      </c>
      <c r="J4005" t="s">
        <v>1478</v>
      </c>
      <c r="K4005" t="s">
        <v>1386</v>
      </c>
      <c r="L4005">
        <v>0</v>
      </c>
      <c r="M4005">
        <v>0</v>
      </c>
      <c r="N4005">
        <v>0</v>
      </c>
      <c r="O4005">
        <v>0</v>
      </c>
      <c r="P4005">
        <v>0</v>
      </c>
      <c r="Q4005">
        <v>0</v>
      </c>
      <c r="R4005" t="s">
        <v>531</v>
      </c>
      <c r="S4005" t="s">
        <v>531</v>
      </c>
      <c r="T4005" t="s">
        <v>531</v>
      </c>
      <c r="U4005" t="s">
        <v>531</v>
      </c>
      <c r="W4005" s="429">
        <f t="shared" si="92"/>
        <v>0</v>
      </c>
      <c r="X4005" s="429">
        <f t="shared" si="92"/>
        <v>0</v>
      </c>
      <c r="Y4005" s="429">
        <f t="shared" si="92"/>
        <v>0</v>
      </c>
      <c r="Z4005" s="429">
        <f t="shared" si="92"/>
        <v>0</v>
      </c>
      <c r="AA4005" s="429" t="s">
        <v>1296</v>
      </c>
    </row>
    <row r="4006" spans="1:27" x14ac:dyDescent="0.25">
      <c r="A4006" t="s">
        <v>149</v>
      </c>
      <c r="B4006" t="s">
        <v>186</v>
      </c>
      <c r="C4006" t="s">
        <v>1459</v>
      </c>
      <c r="D4006" t="s">
        <v>1384</v>
      </c>
      <c r="E4006" t="s">
        <v>1499</v>
      </c>
      <c r="F4006" t="s">
        <v>1293</v>
      </c>
      <c r="G4006">
        <v>35</v>
      </c>
      <c r="H4006" t="s">
        <v>1464</v>
      </c>
      <c r="I4006" t="s">
        <v>186</v>
      </c>
      <c r="J4006" t="s">
        <v>1478</v>
      </c>
      <c r="K4006" t="s">
        <v>1386</v>
      </c>
      <c r="L4006">
        <v>0</v>
      </c>
      <c r="M4006">
        <v>0</v>
      </c>
      <c r="N4006">
        <v>0</v>
      </c>
      <c r="O4006">
        <v>0</v>
      </c>
      <c r="P4006">
        <v>0</v>
      </c>
      <c r="Q4006">
        <v>0</v>
      </c>
      <c r="R4006" t="s">
        <v>531</v>
      </c>
      <c r="S4006" t="s">
        <v>531</v>
      </c>
      <c r="T4006" t="s">
        <v>531</v>
      </c>
      <c r="U4006" t="s">
        <v>531</v>
      </c>
      <c r="W4006" s="429">
        <f t="shared" si="92"/>
        <v>0</v>
      </c>
      <c r="X4006" s="429">
        <f t="shared" si="92"/>
        <v>0</v>
      </c>
      <c r="Y4006" s="429">
        <f t="shared" si="92"/>
        <v>0</v>
      </c>
      <c r="Z4006" s="429">
        <f t="shared" si="92"/>
        <v>0</v>
      </c>
      <c r="AA4006" s="429" t="s">
        <v>1296</v>
      </c>
    </row>
    <row r="4007" spans="1:27" x14ac:dyDescent="0.25">
      <c r="A4007" t="s">
        <v>149</v>
      </c>
      <c r="B4007" t="s">
        <v>186</v>
      </c>
      <c r="C4007" t="s">
        <v>1459</v>
      </c>
      <c r="D4007" t="s">
        <v>1384</v>
      </c>
      <c r="E4007" t="s">
        <v>1499</v>
      </c>
      <c r="F4007" t="s">
        <v>1293</v>
      </c>
      <c r="G4007">
        <v>35</v>
      </c>
      <c r="H4007" t="s">
        <v>1464</v>
      </c>
      <c r="I4007" t="s">
        <v>186</v>
      </c>
      <c r="J4007" t="s">
        <v>1478</v>
      </c>
      <c r="K4007" t="s">
        <v>1386</v>
      </c>
      <c r="L4007">
        <v>0</v>
      </c>
      <c r="M4007">
        <v>0</v>
      </c>
      <c r="N4007">
        <v>0</v>
      </c>
      <c r="O4007">
        <v>0</v>
      </c>
      <c r="P4007">
        <v>0</v>
      </c>
      <c r="Q4007">
        <v>0</v>
      </c>
      <c r="R4007" t="s">
        <v>531</v>
      </c>
      <c r="S4007" t="s">
        <v>531</v>
      </c>
      <c r="T4007" t="s">
        <v>531</v>
      </c>
      <c r="U4007" t="s">
        <v>531</v>
      </c>
      <c r="W4007" s="429">
        <f t="shared" si="92"/>
        <v>0</v>
      </c>
      <c r="X4007" s="429">
        <f t="shared" si="92"/>
        <v>0</v>
      </c>
      <c r="Y4007" s="429">
        <f t="shared" si="92"/>
        <v>0</v>
      </c>
      <c r="Z4007" s="429">
        <f t="shared" si="92"/>
        <v>0</v>
      </c>
      <c r="AA4007" s="429" t="s">
        <v>1296</v>
      </c>
    </row>
    <row r="4008" spans="1:27" x14ac:dyDescent="0.25">
      <c r="A4008" t="s">
        <v>149</v>
      </c>
      <c r="B4008" t="s">
        <v>186</v>
      </c>
      <c r="C4008" t="s">
        <v>1459</v>
      </c>
      <c r="D4008" t="s">
        <v>1384</v>
      </c>
      <c r="E4008" t="s">
        <v>1499</v>
      </c>
      <c r="F4008" t="s">
        <v>1293</v>
      </c>
      <c r="G4008">
        <v>35</v>
      </c>
      <c r="H4008" t="s">
        <v>1464</v>
      </c>
      <c r="I4008" t="s">
        <v>186</v>
      </c>
      <c r="J4008" t="s">
        <v>1478</v>
      </c>
      <c r="K4008" t="s">
        <v>1386</v>
      </c>
      <c r="L4008">
        <v>0</v>
      </c>
      <c r="M4008">
        <v>0</v>
      </c>
      <c r="N4008">
        <v>0</v>
      </c>
      <c r="O4008">
        <v>0</v>
      </c>
      <c r="P4008">
        <v>0</v>
      </c>
      <c r="Q4008">
        <v>0</v>
      </c>
      <c r="R4008" t="s">
        <v>531</v>
      </c>
      <c r="S4008" t="s">
        <v>531</v>
      </c>
      <c r="T4008" t="s">
        <v>531</v>
      </c>
      <c r="U4008" t="s">
        <v>531</v>
      </c>
      <c r="W4008" s="429">
        <f t="shared" si="92"/>
        <v>0</v>
      </c>
      <c r="X4008" s="429">
        <f t="shared" si="92"/>
        <v>0</v>
      </c>
      <c r="Y4008" s="429">
        <f t="shared" si="92"/>
        <v>0</v>
      </c>
      <c r="Z4008" s="429">
        <f t="shared" si="92"/>
        <v>0</v>
      </c>
      <c r="AA4008" s="429" t="s">
        <v>1296</v>
      </c>
    </row>
    <row r="4009" spans="1:27" x14ac:dyDescent="0.25">
      <c r="A4009" t="s">
        <v>149</v>
      </c>
      <c r="B4009" t="s">
        <v>186</v>
      </c>
      <c r="C4009" t="s">
        <v>1459</v>
      </c>
      <c r="D4009" t="s">
        <v>1384</v>
      </c>
      <c r="E4009" t="s">
        <v>1499</v>
      </c>
      <c r="F4009" t="s">
        <v>1293</v>
      </c>
      <c r="G4009">
        <v>35</v>
      </c>
      <c r="H4009" t="s">
        <v>1464</v>
      </c>
      <c r="I4009" t="s">
        <v>186</v>
      </c>
      <c r="J4009" t="s">
        <v>1478</v>
      </c>
      <c r="K4009" t="s">
        <v>1386</v>
      </c>
      <c r="L4009">
        <v>0</v>
      </c>
      <c r="M4009">
        <v>0</v>
      </c>
      <c r="N4009">
        <v>0</v>
      </c>
      <c r="O4009">
        <v>0</v>
      </c>
      <c r="P4009">
        <v>0</v>
      </c>
      <c r="Q4009">
        <v>0</v>
      </c>
      <c r="R4009" t="s">
        <v>531</v>
      </c>
      <c r="S4009" t="s">
        <v>531</v>
      </c>
      <c r="T4009" t="s">
        <v>531</v>
      </c>
      <c r="U4009" t="s">
        <v>531</v>
      </c>
      <c r="W4009" s="429">
        <f t="shared" si="92"/>
        <v>0</v>
      </c>
      <c r="X4009" s="429">
        <f t="shared" si="92"/>
        <v>0</v>
      </c>
      <c r="Y4009" s="429">
        <f t="shared" si="92"/>
        <v>0</v>
      </c>
      <c r="Z4009" s="429">
        <f t="shared" si="92"/>
        <v>0</v>
      </c>
      <c r="AA4009" s="429" t="s">
        <v>1296</v>
      </c>
    </row>
    <row r="4010" spans="1:27" x14ac:dyDescent="0.25">
      <c r="A4010" t="s">
        <v>149</v>
      </c>
      <c r="B4010" t="s">
        <v>186</v>
      </c>
      <c r="C4010" t="s">
        <v>1459</v>
      </c>
      <c r="D4010" t="s">
        <v>1384</v>
      </c>
      <c r="E4010" t="s">
        <v>1499</v>
      </c>
      <c r="F4010" t="s">
        <v>1293</v>
      </c>
      <c r="G4010">
        <v>35</v>
      </c>
      <c r="H4010" t="s">
        <v>1464</v>
      </c>
      <c r="I4010" t="s">
        <v>186</v>
      </c>
      <c r="J4010" t="s">
        <v>1478</v>
      </c>
      <c r="K4010" t="s">
        <v>1386</v>
      </c>
      <c r="L4010">
        <v>0</v>
      </c>
      <c r="M4010">
        <v>0</v>
      </c>
      <c r="N4010">
        <v>0</v>
      </c>
      <c r="O4010">
        <v>0</v>
      </c>
      <c r="P4010">
        <v>0</v>
      </c>
      <c r="Q4010">
        <v>0</v>
      </c>
      <c r="R4010" t="s">
        <v>531</v>
      </c>
      <c r="S4010" t="s">
        <v>531</v>
      </c>
      <c r="T4010" t="s">
        <v>531</v>
      </c>
      <c r="U4010" t="s">
        <v>531</v>
      </c>
      <c r="W4010" s="429">
        <f t="shared" si="92"/>
        <v>0</v>
      </c>
      <c r="X4010" s="429">
        <f t="shared" si="92"/>
        <v>0</v>
      </c>
      <c r="Y4010" s="429">
        <f t="shared" si="92"/>
        <v>0</v>
      </c>
      <c r="Z4010" s="429">
        <f t="shared" si="92"/>
        <v>0</v>
      </c>
      <c r="AA4010" s="429" t="s">
        <v>1296</v>
      </c>
    </row>
    <row r="4011" spans="1:27" x14ac:dyDescent="0.25">
      <c r="A4011" t="s">
        <v>149</v>
      </c>
      <c r="B4011" t="s">
        <v>186</v>
      </c>
      <c r="C4011" t="s">
        <v>1459</v>
      </c>
      <c r="D4011" t="s">
        <v>1384</v>
      </c>
      <c r="E4011" t="s">
        <v>1499</v>
      </c>
      <c r="F4011" t="s">
        <v>1293</v>
      </c>
      <c r="G4011">
        <v>35</v>
      </c>
      <c r="H4011" t="s">
        <v>1464</v>
      </c>
      <c r="I4011" t="s">
        <v>186</v>
      </c>
      <c r="J4011" t="s">
        <v>1478</v>
      </c>
      <c r="K4011" t="s">
        <v>1386</v>
      </c>
      <c r="L4011">
        <v>0</v>
      </c>
      <c r="M4011">
        <v>0</v>
      </c>
      <c r="N4011">
        <v>0</v>
      </c>
      <c r="O4011">
        <v>0</v>
      </c>
      <c r="P4011">
        <v>0</v>
      </c>
      <c r="Q4011">
        <v>0</v>
      </c>
      <c r="R4011" t="s">
        <v>531</v>
      </c>
      <c r="S4011" t="s">
        <v>531</v>
      </c>
      <c r="T4011" t="s">
        <v>531</v>
      </c>
      <c r="U4011" t="s">
        <v>531</v>
      </c>
      <c r="W4011" s="429">
        <f t="shared" si="92"/>
        <v>0</v>
      </c>
      <c r="X4011" s="429">
        <f t="shared" si="92"/>
        <v>0</v>
      </c>
      <c r="Y4011" s="429">
        <f t="shared" si="92"/>
        <v>0</v>
      </c>
      <c r="Z4011" s="429">
        <f t="shared" si="92"/>
        <v>0</v>
      </c>
      <c r="AA4011" s="429" t="s">
        <v>1296</v>
      </c>
    </row>
    <row r="4012" spans="1:27" x14ac:dyDescent="0.25">
      <c r="A4012" t="s">
        <v>149</v>
      </c>
      <c r="B4012" t="s">
        <v>186</v>
      </c>
      <c r="C4012" t="s">
        <v>1459</v>
      </c>
      <c r="D4012" t="s">
        <v>1384</v>
      </c>
      <c r="E4012" t="s">
        <v>1499</v>
      </c>
      <c r="F4012" t="s">
        <v>1293</v>
      </c>
      <c r="G4012">
        <v>35</v>
      </c>
      <c r="H4012" t="s">
        <v>1464</v>
      </c>
      <c r="I4012" t="s">
        <v>186</v>
      </c>
      <c r="J4012" t="s">
        <v>1478</v>
      </c>
      <c r="K4012" t="s">
        <v>1386</v>
      </c>
      <c r="L4012">
        <v>0</v>
      </c>
      <c r="M4012">
        <v>0</v>
      </c>
      <c r="N4012">
        <v>0</v>
      </c>
      <c r="O4012">
        <v>0</v>
      </c>
      <c r="P4012">
        <v>0</v>
      </c>
      <c r="Q4012">
        <v>0</v>
      </c>
      <c r="R4012" t="s">
        <v>531</v>
      </c>
      <c r="S4012" t="s">
        <v>531</v>
      </c>
      <c r="T4012" t="s">
        <v>531</v>
      </c>
      <c r="U4012" t="s">
        <v>531</v>
      </c>
      <c r="W4012" s="429">
        <f t="shared" si="92"/>
        <v>0</v>
      </c>
      <c r="X4012" s="429">
        <f t="shared" si="92"/>
        <v>0</v>
      </c>
      <c r="Y4012" s="429">
        <f t="shared" si="92"/>
        <v>0</v>
      </c>
      <c r="Z4012" s="429">
        <f t="shared" si="92"/>
        <v>0</v>
      </c>
      <c r="AA4012" s="429" t="s">
        <v>1296</v>
      </c>
    </row>
    <row r="4013" spans="1:27" x14ac:dyDescent="0.25">
      <c r="A4013" t="s">
        <v>149</v>
      </c>
      <c r="B4013" t="s">
        <v>186</v>
      </c>
      <c r="C4013" t="s">
        <v>1459</v>
      </c>
      <c r="D4013" t="s">
        <v>1384</v>
      </c>
      <c r="E4013" t="s">
        <v>1499</v>
      </c>
      <c r="F4013" t="s">
        <v>1293</v>
      </c>
      <c r="G4013">
        <v>35</v>
      </c>
      <c r="H4013" t="s">
        <v>1464</v>
      </c>
      <c r="I4013" t="s">
        <v>186</v>
      </c>
      <c r="J4013" t="s">
        <v>1478</v>
      </c>
      <c r="K4013" t="s">
        <v>1386</v>
      </c>
      <c r="L4013">
        <v>0</v>
      </c>
      <c r="M4013">
        <v>0</v>
      </c>
      <c r="N4013">
        <v>0</v>
      </c>
      <c r="O4013">
        <v>0</v>
      </c>
      <c r="P4013">
        <v>0</v>
      </c>
      <c r="Q4013">
        <v>0</v>
      </c>
      <c r="R4013" t="s">
        <v>531</v>
      </c>
      <c r="S4013" t="s">
        <v>531</v>
      </c>
      <c r="T4013" t="s">
        <v>531</v>
      </c>
      <c r="U4013" t="s">
        <v>531</v>
      </c>
      <c r="W4013" s="429">
        <f t="shared" si="92"/>
        <v>0</v>
      </c>
      <c r="X4013" s="429">
        <f t="shared" si="92"/>
        <v>0</v>
      </c>
      <c r="Y4013" s="429">
        <f t="shared" si="92"/>
        <v>0</v>
      </c>
      <c r="Z4013" s="429">
        <f t="shared" si="92"/>
        <v>0</v>
      </c>
      <c r="AA4013" s="429" t="s">
        <v>1296</v>
      </c>
    </row>
    <row r="4014" spans="1:27" x14ac:dyDescent="0.25">
      <c r="A4014" t="s">
        <v>149</v>
      </c>
      <c r="B4014" t="s">
        <v>186</v>
      </c>
      <c r="C4014" t="s">
        <v>1459</v>
      </c>
      <c r="D4014" t="s">
        <v>1384</v>
      </c>
      <c r="E4014" t="s">
        <v>1499</v>
      </c>
      <c r="F4014" t="s">
        <v>1293</v>
      </c>
      <c r="G4014">
        <v>35</v>
      </c>
      <c r="H4014" t="s">
        <v>1464</v>
      </c>
      <c r="I4014" t="s">
        <v>186</v>
      </c>
      <c r="J4014" t="s">
        <v>1478</v>
      </c>
      <c r="K4014" t="s">
        <v>1386</v>
      </c>
      <c r="L4014">
        <v>0</v>
      </c>
      <c r="M4014">
        <v>0</v>
      </c>
      <c r="N4014">
        <v>0</v>
      </c>
      <c r="O4014">
        <v>0</v>
      </c>
      <c r="P4014">
        <v>0</v>
      </c>
      <c r="Q4014">
        <v>0</v>
      </c>
      <c r="R4014" t="s">
        <v>531</v>
      </c>
      <c r="S4014" t="s">
        <v>531</v>
      </c>
      <c r="T4014" t="s">
        <v>531</v>
      </c>
      <c r="U4014" t="s">
        <v>531</v>
      </c>
      <c r="W4014" s="429">
        <f t="shared" si="92"/>
        <v>0</v>
      </c>
      <c r="X4014" s="429">
        <f t="shared" si="92"/>
        <v>0</v>
      </c>
      <c r="Y4014" s="429">
        <f t="shared" si="92"/>
        <v>0</v>
      </c>
      <c r="Z4014" s="429">
        <f t="shared" si="92"/>
        <v>0</v>
      </c>
      <c r="AA4014" s="429" t="s">
        <v>1296</v>
      </c>
    </row>
    <row r="4015" spans="1:27" x14ac:dyDescent="0.25">
      <c r="A4015" t="s">
        <v>149</v>
      </c>
      <c r="B4015" t="s">
        <v>186</v>
      </c>
      <c r="C4015" t="s">
        <v>1459</v>
      </c>
      <c r="D4015" t="s">
        <v>1384</v>
      </c>
      <c r="E4015" t="s">
        <v>1499</v>
      </c>
      <c r="F4015" t="s">
        <v>1293</v>
      </c>
      <c r="G4015">
        <v>35</v>
      </c>
      <c r="H4015" t="s">
        <v>1464</v>
      </c>
      <c r="I4015" t="s">
        <v>186</v>
      </c>
      <c r="J4015" t="s">
        <v>1478</v>
      </c>
      <c r="K4015" t="s">
        <v>1386</v>
      </c>
      <c r="L4015">
        <v>0</v>
      </c>
      <c r="M4015">
        <v>0</v>
      </c>
      <c r="N4015">
        <v>0</v>
      </c>
      <c r="O4015">
        <v>0</v>
      </c>
      <c r="P4015">
        <v>0</v>
      </c>
      <c r="Q4015">
        <v>0</v>
      </c>
      <c r="R4015" t="s">
        <v>531</v>
      </c>
      <c r="S4015" t="s">
        <v>531</v>
      </c>
      <c r="T4015" t="s">
        <v>531</v>
      </c>
      <c r="U4015" t="s">
        <v>531</v>
      </c>
      <c r="W4015" s="429">
        <f t="shared" si="92"/>
        <v>0</v>
      </c>
      <c r="X4015" s="429">
        <f t="shared" si="92"/>
        <v>0</v>
      </c>
      <c r="Y4015" s="429">
        <f t="shared" si="92"/>
        <v>0</v>
      </c>
      <c r="Z4015" s="429">
        <f t="shared" si="92"/>
        <v>0</v>
      </c>
      <c r="AA4015" s="429" t="s">
        <v>1296</v>
      </c>
    </row>
    <row r="4016" spans="1:27" x14ac:dyDescent="0.25">
      <c r="A4016" t="s">
        <v>149</v>
      </c>
      <c r="B4016" t="s">
        <v>186</v>
      </c>
      <c r="C4016" t="s">
        <v>1459</v>
      </c>
      <c r="D4016" t="s">
        <v>1384</v>
      </c>
      <c r="E4016" t="s">
        <v>1499</v>
      </c>
      <c r="F4016" t="s">
        <v>1293</v>
      </c>
      <c r="G4016">
        <v>35</v>
      </c>
      <c r="H4016" t="s">
        <v>1464</v>
      </c>
      <c r="I4016" t="s">
        <v>186</v>
      </c>
      <c r="J4016" t="s">
        <v>1478</v>
      </c>
      <c r="K4016" t="s">
        <v>1386</v>
      </c>
      <c r="L4016">
        <v>0</v>
      </c>
      <c r="M4016">
        <v>0</v>
      </c>
      <c r="N4016">
        <v>0</v>
      </c>
      <c r="O4016">
        <v>0</v>
      </c>
      <c r="P4016">
        <v>0</v>
      </c>
      <c r="Q4016">
        <v>0</v>
      </c>
      <c r="R4016" t="s">
        <v>531</v>
      </c>
      <c r="S4016" t="s">
        <v>531</v>
      </c>
      <c r="T4016" t="s">
        <v>531</v>
      </c>
      <c r="U4016" t="s">
        <v>531</v>
      </c>
      <c r="W4016" s="429">
        <f t="shared" si="92"/>
        <v>0</v>
      </c>
      <c r="X4016" s="429">
        <f t="shared" si="92"/>
        <v>0</v>
      </c>
      <c r="Y4016" s="429">
        <f t="shared" si="92"/>
        <v>0</v>
      </c>
      <c r="Z4016" s="429">
        <f t="shared" si="92"/>
        <v>0</v>
      </c>
      <c r="AA4016" s="429" t="s">
        <v>1296</v>
      </c>
    </row>
    <row r="4017" spans="1:27" x14ac:dyDescent="0.25">
      <c r="A4017" t="s">
        <v>149</v>
      </c>
      <c r="B4017" t="s">
        <v>186</v>
      </c>
      <c r="C4017" t="s">
        <v>1459</v>
      </c>
      <c r="D4017" t="s">
        <v>1384</v>
      </c>
      <c r="E4017" t="s">
        <v>1499</v>
      </c>
      <c r="F4017" t="s">
        <v>1293</v>
      </c>
      <c r="G4017">
        <v>35</v>
      </c>
      <c r="H4017" t="s">
        <v>1464</v>
      </c>
      <c r="I4017" t="s">
        <v>186</v>
      </c>
      <c r="J4017" t="s">
        <v>1478</v>
      </c>
      <c r="K4017" t="s">
        <v>1386</v>
      </c>
      <c r="L4017">
        <v>0</v>
      </c>
      <c r="M4017">
        <v>0</v>
      </c>
      <c r="N4017">
        <v>0</v>
      </c>
      <c r="O4017">
        <v>0</v>
      </c>
      <c r="P4017">
        <v>0</v>
      </c>
      <c r="Q4017">
        <v>0</v>
      </c>
      <c r="R4017" t="s">
        <v>531</v>
      </c>
      <c r="S4017" t="s">
        <v>531</v>
      </c>
      <c r="T4017" t="s">
        <v>531</v>
      </c>
      <c r="U4017" t="s">
        <v>531</v>
      </c>
      <c r="W4017" s="429">
        <f t="shared" si="92"/>
        <v>0</v>
      </c>
      <c r="X4017" s="429">
        <f t="shared" si="92"/>
        <v>0</v>
      </c>
      <c r="Y4017" s="429">
        <f t="shared" si="92"/>
        <v>0</v>
      </c>
      <c r="Z4017" s="429">
        <f t="shared" si="92"/>
        <v>0</v>
      </c>
      <c r="AA4017" s="429" t="s">
        <v>1296</v>
      </c>
    </row>
    <row r="4018" spans="1:27" x14ac:dyDescent="0.25">
      <c r="A4018" t="s">
        <v>149</v>
      </c>
      <c r="B4018" t="s">
        <v>186</v>
      </c>
      <c r="C4018" t="s">
        <v>1459</v>
      </c>
      <c r="D4018" t="s">
        <v>1384</v>
      </c>
      <c r="E4018" t="s">
        <v>1499</v>
      </c>
      <c r="F4018" t="s">
        <v>1293</v>
      </c>
      <c r="G4018">
        <v>35</v>
      </c>
      <c r="H4018" t="s">
        <v>1464</v>
      </c>
      <c r="I4018" t="s">
        <v>186</v>
      </c>
      <c r="J4018" t="s">
        <v>1478</v>
      </c>
      <c r="K4018" t="s">
        <v>1386</v>
      </c>
      <c r="L4018">
        <v>0</v>
      </c>
      <c r="M4018">
        <v>0</v>
      </c>
      <c r="N4018">
        <v>0</v>
      </c>
      <c r="O4018">
        <v>0</v>
      </c>
      <c r="P4018">
        <v>0</v>
      </c>
      <c r="Q4018">
        <v>0</v>
      </c>
      <c r="R4018" t="s">
        <v>531</v>
      </c>
      <c r="S4018" t="s">
        <v>531</v>
      </c>
      <c r="T4018" t="s">
        <v>531</v>
      </c>
      <c r="U4018" t="s">
        <v>531</v>
      </c>
      <c r="W4018" s="429">
        <f t="shared" si="92"/>
        <v>0</v>
      </c>
      <c r="X4018" s="429">
        <f t="shared" si="92"/>
        <v>0</v>
      </c>
      <c r="Y4018" s="429">
        <f t="shared" si="92"/>
        <v>0</v>
      </c>
      <c r="Z4018" s="429">
        <f t="shared" si="92"/>
        <v>0</v>
      </c>
      <c r="AA4018" s="429" t="s">
        <v>1296</v>
      </c>
    </row>
    <row r="4019" spans="1:27" x14ac:dyDescent="0.25">
      <c r="A4019" t="s">
        <v>149</v>
      </c>
      <c r="B4019" t="s">
        <v>186</v>
      </c>
      <c r="C4019" t="s">
        <v>1459</v>
      </c>
      <c r="D4019" t="s">
        <v>1384</v>
      </c>
      <c r="E4019" t="s">
        <v>1499</v>
      </c>
      <c r="F4019" t="s">
        <v>1293</v>
      </c>
      <c r="G4019">
        <v>35</v>
      </c>
      <c r="H4019" t="s">
        <v>1464</v>
      </c>
      <c r="I4019" t="s">
        <v>186</v>
      </c>
      <c r="J4019" t="s">
        <v>1478</v>
      </c>
      <c r="K4019" t="s">
        <v>1386</v>
      </c>
      <c r="L4019">
        <v>0</v>
      </c>
      <c r="M4019">
        <v>0</v>
      </c>
      <c r="N4019">
        <v>0</v>
      </c>
      <c r="O4019">
        <v>0</v>
      </c>
      <c r="P4019">
        <v>0</v>
      </c>
      <c r="Q4019">
        <v>0</v>
      </c>
      <c r="R4019" t="s">
        <v>531</v>
      </c>
      <c r="S4019" t="s">
        <v>531</v>
      </c>
      <c r="T4019" t="s">
        <v>531</v>
      </c>
      <c r="U4019" t="s">
        <v>531</v>
      </c>
      <c r="W4019" s="429">
        <f t="shared" si="92"/>
        <v>0</v>
      </c>
      <c r="X4019" s="429">
        <f t="shared" si="92"/>
        <v>0</v>
      </c>
      <c r="Y4019" s="429">
        <f t="shared" si="92"/>
        <v>0</v>
      </c>
      <c r="Z4019" s="429">
        <f t="shared" si="92"/>
        <v>0</v>
      </c>
      <c r="AA4019" s="429" t="s">
        <v>1296</v>
      </c>
    </row>
    <row r="4020" spans="1:27" x14ac:dyDescent="0.25">
      <c r="A4020" t="s">
        <v>149</v>
      </c>
      <c r="B4020" t="s">
        <v>186</v>
      </c>
      <c r="C4020" t="s">
        <v>1459</v>
      </c>
      <c r="D4020" t="s">
        <v>1384</v>
      </c>
      <c r="E4020" t="s">
        <v>1499</v>
      </c>
      <c r="F4020" t="s">
        <v>1293</v>
      </c>
      <c r="G4020">
        <v>35</v>
      </c>
      <c r="H4020" t="s">
        <v>1461</v>
      </c>
      <c r="I4020" t="s">
        <v>534</v>
      </c>
      <c r="J4020" t="s">
        <v>1478</v>
      </c>
      <c r="K4020" t="s">
        <v>1386</v>
      </c>
      <c r="L4020">
        <v>0</v>
      </c>
      <c r="M4020">
        <v>0</v>
      </c>
      <c r="N4020">
        <v>0</v>
      </c>
      <c r="O4020">
        <v>0</v>
      </c>
      <c r="P4020">
        <v>0</v>
      </c>
      <c r="Q4020">
        <v>0</v>
      </c>
      <c r="R4020" t="s">
        <v>531</v>
      </c>
      <c r="S4020" t="s">
        <v>531</v>
      </c>
      <c r="T4020" t="s">
        <v>531</v>
      </c>
      <c r="U4020" t="s">
        <v>531</v>
      </c>
      <c r="W4020" s="429">
        <f t="shared" si="92"/>
        <v>0</v>
      </c>
      <c r="X4020" s="429">
        <f t="shared" si="92"/>
        <v>0</v>
      </c>
      <c r="Y4020" s="429">
        <f t="shared" si="92"/>
        <v>0</v>
      </c>
      <c r="Z4020" s="429">
        <f t="shared" si="92"/>
        <v>0</v>
      </c>
      <c r="AA4020" s="429" t="s">
        <v>1296</v>
      </c>
    </row>
    <row r="4021" spans="1:27" x14ac:dyDescent="0.25">
      <c r="A4021" t="s">
        <v>149</v>
      </c>
      <c r="B4021" t="s">
        <v>186</v>
      </c>
      <c r="C4021" t="s">
        <v>1459</v>
      </c>
      <c r="D4021" t="s">
        <v>1384</v>
      </c>
      <c r="E4021" t="s">
        <v>1499</v>
      </c>
      <c r="F4021" t="s">
        <v>1293</v>
      </c>
      <c r="G4021">
        <v>35</v>
      </c>
      <c r="H4021" t="s">
        <v>1461</v>
      </c>
      <c r="I4021" t="s">
        <v>534</v>
      </c>
      <c r="J4021" t="s">
        <v>1478</v>
      </c>
      <c r="K4021" t="s">
        <v>1386</v>
      </c>
      <c r="L4021">
        <v>0</v>
      </c>
      <c r="M4021">
        <v>0</v>
      </c>
      <c r="N4021">
        <v>0</v>
      </c>
      <c r="O4021">
        <v>0</v>
      </c>
      <c r="P4021">
        <v>0</v>
      </c>
      <c r="Q4021">
        <v>0</v>
      </c>
      <c r="R4021" t="s">
        <v>531</v>
      </c>
      <c r="S4021" t="s">
        <v>531</v>
      </c>
      <c r="T4021" t="s">
        <v>531</v>
      </c>
      <c r="U4021" t="s">
        <v>531</v>
      </c>
      <c r="W4021" s="429">
        <f t="shared" si="92"/>
        <v>0</v>
      </c>
      <c r="X4021" s="429">
        <f t="shared" si="92"/>
        <v>0</v>
      </c>
      <c r="Y4021" s="429">
        <f t="shared" si="92"/>
        <v>0</v>
      </c>
      <c r="Z4021" s="429">
        <f t="shared" si="92"/>
        <v>0</v>
      </c>
      <c r="AA4021" s="429" t="s">
        <v>1296</v>
      </c>
    </row>
    <row r="4022" spans="1:27" x14ac:dyDescent="0.25">
      <c r="A4022" t="s">
        <v>149</v>
      </c>
      <c r="B4022" t="s">
        <v>186</v>
      </c>
      <c r="C4022" t="s">
        <v>1459</v>
      </c>
      <c r="D4022" t="s">
        <v>1384</v>
      </c>
      <c r="E4022" t="s">
        <v>1499</v>
      </c>
      <c r="F4022" t="s">
        <v>1293</v>
      </c>
      <c r="G4022">
        <v>35</v>
      </c>
      <c r="H4022" t="s">
        <v>1461</v>
      </c>
      <c r="I4022" t="s">
        <v>534</v>
      </c>
      <c r="J4022" t="s">
        <v>1478</v>
      </c>
      <c r="K4022" t="s">
        <v>1386</v>
      </c>
      <c r="L4022">
        <v>0</v>
      </c>
      <c r="M4022">
        <v>0</v>
      </c>
      <c r="N4022">
        <v>0</v>
      </c>
      <c r="O4022">
        <v>0</v>
      </c>
      <c r="P4022">
        <v>0</v>
      </c>
      <c r="Q4022">
        <v>0</v>
      </c>
      <c r="R4022" t="s">
        <v>531</v>
      </c>
      <c r="S4022" t="s">
        <v>531</v>
      </c>
      <c r="T4022" t="s">
        <v>531</v>
      </c>
      <c r="U4022" t="s">
        <v>531</v>
      </c>
      <c r="W4022" s="429">
        <f t="shared" si="92"/>
        <v>0</v>
      </c>
      <c r="X4022" s="429">
        <f t="shared" si="92"/>
        <v>0</v>
      </c>
      <c r="Y4022" s="429">
        <f t="shared" si="92"/>
        <v>0</v>
      </c>
      <c r="Z4022" s="429">
        <f t="shared" si="92"/>
        <v>0</v>
      </c>
      <c r="AA4022" s="429" t="s">
        <v>1296</v>
      </c>
    </row>
    <row r="4023" spans="1:27" x14ac:dyDescent="0.25">
      <c r="A4023" t="s">
        <v>149</v>
      </c>
      <c r="B4023" t="s">
        <v>186</v>
      </c>
      <c r="C4023" t="s">
        <v>1459</v>
      </c>
      <c r="D4023" t="s">
        <v>1384</v>
      </c>
      <c r="E4023" t="s">
        <v>1499</v>
      </c>
      <c r="F4023" t="s">
        <v>1293</v>
      </c>
      <c r="G4023">
        <v>35</v>
      </c>
      <c r="H4023" t="s">
        <v>1461</v>
      </c>
      <c r="I4023" t="s">
        <v>534</v>
      </c>
      <c r="J4023" t="s">
        <v>1478</v>
      </c>
      <c r="K4023" t="s">
        <v>1386</v>
      </c>
      <c r="L4023">
        <v>0</v>
      </c>
      <c r="M4023">
        <v>0</v>
      </c>
      <c r="N4023">
        <v>0</v>
      </c>
      <c r="O4023">
        <v>0</v>
      </c>
      <c r="P4023">
        <v>0</v>
      </c>
      <c r="Q4023">
        <v>0</v>
      </c>
      <c r="R4023" t="s">
        <v>531</v>
      </c>
      <c r="S4023" t="s">
        <v>531</v>
      </c>
      <c r="T4023" t="s">
        <v>531</v>
      </c>
      <c r="U4023" t="s">
        <v>531</v>
      </c>
      <c r="W4023" s="429">
        <f t="shared" si="92"/>
        <v>0</v>
      </c>
      <c r="X4023" s="429">
        <f t="shared" si="92"/>
        <v>0</v>
      </c>
      <c r="Y4023" s="429">
        <f t="shared" si="92"/>
        <v>0</v>
      </c>
      <c r="Z4023" s="429">
        <f t="shared" si="92"/>
        <v>0</v>
      </c>
      <c r="AA4023" s="429" t="s">
        <v>1296</v>
      </c>
    </row>
    <row r="4024" spans="1:27" x14ac:dyDescent="0.25">
      <c r="A4024" t="s">
        <v>149</v>
      </c>
      <c r="B4024" t="s">
        <v>186</v>
      </c>
      <c r="C4024" t="s">
        <v>1459</v>
      </c>
      <c r="D4024" t="s">
        <v>1384</v>
      </c>
      <c r="E4024" t="s">
        <v>1499</v>
      </c>
      <c r="F4024" t="s">
        <v>1293</v>
      </c>
      <c r="G4024">
        <v>35</v>
      </c>
      <c r="H4024" t="s">
        <v>1461</v>
      </c>
      <c r="I4024" t="s">
        <v>534</v>
      </c>
      <c r="J4024" t="s">
        <v>1478</v>
      </c>
      <c r="K4024" t="s">
        <v>1386</v>
      </c>
      <c r="L4024">
        <v>0</v>
      </c>
      <c r="M4024">
        <v>0</v>
      </c>
      <c r="N4024">
        <v>0</v>
      </c>
      <c r="O4024">
        <v>0</v>
      </c>
      <c r="P4024">
        <v>0</v>
      </c>
      <c r="Q4024">
        <v>0</v>
      </c>
      <c r="R4024" t="s">
        <v>531</v>
      </c>
      <c r="S4024" t="s">
        <v>531</v>
      </c>
      <c r="T4024" t="s">
        <v>531</v>
      </c>
      <c r="U4024" t="s">
        <v>531</v>
      </c>
      <c r="W4024" s="429">
        <f t="shared" si="92"/>
        <v>0</v>
      </c>
      <c r="X4024" s="429">
        <f t="shared" si="92"/>
        <v>0</v>
      </c>
      <c r="Y4024" s="429">
        <f t="shared" si="92"/>
        <v>0</v>
      </c>
      <c r="Z4024" s="429">
        <f t="shared" si="92"/>
        <v>0</v>
      </c>
      <c r="AA4024" s="429" t="s">
        <v>1296</v>
      </c>
    </row>
    <row r="4025" spans="1:27" x14ac:dyDescent="0.25">
      <c r="A4025" t="s">
        <v>149</v>
      </c>
      <c r="B4025" t="s">
        <v>186</v>
      </c>
      <c r="C4025" t="s">
        <v>1459</v>
      </c>
      <c r="D4025" t="s">
        <v>1384</v>
      </c>
      <c r="E4025" t="s">
        <v>1499</v>
      </c>
      <c r="F4025" t="s">
        <v>1293</v>
      </c>
      <c r="G4025">
        <v>35</v>
      </c>
      <c r="H4025" t="s">
        <v>1461</v>
      </c>
      <c r="I4025" t="s">
        <v>534</v>
      </c>
      <c r="J4025" t="s">
        <v>1478</v>
      </c>
      <c r="K4025" t="s">
        <v>1386</v>
      </c>
      <c r="L4025">
        <v>0</v>
      </c>
      <c r="M4025">
        <v>0</v>
      </c>
      <c r="N4025">
        <v>0</v>
      </c>
      <c r="O4025">
        <v>0</v>
      </c>
      <c r="P4025">
        <v>0</v>
      </c>
      <c r="Q4025">
        <v>0</v>
      </c>
      <c r="R4025" t="s">
        <v>531</v>
      </c>
      <c r="S4025" t="s">
        <v>531</v>
      </c>
      <c r="T4025" t="s">
        <v>531</v>
      </c>
      <c r="U4025" t="s">
        <v>531</v>
      </c>
      <c r="W4025" s="429">
        <f t="shared" si="92"/>
        <v>0</v>
      </c>
      <c r="X4025" s="429">
        <f t="shared" si="92"/>
        <v>0</v>
      </c>
      <c r="Y4025" s="429">
        <f t="shared" si="92"/>
        <v>0</v>
      </c>
      <c r="Z4025" s="429">
        <f t="shared" si="92"/>
        <v>0</v>
      </c>
      <c r="AA4025" s="429" t="s">
        <v>1296</v>
      </c>
    </row>
    <row r="4026" spans="1:27" x14ac:dyDescent="0.25">
      <c r="A4026" t="s">
        <v>149</v>
      </c>
      <c r="B4026" t="s">
        <v>186</v>
      </c>
      <c r="C4026" t="s">
        <v>1459</v>
      </c>
      <c r="D4026" t="s">
        <v>1384</v>
      </c>
      <c r="E4026" t="s">
        <v>1499</v>
      </c>
      <c r="F4026" t="s">
        <v>1293</v>
      </c>
      <c r="G4026">
        <v>35</v>
      </c>
      <c r="H4026" t="s">
        <v>1461</v>
      </c>
      <c r="I4026" t="s">
        <v>534</v>
      </c>
      <c r="J4026" t="s">
        <v>1478</v>
      </c>
      <c r="K4026" t="s">
        <v>1386</v>
      </c>
      <c r="L4026">
        <v>0</v>
      </c>
      <c r="M4026">
        <v>0</v>
      </c>
      <c r="N4026">
        <v>0</v>
      </c>
      <c r="O4026">
        <v>0</v>
      </c>
      <c r="P4026">
        <v>0</v>
      </c>
      <c r="Q4026">
        <v>0</v>
      </c>
      <c r="R4026" t="s">
        <v>531</v>
      </c>
      <c r="S4026" t="s">
        <v>531</v>
      </c>
      <c r="T4026" t="s">
        <v>531</v>
      </c>
      <c r="U4026" t="s">
        <v>531</v>
      </c>
      <c r="W4026" s="429">
        <f t="shared" si="92"/>
        <v>0</v>
      </c>
      <c r="X4026" s="429">
        <f t="shared" si="92"/>
        <v>0</v>
      </c>
      <c r="Y4026" s="429">
        <f t="shared" si="92"/>
        <v>0</v>
      </c>
      <c r="Z4026" s="429">
        <f t="shared" si="92"/>
        <v>0</v>
      </c>
      <c r="AA4026" s="429" t="s">
        <v>1296</v>
      </c>
    </row>
    <row r="4027" spans="1:27" x14ac:dyDescent="0.25">
      <c r="A4027" t="s">
        <v>149</v>
      </c>
      <c r="B4027" t="s">
        <v>186</v>
      </c>
      <c r="C4027" t="s">
        <v>1459</v>
      </c>
      <c r="D4027" t="s">
        <v>1384</v>
      </c>
      <c r="E4027" t="s">
        <v>1499</v>
      </c>
      <c r="F4027" t="s">
        <v>1293</v>
      </c>
      <c r="G4027">
        <v>35</v>
      </c>
      <c r="H4027" t="s">
        <v>1461</v>
      </c>
      <c r="I4027" t="s">
        <v>534</v>
      </c>
      <c r="J4027" t="s">
        <v>1478</v>
      </c>
      <c r="K4027" t="s">
        <v>1386</v>
      </c>
      <c r="L4027">
        <v>0</v>
      </c>
      <c r="M4027">
        <v>0</v>
      </c>
      <c r="N4027">
        <v>0</v>
      </c>
      <c r="O4027">
        <v>0</v>
      </c>
      <c r="P4027">
        <v>0</v>
      </c>
      <c r="Q4027">
        <v>0</v>
      </c>
      <c r="R4027" t="s">
        <v>531</v>
      </c>
      <c r="S4027" t="s">
        <v>531</v>
      </c>
      <c r="T4027" t="s">
        <v>531</v>
      </c>
      <c r="U4027" t="s">
        <v>531</v>
      </c>
      <c r="W4027" s="429">
        <f t="shared" si="92"/>
        <v>0</v>
      </c>
      <c r="X4027" s="429">
        <f t="shared" si="92"/>
        <v>0</v>
      </c>
      <c r="Y4027" s="429">
        <f t="shared" si="92"/>
        <v>0</v>
      </c>
      <c r="Z4027" s="429">
        <f t="shared" si="92"/>
        <v>0</v>
      </c>
      <c r="AA4027" s="429" t="s">
        <v>1296</v>
      </c>
    </row>
    <row r="4028" spans="1:27" x14ac:dyDescent="0.25">
      <c r="A4028" t="s">
        <v>149</v>
      </c>
      <c r="B4028" t="s">
        <v>186</v>
      </c>
      <c r="C4028" t="s">
        <v>1459</v>
      </c>
      <c r="D4028" t="s">
        <v>1384</v>
      </c>
      <c r="E4028" t="s">
        <v>1499</v>
      </c>
      <c r="F4028" t="s">
        <v>1293</v>
      </c>
      <c r="G4028">
        <v>35</v>
      </c>
      <c r="H4028" t="s">
        <v>1461</v>
      </c>
      <c r="I4028" t="s">
        <v>534</v>
      </c>
      <c r="J4028" t="s">
        <v>1478</v>
      </c>
      <c r="K4028" t="s">
        <v>1386</v>
      </c>
      <c r="L4028">
        <v>0</v>
      </c>
      <c r="M4028">
        <v>0</v>
      </c>
      <c r="N4028">
        <v>0</v>
      </c>
      <c r="O4028">
        <v>0</v>
      </c>
      <c r="P4028">
        <v>0</v>
      </c>
      <c r="Q4028">
        <v>0</v>
      </c>
      <c r="R4028" t="s">
        <v>531</v>
      </c>
      <c r="S4028" t="s">
        <v>531</v>
      </c>
      <c r="T4028" t="s">
        <v>531</v>
      </c>
      <c r="U4028" t="s">
        <v>531</v>
      </c>
      <c r="W4028" s="429">
        <f t="shared" si="92"/>
        <v>0</v>
      </c>
      <c r="X4028" s="429">
        <f t="shared" si="92"/>
        <v>0</v>
      </c>
      <c r="Y4028" s="429">
        <f t="shared" si="92"/>
        <v>0</v>
      </c>
      <c r="Z4028" s="429">
        <f t="shared" si="92"/>
        <v>0</v>
      </c>
      <c r="AA4028" s="429" t="s">
        <v>1296</v>
      </c>
    </row>
    <row r="4029" spans="1:27" x14ac:dyDescent="0.25">
      <c r="A4029" t="s">
        <v>149</v>
      </c>
      <c r="B4029" t="s">
        <v>186</v>
      </c>
      <c r="C4029" t="s">
        <v>1459</v>
      </c>
      <c r="D4029" t="s">
        <v>1384</v>
      </c>
      <c r="E4029" t="s">
        <v>1499</v>
      </c>
      <c r="F4029" t="s">
        <v>1293</v>
      </c>
      <c r="G4029">
        <v>35</v>
      </c>
      <c r="H4029" t="s">
        <v>1461</v>
      </c>
      <c r="I4029" t="s">
        <v>534</v>
      </c>
      <c r="J4029" t="s">
        <v>1478</v>
      </c>
      <c r="K4029" t="s">
        <v>1386</v>
      </c>
      <c r="L4029">
        <v>0</v>
      </c>
      <c r="M4029">
        <v>0</v>
      </c>
      <c r="N4029">
        <v>0</v>
      </c>
      <c r="O4029">
        <v>0</v>
      </c>
      <c r="P4029">
        <v>0</v>
      </c>
      <c r="Q4029">
        <v>0</v>
      </c>
      <c r="R4029" t="s">
        <v>531</v>
      </c>
      <c r="S4029" t="s">
        <v>531</v>
      </c>
      <c r="T4029" t="s">
        <v>531</v>
      </c>
      <c r="U4029" t="s">
        <v>531</v>
      </c>
      <c r="W4029" s="429">
        <f t="shared" si="92"/>
        <v>0</v>
      </c>
      <c r="X4029" s="429">
        <f t="shared" si="92"/>
        <v>0</v>
      </c>
      <c r="Y4029" s="429">
        <f t="shared" si="92"/>
        <v>0</v>
      </c>
      <c r="Z4029" s="429">
        <f t="shared" si="92"/>
        <v>0</v>
      </c>
      <c r="AA4029" s="429" t="s">
        <v>1296</v>
      </c>
    </row>
    <row r="4030" spans="1:27" x14ac:dyDescent="0.25">
      <c r="A4030" t="s">
        <v>149</v>
      </c>
      <c r="B4030" t="s">
        <v>186</v>
      </c>
      <c r="C4030" t="s">
        <v>1459</v>
      </c>
      <c r="D4030" t="s">
        <v>1384</v>
      </c>
      <c r="E4030" t="s">
        <v>1499</v>
      </c>
      <c r="F4030" t="s">
        <v>1293</v>
      </c>
      <c r="G4030">
        <v>35</v>
      </c>
      <c r="H4030" t="s">
        <v>1461</v>
      </c>
      <c r="I4030" t="s">
        <v>534</v>
      </c>
      <c r="J4030" t="s">
        <v>1478</v>
      </c>
      <c r="K4030" t="s">
        <v>1386</v>
      </c>
      <c r="L4030">
        <v>0</v>
      </c>
      <c r="M4030">
        <v>0</v>
      </c>
      <c r="N4030">
        <v>0</v>
      </c>
      <c r="O4030">
        <v>0</v>
      </c>
      <c r="P4030">
        <v>0</v>
      </c>
      <c r="Q4030">
        <v>0</v>
      </c>
      <c r="R4030" t="s">
        <v>531</v>
      </c>
      <c r="S4030" t="s">
        <v>531</v>
      </c>
      <c r="T4030" t="s">
        <v>531</v>
      </c>
      <c r="U4030" t="s">
        <v>531</v>
      </c>
      <c r="W4030" s="429">
        <f t="shared" si="92"/>
        <v>0</v>
      </c>
      <c r="X4030" s="429">
        <f t="shared" si="92"/>
        <v>0</v>
      </c>
      <c r="Y4030" s="429">
        <f t="shared" si="92"/>
        <v>0</v>
      </c>
      <c r="Z4030" s="429">
        <f t="shared" ref="Z4030:Z4093" si="93">IFERROR(U4030*1,0)</f>
        <v>0</v>
      </c>
      <c r="AA4030" s="429" t="s">
        <v>1296</v>
      </c>
    </row>
    <row r="4031" spans="1:27" x14ac:dyDescent="0.25">
      <c r="A4031" t="s">
        <v>149</v>
      </c>
      <c r="B4031" t="s">
        <v>186</v>
      </c>
      <c r="C4031" t="s">
        <v>1459</v>
      </c>
      <c r="D4031" t="s">
        <v>1384</v>
      </c>
      <c r="E4031" t="s">
        <v>1499</v>
      </c>
      <c r="F4031" t="s">
        <v>1293</v>
      </c>
      <c r="G4031">
        <v>35</v>
      </c>
      <c r="H4031" t="s">
        <v>1461</v>
      </c>
      <c r="I4031" t="s">
        <v>534</v>
      </c>
      <c r="J4031" t="s">
        <v>1478</v>
      </c>
      <c r="K4031" t="s">
        <v>1386</v>
      </c>
      <c r="L4031">
        <v>0</v>
      </c>
      <c r="M4031">
        <v>0</v>
      </c>
      <c r="N4031">
        <v>0</v>
      </c>
      <c r="O4031">
        <v>0</v>
      </c>
      <c r="P4031">
        <v>0</v>
      </c>
      <c r="Q4031">
        <v>0</v>
      </c>
      <c r="R4031" t="s">
        <v>531</v>
      </c>
      <c r="S4031" t="s">
        <v>531</v>
      </c>
      <c r="T4031" t="s">
        <v>531</v>
      </c>
      <c r="U4031" t="s">
        <v>531</v>
      </c>
      <c r="W4031" s="429">
        <f t="shared" ref="W4031:Z4094" si="94">IFERROR(R4031*1,0)</f>
        <v>0</v>
      </c>
      <c r="X4031" s="429">
        <f t="shared" si="94"/>
        <v>0</v>
      </c>
      <c r="Y4031" s="429">
        <f t="shared" si="94"/>
        <v>0</v>
      </c>
      <c r="Z4031" s="429">
        <f t="shared" si="93"/>
        <v>0</v>
      </c>
      <c r="AA4031" s="429" t="s">
        <v>1296</v>
      </c>
    </row>
    <row r="4032" spans="1:27" x14ac:dyDescent="0.25">
      <c r="A4032" t="s">
        <v>149</v>
      </c>
      <c r="B4032" t="s">
        <v>186</v>
      </c>
      <c r="C4032" t="s">
        <v>1459</v>
      </c>
      <c r="D4032" t="s">
        <v>1384</v>
      </c>
      <c r="E4032" t="s">
        <v>1499</v>
      </c>
      <c r="F4032" t="s">
        <v>1293</v>
      </c>
      <c r="G4032">
        <v>35</v>
      </c>
      <c r="H4032" t="s">
        <v>1461</v>
      </c>
      <c r="I4032" t="s">
        <v>534</v>
      </c>
      <c r="J4032" t="s">
        <v>1478</v>
      </c>
      <c r="K4032" t="s">
        <v>1386</v>
      </c>
      <c r="L4032">
        <v>0</v>
      </c>
      <c r="M4032">
        <v>0</v>
      </c>
      <c r="N4032">
        <v>0</v>
      </c>
      <c r="O4032">
        <v>0</v>
      </c>
      <c r="P4032">
        <v>0</v>
      </c>
      <c r="Q4032">
        <v>0</v>
      </c>
      <c r="R4032" t="s">
        <v>531</v>
      </c>
      <c r="S4032" t="s">
        <v>531</v>
      </c>
      <c r="T4032" t="s">
        <v>531</v>
      </c>
      <c r="U4032" t="s">
        <v>531</v>
      </c>
      <c r="W4032" s="429">
        <f t="shared" si="94"/>
        <v>0</v>
      </c>
      <c r="X4032" s="429">
        <f t="shared" si="94"/>
        <v>0</v>
      </c>
      <c r="Y4032" s="429">
        <f t="shared" si="94"/>
        <v>0</v>
      </c>
      <c r="Z4032" s="429">
        <f t="shared" si="93"/>
        <v>0</v>
      </c>
      <c r="AA4032" s="429" t="s">
        <v>1296</v>
      </c>
    </row>
    <row r="4033" spans="1:27" x14ac:dyDescent="0.25">
      <c r="A4033" t="s">
        <v>149</v>
      </c>
      <c r="B4033" t="s">
        <v>186</v>
      </c>
      <c r="C4033" t="s">
        <v>1459</v>
      </c>
      <c r="D4033" t="s">
        <v>1384</v>
      </c>
      <c r="E4033" t="s">
        <v>1499</v>
      </c>
      <c r="F4033" t="s">
        <v>1293</v>
      </c>
      <c r="G4033">
        <v>35</v>
      </c>
      <c r="H4033" t="s">
        <v>1461</v>
      </c>
      <c r="I4033" t="s">
        <v>534</v>
      </c>
      <c r="J4033" t="s">
        <v>1478</v>
      </c>
      <c r="K4033" t="s">
        <v>1386</v>
      </c>
      <c r="L4033">
        <v>0</v>
      </c>
      <c r="M4033">
        <v>0</v>
      </c>
      <c r="N4033">
        <v>0</v>
      </c>
      <c r="O4033">
        <v>0</v>
      </c>
      <c r="P4033">
        <v>0</v>
      </c>
      <c r="Q4033">
        <v>0</v>
      </c>
      <c r="R4033" t="s">
        <v>531</v>
      </c>
      <c r="S4033" t="s">
        <v>531</v>
      </c>
      <c r="T4033" t="s">
        <v>531</v>
      </c>
      <c r="U4033" t="s">
        <v>531</v>
      </c>
      <c r="W4033" s="429">
        <f t="shared" si="94"/>
        <v>0</v>
      </c>
      <c r="X4033" s="429">
        <f t="shared" si="94"/>
        <v>0</v>
      </c>
      <c r="Y4033" s="429">
        <f t="shared" si="94"/>
        <v>0</v>
      </c>
      <c r="Z4033" s="429">
        <f t="shared" si="93"/>
        <v>0</v>
      </c>
      <c r="AA4033" s="429" t="s">
        <v>1296</v>
      </c>
    </row>
    <row r="4034" spans="1:27" x14ac:dyDescent="0.25">
      <c r="A4034" t="s">
        <v>149</v>
      </c>
      <c r="B4034" t="s">
        <v>186</v>
      </c>
      <c r="C4034" t="s">
        <v>1459</v>
      </c>
      <c r="D4034" t="s">
        <v>1384</v>
      </c>
      <c r="E4034" t="s">
        <v>1499</v>
      </c>
      <c r="F4034" t="s">
        <v>1293</v>
      </c>
      <c r="G4034">
        <v>35</v>
      </c>
      <c r="H4034" t="s">
        <v>1461</v>
      </c>
      <c r="I4034" t="s">
        <v>534</v>
      </c>
      <c r="J4034" t="s">
        <v>1478</v>
      </c>
      <c r="K4034" t="s">
        <v>1386</v>
      </c>
      <c r="L4034">
        <v>0</v>
      </c>
      <c r="M4034">
        <v>0</v>
      </c>
      <c r="N4034">
        <v>0</v>
      </c>
      <c r="O4034">
        <v>0</v>
      </c>
      <c r="P4034">
        <v>0</v>
      </c>
      <c r="Q4034">
        <v>0</v>
      </c>
      <c r="R4034" t="s">
        <v>531</v>
      </c>
      <c r="S4034" t="s">
        <v>531</v>
      </c>
      <c r="T4034" t="s">
        <v>531</v>
      </c>
      <c r="U4034" t="s">
        <v>531</v>
      </c>
      <c r="W4034" s="429">
        <f t="shared" si="94"/>
        <v>0</v>
      </c>
      <c r="X4034" s="429">
        <f t="shared" si="94"/>
        <v>0</v>
      </c>
      <c r="Y4034" s="429">
        <f t="shared" si="94"/>
        <v>0</v>
      </c>
      <c r="Z4034" s="429">
        <f t="shared" si="93"/>
        <v>0</v>
      </c>
      <c r="AA4034" s="429" t="s">
        <v>1296</v>
      </c>
    </row>
    <row r="4035" spans="1:27" x14ac:dyDescent="0.25">
      <c r="A4035" t="s">
        <v>149</v>
      </c>
      <c r="B4035" t="s">
        <v>186</v>
      </c>
      <c r="C4035" t="s">
        <v>1459</v>
      </c>
      <c r="D4035" t="s">
        <v>1384</v>
      </c>
      <c r="E4035" t="s">
        <v>1499</v>
      </c>
      <c r="F4035" t="s">
        <v>1293</v>
      </c>
      <c r="G4035">
        <v>35</v>
      </c>
      <c r="H4035" t="s">
        <v>1461</v>
      </c>
      <c r="I4035" t="s">
        <v>534</v>
      </c>
      <c r="J4035" t="s">
        <v>1478</v>
      </c>
      <c r="K4035" t="s">
        <v>1386</v>
      </c>
      <c r="L4035">
        <v>0</v>
      </c>
      <c r="M4035">
        <v>0</v>
      </c>
      <c r="N4035">
        <v>0</v>
      </c>
      <c r="O4035">
        <v>0</v>
      </c>
      <c r="P4035">
        <v>0</v>
      </c>
      <c r="Q4035">
        <v>0</v>
      </c>
      <c r="R4035" t="s">
        <v>531</v>
      </c>
      <c r="S4035" t="s">
        <v>531</v>
      </c>
      <c r="T4035" t="s">
        <v>531</v>
      </c>
      <c r="U4035" t="s">
        <v>531</v>
      </c>
      <c r="W4035" s="429">
        <f t="shared" si="94"/>
        <v>0</v>
      </c>
      <c r="X4035" s="429">
        <f t="shared" si="94"/>
        <v>0</v>
      </c>
      <c r="Y4035" s="429">
        <f t="shared" si="94"/>
        <v>0</v>
      </c>
      <c r="Z4035" s="429">
        <f t="shared" si="93"/>
        <v>0</v>
      </c>
      <c r="AA4035" s="429" t="s">
        <v>1296</v>
      </c>
    </row>
    <row r="4036" spans="1:27" x14ac:dyDescent="0.25">
      <c r="A4036" t="s">
        <v>149</v>
      </c>
      <c r="B4036" t="s">
        <v>186</v>
      </c>
      <c r="C4036" t="s">
        <v>1459</v>
      </c>
      <c r="D4036" t="s">
        <v>1384</v>
      </c>
      <c r="E4036" t="s">
        <v>1499</v>
      </c>
      <c r="F4036" t="s">
        <v>1293</v>
      </c>
      <c r="G4036">
        <v>35</v>
      </c>
      <c r="H4036" t="s">
        <v>1461</v>
      </c>
      <c r="I4036" t="s">
        <v>534</v>
      </c>
      <c r="J4036" t="s">
        <v>1478</v>
      </c>
      <c r="K4036" t="s">
        <v>1386</v>
      </c>
      <c r="L4036">
        <v>0</v>
      </c>
      <c r="M4036">
        <v>0</v>
      </c>
      <c r="N4036">
        <v>0</v>
      </c>
      <c r="O4036">
        <v>0</v>
      </c>
      <c r="P4036">
        <v>0</v>
      </c>
      <c r="Q4036">
        <v>0</v>
      </c>
      <c r="R4036" t="s">
        <v>531</v>
      </c>
      <c r="S4036" t="s">
        <v>531</v>
      </c>
      <c r="T4036" t="s">
        <v>531</v>
      </c>
      <c r="U4036" t="s">
        <v>531</v>
      </c>
      <c r="W4036" s="429">
        <f t="shared" si="94"/>
        <v>0</v>
      </c>
      <c r="X4036" s="429">
        <f t="shared" si="94"/>
        <v>0</v>
      </c>
      <c r="Y4036" s="429">
        <f t="shared" si="94"/>
        <v>0</v>
      </c>
      <c r="Z4036" s="429">
        <f t="shared" si="93"/>
        <v>0</v>
      </c>
      <c r="AA4036" s="429" t="s">
        <v>1296</v>
      </c>
    </row>
    <row r="4037" spans="1:27" x14ac:dyDescent="0.25">
      <c r="A4037" t="s">
        <v>149</v>
      </c>
      <c r="B4037" t="s">
        <v>186</v>
      </c>
      <c r="C4037" t="s">
        <v>1459</v>
      </c>
      <c r="D4037" t="s">
        <v>1384</v>
      </c>
      <c r="E4037" t="s">
        <v>1499</v>
      </c>
      <c r="F4037" t="s">
        <v>1293</v>
      </c>
      <c r="G4037">
        <v>35</v>
      </c>
      <c r="H4037" t="s">
        <v>1461</v>
      </c>
      <c r="I4037" t="s">
        <v>534</v>
      </c>
      <c r="J4037" t="s">
        <v>1478</v>
      </c>
      <c r="K4037" t="s">
        <v>1386</v>
      </c>
      <c r="L4037">
        <v>0</v>
      </c>
      <c r="M4037">
        <v>0</v>
      </c>
      <c r="N4037">
        <v>0</v>
      </c>
      <c r="O4037">
        <v>0</v>
      </c>
      <c r="P4037">
        <v>0</v>
      </c>
      <c r="Q4037">
        <v>0</v>
      </c>
      <c r="R4037" t="s">
        <v>531</v>
      </c>
      <c r="S4037" t="s">
        <v>531</v>
      </c>
      <c r="T4037" t="s">
        <v>531</v>
      </c>
      <c r="U4037" t="s">
        <v>531</v>
      </c>
      <c r="W4037" s="429">
        <f t="shared" si="94"/>
        <v>0</v>
      </c>
      <c r="X4037" s="429">
        <f t="shared" si="94"/>
        <v>0</v>
      </c>
      <c r="Y4037" s="429">
        <f t="shared" si="94"/>
        <v>0</v>
      </c>
      <c r="Z4037" s="429">
        <f t="shared" si="93"/>
        <v>0</v>
      </c>
      <c r="AA4037" s="429" t="s">
        <v>1296</v>
      </c>
    </row>
    <row r="4038" spans="1:27" x14ac:dyDescent="0.25">
      <c r="A4038" t="s">
        <v>149</v>
      </c>
      <c r="B4038" t="s">
        <v>186</v>
      </c>
      <c r="C4038" t="s">
        <v>1459</v>
      </c>
      <c r="D4038" t="s">
        <v>1384</v>
      </c>
      <c r="E4038" t="s">
        <v>1499</v>
      </c>
      <c r="F4038" t="s">
        <v>1293</v>
      </c>
      <c r="G4038">
        <v>35</v>
      </c>
      <c r="H4038" t="s">
        <v>1461</v>
      </c>
      <c r="I4038" t="s">
        <v>534</v>
      </c>
      <c r="J4038" t="s">
        <v>1478</v>
      </c>
      <c r="K4038" t="s">
        <v>1386</v>
      </c>
      <c r="L4038">
        <v>0</v>
      </c>
      <c r="M4038">
        <v>0</v>
      </c>
      <c r="N4038">
        <v>0</v>
      </c>
      <c r="O4038">
        <v>0</v>
      </c>
      <c r="P4038">
        <v>0</v>
      </c>
      <c r="Q4038">
        <v>0</v>
      </c>
      <c r="R4038" t="s">
        <v>531</v>
      </c>
      <c r="S4038" t="s">
        <v>531</v>
      </c>
      <c r="T4038" t="s">
        <v>531</v>
      </c>
      <c r="U4038" t="s">
        <v>531</v>
      </c>
      <c r="W4038" s="429">
        <f t="shared" si="94"/>
        <v>0</v>
      </c>
      <c r="X4038" s="429">
        <f t="shared" si="94"/>
        <v>0</v>
      </c>
      <c r="Y4038" s="429">
        <f t="shared" si="94"/>
        <v>0</v>
      </c>
      <c r="Z4038" s="429">
        <f t="shared" si="93"/>
        <v>0</v>
      </c>
      <c r="AA4038" s="429" t="s">
        <v>1296</v>
      </c>
    </row>
    <row r="4039" spans="1:27" x14ac:dyDescent="0.25">
      <c r="A4039" t="s">
        <v>149</v>
      </c>
      <c r="B4039" t="s">
        <v>186</v>
      </c>
      <c r="C4039" t="s">
        <v>1459</v>
      </c>
      <c r="D4039" t="s">
        <v>1384</v>
      </c>
      <c r="E4039" t="s">
        <v>1499</v>
      </c>
      <c r="F4039" t="s">
        <v>1293</v>
      </c>
      <c r="G4039">
        <v>35</v>
      </c>
      <c r="H4039" t="s">
        <v>1461</v>
      </c>
      <c r="I4039" t="s">
        <v>534</v>
      </c>
      <c r="J4039" t="s">
        <v>1478</v>
      </c>
      <c r="K4039" t="s">
        <v>1386</v>
      </c>
      <c r="L4039">
        <v>0</v>
      </c>
      <c r="M4039">
        <v>0</v>
      </c>
      <c r="N4039">
        <v>0</v>
      </c>
      <c r="O4039">
        <v>0</v>
      </c>
      <c r="P4039">
        <v>0</v>
      </c>
      <c r="Q4039">
        <v>0</v>
      </c>
      <c r="R4039" t="s">
        <v>531</v>
      </c>
      <c r="S4039" t="s">
        <v>531</v>
      </c>
      <c r="T4039" t="s">
        <v>531</v>
      </c>
      <c r="U4039" t="s">
        <v>531</v>
      </c>
      <c r="W4039" s="429">
        <f t="shared" si="94"/>
        <v>0</v>
      </c>
      <c r="X4039" s="429">
        <f t="shared" si="94"/>
        <v>0</v>
      </c>
      <c r="Y4039" s="429">
        <f t="shared" si="94"/>
        <v>0</v>
      </c>
      <c r="Z4039" s="429">
        <f t="shared" si="93"/>
        <v>0</v>
      </c>
      <c r="AA4039" s="429" t="s">
        <v>1296</v>
      </c>
    </row>
    <row r="4040" spans="1:27" x14ac:dyDescent="0.25">
      <c r="A4040" t="s">
        <v>149</v>
      </c>
      <c r="B4040" t="s">
        <v>186</v>
      </c>
      <c r="C4040" t="s">
        <v>1459</v>
      </c>
      <c r="D4040" t="s">
        <v>1384</v>
      </c>
      <c r="E4040" t="s">
        <v>1499</v>
      </c>
      <c r="F4040" t="s">
        <v>1293</v>
      </c>
      <c r="G4040">
        <v>35</v>
      </c>
      <c r="H4040" t="s">
        <v>1461</v>
      </c>
      <c r="I4040" t="s">
        <v>534</v>
      </c>
      <c r="J4040" t="s">
        <v>1478</v>
      </c>
      <c r="K4040" t="s">
        <v>1386</v>
      </c>
      <c r="L4040">
        <v>0</v>
      </c>
      <c r="M4040">
        <v>0</v>
      </c>
      <c r="N4040">
        <v>0</v>
      </c>
      <c r="O4040">
        <v>0</v>
      </c>
      <c r="P4040">
        <v>0</v>
      </c>
      <c r="Q4040">
        <v>0</v>
      </c>
      <c r="R4040" t="s">
        <v>531</v>
      </c>
      <c r="S4040" t="s">
        <v>531</v>
      </c>
      <c r="T4040" t="s">
        <v>531</v>
      </c>
      <c r="U4040" t="s">
        <v>531</v>
      </c>
      <c r="W4040" s="429">
        <f t="shared" si="94"/>
        <v>0</v>
      </c>
      <c r="X4040" s="429">
        <f t="shared" si="94"/>
        <v>0</v>
      </c>
      <c r="Y4040" s="429">
        <f t="shared" si="94"/>
        <v>0</v>
      </c>
      <c r="Z4040" s="429">
        <f t="shared" si="93"/>
        <v>0</v>
      </c>
      <c r="AA4040" s="429" t="s">
        <v>1296</v>
      </c>
    </row>
    <row r="4041" spans="1:27" x14ac:dyDescent="0.25">
      <c r="A4041" t="s">
        <v>149</v>
      </c>
      <c r="B4041" t="s">
        <v>186</v>
      </c>
      <c r="C4041" t="s">
        <v>1459</v>
      </c>
      <c r="D4041" t="s">
        <v>1384</v>
      </c>
      <c r="E4041" t="s">
        <v>1499</v>
      </c>
      <c r="F4041" t="s">
        <v>1293</v>
      </c>
      <c r="G4041">
        <v>35</v>
      </c>
      <c r="H4041" t="s">
        <v>1461</v>
      </c>
      <c r="I4041" t="s">
        <v>534</v>
      </c>
      <c r="J4041" t="s">
        <v>1478</v>
      </c>
      <c r="K4041" t="s">
        <v>1386</v>
      </c>
      <c r="L4041">
        <v>0</v>
      </c>
      <c r="M4041">
        <v>0</v>
      </c>
      <c r="N4041">
        <v>0</v>
      </c>
      <c r="O4041">
        <v>0</v>
      </c>
      <c r="P4041">
        <v>0</v>
      </c>
      <c r="Q4041">
        <v>0</v>
      </c>
      <c r="R4041" t="s">
        <v>531</v>
      </c>
      <c r="S4041" t="s">
        <v>531</v>
      </c>
      <c r="T4041" t="s">
        <v>531</v>
      </c>
      <c r="U4041" t="s">
        <v>531</v>
      </c>
      <c r="W4041" s="429">
        <f t="shared" si="94"/>
        <v>0</v>
      </c>
      <c r="X4041" s="429">
        <f t="shared" si="94"/>
        <v>0</v>
      </c>
      <c r="Y4041" s="429">
        <f t="shared" si="94"/>
        <v>0</v>
      </c>
      <c r="Z4041" s="429">
        <f t="shared" si="93"/>
        <v>0</v>
      </c>
      <c r="AA4041" s="429" t="s">
        <v>1296</v>
      </c>
    </row>
    <row r="4042" spans="1:27" x14ac:dyDescent="0.25">
      <c r="A4042" t="s">
        <v>149</v>
      </c>
      <c r="B4042" t="s">
        <v>186</v>
      </c>
      <c r="C4042" t="s">
        <v>1459</v>
      </c>
      <c r="D4042" t="s">
        <v>1384</v>
      </c>
      <c r="E4042" t="s">
        <v>1499</v>
      </c>
      <c r="F4042" t="s">
        <v>1293</v>
      </c>
      <c r="G4042">
        <v>35</v>
      </c>
      <c r="H4042" t="s">
        <v>1461</v>
      </c>
      <c r="I4042" t="s">
        <v>534</v>
      </c>
      <c r="J4042" t="s">
        <v>1478</v>
      </c>
      <c r="K4042" t="s">
        <v>1386</v>
      </c>
      <c r="L4042">
        <v>0</v>
      </c>
      <c r="M4042">
        <v>0</v>
      </c>
      <c r="N4042">
        <v>0</v>
      </c>
      <c r="O4042">
        <v>0</v>
      </c>
      <c r="P4042">
        <v>0</v>
      </c>
      <c r="Q4042">
        <v>0</v>
      </c>
      <c r="R4042" t="s">
        <v>531</v>
      </c>
      <c r="S4042" t="s">
        <v>531</v>
      </c>
      <c r="T4042" t="s">
        <v>531</v>
      </c>
      <c r="U4042" t="s">
        <v>531</v>
      </c>
      <c r="W4042" s="429">
        <f t="shared" si="94"/>
        <v>0</v>
      </c>
      <c r="X4042" s="429">
        <f t="shared" si="94"/>
        <v>0</v>
      </c>
      <c r="Y4042" s="429">
        <f t="shared" si="94"/>
        <v>0</v>
      </c>
      <c r="Z4042" s="429">
        <f t="shared" si="93"/>
        <v>0</v>
      </c>
      <c r="AA4042" s="429" t="s">
        <v>1296</v>
      </c>
    </row>
    <row r="4043" spans="1:27" x14ac:dyDescent="0.25">
      <c r="A4043" t="s">
        <v>149</v>
      </c>
      <c r="B4043" t="s">
        <v>186</v>
      </c>
      <c r="C4043" t="s">
        <v>1459</v>
      </c>
      <c r="D4043" t="s">
        <v>1384</v>
      </c>
      <c r="E4043" t="s">
        <v>1499</v>
      </c>
      <c r="F4043" t="s">
        <v>1293</v>
      </c>
      <c r="G4043">
        <v>35</v>
      </c>
      <c r="H4043" t="s">
        <v>1461</v>
      </c>
      <c r="I4043" t="s">
        <v>534</v>
      </c>
      <c r="J4043" t="s">
        <v>1478</v>
      </c>
      <c r="K4043" t="s">
        <v>1386</v>
      </c>
      <c r="L4043">
        <v>0</v>
      </c>
      <c r="M4043">
        <v>0</v>
      </c>
      <c r="N4043">
        <v>0</v>
      </c>
      <c r="O4043">
        <v>0</v>
      </c>
      <c r="P4043">
        <v>0</v>
      </c>
      <c r="Q4043">
        <v>0</v>
      </c>
      <c r="R4043" t="s">
        <v>531</v>
      </c>
      <c r="S4043" t="s">
        <v>531</v>
      </c>
      <c r="T4043" t="s">
        <v>531</v>
      </c>
      <c r="U4043" t="s">
        <v>531</v>
      </c>
      <c r="W4043" s="429">
        <f t="shared" si="94"/>
        <v>0</v>
      </c>
      <c r="X4043" s="429">
        <f t="shared" si="94"/>
        <v>0</v>
      </c>
      <c r="Y4043" s="429">
        <f t="shared" si="94"/>
        <v>0</v>
      </c>
      <c r="Z4043" s="429">
        <f t="shared" si="93"/>
        <v>0</v>
      </c>
      <c r="AA4043" s="429" t="s">
        <v>1296</v>
      </c>
    </row>
    <row r="4044" spans="1:27" x14ac:dyDescent="0.25">
      <c r="A4044" t="s">
        <v>149</v>
      </c>
      <c r="B4044" t="s">
        <v>186</v>
      </c>
      <c r="C4044" t="s">
        <v>1459</v>
      </c>
      <c r="D4044" t="s">
        <v>1384</v>
      </c>
      <c r="E4044" t="s">
        <v>1499</v>
      </c>
      <c r="F4044" t="s">
        <v>1293</v>
      </c>
      <c r="G4044">
        <v>35</v>
      </c>
      <c r="H4044" t="s">
        <v>1464</v>
      </c>
      <c r="I4044" t="s">
        <v>186</v>
      </c>
      <c r="J4044" t="s">
        <v>1478</v>
      </c>
      <c r="K4044" t="s">
        <v>1386</v>
      </c>
      <c r="L4044">
        <v>0</v>
      </c>
      <c r="M4044">
        <v>0</v>
      </c>
      <c r="N4044">
        <v>0</v>
      </c>
      <c r="O4044">
        <v>0</v>
      </c>
      <c r="P4044">
        <v>0</v>
      </c>
      <c r="Q4044">
        <v>0</v>
      </c>
      <c r="R4044" t="s">
        <v>531</v>
      </c>
      <c r="S4044" t="s">
        <v>531</v>
      </c>
      <c r="T4044" t="s">
        <v>531</v>
      </c>
      <c r="U4044" t="s">
        <v>531</v>
      </c>
      <c r="W4044" s="429">
        <f t="shared" si="94"/>
        <v>0</v>
      </c>
      <c r="X4044" s="429">
        <f t="shared" si="94"/>
        <v>0</v>
      </c>
      <c r="Y4044" s="429">
        <f t="shared" si="94"/>
        <v>0</v>
      </c>
      <c r="Z4044" s="429">
        <f t="shared" si="93"/>
        <v>0</v>
      </c>
      <c r="AA4044" s="429" t="s">
        <v>1296</v>
      </c>
    </row>
    <row r="4045" spans="1:27" x14ac:dyDescent="0.25">
      <c r="A4045" t="s">
        <v>149</v>
      </c>
      <c r="B4045" t="s">
        <v>186</v>
      </c>
      <c r="C4045" t="s">
        <v>1459</v>
      </c>
      <c r="D4045" t="s">
        <v>1384</v>
      </c>
      <c r="E4045" t="s">
        <v>1499</v>
      </c>
      <c r="F4045" t="s">
        <v>1293</v>
      </c>
      <c r="G4045">
        <v>35</v>
      </c>
      <c r="H4045" t="s">
        <v>1464</v>
      </c>
      <c r="I4045" t="s">
        <v>186</v>
      </c>
      <c r="J4045" t="s">
        <v>1478</v>
      </c>
      <c r="K4045" t="s">
        <v>1386</v>
      </c>
      <c r="L4045">
        <v>0</v>
      </c>
      <c r="M4045">
        <v>0</v>
      </c>
      <c r="N4045">
        <v>0</v>
      </c>
      <c r="O4045">
        <v>0</v>
      </c>
      <c r="P4045">
        <v>0</v>
      </c>
      <c r="Q4045">
        <v>0</v>
      </c>
      <c r="R4045" t="s">
        <v>531</v>
      </c>
      <c r="S4045" t="s">
        <v>531</v>
      </c>
      <c r="T4045" t="s">
        <v>531</v>
      </c>
      <c r="U4045" t="s">
        <v>531</v>
      </c>
      <c r="W4045" s="429">
        <f t="shared" si="94"/>
        <v>0</v>
      </c>
      <c r="X4045" s="429">
        <f t="shared" si="94"/>
        <v>0</v>
      </c>
      <c r="Y4045" s="429">
        <f t="shared" si="94"/>
        <v>0</v>
      </c>
      <c r="Z4045" s="429">
        <f t="shared" si="93"/>
        <v>0</v>
      </c>
      <c r="AA4045" s="429" t="s">
        <v>1296</v>
      </c>
    </row>
    <row r="4046" spans="1:27" x14ac:dyDescent="0.25">
      <c r="A4046" t="s">
        <v>149</v>
      </c>
      <c r="B4046" t="s">
        <v>186</v>
      </c>
      <c r="C4046" t="s">
        <v>1459</v>
      </c>
      <c r="D4046" t="s">
        <v>1384</v>
      </c>
      <c r="E4046" t="s">
        <v>1499</v>
      </c>
      <c r="F4046" t="s">
        <v>1293</v>
      </c>
      <c r="G4046">
        <v>35</v>
      </c>
      <c r="H4046" t="s">
        <v>1464</v>
      </c>
      <c r="I4046" t="s">
        <v>186</v>
      </c>
      <c r="J4046" t="s">
        <v>1478</v>
      </c>
      <c r="K4046" t="s">
        <v>1386</v>
      </c>
      <c r="L4046">
        <v>0</v>
      </c>
      <c r="M4046">
        <v>0</v>
      </c>
      <c r="N4046">
        <v>0</v>
      </c>
      <c r="O4046">
        <v>0</v>
      </c>
      <c r="P4046">
        <v>0</v>
      </c>
      <c r="Q4046">
        <v>0</v>
      </c>
      <c r="R4046" t="s">
        <v>531</v>
      </c>
      <c r="S4046" t="s">
        <v>531</v>
      </c>
      <c r="T4046" t="s">
        <v>531</v>
      </c>
      <c r="U4046" t="s">
        <v>531</v>
      </c>
      <c r="W4046" s="429">
        <f t="shared" si="94"/>
        <v>0</v>
      </c>
      <c r="X4046" s="429">
        <f t="shared" si="94"/>
        <v>0</v>
      </c>
      <c r="Y4046" s="429">
        <f t="shared" si="94"/>
        <v>0</v>
      </c>
      <c r="Z4046" s="429">
        <f t="shared" si="93"/>
        <v>0</v>
      </c>
      <c r="AA4046" s="429" t="s">
        <v>1296</v>
      </c>
    </row>
    <row r="4047" spans="1:27" x14ac:dyDescent="0.25">
      <c r="A4047" t="s">
        <v>149</v>
      </c>
      <c r="B4047" t="s">
        <v>186</v>
      </c>
      <c r="C4047" t="s">
        <v>1459</v>
      </c>
      <c r="D4047" t="s">
        <v>1384</v>
      </c>
      <c r="E4047" t="s">
        <v>1499</v>
      </c>
      <c r="F4047" t="s">
        <v>1293</v>
      </c>
      <c r="G4047">
        <v>35</v>
      </c>
      <c r="H4047" t="s">
        <v>1464</v>
      </c>
      <c r="I4047" t="s">
        <v>186</v>
      </c>
      <c r="J4047" t="s">
        <v>1478</v>
      </c>
      <c r="K4047" t="s">
        <v>1386</v>
      </c>
      <c r="L4047">
        <v>0</v>
      </c>
      <c r="M4047">
        <v>0</v>
      </c>
      <c r="N4047">
        <v>0</v>
      </c>
      <c r="O4047">
        <v>0</v>
      </c>
      <c r="P4047">
        <v>0</v>
      </c>
      <c r="Q4047">
        <v>0</v>
      </c>
      <c r="R4047" t="s">
        <v>531</v>
      </c>
      <c r="S4047" t="s">
        <v>531</v>
      </c>
      <c r="T4047" t="s">
        <v>531</v>
      </c>
      <c r="U4047" t="s">
        <v>531</v>
      </c>
      <c r="W4047" s="429">
        <f t="shared" si="94"/>
        <v>0</v>
      </c>
      <c r="X4047" s="429">
        <f t="shared" si="94"/>
        <v>0</v>
      </c>
      <c r="Y4047" s="429">
        <f t="shared" si="94"/>
        <v>0</v>
      </c>
      <c r="Z4047" s="429">
        <f t="shared" si="93"/>
        <v>0</v>
      </c>
      <c r="AA4047" s="429" t="s">
        <v>1296</v>
      </c>
    </row>
    <row r="4048" spans="1:27" x14ac:dyDescent="0.25">
      <c r="A4048" t="s">
        <v>149</v>
      </c>
      <c r="B4048" t="s">
        <v>186</v>
      </c>
      <c r="C4048" t="s">
        <v>1459</v>
      </c>
      <c r="D4048" t="s">
        <v>1384</v>
      </c>
      <c r="E4048" t="s">
        <v>1499</v>
      </c>
      <c r="F4048" t="s">
        <v>1293</v>
      </c>
      <c r="G4048">
        <v>35</v>
      </c>
      <c r="H4048" t="s">
        <v>1464</v>
      </c>
      <c r="I4048" t="s">
        <v>186</v>
      </c>
      <c r="J4048" t="s">
        <v>1478</v>
      </c>
      <c r="K4048" t="s">
        <v>1386</v>
      </c>
      <c r="L4048">
        <v>0</v>
      </c>
      <c r="M4048">
        <v>0</v>
      </c>
      <c r="N4048">
        <v>0</v>
      </c>
      <c r="O4048">
        <v>0</v>
      </c>
      <c r="P4048">
        <v>0</v>
      </c>
      <c r="Q4048">
        <v>0</v>
      </c>
      <c r="R4048" t="s">
        <v>531</v>
      </c>
      <c r="S4048" t="s">
        <v>531</v>
      </c>
      <c r="T4048" t="s">
        <v>531</v>
      </c>
      <c r="U4048" t="s">
        <v>531</v>
      </c>
      <c r="W4048" s="429">
        <f t="shared" si="94"/>
        <v>0</v>
      </c>
      <c r="X4048" s="429">
        <f t="shared" si="94"/>
        <v>0</v>
      </c>
      <c r="Y4048" s="429">
        <f t="shared" si="94"/>
        <v>0</v>
      </c>
      <c r="Z4048" s="429">
        <f t="shared" si="93"/>
        <v>0</v>
      </c>
      <c r="AA4048" s="429" t="s">
        <v>1296</v>
      </c>
    </row>
    <row r="4049" spans="1:27" x14ac:dyDescent="0.25">
      <c r="A4049" t="s">
        <v>149</v>
      </c>
      <c r="B4049" t="s">
        <v>186</v>
      </c>
      <c r="C4049" t="s">
        <v>1459</v>
      </c>
      <c r="D4049" t="s">
        <v>1384</v>
      </c>
      <c r="E4049" t="s">
        <v>1499</v>
      </c>
      <c r="F4049" t="s">
        <v>1293</v>
      </c>
      <c r="G4049">
        <v>35</v>
      </c>
      <c r="H4049" t="s">
        <v>1464</v>
      </c>
      <c r="I4049" t="s">
        <v>186</v>
      </c>
      <c r="J4049" t="s">
        <v>1478</v>
      </c>
      <c r="K4049" t="s">
        <v>1386</v>
      </c>
      <c r="L4049">
        <v>0</v>
      </c>
      <c r="M4049">
        <v>0</v>
      </c>
      <c r="N4049">
        <v>0</v>
      </c>
      <c r="O4049">
        <v>0</v>
      </c>
      <c r="P4049">
        <v>0</v>
      </c>
      <c r="Q4049">
        <v>0</v>
      </c>
      <c r="R4049" t="s">
        <v>531</v>
      </c>
      <c r="S4049" t="s">
        <v>531</v>
      </c>
      <c r="T4049" t="s">
        <v>531</v>
      </c>
      <c r="U4049" t="s">
        <v>531</v>
      </c>
      <c r="W4049" s="429">
        <f t="shared" si="94"/>
        <v>0</v>
      </c>
      <c r="X4049" s="429">
        <f t="shared" si="94"/>
        <v>0</v>
      </c>
      <c r="Y4049" s="429">
        <f t="shared" si="94"/>
        <v>0</v>
      </c>
      <c r="Z4049" s="429">
        <f t="shared" si="93"/>
        <v>0</v>
      </c>
      <c r="AA4049" s="429" t="s">
        <v>1296</v>
      </c>
    </row>
    <row r="4050" spans="1:27" x14ac:dyDescent="0.25">
      <c r="A4050" t="s">
        <v>149</v>
      </c>
      <c r="B4050" t="s">
        <v>186</v>
      </c>
      <c r="C4050" t="s">
        <v>1459</v>
      </c>
      <c r="D4050" t="s">
        <v>1384</v>
      </c>
      <c r="E4050" t="s">
        <v>1499</v>
      </c>
      <c r="F4050" t="s">
        <v>1293</v>
      </c>
      <c r="G4050">
        <v>35</v>
      </c>
      <c r="H4050" t="s">
        <v>1464</v>
      </c>
      <c r="I4050" t="s">
        <v>186</v>
      </c>
      <c r="J4050" t="s">
        <v>1478</v>
      </c>
      <c r="K4050" t="s">
        <v>1386</v>
      </c>
      <c r="L4050">
        <v>0</v>
      </c>
      <c r="M4050">
        <v>0</v>
      </c>
      <c r="N4050">
        <v>0</v>
      </c>
      <c r="O4050">
        <v>0</v>
      </c>
      <c r="P4050">
        <v>0</v>
      </c>
      <c r="Q4050">
        <v>0</v>
      </c>
      <c r="R4050" t="s">
        <v>531</v>
      </c>
      <c r="S4050" t="s">
        <v>531</v>
      </c>
      <c r="T4050" t="s">
        <v>531</v>
      </c>
      <c r="U4050" t="s">
        <v>531</v>
      </c>
      <c r="W4050" s="429">
        <f t="shared" si="94"/>
        <v>0</v>
      </c>
      <c r="X4050" s="429">
        <f t="shared" si="94"/>
        <v>0</v>
      </c>
      <c r="Y4050" s="429">
        <f t="shared" si="94"/>
        <v>0</v>
      </c>
      <c r="Z4050" s="429">
        <f t="shared" si="93"/>
        <v>0</v>
      </c>
      <c r="AA4050" s="429" t="s">
        <v>1296</v>
      </c>
    </row>
    <row r="4051" spans="1:27" x14ac:dyDescent="0.25">
      <c r="A4051" t="s">
        <v>149</v>
      </c>
      <c r="B4051" t="s">
        <v>186</v>
      </c>
      <c r="C4051" t="s">
        <v>1459</v>
      </c>
      <c r="D4051" t="s">
        <v>1384</v>
      </c>
      <c r="E4051" t="s">
        <v>1499</v>
      </c>
      <c r="F4051" t="s">
        <v>1293</v>
      </c>
      <c r="G4051">
        <v>35</v>
      </c>
      <c r="H4051" t="s">
        <v>1464</v>
      </c>
      <c r="I4051" t="s">
        <v>186</v>
      </c>
      <c r="J4051" t="s">
        <v>1478</v>
      </c>
      <c r="K4051" t="s">
        <v>1386</v>
      </c>
      <c r="L4051">
        <v>0</v>
      </c>
      <c r="M4051">
        <v>0</v>
      </c>
      <c r="N4051">
        <v>0</v>
      </c>
      <c r="O4051">
        <v>0</v>
      </c>
      <c r="P4051">
        <v>0</v>
      </c>
      <c r="Q4051">
        <v>0</v>
      </c>
      <c r="R4051" t="s">
        <v>531</v>
      </c>
      <c r="S4051" t="s">
        <v>531</v>
      </c>
      <c r="T4051" t="s">
        <v>531</v>
      </c>
      <c r="U4051" t="s">
        <v>531</v>
      </c>
      <c r="W4051" s="429">
        <f t="shared" si="94"/>
        <v>0</v>
      </c>
      <c r="X4051" s="429">
        <f t="shared" si="94"/>
        <v>0</v>
      </c>
      <c r="Y4051" s="429">
        <f t="shared" si="94"/>
        <v>0</v>
      </c>
      <c r="Z4051" s="429">
        <f t="shared" si="93"/>
        <v>0</v>
      </c>
      <c r="AA4051" s="429" t="s">
        <v>1296</v>
      </c>
    </row>
    <row r="4052" spans="1:27" x14ac:dyDescent="0.25">
      <c r="A4052" t="s">
        <v>149</v>
      </c>
      <c r="B4052" t="s">
        <v>186</v>
      </c>
      <c r="C4052" t="s">
        <v>1459</v>
      </c>
      <c r="D4052" t="s">
        <v>1384</v>
      </c>
      <c r="E4052" t="s">
        <v>1499</v>
      </c>
      <c r="F4052" t="s">
        <v>1293</v>
      </c>
      <c r="G4052">
        <v>35</v>
      </c>
      <c r="H4052" t="s">
        <v>1464</v>
      </c>
      <c r="I4052" t="s">
        <v>186</v>
      </c>
      <c r="J4052" t="s">
        <v>1478</v>
      </c>
      <c r="K4052" t="s">
        <v>1386</v>
      </c>
      <c r="L4052">
        <v>0</v>
      </c>
      <c r="M4052">
        <v>0</v>
      </c>
      <c r="N4052">
        <v>0</v>
      </c>
      <c r="O4052">
        <v>0</v>
      </c>
      <c r="P4052">
        <v>0</v>
      </c>
      <c r="Q4052">
        <v>0</v>
      </c>
      <c r="R4052" t="s">
        <v>531</v>
      </c>
      <c r="S4052" t="s">
        <v>531</v>
      </c>
      <c r="T4052" t="s">
        <v>531</v>
      </c>
      <c r="U4052" t="s">
        <v>531</v>
      </c>
      <c r="W4052" s="429">
        <f t="shared" si="94"/>
        <v>0</v>
      </c>
      <c r="X4052" s="429">
        <f t="shared" si="94"/>
        <v>0</v>
      </c>
      <c r="Y4052" s="429">
        <f t="shared" si="94"/>
        <v>0</v>
      </c>
      <c r="Z4052" s="429">
        <f t="shared" si="93"/>
        <v>0</v>
      </c>
      <c r="AA4052" s="429" t="s">
        <v>1296</v>
      </c>
    </row>
    <row r="4053" spans="1:27" x14ac:dyDescent="0.25">
      <c r="A4053" t="s">
        <v>149</v>
      </c>
      <c r="B4053" t="s">
        <v>186</v>
      </c>
      <c r="C4053" t="s">
        <v>1459</v>
      </c>
      <c r="D4053" t="s">
        <v>1384</v>
      </c>
      <c r="E4053" t="s">
        <v>1499</v>
      </c>
      <c r="F4053" t="s">
        <v>1293</v>
      </c>
      <c r="G4053">
        <v>35</v>
      </c>
      <c r="H4053" t="s">
        <v>1464</v>
      </c>
      <c r="I4053" t="s">
        <v>186</v>
      </c>
      <c r="J4053" t="s">
        <v>1478</v>
      </c>
      <c r="K4053" t="s">
        <v>1386</v>
      </c>
      <c r="L4053">
        <v>0</v>
      </c>
      <c r="M4053">
        <v>0</v>
      </c>
      <c r="N4053">
        <v>0</v>
      </c>
      <c r="O4053">
        <v>0</v>
      </c>
      <c r="P4053">
        <v>0</v>
      </c>
      <c r="Q4053">
        <v>0</v>
      </c>
      <c r="R4053" t="s">
        <v>531</v>
      </c>
      <c r="S4053" t="s">
        <v>531</v>
      </c>
      <c r="T4053" t="s">
        <v>531</v>
      </c>
      <c r="U4053" t="s">
        <v>531</v>
      </c>
      <c r="W4053" s="429">
        <f t="shared" si="94"/>
        <v>0</v>
      </c>
      <c r="X4053" s="429">
        <f t="shared" si="94"/>
        <v>0</v>
      </c>
      <c r="Y4053" s="429">
        <f t="shared" si="94"/>
        <v>0</v>
      </c>
      <c r="Z4053" s="429">
        <f t="shared" si="93"/>
        <v>0</v>
      </c>
      <c r="AA4053" s="429" t="s">
        <v>1296</v>
      </c>
    </row>
    <row r="4054" spans="1:27" x14ac:dyDescent="0.25">
      <c r="A4054" t="s">
        <v>149</v>
      </c>
      <c r="B4054" t="s">
        <v>186</v>
      </c>
      <c r="C4054" t="s">
        <v>1459</v>
      </c>
      <c r="D4054" t="s">
        <v>1384</v>
      </c>
      <c r="E4054" t="s">
        <v>1499</v>
      </c>
      <c r="F4054" t="s">
        <v>1293</v>
      </c>
      <c r="G4054">
        <v>35</v>
      </c>
      <c r="H4054" t="s">
        <v>1464</v>
      </c>
      <c r="I4054" t="s">
        <v>186</v>
      </c>
      <c r="J4054" t="s">
        <v>1478</v>
      </c>
      <c r="K4054" t="s">
        <v>1386</v>
      </c>
      <c r="L4054">
        <v>0</v>
      </c>
      <c r="M4054">
        <v>0</v>
      </c>
      <c r="N4054">
        <v>0</v>
      </c>
      <c r="O4054">
        <v>0</v>
      </c>
      <c r="P4054">
        <v>0</v>
      </c>
      <c r="Q4054">
        <v>0</v>
      </c>
      <c r="R4054" t="s">
        <v>531</v>
      </c>
      <c r="S4054" t="s">
        <v>531</v>
      </c>
      <c r="T4054" t="s">
        <v>531</v>
      </c>
      <c r="U4054" t="s">
        <v>531</v>
      </c>
      <c r="W4054" s="429">
        <f t="shared" si="94"/>
        <v>0</v>
      </c>
      <c r="X4054" s="429">
        <f t="shared" si="94"/>
        <v>0</v>
      </c>
      <c r="Y4054" s="429">
        <f t="shared" si="94"/>
        <v>0</v>
      </c>
      <c r="Z4054" s="429">
        <f t="shared" si="93"/>
        <v>0</v>
      </c>
      <c r="AA4054" s="429" t="s">
        <v>1296</v>
      </c>
    </row>
    <row r="4055" spans="1:27" x14ac:dyDescent="0.25">
      <c r="A4055" t="s">
        <v>149</v>
      </c>
      <c r="B4055" t="s">
        <v>186</v>
      </c>
      <c r="C4055" t="s">
        <v>1459</v>
      </c>
      <c r="D4055" t="s">
        <v>1384</v>
      </c>
      <c r="E4055" t="s">
        <v>1499</v>
      </c>
      <c r="F4055" t="s">
        <v>1293</v>
      </c>
      <c r="G4055">
        <v>35</v>
      </c>
      <c r="H4055" t="s">
        <v>1464</v>
      </c>
      <c r="I4055" t="s">
        <v>186</v>
      </c>
      <c r="J4055" t="s">
        <v>1478</v>
      </c>
      <c r="K4055" t="s">
        <v>1386</v>
      </c>
      <c r="L4055">
        <v>0</v>
      </c>
      <c r="M4055">
        <v>0</v>
      </c>
      <c r="N4055">
        <v>0</v>
      </c>
      <c r="O4055">
        <v>0</v>
      </c>
      <c r="P4055">
        <v>0</v>
      </c>
      <c r="Q4055">
        <v>0</v>
      </c>
      <c r="R4055" t="s">
        <v>531</v>
      </c>
      <c r="S4055" t="s">
        <v>531</v>
      </c>
      <c r="T4055" t="s">
        <v>531</v>
      </c>
      <c r="U4055" t="s">
        <v>531</v>
      </c>
      <c r="W4055" s="429">
        <f t="shared" si="94"/>
        <v>0</v>
      </c>
      <c r="X4055" s="429">
        <f t="shared" si="94"/>
        <v>0</v>
      </c>
      <c r="Y4055" s="429">
        <f t="shared" si="94"/>
        <v>0</v>
      </c>
      <c r="Z4055" s="429">
        <f t="shared" si="93"/>
        <v>0</v>
      </c>
      <c r="AA4055" s="429" t="s">
        <v>1296</v>
      </c>
    </row>
    <row r="4056" spans="1:27" x14ac:dyDescent="0.25">
      <c r="A4056" t="s">
        <v>149</v>
      </c>
      <c r="B4056" t="s">
        <v>186</v>
      </c>
      <c r="C4056" t="s">
        <v>1459</v>
      </c>
      <c r="D4056" t="s">
        <v>1384</v>
      </c>
      <c r="E4056" t="s">
        <v>1499</v>
      </c>
      <c r="F4056" t="s">
        <v>1293</v>
      </c>
      <c r="G4056">
        <v>35</v>
      </c>
      <c r="H4056" t="s">
        <v>1464</v>
      </c>
      <c r="I4056" t="s">
        <v>186</v>
      </c>
      <c r="J4056" t="s">
        <v>1478</v>
      </c>
      <c r="K4056" t="s">
        <v>1386</v>
      </c>
      <c r="L4056">
        <v>0</v>
      </c>
      <c r="M4056">
        <v>0</v>
      </c>
      <c r="N4056">
        <v>0</v>
      </c>
      <c r="O4056">
        <v>0</v>
      </c>
      <c r="P4056">
        <v>0</v>
      </c>
      <c r="Q4056">
        <v>0</v>
      </c>
      <c r="R4056" t="s">
        <v>531</v>
      </c>
      <c r="S4056" t="s">
        <v>531</v>
      </c>
      <c r="T4056" t="s">
        <v>531</v>
      </c>
      <c r="U4056" t="s">
        <v>531</v>
      </c>
      <c r="W4056" s="429">
        <f t="shared" si="94"/>
        <v>0</v>
      </c>
      <c r="X4056" s="429">
        <f t="shared" si="94"/>
        <v>0</v>
      </c>
      <c r="Y4056" s="429">
        <f t="shared" si="94"/>
        <v>0</v>
      </c>
      <c r="Z4056" s="429">
        <f t="shared" si="93"/>
        <v>0</v>
      </c>
      <c r="AA4056" s="429" t="s">
        <v>1296</v>
      </c>
    </row>
    <row r="4057" spans="1:27" x14ac:dyDescent="0.25">
      <c r="A4057" t="s">
        <v>149</v>
      </c>
      <c r="B4057" t="s">
        <v>186</v>
      </c>
      <c r="C4057" t="s">
        <v>1459</v>
      </c>
      <c r="D4057" t="s">
        <v>1384</v>
      </c>
      <c r="E4057" t="s">
        <v>1499</v>
      </c>
      <c r="F4057" t="s">
        <v>1293</v>
      </c>
      <c r="G4057">
        <v>35</v>
      </c>
      <c r="H4057" t="s">
        <v>1464</v>
      </c>
      <c r="I4057" t="s">
        <v>186</v>
      </c>
      <c r="J4057" t="s">
        <v>1478</v>
      </c>
      <c r="K4057" t="s">
        <v>1386</v>
      </c>
      <c r="L4057">
        <v>0</v>
      </c>
      <c r="M4057">
        <v>0</v>
      </c>
      <c r="N4057">
        <v>0</v>
      </c>
      <c r="O4057">
        <v>0</v>
      </c>
      <c r="P4057">
        <v>0</v>
      </c>
      <c r="Q4057">
        <v>0</v>
      </c>
      <c r="R4057" t="s">
        <v>531</v>
      </c>
      <c r="S4057" t="s">
        <v>531</v>
      </c>
      <c r="T4057" t="s">
        <v>531</v>
      </c>
      <c r="U4057" t="s">
        <v>531</v>
      </c>
      <c r="W4057" s="429">
        <f t="shared" si="94"/>
        <v>0</v>
      </c>
      <c r="X4057" s="429">
        <f t="shared" si="94"/>
        <v>0</v>
      </c>
      <c r="Y4057" s="429">
        <f t="shared" si="94"/>
        <v>0</v>
      </c>
      <c r="Z4057" s="429">
        <f t="shared" si="93"/>
        <v>0</v>
      </c>
      <c r="AA4057" s="429" t="s">
        <v>1296</v>
      </c>
    </row>
    <row r="4058" spans="1:27" x14ac:dyDescent="0.25">
      <c r="A4058" t="s">
        <v>149</v>
      </c>
      <c r="B4058" t="s">
        <v>186</v>
      </c>
      <c r="C4058" t="s">
        <v>1459</v>
      </c>
      <c r="D4058" t="s">
        <v>1384</v>
      </c>
      <c r="E4058" t="s">
        <v>1499</v>
      </c>
      <c r="F4058" t="s">
        <v>1293</v>
      </c>
      <c r="G4058">
        <v>35</v>
      </c>
      <c r="H4058" t="s">
        <v>1464</v>
      </c>
      <c r="I4058" t="s">
        <v>186</v>
      </c>
      <c r="J4058" t="s">
        <v>1478</v>
      </c>
      <c r="K4058" t="s">
        <v>1386</v>
      </c>
      <c r="L4058">
        <v>0</v>
      </c>
      <c r="M4058">
        <v>0</v>
      </c>
      <c r="N4058">
        <v>0</v>
      </c>
      <c r="O4058">
        <v>0</v>
      </c>
      <c r="P4058">
        <v>0</v>
      </c>
      <c r="Q4058">
        <v>0</v>
      </c>
      <c r="R4058" t="s">
        <v>531</v>
      </c>
      <c r="S4058" t="s">
        <v>531</v>
      </c>
      <c r="T4058" t="s">
        <v>531</v>
      </c>
      <c r="U4058" t="s">
        <v>531</v>
      </c>
      <c r="W4058" s="429">
        <f t="shared" si="94"/>
        <v>0</v>
      </c>
      <c r="X4058" s="429">
        <f t="shared" si="94"/>
        <v>0</v>
      </c>
      <c r="Y4058" s="429">
        <f t="shared" si="94"/>
        <v>0</v>
      </c>
      <c r="Z4058" s="429">
        <f t="shared" si="93"/>
        <v>0</v>
      </c>
      <c r="AA4058" s="429" t="s">
        <v>1296</v>
      </c>
    </row>
    <row r="4059" spans="1:27" x14ac:dyDescent="0.25">
      <c r="A4059" t="s">
        <v>149</v>
      </c>
      <c r="B4059" t="s">
        <v>186</v>
      </c>
      <c r="C4059" t="s">
        <v>1459</v>
      </c>
      <c r="D4059" t="s">
        <v>1384</v>
      </c>
      <c r="E4059" t="s">
        <v>1499</v>
      </c>
      <c r="F4059" t="s">
        <v>1293</v>
      </c>
      <c r="G4059">
        <v>35</v>
      </c>
      <c r="H4059" t="s">
        <v>1464</v>
      </c>
      <c r="I4059" t="s">
        <v>186</v>
      </c>
      <c r="J4059" t="s">
        <v>1478</v>
      </c>
      <c r="K4059" t="s">
        <v>1386</v>
      </c>
      <c r="L4059">
        <v>0</v>
      </c>
      <c r="M4059">
        <v>0</v>
      </c>
      <c r="N4059">
        <v>0</v>
      </c>
      <c r="O4059">
        <v>0</v>
      </c>
      <c r="P4059">
        <v>0</v>
      </c>
      <c r="Q4059">
        <v>0</v>
      </c>
      <c r="R4059" t="s">
        <v>531</v>
      </c>
      <c r="S4059" t="s">
        <v>531</v>
      </c>
      <c r="T4059" t="s">
        <v>531</v>
      </c>
      <c r="U4059" t="s">
        <v>531</v>
      </c>
      <c r="W4059" s="429">
        <f t="shared" si="94"/>
        <v>0</v>
      </c>
      <c r="X4059" s="429">
        <f t="shared" si="94"/>
        <v>0</v>
      </c>
      <c r="Y4059" s="429">
        <f t="shared" si="94"/>
        <v>0</v>
      </c>
      <c r="Z4059" s="429">
        <f t="shared" si="93"/>
        <v>0</v>
      </c>
      <c r="AA4059" s="429" t="s">
        <v>1296</v>
      </c>
    </row>
    <row r="4060" spans="1:27" x14ac:dyDescent="0.25">
      <c r="A4060" t="s">
        <v>149</v>
      </c>
      <c r="B4060" t="s">
        <v>186</v>
      </c>
      <c r="C4060" t="s">
        <v>1459</v>
      </c>
      <c r="D4060" t="s">
        <v>1384</v>
      </c>
      <c r="E4060" t="s">
        <v>1499</v>
      </c>
      <c r="F4060" t="s">
        <v>1293</v>
      </c>
      <c r="G4060">
        <v>35</v>
      </c>
      <c r="H4060" t="s">
        <v>1464</v>
      </c>
      <c r="I4060" t="s">
        <v>186</v>
      </c>
      <c r="J4060" t="s">
        <v>1478</v>
      </c>
      <c r="K4060" t="s">
        <v>1386</v>
      </c>
      <c r="L4060">
        <v>0</v>
      </c>
      <c r="M4060">
        <v>0</v>
      </c>
      <c r="N4060">
        <v>0</v>
      </c>
      <c r="O4060">
        <v>0</v>
      </c>
      <c r="P4060">
        <v>0</v>
      </c>
      <c r="Q4060">
        <v>0</v>
      </c>
      <c r="R4060" t="s">
        <v>531</v>
      </c>
      <c r="S4060" t="s">
        <v>531</v>
      </c>
      <c r="T4060" t="s">
        <v>531</v>
      </c>
      <c r="U4060" t="s">
        <v>531</v>
      </c>
      <c r="W4060" s="429">
        <f t="shared" si="94"/>
        <v>0</v>
      </c>
      <c r="X4060" s="429">
        <f t="shared" si="94"/>
        <v>0</v>
      </c>
      <c r="Y4060" s="429">
        <f t="shared" si="94"/>
        <v>0</v>
      </c>
      <c r="Z4060" s="429">
        <f t="shared" si="93"/>
        <v>0</v>
      </c>
      <c r="AA4060" s="429" t="s">
        <v>1296</v>
      </c>
    </row>
    <row r="4061" spans="1:27" x14ac:dyDescent="0.25">
      <c r="A4061" t="s">
        <v>149</v>
      </c>
      <c r="B4061" t="s">
        <v>186</v>
      </c>
      <c r="C4061" t="s">
        <v>1459</v>
      </c>
      <c r="D4061" t="s">
        <v>1384</v>
      </c>
      <c r="E4061" t="s">
        <v>1499</v>
      </c>
      <c r="F4061" t="s">
        <v>1293</v>
      </c>
      <c r="G4061">
        <v>35</v>
      </c>
      <c r="H4061" t="s">
        <v>1464</v>
      </c>
      <c r="I4061" t="s">
        <v>186</v>
      </c>
      <c r="J4061" t="s">
        <v>1478</v>
      </c>
      <c r="K4061" t="s">
        <v>1386</v>
      </c>
      <c r="L4061">
        <v>0</v>
      </c>
      <c r="M4061">
        <v>0</v>
      </c>
      <c r="N4061">
        <v>0</v>
      </c>
      <c r="O4061">
        <v>0</v>
      </c>
      <c r="P4061">
        <v>0</v>
      </c>
      <c r="Q4061">
        <v>0</v>
      </c>
      <c r="R4061" t="s">
        <v>531</v>
      </c>
      <c r="S4061" t="s">
        <v>531</v>
      </c>
      <c r="T4061" t="s">
        <v>531</v>
      </c>
      <c r="U4061" t="s">
        <v>531</v>
      </c>
      <c r="W4061" s="429">
        <f t="shared" si="94"/>
        <v>0</v>
      </c>
      <c r="X4061" s="429">
        <f t="shared" si="94"/>
        <v>0</v>
      </c>
      <c r="Y4061" s="429">
        <f t="shared" si="94"/>
        <v>0</v>
      </c>
      <c r="Z4061" s="429">
        <f t="shared" si="93"/>
        <v>0</v>
      </c>
      <c r="AA4061" s="429" t="s">
        <v>1296</v>
      </c>
    </row>
    <row r="4062" spans="1:27" x14ac:dyDescent="0.25">
      <c r="A4062" t="s">
        <v>149</v>
      </c>
      <c r="B4062" t="s">
        <v>186</v>
      </c>
      <c r="C4062" t="s">
        <v>1459</v>
      </c>
      <c r="D4062" t="s">
        <v>1384</v>
      </c>
      <c r="E4062" t="s">
        <v>1499</v>
      </c>
      <c r="F4062" t="s">
        <v>1293</v>
      </c>
      <c r="G4062">
        <v>35</v>
      </c>
      <c r="H4062" t="s">
        <v>1464</v>
      </c>
      <c r="I4062" t="s">
        <v>186</v>
      </c>
      <c r="J4062" t="s">
        <v>1478</v>
      </c>
      <c r="K4062" t="s">
        <v>1386</v>
      </c>
      <c r="L4062">
        <v>0</v>
      </c>
      <c r="M4062">
        <v>0</v>
      </c>
      <c r="N4062">
        <v>0</v>
      </c>
      <c r="O4062">
        <v>0</v>
      </c>
      <c r="P4062">
        <v>0</v>
      </c>
      <c r="Q4062">
        <v>0</v>
      </c>
      <c r="R4062" t="s">
        <v>531</v>
      </c>
      <c r="S4062" t="s">
        <v>531</v>
      </c>
      <c r="T4062" t="s">
        <v>531</v>
      </c>
      <c r="U4062" t="s">
        <v>531</v>
      </c>
      <c r="W4062" s="429">
        <f t="shared" si="94"/>
        <v>0</v>
      </c>
      <c r="X4062" s="429">
        <f t="shared" si="94"/>
        <v>0</v>
      </c>
      <c r="Y4062" s="429">
        <f t="shared" si="94"/>
        <v>0</v>
      </c>
      <c r="Z4062" s="429">
        <f t="shared" si="93"/>
        <v>0</v>
      </c>
      <c r="AA4062" s="429" t="s">
        <v>1296</v>
      </c>
    </row>
    <row r="4063" spans="1:27" x14ac:dyDescent="0.25">
      <c r="A4063" t="s">
        <v>149</v>
      </c>
      <c r="B4063" t="s">
        <v>186</v>
      </c>
      <c r="C4063" t="s">
        <v>1459</v>
      </c>
      <c r="D4063" t="s">
        <v>1384</v>
      </c>
      <c r="E4063" t="s">
        <v>1499</v>
      </c>
      <c r="F4063" t="s">
        <v>1293</v>
      </c>
      <c r="G4063">
        <v>35</v>
      </c>
      <c r="H4063" t="s">
        <v>1464</v>
      </c>
      <c r="I4063" t="s">
        <v>186</v>
      </c>
      <c r="J4063" t="s">
        <v>1478</v>
      </c>
      <c r="K4063" t="s">
        <v>1386</v>
      </c>
      <c r="L4063">
        <v>0</v>
      </c>
      <c r="M4063">
        <v>0</v>
      </c>
      <c r="N4063">
        <v>0</v>
      </c>
      <c r="O4063">
        <v>0</v>
      </c>
      <c r="P4063">
        <v>0</v>
      </c>
      <c r="Q4063">
        <v>0</v>
      </c>
      <c r="R4063" t="s">
        <v>531</v>
      </c>
      <c r="S4063" t="s">
        <v>531</v>
      </c>
      <c r="T4063" t="s">
        <v>531</v>
      </c>
      <c r="U4063" t="s">
        <v>531</v>
      </c>
      <c r="W4063" s="429">
        <f t="shared" si="94"/>
        <v>0</v>
      </c>
      <c r="X4063" s="429">
        <f t="shared" si="94"/>
        <v>0</v>
      </c>
      <c r="Y4063" s="429">
        <f t="shared" si="94"/>
        <v>0</v>
      </c>
      <c r="Z4063" s="429">
        <f t="shared" si="93"/>
        <v>0</v>
      </c>
      <c r="AA4063" s="429" t="s">
        <v>1296</v>
      </c>
    </row>
    <row r="4064" spans="1:27" x14ac:dyDescent="0.25">
      <c r="A4064" t="s">
        <v>149</v>
      </c>
      <c r="B4064" t="s">
        <v>186</v>
      </c>
      <c r="C4064" t="s">
        <v>1459</v>
      </c>
      <c r="D4064" t="s">
        <v>1384</v>
      </c>
      <c r="E4064" t="s">
        <v>1499</v>
      </c>
      <c r="F4064" t="s">
        <v>1293</v>
      </c>
      <c r="G4064">
        <v>35</v>
      </c>
      <c r="H4064" t="s">
        <v>1464</v>
      </c>
      <c r="I4064" t="s">
        <v>186</v>
      </c>
      <c r="J4064" t="s">
        <v>1478</v>
      </c>
      <c r="K4064" t="s">
        <v>1386</v>
      </c>
      <c r="L4064">
        <v>0</v>
      </c>
      <c r="M4064">
        <v>0</v>
      </c>
      <c r="N4064">
        <v>0</v>
      </c>
      <c r="O4064">
        <v>0</v>
      </c>
      <c r="P4064">
        <v>0</v>
      </c>
      <c r="Q4064">
        <v>0</v>
      </c>
      <c r="R4064" t="s">
        <v>531</v>
      </c>
      <c r="S4064" t="s">
        <v>531</v>
      </c>
      <c r="T4064" t="s">
        <v>531</v>
      </c>
      <c r="U4064" t="s">
        <v>531</v>
      </c>
      <c r="W4064" s="429">
        <f t="shared" si="94"/>
        <v>0</v>
      </c>
      <c r="X4064" s="429">
        <f t="shared" si="94"/>
        <v>0</v>
      </c>
      <c r="Y4064" s="429">
        <f t="shared" si="94"/>
        <v>0</v>
      </c>
      <c r="Z4064" s="429">
        <f t="shared" si="93"/>
        <v>0</v>
      </c>
      <c r="AA4064" s="429" t="s">
        <v>1296</v>
      </c>
    </row>
    <row r="4065" spans="1:27" x14ac:dyDescent="0.25">
      <c r="A4065" t="s">
        <v>149</v>
      </c>
      <c r="B4065" t="s">
        <v>186</v>
      </c>
      <c r="C4065" t="s">
        <v>1459</v>
      </c>
      <c r="D4065" t="s">
        <v>1384</v>
      </c>
      <c r="E4065" t="s">
        <v>1499</v>
      </c>
      <c r="F4065" t="s">
        <v>1293</v>
      </c>
      <c r="G4065">
        <v>35</v>
      </c>
      <c r="H4065" t="s">
        <v>1464</v>
      </c>
      <c r="I4065" t="s">
        <v>186</v>
      </c>
      <c r="J4065" t="s">
        <v>1478</v>
      </c>
      <c r="K4065" t="s">
        <v>1386</v>
      </c>
      <c r="L4065">
        <v>0</v>
      </c>
      <c r="M4065">
        <v>0</v>
      </c>
      <c r="N4065">
        <v>0</v>
      </c>
      <c r="O4065">
        <v>0</v>
      </c>
      <c r="P4065">
        <v>0</v>
      </c>
      <c r="Q4065">
        <v>0</v>
      </c>
      <c r="R4065" t="s">
        <v>531</v>
      </c>
      <c r="S4065" t="s">
        <v>531</v>
      </c>
      <c r="T4065" t="s">
        <v>531</v>
      </c>
      <c r="U4065" t="s">
        <v>531</v>
      </c>
      <c r="W4065" s="429">
        <f t="shared" si="94"/>
        <v>0</v>
      </c>
      <c r="X4065" s="429">
        <f t="shared" si="94"/>
        <v>0</v>
      </c>
      <c r="Y4065" s="429">
        <f t="shared" si="94"/>
        <v>0</v>
      </c>
      <c r="Z4065" s="429">
        <f t="shared" si="93"/>
        <v>0</v>
      </c>
      <c r="AA4065" s="429" t="s">
        <v>1296</v>
      </c>
    </row>
    <row r="4066" spans="1:27" x14ac:dyDescent="0.25">
      <c r="A4066" t="s">
        <v>149</v>
      </c>
      <c r="B4066" t="s">
        <v>186</v>
      </c>
      <c r="C4066" t="s">
        <v>1459</v>
      </c>
      <c r="D4066" t="s">
        <v>1384</v>
      </c>
      <c r="E4066" t="s">
        <v>1499</v>
      </c>
      <c r="F4066" t="s">
        <v>1293</v>
      </c>
      <c r="G4066">
        <v>35</v>
      </c>
      <c r="H4066" t="s">
        <v>1464</v>
      </c>
      <c r="I4066" t="s">
        <v>186</v>
      </c>
      <c r="J4066" t="s">
        <v>1478</v>
      </c>
      <c r="K4066" t="s">
        <v>1386</v>
      </c>
      <c r="L4066">
        <v>0</v>
      </c>
      <c r="M4066">
        <v>0</v>
      </c>
      <c r="N4066">
        <v>0</v>
      </c>
      <c r="O4066">
        <v>0</v>
      </c>
      <c r="P4066">
        <v>0</v>
      </c>
      <c r="Q4066">
        <v>0</v>
      </c>
      <c r="R4066" t="s">
        <v>531</v>
      </c>
      <c r="S4066" t="s">
        <v>531</v>
      </c>
      <c r="T4066" t="s">
        <v>531</v>
      </c>
      <c r="U4066" t="s">
        <v>531</v>
      </c>
      <c r="W4066" s="429">
        <f t="shared" si="94"/>
        <v>0</v>
      </c>
      <c r="X4066" s="429">
        <f t="shared" si="94"/>
        <v>0</v>
      </c>
      <c r="Y4066" s="429">
        <f t="shared" si="94"/>
        <v>0</v>
      </c>
      <c r="Z4066" s="429">
        <f t="shared" si="93"/>
        <v>0</v>
      </c>
      <c r="AA4066" s="429" t="s">
        <v>1296</v>
      </c>
    </row>
    <row r="4067" spans="1:27" x14ac:dyDescent="0.25">
      <c r="A4067" t="s">
        <v>149</v>
      </c>
      <c r="B4067" t="s">
        <v>186</v>
      </c>
      <c r="C4067" t="s">
        <v>1459</v>
      </c>
      <c r="D4067" t="s">
        <v>1384</v>
      </c>
      <c r="E4067" t="s">
        <v>1499</v>
      </c>
      <c r="F4067" t="s">
        <v>1293</v>
      </c>
      <c r="G4067">
        <v>35</v>
      </c>
      <c r="H4067" t="s">
        <v>1464</v>
      </c>
      <c r="I4067" t="s">
        <v>186</v>
      </c>
      <c r="J4067" t="s">
        <v>1478</v>
      </c>
      <c r="K4067" t="s">
        <v>1386</v>
      </c>
      <c r="L4067">
        <v>0</v>
      </c>
      <c r="M4067">
        <v>0</v>
      </c>
      <c r="N4067">
        <v>0</v>
      </c>
      <c r="O4067">
        <v>0</v>
      </c>
      <c r="P4067">
        <v>0</v>
      </c>
      <c r="Q4067">
        <v>0</v>
      </c>
      <c r="R4067" t="s">
        <v>531</v>
      </c>
      <c r="S4067" t="s">
        <v>531</v>
      </c>
      <c r="T4067" t="s">
        <v>531</v>
      </c>
      <c r="U4067" t="s">
        <v>531</v>
      </c>
      <c r="W4067" s="429">
        <f t="shared" si="94"/>
        <v>0</v>
      </c>
      <c r="X4067" s="429">
        <f t="shared" si="94"/>
        <v>0</v>
      </c>
      <c r="Y4067" s="429">
        <f t="shared" si="94"/>
        <v>0</v>
      </c>
      <c r="Z4067" s="429">
        <f t="shared" si="93"/>
        <v>0</v>
      </c>
      <c r="AA4067" s="429" t="s">
        <v>1296</v>
      </c>
    </row>
    <row r="4068" spans="1:27" x14ac:dyDescent="0.25">
      <c r="A4068" t="s">
        <v>149</v>
      </c>
      <c r="B4068" t="s">
        <v>186</v>
      </c>
      <c r="C4068" t="s">
        <v>1459</v>
      </c>
      <c r="D4068" t="s">
        <v>1384</v>
      </c>
      <c r="E4068" t="s">
        <v>1499</v>
      </c>
      <c r="F4068" t="s">
        <v>1293</v>
      </c>
      <c r="G4068">
        <v>35</v>
      </c>
      <c r="H4068" t="s">
        <v>1464</v>
      </c>
      <c r="I4068" t="s">
        <v>186</v>
      </c>
      <c r="J4068" t="s">
        <v>1478</v>
      </c>
      <c r="K4068" t="s">
        <v>1386</v>
      </c>
      <c r="L4068">
        <v>0</v>
      </c>
      <c r="M4068">
        <v>0</v>
      </c>
      <c r="N4068">
        <v>0</v>
      </c>
      <c r="O4068">
        <v>0</v>
      </c>
      <c r="P4068">
        <v>0</v>
      </c>
      <c r="Q4068">
        <v>0</v>
      </c>
      <c r="R4068" t="s">
        <v>531</v>
      </c>
      <c r="S4068" t="s">
        <v>531</v>
      </c>
      <c r="T4068" t="s">
        <v>531</v>
      </c>
      <c r="U4068" t="s">
        <v>531</v>
      </c>
      <c r="W4068" s="429">
        <f t="shared" si="94"/>
        <v>0</v>
      </c>
      <c r="X4068" s="429">
        <f t="shared" si="94"/>
        <v>0</v>
      </c>
      <c r="Y4068" s="429">
        <f t="shared" si="94"/>
        <v>0</v>
      </c>
      <c r="Z4068" s="429">
        <f t="shared" si="93"/>
        <v>0</v>
      </c>
      <c r="AA4068" s="429" t="s">
        <v>1296</v>
      </c>
    </row>
    <row r="4069" spans="1:27" x14ac:dyDescent="0.25">
      <c r="A4069" t="s">
        <v>149</v>
      </c>
      <c r="B4069" t="s">
        <v>186</v>
      </c>
      <c r="C4069" t="s">
        <v>1459</v>
      </c>
      <c r="D4069" t="s">
        <v>1384</v>
      </c>
      <c r="E4069" t="s">
        <v>1499</v>
      </c>
      <c r="F4069" t="s">
        <v>1293</v>
      </c>
      <c r="G4069">
        <v>35</v>
      </c>
      <c r="H4069" t="s">
        <v>1464</v>
      </c>
      <c r="I4069" t="s">
        <v>186</v>
      </c>
      <c r="J4069" t="s">
        <v>1478</v>
      </c>
      <c r="K4069" t="s">
        <v>1386</v>
      </c>
      <c r="L4069">
        <v>0</v>
      </c>
      <c r="M4069">
        <v>0</v>
      </c>
      <c r="N4069">
        <v>0</v>
      </c>
      <c r="O4069">
        <v>0</v>
      </c>
      <c r="P4069">
        <v>0</v>
      </c>
      <c r="Q4069">
        <v>0</v>
      </c>
      <c r="R4069" t="s">
        <v>531</v>
      </c>
      <c r="S4069" t="s">
        <v>531</v>
      </c>
      <c r="T4069" t="s">
        <v>531</v>
      </c>
      <c r="U4069" t="s">
        <v>531</v>
      </c>
      <c r="W4069" s="429">
        <f t="shared" si="94"/>
        <v>0</v>
      </c>
      <c r="X4069" s="429">
        <f t="shared" si="94"/>
        <v>0</v>
      </c>
      <c r="Y4069" s="429">
        <f t="shared" si="94"/>
        <v>0</v>
      </c>
      <c r="Z4069" s="429">
        <f t="shared" si="93"/>
        <v>0</v>
      </c>
      <c r="AA4069" s="429" t="s">
        <v>1296</v>
      </c>
    </row>
    <row r="4070" spans="1:27" x14ac:dyDescent="0.25">
      <c r="A4070" t="s">
        <v>149</v>
      </c>
      <c r="B4070" t="s">
        <v>186</v>
      </c>
      <c r="C4070" t="s">
        <v>1459</v>
      </c>
      <c r="D4070" t="s">
        <v>1384</v>
      </c>
      <c r="E4070" t="s">
        <v>1499</v>
      </c>
      <c r="F4070" t="s">
        <v>1293</v>
      </c>
      <c r="G4070">
        <v>35</v>
      </c>
      <c r="H4070" t="s">
        <v>1464</v>
      </c>
      <c r="I4070" t="s">
        <v>186</v>
      </c>
      <c r="J4070" t="s">
        <v>1478</v>
      </c>
      <c r="K4070" t="s">
        <v>1386</v>
      </c>
      <c r="L4070">
        <v>0</v>
      </c>
      <c r="M4070">
        <v>0</v>
      </c>
      <c r="N4070">
        <v>0</v>
      </c>
      <c r="O4070">
        <v>0</v>
      </c>
      <c r="P4070">
        <v>0</v>
      </c>
      <c r="Q4070">
        <v>0</v>
      </c>
      <c r="R4070" t="s">
        <v>531</v>
      </c>
      <c r="S4070" t="s">
        <v>531</v>
      </c>
      <c r="T4070" t="s">
        <v>531</v>
      </c>
      <c r="U4070" t="s">
        <v>531</v>
      </c>
      <c r="W4070" s="429">
        <f t="shared" si="94"/>
        <v>0</v>
      </c>
      <c r="X4070" s="429">
        <f t="shared" si="94"/>
        <v>0</v>
      </c>
      <c r="Y4070" s="429">
        <f t="shared" si="94"/>
        <v>0</v>
      </c>
      <c r="Z4070" s="429">
        <f t="shared" si="93"/>
        <v>0</v>
      </c>
      <c r="AA4070" s="429" t="s">
        <v>1296</v>
      </c>
    </row>
    <row r="4071" spans="1:27" x14ac:dyDescent="0.25">
      <c r="A4071" t="s">
        <v>149</v>
      </c>
      <c r="B4071" t="s">
        <v>186</v>
      </c>
      <c r="C4071" t="s">
        <v>1459</v>
      </c>
      <c r="D4071" t="s">
        <v>1384</v>
      </c>
      <c r="E4071" t="s">
        <v>1499</v>
      </c>
      <c r="F4071" t="s">
        <v>1293</v>
      </c>
      <c r="G4071">
        <v>35</v>
      </c>
      <c r="H4071" t="s">
        <v>1464</v>
      </c>
      <c r="I4071" t="s">
        <v>186</v>
      </c>
      <c r="J4071" t="s">
        <v>1478</v>
      </c>
      <c r="K4071" t="s">
        <v>1386</v>
      </c>
      <c r="L4071">
        <v>0</v>
      </c>
      <c r="M4071">
        <v>0</v>
      </c>
      <c r="N4071">
        <v>0</v>
      </c>
      <c r="O4071">
        <v>0</v>
      </c>
      <c r="P4071">
        <v>0</v>
      </c>
      <c r="Q4071">
        <v>0</v>
      </c>
      <c r="R4071" t="s">
        <v>531</v>
      </c>
      <c r="S4071" t="s">
        <v>531</v>
      </c>
      <c r="T4071" t="s">
        <v>531</v>
      </c>
      <c r="U4071" t="s">
        <v>531</v>
      </c>
      <c r="W4071" s="429">
        <f t="shared" si="94"/>
        <v>0</v>
      </c>
      <c r="X4071" s="429">
        <f t="shared" si="94"/>
        <v>0</v>
      </c>
      <c r="Y4071" s="429">
        <f t="shared" si="94"/>
        <v>0</v>
      </c>
      <c r="Z4071" s="429">
        <f t="shared" si="93"/>
        <v>0</v>
      </c>
      <c r="AA4071" s="429" t="s">
        <v>1296</v>
      </c>
    </row>
    <row r="4072" spans="1:27" x14ac:dyDescent="0.25">
      <c r="A4072" t="s">
        <v>149</v>
      </c>
      <c r="B4072" t="s">
        <v>186</v>
      </c>
      <c r="C4072" t="s">
        <v>1459</v>
      </c>
      <c r="D4072" t="s">
        <v>1384</v>
      </c>
      <c r="E4072" t="s">
        <v>1499</v>
      </c>
      <c r="F4072" t="s">
        <v>1293</v>
      </c>
      <c r="G4072">
        <v>35</v>
      </c>
      <c r="H4072" t="s">
        <v>1464</v>
      </c>
      <c r="I4072" t="s">
        <v>186</v>
      </c>
      <c r="J4072" t="s">
        <v>1478</v>
      </c>
      <c r="K4072" t="s">
        <v>1386</v>
      </c>
      <c r="L4072">
        <v>0</v>
      </c>
      <c r="M4072">
        <v>0</v>
      </c>
      <c r="N4072">
        <v>0</v>
      </c>
      <c r="O4072">
        <v>0</v>
      </c>
      <c r="P4072">
        <v>0</v>
      </c>
      <c r="Q4072">
        <v>0</v>
      </c>
      <c r="R4072" t="s">
        <v>531</v>
      </c>
      <c r="S4072" t="s">
        <v>531</v>
      </c>
      <c r="T4072" t="s">
        <v>531</v>
      </c>
      <c r="U4072" t="s">
        <v>531</v>
      </c>
      <c r="W4072" s="429">
        <f t="shared" si="94"/>
        <v>0</v>
      </c>
      <c r="X4072" s="429">
        <f t="shared" si="94"/>
        <v>0</v>
      </c>
      <c r="Y4072" s="429">
        <f t="shared" si="94"/>
        <v>0</v>
      </c>
      <c r="Z4072" s="429">
        <f t="shared" si="93"/>
        <v>0</v>
      </c>
      <c r="AA4072" s="429" t="s">
        <v>1296</v>
      </c>
    </row>
    <row r="4073" spans="1:27" x14ac:dyDescent="0.25">
      <c r="A4073" t="s">
        <v>149</v>
      </c>
      <c r="B4073" t="s">
        <v>186</v>
      </c>
      <c r="C4073" t="s">
        <v>1459</v>
      </c>
      <c r="D4073" t="s">
        <v>1384</v>
      </c>
      <c r="E4073" t="s">
        <v>1499</v>
      </c>
      <c r="F4073" t="s">
        <v>1293</v>
      </c>
      <c r="G4073">
        <v>35</v>
      </c>
      <c r="H4073" t="s">
        <v>1464</v>
      </c>
      <c r="I4073" t="s">
        <v>186</v>
      </c>
      <c r="J4073" t="s">
        <v>1478</v>
      </c>
      <c r="K4073" t="s">
        <v>1386</v>
      </c>
      <c r="L4073">
        <v>0</v>
      </c>
      <c r="M4073">
        <v>0</v>
      </c>
      <c r="N4073">
        <v>0</v>
      </c>
      <c r="O4073">
        <v>0</v>
      </c>
      <c r="P4073">
        <v>0</v>
      </c>
      <c r="Q4073">
        <v>0</v>
      </c>
      <c r="R4073" t="s">
        <v>531</v>
      </c>
      <c r="S4073" t="s">
        <v>531</v>
      </c>
      <c r="T4073" t="s">
        <v>531</v>
      </c>
      <c r="U4073" t="s">
        <v>531</v>
      </c>
      <c r="W4073" s="429">
        <f t="shared" si="94"/>
        <v>0</v>
      </c>
      <c r="X4073" s="429">
        <f t="shared" si="94"/>
        <v>0</v>
      </c>
      <c r="Y4073" s="429">
        <f t="shared" si="94"/>
        <v>0</v>
      </c>
      <c r="Z4073" s="429">
        <f t="shared" si="93"/>
        <v>0</v>
      </c>
      <c r="AA4073" s="429" t="s">
        <v>1296</v>
      </c>
    </row>
    <row r="4074" spans="1:27" x14ac:dyDescent="0.25">
      <c r="A4074" t="s">
        <v>149</v>
      </c>
      <c r="B4074" t="s">
        <v>186</v>
      </c>
      <c r="C4074" t="s">
        <v>1459</v>
      </c>
      <c r="D4074" t="s">
        <v>1384</v>
      </c>
      <c r="E4074" t="s">
        <v>1499</v>
      </c>
      <c r="F4074" t="s">
        <v>1293</v>
      </c>
      <c r="G4074">
        <v>35</v>
      </c>
      <c r="H4074" t="s">
        <v>1464</v>
      </c>
      <c r="I4074" t="s">
        <v>186</v>
      </c>
      <c r="J4074" t="s">
        <v>1478</v>
      </c>
      <c r="K4074" t="s">
        <v>1386</v>
      </c>
      <c r="L4074">
        <v>0</v>
      </c>
      <c r="M4074">
        <v>0</v>
      </c>
      <c r="N4074">
        <v>0</v>
      </c>
      <c r="O4074">
        <v>0</v>
      </c>
      <c r="P4074">
        <v>0</v>
      </c>
      <c r="Q4074">
        <v>0</v>
      </c>
      <c r="R4074" t="s">
        <v>531</v>
      </c>
      <c r="S4074" t="s">
        <v>531</v>
      </c>
      <c r="T4074" t="s">
        <v>531</v>
      </c>
      <c r="U4074" t="s">
        <v>531</v>
      </c>
      <c r="W4074" s="429">
        <f t="shared" si="94"/>
        <v>0</v>
      </c>
      <c r="X4074" s="429">
        <f t="shared" si="94"/>
        <v>0</v>
      </c>
      <c r="Y4074" s="429">
        <f t="shared" si="94"/>
        <v>0</v>
      </c>
      <c r="Z4074" s="429">
        <f t="shared" si="93"/>
        <v>0</v>
      </c>
      <c r="AA4074" s="429" t="s">
        <v>1296</v>
      </c>
    </row>
    <row r="4075" spans="1:27" x14ac:dyDescent="0.25">
      <c r="A4075" t="s">
        <v>149</v>
      </c>
      <c r="B4075" t="s">
        <v>186</v>
      </c>
      <c r="C4075" t="s">
        <v>1459</v>
      </c>
      <c r="D4075" t="s">
        <v>1384</v>
      </c>
      <c r="E4075" t="s">
        <v>1499</v>
      </c>
      <c r="F4075" t="s">
        <v>1293</v>
      </c>
      <c r="G4075">
        <v>35</v>
      </c>
      <c r="H4075" t="s">
        <v>1464</v>
      </c>
      <c r="I4075" t="s">
        <v>186</v>
      </c>
      <c r="J4075" t="s">
        <v>1478</v>
      </c>
      <c r="K4075" t="s">
        <v>1386</v>
      </c>
      <c r="L4075">
        <v>0</v>
      </c>
      <c r="M4075">
        <v>0</v>
      </c>
      <c r="N4075">
        <v>0</v>
      </c>
      <c r="O4075">
        <v>0</v>
      </c>
      <c r="P4075">
        <v>0</v>
      </c>
      <c r="Q4075">
        <v>0</v>
      </c>
      <c r="R4075" t="s">
        <v>531</v>
      </c>
      <c r="S4075" t="s">
        <v>531</v>
      </c>
      <c r="T4075" t="s">
        <v>531</v>
      </c>
      <c r="U4075" t="s">
        <v>531</v>
      </c>
      <c r="W4075" s="429">
        <f t="shared" si="94"/>
        <v>0</v>
      </c>
      <c r="X4075" s="429">
        <f t="shared" si="94"/>
        <v>0</v>
      </c>
      <c r="Y4075" s="429">
        <f t="shared" si="94"/>
        <v>0</v>
      </c>
      <c r="Z4075" s="429">
        <f t="shared" si="93"/>
        <v>0</v>
      </c>
      <c r="AA4075" s="429" t="s">
        <v>1296</v>
      </c>
    </row>
    <row r="4076" spans="1:27" x14ac:dyDescent="0.25">
      <c r="A4076" t="s">
        <v>149</v>
      </c>
      <c r="B4076" t="s">
        <v>186</v>
      </c>
      <c r="C4076" t="s">
        <v>1459</v>
      </c>
      <c r="D4076" t="s">
        <v>1384</v>
      </c>
      <c r="E4076" t="s">
        <v>1499</v>
      </c>
      <c r="F4076" t="s">
        <v>1293</v>
      </c>
      <c r="G4076">
        <v>35</v>
      </c>
      <c r="H4076" t="s">
        <v>1464</v>
      </c>
      <c r="I4076" t="s">
        <v>186</v>
      </c>
      <c r="J4076" t="s">
        <v>1478</v>
      </c>
      <c r="K4076" t="s">
        <v>1386</v>
      </c>
      <c r="L4076">
        <v>0</v>
      </c>
      <c r="M4076">
        <v>0</v>
      </c>
      <c r="N4076">
        <v>0</v>
      </c>
      <c r="O4076">
        <v>0</v>
      </c>
      <c r="P4076">
        <v>0</v>
      </c>
      <c r="Q4076">
        <v>0</v>
      </c>
      <c r="R4076" t="s">
        <v>531</v>
      </c>
      <c r="S4076" t="s">
        <v>531</v>
      </c>
      <c r="T4076" t="s">
        <v>531</v>
      </c>
      <c r="U4076" t="s">
        <v>531</v>
      </c>
      <c r="W4076" s="429">
        <f t="shared" si="94"/>
        <v>0</v>
      </c>
      <c r="X4076" s="429">
        <f t="shared" si="94"/>
        <v>0</v>
      </c>
      <c r="Y4076" s="429">
        <f t="shared" si="94"/>
        <v>0</v>
      </c>
      <c r="Z4076" s="429">
        <f t="shared" si="93"/>
        <v>0</v>
      </c>
      <c r="AA4076" s="429" t="s">
        <v>1296</v>
      </c>
    </row>
    <row r="4077" spans="1:27" x14ac:dyDescent="0.25">
      <c r="A4077" t="s">
        <v>149</v>
      </c>
      <c r="B4077" t="s">
        <v>186</v>
      </c>
      <c r="C4077" t="s">
        <v>1459</v>
      </c>
      <c r="D4077" t="s">
        <v>1384</v>
      </c>
      <c r="E4077" t="s">
        <v>1499</v>
      </c>
      <c r="F4077" t="s">
        <v>1293</v>
      </c>
      <c r="G4077">
        <v>35</v>
      </c>
      <c r="H4077" t="s">
        <v>1464</v>
      </c>
      <c r="I4077" t="s">
        <v>186</v>
      </c>
      <c r="J4077" t="s">
        <v>1478</v>
      </c>
      <c r="K4077" t="s">
        <v>1386</v>
      </c>
      <c r="L4077">
        <v>0</v>
      </c>
      <c r="M4077">
        <v>0</v>
      </c>
      <c r="N4077">
        <v>0</v>
      </c>
      <c r="O4077">
        <v>0</v>
      </c>
      <c r="P4077">
        <v>0</v>
      </c>
      <c r="Q4077">
        <v>0</v>
      </c>
      <c r="R4077" t="s">
        <v>531</v>
      </c>
      <c r="S4077" t="s">
        <v>531</v>
      </c>
      <c r="T4077" t="s">
        <v>531</v>
      </c>
      <c r="U4077" t="s">
        <v>531</v>
      </c>
      <c r="W4077" s="429">
        <f t="shared" si="94"/>
        <v>0</v>
      </c>
      <c r="X4077" s="429">
        <f t="shared" si="94"/>
        <v>0</v>
      </c>
      <c r="Y4077" s="429">
        <f t="shared" si="94"/>
        <v>0</v>
      </c>
      <c r="Z4077" s="429">
        <f t="shared" si="93"/>
        <v>0</v>
      </c>
      <c r="AA4077" s="429" t="s">
        <v>1296</v>
      </c>
    </row>
    <row r="4078" spans="1:27" x14ac:dyDescent="0.25">
      <c r="A4078" t="s">
        <v>149</v>
      </c>
      <c r="B4078" t="s">
        <v>186</v>
      </c>
      <c r="C4078" t="s">
        <v>1459</v>
      </c>
      <c r="D4078" t="s">
        <v>1384</v>
      </c>
      <c r="E4078" t="s">
        <v>1499</v>
      </c>
      <c r="F4078" t="s">
        <v>1293</v>
      </c>
      <c r="G4078">
        <v>35</v>
      </c>
      <c r="H4078" t="s">
        <v>1464</v>
      </c>
      <c r="I4078" t="s">
        <v>186</v>
      </c>
      <c r="J4078" t="s">
        <v>1478</v>
      </c>
      <c r="K4078" t="s">
        <v>1386</v>
      </c>
      <c r="L4078">
        <v>0</v>
      </c>
      <c r="M4078">
        <v>0</v>
      </c>
      <c r="N4078">
        <v>0</v>
      </c>
      <c r="O4078">
        <v>0</v>
      </c>
      <c r="P4078">
        <v>0</v>
      </c>
      <c r="Q4078">
        <v>0</v>
      </c>
      <c r="R4078" t="s">
        <v>531</v>
      </c>
      <c r="S4078" t="s">
        <v>531</v>
      </c>
      <c r="T4078" t="s">
        <v>531</v>
      </c>
      <c r="U4078" t="s">
        <v>531</v>
      </c>
      <c r="W4078" s="429">
        <f t="shared" si="94"/>
        <v>0</v>
      </c>
      <c r="X4078" s="429">
        <f t="shared" si="94"/>
        <v>0</v>
      </c>
      <c r="Y4078" s="429">
        <f t="shared" si="94"/>
        <v>0</v>
      </c>
      <c r="Z4078" s="429">
        <f t="shared" si="93"/>
        <v>0</v>
      </c>
      <c r="AA4078" s="429" t="s">
        <v>1296</v>
      </c>
    </row>
    <row r="4079" spans="1:27" x14ac:dyDescent="0.25">
      <c r="A4079" t="s">
        <v>149</v>
      </c>
      <c r="B4079" t="s">
        <v>186</v>
      </c>
      <c r="C4079" t="s">
        <v>1459</v>
      </c>
      <c r="D4079" t="s">
        <v>1384</v>
      </c>
      <c r="E4079" t="s">
        <v>1499</v>
      </c>
      <c r="F4079" t="s">
        <v>1293</v>
      </c>
      <c r="G4079">
        <v>35</v>
      </c>
      <c r="H4079" t="s">
        <v>1464</v>
      </c>
      <c r="I4079" t="s">
        <v>186</v>
      </c>
      <c r="J4079" t="s">
        <v>1478</v>
      </c>
      <c r="K4079" t="s">
        <v>1386</v>
      </c>
      <c r="L4079">
        <v>0</v>
      </c>
      <c r="M4079">
        <v>0</v>
      </c>
      <c r="N4079">
        <v>0</v>
      </c>
      <c r="O4079">
        <v>0</v>
      </c>
      <c r="P4079">
        <v>0</v>
      </c>
      <c r="Q4079">
        <v>0</v>
      </c>
      <c r="R4079" t="s">
        <v>531</v>
      </c>
      <c r="S4079" t="s">
        <v>531</v>
      </c>
      <c r="T4079" t="s">
        <v>531</v>
      </c>
      <c r="U4079" t="s">
        <v>531</v>
      </c>
      <c r="W4079" s="429">
        <f t="shared" si="94"/>
        <v>0</v>
      </c>
      <c r="X4079" s="429">
        <f t="shared" si="94"/>
        <v>0</v>
      </c>
      <c r="Y4079" s="429">
        <f t="shared" si="94"/>
        <v>0</v>
      </c>
      <c r="Z4079" s="429">
        <f t="shared" si="93"/>
        <v>0</v>
      </c>
      <c r="AA4079" s="429" t="s">
        <v>1296</v>
      </c>
    </row>
    <row r="4080" spans="1:27" x14ac:dyDescent="0.25">
      <c r="A4080" t="s">
        <v>149</v>
      </c>
      <c r="B4080" t="s">
        <v>186</v>
      </c>
      <c r="C4080" t="s">
        <v>1459</v>
      </c>
      <c r="D4080" t="s">
        <v>1384</v>
      </c>
      <c r="E4080" t="s">
        <v>1499</v>
      </c>
      <c r="F4080" t="s">
        <v>1293</v>
      </c>
      <c r="G4080">
        <v>35</v>
      </c>
      <c r="H4080" t="s">
        <v>1464</v>
      </c>
      <c r="I4080" t="s">
        <v>186</v>
      </c>
      <c r="J4080" t="s">
        <v>1478</v>
      </c>
      <c r="K4080" t="s">
        <v>1386</v>
      </c>
      <c r="L4080">
        <v>0</v>
      </c>
      <c r="M4080">
        <v>0</v>
      </c>
      <c r="N4080">
        <v>0</v>
      </c>
      <c r="O4080">
        <v>0</v>
      </c>
      <c r="P4080">
        <v>0</v>
      </c>
      <c r="Q4080">
        <v>0</v>
      </c>
      <c r="R4080" t="s">
        <v>531</v>
      </c>
      <c r="S4080" t="s">
        <v>531</v>
      </c>
      <c r="T4080" t="s">
        <v>531</v>
      </c>
      <c r="U4080" t="s">
        <v>531</v>
      </c>
      <c r="W4080" s="429">
        <f t="shared" si="94"/>
        <v>0</v>
      </c>
      <c r="X4080" s="429">
        <f t="shared" si="94"/>
        <v>0</v>
      </c>
      <c r="Y4080" s="429">
        <f t="shared" si="94"/>
        <v>0</v>
      </c>
      <c r="Z4080" s="429">
        <f t="shared" si="93"/>
        <v>0</v>
      </c>
      <c r="AA4080" s="429" t="s">
        <v>1296</v>
      </c>
    </row>
    <row r="4081" spans="1:27" x14ac:dyDescent="0.25">
      <c r="A4081" t="s">
        <v>149</v>
      </c>
      <c r="B4081" t="s">
        <v>186</v>
      </c>
      <c r="C4081" t="s">
        <v>1459</v>
      </c>
      <c r="D4081" t="s">
        <v>1384</v>
      </c>
      <c r="E4081" t="s">
        <v>1499</v>
      </c>
      <c r="F4081" t="s">
        <v>1293</v>
      </c>
      <c r="G4081">
        <v>35</v>
      </c>
      <c r="H4081" t="s">
        <v>1464</v>
      </c>
      <c r="I4081" t="s">
        <v>186</v>
      </c>
      <c r="J4081" t="s">
        <v>1478</v>
      </c>
      <c r="K4081" t="s">
        <v>1386</v>
      </c>
      <c r="L4081">
        <v>0</v>
      </c>
      <c r="M4081">
        <v>0</v>
      </c>
      <c r="N4081">
        <v>0</v>
      </c>
      <c r="O4081">
        <v>0</v>
      </c>
      <c r="P4081">
        <v>0</v>
      </c>
      <c r="Q4081">
        <v>0</v>
      </c>
      <c r="R4081" t="s">
        <v>531</v>
      </c>
      <c r="S4081" t="s">
        <v>531</v>
      </c>
      <c r="T4081" t="s">
        <v>531</v>
      </c>
      <c r="U4081" t="s">
        <v>531</v>
      </c>
      <c r="W4081" s="429">
        <f t="shared" si="94"/>
        <v>0</v>
      </c>
      <c r="X4081" s="429">
        <f t="shared" si="94"/>
        <v>0</v>
      </c>
      <c r="Y4081" s="429">
        <f t="shared" si="94"/>
        <v>0</v>
      </c>
      <c r="Z4081" s="429">
        <f t="shared" si="93"/>
        <v>0</v>
      </c>
      <c r="AA4081" s="429" t="s">
        <v>1296</v>
      </c>
    </row>
    <row r="4082" spans="1:27" x14ac:dyDescent="0.25">
      <c r="A4082" t="s">
        <v>149</v>
      </c>
      <c r="B4082" t="s">
        <v>186</v>
      </c>
      <c r="C4082" t="s">
        <v>1459</v>
      </c>
      <c r="D4082" t="s">
        <v>1384</v>
      </c>
      <c r="E4082" t="s">
        <v>1499</v>
      </c>
      <c r="F4082" t="s">
        <v>1293</v>
      </c>
      <c r="G4082">
        <v>35</v>
      </c>
      <c r="H4082" t="s">
        <v>1461</v>
      </c>
      <c r="I4082" t="s">
        <v>534</v>
      </c>
      <c r="J4082" t="s">
        <v>1478</v>
      </c>
      <c r="K4082" t="s">
        <v>1386</v>
      </c>
      <c r="L4082">
        <v>0</v>
      </c>
      <c r="M4082">
        <v>0</v>
      </c>
      <c r="N4082">
        <v>0</v>
      </c>
      <c r="O4082">
        <v>0</v>
      </c>
      <c r="P4082">
        <v>0</v>
      </c>
      <c r="Q4082">
        <v>0</v>
      </c>
      <c r="R4082" t="s">
        <v>531</v>
      </c>
      <c r="S4082" t="s">
        <v>531</v>
      </c>
      <c r="T4082" t="s">
        <v>531</v>
      </c>
      <c r="U4082" t="s">
        <v>531</v>
      </c>
      <c r="W4082" s="429">
        <f t="shared" si="94"/>
        <v>0</v>
      </c>
      <c r="X4082" s="429">
        <f t="shared" si="94"/>
        <v>0</v>
      </c>
      <c r="Y4082" s="429">
        <f t="shared" si="94"/>
        <v>0</v>
      </c>
      <c r="Z4082" s="429">
        <f t="shared" si="93"/>
        <v>0</v>
      </c>
      <c r="AA4082" s="429" t="s">
        <v>1296</v>
      </c>
    </row>
    <row r="4083" spans="1:27" x14ac:dyDescent="0.25">
      <c r="A4083" t="s">
        <v>149</v>
      </c>
      <c r="B4083" t="s">
        <v>186</v>
      </c>
      <c r="C4083" t="s">
        <v>1459</v>
      </c>
      <c r="D4083" t="s">
        <v>1384</v>
      </c>
      <c r="E4083" t="s">
        <v>1499</v>
      </c>
      <c r="F4083" t="s">
        <v>1293</v>
      </c>
      <c r="G4083">
        <v>35</v>
      </c>
      <c r="H4083" t="s">
        <v>1461</v>
      </c>
      <c r="I4083" t="s">
        <v>534</v>
      </c>
      <c r="J4083" t="s">
        <v>1478</v>
      </c>
      <c r="K4083" t="s">
        <v>1386</v>
      </c>
      <c r="L4083">
        <v>0</v>
      </c>
      <c r="M4083">
        <v>0</v>
      </c>
      <c r="N4083">
        <v>0</v>
      </c>
      <c r="O4083">
        <v>0</v>
      </c>
      <c r="P4083">
        <v>0</v>
      </c>
      <c r="Q4083">
        <v>0</v>
      </c>
      <c r="R4083" t="s">
        <v>531</v>
      </c>
      <c r="S4083" t="s">
        <v>531</v>
      </c>
      <c r="T4083" t="s">
        <v>531</v>
      </c>
      <c r="U4083" t="s">
        <v>531</v>
      </c>
      <c r="W4083" s="429">
        <f t="shared" si="94"/>
        <v>0</v>
      </c>
      <c r="X4083" s="429">
        <f t="shared" si="94"/>
        <v>0</v>
      </c>
      <c r="Y4083" s="429">
        <f t="shared" si="94"/>
        <v>0</v>
      </c>
      <c r="Z4083" s="429">
        <f t="shared" si="93"/>
        <v>0</v>
      </c>
      <c r="AA4083" s="429" t="s">
        <v>1296</v>
      </c>
    </row>
    <row r="4084" spans="1:27" x14ac:dyDescent="0.25">
      <c r="A4084" t="s">
        <v>149</v>
      </c>
      <c r="B4084" t="s">
        <v>186</v>
      </c>
      <c r="C4084" t="s">
        <v>1459</v>
      </c>
      <c r="D4084" t="s">
        <v>1384</v>
      </c>
      <c r="E4084" t="s">
        <v>1499</v>
      </c>
      <c r="F4084" t="s">
        <v>1293</v>
      </c>
      <c r="G4084">
        <v>35</v>
      </c>
      <c r="H4084" t="s">
        <v>1461</v>
      </c>
      <c r="I4084" t="s">
        <v>534</v>
      </c>
      <c r="J4084" t="s">
        <v>1478</v>
      </c>
      <c r="K4084" t="s">
        <v>1386</v>
      </c>
      <c r="L4084">
        <v>0</v>
      </c>
      <c r="M4084">
        <v>0</v>
      </c>
      <c r="N4084">
        <v>0</v>
      </c>
      <c r="O4084">
        <v>0</v>
      </c>
      <c r="P4084">
        <v>0</v>
      </c>
      <c r="Q4084">
        <v>0</v>
      </c>
      <c r="R4084" t="s">
        <v>531</v>
      </c>
      <c r="S4084" t="s">
        <v>531</v>
      </c>
      <c r="T4084" t="s">
        <v>531</v>
      </c>
      <c r="U4084" t="s">
        <v>531</v>
      </c>
      <c r="W4084" s="429">
        <f t="shared" si="94"/>
        <v>0</v>
      </c>
      <c r="X4084" s="429">
        <f t="shared" si="94"/>
        <v>0</v>
      </c>
      <c r="Y4084" s="429">
        <f t="shared" si="94"/>
        <v>0</v>
      </c>
      <c r="Z4084" s="429">
        <f t="shared" si="93"/>
        <v>0</v>
      </c>
      <c r="AA4084" s="429" t="s">
        <v>1296</v>
      </c>
    </row>
    <row r="4085" spans="1:27" x14ac:dyDescent="0.25">
      <c r="A4085" t="s">
        <v>149</v>
      </c>
      <c r="B4085" t="s">
        <v>186</v>
      </c>
      <c r="C4085" t="s">
        <v>1459</v>
      </c>
      <c r="D4085" t="s">
        <v>1384</v>
      </c>
      <c r="E4085" t="s">
        <v>1499</v>
      </c>
      <c r="F4085" t="s">
        <v>1293</v>
      </c>
      <c r="G4085">
        <v>35</v>
      </c>
      <c r="H4085" t="s">
        <v>1461</v>
      </c>
      <c r="I4085" t="s">
        <v>534</v>
      </c>
      <c r="J4085" t="s">
        <v>1478</v>
      </c>
      <c r="K4085" t="s">
        <v>1386</v>
      </c>
      <c r="L4085">
        <v>0</v>
      </c>
      <c r="M4085">
        <v>0</v>
      </c>
      <c r="N4085">
        <v>0</v>
      </c>
      <c r="O4085">
        <v>0</v>
      </c>
      <c r="P4085">
        <v>0</v>
      </c>
      <c r="Q4085">
        <v>0</v>
      </c>
      <c r="R4085" t="s">
        <v>531</v>
      </c>
      <c r="S4085" t="s">
        <v>531</v>
      </c>
      <c r="T4085" t="s">
        <v>531</v>
      </c>
      <c r="U4085" t="s">
        <v>531</v>
      </c>
      <c r="W4085" s="429">
        <f t="shared" si="94"/>
        <v>0</v>
      </c>
      <c r="X4085" s="429">
        <f t="shared" si="94"/>
        <v>0</v>
      </c>
      <c r="Y4085" s="429">
        <f t="shared" si="94"/>
        <v>0</v>
      </c>
      <c r="Z4085" s="429">
        <f t="shared" si="93"/>
        <v>0</v>
      </c>
      <c r="AA4085" s="429" t="s">
        <v>1296</v>
      </c>
    </row>
    <row r="4086" spans="1:27" x14ac:dyDescent="0.25">
      <c r="A4086" t="s">
        <v>149</v>
      </c>
      <c r="B4086" t="s">
        <v>186</v>
      </c>
      <c r="C4086" t="s">
        <v>1459</v>
      </c>
      <c r="D4086" t="s">
        <v>1384</v>
      </c>
      <c r="E4086" t="s">
        <v>1499</v>
      </c>
      <c r="F4086" t="s">
        <v>1293</v>
      </c>
      <c r="G4086">
        <v>35</v>
      </c>
      <c r="H4086" t="s">
        <v>1461</v>
      </c>
      <c r="I4086" t="s">
        <v>534</v>
      </c>
      <c r="J4086" t="s">
        <v>1478</v>
      </c>
      <c r="K4086" t="s">
        <v>1386</v>
      </c>
      <c r="L4086">
        <v>0</v>
      </c>
      <c r="M4086">
        <v>0</v>
      </c>
      <c r="N4086">
        <v>0</v>
      </c>
      <c r="O4086">
        <v>0</v>
      </c>
      <c r="P4086">
        <v>0</v>
      </c>
      <c r="Q4086">
        <v>0</v>
      </c>
      <c r="R4086" t="s">
        <v>531</v>
      </c>
      <c r="S4086" t="s">
        <v>531</v>
      </c>
      <c r="T4086" t="s">
        <v>531</v>
      </c>
      <c r="U4086" t="s">
        <v>531</v>
      </c>
      <c r="W4086" s="429">
        <f t="shared" si="94"/>
        <v>0</v>
      </c>
      <c r="X4086" s="429">
        <f t="shared" si="94"/>
        <v>0</v>
      </c>
      <c r="Y4086" s="429">
        <f t="shared" si="94"/>
        <v>0</v>
      </c>
      <c r="Z4086" s="429">
        <f t="shared" si="93"/>
        <v>0</v>
      </c>
      <c r="AA4086" s="429" t="s">
        <v>1296</v>
      </c>
    </row>
    <row r="4087" spans="1:27" x14ac:dyDescent="0.25">
      <c r="A4087" t="s">
        <v>149</v>
      </c>
      <c r="B4087" t="s">
        <v>186</v>
      </c>
      <c r="C4087" t="s">
        <v>1459</v>
      </c>
      <c r="D4087" t="s">
        <v>1384</v>
      </c>
      <c r="E4087" t="s">
        <v>1499</v>
      </c>
      <c r="F4087" t="s">
        <v>1293</v>
      </c>
      <c r="G4087">
        <v>35</v>
      </c>
      <c r="H4087" t="s">
        <v>1461</v>
      </c>
      <c r="I4087" t="s">
        <v>534</v>
      </c>
      <c r="J4087" t="s">
        <v>1478</v>
      </c>
      <c r="K4087" t="s">
        <v>1386</v>
      </c>
      <c r="L4087">
        <v>0</v>
      </c>
      <c r="M4087">
        <v>0</v>
      </c>
      <c r="N4087">
        <v>0</v>
      </c>
      <c r="O4087">
        <v>0</v>
      </c>
      <c r="P4087">
        <v>0</v>
      </c>
      <c r="Q4087">
        <v>0</v>
      </c>
      <c r="R4087" t="s">
        <v>531</v>
      </c>
      <c r="S4087" t="s">
        <v>531</v>
      </c>
      <c r="T4087" t="s">
        <v>531</v>
      </c>
      <c r="U4087" t="s">
        <v>531</v>
      </c>
      <c r="W4087" s="429">
        <f t="shared" si="94"/>
        <v>0</v>
      </c>
      <c r="X4087" s="429">
        <f t="shared" si="94"/>
        <v>0</v>
      </c>
      <c r="Y4087" s="429">
        <f t="shared" si="94"/>
        <v>0</v>
      </c>
      <c r="Z4087" s="429">
        <f t="shared" si="93"/>
        <v>0</v>
      </c>
      <c r="AA4087" s="429" t="s">
        <v>1296</v>
      </c>
    </row>
    <row r="4088" spans="1:27" x14ac:dyDescent="0.25">
      <c r="A4088" t="s">
        <v>149</v>
      </c>
      <c r="B4088" t="s">
        <v>186</v>
      </c>
      <c r="C4088" t="s">
        <v>1459</v>
      </c>
      <c r="D4088" t="s">
        <v>1384</v>
      </c>
      <c r="E4088" t="s">
        <v>1499</v>
      </c>
      <c r="F4088" t="s">
        <v>1293</v>
      </c>
      <c r="G4088">
        <v>35</v>
      </c>
      <c r="H4088" t="s">
        <v>1461</v>
      </c>
      <c r="I4088" t="s">
        <v>534</v>
      </c>
      <c r="J4088" t="s">
        <v>1478</v>
      </c>
      <c r="K4088" t="s">
        <v>1386</v>
      </c>
      <c r="L4088">
        <v>0</v>
      </c>
      <c r="M4088">
        <v>0</v>
      </c>
      <c r="N4088">
        <v>0</v>
      </c>
      <c r="O4088">
        <v>0</v>
      </c>
      <c r="P4088">
        <v>0</v>
      </c>
      <c r="Q4088">
        <v>0</v>
      </c>
      <c r="R4088" t="s">
        <v>531</v>
      </c>
      <c r="S4088" t="s">
        <v>531</v>
      </c>
      <c r="T4088" t="s">
        <v>531</v>
      </c>
      <c r="U4088" t="s">
        <v>531</v>
      </c>
      <c r="W4088" s="429">
        <f t="shared" si="94"/>
        <v>0</v>
      </c>
      <c r="X4088" s="429">
        <f t="shared" si="94"/>
        <v>0</v>
      </c>
      <c r="Y4088" s="429">
        <f t="shared" si="94"/>
        <v>0</v>
      </c>
      <c r="Z4088" s="429">
        <f t="shared" si="93"/>
        <v>0</v>
      </c>
      <c r="AA4088" s="429" t="s">
        <v>1296</v>
      </c>
    </row>
    <row r="4089" spans="1:27" x14ac:dyDescent="0.25">
      <c r="A4089" t="s">
        <v>149</v>
      </c>
      <c r="B4089" t="s">
        <v>186</v>
      </c>
      <c r="C4089" t="s">
        <v>1459</v>
      </c>
      <c r="D4089" t="s">
        <v>1384</v>
      </c>
      <c r="E4089" t="s">
        <v>1499</v>
      </c>
      <c r="F4089" t="s">
        <v>1293</v>
      </c>
      <c r="G4089">
        <v>35</v>
      </c>
      <c r="H4089" t="s">
        <v>1461</v>
      </c>
      <c r="I4089" t="s">
        <v>534</v>
      </c>
      <c r="J4089" t="s">
        <v>1478</v>
      </c>
      <c r="K4089" t="s">
        <v>1386</v>
      </c>
      <c r="L4089">
        <v>0</v>
      </c>
      <c r="M4089">
        <v>0</v>
      </c>
      <c r="N4089">
        <v>0</v>
      </c>
      <c r="O4089">
        <v>0</v>
      </c>
      <c r="P4089">
        <v>0</v>
      </c>
      <c r="Q4089">
        <v>0</v>
      </c>
      <c r="R4089" t="s">
        <v>531</v>
      </c>
      <c r="S4089" t="s">
        <v>531</v>
      </c>
      <c r="T4089" t="s">
        <v>531</v>
      </c>
      <c r="U4089" t="s">
        <v>531</v>
      </c>
      <c r="W4089" s="429">
        <f t="shared" si="94"/>
        <v>0</v>
      </c>
      <c r="X4089" s="429">
        <f t="shared" si="94"/>
        <v>0</v>
      </c>
      <c r="Y4089" s="429">
        <f t="shared" si="94"/>
        <v>0</v>
      </c>
      <c r="Z4089" s="429">
        <f t="shared" si="93"/>
        <v>0</v>
      </c>
      <c r="AA4089" s="429" t="s">
        <v>1296</v>
      </c>
    </row>
    <row r="4090" spans="1:27" x14ac:dyDescent="0.25">
      <c r="A4090" t="s">
        <v>149</v>
      </c>
      <c r="B4090" t="s">
        <v>186</v>
      </c>
      <c r="C4090" t="s">
        <v>1459</v>
      </c>
      <c r="D4090" t="s">
        <v>1384</v>
      </c>
      <c r="E4090" t="s">
        <v>1499</v>
      </c>
      <c r="F4090" t="s">
        <v>1293</v>
      </c>
      <c r="G4090">
        <v>35</v>
      </c>
      <c r="H4090" t="s">
        <v>1461</v>
      </c>
      <c r="I4090" t="s">
        <v>534</v>
      </c>
      <c r="J4090" t="s">
        <v>1478</v>
      </c>
      <c r="K4090" t="s">
        <v>1386</v>
      </c>
      <c r="L4090">
        <v>0</v>
      </c>
      <c r="M4090">
        <v>0</v>
      </c>
      <c r="N4090">
        <v>0</v>
      </c>
      <c r="O4090">
        <v>0</v>
      </c>
      <c r="P4090">
        <v>0</v>
      </c>
      <c r="Q4090">
        <v>0</v>
      </c>
      <c r="R4090" t="s">
        <v>531</v>
      </c>
      <c r="S4090" t="s">
        <v>531</v>
      </c>
      <c r="T4090" t="s">
        <v>531</v>
      </c>
      <c r="U4090" t="s">
        <v>531</v>
      </c>
      <c r="W4090" s="429">
        <f t="shared" si="94"/>
        <v>0</v>
      </c>
      <c r="X4090" s="429">
        <f t="shared" si="94"/>
        <v>0</v>
      </c>
      <c r="Y4090" s="429">
        <f t="shared" si="94"/>
        <v>0</v>
      </c>
      <c r="Z4090" s="429">
        <f t="shared" si="93"/>
        <v>0</v>
      </c>
      <c r="AA4090" s="429" t="s">
        <v>1296</v>
      </c>
    </row>
    <row r="4091" spans="1:27" x14ac:dyDescent="0.25">
      <c r="A4091" t="s">
        <v>149</v>
      </c>
      <c r="B4091" t="s">
        <v>186</v>
      </c>
      <c r="C4091" t="s">
        <v>1459</v>
      </c>
      <c r="D4091" t="s">
        <v>1384</v>
      </c>
      <c r="E4091" t="s">
        <v>1499</v>
      </c>
      <c r="F4091" t="s">
        <v>1293</v>
      </c>
      <c r="G4091">
        <v>35</v>
      </c>
      <c r="H4091" t="s">
        <v>1461</v>
      </c>
      <c r="I4091" t="s">
        <v>534</v>
      </c>
      <c r="J4091" t="s">
        <v>1478</v>
      </c>
      <c r="K4091" t="s">
        <v>1386</v>
      </c>
      <c r="L4091">
        <v>0</v>
      </c>
      <c r="M4091">
        <v>0</v>
      </c>
      <c r="N4091">
        <v>0</v>
      </c>
      <c r="O4091">
        <v>0</v>
      </c>
      <c r="P4091">
        <v>0</v>
      </c>
      <c r="Q4091">
        <v>0</v>
      </c>
      <c r="R4091" t="s">
        <v>531</v>
      </c>
      <c r="S4091" t="s">
        <v>531</v>
      </c>
      <c r="T4091" t="s">
        <v>531</v>
      </c>
      <c r="U4091" t="s">
        <v>531</v>
      </c>
      <c r="W4091" s="429">
        <f t="shared" si="94"/>
        <v>0</v>
      </c>
      <c r="X4091" s="429">
        <f t="shared" si="94"/>
        <v>0</v>
      </c>
      <c r="Y4091" s="429">
        <f t="shared" si="94"/>
        <v>0</v>
      </c>
      <c r="Z4091" s="429">
        <f t="shared" si="93"/>
        <v>0</v>
      </c>
      <c r="AA4091" s="429" t="s">
        <v>1296</v>
      </c>
    </row>
    <row r="4092" spans="1:27" x14ac:dyDescent="0.25">
      <c r="A4092" t="s">
        <v>149</v>
      </c>
      <c r="B4092" t="s">
        <v>186</v>
      </c>
      <c r="C4092" t="s">
        <v>1459</v>
      </c>
      <c r="D4092" t="s">
        <v>1384</v>
      </c>
      <c r="E4092" t="s">
        <v>1499</v>
      </c>
      <c r="F4092" t="s">
        <v>1293</v>
      </c>
      <c r="G4092">
        <v>35</v>
      </c>
      <c r="H4092" t="s">
        <v>1461</v>
      </c>
      <c r="I4092" t="s">
        <v>534</v>
      </c>
      <c r="J4092" t="s">
        <v>1478</v>
      </c>
      <c r="K4092" t="s">
        <v>1386</v>
      </c>
      <c r="L4092">
        <v>0</v>
      </c>
      <c r="M4092">
        <v>0</v>
      </c>
      <c r="N4092">
        <v>0</v>
      </c>
      <c r="O4092">
        <v>0</v>
      </c>
      <c r="P4092">
        <v>0</v>
      </c>
      <c r="Q4092">
        <v>0</v>
      </c>
      <c r="R4092" t="s">
        <v>531</v>
      </c>
      <c r="S4092" t="s">
        <v>531</v>
      </c>
      <c r="T4092" t="s">
        <v>531</v>
      </c>
      <c r="U4092" t="s">
        <v>531</v>
      </c>
      <c r="W4092" s="429">
        <f t="shared" si="94"/>
        <v>0</v>
      </c>
      <c r="X4092" s="429">
        <f t="shared" si="94"/>
        <v>0</v>
      </c>
      <c r="Y4092" s="429">
        <f t="shared" si="94"/>
        <v>0</v>
      </c>
      <c r="Z4092" s="429">
        <f t="shared" si="93"/>
        <v>0</v>
      </c>
      <c r="AA4092" s="429" t="s">
        <v>1296</v>
      </c>
    </row>
    <row r="4093" spans="1:27" x14ac:dyDescent="0.25">
      <c r="A4093" t="s">
        <v>149</v>
      </c>
      <c r="B4093" t="s">
        <v>186</v>
      </c>
      <c r="C4093" t="s">
        <v>1459</v>
      </c>
      <c r="D4093" t="s">
        <v>1384</v>
      </c>
      <c r="E4093" t="s">
        <v>1499</v>
      </c>
      <c r="F4093" t="s">
        <v>1293</v>
      </c>
      <c r="G4093">
        <v>35</v>
      </c>
      <c r="H4093" t="s">
        <v>1461</v>
      </c>
      <c r="I4093" t="s">
        <v>534</v>
      </c>
      <c r="J4093" t="s">
        <v>1478</v>
      </c>
      <c r="K4093" t="s">
        <v>1386</v>
      </c>
      <c r="L4093">
        <v>0</v>
      </c>
      <c r="M4093">
        <v>0</v>
      </c>
      <c r="N4093">
        <v>0</v>
      </c>
      <c r="O4093">
        <v>0</v>
      </c>
      <c r="P4093">
        <v>0</v>
      </c>
      <c r="Q4093">
        <v>0</v>
      </c>
      <c r="R4093" t="s">
        <v>531</v>
      </c>
      <c r="S4093" t="s">
        <v>531</v>
      </c>
      <c r="T4093" t="s">
        <v>531</v>
      </c>
      <c r="U4093" t="s">
        <v>531</v>
      </c>
      <c r="W4093" s="429">
        <f t="shared" si="94"/>
        <v>0</v>
      </c>
      <c r="X4093" s="429">
        <f t="shared" si="94"/>
        <v>0</v>
      </c>
      <c r="Y4093" s="429">
        <f t="shared" si="94"/>
        <v>0</v>
      </c>
      <c r="Z4093" s="429">
        <f t="shared" si="93"/>
        <v>0</v>
      </c>
      <c r="AA4093" s="429" t="s">
        <v>1296</v>
      </c>
    </row>
    <row r="4094" spans="1:27" x14ac:dyDescent="0.25">
      <c r="A4094" t="s">
        <v>149</v>
      </c>
      <c r="B4094" t="s">
        <v>186</v>
      </c>
      <c r="C4094" t="s">
        <v>1459</v>
      </c>
      <c r="D4094" t="s">
        <v>1384</v>
      </c>
      <c r="E4094" t="s">
        <v>1499</v>
      </c>
      <c r="F4094" t="s">
        <v>1293</v>
      </c>
      <c r="G4094">
        <v>35</v>
      </c>
      <c r="H4094" t="s">
        <v>1461</v>
      </c>
      <c r="I4094" t="s">
        <v>534</v>
      </c>
      <c r="J4094" t="s">
        <v>1478</v>
      </c>
      <c r="K4094" t="s">
        <v>1386</v>
      </c>
      <c r="L4094">
        <v>0</v>
      </c>
      <c r="M4094">
        <v>0</v>
      </c>
      <c r="N4094">
        <v>0</v>
      </c>
      <c r="O4094">
        <v>0</v>
      </c>
      <c r="P4094">
        <v>0</v>
      </c>
      <c r="Q4094">
        <v>0</v>
      </c>
      <c r="R4094" t="s">
        <v>531</v>
      </c>
      <c r="S4094" t="s">
        <v>531</v>
      </c>
      <c r="T4094" t="s">
        <v>531</v>
      </c>
      <c r="U4094" t="s">
        <v>531</v>
      </c>
      <c r="W4094" s="429">
        <f t="shared" si="94"/>
        <v>0</v>
      </c>
      <c r="X4094" s="429">
        <f t="shared" si="94"/>
        <v>0</v>
      </c>
      <c r="Y4094" s="429">
        <f t="shared" si="94"/>
        <v>0</v>
      </c>
      <c r="Z4094" s="429">
        <f t="shared" si="94"/>
        <v>0</v>
      </c>
      <c r="AA4094" s="429" t="s">
        <v>1296</v>
      </c>
    </row>
    <row r="4095" spans="1:27" x14ac:dyDescent="0.25">
      <c r="A4095" t="s">
        <v>149</v>
      </c>
      <c r="B4095" t="s">
        <v>186</v>
      </c>
      <c r="C4095" t="s">
        <v>1459</v>
      </c>
      <c r="D4095" t="s">
        <v>1384</v>
      </c>
      <c r="E4095" t="s">
        <v>1499</v>
      </c>
      <c r="F4095" t="s">
        <v>1293</v>
      </c>
      <c r="G4095">
        <v>35</v>
      </c>
      <c r="H4095" t="s">
        <v>1461</v>
      </c>
      <c r="I4095" t="s">
        <v>534</v>
      </c>
      <c r="J4095" t="s">
        <v>1478</v>
      </c>
      <c r="K4095" t="s">
        <v>1386</v>
      </c>
      <c r="L4095">
        <v>0</v>
      </c>
      <c r="M4095">
        <v>0</v>
      </c>
      <c r="N4095">
        <v>0</v>
      </c>
      <c r="O4095">
        <v>0</v>
      </c>
      <c r="P4095">
        <v>0</v>
      </c>
      <c r="Q4095">
        <v>0</v>
      </c>
      <c r="R4095" t="s">
        <v>531</v>
      </c>
      <c r="S4095" t="s">
        <v>531</v>
      </c>
      <c r="T4095" t="s">
        <v>531</v>
      </c>
      <c r="U4095" t="s">
        <v>531</v>
      </c>
      <c r="W4095" s="429">
        <f t="shared" ref="W4095:Z4158" si="95">IFERROR(R4095*1,0)</f>
        <v>0</v>
      </c>
      <c r="X4095" s="429">
        <f t="shared" si="95"/>
        <v>0</v>
      </c>
      <c r="Y4095" s="429">
        <f t="shared" si="95"/>
        <v>0</v>
      </c>
      <c r="Z4095" s="429">
        <f t="shared" si="95"/>
        <v>0</v>
      </c>
      <c r="AA4095" s="429" t="s">
        <v>1296</v>
      </c>
    </row>
    <row r="4096" spans="1:27" x14ac:dyDescent="0.25">
      <c r="A4096" t="s">
        <v>149</v>
      </c>
      <c r="B4096" t="s">
        <v>186</v>
      </c>
      <c r="C4096" t="s">
        <v>1459</v>
      </c>
      <c r="D4096" t="s">
        <v>1384</v>
      </c>
      <c r="E4096" t="s">
        <v>1499</v>
      </c>
      <c r="F4096" t="s">
        <v>1293</v>
      </c>
      <c r="G4096">
        <v>35</v>
      </c>
      <c r="H4096" t="s">
        <v>1461</v>
      </c>
      <c r="I4096" t="s">
        <v>534</v>
      </c>
      <c r="J4096" t="s">
        <v>1478</v>
      </c>
      <c r="K4096" t="s">
        <v>1386</v>
      </c>
      <c r="L4096">
        <v>0</v>
      </c>
      <c r="M4096">
        <v>0</v>
      </c>
      <c r="N4096">
        <v>0</v>
      </c>
      <c r="O4096">
        <v>0</v>
      </c>
      <c r="P4096">
        <v>0</v>
      </c>
      <c r="Q4096">
        <v>0</v>
      </c>
      <c r="R4096" t="s">
        <v>531</v>
      </c>
      <c r="S4096" t="s">
        <v>531</v>
      </c>
      <c r="T4096" t="s">
        <v>531</v>
      </c>
      <c r="U4096" t="s">
        <v>531</v>
      </c>
      <c r="W4096" s="429">
        <f t="shared" si="95"/>
        <v>0</v>
      </c>
      <c r="X4096" s="429">
        <f t="shared" si="95"/>
        <v>0</v>
      </c>
      <c r="Y4096" s="429">
        <f t="shared" si="95"/>
        <v>0</v>
      </c>
      <c r="Z4096" s="429">
        <f t="shared" si="95"/>
        <v>0</v>
      </c>
      <c r="AA4096" s="429" t="s">
        <v>1296</v>
      </c>
    </row>
    <row r="4097" spans="1:27" x14ac:dyDescent="0.25">
      <c r="A4097" t="s">
        <v>149</v>
      </c>
      <c r="B4097" t="s">
        <v>186</v>
      </c>
      <c r="C4097" t="s">
        <v>1459</v>
      </c>
      <c r="D4097" t="s">
        <v>1384</v>
      </c>
      <c r="E4097" t="s">
        <v>1499</v>
      </c>
      <c r="F4097" t="s">
        <v>1293</v>
      </c>
      <c r="G4097">
        <v>35</v>
      </c>
      <c r="H4097" t="s">
        <v>1461</v>
      </c>
      <c r="I4097" t="s">
        <v>534</v>
      </c>
      <c r="J4097" t="s">
        <v>1478</v>
      </c>
      <c r="K4097" t="s">
        <v>1386</v>
      </c>
      <c r="L4097">
        <v>0</v>
      </c>
      <c r="M4097">
        <v>0</v>
      </c>
      <c r="N4097">
        <v>0</v>
      </c>
      <c r="O4097">
        <v>0</v>
      </c>
      <c r="P4097">
        <v>0</v>
      </c>
      <c r="Q4097">
        <v>0</v>
      </c>
      <c r="R4097" t="s">
        <v>531</v>
      </c>
      <c r="S4097" t="s">
        <v>531</v>
      </c>
      <c r="T4097" t="s">
        <v>531</v>
      </c>
      <c r="U4097" t="s">
        <v>531</v>
      </c>
      <c r="W4097" s="429">
        <f t="shared" si="95"/>
        <v>0</v>
      </c>
      <c r="X4097" s="429">
        <f t="shared" si="95"/>
        <v>0</v>
      </c>
      <c r="Y4097" s="429">
        <f t="shared" si="95"/>
        <v>0</v>
      </c>
      <c r="Z4097" s="429">
        <f t="shared" si="95"/>
        <v>0</v>
      </c>
      <c r="AA4097" s="429" t="s">
        <v>1296</v>
      </c>
    </row>
    <row r="4098" spans="1:27" x14ac:dyDescent="0.25">
      <c r="A4098" t="s">
        <v>149</v>
      </c>
      <c r="B4098" t="s">
        <v>186</v>
      </c>
      <c r="C4098" t="s">
        <v>1459</v>
      </c>
      <c r="D4098" t="s">
        <v>1384</v>
      </c>
      <c r="E4098" t="s">
        <v>1499</v>
      </c>
      <c r="F4098" t="s">
        <v>1293</v>
      </c>
      <c r="G4098">
        <v>35</v>
      </c>
      <c r="H4098" t="s">
        <v>1461</v>
      </c>
      <c r="I4098" t="s">
        <v>534</v>
      </c>
      <c r="J4098" t="s">
        <v>1478</v>
      </c>
      <c r="K4098" t="s">
        <v>1386</v>
      </c>
      <c r="L4098">
        <v>0</v>
      </c>
      <c r="M4098">
        <v>0</v>
      </c>
      <c r="N4098">
        <v>0</v>
      </c>
      <c r="O4098">
        <v>0</v>
      </c>
      <c r="P4098">
        <v>0</v>
      </c>
      <c r="Q4098">
        <v>0</v>
      </c>
      <c r="R4098" t="s">
        <v>531</v>
      </c>
      <c r="S4098" t="s">
        <v>531</v>
      </c>
      <c r="T4098" t="s">
        <v>531</v>
      </c>
      <c r="U4098" t="s">
        <v>531</v>
      </c>
      <c r="W4098" s="429">
        <f t="shared" si="95"/>
        <v>0</v>
      </c>
      <c r="X4098" s="429">
        <f t="shared" si="95"/>
        <v>0</v>
      </c>
      <c r="Y4098" s="429">
        <f t="shared" si="95"/>
        <v>0</v>
      </c>
      <c r="Z4098" s="429">
        <f t="shared" si="95"/>
        <v>0</v>
      </c>
      <c r="AA4098" s="429" t="s">
        <v>1296</v>
      </c>
    </row>
    <row r="4099" spans="1:27" x14ac:dyDescent="0.25">
      <c r="A4099" t="s">
        <v>149</v>
      </c>
      <c r="B4099" t="s">
        <v>186</v>
      </c>
      <c r="C4099" t="s">
        <v>1459</v>
      </c>
      <c r="D4099" t="s">
        <v>1384</v>
      </c>
      <c r="E4099" t="s">
        <v>1499</v>
      </c>
      <c r="F4099" t="s">
        <v>1293</v>
      </c>
      <c r="G4099">
        <v>35</v>
      </c>
      <c r="H4099" t="s">
        <v>1461</v>
      </c>
      <c r="I4099" t="s">
        <v>534</v>
      </c>
      <c r="J4099" t="s">
        <v>1478</v>
      </c>
      <c r="K4099" t="s">
        <v>1386</v>
      </c>
      <c r="L4099">
        <v>0</v>
      </c>
      <c r="M4099">
        <v>0</v>
      </c>
      <c r="N4099">
        <v>0</v>
      </c>
      <c r="O4099">
        <v>0</v>
      </c>
      <c r="P4099">
        <v>0</v>
      </c>
      <c r="Q4099">
        <v>0</v>
      </c>
      <c r="R4099" t="s">
        <v>531</v>
      </c>
      <c r="S4099" t="s">
        <v>531</v>
      </c>
      <c r="T4099" t="s">
        <v>531</v>
      </c>
      <c r="U4099" t="s">
        <v>531</v>
      </c>
      <c r="W4099" s="429">
        <f t="shared" si="95"/>
        <v>0</v>
      </c>
      <c r="X4099" s="429">
        <f t="shared" si="95"/>
        <v>0</v>
      </c>
      <c r="Y4099" s="429">
        <f t="shared" si="95"/>
        <v>0</v>
      </c>
      <c r="Z4099" s="429">
        <f t="shared" si="95"/>
        <v>0</v>
      </c>
      <c r="AA4099" s="429" t="s">
        <v>1296</v>
      </c>
    </row>
    <row r="4100" spans="1:27" x14ac:dyDescent="0.25">
      <c r="A4100" t="s">
        <v>149</v>
      </c>
      <c r="B4100" t="s">
        <v>186</v>
      </c>
      <c r="C4100" t="s">
        <v>1459</v>
      </c>
      <c r="D4100" t="s">
        <v>1384</v>
      </c>
      <c r="E4100" t="s">
        <v>1499</v>
      </c>
      <c r="F4100" t="s">
        <v>1293</v>
      </c>
      <c r="G4100">
        <v>35</v>
      </c>
      <c r="H4100" t="s">
        <v>1461</v>
      </c>
      <c r="I4100" t="s">
        <v>534</v>
      </c>
      <c r="J4100" t="s">
        <v>1478</v>
      </c>
      <c r="K4100" t="s">
        <v>1386</v>
      </c>
      <c r="L4100">
        <v>0</v>
      </c>
      <c r="M4100">
        <v>0</v>
      </c>
      <c r="N4100">
        <v>0</v>
      </c>
      <c r="O4100">
        <v>0</v>
      </c>
      <c r="P4100">
        <v>0</v>
      </c>
      <c r="Q4100">
        <v>0</v>
      </c>
      <c r="R4100" t="s">
        <v>531</v>
      </c>
      <c r="S4100" t="s">
        <v>531</v>
      </c>
      <c r="T4100" t="s">
        <v>531</v>
      </c>
      <c r="U4100" t="s">
        <v>531</v>
      </c>
      <c r="W4100" s="429">
        <f t="shared" si="95"/>
        <v>0</v>
      </c>
      <c r="X4100" s="429">
        <f t="shared" si="95"/>
        <v>0</v>
      </c>
      <c r="Y4100" s="429">
        <f t="shared" si="95"/>
        <v>0</v>
      </c>
      <c r="Z4100" s="429">
        <f t="shared" si="95"/>
        <v>0</v>
      </c>
      <c r="AA4100" s="429" t="s">
        <v>1296</v>
      </c>
    </row>
    <row r="4101" spans="1:27" x14ac:dyDescent="0.25">
      <c r="A4101" t="s">
        <v>149</v>
      </c>
      <c r="B4101" t="s">
        <v>186</v>
      </c>
      <c r="C4101" t="s">
        <v>1459</v>
      </c>
      <c r="D4101" t="s">
        <v>1384</v>
      </c>
      <c r="E4101" t="s">
        <v>1499</v>
      </c>
      <c r="F4101" t="s">
        <v>1293</v>
      </c>
      <c r="G4101">
        <v>35</v>
      </c>
      <c r="H4101" t="s">
        <v>1461</v>
      </c>
      <c r="I4101" t="s">
        <v>534</v>
      </c>
      <c r="J4101" t="s">
        <v>1478</v>
      </c>
      <c r="K4101" t="s">
        <v>1386</v>
      </c>
      <c r="L4101">
        <v>0</v>
      </c>
      <c r="M4101">
        <v>0</v>
      </c>
      <c r="N4101">
        <v>0</v>
      </c>
      <c r="O4101">
        <v>0</v>
      </c>
      <c r="P4101">
        <v>0</v>
      </c>
      <c r="Q4101">
        <v>0</v>
      </c>
      <c r="R4101" t="s">
        <v>531</v>
      </c>
      <c r="S4101" t="s">
        <v>531</v>
      </c>
      <c r="T4101" t="s">
        <v>531</v>
      </c>
      <c r="U4101" t="s">
        <v>531</v>
      </c>
      <c r="W4101" s="429">
        <f t="shared" si="95"/>
        <v>0</v>
      </c>
      <c r="X4101" s="429">
        <f t="shared" si="95"/>
        <v>0</v>
      </c>
      <c r="Y4101" s="429">
        <f t="shared" si="95"/>
        <v>0</v>
      </c>
      <c r="Z4101" s="429">
        <f t="shared" si="95"/>
        <v>0</v>
      </c>
      <c r="AA4101" s="429" t="s">
        <v>1296</v>
      </c>
    </row>
    <row r="4102" spans="1:27" x14ac:dyDescent="0.25">
      <c r="A4102" t="s">
        <v>149</v>
      </c>
      <c r="B4102" t="s">
        <v>186</v>
      </c>
      <c r="C4102" t="s">
        <v>1459</v>
      </c>
      <c r="D4102" t="s">
        <v>1384</v>
      </c>
      <c r="E4102" t="s">
        <v>1499</v>
      </c>
      <c r="F4102" t="s">
        <v>1293</v>
      </c>
      <c r="G4102">
        <v>35</v>
      </c>
      <c r="H4102" t="s">
        <v>1461</v>
      </c>
      <c r="I4102" t="s">
        <v>534</v>
      </c>
      <c r="J4102" t="s">
        <v>1478</v>
      </c>
      <c r="K4102" t="s">
        <v>1386</v>
      </c>
      <c r="L4102">
        <v>0</v>
      </c>
      <c r="M4102">
        <v>0</v>
      </c>
      <c r="N4102">
        <v>0</v>
      </c>
      <c r="O4102">
        <v>0</v>
      </c>
      <c r="P4102">
        <v>0</v>
      </c>
      <c r="Q4102">
        <v>0</v>
      </c>
      <c r="R4102" t="s">
        <v>531</v>
      </c>
      <c r="S4102" t="s">
        <v>531</v>
      </c>
      <c r="T4102" t="s">
        <v>531</v>
      </c>
      <c r="U4102" t="s">
        <v>531</v>
      </c>
      <c r="W4102" s="429">
        <f t="shared" si="95"/>
        <v>0</v>
      </c>
      <c r="X4102" s="429">
        <f t="shared" si="95"/>
        <v>0</v>
      </c>
      <c r="Y4102" s="429">
        <f t="shared" si="95"/>
        <v>0</v>
      </c>
      <c r="Z4102" s="429">
        <f t="shared" si="95"/>
        <v>0</v>
      </c>
      <c r="AA4102" s="429" t="s">
        <v>1296</v>
      </c>
    </row>
    <row r="4103" spans="1:27" x14ac:dyDescent="0.25">
      <c r="A4103" t="s">
        <v>149</v>
      </c>
      <c r="B4103" t="s">
        <v>186</v>
      </c>
      <c r="C4103" t="s">
        <v>1459</v>
      </c>
      <c r="D4103" t="s">
        <v>1384</v>
      </c>
      <c r="E4103" t="s">
        <v>1499</v>
      </c>
      <c r="F4103" t="s">
        <v>1293</v>
      </c>
      <c r="G4103">
        <v>35</v>
      </c>
      <c r="H4103" t="s">
        <v>1461</v>
      </c>
      <c r="I4103" t="s">
        <v>534</v>
      </c>
      <c r="J4103" t="s">
        <v>1478</v>
      </c>
      <c r="K4103" t="s">
        <v>1386</v>
      </c>
      <c r="L4103">
        <v>0</v>
      </c>
      <c r="M4103">
        <v>0</v>
      </c>
      <c r="N4103">
        <v>0</v>
      </c>
      <c r="O4103">
        <v>0</v>
      </c>
      <c r="P4103">
        <v>0</v>
      </c>
      <c r="Q4103">
        <v>0</v>
      </c>
      <c r="R4103" t="s">
        <v>531</v>
      </c>
      <c r="S4103" t="s">
        <v>531</v>
      </c>
      <c r="T4103" t="s">
        <v>531</v>
      </c>
      <c r="U4103" t="s">
        <v>531</v>
      </c>
      <c r="W4103" s="429">
        <f t="shared" si="95"/>
        <v>0</v>
      </c>
      <c r="X4103" s="429">
        <f t="shared" si="95"/>
        <v>0</v>
      </c>
      <c r="Y4103" s="429">
        <f t="shared" si="95"/>
        <v>0</v>
      </c>
      <c r="Z4103" s="429">
        <f t="shared" si="95"/>
        <v>0</v>
      </c>
      <c r="AA4103" s="429" t="s">
        <v>1296</v>
      </c>
    </row>
    <row r="4104" spans="1:27" x14ac:dyDescent="0.25">
      <c r="A4104" t="s">
        <v>149</v>
      </c>
      <c r="B4104" t="s">
        <v>186</v>
      </c>
      <c r="C4104" t="s">
        <v>1459</v>
      </c>
      <c r="D4104" t="s">
        <v>1384</v>
      </c>
      <c r="E4104" t="s">
        <v>1499</v>
      </c>
      <c r="F4104" t="s">
        <v>1293</v>
      </c>
      <c r="G4104">
        <v>35</v>
      </c>
      <c r="H4104" t="s">
        <v>1461</v>
      </c>
      <c r="I4104" t="s">
        <v>534</v>
      </c>
      <c r="J4104" t="s">
        <v>1478</v>
      </c>
      <c r="K4104" t="s">
        <v>1386</v>
      </c>
      <c r="L4104">
        <v>0</v>
      </c>
      <c r="M4104">
        <v>0</v>
      </c>
      <c r="N4104">
        <v>0</v>
      </c>
      <c r="O4104">
        <v>0</v>
      </c>
      <c r="P4104">
        <v>0</v>
      </c>
      <c r="Q4104">
        <v>0</v>
      </c>
      <c r="R4104" t="s">
        <v>531</v>
      </c>
      <c r="S4104" t="s">
        <v>531</v>
      </c>
      <c r="T4104" t="s">
        <v>531</v>
      </c>
      <c r="U4104" t="s">
        <v>531</v>
      </c>
      <c r="W4104" s="429">
        <f t="shared" si="95"/>
        <v>0</v>
      </c>
      <c r="X4104" s="429">
        <f t="shared" si="95"/>
        <v>0</v>
      </c>
      <c r="Y4104" s="429">
        <f t="shared" si="95"/>
        <v>0</v>
      </c>
      <c r="Z4104" s="429">
        <f t="shared" si="95"/>
        <v>0</v>
      </c>
      <c r="AA4104" s="429" t="s">
        <v>1296</v>
      </c>
    </row>
    <row r="4105" spans="1:27" x14ac:dyDescent="0.25">
      <c r="A4105" t="s">
        <v>149</v>
      </c>
      <c r="B4105" t="s">
        <v>186</v>
      </c>
      <c r="C4105" t="s">
        <v>1459</v>
      </c>
      <c r="D4105" t="s">
        <v>1384</v>
      </c>
      <c r="E4105" t="s">
        <v>1499</v>
      </c>
      <c r="F4105" t="s">
        <v>1293</v>
      </c>
      <c r="G4105">
        <v>35</v>
      </c>
      <c r="H4105" t="s">
        <v>1461</v>
      </c>
      <c r="I4105" t="s">
        <v>534</v>
      </c>
      <c r="J4105" t="s">
        <v>1478</v>
      </c>
      <c r="K4105" t="s">
        <v>1386</v>
      </c>
      <c r="L4105">
        <v>0</v>
      </c>
      <c r="M4105">
        <v>0</v>
      </c>
      <c r="N4105">
        <v>0</v>
      </c>
      <c r="O4105">
        <v>0</v>
      </c>
      <c r="P4105">
        <v>0</v>
      </c>
      <c r="Q4105">
        <v>0</v>
      </c>
      <c r="R4105" t="s">
        <v>531</v>
      </c>
      <c r="S4105" t="s">
        <v>531</v>
      </c>
      <c r="T4105" t="s">
        <v>531</v>
      </c>
      <c r="U4105" t="s">
        <v>531</v>
      </c>
      <c r="W4105" s="429">
        <f t="shared" si="95"/>
        <v>0</v>
      </c>
      <c r="X4105" s="429">
        <f t="shared" si="95"/>
        <v>0</v>
      </c>
      <c r="Y4105" s="429">
        <f t="shared" si="95"/>
        <v>0</v>
      </c>
      <c r="Z4105" s="429">
        <f t="shared" si="95"/>
        <v>0</v>
      </c>
      <c r="AA4105" s="429" t="s">
        <v>1296</v>
      </c>
    </row>
    <row r="4106" spans="1:27" x14ac:dyDescent="0.25">
      <c r="A4106" t="s">
        <v>149</v>
      </c>
      <c r="B4106" t="s">
        <v>186</v>
      </c>
      <c r="C4106" t="s">
        <v>1459</v>
      </c>
      <c r="D4106" t="s">
        <v>1384</v>
      </c>
      <c r="E4106" t="s">
        <v>1499</v>
      </c>
      <c r="F4106" t="s">
        <v>1293</v>
      </c>
      <c r="G4106">
        <v>35</v>
      </c>
      <c r="H4106" t="s">
        <v>1461</v>
      </c>
      <c r="I4106" t="s">
        <v>534</v>
      </c>
      <c r="J4106" t="s">
        <v>1478</v>
      </c>
      <c r="K4106" t="s">
        <v>1386</v>
      </c>
      <c r="L4106">
        <v>0</v>
      </c>
      <c r="M4106">
        <v>0</v>
      </c>
      <c r="N4106">
        <v>0</v>
      </c>
      <c r="O4106">
        <v>0</v>
      </c>
      <c r="P4106">
        <v>0</v>
      </c>
      <c r="Q4106">
        <v>0</v>
      </c>
      <c r="R4106" t="s">
        <v>531</v>
      </c>
      <c r="S4106" t="s">
        <v>531</v>
      </c>
      <c r="T4106" t="s">
        <v>531</v>
      </c>
      <c r="U4106" t="s">
        <v>531</v>
      </c>
      <c r="W4106" s="429">
        <f t="shared" si="95"/>
        <v>0</v>
      </c>
      <c r="X4106" s="429">
        <f t="shared" si="95"/>
        <v>0</v>
      </c>
      <c r="Y4106" s="429">
        <f t="shared" si="95"/>
        <v>0</v>
      </c>
      <c r="Z4106" s="429">
        <f t="shared" si="95"/>
        <v>0</v>
      </c>
      <c r="AA4106" s="429" t="s">
        <v>1296</v>
      </c>
    </row>
    <row r="4107" spans="1:27" x14ac:dyDescent="0.25">
      <c r="A4107" t="s">
        <v>149</v>
      </c>
      <c r="B4107" t="s">
        <v>186</v>
      </c>
      <c r="C4107" t="s">
        <v>1459</v>
      </c>
      <c r="D4107" t="s">
        <v>1384</v>
      </c>
      <c r="E4107" t="s">
        <v>1499</v>
      </c>
      <c r="F4107" t="s">
        <v>1293</v>
      </c>
      <c r="G4107">
        <v>35</v>
      </c>
      <c r="H4107" t="s">
        <v>1461</v>
      </c>
      <c r="I4107" t="s">
        <v>534</v>
      </c>
      <c r="J4107" t="s">
        <v>1478</v>
      </c>
      <c r="K4107" t="s">
        <v>1386</v>
      </c>
      <c r="L4107">
        <v>0</v>
      </c>
      <c r="M4107">
        <v>0</v>
      </c>
      <c r="N4107">
        <v>0</v>
      </c>
      <c r="O4107">
        <v>0</v>
      </c>
      <c r="P4107">
        <v>0</v>
      </c>
      <c r="Q4107">
        <v>0</v>
      </c>
      <c r="R4107" t="s">
        <v>531</v>
      </c>
      <c r="S4107" t="s">
        <v>531</v>
      </c>
      <c r="T4107" t="s">
        <v>531</v>
      </c>
      <c r="U4107" t="s">
        <v>531</v>
      </c>
      <c r="W4107" s="429">
        <f t="shared" si="95"/>
        <v>0</v>
      </c>
      <c r="X4107" s="429">
        <f t="shared" si="95"/>
        <v>0</v>
      </c>
      <c r="Y4107" s="429">
        <f t="shared" si="95"/>
        <v>0</v>
      </c>
      <c r="Z4107" s="429">
        <f t="shared" si="95"/>
        <v>0</v>
      </c>
      <c r="AA4107" s="429" t="s">
        <v>1296</v>
      </c>
    </row>
    <row r="4108" spans="1:27" x14ac:dyDescent="0.25">
      <c r="A4108" t="s">
        <v>149</v>
      </c>
      <c r="B4108" t="s">
        <v>186</v>
      </c>
      <c r="C4108" t="s">
        <v>1459</v>
      </c>
      <c r="D4108" t="s">
        <v>1384</v>
      </c>
      <c r="E4108" t="s">
        <v>1499</v>
      </c>
      <c r="F4108" t="s">
        <v>1293</v>
      </c>
      <c r="G4108">
        <v>35</v>
      </c>
      <c r="H4108" t="s">
        <v>1461</v>
      </c>
      <c r="I4108" t="s">
        <v>534</v>
      </c>
      <c r="J4108" t="s">
        <v>1478</v>
      </c>
      <c r="K4108" t="s">
        <v>1386</v>
      </c>
      <c r="L4108">
        <v>0</v>
      </c>
      <c r="M4108">
        <v>0</v>
      </c>
      <c r="N4108">
        <v>0</v>
      </c>
      <c r="O4108">
        <v>0</v>
      </c>
      <c r="P4108">
        <v>0</v>
      </c>
      <c r="Q4108">
        <v>0</v>
      </c>
      <c r="R4108" t="s">
        <v>531</v>
      </c>
      <c r="S4108" t="s">
        <v>531</v>
      </c>
      <c r="T4108" t="s">
        <v>531</v>
      </c>
      <c r="U4108" t="s">
        <v>531</v>
      </c>
      <c r="W4108" s="429">
        <f t="shared" si="95"/>
        <v>0</v>
      </c>
      <c r="X4108" s="429">
        <f t="shared" si="95"/>
        <v>0</v>
      </c>
      <c r="Y4108" s="429">
        <f t="shared" si="95"/>
        <v>0</v>
      </c>
      <c r="Z4108" s="429">
        <f t="shared" si="95"/>
        <v>0</v>
      </c>
      <c r="AA4108" s="429" t="s">
        <v>1296</v>
      </c>
    </row>
    <row r="4109" spans="1:27" x14ac:dyDescent="0.25">
      <c r="A4109" t="s">
        <v>149</v>
      </c>
      <c r="B4109" t="s">
        <v>186</v>
      </c>
      <c r="C4109" t="s">
        <v>1459</v>
      </c>
      <c r="D4109" t="s">
        <v>1384</v>
      </c>
      <c r="E4109" t="s">
        <v>1499</v>
      </c>
      <c r="F4109" t="s">
        <v>1293</v>
      </c>
      <c r="G4109">
        <v>35</v>
      </c>
      <c r="H4109" t="s">
        <v>1461</v>
      </c>
      <c r="I4109" t="s">
        <v>534</v>
      </c>
      <c r="J4109" t="s">
        <v>1478</v>
      </c>
      <c r="K4109" t="s">
        <v>1386</v>
      </c>
      <c r="L4109">
        <v>0</v>
      </c>
      <c r="M4109">
        <v>0</v>
      </c>
      <c r="N4109">
        <v>0</v>
      </c>
      <c r="O4109">
        <v>0</v>
      </c>
      <c r="P4109">
        <v>0</v>
      </c>
      <c r="Q4109">
        <v>0</v>
      </c>
      <c r="R4109" t="s">
        <v>531</v>
      </c>
      <c r="S4109" t="s">
        <v>531</v>
      </c>
      <c r="T4109" t="s">
        <v>531</v>
      </c>
      <c r="U4109" t="s">
        <v>531</v>
      </c>
      <c r="W4109" s="429">
        <f t="shared" si="95"/>
        <v>0</v>
      </c>
      <c r="X4109" s="429">
        <f t="shared" si="95"/>
        <v>0</v>
      </c>
      <c r="Y4109" s="429">
        <f t="shared" si="95"/>
        <v>0</v>
      </c>
      <c r="Z4109" s="429">
        <f t="shared" si="95"/>
        <v>0</v>
      </c>
      <c r="AA4109" s="429" t="s">
        <v>1296</v>
      </c>
    </row>
    <row r="4110" spans="1:27" x14ac:dyDescent="0.25">
      <c r="A4110" t="s">
        <v>149</v>
      </c>
      <c r="B4110" t="s">
        <v>186</v>
      </c>
      <c r="C4110" t="s">
        <v>1459</v>
      </c>
      <c r="D4110" t="s">
        <v>1384</v>
      </c>
      <c r="E4110" t="s">
        <v>1499</v>
      </c>
      <c r="F4110" t="s">
        <v>1293</v>
      </c>
      <c r="G4110">
        <v>35</v>
      </c>
      <c r="H4110" t="s">
        <v>1461</v>
      </c>
      <c r="I4110" t="s">
        <v>534</v>
      </c>
      <c r="J4110" t="s">
        <v>1478</v>
      </c>
      <c r="K4110" t="s">
        <v>1386</v>
      </c>
      <c r="L4110">
        <v>0</v>
      </c>
      <c r="M4110">
        <v>0</v>
      </c>
      <c r="N4110">
        <v>0</v>
      </c>
      <c r="O4110">
        <v>0</v>
      </c>
      <c r="P4110">
        <v>0</v>
      </c>
      <c r="Q4110">
        <v>0</v>
      </c>
      <c r="R4110" t="s">
        <v>531</v>
      </c>
      <c r="S4110" t="s">
        <v>531</v>
      </c>
      <c r="T4110" t="s">
        <v>531</v>
      </c>
      <c r="U4110" t="s">
        <v>531</v>
      </c>
      <c r="W4110" s="429">
        <f t="shared" si="95"/>
        <v>0</v>
      </c>
      <c r="X4110" s="429">
        <f t="shared" si="95"/>
        <v>0</v>
      </c>
      <c r="Y4110" s="429">
        <f t="shared" si="95"/>
        <v>0</v>
      </c>
      <c r="Z4110" s="429">
        <f t="shared" si="95"/>
        <v>0</v>
      </c>
      <c r="AA4110" s="429" t="s">
        <v>1296</v>
      </c>
    </row>
    <row r="4111" spans="1:27" x14ac:dyDescent="0.25">
      <c r="A4111" t="s">
        <v>149</v>
      </c>
      <c r="B4111" t="s">
        <v>186</v>
      </c>
      <c r="C4111" t="s">
        <v>1459</v>
      </c>
      <c r="D4111" t="s">
        <v>1384</v>
      </c>
      <c r="E4111" t="s">
        <v>1499</v>
      </c>
      <c r="F4111" t="s">
        <v>1293</v>
      </c>
      <c r="G4111">
        <v>35</v>
      </c>
      <c r="H4111" t="s">
        <v>1461</v>
      </c>
      <c r="I4111" t="s">
        <v>534</v>
      </c>
      <c r="J4111" t="s">
        <v>1478</v>
      </c>
      <c r="K4111" t="s">
        <v>1386</v>
      </c>
      <c r="L4111">
        <v>0</v>
      </c>
      <c r="M4111">
        <v>0</v>
      </c>
      <c r="N4111">
        <v>0</v>
      </c>
      <c r="O4111">
        <v>0</v>
      </c>
      <c r="P4111">
        <v>0</v>
      </c>
      <c r="Q4111">
        <v>0</v>
      </c>
      <c r="R4111" t="s">
        <v>531</v>
      </c>
      <c r="S4111" t="s">
        <v>531</v>
      </c>
      <c r="T4111" t="s">
        <v>531</v>
      </c>
      <c r="U4111" t="s">
        <v>531</v>
      </c>
      <c r="W4111" s="429">
        <f t="shared" si="95"/>
        <v>0</v>
      </c>
      <c r="X4111" s="429">
        <f t="shared" si="95"/>
        <v>0</v>
      </c>
      <c r="Y4111" s="429">
        <f t="shared" si="95"/>
        <v>0</v>
      </c>
      <c r="Z4111" s="429">
        <f t="shared" si="95"/>
        <v>0</v>
      </c>
      <c r="AA4111" s="429" t="s">
        <v>1296</v>
      </c>
    </row>
    <row r="4112" spans="1:27" x14ac:dyDescent="0.25">
      <c r="A4112" t="s">
        <v>149</v>
      </c>
      <c r="B4112" t="s">
        <v>186</v>
      </c>
      <c r="C4112" t="s">
        <v>1459</v>
      </c>
      <c r="D4112" t="s">
        <v>1384</v>
      </c>
      <c r="E4112" t="s">
        <v>1499</v>
      </c>
      <c r="F4112" t="s">
        <v>1293</v>
      </c>
      <c r="G4112">
        <v>35</v>
      </c>
      <c r="H4112" t="s">
        <v>1461</v>
      </c>
      <c r="I4112" t="s">
        <v>534</v>
      </c>
      <c r="J4112" t="s">
        <v>1478</v>
      </c>
      <c r="K4112" t="s">
        <v>1386</v>
      </c>
      <c r="L4112">
        <v>0</v>
      </c>
      <c r="M4112">
        <v>0</v>
      </c>
      <c r="N4112">
        <v>0</v>
      </c>
      <c r="O4112">
        <v>0</v>
      </c>
      <c r="P4112">
        <v>0</v>
      </c>
      <c r="Q4112">
        <v>0</v>
      </c>
      <c r="R4112" t="s">
        <v>531</v>
      </c>
      <c r="S4112" t="s">
        <v>531</v>
      </c>
      <c r="T4112" t="s">
        <v>531</v>
      </c>
      <c r="U4112" t="s">
        <v>531</v>
      </c>
      <c r="W4112" s="429">
        <f t="shared" si="95"/>
        <v>0</v>
      </c>
      <c r="X4112" s="429">
        <f t="shared" si="95"/>
        <v>0</v>
      </c>
      <c r="Y4112" s="429">
        <f t="shared" si="95"/>
        <v>0</v>
      </c>
      <c r="Z4112" s="429">
        <f t="shared" si="95"/>
        <v>0</v>
      </c>
      <c r="AA4112" s="429" t="s">
        <v>1296</v>
      </c>
    </row>
    <row r="4113" spans="1:27" x14ac:dyDescent="0.25">
      <c r="A4113" t="s">
        <v>149</v>
      </c>
      <c r="B4113" t="s">
        <v>186</v>
      </c>
      <c r="C4113" t="s">
        <v>1459</v>
      </c>
      <c r="D4113" t="s">
        <v>1384</v>
      </c>
      <c r="E4113" t="s">
        <v>1499</v>
      </c>
      <c r="F4113" t="s">
        <v>1293</v>
      </c>
      <c r="G4113">
        <v>35</v>
      </c>
      <c r="H4113" t="s">
        <v>1464</v>
      </c>
      <c r="I4113" t="s">
        <v>186</v>
      </c>
      <c r="J4113" t="s">
        <v>1478</v>
      </c>
      <c r="K4113" t="s">
        <v>1386</v>
      </c>
      <c r="L4113">
        <v>0</v>
      </c>
      <c r="M4113">
        <v>0</v>
      </c>
      <c r="N4113">
        <v>0</v>
      </c>
      <c r="O4113">
        <v>0</v>
      </c>
      <c r="P4113">
        <v>0</v>
      </c>
      <c r="Q4113">
        <v>0</v>
      </c>
      <c r="R4113" t="s">
        <v>531</v>
      </c>
      <c r="S4113" t="s">
        <v>531</v>
      </c>
      <c r="T4113" t="s">
        <v>531</v>
      </c>
      <c r="U4113" t="s">
        <v>531</v>
      </c>
      <c r="W4113" s="429">
        <f t="shared" si="95"/>
        <v>0</v>
      </c>
      <c r="X4113" s="429">
        <f t="shared" si="95"/>
        <v>0</v>
      </c>
      <c r="Y4113" s="429">
        <f t="shared" si="95"/>
        <v>0</v>
      </c>
      <c r="Z4113" s="429">
        <f t="shared" si="95"/>
        <v>0</v>
      </c>
      <c r="AA4113" s="429" t="s">
        <v>1296</v>
      </c>
    </row>
    <row r="4114" spans="1:27" x14ac:dyDescent="0.25">
      <c r="A4114" t="s">
        <v>149</v>
      </c>
      <c r="B4114" t="s">
        <v>186</v>
      </c>
      <c r="C4114" t="s">
        <v>1459</v>
      </c>
      <c r="D4114" t="s">
        <v>1384</v>
      </c>
      <c r="E4114" t="s">
        <v>1499</v>
      </c>
      <c r="F4114" t="s">
        <v>1293</v>
      </c>
      <c r="G4114">
        <v>35</v>
      </c>
      <c r="H4114" t="s">
        <v>1464</v>
      </c>
      <c r="I4114" t="s">
        <v>186</v>
      </c>
      <c r="J4114" t="s">
        <v>1478</v>
      </c>
      <c r="K4114" t="s">
        <v>1386</v>
      </c>
      <c r="L4114">
        <v>0</v>
      </c>
      <c r="M4114">
        <v>0</v>
      </c>
      <c r="N4114">
        <v>0</v>
      </c>
      <c r="O4114">
        <v>0</v>
      </c>
      <c r="P4114">
        <v>0</v>
      </c>
      <c r="Q4114">
        <v>0</v>
      </c>
      <c r="R4114" t="s">
        <v>531</v>
      </c>
      <c r="S4114" t="s">
        <v>531</v>
      </c>
      <c r="T4114" t="s">
        <v>531</v>
      </c>
      <c r="U4114" t="s">
        <v>531</v>
      </c>
      <c r="W4114" s="429">
        <f t="shared" si="95"/>
        <v>0</v>
      </c>
      <c r="X4114" s="429">
        <f t="shared" si="95"/>
        <v>0</v>
      </c>
      <c r="Y4114" s="429">
        <f t="shared" si="95"/>
        <v>0</v>
      </c>
      <c r="Z4114" s="429">
        <f t="shared" si="95"/>
        <v>0</v>
      </c>
      <c r="AA4114" s="429" t="s">
        <v>1296</v>
      </c>
    </row>
    <row r="4115" spans="1:27" x14ac:dyDescent="0.25">
      <c r="A4115" t="s">
        <v>149</v>
      </c>
      <c r="B4115" t="s">
        <v>186</v>
      </c>
      <c r="C4115" t="s">
        <v>1459</v>
      </c>
      <c r="D4115" t="s">
        <v>1384</v>
      </c>
      <c r="E4115" t="s">
        <v>1499</v>
      </c>
      <c r="F4115" t="s">
        <v>1293</v>
      </c>
      <c r="G4115">
        <v>35</v>
      </c>
      <c r="H4115" t="s">
        <v>1464</v>
      </c>
      <c r="I4115" t="s">
        <v>186</v>
      </c>
      <c r="J4115" t="s">
        <v>1478</v>
      </c>
      <c r="K4115" t="s">
        <v>1386</v>
      </c>
      <c r="L4115">
        <v>0</v>
      </c>
      <c r="M4115">
        <v>0</v>
      </c>
      <c r="N4115">
        <v>0</v>
      </c>
      <c r="O4115">
        <v>0</v>
      </c>
      <c r="P4115">
        <v>0</v>
      </c>
      <c r="Q4115">
        <v>0</v>
      </c>
      <c r="R4115" t="s">
        <v>531</v>
      </c>
      <c r="S4115" t="s">
        <v>531</v>
      </c>
      <c r="T4115" t="s">
        <v>531</v>
      </c>
      <c r="U4115" t="s">
        <v>531</v>
      </c>
      <c r="W4115" s="429">
        <f t="shared" si="95"/>
        <v>0</v>
      </c>
      <c r="X4115" s="429">
        <f t="shared" si="95"/>
        <v>0</v>
      </c>
      <c r="Y4115" s="429">
        <f t="shared" si="95"/>
        <v>0</v>
      </c>
      <c r="Z4115" s="429">
        <f t="shared" si="95"/>
        <v>0</v>
      </c>
      <c r="AA4115" s="429" t="s">
        <v>1296</v>
      </c>
    </row>
    <row r="4116" spans="1:27" x14ac:dyDescent="0.25">
      <c r="A4116" t="s">
        <v>149</v>
      </c>
      <c r="B4116" t="s">
        <v>186</v>
      </c>
      <c r="C4116" t="s">
        <v>1459</v>
      </c>
      <c r="D4116" t="s">
        <v>1384</v>
      </c>
      <c r="E4116" t="s">
        <v>1499</v>
      </c>
      <c r="F4116" t="s">
        <v>1293</v>
      </c>
      <c r="G4116">
        <v>35</v>
      </c>
      <c r="H4116" t="s">
        <v>1464</v>
      </c>
      <c r="I4116" t="s">
        <v>186</v>
      </c>
      <c r="J4116" t="s">
        <v>1478</v>
      </c>
      <c r="K4116" t="s">
        <v>1386</v>
      </c>
      <c r="L4116">
        <v>0</v>
      </c>
      <c r="M4116">
        <v>0</v>
      </c>
      <c r="N4116">
        <v>0</v>
      </c>
      <c r="O4116">
        <v>0</v>
      </c>
      <c r="P4116">
        <v>0</v>
      </c>
      <c r="Q4116">
        <v>0</v>
      </c>
      <c r="R4116" t="s">
        <v>531</v>
      </c>
      <c r="S4116" t="s">
        <v>531</v>
      </c>
      <c r="T4116" t="s">
        <v>531</v>
      </c>
      <c r="U4116" t="s">
        <v>531</v>
      </c>
      <c r="W4116" s="429">
        <f t="shared" si="95"/>
        <v>0</v>
      </c>
      <c r="X4116" s="429">
        <f t="shared" si="95"/>
        <v>0</v>
      </c>
      <c r="Y4116" s="429">
        <f t="shared" si="95"/>
        <v>0</v>
      </c>
      <c r="Z4116" s="429">
        <f t="shared" si="95"/>
        <v>0</v>
      </c>
      <c r="AA4116" s="429" t="s">
        <v>1296</v>
      </c>
    </row>
    <row r="4117" spans="1:27" x14ac:dyDescent="0.25">
      <c r="A4117" t="s">
        <v>149</v>
      </c>
      <c r="B4117" t="s">
        <v>186</v>
      </c>
      <c r="C4117" t="s">
        <v>1459</v>
      </c>
      <c r="D4117" t="s">
        <v>1384</v>
      </c>
      <c r="E4117" t="s">
        <v>1499</v>
      </c>
      <c r="F4117" t="s">
        <v>1293</v>
      </c>
      <c r="G4117">
        <v>35</v>
      </c>
      <c r="H4117" t="s">
        <v>1464</v>
      </c>
      <c r="I4117" t="s">
        <v>186</v>
      </c>
      <c r="J4117" t="s">
        <v>1478</v>
      </c>
      <c r="K4117" t="s">
        <v>1386</v>
      </c>
      <c r="L4117">
        <v>0</v>
      </c>
      <c r="M4117">
        <v>0</v>
      </c>
      <c r="N4117">
        <v>0</v>
      </c>
      <c r="O4117">
        <v>0</v>
      </c>
      <c r="P4117">
        <v>0</v>
      </c>
      <c r="Q4117">
        <v>0</v>
      </c>
      <c r="R4117" t="s">
        <v>531</v>
      </c>
      <c r="S4117" t="s">
        <v>531</v>
      </c>
      <c r="T4117" t="s">
        <v>531</v>
      </c>
      <c r="U4117" t="s">
        <v>531</v>
      </c>
      <c r="W4117" s="429">
        <f t="shared" si="95"/>
        <v>0</v>
      </c>
      <c r="X4117" s="429">
        <f t="shared" si="95"/>
        <v>0</v>
      </c>
      <c r="Y4117" s="429">
        <f t="shared" si="95"/>
        <v>0</v>
      </c>
      <c r="Z4117" s="429">
        <f t="shared" si="95"/>
        <v>0</v>
      </c>
      <c r="AA4117" s="429" t="s">
        <v>1296</v>
      </c>
    </row>
    <row r="4118" spans="1:27" x14ac:dyDescent="0.25">
      <c r="A4118" t="s">
        <v>149</v>
      </c>
      <c r="B4118" t="s">
        <v>186</v>
      </c>
      <c r="C4118" t="s">
        <v>1459</v>
      </c>
      <c r="D4118" t="s">
        <v>1384</v>
      </c>
      <c r="E4118" t="s">
        <v>1499</v>
      </c>
      <c r="F4118" t="s">
        <v>1293</v>
      </c>
      <c r="G4118">
        <v>35</v>
      </c>
      <c r="H4118" t="s">
        <v>1464</v>
      </c>
      <c r="I4118" t="s">
        <v>186</v>
      </c>
      <c r="J4118" t="s">
        <v>1478</v>
      </c>
      <c r="K4118" t="s">
        <v>1386</v>
      </c>
      <c r="L4118">
        <v>0</v>
      </c>
      <c r="M4118">
        <v>0</v>
      </c>
      <c r="N4118">
        <v>0</v>
      </c>
      <c r="O4118">
        <v>0</v>
      </c>
      <c r="P4118">
        <v>0</v>
      </c>
      <c r="Q4118">
        <v>0</v>
      </c>
      <c r="R4118" t="s">
        <v>531</v>
      </c>
      <c r="S4118" t="s">
        <v>531</v>
      </c>
      <c r="T4118" t="s">
        <v>531</v>
      </c>
      <c r="U4118" t="s">
        <v>531</v>
      </c>
      <c r="W4118" s="429">
        <f t="shared" si="95"/>
        <v>0</v>
      </c>
      <c r="X4118" s="429">
        <f t="shared" si="95"/>
        <v>0</v>
      </c>
      <c r="Y4118" s="429">
        <f t="shared" si="95"/>
        <v>0</v>
      </c>
      <c r="Z4118" s="429">
        <f t="shared" si="95"/>
        <v>0</v>
      </c>
      <c r="AA4118" s="429" t="s">
        <v>1296</v>
      </c>
    </row>
    <row r="4119" spans="1:27" x14ac:dyDescent="0.25">
      <c r="A4119" t="s">
        <v>149</v>
      </c>
      <c r="B4119" t="s">
        <v>186</v>
      </c>
      <c r="C4119" t="s">
        <v>1459</v>
      </c>
      <c r="D4119" t="s">
        <v>1384</v>
      </c>
      <c r="E4119" t="s">
        <v>1499</v>
      </c>
      <c r="F4119" t="s">
        <v>1293</v>
      </c>
      <c r="G4119">
        <v>35</v>
      </c>
      <c r="H4119" t="s">
        <v>1464</v>
      </c>
      <c r="I4119" t="s">
        <v>186</v>
      </c>
      <c r="J4119" t="s">
        <v>1478</v>
      </c>
      <c r="K4119" t="s">
        <v>1386</v>
      </c>
      <c r="L4119">
        <v>0</v>
      </c>
      <c r="M4119">
        <v>0</v>
      </c>
      <c r="N4119">
        <v>0</v>
      </c>
      <c r="O4119">
        <v>0</v>
      </c>
      <c r="P4119">
        <v>0</v>
      </c>
      <c r="Q4119">
        <v>0</v>
      </c>
      <c r="R4119" t="s">
        <v>531</v>
      </c>
      <c r="S4119" t="s">
        <v>531</v>
      </c>
      <c r="T4119" t="s">
        <v>531</v>
      </c>
      <c r="U4119" t="s">
        <v>531</v>
      </c>
      <c r="W4119" s="429">
        <f t="shared" si="95"/>
        <v>0</v>
      </c>
      <c r="X4119" s="429">
        <f t="shared" si="95"/>
        <v>0</v>
      </c>
      <c r="Y4119" s="429">
        <f t="shared" si="95"/>
        <v>0</v>
      </c>
      <c r="Z4119" s="429">
        <f t="shared" si="95"/>
        <v>0</v>
      </c>
      <c r="AA4119" s="429" t="s">
        <v>1296</v>
      </c>
    </row>
    <row r="4120" spans="1:27" x14ac:dyDescent="0.25">
      <c r="A4120" t="s">
        <v>149</v>
      </c>
      <c r="B4120" t="s">
        <v>186</v>
      </c>
      <c r="C4120" t="s">
        <v>1459</v>
      </c>
      <c r="D4120" t="s">
        <v>1384</v>
      </c>
      <c r="E4120" t="s">
        <v>1499</v>
      </c>
      <c r="F4120" t="s">
        <v>1293</v>
      </c>
      <c r="G4120">
        <v>35</v>
      </c>
      <c r="H4120" t="s">
        <v>1464</v>
      </c>
      <c r="I4120" t="s">
        <v>186</v>
      </c>
      <c r="J4120" t="s">
        <v>1478</v>
      </c>
      <c r="K4120" t="s">
        <v>1386</v>
      </c>
      <c r="L4120">
        <v>0</v>
      </c>
      <c r="M4120">
        <v>0</v>
      </c>
      <c r="N4120">
        <v>0</v>
      </c>
      <c r="O4120">
        <v>0</v>
      </c>
      <c r="P4120">
        <v>0</v>
      </c>
      <c r="Q4120">
        <v>0</v>
      </c>
      <c r="R4120" t="s">
        <v>531</v>
      </c>
      <c r="S4120" t="s">
        <v>531</v>
      </c>
      <c r="T4120" t="s">
        <v>531</v>
      </c>
      <c r="U4120" t="s">
        <v>531</v>
      </c>
      <c r="W4120" s="429">
        <f t="shared" si="95"/>
        <v>0</v>
      </c>
      <c r="X4120" s="429">
        <f t="shared" si="95"/>
        <v>0</v>
      </c>
      <c r="Y4120" s="429">
        <f t="shared" si="95"/>
        <v>0</v>
      </c>
      <c r="Z4120" s="429">
        <f t="shared" si="95"/>
        <v>0</v>
      </c>
      <c r="AA4120" s="429" t="s">
        <v>1296</v>
      </c>
    </row>
    <row r="4121" spans="1:27" x14ac:dyDescent="0.25">
      <c r="A4121" t="s">
        <v>149</v>
      </c>
      <c r="B4121" t="s">
        <v>186</v>
      </c>
      <c r="C4121" t="s">
        <v>1459</v>
      </c>
      <c r="D4121" t="s">
        <v>1384</v>
      </c>
      <c r="E4121" t="s">
        <v>1499</v>
      </c>
      <c r="F4121" t="s">
        <v>1293</v>
      </c>
      <c r="G4121">
        <v>35</v>
      </c>
      <c r="H4121" t="s">
        <v>1461</v>
      </c>
      <c r="I4121" t="s">
        <v>534</v>
      </c>
      <c r="J4121" t="s">
        <v>1478</v>
      </c>
      <c r="K4121" t="s">
        <v>1386</v>
      </c>
      <c r="L4121">
        <v>0</v>
      </c>
      <c r="M4121">
        <v>0</v>
      </c>
      <c r="N4121">
        <v>0</v>
      </c>
      <c r="O4121">
        <v>0</v>
      </c>
      <c r="P4121">
        <v>0</v>
      </c>
      <c r="Q4121">
        <v>0</v>
      </c>
      <c r="R4121" t="s">
        <v>531</v>
      </c>
      <c r="S4121" t="s">
        <v>531</v>
      </c>
      <c r="T4121" t="s">
        <v>531</v>
      </c>
      <c r="U4121" t="s">
        <v>531</v>
      </c>
      <c r="W4121" s="429">
        <f t="shared" si="95"/>
        <v>0</v>
      </c>
      <c r="X4121" s="429">
        <f t="shared" si="95"/>
        <v>0</v>
      </c>
      <c r="Y4121" s="429">
        <f t="shared" si="95"/>
        <v>0</v>
      </c>
      <c r="Z4121" s="429">
        <f t="shared" si="95"/>
        <v>0</v>
      </c>
      <c r="AA4121" s="429" t="s">
        <v>1296</v>
      </c>
    </row>
    <row r="4122" spans="1:27" x14ac:dyDescent="0.25">
      <c r="A4122" t="s">
        <v>149</v>
      </c>
      <c r="B4122" t="s">
        <v>186</v>
      </c>
      <c r="C4122" t="s">
        <v>1459</v>
      </c>
      <c r="D4122" t="s">
        <v>1384</v>
      </c>
      <c r="E4122" t="s">
        <v>1499</v>
      </c>
      <c r="F4122" t="s">
        <v>1293</v>
      </c>
      <c r="G4122">
        <v>35</v>
      </c>
      <c r="H4122" t="s">
        <v>1461</v>
      </c>
      <c r="I4122" t="s">
        <v>534</v>
      </c>
      <c r="J4122" t="s">
        <v>1478</v>
      </c>
      <c r="K4122" t="s">
        <v>1386</v>
      </c>
      <c r="L4122">
        <v>0</v>
      </c>
      <c r="M4122">
        <v>0</v>
      </c>
      <c r="N4122">
        <v>0</v>
      </c>
      <c r="O4122">
        <v>0</v>
      </c>
      <c r="P4122">
        <v>0</v>
      </c>
      <c r="Q4122">
        <v>0</v>
      </c>
      <c r="R4122" t="s">
        <v>531</v>
      </c>
      <c r="S4122" t="s">
        <v>531</v>
      </c>
      <c r="T4122" t="s">
        <v>531</v>
      </c>
      <c r="U4122" t="s">
        <v>531</v>
      </c>
      <c r="W4122" s="429">
        <f t="shared" si="95"/>
        <v>0</v>
      </c>
      <c r="X4122" s="429">
        <f t="shared" si="95"/>
        <v>0</v>
      </c>
      <c r="Y4122" s="429">
        <f t="shared" si="95"/>
        <v>0</v>
      </c>
      <c r="Z4122" s="429">
        <f t="shared" si="95"/>
        <v>0</v>
      </c>
      <c r="AA4122" s="429" t="s">
        <v>1296</v>
      </c>
    </row>
    <row r="4123" spans="1:27" x14ac:dyDescent="0.25">
      <c r="A4123" t="s">
        <v>149</v>
      </c>
      <c r="B4123" t="s">
        <v>186</v>
      </c>
      <c r="C4123" t="s">
        <v>1459</v>
      </c>
      <c r="D4123" t="s">
        <v>1384</v>
      </c>
      <c r="E4123" t="s">
        <v>1499</v>
      </c>
      <c r="F4123" t="s">
        <v>1293</v>
      </c>
      <c r="G4123">
        <v>35</v>
      </c>
      <c r="H4123" t="s">
        <v>1461</v>
      </c>
      <c r="I4123" t="s">
        <v>534</v>
      </c>
      <c r="J4123" t="s">
        <v>1478</v>
      </c>
      <c r="K4123" t="s">
        <v>1386</v>
      </c>
      <c r="L4123">
        <v>0</v>
      </c>
      <c r="M4123">
        <v>0</v>
      </c>
      <c r="N4123">
        <v>0</v>
      </c>
      <c r="O4123">
        <v>0</v>
      </c>
      <c r="P4123">
        <v>0</v>
      </c>
      <c r="Q4123">
        <v>0</v>
      </c>
      <c r="R4123" t="s">
        <v>531</v>
      </c>
      <c r="S4123" t="s">
        <v>531</v>
      </c>
      <c r="T4123" t="s">
        <v>531</v>
      </c>
      <c r="U4123" t="s">
        <v>531</v>
      </c>
      <c r="W4123" s="429">
        <f t="shared" si="95"/>
        <v>0</v>
      </c>
      <c r="X4123" s="429">
        <f t="shared" si="95"/>
        <v>0</v>
      </c>
      <c r="Y4123" s="429">
        <f t="shared" si="95"/>
        <v>0</v>
      </c>
      <c r="Z4123" s="429">
        <f t="shared" si="95"/>
        <v>0</v>
      </c>
      <c r="AA4123" s="429" t="s">
        <v>1296</v>
      </c>
    </row>
    <row r="4124" spans="1:27" x14ac:dyDescent="0.25">
      <c r="A4124" t="s">
        <v>149</v>
      </c>
      <c r="B4124" t="s">
        <v>186</v>
      </c>
      <c r="C4124" t="s">
        <v>1459</v>
      </c>
      <c r="D4124" t="s">
        <v>1384</v>
      </c>
      <c r="E4124" t="s">
        <v>1499</v>
      </c>
      <c r="F4124" t="s">
        <v>1293</v>
      </c>
      <c r="G4124">
        <v>35</v>
      </c>
      <c r="H4124" t="s">
        <v>1464</v>
      </c>
      <c r="I4124" t="s">
        <v>186</v>
      </c>
      <c r="J4124" t="s">
        <v>1478</v>
      </c>
      <c r="K4124" t="s">
        <v>1386</v>
      </c>
      <c r="L4124">
        <v>0</v>
      </c>
      <c r="M4124">
        <v>0</v>
      </c>
      <c r="N4124">
        <v>0</v>
      </c>
      <c r="O4124">
        <v>0</v>
      </c>
      <c r="P4124">
        <v>0</v>
      </c>
      <c r="Q4124">
        <v>0</v>
      </c>
      <c r="R4124" t="s">
        <v>531</v>
      </c>
      <c r="S4124" t="s">
        <v>531</v>
      </c>
      <c r="T4124" t="s">
        <v>531</v>
      </c>
      <c r="U4124" t="s">
        <v>531</v>
      </c>
      <c r="W4124" s="429">
        <f t="shared" si="95"/>
        <v>0</v>
      </c>
      <c r="X4124" s="429">
        <f t="shared" si="95"/>
        <v>0</v>
      </c>
      <c r="Y4124" s="429">
        <f t="shared" si="95"/>
        <v>0</v>
      </c>
      <c r="Z4124" s="429">
        <f t="shared" si="95"/>
        <v>0</v>
      </c>
      <c r="AA4124" s="429" t="s">
        <v>1296</v>
      </c>
    </row>
    <row r="4125" spans="1:27" x14ac:dyDescent="0.25">
      <c r="A4125" t="s">
        <v>149</v>
      </c>
      <c r="B4125" t="s">
        <v>186</v>
      </c>
      <c r="C4125" t="s">
        <v>1459</v>
      </c>
      <c r="D4125" t="s">
        <v>1384</v>
      </c>
      <c r="E4125" t="s">
        <v>1499</v>
      </c>
      <c r="F4125" t="s">
        <v>1293</v>
      </c>
      <c r="G4125">
        <v>35</v>
      </c>
      <c r="H4125" t="s">
        <v>1464</v>
      </c>
      <c r="I4125" t="s">
        <v>186</v>
      </c>
      <c r="J4125" t="s">
        <v>1478</v>
      </c>
      <c r="K4125" t="s">
        <v>1386</v>
      </c>
      <c r="L4125">
        <v>0</v>
      </c>
      <c r="M4125">
        <v>0</v>
      </c>
      <c r="N4125">
        <v>0</v>
      </c>
      <c r="O4125">
        <v>0</v>
      </c>
      <c r="P4125">
        <v>0</v>
      </c>
      <c r="Q4125">
        <v>0</v>
      </c>
      <c r="R4125" t="s">
        <v>531</v>
      </c>
      <c r="S4125" t="s">
        <v>531</v>
      </c>
      <c r="T4125" t="s">
        <v>531</v>
      </c>
      <c r="U4125" t="s">
        <v>531</v>
      </c>
      <c r="W4125" s="429">
        <f t="shared" si="95"/>
        <v>0</v>
      </c>
      <c r="X4125" s="429">
        <f t="shared" si="95"/>
        <v>0</v>
      </c>
      <c r="Y4125" s="429">
        <f t="shared" si="95"/>
        <v>0</v>
      </c>
      <c r="Z4125" s="429">
        <f t="shared" si="95"/>
        <v>0</v>
      </c>
      <c r="AA4125" s="429" t="s">
        <v>1296</v>
      </c>
    </row>
    <row r="4126" spans="1:27" x14ac:dyDescent="0.25">
      <c r="A4126" t="s">
        <v>149</v>
      </c>
      <c r="B4126" t="s">
        <v>186</v>
      </c>
      <c r="C4126" t="s">
        <v>1459</v>
      </c>
      <c r="D4126" t="s">
        <v>1384</v>
      </c>
      <c r="E4126" t="s">
        <v>1499</v>
      </c>
      <c r="F4126" t="s">
        <v>1293</v>
      </c>
      <c r="G4126">
        <v>35</v>
      </c>
      <c r="H4126" t="s">
        <v>1464</v>
      </c>
      <c r="I4126" t="s">
        <v>186</v>
      </c>
      <c r="J4126" t="s">
        <v>1478</v>
      </c>
      <c r="K4126" t="s">
        <v>1386</v>
      </c>
      <c r="L4126">
        <v>0</v>
      </c>
      <c r="M4126">
        <v>0</v>
      </c>
      <c r="N4126">
        <v>0</v>
      </c>
      <c r="O4126">
        <v>0</v>
      </c>
      <c r="P4126">
        <v>0</v>
      </c>
      <c r="Q4126">
        <v>0</v>
      </c>
      <c r="R4126" t="s">
        <v>531</v>
      </c>
      <c r="S4126" t="s">
        <v>531</v>
      </c>
      <c r="T4126" t="s">
        <v>531</v>
      </c>
      <c r="U4126" t="s">
        <v>531</v>
      </c>
      <c r="W4126" s="429">
        <f t="shared" si="95"/>
        <v>0</v>
      </c>
      <c r="X4126" s="429">
        <f t="shared" si="95"/>
        <v>0</v>
      </c>
      <c r="Y4126" s="429">
        <f t="shared" si="95"/>
        <v>0</v>
      </c>
      <c r="Z4126" s="429">
        <f t="shared" si="95"/>
        <v>0</v>
      </c>
      <c r="AA4126" s="429" t="s">
        <v>1296</v>
      </c>
    </row>
    <row r="4127" spans="1:27" x14ac:dyDescent="0.25">
      <c r="A4127" t="s">
        <v>149</v>
      </c>
      <c r="B4127" t="s">
        <v>186</v>
      </c>
      <c r="C4127" t="s">
        <v>1459</v>
      </c>
      <c r="D4127" t="s">
        <v>1384</v>
      </c>
      <c r="E4127" t="s">
        <v>1499</v>
      </c>
      <c r="F4127" t="s">
        <v>1293</v>
      </c>
      <c r="G4127">
        <v>35</v>
      </c>
      <c r="H4127" t="s">
        <v>1464</v>
      </c>
      <c r="I4127" t="s">
        <v>186</v>
      </c>
      <c r="J4127" t="s">
        <v>1478</v>
      </c>
      <c r="K4127" t="s">
        <v>1386</v>
      </c>
      <c r="L4127">
        <v>0</v>
      </c>
      <c r="M4127">
        <v>0</v>
      </c>
      <c r="N4127">
        <v>0</v>
      </c>
      <c r="O4127">
        <v>0</v>
      </c>
      <c r="P4127">
        <v>0</v>
      </c>
      <c r="Q4127">
        <v>0</v>
      </c>
      <c r="R4127" t="s">
        <v>531</v>
      </c>
      <c r="S4127" t="s">
        <v>531</v>
      </c>
      <c r="T4127" t="s">
        <v>531</v>
      </c>
      <c r="U4127" t="s">
        <v>531</v>
      </c>
      <c r="W4127" s="429">
        <f t="shared" si="95"/>
        <v>0</v>
      </c>
      <c r="X4127" s="429">
        <f t="shared" si="95"/>
        <v>0</v>
      </c>
      <c r="Y4127" s="429">
        <f t="shared" si="95"/>
        <v>0</v>
      </c>
      <c r="Z4127" s="429">
        <f t="shared" si="95"/>
        <v>0</v>
      </c>
      <c r="AA4127" s="429" t="s">
        <v>1296</v>
      </c>
    </row>
    <row r="4128" spans="1:27" x14ac:dyDescent="0.25">
      <c r="A4128" t="s">
        <v>149</v>
      </c>
      <c r="B4128" t="s">
        <v>186</v>
      </c>
      <c r="C4128" t="s">
        <v>1459</v>
      </c>
      <c r="D4128" t="s">
        <v>1384</v>
      </c>
      <c r="E4128" t="s">
        <v>1499</v>
      </c>
      <c r="F4128" t="s">
        <v>1293</v>
      </c>
      <c r="G4128">
        <v>35</v>
      </c>
      <c r="H4128" t="s">
        <v>1461</v>
      </c>
      <c r="I4128" t="s">
        <v>534</v>
      </c>
      <c r="J4128" t="s">
        <v>1478</v>
      </c>
      <c r="K4128" t="s">
        <v>1386</v>
      </c>
      <c r="L4128">
        <v>0</v>
      </c>
      <c r="M4128">
        <v>0</v>
      </c>
      <c r="N4128">
        <v>0</v>
      </c>
      <c r="O4128">
        <v>0</v>
      </c>
      <c r="P4128">
        <v>0</v>
      </c>
      <c r="Q4128">
        <v>0</v>
      </c>
      <c r="R4128" t="s">
        <v>531</v>
      </c>
      <c r="S4128" t="s">
        <v>531</v>
      </c>
      <c r="T4128" t="s">
        <v>531</v>
      </c>
      <c r="U4128" t="s">
        <v>531</v>
      </c>
      <c r="W4128" s="429">
        <f t="shared" si="95"/>
        <v>0</v>
      </c>
      <c r="X4128" s="429">
        <f t="shared" si="95"/>
        <v>0</v>
      </c>
      <c r="Y4128" s="429">
        <f t="shared" si="95"/>
        <v>0</v>
      </c>
      <c r="Z4128" s="429">
        <f t="shared" si="95"/>
        <v>0</v>
      </c>
      <c r="AA4128" s="429" t="s">
        <v>1296</v>
      </c>
    </row>
    <row r="4129" spans="1:27" x14ac:dyDescent="0.25">
      <c r="A4129" t="s">
        <v>149</v>
      </c>
      <c r="B4129" t="s">
        <v>186</v>
      </c>
      <c r="C4129" t="s">
        <v>1459</v>
      </c>
      <c r="D4129" t="s">
        <v>1384</v>
      </c>
      <c r="E4129" t="s">
        <v>1499</v>
      </c>
      <c r="F4129" t="s">
        <v>1293</v>
      </c>
      <c r="G4129">
        <v>35</v>
      </c>
      <c r="H4129" t="s">
        <v>1461</v>
      </c>
      <c r="I4129" t="s">
        <v>534</v>
      </c>
      <c r="J4129" t="s">
        <v>1478</v>
      </c>
      <c r="K4129" t="s">
        <v>1386</v>
      </c>
      <c r="L4129">
        <v>0</v>
      </c>
      <c r="M4129">
        <v>0</v>
      </c>
      <c r="N4129">
        <v>0</v>
      </c>
      <c r="O4129">
        <v>0</v>
      </c>
      <c r="P4129">
        <v>0</v>
      </c>
      <c r="Q4129">
        <v>0</v>
      </c>
      <c r="R4129" t="s">
        <v>531</v>
      </c>
      <c r="S4129" t="s">
        <v>531</v>
      </c>
      <c r="T4129" t="s">
        <v>531</v>
      </c>
      <c r="U4129" t="s">
        <v>531</v>
      </c>
      <c r="W4129" s="429">
        <f t="shared" si="95"/>
        <v>0</v>
      </c>
      <c r="X4129" s="429">
        <f t="shared" si="95"/>
        <v>0</v>
      </c>
      <c r="Y4129" s="429">
        <f t="shared" si="95"/>
        <v>0</v>
      </c>
      <c r="Z4129" s="429">
        <f t="shared" si="95"/>
        <v>0</v>
      </c>
      <c r="AA4129" s="429" t="s">
        <v>1296</v>
      </c>
    </row>
    <row r="4130" spans="1:27" x14ac:dyDescent="0.25">
      <c r="A4130" t="s">
        <v>149</v>
      </c>
      <c r="B4130" t="s">
        <v>186</v>
      </c>
      <c r="C4130" t="s">
        <v>1459</v>
      </c>
      <c r="D4130" t="s">
        <v>1384</v>
      </c>
      <c r="E4130" t="s">
        <v>1499</v>
      </c>
      <c r="F4130" t="s">
        <v>1293</v>
      </c>
      <c r="G4130">
        <v>35</v>
      </c>
      <c r="H4130" t="s">
        <v>1461</v>
      </c>
      <c r="I4130" t="s">
        <v>534</v>
      </c>
      <c r="J4130" t="s">
        <v>1478</v>
      </c>
      <c r="K4130" t="s">
        <v>1386</v>
      </c>
      <c r="L4130">
        <v>0</v>
      </c>
      <c r="M4130">
        <v>0</v>
      </c>
      <c r="N4130">
        <v>0</v>
      </c>
      <c r="O4130">
        <v>0</v>
      </c>
      <c r="P4130">
        <v>0</v>
      </c>
      <c r="Q4130">
        <v>0</v>
      </c>
      <c r="R4130" t="s">
        <v>531</v>
      </c>
      <c r="S4130" t="s">
        <v>531</v>
      </c>
      <c r="T4130" t="s">
        <v>531</v>
      </c>
      <c r="U4130" t="s">
        <v>531</v>
      </c>
      <c r="W4130" s="429">
        <f t="shared" si="95"/>
        <v>0</v>
      </c>
      <c r="X4130" s="429">
        <f t="shared" si="95"/>
        <v>0</v>
      </c>
      <c r="Y4130" s="429">
        <f t="shared" si="95"/>
        <v>0</v>
      </c>
      <c r="Z4130" s="429">
        <f t="shared" si="95"/>
        <v>0</v>
      </c>
      <c r="AA4130" s="429" t="s">
        <v>1296</v>
      </c>
    </row>
    <row r="4131" spans="1:27" x14ac:dyDescent="0.25">
      <c r="A4131" t="s">
        <v>149</v>
      </c>
      <c r="B4131" t="s">
        <v>186</v>
      </c>
      <c r="C4131" t="s">
        <v>1459</v>
      </c>
      <c r="D4131" t="s">
        <v>1384</v>
      </c>
      <c r="E4131" t="s">
        <v>1499</v>
      </c>
      <c r="F4131" t="s">
        <v>1293</v>
      </c>
      <c r="G4131">
        <v>35</v>
      </c>
      <c r="H4131" t="s">
        <v>1461</v>
      </c>
      <c r="I4131" t="s">
        <v>534</v>
      </c>
      <c r="J4131" t="s">
        <v>1478</v>
      </c>
      <c r="K4131" t="s">
        <v>1386</v>
      </c>
      <c r="L4131">
        <v>0</v>
      </c>
      <c r="M4131">
        <v>0</v>
      </c>
      <c r="N4131">
        <v>0</v>
      </c>
      <c r="O4131">
        <v>0</v>
      </c>
      <c r="P4131">
        <v>0</v>
      </c>
      <c r="Q4131">
        <v>0</v>
      </c>
      <c r="R4131" t="s">
        <v>531</v>
      </c>
      <c r="S4131" t="s">
        <v>531</v>
      </c>
      <c r="T4131" t="s">
        <v>531</v>
      </c>
      <c r="U4131" t="s">
        <v>531</v>
      </c>
      <c r="W4131" s="429">
        <f t="shared" si="95"/>
        <v>0</v>
      </c>
      <c r="X4131" s="429">
        <f t="shared" si="95"/>
        <v>0</v>
      </c>
      <c r="Y4131" s="429">
        <f t="shared" si="95"/>
        <v>0</v>
      </c>
      <c r="Z4131" s="429">
        <f t="shared" si="95"/>
        <v>0</v>
      </c>
      <c r="AA4131" s="429" t="s">
        <v>1296</v>
      </c>
    </row>
    <row r="4132" spans="1:27" x14ac:dyDescent="0.25">
      <c r="A4132" t="s">
        <v>149</v>
      </c>
      <c r="B4132" t="s">
        <v>186</v>
      </c>
      <c r="C4132" t="s">
        <v>1459</v>
      </c>
      <c r="D4132" t="s">
        <v>1384</v>
      </c>
      <c r="E4132" t="s">
        <v>1499</v>
      </c>
      <c r="F4132" t="s">
        <v>1293</v>
      </c>
      <c r="G4132">
        <v>35</v>
      </c>
      <c r="H4132" t="s">
        <v>1461</v>
      </c>
      <c r="I4132" t="s">
        <v>534</v>
      </c>
      <c r="J4132" t="s">
        <v>1478</v>
      </c>
      <c r="K4132" t="s">
        <v>1386</v>
      </c>
      <c r="L4132">
        <v>0</v>
      </c>
      <c r="M4132">
        <v>0</v>
      </c>
      <c r="N4132">
        <v>0</v>
      </c>
      <c r="O4132">
        <v>0</v>
      </c>
      <c r="P4132">
        <v>0</v>
      </c>
      <c r="Q4132">
        <v>0</v>
      </c>
      <c r="R4132" t="s">
        <v>531</v>
      </c>
      <c r="S4132" t="s">
        <v>531</v>
      </c>
      <c r="T4132" t="s">
        <v>531</v>
      </c>
      <c r="U4132" t="s">
        <v>531</v>
      </c>
      <c r="W4132" s="429">
        <f t="shared" si="95"/>
        <v>0</v>
      </c>
      <c r="X4132" s="429">
        <f t="shared" si="95"/>
        <v>0</v>
      </c>
      <c r="Y4132" s="429">
        <f t="shared" si="95"/>
        <v>0</v>
      </c>
      <c r="Z4132" s="429">
        <f t="shared" si="95"/>
        <v>0</v>
      </c>
      <c r="AA4132" s="429" t="s">
        <v>1296</v>
      </c>
    </row>
    <row r="4133" spans="1:27" x14ac:dyDescent="0.25">
      <c r="A4133" t="s">
        <v>149</v>
      </c>
      <c r="B4133" t="s">
        <v>186</v>
      </c>
      <c r="C4133" t="s">
        <v>1459</v>
      </c>
      <c r="D4133" t="s">
        <v>1384</v>
      </c>
      <c r="E4133" t="s">
        <v>1499</v>
      </c>
      <c r="F4133" t="s">
        <v>1293</v>
      </c>
      <c r="G4133">
        <v>35</v>
      </c>
      <c r="H4133" t="s">
        <v>1461</v>
      </c>
      <c r="I4133" t="s">
        <v>534</v>
      </c>
      <c r="J4133" t="s">
        <v>1478</v>
      </c>
      <c r="K4133" t="s">
        <v>1386</v>
      </c>
      <c r="L4133">
        <v>0</v>
      </c>
      <c r="M4133">
        <v>0</v>
      </c>
      <c r="N4133">
        <v>0</v>
      </c>
      <c r="O4133">
        <v>0</v>
      </c>
      <c r="P4133">
        <v>0</v>
      </c>
      <c r="Q4133">
        <v>0</v>
      </c>
      <c r="R4133" t="s">
        <v>531</v>
      </c>
      <c r="S4133" t="s">
        <v>531</v>
      </c>
      <c r="T4133" t="s">
        <v>531</v>
      </c>
      <c r="U4133" t="s">
        <v>531</v>
      </c>
      <c r="W4133" s="429">
        <f t="shared" si="95"/>
        <v>0</v>
      </c>
      <c r="X4133" s="429">
        <f t="shared" si="95"/>
        <v>0</v>
      </c>
      <c r="Y4133" s="429">
        <f t="shared" si="95"/>
        <v>0</v>
      </c>
      <c r="Z4133" s="429">
        <f t="shared" si="95"/>
        <v>0</v>
      </c>
      <c r="AA4133" s="429" t="s">
        <v>1296</v>
      </c>
    </row>
    <row r="4134" spans="1:27" x14ac:dyDescent="0.25">
      <c r="A4134" t="s">
        <v>149</v>
      </c>
      <c r="B4134" t="s">
        <v>186</v>
      </c>
      <c r="C4134" t="s">
        <v>1459</v>
      </c>
      <c r="D4134" t="s">
        <v>1384</v>
      </c>
      <c r="E4134" t="s">
        <v>1499</v>
      </c>
      <c r="F4134" t="s">
        <v>1293</v>
      </c>
      <c r="G4134">
        <v>35</v>
      </c>
      <c r="H4134" t="s">
        <v>1461</v>
      </c>
      <c r="I4134" t="s">
        <v>534</v>
      </c>
      <c r="J4134" t="s">
        <v>1478</v>
      </c>
      <c r="K4134" t="s">
        <v>1386</v>
      </c>
      <c r="L4134">
        <v>0</v>
      </c>
      <c r="M4134">
        <v>0</v>
      </c>
      <c r="N4134">
        <v>0</v>
      </c>
      <c r="O4134">
        <v>0</v>
      </c>
      <c r="P4134">
        <v>0</v>
      </c>
      <c r="Q4134">
        <v>0</v>
      </c>
      <c r="R4134" t="s">
        <v>531</v>
      </c>
      <c r="S4134" t="s">
        <v>531</v>
      </c>
      <c r="T4134" t="s">
        <v>531</v>
      </c>
      <c r="U4134" t="s">
        <v>531</v>
      </c>
      <c r="W4134" s="429">
        <f t="shared" si="95"/>
        <v>0</v>
      </c>
      <c r="X4134" s="429">
        <f t="shared" si="95"/>
        <v>0</v>
      </c>
      <c r="Y4134" s="429">
        <f t="shared" si="95"/>
        <v>0</v>
      </c>
      <c r="Z4134" s="429">
        <f t="shared" si="95"/>
        <v>0</v>
      </c>
      <c r="AA4134" s="429" t="s">
        <v>1296</v>
      </c>
    </row>
    <row r="4135" spans="1:27" x14ac:dyDescent="0.25">
      <c r="A4135" t="s">
        <v>149</v>
      </c>
      <c r="B4135" t="s">
        <v>186</v>
      </c>
      <c r="C4135" t="s">
        <v>1459</v>
      </c>
      <c r="D4135" t="s">
        <v>1384</v>
      </c>
      <c r="E4135" t="s">
        <v>1499</v>
      </c>
      <c r="F4135" t="s">
        <v>1293</v>
      </c>
      <c r="G4135">
        <v>35</v>
      </c>
      <c r="H4135" t="s">
        <v>1461</v>
      </c>
      <c r="I4135" t="s">
        <v>534</v>
      </c>
      <c r="J4135" t="s">
        <v>1478</v>
      </c>
      <c r="K4135" t="s">
        <v>1386</v>
      </c>
      <c r="L4135">
        <v>0</v>
      </c>
      <c r="M4135">
        <v>0</v>
      </c>
      <c r="N4135">
        <v>0</v>
      </c>
      <c r="O4135">
        <v>0</v>
      </c>
      <c r="P4135">
        <v>0</v>
      </c>
      <c r="Q4135">
        <v>0</v>
      </c>
      <c r="R4135" t="s">
        <v>531</v>
      </c>
      <c r="S4135" t="s">
        <v>531</v>
      </c>
      <c r="T4135" t="s">
        <v>531</v>
      </c>
      <c r="U4135" t="s">
        <v>531</v>
      </c>
      <c r="W4135" s="429">
        <f t="shared" si="95"/>
        <v>0</v>
      </c>
      <c r="X4135" s="429">
        <f t="shared" si="95"/>
        <v>0</v>
      </c>
      <c r="Y4135" s="429">
        <f t="shared" si="95"/>
        <v>0</v>
      </c>
      <c r="Z4135" s="429">
        <f t="shared" si="95"/>
        <v>0</v>
      </c>
      <c r="AA4135" s="429" t="s">
        <v>1296</v>
      </c>
    </row>
    <row r="4136" spans="1:27" x14ac:dyDescent="0.25">
      <c r="A4136" t="s">
        <v>149</v>
      </c>
      <c r="B4136" t="s">
        <v>186</v>
      </c>
      <c r="C4136" t="s">
        <v>1459</v>
      </c>
      <c r="D4136" t="s">
        <v>1384</v>
      </c>
      <c r="E4136" t="s">
        <v>1499</v>
      </c>
      <c r="F4136" t="s">
        <v>1293</v>
      </c>
      <c r="G4136">
        <v>35</v>
      </c>
      <c r="H4136" t="s">
        <v>1461</v>
      </c>
      <c r="I4136" t="s">
        <v>534</v>
      </c>
      <c r="J4136" t="s">
        <v>1478</v>
      </c>
      <c r="K4136" t="s">
        <v>1386</v>
      </c>
      <c r="L4136">
        <v>0</v>
      </c>
      <c r="M4136">
        <v>0</v>
      </c>
      <c r="N4136">
        <v>0</v>
      </c>
      <c r="O4136">
        <v>0</v>
      </c>
      <c r="P4136">
        <v>0</v>
      </c>
      <c r="Q4136">
        <v>0</v>
      </c>
      <c r="R4136" t="s">
        <v>531</v>
      </c>
      <c r="S4136" t="s">
        <v>531</v>
      </c>
      <c r="T4136" t="s">
        <v>531</v>
      </c>
      <c r="U4136" t="s">
        <v>531</v>
      </c>
      <c r="W4136" s="429">
        <f t="shared" si="95"/>
        <v>0</v>
      </c>
      <c r="X4136" s="429">
        <f t="shared" si="95"/>
        <v>0</v>
      </c>
      <c r="Y4136" s="429">
        <f t="shared" si="95"/>
        <v>0</v>
      </c>
      <c r="Z4136" s="429">
        <f t="shared" si="95"/>
        <v>0</v>
      </c>
      <c r="AA4136" s="429" t="s">
        <v>1296</v>
      </c>
    </row>
    <row r="4137" spans="1:27" x14ac:dyDescent="0.25">
      <c r="A4137" t="s">
        <v>149</v>
      </c>
      <c r="B4137" t="s">
        <v>186</v>
      </c>
      <c r="C4137" t="s">
        <v>1459</v>
      </c>
      <c r="D4137" t="s">
        <v>1384</v>
      </c>
      <c r="E4137" t="s">
        <v>1499</v>
      </c>
      <c r="F4137" t="s">
        <v>1293</v>
      </c>
      <c r="G4137">
        <v>35</v>
      </c>
      <c r="H4137" t="s">
        <v>1461</v>
      </c>
      <c r="I4137" t="s">
        <v>534</v>
      </c>
      <c r="J4137" t="s">
        <v>1478</v>
      </c>
      <c r="K4137" t="s">
        <v>1386</v>
      </c>
      <c r="L4137">
        <v>0</v>
      </c>
      <c r="M4137">
        <v>0</v>
      </c>
      <c r="N4137">
        <v>0</v>
      </c>
      <c r="O4137">
        <v>0</v>
      </c>
      <c r="P4137">
        <v>0</v>
      </c>
      <c r="Q4137">
        <v>0</v>
      </c>
      <c r="R4137" t="s">
        <v>531</v>
      </c>
      <c r="S4137" t="s">
        <v>531</v>
      </c>
      <c r="T4137" t="s">
        <v>531</v>
      </c>
      <c r="U4137" t="s">
        <v>531</v>
      </c>
      <c r="W4137" s="429">
        <f t="shared" si="95"/>
        <v>0</v>
      </c>
      <c r="X4137" s="429">
        <f t="shared" si="95"/>
        <v>0</v>
      </c>
      <c r="Y4137" s="429">
        <f t="shared" si="95"/>
        <v>0</v>
      </c>
      <c r="Z4137" s="429">
        <f t="shared" si="95"/>
        <v>0</v>
      </c>
      <c r="AA4137" s="429" t="s">
        <v>1296</v>
      </c>
    </row>
    <row r="4138" spans="1:27" x14ac:dyDescent="0.25">
      <c r="A4138" t="s">
        <v>149</v>
      </c>
      <c r="B4138" t="s">
        <v>186</v>
      </c>
      <c r="C4138" t="s">
        <v>1459</v>
      </c>
      <c r="D4138" t="s">
        <v>1384</v>
      </c>
      <c r="E4138" t="s">
        <v>1499</v>
      </c>
      <c r="F4138" t="s">
        <v>1293</v>
      </c>
      <c r="G4138">
        <v>35</v>
      </c>
      <c r="H4138" t="s">
        <v>1461</v>
      </c>
      <c r="I4138" t="s">
        <v>534</v>
      </c>
      <c r="J4138" t="s">
        <v>1478</v>
      </c>
      <c r="K4138" t="s">
        <v>1386</v>
      </c>
      <c r="L4138">
        <v>0</v>
      </c>
      <c r="M4138">
        <v>0</v>
      </c>
      <c r="N4138">
        <v>0</v>
      </c>
      <c r="O4138">
        <v>0</v>
      </c>
      <c r="P4138">
        <v>0</v>
      </c>
      <c r="Q4138">
        <v>0</v>
      </c>
      <c r="R4138" t="s">
        <v>531</v>
      </c>
      <c r="S4138" t="s">
        <v>531</v>
      </c>
      <c r="T4138" t="s">
        <v>531</v>
      </c>
      <c r="U4138" t="s">
        <v>531</v>
      </c>
      <c r="W4138" s="429">
        <f t="shared" si="95"/>
        <v>0</v>
      </c>
      <c r="X4138" s="429">
        <f t="shared" si="95"/>
        <v>0</v>
      </c>
      <c r="Y4138" s="429">
        <f t="shared" si="95"/>
        <v>0</v>
      </c>
      <c r="Z4138" s="429">
        <f t="shared" si="95"/>
        <v>0</v>
      </c>
      <c r="AA4138" s="429" t="s">
        <v>1296</v>
      </c>
    </row>
    <row r="4139" spans="1:27" x14ac:dyDescent="0.25">
      <c r="A4139" t="s">
        <v>149</v>
      </c>
      <c r="B4139" t="s">
        <v>186</v>
      </c>
      <c r="C4139" t="s">
        <v>1459</v>
      </c>
      <c r="D4139" t="s">
        <v>1384</v>
      </c>
      <c r="E4139" t="s">
        <v>1499</v>
      </c>
      <c r="F4139" t="s">
        <v>1293</v>
      </c>
      <c r="G4139">
        <v>35</v>
      </c>
      <c r="H4139" t="s">
        <v>1461</v>
      </c>
      <c r="I4139" t="s">
        <v>534</v>
      </c>
      <c r="J4139" t="s">
        <v>1478</v>
      </c>
      <c r="K4139" t="s">
        <v>1386</v>
      </c>
      <c r="L4139">
        <v>0</v>
      </c>
      <c r="M4139">
        <v>0</v>
      </c>
      <c r="N4139">
        <v>0</v>
      </c>
      <c r="O4139">
        <v>0</v>
      </c>
      <c r="P4139">
        <v>0</v>
      </c>
      <c r="Q4139">
        <v>0</v>
      </c>
      <c r="R4139" t="s">
        <v>531</v>
      </c>
      <c r="S4139" t="s">
        <v>531</v>
      </c>
      <c r="T4139" t="s">
        <v>531</v>
      </c>
      <c r="U4139" t="s">
        <v>531</v>
      </c>
      <c r="W4139" s="429">
        <f t="shared" si="95"/>
        <v>0</v>
      </c>
      <c r="X4139" s="429">
        <f t="shared" si="95"/>
        <v>0</v>
      </c>
      <c r="Y4139" s="429">
        <f t="shared" si="95"/>
        <v>0</v>
      </c>
      <c r="Z4139" s="429">
        <f t="shared" si="95"/>
        <v>0</v>
      </c>
      <c r="AA4139" s="429" t="s">
        <v>1296</v>
      </c>
    </row>
    <row r="4140" spans="1:27" x14ac:dyDescent="0.25">
      <c r="A4140" t="s">
        <v>149</v>
      </c>
      <c r="B4140" t="s">
        <v>186</v>
      </c>
      <c r="C4140" t="s">
        <v>1459</v>
      </c>
      <c r="D4140" t="s">
        <v>1384</v>
      </c>
      <c r="E4140" t="s">
        <v>1499</v>
      </c>
      <c r="F4140" t="s">
        <v>1293</v>
      </c>
      <c r="G4140">
        <v>35</v>
      </c>
      <c r="H4140" t="s">
        <v>1461</v>
      </c>
      <c r="I4140" t="s">
        <v>534</v>
      </c>
      <c r="J4140" t="s">
        <v>1478</v>
      </c>
      <c r="K4140" t="s">
        <v>1386</v>
      </c>
      <c r="L4140">
        <v>0</v>
      </c>
      <c r="M4140">
        <v>0</v>
      </c>
      <c r="N4140">
        <v>0</v>
      </c>
      <c r="O4140">
        <v>0</v>
      </c>
      <c r="P4140">
        <v>0</v>
      </c>
      <c r="Q4140">
        <v>0</v>
      </c>
      <c r="R4140" t="s">
        <v>531</v>
      </c>
      <c r="S4140" t="s">
        <v>531</v>
      </c>
      <c r="T4140" t="s">
        <v>531</v>
      </c>
      <c r="U4140" t="s">
        <v>531</v>
      </c>
      <c r="W4140" s="429">
        <f t="shared" si="95"/>
        <v>0</v>
      </c>
      <c r="X4140" s="429">
        <f t="shared" si="95"/>
        <v>0</v>
      </c>
      <c r="Y4140" s="429">
        <f t="shared" si="95"/>
        <v>0</v>
      </c>
      <c r="Z4140" s="429">
        <f t="shared" si="95"/>
        <v>0</v>
      </c>
      <c r="AA4140" s="429" t="s">
        <v>1296</v>
      </c>
    </row>
    <row r="4141" spans="1:27" x14ac:dyDescent="0.25">
      <c r="A4141" t="s">
        <v>149</v>
      </c>
      <c r="B4141" t="s">
        <v>186</v>
      </c>
      <c r="C4141" t="s">
        <v>1459</v>
      </c>
      <c r="D4141" t="s">
        <v>1384</v>
      </c>
      <c r="E4141" t="s">
        <v>1499</v>
      </c>
      <c r="F4141" t="s">
        <v>1293</v>
      </c>
      <c r="G4141">
        <v>35</v>
      </c>
      <c r="H4141" t="s">
        <v>1464</v>
      </c>
      <c r="I4141" t="s">
        <v>186</v>
      </c>
      <c r="J4141" t="s">
        <v>1478</v>
      </c>
      <c r="K4141" t="s">
        <v>1386</v>
      </c>
      <c r="L4141">
        <v>0</v>
      </c>
      <c r="M4141">
        <v>0</v>
      </c>
      <c r="N4141">
        <v>0</v>
      </c>
      <c r="O4141">
        <v>0</v>
      </c>
      <c r="P4141">
        <v>0</v>
      </c>
      <c r="Q4141">
        <v>0</v>
      </c>
      <c r="R4141" t="s">
        <v>531</v>
      </c>
      <c r="S4141" t="s">
        <v>531</v>
      </c>
      <c r="T4141" t="s">
        <v>531</v>
      </c>
      <c r="U4141" t="s">
        <v>531</v>
      </c>
      <c r="W4141" s="429">
        <f t="shared" si="95"/>
        <v>0</v>
      </c>
      <c r="X4141" s="429">
        <f t="shared" si="95"/>
        <v>0</v>
      </c>
      <c r="Y4141" s="429">
        <f t="shared" si="95"/>
        <v>0</v>
      </c>
      <c r="Z4141" s="429">
        <f t="shared" si="95"/>
        <v>0</v>
      </c>
      <c r="AA4141" s="429" t="s">
        <v>1296</v>
      </c>
    </row>
    <row r="4142" spans="1:27" x14ac:dyDescent="0.25">
      <c r="A4142" t="s">
        <v>149</v>
      </c>
      <c r="B4142" t="s">
        <v>186</v>
      </c>
      <c r="C4142" t="s">
        <v>1459</v>
      </c>
      <c r="D4142" t="s">
        <v>1384</v>
      </c>
      <c r="E4142" t="s">
        <v>1499</v>
      </c>
      <c r="F4142" t="s">
        <v>1293</v>
      </c>
      <c r="G4142">
        <v>35</v>
      </c>
      <c r="H4142" t="s">
        <v>1461</v>
      </c>
      <c r="I4142" t="s">
        <v>534</v>
      </c>
      <c r="J4142" t="s">
        <v>1478</v>
      </c>
      <c r="K4142" t="s">
        <v>1386</v>
      </c>
      <c r="L4142">
        <v>0</v>
      </c>
      <c r="M4142">
        <v>0</v>
      </c>
      <c r="N4142">
        <v>0</v>
      </c>
      <c r="O4142">
        <v>0</v>
      </c>
      <c r="P4142">
        <v>0</v>
      </c>
      <c r="Q4142">
        <v>0</v>
      </c>
      <c r="R4142" t="s">
        <v>531</v>
      </c>
      <c r="S4142" t="s">
        <v>531</v>
      </c>
      <c r="T4142" t="s">
        <v>531</v>
      </c>
      <c r="U4142" t="s">
        <v>531</v>
      </c>
      <c r="W4142" s="429">
        <f t="shared" si="95"/>
        <v>0</v>
      </c>
      <c r="X4142" s="429">
        <f t="shared" si="95"/>
        <v>0</v>
      </c>
      <c r="Y4142" s="429">
        <f t="shared" si="95"/>
        <v>0</v>
      </c>
      <c r="Z4142" s="429">
        <f t="shared" si="95"/>
        <v>0</v>
      </c>
      <c r="AA4142" s="429" t="s">
        <v>1296</v>
      </c>
    </row>
    <row r="4143" spans="1:27" x14ac:dyDescent="0.25">
      <c r="A4143" t="s">
        <v>149</v>
      </c>
      <c r="B4143" t="s">
        <v>186</v>
      </c>
      <c r="C4143" t="s">
        <v>1459</v>
      </c>
      <c r="D4143" t="s">
        <v>1384</v>
      </c>
      <c r="E4143" t="s">
        <v>1499</v>
      </c>
      <c r="F4143" t="s">
        <v>1293</v>
      </c>
      <c r="G4143">
        <v>35</v>
      </c>
      <c r="H4143" t="s">
        <v>1461</v>
      </c>
      <c r="I4143" t="s">
        <v>534</v>
      </c>
      <c r="J4143" t="s">
        <v>1478</v>
      </c>
      <c r="K4143" t="s">
        <v>1386</v>
      </c>
      <c r="L4143">
        <v>0</v>
      </c>
      <c r="M4143">
        <v>0</v>
      </c>
      <c r="N4143">
        <v>0</v>
      </c>
      <c r="O4143">
        <v>0</v>
      </c>
      <c r="P4143">
        <v>0</v>
      </c>
      <c r="Q4143">
        <v>0</v>
      </c>
      <c r="R4143" t="s">
        <v>531</v>
      </c>
      <c r="S4143" t="s">
        <v>531</v>
      </c>
      <c r="T4143" t="s">
        <v>531</v>
      </c>
      <c r="U4143" t="s">
        <v>531</v>
      </c>
      <c r="W4143" s="429">
        <f t="shared" si="95"/>
        <v>0</v>
      </c>
      <c r="X4143" s="429">
        <f t="shared" si="95"/>
        <v>0</v>
      </c>
      <c r="Y4143" s="429">
        <f t="shared" si="95"/>
        <v>0</v>
      </c>
      <c r="Z4143" s="429">
        <f t="shared" si="95"/>
        <v>0</v>
      </c>
      <c r="AA4143" s="429" t="s">
        <v>1296</v>
      </c>
    </row>
    <row r="4144" spans="1:27" x14ac:dyDescent="0.25">
      <c r="A4144" t="s">
        <v>149</v>
      </c>
      <c r="B4144" t="s">
        <v>186</v>
      </c>
      <c r="C4144" t="s">
        <v>1459</v>
      </c>
      <c r="D4144" t="s">
        <v>1384</v>
      </c>
      <c r="E4144" t="s">
        <v>1499</v>
      </c>
      <c r="F4144" t="s">
        <v>1293</v>
      </c>
      <c r="G4144">
        <v>35</v>
      </c>
      <c r="H4144" t="s">
        <v>1461</v>
      </c>
      <c r="I4144" t="s">
        <v>534</v>
      </c>
      <c r="J4144" t="s">
        <v>1478</v>
      </c>
      <c r="K4144" t="s">
        <v>1386</v>
      </c>
      <c r="L4144">
        <v>0</v>
      </c>
      <c r="M4144">
        <v>0</v>
      </c>
      <c r="N4144">
        <v>0</v>
      </c>
      <c r="O4144">
        <v>0</v>
      </c>
      <c r="P4144">
        <v>0</v>
      </c>
      <c r="Q4144">
        <v>0</v>
      </c>
      <c r="R4144" t="s">
        <v>531</v>
      </c>
      <c r="S4144" t="s">
        <v>531</v>
      </c>
      <c r="T4144" t="s">
        <v>531</v>
      </c>
      <c r="U4144" t="s">
        <v>531</v>
      </c>
      <c r="W4144" s="429">
        <f t="shared" si="95"/>
        <v>0</v>
      </c>
      <c r="X4144" s="429">
        <f t="shared" si="95"/>
        <v>0</v>
      </c>
      <c r="Y4144" s="429">
        <f t="shared" si="95"/>
        <v>0</v>
      </c>
      <c r="Z4144" s="429">
        <f t="shared" si="95"/>
        <v>0</v>
      </c>
      <c r="AA4144" s="429" t="s">
        <v>1296</v>
      </c>
    </row>
    <row r="4145" spans="1:27" x14ac:dyDescent="0.25">
      <c r="A4145" t="s">
        <v>149</v>
      </c>
      <c r="B4145" t="s">
        <v>186</v>
      </c>
      <c r="C4145" t="s">
        <v>1459</v>
      </c>
      <c r="D4145" t="s">
        <v>1384</v>
      </c>
      <c r="E4145" t="s">
        <v>1499</v>
      </c>
      <c r="F4145" t="s">
        <v>1293</v>
      </c>
      <c r="G4145">
        <v>35</v>
      </c>
      <c r="H4145" t="s">
        <v>1461</v>
      </c>
      <c r="I4145" t="s">
        <v>534</v>
      </c>
      <c r="J4145" t="s">
        <v>1478</v>
      </c>
      <c r="K4145" t="s">
        <v>1386</v>
      </c>
      <c r="L4145">
        <v>0</v>
      </c>
      <c r="M4145">
        <v>0</v>
      </c>
      <c r="N4145">
        <v>0</v>
      </c>
      <c r="O4145">
        <v>0</v>
      </c>
      <c r="P4145">
        <v>0</v>
      </c>
      <c r="Q4145">
        <v>0</v>
      </c>
      <c r="R4145" t="s">
        <v>531</v>
      </c>
      <c r="S4145" t="s">
        <v>531</v>
      </c>
      <c r="T4145" t="s">
        <v>531</v>
      </c>
      <c r="U4145" t="s">
        <v>531</v>
      </c>
      <c r="W4145" s="429">
        <f t="shared" si="95"/>
        <v>0</v>
      </c>
      <c r="X4145" s="429">
        <f t="shared" si="95"/>
        <v>0</v>
      </c>
      <c r="Y4145" s="429">
        <f t="shared" si="95"/>
        <v>0</v>
      </c>
      <c r="Z4145" s="429">
        <f t="shared" si="95"/>
        <v>0</v>
      </c>
      <c r="AA4145" s="429" t="s">
        <v>1296</v>
      </c>
    </row>
    <row r="4146" spans="1:27" x14ac:dyDescent="0.25">
      <c r="A4146" t="s">
        <v>149</v>
      </c>
      <c r="B4146" t="s">
        <v>186</v>
      </c>
      <c r="C4146" t="s">
        <v>1459</v>
      </c>
      <c r="D4146" t="s">
        <v>1384</v>
      </c>
      <c r="E4146" t="s">
        <v>1499</v>
      </c>
      <c r="F4146" t="s">
        <v>1293</v>
      </c>
      <c r="G4146">
        <v>35</v>
      </c>
      <c r="H4146" t="s">
        <v>1461</v>
      </c>
      <c r="I4146" t="s">
        <v>534</v>
      </c>
      <c r="J4146" t="s">
        <v>1478</v>
      </c>
      <c r="K4146" t="s">
        <v>1386</v>
      </c>
      <c r="L4146">
        <v>0</v>
      </c>
      <c r="M4146">
        <v>0</v>
      </c>
      <c r="N4146">
        <v>0</v>
      </c>
      <c r="O4146">
        <v>0</v>
      </c>
      <c r="P4146">
        <v>0</v>
      </c>
      <c r="Q4146">
        <v>0</v>
      </c>
      <c r="R4146" t="s">
        <v>531</v>
      </c>
      <c r="S4146" t="s">
        <v>531</v>
      </c>
      <c r="T4146" t="s">
        <v>531</v>
      </c>
      <c r="U4146" t="s">
        <v>531</v>
      </c>
      <c r="W4146" s="429">
        <f t="shared" si="95"/>
        <v>0</v>
      </c>
      <c r="X4146" s="429">
        <f t="shared" si="95"/>
        <v>0</v>
      </c>
      <c r="Y4146" s="429">
        <f t="shared" si="95"/>
        <v>0</v>
      </c>
      <c r="Z4146" s="429">
        <f t="shared" si="95"/>
        <v>0</v>
      </c>
      <c r="AA4146" s="429" t="s">
        <v>1296</v>
      </c>
    </row>
    <row r="4147" spans="1:27" x14ac:dyDescent="0.25">
      <c r="A4147" t="s">
        <v>149</v>
      </c>
      <c r="B4147" t="s">
        <v>186</v>
      </c>
      <c r="C4147" t="s">
        <v>1459</v>
      </c>
      <c r="D4147" t="s">
        <v>1384</v>
      </c>
      <c r="E4147" t="s">
        <v>1499</v>
      </c>
      <c r="F4147" t="s">
        <v>1293</v>
      </c>
      <c r="G4147">
        <v>35</v>
      </c>
      <c r="H4147" t="s">
        <v>1464</v>
      </c>
      <c r="I4147" t="s">
        <v>186</v>
      </c>
      <c r="J4147" t="s">
        <v>1478</v>
      </c>
      <c r="K4147" t="s">
        <v>1386</v>
      </c>
      <c r="L4147">
        <v>0</v>
      </c>
      <c r="M4147">
        <v>0</v>
      </c>
      <c r="N4147">
        <v>0</v>
      </c>
      <c r="O4147">
        <v>0</v>
      </c>
      <c r="P4147">
        <v>0</v>
      </c>
      <c r="Q4147">
        <v>0</v>
      </c>
      <c r="R4147" t="s">
        <v>531</v>
      </c>
      <c r="S4147" t="s">
        <v>531</v>
      </c>
      <c r="T4147" t="s">
        <v>531</v>
      </c>
      <c r="U4147" t="s">
        <v>531</v>
      </c>
      <c r="W4147" s="429">
        <f t="shared" si="95"/>
        <v>0</v>
      </c>
      <c r="X4147" s="429">
        <f t="shared" si="95"/>
        <v>0</v>
      </c>
      <c r="Y4147" s="429">
        <f t="shared" si="95"/>
        <v>0</v>
      </c>
      <c r="Z4147" s="429">
        <f t="shared" si="95"/>
        <v>0</v>
      </c>
      <c r="AA4147" s="429" t="s">
        <v>1296</v>
      </c>
    </row>
    <row r="4148" spans="1:27" x14ac:dyDescent="0.25">
      <c r="A4148" t="s">
        <v>149</v>
      </c>
      <c r="B4148" t="s">
        <v>186</v>
      </c>
      <c r="C4148" t="s">
        <v>1459</v>
      </c>
      <c r="D4148" t="s">
        <v>1384</v>
      </c>
      <c r="E4148" t="s">
        <v>1499</v>
      </c>
      <c r="F4148" t="s">
        <v>1293</v>
      </c>
      <c r="G4148">
        <v>35</v>
      </c>
      <c r="H4148" t="s">
        <v>1464</v>
      </c>
      <c r="I4148" t="s">
        <v>186</v>
      </c>
      <c r="J4148" t="s">
        <v>1478</v>
      </c>
      <c r="K4148" t="s">
        <v>1386</v>
      </c>
      <c r="L4148">
        <v>0</v>
      </c>
      <c r="M4148">
        <v>0</v>
      </c>
      <c r="N4148">
        <v>0</v>
      </c>
      <c r="O4148">
        <v>0</v>
      </c>
      <c r="P4148">
        <v>0</v>
      </c>
      <c r="Q4148">
        <v>0</v>
      </c>
      <c r="R4148" t="s">
        <v>531</v>
      </c>
      <c r="S4148" t="s">
        <v>531</v>
      </c>
      <c r="T4148" t="s">
        <v>531</v>
      </c>
      <c r="U4148" t="s">
        <v>531</v>
      </c>
      <c r="W4148" s="429">
        <f t="shared" si="95"/>
        <v>0</v>
      </c>
      <c r="X4148" s="429">
        <f t="shared" si="95"/>
        <v>0</v>
      </c>
      <c r="Y4148" s="429">
        <f t="shared" si="95"/>
        <v>0</v>
      </c>
      <c r="Z4148" s="429">
        <f t="shared" si="95"/>
        <v>0</v>
      </c>
      <c r="AA4148" s="429" t="s">
        <v>1296</v>
      </c>
    </row>
    <row r="4149" spans="1:27" x14ac:dyDescent="0.25">
      <c r="A4149" t="s">
        <v>149</v>
      </c>
      <c r="B4149" t="s">
        <v>186</v>
      </c>
      <c r="C4149" t="s">
        <v>1459</v>
      </c>
      <c r="D4149" t="s">
        <v>1384</v>
      </c>
      <c r="E4149" t="s">
        <v>1499</v>
      </c>
      <c r="F4149" t="s">
        <v>1293</v>
      </c>
      <c r="G4149">
        <v>35</v>
      </c>
      <c r="H4149" t="s">
        <v>1461</v>
      </c>
      <c r="I4149" t="s">
        <v>534</v>
      </c>
      <c r="J4149" t="s">
        <v>1478</v>
      </c>
      <c r="K4149" t="s">
        <v>1386</v>
      </c>
      <c r="L4149">
        <v>0</v>
      </c>
      <c r="M4149">
        <v>0</v>
      </c>
      <c r="N4149">
        <v>0</v>
      </c>
      <c r="O4149">
        <v>0</v>
      </c>
      <c r="P4149">
        <v>0</v>
      </c>
      <c r="Q4149">
        <v>0</v>
      </c>
      <c r="R4149" t="s">
        <v>531</v>
      </c>
      <c r="S4149" t="s">
        <v>531</v>
      </c>
      <c r="T4149" t="s">
        <v>531</v>
      </c>
      <c r="U4149" t="s">
        <v>531</v>
      </c>
      <c r="W4149" s="429">
        <f t="shared" si="95"/>
        <v>0</v>
      </c>
      <c r="X4149" s="429">
        <f t="shared" si="95"/>
        <v>0</v>
      </c>
      <c r="Y4149" s="429">
        <f t="shared" si="95"/>
        <v>0</v>
      </c>
      <c r="Z4149" s="429">
        <f t="shared" si="95"/>
        <v>0</v>
      </c>
      <c r="AA4149" s="429" t="s">
        <v>1296</v>
      </c>
    </row>
    <row r="4150" spans="1:27" x14ac:dyDescent="0.25">
      <c r="A4150" t="s">
        <v>149</v>
      </c>
      <c r="B4150" t="s">
        <v>186</v>
      </c>
      <c r="C4150" t="s">
        <v>1459</v>
      </c>
      <c r="D4150" t="s">
        <v>1384</v>
      </c>
      <c r="E4150" t="s">
        <v>1499</v>
      </c>
      <c r="F4150" t="s">
        <v>1293</v>
      </c>
      <c r="G4150">
        <v>35</v>
      </c>
      <c r="H4150" t="s">
        <v>1461</v>
      </c>
      <c r="I4150" t="s">
        <v>534</v>
      </c>
      <c r="J4150" t="s">
        <v>1478</v>
      </c>
      <c r="K4150" t="s">
        <v>1386</v>
      </c>
      <c r="L4150">
        <v>0</v>
      </c>
      <c r="M4150">
        <v>0</v>
      </c>
      <c r="N4150">
        <v>0</v>
      </c>
      <c r="O4150">
        <v>0</v>
      </c>
      <c r="P4150">
        <v>0</v>
      </c>
      <c r="Q4150">
        <v>0</v>
      </c>
      <c r="R4150" t="s">
        <v>531</v>
      </c>
      <c r="S4150" t="s">
        <v>531</v>
      </c>
      <c r="T4150" t="s">
        <v>531</v>
      </c>
      <c r="U4150" t="s">
        <v>531</v>
      </c>
      <c r="W4150" s="429">
        <f t="shared" si="95"/>
        <v>0</v>
      </c>
      <c r="X4150" s="429">
        <f t="shared" si="95"/>
        <v>0</v>
      </c>
      <c r="Y4150" s="429">
        <f t="shared" si="95"/>
        <v>0</v>
      </c>
      <c r="Z4150" s="429">
        <f t="shared" si="95"/>
        <v>0</v>
      </c>
      <c r="AA4150" s="429" t="s">
        <v>1296</v>
      </c>
    </row>
    <row r="4151" spans="1:27" x14ac:dyDescent="0.25">
      <c r="A4151" t="s">
        <v>149</v>
      </c>
      <c r="B4151" t="s">
        <v>186</v>
      </c>
      <c r="C4151" t="s">
        <v>1459</v>
      </c>
      <c r="D4151" t="s">
        <v>1384</v>
      </c>
      <c r="E4151" t="s">
        <v>1499</v>
      </c>
      <c r="F4151" t="s">
        <v>1293</v>
      </c>
      <c r="G4151">
        <v>35</v>
      </c>
      <c r="H4151" t="s">
        <v>1461</v>
      </c>
      <c r="I4151" t="s">
        <v>534</v>
      </c>
      <c r="J4151" t="s">
        <v>1478</v>
      </c>
      <c r="K4151" t="s">
        <v>1386</v>
      </c>
      <c r="L4151">
        <v>0</v>
      </c>
      <c r="M4151">
        <v>0</v>
      </c>
      <c r="N4151">
        <v>0</v>
      </c>
      <c r="O4151">
        <v>0</v>
      </c>
      <c r="P4151">
        <v>0</v>
      </c>
      <c r="Q4151">
        <v>0</v>
      </c>
      <c r="R4151" t="s">
        <v>531</v>
      </c>
      <c r="S4151" t="s">
        <v>531</v>
      </c>
      <c r="T4151" t="s">
        <v>531</v>
      </c>
      <c r="U4151" t="s">
        <v>531</v>
      </c>
      <c r="W4151" s="429">
        <f t="shared" si="95"/>
        <v>0</v>
      </c>
      <c r="X4151" s="429">
        <f t="shared" si="95"/>
        <v>0</v>
      </c>
      <c r="Y4151" s="429">
        <f t="shared" si="95"/>
        <v>0</v>
      </c>
      <c r="Z4151" s="429">
        <f t="shared" si="95"/>
        <v>0</v>
      </c>
      <c r="AA4151" s="429" t="s">
        <v>1296</v>
      </c>
    </row>
    <row r="4152" spans="1:27" x14ac:dyDescent="0.25">
      <c r="A4152" t="s">
        <v>149</v>
      </c>
      <c r="B4152" t="s">
        <v>186</v>
      </c>
      <c r="C4152" t="s">
        <v>1459</v>
      </c>
      <c r="D4152" t="s">
        <v>1384</v>
      </c>
      <c r="E4152" t="s">
        <v>1499</v>
      </c>
      <c r="F4152" t="s">
        <v>1293</v>
      </c>
      <c r="G4152">
        <v>35</v>
      </c>
      <c r="H4152" t="s">
        <v>1461</v>
      </c>
      <c r="I4152" t="s">
        <v>534</v>
      </c>
      <c r="J4152" t="s">
        <v>1478</v>
      </c>
      <c r="K4152" t="s">
        <v>1386</v>
      </c>
      <c r="L4152">
        <v>0</v>
      </c>
      <c r="M4152">
        <v>0</v>
      </c>
      <c r="N4152">
        <v>0</v>
      </c>
      <c r="O4152">
        <v>0</v>
      </c>
      <c r="P4152">
        <v>0</v>
      </c>
      <c r="Q4152">
        <v>0</v>
      </c>
      <c r="R4152" t="s">
        <v>531</v>
      </c>
      <c r="S4152" t="s">
        <v>531</v>
      </c>
      <c r="T4152" t="s">
        <v>531</v>
      </c>
      <c r="U4152" t="s">
        <v>531</v>
      </c>
      <c r="W4152" s="429">
        <f t="shared" si="95"/>
        <v>0</v>
      </c>
      <c r="X4152" s="429">
        <f t="shared" si="95"/>
        <v>0</v>
      </c>
      <c r="Y4152" s="429">
        <f t="shared" si="95"/>
        <v>0</v>
      </c>
      <c r="Z4152" s="429">
        <f t="shared" si="95"/>
        <v>0</v>
      </c>
      <c r="AA4152" s="429" t="s">
        <v>1296</v>
      </c>
    </row>
    <row r="4153" spans="1:27" x14ac:dyDescent="0.25">
      <c r="A4153" t="s">
        <v>149</v>
      </c>
      <c r="B4153" t="s">
        <v>186</v>
      </c>
      <c r="C4153" t="s">
        <v>1459</v>
      </c>
      <c r="D4153" t="s">
        <v>1384</v>
      </c>
      <c r="E4153" t="s">
        <v>1499</v>
      </c>
      <c r="F4153" t="s">
        <v>1293</v>
      </c>
      <c r="G4153">
        <v>35</v>
      </c>
      <c r="H4153" t="s">
        <v>1461</v>
      </c>
      <c r="I4153" t="s">
        <v>534</v>
      </c>
      <c r="J4153" t="s">
        <v>1478</v>
      </c>
      <c r="K4153" t="s">
        <v>1386</v>
      </c>
      <c r="L4153">
        <v>0</v>
      </c>
      <c r="M4153">
        <v>0</v>
      </c>
      <c r="N4153">
        <v>0</v>
      </c>
      <c r="O4153">
        <v>0</v>
      </c>
      <c r="P4153">
        <v>0</v>
      </c>
      <c r="Q4153">
        <v>0</v>
      </c>
      <c r="R4153" t="s">
        <v>531</v>
      </c>
      <c r="S4153" t="s">
        <v>531</v>
      </c>
      <c r="T4153" t="s">
        <v>531</v>
      </c>
      <c r="U4153" t="s">
        <v>531</v>
      </c>
      <c r="W4153" s="429">
        <f t="shared" si="95"/>
        <v>0</v>
      </c>
      <c r="X4153" s="429">
        <f t="shared" si="95"/>
        <v>0</v>
      </c>
      <c r="Y4153" s="429">
        <f t="shared" si="95"/>
        <v>0</v>
      </c>
      <c r="Z4153" s="429">
        <f t="shared" si="95"/>
        <v>0</v>
      </c>
      <c r="AA4153" s="429" t="s">
        <v>1296</v>
      </c>
    </row>
    <row r="4154" spans="1:27" x14ac:dyDescent="0.25">
      <c r="A4154" t="s">
        <v>149</v>
      </c>
      <c r="B4154" t="s">
        <v>186</v>
      </c>
      <c r="C4154" t="s">
        <v>1459</v>
      </c>
      <c r="D4154" t="s">
        <v>1384</v>
      </c>
      <c r="E4154" t="s">
        <v>1499</v>
      </c>
      <c r="F4154" t="s">
        <v>1293</v>
      </c>
      <c r="G4154">
        <v>35</v>
      </c>
      <c r="H4154" t="s">
        <v>1461</v>
      </c>
      <c r="I4154" t="s">
        <v>534</v>
      </c>
      <c r="J4154" t="s">
        <v>1478</v>
      </c>
      <c r="K4154" t="s">
        <v>1386</v>
      </c>
      <c r="L4154">
        <v>0</v>
      </c>
      <c r="M4154">
        <v>0</v>
      </c>
      <c r="N4154">
        <v>0</v>
      </c>
      <c r="O4154">
        <v>0</v>
      </c>
      <c r="P4154">
        <v>0</v>
      </c>
      <c r="Q4154">
        <v>0</v>
      </c>
      <c r="R4154" t="s">
        <v>531</v>
      </c>
      <c r="S4154" t="s">
        <v>531</v>
      </c>
      <c r="T4154" t="s">
        <v>531</v>
      </c>
      <c r="U4154" t="s">
        <v>531</v>
      </c>
      <c r="W4154" s="429">
        <f t="shared" si="95"/>
        <v>0</v>
      </c>
      <c r="X4154" s="429">
        <f t="shared" si="95"/>
        <v>0</v>
      </c>
      <c r="Y4154" s="429">
        <f t="shared" si="95"/>
        <v>0</v>
      </c>
      <c r="Z4154" s="429">
        <f t="shared" si="95"/>
        <v>0</v>
      </c>
      <c r="AA4154" s="429" t="s">
        <v>1296</v>
      </c>
    </row>
    <row r="4155" spans="1:27" x14ac:dyDescent="0.25">
      <c r="A4155" t="s">
        <v>149</v>
      </c>
      <c r="B4155" t="s">
        <v>186</v>
      </c>
      <c r="C4155" t="s">
        <v>1459</v>
      </c>
      <c r="D4155" t="s">
        <v>1384</v>
      </c>
      <c r="E4155" t="s">
        <v>1499</v>
      </c>
      <c r="F4155" t="s">
        <v>1293</v>
      </c>
      <c r="G4155">
        <v>35</v>
      </c>
      <c r="H4155" t="s">
        <v>1464</v>
      </c>
      <c r="I4155" t="s">
        <v>186</v>
      </c>
      <c r="J4155" t="s">
        <v>1478</v>
      </c>
      <c r="K4155" t="s">
        <v>1386</v>
      </c>
      <c r="L4155">
        <v>0</v>
      </c>
      <c r="M4155">
        <v>0</v>
      </c>
      <c r="N4155">
        <v>0</v>
      </c>
      <c r="O4155">
        <v>0</v>
      </c>
      <c r="P4155">
        <v>0</v>
      </c>
      <c r="Q4155">
        <v>0</v>
      </c>
      <c r="R4155" t="s">
        <v>531</v>
      </c>
      <c r="S4155" t="s">
        <v>531</v>
      </c>
      <c r="T4155" t="s">
        <v>531</v>
      </c>
      <c r="U4155" t="s">
        <v>531</v>
      </c>
      <c r="W4155" s="429">
        <f t="shared" si="95"/>
        <v>0</v>
      </c>
      <c r="X4155" s="429">
        <f t="shared" si="95"/>
        <v>0</v>
      </c>
      <c r="Y4155" s="429">
        <f t="shared" si="95"/>
        <v>0</v>
      </c>
      <c r="Z4155" s="429">
        <f t="shared" si="95"/>
        <v>0</v>
      </c>
      <c r="AA4155" s="429" t="s">
        <v>1296</v>
      </c>
    </row>
    <row r="4156" spans="1:27" x14ac:dyDescent="0.25">
      <c r="A4156" t="s">
        <v>149</v>
      </c>
      <c r="B4156" t="s">
        <v>186</v>
      </c>
      <c r="C4156" t="s">
        <v>1459</v>
      </c>
      <c r="D4156" t="s">
        <v>1384</v>
      </c>
      <c r="E4156" t="s">
        <v>1499</v>
      </c>
      <c r="F4156" t="s">
        <v>1293</v>
      </c>
      <c r="G4156">
        <v>35</v>
      </c>
      <c r="H4156" t="s">
        <v>1464</v>
      </c>
      <c r="I4156" t="s">
        <v>186</v>
      </c>
      <c r="J4156" t="s">
        <v>1478</v>
      </c>
      <c r="K4156" t="s">
        <v>1386</v>
      </c>
      <c r="L4156">
        <v>0</v>
      </c>
      <c r="M4156">
        <v>0</v>
      </c>
      <c r="N4156">
        <v>0</v>
      </c>
      <c r="O4156">
        <v>0</v>
      </c>
      <c r="P4156">
        <v>0</v>
      </c>
      <c r="Q4156">
        <v>0</v>
      </c>
      <c r="R4156" t="s">
        <v>531</v>
      </c>
      <c r="S4156" t="s">
        <v>531</v>
      </c>
      <c r="T4156" t="s">
        <v>531</v>
      </c>
      <c r="U4156" t="s">
        <v>531</v>
      </c>
      <c r="W4156" s="429">
        <f t="shared" si="95"/>
        <v>0</v>
      </c>
      <c r="X4156" s="429">
        <f t="shared" si="95"/>
        <v>0</v>
      </c>
      <c r="Y4156" s="429">
        <f t="shared" si="95"/>
        <v>0</v>
      </c>
      <c r="Z4156" s="429">
        <f t="shared" si="95"/>
        <v>0</v>
      </c>
      <c r="AA4156" s="429" t="s">
        <v>1296</v>
      </c>
    </row>
    <row r="4157" spans="1:27" x14ac:dyDescent="0.25">
      <c r="A4157" t="s">
        <v>149</v>
      </c>
      <c r="B4157" t="s">
        <v>186</v>
      </c>
      <c r="C4157" t="s">
        <v>1459</v>
      </c>
      <c r="D4157" t="s">
        <v>1384</v>
      </c>
      <c r="E4157" t="s">
        <v>1499</v>
      </c>
      <c r="F4157" t="s">
        <v>1293</v>
      </c>
      <c r="G4157">
        <v>35</v>
      </c>
      <c r="H4157" t="s">
        <v>1464</v>
      </c>
      <c r="I4157" t="s">
        <v>186</v>
      </c>
      <c r="J4157" t="s">
        <v>1478</v>
      </c>
      <c r="K4157" t="s">
        <v>1386</v>
      </c>
      <c r="L4157">
        <v>0</v>
      </c>
      <c r="M4157">
        <v>0</v>
      </c>
      <c r="N4157">
        <v>0</v>
      </c>
      <c r="O4157">
        <v>0</v>
      </c>
      <c r="P4157">
        <v>0</v>
      </c>
      <c r="Q4157">
        <v>0</v>
      </c>
      <c r="R4157" t="s">
        <v>531</v>
      </c>
      <c r="S4157" t="s">
        <v>531</v>
      </c>
      <c r="T4157" t="s">
        <v>531</v>
      </c>
      <c r="U4157" t="s">
        <v>531</v>
      </c>
      <c r="W4157" s="429">
        <f t="shared" si="95"/>
        <v>0</v>
      </c>
      <c r="X4157" s="429">
        <f t="shared" si="95"/>
        <v>0</v>
      </c>
      <c r="Y4157" s="429">
        <f t="shared" si="95"/>
        <v>0</v>
      </c>
      <c r="Z4157" s="429">
        <f t="shared" si="95"/>
        <v>0</v>
      </c>
      <c r="AA4157" s="429" t="s">
        <v>1296</v>
      </c>
    </row>
    <row r="4158" spans="1:27" x14ac:dyDescent="0.25">
      <c r="A4158" t="s">
        <v>149</v>
      </c>
      <c r="B4158" t="s">
        <v>186</v>
      </c>
      <c r="C4158" t="s">
        <v>1459</v>
      </c>
      <c r="D4158" t="s">
        <v>1384</v>
      </c>
      <c r="E4158" t="s">
        <v>1499</v>
      </c>
      <c r="F4158" t="s">
        <v>1293</v>
      </c>
      <c r="G4158">
        <v>35</v>
      </c>
      <c r="H4158" t="s">
        <v>1464</v>
      </c>
      <c r="I4158" t="s">
        <v>186</v>
      </c>
      <c r="J4158" t="s">
        <v>1478</v>
      </c>
      <c r="K4158" t="s">
        <v>1386</v>
      </c>
      <c r="L4158">
        <v>0</v>
      </c>
      <c r="M4158">
        <v>0</v>
      </c>
      <c r="N4158">
        <v>0</v>
      </c>
      <c r="O4158">
        <v>0</v>
      </c>
      <c r="P4158">
        <v>0</v>
      </c>
      <c r="Q4158">
        <v>0</v>
      </c>
      <c r="R4158" t="s">
        <v>531</v>
      </c>
      <c r="S4158" t="s">
        <v>531</v>
      </c>
      <c r="T4158" t="s">
        <v>531</v>
      </c>
      <c r="U4158" t="s">
        <v>531</v>
      </c>
      <c r="W4158" s="429">
        <f t="shared" si="95"/>
        <v>0</v>
      </c>
      <c r="X4158" s="429">
        <f t="shared" si="95"/>
        <v>0</v>
      </c>
      <c r="Y4158" s="429">
        <f t="shared" si="95"/>
        <v>0</v>
      </c>
      <c r="Z4158" s="429">
        <f t="shared" ref="Z4158:Z4221" si="96">IFERROR(U4158*1,0)</f>
        <v>0</v>
      </c>
      <c r="AA4158" s="429" t="s">
        <v>1296</v>
      </c>
    </row>
    <row r="4159" spans="1:27" x14ac:dyDescent="0.25">
      <c r="A4159" t="s">
        <v>149</v>
      </c>
      <c r="B4159" t="s">
        <v>186</v>
      </c>
      <c r="C4159" t="s">
        <v>1459</v>
      </c>
      <c r="D4159" t="s">
        <v>1384</v>
      </c>
      <c r="E4159" t="s">
        <v>1499</v>
      </c>
      <c r="F4159" t="s">
        <v>1293</v>
      </c>
      <c r="G4159">
        <v>35</v>
      </c>
      <c r="H4159" t="s">
        <v>1464</v>
      </c>
      <c r="I4159" t="s">
        <v>186</v>
      </c>
      <c r="J4159" t="s">
        <v>1478</v>
      </c>
      <c r="K4159" t="s">
        <v>1386</v>
      </c>
      <c r="L4159">
        <v>0</v>
      </c>
      <c r="M4159">
        <v>0</v>
      </c>
      <c r="N4159">
        <v>0</v>
      </c>
      <c r="O4159">
        <v>0</v>
      </c>
      <c r="P4159">
        <v>0</v>
      </c>
      <c r="Q4159">
        <v>0</v>
      </c>
      <c r="R4159" t="s">
        <v>531</v>
      </c>
      <c r="S4159" t="s">
        <v>531</v>
      </c>
      <c r="T4159" t="s">
        <v>531</v>
      </c>
      <c r="U4159" t="s">
        <v>531</v>
      </c>
      <c r="W4159" s="429">
        <f t="shared" ref="W4159:Z4222" si="97">IFERROR(R4159*1,0)</f>
        <v>0</v>
      </c>
      <c r="X4159" s="429">
        <f t="shared" si="97"/>
        <v>0</v>
      </c>
      <c r="Y4159" s="429">
        <f t="shared" si="97"/>
        <v>0</v>
      </c>
      <c r="Z4159" s="429">
        <f t="shared" si="96"/>
        <v>0</v>
      </c>
      <c r="AA4159" s="429" t="s">
        <v>1296</v>
      </c>
    </row>
    <row r="4160" spans="1:27" x14ac:dyDescent="0.25">
      <c r="A4160" t="s">
        <v>149</v>
      </c>
      <c r="B4160" t="s">
        <v>186</v>
      </c>
      <c r="C4160" t="s">
        <v>1459</v>
      </c>
      <c r="D4160" t="s">
        <v>1384</v>
      </c>
      <c r="E4160" t="s">
        <v>1499</v>
      </c>
      <c r="F4160" t="s">
        <v>1293</v>
      </c>
      <c r="G4160">
        <v>35</v>
      </c>
      <c r="H4160" t="s">
        <v>1461</v>
      </c>
      <c r="I4160" t="s">
        <v>534</v>
      </c>
      <c r="J4160" t="s">
        <v>1478</v>
      </c>
      <c r="K4160" t="s">
        <v>1386</v>
      </c>
      <c r="L4160">
        <v>0</v>
      </c>
      <c r="M4160">
        <v>0</v>
      </c>
      <c r="N4160">
        <v>0</v>
      </c>
      <c r="O4160">
        <v>0</v>
      </c>
      <c r="P4160">
        <v>0</v>
      </c>
      <c r="Q4160">
        <v>0</v>
      </c>
      <c r="R4160" t="s">
        <v>531</v>
      </c>
      <c r="S4160" t="s">
        <v>531</v>
      </c>
      <c r="T4160" t="s">
        <v>531</v>
      </c>
      <c r="U4160" t="s">
        <v>531</v>
      </c>
      <c r="W4160" s="429">
        <f t="shared" si="97"/>
        <v>0</v>
      </c>
      <c r="X4160" s="429">
        <f t="shared" si="97"/>
        <v>0</v>
      </c>
      <c r="Y4160" s="429">
        <f t="shared" si="97"/>
        <v>0</v>
      </c>
      <c r="Z4160" s="429">
        <f t="shared" si="96"/>
        <v>0</v>
      </c>
      <c r="AA4160" s="429" t="s">
        <v>1296</v>
      </c>
    </row>
    <row r="4161" spans="1:27" x14ac:dyDescent="0.25">
      <c r="A4161" t="s">
        <v>149</v>
      </c>
      <c r="B4161" t="s">
        <v>186</v>
      </c>
      <c r="C4161" t="s">
        <v>1459</v>
      </c>
      <c r="D4161" t="s">
        <v>1384</v>
      </c>
      <c r="E4161" t="s">
        <v>1499</v>
      </c>
      <c r="F4161" t="s">
        <v>1293</v>
      </c>
      <c r="G4161">
        <v>35</v>
      </c>
      <c r="H4161" t="s">
        <v>1461</v>
      </c>
      <c r="I4161" t="s">
        <v>534</v>
      </c>
      <c r="J4161" t="s">
        <v>1478</v>
      </c>
      <c r="K4161" t="s">
        <v>1386</v>
      </c>
      <c r="L4161">
        <v>0</v>
      </c>
      <c r="M4161">
        <v>0</v>
      </c>
      <c r="N4161">
        <v>0</v>
      </c>
      <c r="O4161">
        <v>0</v>
      </c>
      <c r="P4161">
        <v>0</v>
      </c>
      <c r="Q4161">
        <v>0</v>
      </c>
      <c r="R4161" t="s">
        <v>531</v>
      </c>
      <c r="S4161" t="s">
        <v>531</v>
      </c>
      <c r="T4161" t="s">
        <v>531</v>
      </c>
      <c r="U4161" t="s">
        <v>531</v>
      </c>
      <c r="W4161" s="429">
        <f t="shared" si="97"/>
        <v>0</v>
      </c>
      <c r="X4161" s="429">
        <f t="shared" si="97"/>
        <v>0</v>
      </c>
      <c r="Y4161" s="429">
        <f t="shared" si="97"/>
        <v>0</v>
      </c>
      <c r="Z4161" s="429">
        <f t="shared" si="96"/>
        <v>0</v>
      </c>
      <c r="AA4161" s="429" t="s">
        <v>1296</v>
      </c>
    </row>
    <row r="4162" spans="1:27" x14ac:dyDescent="0.25">
      <c r="A4162" t="s">
        <v>149</v>
      </c>
      <c r="B4162" t="s">
        <v>186</v>
      </c>
      <c r="C4162" t="s">
        <v>1459</v>
      </c>
      <c r="D4162" t="s">
        <v>1384</v>
      </c>
      <c r="E4162" t="s">
        <v>1499</v>
      </c>
      <c r="F4162" t="s">
        <v>1293</v>
      </c>
      <c r="G4162">
        <v>35</v>
      </c>
      <c r="H4162" t="s">
        <v>1461</v>
      </c>
      <c r="I4162" t="s">
        <v>534</v>
      </c>
      <c r="J4162" t="s">
        <v>1478</v>
      </c>
      <c r="K4162" t="s">
        <v>1386</v>
      </c>
      <c r="L4162">
        <v>0</v>
      </c>
      <c r="M4162">
        <v>0</v>
      </c>
      <c r="N4162">
        <v>0</v>
      </c>
      <c r="O4162">
        <v>0</v>
      </c>
      <c r="P4162">
        <v>0</v>
      </c>
      <c r="Q4162">
        <v>0</v>
      </c>
      <c r="R4162" t="s">
        <v>531</v>
      </c>
      <c r="S4162" t="s">
        <v>531</v>
      </c>
      <c r="T4162" t="s">
        <v>531</v>
      </c>
      <c r="U4162" t="s">
        <v>531</v>
      </c>
      <c r="W4162" s="429">
        <f t="shared" si="97"/>
        <v>0</v>
      </c>
      <c r="X4162" s="429">
        <f t="shared" si="97"/>
        <v>0</v>
      </c>
      <c r="Y4162" s="429">
        <f t="shared" si="97"/>
        <v>0</v>
      </c>
      <c r="Z4162" s="429">
        <f t="shared" si="96"/>
        <v>0</v>
      </c>
      <c r="AA4162" s="429" t="s">
        <v>1296</v>
      </c>
    </row>
    <row r="4163" spans="1:27" x14ac:dyDescent="0.25">
      <c r="A4163" t="s">
        <v>149</v>
      </c>
      <c r="B4163" t="s">
        <v>186</v>
      </c>
      <c r="C4163" t="s">
        <v>1459</v>
      </c>
      <c r="D4163" t="s">
        <v>1384</v>
      </c>
      <c r="E4163" t="s">
        <v>1499</v>
      </c>
      <c r="F4163" t="s">
        <v>1293</v>
      </c>
      <c r="G4163">
        <v>35</v>
      </c>
      <c r="H4163" t="s">
        <v>1461</v>
      </c>
      <c r="I4163" t="s">
        <v>534</v>
      </c>
      <c r="J4163" t="s">
        <v>1478</v>
      </c>
      <c r="K4163" t="s">
        <v>1386</v>
      </c>
      <c r="L4163">
        <v>0</v>
      </c>
      <c r="M4163">
        <v>0</v>
      </c>
      <c r="N4163">
        <v>0</v>
      </c>
      <c r="O4163">
        <v>0</v>
      </c>
      <c r="P4163">
        <v>0</v>
      </c>
      <c r="Q4163">
        <v>0</v>
      </c>
      <c r="R4163" t="s">
        <v>531</v>
      </c>
      <c r="S4163" t="s">
        <v>531</v>
      </c>
      <c r="T4163" t="s">
        <v>531</v>
      </c>
      <c r="U4163" t="s">
        <v>531</v>
      </c>
      <c r="W4163" s="429">
        <f t="shared" si="97"/>
        <v>0</v>
      </c>
      <c r="X4163" s="429">
        <f t="shared" si="97"/>
        <v>0</v>
      </c>
      <c r="Y4163" s="429">
        <f t="shared" si="97"/>
        <v>0</v>
      </c>
      <c r="Z4163" s="429">
        <f t="shared" si="96"/>
        <v>0</v>
      </c>
      <c r="AA4163" s="429" t="s">
        <v>1296</v>
      </c>
    </row>
    <row r="4164" spans="1:27" x14ac:dyDescent="0.25">
      <c r="A4164" t="s">
        <v>149</v>
      </c>
      <c r="B4164" t="s">
        <v>186</v>
      </c>
      <c r="C4164" t="s">
        <v>1459</v>
      </c>
      <c r="D4164" t="s">
        <v>1384</v>
      </c>
      <c r="E4164" t="s">
        <v>1499</v>
      </c>
      <c r="F4164" t="s">
        <v>1293</v>
      </c>
      <c r="G4164">
        <v>35</v>
      </c>
      <c r="H4164" t="s">
        <v>1461</v>
      </c>
      <c r="I4164" t="s">
        <v>534</v>
      </c>
      <c r="J4164" t="s">
        <v>1478</v>
      </c>
      <c r="K4164" t="s">
        <v>1386</v>
      </c>
      <c r="L4164">
        <v>0</v>
      </c>
      <c r="M4164">
        <v>0</v>
      </c>
      <c r="N4164">
        <v>0</v>
      </c>
      <c r="O4164">
        <v>0</v>
      </c>
      <c r="P4164">
        <v>0</v>
      </c>
      <c r="Q4164">
        <v>0</v>
      </c>
      <c r="R4164" t="s">
        <v>531</v>
      </c>
      <c r="S4164" t="s">
        <v>531</v>
      </c>
      <c r="T4164" t="s">
        <v>531</v>
      </c>
      <c r="U4164" t="s">
        <v>531</v>
      </c>
      <c r="W4164" s="429">
        <f t="shared" si="97"/>
        <v>0</v>
      </c>
      <c r="X4164" s="429">
        <f t="shared" si="97"/>
        <v>0</v>
      </c>
      <c r="Y4164" s="429">
        <f t="shared" si="97"/>
        <v>0</v>
      </c>
      <c r="Z4164" s="429">
        <f t="shared" si="96"/>
        <v>0</v>
      </c>
      <c r="AA4164" s="429" t="s">
        <v>1296</v>
      </c>
    </row>
    <row r="4165" spans="1:27" x14ac:dyDescent="0.25">
      <c r="A4165" t="s">
        <v>149</v>
      </c>
      <c r="B4165" t="s">
        <v>186</v>
      </c>
      <c r="C4165" t="s">
        <v>1459</v>
      </c>
      <c r="D4165" t="s">
        <v>1384</v>
      </c>
      <c r="E4165" t="s">
        <v>1499</v>
      </c>
      <c r="F4165" t="s">
        <v>1293</v>
      </c>
      <c r="G4165">
        <v>35</v>
      </c>
      <c r="H4165" t="s">
        <v>1461</v>
      </c>
      <c r="I4165" t="s">
        <v>534</v>
      </c>
      <c r="J4165" t="s">
        <v>1478</v>
      </c>
      <c r="K4165" t="s">
        <v>1386</v>
      </c>
      <c r="L4165">
        <v>0</v>
      </c>
      <c r="M4165">
        <v>0</v>
      </c>
      <c r="N4165">
        <v>0</v>
      </c>
      <c r="O4165">
        <v>0</v>
      </c>
      <c r="P4165">
        <v>0</v>
      </c>
      <c r="Q4165">
        <v>0</v>
      </c>
      <c r="R4165" t="s">
        <v>531</v>
      </c>
      <c r="S4165" t="s">
        <v>531</v>
      </c>
      <c r="T4165" t="s">
        <v>531</v>
      </c>
      <c r="U4165" t="s">
        <v>531</v>
      </c>
      <c r="W4165" s="429">
        <f t="shared" si="97"/>
        <v>0</v>
      </c>
      <c r="X4165" s="429">
        <f t="shared" si="97"/>
        <v>0</v>
      </c>
      <c r="Y4165" s="429">
        <f t="shared" si="97"/>
        <v>0</v>
      </c>
      <c r="Z4165" s="429">
        <f t="shared" si="96"/>
        <v>0</v>
      </c>
      <c r="AA4165" s="429" t="s">
        <v>1296</v>
      </c>
    </row>
    <row r="4166" spans="1:27" x14ac:dyDescent="0.25">
      <c r="A4166" t="s">
        <v>149</v>
      </c>
      <c r="B4166" t="s">
        <v>186</v>
      </c>
      <c r="C4166" t="s">
        <v>1459</v>
      </c>
      <c r="D4166" t="s">
        <v>1384</v>
      </c>
      <c r="E4166" t="s">
        <v>1499</v>
      </c>
      <c r="F4166" t="s">
        <v>1293</v>
      </c>
      <c r="G4166">
        <v>35</v>
      </c>
      <c r="H4166" t="s">
        <v>1460</v>
      </c>
      <c r="I4166" t="s">
        <v>561</v>
      </c>
      <c r="J4166" t="s">
        <v>1478</v>
      </c>
      <c r="K4166" t="s">
        <v>1386</v>
      </c>
      <c r="L4166">
        <v>0</v>
      </c>
      <c r="M4166">
        <v>0</v>
      </c>
      <c r="N4166">
        <v>0</v>
      </c>
      <c r="O4166">
        <v>0</v>
      </c>
      <c r="P4166">
        <v>0</v>
      </c>
      <c r="Q4166">
        <v>0</v>
      </c>
      <c r="R4166" t="s">
        <v>531</v>
      </c>
      <c r="S4166" t="s">
        <v>531</v>
      </c>
      <c r="T4166" t="s">
        <v>531</v>
      </c>
      <c r="U4166" t="s">
        <v>531</v>
      </c>
      <c r="W4166" s="429">
        <f t="shared" si="97"/>
        <v>0</v>
      </c>
      <c r="X4166" s="429">
        <f t="shared" si="97"/>
        <v>0</v>
      </c>
      <c r="Y4166" s="429">
        <f t="shared" si="97"/>
        <v>0</v>
      </c>
      <c r="Z4166" s="429">
        <f t="shared" si="96"/>
        <v>0</v>
      </c>
      <c r="AA4166" s="429" t="s">
        <v>1296</v>
      </c>
    </row>
    <row r="4167" spans="1:27" x14ac:dyDescent="0.25">
      <c r="A4167" t="s">
        <v>149</v>
      </c>
      <c r="B4167" t="s">
        <v>186</v>
      </c>
      <c r="C4167" t="s">
        <v>1459</v>
      </c>
      <c r="D4167" t="s">
        <v>1384</v>
      </c>
      <c r="E4167" t="s">
        <v>1499</v>
      </c>
      <c r="F4167" t="s">
        <v>1293</v>
      </c>
      <c r="G4167">
        <v>35</v>
      </c>
      <c r="H4167" t="s">
        <v>1460</v>
      </c>
      <c r="I4167" t="s">
        <v>561</v>
      </c>
      <c r="J4167" t="s">
        <v>1478</v>
      </c>
      <c r="K4167" t="s">
        <v>1386</v>
      </c>
      <c r="L4167">
        <v>0</v>
      </c>
      <c r="M4167">
        <v>0</v>
      </c>
      <c r="N4167">
        <v>0</v>
      </c>
      <c r="O4167">
        <v>0</v>
      </c>
      <c r="P4167">
        <v>0</v>
      </c>
      <c r="Q4167">
        <v>0</v>
      </c>
      <c r="R4167" t="s">
        <v>531</v>
      </c>
      <c r="S4167" t="s">
        <v>531</v>
      </c>
      <c r="T4167" t="s">
        <v>531</v>
      </c>
      <c r="U4167" t="s">
        <v>531</v>
      </c>
      <c r="W4167" s="429">
        <f t="shared" si="97"/>
        <v>0</v>
      </c>
      <c r="X4167" s="429">
        <f t="shared" si="97"/>
        <v>0</v>
      </c>
      <c r="Y4167" s="429">
        <f t="shared" si="97"/>
        <v>0</v>
      </c>
      <c r="Z4167" s="429">
        <f t="shared" si="96"/>
        <v>0</v>
      </c>
      <c r="AA4167" s="429" t="s">
        <v>1296</v>
      </c>
    </row>
    <row r="4168" spans="1:27" x14ac:dyDescent="0.25">
      <c r="A4168" t="s">
        <v>149</v>
      </c>
      <c r="B4168" t="s">
        <v>186</v>
      </c>
      <c r="C4168" t="s">
        <v>1459</v>
      </c>
      <c r="D4168" t="s">
        <v>1384</v>
      </c>
      <c r="E4168" t="s">
        <v>1499</v>
      </c>
      <c r="F4168" t="s">
        <v>1293</v>
      </c>
      <c r="G4168">
        <v>35</v>
      </c>
      <c r="H4168" t="s">
        <v>1460</v>
      </c>
      <c r="I4168" t="s">
        <v>561</v>
      </c>
      <c r="J4168" t="s">
        <v>1478</v>
      </c>
      <c r="K4168" t="s">
        <v>1386</v>
      </c>
      <c r="L4168">
        <v>0</v>
      </c>
      <c r="M4168">
        <v>0</v>
      </c>
      <c r="N4168">
        <v>0</v>
      </c>
      <c r="O4168">
        <v>0</v>
      </c>
      <c r="P4168">
        <v>0</v>
      </c>
      <c r="Q4168">
        <v>0</v>
      </c>
      <c r="R4168" t="s">
        <v>531</v>
      </c>
      <c r="S4168" t="s">
        <v>531</v>
      </c>
      <c r="T4168" t="s">
        <v>531</v>
      </c>
      <c r="U4168" t="s">
        <v>531</v>
      </c>
      <c r="W4168" s="429">
        <f t="shared" si="97"/>
        <v>0</v>
      </c>
      <c r="X4168" s="429">
        <f t="shared" si="97"/>
        <v>0</v>
      </c>
      <c r="Y4168" s="429">
        <f t="shared" si="97"/>
        <v>0</v>
      </c>
      <c r="Z4168" s="429">
        <f t="shared" si="96"/>
        <v>0</v>
      </c>
      <c r="AA4168" s="429" t="s">
        <v>1296</v>
      </c>
    </row>
    <row r="4169" spans="1:27" x14ac:dyDescent="0.25">
      <c r="A4169" t="s">
        <v>149</v>
      </c>
      <c r="B4169" t="s">
        <v>186</v>
      </c>
      <c r="C4169" t="s">
        <v>1459</v>
      </c>
      <c r="D4169" t="s">
        <v>1384</v>
      </c>
      <c r="E4169" t="s">
        <v>1499</v>
      </c>
      <c r="F4169" t="s">
        <v>1293</v>
      </c>
      <c r="G4169">
        <v>35</v>
      </c>
      <c r="H4169" t="s">
        <v>1460</v>
      </c>
      <c r="I4169" t="s">
        <v>561</v>
      </c>
      <c r="J4169" t="s">
        <v>1478</v>
      </c>
      <c r="K4169" t="s">
        <v>1386</v>
      </c>
      <c r="L4169">
        <v>0</v>
      </c>
      <c r="M4169">
        <v>0</v>
      </c>
      <c r="N4169">
        <v>0</v>
      </c>
      <c r="O4169">
        <v>0</v>
      </c>
      <c r="P4169">
        <v>0</v>
      </c>
      <c r="Q4169">
        <v>0</v>
      </c>
      <c r="R4169" t="s">
        <v>531</v>
      </c>
      <c r="S4169" t="s">
        <v>531</v>
      </c>
      <c r="T4169" t="s">
        <v>531</v>
      </c>
      <c r="U4169" t="s">
        <v>531</v>
      </c>
      <c r="W4169" s="429">
        <f t="shared" si="97"/>
        <v>0</v>
      </c>
      <c r="X4169" s="429">
        <f t="shared" si="97"/>
        <v>0</v>
      </c>
      <c r="Y4169" s="429">
        <f t="shared" si="97"/>
        <v>0</v>
      </c>
      <c r="Z4169" s="429">
        <f t="shared" si="96"/>
        <v>0</v>
      </c>
      <c r="AA4169" s="429" t="s">
        <v>1296</v>
      </c>
    </row>
    <row r="4170" spans="1:27" x14ac:dyDescent="0.25">
      <c r="A4170" t="s">
        <v>149</v>
      </c>
      <c r="B4170" t="s">
        <v>186</v>
      </c>
      <c r="C4170" t="s">
        <v>1459</v>
      </c>
      <c r="D4170" t="s">
        <v>1384</v>
      </c>
      <c r="E4170" t="s">
        <v>1499</v>
      </c>
      <c r="F4170" t="s">
        <v>1293</v>
      </c>
      <c r="G4170">
        <v>35</v>
      </c>
      <c r="H4170" t="s">
        <v>1460</v>
      </c>
      <c r="I4170" t="s">
        <v>561</v>
      </c>
      <c r="J4170" t="s">
        <v>1478</v>
      </c>
      <c r="K4170" t="s">
        <v>1386</v>
      </c>
      <c r="L4170">
        <v>0</v>
      </c>
      <c r="M4170">
        <v>0</v>
      </c>
      <c r="N4170">
        <v>0</v>
      </c>
      <c r="O4170">
        <v>0</v>
      </c>
      <c r="P4170">
        <v>0</v>
      </c>
      <c r="Q4170">
        <v>0</v>
      </c>
      <c r="R4170" t="s">
        <v>531</v>
      </c>
      <c r="S4170" t="s">
        <v>531</v>
      </c>
      <c r="T4170" t="s">
        <v>531</v>
      </c>
      <c r="U4170" t="s">
        <v>531</v>
      </c>
      <c r="W4170" s="429">
        <f t="shared" si="97"/>
        <v>0</v>
      </c>
      <c r="X4170" s="429">
        <f t="shared" si="97"/>
        <v>0</v>
      </c>
      <c r="Y4170" s="429">
        <f t="shared" si="97"/>
        <v>0</v>
      </c>
      <c r="Z4170" s="429">
        <f t="shared" si="96"/>
        <v>0</v>
      </c>
      <c r="AA4170" s="429" t="s">
        <v>1296</v>
      </c>
    </row>
    <row r="4171" spans="1:27" x14ac:dyDescent="0.25">
      <c r="A4171" t="s">
        <v>149</v>
      </c>
      <c r="B4171" t="s">
        <v>186</v>
      </c>
      <c r="C4171" t="s">
        <v>1459</v>
      </c>
      <c r="D4171" t="s">
        <v>1384</v>
      </c>
      <c r="E4171" t="s">
        <v>1499</v>
      </c>
      <c r="F4171" t="s">
        <v>1293</v>
      </c>
      <c r="G4171">
        <v>35</v>
      </c>
      <c r="H4171" t="s">
        <v>1464</v>
      </c>
      <c r="I4171" t="s">
        <v>186</v>
      </c>
      <c r="J4171" t="s">
        <v>1478</v>
      </c>
      <c r="K4171" t="s">
        <v>1386</v>
      </c>
      <c r="L4171">
        <v>0</v>
      </c>
      <c r="M4171">
        <v>0</v>
      </c>
      <c r="N4171">
        <v>0</v>
      </c>
      <c r="O4171">
        <v>0</v>
      </c>
      <c r="P4171">
        <v>0</v>
      </c>
      <c r="Q4171">
        <v>0</v>
      </c>
      <c r="R4171" t="s">
        <v>531</v>
      </c>
      <c r="S4171" t="s">
        <v>531</v>
      </c>
      <c r="T4171" t="s">
        <v>531</v>
      </c>
      <c r="U4171" t="s">
        <v>531</v>
      </c>
      <c r="W4171" s="429">
        <f t="shared" si="97"/>
        <v>0</v>
      </c>
      <c r="X4171" s="429">
        <f t="shared" si="97"/>
        <v>0</v>
      </c>
      <c r="Y4171" s="429">
        <f t="shared" si="97"/>
        <v>0</v>
      </c>
      <c r="Z4171" s="429">
        <f t="shared" si="96"/>
        <v>0</v>
      </c>
      <c r="AA4171" s="429" t="s">
        <v>1296</v>
      </c>
    </row>
    <row r="4172" spans="1:27" x14ac:dyDescent="0.25">
      <c r="A4172" t="s">
        <v>149</v>
      </c>
      <c r="B4172" t="s">
        <v>186</v>
      </c>
      <c r="C4172" t="s">
        <v>1459</v>
      </c>
      <c r="D4172" t="s">
        <v>1384</v>
      </c>
      <c r="E4172" t="s">
        <v>1499</v>
      </c>
      <c r="F4172" t="s">
        <v>1293</v>
      </c>
      <c r="G4172">
        <v>35</v>
      </c>
      <c r="H4172" t="s">
        <v>1464</v>
      </c>
      <c r="I4172" t="s">
        <v>186</v>
      </c>
      <c r="J4172" t="s">
        <v>1478</v>
      </c>
      <c r="K4172" t="s">
        <v>1386</v>
      </c>
      <c r="L4172">
        <v>0</v>
      </c>
      <c r="M4172">
        <v>0</v>
      </c>
      <c r="N4172">
        <v>0</v>
      </c>
      <c r="O4172">
        <v>0</v>
      </c>
      <c r="P4172">
        <v>0</v>
      </c>
      <c r="Q4172">
        <v>0</v>
      </c>
      <c r="R4172" t="s">
        <v>531</v>
      </c>
      <c r="S4172" t="s">
        <v>531</v>
      </c>
      <c r="T4172" t="s">
        <v>531</v>
      </c>
      <c r="U4172" t="s">
        <v>531</v>
      </c>
      <c r="W4172" s="429">
        <f t="shared" si="97"/>
        <v>0</v>
      </c>
      <c r="X4172" s="429">
        <f t="shared" si="97"/>
        <v>0</v>
      </c>
      <c r="Y4172" s="429">
        <f t="shared" si="97"/>
        <v>0</v>
      </c>
      <c r="Z4172" s="429">
        <f t="shared" si="96"/>
        <v>0</v>
      </c>
      <c r="AA4172" s="429" t="s">
        <v>1296</v>
      </c>
    </row>
    <row r="4173" spans="1:27" x14ac:dyDescent="0.25">
      <c r="A4173" t="s">
        <v>149</v>
      </c>
      <c r="B4173" t="s">
        <v>186</v>
      </c>
      <c r="C4173" t="s">
        <v>1459</v>
      </c>
      <c r="D4173" t="s">
        <v>1384</v>
      </c>
      <c r="E4173" t="s">
        <v>1499</v>
      </c>
      <c r="F4173" t="s">
        <v>1293</v>
      </c>
      <c r="G4173">
        <v>35</v>
      </c>
      <c r="H4173" t="s">
        <v>1464</v>
      </c>
      <c r="I4173" t="s">
        <v>186</v>
      </c>
      <c r="J4173" t="s">
        <v>1478</v>
      </c>
      <c r="K4173" t="s">
        <v>1386</v>
      </c>
      <c r="L4173">
        <v>0</v>
      </c>
      <c r="M4173">
        <v>0</v>
      </c>
      <c r="N4173">
        <v>0</v>
      </c>
      <c r="O4173">
        <v>0</v>
      </c>
      <c r="P4173">
        <v>0</v>
      </c>
      <c r="Q4173">
        <v>0</v>
      </c>
      <c r="R4173" t="s">
        <v>531</v>
      </c>
      <c r="S4173" t="s">
        <v>531</v>
      </c>
      <c r="T4173" t="s">
        <v>531</v>
      </c>
      <c r="U4173" t="s">
        <v>531</v>
      </c>
      <c r="W4173" s="429">
        <f t="shared" si="97"/>
        <v>0</v>
      </c>
      <c r="X4173" s="429">
        <f t="shared" si="97"/>
        <v>0</v>
      </c>
      <c r="Y4173" s="429">
        <f t="shared" si="97"/>
        <v>0</v>
      </c>
      <c r="Z4173" s="429">
        <f t="shared" si="96"/>
        <v>0</v>
      </c>
      <c r="AA4173" s="429" t="s">
        <v>1296</v>
      </c>
    </row>
    <row r="4174" spans="1:27" x14ac:dyDescent="0.25">
      <c r="A4174" t="s">
        <v>149</v>
      </c>
      <c r="B4174" t="s">
        <v>186</v>
      </c>
      <c r="C4174" t="s">
        <v>1459</v>
      </c>
      <c r="D4174" t="s">
        <v>1384</v>
      </c>
      <c r="E4174" t="s">
        <v>1499</v>
      </c>
      <c r="F4174" t="s">
        <v>1293</v>
      </c>
      <c r="G4174">
        <v>35</v>
      </c>
      <c r="H4174" t="s">
        <v>1464</v>
      </c>
      <c r="I4174" t="s">
        <v>186</v>
      </c>
      <c r="J4174" t="s">
        <v>1478</v>
      </c>
      <c r="K4174" t="s">
        <v>1386</v>
      </c>
      <c r="L4174">
        <v>0</v>
      </c>
      <c r="M4174">
        <v>0</v>
      </c>
      <c r="N4174">
        <v>0</v>
      </c>
      <c r="O4174">
        <v>0</v>
      </c>
      <c r="P4174">
        <v>0</v>
      </c>
      <c r="Q4174">
        <v>0</v>
      </c>
      <c r="R4174" t="s">
        <v>531</v>
      </c>
      <c r="S4174" t="s">
        <v>531</v>
      </c>
      <c r="T4174" t="s">
        <v>531</v>
      </c>
      <c r="U4174" t="s">
        <v>531</v>
      </c>
      <c r="W4174" s="429">
        <f t="shared" si="97"/>
        <v>0</v>
      </c>
      <c r="X4174" s="429">
        <f t="shared" si="97"/>
        <v>0</v>
      </c>
      <c r="Y4174" s="429">
        <f t="shared" si="97"/>
        <v>0</v>
      </c>
      <c r="Z4174" s="429">
        <f t="shared" si="96"/>
        <v>0</v>
      </c>
      <c r="AA4174" s="429" t="s">
        <v>1296</v>
      </c>
    </row>
    <row r="4175" spans="1:27" x14ac:dyDescent="0.25">
      <c r="A4175" t="s">
        <v>149</v>
      </c>
      <c r="B4175" t="s">
        <v>186</v>
      </c>
      <c r="C4175" t="s">
        <v>1459</v>
      </c>
      <c r="D4175" t="s">
        <v>1384</v>
      </c>
      <c r="E4175" t="s">
        <v>1499</v>
      </c>
      <c r="F4175" t="s">
        <v>1293</v>
      </c>
      <c r="G4175">
        <v>35</v>
      </c>
      <c r="H4175" t="s">
        <v>1464</v>
      </c>
      <c r="I4175" t="s">
        <v>186</v>
      </c>
      <c r="J4175" t="s">
        <v>1478</v>
      </c>
      <c r="K4175" t="s">
        <v>1386</v>
      </c>
      <c r="L4175">
        <v>0</v>
      </c>
      <c r="M4175">
        <v>0</v>
      </c>
      <c r="N4175">
        <v>0</v>
      </c>
      <c r="O4175">
        <v>0</v>
      </c>
      <c r="P4175">
        <v>0</v>
      </c>
      <c r="Q4175">
        <v>0</v>
      </c>
      <c r="R4175" t="s">
        <v>531</v>
      </c>
      <c r="S4175" t="s">
        <v>531</v>
      </c>
      <c r="T4175" t="s">
        <v>531</v>
      </c>
      <c r="U4175" t="s">
        <v>531</v>
      </c>
      <c r="W4175" s="429">
        <f t="shared" si="97"/>
        <v>0</v>
      </c>
      <c r="X4175" s="429">
        <f t="shared" si="97"/>
        <v>0</v>
      </c>
      <c r="Y4175" s="429">
        <f t="shared" si="97"/>
        <v>0</v>
      </c>
      <c r="Z4175" s="429">
        <f t="shared" si="96"/>
        <v>0</v>
      </c>
      <c r="AA4175" s="429" t="s">
        <v>1296</v>
      </c>
    </row>
    <row r="4176" spans="1:27" x14ac:dyDescent="0.25">
      <c r="A4176" t="s">
        <v>149</v>
      </c>
      <c r="B4176" t="s">
        <v>186</v>
      </c>
      <c r="C4176" t="s">
        <v>1459</v>
      </c>
      <c r="D4176" t="s">
        <v>1384</v>
      </c>
      <c r="E4176" t="s">
        <v>1499</v>
      </c>
      <c r="F4176" t="s">
        <v>1293</v>
      </c>
      <c r="G4176">
        <v>35</v>
      </c>
      <c r="H4176" t="s">
        <v>1464</v>
      </c>
      <c r="I4176" t="s">
        <v>186</v>
      </c>
      <c r="J4176" t="s">
        <v>1478</v>
      </c>
      <c r="K4176" t="s">
        <v>1386</v>
      </c>
      <c r="L4176">
        <v>0</v>
      </c>
      <c r="M4176">
        <v>0</v>
      </c>
      <c r="N4176">
        <v>0</v>
      </c>
      <c r="O4176">
        <v>0</v>
      </c>
      <c r="P4176">
        <v>0</v>
      </c>
      <c r="Q4176">
        <v>0</v>
      </c>
      <c r="R4176" t="s">
        <v>531</v>
      </c>
      <c r="S4176" t="s">
        <v>531</v>
      </c>
      <c r="T4176" t="s">
        <v>531</v>
      </c>
      <c r="U4176" t="s">
        <v>531</v>
      </c>
      <c r="W4176" s="429">
        <f t="shared" si="97"/>
        <v>0</v>
      </c>
      <c r="X4176" s="429">
        <f t="shared" si="97"/>
        <v>0</v>
      </c>
      <c r="Y4176" s="429">
        <f t="shared" si="97"/>
        <v>0</v>
      </c>
      <c r="Z4176" s="429">
        <f t="shared" si="96"/>
        <v>0</v>
      </c>
      <c r="AA4176" s="429" t="s">
        <v>1296</v>
      </c>
    </row>
    <row r="4177" spans="1:27" x14ac:dyDescent="0.25">
      <c r="A4177" t="s">
        <v>149</v>
      </c>
      <c r="B4177" t="s">
        <v>186</v>
      </c>
      <c r="C4177" t="s">
        <v>1459</v>
      </c>
      <c r="D4177" t="s">
        <v>1384</v>
      </c>
      <c r="E4177" t="s">
        <v>1499</v>
      </c>
      <c r="F4177" t="s">
        <v>1293</v>
      </c>
      <c r="G4177">
        <v>35</v>
      </c>
      <c r="H4177" t="s">
        <v>1464</v>
      </c>
      <c r="I4177" t="s">
        <v>186</v>
      </c>
      <c r="J4177" t="s">
        <v>1478</v>
      </c>
      <c r="K4177" t="s">
        <v>1386</v>
      </c>
      <c r="L4177">
        <v>0</v>
      </c>
      <c r="M4177">
        <v>0</v>
      </c>
      <c r="N4177">
        <v>0</v>
      </c>
      <c r="O4177">
        <v>0</v>
      </c>
      <c r="P4177">
        <v>0</v>
      </c>
      <c r="Q4177">
        <v>0</v>
      </c>
      <c r="R4177" t="s">
        <v>531</v>
      </c>
      <c r="S4177" t="s">
        <v>531</v>
      </c>
      <c r="T4177" t="s">
        <v>531</v>
      </c>
      <c r="U4177" t="s">
        <v>531</v>
      </c>
      <c r="W4177" s="429">
        <f t="shared" si="97"/>
        <v>0</v>
      </c>
      <c r="X4177" s="429">
        <f t="shared" si="97"/>
        <v>0</v>
      </c>
      <c r="Y4177" s="429">
        <f t="shared" si="97"/>
        <v>0</v>
      </c>
      <c r="Z4177" s="429">
        <f t="shared" si="96"/>
        <v>0</v>
      </c>
      <c r="AA4177" s="429" t="s">
        <v>1296</v>
      </c>
    </row>
    <row r="4178" spans="1:27" x14ac:dyDescent="0.25">
      <c r="A4178" t="s">
        <v>149</v>
      </c>
      <c r="B4178" t="s">
        <v>186</v>
      </c>
      <c r="C4178" t="s">
        <v>1459</v>
      </c>
      <c r="D4178" t="s">
        <v>1384</v>
      </c>
      <c r="E4178" t="s">
        <v>1499</v>
      </c>
      <c r="F4178" t="s">
        <v>1293</v>
      </c>
      <c r="G4178">
        <v>35</v>
      </c>
      <c r="H4178" t="s">
        <v>1464</v>
      </c>
      <c r="I4178" t="s">
        <v>186</v>
      </c>
      <c r="J4178" t="s">
        <v>1478</v>
      </c>
      <c r="K4178" t="s">
        <v>1386</v>
      </c>
      <c r="L4178">
        <v>0</v>
      </c>
      <c r="M4178">
        <v>0</v>
      </c>
      <c r="N4178">
        <v>0</v>
      </c>
      <c r="O4178">
        <v>0</v>
      </c>
      <c r="P4178">
        <v>0</v>
      </c>
      <c r="Q4178">
        <v>0</v>
      </c>
      <c r="R4178" t="s">
        <v>531</v>
      </c>
      <c r="S4178" t="s">
        <v>531</v>
      </c>
      <c r="T4178" t="s">
        <v>531</v>
      </c>
      <c r="U4178" t="s">
        <v>531</v>
      </c>
      <c r="W4178" s="429">
        <f t="shared" si="97"/>
        <v>0</v>
      </c>
      <c r="X4178" s="429">
        <f t="shared" si="97"/>
        <v>0</v>
      </c>
      <c r="Y4178" s="429">
        <f t="shared" si="97"/>
        <v>0</v>
      </c>
      <c r="Z4178" s="429">
        <f t="shared" si="96"/>
        <v>0</v>
      </c>
      <c r="AA4178" s="429" t="s">
        <v>1296</v>
      </c>
    </row>
    <row r="4179" spans="1:27" x14ac:dyDescent="0.25">
      <c r="A4179" t="s">
        <v>149</v>
      </c>
      <c r="B4179" t="s">
        <v>186</v>
      </c>
      <c r="C4179" t="s">
        <v>1459</v>
      </c>
      <c r="D4179" t="s">
        <v>1384</v>
      </c>
      <c r="E4179" t="s">
        <v>1499</v>
      </c>
      <c r="F4179" t="s">
        <v>1293</v>
      </c>
      <c r="G4179">
        <v>35</v>
      </c>
      <c r="H4179" t="s">
        <v>1464</v>
      </c>
      <c r="I4179" t="s">
        <v>186</v>
      </c>
      <c r="J4179" t="s">
        <v>1478</v>
      </c>
      <c r="K4179" t="s">
        <v>1386</v>
      </c>
      <c r="L4179">
        <v>0</v>
      </c>
      <c r="M4179">
        <v>0</v>
      </c>
      <c r="N4179">
        <v>0</v>
      </c>
      <c r="O4179">
        <v>0</v>
      </c>
      <c r="P4179">
        <v>0</v>
      </c>
      <c r="Q4179">
        <v>0</v>
      </c>
      <c r="R4179" t="s">
        <v>531</v>
      </c>
      <c r="S4179" t="s">
        <v>531</v>
      </c>
      <c r="T4179" t="s">
        <v>531</v>
      </c>
      <c r="U4179" t="s">
        <v>531</v>
      </c>
      <c r="W4179" s="429">
        <f t="shared" si="97"/>
        <v>0</v>
      </c>
      <c r="X4179" s="429">
        <f t="shared" si="97"/>
        <v>0</v>
      </c>
      <c r="Y4179" s="429">
        <f t="shared" si="97"/>
        <v>0</v>
      </c>
      <c r="Z4179" s="429">
        <f t="shared" si="96"/>
        <v>0</v>
      </c>
      <c r="AA4179" s="429" t="s">
        <v>1296</v>
      </c>
    </row>
    <row r="4180" spans="1:27" x14ac:dyDescent="0.25">
      <c r="A4180" t="s">
        <v>149</v>
      </c>
      <c r="B4180" t="s">
        <v>186</v>
      </c>
      <c r="C4180" t="s">
        <v>1459</v>
      </c>
      <c r="D4180" t="s">
        <v>1384</v>
      </c>
      <c r="E4180" t="s">
        <v>1499</v>
      </c>
      <c r="F4180" t="s">
        <v>1293</v>
      </c>
      <c r="G4180">
        <v>35</v>
      </c>
      <c r="H4180" t="s">
        <v>1464</v>
      </c>
      <c r="I4180" t="s">
        <v>186</v>
      </c>
      <c r="J4180" t="s">
        <v>1478</v>
      </c>
      <c r="K4180" t="s">
        <v>1386</v>
      </c>
      <c r="L4180">
        <v>0</v>
      </c>
      <c r="M4180">
        <v>0</v>
      </c>
      <c r="N4180">
        <v>0</v>
      </c>
      <c r="O4180">
        <v>0</v>
      </c>
      <c r="P4180">
        <v>0</v>
      </c>
      <c r="Q4180">
        <v>0</v>
      </c>
      <c r="R4180" t="s">
        <v>531</v>
      </c>
      <c r="S4180" t="s">
        <v>531</v>
      </c>
      <c r="T4180" t="s">
        <v>531</v>
      </c>
      <c r="U4180" t="s">
        <v>531</v>
      </c>
      <c r="W4180" s="429">
        <f t="shared" si="97"/>
        <v>0</v>
      </c>
      <c r="X4180" s="429">
        <f t="shared" si="97"/>
        <v>0</v>
      </c>
      <c r="Y4180" s="429">
        <f t="shared" si="97"/>
        <v>0</v>
      </c>
      <c r="Z4180" s="429">
        <f t="shared" si="96"/>
        <v>0</v>
      </c>
      <c r="AA4180" s="429" t="s">
        <v>1296</v>
      </c>
    </row>
    <row r="4181" spans="1:27" x14ac:dyDescent="0.25">
      <c r="A4181" t="s">
        <v>149</v>
      </c>
      <c r="B4181" t="s">
        <v>186</v>
      </c>
      <c r="C4181" t="s">
        <v>1459</v>
      </c>
      <c r="D4181" t="s">
        <v>1384</v>
      </c>
      <c r="E4181" t="s">
        <v>1499</v>
      </c>
      <c r="F4181" t="s">
        <v>1293</v>
      </c>
      <c r="G4181">
        <v>35</v>
      </c>
      <c r="H4181" t="s">
        <v>1464</v>
      </c>
      <c r="I4181" t="s">
        <v>186</v>
      </c>
      <c r="J4181" t="s">
        <v>1478</v>
      </c>
      <c r="K4181" t="s">
        <v>1386</v>
      </c>
      <c r="L4181">
        <v>0</v>
      </c>
      <c r="M4181">
        <v>0</v>
      </c>
      <c r="N4181">
        <v>0</v>
      </c>
      <c r="O4181">
        <v>0</v>
      </c>
      <c r="P4181">
        <v>0</v>
      </c>
      <c r="Q4181">
        <v>0</v>
      </c>
      <c r="R4181" t="s">
        <v>531</v>
      </c>
      <c r="S4181" t="s">
        <v>531</v>
      </c>
      <c r="T4181" t="s">
        <v>531</v>
      </c>
      <c r="U4181" t="s">
        <v>531</v>
      </c>
      <c r="W4181" s="429">
        <f t="shared" si="97"/>
        <v>0</v>
      </c>
      <c r="X4181" s="429">
        <f t="shared" si="97"/>
        <v>0</v>
      </c>
      <c r="Y4181" s="429">
        <f t="shared" si="97"/>
        <v>0</v>
      </c>
      <c r="Z4181" s="429">
        <f t="shared" si="96"/>
        <v>0</v>
      </c>
      <c r="AA4181" s="429" t="s">
        <v>1296</v>
      </c>
    </row>
    <row r="4182" spans="1:27" x14ac:dyDescent="0.25">
      <c r="A4182" t="s">
        <v>149</v>
      </c>
      <c r="B4182" t="s">
        <v>186</v>
      </c>
      <c r="C4182" t="s">
        <v>1459</v>
      </c>
      <c r="D4182" t="s">
        <v>1384</v>
      </c>
      <c r="E4182" t="s">
        <v>1499</v>
      </c>
      <c r="F4182" t="s">
        <v>1293</v>
      </c>
      <c r="G4182">
        <v>35</v>
      </c>
      <c r="H4182" t="s">
        <v>1464</v>
      </c>
      <c r="I4182" t="s">
        <v>186</v>
      </c>
      <c r="J4182" t="s">
        <v>1478</v>
      </c>
      <c r="K4182" t="s">
        <v>1386</v>
      </c>
      <c r="L4182">
        <v>0</v>
      </c>
      <c r="M4182">
        <v>0</v>
      </c>
      <c r="N4182">
        <v>0</v>
      </c>
      <c r="O4182">
        <v>0</v>
      </c>
      <c r="P4182">
        <v>0</v>
      </c>
      <c r="Q4182">
        <v>0</v>
      </c>
      <c r="R4182" t="s">
        <v>531</v>
      </c>
      <c r="S4182" t="s">
        <v>531</v>
      </c>
      <c r="T4182" t="s">
        <v>531</v>
      </c>
      <c r="U4182" t="s">
        <v>531</v>
      </c>
      <c r="W4182" s="429">
        <f t="shared" si="97"/>
        <v>0</v>
      </c>
      <c r="X4182" s="429">
        <f t="shared" si="97"/>
        <v>0</v>
      </c>
      <c r="Y4182" s="429">
        <f t="shared" si="97"/>
        <v>0</v>
      </c>
      <c r="Z4182" s="429">
        <f t="shared" si="96"/>
        <v>0</v>
      </c>
      <c r="AA4182" s="429" t="s">
        <v>1296</v>
      </c>
    </row>
    <row r="4183" spans="1:27" x14ac:dyDescent="0.25">
      <c r="A4183" t="s">
        <v>149</v>
      </c>
      <c r="B4183" t="s">
        <v>186</v>
      </c>
      <c r="C4183" t="s">
        <v>1459</v>
      </c>
      <c r="D4183" t="s">
        <v>1384</v>
      </c>
      <c r="E4183" t="s">
        <v>1499</v>
      </c>
      <c r="F4183" t="s">
        <v>1293</v>
      </c>
      <c r="G4183">
        <v>35</v>
      </c>
      <c r="H4183" t="s">
        <v>1464</v>
      </c>
      <c r="I4183" t="s">
        <v>186</v>
      </c>
      <c r="J4183" t="s">
        <v>1478</v>
      </c>
      <c r="K4183" t="s">
        <v>1386</v>
      </c>
      <c r="L4183">
        <v>0</v>
      </c>
      <c r="M4183">
        <v>0</v>
      </c>
      <c r="N4183">
        <v>0</v>
      </c>
      <c r="O4183">
        <v>0</v>
      </c>
      <c r="P4183">
        <v>0</v>
      </c>
      <c r="Q4183">
        <v>0</v>
      </c>
      <c r="R4183" t="s">
        <v>531</v>
      </c>
      <c r="S4183" t="s">
        <v>531</v>
      </c>
      <c r="T4183" t="s">
        <v>531</v>
      </c>
      <c r="U4183" t="s">
        <v>531</v>
      </c>
      <c r="W4183" s="429">
        <f t="shared" si="97"/>
        <v>0</v>
      </c>
      <c r="X4183" s="429">
        <f t="shared" si="97"/>
        <v>0</v>
      </c>
      <c r="Y4183" s="429">
        <f t="shared" si="97"/>
        <v>0</v>
      </c>
      <c r="Z4183" s="429">
        <f t="shared" si="96"/>
        <v>0</v>
      </c>
      <c r="AA4183" s="429" t="s">
        <v>1296</v>
      </c>
    </row>
    <row r="4184" spans="1:27" x14ac:dyDescent="0.25">
      <c r="A4184" t="s">
        <v>149</v>
      </c>
      <c r="B4184" t="s">
        <v>186</v>
      </c>
      <c r="C4184" t="s">
        <v>1459</v>
      </c>
      <c r="D4184" t="s">
        <v>1384</v>
      </c>
      <c r="E4184" t="s">
        <v>1499</v>
      </c>
      <c r="F4184" t="s">
        <v>1293</v>
      </c>
      <c r="G4184">
        <v>35</v>
      </c>
      <c r="H4184" t="s">
        <v>1461</v>
      </c>
      <c r="I4184" t="s">
        <v>534</v>
      </c>
      <c r="J4184" t="s">
        <v>1478</v>
      </c>
      <c r="K4184" t="s">
        <v>1386</v>
      </c>
      <c r="L4184">
        <v>0</v>
      </c>
      <c r="M4184">
        <v>0</v>
      </c>
      <c r="N4184">
        <v>0</v>
      </c>
      <c r="O4184">
        <v>0</v>
      </c>
      <c r="P4184">
        <v>0</v>
      </c>
      <c r="Q4184">
        <v>0</v>
      </c>
      <c r="R4184" t="s">
        <v>531</v>
      </c>
      <c r="S4184" t="s">
        <v>531</v>
      </c>
      <c r="T4184" t="s">
        <v>531</v>
      </c>
      <c r="U4184" t="s">
        <v>531</v>
      </c>
      <c r="W4184" s="429">
        <f t="shared" si="97"/>
        <v>0</v>
      </c>
      <c r="X4184" s="429">
        <f t="shared" si="97"/>
        <v>0</v>
      </c>
      <c r="Y4184" s="429">
        <f t="shared" si="97"/>
        <v>0</v>
      </c>
      <c r="Z4184" s="429">
        <f t="shared" si="96"/>
        <v>0</v>
      </c>
      <c r="AA4184" s="429" t="s">
        <v>1296</v>
      </c>
    </row>
    <row r="4185" spans="1:27" x14ac:dyDescent="0.25">
      <c r="A4185" t="s">
        <v>149</v>
      </c>
      <c r="B4185" t="s">
        <v>186</v>
      </c>
      <c r="C4185" t="s">
        <v>1459</v>
      </c>
      <c r="D4185" t="s">
        <v>1384</v>
      </c>
      <c r="E4185" t="s">
        <v>1499</v>
      </c>
      <c r="F4185" t="s">
        <v>1293</v>
      </c>
      <c r="G4185">
        <v>35</v>
      </c>
      <c r="H4185" t="s">
        <v>1461</v>
      </c>
      <c r="I4185" t="s">
        <v>534</v>
      </c>
      <c r="J4185" t="s">
        <v>1478</v>
      </c>
      <c r="K4185" t="s">
        <v>1386</v>
      </c>
      <c r="L4185">
        <v>0</v>
      </c>
      <c r="M4185">
        <v>0</v>
      </c>
      <c r="N4185">
        <v>0</v>
      </c>
      <c r="O4185">
        <v>0</v>
      </c>
      <c r="P4185">
        <v>0</v>
      </c>
      <c r="Q4185">
        <v>0</v>
      </c>
      <c r="R4185" t="s">
        <v>531</v>
      </c>
      <c r="S4185" t="s">
        <v>531</v>
      </c>
      <c r="T4185" t="s">
        <v>531</v>
      </c>
      <c r="U4185" t="s">
        <v>531</v>
      </c>
      <c r="W4185" s="429">
        <f t="shared" si="97"/>
        <v>0</v>
      </c>
      <c r="X4185" s="429">
        <f t="shared" si="97"/>
        <v>0</v>
      </c>
      <c r="Y4185" s="429">
        <f t="shared" si="97"/>
        <v>0</v>
      </c>
      <c r="Z4185" s="429">
        <f t="shared" si="96"/>
        <v>0</v>
      </c>
      <c r="AA4185" s="429" t="s">
        <v>1296</v>
      </c>
    </row>
    <row r="4186" spans="1:27" x14ac:dyDescent="0.25">
      <c r="A4186" t="s">
        <v>149</v>
      </c>
      <c r="B4186" t="s">
        <v>186</v>
      </c>
      <c r="C4186" t="s">
        <v>1459</v>
      </c>
      <c r="D4186" t="s">
        <v>1384</v>
      </c>
      <c r="E4186" t="s">
        <v>1499</v>
      </c>
      <c r="F4186" t="s">
        <v>1293</v>
      </c>
      <c r="G4186">
        <v>35</v>
      </c>
      <c r="H4186" t="s">
        <v>1461</v>
      </c>
      <c r="I4186" t="s">
        <v>534</v>
      </c>
      <c r="J4186" t="s">
        <v>1478</v>
      </c>
      <c r="K4186" t="s">
        <v>1386</v>
      </c>
      <c r="L4186">
        <v>0</v>
      </c>
      <c r="M4186">
        <v>0</v>
      </c>
      <c r="N4186">
        <v>0</v>
      </c>
      <c r="O4186">
        <v>0</v>
      </c>
      <c r="P4186">
        <v>0</v>
      </c>
      <c r="Q4186">
        <v>0</v>
      </c>
      <c r="R4186" t="s">
        <v>531</v>
      </c>
      <c r="S4186" t="s">
        <v>531</v>
      </c>
      <c r="T4186" t="s">
        <v>531</v>
      </c>
      <c r="U4186" t="s">
        <v>531</v>
      </c>
      <c r="W4186" s="429">
        <f t="shared" si="97"/>
        <v>0</v>
      </c>
      <c r="X4186" s="429">
        <f t="shared" si="97"/>
        <v>0</v>
      </c>
      <c r="Y4186" s="429">
        <f t="shared" si="97"/>
        <v>0</v>
      </c>
      <c r="Z4186" s="429">
        <f t="shared" si="96"/>
        <v>0</v>
      </c>
      <c r="AA4186" s="429" t="s">
        <v>1296</v>
      </c>
    </row>
    <row r="4187" spans="1:27" x14ac:dyDescent="0.25">
      <c r="A4187" t="s">
        <v>149</v>
      </c>
      <c r="B4187" t="s">
        <v>186</v>
      </c>
      <c r="C4187" t="s">
        <v>1459</v>
      </c>
      <c r="D4187" t="s">
        <v>1384</v>
      </c>
      <c r="E4187" t="s">
        <v>1499</v>
      </c>
      <c r="F4187" t="s">
        <v>1293</v>
      </c>
      <c r="G4187">
        <v>35</v>
      </c>
      <c r="H4187" t="s">
        <v>1461</v>
      </c>
      <c r="I4187" t="s">
        <v>534</v>
      </c>
      <c r="J4187" t="s">
        <v>1478</v>
      </c>
      <c r="K4187" t="s">
        <v>1386</v>
      </c>
      <c r="L4187">
        <v>0</v>
      </c>
      <c r="M4187">
        <v>0</v>
      </c>
      <c r="N4187">
        <v>0</v>
      </c>
      <c r="O4187">
        <v>0</v>
      </c>
      <c r="P4187">
        <v>0</v>
      </c>
      <c r="Q4187">
        <v>0</v>
      </c>
      <c r="R4187" t="s">
        <v>531</v>
      </c>
      <c r="S4187" t="s">
        <v>531</v>
      </c>
      <c r="T4187" t="s">
        <v>531</v>
      </c>
      <c r="U4187" t="s">
        <v>531</v>
      </c>
      <c r="W4187" s="429">
        <f t="shared" si="97"/>
        <v>0</v>
      </c>
      <c r="X4187" s="429">
        <f t="shared" si="97"/>
        <v>0</v>
      </c>
      <c r="Y4187" s="429">
        <f t="shared" si="97"/>
        <v>0</v>
      </c>
      <c r="Z4187" s="429">
        <f t="shared" si="96"/>
        <v>0</v>
      </c>
      <c r="AA4187" s="429" t="s">
        <v>1296</v>
      </c>
    </row>
    <row r="4188" spans="1:27" x14ac:dyDescent="0.25">
      <c r="A4188" t="s">
        <v>149</v>
      </c>
      <c r="B4188" t="s">
        <v>186</v>
      </c>
      <c r="C4188" t="s">
        <v>1459</v>
      </c>
      <c r="D4188" t="s">
        <v>1479</v>
      </c>
      <c r="E4188" t="s">
        <v>1499</v>
      </c>
      <c r="F4188" t="s">
        <v>1293</v>
      </c>
      <c r="G4188" t="s">
        <v>524</v>
      </c>
      <c r="H4188" t="s">
        <v>1464</v>
      </c>
      <c r="I4188" t="s">
        <v>186</v>
      </c>
      <c r="J4188" t="s">
        <v>1478</v>
      </c>
      <c r="K4188" t="s">
        <v>1386</v>
      </c>
      <c r="L4188">
        <v>24.36</v>
      </c>
      <c r="M4188">
        <v>4.4800000000000004</v>
      </c>
      <c r="N4188">
        <v>0</v>
      </c>
      <c r="O4188">
        <v>6.0000000000000001E-3</v>
      </c>
      <c r="P4188">
        <v>0.09</v>
      </c>
      <c r="Q4188">
        <v>0.09</v>
      </c>
      <c r="R4188" t="s">
        <v>531</v>
      </c>
      <c r="S4188" t="s">
        <v>531</v>
      </c>
      <c r="T4188" t="s">
        <v>531</v>
      </c>
      <c r="U4188" t="s">
        <v>531</v>
      </c>
      <c r="W4188" s="429">
        <f t="shared" si="97"/>
        <v>0</v>
      </c>
      <c r="X4188" s="429">
        <f t="shared" si="97"/>
        <v>0</v>
      </c>
      <c r="Y4188" s="429">
        <f t="shared" si="97"/>
        <v>0</v>
      </c>
      <c r="Z4188" s="429">
        <f t="shared" si="96"/>
        <v>0</v>
      </c>
      <c r="AA4188" s="429" t="s">
        <v>1296</v>
      </c>
    </row>
    <row r="4189" spans="1:27" x14ac:dyDescent="0.25">
      <c r="A4189" t="s">
        <v>149</v>
      </c>
      <c r="B4189" t="s">
        <v>186</v>
      </c>
      <c r="C4189" t="s">
        <v>1459</v>
      </c>
      <c r="D4189" t="s">
        <v>1480</v>
      </c>
      <c r="E4189" t="s">
        <v>1499</v>
      </c>
      <c r="F4189" t="s">
        <v>1293</v>
      </c>
      <c r="G4189" t="s">
        <v>524</v>
      </c>
      <c r="H4189" t="s">
        <v>1481</v>
      </c>
      <c r="I4189" t="s">
        <v>380</v>
      </c>
      <c r="J4189" t="s">
        <v>1478</v>
      </c>
      <c r="K4189" t="s">
        <v>1386</v>
      </c>
      <c r="L4189">
        <v>9.4686000000000003</v>
      </c>
      <c r="M4189">
        <v>0.50109999999999999</v>
      </c>
      <c r="N4189">
        <v>0</v>
      </c>
      <c r="O4189">
        <v>4.1999999999999997E-3</v>
      </c>
      <c r="P4189">
        <v>0.20039999999999999</v>
      </c>
      <c r="Q4189">
        <v>0.20039999999999999</v>
      </c>
      <c r="R4189" t="s">
        <v>531</v>
      </c>
      <c r="S4189" t="s">
        <v>531</v>
      </c>
      <c r="T4189" t="s">
        <v>531</v>
      </c>
      <c r="U4189" t="s">
        <v>531</v>
      </c>
      <c r="W4189" s="429">
        <f t="shared" si="97"/>
        <v>0</v>
      </c>
      <c r="X4189" s="429">
        <f t="shared" si="97"/>
        <v>0</v>
      </c>
      <c r="Y4189" s="429">
        <f t="shared" si="97"/>
        <v>0</v>
      </c>
      <c r="Z4189" s="429">
        <f t="shared" si="96"/>
        <v>0</v>
      </c>
      <c r="AA4189" s="429" t="s">
        <v>1296</v>
      </c>
    </row>
    <row r="4190" spans="1:27" x14ac:dyDescent="0.25">
      <c r="A4190" t="s">
        <v>149</v>
      </c>
      <c r="B4190" t="s">
        <v>186</v>
      </c>
      <c r="C4190" t="s">
        <v>1459</v>
      </c>
      <c r="D4190" t="s">
        <v>1480</v>
      </c>
      <c r="E4190" t="s">
        <v>1499</v>
      </c>
      <c r="F4190" t="s">
        <v>1293</v>
      </c>
      <c r="G4190" t="s">
        <v>524</v>
      </c>
      <c r="H4190" t="s">
        <v>1481</v>
      </c>
      <c r="I4190" t="s">
        <v>380</v>
      </c>
      <c r="J4190" t="s">
        <v>1478</v>
      </c>
      <c r="K4190" t="s">
        <v>1386</v>
      </c>
      <c r="L4190">
        <v>5.8080999999999996</v>
      </c>
      <c r="M4190">
        <v>0.3347</v>
      </c>
      <c r="N4190">
        <v>0</v>
      </c>
      <c r="O4190">
        <v>2.8E-3</v>
      </c>
      <c r="P4190">
        <v>0.13389999999999999</v>
      </c>
      <c r="Q4190">
        <v>0.13389999999999999</v>
      </c>
      <c r="R4190" t="s">
        <v>531</v>
      </c>
      <c r="S4190" t="s">
        <v>531</v>
      </c>
      <c r="T4190" t="s">
        <v>531</v>
      </c>
      <c r="U4190" t="s">
        <v>531</v>
      </c>
      <c r="W4190" s="429">
        <f t="shared" si="97"/>
        <v>0</v>
      </c>
      <c r="X4190" s="429">
        <f t="shared" si="97"/>
        <v>0</v>
      </c>
      <c r="Y4190" s="429">
        <f t="shared" si="97"/>
        <v>0</v>
      </c>
      <c r="Z4190" s="429">
        <f t="shared" si="96"/>
        <v>0</v>
      </c>
      <c r="AA4190" s="429" t="s">
        <v>1296</v>
      </c>
    </row>
    <row r="4191" spans="1:27" x14ac:dyDescent="0.25">
      <c r="A4191" t="s">
        <v>149</v>
      </c>
      <c r="B4191" t="s">
        <v>186</v>
      </c>
      <c r="C4191" t="s">
        <v>1459</v>
      </c>
      <c r="D4191" t="s">
        <v>1480</v>
      </c>
      <c r="E4191" t="s">
        <v>1499</v>
      </c>
      <c r="F4191" t="s">
        <v>1293</v>
      </c>
      <c r="G4191" t="s">
        <v>524</v>
      </c>
      <c r="H4191" t="s">
        <v>1481</v>
      </c>
      <c r="I4191" t="s">
        <v>380</v>
      </c>
      <c r="J4191" t="s">
        <v>1478</v>
      </c>
      <c r="K4191" t="s">
        <v>1386</v>
      </c>
      <c r="L4191">
        <v>0.1111</v>
      </c>
      <c r="M4191">
        <v>6.4999999999999997E-4</v>
      </c>
      <c r="N4191">
        <v>0</v>
      </c>
      <c r="O4191">
        <v>1E-4</v>
      </c>
      <c r="P4191">
        <v>2.5999999999999999E-3</v>
      </c>
      <c r="Q4191">
        <v>2.5999999999999999E-3</v>
      </c>
      <c r="R4191" t="s">
        <v>531</v>
      </c>
      <c r="S4191" t="s">
        <v>531</v>
      </c>
      <c r="T4191" t="s">
        <v>531</v>
      </c>
      <c r="U4191" t="s">
        <v>531</v>
      </c>
      <c r="W4191" s="429">
        <f t="shared" si="97"/>
        <v>0</v>
      </c>
      <c r="X4191" s="429">
        <f t="shared" si="97"/>
        <v>0</v>
      </c>
      <c r="Y4191" s="429">
        <f t="shared" si="97"/>
        <v>0</v>
      </c>
      <c r="Z4191" s="429">
        <f t="shared" si="96"/>
        <v>0</v>
      </c>
      <c r="AA4191" s="429" t="s">
        <v>1296</v>
      </c>
    </row>
    <row r="4192" spans="1:27" x14ac:dyDescent="0.25">
      <c r="A4192" t="s">
        <v>149</v>
      </c>
      <c r="B4192" t="s">
        <v>186</v>
      </c>
      <c r="C4192" t="s">
        <v>1459</v>
      </c>
      <c r="D4192" t="s">
        <v>1480</v>
      </c>
      <c r="E4192" t="s">
        <v>1499</v>
      </c>
      <c r="F4192" t="s">
        <v>1293</v>
      </c>
      <c r="G4192" t="s">
        <v>524</v>
      </c>
      <c r="H4192" t="s">
        <v>1481</v>
      </c>
      <c r="I4192" t="s">
        <v>380</v>
      </c>
      <c r="J4192" t="s">
        <v>1478</v>
      </c>
      <c r="K4192" t="s">
        <v>1386</v>
      </c>
      <c r="L4192">
        <v>0</v>
      </c>
      <c r="M4192">
        <v>0</v>
      </c>
      <c r="N4192">
        <v>0</v>
      </c>
      <c r="O4192">
        <v>0</v>
      </c>
      <c r="P4192">
        <v>0</v>
      </c>
      <c r="Q4192">
        <v>0</v>
      </c>
      <c r="R4192" t="s">
        <v>531</v>
      </c>
      <c r="S4192" t="s">
        <v>531</v>
      </c>
      <c r="T4192" t="s">
        <v>531</v>
      </c>
      <c r="U4192" t="s">
        <v>531</v>
      </c>
      <c r="W4192" s="429">
        <f t="shared" si="97"/>
        <v>0</v>
      </c>
      <c r="X4192" s="429">
        <f t="shared" si="97"/>
        <v>0</v>
      </c>
      <c r="Y4192" s="429">
        <f t="shared" si="97"/>
        <v>0</v>
      </c>
      <c r="Z4192" s="429">
        <f t="shared" si="96"/>
        <v>0</v>
      </c>
      <c r="AA4192" s="429" t="s">
        <v>1296</v>
      </c>
    </row>
    <row r="4193" spans="1:27" x14ac:dyDescent="0.25">
      <c r="A4193" t="s">
        <v>149</v>
      </c>
      <c r="B4193" t="s">
        <v>186</v>
      </c>
      <c r="C4193" t="s">
        <v>1459</v>
      </c>
      <c r="D4193" t="s">
        <v>1480</v>
      </c>
      <c r="E4193" t="s">
        <v>1499</v>
      </c>
      <c r="F4193" t="s">
        <v>1293</v>
      </c>
      <c r="G4193" t="s">
        <v>524</v>
      </c>
      <c r="H4193" t="s">
        <v>1481</v>
      </c>
      <c r="I4193" t="s">
        <v>380</v>
      </c>
      <c r="J4193" t="s">
        <v>1478</v>
      </c>
      <c r="K4193" t="s">
        <v>1386</v>
      </c>
      <c r="L4193">
        <v>0</v>
      </c>
      <c r="M4193">
        <v>0</v>
      </c>
      <c r="N4193">
        <v>0</v>
      </c>
      <c r="O4193">
        <v>0</v>
      </c>
      <c r="P4193">
        <v>0</v>
      </c>
      <c r="Q4193">
        <v>0</v>
      </c>
      <c r="R4193" t="s">
        <v>531</v>
      </c>
      <c r="S4193" t="s">
        <v>531</v>
      </c>
      <c r="T4193" t="s">
        <v>531</v>
      </c>
      <c r="U4193" t="s">
        <v>531</v>
      </c>
      <c r="W4193" s="429">
        <f t="shared" si="97"/>
        <v>0</v>
      </c>
      <c r="X4193" s="429">
        <f t="shared" si="97"/>
        <v>0</v>
      </c>
      <c r="Y4193" s="429">
        <f t="shared" si="97"/>
        <v>0</v>
      </c>
      <c r="Z4193" s="429">
        <f t="shared" si="96"/>
        <v>0</v>
      </c>
      <c r="AA4193" s="429" t="s">
        <v>1296</v>
      </c>
    </row>
    <row r="4194" spans="1:27" x14ac:dyDescent="0.25">
      <c r="A4194" t="s">
        <v>149</v>
      </c>
      <c r="B4194" t="s">
        <v>186</v>
      </c>
      <c r="C4194" t="s">
        <v>1459</v>
      </c>
      <c r="D4194" t="s">
        <v>1480</v>
      </c>
      <c r="E4194" t="s">
        <v>1499</v>
      </c>
      <c r="F4194" t="s">
        <v>1293</v>
      </c>
      <c r="G4194" t="s">
        <v>524</v>
      </c>
      <c r="H4194" t="s">
        <v>1461</v>
      </c>
      <c r="I4194" t="s">
        <v>534</v>
      </c>
      <c r="J4194" t="s">
        <v>1478</v>
      </c>
      <c r="K4194" t="s">
        <v>1386</v>
      </c>
      <c r="L4194">
        <v>6.2</v>
      </c>
      <c r="M4194">
        <v>4.2</v>
      </c>
      <c r="N4194">
        <v>0</v>
      </c>
      <c r="O4194">
        <v>0</v>
      </c>
      <c r="P4194">
        <v>0</v>
      </c>
      <c r="Q4194">
        <v>0</v>
      </c>
      <c r="R4194" t="s">
        <v>531</v>
      </c>
      <c r="S4194" t="s">
        <v>531</v>
      </c>
      <c r="T4194" t="s">
        <v>531</v>
      </c>
      <c r="U4194" t="s">
        <v>531</v>
      </c>
      <c r="W4194" s="429">
        <f t="shared" si="97"/>
        <v>0</v>
      </c>
      <c r="X4194" s="429">
        <f t="shared" si="97"/>
        <v>0</v>
      </c>
      <c r="Y4194" s="429">
        <f t="shared" si="97"/>
        <v>0</v>
      </c>
      <c r="Z4194" s="429">
        <f t="shared" si="96"/>
        <v>0</v>
      </c>
      <c r="AA4194" s="429" t="s">
        <v>1296</v>
      </c>
    </row>
    <row r="4195" spans="1:27" x14ac:dyDescent="0.25">
      <c r="A4195" t="s">
        <v>149</v>
      </c>
      <c r="B4195" t="s">
        <v>186</v>
      </c>
      <c r="C4195" t="s">
        <v>1459</v>
      </c>
      <c r="D4195" t="s">
        <v>1480</v>
      </c>
      <c r="E4195" t="s">
        <v>1499</v>
      </c>
      <c r="F4195" t="s">
        <v>1293</v>
      </c>
      <c r="G4195" t="s">
        <v>524</v>
      </c>
      <c r="H4195" t="s">
        <v>1461</v>
      </c>
      <c r="I4195" t="s">
        <v>534</v>
      </c>
      <c r="J4195" t="s">
        <v>1478</v>
      </c>
      <c r="K4195" t="s">
        <v>1386</v>
      </c>
      <c r="L4195">
        <v>4.7</v>
      </c>
      <c r="M4195">
        <v>4.2</v>
      </c>
      <c r="N4195">
        <v>0</v>
      </c>
      <c r="O4195">
        <v>0</v>
      </c>
      <c r="P4195">
        <v>0</v>
      </c>
      <c r="Q4195">
        <v>0</v>
      </c>
      <c r="R4195" t="s">
        <v>531</v>
      </c>
      <c r="S4195" t="s">
        <v>531</v>
      </c>
      <c r="T4195" t="s">
        <v>531</v>
      </c>
      <c r="U4195" t="s">
        <v>531</v>
      </c>
      <c r="W4195" s="429">
        <f t="shared" si="97"/>
        <v>0</v>
      </c>
      <c r="X4195" s="429">
        <f t="shared" si="97"/>
        <v>0</v>
      </c>
      <c r="Y4195" s="429">
        <f t="shared" si="97"/>
        <v>0</v>
      </c>
      <c r="Z4195" s="429">
        <f t="shared" si="96"/>
        <v>0</v>
      </c>
      <c r="AA4195" s="429" t="s">
        <v>1296</v>
      </c>
    </row>
    <row r="4196" spans="1:27" x14ac:dyDescent="0.25">
      <c r="A4196" t="s">
        <v>149</v>
      </c>
      <c r="B4196" t="s">
        <v>186</v>
      </c>
      <c r="C4196" t="s">
        <v>1459</v>
      </c>
      <c r="D4196" t="s">
        <v>1480</v>
      </c>
      <c r="E4196" t="s">
        <v>1499</v>
      </c>
      <c r="F4196" t="s">
        <v>1293</v>
      </c>
      <c r="G4196" t="s">
        <v>524</v>
      </c>
      <c r="H4196" t="s">
        <v>1461</v>
      </c>
      <c r="I4196" t="s">
        <v>534</v>
      </c>
      <c r="J4196" t="s">
        <v>1478</v>
      </c>
      <c r="K4196" t="s">
        <v>1386</v>
      </c>
      <c r="L4196">
        <v>0.1</v>
      </c>
      <c r="M4196">
        <v>0.1</v>
      </c>
      <c r="N4196">
        <v>0</v>
      </c>
      <c r="O4196">
        <v>0</v>
      </c>
      <c r="P4196">
        <v>0</v>
      </c>
      <c r="Q4196">
        <v>0</v>
      </c>
      <c r="R4196" t="s">
        <v>531</v>
      </c>
      <c r="S4196" t="s">
        <v>531</v>
      </c>
      <c r="T4196" t="s">
        <v>531</v>
      </c>
      <c r="U4196" t="s">
        <v>531</v>
      </c>
      <c r="W4196" s="429">
        <f t="shared" si="97"/>
        <v>0</v>
      </c>
      <c r="X4196" s="429">
        <f t="shared" si="97"/>
        <v>0</v>
      </c>
      <c r="Y4196" s="429">
        <f t="shared" si="97"/>
        <v>0</v>
      </c>
      <c r="Z4196" s="429">
        <f t="shared" si="96"/>
        <v>0</v>
      </c>
      <c r="AA4196" s="429" t="s">
        <v>1296</v>
      </c>
    </row>
    <row r="4197" spans="1:27" x14ac:dyDescent="0.25">
      <c r="A4197" t="s">
        <v>149</v>
      </c>
      <c r="B4197" t="s">
        <v>186</v>
      </c>
      <c r="C4197" t="s">
        <v>1459</v>
      </c>
      <c r="D4197" t="s">
        <v>1480</v>
      </c>
      <c r="E4197" t="s">
        <v>1499</v>
      </c>
      <c r="F4197" t="s">
        <v>1293</v>
      </c>
      <c r="G4197" t="s">
        <v>524</v>
      </c>
      <c r="H4197" t="s">
        <v>1461</v>
      </c>
      <c r="I4197" t="s">
        <v>534</v>
      </c>
      <c r="J4197" t="s">
        <v>1478</v>
      </c>
      <c r="K4197" t="s">
        <v>1386</v>
      </c>
      <c r="L4197">
        <v>0</v>
      </c>
      <c r="M4197">
        <v>0</v>
      </c>
      <c r="N4197">
        <v>0</v>
      </c>
      <c r="O4197">
        <v>0</v>
      </c>
      <c r="P4197">
        <v>0</v>
      </c>
      <c r="Q4197">
        <v>0</v>
      </c>
      <c r="R4197" t="s">
        <v>531</v>
      </c>
      <c r="S4197" t="s">
        <v>531</v>
      </c>
      <c r="T4197" t="s">
        <v>531</v>
      </c>
      <c r="U4197" t="s">
        <v>531</v>
      </c>
      <c r="W4197" s="429">
        <f t="shared" si="97"/>
        <v>0</v>
      </c>
      <c r="X4197" s="429">
        <f t="shared" si="97"/>
        <v>0</v>
      </c>
      <c r="Y4197" s="429">
        <f t="shared" si="97"/>
        <v>0</v>
      </c>
      <c r="Z4197" s="429">
        <f t="shared" si="96"/>
        <v>0</v>
      </c>
      <c r="AA4197" s="429" t="s">
        <v>1296</v>
      </c>
    </row>
    <row r="4198" spans="1:27" x14ac:dyDescent="0.25">
      <c r="A4198" t="s">
        <v>149</v>
      </c>
      <c r="B4198" t="s">
        <v>186</v>
      </c>
      <c r="C4198" t="s">
        <v>1459</v>
      </c>
      <c r="D4198" t="s">
        <v>1480</v>
      </c>
      <c r="E4198" t="s">
        <v>1499</v>
      </c>
      <c r="F4198" t="s">
        <v>1293</v>
      </c>
      <c r="G4198" t="s">
        <v>524</v>
      </c>
      <c r="H4198" t="s">
        <v>1461</v>
      </c>
      <c r="I4198" t="s">
        <v>534</v>
      </c>
      <c r="J4198" t="s">
        <v>1478</v>
      </c>
      <c r="K4198" t="s">
        <v>1386</v>
      </c>
      <c r="L4198">
        <v>0</v>
      </c>
      <c r="M4198">
        <v>0</v>
      </c>
      <c r="N4198">
        <v>0</v>
      </c>
      <c r="O4198">
        <v>0</v>
      </c>
      <c r="P4198">
        <v>0</v>
      </c>
      <c r="Q4198">
        <v>0</v>
      </c>
      <c r="R4198" t="s">
        <v>531</v>
      </c>
      <c r="S4198" t="s">
        <v>531</v>
      </c>
      <c r="T4198" t="s">
        <v>531</v>
      </c>
      <c r="U4198" t="s">
        <v>531</v>
      </c>
      <c r="W4198" s="429">
        <f t="shared" si="97"/>
        <v>0</v>
      </c>
      <c r="X4198" s="429">
        <f t="shared" si="97"/>
        <v>0</v>
      </c>
      <c r="Y4198" s="429">
        <f t="shared" si="97"/>
        <v>0</v>
      </c>
      <c r="Z4198" s="429">
        <f t="shared" si="96"/>
        <v>0</v>
      </c>
      <c r="AA4198" s="429" t="s">
        <v>1296</v>
      </c>
    </row>
    <row r="4199" spans="1:27" x14ac:dyDescent="0.25">
      <c r="A4199" t="s">
        <v>149</v>
      </c>
      <c r="B4199" t="s">
        <v>186</v>
      </c>
      <c r="C4199" t="s">
        <v>1459</v>
      </c>
      <c r="D4199" t="s">
        <v>1480</v>
      </c>
      <c r="E4199" t="s">
        <v>1499</v>
      </c>
      <c r="F4199" t="s">
        <v>1293</v>
      </c>
      <c r="G4199" t="s">
        <v>524</v>
      </c>
      <c r="H4199" t="s">
        <v>1461</v>
      </c>
      <c r="I4199" t="s">
        <v>534</v>
      </c>
      <c r="J4199" t="s">
        <v>1478</v>
      </c>
      <c r="K4199" t="s">
        <v>1386</v>
      </c>
      <c r="L4199">
        <v>0</v>
      </c>
      <c r="M4199">
        <v>0</v>
      </c>
      <c r="N4199">
        <v>0</v>
      </c>
      <c r="O4199">
        <v>0</v>
      </c>
      <c r="P4199">
        <v>0</v>
      </c>
      <c r="Q4199">
        <v>0</v>
      </c>
      <c r="R4199" t="s">
        <v>531</v>
      </c>
      <c r="S4199" t="s">
        <v>531</v>
      </c>
      <c r="T4199" t="s">
        <v>531</v>
      </c>
      <c r="U4199" t="s">
        <v>531</v>
      </c>
      <c r="W4199" s="429">
        <f t="shared" si="97"/>
        <v>0</v>
      </c>
      <c r="X4199" s="429">
        <f t="shared" si="97"/>
        <v>0</v>
      </c>
      <c r="Y4199" s="429">
        <f t="shared" si="97"/>
        <v>0</v>
      </c>
      <c r="Z4199" s="429">
        <f t="shared" si="96"/>
        <v>0</v>
      </c>
      <c r="AA4199" s="429" t="s">
        <v>1296</v>
      </c>
    </row>
    <row r="4200" spans="1:27" x14ac:dyDescent="0.25">
      <c r="A4200" t="s">
        <v>149</v>
      </c>
      <c r="B4200" t="s">
        <v>186</v>
      </c>
      <c r="C4200" t="s">
        <v>1459</v>
      </c>
      <c r="D4200" t="s">
        <v>1480</v>
      </c>
      <c r="E4200" t="s">
        <v>1499</v>
      </c>
      <c r="F4200" t="s">
        <v>1293</v>
      </c>
      <c r="G4200" t="s">
        <v>524</v>
      </c>
      <c r="H4200" t="s">
        <v>1461</v>
      </c>
      <c r="I4200" t="s">
        <v>534</v>
      </c>
      <c r="J4200" t="s">
        <v>1478</v>
      </c>
      <c r="K4200" t="s">
        <v>1386</v>
      </c>
      <c r="L4200">
        <v>0</v>
      </c>
      <c r="M4200">
        <v>0</v>
      </c>
      <c r="N4200">
        <v>0</v>
      </c>
      <c r="O4200">
        <v>0</v>
      </c>
      <c r="P4200">
        <v>0</v>
      </c>
      <c r="Q4200">
        <v>0</v>
      </c>
      <c r="R4200" t="s">
        <v>531</v>
      </c>
      <c r="S4200" t="s">
        <v>531</v>
      </c>
      <c r="T4200" t="s">
        <v>531</v>
      </c>
      <c r="U4200" t="s">
        <v>531</v>
      </c>
      <c r="W4200" s="429">
        <f t="shared" si="97"/>
        <v>0</v>
      </c>
      <c r="X4200" s="429">
        <f t="shared" si="97"/>
        <v>0</v>
      </c>
      <c r="Y4200" s="429">
        <f t="shared" si="97"/>
        <v>0</v>
      </c>
      <c r="Z4200" s="429">
        <f t="shared" si="96"/>
        <v>0</v>
      </c>
      <c r="AA4200" s="429" t="s">
        <v>1296</v>
      </c>
    </row>
    <row r="4201" spans="1:27" x14ac:dyDescent="0.25">
      <c r="A4201" t="s">
        <v>149</v>
      </c>
      <c r="B4201" t="s">
        <v>186</v>
      </c>
      <c r="C4201" t="s">
        <v>1459</v>
      </c>
      <c r="D4201" t="s">
        <v>1480</v>
      </c>
      <c r="E4201" t="s">
        <v>1499</v>
      </c>
      <c r="F4201" t="s">
        <v>1293</v>
      </c>
      <c r="G4201" t="s">
        <v>524</v>
      </c>
      <c r="H4201" t="s">
        <v>1461</v>
      </c>
      <c r="I4201" t="s">
        <v>534</v>
      </c>
      <c r="J4201" t="s">
        <v>1478</v>
      </c>
      <c r="K4201" t="s">
        <v>1386</v>
      </c>
      <c r="L4201">
        <v>0</v>
      </c>
      <c r="M4201">
        <v>0</v>
      </c>
      <c r="N4201">
        <v>0</v>
      </c>
      <c r="O4201">
        <v>0</v>
      </c>
      <c r="P4201">
        <v>0</v>
      </c>
      <c r="Q4201">
        <v>0</v>
      </c>
      <c r="R4201" t="s">
        <v>531</v>
      </c>
      <c r="S4201" t="s">
        <v>531</v>
      </c>
      <c r="T4201" t="s">
        <v>531</v>
      </c>
      <c r="U4201" t="s">
        <v>531</v>
      </c>
      <c r="W4201" s="429">
        <f t="shared" si="97"/>
        <v>0</v>
      </c>
      <c r="X4201" s="429">
        <f t="shared" si="97"/>
        <v>0</v>
      </c>
      <c r="Y4201" s="429">
        <f t="shared" si="97"/>
        <v>0</v>
      </c>
      <c r="Z4201" s="429">
        <f t="shared" si="96"/>
        <v>0</v>
      </c>
      <c r="AA4201" s="429" t="s">
        <v>1296</v>
      </c>
    </row>
    <row r="4202" spans="1:27" x14ac:dyDescent="0.25">
      <c r="A4202" t="s">
        <v>149</v>
      </c>
      <c r="B4202" t="s">
        <v>186</v>
      </c>
      <c r="C4202" t="s">
        <v>1459</v>
      </c>
      <c r="D4202" t="s">
        <v>1480</v>
      </c>
      <c r="E4202" t="s">
        <v>1499</v>
      </c>
      <c r="F4202" t="s">
        <v>1293</v>
      </c>
      <c r="G4202" t="s">
        <v>524</v>
      </c>
      <c r="H4202" t="s">
        <v>1461</v>
      </c>
      <c r="I4202" t="s">
        <v>534</v>
      </c>
      <c r="J4202" t="s">
        <v>1478</v>
      </c>
      <c r="K4202" t="s">
        <v>1386</v>
      </c>
      <c r="L4202">
        <v>0</v>
      </c>
      <c r="M4202">
        <v>9.5</v>
      </c>
      <c r="N4202">
        <v>0</v>
      </c>
      <c r="O4202">
        <v>0</v>
      </c>
      <c r="P4202">
        <v>0</v>
      </c>
      <c r="Q4202">
        <v>0</v>
      </c>
      <c r="R4202" t="s">
        <v>531</v>
      </c>
      <c r="S4202" t="s">
        <v>531</v>
      </c>
      <c r="T4202" t="s">
        <v>531</v>
      </c>
      <c r="U4202" t="s">
        <v>531</v>
      </c>
      <c r="W4202" s="429">
        <f t="shared" si="97"/>
        <v>0</v>
      </c>
      <c r="X4202" s="429">
        <f t="shared" si="97"/>
        <v>0</v>
      </c>
      <c r="Y4202" s="429">
        <f t="shared" si="97"/>
        <v>0</v>
      </c>
      <c r="Z4202" s="429">
        <f t="shared" si="96"/>
        <v>0</v>
      </c>
      <c r="AA4202" s="429" t="s">
        <v>1296</v>
      </c>
    </row>
    <row r="4203" spans="1:27" x14ac:dyDescent="0.25">
      <c r="A4203" t="s">
        <v>149</v>
      </c>
      <c r="B4203" t="s">
        <v>186</v>
      </c>
      <c r="C4203" t="s">
        <v>1459</v>
      </c>
      <c r="D4203" t="s">
        <v>1480</v>
      </c>
      <c r="E4203" t="s">
        <v>1499</v>
      </c>
      <c r="F4203" t="s">
        <v>1293</v>
      </c>
      <c r="G4203" t="s">
        <v>524</v>
      </c>
      <c r="H4203" t="s">
        <v>1461</v>
      </c>
      <c r="I4203" t="s">
        <v>534</v>
      </c>
      <c r="J4203" t="s">
        <v>1478</v>
      </c>
      <c r="K4203" t="s">
        <v>1386</v>
      </c>
      <c r="L4203">
        <v>0</v>
      </c>
      <c r="M4203">
        <v>5.7</v>
      </c>
      <c r="N4203">
        <v>0</v>
      </c>
      <c r="O4203">
        <v>0</v>
      </c>
      <c r="P4203">
        <v>0</v>
      </c>
      <c r="Q4203">
        <v>0</v>
      </c>
      <c r="R4203" t="s">
        <v>531</v>
      </c>
      <c r="S4203" t="s">
        <v>531</v>
      </c>
      <c r="T4203" t="s">
        <v>531</v>
      </c>
      <c r="U4203" t="s">
        <v>531</v>
      </c>
      <c r="W4203" s="429">
        <f t="shared" si="97"/>
        <v>0</v>
      </c>
      <c r="X4203" s="429">
        <f t="shared" si="97"/>
        <v>0</v>
      </c>
      <c r="Y4203" s="429">
        <f t="shared" si="97"/>
        <v>0</v>
      </c>
      <c r="Z4203" s="429">
        <f t="shared" si="96"/>
        <v>0</v>
      </c>
      <c r="AA4203" s="429" t="s">
        <v>1296</v>
      </c>
    </row>
    <row r="4204" spans="1:27" x14ac:dyDescent="0.25">
      <c r="A4204" t="s">
        <v>149</v>
      </c>
      <c r="B4204" t="s">
        <v>186</v>
      </c>
      <c r="C4204" t="s">
        <v>1459</v>
      </c>
      <c r="D4204" t="s">
        <v>1480</v>
      </c>
      <c r="E4204" t="s">
        <v>1499</v>
      </c>
      <c r="F4204" t="s">
        <v>1293</v>
      </c>
      <c r="G4204" t="s">
        <v>524</v>
      </c>
      <c r="H4204" t="s">
        <v>1461</v>
      </c>
      <c r="I4204" t="s">
        <v>534</v>
      </c>
      <c r="J4204" t="s">
        <v>1478</v>
      </c>
      <c r="K4204" t="s">
        <v>1386</v>
      </c>
      <c r="L4204">
        <v>5.0999999999999996</v>
      </c>
      <c r="M4204">
        <v>18.3</v>
      </c>
      <c r="N4204">
        <v>0</v>
      </c>
      <c r="O4204">
        <v>0.1</v>
      </c>
      <c r="P4204">
        <v>0.9</v>
      </c>
      <c r="Q4204">
        <v>0.9</v>
      </c>
      <c r="R4204" t="s">
        <v>531</v>
      </c>
      <c r="S4204" t="s">
        <v>531</v>
      </c>
      <c r="T4204" t="s">
        <v>531</v>
      </c>
      <c r="U4204" t="s">
        <v>531</v>
      </c>
      <c r="W4204" s="429">
        <f t="shared" si="97"/>
        <v>0</v>
      </c>
      <c r="X4204" s="429">
        <f t="shared" si="97"/>
        <v>0</v>
      </c>
      <c r="Y4204" s="429">
        <f t="shared" si="97"/>
        <v>0</v>
      </c>
      <c r="Z4204" s="429">
        <f t="shared" si="96"/>
        <v>0</v>
      </c>
      <c r="AA4204" s="429" t="s">
        <v>1296</v>
      </c>
    </row>
    <row r="4205" spans="1:27" x14ac:dyDescent="0.25">
      <c r="A4205" t="s">
        <v>149</v>
      </c>
      <c r="B4205" t="s">
        <v>186</v>
      </c>
      <c r="C4205" t="s">
        <v>1459</v>
      </c>
      <c r="D4205" t="s">
        <v>1480</v>
      </c>
      <c r="E4205" t="s">
        <v>1499</v>
      </c>
      <c r="F4205" t="s">
        <v>1293</v>
      </c>
      <c r="G4205" t="s">
        <v>524</v>
      </c>
      <c r="H4205" t="s">
        <v>1461</v>
      </c>
      <c r="I4205" t="s">
        <v>534</v>
      </c>
      <c r="J4205" t="s">
        <v>1478</v>
      </c>
      <c r="K4205" t="s">
        <v>1386</v>
      </c>
      <c r="L4205">
        <v>3</v>
      </c>
      <c r="M4205">
        <v>8.6</v>
      </c>
      <c r="N4205">
        <v>0</v>
      </c>
      <c r="O4205">
        <v>0</v>
      </c>
      <c r="P4205">
        <v>0.4</v>
      </c>
      <c r="Q4205">
        <v>0.4</v>
      </c>
      <c r="R4205" t="s">
        <v>531</v>
      </c>
      <c r="S4205" t="s">
        <v>531</v>
      </c>
      <c r="T4205" t="s">
        <v>531</v>
      </c>
      <c r="U4205" t="s">
        <v>531</v>
      </c>
      <c r="W4205" s="429">
        <f t="shared" si="97"/>
        <v>0</v>
      </c>
      <c r="X4205" s="429">
        <f t="shared" si="97"/>
        <v>0</v>
      </c>
      <c r="Y4205" s="429">
        <f t="shared" si="97"/>
        <v>0</v>
      </c>
      <c r="Z4205" s="429">
        <f t="shared" si="96"/>
        <v>0</v>
      </c>
      <c r="AA4205" s="429" t="s">
        <v>1296</v>
      </c>
    </row>
    <row r="4206" spans="1:27" x14ac:dyDescent="0.25">
      <c r="A4206" t="s">
        <v>149</v>
      </c>
      <c r="B4206" t="s">
        <v>186</v>
      </c>
      <c r="C4206" t="s">
        <v>1459</v>
      </c>
      <c r="D4206" t="s">
        <v>1480</v>
      </c>
      <c r="E4206" t="s">
        <v>1499</v>
      </c>
      <c r="F4206" t="s">
        <v>1293</v>
      </c>
      <c r="G4206" t="s">
        <v>524</v>
      </c>
      <c r="H4206" t="s">
        <v>1461</v>
      </c>
      <c r="I4206" t="s">
        <v>534</v>
      </c>
      <c r="J4206" t="s">
        <v>1478</v>
      </c>
      <c r="K4206" t="s">
        <v>1386</v>
      </c>
      <c r="L4206">
        <v>15.8</v>
      </c>
      <c r="M4206">
        <v>21</v>
      </c>
      <c r="N4206">
        <v>0</v>
      </c>
      <c r="O4206">
        <v>0</v>
      </c>
      <c r="P4206">
        <v>0.7</v>
      </c>
      <c r="Q4206">
        <v>0.7</v>
      </c>
      <c r="R4206" t="s">
        <v>531</v>
      </c>
      <c r="S4206" t="s">
        <v>531</v>
      </c>
      <c r="T4206" t="s">
        <v>531</v>
      </c>
      <c r="U4206" t="s">
        <v>531</v>
      </c>
      <c r="W4206" s="429">
        <f t="shared" si="97"/>
        <v>0</v>
      </c>
      <c r="X4206" s="429">
        <f t="shared" si="97"/>
        <v>0</v>
      </c>
      <c r="Y4206" s="429">
        <f t="shared" si="97"/>
        <v>0</v>
      </c>
      <c r="Z4206" s="429">
        <f t="shared" si="96"/>
        <v>0</v>
      </c>
      <c r="AA4206" s="429" t="s">
        <v>1296</v>
      </c>
    </row>
    <row r="4207" spans="1:27" x14ac:dyDescent="0.25">
      <c r="A4207" t="s">
        <v>149</v>
      </c>
      <c r="B4207" t="s">
        <v>186</v>
      </c>
      <c r="C4207" t="s">
        <v>1459</v>
      </c>
      <c r="D4207" t="s">
        <v>1480</v>
      </c>
      <c r="E4207" t="s">
        <v>1499</v>
      </c>
      <c r="F4207" t="s">
        <v>1293</v>
      </c>
      <c r="G4207" t="s">
        <v>524</v>
      </c>
      <c r="H4207" t="s">
        <v>1461</v>
      </c>
      <c r="I4207" t="s">
        <v>534</v>
      </c>
      <c r="J4207" t="s">
        <v>1478</v>
      </c>
      <c r="K4207" t="s">
        <v>1386</v>
      </c>
      <c r="L4207">
        <v>0</v>
      </c>
      <c r="M4207">
        <v>9.6</v>
      </c>
      <c r="N4207">
        <v>0</v>
      </c>
      <c r="O4207">
        <v>0</v>
      </c>
      <c r="P4207">
        <v>0</v>
      </c>
      <c r="Q4207">
        <v>0</v>
      </c>
      <c r="R4207" t="s">
        <v>531</v>
      </c>
      <c r="S4207" t="s">
        <v>531</v>
      </c>
      <c r="T4207" t="s">
        <v>531</v>
      </c>
      <c r="U4207" t="s">
        <v>531</v>
      </c>
      <c r="W4207" s="429">
        <f t="shared" si="97"/>
        <v>0</v>
      </c>
      <c r="X4207" s="429">
        <f t="shared" si="97"/>
        <v>0</v>
      </c>
      <c r="Y4207" s="429">
        <f t="shared" si="97"/>
        <v>0</v>
      </c>
      <c r="Z4207" s="429">
        <f t="shared" si="96"/>
        <v>0</v>
      </c>
      <c r="AA4207" s="429" t="s">
        <v>1296</v>
      </c>
    </row>
    <row r="4208" spans="1:27" x14ac:dyDescent="0.25">
      <c r="A4208" t="s">
        <v>149</v>
      </c>
      <c r="B4208" t="s">
        <v>186</v>
      </c>
      <c r="C4208" t="s">
        <v>1459</v>
      </c>
      <c r="D4208" t="s">
        <v>1480</v>
      </c>
      <c r="E4208" t="s">
        <v>1499</v>
      </c>
      <c r="F4208" t="s">
        <v>1293</v>
      </c>
      <c r="G4208" t="s">
        <v>524</v>
      </c>
      <c r="H4208" t="s">
        <v>1461</v>
      </c>
      <c r="I4208" t="s">
        <v>534</v>
      </c>
      <c r="J4208" t="s">
        <v>1478</v>
      </c>
      <c r="K4208" t="s">
        <v>1386</v>
      </c>
      <c r="L4208">
        <v>0</v>
      </c>
      <c r="M4208">
        <v>2.2000000000000002</v>
      </c>
      <c r="N4208">
        <v>0</v>
      </c>
      <c r="O4208">
        <v>0</v>
      </c>
      <c r="P4208">
        <v>0</v>
      </c>
      <c r="Q4208">
        <v>0</v>
      </c>
      <c r="R4208" t="s">
        <v>531</v>
      </c>
      <c r="S4208" t="s">
        <v>531</v>
      </c>
      <c r="T4208" t="s">
        <v>531</v>
      </c>
      <c r="U4208" t="s">
        <v>531</v>
      </c>
      <c r="W4208" s="429">
        <f t="shared" si="97"/>
        <v>0</v>
      </c>
      <c r="X4208" s="429">
        <f t="shared" si="97"/>
        <v>0</v>
      </c>
      <c r="Y4208" s="429">
        <f t="shared" si="97"/>
        <v>0</v>
      </c>
      <c r="Z4208" s="429">
        <f t="shared" si="96"/>
        <v>0</v>
      </c>
      <c r="AA4208" s="429" t="s">
        <v>1296</v>
      </c>
    </row>
    <row r="4209" spans="1:27" x14ac:dyDescent="0.25">
      <c r="A4209" t="s">
        <v>149</v>
      </c>
      <c r="B4209" t="s">
        <v>186</v>
      </c>
      <c r="C4209" t="s">
        <v>1459</v>
      </c>
      <c r="D4209" t="s">
        <v>1480</v>
      </c>
      <c r="E4209" t="s">
        <v>1499</v>
      </c>
      <c r="F4209" t="s">
        <v>1293</v>
      </c>
      <c r="G4209" t="s">
        <v>524</v>
      </c>
      <c r="H4209" t="s">
        <v>1461</v>
      </c>
      <c r="I4209" t="s">
        <v>534</v>
      </c>
      <c r="J4209" t="s">
        <v>1478</v>
      </c>
      <c r="K4209" t="s">
        <v>1386</v>
      </c>
      <c r="L4209">
        <v>0</v>
      </c>
      <c r="M4209">
        <v>0.9</v>
      </c>
      <c r="N4209">
        <v>0</v>
      </c>
      <c r="O4209">
        <v>0</v>
      </c>
      <c r="P4209">
        <v>0</v>
      </c>
      <c r="Q4209">
        <v>0</v>
      </c>
      <c r="R4209" t="s">
        <v>531</v>
      </c>
      <c r="S4209" t="s">
        <v>531</v>
      </c>
      <c r="T4209" t="s">
        <v>531</v>
      </c>
      <c r="U4209" t="s">
        <v>531</v>
      </c>
      <c r="W4209" s="429">
        <f t="shared" si="97"/>
        <v>0</v>
      </c>
      <c r="X4209" s="429">
        <f t="shared" si="97"/>
        <v>0</v>
      </c>
      <c r="Y4209" s="429">
        <f t="shared" si="97"/>
        <v>0</v>
      </c>
      <c r="Z4209" s="429">
        <f t="shared" si="96"/>
        <v>0</v>
      </c>
      <c r="AA4209" s="429" t="s">
        <v>1296</v>
      </c>
    </row>
    <row r="4210" spans="1:27" x14ac:dyDescent="0.25">
      <c r="A4210" t="s">
        <v>149</v>
      </c>
      <c r="B4210" t="s">
        <v>186</v>
      </c>
      <c r="C4210" t="s">
        <v>1459</v>
      </c>
      <c r="D4210" t="s">
        <v>1480</v>
      </c>
      <c r="E4210" t="s">
        <v>1499</v>
      </c>
      <c r="F4210" t="s">
        <v>1293</v>
      </c>
      <c r="G4210" t="s">
        <v>524</v>
      </c>
      <c r="H4210" t="s">
        <v>1461</v>
      </c>
      <c r="I4210" t="s">
        <v>534</v>
      </c>
      <c r="J4210" t="s">
        <v>1478</v>
      </c>
      <c r="K4210" t="s">
        <v>1386</v>
      </c>
      <c r="L4210">
        <v>0</v>
      </c>
      <c r="M4210">
        <v>11.1</v>
      </c>
      <c r="N4210">
        <v>0</v>
      </c>
      <c r="O4210">
        <v>0</v>
      </c>
      <c r="P4210">
        <v>0</v>
      </c>
      <c r="Q4210">
        <v>0</v>
      </c>
      <c r="R4210" t="s">
        <v>531</v>
      </c>
      <c r="S4210" t="s">
        <v>531</v>
      </c>
      <c r="T4210" t="s">
        <v>531</v>
      </c>
      <c r="U4210" t="s">
        <v>531</v>
      </c>
      <c r="W4210" s="429">
        <f t="shared" si="97"/>
        <v>0</v>
      </c>
      <c r="X4210" s="429">
        <f t="shared" si="97"/>
        <v>0</v>
      </c>
      <c r="Y4210" s="429">
        <f t="shared" si="97"/>
        <v>0</v>
      </c>
      <c r="Z4210" s="429">
        <f t="shared" si="96"/>
        <v>0</v>
      </c>
      <c r="AA4210" s="429" t="s">
        <v>1296</v>
      </c>
    </row>
    <row r="4211" spans="1:27" x14ac:dyDescent="0.25">
      <c r="A4211" t="s">
        <v>149</v>
      </c>
      <c r="B4211" t="s">
        <v>186</v>
      </c>
      <c r="C4211" t="s">
        <v>1459</v>
      </c>
      <c r="D4211" t="s">
        <v>1480</v>
      </c>
      <c r="E4211" t="s">
        <v>1499</v>
      </c>
      <c r="F4211" t="s">
        <v>1293</v>
      </c>
      <c r="G4211" t="s">
        <v>524</v>
      </c>
      <c r="H4211" t="s">
        <v>1461</v>
      </c>
      <c r="I4211" t="s">
        <v>534</v>
      </c>
      <c r="J4211" t="s">
        <v>1478</v>
      </c>
      <c r="K4211" t="s">
        <v>1386</v>
      </c>
      <c r="L4211">
        <v>14.2</v>
      </c>
      <c r="M4211">
        <v>0.4</v>
      </c>
      <c r="N4211">
        <v>0</v>
      </c>
      <c r="O4211">
        <v>0</v>
      </c>
      <c r="P4211">
        <v>0</v>
      </c>
      <c r="Q4211">
        <v>0</v>
      </c>
      <c r="R4211" t="s">
        <v>531</v>
      </c>
      <c r="S4211" t="s">
        <v>531</v>
      </c>
      <c r="T4211" t="s">
        <v>531</v>
      </c>
      <c r="U4211" t="s">
        <v>531</v>
      </c>
      <c r="W4211" s="429">
        <f t="shared" si="97"/>
        <v>0</v>
      </c>
      <c r="X4211" s="429">
        <f t="shared" si="97"/>
        <v>0</v>
      </c>
      <c r="Y4211" s="429">
        <f t="shared" si="97"/>
        <v>0</v>
      </c>
      <c r="Z4211" s="429">
        <f t="shared" si="96"/>
        <v>0</v>
      </c>
      <c r="AA4211" s="429" t="s">
        <v>1296</v>
      </c>
    </row>
    <row r="4212" spans="1:27" x14ac:dyDescent="0.25">
      <c r="A4212" t="s">
        <v>149</v>
      </c>
      <c r="B4212" t="s">
        <v>186</v>
      </c>
      <c r="C4212" t="s">
        <v>1459</v>
      </c>
      <c r="D4212" t="s">
        <v>1480</v>
      </c>
      <c r="E4212" t="s">
        <v>1499</v>
      </c>
      <c r="F4212" t="s">
        <v>1293</v>
      </c>
      <c r="G4212" t="s">
        <v>524</v>
      </c>
      <c r="H4212" t="s">
        <v>1461</v>
      </c>
      <c r="I4212" t="s">
        <v>534</v>
      </c>
      <c r="J4212" t="s">
        <v>1478</v>
      </c>
      <c r="K4212" t="s">
        <v>1386</v>
      </c>
      <c r="L4212">
        <v>0</v>
      </c>
      <c r="M4212">
        <v>0</v>
      </c>
      <c r="N4212">
        <v>0</v>
      </c>
      <c r="O4212">
        <v>0</v>
      </c>
      <c r="P4212">
        <v>0</v>
      </c>
      <c r="Q4212">
        <v>0</v>
      </c>
      <c r="R4212" t="s">
        <v>531</v>
      </c>
      <c r="S4212" t="s">
        <v>531</v>
      </c>
      <c r="T4212" t="s">
        <v>531</v>
      </c>
      <c r="U4212" t="s">
        <v>531</v>
      </c>
      <c r="W4212" s="429">
        <f t="shared" si="97"/>
        <v>0</v>
      </c>
      <c r="X4212" s="429">
        <f t="shared" si="97"/>
        <v>0</v>
      </c>
      <c r="Y4212" s="429">
        <f t="shared" si="97"/>
        <v>0</v>
      </c>
      <c r="Z4212" s="429">
        <f t="shared" si="96"/>
        <v>0</v>
      </c>
      <c r="AA4212" s="429" t="s">
        <v>1296</v>
      </c>
    </row>
    <row r="4213" spans="1:27" x14ac:dyDescent="0.25">
      <c r="A4213" t="s">
        <v>149</v>
      </c>
      <c r="B4213" t="s">
        <v>186</v>
      </c>
      <c r="C4213" t="s">
        <v>1459</v>
      </c>
      <c r="D4213" t="s">
        <v>1480</v>
      </c>
      <c r="E4213" t="s">
        <v>1499</v>
      </c>
      <c r="F4213" t="s">
        <v>1293</v>
      </c>
      <c r="G4213" t="s">
        <v>524</v>
      </c>
      <c r="H4213" t="s">
        <v>1461</v>
      </c>
      <c r="I4213" t="s">
        <v>534</v>
      </c>
      <c r="J4213" t="s">
        <v>1478</v>
      </c>
      <c r="K4213" t="s">
        <v>1386</v>
      </c>
      <c r="L4213">
        <v>0</v>
      </c>
      <c r="M4213">
        <v>79.3</v>
      </c>
      <c r="N4213">
        <v>0</v>
      </c>
      <c r="O4213">
        <v>0</v>
      </c>
      <c r="P4213">
        <v>0</v>
      </c>
      <c r="Q4213">
        <v>0</v>
      </c>
      <c r="R4213" t="s">
        <v>531</v>
      </c>
      <c r="S4213" t="s">
        <v>531</v>
      </c>
      <c r="T4213" t="s">
        <v>531</v>
      </c>
      <c r="U4213" t="s">
        <v>531</v>
      </c>
      <c r="W4213" s="429">
        <f t="shared" si="97"/>
        <v>0</v>
      </c>
      <c r="X4213" s="429">
        <f t="shared" si="97"/>
        <v>0</v>
      </c>
      <c r="Y4213" s="429">
        <f t="shared" si="97"/>
        <v>0</v>
      </c>
      <c r="Z4213" s="429">
        <f t="shared" si="96"/>
        <v>0</v>
      </c>
      <c r="AA4213" s="429" t="s">
        <v>1296</v>
      </c>
    </row>
    <row r="4214" spans="1:27" x14ac:dyDescent="0.25">
      <c r="A4214" t="s">
        <v>149</v>
      </c>
      <c r="B4214" t="s">
        <v>186</v>
      </c>
      <c r="C4214" t="s">
        <v>1459</v>
      </c>
      <c r="D4214" t="s">
        <v>1480</v>
      </c>
      <c r="E4214" t="s">
        <v>1499</v>
      </c>
      <c r="F4214" t="s">
        <v>1293</v>
      </c>
      <c r="G4214" t="s">
        <v>524</v>
      </c>
      <c r="H4214" t="s">
        <v>1461</v>
      </c>
      <c r="I4214" t="s">
        <v>534</v>
      </c>
      <c r="J4214" t="s">
        <v>1478</v>
      </c>
      <c r="K4214" t="s">
        <v>1386</v>
      </c>
      <c r="L4214">
        <v>0</v>
      </c>
      <c r="M4214">
        <v>3.5</v>
      </c>
      <c r="N4214">
        <v>0</v>
      </c>
      <c r="O4214">
        <v>0</v>
      </c>
      <c r="P4214">
        <v>0</v>
      </c>
      <c r="Q4214">
        <v>0</v>
      </c>
      <c r="R4214" t="s">
        <v>531</v>
      </c>
      <c r="S4214" t="s">
        <v>531</v>
      </c>
      <c r="T4214" t="s">
        <v>531</v>
      </c>
      <c r="U4214" t="s">
        <v>531</v>
      </c>
      <c r="W4214" s="429">
        <f t="shared" si="97"/>
        <v>0</v>
      </c>
      <c r="X4214" s="429">
        <f t="shared" si="97"/>
        <v>0</v>
      </c>
      <c r="Y4214" s="429">
        <f t="shared" si="97"/>
        <v>0</v>
      </c>
      <c r="Z4214" s="429">
        <f t="shared" si="96"/>
        <v>0</v>
      </c>
      <c r="AA4214" s="429" t="s">
        <v>1296</v>
      </c>
    </row>
    <row r="4215" spans="1:27" x14ac:dyDescent="0.25">
      <c r="A4215" t="s">
        <v>149</v>
      </c>
      <c r="B4215" t="s">
        <v>186</v>
      </c>
      <c r="C4215" t="s">
        <v>1459</v>
      </c>
      <c r="D4215" t="s">
        <v>1480</v>
      </c>
      <c r="E4215" t="s">
        <v>1499</v>
      </c>
      <c r="F4215" t="s">
        <v>1293</v>
      </c>
      <c r="G4215" t="s">
        <v>524</v>
      </c>
      <c r="H4215" t="s">
        <v>1461</v>
      </c>
      <c r="I4215" t="s">
        <v>534</v>
      </c>
      <c r="J4215" t="s">
        <v>1478</v>
      </c>
      <c r="K4215" t="s">
        <v>1386</v>
      </c>
      <c r="L4215">
        <v>71.58</v>
      </c>
      <c r="M4215">
        <v>0.93</v>
      </c>
      <c r="N4215">
        <v>117.31</v>
      </c>
      <c r="O4215">
        <v>0.02</v>
      </c>
      <c r="P4215">
        <v>0.3</v>
      </c>
      <c r="Q4215">
        <v>0.3</v>
      </c>
      <c r="R4215" t="s">
        <v>531</v>
      </c>
      <c r="S4215" t="s">
        <v>531</v>
      </c>
      <c r="T4215" t="s">
        <v>531</v>
      </c>
      <c r="U4215" t="s">
        <v>531</v>
      </c>
      <c r="W4215" s="429">
        <f t="shared" si="97"/>
        <v>0</v>
      </c>
      <c r="X4215" s="429">
        <f t="shared" si="97"/>
        <v>0</v>
      </c>
      <c r="Y4215" s="429">
        <f t="shared" si="97"/>
        <v>0</v>
      </c>
      <c r="Z4215" s="429">
        <f t="shared" si="96"/>
        <v>0</v>
      </c>
      <c r="AA4215" s="429" t="s">
        <v>1296</v>
      </c>
    </row>
    <row r="4216" spans="1:27" x14ac:dyDescent="0.25">
      <c r="A4216" t="s">
        <v>149</v>
      </c>
      <c r="B4216" t="s">
        <v>186</v>
      </c>
      <c r="C4216" t="s">
        <v>1459</v>
      </c>
      <c r="D4216" t="s">
        <v>1480</v>
      </c>
      <c r="E4216" t="s">
        <v>1499</v>
      </c>
      <c r="F4216" t="s">
        <v>1293</v>
      </c>
      <c r="G4216" t="s">
        <v>524</v>
      </c>
      <c r="H4216" t="s">
        <v>1461</v>
      </c>
      <c r="I4216" t="s">
        <v>534</v>
      </c>
      <c r="J4216" t="s">
        <v>1478</v>
      </c>
      <c r="K4216" t="s">
        <v>1386</v>
      </c>
      <c r="L4216">
        <v>91.55</v>
      </c>
      <c r="M4216">
        <v>16.739999999999998</v>
      </c>
      <c r="N4216">
        <v>126.85</v>
      </c>
      <c r="O4216">
        <v>0.11</v>
      </c>
      <c r="P4216">
        <v>0.11</v>
      </c>
      <c r="Q4216">
        <v>0.11</v>
      </c>
      <c r="R4216" t="s">
        <v>531</v>
      </c>
      <c r="S4216" t="s">
        <v>531</v>
      </c>
      <c r="T4216" t="s">
        <v>531</v>
      </c>
      <c r="U4216" t="s">
        <v>531</v>
      </c>
      <c r="W4216" s="429">
        <f t="shared" si="97"/>
        <v>0</v>
      </c>
      <c r="X4216" s="429">
        <f t="shared" si="97"/>
        <v>0</v>
      </c>
      <c r="Y4216" s="429">
        <f t="shared" si="97"/>
        <v>0</v>
      </c>
      <c r="Z4216" s="429">
        <f t="shared" si="96"/>
        <v>0</v>
      </c>
      <c r="AA4216" s="429" t="s">
        <v>1296</v>
      </c>
    </row>
    <row r="4217" spans="1:27" x14ac:dyDescent="0.25">
      <c r="A4217" t="s">
        <v>149</v>
      </c>
      <c r="B4217" t="s">
        <v>186</v>
      </c>
      <c r="C4217" t="s">
        <v>1459</v>
      </c>
      <c r="D4217" t="s">
        <v>1480</v>
      </c>
      <c r="E4217" t="s">
        <v>1499</v>
      </c>
      <c r="F4217" t="s">
        <v>1293</v>
      </c>
      <c r="G4217" t="s">
        <v>524</v>
      </c>
      <c r="H4217" t="s">
        <v>1461</v>
      </c>
      <c r="I4217" t="s">
        <v>534</v>
      </c>
      <c r="J4217" t="s">
        <v>1478</v>
      </c>
      <c r="K4217" t="s">
        <v>1386</v>
      </c>
      <c r="L4217">
        <v>17.399999999999999</v>
      </c>
      <c r="M4217">
        <v>35.6</v>
      </c>
      <c r="N4217">
        <v>1.8</v>
      </c>
      <c r="O4217">
        <v>0</v>
      </c>
      <c r="P4217">
        <v>0.1</v>
      </c>
      <c r="Q4217">
        <v>0.1</v>
      </c>
      <c r="R4217" t="s">
        <v>531</v>
      </c>
      <c r="S4217" t="s">
        <v>531</v>
      </c>
      <c r="T4217" t="s">
        <v>531</v>
      </c>
      <c r="U4217" t="s">
        <v>531</v>
      </c>
      <c r="W4217" s="429">
        <f t="shared" si="97"/>
        <v>0</v>
      </c>
      <c r="X4217" s="429">
        <f t="shared" si="97"/>
        <v>0</v>
      </c>
      <c r="Y4217" s="429">
        <f t="shared" si="97"/>
        <v>0</v>
      </c>
      <c r="Z4217" s="429">
        <f t="shared" si="96"/>
        <v>0</v>
      </c>
      <c r="AA4217" s="429" t="s">
        <v>1296</v>
      </c>
    </row>
    <row r="4218" spans="1:27" x14ac:dyDescent="0.25">
      <c r="A4218" t="s">
        <v>149</v>
      </c>
      <c r="B4218" t="s">
        <v>186</v>
      </c>
      <c r="C4218" t="s">
        <v>1459</v>
      </c>
      <c r="D4218" t="s">
        <v>1480</v>
      </c>
      <c r="E4218" t="s">
        <v>1499</v>
      </c>
      <c r="F4218" t="s">
        <v>1293</v>
      </c>
      <c r="G4218" t="s">
        <v>524</v>
      </c>
      <c r="H4218" t="s">
        <v>1461</v>
      </c>
      <c r="I4218" t="s">
        <v>534</v>
      </c>
      <c r="J4218" t="s">
        <v>1478</v>
      </c>
      <c r="K4218" t="s">
        <v>1386</v>
      </c>
      <c r="L4218">
        <v>94.25</v>
      </c>
      <c r="M4218">
        <v>135.41999999999999</v>
      </c>
      <c r="N4218">
        <v>10.94</v>
      </c>
      <c r="O4218">
        <v>0.02</v>
      </c>
      <c r="P4218">
        <v>0.32</v>
      </c>
      <c r="Q4218">
        <v>0.32</v>
      </c>
      <c r="R4218" t="s">
        <v>531</v>
      </c>
      <c r="S4218" t="s">
        <v>531</v>
      </c>
      <c r="T4218" t="s">
        <v>531</v>
      </c>
      <c r="U4218" t="s">
        <v>531</v>
      </c>
      <c r="W4218" s="429">
        <f t="shared" si="97"/>
        <v>0</v>
      </c>
      <c r="X4218" s="429">
        <f t="shared" si="97"/>
        <v>0</v>
      </c>
      <c r="Y4218" s="429">
        <f t="shared" si="97"/>
        <v>0</v>
      </c>
      <c r="Z4218" s="429">
        <f t="shared" si="96"/>
        <v>0</v>
      </c>
      <c r="AA4218" s="429" t="s">
        <v>1296</v>
      </c>
    </row>
    <row r="4219" spans="1:27" x14ac:dyDescent="0.25">
      <c r="A4219" t="s">
        <v>149</v>
      </c>
      <c r="B4219" t="s">
        <v>186</v>
      </c>
      <c r="C4219" t="s">
        <v>1459</v>
      </c>
      <c r="D4219" t="s">
        <v>1480</v>
      </c>
      <c r="E4219" t="s">
        <v>1499</v>
      </c>
      <c r="F4219" t="s">
        <v>1293</v>
      </c>
      <c r="G4219" t="s">
        <v>524</v>
      </c>
      <c r="H4219" t="s">
        <v>1481</v>
      </c>
      <c r="I4219" t="s">
        <v>380</v>
      </c>
      <c r="J4219" t="s">
        <v>1478</v>
      </c>
      <c r="K4219" t="s">
        <v>1386</v>
      </c>
      <c r="L4219">
        <v>232.8</v>
      </c>
      <c r="M4219">
        <v>6.17</v>
      </c>
      <c r="N4219">
        <v>0</v>
      </c>
      <c r="O4219">
        <v>0.03</v>
      </c>
      <c r="P4219">
        <v>0.52</v>
      </c>
      <c r="Q4219">
        <v>0.52</v>
      </c>
      <c r="R4219" t="s">
        <v>531</v>
      </c>
      <c r="S4219" t="s">
        <v>531</v>
      </c>
      <c r="T4219" t="s">
        <v>531</v>
      </c>
      <c r="U4219" t="s">
        <v>531</v>
      </c>
      <c r="W4219" s="429">
        <f t="shared" si="97"/>
        <v>0</v>
      </c>
      <c r="X4219" s="429">
        <f t="shared" si="97"/>
        <v>0</v>
      </c>
      <c r="Y4219" s="429">
        <f t="shared" si="97"/>
        <v>0</v>
      </c>
      <c r="Z4219" s="429">
        <f t="shared" si="96"/>
        <v>0</v>
      </c>
      <c r="AA4219" s="429" t="s">
        <v>1296</v>
      </c>
    </row>
    <row r="4220" spans="1:27" x14ac:dyDescent="0.25">
      <c r="A4220" t="s">
        <v>149</v>
      </c>
      <c r="B4220" t="s">
        <v>186</v>
      </c>
      <c r="C4220" t="s">
        <v>1459</v>
      </c>
      <c r="D4220" t="s">
        <v>1480</v>
      </c>
      <c r="E4220" t="s">
        <v>1499</v>
      </c>
      <c r="F4220" t="s">
        <v>1293</v>
      </c>
      <c r="G4220" t="s">
        <v>524</v>
      </c>
      <c r="H4220" t="s">
        <v>1481</v>
      </c>
      <c r="I4220" t="s">
        <v>380</v>
      </c>
      <c r="J4220" t="s">
        <v>1478</v>
      </c>
      <c r="K4220" t="s">
        <v>1386</v>
      </c>
      <c r="L4220">
        <v>45.1</v>
      </c>
      <c r="M4220">
        <v>1.1399999999999999</v>
      </c>
      <c r="N4220">
        <v>0</v>
      </c>
      <c r="O4220">
        <v>0.01</v>
      </c>
      <c r="P4220">
        <v>0.1</v>
      </c>
      <c r="Q4220">
        <v>0.1</v>
      </c>
      <c r="R4220" t="s">
        <v>531</v>
      </c>
      <c r="S4220" t="s">
        <v>531</v>
      </c>
      <c r="T4220" t="s">
        <v>531</v>
      </c>
      <c r="U4220" t="s">
        <v>531</v>
      </c>
      <c r="W4220" s="429">
        <f t="shared" si="97"/>
        <v>0</v>
      </c>
      <c r="X4220" s="429">
        <f t="shared" si="97"/>
        <v>0</v>
      </c>
      <c r="Y4220" s="429">
        <f t="shared" si="97"/>
        <v>0</v>
      </c>
      <c r="Z4220" s="429">
        <f t="shared" si="96"/>
        <v>0</v>
      </c>
      <c r="AA4220" s="429" t="s">
        <v>1296</v>
      </c>
    </row>
    <row r="4221" spans="1:27" x14ac:dyDescent="0.25">
      <c r="A4221" t="s">
        <v>149</v>
      </c>
      <c r="B4221" t="s">
        <v>186</v>
      </c>
      <c r="C4221" t="s">
        <v>1459</v>
      </c>
      <c r="D4221" t="s">
        <v>1480</v>
      </c>
      <c r="E4221" t="s">
        <v>1499</v>
      </c>
      <c r="F4221" t="s">
        <v>1293</v>
      </c>
      <c r="G4221" t="s">
        <v>524</v>
      </c>
      <c r="H4221" t="s">
        <v>1481</v>
      </c>
      <c r="I4221" t="s">
        <v>380</v>
      </c>
      <c r="J4221" t="s">
        <v>1478</v>
      </c>
      <c r="K4221" t="s">
        <v>1386</v>
      </c>
      <c r="L4221">
        <v>0</v>
      </c>
      <c r="M4221">
        <v>0</v>
      </c>
      <c r="N4221">
        <v>0</v>
      </c>
      <c r="O4221">
        <v>0</v>
      </c>
      <c r="P4221">
        <v>0</v>
      </c>
      <c r="Q4221">
        <v>0</v>
      </c>
      <c r="R4221" t="s">
        <v>531</v>
      </c>
      <c r="S4221" t="s">
        <v>531</v>
      </c>
      <c r="T4221" t="s">
        <v>531</v>
      </c>
      <c r="U4221" t="s">
        <v>531</v>
      </c>
      <c r="W4221" s="429">
        <f t="shared" si="97"/>
        <v>0</v>
      </c>
      <c r="X4221" s="429">
        <f t="shared" si="97"/>
        <v>0</v>
      </c>
      <c r="Y4221" s="429">
        <f t="shared" si="97"/>
        <v>0</v>
      </c>
      <c r="Z4221" s="429">
        <f t="shared" si="96"/>
        <v>0</v>
      </c>
      <c r="AA4221" s="429" t="s">
        <v>1296</v>
      </c>
    </row>
    <row r="4222" spans="1:27" x14ac:dyDescent="0.25">
      <c r="A4222" t="s">
        <v>149</v>
      </c>
      <c r="B4222" t="s">
        <v>186</v>
      </c>
      <c r="C4222" t="s">
        <v>1459</v>
      </c>
      <c r="D4222" t="s">
        <v>1480</v>
      </c>
      <c r="E4222" t="s">
        <v>1499</v>
      </c>
      <c r="F4222" t="s">
        <v>1293</v>
      </c>
      <c r="G4222" t="s">
        <v>524</v>
      </c>
      <c r="H4222" t="s">
        <v>1481</v>
      </c>
      <c r="I4222" t="s">
        <v>380</v>
      </c>
      <c r="J4222" t="s">
        <v>1478</v>
      </c>
      <c r="K4222" t="s">
        <v>1386</v>
      </c>
      <c r="L4222">
        <v>0.8</v>
      </c>
      <c r="M4222">
        <v>0</v>
      </c>
      <c r="N4222">
        <v>0</v>
      </c>
      <c r="O4222">
        <v>0</v>
      </c>
      <c r="P4222">
        <v>0</v>
      </c>
      <c r="Q4222">
        <v>0</v>
      </c>
      <c r="R4222" t="s">
        <v>531</v>
      </c>
      <c r="S4222" t="s">
        <v>531</v>
      </c>
      <c r="T4222" t="s">
        <v>531</v>
      </c>
      <c r="U4222" t="s">
        <v>531</v>
      </c>
      <c r="W4222" s="429">
        <f t="shared" si="97"/>
        <v>0</v>
      </c>
      <c r="X4222" s="429">
        <f t="shared" si="97"/>
        <v>0</v>
      </c>
      <c r="Y4222" s="429">
        <f t="shared" si="97"/>
        <v>0</v>
      </c>
      <c r="Z4222" s="429">
        <f t="shared" si="97"/>
        <v>0</v>
      </c>
      <c r="AA4222" s="429" t="s">
        <v>1296</v>
      </c>
    </row>
    <row r="4223" spans="1:27" x14ac:dyDescent="0.25">
      <c r="A4223" t="s">
        <v>149</v>
      </c>
      <c r="B4223" t="s">
        <v>186</v>
      </c>
      <c r="C4223" t="s">
        <v>1459</v>
      </c>
      <c r="D4223" t="s">
        <v>1480</v>
      </c>
      <c r="E4223" t="s">
        <v>1499</v>
      </c>
      <c r="F4223" t="s">
        <v>1293</v>
      </c>
      <c r="G4223" t="s">
        <v>524</v>
      </c>
      <c r="H4223" t="s">
        <v>1481</v>
      </c>
      <c r="I4223" t="s">
        <v>380</v>
      </c>
      <c r="J4223" t="s">
        <v>1478</v>
      </c>
      <c r="K4223" t="s">
        <v>1386</v>
      </c>
      <c r="L4223">
        <v>0</v>
      </c>
      <c r="M4223">
        <v>7.0000000000000007E-2</v>
      </c>
      <c r="N4223">
        <v>0</v>
      </c>
      <c r="O4223">
        <v>0</v>
      </c>
      <c r="P4223">
        <v>0</v>
      </c>
      <c r="Q4223">
        <v>0</v>
      </c>
      <c r="R4223" t="s">
        <v>531</v>
      </c>
      <c r="S4223" t="s">
        <v>531</v>
      </c>
      <c r="T4223" t="s">
        <v>531</v>
      </c>
      <c r="U4223" t="s">
        <v>531</v>
      </c>
      <c r="W4223" s="429">
        <f t="shared" ref="W4223:Z4286" si="98">IFERROR(R4223*1,0)</f>
        <v>0</v>
      </c>
      <c r="X4223" s="429">
        <f t="shared" si="98"/>
        <v>0</v>
      </c>
      <c r="Y4223" s="429">
        <f t="shared" si="98"/>
        <v>0</v>
      </c>
      <c r="Z4223" s="429">
        <f t="shared" si="98"/>
        <v>0</v>
      </c>
      <c r="AA4223" s="429" t="s">
        <v>1296</v>
      </c>
    </row>
    <row r="4224" spans="1:27" x14ac:dyDescent="0.25">
      <c r="A4224" t="s">
        <v>149</v>
      </c>
      <c r="B4224" t="s">
        <v>186</v>
      </c>
      <c r="C4224" t="s">
        <v>1459</v>
      </c>
      <c r="D4224" t="s">
        <v>1480</v>
      </c>
      <c r="E4224" t="s">
        <v>1499</v>
      </c>
      <c r="F4224" t="s">
        <v>1293</v>
      </c>
      <c r="G4224" t="s">
        <v>524</v>
      </c>
      <c r="H4224" t="s">
        <v>1481</v>
      </c>
      <c r="I4224" t="s">
        <v>380</v>
      </c>
      <c r="J4224" t="s">
        <v>1478</v>
      </c>
      <c r="K4224" t="s">
        <v>1386</v>
      </c>
      <c r="L4224">
        <v>0</v>
      </c>
      <c r="M4224">
        <v>0.12</v>
      </c>
      <c r="N4224">
        <v>0</v>
      </c>
      <c r="O4224">
        <v>0</v>
      </c>
      <c r="P4224">
        <v>0</v>
      </c>
      <c r="Q4224">
        <v>0</v>
      </c>
      <c r="R4224" t="s">
        <v>531</v>
      </c>
      <c r="S4224" t="s">
        <v>531</v>
      </c>
      <c r="T4224" t="s">
        <v>531</v>
      </c>
      <c r="U4224" t="s">
        <v>531</v>
      </c>
      <c r="W4224" s="429">
        <f t="shared" si="98"/>
        <v>0</v>
      </c>
      <c r="X4224" s="429">
        <f t="shared" si="98"/>
        <v>0</v>
      </c>
      <c r="Y4224" s="429">
        <f t="shared" si="98"/>
        <v>0</v>
      </c>
      <c r="Z4224" s="429">
        <f t="shared" si="98"/>
        <v>0</v>
      </c>
      <c r="AA4224" s="429" t="s">
        <v>1296</v>
      </c>
    </row>
    <row r="4225" spans="1:27" x14ac:dyDescent="0.25">
      <c r="A4225" t="s">
        <v>149</v>
      </c>
      <c r="B4225" t="s">
        <v>186</v>
      </c>
      <c r="C4225" t="s">
        <v>1459</v>
      </c>
      <c r="D4225" t="s">
        <v>1480</v>
      </c>
      <c r="E4225" t="s">
        <v>1499</v>
      </c>
      <c r="F4225" t="s">
        <v>1293</v>
      </c>
      <c r="G4225" t="s">
        <v>524</v>
      </c>
      <c r="H4225" t="s">
        <v>1481</v>
      </c>
      <c r="I4225" t="s">
        <v>380</v>
      </c>
      <c r="J4225" t="s">
        <v>1478</v>
      </c>
      <c r="K4225" t="s">
        <v>1386</v>
      </c>
      <c r="L4225">
        <v>0</v>
      </c>
      <c r="M4225">
        <v>1.26</v>
      </c>
      <c r="N4225">
        <v>0</v>
      </c>
      <c r="O4225">
        <v>0</v>
      </c>
      <c r="P4225">
        <v>0</v>
      </c>
      <c r="Q4225">
        <v>0</v>
      </c>
      <c r="R4225" t="s">
        <v>531</v>
      </c>
      <c r="S4225" t="s">
        <v>531</v>
      </c>
      <c r="T4225" t="s">
        <v>531</v>
      </c>
      <c r="U4225" t="s">
        <v>531</v>
      </c>
      <c r="W4225" s="429">
        <f t="shared" si="98"/>
        <v>0</v>
      </c>
      <c r="X4225" s="429">
        <f t="shared" si="98"/>
        <v>0</v>
      </c>
      <c r="Y4225" s="429">
        <f t="shared" si="98"/>
        <v>0</v>
      </c>
      <c r="Z4225" s="429">
        <f t="shared" si="98"/>
        <v>0</v>
      </c>
      <c r="AA4225" s="429" t="s">
        <v>1296</v>
      </c>
    </row>
    <row r="4226" spans="1:27" x14ac:dyDescent="0.25">
      <c r="A4226" t="s">
        <v>149</v>
      </c>
      <c r="B4226" t="s">
        <v>186</v>
      </c>
      <c r="C4226" t="s">
        <v>1459</v>
      </c>
      <c r="D4226" t="s">
        <v>1480</v>
      </c>
      <c r="E4226" t="s">
        <v>1499</v>
      </c>
      <c r="F4226" t="s">
        <v>1293</v>
      </c>
      <c r="G4226" t="s">
        <v>524</v>
      </c>
      <c r="H4226" t="s">
        <v>1481</v>
      </c>
      <c r="I4226" t="s">
        <v>380</v>
      </c>
      <c r="J4226" t="s">
        <v>1478</v>
      </c>
      <c r="K4226" t="s">
        <v>1386</v>
      </c>
      <c r="L4226">
        <v>0</v>
      </c>
      <c r="M4226">
        <v>0.12</v>
      </c>
      <c r="N4226">
        <v>0</v>
      </c>
      <c r="O4226">
        <v>0</v>
      </c>
      <c r="P4226">
        <v>0</v>
      </c>
      <c r="Q4226">
        <v>0</v>
      </c>
      <c r="R4226" t="s">
        <v>531</v>
      </c>
      <c r="S4226" t="s">
        <v>531</v>
      </c>
      <c r="T4226" t="s">
        <v>531</v>
      </c>
      <c r="U4226" t="s">
        <v>531</v>
      </c>
      <c r="W4226" s="429">
        <f t="shared" si="98"/>
        <v>0</v>
      </c>
      <c r="X4226" s="429">
        <f t="shared" si="98"/>
        <v>0</v>
      </c>
      <c r="Y4226" s="429">
        <f t="shared" si="98"/>
        <v>0</v>
      </c>
      <c r="Z4226" s="429">
        <f t="shared" si="98"/>
        <v>0</v>
      </c>
      <c r="AA4226" s="429" t="s">
        <v>1296</v>
      </c>
    </row>
    <row r="4227" spans="1:27" x14ac:dyDescent="0.25">
      <c r="A4227" t="s">
        <v>149</v>
      </c>
      <c r="B4227" t="s">
        <v>186</v>
      </c>
      <c r="C4227" t="s">
        <v>1459</v>
      </c>
      <c r="D4227" t="s">
        <v>1480</v>
      </c>
      <c r="E4227" t="s">
        <v>1499</v>
      </c>
      <c r="F4227" t="s">
        <v>1293</v>
      </c>
      <c r="G4227" t="s">
        <v>524</v>
      </c>
      <c r="H4227" t="s">
        <v>1481</v>
      </c>
      <c r="I4227" t="s">
        <v>380</v>
      </c>
      <c r="J4227" t="s">
        <v>1478</v>
      </c>
      <c r="K4227" t="s">
        <v>1386</v>
      </c>
      <c r="L4227">
        <v>0</v>
      </c>
      <c r="M4227">
        <v>0.47</v>
      </c>
      <c r="N4227">
        <v>0</v>
      </c>
      <c r="O4227">
        <v>0</v>
      </c>
      <c r="P4227">
        <v>0</v>
      </c>
      <c r="Q4227">
        <v>0</v>
      </c>
      <c r="R4227" t="s">
        <v>531</v>
      </c>
      <c r="S4227" t="s">
        <v>531</v>
      </c>
      <c r="T4227" t="s">
        <v>531</v>
      </c>
      <c r="U4227" t="s">
        <v>531</v>
      </c>
      <c r="W4227" s="429">
        <f t="shared" si="98"/>
        <v>0</v>
      </c>
      <c r="X4227" s="429">
        <f t="shared" si="98"/>
        <v>0</v>
      </c>
      <c r="Y4227" s="429">
        <f t="shared" si="98"/>
        <v>0</v>
      </c>
      <c r="Z4227" s="429">
        <f t="shared" si="98"/>
        <v>0</v>
      </c>
      <c r="AA4227" s="429" t="s">
        <v>1296</v>
      </c>
    </row>
    <row r="4228" spans="1:27" x14ac:dyDescent="0.25">
      <c r="A4228" t="s">
        <v>149</v>
      </c>
      <c r="B4228" t="s">
        <v>186</v>
      </c>
      <c r="C4228" t="s">
        <v>1459</v>
      </c>
      <c r="D4228" t="s">
        <v>1387</v>
      </c>
      <c r="E4228" t="s">
        <v>1499</v>
      </c>
      <c r="F4228" t="s">
        <v>1293</v>
      </c>
      <c r="G4228" t="s">
        <v>524</v>
      </c>
      <c r="H4228" t="s">
        <v>1464</v>
      </c>
      <c r="I4228" t="s">
        <v>186</v>
      </c>
      <c r="J4228" t="s">
        <v>1402</v>
      </c>
      <c r="K4228" t="s">
        <v>1398</v>
      </c>
      <c r="L4228">
        <v>0</v>
      </c>
      <c r="M4228">
        <v>0</v>
      </c>
      <c r="N4228">
        <v>0</v>
      </c>
      <c r="O4228">
        <v>0</v>
      </c>
      <c r="P4228">
        <v>0</v>
      </c>
      <c r="Q4228">
        <v>0</v>
      </c>
      <c r="R4228">
        <v>0</v>
      </c>
      <c r="S4228">
        <v>0</v>
      </c>
      <c r="T4228">
        <v>0</v>
      </c>
      <c r="U4228">
        <v>0</v>
      </c>
      <c r="W4228" s="429">
        <f t="shared" si="98"/>
        <v>0</v>
      </c>
      <c r="X4228" s="429">
        <f t="shared" si="98"/>
        <v>0</v>
      </c>
      <c r="Y4228" s="429">
        <f t="shared" si="98"/>
        <v>0</v>
      </c>
      <c r="Z4228" s="429">
        <f t="shared" si="98"/>
        <v>0</v>
      </c>
      <c r="AA4228" s="429" t="s">
        <v>1295</v>
      </c>
    </row>
    <row r="4229" spans="1:27" x14ac:dyDescent="0.25">
      <c r="A4229" t="s">
        <v>149</v>
      </c>
      <c r="B4229" t="s">
        <v>186</v>
      </c>
      <c r="C4229" t="s">
        <v>1459</v>
      </c>
      <c r="D4229" t="s">
        <v>1387</v>
      </c>
      <c r="E4229" t="s">
        <v>1499</v>
      </c>
      <c r="F4229" t="s">
        <v>1293</v>
      </c>
      <c r="G4229" t="s">
        <v>524</v>
      </c>
      <c r="H4229" t="s">
        <v>1464</v>
      </c>
      <c r="I4229" t="s">
        <v>186</v>
      </c>
      <c r="J4229" t="s">
        <v>1402</v>
      </c>
      <c r="K4229" t="s">
        <v>1398</v>
      </c>
      <c r="L4229">
        <v>0</v>
      </c>
      <c r="M4229">
        <v>0</v>
      </c>
      <c r="N4229">
        <v>0</v>
      </c>
      <c r="O4229">
        <v>0</v>
      </c>
      <c r="P4229">
        <v>0</v>
      </c>
      <c r="Q4229">
        <v>0</v>
      </c>
      <c r="R4229">
        <v>0</v>
      </c>
      <c r="S4229">
        <v>0</v>
      </c>
      <c r="T4229">
        <v>0</v>
      </c>
      <c r="U4229">
        <v>0</v>
      </c>
      <c r="W4229" s="429">
        <f t="shared" si="98"/>
        <v>0</v>
      </c>
      <c r="X4229" s="429">
        <f t="shared" si="98"/>
        <v>0</v>
      </c>
      <c r="Y4229" s="429">
        <f t="shared" si="98"/>
        <v>0</v>
      </c>
      <c r="Z4229" s="429">
        <f t="shared" si="98"/>
        <v>0</v>
      </c>
      <c r="AA4229" s="429" t="s">
        <v>1295</v>
      </c>
    </row>
    <row r="4230" spans="1:27" x14ac:dyDescent="0.25">
      <c r="A4230" t="s">
        <v>149</v>
      </c>
      <c r="B4230" t="s">
        <v>186</v>
      </c>
      <c r="C4230" t="s">
        <v>1459</v>
      </c>
      <c r="D4230" t="s">
        <v>1387</v>
      </c>
      <c r="E4230" t="s">
        <v>1499</v>
      </c>
      <c r="F4230" t="s">
        <v>1293</v>
      </c>
      <c r="G4230" t="s">
        <v>524</v>
      </c>
      <c r="H4230" t="s">
        <v>1464</v>
      </c>
      <c r="I4230" t="s">
        <v>186</v>
      </c>
      <c r="J4230" t="s">
        <v>1396</v>
      </c>
      <c r="K4230" t="s">
        <v>1393</v>
      </c>
      <c r="L4230">
        <v>0</v>
      </c>
      <c r="M4230">
        <v>0</v>
      </c>
      <c r="N4230">
        <v>0</v>
      </c>
      <c r="O4230">
        <v>0</v>
      </c>
      <c r="P4230">
        <v>0</v>
      </c>
      <c r="Q4230">
        <v>0</v>
      </c>
      <c r="R4230">
        <v>0</v>
      </c>
      <c r="S4230">
        <v>0</v>
      </c>
      <c r="T4230">
        <v>0</v>
      </c>
      <c r="U4230">
        <v>0</v>
      </c>
      <c r="W4230" s="429">
        <f t="shared" si="98"/>
        <v>0</v>
      </c>
      <c r="X4230" s="429">
        <f t="shared" si="98"/>
        <v>0</v>
      </c>
      <c r="Y4230" s="429">
        <f t="shared" si="98"/>
        <v>0</v>
      </c>
      <c r="Z4230" s="429">
        <f t="shared" si="98"/>
        <v>0</v>
      </c>
      <c r="AA4230" s="429" t="s">
        <v>1295</v>
      </c>
    </row>
    <row r="4231" spans="1:27" x14ac:dyDescent="0.25">
      <c r="A4231" t="s">
        <v>149</v>
      </c>
      <c r="B4231" t="s">
        <v>186</v>
      </c>
      <c r="C4231" t="s">
        <v>1459</v>
      </c>
      <c r="D4231" t="s">
        <v>1387</v>
      </c>
      <c r="E4231" t="s">
        <v>1499</v>
      </c>
      <c r="F4231" t="s">
        <v>1293</v>
      </c>
      <c r="G4231" t="s">
        <v>524</v>
      </c>
      <c r="H4231" t="s">
        <v>1464</v>
      </c>
      <c r="I4231" t="s">
        <v>186</v>
      </c>
      <c r="J4231" t="s">
        <v>1396</v>
      </c>
      <c r="K4231" t="s">
        <v>1393</v>
      </c>
      <c r="L4231">
        <v>0</v>
      </c>
      <c r="M4231">
        <v>0</v>
      </c>
      <c r="N4231">
        <v>0</v>
      </c>
      <c r="O4231">
        <v>0</v>
      </c>
      <c r="P4231">
        <v>0</v>
      </c>
      <c r="Q4231">
        <v>0</v>
      </c>
      <c r="R4231">
        <v>0</v>
      </c>
      <c r="S4231">
        <v>0</v>
      </c>
      <c r="T4231">
        <v>0</v>
      </c>
      <c r="U4231">
        <v>0</v>
      </c>
      <c r="W4231" s="429">
        <f t="shared" si="98"/>
        <v>0</v>
      </c>
      <c r="X4231" s="429">
        <f t="shared" si="98"/>
        <v>0</v>
      </c>
      <c r="Y4231" s="429">
        <f t="shared" si="98"/>
        <v>0</v>
      </c>
      <c r="Z4231" s="429">
        <f t="shared" si="98"/>
        <v>0</v>
      </c>
      <c r="AA4231" s="429" t="s">
        <v>1295</v>
      </c>
    </row>
    <row r="4232" spans="1:27" x14ac:dyDescent="0.25">
      <c r="A4232" t="s">
        <v>149</v>
      </c>
      <c r="B4232" t="s">
        <v>186</v>
      </c>
      <c r="C4232" t="s">
        <v>1459</v>
      </c>
      <c r="D4232" t="s">
        <v>1387</v>
      </c>
      <c r="E4232" t="s">
        <v>1499</v>
      </c>
      <c r="F4232" t="s">
        <v>1293</v>
      </c>
      <c r="G4232" t="s">
        <v>524</v>
      </c>
      <c r="H4232" t="s">
        <v>1464</v>
      </c>
      <c r="I4232" t="s">
        <v>186</v>
      </c>
      <c r="J4232" t="s">
        <v>1402</v>
      </c>
      <c r="K4232" t="s">
        <v>1398</v>
      </c>
      <c r="L4232">
        <v>0</v>
      </c>
      <c r="M4232">
        <v>0</v>
      </c>
      <c r="N4232">
        <v>0</v>
      </c>
      <c r="O4232">
        <v>0</v>
      </c>
      <c r="P4232">
        <v>0</v>
      </c>
      <c r="Q4232">
        <v>0</v>
      </c>
      <c r="R4232">
        <v>0</v>
      </c>
      <c r="S4232">
        <v>0</v>
      </c>
      <c r="T4232">
        <v>0</v>
      </c>
      <c r="U4232">
        <v>0</v>
      </c>
      <c r="W4232" s="429">
        <f t="shared" si="98"/>
        <v>0</v>
      </c>
      <c r="X4232" s="429">
        <f t="shared" si="98"/>
        <v>0</v>
      </c>
      <c r="Y4232" s="429">
        <f t="shared" si="98"/>
        <v>0</v>
      </c>
      <c r="Z4232" s="429">
        <f t="shared" si="98"/>
        <v>0</v>
      </c>
      <c r="AA4232" s="429" t="s">
        <v>1295</v>
      </c>
    </row>
    <row r="4233" spans="1:27" x14ac:dyDescent="0.25">
      <c r="A4233" t="s">
        <v>149</v>
      </c>
      <c r="B4233" t="s">
        <v>186</v>
      </c>
      <c r="C4233" t="s">
        <v>1459</v>
      </c>
      <c r="D4233" t="s">
        <v>1387</v>
      </c>
      <c r="E4233" t="s">
        <v>1499</v>
      </c>
      <c r="F4233" t="s">
        <v>1293</v>
      </c>
      <c r="G4233" t="s">
        <v>524</v>
      </c>
      <c r="H4233" t="s">
        <v>1464</v>
      </c>
      <c r="I4233" t="s">
        <v>186</v>
      </c>
      <c r="J4233" t="s">
        <v>1402</v>
      </c>
      <c r="K4233" t="s">
        <v>1398</v>
      </c>
      <c r="L4233">
        <v>0</v>
      </c>
      <c r="M4233">
        <v>0</v>
      </c>
      <c r="N4233">
        <v>0</v>
      </c>
      <c r="O4233">
        <v>0</v>
      </c>
      <c r="P4233">
        <v>0</v>
      </c>
      <c r="Q4233">
        <v>0</v>
      </c>
      <c r="R4233">
        <v>0</v>
      </c>
      <c r="S4233">
        <v>0</v>
      </c>
      <c r="T4233">
        <v>0</v>
      </c>
      <c r="U4233">
        <v>0</v>
      </c>
      <c r="W4233" s="429">
        <f t="shared" si="98"/>
        <v>0</v>
      </c>
      <c r="X4233" s="429">
        <f t="shared" si="98"/>
        <v>0</v>
      </c>
      <c r="Y4233" s="429">
        <f t="shared" si="98"/>
        <v>0</v>
      </c>
      <c r="Z4233" s="429">
        <f t="shared" si="98"/>
        <v>0</v>
      </c>
      <c r="AA4233" s="429" t="s">
        <v>1295</v>
      </c>
    </row>
    <row r="4234" spans="1:27" x14ac:dyDescent="0.25">
      <c r="A4234" t="s">
        <v>149</v>
      </c>
      <c r="B4234" t="s">
        <v>186</v>
      </c>
      <c r="C4234" t="s">
        <v>1459</v>
      </c>
      <c r="D4234" t="s">
        <v>1387</v>
      </c>
      <c r="E4234" t="s">
        <v>1499</v>
      </c>
      <c r="F4234" t="s">
        <v>1293</v>
      </c>
      <c r="G4234" t="s">
        <v>524</v>
      </c>
      <c r="H4234" t="s">
        <v>1464</v>
      </c>
      <c r="I4234" t="s">
        <v>186</v>
      </c>
      <c r="J4234" t="s">
        <v>1402</v>
      </c>
      <c r="K4234" t="s">
        <v>1398</v>
      </c>
      <c r="L4234">
        <v>0</v>
      </c>
      <c r="M4234">
        <v>0</v>
      </c>
      <c r="N4234">
        <v>0</v>
      </c>
      <c r="O4234">
        <v>0</v>
      </c>
      <c r="P4234">
        <v>0</v>
      </c>
      <c r="Q4234">
        <v>0</v>
      </c>
      <c r="R4234">
        <v>0</v>
      </c>
      <c r="S4234">
        <v>0</v>
      </c>
      <c r="T4234">
        <v>0</v>
      </c>
      <c r="U4234">
        <v>0</v>
      </c>
      <c r="W4234" s="429">
        <f t="shared" si="98"/>
        <v>0</v>
      </c>
      <c r="X4234" s="429">
        <f t="shared" si="98"/>
        <v>0</v>
      </c>
      <c r="Y4234" s="429">
        <f t="shared" si="98"/>
        <v>0</v>
      </c>
      <c r="Z4234" s="429">
        <f t="shared" si="98"/>
        <v>0</v>
      </c>
      <c r="AA4234" s="429" t="s">
        <v>1295</v>
      </c>
    </row>
    <row r="4235" spans="1:27" x14ac:dyDescent="0.25">
      <c r="A4235" t="s">
        <v>149</v>
      </c>
      <c r="B4235" t="s">
        <v>186</v>
      </c>
      <c r="C4235" t="s">
        <v>1459</v>
      </c>
      <c r="D4235" t="s">
        <v>1387</v>
      </c>
      <c r="E4235" t="s">
        <v>1499</v>
      </c>
      <c r="F4235" t="s">
        <v>1293</v>
      </c>
      <c r="G4235" t="s">
        <v>524</v>
      </c>
      <c r="H4235" t="s">
        <v>1464</v>
      </c>
      <c r="I4235" t="s">
        <v>186</v>
      </c>
      <c r="J4235" t="s">
        <v>1394</v>
      </c>
      <c r="K4235" t="s">
        <v>1395</v>
      </c>
      <c r="L4235">
        <v>0</v>
      </c>
      <c r="M4235">
        <v>0</v>
      </c>
      <c r="N4235">
        <v>0</v>
      </c>
      <c r="O4235">
        <v>0</v>
      </c>
      <c r="P4235">
        <v>0</v>
      </c>
      <c r="Q4235">
        <v>0</v>
      </c>
      <c r="R4235">
        <v>0</v>
      </c>
      <c r="S4235">
        <v>0</v>
      </c>
      <c r="T4235">
        <v>0</v>
      </c>
      <c r="U4235">
        <v>0</v>
      </c>
      <c r="W4235" s="429">
        <f t="shared" si="98"/>
        <v>0</v>
      </c>
      <c r="X4235" s="429">
        <f t="shared" si="98"/>
        <v>0</v>
      </c>
      <c r="Y4235" s="429">
        <f t="shared" si="98"/>
        <v>0</v>
      </c>
      <c r="Z4235" s="429">
        <f t="shared" si="98"/>
        <v>0</v>
      </c>
      <c r="AA4235" s="429" t="s">
        <v>1295</v>
      </c>
    </row>
    <row r="4236" spans="1:27" x14ac:dyDescent="0.25">
      <c r="A4236" t="s">
        <v>149</v>
      </c>
      <c r="B4236" t="s">
        <v>186</v>
      </c>
      <c r="C4236" t="s">
        <v>1459</v>
      </c>
      <c r="D4236" t="s">
        <v>1387</v>
      </c>
      <c r="E4236" t="s">
        <v>1499</v>
      </c>
      <c r="F4236" t="s">
        <v>1293</v>
      </c>
      <c r="G4236" t="s">
        <v>524</v>
      </c>
      <c r="H4236" t="s">
        <v>1464</v>
      </c>
      <c r="I4236" t="s">
        <v>186</v>
      </c>
      <c r="J4236" t="s">
        <v>1394</v>
      </c>
      <c r="K4236" t="s">
        <v>1395</v>
      </c>
      <c r="L4236">
        <v>0</v>
      </c>
      <c r="M4236">
        <v>0</v>
      </c>
      <c r="N4236">
        <v>0</v>
      </c>
      <c r="O4236">
        <v>0</v>
      </c>
      <c r="P4236">
        <v>0</v>
      </c>
      <c r="Q4236">
        <v>0</v>
      </c>
      <c r="R4236">
        <v>0</v>
      </c>
      <c r="S4236">
        <v>0</v>
      </c>
      <c r="T4236">
        <v>0</v>
      </c>
      <c r="U4236">
        <v>0</v>
      </c>
      <c r="W4236" s="429">
        <f t="shared" si="98"/>
        <v>0</v>
      </c>
      <c r="X4236" s="429">
        <f t="shared" si="98"/>
        <v>0</v>
      </c>
      <c r="Y4236" s="429">
        <f t="shared" si="98"/>
        <v>0</v>
      </c>
      <c r="Z4236" s="429">
        <f t="shared" si="98"/>
        <v>0</v>
      </c>
      <c r="AA4236" s="429" t="s">
        <v>1295</v>
      </c>
    </row>
    <row r="4237" spans="1:27" x14ac:dyDescent="0.25">
      <c r="A4237" t="s">
        <v>149</v>
      </c>
      <c r="B4237" t="s">
        <v>186</v>
      </c>
      <c r="C4237" t="s">
        <v>1459</v>
      </c>
      <c r="D4237" t="s">
        <v>1387</v>
      </c>
      <c r="E4237" t="s">
        <v>1499</v>
      </c>
      <c r="F4237" t="s">
        <v>1293</v>
      </c>
      <c r="G4237" t="s">
        <v>524</v>
      </c>
      <c r="H4237" t="s">
        <v>1464</v>
      </c>
      <c r="I4237" t="s">
        <v>186</v>
      </c>
      <c r="J4237" t="s">
        <v>1399</v>
      </c>
      <c r="K4237" t="s">
        <v>1391</v>
      </c>
      <c r="L4237">
        <v>0</v>
      </c>
      <c r="M4237">
        <v>0</v>
      </c>
      <c r="N4237">
        <v>0</v>
      </c>
      <c r="O4237">
        <v>0</v>
      </c>
      <c r="P4237">
        <v>0</v>
      </c>
      <c r="Q4237">
        <v>0</v>
      </c>
      <c r="R4237">
        <v>0</v>
      </c>
      <c r="S4237">
        <v>0</v>
      </c>
      <c r="T4237">
        <v>0</v>
      </c>
      <c r="U4237">
        <v>0</v>
      </c>
      <c r="W4237" s="429">
        <f t="shared" si="98"/>
        <v>0</v>
      </c>
      <c r="X4237" s="429">
        <f t="shared" si="98"/>
        <v>0</v>
      </c>
      <c r="Y4237" s="429">
        <f t="shared" si="98"/>
        <v>0</v>
      </c>
      <c r="Z4237" s="429">
        <f t="shared" si="98"/>
        <v>0</v>
      </c>
      <c r="AA4237" s="429" t="s">
        <v>1296</v>
      </c>
    </row>
    <row r="4238" spans="1:27" x14ac:dyDescent="0.25">
      <c r="A4238" t="s">
        <v>149</v>
      </c>
      <c r="B4238" t="s">
        <v>186</v>
      </c>
      <c r="C4238" t="s">
        <v>1459</v>
      </c>
      <c r="D4238" t="s">
        <v>1387</v>
      </c>
      <c r="E4238" t="s">
        <v>1499</v>
      </c>
      <c r="F4238" t="s">
        <v>1293</v>
      </c>
      <c r="G4238" t="s">
        <v>524</v>
      </c>
      <c r="H4238" t="s">
        <v>1464</v>
      </c>
      <c r="I4238" t="s">
        <v>186</v>
      </c>
      <c r="J4238" t="s">
        <v>1423</v>
      </c>
      <c r="K4238" t="s">
        <v>1419</v>
      </c>
      <c r="L4238">
        <v>0</v>
      </c>
      <c r="M4238">
        <v>0</v>
      </c>
      <c r="N4238">
        <v>0</v>
      </c>
      <c r="O4238">
        <v>0</v>
      </c>
      <c r="P4238">
        <v>0</v>
      </c>
      <c r="Q4238">
        <v>0</v>
      </c>
      <c r="R4238">
        <v>0</v>
      </c>
      <c r="S4238">
        <v>0</v>
      </c>
      <c r="T4238">
        <v>0</v>
      </c>
      <c r="U4238">
        <v>0</v>
      </c>
      <c r="W4238" s="429">
        <f t="shared" si="98"/>
        <v>0</v>
      </c>
      <c r="X4238" s="429">
        <f t="shared" si="98"/>
        <v>0</v>
      </c>
      <c r="Y4238" s="429">
        <f t="shared" si="98"/>
        <v>0</v>
      </c>
      <c r="Z4238" s="429">
        <f t="shared" si="98"/>
        <v>0</v>
      </c>
      <c r="AA4238" s="429" t="s">
        <v>1296</v>
      </c>
    </row>
    <row r="4239" spans="1:27" x14ac:dyDescent="0.25">
      <c r="A4239" t="s">
        <v>149</v>
      </c>
      <c r="B4239" t="s">
        <v>186</v>
      </c>
      <c r="C4239" t="s">
        <v>1459</v>
      </c>
      <c r="D4239" t="s">
        <v>1387</v>
      </c>
      <c r="E4239" t="s">
        <v>1499</v>
      </c>
      <c r="F4239" t="s">
        <v>1293</v>
      </c>
      <c r="G4239" t="s">
        <v>524</v>
      </c>
      <c r="H4239" t="s">
        <v>1461</v>
      </c>
      <c r="I4239" t="s">
        <v>534</v>
      </c>
      <c r="J4239" t="s">
        <v>1402</v>
      </c>
      <c r="K4239" t="s">
        <v>1398</v>
      </c>
      <c r="L4239">
        <v>0</v>
      </c>
      <c r="M4239">
        <v>0</v>
      </c>
      <c r="N4239">
        <v>0</v>
      </c>
      <c r="O4239">
        <v>0</v>
      </c>
      <c r="P4239">
        <v>0</v>
      </c>
      <c r="Q4239">
        <v>0</v>
      </c>
      <c r="R4239">
        <v>0</v>
      </c>
      <c r="S4239">
        <v>0</v>
      </c>
      <c r="T4239">
        <v>0</v>
      </c>
      <c r="U4239">
        <v>0</v>
      </c>
      <c r="W4239" s="429">
        <f t="shared" si="98"/>
        <v>0</v>
      </c>
      <c r="X4239" s="429">
        <f t="shared" si="98"/>
        <v>0</v>
      </c>
      <c r="Y4239" s="429">
        <f t="shared" si="98"/>
        <v>0</v>
      </c>
      <c r="Z4239" s="429">
        <f t="shared" si="98"/>
        <v>0</v>
      </c>
      <c r="AA4239" s="429" t="s">
        <v>1295</v>
      </c>
    </row>
    <row r="4240" spans="1:27" x14ac:dyDescent="0.25">
      <c r="A4240" t="s">
        <v>149</v>
      </c>
      <c r="B4240" t="s">
        <v>186</v>
      </c>
      <c r="C4240" t="s">
        <v>1459</v>
      </c>
      <c r="D4240" t="s">
        <v>1387</v>
      </c>
      <c r="E4240" t="s">
        <v>1499</v>
      </c>
      <c r="F4240" t="s">
        <v>1293</v>
      </c>
      <c r="G4240" t="s">
        <v>524</v>
      </c>
      <c r="H4240" t="s">
        <v>1461</v>
      </c>
      <c r="I4240" t="s">
        <v>534</v>
      </c>
      <c r="J4240" t="s">
        <v>1402</v>
      </c>
      <c r="K4240" t="s">
        <v>1398</v>
      </c>
      <c r="L4240">
        <v>0</v>
      </c>
      <c r="M4240">
        <v>0</v>
      </c>
      <c r="N4240">
        <v>0</v>
      </c>
      <c r="O4240">
        <v>0</v>
      </c>
      <c r="P4240">
        <v>0</v>
      </c>
      <c r="Q4240">
        <v>0</v>
      </c>
      <c r="R4240">
        <v>0</v>
      </c>
      <c r="S4240">
        <v>0</v>
      </c>
      <c r="T4240">
        <v>0</v>
      </c>
      <c r="U4240">
        <v>0</v>
      </c>
      <c r="W4240" s="429">
        <f t="shared" si="98"/>
        <v>0</v>
      </c>
      <c r="X4240" s="429">
        <f t="shared" si="98"/>
        <v>0</v>
      </c>
      <c r="Y4240" s="429">
        <f t="shared" si="98"/>
        <v>0</v>
      </c>
      <c r="Z4240" s="429">
        <f t="shared" si="98"/>
        <v>0</v>
      </c>
      <c r="AA4240" s="429" t="s">
        <v>1295</v>
      </c>
    </row>
    <row r="4241" spans="1:27" x14ac:dyDescent="0.25">
      <c r="A4241" t="s">
        <v>149</v>
      </c>
      <c r="B4241" t="s">
        <v>186</v>
      </c>
      <c r="C4241" t="s">
        <v>1459</v>
      </c>
      <c r="D4241" t="s">
        <v>1387</v>
      </c>
      <c r="E4241" t="s">
        <v>1499</v>
      </c>
      <c r="F4241" t="s">
        <v>1293</v>
      </c>
      <c r="G4241" t="s">
        <v>524</v>
      </c>
      <c r="H4241" t="s">
        <v>1461</v>
      </c>
      <c r="I4241" t="s">
        <v>534</v>
      </c>
      <c r="J4241" t="s">
        <v>1402</v>
      </c>
      <c r="K4241" t="s">
        <v>1398</v>
      </c>
      <c r="L4241">
        <v>0</v>
      </c>
      <c r="M4241">
        <v>0</v>
      </c>
      <c r="N4241">
        <v>0</v>
      </c>
      <c r="O4241">
        <v>0</v>
      </c>
      <c r="P4241">
        <v>0</v>
      </c>
      <c r="Q4241">
        <v>0</v>
      </c>
      <c r="R4241">
        <v>0</v>
      </c>
      <c r="S4241">
        <v>0</v>
      </c>
      <c r="T4241">
        <v>0</v>
      </c>
      <c r="U4241">
        <v>0</v>
      </c>
      <c r="W4241" s="429">
        <f t="shared" si="98"/>
        <v>0</v>
      </c>
      <c r="X4241" s="429">
        <f t="shared" si="98"/>
        <v>0</v>
      </c>
      <c r="Y4241" s="429">
        <f t="shared" si="98"/>
        <v>0</v>
      </c>
      <c r="Z4241" s="429">
        <f t="shared" si="98"/>
        <v>0</v>
      </c>
      <c r="AA4241" s="429" t="s">
        <v>1295</v>
      </c>
    </row>
    <row r="4242" spans="1:27" x14ac:dyDescent="0.25">
      <c r="A4242" t="s">
        <v>149</v>
      </c>
      <c r="B4242" t="s">
        <v>186</v>
      </c>
      <c r="C4242" t="s">
        <v>1459</v>
      </c>
      <c r="D4242" t="s">
        <v>1387</v>
      </c>
      <c r="E4242" t="s">
        <v>1499</v>
      </c>
      <c r="F4242" t="s">
        <v>1293</v>
      </c>
      <c r="G4242" t="s">
        <v>524</v>
      </c>
      <c r="H4242" t="s">
        <v>1461</v>
      </c>
      <c r="I4242" t="s">
        <v>534</v>
      </c>
      <c r="J4242" t="s">
        <v>1402</v>
      </c>
      <c r="K4242" t="s">
        <v>1398</v>
      </c>
      <c r="L4242">
        <v>0</v>
      </c>
      <c r="M4242">
        <v>0</v>
      </c>
      <c r="N4242">
        <v>0</v>
      </c>
      <c r="O4242">
        <v>0</v>
      </c>
      <c r="P4242">
        <v>0</v>
      </c>
      <c r="Q4242">
        <v>0</v>
      </c>
      <c r="R4242">
        <v>0</v>
      </c>
      <c r="S4242">
        <v>0</v>
      </c>
      <c r="T4242">
        <v>0</v>
      </c>
      <c r="U4242">
        <v>0</v>
      </c>
      <c r="W4242" s="429">
        <f t="shared" si="98"/>
        <v>0</v>
      </c>
      <c r="X4242" s="429">
        <f t="shared" si="98"/>
        <v>0</v>
      </c>
      <c r="Y4242" s="429">
        <f t="shared" si="98"/>
        <v>0</v>
      </c>
      <c r="Z4242" s="429">
        <f t="shared" si="98"/>
        <v>0</v>
      </c>
      <c r="AA4242" s="429" t="s">
        <v>1295</v>
      </c>
    </row>
    <row r="4243" spans="1:27" x14ac:dyDescent="0.25">
      <c r="A4243" t="s">
        <v>149</v>
      </c>
      <c r="B4243" t="s">
        <v>186</v>
      </c>
      <c r="C4243" t="s">
        <v>1459</v>
      </c>
      <c r="D4243" t="s">
        <v>1387</v>
      </c>
      <c r="E4243" t="s">
        <v>1499</v>
      </c>
      <c r="F4243" t="s">
        <v>1293</v>
      </c>
      <c r="G4243" t="s">
        <v>524</v>
      </c>
      <c r="H4243" t="s">
        <v>1461</v>
      </c>
      <c r="I4243" t="s">
        <v>534</v>
      </c>
      <c r="J4243" t="s">
        <v>1402</v>
      </c>
      <c r="K4243" t="s">
        <v>1398</v>
      </c>
      <c r="L4243">
        <v>0</v>
      </c>
      <c r="M4243">
        <v>0</v>
      </c>
      <c r="N4243">
        <v>0</v>
      </c>
      <c r="O4243">
        <v>0</v>
      </c>
      <c r="P4243">
        <v>0</v>
      </c>
      <c r="Q4243">
        <v>0</v>
      </c>
      <c r="R4243">
        <v>0</v>
      </c>
      <c r="S4243">
        <v>0</v>
      </c>
      <c r="T4243">
        <v>0</v>
      </c>
      <c r="U4243">
        <v>0</v>
      </c>
      <c r="W4243" s="429">
        <f t="shared" si="98"/>
        <v>0</v>
      </c>
      <c r="X4243" s="429">
        <f t="shared" si="98"/>
        <v>0</v>
      </c>
      <c r="Y4243" s="429">
        <f t="shared" si="98"/>
        <v>0</v>
      </c>
      <c r="Z4243" s="429">
        <f t="shared" si="98"/>
        <v>0</v>
      </c>
      <c r="AA4243" s="429" t="s">
        <v>1295</v>
      </c>
    </row>
    <row r="4244" spans="1:27" x14ac:dyDescent="0.25">
      <c r="A4244" t="s">
        <v>149</v>
      </c>
      <c r="B4244" t="s">
        <v>186</v>
      </c>
      <c r="C4244" t="s">
        <v>1459</v>
      </c>
      <c r="D4244" t="s">
        <v>1387</v>
      </c>
      <c r="E4244" t="s">
        <v>1499</v>
      </c>
      <c r="F4244" t="s">
        <v>1293</v>
      </c>
      <c r="G4244" t="s">
        <v>524</v>
      </c>
      <c r="H4244" t="s">
        <v>1461</v>
      </c>
      <c r="I4244" t="s">
        <v>534</v>
      </c>
      <c r="J4244" t="s">
        <v>1408</v>
      </c>
      <c r="K4244" t="s">
        <v>1395</v>
      </c>
      <c r="L4244">
        <v>0</v>
      </c>
      <c r="M4244">
        <v>0</v>
      </c>
      <c r="N4244">
        <v>0</v>
      </c>
      <c r="O4244">
        <v>0</v>
      </c>
      <c r="P4244">
        <v>0</v>
      </c>
      <c r="Q4244">
        <v>0</v>
      </c>
      <c r="R4244">
        <v>0</v>
      </c>
      <c r="S4244">
        <v>0</v>
      </c>
      <c r="T4244">
        <v>0</v>
      </c>
      <c r="U4244">
        <v>0</v>
      </c>
      <c r="W4244" s="429">
        <f t="shared" si="98"/>
        <v>0</v>
      </c>
      <c r="X4244" s="429">
        <f t="shared" si="98"/>
        <v>0</v>
      </c>
      <c r="Y4244" s="429">
        <f t="shared" si="98"/>
        <v>0</v>
      </c>
      <c r="Z4244" s="429">
        <f t="shared" si="98"/>
        <v>0</v>
      </c>
      <c r="AA4244" s="429" t="s">
        <v>1295</v>
      </c>
    </row>
    <row r="4245" spans="1:27" x14ac:dyDescent="0.25">
      <c r="A4245" t="s">
        <v>149</v>
      </c>
      <c r="B4245" t="s">
        <v>186</v>
      </c>
      <c r="C4245" t="s">
        <v>1459</v>
      </c>
      <c r="D4245" t="s">
        <v>1387</v>
      </c>
      <c r="E4245" t="s">
        <v>1499</v>
      </c>
      <c r="F4245" t="s">
        <v>1293</v>
      </c>
      <c r="G4245" t="s">
        <v>524</v>
      </c>
      <c r="H4245" t="s">
        <v>1461</v>
      </c>
      <c r="I4245" t="s">
        <v>534</v>
      </c>
      <c r="J4245" t="s">
        <v>1412</v>
      </c>
      <c r="K4245" t="s">
        <v>1393</v>
      </c>
      <c r="L4245">
        <v>0</v>
      </c>
      <c r="M4245">
        <v>0</v>
      </c>
      <c r="N4245">
        <v>0</v>
      </c>
      <c r="O4245">
        <v>0</v>
      </c>
      <c r="P4245">
        <v>0</v>
      </c>
      <c r="Q4245">
        <v>0</v>
      </c>
      <c r="R4245">
        <v>0</v>
      </c>
      <c r="S4245">
        <v>0</v>
      </c>
      <c r="T4245">
        <v>0</v>
      </c>
      <c r="U4245">
        <v>0</v>
      </c>
      <c r="W4245" s="429">
        <f t="shared" si="98"/>
        <v>0</v>
      </c>
      <c r="X4245" s="429">
        <f t="shared" si="98"/>
        <v>0</v>
      </c>
      <c r="Y4245" s="429">
        <f t="shared" si="98"/>
        <v>0</v>
      </c>
      <c r="Z4245" s="429">
        <f t="shared" si="98"/>
        <v>0</v>
      </c>
      <c r="AA4245" s="429" t="s">
        <v>1295</v>
      </c>
    </row>
    <row r="4246" spans="1:27" x14ac:dyDescent="0.25">
      <c r="A4246" t="s">
        <v>149</v>
      </c>
      <c r="B4246" t="s">
        <v>186</v>
      </c>
      <c r="C4246" t="s">
        <v>1459</v>
      </c>
      <c r="D4246" t="s">
        <v>1387</v>
      </c>
      <c r="E4246" t="s">
        <v>1499</v>
      </c>
      <c r="F4246" t="s">
        <v>1293</v>
      </c>
      <c r="G4246" t="s">
        <v>524</v>
      </c>
      <c r="H4246" t="s">
        <v>1461</v>
      </c>
      <c r="I4246" t="s">
        <v>534</v>
      </c>
      <c r="J4246" t="s">
        <v>1403</v>
      </c>
      <c r="K4246" t="s">
        <v>1401</v>
      </c>
      <c r="L4246">
        <v>0</v>
      </c>
      <c r="M4246">
        <v>0</v>
      </c>
      <c r="N4246">
        <v>0</v>
      </c>
      <c r="O4246">
        <v>0</v>
      </c>
      <c r="P4246">
        <v>0</v>
      </c>
      <c r="Q4246">
        <v>0</v>
      </c>
      <c r="R4246">
        <v>0</v>
      </c>
      <c r="S4246">
        <v>0</v>
      </c>
      <c r="T4246">
        <v>0</v>
      </c>
      <c r="U4246">
        <v>0</v>
      </c>
      <c r="W4246" s="429">
        <f t="shared" si="98"/>
        <v>0</v>
      </c>
      <c r="X4246" s="429">
        <f t="shared" si="98"/>
        <v>0</v>
      </c>
      <c r="Y4246" s="429">
        <f t="shared" si="98"/>
        <v>0</v>
      </c>
      <c r="Z4246" s="429">
        <f t="shared" si="98"/>
        <v>0</v>
      </c>
      <c r="AA4246" s="429" t="s">
        <v>1296</v>
      </c>
    </row>
    <row r="4247" spans="1:27" x14ac:dyDescent="0.25">
      <c r="A4247" t="s">
        <v>149</v>
      </c>
      <c r="B4247" t="s">
        <v>186</v>
      </c>
      <c r="C4247" t="s">
        <v>1459</v>
      </c>
      <c r="D4247" t="s">
        <v>1387</v>
      </c>
      <c r="E4247" t="s">
        <v>1499</v>
      </c>
      <c r="F4247" t="s">
        <v>1293</v>
      </c>
      <c r="G4247" t="s">
        <v>524</v>
      </c>
      <c r="H4247" t="s">
        <v>1461</v>
      </c>
      <c r="I4247" t="s">
        <v>534</v>
      </c>
      <c r="J4247" t="s">
        <v>1403</v>
      </c>
      <c r="K4247" t="s">
        <v>1401</v>
      </c>
      <c r="L4247">
        <v>0</v>
      </c>
      <c r="M4247">
        <v>0</v>
      </c>
      <c r="N4247">
        <v>0</v>
      </c>
      <c r="O4247">
        <v>0</v>
      </c>
      <c r="P4247">
        <v>0</v>
      </c>
      <c r="Q4247">
        <v>0</v>
      </c>
      <c r="R4247">
        <v>0</v>
      </c>
      <c r="S4247">
        <v>0</v>
      </c>
      <c r="T4247">
        <v>0</v>
      </c>
      <c r="U4247">
        <v>0</v>
      </c>
      <c r="W4247" s="429">
        <f t="shared" si="98"/>
        <v>0</v>
      </c>
      <c r="X4247" s="429">
        <f t="shared" si="98"/>
        <v>0</v>
      </c>
      <c r="Y4247" s="429">
        <f t="shared" si="98"/>
        <v>0</v>
      </c>
      <c r="Z4247" s="429">
        <f t="shared" si="98"/>
        <v>0</v>
      </c>
      <c r="AA4247" s="429" t="s">
        <v>1296</v>
      </c>
    </row>
    <row r="4248" spans="1:27" x14ac:dyDescent="0.25">
      <c r="A4248" t="s">
        <v>149</v>
      </c>
      <c r="B4248" t="s">
        <v>186</v>
      </c>
      <c r="C4248" t="s">
        <v>1459</v>
      </c>
      <c r="D4248" t="s">
        <v>1387</v>
      </c>
      <c r="E4248" t="s">
        <v>1499</v>
      </c>
      <c r="F4248" t="s">
        <v>1293</v>
      </c>
      <c r="G4248" t="s">
        <v>524</v>
      </c>
      <c r="H4248" t="s">
        <v>1461</v>
      </c>
      <c r="I4248" t="s">
        <v>534</v>
      </c>
      <c r="J4248" t="s">
        <v>1482</v>
      </c>
      <c r="K4248" t="s">
        <v>1391</v>
      </c>
      <c r="L4248">
        <v>0</v>
      </c>
      <c r="M4248">
        <v>0</v>
      </c>
      <c r="N4248">
        <v>0</v>
      </c>
      <c r="O4248">
        <v>0</v>
      </c>
      <c r="P4248">
        <v>0</v>
      </c>
      <c r="Q4248">
        <v>0</v>
      </c>
      <c r="R4248">
        <v>0</v>
      </c>
      <c r="S4248">
        <v>0</v>
      </c>
      <c r="T4248">
        <v>0</v>
      </c>
      <c r="U4248">
        <v>0</v>
      </c>
      <c r="W4248" s="429">
        <f t="shared" si="98"/>
        <v>0</v>
      </c>
      <c r="X4248" s="429">
        <f t="shared" si="98"/>
        <v>0</v>
      </c>
      <c r="Y4248" s="429">
        <f t="shared" si="98"/>
        <v>0</v>
      </c>
      <c r="Z4248" s="429">
        <f t="shared" si="98"/>
        <v>0</v>
      </c>
      <c r="AA4248" s="429" t="s">
        <v>1296</v>
      </c>
    </row>
    <row r="4249" spans="1:27" x14ac:dyDescent="0.25">
      <c r="A4249" t="s">
        <v>149</v>
      </c>
      <c r="B4249" t="s">
        <v>186</v>
      </c>
      <c r="C4249" t="s">
        <v>1459</v>
      </c>
      <c r="D4249" t="s">
        <v>1387</v>
      </c>
      <c r="E4249" t="s">
        <v>1499</v>
      </c>
      <c r="F4249" t="s">
        <v>1293</v>
      </c>
      <c r="G4249" t="s">
        <v>524</v>
      </c>
      <c r="H4249" t="s">
        <v>1461</v>
      </c>
      <c r="I4249" t="s">
        <v>534</v>
      </c>
      <c r="J4249" t="s">
        <v>1423</v>
      </c>
      <c r="K4249" t="s">
        <v>1419</v>
      </c>
      <c r="L4249">
        <v>0</v>
      </c>
      <c r="M4249">
        <v>0</v>
      </c>
      <c r="N4249">
        <v>0</v>
      </c>
      <c r="O4249">
        <v>0</v>
      </c>
      <c r="P4249">
        <v>0</v>
      </c>
      <c r="Q4249">
        <v>0</v>
      </c>
      <c r="R4249">
        <v>0</v>
      </c>
      <c r="S4249">
        <v>0</v>
      </c>
      <c r="T4249">
        <v>0</v>
      </c>
      <c r="U4249">
        <v>0</v>
      </c>
      <c r="W4249" s="429">
        <f t="shared" si="98"/>
        <v>0</v>
      </c>
      <c r="X4249" s="429">
        <f t="shared" si="98"/>
        <v>0</v>
      </c>
      <c r="Y4249" s="429">
        <f t="shared" si="98"/>
        <v>0</v>
      </c>
      <c r="Z4249" s="429">
        <f t="shared" si="98"/>
        <v>0</v>
      </c>
      <c r="AA4249" s="429" t="s">
        <v>1296</v>
      </c>
    </row>
    <row r="4250" spans="1:27" x14ac:dyDescent="0.25">
      <c r="A4250" t="s">
        <v>149</v>
      </c>
      <c r="B4250" t="s">
        <v>186</v>
      </c>
      <c r="C4250" t="s">
        <v>1459</v>
      </c>
      <c r="D4250" t="s">
        <v>1387</v>
      </c>
      <c r="E4250" t="s">
        <v>1499</v>
      </c>
      <c r="F4250" t="s">
        <v>1293</v>
      </c>
      <c r="G4250" t="s">
        <v>524</v>
      </c>
      <c r="H4250" t="s">
        <v>1461</v>
      </c>
      <c r="I4250" t="s">
        <v>534</v>
      </c>
      <c r="J4250" t="s">
        <v>1402</v>
      </c>
      <c r="K4250" t="s">
        <v>1398</v>
      </c>
      <c r="L4250">
        <v>0</v>
      </c>
      <c r="M4250">
        <v>0</v>
      </c>
      <c r="N4250">
        <v>0</v>
      </c>
      <c r="O4250">
        <v>0</v>
      </c>
      <c r="P4250">
        <v>0</v>
      </c>
      <c r="Q4250">
        <v>0</v>
      </c>
      <c r="R4250">
        <v>0</v>
      </c>
      <c r="S4250">
        <v>0</v>
      </c>
      <c r="T4250">
        <v>0</v>
      </c>
      <c r="U4250">
        <v>0</v>
      </c>
      <c r="W4250" s="429">
        <f t="shared" si="98"/>
        <v>0</v>
      </c>
      <c r="X4250" s="429">
        <f t="shared" si="98"/>
        <v>0</v>
      </c>
      <c r="Y4250" s="429">
        <f t="shared" si="98"/>
        <v>0</v>
      </c>
      <c r="Z4250" s="429">
        <f t="shared" si="98"/>
        <v>0</v>
      </c>
      <c r="AA4250" s="429" t="s">
        <v>1295</v>
      </c>
    </row>
    <row r="4251" spans="1:27" x14ac:dyDescent="0.25">
      <c r="A4251" t="s">
        <v>149</v>
      </c>
      <c r="B4251" t="s">
        <v>186</v>
      </c>
      <c r="C4251" t="s">
        <v>1459</v>
      </c>
      <c r="D4251" t="s">
        <v>1387</v>
      </c>
      <c r="E4251" t="s">
        <v>1499</v>
      </c>
      <c r="F4251" t="s">
        <v>1293</v>
      </c>
      <c r="G4251" t="s">
        <v>524</v>
      </c>
      <c r="H4251" t="s">
        <v>1461</v>
      </c>
      <c r="I4251" t="s">
        <v>534</v>
      </c>
      <c r="J4251" t="s">
        <v>1402</v>
      </c>
      <c r="K4251" t="s">
        <v>1398</v>
      </c>
      <c r="L4251">
        <v>0</v>
      </c>
      <c r="M4251">
        <v>0</v>
      </c>
      <c r="N4251">
        <v>0</v>
      </c>
      <c r="O4251">
        <v>0</v>
      </c>
      <c r="P4251">
        <v>0</v>
      </c>
      <c r="Q4251">
        <v>0</v>
      </c>
      <c r="R4251">
        <v>0</v>
      </c>
      <c r="S4251">
        <v>0</v>
      </c>
      <c r="T4251">
        <v>0</v>
      </c>
      <c r="U4251">
        <v>0</v>
      </c>
      <c r="W4251" s="429">
        <f t="shared" si="98"/>
        <v>0</v>
      </c>
      <c r="X4251" s="429">
        <f t="shared" si="98"/>
        <v>0</v>
      </c>
      <c r="Y4251" s="429">
        <f t="shared" si="98"/>
        <v>0</v>
      </c>
      <c r="Z4251" s="429">
        <f t="shared" si="98"/>
        <v>0</v>
      </c>
      <c r="AA4251" s="429" t="s">
        <v>1295</v>
      </c>
    </row>
    <row r="4252" spans="1:27" x14ac:dyDescent="0.25">
      <c r="A4252" t="s">
        <v>149</v>
      </c>
      <c r="B4252" t="s">
        <v>186</v>
      </c>
      <c r="C4252" t="s">
        <v>1459</v>
      </c>
      <c r="D4252" t="s">
        <v>1387</v>
      </c>
      <c r="E4252" t="s">
        <v>1499</v>
      </c>
      <c r="F4252" t="s">
        <v>1293</v>
      </c>
      <c r="G4252" t="s">
        <v>524</v>
      </c>
      <c r="H4252" t="s">
        <v>1461</v>
      </c>
      <c r="I4252" t="s">
        <v>534</v>
      </c>
      <c r="J4252" t="s">
        <v>1402</v>
      </c>
      <c r="K4252" t="s">
        <v>1398</v>
      </c>
      <c r="L4252">
        <v>0</v>
      </c>
      <c r="M4252">
        <v>0</v>
      </c>
      <c r="N4252">
        <v>0</v>
      </c>
      <c r="O4252">
        <v>0</v>
      </c>
      <c r="P4252">
        <v>0</v>
      </c>
      <c r="Q4252">
        <v>0</v>
      </c>
      <c r="R4252">
        <v>0</v>
      </c>
      <c r="S4252">
        <v>0</v>
      </c>
      <c r="T4252">
        <v>0</v>
      </c>
      <c r="U4252">
        <v>0</v>
      </c>
      <c r="W4252" s="429">
        <f t="shared" si="98"/>
        <v>0</v>
      </c>
      <c r="X4252" s="429">
        <f t="shared" si="98"/>
        <v>0</v>
      </c>
      <c r="Y4252" s="429">
        <f t="shared" si="98"/>
        <v>0</v>
      </c>
      <c r="Z4252" s="429">
        <f t="shared" si="98"/>
        <v>0</v>
      </c>
      <c r="AA4252" s="429" t="s">
        <v>1295</v>
      </c>
    </row>
    <row r="4253" spans="1:27" x14ac:dyDescent="0.25">
      <c r="A4253" t="s">
        <v>149</v>
      </c>
      <c r="B4253" t="s">
        <v>186</v>
      </c>
      <c r="C4253" t="s">
        <v>1459</v>
      </c>
      <c r="D4253" t="s">
        <v>1387</v>
      </c>
      <c r="E4253" t="s">
        <v>1499</v>
      </c>
      <c r="F4253" t="s">
        <v>1293</v>
      </c>
      <c r="G4253" t="s">
        <v>524</v>
      </c>
      <c r="H4253" t="s">
        <v>1461</v>
      </c>
      <c r="I4253" t="s">
        <v>534</v>
      </c>
      <c r="J4253" t="s">
        <v>1396</v>
      </c>
      <c r="K4253" t="s">
        <v>1393</v>
      </c>
      <c r="L4253">
        <v>0</v>
      </c>
      <c r="M4253">
        <v>0</v>
      </c>
      <c r="N4253">
        <v>0</v>
      </c>
      <c r="O4253">
        <v>0</v>
      </c>
      <c r="P4253">
        <v>0</v>
      </c>
      <c r="Q4253">
        <v>0</v>
      </c>
      <c r="R4253">
        <v>0</v>
      </c>
      <c r="S4253">
        <v>0</v>
      </c>
      <c r="T4253">
        <v>0</v>
      </c>
      <c r="U4253">
        <v>0</v>
      </c>
      <c r="W4253" s="429">
        <f t="shared" si="98"/>
        <v>0</v>
      </c>
      <c r="X4253" s="429">
        <f t="shared" si="98"/>
        <v>0</v>
      </c>
      <c r="Y4253" s="429">
        <f t="shared" si="98"/>
        <v>0</v>
      </c>
      <c r="Z4253" s="429">
        <f t="shared" si="98"/>
        <v>0</v>
      </c>
      <c r="AA4253" s="429" t="s">
        <v>1295</v>
      </c>
    </row>
    <row r="4254" spans="1:27" x14ac:dyDescent="0.25">
      <c r="A4254" t="s">
        <v>149</v>
      </c>
      <c r="B4254" t="s">
        <v>186</v>
      </c>
      <c r="C4254" t="s">
        <v>1459</v>
      </c>
      <c r="D4254" t="s">
        <v>1387</v>
      </c>
      <c r="E4254" t="s">
        <v>1499</v>
      </c>
      <c r="F4254" t="s">
        <v>1293</v>
      </c>
      <c r="G4254" t="s">
        <v>524</v>
      </c>
      <c r="H4254" t="s">
        <v>1461</v>
      </c>
      <c r="I4254" t="s">
        <v>534</v>
      </c>
      <c r="J4254" t="s">
        <v>1402</v>
      </c>
      <c r="K4254" t="s">
        <v>1398</v>
      </c>
      <c r="L4254">
        <v>0</v>
      </c>
      <c r="M4254">
        <v>0</v>
      </c>
      <c r="N4254">
        <v>0</v>
      </c>
      <c r="O4254">
        <v>0</v>
      </c>
      <c r="P4254">
        <v>0</v>
      </c>
      <c r="Q4254">
        <v>0</v>
      </c>
      <c r="R4254">
        <v>0</v>
      </c>
      <c r="S4254">
        <v>0</v>
      </c>
      <c r="T4254">
        <v>0</v>
      </c>
      <c r="U4254">
        <v>0</v>
      </c>
      <c r="W4254" s="429">
        <f t="shared" si="98"/>
        <v>0</v>
      </c>
      <c r="X4254" s="429">
        <f t="shared" si="98"/>
        <v>0</v>
      </c>
      <c r="Y4254" s="429">
        <f t="shared" si="98"/>
        <v>0</v>
      </c>
      <c r="Z4254" s="429">
        <f t="shared" si="98"/>
        <v>0</v>
      </c>
      <c r="AA4254" s="429" t="s">
        <v>1295</v>
      </c>
    </row>
    <row r="4255" spans="1:27" x14ac:dyDescent="0.25">
      <c r="A4255" t="s">
        <v>149</v>
      </c>
      <c r="B4255" t="s">
        <v>186</v>
      </c>
      <c r="C4255" t="s">
        <v>1459</v>
      </c>
      <c r="D4255" t="s">
        <v>1387</v>
      </c>
      <c r="E4255" t="s">
        <v>1499</v>
      </c>
      <c r="F4255" t="s">
        <v>1293</v>
      </c>
      <c r="G4255" t="s">
        <v>524</v>
      </c>
      <c r="H4255" t="s">
        <v>1461</v>
      </c>
      <c r="I4255" t="s">
        <v>534</v>
      </c>
      <c r="J4255" t="s">
        <v>1402</v>
      </c>
      <c r="K4255" t="s">
        <v>1398</v>
      </c>
      <c r="L4255">
        <v>0</v>
      </c>
      <c r="M4255">
        <v>0</v>
      </c>
      <c r="N4255">
        <v>0</v>
      </c>
      <c r="O4255">
        <v>0</v>
      </c>
      <c r="P4255">
        <v>0</v>
      </c>
      <c r="Q4255">
        <v>0</v>
      </c>
      <c r="R4255">
        <v>0</v>
      </c>
      <c r="S4255">
        <v>0</v>
      </c>
      <c r="T4255">
        <v>0</v>
      </c>
      <c r="U4255">
        <v>0</v>
      </c>
      <c r="W4255" s="429">
        <f t="shared" si="98"/>
        <v>0</v>
      </c>
      <c r="X4255" s="429">
        <f t="shared" si="98"/>
        <v>0</v>
      </c>
      <c r="Y4255" s="429">
        <f t="shared" si="98"/>
        <v>0</v>
      </c>
      <c r="Z4255" s="429">
        <f t="shared" si="98"/>
        <v>0</v>
      </c>
      <c r="AA4255" s="429" t="s">
        <v>1295</v>
      </c>
    </row>
    <row r="4256" spans="1:27" x14ac:dyDescent="0.25">
      <c r="A4256" t="s">
        <v>149</v>
      </c>
      <c r="B4256" t="s">
        <v>186</v>
      </c>
      <c r="C4256" t="s">
        <v>1459</v>
      </c>
      <c r="D4256" t="s">
        <v>1387</v>
      </c>
      <c r="E4256" t="s">
        <v>1499</v>
      </c>
      <c r="F4256" t="s">
        <v>1293</v>
      </c>
      <c r="G4256" t="s">
        <v>524</v>
      </c>
      <c r="H4256" t="s">
        <v>1461</v>
      </c>
      <c r="I4256" t="s">
        <v>534</v>
      </c>
      <c r="J4256" t="s">
        <v>1408</v>
      </c>
      <c r="K4256" t="s">
        <v>1395</v>
      </c>
      <c r="L4256">
        <v>0</v>
      </c>
      <c r="M4256">
        <v>0</v>
      </c>
      <c r="N4256">
        <v>0</v>
      </c>
      <c r="O4256">
        <v>0</v>
      </c>
      <c r="P4256">
        <v>0</v>
      </c>
      <c r="Q4256">
        <v>0</v>
      </c>
      <c r="R4256">
        <v>0</v>
      </c>
      <c r="S4256">
        <v>0</v>
      </c>
      <c r="T4256">
        <v>0</v>
      </c>
      <c r="U4256">
        <v>0</v>
      </c>
      <c r="W4256" s="429">
        <f t="shared" si="98"/>
        <v>0</v>
      </c>
      <c r="X4256" s="429">
        <f t="shared" si="98"/>
        <v>0</v>
      </c>
      <c r="Y4256" s="429">
        <f t="shared" si="98"/>
        <v>0</v>
      </c>
      <c r="Z4256" s="429">
        <f t="shared" si="98"/>
        <v>0</v>
      </c>
      <c r="AA4256" s="429" t="s">
        <v>1295</v>
      </c>
    </row>
    <row r="4257" spans="1:27" x14ac:dyDescent="0.25">
      <c r="A4257" t="s">
        <v>149</v>
      </c>
      <c r="B4257" t="s">
        <v>186</v>
      </c>
      <c r="C4257" t="s">
        <v>1459</v>
      </c>
      <c r="D4257" t="s">
        <v>1387</v>
      </c>
      <c r="E4257" t="s">
        <v>1499</v>
      </c>
      <c r="F4257" t="s">
        <v>1293</v>
      </c>
      <c r="G4257" t="s">
        <v>524</v>
      </c>
      <c r="H4257" t="s">
        <v>1461</v>
      </c>
      <c r="I4257" t="s">
        <v>534</v>
      </c>
      <c r="J4257" t="s">
        <v>1402</v>
      </c>
      <c r="K4257" t="s">
        <v>1398</v>
      </c>
      <c r="L4257">
        <v>0</v>
      </c>
      <c r="M4257">
        <v>0</v>
      </c>
      <c r="N4257">
        <v>0</v>
      </c>
      <c r="O4257">
        <v>0</v>
      </c>
      <c r="P4257">
        <v>0</v>
      </c>
      <c r="Q4257">
        <v>0</v>
      </c>
      <c r="R4257">
        <v>0</v>
      </c>
      <c r="S4257">
        <v>0</v>
      </c>
      <c r="T4257">
        <v>0</v>
      </c>
      <c r="U4257">
        <v>0</v>
      </c>
      <c r="W4257" s="429">
        <f t="shared" si="98"/>
        <v>0</v>
      </c>
      <c r="X4257" s="429">
        <f t="shared" si="98"/>
        <v>0</v>
      </c>
      <c r="Y4257" s="429">
        <f t="shared" si="98"/>
        <v>0</v>
      </c>
      <c r="Z4257" s="429">
        <f t="shared" si="98"/>
        <v>0</v>
      </c>
      <c r="AA4257" s="429" t="s">
        <v>1295</v>
      </c>
    </row>
    <row r="4258" spans="1:27" x14ac:dyDescent="0.25">
      <c r="A4258" t="s">
        <v>149</v>
      </c>
      <c r="B4258" t="s">
        <v>186</v>
      </c>
      <c r="C4258" t="s">
        <v>1459</v>
      </c>
      <c r="D4258" t="s">
        <v>1387</v>
      </c>
      <c r="E4258" t="s">
        <v>1499</v>
      </c>
      <c r="F4258" t="s">
        <v>1293</v>
      </c>
      <c r="G4258" t="s">
        <v>524</v>
      </c>
      <c r="H4258" t="s">
        <v>1461</v>
      </c>
      <c r="I4258" t="s">
        <v>534</v>
      </c>
      <c r="J4258" t="s">
        <v>1399</v>
      </c>
      <c r="K4258" t="s">
        <v>1391</v>
      </c>
      <c r="L4258">
        <v>0</v>
      </c>
      <c r="M4258">
        <v>0</v>
      </c>
      <c r="N4258">
        <v>0</v>
      </c>
      <c r="O4258">
        <v>0</v>
      </c>
      <c r="P4258">
        <v>0</v>
      </c>
      <c r="Q4258">
        <v>0</v>
      </c>
      <c r="R4258">
        <v>0</v>
      </c>
      <c r="S4258">
        <v>0</v>
      </c>
      <c r="T4258">
        <v>0</v>
      </c>
      <c r="U4258">
        <v>0</v>
      </c>
      <c r="W4258" s="429">
        <f t="shared" si="98"/>
        <v>0</v>
      </c>
      <c r="X4258" s="429">
        <f t="shared" si="98"/>
        <v>0</v>
      </c>
      <c r="Y4258" s="429">
        <f t="shared" si="98"/>
        <v>0</v>
      </c>
      <c r="Z4258" s="429">
        <f t="shared" si="98"/>
        <v>0</v>
      </c>
      <c r="AA4258" s="429" t="s">
        <v>1296</v>
      </c>
    </row>
    <row r="4259" spans="1:27" x14ac:dyDescent="0.25">
      <c r="A4259" t="s">
        <v>149</v>
      </c>
      <c r="B4259" t="s">
        <v>186</v>
      </c>
      <c r="C4259" t="s">
        <v>1459</v>
      </c>
      <c r="D4259" t="s">
        <v>1387</v>
      </c>
      <c r="E4259" t="s">
        <v>1499</v>
      </c>
      <c r="F4259" t="s">
        <v>1293</v>
      </c>
      <c r="G4259" t="s">
        <v>524</v>
      </c>
      <c r="H4259" t="s">
        <v>1461</v>
      </c>
      <c r="I4259" t="s">
        <v>534</v>
      </c>
      <c r="J4259" t="s">
        <v>1399</v>
      </c>
      <c r="K4259" t="s">
        <v>1391</v>
      </c>
      <c r="L4259">
        <v>0</v>
      </c>
      <c r="M4259">
        <v>0</v>
      </c>
      <c r="N4259">
        <v>0</v>
      </c>
      <c r="O4259">
        <v>0</v>
      </c>
      <c r="P4259">
        <v>0</v>
      </c>
      <c r="Q4259">
        <v>0</v>
      </c>
      <c r="R4259">
        <v>0</v>
      </c>
      <c r="S4259">
        <v>0</v>
      </c>
      <c r="T4259">
        <v>0</v>
      </c>
      <c r="U4259">
        <v>0</v>
      </c>
      <c r="W4259" s="429">
        <f t="shared" si="98"/>
        <v>0</v>
      </c>
      <c r="X4259" s="429">
        <f t="shared" si="98"/>
        <v>0</v>
      </c>
      <c r="Y4259" s="429">
        <f t="shared" si="98"/>
        <v>0</v>
      </c>
      <c r="Z4259" s="429">
        <f t="shared" si="98"/>
        <v>0</v>
      </c>
      <c r="AA4259" s="429" t="s">
        <v>1296</v>
      </c>
    </row>
    <row r="4260" spans="1:27" x14ac:dyDescent="0.25">
      <c r="A4260" t="s">
        <v>149</v>
      </c>
      <c r="B4260" t="s">
        <v>186</v>
      </c>
      <c r="C4260" t="s">
        <v>1459</v>
      </c>
      <c r="D4260" t="s">
        <v>1387</v>
      </c>
      <c r="E4260" t="s">
        <v>1499</v>
      </c>
      <c r="F4260" t="s">
        <v>1293</v>
      </c>
      <c r="G4260" t="s">
        <v>524</v>
      </c>
      <c r="H4260" t="s">
        <v>1461</v>
      </c>
      <c r="I4260" t="s">
        <v>534</v>
      </c>
      <c r="J4260" t="s">
        <v>1399</v>
      </c>
      <c r="K4260" t="s">
        <v>1391</v>
      </c>
      <c r="L4260">
        <v>0</v>
      </c>
      <c r="M4260">
        <v>0</v>
      </c>
      <c r="N4260">
        <v>0</v>
      </c>
      <c r="O4260">
        <v>0</v>
      </c>
      <c r="P4260">
        <v>0</v>
      </c>
      <c r="Q4260">
        <v>0</v>
      </c>
      <c r="R4260">
        <v>0</v>
      </c>
      <c r="S4260">
        <v>0</v>
      </c>
      <c r="T4260">
        <v>0</v>
      </c>
      <c r="U4260">
        <v>0</v>
      </c>
      <c r="W4260" s="429">
        <f t="shared" si="98"/>
        <v>0</v>
      </c>
      <c r="X4260" s="429">
        <f t="shared" si="98"/>
        <v>0</v>
      </c>
      <c r="Y4260" s="429">
        <f t="shared" si="98"/>
        <v>0</v>
      </c>
      <c r="Z4260" s="429">
        <f t="shared" si="98"/>
        <v>0</v>
      </c>
      <c r="AA4260" s="429" t="s">
        <v>1296</v>
      </c>
    </row>
    <row r="4261" spans="1:27" x14ac:dyDescent="0.25">
      <c r="A4261" t="s">
        <v>149</v>
      </c>
      <c r="B4261" t="s">
        <v>186</v>
      </c>
      <c r="C4261" t="s">
        <v>1459</v>
      </c>
      <c r="D4261" t="s">
        <v>1387</v>
      </c>
      <c r="E4261" t="s">
        <v>1499</v>
      </c>
      <c r="F4261" t="s">
        <v>1293</v>
      </c>
      <c r="G4261" t="s">
        <v>524</v>
      </c>
      <c r="H4261" t="s">
        <v>1461</v>
      </c>
      <c r="I4261" t="s">
        <v>534</v>
      </c>
      <c r="J4261" t="s">
        <v>1402</v>
      </c>
      <c r="K4261" t="s">
        <v>1398</v>
      </c>
      <c r="L4261">
        <v>0</v>
      </c>
      <c r="M4261">
        <v>0</v>
      </c>
      <c r="N4261">
        <v>0</v>
      </c>
      <c r="O4261">
        <v>0</v>
      </c>
      <c r="P4261">
        <v>0</v>
      </c>
      <c r="Q4261">
        <v>0</v>
      </c>
      <c r="R4261">
        <v>0</v>
      </c>
      <c r="S4261">
        <v>0</v>
      </c>
      <c r="T4261">
        <v>0</v>
      </c>
      <c r="U4261">
        <v>0</v>
      </c>
      <c r="W4261" s="429">
        <f t="shared" si="98"/>
        <v>0</v>
      </c>
      <c r="X4261" s="429">
        <f t="shared" si="98"/>
        <v>0</v>
      </c>
      <c r="Y4261" s="429">
        <f t="shared" si="98"/>
        <v>0</v>
      </c>
      <c r="Z4261" s="429">
        <f t="shared" si="98"/>
        <v>0</v>
      </c>
      <c r="AA4261" s="429" t="s">
        <v>1295</v>
      </c>
    </row>
    <row r="4262" spans="1:27" x14ac:dyDescent="0.25">
      <c r="A4262" t="s">
        <v>149</v>
      </c>
      <c r="B4262" t="s">
        <v>186</v>
      </c>
      <c r="C4262" t="s">
        <v>1459</v>
      </c>
      <c r="D4262" t="s">
        <v>1387</v>
      </c>
      <c r="E4262" t="s">
        <v>1499</v>
      </c>
      <c r="F4262" t="s">
        <v>1293</v>
      </c>
      <c r="G4262" t="s">
        <v>524</v>
      </c>
      <c r="H4262" t="s">
        <v>1461</v>
      </c>
      <c r="I4262" t="s">
        <v>534</v>
      </c>
      <c r="J4262" t="s">
        <v>1402</v>
      </c>
      <c r="K4262" t="s">
        <v>1398</v>
      </c>
      <c r="L4262">
        <v>0</v>
      </c>
      <c r="M4262">
        <v>0</v>
      </c>
      <c r="N4262">
        <v>0</v>
      </c>
      <c r="O4262">
        <v>0</v>
      </c>
      <c r="P4262">
        <v>0</v>
      </c>
      <c r="Q4262">
        <v>0</v>
      </c>
      <c r="R4262">
        <v>0</v>
      </c>
      <c r="S4262">
        <v>0</v>
      </c>
      <c r="T4262">
        <v>0</v>
      </c>
      <c r="U4262">
        <v>0</v>
      </c>
      <c r="W4262" s="429">
        <f t="shared" si="98"/>
        <v>0</v>
      </c>
      <c r="X4262" s="429">
        <f t="shared" si="98"/>
        <v>0</v>
      </c>
      <c r="Y4262" s="429">
        <f t="shared" si="98"/>
        <v>0</v>
      </c>
      <c r="Z4262" s="429">
        <f t="shared" si="98"/>
        <v>0</v>
      </c>
      <c r="AA4262" s="429" t="s">
        <v>1295</v>
      </c>
    </row>
    <row r="4263" spans="1:27" x14ac:dyDescent="0.25">
      <c r="A4263" t="s">
        <v>149</v>
      </c>
      <c r="B4263" t="s">
        <v>186</v>
      </c>
      <c r="C4263" t="s">
        <v>1459</v>
      </c>
      <c r="D4263" t="s">
        <v>1387</v>
      </c>
      <c r="E4263" t="s">
        <v>1499</v>
      </c>
      <c r="F4263" t="s">
        <v>1293</v>
      </c>
      <c r="G4263" t="s">
        <v>524</v>
      </c>
      <c r="H4263" t="s">
        <v>1461</v>
      </c>
      <c r="I4263" t="s">
        <v>534</v>
      </c>
      <c r="J4263" t="s">
        <v>1402</v>
      </c>
      <c r="K4263" t="s">
        <v>1398</v>
      </c>
      <c r="L4263">
        <v>0</v>
      </c>
      <c r="M4263">
        <v>0</v>
      </c>
      <c r="N4263">
        <v>0</v>
      </c>
      <c r="O4263">
        <v>0</v>
      </c>
      <c r="P4263">
        <v>0</v>
      </c>
      <c r="Q4263">
        <v>0</v>
      </c>
      <c r="R4263">
        <v>0</v>
      </c>
      <c r="S4263">
        <v>0</v>
      </c>
      <c r="T4263">
        <v>0</v>
      </c>
      <c r="U4263">
        <v>0</v>
      </c>
      <c r="W4263" s="429">
        <f t="shared" si="98"/>
        <v>0</v>
      </c>
      <c r="X4263" s="429">
        <f t="shared" si="98"/>
        <v>0</v>
      </c>
      <c r="Y4263" s="429">
        <f t="shared" si="98"/>
        <v>0</v>
      </c>
      <c r="Z4263" s="429">
        <f t="shared" si="98"/>
        <v>0</v>
      </c>
      <c r="AA4263" s="429" t="s">
        <v>1295</v>
      </c>
    </row>
    <row r="4264" spans="1:27" x14ac:dyDescent="0.25">
      <c r="A4264" t="s">
        <v>149</v>
      </c>
      <c r="B4264" t="s">
        <v>186</v>
      </c>
      <c r="C4264" t="s">
        <v>1459</v>
      </c>
      <c r="D4264" t="s">
        <v>1387</v>
      </c>
      <c r="E4264" t="s">
        <v>1499</v>
      </c>
      <c r="F4264" t="s">
        <v>1293</v>
      </c>
      <c r="G4264" t="s">
        <v>524</v>
      </c>
      <c r="H4264" t="s">
        <v>1461</v>
      </c>
      <c r="I4264" t="s">
        <v>534</v>
      </c>
      <c r="J4264" t="s">
        <v>1402</v>
      </c>
      <c r="K4264" t="s">
        <v>1398</v>
      </c>
      <c r="L4264">
        <v>0</v>
      </c>
      <c r="M4264">
        <v>0</v>
      </c>
      <c r="N4264">
        <v>0</v>
      </c>
      <c r="O4264">
        <v>0</v>
      </c>
      <c r="P4264">
        <v>0</v>
      </c>
      <c r="Q4264">
        <v>0</v>
      </c>
      <c r="R4264">
        <v>0</v>
      </c>
      <c r="S4264">
        <v>0</v>
      </c>
      <c r="T4264">
        <v>0</v>
      </c>
      <c r="U4264">
        <v>0</v>
      </c>
      <c r="W4264" s="429">
        <f t="shared" si="98"/>
        <v>0</v>
      </c>
      <c r="X4264" s="429">
        <f t="shared" si="98"/>
        <v>0</v>
      </c>
      <c r="Y4264" s="429">
        <f t="shared" si="98"/>
        <v>0</v>
      </c>
      <c r="Z4264" s="429">
        <f t="shared" si="98"/>
        <v>0</v>
      </c>
      <c r="AA4264" s="429" t="s">
        <v>1295</v>
      </c>
    </row>
    <row r="4265" spans="1:27" x14ac:dyDescent="0.25">
      <c r="A4265" t="s">
        <v>149</v>
      </c>
      <c r="B4265" t="s">
        <v>186</v>
      </c>
      <c r="C4265" t="s">
        <v>1459</v>
      </c>
      <c r="D4265" t="s">
        <v>1387</v>
      </c>
      <c r="E4265" t="s">
        <v>1499</v>
      </c>
      <c r="F4265" t="s">
        <v>1293</v>
      </c>
      <c r="G4265" t="s">
        <v>524</v>
      </c>
      <c r="H4265" t="s">
        <v>1461</v>
      </c>
      <c r="I4265" t="s">
        <v>534</v>
      </c>
      <c r="J4265" t="s">
        <v>1396</v>
      </c>
      <c r="K4265" t="s">
        <v>1393</v>
      </c>
      <c r="L4265">
        <v>0</v>
      </c>
      <c r="M4265">
        <v>0</v>
      </c>
      <c r="N4265">
        <v>0</v>
      </c>
      <c r="O4265">
        <v>0</v>
      </c>
      <c r="P4265">
        <v>0</v>
      </c>
      <c r="Q4265">
        <v>0</v>
      </c>
      <c r="R4265">
        <v>0</v>
      </c>
      <c r="S4265">
        <v>0</v>
      </c>
      <c r="T4265">
        <v>0</v>
      </c>
      <c r="U4265">
        <v>0</v>
      </c>
      <c r="W4265" s="429">
        <f t="shared" si="98"/>
        <v>0</v>
      </c>
      <c r="X4265" s="429">
        <f t="shared" si="98"/>
        <v>0</v>
      </c>
      <c r="Y4265" s="429">
        <f t="shared" si="98"/>
        <v>0</v>
      </c>
      <c r="Z4265" s="429">
        <f t="shared" si="98"/>
        <v>0</v>
      </c>
      <c r="AA4265" s="429" t="s">
        <v>1295</v>
      </c>
    </row>
    <row r="4266" spans="1:27" x14ac:dyDescent="0.25">
      <c r="A4266" t="s">
        <v>149</v>
      </c>
      <c r="B4266" t="s">
        <v>186</v>
      </c>
      <c r="C4266" t="s">
        <v>1459</v>
      </c>
      <c r="D4266" t="s">
        <v>1387</v>
      </c>
      <c r="E4266" t="s">
        <v>1499</v>
      </c>
      <c r="F4266" t="s">
        <v>1293</v>
      </c>
      <c r="G4266" t="s">
        <v>524</v>
      </c>
      <c r="H4266" t="s">
        <v>1461</v>
      </c>
      <c r="I4266" t="s">
        <v>534</v>
      </c>
      <c r="J4266" t="s">
        <v>1396</v>
      </c>
      <c r="K4266" t="s">
        <v>1393</v>
      </c>
      <c r="L4266">
        <v>0</v>
      </c>
      <c r="M4266">
        <v>0</v>
      </c>
      <c r="N4266">
        <v>0</v>
      </c>
      <c r="O4266">
        <v>0</v>
      </c>
      <c r="P4266">
        <v>0</v>
      </c>
      <c r="Q4266">
        <v>0</v>
      </c>
      <c r="R4266">
        <v>0</v>
      </c>
      <c r="S4266">
        <v>0</v>
      </c>
      <c r="T4266">
        <v>0</v>
      </c>
      <c r="U4266">
        <v>0</v>
      </c>
      <c r="W4266" s="429">
        <f t="shared" si="98"/>
        <v>0</v>
      </c>
      <c r="X4266" s="429">
        <f t="shared" si="98"/>
        <v>0</v>
      </c>
      <c r="Y4266" s="429">
        <f t="shared" si="98"/>
        <v>0</v>
      </c>
      <c r="Z4266" s="429">
        <f t="shared" si="98"/>
        <v>0</v>
      </c>
      <c r="AA4266" s="429" t="s">
        <v>1295</v>
      </c>
    </row>
    <row r="4267" spans="1:27" x14ac:dyDescent="0.25">
      <c r="A4267" t="s">
        <v>149</v>
      </c>
      <c r="B4267" t="s">
        <v>186</v>
      </c>
      <c r="C4267" t="s">
        <v>1459</v>
      </c>
      <c r="D4267" t="s">
        <v>1387</v>
      </c>
      <c r="E4267" t="s">
        <v>1499</v>
      </c>
      <c r="F4267" t="s">
        <v>1293</v>
      </c>
      <c r="G4267" t="s">
        <v>524</v>
      </c>
      <c r="H4267" t="s">
        <v>1461</v>
      </c>
      <c r="I4267" t="s">
        <v>534</v>
      </c>
      <c r="J4267" t="s">
        <v>1394</v>
      </c>
      <c r="K4267" t="s">
        <v>1395</v>
      </c>
      <c r="L4267">
        <v>0</v>
      </c>
      <c r="M4267">
        <v>0</v>
      </c>
      <c r="N4267">
        <v>0</v>
      </c>
      <c r="O4267">
        <v>0</v>
      </c>
      <c r="P4267">
        <v>0</v>
      </c>
      <c r="Q4267">
        <v>0</v>
      </c>
      <c r="R4267">
        <v>0</v>
      </c>
      <c r="S4267">
        <v>0</v>
      </c>
      <c r="T4267">
        <v>0</v>
      </c>
      <c r="U4267">
        <v>0</v>
      </c>
      <c r="W4267" s="429">
        <f t="shared" si="98"/>
        <v>0</v>
      </c>
      <c r="X4267" s="429">
        <f t="shared" si="98"/>
        <v>0</v>
      </c>
      <c r="Y4267" s="429">
        <f t="shared" si="98"/>
        <v>0</v>
      </c>
      <c r="Z4267" s="429">
        <f t="shared" si="98"/>
        <v>0</v>
      </c>
      <c r="AA4267" s="429" t="s">
        <v>1295</v>
      </c>
    </row>
    <row r="4268" spans="1:27" x14ac:dyDescent="0.25">
      <c r="A4268" t="s">
        <v>149</v>
      </c>
      <c r="B4268" t="s">
        <v>186</v>
      </c>
      <c r="C4268" t="s">
        <v>1459</v>
      </c>
      <c r="D4268" t="s">
        <v>1387</v>
      </c>
      <c r="E4268" t="s">
        <v>1499</v>
      </c>
      <c r="F4268" t="s">
        <v>1293</v>
      </c>
      <c r="G4268" t="s">
        <v>524</v>
      </c>
      <c r="H4268" t="s">
        <v>1461</v>
      </c>
      <c r="I4268" t="s">
        <v>534</v>
      </c>
      <c r="J4268" t="s">
        <v>1399</v>
      </c>
      <c r="K4268" t="s">
        <v>1391</v>
      </c>
      <c r="L4268">
        <v>0</v>
      </c>
      <c r="M4268">
        <v>0</v>
      </c>
      <c r="N4268">
        <v>0</v>
      </c>
      <c r="O4268">
        <v>0</v>
      </c>
      <c r="P4268">
        <v>0</v>
      </c>
      <c r="Q4268">
        <v>0</v>
      </c>
      <c r="R4268">
        <v>0</v>
      </c>
      <c r="S4268">
        <v>0</v>
      </c>
      <c r="T4268">
        <v>0</v>
      </c>
      <c r="U4268">
        <v>0</v>
      </c>
      <c r="W4268" s="429">
        <f t="shared" si="98"/>
        <v>0</v>
      </c>
      <c r="X4268" s="429">
        <f t="shared" si="98"/>
        <v>0</v>
      </c>
      <c r="Y4268" s="429">
        <f t="shared" si="98"/>
        <v>0</v>
      </c>
      <c r="Z4268" s="429">
        <f t="shared" si="98"/>
        <v>0</v>
      </c>
      <c r="AA4268" s="429" t="s">
        <v>1296</v>
      </c>
    </row>
    <row r="4269" spans="1:27" x14ac:dyDescent="0.25">
      <c r="A4269" t="s">
        <v>149</v>
      </c>
      <c r="B4269" t="s">
        <v>186</v>
      </c>
      <c r="C4269" t="s">
        <v>1459</v>
      </c>
      <c r="D4269" t="s">
        <v>1387</v>
      </c>
      <c r="E4269" t="s">
        <v>1499</v>
      </c>
      <c r="F4269" t="s">
        <v>1293</v>
      </c>
      <c r="G4269" t="s">
        <v>524</v>
      </c>
      <c r="H4269" t="s">
        <v>1461</v>
      </c>
      <c r="I4269" t="s">
        <v>534</v>
      </c>
      <c r="J4269" t="s">
        <v>1399</v>
      </c>
      <c r="K4269" t="s">
        <v>1391</v>
      </c>
      <c r="L4269">
        <v>0</v>
      </c>
      <c r="M4269">
        <v>0</v>
      </c>
      <c r="N4269">
        <v>0</v>
      </c>
      <c r="O4269">
        <v>0</v>
      </c>
      <c r="P4269">
        <v>0</v>
      </c>
      <c r="Q4269">
        <v>0</v>
      </c>
      <c r="R4269">
        <v>0</v>
      </c>
      <c r="S4269">
        <v>0</v>
      </c>
      <c r="T4269">
        <v>0</v>
      </c>
      <c r="U4269">
        <v>0</v>
      </c>
      <c r="W4269" s="429">
        <f t="shared" si="98"/>
        <v>0</v>
      </c>
      <c r="X4269" s="429">
        <f t="shared" si="98"/>
        <v>0</v>
      </c>
      <c r="Y4269" s="429">
        <f t="shared" si="98"/>
        <v>0</v>
      </c>
      <c r="Z4269" s="429">
        <f t="shared" si="98"/>
        <v>0</v>
      </c>
      <c r="AA4269" s="429" t="s">
        <v>1296</v>
      </c>
    </row>
    <row r="4270" spans="1:27" x14ac:dyDescent="0.25">
      <c r="A4270" t="s">
        <v>149</v>
      </c>
      <c r="B4270" t="s">
        <v>186</v>
      </c>
      <c r="C4270" t="s">
        <v>1459</v>
      </c>
      <c r="D4270" t="s">
        <v>1387</v>
      </c>
      <c r="E4270" t="s">
        <v>1499</v>
      </c>
      <c r="F4270" t="s">
        <v>1293</v>
      </c>
      <c r="G4270" t="s">
        <v>524</v>
      </c>
      <c r="H4270" t="s">
        <v>1461</v>
      </c>
      <c r="I4270" t="s">
        <v>534</v>
      </c>
      <c r="J4270" t="s">
        <v>1402</v>
      </c>
      <c r="K4270" t="s">
        <v>1398</v>
      </c>
      <c r="L4270">
        <v>0</v>
      </c>
      <c r="M4270">
        <v>0</v>
      </c>
      <c r="N4270">
        <v>0</v>
      </c>
      <c r="O4270">
        <v>0</v>
      </c>
      <c r="P4270">
        <v>0</v>
      </c>
      <c r="Q4270">
        <v>0</v>
      </c>
      <c r="R4270">
        <v>0</v>
      </c>
      <c r="S4270">
        <v>0</v>
      </c>
      <c r="T4270">
        <v>0</v>
      </c>
      <c r="U4270">
        <v>0</v>
      </c>
      <c r="W4270" s="429">
        <f t="shared" si="98"/>
        <v>0</v>
      </c>
      <c r="X4270" s="429">
        <f t="shared" si="98"/>
        <v>0</v>
      </c>
      <c r="Y4270" s="429">
        <f t="shared" si="98"/>
        <v>0</v>
      </c>
      <c r="Z4270" s="429">
        <f t="shared" si="98"/>
        <v>0</v>
      </c>
      <c r="AA4270" s="429" t="s">
        <v>1295</v>
      </c>
    </row>
    <row r="4271" spans="1:27" x14ac:dyDescent="0.25">
      <c r="A4271" t="s">
        <v>149</v>
      </c>
      <c r="B4271" t="s">
        <v>186</v>
      </c>
      <c r="C4271" t="s">
        <v>1459</v>
      </c>
      <c r="D4271" t="s">
        <v>1387</v>
      </c>
      <c r="E4271" t="s">
        <v>1499</v>
      </c>
      <c r="F4271" t="s">
        <v>1293</v>
      </c>
      <c r="G4271" t="s">
        <v>524</v>
      </c>
      <c r="H4271" t="s">
        <v>1461</v>
      </c>
      <c r="I4271" t="s">
        <v>534</v>
      </c>
      <c r="J4271" t="s">
        <v>1402</v>
      </c>
      <c r="K4271" t="s">
        <v>1398</v>
      </c>
      <c r="L4271">
        <v>0</v>
      </c>
      <c r="M4271">
        <v>0</v>
      </c>
      <c r="N4271">
        <v>0</v>
      </c>
      <c r="O4271">
        <v>0</v>
      </c>
      <c r="P4271">
        <v>0</v>
      </c>
      <c r="Q4271">
        <v>0</v>
      </c>
      <c r="R4271">
        <v>0</v>
      </c>
      <c r="S4271">
        <v>0</v>
      </c>
      <c r="T4271">
        <v>0</v>
      </c>
      <c r="U4271">
        <v>0</v>
      </c>
      <c r="W4271" s="429">
        <f t="shared" si="98"/>
        <v>0</v>
      </c>
      <c r="X4271" s="429">
        <f t="shared" si="98"/>
        <v>0</v>
      </c>
      <c r="Y4271" s="429">
        <f t="shared" si="98"/>
        <v>0</v>
      </c>
      <c r="Z4271" s="429">
        <f t="shared" si="98"/>
        <v>0</v>
      </c>
      <c r="AA4271" s="429" t="s">
        <v>1295</v>
      </c>
    </row>
    <row r="4272" spans="1:27" x14ac:dyDescent="0.25">
      <c r="A4272" t="s">
        <v>149</v>
      </c>
      <c r="B4272" t="s">
        <v>186</v>
      </c>
      <c r="C4272" t="s">
        <v>1459</v>
      </c>
      <c r="D4272" t="s">
        <v>1387</v>
      </c>
      <c r="E4272" t="s">
        <v>1499</v>
      </c>
      <c r="F4272" t="s">
        <v>1293</v>
      </c>
      <c r="G4272" t="s">
        <v>524</v>
      </c>
      <c r="H4272" t="s">
        <v>1461</v>
      </c>
      <c r="I4272" t="s">
        <v>534</v>
      </c>
      <c r="J4272" t="s">
        <v>1402</v>
      </c>
      <c r="K4272" t="s">
        <v>1398</v>
      </c>
      <c r="L4272">
        <v>0</v>
      </c>
      <c r="M4272">
        <v>0</v>
      </c>
      <c r="N4272">
        <v>0</v>
      </c>
      <c r="O4272">
        <v>0</v>
      </c>
      <c r="P4272">
        <v>0</v>
      </c>
      <c r="Q4272">
        <v>0</v>
      </c>
      <c r="R4272">
        <v>0</v>
      </c>
      <c r="S4272">
        <v>0</v>
      </c>
      <c r="T4272">
        <v>0</v>
      </c>
      <c r="U4272">
        <v>0</v>
      </c>
      <c r="W4272" s="429">
        <f t="shared" si="98"/>
        <v>0</v>
      </c>
      <c r="X4272" s="429">
        <f t="shared" si="98"/>
        <v>0</v>
      </c>
      <c r="Y4272" s="429">
        <f t="shared" si="98"/>
        <v>0</v>
      </c>
      <c r="Z4272" s="429">
        <f t="shared" si="98"/>
        <v>0</v>
      </c>
      <c r="AA4272" s="429" t="s">
        <v>1295</v>
      </c>
    </row>
    <row r="4273" spans="1:27" x14ac:dyDescent="0.25">
      <c r="A4273" t="s">
        <v>149</v>
      </c>
      <c r="B4273" t="s">
        <v>186</v>
      </c>
      <c r="C4273" t="s">
        <v>1459</v>
      </c>
      <c r="D4273" t="s">
        <v>1387</v>
      </c>
      <c r="E4273" t="s">
        <v>1499</v>
      </c>
      <c r="F4273" t="s">
        <v>1293</v>
      </c>
      <c r="G4273" t="s">
        <v>524</v>
      </c>
      <c r="H4273" t="s">
        <v>1461</v>
      </c>
      <c r="I4273" t="s">
        <v>534</v>
      </c>
      <c r="J4273" t="s">
        <v>1402</v>
      </c>
      <c r="K4273" t="s">
        <v>1398</v>
      </c>
      <c r="L4273">
        <v>0</v>
      </c>
      <c r="M4273">
        <v>0</v>
      </c>
      <c r="N4273">
        <v>0</v>
      </c>
      <c r="O4273">
        <v>0</v>
      </c>
      <c r="P4273">
        <v>0</v>
      </c>
      <c r="Q4273">
        <v>0</v>
      </c>
      <c r="R4273">
        <v>0</v>
      </c>
      <c r="S4273">
        <v>0</v>
      </c>
      <c r="T4273">
        <v>0</v>
      </c>
      <c r="U4273">
        <v>0</v>
      </c>
      <c r="W4273" s="429">
        <f t="shared" si="98"/>
        <v>0</v>
      </c>
      <c r="X4273" s="429">
        <f t="shared" si="98"/>
        <v>0</v>
      </c>
      <c r="Y4273" s="429">
        <f t="shared" si="98"/>
        <v>0</v>
      </c>
      <c r="Z4273" s="429">
        <f t="shared" si="98"/>
        <v>0</v>
      </c>
      <c r="AA4273" s="429" t="s">
        <v>1295</v>
      </c>
    </row>
    <row r="4274" spans="1:27" x14ac:dyDescent="0.25">
      <c r="A4274" t="s">
        <v>149</v>
      </c>
      <c r="B4274" t="s">
        <v>186</v>
      </c>
      <c r="C4274" t="s">
        <v>1459</v>
      </c>
      <c r="D4274" t="s">
        <v>1387</v>
      </c>
      <c r="E4274" t="s">
        <v>1499</v>
      </c>
      <c r="F4274" t="s">
        <v>1293</v>
      </c>
      <c r="G4274" t="s">
        <v>524</v>
      </c>
      <c r="H4274" t="s">
        <v>1461</v>
      </c>
      <c r="I4274" t="s">
        <v>534</v>
      </c>
      <c r="J4274" t="s">
        <v>1402</v>
      </c>
      <c r="K4274" t="s">
        <v>1398</v>
      </c>
      <c r="L4274">
        <v>0</v>
      </c>
      <c r="M4274">
        <v>0</v>
      </c>
      <c r="N4274">
        <v>0</v>
      </c>
      <c r="O4274">
        <v>0</v>
      </c>
      <c r="P4274">
        <v>0</v>
      </c>
      <c r="Q4274">
        <v>0</v>
      </c>
      <c r="R4274">
        <v>0</v>
      </c>
      <c r="S4274">
        <v>0</v>
      </c>
      <c r="T4274">
        <v>0</v>
      </c>
      <c r="U4274">
        <v>0</v>
      </c>
      <c r="W4274" s="429">
        <f t="shared" si="98"/>
        <v>0</v>
      </c>
      <c r="X4274" s="429">
        <f t="shared" si="98"/>
        <v>0</v>
      </c>
      <c r="Y4274" s="429">
        <f t="shared" si="98"/>
        <v>0</v>
      </c>
      <c r="Z4274" s="429">
        <f t="shared" si="98"/>
        <v>0</v>
      </c>
      <c r="AA4274" s="429" t="s">
        <v>1295</v>
      </c>
    </row>
    <row r="4275" spans="1:27" x14ac:dyDescent="0.25">
      <c r="A4275" t="s">
        <v>149</v>
      </c>
      <c r="B4275" t="s">
        <v>186</v>
      </c>
      <c r="C4275" t="s">
        <v>1459</v>
      </c>
      <c r="D4275" t="s">
        <v>1387</v>
      </c>
      <c r="E4275" t="s">
        <v>1499</v>
      </c>
      <c r="F4275" t="s">
        <v>1293</v>
      </c>
      <c r="G4275" t="s">
        <v>524</v>
      </c>
      <c r="H4275" t="s">
        <v>1461</v>
      </c>
      <c r="I4275" t="s">
        <v>534</v>
      </c>
      <c r="J4275" t="s">
        <v>1402</v>
      </c>
      <c r="K4275" t="s">
        <v>1398</v>
      </c>
      <c r="L4275">
        <v>0</v>
      </c>
      <c r="M4275">
        <v>0</v>
      </c>
      <c r="N4275">
        <v>0</v>
      </c>
      <c r="O4275">
        <v>0</v>
      </c>
      <c r="P4275">
        <v>0</v>
      </c>
      <c r="Q4275">
        <v>0</v>
      </c>
      <c r="R4275">
        <v>0</v>
      </c>
      <c r="S4275">
        <v>0</v>
      </c>
      <c r="T4275">
        <v>0</v>
      </c>
      <c r="U4275">
        <v>0</v>
      </c>
      <c r="W4275" s="429">
        <f t="shared" si="98"/>
        <v>0</v>
      </c>
      <c r="X4275" s="429">
        <f t="shared" si="98"/>
        <v>0</v>
      </c>
      <c r="Y4275" s="429">
        <f t="shared" si="98"/>
        <v>0</v>
      </c>
      <c r="Z4275" s="429">
        <f t="shared" si="98"/>
        <v>0</v>
      </c>
      <c r="AA4275" s="429" t="s">
        <v>1295</v>
      </c>
    </row>
    <row r="4276" spans="1:27" x14ac:dyDescent="0.25">
      <c r="A4276" t="s">
        <v>149</v>
      </c>
      <c r="B4276" t="s">
        <v>186</v>
      </c>
      <c r="C4276" t="s">
        <v>1459</v>
      </c>
      <c r="D4276" t="s">
        <v>1387</v>
      </c>
      <c r="E4276" t="s">
        <v>1499</v>
      </c>
      <c r="F4276" t="s">
        <v>1293</v>
      </c>
      <c r="G4276" t="s">
        <v>524</v>
      </c>
      <c r="H4276" t="s">
        <v>1461</v>
      </c>
      <c r="I4276" t="s">
        <v>534</v>
      </c>
      <c r="J4276" t="s">
        <v>1402</v>
      </c>
      <c r="K4276" t="s">
        <v>1398</v>
      </c>
      <c r="L4276">
        <v>0</v>
      </c>
      <c r="M4276">
        <v>0</v>
      </c>
      <c r="N4276">
        <v>0</v>
      </c>
      <c r="O4276">
        <v>0</v>
      </c>
      <c r="P4276">
        <v>0</v>
      </c>
      <c r="Q4276">
        <v>0</v>
      </c>
      <c r="R4276">
        <v>0</v>
      </c>
      <c r="S4276">
        <v>0</v>
      </c>
      <c r="T4276">
        <v>0</v>
      </c>
      <c r="U4276">
        <v>0</v>
      </c>
      <c r="W4276" s="429">
        <f t="shared" si="98"/>
        <v>0</v>
      </c>
      <c r="X4276" s="429">
        <f t="shared" si="98"/>
        <v>0</v>
      </c>
      <c r="Y4276" s="429">
        <f t="shared" si="98"/>
        <v>0</v>
      </c>
      <c r="Z4276" s="429">
        <f t="shared" si="98"/>
        <v>0</v>
      </c>
      <c r="AA4276" s="429" t="s">
        <v>1295</v>
      </c>
    </row>
    <row r="4277" spans="1:27" x14ac:dyDescent="0.25">
      <c r="A4277" t="s">
        <v>149</v>
      </c>
      <c r="B4277" t="s">
        <v>186</v>
      </c>
      <c r="C4277" t="s">
        <v>1459</v>
      </c>
      <c r="D4277" t="s">
        <v>1387</v>
      </c>
      <c r="E4277" t="s">
        <v>1499</v>
      </c>
      <c r="F4277" t="s">
        <v>1293</v>
      </c>
      <c r="G4277" t="s">
        <v>524</v>
      </c>
      <c r="H4277" t="s">
        <v>1461</v>
      </c>
      <c r="I4277" t="s">
        <v>534</v>
      </c>
      <c r="J4277" t="s">
        <v>1402</v>
      </c>
      <c r="K4277" t="s">
        <v>1398</v>
      </c>
      <c r="L4277">
        <v>0</v>
      </c>
      <c r="M4277">
        <v>0</v>
      </c>
      <c r="N4277">
        <v>0</v>
      </c>
      <c r="O4277">
        <v>0</v>
      </c>
      <c r="P4277">
        <v>0</v>
      </c>
      <c r="Q4277">
        <v>0</v>
      </c>
      <c r="R4277">
        <v>0</v>
      </c>
      <c r="S4277">
        <v>0</v>
      </c>
      <c r="T4277">
        <v>0</v>
      </c>
      <c r="U4277">
        <v>0</v>
      </c>
      <c r="W4277" s="429">
        <f t="shared" si="98"/>
        <v>0</v>
      </c>
      <c r="X4277" s="429">
        <f t="shared" si="98"/>
        <v>0</v>
      </c>
      <c r="Y4277" s="429">
        <f t="shared" si="98"/>
        <v>0</v>
      </c>
      <c r="Z4277" s="429">
        <f t="shared" si="98"/>
        <v>0</v>
      </c>
      <c r="AA4277" s="429" t="s">
        <v>1295</v>
      </c>
    </row>
    <row r="4278" spans="1:27" x14ac:dyDescent="0.25">
      <c r="A4278" t="s">
        <v>149</v>
      </c>
      <c r="B4278" t="s">
        <v>186</v>
      </c>
      <c r="C4278" t="s">
        <v>1459</v>
      </c>
      <c r="D4278" t="s">
        <v>1387</v>
      </c>
      <c r="E4278" t="s">
        <v>1499</v>
      </c>
      <c r="F4278" t="s">
        <v>1293</v>
      </c>
      <c r="G4278" t="s">
        <v>524</v>
      </c>
      <c r="H4278" t="s">
        <v>1461</v>
      </c>
      <c r="I4278" t="s">
        <v>534</v>
      </c>
      <c r="J4278" t="s">
        <v>1402</v>
      </c>
      <c r="K4278" t="s">
        <v>1398</v>
      </c>
      <c r="L4278">
        <v>0</v>
      </c>
      <c r="M4278">
        <v>0</v>
      </c>
      <c r="N4278">
        <v>0</v>
      </c>
      <c r="O4278">
        <v>0</v>
      </c>
      <c r="P4278">
        <v>0</v>
      </c>
      <c r="Q4278">
        <v>0</v>
      </c>
      <c r="R4278">
        <v>0</v>
      </c>
      <c r="S4278">
        <v>0</v>
      </c>
      <c r="T4278">
        <v>0</v>
      </c>
      <c r="U4278">
        <v>0</v>
      </c>
      <c r="W4278" s="429">
        <f t="shared" si="98"/>
        <v>0</v>
      </c>
      <c r="X4278" s="429">
        <f t="shared" si="98"/>
        <v>0</v>
      </c>
      <c r="Y4278" s="429">
        <f t="shared" si="98"/>
        <v>0</v>
      </c>
      <c r="Z4278" s="429">
        <f t="shared" si="98"/>
        <v>0</v>
      </c>
      <c r="AA4278" s="429" t="s">
        <v>1295</v>
      </c>
    </row>
    <row r="4279" spans="1:27" x14ac:dyDescent="0.25">
      <c r="A4279" t="s">
        <v>149</v>
      </c>
      <c r="B4279" t="s">
        <v>186</v>
      </c>
      <c r="C4279" t="s">
        <v>1459</v>
      </c>
      <c r="D4279" t="s">
        <v>1387</v>
      </c>
      <c r="E4279" t="s">
        <v>1499</v>
      </c>
      <c r="F4279" t="s">
        <v>1293</v>
      </c>
      <c r="G4279" t="s">
        <v>524</v>
      </c>
      <c r="H4279" t="s">
        <v>1461</v>
      </c>
      <c r="I4279" t="s">
        <v>534</v>
      </c>
      <c r="J4279" t="s">
        <v>1402</v>
      </c>
      <c r="K4279" t="s">
        <v>1398</v>
      </c>
      <c r="L4279">
        <v>0</v>
      </c>
      <c r="M4279">
        <v>0</v>
      </c>
      <c r="N4279">
        <v>0</v>
      </c>
      <c r="O4279">
        <v>0</v>
      </c>
      <c r="P4279">
        <v>0</v>
      </c>
      <c r="Q4279">
        <v>0</v>
      </c>
      <c r="R4279">
        <v>0</v>
      </c>
      <c r="S4279">
        <v>0</v>
      </c>
      <c r="T4279">
        <v>0</v>
      </c>
      <c r="U4279">
        <v>0</v>
      </c>
      <c r="W4279" s="429">
        <f t="shared" si="98"/>
        <v>0</v>
      </c>
      <c r="X4279" s="429">
        <f t="shared" si="98"/>
        <v>0</v>
      </c>
      <c r="Y4279" s="429">
        <f t="shared" si="98"/>
        <v>0</v>
      </c>
      <c r="Z4279" s="429">
        <f t="shared" si="98"/>
        <v>0</v>
      </c>
      <c r="AA4279" s="429" t="s">
        <v>1295</v>
      </c>
    </row>
    <row r="4280" spans="1:27" x14ac:dyDescent="0.25">
      <c r="A4280" t="s">
        <v>149</v>
      </c>
      <c r="B4280" t="s">
        <v>186</v>
      </c>
      <c r="C4280" t="s">
        <v>1459</v>
      </c>
      <c r="D4280" t="s">
        <v>1387</v>
      </c>
      <c r="E4280" t="s">
        <v>1499</v>
      </c>
      <c r="F4280" t="s">
        <v>1293</v>
      </c>
      <c r="G4280" t="s">
        <v>524</v>
      </c>
      <c r="H4280" t="s">
        <v>1461</v>
      </c>
      <c r="I4280" t="s">
        <v>534</v>
      </c>
      <c r="J4280" t="s">
        <v>1394</v>
      </c>
      <c r="K4280" t="s">
        <v>1395</v>
      </c>
      <c r="L4280">
        <v>0</v>
      </c>
      <c r="M4280">
        <v>0</v>
      </c>
      <c r="N4280">
        <v>0</v>
      </c>
      <c r="O4280">
        <v>0</v>
      </c>
      <c r="P4280">
        <v>0</v>
      </c>
      <c r="Q4280">
        <v>0</v>
      </c>
      <c r="R4280">
        <v>0</v>
      </c>
      <c r="S4280">
        <v>0</v>
      </c>
      <c r="T4280">
        <v>0</v>
      </c>
      <c r="U4280">
        <v>0</v>
      </c>
      <c r="W4280" s="429">
        <f t="shared" si="98"/>
        <v>0</v>
      </c>
      <c r="X4280" s="429">
        <f t="shared" si="98"/>
        <v>0</v>
      </c>
      <c r="Y4280" s="429">
        <f t="shared" si="98"/>
        <v>0</v>
      </c>
      <c r="Z4280" s="429">
        <f t="shared" si="98"/>
        <v>0</v>
      </c>
      <c r="AA4280" s="429" t="s">
        <v>1295</v>
      </c>
    </row>
    <row r="4281" spans="1:27" x14ac:dyDescent="0.25">
      <c r="A4281" t="s">
        <v>149</v>
      </c>
      <c r="B4281" t="s">
        <v>186</v>
      </c>
      <c r="C4281" t="s">
        <v>1459</v>
      </c>
      <c r="D4281" t="s">
        <v>1387</v>
      </c>
      <c r="E4281" t="s">
        <v>1499</v>
      </c>
      <c r="F4281" t="s">
        <v>1293</v>
      </c>
      <c r="G4281" t="s">
        <v>524</v>
      </c>
      <c r="H4281" t="s">
        <v>1461</v>
      </c>
      <c r="I4281" t="s">
        <v>534</v>
      </c>
      <c r="J4281" t="s">
        <v>1402</v>
      </c>
      <c r="K4281" t="s">
        <v>1398</v>
      </c>
      <c r="L4281">
        <v>0</v>
      </c>
      <c r="M4281">
        <v>0</v>
      </c>
      <c r="N4281">
        <v>0</v>
      </c>
      <c r="O4281">
        <v>0</v>
      </c>
      <c r="P4281">
        <v>0</v>
      </c>
      <c r="Q4281">
        <v>0</v>
      </c>
      <c r="R4281">
        <v>0</v>
      </c>
      <c r="S4281">
        <v>0</v>
      </c>
      <c r="T4281">
        <v>0</v>
      </c>
      <c r="U4281">
        <v>0</v>
      </c>
      <c r="W4281" s="429">
        <f t="shared" si="98"/>
        <v>0</v>
      </c>
      <c r="X4281" s="429">
        <f t="shared" si="98"/>
        <v>0</v>
      </c>
      <c r="Y4281" s="429">
        <f t="shared" si="98"/>
        <v>0</v>
      </c>
      <c r="Z4281" s="429">
        <f t="shared" si="98"/>
        <v>0</v>
      </c>
      <c r="AA4281" s="429" t="s">
        <v>1295</v>
      </c>
    </row>
    <row r="4282" spans="1:27" x14ac:dyDescent="0.25">
      <c r="A4282" t="s">
        <v>149</v>
      </c>
      <c r="B4282" t="s">
        <v>186</v>
      </c>
      <c r="C4282" t="s">
        <v>1459</v>
      </c>
      <c r="D4282" t="s">
        <v>1387</v>
      </c>
      <c r="E4282" t="s">
        <v>1499</v>
      </c>
      <c r="F4282" t="s">
        <v>1293</v>
      </c>
      <c r="G4282" t="s">
        <v>524</v>
      </c>
      <c r="H4282" t="s">
        <v>1461</v>
      </c>
      <c r="I4282" t="s">
        <v>534</v>
      </c>
      <c r="J4282" t="s">
        <v>1396</v>
      </c>
      <c r="K4282" t="s">
        <v>1393</v>
      </c>
      <c r="L4282">
        <v>0</v>
      </c>
      <c r="M4282">
        <v>0</v>
      </c>
      <c r="N4282">
        <v>0</v>
      </c>
      <c r="O4282">
        <v>0</v>
      </c>
      <c r="P4282">
        <v>0</v>
      </c>
      <c r="Q4282">
        <v>0</v>
      </c>
      <c r="R4282">
        <v>0</v>
      </c>
      <c r="S4282">
        <v>0</v>
      </c>
      <c r="T4282">
        <v>0</v>
      </c>
      <c r="U4282">
        <v>0</v>
      </c>
      <c r="W4282" s="429">
        <f t="shared" si="98"/>
        <v>0</v>
      </c>
      <c r="X4282" s="429">
        <f t="shared" si="98"/>
        <v>0</v>
      </c>
      <c r="Y4282" s="429">
        <f t="shared" si="98"/>
        <v>0</v>
      </c>
      <c r="Z4282" s="429">
        <f t="shared" si="98"/>
        <v>0</v>
      </c>
      <c r="AA4282" s="429" t="s">
        <v>1295</v>
      </c>
    </row>
    <row r="4283" spans="1:27" x14ac:dyDescent="0.25">
      <c r="A4283" t="s">
        <v>149</v>
      </c>
      <c r="B4283" t="s">
        <v>186</v>
      </c>
      <c r="C4283" t="s">
        <v>1459</v>
      </c>
      <c r="D4283" t="s">
        <v>1387</v>
      </c>
      <c r="E4283" t="s">
        <v>1499</v>
      </c>
      <c r="F4283" t="s">
        <v>1293</v>
      </c>
      <c r="G4283" t="s">
        <v>524</v>
      </c>
      <c r="H4283" t="s">
        <v>1461</v>
      </c>
      <c r="I4283" t="s">
        <v>534</v>
      </c>
      <c r="J4283" t="s">
        <v>1394</v>
      </c>
      <c r="K4283" t="s">
        <v>1395</v>
      </c>
      <c r="L4283">
        <v>0</v>
      </c>
      <c r="M4283">
        <v>0</v>
      </c>
      <c r="N4283">
        <v>0</v>
      </c>
      <c r="O4283">
        <v>0</v>
      </c>
      <c r="P4283">
        <v>0</v>
      </c>
      <c r="Q4283">
        <v>0</v>
      </c>
      <c r="R4283">
        <v>0</v>
      </c>
      <c r="S4283">
        <v>0</v>
      </c>
      <c r="T4283">
        <v>0</v>
      </c>
      <c r="U4283">
        <v>0</v>
      </c>
      <c r="W4283" s="429">
        <f t="shared" si="98"/>
        <v>0</v>
      </c>
      <c r="X4283" s="429">
        <f t="shared" si="98"/>
        <v>0</v>
      </c>
      <c r="Y4283" s="429">
        <f t="shared" si="98"/>
        <v>0</v>
      </c>
      <c r="Z4283" s="429">
        <f t="shared" si="98"/>
        <v>0</v>
      </c>
      <c r="AA4283" s="429" t="s">
        <v>1295</v>
      </c>
    </row>
    <row r="4284" spans="1:27" x14ac:dyDescent="0.25">
      <c r="A4284" t="s">
        <v>149</v>
      </c>
      <c r="B4284" t="s">
        <v>186</v>
      </c>
      <c r="C4284" t="s">
        <v>1459</v>
      </c>
      <c r="D4284" t="s">
        <v>1387</v>
      </c>
      <c r="E4284" t="s">
        <v>1499</v>
      </c>
      <c r="F4284" t="s">
        <v>1293</v>
      </c>
      <c r="G4284" t="s">
        <v>524</v>
      </c>
      <c r="H4284" t="s">
        <v>1461</v>
      </c>
      <c r="I4284" t="s">
        <v>534</v>
      </c>
      <c r="J4284" t="s">
        <v>1396</v>
      </c>
      <c r="K4284" t="s">
        <v>1393</v>
      </c>
      <c r="L4284">
        <v>0</v>
      </c>
      <c r="M4284">
        <v>0</v>
      </c>
      <c r="N4284">
        <v>0</v>
      </c>
      <c r="O4284">
        <v>0</v>
      </c>
      <c r="P4284">
        <v>0</v>
      </c>
      <c r="Q4284">
        <v>0</v>
      </c>
      <c r="R4284">
        <v>0</v>
      </c>
      <c r="S4284">
        <v>0</v>
      </c>
      <c r="T4284">
        <v>0</v>
      </c>
      <c r="U4284">
        <v>0</v>
      </c>
      <c r="W4284" s="429">
        <f t="shared" si="98"/>
        <v>0</v>
      </c>
      <c r="X4284" s="429">
        <f t="shared" si="98"/>
        <v>0</v>
      </c>
      <c r="Y4284" s="429">
        <f t="shared" si="98"/>
        <v>0</v>
      </c>
      <c r="Z4284" s="429">
        <f t="shared" si="98"/>
        <v>0</v>
      </c>
      <c r="AA4284" s="429" t="s">
        <v>1295</v>
      </c>
    </row>
    <row r="4285" spans="1:27" x14ac:dyDescent="0.25">
      <c r="A4285" t="s">
        <v>149</v>
      </c>
      <c r="B4285" t="s">
        <v>186</v>
      </c>
      <c r="C4285" t="s">
        <v>1459</v>
      </c>
      <c r="D4285" t="s">
        <v>1387</v>
      </c>
      <c r="E4285" t="s">
        <v>1499</v>
      </c>
      <c r="F4285" t="s">
        <v>1293</v>
      </c>
      <c r="G4285" t="s">
        <v>524</v>
      </c>
      <c r="H4285" t="s">
        <v>1461</v>
      </c>
      <c r="I4285" t="s">
        <v>534</v>
      </c>
      <c r="J4285" t="s">
        <v>1394</v>
      </c>
      <c r="K4285" t="s">
        <v>1395</v>
      </c>
      <c r="L4285">
        <v>0</v>
      </c>
      <c r="M4285">
        <v>0</v>
      </c>
      <c r="N4285">
        <v>0</v>
      </c>
      <c r="O4285">
        <v>0</v>
      </c>
      <c r="P4285">
        <v>0</v>
      </c>
      <c r="Q4285">
        <v>0</v>
      </c>
      <c r="R4285">
        <v>0</v>
      </c>
      <c r="S4285">
        <v>0</v>
      </c>
      <c r="T4285">
        <v>0</v>
      </c>
      <c r="U4285">
        <v>0</v>
      </c>
      <c r="W4285" s="429">
        <f t="shared" si="98"/>
        <v>0</v>
      </c>
      <c r="X4285" s="429">
        <f t="shared" si="98"/>
        <v>0</v>
      </c>
      <c r="Y4285" s="429">
        <f t="shared" si="98"/>
        <v>0</v>
      </c>
      <c r="Z4285" s="429">
        <f t="shared" si="98"/>
        <v>0</v>
      </c>
      <c r="AA4285" s="429" t="s">
        <v>1295</v>
      </c>
    </row>
    <row r="4286" spans="1:27" x14ac:dyDescent="0.25">
      <c r="A4286" t="s">
        <v>149</v>
      </c>
      <c r="B4286" t="s">
        <v>186</v>
      </c>
      <c r="C4286" t="s">
        <v>1459</v>
      </c>
      <c r="D4286" t="s">
        <v>1387</v>
      </c>
      <c r="E4286" t="s">
        <v>1499</v>
      </c>
      <c r="F4286" t="s">
        <v>1293</v>
      </c>
      <c r="G4286" t="s">
        <v>524</v>
      </c>
      <c r="H4286" t="s">
        <v>1461</v>
      </c>
      <c r="I4286" t="s">
        <v>534</v>
      </c>
      <c r="J4286" t="s">
        <v>1396</v>
      </c>
      <c r="K4286" t="s">
        <v>1393</v>
      </c>
      <c r="L4286">
        <v>0</v>
      </c>
      <c r="M4286">
        <v>0</v>
      </c>
      <c r="N4286">
        <v>0</v>
      </c>
      <c r="O4286">
        <v>0</v>
      </c>
      <c r="P4286">
        <v>0</v>
      </c>
      <c r="Q4286">
        <v>0</v>
      </c>
      <c r="R4286">
        <v>0</v>
      </c>
      <c r="S4286">
        <v>0</v>
      </c>
      <c r="T4286">
        <v>0</v>
      </c>
      <c r="U4286">
        <v>0</v>
      </c>
      <c r="W4286" s="429">
        <f t="shared" si="98"/>
        <v>0</v>
      </c>
      <c r="X4286" s="429">
        <f t="shared" si="98"/>
        <v>0</v>
      </c>
      <c r="Y4286" s="429">
        <f t="shared" si="98"/>
        <v>0</v>
      </c>
      <c r="Z4286" s="429">
        <f t="shared" ref="Z4286:Z4349" si="99">IFERROR(U4286*1,0)</f>
        <v>0</v>
      </c>
      <c r="AA4286" s="429" t="s">
        <v>1295</v>
      </c>
    </row>
    <row r="4287" spans="1:27" x14ac:dyDescent="0.25">
      <c r="A4287" t="s">
        <v>149</v>
      </c>
      <c r="B4287" t="s">
        <v>186</v>
      </c>
      <c r="C4287" t="s">
        <v>1459</v>
      </c>
      <c r="D4287" t="s">
        <v>1387</v>
      </c>
      <c r="E4287" t="s">
        <v>1499</v>
      </c>
      <c r="F4287" t="s">
        <v>1293</v>
      </c>
      <c r="G4287" t="s">
        <v>524</v>
      </c>
      <c r="H4287" t="s">
        <v>1461</v>
      </c>
      <c r="I4287" t="s">
        <v>534</v>
      </c>
      <c r="J4287" t="s">
        <v>1394</v>
      </c>
      <c r="K4287" t="s">
        <v>1395</v>
      </c>
      <c r="L4287">
        <v>0</v>
      </c>
      <c r="M4287">
        <v>0</v>
      </c>
      <c r="N4287">
        <v>0</v>
      </c>
      <c r="O4287">
        <v>0</v>
      </c>
      <c r="P4287">
        <v>0</v>
      </c>
      <c r="Q4287">
        <v>0</v>
      </c>
      <c r="R4287">
        <v>0</v>
      </c>
      <c r="S4287">
        <v>0</v>
      </c>
      <c r="T4287">
        <v>0</v>
      </c>
      <c r="U4287">
        <v>0</v>
      </c>
      <c r="W4287" s="429">
        <f t="shared" ref="W4287:Z4350" si="100">IFERROR(R4287*1,0)</f>
        <v>0</v>
      </c>
      <c r="X4287" s="429">
        <f t="shared" si="100"/>
        <v>0</v>
      </c>
      <c r="Y4287" s="429">
        <f t="shared" si="100"/>
        <v>0</v>
      </c>
      <c r="Z4287" s="429">
        <f t="shared" si="99"/>
        <v>0</v>
      </c>
      <c r="AA4287" s="429" t="s">
        <v>1295</v>
      </c>
    </row>
    <row r="4288" spans="1:27" x14ac:dyDescent="0.25">
      <c r="A4288" t="s">
        <v>149</v>
      </c>
      <c r="B4288" t="s">
        <v>186</v>
      </c>
      <c r="C4288" t="s">
        <v>1459</v>
      </c>
      <c r="D4288" t="s">
        <v>1387</v>
      </c>
      <c r="E4288" t="s">
        <v>1499</v>
      </c>
      <c r="F4288" t="s">
        <v>1293</v>
      </c>
      <c r="G4288" t="s">
        <v>524</v>
      </c>
      <c r="H4288" t="s">
        <v>1461</v>
      </c>
      <c r="I4288" t="s">
        <v>534</v>
      </c>
      <c r="J4288" t="s">
        <v>1396</v>
      </c>
      <c r="K4288" t="s">
        <v>1393</v>
      </c>
      <c r="L4288">
        <v>0</v>
      </c>
      <c r="M4288">
        <v>0</v>
      </c>
      <c r="N4288">
        <v>0</v>
      </c>
      <c r="O4288">
        <v>0</v>
      </c>
      <c r="P4288">
        <v>0</v>
      </c>
      <c r="Q4288">
        <v>0</v>
      </c>
      <c r="R4288">
        <v>0</v>
      </c>
      <c r="S4288">
        <v>0</v>
      </c>
      <c r="T4288">
        <v>0</v>
      </c>
      <c r="U4288">
        <v>0</v>
      </c>
      <c r="W4288" s="429">
        <f t="shared" si="100"/>
        <v>0</v>
      </c>
      <c r="X4288" s="429">
        <f t="shared" si="100"/>
        <v>0</v>
      </c>
      <c r="Y4288" s="429">
        <f t="shared" si="100"/>
        <v>0</v>
      </c>
      <c r="Z4288" s="429">
        <f t="shared" si="99"/>
        <v>0</v>
      </c>
      <c r="AA4288" s="429" t="s">
        <v>1295</v>
      </c>
    </row>
    <row r="4289" spans="1:27" x14ac:dyDescent="0.25">
      <c r="A4289" t="s">
        <v>149</v>
      </c>
      <c r="B4289" t="s">
        <v>186</v>
      </c>
      <c r="C4289" t="s">
        <v>1459</v>
      </c>
      <c r="D4289" t="s">
        <v>1387</v>
      </c>
      <c r="E4289" t="s">
        <v>1499</v>
      </c>
      <c r="F4289" t="s">
        <v>1293</v>
      </c>
      <c r="G4289" t="s">
        <v>524</v>
      </c>
      <c r="H4289" t="s">
        <v>1461</v>
      </c>
      <c r="I4289" t="s">
        <v>534</v>
      </c>
      <c r="J4289" t="s">
        <v>1394</v>
      </c>
      <c r="K4289" t="s">
        <v>1395</v>
      </c>
      <c r="L4289">
        <v>0</v>
      </c>
      <c r="M4289">
        <v>0</v>
      </c>
      <c r="N4289">
        <v>0</v>
      </c>
      <c r="O4289">
        <v>0</v>
      </c>
      <c r="P4289">
        <v>0</v>
      </c>
      <c r="Q4289">
        <v>0</v>
      </c>
      <c r="R4289">
        <v>0</v>
      </c>
      <c r="S4289">
        <v>0</v>
      </c>
      <c r="T4289">
        <v>0</v>
      </c>
      <c r="U4289">
        <v>0</v>
      </c>
      <c r="W4289" s="429">
        <f t="shared" si="100"/>
        <v>0</v>
      </c>
      <c r="X4289" s="429">
        <f t="shared" si="100"/>
        <v>0</v>
      </c>
      <c r="Y4289" s="429">
        <f t="shared" si="100"/>
        <v>0</v>
      </c>
      <c r="Z4289" s="429">
        <f t="shared" si="99"/>
        <v>0</v>
      </c>
      <c r="AA4289" s="429" t="s">
        <v>1295</v>
      </c>
    </row>
    <row r="4290" spans="1:27" x14ac:dyDescent="0.25">
      <c r="A4290" t="s">
        <v>149</v>
      </c>
      <c r="B4290" t="s">
        <v>186</v>
      </c>
      <c r="C4290" t="s">
        <v>1459</v>
      </c>
      <c r="D4290" t="s">
        <v>1387</v>
      </c>
      <c r="E4290" t="s">
        <v>1499</v>
      </c>
      <c r="F4290" t="s">
        <v>1293</v>
      </c>
      <c r="G4290" t="s">
        <v>524</v>
      </c>
      <c r="H4290" t="s">
        <v>1461</v>
      </c>
      <c r="I4290" t="s">
        <v>534</v>
      </c>
      <c r="J4290" t="s">
        <v>1396</v>
      </c>
      <c r="K4290" t="s">
        <v>1393</v>
      </c>
      <c r="L4290">
        <v>0</v>
      </c>
      <c r="M4290">
        <v>0</v>
      </c>
      <c r="N4290">
        <v>0</v>
      </c>
      <c r="O4290">
        <v>0</v>
      </c>
      <c r="P4290">
        <v>0</v>
      </c>
      <c r="Q4290">
        <v>0</v>
      </c>
      <c r="R4290">
        <v>0</v>
      </c>
      <c r="S4290">
        <v>0</v>
      </c>
      <c r="T4290">
        <v>0</v>
      </c>
      <c r="U4290">
        <v>0</v>
      </c>
      <c r="W4290" s="429">
        <f t="shared" si="100"/>
        <v>0</v>
      </c>
      <c r="X4290" s="429">
        <f t="shared" si="100"/>
        <v>0</v>
      </c>
      <c r="Y4290" s="429">
        <f t="shared" si="100"/>
        <v>0</v>
      </c>
      <c r="Z4290" s="429">
        <f t="shared" si="99"/>
        <v>0</v>
      </c>
      <c r="AA4290" s="429" t="s">
        <v>1295</v>
      </c>
    </row>
    <row r="4291" spans="1:27" x14ac:dyDescent="0.25">
      <c r="A4291" t="s">
        <v>149</v>
      </c>
      <c r="B4291" t="s">
        <v>186</v>
      </c>
      <c r="C4291" t="s">
        <v>1459</v>
      </c>
      <c r="D4291" t="s">
        <v>1387</v>
      </c>
      <c r="E4291" t="s">
        <v>1499</v>
      </c>
      <c r="F4291" t="s">
        <v>1293</v>
      </c>
      <c r="G4291" t="s">
        <v>524</v>
      </c>
      <c r="H4291" t="s">
        <v>1461</v>
      </c>
      <c r="I4291" t="s">
        <v>534</v>
      </c>
      <c r="J4291" t="s">
        <v>1394</v>
      </c>
      <c r="K4291" t="s">
        <v>1395</v>
      </c>
      <c r="L4291">
        <v>0</v>
      </c>
      <c r="M4291">
        <v>0</v>
      </c>
      <c r="N4291">
        <v>0</v>
      </c>
      <c r="O4291">
        <v>0</v>
      </c>
      <c r="P4291">
        <v>0</v>
      </c>
      <c r="Q4291">
        <v>0</v>
      </c>
      <c r="R4291">
        <v>0</v>
      </c>
      <c r="S4291">
        <v>0</v>
      </c>
      <c r="T4291">
        <v>0</v>
      </c>
      <c r="U4291">
        <v>0</v>
      </c>
      <c r="W4291" s="429">
        <f t="shared" si="100"/>
        <v>0</v>
      </c>
      <c r="X4291" s="429">
        <f t="shared" si="100"/>
        <v>0</v>
      </c>
      <c r="Y4291" s="429">
        <f t="shared" si="100"/>
        <v>0</v>
      </c>
      <c r="Z4291" s="429">
        <f t="shared" si="99"/>
        <v>0</v>
      </c>
      <c r="AA4291" s="429" t="s">
        <v>1295</v>
      </c>
    </row>
    <row r="4292" spans="1:27" x14ac:dyDescent="0.25">
      <c r="A4292" t="s">
        <v>149</v>
      </c>
      <c r="B4292" t="s">
        <v>186</v>
      </c>
      <c r="C4292" t="s">
        <v>1459</v>
      </c>
      <c r="D4292" t="s">
        <v>1387</v>
      </c>
      <c r="E4292" t="s">
        <v>1499</v>
      </c>
      <c r="F4292" t="s">
        <v>1293</v>
      </c>
      <c r="G4292" t="s">
        <v>524</v>
      </c>
      <c r="H4292" t="s">
        <v>1461</v>
      </c>
      <c r="I4292" t="s">
        <v>534</v>
      </c>
      <c r="J4292" t="s">
        <v>1394</v>
      </c>
      <c r="K4292" t="s">
        <v>1395</v>
      </c>
      <c r="L4292">
        <v>0</v>
      </c>
      <c r="M4292">
        <v>0</v>
      </c>
      <c r="N4292">
        <v>0</v>
      </c>
      <c r="O4292">
        <v>0</v>
      </c>
      <c r="P4292">
        <v>0</v>
      </c>
      <c r="Q4292">
        <v>0</v>
      </c>
      <c r="R4292">
        <v>0</v>
      </c>
      <c r="S4292">
        <v>0</v>
      </c>
      <c r="T4292">
        <v>0</v>
      </c>
      <c r="U4292">
        <v>0</v>
      </c>
      <c r="W4292" s="429">
        <f t="shared" si="100"/>
        <v>0</v>
      </c>
      <c r="X4292" s="429">
        <f t="shared" si="100"/>
        <v>0</v>
      </c>
      <c r="Y4292" s="429">
        <f t="shared" si="100"/>
        <v>0</v>
      </c>
      <c r="Z4292" s="429">
        <f t="shared" si="99"/>
        <v>0</v>
      </c>
      <c r="AA4292" s="429" t="s">
        <v>1295</v>
      </c>
    </row>
    <row r="4293" spans="1:27" x14ac:dyDescent="0.25">
      <c r="A4293" t="s">
        <v>149</v>
      </c>
      <c r="B4293" t="s">
        <v>186</v>
      </c>
      <c r="C4293" t="s">
        <v>1459</v>
      </c>
      <c r="D4293" t="s">
        <v>1387</v>
      </c>
      <c r="E4293" t="s">
        <v>1499</v>
      </c>
      <c r="F4293" t="s">
        <v>1293</v>
      </c>
      <c r="G4293" t="s">
        <v>524</v>
      </c>
      <c r="H4293" t="s">
        <v>1461</v>
      </c>
      <c r="I4293" t="s">
        <v>534</v>
      </c>
      <c r="J4293" t="s">
        <v>1396</v>
      </c>
      <c r="K4293" t="s">
        <v>1393</v>
      </c>
      <c r="L4293">
        <v>0</v>
      </c>
      <c r="M4293">
        <v>0</v>
      </c>
      <c r="N4293">
        <v>0</v>
      </c>
      <c r="O4293">
        <v>0</v>
      </c>
      <c r="P4293">
        <v>0</v>
      </c>
      <c r="Q4293">
        <v>0</v>
      </c>
      <c r="R4293">
        <v>0</v>
      </c>
      <c r="S4293">
        <v>0</v>
      </c>
      <c r="T4293">
        <v>0</v>
      </c>
      <c r="U4293">
        <v>0</v>
      </c>
      <c r="W4293" s="429">
        <f t="shared" si="100"/>
        <v>0</v>
      </c>
      <c r="X4293" s="429">
        <f t="shared" si="100"/>
        <v>0</v>
      </c>
      <c r="Y4293" s="429">
        <f t="shared" si="100"/>
        <v>0</v>
      </c>
      <c r="Z4293" s="429">
        <f t="shared" si="99"/>
        <v>0</v>
      </c>
      <c r="AA4293" s="429" t="s">
        <v>1295</v>
      </c>
    </row>
    <row r="4294" spans="1:27" x14ac:dyDescent="0.25">
      <c r="A4294" t="s">
        <v>149</v>
      </c>
      <c r="B4294" t="s">
        <v>186</v>
      </c>
      <c r="C4294" t="s">
        <v>1459</v>
      </c>
      <c r="D4294" t="s">
        <v>1387</v>
      </c>
      <c r="E4294" t="s">
        <v>1499</v>
      </c>
      <c r="F4294" t="s">
        <v>1293</v>
      </c>
      <c r="G4294" t="s">
        <v>524</v>
      </c>
      <c r="H4294" t="s">
        <v>1461</v>
      </c>
      <c r="I4294" t="s">
        <v>534</v>
      </c>
      <c r="J4294" t="s">
        <v>1396</v>
      </c>
      <c r="K4294" t="s">
        <v>1393</v>
      </c>
      <c r="L4294">
        <v>0</v>
      </c>
      <c r="M4294">
        <v>0</v>
      </c>
      <c r="N4294">
        <v>0</v>
      </c>
      <c r="O4294">
        <v>0</v>
      </c>
      <c r="P4294">
        <v>0</v>
      </c>
      <c r="Q4294">
        <v>0</v>
      </c>
      <c r="R4294">
        <v>0</v>
      </c>
      <c r="S4294">
        <v>0</v>
      </c>
      <c r="T4294">
        <v>0</v>
      </c>
      <c r="U4294">
        <v>0</v>
      </c>
      <c r="W4294" s="429">
        <f t="shared" si="100"/>
        <v>0</v>
      </c>
      <c r="X4294" s="429">
        <f t="shared" si="100"/>
        <v>0</v>
      </c>
      <c r="Y4294" s="429">
        <f t="shared" si="100"/>
        <v>0</v>
      </c>
      <c r="Z4294" s="429">
        <f t="shared" si="99"/>
        <v>0</v>
      </c>
      <c r="AA4294" s="429" t="s">
        <v>1295</v>
      </c>
    </row>
    <row r="4295" spans="1:27" x14ac:dyDescent="0.25">
      <c r="A4295" t="s">
        <v>149</v>
      </c>
      <c r="B4295" t="s">
        <v>186</v>
      </c>
      <c r="C4295" t="s">
        <v>1459</v>
      </c>
      <c r="D4295" t="s">
        <v>1387</v>
      </c>
      <c r="E4295" t="s">
        <v>1499</v>
      </c>
      <c r="F4295" t="s">
        <v>1293</v>
      </c>
      <c r="G4295" t="s">
        <v>524</v>
      </c>
      <c r="H4295" t="s">
        <v>1461</v>
      </c>
      <c r="I4295" t="s">
        <v>534</v>
      </c>
      <c r="J4295" t="s">
        <v>1402</v>
      </c>
      <c r="K4295" t="s">
        <v>1398</v>
      </c>
      <c r="L4295">
        <v>0</v>
      </c>
      <c r="M4295">
        <v>0</v>
      </c>
      <c r="N4295">
        <v>0</v>
      </c>
      <c r="O4295">
        <v>0</v>
      </c>
      <c r="P4295">
        <v>0</v>
      </c>
      <c r="Q4295">
        <v>0</v>
      </c>
      <c r="R4295">
        <v>0</v>
      </c>
      <c r="S4295">
        <v>0</v>
      </c>
      <c r="T4295">
        <v>0</v>
      </c>
      <c r="U4295">
        <v>0</v>
      </c>
      <c r="W4295" s="429">
        <f t="shared" si="100"/>
        <v>0</v>
      </c>
      <c r="X4295" s="429">
        <f t="shared" si="100"/>
        <v>0</v>
      </c>
      <c r="Y4295" s="429">
        <f t="shared" si="100"/>
        <v>0</v>
      </c>
      <c r="Z4295" s="429">
        <f t="shared" si="99"/>
        <v>0</v>
      </c>
      <c r="AA4295" s="429" t="s">
        <v>1295</v>
      </c>
    </row>
    <row r="4296" spans="1:27" x14ac:dyDescent="0.25">
      <c r="A4296" t="s">
        <v>149</v>
      </c>
      <c r="B4296" t="s">
        <v>186</v>
      </c>
      <c r="C4296" t="s">
        <v>1459</v>
      </c>
      <c r="D4296" t="s">
        <v>1387</v>
      </c>
      <c r="E4296" t="s">
        <v>1499</v>
      </c>
      <c r="F4296" t="s">
        <v>1293</v>
      </c>
      <c r="G4296" t="s">
        <v>524</v>
      </c>
      <c r="H4296" t="s">
        <v>1461</v>
      </c>
      <c r="I4296" t="s">
        <v>534</v>
      </c>
      <c r="J4296" t="s">
        <v>1410</v>
      </c>
      <c r="K4296" t="s">
        <v>1405</v>
      </c>
      <c r="L4296">
        <v>0</v>
      </c>
      <c r="M4296">
        <v>0</v>
      </c>
      <c r="N4296">
        <v>0</v>
      </c>
      <c r="O4296">
        <v>0</v>
      </c>
      <c r="P4296">
        <v>0</v>
      </c>
      <c r="Q4296">
        <v>0</v>
      </c>
      <c r="R4296">
        <v>0</v>
      </c>
      <c r="S4296">
        <v>0</v>
      </c>
      <c r="T4296">
        <v>0</v>
      </c>
      <c r="U4296">
        <v>0</v>
      </c>
      <c r="W4296" s="429">
        <f t="shared" si="100"/>
        <v>0</v>
      </c>
      <c r="X4296" s="429">
        <f t="shared" si="100"/>
        <v>0</v>
      </c>
      <c r="Y4296" s="429">
        <f t="shared" si="100"/>
        <v>0</v>
      </c>
      <c r="Z4296" s="429">
        <f t="shared" si="99"/>
        <v>0</v>
      </c>
      <c r="AA4296" s="429" t="s">
        <v>1296</v>
      </c>
    </row>
    <row r="4297" spans="1:27" x14ac:dyDescent="0.25">
      <c r="A4297" t="s">
        <v>149</v>
      </c>
      <c r="B4297" t="s">
        <v>186</v>
      </c>
      <c r="C4297" t="s">
        <v>1459</v>
      </c>
      <c r="D4297" t="s">
        <v>1387</v>
      </c>
      <c r="E4297" t="s">
        <v>1499</v>
      </c>
      <c r="F4297" t="s">
        <v>1293</v>
      </c>
      <c r="G4297" t="s">
        <v>524</v>
      </c>
      <c r="H4297" t="s">
        <v>1461</v>
      </c>
      <c r="I4297" t="s">
        <v>534</v>
      </c>
      <c r="J4297" t="s">
        <v>1399</v>
      </c>
      <c r="K4297" t="s">
        <v>1391</v>
      </c>
      <c r="L4297">
        <v>0</v>
      </c>
      <c r="M4297">
        <v>0</v>
      </c>
      <c r="N4297">
        <v>0</v>
      </c>
      <c r="O4297">
        <v>0</v>
      </c>
      <c r="P4297">
        <v>0</v>
      </c>
      <c r="Q4297">
        <v>0</v>
      </c>
      <c r="R4297">
        <v>0</v>
      </c>
      <c r="S4297">
        <v>0</v>
      </c>
      <c r="T4297">
        <v>0</v>
      </c>
      <c r="U4297">
        <v>0</v>
      </c>
      <c r="W4297" s="429">
        <f t="shared" si="100"/>
        <v>0</v>
      </c>
      <c r="X4297" s="429">
        <f t="shared" si="100"/>
        <v>0</v>
      </c>
      <c r="Y4297" s="429">
        <f t="shared" si="100"/>
        <v>0</v>
      </c>
      <c r="Z4297" s="429">
        <f t="shared" si="99"/>
        <v>0</v>
      </c>
      <c r="AA4297" s="429" t="s">
        <v>1296</v>
      </c>
    </row>
    <row r="4298" spans="1:27" x14ac:dyDescent="0.25">
      <c r="A4298" t="s">
        <v>149</v>
      </c>
      <c r="B4298" t="s">
        <v>186</v>
      </c>
      <c r="C4298" t="s">
        <v>1459</v>
      </c>
      <c r="D4298" t="s">
        <v>1387</v>
      </c>
      <c r="E4298" t="s">
        <v>1499</v>
      </c>
      <c r="F4298" t="s">
        <v>1293</v>
      </c>
      <c r="G4298" t="s">
        <v>524</v>
      </c>
      <c r="H4298" t="s">
        <v>1461</v>
      </c>
      <c r="I4298" t="s">
        <v>534</v>
      </c>
      <c r="J4298" t="s">
        <v>1423</v>
      </c>
      <c r="K4298" t="s">
        <v>1419</v>
      </c>
      <c r="L4298">
        <v>0</v>
      </c>
      <c r="M4298">
        <v>0</v>
      </c>
      <c r="N4298">
        <v>0</v>
      </c>
      <c r="O4298">
        <v>0</v>
      </c>
      <c r="P4298">
        <v>0</v>
      </c>
      <c r="Q4298">
        <v>0</v>
      </c>
      <c r="R4298">
        <v>0</v>
      </c>
      <c r="S4298">
        <v>0</v>
      </c>
      <c r="T4298">
        <v>0</v>
      </c>
      <c r="U4298">
        <v>0</v>
      </c>
      <c r="W4298" s="429">
        <f t="shared" si="100"/>
        <v>0</v>
      </c>
      <c r="X4298" s="429">
        <f t="shared" si="100"/>
        <v>0</v>
      </c>
      <c r="Y4298" s="429">
        <f t="shared" si="100"/>
        <v>0</v>
      </c>
      <c r="Z4298" s="429">
        <f t="shared" si="99"/>
        <v>0</v>
      </c>
      <c r="AA4298" s="429" t="s">
        <v>1296</v>
      </c>
    </row>
    <row r="4299" spans="1:27" x14ac:dyDescent="0.25">
      <c r="A4299" t="s">
        <v>149</v>
      </c>
      <c r="B4299" t="s">
        <v>186</v>
      </c>
      <c r="C4299" t="s">
        <v>1459</v>
      </c>
      <c r="D4299" t="s">
        <v>1387</v>
      </c>
      <c r="E4299" t="s">
        <v>1499</v>
      </c>
      <c r="F4299" t="s">
        <v>1293</v>
      </c>
      <c r="G4299" t="s">
        <v>524</v>
      </c>
      <c r="H4299" t="s">
        <v>1464</v>
      </c>
      <c r="I4299" t="s">
        <v>186</v>
      </c>
      <c r="J4299" t="s">
        <v>1402</v>
      </c>
      <c r="K4299" t="s">
        <v>1398</v>
      </c>
      <c r="L4299">
        <v>0</v>
      </c>
      <c r="M4299">
        <v>0</v>
      </c>
      <c r="N4299">
        <v>0</v>
      </c>
      <c r="O4299">
        <v>0</v>
      </c>
      <c r="P4299">
        <v>0</v>
      </c>
      <c r="Q4299">
        <v>0</v>
      </c>
      <c r="R4299">
        <v>0</v>
      </c>
      <c r="S4299">
        <v>0</v>
      </c>
      <c r="T4299">
        <v>0</v>
      </c>
      <c r="U4299">
        <v>0</v>
      </c>
      <c r="W4299" s="429">
        <f t="shared" si="100"/>
        <v>0</v>
      </c>
      <c r="X4299" s="429">
        <f t="shared" si="100"/>
        <v>0</v>
      </c>
      <c r="Y4299" s="429">
        <f t="shared" si="100"/>
        <v>0</v>
      </c>
      <c r="Z4299" s="429">
        <f t="shared" si="99"/>
        <v>0</v>
      </c>
      <c r="AA4299" s="429" t="s">
        <v>1295</v>
      </c>
    </row>
    <row r="4300" spans="1:27" x14ac:dyDescent="0.25">
      <c r="A4300" t="s">
        <v>149</v>
      </c>
      <c r="B4300" t="s">
        <v>186</v>
      </c>
      <c r="C4300" t="s">
        <v>1459</v>
      </c>
      <c r="D4300" t="s">
        <v>1387</v>
      </c>
      <c r="E4300" t="s">
        <v>1499</v>
      </c>
      <c r="F4300" t="s">
        <v>1293</v>
      </c>
      <c r="G4300" t="s">
        <v>524</v>
      </c>
      <c r="H4300" t="s">
        <v>1464</v>
      </c>
      <c r="I4300" t="s">
        <v>186</v>
      </c>
      <c r="J4300" t="s">
        <v>1402</v>
      </c>
      <c r="K4300" t="s">
        <v>1398</v>
      </c>
      <c r="L4300">
        <v>0</v>
      </c>
      <c r="M4300">
        <v>0</v>
      </c>
      <c r="N4300">
        <v>0</v>
      </c>
      <c r="O4300">
        <v>0</v>
      </c>
      <c r="P4300">
        <v>0</v>
      </c>
      <c r="Q4300">
        <v>0</v>
      </c>
      <c r="R4300">
        <v>0</v>
      </c>
      <c r="S4300">
        <v>0</v>
      </c>
      <c r="T4300">
        <v>0</v>
      </c>
      <c r="U4300">
        <v>0</v>
      </c>
      <c r="W4300" s="429">
        <f t="shared" si="100"/>
        <v>0</v>
      </c>
      <c r="X4300" s="429">
        <f t="shared" si="100"/>
        <v>0</v>
      </c>
      <c r="Y4300" s="429">
        <f t="shared" si="100"/>
        <v>0</v>
      </c>
      <c r="Z4300" s="429">
        <f t="shared" si="99"/>
        <v>0</v>
      </c>
      <c r="AA4300" s="429" t="s">
        <v>1295</v>
      </c>
    </row>
    <row r="4301" spans="1:27" x14ac:dyDescent="0.25">
      <c r="A4301" t="s">
        <v>149</v>
      </c>
      <c r="B4301" t="s">
        <v>186</v>
      </c>
      <c r="C4301" t="s">
        <v>1459</v>
      </c>
      <c r="D4301" t="s">
        <v>1387</v>
      </c>
      <c r="E4301" t="s">
        <v>1499</v>
      </c>
      <c r="F4301" t="s">
        <v>1293</v>
      </c>
      <c r="G4301" t="s">
        <v>524</v>
      </c>
      <c r="H4301" t="s">
        <v>1464</v>
      </c>
      <c r="I4301" t="s">
        <v>186</v>
      </c>
      <c r="J4301" t="s">
        <v>1402</v>
      </c>
      <c r="K4301" t="s">
        <v>1398</v>
      </c>
      <c r="L4301">
        <v>0</v>
      </c>
      <c r="M4301">
        <v>0</v>
      </c>
      <c r="N4301">
        <v>0</v>
      </c>
      <c r="O4301">
        <v>0</v>
      </c>
      <c r="P4301">
        <v>0</v>
      </c>
      <c r="Q4301">
        <v>0</v>
      </c>
      <c r="R4301">
        <v>0</v>
      </c>
      <c r="S4301">
        <v>0</v>
      </c>
      <c r="T4301">
        <v>0</v>
      </c>
      <c r="U4301">
        <v>0</v>
      </c>
      <c r="W4301" s="429">
        <f t="shared" si="100"/>
        <v>0</v>
      </c>
      <c r="X4301" s="429">
        <f t="shared" si="100"/>
        <v>0</v>
      </c>
      <c r="Y4301" s="429">
        <f t="shared" si="100"/>
        <v>0</v>
      </c>
      <c r="Z4301" s="429">
        <f t="shared" si="99"/>
        <v>0</v>
      </c>
      <c r="AA4301" s="429" t="s">
        <v>1295</v>
      </c>
    </row>
    <row r="4302" spans="1:27" x14ac:dyDescent="0.25">
      <c r="A4302" t="s">
        <v>149</v>
      </c>
      <c r="B4302" t="s">
        <v>186</v>
      </c>
      <c r="C4302" t="s">
        <v>1459</v>
      </c>
      <c r="D4302" t="s">
        <v>1387</v>
      </c>
      <c r="E4302" t="s">
        <v>1499</v>
      </c>
      <c r="F4302" t="s">
        <v>1293</v>
      </c>
      <c r="G4302" t="s">
        <v>524</v>
      </c>
      <c r="H4302" t="s">
        <v>1464</v>
      </c>
      <c r="I4302" t="s">
        <v>186</v>
      </c>
      <c r="J4302" t="s">
        <v>1402</v>
      </c>
      <c r="K4302" t="s">
        <v>1398</v>
      </c>
      <c r="L4302">
        <v>0</v>
      </c>
      <c r="M4302">
        <v>0</v>
      </c>
      <c r="N4302">
        <v>0</v>
      </c>
      <c r="O4302">
        <v>0</v>
      </c>
      <c r="P4302">
        <v>0</v>
      </c>
      <c r="Q4302">
        <v>0</v>
      </c>
      <c r="R4302">
        <v>0</v>
      </c>
      <c r="S4302">
        <v>0</v>
      </c>
      <c r="T4302">
        <v>0</v>
      </c>
      <c r="U4302">
        <v>0</v>
      </c>
      <c r="W4302" s="429">
        <f t="shared" si="100"/>
        <v>0</v>
      </c>
      <c r="X4302" s="429">
        <f t="shared" si="100"/>
        <v>0</v>
      </c>
      <c r="Y4302" s="429">
        <f t="shared" si="100"/>
        <v>0</v>
      </c>
      <c r="Z4302" s="429">
        <f t="shared" si="99"/>
        <v>0</v>
      </c>
      <c r="AA4302" s="429" t="s">
        <v>1295</v>
      </c>
    </row>
    <row r="4303" spans="1:27" x14ac:dyDescent="0.25">
      <c r="A4303" t="s">
        <v>149</v>
      </c>
      <c r="B4303" t="s">
        <v>186</v>
      </c>
      <c r="C4303" t="s">
        <v>1459</v>
      </c>
      <c r="D4303" t="s">
        <v>1387</v>
      </c>
      <c r="E4303" t="s">
        <v>1499</v>
      </c>
      <c r="F4303" t="s">
        <v>1293</v>
      </c>
      <c r="G4303" t="s">
        <v>524</v>
      </c>
      <c r="H4303" t="s">
        <v>1464</v>
      </c>
      <c r="I4303" t="s">
        <v>186</v>
      </c>
      <c r="J4303" t="s">
        <v>1402</v>
      </c>
      <c r="K4303" t="s">
        <v>1398</v>
      </c>
      <c r="L4303">
        <v>0</v>
      </c>
      <c r="M4303">
        <v>0</v>
      </c>
      <c r="N4303">
        <v>0</v>
      </c>
      <c r="O4303">
        <v>0</v>
      </c>
      <c r="P4303">
        <v>0</v>
      </c>
      <c r="Q4303">
        <v>0</v>
      </c>
      <c r="R4303">
        <v>0</v>
      </c>
      <c r="S4303">
        <v>0</v>
      </c>
      <c r="T4303">
        <v>0</v>
      </c>
      <c r="U4303">
        <v>0</v>
      </c>
      <c r="W4303" s="429">
        <f t="shared" si="100"/>
        <v>0</v>
      </c>
      <c r="X4303" s="429">
        <f t="shared" si="100"/>
        <v>0</v>
      </c>
      <c r="Y4303" s="429">
        <f t="shared" si="100"/>
        <v>0</v>
      </c>
      <c r="Z4303" s="429">
        <f t="shared" si="99"/>
        <v>0</v>
      </c>
      <c r="AA4303" s="429" t="s">
        <v>1295</v>
      </c>
    </row>
    <row r="4304" spans="1:27" x14ac:dyDescent="0.25">
      <c r="A4304" t="s">
        <v>149</v>
      </c>
      <c r="B4304" t="s">
        <v>186</v>
      </c>
      <c r="C4304" t="s">
        <v>1459</v>
      </c>
      <c r="D4304" t="s">
        <v>1387</v>
      </c>
      <c r="E4304" t="s">
        <v>1499</v>
      </c>
      <c r="F4304" t="s">
        <v>1293</v>
      </c>
      <c r="G4304" t="s">
        <v>524</v>
      </c>
      <c r="H4304" t="s">
        <v>1464</v>
      </c>
      <c r="I4304" t="s">
        <v>186</v>
      </c>
      <c r="J4304" t="s">
        <v>1402</v>
      </c>
      <c r="K4304" t="s">
        <v>1398</v>
      </c>
      <c r="L4304">
        <v>0</v>
      </c>
      <c r="M4304">
        <v>0</v>
      </c>
      <c r="N4304">
        <v>0</v>
      </c>
      <c r="O4304">
        <v>0</v>
      </c>
      <c r="P4304">
        <v>0</v>
      </c>
      <c r="Q4304">
        <v>0</v>
      </c>
      <c r="R4304">
        <v>0</v>
      </c>
      <c r="S4304">
        <v>0</v>
      </c>
      <c r="T4304">
        <v>0</v>
      </c>
      <c r="U4304">
        <v>0</v>
      </c>
      <c r="W4304" s="429">
        <f t="shared" si="100"/>
        <v>0</v>
      </c>
      <c r="X4304" s="429">
        <f t="shared" si="100"/>
        <v>0</v>
      </c>
      <c r="Y4304" s="429">
        <f t="shared" si="100"/>
        <v>0</v>
      </c>
      <c r="Z4304" s="429">
        <f t="shared" si="99"/>
        <v>0</v>
      </c>
      <c r="AA4304" s="429" t="s">
        <v>1295</v>
      </c>
    </row>
    <row r="4305" spans="1:27" x14ac:dyDescent="0.25">
      <c r="A4305" t="s">
        <v>149</v>
      </c>
      <c r="B4305" t="s">
        <v>186</v>
      </c>
      <c r="C4305" t="s">
        <v>1459</v>
      </c>
      <c r="D4305" t="s">
        <v>1387</v>
      </c>
      <c r="E4305" t="s">
        <v>1499</v>
      </c>
      <c r="F4305" t="s">
        <v>1293</v>
      </c>
      <c r="G4305" t="s">
        <v>524</v>
      </c>
      <c r="H4305" t="s">
        <v>1464</v>
      </c>
      <c r="I4305" t="s">
        <v>186</v>
      </c>
      <c r="J4305" t="s">
        <v>1402</v>
      </c>
      <c r="K4305" t="s">
        <v>1398</v>
      </c>
      <c r="L4305">
        <v>0</v>
      </c>
      <c r="M4305">
        <v>0</v>
      </c>
      <c r="N4305">
        <v>0</v>
      </c>
      <c r="O4305">
        <v>0</v>
      </c>
      <c r="P4305">
        <v>0</v>
      </c>
      <c r="Q4305">
        <v>0</v>
      </c>
      <c r="R4305">
        <v>0</v>
      </c>
      <c r="S4305">
        <v>0</v>
      </c>
      <c r="T4305">
        <v>0</v>
      </c>
      <c r="U4305">
        <v>0</v>
      </c>
      <c r="W4305" s="429">
        <f t="shared" si="100"/>
        <v>0</v>
      </c>
      <c r="X4305" s="429">
        <f t="shared" si="100"/>
        <v>0</v>
      </c>
      <c r="Y4305" s="429">
        <f t="shared" si="100"/>
        <v>0</v>
      </c>
      <c r="Z4305" s="429">
        <f t="shared" si="99"/>
        <v>0</v>
      </c>
      <c r="AA4305" s="429" t="s">
        <v>1295</v>
      </c>
    </row>
    <row r="4306" spans="1:27" x14ac:dyDescent="0.25">
      <c r="A4306" t="s">
        <v>149</v>
      </c>
      <c r="B4306" t="s">
        <v>186</v>
      </c>
      <c r="C4306" t="s">
        <v>1459</v>
      </c>
      <c r="D4306" t="s">
        <v>1387</v>
      </c>
      <c r="E4306" t="s">
        <v>1499</v>
      </c>
      <c r="F4306" t="s">
        <v>1293</v>
      </c>
      <c r="G4306" t="s">
        <v>524</v>
      </c>
      <c r="H4306" t="s">
        <v>1464</v>
      </c>
      <c r="I4306" t="s">
        <v>186</v>
      </c>
      <c r="J4306" t="s">
        <v>1402</v>
      </c>
      <c r="K4306" t="s">
        <v>1398</v>
      </c>
      <c r="L4306">
        <v>0</v>
      </c>
      <c r="M4306">
        <v>0</v>
      </c>
      <c r="N4306">
        <v>0</v>
      </c>
      <c r="O4306">
        <v>0</v>
      </c>
      <c r="P4306">
        <v>0</v>
      </c>
      <c r="Q4306">
        <v>0</v>
      </c>
      <c r="R4306">
        <v>0</v>
      </c>
      <c r="S4306">
        <v>0</v>
      </c>
      <c r="T4306">
        <v>0</v>
      </c>
      <c r="U4306">
        <v>0</v>
      </c>
      <c r="W4306" s="429">
        <f t="shared" si="100"/>
        <v>0</v>
      </c>
      <c r="X4306" s="429">
        <f t="shared" si="100"/>
        <v>0</v>
      </c>
      <c r="Y4306" s="429">
        <f t="shared" si="100"/>
        <v>0</v>
      </c>
      <c r="Z4306" s="429">
        <f t="shared" si="99"/>
        <v>0</v>
      </c>
      <c r="AA4306" s="429" t="s">
        <v>1295</v>
      </c>
    </row>
    <row r="4307" spans="1:27" x14ac:dyDescent="0.25">
      <c r="A4307" t="s">
        <v>149</v>
      </c>
      <c r="B4307" t="s">
        <v>186</v>
      </c>
      <c r="C4307" t="s">
        <v>1459</v>
      </c>
      <c r="D4307" t="s">
        <v>1387</v>
      </c>
      <c r="E4307" t="s">
        <v>1499</v>
      </c>
      <c r="F4307" t="s">
        <v>1293</v>
      </c>
      <c r="G4307" t="s">
        <v>524</v>
      </c>
      <c r="H4307" t="s">
        <v>1464</v>
      </c>
      <c r="I4307" t="s">
        <v>186</v>
      </c>
      <c r="J4307" t="s">
        <v>1402</v>
      </c>
      <c r="K4307" t="s">
        <v>1398</v>
      </c>
      <c r="L4307">
        <v>0</v>
      </c>
      <c r="M4307">
        <v>0</v>
      </c>
      <c r="N4307">
        <v>0</v>
      </c>
      <c r="O4307">
        <v>0</v>
      </c>
      <c r="P4307">
        <v>0</v>
      </c>
      <c r="Q4307">
        <v>0</v>
      </c>
      <c r="R4307">
        <v>0</v>
      </c>
      <c r="S4307">
        <v>0</v>
      </c>
      <c r="T4307">
        <v>0</v>
      </c>
      <c r="U4307">
        <v>0</v>
      </c>
      <c r="W4307" s="429">
        <f t="shared" si="100"/>
        <v>0</v>
      </c>
      <c r="X4307" s="429">
        <f t="shared" si="100"/>
        <v>0</v>
      </c>
      <c r="Y4307" s="429">
        <f t="shared" si="100"/>
        <v>0</v>
      </c>
      <c r="Z4307" s="429">
        <f t="shared" si="99"/>
        <v>0</v>
      </c>
      <c r="AA4307" s="429" t="s">
        <v>1295</v>
      </c>
    </row>
    <row r="4308" spans="1:27" x14ac:dyDescent="0.25">
      <c r="A4308" t="s">
        <v>149</v>
      </c>
      <c r="B4308" t="s">
        <v>186</v>
      </c>
      <c r="C4308" t="s">
        <v>1459</v>
      </c>
      <c r="D4308" t="s">
        <v>1387</v>
      </c>
      <c r="E4308" t="s">
        <v>1499</v>
      </c>
      <c r="F4308" t="s">
        <v>1293</v>
      </c>
      <c r="G4308" t="s">
        <v>524</v>
      </c>
      <c r="H4308" t="s">
        <v>1464</v>
      </c>
      <c r="I4308" t="s">
        <v>186</v>
      </c>
      <c r="J4308" t="s">
        <v>1402</v>
      </c>
      <c r="K4308" t="s">
        <v>1398</v>
      </c>
      <c r="L4308">
        <v>0</v>
      </c>
      <c r="M4308">
        <v>0</v>
      </c>
      <c r="N4308">
        <v>0</v>
      </c>
      <c r="O4308">
        <v>0</v>
      </c>
      <c r="P4308">
        <v>0</v>
      </c>
      <c r="Q4308">
        <v>0</v>
      </c>
      <c r="R4308">
        <v>0</v>
      </c>
      <c r="S4308">
        <v>0</v>
      </c>
      <c r="T4308">
        <v>0</v>
      </c>
      <c r="U4308">
        <v>0</v>
      </c>
      <c r="W4308" s="429">
        <f t="shared" si="100"/>
        <v>0</v>
      </c>
      <c r="X4308" s="429">
        <f t="shared" si="100"/>
        <v>0</v>
      </c>
      <c r="Y4308" s="429">
        <f t="shared" si="100"/>
        <v>0</v>
      </c>
      <c r="Z4308" s="429">
        <f t="shared" si="99"/>
        <v>0</v>
      </c>
      <c r="AA4308" s="429" t="s">
        <v>1295</v>
      </c>
    </row>
    <row r="4309" spans="1:27" x14ac:dyDescent="0.25">
      <c r="A4309" t="s">
        <v>149</v>
      </c>
      <c r="B4309" t="s">
        <v>186</v>
      </c>
      <c r="C4309" t="s">
        <v>1459</v>
      </c>
      <c r="D4309" t="s">
        <v>1387</v>
      </c>
      <c r="E4309" t="s">
        <v>1499</v>
      </c>
      <c r="F4309" t="s">
        <v>1293</v>
      </c>
      <c r="G4309" t="s">
        <v>524</v>
      </c>
      <c r="H4309" t="s">
        <v>1464</v>
      </c>
      <c r="I4309" t="s">
        <v>186</v>
      </c>
      <c r="J4309" t="s">
        <v>1402</v>
      </c>
      <c r="K4309" t="s">
        <v>1398</v>
      </c>
      <c r="L4309">
        <v>0</v>
      </c>
      <c r="M4309">
        <v>0</v>
      </c>
      <c r="N4309">
        <v>0</v>
      </c>
      <c r="O4309">
        <v>0</v>
      </c>
      <c r="P4309">
        <v>0</v>
      </c>
      <c r="Q4309">
        <v>0</v>
      </c>
      <c r="R4309">
        <v>0</v>
      </c>
      <c r="S4309">
        <v>0</v>
      </c>
      <c r="T4309">
        <v>0</v>
      </c>
      <c r="U4309">
        <v>0</v>
      </c>
      <c r="W4309" s="429">
        <f t="shared" si="100"/>
        <v>0</v>
      </c>
      <c r="X4309" s="429">
        <f t="shared" si="100"/>
        <v>0</v>
      </c>
      <c r="Y4309" s="429">
        <f t="shared" si="100"/>
        <v>0</v>
      </c>
      <c r="Z4309" s="429">
        <f t="shared" si="99"/>
        <v>0</v>
      </c>
      <c r="AA4309" s="429" t="s">
        <v>1295</v>
      </c>
    </row>
    <row r="4310" spans="1:27" x14ac:dyDescent="0.25">
      <c r="A4310" t="s">
        <v>149</v>
      </c>
      <c r="B4310" t="s">
        <v>186</v>
      </c>
      <c r="C4310" t="s">
        <v>1459</v>
      </c>
      <c r="D4310" t="s">
        <v>1387</v>
      </c>
      <c r="E4310" t="s">
        <v>1499</v>
      </c>
      <c r="F4310" t="s">
        <v>1293</v>
      </c>
      <c r="G4310" t="s">
        <v>524</v>
      </c>
      <c r="H4310" t="s">
        <v>1464</v>
      </c>
      <c r="I4310" t="s">
        <v>186</v>
      </c>
      <c r="J4310" t="s">
        <v>1394</v>
      </c>
      <c r="K4310" t="s">
        <v>1395</v>
      </c>
      <c r="L4310">
        <v>0</v>
      </c>
      <c r="M4310">
        <v>0</v>
      </c>
      <c r="N4310">
        <v>0</v>
      </c>
      <c r="O4310">
        <v>0</v>
      </c>
      <c r="P4310">
        <v>0</v>
      </c>
      <c r="Q4310">
        <v>0</v>
      </c>
      <c r="R4310">
        <v>0</v>
      </c>
      <c r="S4310">
        <v>0</v>
      </c>
      <c r="T4310">
        <v>0</v>
      </c>
      <c r="U4310">
        <v>0</v>
      </c>
      <c r="W4310" s="429">
        <f t="shared" si="100"/>
        <v>0</v>
      </c>
      <c r="X4310" s="429">
        <f t="shared" si="100"/>
        <v>0</v>
      </c>
      <c r="Y4310" s="429">
        <f t="shared" si="100"/>
        <v>0</v>
      </c>
      <c r="Z4310" s="429">
        <f t="shared" si="99"/>
        <v>0</v>
      </c>
      <c r="AA4310" s="429" t="s">
        <v>1295</v>
      </c>
    </row>
    <row r="4311" spans="1:27" x14ac:dyDescent="0.25">
      <c r="A4311" t="s">
        <v>149</v>
      </c>
      <c r="B4311" t="s">
        <v>186</v>
      </c>
      <c r="C4311" t="s">
        <v>1459</v>
      </c>
      <c r="D4311" t="s">
        <v>1387</v>
      </c>
      <c r="E4311" t="s">
        <v>1499</v>
      </c>
      <c r="F4311" t="s">
        <v>1293</v>
      </c>
      <c r="G4311" t="s">
        <v>524</v>
      </c>
      <c r="H4311" t="s">
        <v>1464</v>
      </c>
      <c r="I4311" t="s">
        <v>186</v>
      </c>
      <c r="J4311" t="s">
        <v>1394</v>
      </c>
      <c r="K4311" t="s">
        <v>1395</v>
      </c>
      <c r="L4311">
        <v>0</v>
      </c>
      <c r="M4311">
        <v>0</v>
      </c>
      <c r="N4311">
        <v>0</v>
      </c>
      <c r="O4311">
        <v>0</v>
      </c>
      <c r="P4311">
        <v>0</v>
      </c>
      <c r="Q4311">
        <v>0</v>
      </c>
      <c r="R4311">
        <v>0</v>
      </c>
      <c r="S4311">
        <v>0</v>
      </c>
      <c r="T4311">
        <v>0</v>
      </c>
      <c r="U4311">
        <v>0</v>
      </c>
      <c r="W4311" s="429">
        <f t="shared" si="100"/>
        <v>0</v>
      </c>
      <c r="X4311" s="429">
        <f t="shared" si="100"/>
        <v>0</v>
      </c>
      <c r="Y4311" s="429">
        <f t="shared" si="100"/>
        <v>0</v>
      </c>
      <c r="Z4311" s="429">
        <f t="shared" si="99"/>
        <v>0</v>
      </c>
      <c r="AA4311" s="429" t="s">
        <v>1295</v>
      </c>
    </row>
    <row r="4312" spans="1:27" x14ac:dyDescent="0.25">
      <c r="A4312" t="s">
        <v>149</v>
      </c>
      <c r="B4312" t="s">
        <v>186</v>
      </c>
      <c r="C4312" t="s">
        <v>1459</v>
      </c>
      <c r="D4312" t="s">
        <v>1387</v>
      </c>
      <c r="E4312" t="s">
        <v>1499</v>
      </c>
      <c r="F4312" t="s">
        <v>1293</v>
      </c>
      <c r="G4312" t="s">
        <v>524</v>
      </c>
      <c r="H4312" t="s">
        <v>1464</v>
      </c>
      <c r="I4312" t="s">
        <v>186</v>
      </c>
      <c r="J4312" t="s">
        <v>1394</v>
      </c>
      <c r="K4312" t="s">
        <v>1395</v>
      </c>
      <c r="L4312">
        <v>0</v>
      </c>
      <c r="M4312">
        <v>0</v>
      </c>
      <c r="N4312">
        <v>0</v>
      </c>
      <c r="O4312">
        <v>0</v>
      </c>
      <c r="P4312">
        <v>0</v>
      </c>
      <c r="Q4312">
        <v>0</v>
      </c>
      <c r="R4312">
        <v>0</v>
      </c>
      <c r="S4312">
        <v>0</v>
      </c>
      <c r="T4312">
        <v>0</v>
      </c>
      <c r="U4312">
        <v>0</v>
      </c>
      <c r="W4312" s="429">
        <f t="shared" si="100"/>
        <v>0</v>
      </c>
      <c r="X4312" s="429">
        <f t="shared" si="100"/>
        <v>0</v>
      </c>
      <c r="Y4312" s="429">
        <f t="shared" si="100"/>
        <v>0</v>
      </c>
      <c r="Z4312" s="429">
        <f t="shared" si="99"/>
        <v>0</v>
      </c>
      <c r="AA4312" s="429" t="s">
        <v>1295</v>
      </c>
    </row>
    <row r="4313" spans="1:27" x14ac:dyDescent="0.25">
      <c r="A4313" t="s">
        <v>149</v>
      </c>
      <c r="B4313" t="s">
        <v>186</v>
      </c>
      <c r="C4313" t="s">
        <v>1459</v>
      </c>
      <c r="D4313" t="s">
        <v>1387</v>
      </c>
      <c r="E4313" t="s">
        <v>1499</v>
      </c>
      <c r="F4313" t="s">
        <v>1293</v>
      </c>
      <c r="G4313" t="s">
        <v>524</v>
      </c>
      <c r="H4313" t="s">
        <v>1464</v>
      </c>
      <c r="I4313" t="s">
        <v>186</v>
      </c>
      <c r="J4313" t="s">
        <v>1396</v>
      </c>
      <c r="K4313" t="s">
        <v>1393</v>
      </c>
      <c r="L4313">
        <v>0</v>
      </c>
      <c r="M4313">
        <v>0</v>
      </c>
      <c r="N4313">
        <v>0</v>
      </c>
      <c r="O4313">
        <v>0</v>
      </c>
      <c r="P4313">
        <v>0</v>
      </c>
      <c r="Q4313">
        <v>0</v>
      </c>
      <c r="R4313">
        <v>0</v>
      </c>
      <c r="S4313">
        <v>0</v>
      </c>
      <c r="T4313">
        <v>0</v>
      </c>
      <c r="U4313">
        <v>0</v>
      </c>
      <c r="W4313" s="429">
        <f t="shared" si="100"/>
        <v>0</v>
      </c>
      <c r="X4313" s="429">
        <f t="shared" si="100"/>
        <v>0</v>
      </c>
      <c r="Y4313" s="429">
        <f t="shared" si="100"/>
        <v>0</v>
      </c>
      <c r="Z4313" s="429">
        <f t="shared" si="99"/>
        <v>0</v>
      </c>
      <c r="AA4313" s="429" t="s">
        <v>1295</v>
      </c>
    </row>
    <row r="4314" spans="1:27" x14ac:dyDescent="0.25">
      <c r="A4314" t="s">
        <v>149</v>
      </c>
      <c r="B4314" t="s">
        <v>186</v>
      </c>
      <c r="C4314" t="s">
        <v>1459</v>
      </c>
      <c r="D4314" t="s">
        <v>1387</v>
      </c>
      <c r="E4314" t="s">
        <v>1499</v>
      </c>
      <c r="F4314" t="s">
        <v>1293</v>
      </c>
      <c r="G4314" t="s">
        <v>524</v>
      </c>
      <c r="H4314" t="s">
        <v>1464</v>
      </c>
      <c r="I4314" t="s">
        <v>186</v>
      </c>
      <c r="J4314" t="s">
        <v>1399</v>
      </c>
      <c r="K4314" t="s">
        <v>1391</v>
      </c>
      <c r="L4314">
        <v>0</v>
      </c>
      <c r="M4314">
        <v>0</v>
      </c>
      <c r="N4314">
        <v>0</v>
      </c>
      <c r="O4314">
        <v>0</v>
      </c>
      <c r="P4314">
        <v>0</v>
      </c>
      <c r="Q4314">
        <v>0</v>
      </c>
      <c r="R4314">
        <v>0</v>
      </c>
      <c r="S4314">
        <v>0</v>
      </c>
      <c r="T4314">
        <v>0</v>
      </c>
      <c r="U4314">
        <v>0</v>
      </c>
      <c r="W4314" s="429">
        <f t="shared" si="100"/>
        <v>0</v>
      </c>
      <c r="X4314" s="429">
        <f t="shared" si="100"/>
        <v>0</v>
      </c>
      <c r="Y4314" s="429">
        <f t="shared" si="100"/>
        <v>0</v>
      </c>
      <c r="Z4314" s="429">
        <f t="shared" si="99"/>
        <v>0</v>
      </c>
      <c r="AA4314" s="429" t="s">
        <v>1296</v>
      </c>
    </row>
    <row r="4315" spans="1:27" x14ac:dyDescent="0.25">
      <c r="A4315" t="s">
        <v>149</v>
      </c>
      <c r="B4315" t="s">
        <v>186</v>
      </c>
      <c r="C4315" t="s">
        <v>1459</v>
      </c>
      <c r="D4315" t="s">
        <v>1387</v>
      </c>
      <c r="E4315" t="s">
        <v>1499</v>
      </c>
      <c r="F4315" t="s">
        <v>1293</v>
      </c>
      <c r="G4315" t="s">
        <v>524</v>
      </c>
      <c r="H4315" t="s">
        <v>1464</v>
      </c>
      <c r="I4315" t="s">
        <v>186</v>
      </c>
      <c r="J4315" t="s">
        <v>1399</v>
      </c>
      <c r="K4315" t="s">
        <v>1391</v>
      </c>
      <c r="L4315">
        <v>0</v>
      </c>
      <c r="M4315">
        <v>0</v>
      </c>
      <c r="N4315">
        <v>0</v>
      </c>
      <c r="O4315">
        <v>0</v>
      </c>
      <c r="P4315">
        <v>0</v>
      </c>
      <c r="Q4315">
        <v>0</v>
      </c>
      <c r="R4315">
        <v>0</v>
      </c>
      <c r="S4315">
        <v>0</v>
      </c>
      <c r="T4315">
        <v>0</v>
      </c>
      <c r="U4315">
        <v>0</v>
      </c>
      <c r="W4315" s="429">
        <f t="shared" si="100"/>
        <v>0</v>
      </c>
      <c r="X4315" s="429">
        <f t="shared" si="100"/>
        <v>0</v>
      </c>
      <c r="Y4315" s="429">
        <f t="shared" si="100"/>
        <v>0</v>
      </c>
      <c r="Z4315" s="429">
        <f t="shared" si="99"/>
        <v>0</v>
      </c>
      <c r="AA4315" s="429" t="s">
        <v>1296</v>
      </c>
    </row>
    <row r="4316" spans="1:27" x14ac:dyDescent="0.25">
      <c r="A4316" t="s">
        <v>149</v>
      </c>
      <c r="B4316" t="s">
        <v>186</v>
      </c>
      <c r="C4316" t="s">
        <v>1459</v>
      </c>
      <c r="D4316" t="s">
        <v>1387</v>
      </c>
      <c r="E4316" t="s">
        <v>1499</v>
      </c>
      <c r="F4316" t="s">
        <v>1293</v>
      </c>
      <c r="G4316" t="s">
        <v>524</v>
      </c>
      <c r="H4316" t="s">
        <v>1464</v>
      </c>
      <c r="I4316" t="s">
        <v>186</v>
      </c>
      <c r="J4316" t="s">
        <v>1402</v>
      </c>
      <c r="K4316" t="s">
        <v>1398</v>
      </c>
      <c r="L4316">
        <v>0</v>
      </c>
      <c r="M4316">
        <v>0</v>
      </c>
      <c r="N4316">
        <v>0</v>
      </c>
      <c r="O4316">
        <v>0</v>
      </c>
      <c r="P4316">
        <v>0</v>
      </c>
      <c r="Q4316">
        <v>0</v>
      </c>
      <c r="R4316">
        <v>0</v>
      </c>
      <c r="S4316">
        <v>0</v>
      </c>
      <c r="T4316">
        <v>0</v>
      </c>
      <c r="U4316">
        <v>0</v>
      </c>
      <c r="W4316" s="429">
        <f t="shared" si="100"/>
        <v>0</v>
      </c>
      <c r="X4316" s="429">
        <f t="shared" si="100"/>
        <v>0</v>
      </c>
      <c r="Y4316" s="429">
        <f t="shared" si="100"/>
        <v>0</v>
      </c>
      <c r="Z4316" s="429">
        <f t="shared" si="99"/>
        <v>0</v>
      </c>
      <c r="AA4316" s="429" t="s">
        <v>1295</v>
      </c>
    </row>
    <row r="4317" spans="1:27" x14ac:dyDescent="0.25">
      <c r="A4317" t="s">
        <v>149</v>
      </c>
      <c r="B4317" t="s">
        <v>186</v>
      </c>
      <c r="C4317" t="s">
        <v>1459</v>
      </c>
      <c r="D4317" t="s">
        <v>1387</v>
      </c>
      <c r="E4317" t="s">
        <v>1499</v>
      </c>
      <c r="F4317" t="s">
        <v>1293</v>
      </c>
      <c r="G4317" t="s">
        <v>524</v>
      </c>
      <c r="H4317" t="s">
        <v>1464</v>
      </c>
      <c r="I4317" t="s">
        <v>186</v>
      </c>
      <c r="J4317" t="s">
        <v>1402</v>
      </c>
      <c r="K4317" t="s">
        <v>1398</v>
      </c>
      <c r="L4317">
        <v>0</v>
      </c>
      <c r="M4317">
        <v>0</v>
      </c>
      <c r="N4317">
        <v>0</v>
      </c>
      <c r="O4317">
        <v>0</v>
      </c>
      <c r="P4317">
        <v>0</v>
      </c>
      <c r="Q4317">
        <v>0</v>
      </c>
      <c r="R4317">
        <v>0</v>
      </c>
      <c r="S4317">
        <v>0</v>
      </c>
      <c r="T4317">
        <v>0</v>
      </c>
      <c r="U4317">
        <v>0</v>
      </c>
      <c r="W4317" s="429">
        <f t="shared" si="100"/>
        <v>0</v>
      </c>
      <c r="X4317" s="429">
        <f t="shared" si="100"/>
        <v>0</v>
      </c>
      <c r="Y4317" s="429">
        <f t="shared" si="100"/>
        <v>0</v>
      </c>
      <c r="Z4317" s="429">
        <f t="shared" si="99"/>
        <v>0</v>
      </c>
      <c r="AA4317" s="429" t="s">
        <v>1295</v>
      </c>
    </row>
    <row r="4318" spans="1:27" x14ac:dyDescent="0.25">
      <c r="A4318" t="s">
        <v>149</v>
      </c>
      <c r="B4318" t="s">
        <v>186</v>
      </c>
      <c r="C4318" t="s">
        <v>1459</v>
      </c>
      <c r="D4318" t="s">
        <v>1387</v>
      </c>
      <c r="E4318" t="s">
        <v>1499</v>
      </c>
      <c r="F4318" t="s">
        <v>1293</v>
      </c>
      <c r="G4318" t="s">
        <v>524</v>
      </c>
      <c r="H4318" t="s">
        <v>1464</v>
      </c>
      <c r="I4318" t="s">
        <v>186</v>
      </c>
      <c r="J4318" t="s">
        <v>1402</v>
      </c>
      <c r="K4318" t="s">
        <v>1398</v>
      </c>
      <c r="L4318">
        <v>0</v>
      </c>
      <c r="M4318">
        <v>0</v>
      </c>
      <c r="N4318">
        <v>0</v>
      </c>
      <c r="O4318">
        <v>0</v>
      </c>
      <c r="P4318">
        <v>0</v>
      </c>
      <c r="Q4318">
        <v>0</v>
      </c>
      <c r="R4318">
        <v>0</v>
      </c>
      <c r="S4318">
        <v>0</v>
      </c>
      <c r="T4318">
        <v>0</v>
      </c>
      <c r="U4318">
        <v>0</v>
      </c>
      <c r="W4318" s="429">
        <f t="shared" si="100"/>
        <v>0</v>
      </c>
      <c r="X4318" s="429">
        <f t="shared" si="100"/>
        <v>0</v>
      </c>
      <c r="Y4318" s="429">
        <f t="shared" si="100"/>
        <v>0</v>
      </c>
      <c r="Z4318" s="429">
        <f t="shared" si="99"/>
        <v>0</v>
      </c>
      <c r="AA4318" s="429" t="s">
        <v>1295</v>
      </c>
    </row>
    <row r="4319" spans="1:27" x14ac:dyDescent="0.25">
      <c r="A4319" t="s">
        <v>149</v>
      </c>
      <c r="B4319" t="s">
        <v>186</v>
      </c>
      <c r="C4319" t="s">
        <v>1459</v>
      </c>
      <c r="D4319" t="s">
        <v>1387</v>
      </c>
      <c r="E4319" t="s">
        <v>1499</v>
      </c>
      <c r="F4319" t="s">
        <v>1293</v>
      </c>
      <c r="G4319" t="s">
        <v>524</v>
      </c>
      <c r="H4319" t="s">
        <v>1464</v>
      </c>
      <c r="I4319" t="s">
        <v>186</v>
      </c>
      <c r="J4319" t="s">
        <v>1402</v>
      </c>
      <c r="K4319" t="s">
        <v>1398</v>
      </c>
      <c r="L4319">
        <v>0</v>
      </c>
      <c r="M4319">
        <v>0</v>
      </c>
      <c r="N4319">
        <v>0</v>
      </c>
      <c r="O4319">
        <v>0</v>
      </c>
      <c r="P4319">
        <v>0</v>
      </c>
      <c r="Q4319">
        <v>0</v>
      </c>
      <c r="R4319">
        <v>0</v>
      </c>
      <c r="S4319">
        <v>0</v>
      </c>
      <c r="T4319">
        <v>0</v>
      </c>
      <c r="U4319">
        <v>0</v>
      </c>
      <c r="W4319" s="429">
        <f t="shared" si="100"/>
        <v>0</v>
      </c>
      <c r="X4319" s="429">
        <f t="shared" si="100"/>
        <v>0</v>
      </c>
      <c r="Y4319" s="429">
        <f t="shared" si="100"/>
        <v>0</v>
      </c>
      <c r="Z4319" s="429">
        <f t="shared" si="99"/>
        <v>0</v>
      </c>
      <c r="AA4319" s="429" t="s">
        <v>1295</v>
      </c>
    </row>
    <row r="4320" spans="1:27" x14ac:dyDescent="0.25">
      <c r="A4320" t="s">
        <v>149</v>
      </c>
      <c r="B4320" t="s">
        <v>186</v>
      </c>
      <c r="C4320" t="s">
        <v>1459</v>
      </c>
      <c r="D4320" t="s">
        <v>1387</v>
      </c>
      <c r="E4320" t="s">
        <v>1499</v>
      </c>
      <c r="F4320" t="s">
        <v>1293</v>
      </c>
      <c r="G4320" t="s">
        <v>524</v>
      </c>
      <c r="H4320" t="s">
        <v>1464</v>
      </c>
      <c r="I4320" t="s">
        <v>186</v>
      </c>
      <c r="J4320" t="s">
        <v>1402</v>
      </c>
      <c r="K4320" t="s">
        <v>1398</v>
      </c>
      <c r="L4320">
        <v>0</v>
      </c>
      <c r="M4320">
        <v>0</v>
      </c>
      <c r="N4320">
        <v>0</v>
      </c>
      <c r="O4320">
        <v>0</v>
      </c>
      <c r="P4320">
        <v>0</v>
      </c>
      <c r="Q4320">
        <v>0</v>
      </c>
      <c r="R4320">
        <v>0</v>
      </c>
      <c r="S4320">
        <v>0</v>
      </c>
      <c r="T4320">
        <v>0</v>
      </c>
      <c r="U4320">
        <v>0</v>
      </c>
      <c r="W4320" s="429">
        <f t="shared" si="100"/>
        <v>0</v>
      </c>
      <c r="X4320" s="429">
        <f t="shared" si="100"/>
        <v>0</v>
      </c>
      <c r="Y4320" s="429">
        <f t="shared" si="100"/>
        <v>0</v>
      </c>
      <c r="Z4320" s="429">
        <f t="shared" si="99"/>
        <v>0</v>
      </c>
      <c r="AA4320" s="429" t="s">
        <v>1295</v>
      </c>
    </row>
    <row r="4321" spans="1:27" x14ac:dyDescent="0.25">
      <c r="A4321" t="s">
        <v>149</v>
      </c>
      <c r="B4321" t="s">
        <v>186</v>
      </c>
      <c r="C4321" t="s">
        <v>1459</v>
      </c>
      <c r="D4321" t="s">
        <v>1387</v>
      </c>
      <c r="E4321" t="s">
        <v>1499</v>
      </c>
      <c r="F4321" t="s">
        <v>1293</v>
      </c>
      <c r="G4321" t="s">
        <v>524</v>
      </c>
      <c r="H4321" t="s">
        <v>1464</v>
      </c>
      <c r="I4321" t="s">
        <v>186</v>
      </c>
      <c r="J4321" t="s">
        <v>1402</v>
      </c>
      <c r="K4321" t="s">
        <v>1398</v>
      </c>
      <c r="L4321">
        <v>0</v>
      </c>
      <c r="M4321">
        <v>0</v>
      </c>
      <c r="N4321">
        <v>0</v>
      </c>
      <c r="O4321">
        <v>0</v>
      </c>
      <c r="P4321">
        <v>0</v>
      </c>
      <c r="Q4321">
        <v>0</v>
      </c>
      <c r="R4321">
        <v>0</v>
      </c>
      <c r="S4321">
        <v>0</v>
      </c>
      <c r="T4321">
        <v>0</v>
      </c>
      <c r="U4321">
        <v>0</v>
      </c>
      <c r="W4321" s="429">
        <f t="shared" si="100"/>
        <v>0</v>
      </c>
      <c r="X4321" s="429">
        <f t="shared" si="100"/>
        <v>0</v>
      </c>
      <c r="Y4321" s="429">
        <f t="shared" si="100"/>
        <v>0</v>
      </c>
      <c r="Z4321" s="429">
        <f t="shared" si="99"/>
        <v>0</v>
      </c>
      <c r="AA4321" s="429" t="s">
        <v>1295</v>
      </c>
    </row>
    <row r="4322" spans="1:27" x14ac:dyDescent="0.25">
      <c r="A4322" t="s">
        <v>149</v>
      </c>
      <c r="B4322" t="s">
        <v>186</v>
      </c>
      <c r="C4322" t="s">
        <v>1459</v>
      </c>
      <c r="D4322" t="s">
        <v>1387</v>
      </c>
      <c r="E4322" t="s">
        <v>1499</v>
      </c>
      <c r="F4322" t="s">
        <v>1293</v>
      </c>
      <c r="G4322" t="s">
        <v>524</v>
      </c>
      <c r="H4322" t="s">
        <v>1464</v>
      </c>
      <c r="I4322" t="s">
        <v>186</v>
      </c>
      <c r="J4322" t="s">
        <v>1402</v>
      </c>
      <c r="K4322" t="s">
        <v>1398</v>
      </c>
      <c r="L4322">
        <v>0</v>
      </c>
      <c r="M4322">
        <v>0</v>
      </c>
      <c r="N4322">
        <v>0</v>
      </c>
      <c r="O4322">
        <v>0</v>
      </c>
      <c r="P4322">
        <v>0</v>
      </c>
      <c r="Q4322">
        <v>0</v>
      </c>
      <c r="R4322">
        <v>0</v>
      </c>
      <c r="S4322">
        <v>0</v>
      </c>
      <c r="T4322">
        <v>0</v>
      </c>
      <c r="U4322">
        <v>0</v>
      </c>
      <c r="W4322" s="429">
        <f t="shared" si="100"/>
        <v>0</v>
      </c>
      <c r="X4322" s="429">
        <f t="shared" si="100"/>
        <v>0</v>
      </c>
      <c r="Y4322" s="429">
        <f t="shared" si="100"/>
        <v>0</v>
      </c>
      <c r="Z4322" s="429">
        <f t="shared" si="99"/>
        <v>0</v>
      </c>
      <c r="AA4322" s="429" t="s">
        <v>1295</v>
      </c>
    </row>
    <row r="4323" spans="1:27" x14ac:dyDescent="0.25">
      <c r="A4323" t="s">
        <v>149</v>
      </c>
      <c r="B4323" t="s">
        <v>186</v>
      </c>
      <c r="C4323" t="s">
        <v>1459</v>
      </c>
      <c r="D4323" t="s">
        <v>1387</v>
      </c>
      <c r="E4323" t="s">
        <v>1499</v>
      </c>
      <c r="F4323" t="s">
        <v>1293</v>
      </c>
      <c r="G4323" t="s">
        <v>524</v>
      </c>
      <c r="H4323" t="s">
        <v>1464</v>
      </c>
      <c r="I4323" t="s">
        <v>186</v>
      </c>
      <c r="J4323" t="s">
        <v>1402</v>
      </c>
      <c r="K4323" t="s">
        <v>1398</v>
      </c>
      <c r="L4323">
        <v>0</v>
      </c>
      <c r="M4323">
        <v>0</v>
      </c>
      <c r="N4323">
        <v>0</v>
      </c>
      <c r="O4323">
        <v>0</v>
      </c>
      <c r="P4323">
        <v>0</v>
      </c>
      <c r="Q4323">
        <v>0</v>
      </c>
      <c r="R4323">
        <v>0</v>
      </c>
      <c r="S4323">
        <v>0</v>
      </c>
      <c r="T4323">
        <v>0</v>
      </c>
      <c r="U4323">
        <v>0</v>
      </c>
      <c r="W4323" s="429">
        <f t="shared" si="100"/>
        <v>0</v>
      </c>
      <c r="X4323" s="429">
        <f t="shared" si="100"/>
        <v>0</v>
      </c>
      <c r="Y4323" s="429">
        <f t="shared" si="100"/>
        <v>0</v>
      </c>
      <c r="Z4323" s="429">
        <f t="shared" si="99"/>
        <v>0</v>
      </c>
      <c r="AA4323" s="429" t="s">
        <v>1295</v>
      </c>
    </row>
    <row r="4324" spans="1:27" x14ac:dyDescent="0.25">
      <c r="A4324" t="s">
        <v>149</v>
      </c>
      <c r="B4324" t="s">
        <v>186</v>
      </c>
      <c r="C4324" t="s">
        <v>1459</v>
      </c>
      <c r="D4324" t="s">
        <v>1387</v>
      </c>
      <c r="E4324" t="s">
        <v>1499</v>
      </c>
      <c r="F4324" t="s">
        <v>1293</v>
      </c>
      <c r="G4324" t="s">
        <v>524</v>
      </c>
      <c r="H4324" t="s">
        <v>1464</v>
      </c>
      <c r="I4324" t="s">
        <v>186</v>
      </c>
      <c r="J4324" t="s">
        <v>1402</v>
      </c>
      <c r="K4324" t="s">
        <v>1398</v>
      </c>
      <c r="L4324">
        <v>0</v>
      </c>
      <c r="M4324">
        <v>0</v>
      </c>
      <c r="N4324">
        <v>0</v>
      </c>
      <c r="O4324">
        <v>0</v>
      </c>
      <c r="P4324">
        <v>0</v>
      </c>
      <c r="Q4324">
        <v>0</v>
      </c>
      <c r="R4324">
        <v>0</v>
      </c>
      <c r="S4324">
        <v>0</v>
      </c>
      <c r="T4324">
        <v>0</v>
      </c>
      <c r="U4324">
        <v>0</v>
      </c>
      <c r="W4324" s="429">
        <f t="shared" si="100"/>
        <v>0</v>
      </c>
      <c r="X4324" s="429">
        <f t="shared" si="100"/>
        <v>0</v>
      </c>
      <c r="Y4324" s="429">
        <f t="shared" si="100"/>
        <v>0</v>
      </c>
      <c r="Z4324" s="429">
        <f t="shared" si="99"/>
        <v>0</v>
      </c>
      <c r="AA4324" s="429" t="s">
        <v>1295</v>
      </c>
    </row>
    <row r="4325" spans="1:27" x14ac:dyDescent="0.25">
      <c r="A4325" t="s">
        <v>149</v>
      </c>
      <c r="B4325" t="s">
        <v>186</v>
      </c>
      <c r="C4325" t="s">
        <v>1459</v>
      </c>
      <c r="D4325" t="s">
        <v>1387</v>
      </c>
      <c r="E4325" t="s">
        <v>1499</v>
      </c>
      <c r="F4325" t="s">
        <v>1293</v>
      </c>
      <c r="G4325" t="s">
        <v>524</v>
      </c>
      <c r="H4325" t="s">
        <v>1464</v>
      </c>
      <c r="I4325" t="s">
        <v>186</v>
      </c>
      <c r="J4325" t="s">
        <v>1402</v>
      </c>
      <c r="K4325" t="s">
        <v>1398</v>
      </c>
      <c r="L4325">
        <v>0</v>
      </c>
      <c r="M4325">
        <v>0</v>
      </c>
      <c r="N4325">
        <v>0</v>
      </c>
      <c r="O4325">
        <v>0</v>
      </c>
      <c r="P4325">
        <v>0</v>
      </c>
      <c r="Q4325">
        <v>0</v>
      </c>
      <c r="R4325">
        <v>0</v>
      </c>
      <c r="S4325">
        <v>0</v>
      </c>
      <c r="T4325">
        <v>0</v>
      </c>
      <c r="U4325">
        <v>0</v>
      </c>
      <c r="W4325" s="429">
        <f t="shared" si="100"/>
        <v>0</v>
      </c>
      <c r="X4325" s="429">
        <f t="shared" si="100"/>
        <v>0</v>
      </c>
      <c r="Y4325" s="429">
        <f t="shared" si="100"/>
        <v>0</v>
      </c>
      <c r="Z4325" s="429">
        <f t="shared" si="99"/>
        <v>0</v>
      </c>
      <c r="AA4325" s="429" t="s">
        <v>1295</v>
      </c>
    </row>
    <row r="4326" spans="1:27" x14ac:dyDescent="0.25">
      <c r="A4326" t="s">
        <v>149</v>
      </c>
      <c r="B4326" t="s">
        <v>186</v>
      </c>
      <c r="C4326" t="s">
        <v>1459</v>
      </c>
      <c r="D4326" t="s">
        <v>1387</v>
      </c>
      <c r="E4326" t="s">
        <v>1499</v>
      </c>
      <c r="F4326" t="s">
        <v>1293</v>
      </c>
      <c r="G4326" t="s">
        <v>524</v>
      </c>
      <c r="H4326" t="s">
        <v>1464</v>
      </c>
      <c r="I4326" t="s">
        <v>186</v>
      </c>
      <c r="J4326" t="s">
        <v>1412</v>
      </c>
      <c r="K4326" t="s">
        <v>1393</v>
      </c>
      <c r="L4326">
        <v>0</v>
      </c>
      <c r="M4326">
        <v>0</v>
      </c>
      <c r="N4326">
        <v>0</v>
      </c>
      <c r="O4326">
        <v>0</v>
      </c>
      <c r="P4326">
        <v>0</v>
      </c>
      <c r="Q4326">
        <v>0</v>
      </c>
      <c r="R4326">
        <v>0</v>
      </c>
      <c r="S4326">
        <v>0</v>
      </c>
      <c r="T4326">
        <v>0</v>
      </c>
      <c r="U4326">
        <v>0</v>
      </c>
      <c r="W4326" s="429">
        <f t="shared" si="100"/>
        <v>0</v>
      </c>
      <c r="X4326" s="429">
        <f t="shared" si="100"/>
        <v>0</v>
      </c>
      <c r="Y4326" s="429">
        <f t="shared" si="100"/>
        <v>0</v>
      </c>
      <c r="Z4326" s="429">
        <f t="shared" si="99"/>
        <v>0</v>
      </c>
      <c r="AA4326" s="429" t="s">
        <v>1295</v>
      </c>
    </row>
    <row r="4327" spans="1:27" x14ac:dyDescent="0.25">
      <c r="A4327" t="s">
        <v>149</v>
      </c>
      <c r="B4327" t="s">
        <v>186</v>
      </c>
      <c r="C4327" t="s">
        <v>1459</v>
      </c>
      <c r="D4327" t="s">
        <v>1387</v>
      </c>
      <c r="E4327" t="s">
        <v>1499</v>
      </c>
      <c r="F4327" t="s">
        <v>1293</v>
      </c>
      <c r="G4327" t="s">
        <v>524</v>
      </c>
      <c r="H4327" t="s">
        <v>1464</v>
      </c>
      <c r="I4327" t="s">
        <v>186</v>
      </c>
      <c r="J4327" t="s">
        <v>1412</v>
      </c>
      <c r="K4327" t="s">
        <v>1393</v>
      </c>
      <c r="L4327">
        <v>0</v>
      </c>
      <c r="M4327">
        <v>0</v>
      </c>
      <c r="N4327">
        <v>0</v>
      </c>
      <c r="O4327">
        <v>0</v>
      </c>
      <c r="P4327">
        <v>0</v>
      </c>
      <c r="Q4327">
        <v>0</v>
      </c>
      <c r="R4327">
        <v>0</v>
      </c>
      <c r="S4327">
        <v>0</v>
      </c>
      <c r="T4327">
        <v>0</v>
      </c>
      <c r="U4327">
        <v>0</v>
      </c>
      <c r="W4327" s="429">
        <f t="shared" si="100"/>
        <v>0</v>
      </c>
      <c r="X4327" s="429">
        <f t="shared" si="100"/>
        <v>0</v>
      </c>
      <c r="Y4327" s="429">
        <f t="shared" si="100"/>
        <v>0</v>
      </c>
      <c r="Z4327" s="429">
        <f t="shared" si="99"/>
        <v>0</v>
      </c>
      <c r="AA4327" s="429" t="s">
        <v>1295</v>
      </c>
    </row>
    <row r="4328" spans="1:27" x14ac:dyDescent="0.25">
      <c r="A4328" t="s">
        <v>149</v>
      </c>
      <c r="B4328" t="s">
        <v>186</v>
      </c>
      <c r="C4328" t="s">
        <v>1459</v>
      </c>
      <c r="D4328" t="s">
        <v>1387</v>
      </c>
      <c r="E4328" t="s">
        <v>1499</v>
      </c>
      <c r="F4328" t="s">
        <v>1293</v>
      </c>
      <c r="G4328" t="s">
        <v>524</v>
      </c>
      <c r="H4328" t="s">
        <v>1464</v>
      </c>
      <c r="I4328" t="s">
        <v>186</v>
      </c>
      <c r="J4328" t="s">
        <v>1412</v>
      </c>
      <c r="K4328" t="s">
        <v>1393</v>
      </c>
      <c r="L4328">
        <v>0</v>
      </c>
      <c r="M4328">
        <v>0</v>
      </c>
      <c r="N4328">
        <v>0</v>
      </c>
      <c r="O4328">
        <v>0</v>
      </c>
      <c r="P4328">
        <v>0</v>
      </c>
      <c r="Q4328">
        <v>0</v>
      </c>
      <c r="R4328">
        <v>0</v>
      </c>
      <c r="S4328">
        <v>0</v>
      </c>
      <c r="T4328">
        <v>0</v>
      </c>
      <c r="U4328">
        <v>0</v>
      </c>
      <c r="W4328" s="429">
        <f t="shared" si="100"/>
        <v>0</v>
      </c>
      <c r="X4328" s="429">
        <f t="shared" si="100"/>
        <v>0</v>
      </c>
      <c r="Y4328" s="429">
        <f t="shared" si="100"/>
        <v>0</v>
      </c>
      <c r="Z4328" s="429">
        <f t="shared" si="99"/>
        <v>0</v>
      </c>
      <c r="AA4328" s="429" t="s">
        <v>1295</v>
      </c>
    </row>
    <row r="4329" spans="1:27" x14ac:dyDescent="0.25">
      <c r="A4329" t="s">
        <v>149</v>
      </c>
      <c r="B4329" t="s">
        <v>186</v>
      </c>
      <c r="C4329" t="s">
        <v>1459</v>
      </c>
      <c r="D4329" t="s">
        <v>1387</v>
      </c>
      <c r="E4329" t="s">
        <v>1499</v>
      </c>
      <c r="F4329" t="s">
        <v>1293</v>
      </c>
      <c r="G4329" t="s">
        <v>524</v>
      </c>
      <c r="H4329" t="s">
        <v>1464</v>
      </c>
      <c r="I4329" t="s">
        <v>186</v>
      </c>
      <c r="J4329" t="s">
        <v>1408</v>
      </c>
      <c r="K4329" t="s">
        <v>1395</v>
      </c>
      <c r="L4329">
        <v>0</v>
      </c>
      <c r="M4329">
        <v>0</v>
      </c>
      <c r="N4329">
        <v>0</v>
      </c>
      <c r="O4329">
        <v>0</v>
      </c>
      <c r="P4329">
        <v>0</v>
      </c>
      <c r="Q4329">
        <v>0</v>
      </c>
      <c r="R4329">
        <v>0</v>
      </c>
      <c r="S4329">
        <v>0</v>
      </c>
      <c r="T4329">
        <v>0</v>
      </c>
      <c r="U4329">
        <v>0</v>
      </c>
      <c r="W4329" s="429">
        <f t="shared" si="100"/>
        <v>0</v>
      </c>
      <c r="X4329" s="429">
        <f t="shared" si="100"/>
        <v>0</v>
      </c>
      <c r="Y4329" s="429">
        <f t="shared" si="100"/>
        <v>0</v>
      </c>
      <c r="Z4329" s="429">
        <f t="shared" si="99"/>
        <v>0</v>
      </c>
      <c r="AA4329" s="429" t="s">
        <v>1295</v>
      </c>
    </row>
    <row r="4330" spans="1:27" x14ac:dyDescent="0.25">
      <c r="A4330" t="s">
        <v>149</v>
      </c>
      <c r="B4330" t="s">
        <v>186</v>
      </c>
      <c r="C4330" t="s">
        <v>1459</v>
      </c>
      <c r="D4330" t="s">
        <v>1387</v>
      </c>
      <c r="E4330" t="s">
        <v>1499</v>
      </c>
      <c r="F4330" t="s">
        <v>1293</v>
      </c>
      <c r="G4330" t="s">
        <v>524</v>
      </c>
      <c r="H4330" t="s">
        <v>1464</v>
      </c>
      <c r="I4330" t="s">
        <v>186</v>
      </c>
      <c r="J4330" t="s">
        <v>1408</v>
      </c>
      <c r="K4330" t="s">
        <v>1395</v>
      </c>
      <c r="L4330">
        <v>0</v>
      </c>
      <c r="M4330">
        <v>0</v>
      </c>
      <c r="N4330">
        <v>0</v>
      </c>
      <c r="O4330">
        <v>0</v>
      </c>
      <c r="P4330">
        <v>0</v>
      </c>
      <c r="Q4330">
        <v>0</v>
      </c>
      <c r="R4330">
        <v>0</v>
      </c>
      <c r="S4330">
        <v>0</v>
      </c>
      <c r="T4330">
        <v>0</v>
      </c>
      <c r="U4330">
        <v>0</v>
      </c>
      <c r="W4330" s="429">
        <f t="shared" si="100"/>
        <v>0</v>
      </c>
      <c r="X4330" s="429">
        <f t="shared" si="100"/>
        <v>0</v>
      </c>
      <c r="Y4330" s="429">
        <f t="shared" si="100"/>
        <v>0</v>
      </c>
      <c r="Z4330" s="429">
        <f t="shared" si="99"/>
        <v>0</v>
      </c>
      <c r="AA4330" s="429" t="s">
        <v>1295</v>
      </c>
    </row>
    <row r="4331" spans="1:27" x14ac:dyDescent="0.25">
      <c r="A4331" t="s">
        <v>149</v>
      </c>
      <c r="B4331" t="s">
        <v>186</v>
      </c>
      <c r="C4331" t="s">
        <v>1459</v>
      </c>
      <c r="D4331" t="s">
        <v>1387</v>
      </c>
      <c r="E4331" t="s">
        <v>1499</v>
      </c>
      <c r="F4331" t="s">
        <v>1293</v>
      </c>
      <c r="G4331" t="s">
        <v>524</v>
      </c>
      <c r="H4331" t="s">
        <v>1464</v>
      </c>
      <c r="I4331" t="s">
        <v>186</v>
      </c>
      <c r="J4331" t="s">
        <v>1408</v>
      </c>
      <c r="K4331" t="s">
        <v>1395</v>
      </c>
      <c r="L4331">
        <v>0</v>
      </c>
      <c r="M4331">
        <v>0</v>
      </c>
      <c r="N4331">
        <v>0</v>
      </c>
      <c r="O4331">
        <v>0</v>
      </c>
      <c r="P4331">
        <v>0</v>
      </c>
      <c r="Q4331">
        <v>0</v>
      </c>
      <c r="R4331">
        <v>0</v>
      </c>
      <c r="S4331">
        <v>0</v>
      </c>
      <c r="T4331">
        <v>0</v>
      </c>
      <c r="U4331">
        <v>0</v>
      </c>
      <c r="W4331" s="429">
        <f t="shared" si="100"/>
        <v>0</v>
      </c>
      <c r="X4331" s="429">
        <f t="shared" si="100"/>
        <v>0</v>
      </c>
      <c r="Y4331" s="429">
        <f t="shared" si="100"/>
        <v>0</v>
      </c>
      <c r="Z4331" s="429">
        <f t="shared" si="99"/>
        <v>0</v>
      </c>
      <c r="AA4331" s="429" t="s">
        <v>1295</v>
      </c>
    </row>
    <row r="4332" spans="1:27" x14ac:dyDescent="0.25">
      <c r="A4332" t="s">
        <v>149</v>
      </c>
      <c r="B4332" t="s">
        <v>186</v>
      </c>
      <c r="C4332" t="s">
        <v>1459</v>
      </c>
      <c r="D4332" t="s">
        <v>1387</v>
      </c>
      <c r="E4332" t="s">
        <v>1499</v>
      </c>
      <c r="F4332" t="s">
        <v>1293</v>
      </c>
      <c r="G4332" t="s">
        <v>524</v>
      </c>
      <c r="H4332" t="s">
        <v>1464</v>
      </c>
      <c r="I4332" t="s">
        <v>186</v>
      </c>
      <c r="J4332" t="s">
        <v>1408</v>
      </c>
      <c r="K4332" t="s">
        <v>1395</v>
      </c>
      <c r="L4332">
        <v>0</v>
      </c>
      <c r="M4332">
        <v>0</v>
      </c>
      <c r="N4332">
        <v>0</v>
      </c>
      <c r="O4332">
        <v>0</v>
      </c>
      <c r="P4332">
        <v>0</v>
      </c>
      <c r="Q4332">
        <v>0</v>
      </c>
      <c r="R4332">
        <v>0</v>
      </c>
      <c r="S4332">
        <v>0</v>
      </c>
      <c r="T4332">
        <v>0</v>
      </c>
      <c r="U4332">
        <v>0</v>
      </c>
      <c r="W4332" s="429">
        <f t="shared" si="100"/>
        <v>0</v>
      </c>
      <c r="X4332" s="429">
        <f t="shared" si="100"/>
        <v>0</v>
      </c>
      <c r="Y4332" s="429">
        <f t="shared" si="100"/>
        <v>0</v>
      </c>
      <c r="Z4332" s="429">
        <f t="shared" si="99"/>
        <v>0</v>
      </c>
      <c r="AA4332" s="429" t="s">
        <v>1295</v>
      </c>
    </row>
    <row r="4333" spans="1:27" x14ac:dyDescent="0.25">
      <c r="A4333" t="s">
        <v>149</v>
      </c>
      <c r="B4333" t="s">
        <v>186</v>
      </c>
      <c r="C4333" t="s">
        <v>1459</v>
      </c>
      <c r="D4333" t="s">
        <v>1387</v>
      </c>
      <c r="E4333" t="s">
        <v>1499</v>
      </c>
      <c r="F4333" t="s">
        <v>1293</v>
      </c>
      <c r="G4333" t="s">
        <v>524</v>
      </c>
      <c r="H4333" t="s">
        <v>1464</v>
      </c>
      <c r="I4333" t="s">
        <v>186</v>
      </c>
      <c r="J4333" t="s">
        <v>1399</v>
      </c>
      <c r="K4333" t="s">
        <v>1391</v>
      </c>
      <c r="L4333">
        <v>0</v>
      </c>
      <c r="M4333">
        <v>0</v>
      </c>
      <c r="N4333">
        <v>0</v>
      </c>
      <c r="O4333">
        <v>0</v>
      </c>
      <c r="P4333">
        <v>0</v>
      </c>
      <c r="Q4333">
        <v>0</v>
      </c>
      <c r="R4333">
        <v>0</v>
      </c>
      <c r="S4333">
        <v>0</v>
      </c>
      <c r="T4333">
        <v>0</v>
      </c>
      <c r="U4333">
        <v>0</v>
      </c>
      <c r="W4333" s="429">
        <f t="shared" si="100"/>
        <v>0</v>
      </c>
      <c r="X4333" s="429">
        <f t="shared" si="100"/>
        <v>0</v>
      </c>
      <c r="Y4333" s="429">
        <f t="shared" si="100"/>
        <v>0</v>
      </c>
      <c r="Z4333" s="429">
        <f t="shared" si="99"/>
        <v>0</v>
      </c>
      <c r="AA4333" s="429" t="s">
        <v>1296</v>
      </c>
    </row>
    <row r="4334" spans="1:27" x14ac:dyDescent="0.25">
      <c r="A4334" t="s">
        <v>149</v>
      </c>
      <c r="B4334" t="s">
        <v>186</v>
      </c>
      <c r="C4334" t="s">
        <v>1459</v>
      </c>
      <c r="D4334" t="s">
        <v>1387</v>
      </c>
      <c r="E4334" t="s">
        <v>1499</v>
      </c>
      <c r="F4334" t="s">
        <v>1293</v>
      </c>
      <c r="G4334" t="s">
        <v>524</v>
      </c>
      <c r="H4334" t="s">
        <v>1464</v>
      </c>
      <c r="I4334" t="s">
        <v>186</v>
      </c>
      <c r="J4334" t="s">
        <v>1410</v>
      </c>
      <c r="K4334" t="s">
        <v>1405</v>
      </c>
      <c r="L4334">
        <v>0</v>
      </c>
      <c r="M4334">
        <v>0</v>
      </c>
      <c r="N4334">
        <v>0</v>
      </c>
      <c r="O4334">
        <v>0</v>
      </c>
      <c r="P4334">
        <v>0</v>
      </c>
      <c r="Q4334">
        <v>0</v>
      </c>
      <c r="R4334">
        <v>0</v>
      </c>
      <c r="S4334">
        <v>0</v>
      </c>
      <c r="T4334">
        <v>0</v>
      </c>
      <c r="U4334">
        <v>0</v>
      </c>
      <c r="W4334" s="429">
        <f t="shared" si="100"/>
        <v>0</v>
      </c>
      <c r="X4334" s="429">
        <f t="shared" si="100"/>
        <v>0</v>
      </c>
      <c r="Y4334" s="429">
        <f t="shared" si="100"/>
        <v>0</v>
      </c>
      <c r="Z4334" s="429">
        <f t="shared" si="99"/>
        <v>0</v>
      </c>
      <c r="AA4334" s="429" t="s">
        <v>1296</v>
      </c>
    </row>
    <row r="4335" spans="1:27" x14ac:dyDescent="0.25">
      <c r="A4335" t="s">
        <v>149</v>
      </c>
      <c r="B4335" t="s">
        <v>186</v>
      </c>
      <c r="C4335" t="s">
        <v>1459</v>
      </c>
      <c r="D4335" t="s">
        <v>1387</v>
      </c>
      <c r="E4335" t="s">
        <v>1499</v>
      </c>
      <c r="F4335" t="s">
        <v>1293</v>
      </c>
      <c r="G4335" t="s">
        <v>524</v>
      </c>
      <c r="H4335" t="s">
        <v>1464</v>
      </c>
      <c r="I4335" t="s">
        <v>186</v>
      </c>
      <c r="J4335" t="s">
        <v>1402</v>
      </c>
      <c r="K4335" t="s">
        <v>1398</v>
      </c>
      <c r="L4335">
        <v>0</v>
      </c>
      <c r="M4335">
        <v>0</v>
      </c>
      <c r="N4335">
        <v>0</v>
      </c>
      <c r="O4335">
        <v>0</v>
      </c>
      <c r="P4335">
        <v>0</v>
      </c>
      <c r="Q4335">
        <v>0</v>
      </c>
      <c r="R4335">
        <v>0</v>
      </c>
      <c r="S4335">
        <v>0</v>
      </c>
      <c r="T4335">
        <v>0</v>
      </c>
      <c r="U4335">
        <v>0</v>
      </c>
      <c r="W4335" s="429">
        <f t="shared" si="100"/>
        <v>0</v>
      </c>
      <c r="X4335" s="429">
        <f t="shared" si="100"/>
        <v>0</v>
      </c>
      <c r="Y4335" s="429">
        <f t="shared" si="100"/>
        <v>0</v>
      </c>
      <c r="Z4335" s="429">
        <f t="shared" si="99"/>
        <v>0</v>
      </c>
      <c r="AA4335" s="429" t="s">
        <v>1295</v>
      </c>
    </row>
    <row r="4336" spans="1:27" x14ac:dyDescent="0.25">
      <c r="A4336" t="s">
        <v>149</v>
      </c>
      <c r="B4336" t="s">
        <v>186</v>
      </c>
      <c r="C4336" t="s">
        <v>1459</v>
      </c>
      <c r="D4336" t="s">
        <v>1387</v>
      </c>
      <c r="E4336" t="s">
        <v>1499</v>
      </c>
      <c r="F4336" t="s">
        <v>1293</v>
      </c>
      <c r="G4336" t="s">
        <v>524</v>
      </c>
      <c r="H4336" t="s">
        <v>1464</v>
      </c>
      <c r="I4336" t="s">
        <v>186</v>
      </c>
      <c r="J4336" t="s">
        <v>1412</v>
      </c>
      <c r="K4336" t="s">
        <v>1393</v>
      </c>
      <c r="L4336">
        <v>0</v>
      </c>
      <c r="M4336">
        <v>0</v>
      </c>
      <c r="N4336">
        <v>0</v>
      </c>
      <c r="O4336">
        <v>0</v>
      </c>
      <c r="P4336">
        <v>0</v>
      </c>
      <c r="Q4336">
        <v>0</v>
      </c>
      <c r="R4336">
        <v>0</v>
      </c>
      <c r="S4336">
        <v>0</v>
      </c>
      <c r="T4336">
        <v>0</v>
      </c>
      <c r="U4336">
        <v>0</v>
      </c>
      <c r="W4336" s="429">
        <f t="shared" si="100"/>
        <v>0</v>
      </c>
      <c r="X4336" s="429">
        <f t="shared" si="100"/>
        <v>0</v>
      </c>
      <c r="Y4336" s="429">
        <f t="shared" si="100"/>
        <v>0</v>
      </c>
      <c r="Z4336" s="429">
        <f t="shared" si="99"/>
        <v>0</v>
      </c>
      <c r="AA4336" s="429" t="s">
        <v>1295</v>
      </c>
    </row>
    <row r="4337" spans="1:27" x14ac:dyDescent="0.25">
      <c r="A4337" t="s">
        <v>149</v>
      </c>
      <c r="B4337" t="s">
        <v>186</v>
      </c>
      <c r="C4337" t="s">
        <v>1459</v>
      </c>
      <c r="D4337" t="s">
        <v>1387</v>
      </c>
      <c r="E4337" t="s">
        <v>1499</v>
      </c>
      <c r="F4337" t="s">
        <v>1293</v>
      </c>
      <c r="G4337" t="s">
        <v>524</v>
      </c>
      <c r="H4337" t="s">
        <v>1464</v>
      </c>
      <c r="I4337" t="s">
        <v>186</v>
      </c>
      <c r="J4337" t="s">
        <v>1412</v>
      </c>
      <c r="K4337" t="s">
        <v>1393</v>
      </c>
      <c r="L4337">
        <v>0</v>
      </c>
      <c r="M4337">
        <v>0</v>
      </c>
      <c r="N4337">
        <v>0</v>
      </c>
      <c r="O4337">
        <v>0</v>
      </c>
      <c r="P4337">
        <v>0</v>
      </c>
      <c r="Q4337">
        <v>0</v>
      </c>
      <c r="R4337">
        <v>0</v>
      </c>
      <c r="S4337">
        <v>0</v>
      </c>
      <c r="T4337">
        <v>0</v>
      </c>
      <c r="U4337">
        <v>0</v>
      </c>
      <c r="W4337" s="429">
        <f t="shared" si="100"/>
        <v>0</v>
      </c>
      <c r="X4337" s="429">
        <f t="shared" si="100"/>
        <v>0</v>
      </c>
      <c r="Y4337" s="429">
        <f t="shared" si="100"/>
        <v>0</v>
      </c>
      <c r="Z4337" s="429">
        <f t="shared" si="99"/>
        <v>0</v>
      </c>
      <c r="AA4337" s="429" t="s">
        <v>1295</v>
      </c>
    </row>
    <row r="4338" spans="1:27" x14ac:dyDescent="0.25">
      <c r="A4338" t="s">
        <v>149</v>
      </c>
      <c r="B4338" t="s">
        <v>186</v>
      </c>
      <c r="C4338" t="s">
        <v>1459</v>
      </c>
      <c r="D4338" t="s">
        <v>1387</v>
      </c>
      <c r="E4338" t="s">
        <v>1499</v>
      </c>
      <c r="F4338" t="s">
        <v>1293</v>
      </c>
      <c r="G4338" t="s">
        <v>524</v>
      </c>
      <c r="H4338" t="s">
        <v>1464</v>
      </c>
      <c r="I4338" t="s">
        <v>186</v>
      </c>
      <c r="J4338" t="s">
        <v>1402</v>
      </c>
      <c r="K4338" t="s">
        <v>1398</v>
      </c>
      <c r="L4338">
        <v>0</v>
      </c>
      <c r="M4338">
        <v>0</v>
      </c>
      <c r="N4338">
        <v>0</v>
      </c>
      <c r="O4338">
        <v>0</v>
      </c>
      <c r="P4338">
        <v>0</v>
      </c>
      <c r="Q4338">
        <v>0</v>
      </c>
      <c r="R4338">
        <v>0</v>
      </c>
      <c r="S4338">
        <v>0</v>
      </c>
      <c r="T4338">
        <v>0</v>
      </c>
      <c r="U4338">
        <v>0</v>
      </c>
      <c r="W4338" s="429">
        <f t="shared" si="100"/>
        <v>0</v>
      </c>
      <c r="X4338" s="429">
        <f t="shared" si="100"/>
        <v>0</v>
      </c>
      <c r="Y4338" s="429">
        <f t="shared" si="100"/>
        <v>0</v>
      </c>
      <c r="Z4338" s="429">
        <f t="shared" si="99"/>
        <v>0</v>
      </c>
      <c r="AA4338" s="429" t="s">
        <v>1295</v>
      </c>
    </row>
    <row r="4339" spans="1:27" x14ac:dyDescent="0.25">
      <c r="A4339" t="s">
        <v>149</v>
      </c>
      <c r="B4339" t="s">
        <v>186</v>
      </c>
      <c r="C4339" t="s">
        <v>1459</v>
      </c>
      <c r="D4339" t="s">
        <v>1387</v>
      </c>
      <c r="E4339" t="s">
        <v>1499</v>
      </c>
      <c r="F4339" t="s">
        <v>1293</v>
      </c>
      <c r="G4339" t="s">
        <v>524</v>
      </c>
      <c r="H4339" t="s">
        <v>1464</v>
      </c>
      <c r="I4339" t="s">
        <v>186</v>
      </c>
      <c r="J4339" t="s">
        <v>1402</v>
      </c>
      <c r="K4339" t="s">
        <v>1398</v>
      </c>
      <c r="L4339">
        <v>0</v>
      </c>
      <c r="M4339">
        <v>0</v>
      </c>
      <c r="N4339">
        <v>0</v>
      </c>
      <c r="O4339">
        <v>0</v>
      </c>
      <c r="P4339">
        <v>0</v>
      </c>
      <c r="Q4339">
        <v>0</v>
      </c>
      <c r="R4339">
        <v>0</v>
      </c>
      <c r="S4339">
        <v>0</v>
      </c>
      <c r="T4339">
        <v>0</v>
      </c>
      <c r="U4339">
        <v>0</v>
      </c>
      <c r="W4339" s="429">
        <f t="shared" si="100"/>
        <v>0</v>
      </c>
      <c r="X4339" s="429">
        <f t="shared" si="100"/>
        <v>0</v>
      </c>
      <c r="Y4339" s="429">
        <f t="shared" si="100"/>
        <v>0</v>
      </c>
      <c r="Z4339" s="429">
        <f t="shared" si="99"/>
        <v>0</v>
      </c>
      <c r="AA4339" s="429" t="s">
        <v>1295</v>
      </c>
    </row>
    <row r="4340" spans="1:27" x14ac:dyDescent="0.25">
      <c r="A4340" t="s">
        <v>149</v>
      </c>
      <c r="B4340" t="s">
        <v>186</v>
      </c>
      <c r="C4340" t="s">
        <v>1459</v>
      </c>
      <c r="D4340" t="s">
        <v>1387</v>
      </c>
      <c r="E4340" t="s">
        <v>1499</v>
      </c>
      <c r="F4340" t="s">
        <v>1293</v>
      </c>
      <c r="G4340" t="s">
        <v>524</v>
      </c>
      <c r="H4340" t="s">
        <v>1464</v>
      </c>
      <c r="I4340" t="s">
        <v>186</v>
      </c>
      <c r="J4340" t="s">
        <v>1408</v>
      </c>
      <c r="K4340" t="s">
        <v>1395</v>
      </c>
      <c r="L4340">
        <v>0</v>
      </c>
      <c r="M4340">
        <v>0</v>
      </c>
      <c r="N4340">
        <v>0</v>
      </c>
      <c r="O4340">
        <v>0</v>
      </c>
      <c r="P4340">
        <v>0</v>
      </c>
      <c r="Q4340">
        <v>0</v>
      </c>
      <c r="R4340">
        <v>0</v>
      </c>
      <c r="S4340">
        <v>0</v>
      </c>
      <c r="T4340">
        <v>0</v>
      </c>
      <c r="U4340">
        <v>0</v>
      </c>
      <c r="W4340" s="429">
        <f t="shared" si="100"/>
        <v>0</v>
      </c>
      <c r="X4340" s="429">
        <f t="shared" si="100"/>
        <v>0</v>
      </c>
      <c r="Y4340" s="429">
        <f t="shared" si="100"/>
        <v>0</v>
      </c>
      <c r="Z4340" s="429">
        <f t="shared" si="99"/>
        <v>0</v>
      </c>
      <c r="AA4340" s="429" t="s">
        <v>1295</v>
      </c>
    </row>
    <row r="4341" spans="1:27" x14ac:dyDescent="0.25">
      <c r="A4341" t="s">
        <v>149</v>
      </c>
      <c r="B4341" t="s">
        <v>186</v>
      </c>
      <c r="C4341" t="s">
        <v>1459</v>
      </c>
      <c r="D4341" t="s">
        <v>1387</v>
      </c>
      <c r="E4341" t="s">
        <v>1499</v>
      </c>
      <c r="F4341" t="s">
        <v>1293</v>
      </c>
      <c r="G4341" t="s">
        <v>524</v>
      </c>
      <c r="H4341" t="s">
        <v>1464</v>
      </c>
      <c r="I4341" t="s">
        <v>186</v>
      </c>
      <c r="J4341" t="s">
        <v>1408</v>
      </c>
      <c r="K4341" t="s">
        <v>1395</v>
      </c>
      <c r="L4341">
        <v>0</v>
      </c>
      <c r="M4341">
        <v>0</v>
      </c>
      <c r="N4341">
        <v>0</v>
      </c>
      <c r="O4341">
        <v>0</v>
      </c>
      <c r="P4341">
        <v>0</v>
      </c>
      <c r="Q4341">
        <v>0</v>
      </c>
      <c r="R4341">
        <v>0</v>
      </c>
      <c r="S4341">
        <v>0</v>
      </c>
      <c r="T4341">
        <v>0</v>
      </c>
      <c r="U4341">
        <v>0</v>
      </c>
      <c r="W4341" s="429">
        <f t="shared" si="100"/>
        <v>0</v>
      </c>
      <c r="X4341" s="429">
        <f t="shared" si="100"/>
        <v>0</v>
      </c>
      <c r="Y4341" s="429">
        <f t="shared" si="100"/>
        <v>0</v>
      </c>
      <c r="Z4341" s="429">
        <f t="shared" si="99"/>
        <v>0</v>
      </c>
      <c r="AA4341" s="429" t="s">
        <v>1295</v>
      </c>
    </row>
    <row r="4342" spans="1:27" x14ac:dyDescent="0.25">
      <c r="A4342" t="s">
        <v>149</v>
      </c>
      <c r="B4342" t="s">
        <v>186</v>
      </c>
      <c r="C4342" t="s">
        <v>1459</v>
      </c>
      <c r="D4342" t="s">
        <v>1387</v>
      </c>
      <c r="E4342" t="s">
        <v>1499</v>
      </c>
      <c r="F4342" t="s">
        <v>1293</v>
      </c>
      <c r="G4342" t="s">
        <v>524</v>
      </c>
      <c r="H4342" t="s">
        <v>1464</v>
      </c>
      <c r="I4342" t="s">
        <v>186</v>
      </c>
      <c r="J4342" t="s">
        <v>1402</v>
      </c>
      <c r="K4342" t="s">
        <v>1398</v>
      </c>
      <c r="L4342">
        <v>0</v>
      </c>
      <c r="M4342">
        <v>0</v>
      </c>
      <c r="N4342">
        <v>0</v>
      </c>
      <c r="O4342">
        <v>0</v>
      </c>
      <c r="P4342">
        <v>0</v>
      </c>
      <c r="Q4342">
        <v>0</v>
      </c>
      <c r="R4342">
        <v>0</v>
      </c>
      <c r="S4342">
        <v>0</v>
      </c>
      <c r="T4342">
        <v>0</v>
      </c>
      <c r="U4342">
        <v>0</v>
      </c>
      <c r="W4342" s="429">
        <f t="shared" si="100"/>
        <v>0</v>
      </c>
      <c r="X4342" s="429">
        <f t="shared" si="100"/>
        <v>0</v>
      </c>
      <c r="Y4342" s="429">
        <f t="shared" si="100"/>
        <v>0</v>
      </c>
      <c r="Z4342" s="429">
        <f t="shared" si="99"/>
        <v>0</v>
      </c>
      <c r="AA4342" s="429" t="s">
        <v>1295</v>
      </c>
    </row>
    <row r="4343" spans="1:27" x14ac:dyDescent="0.25">
      <c r="A4343" t="s">
        <v>149</v>
      </c>
      <c r="B4343" t="s">
        <v>186</v>
      </c>
      <c r="C4343" t="s">
        <v>1459</v>
      </c>
      <c r="D4343" t="s">
        <v>1387</v>
      </c>
      <c r="E4343" t="s">
        <v>1499</v>
      </c>
      <c r="F4343" t="s">
        <v>1293</v>
      </c>
      <c r="G4343" t="s">
        <v>524</v>
      </c>
      <c r="H4343" t="s">
        <v>1464</v>
      </c>
      <c r="I4343" t="s">
        <v>186</v>
      </c>
      <c r="J4343" t="s">
        <v>1402</v>
      </c>
      <c r="K4343" t="s">
        <v>1398</v>
      </c>
      <c r="L4343">
        <v>0</v>
      </c>
      <c r="M4343">
        <v>0</v>
      </c>
      <c r="N4343">
        <v>0</v>
      </c>
      <c r="O4343">
        <v>0</v>
      </c>
      <c r="P4343">
        <v>0</v>
      </c>
      <c r="Q4343">
        <v>0</v>
      </c>
      <c r="R4343">
        <v>0</v>
      </c>
      <c r="S4343">
        <v>0</v>
      </c>
      <c r="T4343">
        <v>0</v>
      </c>
      <c r="U4343">
        <v>0</v>
      </c>
      <c r="W4343" s="429">
        <f t="shared" si="100"/>
        <v>0</v>
      </c>
      <c r="X4343" s="429">
        <f t="shared" si="100"/>
        <v>0</v>
      </c>
      <c r="Y4343" s="429">
        <f t="shared" si="100"/>
        <v>0</v>
      </c>
      <c r="Z4343" s="429">
        <f t="shared" si="99"/>
        <v>0</v>
      </c>
      <c r="AA4343" s="429" t="s">
        <v>1295</v>
      </c>
    </row>
    <row r="4344" spans="1:27" x14ac:dyDescent="0.25">
      <c r="A4344" t="s">
        <v>149</v>
      </c>
      <c r="B4344" t="s">
        <v>186</v>
      </c>
      <c r="C4344" t="s">
        <v>1459</v>
      </c>
      <c r="D4344" t="s">
        <v>1387</v>
      </c>
      <c r="E4344" t="s">
        <v>1499</v>
      </c>
      <c r="F4344" t="s">
        <v>1293</v>
      </c>
      <c r="G4344" t="s">
        <v>524</v>
      </c>
      <c r="H4344" t="s">
        <v>1464</v>
      </c>
      <c r="I4344" t="s">
        <v>186</v>
      </c>
      <c r="J4344" t="s">
        <v>1399</v>
      </c>
      <c r="K4344" t="s">
        <v>1391</v>
      </c>
      <c r="L4344">
        <v>0</v>
      </c>
      <c r="M4344">
        <v>0</v>
      </c>
      <c r="N4344">
        <v>0</v>
      </c>
      <c r="O4344">
        <v>0</v>
      </c>
      <c r="P4344">
        <v>0</v>
      </c>
      <c r="Q4344">
        <v>0</v>
      </c>
      <c r="R4344">
        <v>0</v>
      </c>
      <c r="S4344">
        <v>0</v>
      </c>
      <c r="T4344">
        <v>0</v>
      </c>
      <c r="U4344">
        <v>0</v>
      </c>
      <c r="W4344" s="429">
        <f t="shared" si="100"/>
        <v>0</v>
      </c>
      <c r="X4344" s="429">
        <f t="shared" si="100"/>
        <v>0</v>
      </c>
      <c r="Y4344" s="429">
        <f t="shared" si="100"/>
        <v>0</v>
      </c>
      <c r="Z4344" s="429">
        <f t="shared" si="99"/>
        <v>0</v>
      </c>
      <c r="AA4344" s="429" t="s">
        <v>1296</v>
      </c>
    </row>
    <row r="4345" spans="1:27" x14ac:dyDescent="0.25">
      <c r="A4345" t="s">
        <v>149</v>
      </c>
      <c r="B4345" t="s">
        <v>186</v>
      </c>
      <c r="C4345" t="s">
        <v>1459</v>
      </c>
      <c r="D4345" t="s">
        <v>1387</v>
      </c>
      <c r="E4345" t="s">
        <v>1499</v>
      </c>
      <c r="F4345" t="s">
        <v>1293</v>
      </c>
      <c r="G4345" t="s">
        <v>524</v>
      </c>
      <c r="H4345" t="s">
        <v>1464</v>
      </c>
      <c r="I4345" t="s">
        <v>186</v>
      </c>
      <c r="J4345" t="s">
        <v>1423</v>
      </c>
      <c r="K4345" t="s">
        <v>1419</v>
      </c>
      <c r="L4345">
        <v>0</v>
      </c>
      <c r="M4345">
        <v>0</v>
      </c>
      <c r="N4345">
        <v>0</v>
      </c>
      <c r="O4345">
        <v>0</v>
      </c>
      <c r="P4345">
        <v>0</v>
      </c>
      <c r="Q4345">
        <v>0</v>
      </c>
      <c r="R4345">
        <v>0</v>
      </c>
      <c r="S4345">
        <v>0</v>
      </c>
      <c r="T4345">
        <v>0</v>
      </c>
      <c r="U4345">
        <v>0</v>
      </c>
      <c r="W4345" s="429">
        <f t="shared" si="100"/>
        <v>0</v>
      </c>
      <c r="X4345" s="429">
        <f t="shared" si="100"/>
        <v>0</v>
      </c>
      <c r="Y4345" s="429">
        <f t="shared" si="100"/>
        <v>0</v>
      </c>
      <c r="Z4345" s="429">
        <f t="shared" si="99"/>
        <v>0</v>
      </c>
      <c r="AA4345" s="429" t="s">
        <v>1296</v>
      </c>
    </row>
    <row r="4346" spans="1:27" x14ac:dyDescent="0.25">
      <c r="A4346" t="s">
        <v>149</v>
      </c>
      <c r="B4346" t="s">
        <v>186</v>
      </c>
      <c r="C4346" t="s">
        <v>1459</v>
      </c>
      <c r="D4346" t="s">
        <v>1387</v>
      </c>
      <c r="E4346" t="s">
        <v>1499</v>
      </c>
      <c r="F4346" t="s">
        <v>1293</v>
      </c>
      <c r="G4346" t="s">
        <v>524</v>
      </c>
      <c r="H4346" t="s">
        <v>1464</v>
      </c>
      <c r="I4346" t="s">
        <v>186</v>
      </c>
      <c r="J4346" t="s">
        <v>1402</v>
      </c>
      <c r="K4346" t="s">
        <v>1398</v>
      </c>
      <c r="L4346">
        <v>0</v>
      </c>
      <c r="M4346">
        <v>0</v>
      </c>
      <c r="N4346">
        <v>0</v>
      </c>
      <c r="O4346">
        <v>0</v>
      </c>
      <c r="P4346">
        <v>0</v>
      </c>
      <c r="Q4346">
        <v>0</v>
      </c>
      <c r="R4346">
        <v>0</v>
      </c>
      <c r="S4346">
        <v>0</v>
      </c>
      <c r="T4346">
        <v>0</v>
      </c>
      <c r="U4346">
        <v>0</v>
      </c>
      <c r="W4346" s="429">
        <f t="shared" si="100"/>
        <v>0</v>
      </c>
      <c r="X4346" s="429">
        <f t="shared" si="100"/>
        <v>0</v>
      </c>
      <c r="Y4346" s="429">
        <f t="shared" si="100"/>
        <v>0</v>
      </c>
      <c r="Z4346" s="429">
        <f t="shared" si="99"/>
        <v>0</v>
      </c>
      <c r="AA4346" s="429" t="s">
        <v>1295</v>
      </c>
    </row>
    <row r="4347" spans="1:27" x14ac:dyDescent="0.25">
      <c r="A4347" t="s">
        <v>149</v>
      </c>
      <c r="B4347" t="s">
        <v>186</v>
      </c>
      <c r="C4347" t="s">
        <v>1459</v>
      </c>
      <c r="D4347" t="s">
        <v>1387</v>
      </c>
      <c r="E4347" t="s">
        <v>1499</v>
      </c>
      <c r="F4347" t="s">
        <v>1293</v>
      </c>
      <c r="G4347" t="s">
        <v>524</v>
      </c>
      <c r="H4347" t="s">
        <v>1464</v>
      </c>
      <c r="I4347" t="s">
        <v>186</v>
      </c>
      <c r="J4347" t="s">
        <v>1400</v>
      </c>
      <c r="K4347" t="s">
        <v>1401</v>
      </c>
      <c r="L4347">
        <v>0</v>
      </c>
      <c r="M4347">
        <v>0</v>
      </c>
      <c r="N4347">
        <v>0</v>
      </c>
      <c r="O4347">
        <v>0</v>
      </c>
      <c r="P4347">
        <v>0</v>
      </c>
      <c r="Q4347">
        <v>0</v>
      </c>
      <c r="R4347">
        <v>0</v>
      </c>
      <c r="S4347">
        <v>0</v>
      </c>
      <c r="T4347">
        <v>0</v>
      </c>
      <c r="U4347">
        <v>0</v>
      </c>
      <c r="W4347" s="429">
        <f t="shared" si="100"/>
        <v>0</v>
      </c>
      <c r="X4347" s="429">
        <f t="shared" si="100"/>
        <v>0</v>
      </c>
      <c r="Y4347" s="429">
        <f t="shared" si="100"/>
        <v>0</v>
      </c>
      <c r="Z4347" s="429">
        <f t="shared" si="99"/>
        <v>0</v>
      </c>
      <c r="AA4347" s="429" t="s">
        <v>1296</v>
      </c>
    </row>
    <row r="4348" spans="1:27" x14ac:dyDescent="0.25">
      <c r="A4348" t="s">
        <v>149</v>
      </c>
      <c r="B4348" t="s">
        <v>186</v>
      </c>
      <c r="C4348" t="s">
        <v>1459</v>
      </c>
      <c r="D4348" t="s">
        <v>1387</v>
      </c>
      <c r="E4348" t="s">
        <v>1499</v>
      </c>
      <c r="F4348" t="s">
        <v>1293</v>
      </c>
      <c r="G4348" t="s">
        <v>524</v>
      </c>
      <c r="H4348" t="s">
        <v>1464</v>
      </c>
      <c r="I4348" t="s">
        <v>186</v>
      </c>
      <c r="J4348" t="s">
        <v>1400</v>
      </c>
      <c r="K4348" t="s">
        <v>1401</v>
      </c>
      <c r="L4348">
        <v>0</v>
      </c>
      <c r="M4348">
        <v>0</v>
      </c>
      <c r="N4348">
        <v>0</v>
      </c>
      <c r="O4348">
        <v>0</v>
      </c>
      <c r="P4348">
        <v>0</v>
      </c>
      <c r="Q4348">
        <v>0</v>
      </c>
      <c r="R4348">
        <v>0</v>
      </c>
      <c r="S4348">
        <v>0</v>
      </c>
      <c r="T4348">
        <v>0</v>
      </c>
      <c r="U4348">
        <v>0</v>
      </c>
      <c r="W4348" s="429">
        <f t="shared" si="100"/>
        <v>0</v>
      </c>
      <c r="X4348" s="429">
        <f t="shared" si="100"/>
        <v>0</v>
      </c>
      <c r="Y4348" s="429">
        <f t="shared" si="100"/>
        <v>0</v>
      </c>
      <c r="Z4348" s="429">
        <f t="shared" si="99"/>
        <v>0</v>
      </c>
      <c r="AA4348" s="429" t="s">
        <v>1296</v>
      </c>
    </row>
    <row r="4349" spans="1:27" x14ac:dyDescent="0.25">
      <c r="A4349" t="s">
        <v>149</v>
      </c>
      <c r="B4349" t="s">
        <v>186</v>
      </c>
      <c r="C4349" t="s">
        <v>1459</v>
      </c>
      <c r="D4349" t="s">
        <v>1387</v>
      </c>
      <c r="E4349" t="s">
        <v>1499</v>
      </c>
      <c r="F4349" t="s">
        <v>1293</v>
      </c>
      <c r="G4349" t="s">
        <v>524</v>
      </c>
      <c r="H4349" t="s">
        <v>1464</v>
      </c>
      <c r="I4349" t="s">
        <v>186</v>
      </c>
      <c r="J4349" t="s">
        <v>1423</v>
      </c>
      <c r="K4349" t="s">
        <v>1419</v>
      </c>
      <c r="L4349">
        <v>0</v>
      </c>
      <c r="M4349">
        <v>0</v>
      </c>
      <c r="N4349">
        <v>0</v>
      </c>
      <c r="O4349">
        <v>0</v>
      </c>
      <c r="P4349">
        <v>0</v>
      </c>
      <c r="Q4349">
        <v>0</v>
      </c>
      <c r="R4349">
        <v>0</v>
      </c>
      <c r="S4349">
        <v>0</v>
      </c>
      <c r="T4349">
        <v>0</v>
      </c>
      <c r="U4349">
        <v>0</v>
      </c>
      <c r="W4349" s="429">
        <f t="shared" si="100"/>
        <v>0</v>
      </c>
      <c r="X4349" s="429">
        <f t="shared" si="100"/>
        <v>0</v>
      </c>
      <c r="Y4349" s="429">
        <f t="shared" si="100"/>
        <v>0</v>
      </c>
      <c r="Z4349" s="429">
        <f t="shared" si="99"/>
        <v>0</v>
      </c>
      <c r="AA4349" s="429" t="s">
        <v>1296</v>
      </c>
    </row>
    <row r="4350" spans="1:27" x14ac:dyDescent="0.25">
      <c r="A4350" t="s">
        <v>149</v>
      </c>
      <c r="B4350" t="s">
        <v>186</v>
      </c>
      <c r="C4350" t="s">
        <v>1459</v>
      </c>
      <c r="D4350" t="s">
        <v>1387</v>
      </c>
      <c r="E4350" t="s">
        <v>1499</v>
      </c>
      <c r="F4350" t="s">
        <v>1293</v>
      </c>
      <c r="G4350" t="s">
        <v>524</v>
      </c>
      <c r="H4350" t="s">
        <v>1464</v>
      </c>
      <c r="I4350" t="s">
        <v>186</v>
      </c>
      <c r="J4350" t="s">
        <v>1400</v>
      </c>
      <c r="K4350" t="s">
        <v>1401</v>
      </c>
      <c r="L4350">
        <v>0</v>
      </c>
      <c r="M4350">
        <v>0</v>
      </c>
      <c r="N4350">
        <v>0</v>
      </c>
      <c r="O4350">
        <v>0</v>
      </c>
      <c r="P4350">
        <v>0</v>
      </c>
      <c r="Q4350">
        <v>0</v>
      </c>
      <c r="R4350">
        <v>0</v>
      </c>
      <c r="S4350">
        <v>0</v>
      </c>
      <c r="T4350">
        <v>0</v>
      </c>
      <c r="U4350">
        <v>0</v>
      </c>
      <c r="W4350" s="429">
        <f t="shared" si="100"/>
        <v>0</v>
      </c>
      <c r="X4350" s="429">
        <f t="shared" si="100"/>
        <v>0</v>
      </c>
      <c r="Y4350" s="429">
        <f t="shared" si="100"/>
        <v>0</v>
      </c>
      <c r="Z4350" s="429">
        <f t="shared" si="100"/>
        <v>0</v>
      </c>
      <c r="AA4350" s="429" t="s">
        <v>1296</v>
      </c>
    </row>
    <row r="4351" spans="1:27" x14ac:dyDescent="0.25">
      <c r="A4351" t="s">
        <v>149</v>
      </c>
      <c r="B4351" t="s">
        <v>186</v>
      </c>
      <c r="C4351" t="s">
        <v>1459</v>
      </c>
      <c r="D4351" t="s">
        <v>1387</v>
      </c>
      <c r="E4351" t="s">
        <v>1499</v>
      </c>
      <c r="F4351" t="s">
        <v>1293</v>
      </c>
      <c r="G4351" t="s">
        <v>524</v>
      </c>
      <c r="H4351" t="s">
        <v>1464</v>
      </c>
      <c r="I4351" t="s">
        <v>186</v>
      </c>
      <c r="J4351" t="s">
        <v>1399</v>
      </c>
      <c r="K4351" t="s">
        <v>1391</v>
      </c>
      <c r="L4351">
        <v>0</v>
      </c>
      <c r="M4351">
        <v>0</v>
      </c>
      <c r="N4351">
        <v>0</v>
      </c>
      <c r="O4351">
        <v>0</v>
      </c>
      <c r="P4351">
        <v>0</v>
      </c>
      <c r="Q4351">
        <v>0</v>
      </c>
      <c r="R4351">
        <v>0</v>
      </c>
      <c r="S4351">
        <v>0</v>
      </c>
      <c r="T4351">
        <v>0</v>
      </c>
      <c r="U4351">
        <v>0</v>
      </c>
      <c r="W4351" s="429">
        <f t="shared" ref="W4351:Z4414" si="101">IFERROR(R4351*1,0)</f>
        <v>0</v>
      </c>
      <c r="X4351" s="429">
        <f t="shared" si="101"/>
        <v>0</v>
      </c>
      <c r="Y4351" s="429">
        <f t="shared" si="101"/>
        <v>0</v>
      </c>
      <c r="Z4351" s="429">
        <f t="shared" si="101"/>
        <v>0</v>
      </c>
      <c r="AA4351" s="429" t="s">
        <v>1296</v>
      </c>
    </row>
    <row r="4352" spans="1:27" x14ac:dyDescent="0.25">
      <c r="A4352" t="s">
        <v>149</v>
      </c>
      <c r="B4352" t="s">
        <v>186</v>
      </c>
      <c r="C4352" t="s">
        <v>1459</v>
      </c>
      <c r="D4352" t="s">
        <v>1387</v>
      </c>
      <c r="E4352" t="s">
        <v>1499</v>
      </c>
      <c r="F4352" t="s">
        <v>1293</v>
      </c>
      <c r="G4352" t="s">
        <v>524</v>
      </c>
      <c r="H4352" t="s">
        <v>1464</v>
      </c>
      <c r="I4352" t="s">
        <v>186</v>
      </c>
      <c r="J4352" t="s">
        <v>1423</v>
      </c>
      <c r="K4352" t="s">
        <v>1419</v>
      </c>
      <c r="L4352">
        <v>0</v>
      </c>
      <c r="M4352">
        <v>0</v>
      </c>
      <c r="N4352">
        <v>0</v>
      </c>
      <c r="O4352">
        <v>0</v>
      </c>
      <c r="P4352">
        <v>0</v>
      </c>
      <c r="Q4352">
        <v>0</v>
      </c>
      <c r="R4352">
        <v>0</v>
      </c>
      <c r="S4352">
        <v>0</v>
      </c>
      <c r="T4352">
        <v>0</v>
      </c>
      <c r="U4352">
        <v>0</v>
      </c>
      <c r="W4352" s="429">
        <f t="shared" si="101"/>
        <v>0</v>
      </c>
      <c r="X4352" s="429">
        <f t="shared" si="101"/>
        <v>0</v>
      </c>
      <c r="Y4352" s="429">
        <f t="shared" si="101"/>
        <v>0</v>
      </c>
      <c r="Z4352" s="429">
        <f t="shared" si="101"/>
        <v>0</v>
      </c>
      <c r="AA4352" s="429" t="s">
        <v>1296</v>
      </c>
    </row>
    <row r="4353" spans="1:27" x14ac:dyDescent="0.25">
      <c r="A4353" t="s">
        <v>149</v>
      </c>
      <c r="B4353" t="s">
        <v>186</v>
      </c>
      <c r="C4353" t="s">
        <v>1459</v>
      </c>
      <c r="D4353" t="s">
        <v>1387</v>
      </c>
      <c r="E4353" t="s">
        <v>1499</v>
      </c>
      <c r="F4353" t="s">
        <v>1293</v>
      </c>
      <c r="G4353" t="s">
        <v>524</v>
      </c>
      <c r="H4353" t="s">
        <v>1464</v>
      </c>
      <c r="I4353" t="s">
        <v>186</v>
      </c>
      <c r="J4353" t="s">
        <v>1423</v>
      </c>
      <c r="K4353" t="s">
        <v>1419</v>
      </c>
      <c r="L4353">
        <v>0</v>
      </c>
      <c r="M4353">
        <v>0</v>
      </c>
      <c r="N4353">
        <v>0</v>
      </c>
      <c r="O4353">
        <v>0</v>
      </c>
      <c r="P4353">
        <v>0</v>
      </c>
      <c r="Q4353">
        <v>0</v>
      </c>
      <c r="R4353">
        <v>0</v>
      </c>
      <c r="S4353">
        <v>0</v>
      </c>
      <c r="T4353">
        <v>0</v>
      </c>
      <c r="U4353">
        <v>0</v>
      </c>
      <c r="W4353" s="429">
        <f t="shared" si="101"/>
        <v>0</v>
      </c>
      <c r="X4353" s="429">
        <f t="shared" si="101"/>
        <v>0</v>
      </c>
      <c r="Y4353" s="429">
        <f t="shared" si="101"/>
        <v>0</v>
      </c>
      <c r="Z4353" s="429">
        <f t="shared" si="101"/>
        <v>0</v>
      </c>
      <c r="AA4353" s="429" t="s">
        <v>1296</v>
      </c>
    </row>
    <row r="4354" spans="1:27" x14ac:dyDescent="0.25">
      <c r="A4354" t="s">
        <v>149</v>
      </c>
      <c r="B4354" t="s">
        <v>186</v>
      </c>
      <c r="C4354" t="s">
        <v>1459</v>
      </c>
      <c r="D4354" t="s">
        <v>1387</v>
      </c>
      <c r="E4354" t="s">
        <v>1499</v>
      </c>
      <c r="F4354" t="s">
        <v>1293</v>
      </c>
      <c r="G4354" t="s">
        <v>524</v>
      </c>
      <c r="H4354" t="s">
        <v>1464</v>
      </c>
      <c r="I4354" t="s">
        <v>186</v>
      </c>
      <c r="J4354" t="s">
        <v>1402</v>
      </c>
      <c r="K4354" t="s">
        <v>1398</v>
      </c>
      <c r="L4354">
        <v>0</v>
      </c>
      <c r="M4354">
        <v>0</v>
      </c>
      <c r="N4354">
        <v>0</v>
      </c>
      <c r="O4354">
        <v>0</v>
      </c>
      <c r="P4354">
        <v>0</v>
      </c>
      <c r="Q4354">
        <v>0</v>
      </c>
      <c r="R4354">
        <v>0</v>
      </c>
      <c r="S4354">
        <v>0</v>
      </c>
      <c r="T4354">
        <v>0</v>
      </c>
      <c r="U4354">
        <v>0</v>
      </c>
      <c r="W4354" s="429">
        <f t="shared" si="101"/>
        <v>0</v>
      </c>
      <c r="X4354" s="429">
        <f t="shared" si="101"/>
        <v>0</v>
      </c>
      <c r="Y4354" s="429">
        <f t="shared" si="101"/>
        <v>0</v>
      </c>
      <c r="Z4354" s="429">
        <f t="shared" si="101"/>
        <v>0</v>
      </c>
      <c r="AA4354" s="429" t="s">
        <v>1295</v>
      </c>
    </row>
    <row r="4355" spans="1:27" x14ac:dyDescent="0.25">
      <c r="A4355" t="s">
        <v>149</v>
      </c>
      <c r="B4355" t="s">
        <v>186</v>
      </c>
      <c r="C4355" t="s">
        <v>1459</v>
      </c>
      <c r="D4355" t="s">
        <v>1387</v>
      </c>
      <c r="E4355" t="s">
        <v>1499</v>
      </c>
      <c r="F4355" t="s">
        <v>1293</v>
      </c>
      <c r="G4355" t="s">
        <v>524</v>
      </c>
      <c r="H4355" t="s">
        <v>1464</v>
      </c>
      <c r="I4355" t="s">
        <v>186</v>
      </c>
      <c r="J4355" t="s">
        <v>1402</v>
      </c>
      <c r="K4355" t="s">
        <v>1398</v>
      </c>
      <c r="L4355">
        <v>0</v>
      </c>
      <c r="M4355">
        <v>0</v>
      </c>
      <c r="N4355">
        <v>0</v>
      </c>
      <c r="O4355">
        <v>0</v>
      </c>
      <c r="P4355">
        <v>0</v>
      </c>
      <c r="Q4355">
        <v>0</v>
      </c>
      <c r="R4355">
        <v>0</v>
      </c>
      <c r="S4355">
        <v>0</v>
      </c>
      <c r="T4355">
        <v>0</v>
      </c>
      <c r="U4355">
        <v>0</v>
      </c>
      <c r="W4355" s="429">
        <f t="shared" si="101"/>
        <v>0</v>
      </c>
      <c r="X4355" s="429">
        <f t="shared" si="101"/>
        <v>0</v>
      </c>
      <c r="Y4355" s="429">
        <f t="shared" si="101"/>
        <v>0</v>
      </c>
      <c r="Z4355" s="429">
        <f t="shared" si="101"/>
        <v>0</v>
      </c>
      <c r="AA4355" s="429" t="s">
        <v>1295</v>
      </c>
    </row>
    <row r="4356" spans="1:27" x14ac:dyDescent="0.25">
      <c r="A4356" t="s">
        <v>149</v>
      </c>
      <c r="B4356" t="s">
        <v>186</v>
      </c>
      <c r="C4356" t="s">
        <v>1459</v>
      </c>
      <c r="D4356" t="s">
        <v>1387</v>
      </c>
      <c r="E4356" t="s">
        <v>1499</v>
      </c>
      <c r="F4356" t="s">
        <v>1293</v>
      </c>
      <c r="G4356" t="s">
        <v>524</v>
      </c>
      <c r="H4356" t="s">
        <v>1464</v>
      </c>
      <c r="I4356" t="s">
        <v>186</v>
      </c>
      <c r="J4356" t="s">
        <v>1402</v>
      </c>
      <c r="K4356" t="s">
        <v>1398</v>
      </c>
      <c r="L4356">
        <v>0</v>
      </c>
      <c r="M4356">
        <v>0</v>
      </c>
      <c r="N4356">
        <v>0</v>
      </c>
      <c r="O4356">
        <v>0</v>
      </c>
      <c r="P4356">
        <v>0</v>
      </c>
      <c r="Q4356">
        <v>0</v>
      </c>
      <c r="R4356">
        <v>0</v>
      </c>
      <c r="S4356">
        <v>0</v>
      </c>
      <c r="T4356">
        <v>0</v>
      </c>
      <c r="U4356">
        <v>0</v>
      </c>
      <c r="W4356" s="429">
        <f t="shared" si="101"/>
        <v>0</v>
      </c>
      <c r="X4356" s="429">
        <f t="shared" si="101"/>
        <v>0</v>
      </c>
      <c r="Y4356" s="429">
        <f t="shared" si="101"/>
        <v>0</v>
      </c>
      <c r="Z4356" s="429">
        <f t="shared" si="101"/>
        <v>0</v>
      </c>
      <c r="AA4356" s="429" t="s">
        <v>1295</v>
      </c>
    </row>
    <row r="4357" spans="1:27" x14ac:dyDescent="0.25">
      <c r="A4357" t="s">
        <v>149</v>
      </c>
      <c r="B4357" t="s">
        <v>186</v>
      </c>
      <c r="C4357" t="s">
        <v>1459</v>
      </c>
      <c r="D4357" t="s">
        <v>1387</v>
      </c>
      <c r="E4357" t="s">
        <v>1499</v>
      </c>
      <c r="F4357" t="s">
        <v>1293</v>
      </c>
      <c r="G4357" t="s">
        <v>524</v>
      </c>
      <c r="H4357" t="s">
        <v>1464</v>
      </c>
      <c r="I4357" t="s">
        <v>186</v>
      </c>
      <c r="J4357" t="s">
        <v>1394</v>
      </c>
      <c r="K4357" t="s">
        <v>1395</v>
      </c>
      <c r="L4357">
        <v>0</v>
      </c>
      <c r="M4357">
        <v>0</v>
      </c>
      <c r="N4357">
        <v>0</v>
      </c>
      <c r="O4357">
        <v>0</v>
      </c>
      <c r="P4357">
        <v>0</v>
      </c>
      <c r="Q4357">
        <v>0</v>
      </c>
      <c r="R4357">
        <v>0</v>
      </c>
      <c r="S4357">
        <v>0</v>
      </c>
      <c r="T4357">
        <v>0</v>
      </c>
      <c r="U4357">
        <v>0</v>
      </c>
      <c r="W4357" s="429">
        <f t="shared" si="101"/>
        <v>0</v>
      </c>
      <c r="X4357" s="429">
        <f t="shared" si="101"/>
        <v>0</v>
      </c>
      <c r="Y4357" s="429">
        <f t="shared" si="101"/>
        <v>0</v>
      </c>
      <c r="Z4357" s="429">
        <f t="shared" si="101"/>
        <v>0</v>
      </c>
      <c r="AA4357" s="429" t="s">
        <v>1295</v>
      </c>
    </row>
    <row r="4358" spans="1:27" x14ac:dyDescent="0.25">
      <c r="A4358" t="s">
        <v>149</v>
      </c>
      <c r="B4358" t="s">
        <v>186</v>
      </c>
      <c r="C4358" t="s">
        <v>1459</v>
      </c>
      <c r="D4358" t="s">
        <v>1387</v>
      </c>
      <c r="E4358" t="s">
        <v>1499</v>
      </c>
      <c r="F4358" t="s">
        <v>1293</v>
      </c>
      <c r="G4358" t="s">
        <v>524</v>
      </c>
      <c r="H4358" t="s">
        <v>1464</v>
      </c>
      <c r="I4358" t="s">
        <v>186</v>
      </c>
      <c r="J4358" t="s">
        <v>1396</v>
      </c>
      <c r="K4358" t="s">
        <v>1393</v>
      </c>
      <c r="L4358">
        <v>0</v>
      </c>
      <c r="M4358">
        <v>0</v>
      </c>
      <c r="N4358">
        <v>0</v>
      </c>
      <c r="O4358">
        <v>0</v>
      </c>
      <c r="P4358">
        <v>0</v>
      </c>
      <c r="Q4358">
        <v>0</v>
      </c>
      <c r="R4358">
        <v>0</v>
      </c>
      <c r="S4358">
        <v>0</v>
      </c>
      <c r="T4358">
        <v>0</v>
      </c>
      <c r="U4358">
        <v>0</v>
      </c>
      <c r="W4358" s="429">
        <f t="shared" si="101"/>
        <v>0</v>
      </c>
      <c r="X4358" s="429">
        <f t="shared" si="101"/>
        <v>0</v>
      </c>
      <c r="Y4358" s="429">
        <f t="shared" si="101"/>
        <v>0</v>
      </c>
      <c r="Z4358" s="429">
        <f t="shared" si="101"/>
        <v>0</v>
      </c>
      <c r="AA4358" s="429" t="s">
        <v>1295</v>
      </c>
    </row>
    <row r="4359" spans="1:27" x14ac:dyDescent="0.25">
      <c r="A4359" t="s">
        <v>149</v>
      </c>
      <c r="B4359" t="s">
        <v>186</v>
      </c>
      <c r="C4359" t="s">
        <v>1459</v>
      </c>
      <c r="D4359" t="s">
        <v>1387</v>
      </c>
      <c r="E4359" t="s">
        <v>1499</v>
      </c>
      <c r="F4359" t="s">
        <v>1293</v>
      </c>
      <c r="G4359" t="s">
        <v>524</v>
      </c>
      <c r="H4359" t="s">
        <v>1464</v>
      </c>
      <c r="I4359" t="s">
        <v>186</v>
      </c>
      <c r="J4359" t="s">
        <v>1399</v>
      </c>
      <c r="K4359" t="s">
        <v>1391</v>
      </c>
      <c r="L4359">
        <v>0</v>
      </c>
      <c r="M4359">
        <v>0</v>
      </c>
      <c r="N4359">
        <v>0</v>
      </c>
      <c r="O4359">
        <v>0</v>
      </c>
      <c r="P4359">
        <v>0</v>
      </c>
      <c r="Q4359">
        <v>0</v>
      </c>
      <c r="R4359">
        <v>0</v>
      </c>
      <c r="S4359">
        <v>0</v>
      </c>
      <c r="T4359">
        <v>0</v>
      </c>
      <c r="U4359">
        <v>0</v>
      </c>
      <c r="W4359" s="429">
        <f t="shared" si="101"/>
        <v>0</v>
      </c>
      <c r="X4359" s="429">
        <f t="shared" si="101"/>
        <v>0</v>
      </c>
      <c r="Y4359" s="429">
        <f t="shared" si="101"/>
        <v>0</v>
      </c>
      <c r="Z4359" s="429">
        <f t="shared" si="101"/>
        <v>0</v>
      </c>
      <c r="AA4359" s="429" t="s">
        <v>1296</v>
      </c>
    </row>
    <row r="4360" spans="1:27" x14ac:dyDescent="0.25">
      <c r="A4360" t="s">
        <v>149</v>
      </c>
      <c r="B4360" t="s">
        <v>186</v>
      </c>
      <c r="C4360" t="s">
        <v>1459</v>
      </c>
      <c r="D4360" t="s">
        <v>1387</v>
      </c>
      <c r="E4360" t="s">
        <v>1499</v>
      </c>
      <c r="F4360" t="s">
        <v>1293</v>
      </c>
      <c r="G4360" t="s">
        <v>524</v>
      </c>
      <c r="H4360" t="s">
        <v>1464</v>
      </c>
      <c r="I4360" t="s">
        <v>186</v>
      </c>
      <c r="J4360" t="s">
        <v>1399</v>
      </c>
      <c r="K4360" t="s">
        <v>1391</v>
      </c>
      <c r="L4360">
        <v>0</v>
      </c>
      <c r="M4360">
        <v>0</v>
      </c>
      <c r="N4360">
        <v>0</v>
      </c>
      <c r="O4360">
        <v>0</v>
      </c>
      <c r="P4360">
        <v>0</v>
      </c>
      <c r="Q4360">
        <v>0</v>
      </c>
      <c r="R4360">
        <v>0</v>
      </c>
      <c r="S4360">
        <v>0</v>
      </c>
      <c r="T4360">
        <v>0</v>
      </c>
      <c r="U4360">
        <v>0</v>
      </c>
      <c r="W4360" s="429">
        <f t="shared" si="101"/>
        <v>0</v>
      </c>
      <c r="X4360" s="429">
        <f t="shared" si="101"/>
        <v>0</v>
      </c>
      <c r="Y4360" s="429">
        <f t="shared" si="101"/>
        <v>0</v>
      </c>
      <c r="Z4360" s="429">
        <f t="shared" si="101"/>
        <v>0</v>
      </c>
      <c r="AA4360" s="429" t="s">
        <v>1296</v>
      </c>
    </row>
    <row r="4361" spans="1:27" x14ac:dyDescent="0.25">
      <c r="A4361" t="s">
        <v>149</v>
      </c>
      <c r="B4361" t="s">
        <v>186</v>
      </c>
      <c r="C4361" t="s">
        <v>1459</v>
      </c>
      <c r="D4361" t="s">
        <v>1387</v>
      </c>
      <c r="E4361" t="s">
        <v>1499</v>
      </c>
      <c r="F4361" t="s">
        <v>1293</v>
      </c>
      <c r="G4361" t="s">
        <v>524</v>
      </c>
      <c r="H4361" t="s">
        <v>1483</v>
      </c>
      <c r="I4361" t="s">
        <v>1484</v>
      </c>
      <c r="J4361" t="s">
        <v>1409</v>
      </c>
      <c r="K4361" t="s">
        <v>1398</v>
      </c>
      <c r="L4361">
        <v>0</v>
      </c>
      <c r="M4361">
        <v>0</v>
      </c>
      <c r="N4361">
        <v>0</v>
      </c>
      <c r="O4361">
        <v>0</v>
      </c>
      <c r="P4361">
        <v>0</v>
      </c>
      <c r="Q4361">
        <v>0</v>
      </c>
      <c r="R4361">
        <v>0</v>
      </c>
      <c r="S4361">
        <v>0</v>
      </c>
      <c r="T4361">
        <v>0</v>
      </c>
      <c r="U4361">
        <v>0</v>
      </c>
      <c r="W4361" s="429">
        <f t="shared" si="101"/>
        <v>0</v>
      </c>
      <c r="X4361" s="429">
        <f t="shared" si="101"/>
        <v>0</v>
      </c>
      <c r="Y4361" s="429">
        <f t="shared" si="101"/>
        <v>0</v>
      </c>
      <c r="Z4361" s="429">
        <f t="shared" si="101"/>
        <v>0</v>
      </c>
      <c r="AA4361" s="429" t="s">
        <v>1295</v>
      </c>
    </row>
    <row r="4362" spans="1:27" x14ac:dyDescent="0.25">
      <c r="A4362" t="s">
        <v>149</v>
      </c>
      <c r="B4362" t="s">
        <v>186</v>
      </c>
      <c r="C4362" t="s">
        <v>1459</v>
      </c>
      <c r="D4362" t="s">
        <v>1387</v>
      </c>
      <c r="E4362" t="s">
        <v>1499</v>
      </c>
      <c r="F4362" t="s">
        <v>1293</v>
      </c>
      <c r="G4362" t="s">
        <v>524</v>
      </c>
      <c r="H4362" t="s">
        <v>1483</v>
      </c>
      <c r="I4362" t="s">
        <v>1484</v>
      </c>
      <c r="J4362" t="s">
        <v>1399</v>
      </c>
      <c r="K4362" t="s">
        <v>1391</v>
      </c>
      <c r="L4362">
        <v>0</v>
      </c>
      <c r="M4362">
        <v>0</v>
      </c>
      <c r="N4362">
        <v>0</v>
      </c>
      <c r="O4362">
        <v>0</v>
      </c>
      <c r="P4362">
        <v>0</v>
      </c>
      <c r="Q4362">
        <v>0</v>
      </c>
      <c r="R4362">
        <v>0</v>
      </c>
      <c r="S4362">
        <v>0</v>
      </c>
      <c r="T4362">
        <v>0</v>
      </c>
      <c r="U4362">
        <v>0</v>
      </c>
      <c r="W4362" s="429">
        <f t="shared" si="101"/>
        <v>0</v>
      </c>
      <c r="X4362" s="429">
        <f t="shared" si="101"/>
        <v>0</v>
      </c>
      <c r="Y4362" s="429">
        <f t="shared" si="101"/>
        <v>0</v>
      </c>
      <c r="Z4362" s="429">
        <f t="shared" si="101"/>
        <v>0</v>
      </c>
      <c r="AA4362" s="429" t="s">
        <v>1296</v>
      </c>
    </row>
    <row r="4363" spans="1:27" x14ac:dyDescent="0.25">
      <c r="A4363" t="s">
        <v>149</v>
      </c>
      <c r="B4363" t="s">
        <v>186</v>
      </c>
      <c r="C4363" t="s">
        <v>1459</v>
      </c>
      <c r="D4363" t="s">
        <v>1387</v>
      </c>
      <c r="E4363" t="s">
        <v>1499</v>
      </c>
      <c r="F4363" t="s">
        <v>1293</v>
      </c>
      <c r="G4363" t="s">
        <v>524</v>
      </c>
      <c r="H4363" t="s">
        <v>1483</v>
      </c>
      <c r="I4363" t="s">
        <v>1484</v>
      </c>
      <c r="J4363" t="s">
        <v>1410</v>
      </c>
      <c r="K4363" t="s">
        <v>1405</v>
      </c>
      <c r="L4363">
        <v>0</v>
      </c>
      <c r="M4363">
        <v>0</v>
      </c>
      <c r="N4363">
        <v>0</v>
      </c>
      <c r="O4363">
        <v>0</v>
      </c>
      <c r="P4363">
        <v>0</v>
      </c>
      <c r="Q4363">
        <v>0</v>
      </c>
      <c r="R4363">
        <v>0</v>
      </c>
      <c r="S4363">
        <v>0</v>
      </c>
      <c r="T4363">
        <v>0</v>
      </c>
      <c r="U4363">
        <v>0</v>
      </c>
      <c r="W4363" s="429">
        <f t="shared" si="101"/>
        <v>0</v>
      </c>
      <c r="X4363" s="429">
        <f t="shared" si="101"/>
        <v>0</v>
      </c>
      <c r="Y4363" s="429">
        <f t="shared" si="101"/>
        <v>0</v>
      </c>
      <c r="Z4363" s="429">
        <f t="shared" si="101"/>
        <v>0</v>
      </c>
      <c r="AA4363" s="429" t="s">
        <v>1296</v>
      </c>
    </row>
    <row r="4364" spans="1:27" x14ac:dyDescent="0.25">
      <c r="A4364" t="s">
        <v>149</v>
      </c>
      <c r="B4364" t="s">
        <v>186</v>
      </c>
      <c r="C4364" t="s">
        <v>1459</v>
      </c>
      <c r="D4364" t="s">
        <v>1387</v>
      </c>
      <c r="E4364" t="s">
        <v>1499</v>
      </c>
      <c r="F4364" t="s">
        <v>1293</v>
      </c>
      <c r="G4364" t="s">
        <v>524</v>
      </c>
      <c r="H4364" t="s">
        <v>1483</v>
      </c>
      <c r="I4364" t="s">
        <v>1484</v>
      </c>
      <c r="J4364" t="s">
        <v>1399</v>
      </c>
      <c r="K4364" t="s">
        <v>1391</v>
      </c>
      <c r="L4364">
        <v>0</v>
      </c>
      <c r="M4364">
        <v>0</v>
      </c>
      <c r="N4364">
        <v>0</v>
      </c>
      <c r="O4364">
        <v>0</v>
      </c>
      <c r="P4364">
        <v>0</v>
      </c>
      <c r="Q4364">
        <v>0</v>
      </c>
      <c r="R4364">
        <v>0</v>
      </c>
      <c r="S4364">
        <v>0</v>
      </c>
      <c r="T4364">
        <v>0</v>
      </c>
      <c r="U4364">
        <v>0</v>
      </c>
      <c r="W4364" s="429">
        <f t="shared" si="101"/>
        <v>0</v>
      </c>
      <c r="X4364" s="429">
        <f t="shared" si="101"/>
        <v>0</v>
      </c>
      <c r="Y4364" s="429">
        <f t="shared" si="101"/>
        <v>0</v>
      </c>
      <c r="Z4364" s="429">
        <f t="shared" si="101"/>
        <v>0</v>
      </c>
      <c r="AA4364" s="429" t="s">
        <v>1296</v>
      </c>
    </row>
    <row r="4365" spans="1:27" x14ac:dyDescent="0.25">
      <c r="A4365" t="s">
        <v>149</v>
      </c>
      <c r="B4365" t="s">
        <v>186</v>
      </c>
      <c r="C4365" t="s">
        <v>1459</v>
      </c>
      <c r="D4365" t="s">
        <v>1387</v>
      </c>
      <c r="E4365" t="s">
        <v>1499</v>
      </c>
      <c r="F4365" t="s">
        <v>1293</v>
      </c>
      <c r="G4365" t="s">
        <v>524</v>
      </c>
      <c r="H4365" t="s">
        <v>1464</v>
      </c>
      <c r="I4365" t="s">
        <v>186</v>
      </c>
      <c r="J4365" t="s">
        <v>1388</v>
      </c>
      <c r="K4365" t="s">
        <v>1389</v>
      </c>
      <c r="L4365">
        <v>0</v>
      </c>
      <c r="M4365">
        <v>0</v>
      </c>
      <c r="N4365">
        <v>0</v>
      </c>
      <c r="O4365">
        <v>0</v>
      </c>
      <c r="P4365">
        <v>0</v>
      </c>
      <c r="Q4365">
        <v>0</v>
      </c>
      <c r="R4365">
        <v>0</v>
      </c>
      <c r="S4365">
        <v>0</v>
      </c>
      <c r="T4365">
        <v>0</v>
      </c>
      <c r="U4365">
        <v>0</v>
      </c>
      <c r="W4365" s="429">
        <f t="shared" si="101"/>
        <v>0</v>
      </c>
      <c r="X4365" s="429">
        <f t="shared" si="101"/>
        <v>0</v>
      </c>
      <c r="Y4365" s="429">
        <f t="shared" si="101"/>
        <v>0</v>
      </c>
      <c r="Z4365" s="429">
        <f t="shared" si="101"/>
        <v>0</v>
      </c>
      <c r="AA4365" s="429" t="s">
        <v>1296</v>
      </c>
    </row>
    <row r="4366" spans="1:27" x14ac:dyDescent="0.25">
      <c r="A4366" t="s">
        <v>149</v>
      </c>
      <c r="B4366" t="s">
        <v>186</v>
      </c>
      <c r="C4366" t="s">
        <v>1459</v>
      </c>
      <c r="D4366" t="s">
        <v>1387</v>
      </c>
      <c r="E4366" t="s">
        <v>1499</v>
      </c>
      <c r="F4366" t="s">
        <v>1293</v>
      </c>
      <c r="G4366" t="s">
        <v>524</v>
      </c>
      <c r="H4366" t="s">
        <v>1464</v>
      </c>
      <c r="I4366" t="s">
        <v>186</v>
      </c>
      <c r="J4366" t="s">
        <v>1416</v>
      </c>
      <c r="K4366" t="s">
        <v>1398</v>
      </c>
      <c r="L4366">
        <v>0</v>
      </c>
      <c r="M4366">
        <v>0</v>
      </c>
      <c r="N4366">
        <v>0</v>
      </c>
      <c r="O4366">
        <v>0</v>
      </c>
      <c r="P4366">
        <v>0</v>
      </c>
      <c r="Q4366">
        <v>0</v>
      </c>
      <c r="R4366">
        <v>0</v>
      </c>
      <c r="S4366">
        <v>0</v>
      </c>
      <c r="T4366">
        <v>0</v>
      </c>
      <c r="U4366">
        <v>0</v>
      </c>
      <c r="W4366" s="429">
        <f t="shared" si="101"/>
        <v>0</v>
      </c>
      <c r="X4366" s="429">
        <f t="shared" si="101"/>
        <v>0</v>
      </c>
      <c r="Y4366" s="429">
        <f t="shared" si="101"/>
        <v>0</v>
      </c>
      <c r="Z4366" s="429">
        <f t="shared" si="101"/>
        <v>0</v>
      </c>
      <c r="AA4366" s="429" t="s">
        <v>1295</v>
      </c>
    </row>
    <row r="4367" spans="1:27" x14ac:dyDescent="0.25">
      <c r="A4367" t="s">
        <v>149</v>
      </c>
      <c r="B4367" t="s">
        <v>186</v>
      </c>
      <c r="C4367" t="s">
        <v>1459</v>
      </c>
      <c r="D4367" t="s">
        <v>1387</v>
      </c>
      <c r="E4367" t="s">
        <v>1499</v>
      </c>
      <c r="F4367" t="s">
        <v>1293</v>
      </c>
      <c r="G4367" t="s">
        <v>524</v>
      </c>
      <c r="H4367" t="s">
        <v>1464</v>
      </c>
      <c r="I4367" t="s">
        <v>186</v>
      </c>
      <c r="J4367" t="s">
        <v>1416</v>
      </c>
      <c r="K4367" t="s">
        <v>1398</v>
      </c>
      <c r="L4367">
        <v>0</v>
      </c>
      <c r="M4367">
        <v>0</v>
      </c>
      <c r="N4367">
        <v>0</v>
      </c>
      <c r="O4367">
        <v>0</v>
      </c>
      <c r="P4367">
        <v>0</v>
      </c>
      <c r="Q4367">
        <v>0</v>
      </c>
      <c r="R4367">
        <v>0</v>
      </c>
      <c r="S4367">
        <v>0</v>
      </c>
      <c r="T4367">
        <v>0</v>
      </c>
      <c r="U4367">
        <v>0</v>
      </c>
      <c r="W4367" s="429">
        <f t="shared" si="101"/>
        <v>0</v>
      </c>
      <c r="X4367" s="429">
        <f t="shared" si="101"/>
        <v>0</v>
      </c>
      <c r="Y4367" s="429">
        <f t="shared" si="101"/>
        <v>0</v>
      </c>
      <c r="Z4367" s="429">
        <f t="shared" si="101"/>
        <v>0</v>
      </c>
      <c r="AA4367" s="429" t="s">
        <v>1295</v>
      </c>
    </row>
    <row r="4368" spans="1:27" x14ac:dyDescent="0.25">
      <c r="A4368" t="s">
        <v>149</v>
      </c>
      <c r="B4368" t="s">
        <v>186</v>
      </c>
      <c r="C4368" t="s">
        <v>1459</v>
      </c>
      <c r="D4368" t="s">
        <v>1387</v>
      </c>
      <c r="E4368" t="s">
        <v>1499</v>
      </c>
      <c r="F4368" t="s">
        <v>1293</v>
      </c>
      <c r="G4368" t="s">
        <v>524</v>
      </c>
      <c r="H4368" t="s">
        <v>1464</v>
      </c>
      <c r="I4368" t="s">
        <v>186</v>
      </c>
      <c r="J4368" t="s">
        <v>1416</v>
      </c>
      <c r="K4368" t="s">
        <v>1398</v>
      </c>
      <c r="L4368">
        <v>0</v>
      </c>
      <c r="M4368">
        <v>0</v>
      </c>
      <c r="N4368">
        <v>0</v>
      </c>
      <c r="O4368">
        <v>0</v>
      </c>
      <c r="P4368">
        <v>0</v>
      </c>
      <c r="Q4368">
        <v>0</v>
      </c>
      <c r="R4368">
        <v>0</v>
      </c>
      <c r="S4368">
        <v>0</v>
      </c>
      <c r="T4368">
        <v>0</v>
      </c>
      <c r="U4368">
        <v>0</v>
      </c>
      <c r="W4368" s="429">
        <f t="shared" si="101"/>
        <v>0</v>
      </c>
      <c r="X4368" s="429">
        <f t="shared" si="101"/>
        <v>0</v>
      </c>
      <c r="Y4368" s="429">
        <f t="shared" si="101"/>
        <v>0</v>
      </c>
      <c r="Z4368" s="429">
        <f t="shared" si="101"/>
        <v>0</v>
      </c>
      <c r="AA4368" s="429" t="s">
        <v>1295</v>
      </c>
    </row>
    <row r="4369" spans="1:27" x14ac:dyDescent="0.25">
      <c r="A4369" t="s">
        <v>149</v>
      </c>
      <c r="B4369" t="s">
        <v>186</v>
      </c>
      <c r="C4369" t="s">
        <v>1459</v>
      </c>
      <c r="D4369" t="s">
        <v>1387</v>
      </c>
      <c r="E4369" t="s">
        <v>1499</v>
      </c>
      <c r="F4369" t="s">
        <v>1293</v>
      </c>
      <c r="G4369" t="s">
        <v>524</v>
      </c>
      <c r="H4369" t="s">
        <v>1464</v>
      </c>
      <c r="I4369" t="s">
        <v>186</v>
      </c>
      <c r="J4369" t="s">
        <v>1392</v>
      </c>
      <c r="K4369" t="s">
        <v>1393</v>
      </c>
      <c r="L4369">
        <v>0</v>
      </c>
      <c r="M4369">
        <v>0</v>
      </c>
      <c r="N4369">
        <v>0</v>
      </c>
      <c r="O4369">
        <v>0</v>
      </c>
      <c r="P4369">
        <v>0</v>
      </c>
      <c r="Q4369">
        <v>0</v>
      </c>
      <c r="R4369">
        <v>0</v>
      </c>
      <c r="S4369">
        <v>0</v>
      </c>
      <c r="T4369">
        <v>0</v>
      </c>
      <c r="U4369">
        <v>0</v>
      </c>
      <c r="W4369" s="429">
        <f t="shared" si="101"/>
        <v>0</v>
      </c>
      <c r="X4369" s="429">
        <f t="shared" si="101"/>
        <v>0</v>
      </c>
      <c r="Y4369" s="429">
        <f t="shared" si="101"/>
        <v>0</v>
      </c>
      <c r="Z4369" s="429">
        <f t="shared" si="101"/>
        <v>0</v>
      </c>
      <c r="AA4369" s="429" t="s">
        <v>1295</v>
      </c>
    </row>
    <row r="4370" spans="1:27" x14ac:dyDescent="0.25">
      <c r="A4370" t="s">
        <v>149</v>
      </c>
      <c r="B4370" t="s">
        <v>186</v>
      </c>
      <c r="C4370" t="s">
        <v>1459</v>
      </c>
      <c r="D4370" t="s">
        <v>1387</v>
      </c>
      <c r="E4370" t="s">
        <v>1499</v>
      </c>
      <c r="F4370" t="s">
        <v>1293</v>
      </c>
      <c r="G4370" t="s">
        <v>524</v>
      </c>
      <c r="H4370" t="s">
        <v>1464</v>
      </c>
      <c r="I4370" t="s">
        <v>186</v>
      </c>
      <c r="J4370" t="s">
        <v>1400</v>
      </c>
      <c r="K4370" t="s">
        <v>1401</v>
      </c>
      <c r="L4370">
        <v>0</v>
      </c>
      <c r="M4370">
        <v>0</v>
      </c>
      <c r="N4370">
        <v>0</v>
      </c>
      <c r="O4370">
        <v>0</v>
      </c>
      <c r="P4370">
        <v>0</v>
      </c>
      <c r="Q4370">
        <v>0</v>
      </c>
      <c r="R4370">
        <v>0</v>
      </c>
      <c r="S4370">
        <v>0</v>
      </c>
      <c r="T4370">
        <v>0</v>
      </c>
      <c r="U4370">
        <v>0</v>
      </c>
      <c r="W4370" s="429">
        <f t="shared" si="101"/>
        <v>0</v>
      </c>
      <c r="X4370" s="429">
        <f t="shared" si="101"/>
        <v>0</v>
      </c>
      <c r="Y4370" s="429">
        <f t="shared" si="101"/>
        <v>0</v>
      </c>
      <c r="Z4370" s="429">
        <f t="shared" si="101"/>
        <v>0</v>
      </c>
      <c r="AA4370" s="429" t="s">
        <v>1296</v>
      </c>
    </row>
    <row r="4371" spans="1:27" x14ac:dyDescent="0.25">
      <c r="A4371" t="s">
        <v>149</v>
      </c>
      <c r="B4371" t="s">
        <v>186</v>
      </c>
      <c r="C4371" t="s">
        <v>1459</v>
      </c>
      <c r="D4371" t="s">
        <v>1387</v>
      </c>
      <c r="E4371" t="s">
        <v>1499</v>
      </c>
      <c r="F4371" t="s">
        <v>1293</v>
      </c>
      <c r="G4371" t="s">
        <v>524</v>
      </c>
      <c r="H4371" t="s">
        <v>1464</v>
      </c>
      <c r="I4371" t="s">
        <v>186</v>
      </c>
      <c r="J4371" t="s">
        <v>1388</v>
      </c>
      <c r="K4371" t="s">
        <v>1389</v>
      </c>
      <c r="L4371">
        <v>0</v>
      </c>
      <c r="M4371">
        <v>0</v>
      </c>
      <c r="N4371">
        <v>0</v>
      </c>
      <c r="O4371">
        <v>0</v>
      </c>
      <c r="P4371">
        <v>0</v>
      </c>
      <c r="Q4371">
        <v>0</v>
      </c>
      <c r="R4371">
        <v>0</v>
      </c>
      <c r="S4371">
        <v>0</v>
      </c>
      <c r="T4371">
        <v>0</v>
      </c>
      <c r="U4371">
        <v>0</v>
      </c>
      <c r="W4371" s="429">
        <f t="shared" si="101"/>
        <v>0</v>
      </c>
      <c r="X4371" s="429">
        <f t="shared" si="101"/>
        <v>0</v>
      </c>
      <c r="Y4371" s="429">
        <f t="shared" si="101"/>
        <v>0</v>
      </c>
      <c r="Z4371" s="429">
        <f t="shared" si="101"/>
        <v>0</v>
      </c>
      <c r="AA4371" s="429" t="s">
        <v>1296</v>
      </c>
    </row>
    <row r="4372" spans="1:27" x14ac:dyDescent="0.25">
      <c r="A4372" t="s">
        <v>149</v>
      </c>
      <c r="B4372" t="s">
        <v>186</v>
      </c>
      <c r="C4372" t="s">
        <v>1459</v>
      </c>
      <c r="D4372" t="s">
        <v>1387</v>
      </c>
      <c r="E4372" t="s">
        <v>1499</v>
      </c>
      <c r="F4372" t="s">
        <v>1293</v>
      </c>
      <c r="G4372" t="s">
        <v>524</v>
      </c>
      <c r="H4372" t="s">
        <v>1464</v>
      </c>
      <c r="I4372" t="s">
        <v>186</v>
      </c>
      <c r="J4372" t="s">
        <v>1399</v>
      </c>
      <c r="K4372" t="s">
        <v>1391</v>
      </c>
      <c r="L4372">
        <v>0</v>
      </c>
      <c r="M4372">
        <v>0</v>
      </c>
      <c r="N4372">
        <v>0</v>
      </c>
      <c r="O4372">
        <v>0</v>
      </c>
      <c r="P4372">
        <v>0</v>
      </c>
      <c r="Q4372">
        <v>0</v>
      </c>
      <c r="R4372">
        <v>0</v>
      </c>
      <c r="S4372">
        <v>0</v>
      </c>
      <c r="T4372">
        <v>0</v>
      </c>
      <c r="U4372">
        <v>0</v>
      </c>
      <c r="W4372" s="429">
        <f t="shared" si="101"/>
        <v>0</v>
      </c>
      <c r="X4372" s="429">
        <f t="shared" si="101"/>
        <v>0</v>
      </c>
      <c r="Y4372" s="429">
        <f t="shared" si="101"/>
        <v>0</v>
      </c>
      <c r="Z4372" s="429">
        <f t="shared" si="101"/>
        <v>0</v>
      </c>
      <c r="AA4372" s="429" t="s">
        <v>1296</v>
      </c>
    </row>
    <row r="4373" spans="1:27" x14ac:dyDescent="0.25">
      <c r="A4373" t="s">
        <v>149</v>
      </c>
      <c r="B4373" t="s">
        <v>186</v>
      </c>
      <c r="C4373" t="s">
        <v>1459</v>
      </c>
      <c r="D4373" t="s">
        <v>1387</v>
      </c>
      <c r="E4373" t="s">
        <v>1499</v>
      </c>
      <c r="F4373" t="s">
        <v>1293</v>
      </c>
      <c r="G4373" t="s">
        <v>524</v>
      </c>
      <c r="H4373" t="s">
        <v>1464</v>
      </c>
      <c r="I4373" t="s">
        <v>186</v>
      </c>
      <c r="J4373" t="s">
        <v>1399</v>
      </c>
      <c r="K4373" t="s">
        <v>1391</v>
      </c>
      <c r="L4373">
        <v>0</v>
      </c>
      <c r="M4373">
        <v>0</v>
      </c>
      <c r="N4373">
        <v>0</v>
      </c>
      <c r="O4373">
        <v>0</v>
      </c>
      <c r="P4373">
        <v>0</v>
      </c>
      <c r="Q4373">
        <v>0</v>
      </c>
      <c r="R4373">
        <v>0</v>
      </c>
      <c r="S4373">
        <v>0</v>
      </c>
      <c r="T4373">
        <v>0</v>
      </c>
      <c r="U4373">
        <v>0</v>
      </c>
      <c r="W4373" s="429">
        <f t="shared" si="101"/>
        <v>0</v>
      </c>
      <c r="X4373" s="429">
        <f t="shared" si="101"/>
        <v>0</v>
      </c>
      <c r="Y4373" s="429">
        <f t="shared" si="101"/>
        <v>0</v>
      </c>
      <c r="Z4373" s="429">
        <f t="shared" si="101"/>
        <v>0</v>
      </c>
      <c r="AA4373" s="429" t="s">
        <v>1296</v>
      </c>
    </row>
    <row r="4374" spans="1:27" x14ac:dyDescent="0.25">
      <c r="A4374" t="s">
        <v>149</v>
      </c>
      <c r="B4374" t="s">
        <v>186</v>
      </c>
      <c r="C4374" t="s">
        <v>1459</v>
      </c>
      <c r="D4374" t="s">
        <v>1387</v>
      </c>
      <c r="E4374" t="s">
        <v>1499</v>
      </c>
      <c r="F4374" t="s">
        <v>1293</v>
      </c>
      <c r="G4374" t="s">
        <v>524</v>
      </c>
      <c r="H4374" t="s">
        <v>1464</v>
      </c>
      <c r="I4374" t="s">
        <v>186</v>
      </c>
      <c r="J4374" t="s">
        <v>1443</v>
      </c>
      <c r="K4374" t="s">
        <v>1391</v>
      </c>
      <c r="L4374">
        <v>0</v>
      </c>
      <c r="M4374">
        <v>0</v>
      </c>
      <c r="N4374">
        <v>0</v>
      </c>
      <c r="O4374">
        <v>0</v>
      </c>
      <c r="P4374">
        <v>0</v>
      </c>
      <c r="Q4374">
        <v>0</v>
      </c>
      <c r="R4374">
        <v>0</v>
      </c>
      <c r="S4374">
        <v>0</v>
      </c>
      <c r="T4374">
        <v>0</v>
      </c>
      <c r="U4374">
        <v>0</v>
      </c>
      <c r="W4374" s="429">
        <f t="shared" si="101"/>
        <v>0</v>
      </c>
      <c r="X4374" s="429">
        <f t="shared" si="101"/>
        <v>0</v>
      </c>
      <c r="Y4374" s="429">
        <f t="shared" si="101"/>
        <v>0</v>
      </c>
      <c r="Z4374" s="429">
        <f t="shared" si="101"/>
        <v>0</v>
      </c>
      <c r="AA4374" s="429" t="s">
        <v>1296</v>
      </c>
    </row>
    <row r="4375" spans="1:27" x14ac:dyDescent="0.25">
      <c r="A4375" t="s">
        <v>149</v>
      </c>
      <c r="B4375" t="s">
        <v>186</v>
      </c>
      <c r="C4375" t="s">
        <v>1459</v>
      </c>
      <c r="D4375" t="s">
        <v>1387</v>
      </c>
      <c r="E4375" t="s">
        <v>1499</v>
      </c>
      <c r="F4375" t="s">
        <v>1293</v>
      </c>
      <c r="G4375" t="s">
        <v>524</v>
      </c>
      <c r="H4375" t="s">
        <v>1464</v>
      </c>
      <c r="I4375" t="s">
        <v>186</v>
      </c>
      <c r="J4375" t="s">
        <v>1443</v>
      </c>
      <c r="K4375" t="s">
        <v>1391</v>
      </c>
      <c r="L4375">
        <v>0</v>
      </c>
      <c r="M4375">
        <v>0</v>
      </c>
      <c r="N4375">
        <v>0</v>
      </c>
      <c r="O4375">
        <v>0</v>
      </c>
      <c r="P4375">
        <v>0</v>
      </c>
      <c r="Q4375">
        <v>0</v>
      </c>
      <c r="R4375">
        <v>0</v>
      </c>
      <c r="S4375">
        <v>0</v>
      </c>
      <c r="T4375">
        <v>0</v>
      </c>
      <c r="U4375">
        <v>0</v>
      </c>
      <c r="W4375" s="429">
        <f t="shared" si="101"/>
        <v>0</v>
      </c>
      <c r="X4375" s="429">
        <f t="shared" si="101"/>
        <v>0</v>
      </c>
      <c r="Y4375" s="429">
        <f t="shared" si="101"/>
        <v>0</v>
      </c>
      <c r="Z4375" s="429">
        <f t="shared" si="101"/>
        <v>0</v>
      </c>
      <c r="AA4375" s="429" t="s">
        <v>1296</v>
      </c>
    </row>
    <row r="4376" spans="1:27" x14ac:dyDescent="0.25">
      <c r="A4376" t="s">
        <v>149</v>
      </c>
      <c r="B4376" t="s">
        <v>186</v>
      </c>
      <c r="C4376" t="s">
        <v>1459</v>
      </c>
      <c r="D4376" t="s">
        <v>1387</v>
      </c>
      <c r="E4376" t="s">
        <v>1499</v>
      </c>
      <c r="F4376" t="s">
        <v>1293</v>
      </c>
      <c r="G4376" t="s">
        <v>524</v>
      </c>
      <c r="H4376" t="s">
        <v>1464</v>
      </c>
      <c r="I4376" t="s">
        <v>186</v>
      </c>
      <c r="J4376" t="s">
        <v>1399</v>
      </c>
      <c r="K4376" t="s">
        <v>1391</v>
      </c>
      <c r="L4376">
        <v>0</v>
      </c>
      <c r="M4376">
        <v>0</v>
      </c>
      <c r="N4376">
        <v>0</v>
      </c>
      <c r="O4376">
        <v>0</v>
      </c>
      <c r="P4376">
        <v>0</v>
      </c>
      <c r="Q4376">
        <v>0</v>
      </c>
      <c r="R4376">
        <v>0</v>
      </c>
      <c r="S4376">
        <v>0</v>
      </c>
      <c r="T4376">
        <v>0</v>
      </c>
      <c r="U4376">
        <v>0</v>
      </c>
      <c r="W4376" s="429">
        <f t="shared" si="101"/>
        <v>0</v>
      </c>
      <c r="X4376" s="429">
        <f t="shared" si="101"/>
        <v>0</v>
      </c>
      <c r="Y4376" s="429">
        <f t="shared" si="101"/>
        <v>0</v>
      </c>
      <c r="Z4376" s="429">
        <f t="shared" si="101"/>
        <v>0</v>
      </c>
      <c r="AA4376" s="429" t="s">
        <v>1296</v>
      </c>
    </row>
    <row r="4377" spans="1:27" x14ac:dyDescent="0.25">
      <c r="A4377" t="s">
        <v>149</v>
      </c>
      <c r="B4377" t="s">
        <v>186</v>
      </c>
      <c r="C4377" t="s">
        <v>1459</v>
      </c>
      <c r="D4377" t="s">
        <v>1387</v>
      </c>
      <c r="E4377" t="s">
        <v>1499</v>
      </c>
      <c r="F4377" t="s">
        <v>1293</v>
      </c>
      <c r="G4377" t="s">
        <v>524</v>
      </c>
      <c r="H4377" t="s">
        <v>1464</v>
      </c>
      <c r="I4377" t="s">
        <v>186</v>
      </c>
      <c r="J4377" t="s">
        <v>1406</v>
      </c>
      <c r="K4377" t="s">
        <v>1398</v>
      </c>
      <c r="L4377">
        <v>0</v>
      </c>
      <c r="M4377">
        <v>0</v>
      </c>
      <c r="N4377">
        <v>0</v>
      </c>
      <c r="O4377">
        <v>0</v>
      </c>
      <c r="P4377">
        <v>0</v>
      </c>
      <c r="Q4377">
        <v>0</v>
      </c>
      <c r="R4377">
        <v>0</v>
      </c>
      <c r="S4377">
        <v>0</v>
      </c>
      <c r="T4377">
        <v>0</v>
      </c>
      <c r="U4377">
        <v>0</v>
      </c>
      <c r="W4377" s="429">
        <f t="shared" si="101"/>
        <v>0</v>
      </c>
      <c r="X4377" s="429">
        <f t="shared" si="101"/>
        <v>0</v>
      </c>
      <c r="Y4377" s="429">
        <f t="shared" si="101"/>
        <v>0</v>
      </c>
      <c r="Z4377" s="429">
        <f t="shared" si="101"/>
        <v>0</v>
      </c>
      <c r="AA4377" s="429" t="s">
        <v>1295</v>
      </c>
    </row>
    <row r="4378" spans="1:27" x14ac:dyDescent="0.25">
      <c r="A4378" t="s">
        <v>149</v>
      </c>
      <c r="B4378" t="s">
        <v>186</v>
      </c>
      <c r="C4378" t="s">
        <v>1459</v>
      </c>
      <c r="D4378" t="s">
        <v>1387</v>
      </c>
      <c r="E4378" t="s">
        <v>1499</v>
      </c>
      <c r="F4378" t="s">
        <v>1293</v>
      </c>
      <c r="G4378" t="s">
        <v>524</v>
      </c>
      <c r="H4378" t="s">
        <v>1464</v>
      </c>
      <c r="I4378" t="s">
        <v>186</v>
      </c>
      <c r="J4378" t="s">
        <v>1406</v>
      </c>
      <c r="K4378" t="s">
        <v>1398</v>
      </c>
      <c r="L4378">
        <v>0</v>
      </c>
      <c r="M4378">
        <v>0</v>
      </c>
      <c r="N4378">
        <v>0</v>
      </c>
      <c r="O4378">
        <v>0</v>
      </c>
      <c r="P4378">
        <v>0</v>
      </c>
      <c r="Q4378">
        <v>0</v>
      </c>
      <c r="R4378">
        <v>0</v>
      </c>
      <c r="S4378">
        <v>0</v>
      </c>
      <c r="T4378">
        <v>0</v>
      </c>
      <c r="U4378">
        <v>0</v>
      </c>
      <c r="W4378" s="429">
        <f t="shared" si="101"/>
        <v>0</v>
      </c>
      <c r="X4378" s="429">
        <f t="shared" si="101"/>
        <v>0</v>
      </c>
      <c r="Y4378" s="429">
        <f t="shared" si="101"/>
        <v>0</v>
      </c>
      <c r="Z4378" s="429">
        <f t="shared" si="101"/>
        <v>0</v>
      </c>
      <c r="AA4378" s="429" t="s">
        <v>1295</v>
      </c>
    </row>
    <row r="4379" spans="1:27" x14ac:dyDescent="0.25">
      <c r="A4379" t="s">
        <v>149</v>
      </c>
      <c r="B4379" t="s">
        <v>186</v>
      </c>
      <c r="C4379" t="s">
        <v>1459</v>
      </c>
      <c r="D4379" t="s">
        <v>1387</v>
      </c>
      <c r="E4379" t="s">
        <v>1499</v>
      </c>
      <c r="F4379" t="s">
        <v>1293</v>
      </c>
      <c r="G4379" t="s">
        <v>524</v>
      </c>
      <c r="H4379" t="s">
        <v>1464</v>
      </c>
      <c r="I4379" t="s">
        <v>186</v>
      </c>
      <c r="J4379" t="s">
        <v>1406</v>
      </c>
      <c r="K4379" t="s">
        <v>1398</v>
      </c>
      <c r="L4379">
        <v>0</v>
      </c>
      <c r="M4379">
        <v>0</v>
      </c>
      <c r="N4379">
        <v>0</v>
      </c>
      <c r="O4379">
        <v>0</v>
      </c>
      <c r="P4379">
        <v>0</v>
      </c>
      <c r="Q4379">
        <v>0</v>
      </c>
      <c r="R4379">
        <v>0</v>
      </c>
      <c r="S4379">
        <v>0</v>
      </c>
      <c r="T4379">
        <v>0</v>
      </c>
      <c r="U4379">
        <v>0</v>
      </c>
      <c r="W4379" s="429">
        <f t="shared" si="101"/>
        <v>0</v>
      </c>
      <c r="X4379" s="429">
        <f t="shared" si="101"/>
        <v>0</v>
      </c>
      <c r="Y4379" s="429">
        <f t="shared" si="101"/>
        <v>0</v>
      </c>
      <c r="Z4379" s="429">
        <f t="shared" si="101"/>
        <v>0</v>
      </c>
      <c r="AA4379" s="429" t="s">
        <v>1295</v>
      </c>
    </row>
    <row r="4380" spans="1:27" x14ac:dyDescent="0.25">
      <c r="A4380" t="s">
        <v>149</v>
      </c>
      <c r="B4380" t="s">
        <v>186</v>
      </c>
      <c r="C4380" t="s">
        <v>1459</v>
      </c>
      <c r="D4380" t="s">
        <v>1387</v>
      </c>
      <c r="E4380" t="s">
        <v>1499</v>
      </c>
      <c r="F4380" t="s">
        <v>1293</v>
      </c>
      <c r="G4380" t="s">
        <v>524</v>
      </c>
      <c r="H4380" t="s">
        <v>1464</v>
      </c>
      <c r="I4380" t="s">
        <v>186</v>
      </c>
      <c r="J4380" t="s">
        <v>1406</v>
      </c>
      <c r="K4380" t="s">
        <v>1398</v>
      </c>
      <c r="L4380">
        <v>0</v>
      </c>
      <c r="M4380">
        <v>0</v>
      </c>
      <c r="N4380">
        <v>0</v>
      </c>
      <c r="O4380">
        <v>0</v>
      </c>
      <c r="P4380">
        <v>0</v>
      </c>
      <c r="Q4380">
        <v>0</v>
      </c>
      <c r="R4380">
        <v>0</v>
      </c>
      <c r="S4380">
        <v>0</v>
      </c>
      <c r="T4380">
        <v>0</v>
      </c>
      <c r="U4380">
        <v>0</v>
      </c>
      <c r="W4380" s="429">
        <f t="shared" si="101"/>
        <v>0</v>
      </c>
      <c r="X4380" s="429">
        <f t="shared" si="101"/>
        <v>0</v>
      </c>
      <c r="Y4380" s="429">
        <f t="shared" si="101"/>
        <v>0</v>
      </c>
      <c r="Z4380" s="429">
        <f t="shared" si="101"/>
        <v>0</v>
      </c>
      <c r="AA4380" s="429" t="s">
        <v>1295</v>
      </c>
    </row>
    <row r="4381" spans="1:27" x14ac:dyDescent="0.25">
      <c r="A4381" t="s">
        <v>149</v>
      </c>
      <c r="B4381" t="s">
        <v>186</v>
      </c>
      <c r="C4381" t="s">
        <v>1459</v>
      </c>
      <c r="D4381" t="s">
        <v>1387</v>
      </c>
      <c r="E4381" t="s">
        <v>1499</v>
      </c>
      <c r="F4381" t="s">
        <v>1293</v>
      </c>
      <c r="G4381" t="s">
        <v>524</v>
      </c>
      <c r="H4381" t="s">
        <v>1464</v>
      </c>
      <c r="I4381" t="s">
        <v>186</v>
      </c>
      <c r="J4381" t="s">
        <v>1406</v>
      </c>
      <c r="K4381" t="s">
        <v>1398</v>
      </c>
      <c r="L4381">
        <v>0</v>
      </c>
      <c r="M4381">
        <v>0</v>
      </c>
      <c r="N4381">
        <v>0</v>
      </c>
      <c r="O4381">
        <v>0</v>
      </c>
      <c r="P4381">
        <v>0</v>
      </c>
      <c r="Q4381">
        <v>0</v>
      </c>
      <c r="R4381">
        <v>0</v>
      </c>
      <c r="S4381">
        <v>0</v>
      </c>
      <c r="T4381">
        <v>0</v>
      </c>
      <c r="U4381">
        <v>0</v>
      </c>
      <c r="W4381" s="429">
        <f t="shared" si="101"/>
        <v>0</v>
      </c>
      <c r="X4381" s="429">
        <f t="shared" si="101"/>
        <v>0</v>
      </c>
      <c r="Y4381" s="429">
        <f t="shared" si="101"/>
        <v>0</v>
      </c>
      <c r="Z4381" s="429">
        <f t="shared" si="101"/>
        <v>0</v>
      </c>
      <c r="AA4381" s="429" t="s">
        <v>1295</v>
      </c>
    </row>
    <row r="4382" spans="1:27" x14ac:dyDescent="0.25">
      <c r="A4382" t="s">
        <v>149</v>
      </c>
      <c r="B4382" t="s">
        <v>186</v>
      </c>
      <c r="C4382" t="s">
        <v>1459</v>
      </c>
      <c r="D4382" t="s">
        <v>1387</v>
      </c>
      <c r="E4382" t="s">
        <v>1499</v>
      </c>
      <c r="F4382" t="s">
        <v>1293</v>
      </c>
      <c r="G4382" t="s">
        <v>524</v>
      </c>
      <c r="H4382" t="s">
        <v>1464</v>
      </c>
      <c r="I4382" t="s">
        <v>186</v>
      </c>
      <c r="J4382" t="s">
        <v>1406</v>
      </c>
      <c r="K4382" t="s">
        <v>1398</v>
      </c>
      <c r="L4382">
        <v>0</v>
      </c>
      <c r="M4382">
        <v>0</v>
      </c>
      <c r="N4382">
        <v>0</v>
      </c>
      <c r="O4382">
        <v>0</v>
      </c>
      <c r="P4382">
        <v>0</v>
      </c>
      <c r="Q4382">
        <v>0</v>
      </c>
      <c r="R4382">
        <v>0</v>
      </c>
      <c r="S4382">
        <v>0</v>
      </c>
      <c r="T4382">
        <v>0</v>
      </c>
      <c r="U4382">
        <v>0</v>
      </c>
      <c r="W4382" s="429">
        <f t="shared" si="101"/>
        <v>0</v>
      </c>
      <c r="X4382" s="429">
        <f t="shared" si="101"/>
        <v>0</v>
      </c>
      <c r="Y4382" s="429">
        <f t="shared" si="101"/>
        <v>0</v>
      </c>
      <c r="Z4382" s="429">
        <f t="shared" si="101"/>
        <v>0</v>
      </c>
      <c r="AA4382" s="429" t="s">
        <v>1295</v>
      </c>
    </row>
    <row r="4383" spans="1:27" x14ac:dyDescent="0.25">
      <c r="A4383" t="s">
        <v>149</v>
      </c>
      <c r="B4383" t="s">
        <v>186</v>
      </c>
      <c r="C4383" t="s">
        <v>1459</v>
      </c>
      <c r="D4383" t="s">
        <v>1387</v>
      </c>
      <c r="E4383" t="s">
        <v>1499</v>
      </c>
      <c r="F4383" t="s">
        <v>1293</v>
      </c>
      <c r="G4383" t="s">
        <v>524</v>
      </c>
      <c r="H4383" t="s">
        <v>1464</v>
      </c>
      <c r="I4383" t="s">
        <v>186</v>
      </c>
      <c r="J4383" t="s">
        <v>1406</v>
      </c>
      <c r="K4383" t="s">
        <v>1398</v>
      </c>
      <c r="L4383">
        <v>0</v>
      </c>
      <c r="M4383">
        <v>0</v>
      </c>
      <c r="N4383">
        <v>0</v>
      </c>
      <c r="O4383">
        <v>0</v>
      </c>
      <c r="P4383">
        <v>0</v>
      </c>
      <c r="Q4383">
        <v>0</v>
      </c>
      <c r="R4383">
        <v>0</v>
      </c>
      <c r="S4383">
        <v>0</v>
      </c>
      <c r="T4383">
        <v>0</v>
      </c>
      <c r="U4383">
        <v>0</v>
      </c>
      <c r="W4383" s="429">
        <f t="shared" si="101"/>
        <v>0</v>
      </c>
      <c r="X4383" s="429">
        <f t="shared" si="101"/>
        <v>0</v>
      </c>
      <c r="Y4383" s="429">
        <f t="shared" si="101"/>
        <v>0</v>
      </c>
      <c r="Z4383" s="429">
        <f t="shared" si="101"/>
        <v>0</v>
      </c>
      <c r="AA4383" s="429" t="s">
        <v>1295</v>
      </c>
    </row>
    <row r="4384" spans="1:27" x14ac:dyDescent="0.25">
      <c r="A4384" t="s">
        <v>149</v>
      </c>
      <c r="B4384" t="s">
        <v>186</v>
      </c>
      <c r="C4384" t="s">
        <v>1459</v>
      </c>
      <c r="D4384" t="s">
        <v>1387</v>
      </c>
      <c r="E4384" t="s">
        <v>1499</v>
      </c>
      <c r="F4384" t="s">
        <v>1293</v>
      </c>
      <c r="G4384" t="s">
        <v>524</v>
      </c>
      <c r="H4384" t="s">
        <v>1464</v>
      </c>
      <c r="I4384" t="s">
        <v>186</v>
      </c>
      <c r="J4384" t="s">
        <v>1406</v>
      </c>
      <c r="K4384" t="s">
        <v>1398</v>
      </c>
      <c r="L4384">
        <v>0</v>
      </c>
      <c r="M4384">
        <v>0</v>
      </c>
      <c r="N4384">
        <v>0</v>
      </c>
      <c r="O4384">
        <v>0</v>
      </c>
      <c r="P4384">
        <v>0</v>
      </c>
      <c r="Q4384">
        <v>0</v>
      </c>
      <c r="R4384">
        <v>0</v>
      </c>
      <c r="S4384">
        <v>0</v>
      </c>
      <c r="T4384">
        <v>0</v>
      </c>
      <c r="U4384">
        <v>0</v>
      </c>
      <c r="W4384" s="429">
        <f t="shared" si="101"/>
        <v>0</v>
      </c>
      <c r="X4384" s="429">
        <f t="shared" si="101"/>
        <v>0</v>
      </c>
      <c r="Y4384" s="429">
        <f t="shared" si="101"/>
        <v>0</v>
      </c>
      <c r="Z4384" s="429">
        <f t="shared" si="101"/>
        <v>0</v>
      </c>
      <c r="AA4384" s="429" t="s">
        <v>1295</v>
      </c>
    </row>
    <row r="4385" spans="1:27" x14ac:dyDescent="0.25">
      <c r="A4385" t="s">
        <v>149</v>
      </c>
      <c r="B4385" t="s">
        <v>186</v>
      </c>
      <c r="C4385" t="s">
        <v>1459</v>
      </c>
      <c r="D4385" t="s">
        <v>1387</v>
      </c>
      <c r="E4385" t="s">
        <v>1499</v>
      </c>
      <c r="F4385" t="s">
        <v>1293</v>
      </c>
      <c r="G4385" t="s">
        <v>524</v>
      </c>
      <c r="H4385" t="s">
        <v>1464</v>
      </c>
      <c r="I4385" t="s">
        <v>186</v>
      </c>
      <c r="J4385" t="s">
        <v>1406</v>
      </c>
      <c r="K4385" t="s">
        <v>1398</v>
      </c>
      <c r="L4385">
        <v>0</v>
      </c>
      <c r="M4385">
        <v>0</v>
      </c>
      <c r="N4385">
        <v>0</v>
      </c>
      <c r="O4385">
        <v>0</v>
      </c>
      <c r="P4385">
        <v>0</v>
      </c>
      <c r="Q4385">
        <v>0</v>
      </c>
      <c r="R4385">
        <v>0</v>
      </c>
      <c r="S4385">
        <v>0</v>
      </c>
      <c r="T4385">
        <v>0</v>
      </c>
      <c r="U4385">
        <v>0</v>
      </c>
      <c r="W4385" s="429">
        <f t="shared" si="101"/>
        <v>0</v>
      </c>
      <c r="X4385" s="429">
        <f t="shared" si="101"/>
        <v>0</v>
      </c>
      <c r="Y4385" s="429">
        <f t="shared" si="101"/>
        <v>0</v>
      </c>
      <c r="Z4385" s="429">
        <f t="shared" si="101"/>
        <v>0</v>
      </c>
      <c r="AA4385" s="429" t="s">
        <v>1295</v>
      </c>
    </row>
    <row r="4386" spans="1:27" x14ac:dyDescent="0.25">
      <c r="A4386" t="s">
        <v>149</v>
      </c>
      <c r="B4386" t="s">
        <v>186</v>
      </c>
      <c r="C4386" t="s">
        <v>1459</v>
      </c>
      <c r="D4386" t="s">
        <v>1387</v>
      </c>
      <c r="E4386" t="s">
        <v>1499</v>
      </c>
      <c r="F4386" t="s">
        <v>1293</v>
      </c>
      <c r="G4386" t="s">
        <v>524</v>
      </c>
      <c r="H4386" t="s">
        <v>1464</v>
      </c>
      <c r="I4386" t="s">
        <v>186</v>
      </c>
      <c r="J4386" t="s">
        <v>1406</v>
      </c>
      <c r="K4386" t="s">
        <v>1398</v>
      </c>
      <c r="L4386">
        <v>0</v>
      </c>
      <c r="M4386">
        <v>0</v>
      </c>
      <c r="N4386">
        <v>0</v>
      </c>
      <c r="O4386">
        <v>0</v>
      </c>
      <c r="P4386">
        <v>0</v>
      </c>
      <c r="Q4386">
        <v>0</v>
      </c>
      <c r="R4386">
        <v>0</v>
      </c>
      <c r="S4386">
        <v>0</v>
      </c>
      <c r="T4386">
        <v>0</v>
      </c>
      <c r="U4386">
        <v>0</v>
      </c>
      <c r="W4386" s="429">
        <f t="shared" si="101"/>
        <v>0</v>
      </c>
      <c r="X4386" s="429">
        <f t="shared" si="101"/>
        <v>0</v>
      </c>
      <c r="Y4386" s="429">
        <f t="shared" si="101"/>
        <v>0</v>
      </c>
      <c r="Z4386" s="429">
        <f t="shared" si="101"/>
        <v>0</v>
      </c>
      <c r="AA4386" s="429" t="s">
        <v>1295</v>
      </c>
    </row>
    <row r="4387" spans="1:27" x14ac:dyDescent="0.25">
      <c r="A4387" t="s">
        <v>149</v>
      </c>
      <c r="B4387" t="s">
        <v>186</v>
      </c>
      <c r="C4387" t="s">
        <v>1459</v>
      </c>
      <c r="D4387" t="s">
        <v>1387</v>
      </c>
      <c r="E4387" t="s">
        <v>1499</v>
      </c>
      <c r="F4387" t="s">
        <v>1293</v>
      </c>
      <c r="G4387" t="s">
        <v>524</v>
      </c>
      <c r="H4387" t="s">
        <v>1464</v>
      </c>
      <c r="I4387" t="s">
        <v>186</v>
      </c>
      <c r="J4387" t="s">
        <v>1406</v>
      </c>
      <c r="K4387" t="s">
        <v>1398</v>
      </c>
      <c r="L4387">
        <v>0</v>
      </c>
      <c r="M4387">
        <v>0</v>
      </c>
      <c r="N4387">
        <v>0</v>
      </c>
      <c r="O4387">
        <v>0</v>
      </c>
      <c r="P4387">
        <v>0</v>
      </c>
      <c r="Q4387">
        <v>0</v>
      </c>
      <c r="R4387">
        <v>0</v>
      </c>
      <c r="S4387">
        <v>0</v>
      </c>
      <c r="T4387">
        <v>0</v>
      </c>
      <c r="U4387">
        <v>0</v>
      </c>
      <c r="W4387" s="429">
        <f t="shared" si="101"/>
        <v>0</v>
      </c>
      <c r="X4387" s="429">
        <f t="shared" si="101"/>
        <v>0</v>
      </c>
      <c r="Y4387" s="429">
        <f t="shared" si="101"/>
        <v>0</v>
      </c>
      <c r="Z4387" s="429">
        <f t="shared" si="101"/>
        <v>0</v>
      </c>
      <c r="AA4387" s="429" t="s">
        <v>1295</v>
      </c>
    </row>
    <row r="4388" spans="1:27" x14ac:dyDescent="0.25">
      <c r="A4388" t="s">
        <v>149</v>
      </c>
      <c r="B4388" t="s">
        <v>186</v>
      </c>
      <c r="C4388" t="s">
        <v>1459</v>
      </c>
      <c r="D4388" t="s">
        <v>1387</v>
      </c>
      <c r="E4388" t="s">
        <v>1499</v>
      </c>
      <c r="F4388" t="s">
        <v>1293</v>
      </c>
      <c r="G4388" t="s">
        <v>524</v>
      </c>
      <c r="H4388" t="s">
        <v>1464</v>
      </c>
      <c r="I4388" t="s">
        <v>186</v>
      </c>
      <c r="J4388" t="s">
        <v>1406</v>
      </c>
      <c r="K4388" t="s">
        <v>1398</v>
      </c>
      <c r="L4388">
        <v>0</v>
      </c>
      <c r="M4388">
        <v>0</v>
      </c>
      <c r="N4388">
        <v>0</v>
      </c>
      <c r="O4388">
        <v>0</v>
      </c>
      <c r="P4388">
        <v>0</v>
      </c>
      <c r="Q4388">
        <v>0</v>
      </c>
      <c r="R4388">
        <v>0</v>
      </c>
      <c r="S4388">
        <v>0</v>
      </c>
      <c r="T4388">
        <v>0</v>
      </c>
      <c r="U4388">
        <v>0</v>
      </c>
      <c r="W4388" s="429">
        <f t="shared" si="101"/>
        <v>0</v>
      </c>
      <c r="X4388" s="429">
        <f t="shared" si="101"/>
        <v>0</v>
      </c>
      <c r="Y4388" s="429">
        <f t="shared" si="101"/>
        <v>0</v>
      </c>
      <c r="Z4388" s="429">
        <f t="shared" si="101"/>
        <v>0</v>
      </c>
      <c r="AA4388" s="429" t="s">
        <v>1295</v>
      </c>
    </row>
    <row r="4389" spans="1:27" x14ac:dyDescent="0.25">
      <c r="A4389" t="s">
        <v>149</v>
      </c>
      <c r="B4389" t="s">
        <v>186</v>
      </c>
      <c r="C4389" t="s">
        <v>1459</v>
      </c>
      <c r="D4389" t="s">
        <v>1387</v>
      </c>
      <c r="E4389" t="s">
        <v>1499</v>
      </c>
      <c r="F4389" t="s">
        <v>1293</v>
      </c>
      <c r="G4389" t="s">
        <v>524</v>
      </c>
      <c r="H4389" t="s">
        <v>1464</v>
      </c>
      <c r="I4389" t="s">
        <v>186</v>
      </c>
      <c r="J4389" t="s">
        <v>1406</v>
      </c>
      <c r="K4389" t="s">
        <v>1398</v>
      </c>
      <c r="L4389">
        <v>0</v>
      </c>
      <c r="M4389">
        <v>0</v>
      </c>
      <c r="N4389">
        <v>0</v>
      </c>
      <c r="O4389">
        <v>0</v>
      </c>
      <c r="P4389">
        <v>0</v>
      </c>
      <c r="Q4389">
        <v>0</v>
      </c>
      <c r="R4389">
        <v>0</v>
      </c>
      <c r="S4389">
        <v>0</v>
      </c>
      <c r="T4389">
        <v>0</v>
      </c>
      <c r="U4389">
        <v>0</v>
      </c>
      <c r="W4389" s="429">
        <f t="shared" si="101"/>
        <v>0</v>
      </c>
      <c r="X4389" s="429">
        <f t="shared" si="101"/>
        <v>0</v>
      </c>
      <c r="Y4389" s="429">
        <f t="shared" si="101"/>
        <v>0</v>
      </c>
      <c r="Z4389" s="429">
        <f t="shared" si="101"/>
        <v>0</v>
      </c>
      <c r="AA4389" s="429" t="s">
        <v>1295</v>
      </c>
    </row>
    <row r="4390" spans="1:27" x14ac:dyDescent="0.25">
      <c r="A4390" t="s">
        <v>149</v>
      </c>
      <c r="B4390" t="s">
        <v>186</v>
      </c>
      <c r="C4390" t="s">
        <v>1459</v>
      </c>
      <c r="D4390" t="s">
        <v>1387</v>
      </c>
      <c r="E4390" t="s">
        <v>1499</v>
      </c>
      <c r="F4390" t="s">
        <v>1293</v>
      </c>
      <c r="G4390" t="s">
        <v>524</v>
      </c>
      <c r="H4390" t="s">
        <v>1464</v>
      </c>
      <c r="I4390" t="s">
        <v>186</v>
      </c>
      <c r="J4390" t="s">
        <v>1406</v>
      </c>
      <c r="K4390" t="s">
        <v>1398</v>
      </c>
      <c r="L4390">
        <v>0</v>
      </c>
      <c r="M4390">
        <v>0</v>
      </c>
      <c r="N4390">
        <v>0</v>
      </c>
      <c r="O4390">
        <v>0</v>
      </c>
      <c r="P4390">
        <v>0</v>
      </c>
      <c r="Q4390">
        <v>0</v>
      </c>
      <c r="R4390">
        <v>0</v>
      </c>
      <c r="S4390">
        <v>0</v>
      </c>
      <c r="T4390">
        <v>0</v>
      </c>
      <c r="U4390">
        <v>0</v>
      </c>
      <c r="W4390" s="429">
        <f t="shared" si="101"/>
        <v>0</v>
      </c>
      <c r="X4390" s="429">
        <f t="shared" si="101"/>
        <v>0</v>
      </c>
      <c r="Y4390" s="429">
        <f t="shared" si="101"/>
        <v>0</v>
      </c>
      <c r="Z4390" s="429">
        <f t="shared" si="101"/>
        <v>0</v>
      </c>
      <c r="AA4390" s="429" t="s">
        <v>1295</v>
      </c>
    </row>
    <row r="4391" spans="1:27" x14ac:dyDescent="0.25">
      <c r="A4391" t="s">
        <v>149</v>
      </c>
      <c r="B4391" t="s">
        <v>186</v>
      </c>
      <c r="C4391" t="s">
        <v>1459</v>
      </c>
      <c r="D4391" t="s">
        <v>1387</v>
      </c>
      <c r="E4391" t="s">
        <v>1499</v>
      </c>
      <c r="F4391" t="s">
        <v>1293</v>
      </c>
      <c r="G4391" t="s">
        <v>524</v>
      </c>
      <c r="H4391" t="s">
        <v>1464</v>
      </c>
      <c r="I4391" t="s">
        <v>186</v>
      </c>
      <c r="J4391" t="s">
        <v>1399</v>
      </c>
      <c r="K4391" t="s">
        <v>1391</v>
      </c>
      <c r="L4391">
        <v>0</v>
      </c>
      <c r="M4391">
        <v>0</v>
      </c>
      <c r="N4391">
        <v>0</v>
      </c>
      <c r="O4391">
        <v>0</v>
      </c>
      <c r="P4391">
        <v>0</v>
      </c>
      <c r="Q4391">
        <v>0</v>
      </c>
      <c r="R4391">
        <v>0</v>
      </c>
      <c r="S4391">
        <v>0</v>
      </c>
      <c r="T4391">
        <v>0</v>
      </c>
      <c r="U4391">
        <v>0</v>
      </c>
      <c r="W4391" s="429">
        <f t="shared" si="101"/>
        <v>0</v>
      </c>
      <c r="X4391" s="429">
        <f t="shared" si="101"/>
        <v>0</v>
      </c>
      <c r="Y4391" s="429">
        <f t="shared" si="101"/>
        <v>0</v>
      </c>
      <c r="Z4391" s="429">
        <f t="shared" si="101"/>
        <v>0</v>
      </c>
      <c r="AA4391" s="429" t="s">
        <v>1296</v>
      </c>
    </row>
    <row r="4392" spans="1:27" x14ac:dyDescent="0.25">
      <c r="A4392" t="s">
        <v>149</v>
      </c>
      <c r="B4392" t="s">
        <v>186</v>
      </c>
      <c r="C4392" t="s">
        <v>1459</v>
      </c>
      <c r="D4392" t="s">
        <v>1387</v>
      </c>
      <c r="E4392" t="s">
        <v>1499</v>
      </c>
      <c r="F4392" t="s">
        <v>1293</v>
      </c>
      <c r="G4392" t="s">
        <v>524</v>
      </c>
      <c r="H4392" t="s">
        <v>1464</v>
      </c>
      <c r="I4392" t="s">
        <v>186</v>
      </c>
      <c r="J4392" t="s">
        <v>1399</v>
      </c>
      <c r="K4392" t="s">
        <v>1391</v>
      </c>
      <c r="L4392">
        <v>0</v>
      </c>
      <c r="M4392">
        <v>0</v>
      </c>
      <c r="N4392">
        <v>0</v>
      </c>
      <c r="O4392">
        <v>0</v>
      </c>
      <c r="P4392">
        <v>0</v>
      </c>
      <c r="Q4392">
        <v>0</v>
      </c>
      <c r="R4392">
        <v>0</v>
      </c>
      <c r="S4392">
        <v>0</v>
      </c>
      <c r="T4392">
        <v>0</v>
      </c>
      <c r="U4392">
        <v>0</v>
      </c>
      <c r="W4392" s="429">
        <f t="shared" si="101"/>
        <v>0</v>
      </c>
      <c r="X4392" s="429">
        <f t="shared" si="101"/>
        <v>0</v>
      </c>
      <c r="Y4392" s="429">
        <f t="shared" si="101"/>
        <v>0</v>
      </c>
      <c r="Z4392" s="429">
        <f t="shared" si="101"/>
        <v>0</v>
      </c>
      <c r="AA4392" s="429" t="s">
        <v>1296</v>
      </c>
    </row>
    <row r="4393" spans="1:27" x14ac:dyDescent="0.25">
      <c r="A4393" t="s">
        <v>149</v>
      </c>
      <c r="B4393" t="s">
        <v>186</v>
      </c>
      <c r="C4393" t="s">
        <v>1459</v>
      </c>
      <c r="D4393" t="s">
        <v>1387</v>
      </c>
      <c r="E4393" t="s">
        <v>1499</v>
      </c>
      <c r="F4393" t="s">
        <v>1293</v>
      </c>
      <c r="G4393" t="s">
        <v>524</v>
      </c>
      <c r="H4393" t="s">
        <v>1464</v>
      </c>
      <c r="I4393" t="s">
        <v>186</v>
      </c>
      <c r="J4393" t="s">
        <v>1416</v>
      </c>
      <c r="K4393" t="s">
        <v>1398</v>
      </c>
      <c r="L4393">
        <v>0</v>
      </c>
      <c r="M4393">
        <v>0</v>
      </c>
      <c r="N4393">
        <v>0</v>
      </c>
      <c r="O4393">
        <v>0</v>
      </c>
      <c r="P4393">
        <v>0</v>
      </c>
      <c r="Q4393">
        <v>0</v>
      </c>
      <c r="R4393">
        <v>0</v>
      </c>
      <c r="S4393">
        <v>0</v>
      </c>
      <c r="T4393">
        <v>0</v>
      </c>
      <c r="U4393">
        <v>0</v>
      </c>
      <c r="W4393" s="429">
        <f t="shared" si="101"/>
        <v>0</v>
      </c>
      <c r="X4393" s="429">
        <f t="shared" si="101"/>
        <v>0</v>
      </c>
      <c r="Y4393" s="429">
        <f t="shared" si="101"/>
        <v>0</v>
      </c>
      <c r="Z4393" s="429">
        <f t="shared" si="101"/>
        <v>0</v>
      </c>
      <c r="AA4393" s="429" t="s">
        <v>1295</v>
      </c>
    </row>
    <row r="4394" spans="1:27" x14ac:dyDescent="0.25">
      <c r="A4394" t="s">
        <v>149</v>
      </c>
      <c r="B4394" t="s">
        <v>186</v>
      </c>
      <c r="C4394" t="s">
        <v>1459</v>
      </c>
      <c r="D4394" t="s">
        <v>1387</v>
      </c>
      <c r="E4394" t="s">
        <v>1499</v>
      </c>
      <c r="F4394" t="s">
        <v>1293</v>
      </c>
      <c r="G4394" t="s">
        <v>524</v>
      </c>
      <c r="H4394" t="s">
        <v>1464</v>
      </c>
      <c r="I4394" t="s">
        <v>186</v>
      </c>
      <c r="J4394" t="s">
        <v>1416</v>
      </c>
      <c r="K4394" t="s">
        <v>1398</v>
      </c>
      <c r="L4394">
        <v>0</v>
      </c>
      <c r="M4394">
        <v>0</v>
      </c>
      <c r="N4394">
        <v>0</v>
      </c>
      <c r="O4394">
        <v>0</v>
      </c>
      <c r="P4394">
        <v>0</v>
      </c>
      <c r="Q4394">
        <v>0</v>
      </c>
      <c r="R4394">
        <v>0</v>
      </c>
      <c r="S4394">
        <v>0</v>
      </c>
      <c r="T4394">
        <v>0</v>
      </c>
      <c r="U4394">
        <v>0</v>
      </c>
      <c r="W4394" s="429">
        <f t="shared" si="101"/>
        <v>0</v>
      </c>
      <c r="X4394" s="429">
        <f t="shared" si="101"/>
        <v>0</v>
      </c>
      <c r="Y4394" s="429">
        <f t="shared" si="101"/>
        <v>0</v>
      </c>
      <c r="Z4394" s="429">
        <f t="shared" si="101"/>
        <v>0</v>
      </c>
      <c r="AA4394" s="429" t="s">
        <v>1295</v>
      </c>
    </row>
    <row r="4395" spans="1:27" x14ac:dyDescent="0.25">
      <c r="A4395" t="s">
        <v>149</v>
      </c>
      <c r="B4395" t="s">
        <v>186</v>
      </c>
      <c r="C4395" t="s">
        <v>1459</v>
      </c>
      <c r="D4395" t="s">
        <v>1387</v>
      </c>
      <c r="E4395" t="s">
        <v>1499</v>
      </c>
      <c r="F4395" t="s">
        <v>1293</v>
      </c>
      <c r="G4395" t="s">
        <v>524</v>
      </c>
      <c r="H4395" t="s">
        <v>1464</v>
      </c>
      <c r="I4395" t="s">
        <v>186</v>
      </c>
      <c r="J4395" t="s">
        <v>1402</v>
      </c>
      <c r="K4395" t="s">
        <v>1398</v>
      </c>
      <c r="L4395">
        <v>0</v>
      </c>
      <c r="M4395">
        <v>0</v>
      </c>
      <c r="N4395">
        <v>0</v>
      </c>
      <c r="O4395">
        <v>0</v>
      </c>
      <c r="P4395">
        <v>0</v>
      </c>
      <c r="Q4395">
        <v>0</v>
      </c>
      <c r="R4395">
        <v>0</v>
      </c>
      <c r="S4395">
        <v>0</v>
      </c>
      <c r="T4395">
        <v>0</v>
      </c>
      <c r="U4395">
        <v>0</v>
      </c>
      <c r="W4395" s="429">
        <f t="shared" si="101"/>
        <v>0</v>
      </c>
      <c r="X4395" s="429">
        <f t="shared" si="101"/>
        <v>0</v>
      </c>
      <c r="Y4395" s="429">
        <f t="shared" si="101"/>
        <v>0</v>
      </c>
      <c r="Z4395" s="429">
        <f t="shared" si="101"/>
        <v>0</v>
      </c>
      <c r="AA4395" s="429" t="s">
        <v>1295</v>
      </c>
    </row>
    <row r="4396" spans="1:27" x14ac:dyDescent="0.25">
      <c r="A4396" t="s">
        <v>149</v>
      </c>
      <c r="B4396" t="s">
        <v>186</v>
      </c>
      <c r="C4396" t="s">
        <v>1459</v>
      </c>
      <c r="D4396" t="s">
        <v>1387</v>
      </c>
      <c r="E4396" t="s">
        <v>1499</v>
      </c>
      <c r="F4396" t="s">
        <v>1293</v>
      </c>
      <c r="G4396" t="s">
        <v>524</v>
      </c>
      <c r="H4396" t="s">
        <v>1464</v>
      </c>
      <c r="I4396" t="s">
        <v>186</v>
      </c>
      <c r="J4396" t="s">
        <v>1400</v>
      </c>
      <c r="K4396" t="s">
        <v>1401</v>
      </c>
      <c r="L4396">
        <v>0</v>
      </c>
      <c r="M4396">
        <v>0</v>
      </c>
      <c r="N4396">
        <v>0</v>
      </c>
      <c r="O4396">
        <v>0</v>
      </c>
      <c r="P4396">
        <v>0</v>
      </c>
      <c r="Q4396">
        <v>0</v>
      </c>
      <c r="R4396">
        <v>0</v>
      </c>
      <c r="S4396">
        <v>0</v>
      </c>
      <c r="T4396">
        <v>0</v>
      </c>
      <c r="U4396">
        <v>0</v>
      </c>
      <c r="W4396" s="429">
        <f t="shared" si="101"/>
        <v>0</v>
      </c>
      <c r="X4396" s="429">
        <f t="shared" si="101"/>
        <v>0</v>
      </c>
      <c r="Y4396" s="429">
        <f t="shared" si="101"/>
        <v>0</v>
      </c>
      <c r="Z4396" s="429">
        <f t="shared" si="101"/>
        <v>0</v>
      </c>
      <c r="AA4396" s="429" t="s">
        <v>1296</v>
      </c>
    </row>
    <row r="4397" spans="1:27" x14ac:dyDescent="0.25">
      <c r="A4397" t="s">
        <v>149</v>
      </c>
      <c r="B4397" t="s">
        <v>186</v>
      </c>
      <c r="C4397" t="s">
        <v>1459</v>
      </c>
      <c r="D4397" t="s">
        <v>1387</v>
      </c>
      <c r="E4397" t="s">
        <v>1499</v>
      </c>
      <c r="F4397" t="s">
        <v>1293</v>
      </c>
      <c r="G4397" t="s">
        <v>524</v>
      </c>
      <c r="H4397" t="s">
        <v>1464</v>
      </c>
      <c r="I4397" t="s">
        <v>186</v>
      </c>
      <c r="J4397" t="s">
        <v>1416</v>
      </c>
      <c r="K4397" t="s">
        <v>1398</v>
      </c>
      <c r="L4397">
        <v>0</v>
      </c>
      <c r="M4397">
        <v>0</v>
      </c>
      <c r="N4397">
        <v>0</v>
      </c>
      <c r="O4397">
        <v>0</v>
      </c>
      <c r="P4397">
        <v>0</v>
      </c>
      <c r="Q4397">
        <v>0</v>
      </c>
      <c r="R4397">
        <v>0</v>
      </c>
      <c r="S4397">
        <v>0</v>
      </c>
      <c r="T4397">
        <v>0</v>
      </c>
      <c r="U4397">
        <v>0</v>
      </c>
      <c r="W4397" s="429">
        <f t="shared" si="101"/>
        <v>0</v>
      </c>
      <c r="X4397" s="429">
        <f t="shared" si="101"/>
        <v>0</v>
      </c>
      <c r="Y4397" s="429">
        <f t="shared" si="101"/>
        <v>0</v>
      </c>
      <c r="Z4397" s="429">
        <f t="shared" si="101"/>
        <v>0</v>
      </c>
      <c r="AA4397" s="429" t="s">
        <v>1295</v>
      </c>
    </row>
    <row r="4398" spans="1:27" x14ac:dyDescent="0.25">
      <c r="A4398" t="s">
        <v>149</v>
      </c>
      <c r="B4398" t="s">
        <v>186</v>
      </c>
      <c r="C4398" t="s">
        <v>1459</v>
      </c>
      <c r="D4398" t="s">
        <v>1387</v>
      </c>
      <c r="E4398" t="s">
        <v>1499</v>
      </c>
      <c r="F4398" t="s">
        <v>1293</v>
      </c>
      <c r="G4398" t="s">
        <v>524</v>
      </c>
      <c r="H4398" t="s">
        <v>1464</v>
      </c>
      <c r="I4398" t="s">
        <v>186</v>
      </c>
      <c r="J4398" t="s">
        <v>1399</v>
      </c>
      <c r="K4398" t="s">
        <v>1391</v>
      </c>
      <c r="L4398">
        <v>0</v>
      </c>
      <c r="M4398">
        <v>0</v>
      </c>
      <c r="N4398">
        <v>0</v>
      </c>
      <c r="O4398">
        <v>0</v>
      </c>
      <c r="P4398">
        <v>0</v>
      </c>
      <c r="Q4398">
        <v>0</v>
      </c>
      <c r="R4398">
        <v>0</v>
      </c>
      <c r="S4398">
        <v>0</v>
      </c>
      <c r="T4398">
        <v>0</v>
      </c>
      <c r="U4398">
        <v>0</v>
      </c>
      <c r="W4398" s="429">
        <f t="shared" si="101"/>
        <v>0</v>
      </c>
      <c r="X4398" s="429">
        <f t="shared" si="101"/>
        <v>0</v>
      </c>
      <c r="Y4398" s="429">
        <f t="shared" si="101"/>
        <v>0</v>
      </c>
      <c r="Z4398" s="429">
        <f t="shared" si="101"/>
        <v>0</v>
      </c>
      <c r="AA4398" s="429" t="s">
        <v>1296</v>
      </c>
    </row>
    <row r="4399" spans="1:27" x14ac:dyDescent="0.25">
      <c r="A4399" t="s">
        <v>149</v>
      </c>
      <c r="B4399" t="s">
        <v>186</v>
      </c>
      <c r="C4399" t="s">
        <v>1459</v>
      </c>
      <c r="D4399" t="s">
        <v>1387</v>
      </c>
      <c r="E4399" t="s">
        <v>1499</v>
      </c>
      <c r="F4399" t="s">
        <v>1293</v>
      </c>
      <c r="G4399" t="s">
        <v>524</v>
      </c>
      <c r="H4399" t="s">
        <v>1460</v>
      </c>
      <c r="I4399" t="s">
        <v>561</v>
      </c>
      <c r="J4399" t="s">
        <v>1416</v>
      </c>
      <c r="K4399" t="s">
        <v>1398</v>
      </c>
      <c r="L4399">
        <v>0</v>
      </c>
      <c r="M4399">
        <v>0</v>
      </c>
      <c r="N4399">
        <v>0</v>
      </c>
      <c r="O4399">
        <v>0</v>
      </c>
      <c r="P4399">
        <v>0</v>
      </c>
      <c r="Q4399">
        <v>0</v>
      </c>
      <c r="R4399">
        <v>0</v>
      </c>
      <c r="S4399">
        <v>0</v>
      </c>
      <c r="T4399">
        <v>0</v>
      </c>
      <c r="U4399">
        <v>0</v>
      </c>
      <c r="W4399" s="429">
        <f t="shared" si="101"/>
        <v>0</v>
      </c>
      <c r="X4399" s="429">
        <f t="shared" si="101"/>
        <v>0</v>
      </c>
      <c r="Y4399" s="429">
        <f t="shared" si="101"/>
        <v>0</v>
      </c>
      <c r="Z4399" s="429">
        <f t="shared" si="101"/>
        <v>0</v>
      </c>
      <c r="AA4399" s="429" t="s">
        <v>1295</v>
      </c>
    </row>
    <row r="4400" spans="1:27" x14ac:dyDescent="0.25">
      <c r="A4400" t="s">
        <v>149</v>
      </c>
      <c r="B4400" t="s">
        <v>186</v>
      </c>
      <c r="C4400" t="s">
        <v>1459</v>
      </c>
      <c r="D4400" t="s">
        <v>1387</v>
      </c>
      <c r="E4400" t="s">
        <v>1499</v>
      </c>
      <c r="F4400" t="s">
        <v>1293</v>
      </c>
      <c r="G4400" t="s">
        <v>524</v>
      </c>
      <c r="H4400" t="s">
        <v>1460</v>
      </c>
      <c r="I4400" t="s">
        <v>561</v>
      </c>
      <c r="J4400" t="s">
        <v>1416</v>
      </c>
      <c r="K4400" t="s">
        <v>1398</v>
      </c>
      <c r="L4400">
        <v>0</v>
      </c>
      <c r="M4400">
        <v>0</v>
      </c>
      <c r="N4400">
        <v>0</v>
      </c>
      <c r="O4400">
        <v>0</v>
      </c>
      <c r="P4400">
        <v>0</v>
      </c>
      <c r="Q4400">
        <v>0</v>
      </c>
      <c r="R4400">
        <v>0</v>
      </c>
      <c r="S4400">
        <v>0</v>
      </c>
      <c r="T4400">
        <v>0</v>
      </c>
      <c r="U4400">
        <v>0</v>
      </c>
      <c r="W4400" s="429">
        <f t="shared" si="101"/>
        <v>0</v>
      </c>
      <c r="X4400" s="429">
        <f t="shared" si="101"/>
        <v>0</v>
      </c>
      <c r="Y4400" s="429">
        <f t="shared" si="101"/>
        <v>0</v>
      </c>
      <c r="Z4400" s="429">
        <f t="shared" si="101"/>
        <v>0</v>
      </c>
      <c r="AA4400" s="429" t="s">
        <v>1295</v>
      </c>
    </row>
    <row r="4401" spans="1:27" x14ac:dyDescent="0.25">
      <c r="A4401" t="s">
        <v>149</v>
      </c>
      <c r="B4401" t="s">
        <v>186</v>
      </c>
      <c r="C4401" t="s">
        <v>1459</v>
      </c>
      <c r="D4401" t="s">
        <v>1387</v>
      </c>
      <c r="E4401" t="s">
        <v>1499</v>
      </c>
      <c r="F4401" t="s">
        <v>1293</v>
      </c>
      <c r="G4401" t="s">
        <v>524</v>
      </c>
      <c r="H4401" t="s">
        <v>1460</v>
      </c>
      <c r="I4401" t="s">
        <v>561</v>
      </c>
      <c r="J4401" t="s">
        <v>1416</v>
      </c>
      <c r="K4401" t="s">
        <v>1398</v>
      </c>
      <c r="L4401">
        <v>0</v>
      </c>
      <c r="M4401">
        <v>0</v>
      </c>
      <c r="N4401">
        <v>0</v>
      </c>
      <c r="O4401">
        <v>0</v>
      </c>
      <c r="P4401">
        <v>0</v>
      </c>
      <c r="Q4401">
        <v>0</v>
      </c>
      <c r="R4401">
        <v>0</v>
      </c>
      <c r="S4401">
        <v>0</v>
      </c>
      <c r="T4401">
        <v>0</v>
      </c>
      <c r="U4401">
        <v>0</v>
      </c>
      <c r="W4401" s="429">
        <f t="shared" si="101"/>
        <v>0</v>
      </c>
      <c r="X4401" s="429">
        <f t="shared" si="101"/>
        <v>0</v>
      </c>
      <c r="Y4401" s="429">
        <f t="shared" si="101"/>
        <v>0</v>
      </c>
      <c r="Z4401" s="429">
        <f t="shared" si="101"/>
        <v>0</v>
      </c>
      <c r="AA4401" s="429" t="s">
        <v>1295</v>
      </c>
    </row>
    <row r="4402" spans="1:27" x14ac:dyDescent="0.25">
      <c r="A4402" t="s">
        <v>149</v>
      </c>
      <c r="B4402" t="s">
        <v>186</v>
      </c>
      <c r="C4402" t="s">
        <v>1459</v>
      </c>
      <c r="D4402" t="s">
        <v>1387</v>
      </c>
      <c r="E4402" t="s">
        <v>1499</v>
      </c>
      <c r="F4402" t="s">
        <v>1293</v>
      </c>
      <c r="G4402" t="s">
        <v>524</v>
      </c>
      <c r="H4402" t="s">
        <v>1460</v>
      </c>
      <c r="I4402" t="s">
        <v>561</v>
      </c>
      <c r="J4402" t="s">
        <v>1399</v>
      </c>
      <c r="K4402" t="s">
        <v>1391</v>
      </c>
      <c r="L4402">
        <v>0</v>
      </c>
      <c r="M4402">
        <v>0</v>
      </c>
      <c r="N4402">
        <v>0</v>
      </c>
      <c r="O4402">
        <v>0</v>
      </c>
      <c r="P4402">
        <v>0</v>
      </c>
      <c r="Q4402">
        <v>0</v>
      </c>
      <c r="R4402">
        <v>0</v>
      </c>
      <c r="S4402">
        <v>0</v>
      </c>
      <c r="T4402">
        <v>0</v>
      </c>
      <c r="U4402">
        <v>0</v>
      </c>
      <c r="W4402" s="429">
        <f t="shared" si="101"/>
        <v>0</v>
      </c>
      <c r="X4402" s="429">
        <f t="shared" si="101"/>
        <v>0</v>
      </c>
      <c r="Y4402" s="429">
        <f t="shared" si="101"/>
        <v>0</v>
      </c>
      <c r="Z4402" s="429">
        <f t="shared" si="101"/>
        <v>0</v>
      </c>
      <c r="AA4402" s="429" t="s">
        <v>1296</v>
      </c>
    </row>
    <row r="4403" spans="1:27" x14ac:dyDescent="0.25">
      <c r="A4403" t="s">
        <v>149</v>
      </c>
      <c r="B4403" t="s">
        <v>186</v>
      </c>
      <c r="C4403" t="s">
        <v>1459</v>
      </c>
      <c r="D4403" t="s">
        <v>1387</v>
      </c>
      <c r="E4403" t="s">
        <v>1499</v>
      </c>
      <c r="F4403" t="s">
        <v>1293</v>
      </c>
      <c r="G4403" t="s">
        <v>524</v>
      </c>
      <c r="H4403" t="s">
        <v>1460</v>
      </c>
      <c r="I4403" t="s">
        <v>561</v>
      </c>
      <c r="J4403" t="s">
        <v>1399</v>
      </c>
      <c r="K4403" t="s">
        <v>1391</v>
      </c>
      <c r="L4403">
        <v>0</v>
      </c>
      <c r="M4403">
        <v>0</v>
      </c>
      <c r="N4403">
        <v>0</v>
      </c>
      <c r="O4403">
        <v>0</v>
      </c>
      <c r="P4403">
        <v>0</v>
      </c>
      <c r="Q4403">
        <v>0</v>
      </c>
      <c r="R4403">
        <v>0</v>
      </c>
      <c r="S4403">
        <v>0</v>
      </c>
      <c r="T4403">
        <v>0</v>
      </c>
      <c r="U4403">
        <v>0</v>
      </c>
      <c r="W4403" s="429">
        <f t="shared" si="101"/>
        <v>0</v>
      </c>
      <c r="X4403" s="429">
        <f t="shared" si="101"/>
        <v>0</v>
      </c>
      <c r="Y4403" s="429">
        <f t="shared" si="101"/>
        <v>0</v>
      </c>
      <c r="Z4403" s="429">
        <f t="shared" si="101"/>
        <v>0</v>
      </c>
      <c r="AA4403" s="429" t="s">
        <v>1296</v>
      </c>
    </row>
    <row r="4404" spans="1:27" x14ac:dyDescent="0.25">
      <c r="A4404" t="s">
        <v>149</v>
      </c>
      <c r="B4404" t="s">
        <v>186</v>
      </c>
      <c r="C4404" t="s">
        <v>1459</v>
      </c>
      <c r="D4404" t="s">
        <v>1387</v>
      </c>
      <c r="E4404" t="s">
        <v>1499</v>
      </c>
      <c r="F4404" t="s">
        <v>1293</v>
      </c>
      <c r="G4404" t="s">
        <v>524</v>
      </c>
      <c r="H4404" t="s">
        <v>1461</v>
      </c>
      <c r="I4404" t="s">
        <v>534</v>
      </c>
      <c r="J4404" t="s">
        <v>1402</v>
      </c>
      <c r="K4404" t="s">
        <v>1398</v>
      </c>
      <c r="L4404">
        <v>0</v>
      </c>
      <c r="M4404">
        <v>0</v>
      </c>
      <c r="N4404">
        <v>0</v>
      </c>
      <c r="O4404">
        <v>0</v>
      </c>
      <c r="P4404">
        <v>0</v>
      </c>
      <c r="Q4404">
        <v>0</v>
      </c>
      <c r="R4404">
        <v>0</v>
      </c>
      <c r="S4404">
        <v>0</v>
      </c>
      <c r="T4404">
        <v>0</v>
      </c>
      <c r="U4404">
        <v>0</v>
      </c>
      <c r="W4404" s="429">
        <f t="shared" si="101"/>
        <v>0</v>
      </c>
      <c r="X4404" s="429">
        <f t="shared" si="101"/>
        <v>0</v>
      </c>
      <c r="Y4404" s="429">
        <f t="shared" si="101"/>
        <v>0</v>
      </c>
      <c r="Z4404" s="429">
        <f t="shared" si="101"/>
        <v>0</v>
      </c>
      <c r="AA4404" s="429" t="s">
        <v>1295</v>
      </c>
    </row>
    <row r="4405" spans="1:27" x14ac:dyDescent="0.25">
      <c r="A4405" t="s">
        <v>149</v>
      </c>
      <c r="B4405" t="s">
        <v>186</v>
      </c>
      <c r="C4405" t="s">
        <v>1459</v>
      </c>
      <c r="D4405" t="s">
        <v>1387</v>
      </c>
      <c r="E4405" t="s">
        <v>1499</v>
      </c>
      <c r="F4405" t="s">
        <v>1293</v>
      </c>
      <c r="G4405" t="s">
        <v>524</v>
      </c>
      <c r="H4405" t="s">
        <v>1461</v>
      </c>
      <c r="I4405" t="s">
        <v>534</v>
      </c>
      <c r="J4405" t="s">
        <v>1402</v>
      </c>
      <c r="K4405" t="s">
        <v>1398</v>
      </c>
      <c r="L4405">
        <v>0</v>
      </c>
      <c r="M4405">
        <v>0</v>
      </c>
      <c r="N4405">
        <v>0</v>
      </c>
      <c r="O4405">
        <v>0</v>
      </c>
      <c r="P4405">
        <v>0</v>
      </c>
      <c r="Q4405">
        <v>0</v>
      </c>
      <c r="R4405">
        <v>0</v>
      </c>
      <c r="S4405">
        <v>0</v>
      </c>
      <c r="T4405">
        <v>0</v>
      </c>
      <c r="U4405">
        <v>0</v>
      </c>
      <c r="W4405" s="429">
        <f t="shared" si="101"/>
        <v>0</v>
      </c>
      <c r="X4405" s="429">
        <f t="shared" si="101"/>
        <v>0</v>
      </c>
      <c r="Y4405" s="429">
        <f t="shared" si="101"/>
        <v>0</v>
      </c>
      <c r="Z4405" s="429">
        <f t="shared" si="101"/>
        <v>0</v>
      </c>
      <c r="AA4405" s="429" t="s">
        <v>1295</v>
      </c>
    </row>
    <row r="4406" spans="1:27" x14ac:dyDescent="0.25">
      <c r="A4406" t="s">
        <v>149</v>
      </c>
      <c r="B4406" t="s">
        <v>186</v>
      </c>
      <c r="C4406" t="s">
        <v>1459</v>
      </c>
      <c r="D4406" t="s">
        <v>1387</v>
      </c>
      <c r="E4406" t="s">
        <v>1499</v>
      </c>
      <c r="F4406" t="s">
        <v>1293</v>
      </c>
      <c r="G4406" t="s">
        <v>524</v>
      </c>
      <c r="H4406" t="s">
        <v>1461</v>
      </c>
      <c r="I4406" t="s">
        <v>534</v>
      </c>
      <c r="J4406" t="s">
        <v>1402</v>
      </c>
      <c r="K4406" t="s">
        <v>1398</v>
      </c>
      <c r="L4406">
        <v>0</v>
      </c>
      <c r="M4406">
        <v>0</v>
      </c>
      <c r="N4406">
        <v>0</v>
      </c>
      <c r="O4406">
        <v>0</v>
      </c>
      <c r="P4406">
        <v>0</v>
      </c>
      <c r="Q4406">
        <v>0</v>
      </c>
      <c r="R4406">
        <v>0</v>
      </c>
      <c r="S4406">
        <v>0</v>
      </c>
      <c r="T4406">
        <v>0</v>
      </c>
      <c r="U4406">
        <v>0</v>
      </c>
      <c r="W4406" s="429">
        <f t="shared" si="101"/>
        <v>0</v>
      </c>
      <c r="X4406" s="429">
        <f t="shared" si="101"/>
        <v>0</v>
      </c>
      <c r="Y4406" s="429">
        <f t="shared" si="101"/>
        <v>0</v>
      </c>
      <c r="Z4406" s="429">
        <f t="shared" si="101"/>
        <v>0</v>
      </c>
      <c r="AA4406" s="429" t="s">
        <v>1295</v>
      </c>
    </row>
    <row r="4407" spans="1:27" x14ac:dyDescent="0.25">
      <c r="A4407" t="s">
        <v>149</v>
      </c>
      <c r="B4407" t="s">
        <v>186</v>
      </c>
      <c r="C4407" t="s">
        <v>1459</v>
      </c>
      <c r="D4407" t="s">
        <v>1387</v>
      </c>
      <c r="E4407" t="s">
        <v>1499</v>
      </c>
      <c r="F4407" t="s">
        <v>1293</v>
      </c>
      <c r="G4407" t="s">
        <v>524</v>
      </c>
      <c r="H4407" t="s">
        <v>1461</v>
      </c>
      <c r="I4407" t="s">
        <v>534</v>
      </c>
      <c r="J4407" t="s">
        <v>1396</v>
      </c>
      <c r="K4407" t="s">
        <v>1393</v>
      </c>
      <c r="L4407">
        <v>0</v>
      </c>
      <c r="M4407">
        <v>0</v>
      </c>
      <c r="N4407">
        <v>0</v>
      </c>
      <c r="O4407">
        <v>0</v>
      </c>
      <c r="P4407">
        <v>0</v>
      </c>
      <c r="Q4407">
        <v>0</v>
      </c>
      <c r="R4407">
        <v>0</v>
      </c>
      <c r="S4407">
        <v>0</v>
      </c>
      <c r="T4407">
        <v>0</v>
      </c>
      <c r="U4407">
        <v>0</v>
      </c>
      <c r="W4407" s="429">
        <f t="shared" si="101"/>
        <v>0</v>
      </c>
      <c r="X4407" s="429">
        <f t="shared" si="101"/>
        <v>0</v>
      </c>
      <c r="Y4407" s="429">
        <f t="shared" si="101"/>
        <v>0</v>
      </c>
      <c r="Z4407" s="429">
        <f t="shared" si="101"/>
        <v>0</v>
      </c>
      <c r="AA4407" s="429" t="s">
        <v>1295</v>
      </c>
    </row>
    <row r="4408" spans="1:27" x14ac:dyDescent="0.25">
      <c r="A4408" t="s">
        <v>149</v>
      </c>
      <c r="B4408" t="s">
        <v>186</v>
      </c>
      <c r="C4408" t="s">
        <v>1459</v>
      </c>
      <c r="D4408" t="s">
        <v>1387</v>
      </c>
      <c r="E4408" t="s">
        <v>1499</v>
      </c>
      <c r="F4408" t="s">
        <v>1293</v>
      </c>
      <c r="G4408" t="s">
        <v>524</v>
      </c>
      <c r="H4408" t="s">
        <v>1461</v>
      </c>
      <c r="I4408" t="s">
        <v>534</v>
      </c>
      <c r="J4408" t="s">
        <v>1396</v>
      </c>
      <c r="K4408" t="s">
        <v>1393</v>
      </c>
      <c r="L4408">
        <v>0</v>
      </c>
      <c r="M4408">
        <v>0</v>
      </c>
      <c r="N4408">
        <v>0</v>
      </c>
      <c r="O4408">
        <v>0</v>
      </c>
      <c r="P4408">
        <v>0</v>
      </c>
      <c r="Q4408">
        <v>0</v>
      </c>
      <c r="R4408">
        <v>0</v>
      </c>
      <c r="S4408">
        <v>0</v>
      </c>
      <c r="T4408">
        <v>0</v>
      </c>
      <c r="U4408">
        <v>0</v>
      </c>
      <c r="W4408" s="429">
        <f t="shared" si="101"/>
        <v>0</v>
      </c>
      <c r="X4408" s="429">
        <f t="shared" si="101"/>
        <v>0</v>
      </c>
      <c r="Y4408" s="429">
        <f t="shared" si="101"/>
        <v>0</v>
      </c>
      <c r="Z4408" s="429">
        <f t="shared" si="101"/>
        <v>0</v>
      </c>
      <c r="AA4408" s="429" t="s">
        <v>1295</v>
      </c>
    </row>
    <row r="4409" spans="1:27" x14ac:dyDescent="0.25">
      <c r="A4409" t="s">
        <v>149</v>
      </c>
      <c r="B4409" t="s">
        <v>186</v>
      </c>
      <c r="C4409" t="s">
        <v>1459</v>
      </c>
      <c r="D4409" t="s">
        <v>1387</v>
      </c>
      <c r="E4409" t="s">
        <v>1499</v>
      </c>
      <c r="F4409" t="s">
        <v>1293</v>
      </c>
      <c r="G4409" t="s">
        <v>524</v>
      </c>
      <c r="H4409" t="s">
        <v>1461</v>
      </c>
      <c r="I4409" t="s">
        <v>534</v>
      </c>
      <c r="J4409" t="s">
        <v>1396</v>
      </c>
      <c r="K4409" t="s">
        <v>1393</v>
      </c>
      <c r="L4409">
        <v>0</v>
      </c>
      <c r="M4409">
        <v>0</v>
      </c>
      <c r="N4409">
        <v>0</v>
      </c>
      <c r="O4409">
        <v>0</v>
      </c>
      <c r="P4409">
        <v>0</v>
      </c>
      <c r="Q4409">
        <v>0</v>
      </c>
      <c r="R4409">
        <v>0</v>
      </c>
      <c r="S4409">
        <v>0</v>
      </c>
      <c r="T4409">
        <v>0</v>
      </c>
      <c r="U4409">
        <v>0</v>
      </c>
      <c r="W4409" s="429">
        <f t="shared" si="101"/>
        <v>0</v>
      </c>
      <c r="X4409" s="429">
        <f t="shared" si="101"/>
        <v>0</v>
      </c>
      <c r="Y4409" s="429">
        <f t="shared" si="101"/>
        <v>0</v>
      </c>
      <c r="Z4409" s="429">
        <f t="shared" si="101"/>
        <v>0</v>
      </c>
      <c r="AA4409" s="429" t="s">
        <v>1295</v>
      </c>
    </row>
    <row r="4410" spans="1:27" x14ac:dyDescent="0.25">
      <c r="A4410" t="s">
        <v>149</v>
      </c>
      <c r="B4410" t="s">
        <v>186</v>
      </c>
      <c r="C4410" t="s">
        <v>1459</v>
      </c>
      <c r="D4410" t="s">
        <v>1387</v>
      </c>
      <c r="E4410" t="s">
        <v>1499</v>
      </c>
      <c r="F4410" t="s">
        <v>1293</v>
      </c>
      <c r="G4410" t="s">
        <v>524</v>
      </c>
      <c r="H4410" t="s">
        <v>1461</v>
      </c>
      <c r="I4410" t="s">
        <v>534</v>
      </c>
      <c r="J4410" t="s">
        <v>1396</v>
      </c>
      <c r="K4410" t="s">
        <v>1393</v>
      </c>
      <c r="L4410">
        <v>0</v>
      </c>
      <c r="M4410">
        <v>0</v>
      </c>
      <c r="N4410">
        <v>0</v>
      </c>
      <c r="O4410">
        <v>0</v>
      </c>
      <c r="P4410">
        <v>0</v>
      </c>
      <c r="Q4410">
        <v>0</v>
      </c>
      <c r="R4410">
        <v>0</v>
      </c>
      <c r="S4410">
        <v>0</v>
      </c>
      <c r="T4410">
        <v>0</v>
      </c>
      <c r="U4410">
        <v>0</v>
      </c>
      <c r="W4410" s="429">
        <f t="shared" si="101"/>
        <v>0</v>
      </c>
      <c r="X4410" s="429">
        <f t="shared" si="101"/>
        <v>0</v>
      </c>
      <c r="Y4410" s="429">
        <f t="shared" si="101"/>
        <v>0</v>
      </c>
      <c r="Z4410" s="429">
        <f t="shared" si="101"/>
        <v>0</v>
      </c>
      <c r="AA4410" s="429" t="s">
        <v>1295</v>
      </c>
    </row>
    <row r="4411" spans="1:27" x14ac:dyDescent="0.25">
      <c r="A4411" t="s">
        <v>149</v>
      </c>
      <c r="B4411" t="s">
        <v>186</v>
      </c>
      <c r="C4411" t="s">
        <v>1459</v>
      </c>
      <c r="D4411" t="s">
        <v>1387</v>
      </c>
      <c r="E4411" t="s">
        <v>1499</v>
      </c>
      <c r="F4411" t="s">
        <v>1293</v>
      </c>
      <c r="G4411" t="s">
        <v>524</v>
      </c>
      <c r="H4411" t="s">
        <v>1461</v>
      </c>
      <c r="I4411" t="s">
        <v>534</v>
      </c>
      <c r="J4411" t="s">
        <v>1415</v>
      </c>
      <c r="K4411" t="s">
        <v>1389</v>
      </c>
      <c r="L4411">
        <v>0</v>
      </c>
      <c r="M4411">
        <v>0</v>
      </c>
      <c r="N4411">
        <v>0</v>
      </c>
      <c r="O4411">
        <v>0</v>
      </c>
      <c r="P4411">
        <v>0</v>
      </c>
      <c r="Q4411">
        <v>0</v>
      </c>
      <c r="R4411">
        <v>0</v>
      </c>
      <c r="S4411">
        <v>0</v>
      </c>
      <c r="T4411">
        <v>0</v>
      </c>
      <c r="U4411">
        <v>0</v>
      </c>
      <c r="W4411" s="429">
        <f t="shared" si="101"/>
        <v>0</v>
      </c>
      <c r="X4411" s="429">
        <f t="shared" si="101"/>
        <v>0</v>
      </c>
      <c r="Y4411" s="429">
        <f t="shared" si="101"/>
        <v>0</v>
      </c>
      <c r="Z4411" s="429">
        <f t="shared" si="101"/>
        <v>0</v>
      </c>
      <c r="AA4411" s="429" t="s">
        <v>1296</v>
      </c>
    </row>
    <row r="4412" spans="1:27" x14ac:dyDescent="0.25">
      <c r="A4412" t="s">
        <v>149</v>
      </c>
      <c r="B4412" t="s">
        <v>186</v>
      </c>
      <c r="C4412" t="s">
        <v>1459</v>
      </c>
      <c r="D4412" t="s">
        <v>1387</v>
      </c>
      <c r="E4412" t="s">
        <v>1499</v>
      </c>
      <c r="F4412" t="s">
        <v>1293</v>
      </c>
      <c r="G4412" t="s">
        <v>524</v>
      </c>
      <c r="H4412" t="s">
        <v>1461</v>
      </c>
      <c r="I4412" t="s">
        <v>534</v>
      </c>
      <c r="J4412" t="s">
        <v>1415</v>
      </c>
      <c r="K4412" t="s">
        <v>1389</v>
      </c>
      <c r="L4412">
        <v>0</v>
      </c>
      <c r="M4412">
        <v>0</v>
      </c>
      <c r="N4412">
        <v>0</v>
      </c>
      <c r="O4412">
        <v>0</v>
      </c>
      <c r="P4412">
        <v>0</v>
      </c>
      <c r="Q4412">
        <v>0</v>
      </c>
      <c r="R4412">
        <v>0</v>
      </c>
      <c r="S4412">
        <v>0</v>
      </c>
      <c r="T4412">
        <v>0</v>
      </c>
      <c r="U4412">
        <v>0</v>
      </c>
      <c r="W4412" s="429">
        <f t="shared" si="101"/>
        <v>0</v>
      </c>
      <c r="X4412" s="429">
        <f t="shared" si="101"/>
        <v>0</v>
      </c>
      <c r="Y4412" s="429">
        <f t="shared" si="101"/>
        <v>0</v>
      </c>
      <c r="Z4412" s="429">
        <f t="shared" si="101"/>
        <v>0</v>
      </c>
      <c r="AA4412" s="429" t="s">
        <v>1296</v>
      </c>
    </row>
    <row r="4413" spans="1:27" x14ac:dyDescent="0.25">
      <c r="A4413" t="s">
        <v>149</v>
      </c>
      <c r="B4413" t="s">
        <v>186</v>
      </c>
      <c r="C4413" t="s">
        <v>1459</v>
      </c>
      <c r="D4413" t="s">
        <v>1387</v>
      </c>
      <c r="E4413" t="s">
        <v>1499</v>
      </c>
      <c r="F4413" t="s">
        <v>1293</v>
      </c>
      <c r="G4413" t="s">
        <v>524</v>
      </c>
      <c r="H4413" t="s">
        <v>1461</v>
      </c>
      <c r="I4413" t="s">
        <v>534</v>
      </c>
      <c r="J4413" t="s">
        <v>1416</v>
      </c>
      <c r="K4413" t="s">
        <v>1398</v>
      </c>
      <c r="L4413">
        <v>0</v>
      </c>
      <c r="M4413">
        <v>0</v>
      </c>
      <c r="N4413">
        <v>0</v>
      </c>
      <c r="O4413">
        <v>0</v>
      </c>
      <c r="P4413">
        <v>0</v>
      </c>
      <c r="Q4413">
        <v>0</v>
      </c>
      <c r="R4413">
        <v>0</v>
      </c>
      <c r="S4413">
        <v>0</v>
      </c>
      <c r="T4413">
        <v>0</v>
      </c>
      <c r="U4413">
        <v>0</v>
      </c>
      <c r="W4413" s="429">
        <f t="shared" si="101"/>
        <v>0</v>
      </c>
      <c r="X4413" s="429">
        <f t="shared" si="101"/>
        <v>0</v>
      </c>
      <c r="Y4413" s="429">
        <f t="shared" si="101"/>
        <v>0</v>
      </c>
      <c r="Z4413" s="429">
        <f t="shared" si="101"/>
        <v>0</v>
      </c>
      <c r="AA4413" s="429" t="s">
        <v>1295</v>
      </c>
    </row>
    <row r="4414" spans="1:27" x14ac:dyDescent="0.25">
      <c r="A4414" t="s">
        <v>149</v>
      </c>
      <c r="B4414" t="s">
        <v>186</v>
      </c>
      <c r="C4414" t="s">
        <v>1459</v>
      </c>
      <c r="D4414" t="s">
        <v>1387</v>
      </c>
      <c r="E4414" t="s">
        <v>1499</v>
      </c>
      <c r="F4414" t="s">
        <v>1293</v>
      </c>
      <c r="G4414" t="s">
        <v>524</v>
      </c>
      <c r="H4414" t="s">
        <v>1461</v>
      </c>
      <c r="I4414" t="s">
        <v>534</v>
      </c>
      <c r="J4414" t="s">
        <v>1402</v>
      </c>
      <c r="K4414" t="s">
        <v>1398</v>
      </c>
      <c r="L4414">
        <v>0</v>
      </c>
      <c r="M4414">
        <v>0</v>
      </c>
      <c r="N4414">
        <v>0</v>
      </c>
      <c r="O4414">
        <v>0</v>
      </c>
      <c r="P4414">
        <v>0</v>
      </c>
      <c r="Q4414">
        <v>0</v>
      </c>
      <c r="R4414">
        <v>0</v>
      </c>
      <c r="S4414">
        <v>0</v>
      </c>
      <c r="T4414">
        <v>0</v>
      </c>
      <c r="U4414">
        <v>0</v>
      </c>
      <c r="W4414" s="429">
        <f t="shared" si="101"/>
        <v>0</v>
      </c>
      <c r="X4414" s="429">
        <f t="shared" si="101"/>
        <v>0</v>
      </c>
      <c r="Y4414" s="429">
        <f t="shared" si="101"/>
        <v>0</v>
      </c>
      <c r="Z4414" s="429">
        <f t="shared" ref="Z4414:Z4477" si="102">IFERROR(U4414*1,0)</f>
        <v>0</v>
      </c>
      <c r="AA4414" s="429" t="s">
        <v>1295</v>
      </c>
    </row>
    <row r="4415" spans="1:27" x14ac:dyDescent="0.25">
      <c r="A4415" t="s">
        <v>149</v>
      </c>
      <c r="B4415" t="s">
        <v>186</v>
      </c>
      <c r="C4415" t="s">
        <v>1459</v>
      </c>
      <c r="D4415" t="s">
        <v>1387</v>
      </c>
      <c r="E4415" t="s">
        <v>1499</v>
      </c>
      <c r="F4415" t="s">
        <v>1293</v>
      </c>
      <c r="G4415" t="s">
        <v>524</v>
      </c>
      <c r="H4415" t="s">
        <v>1461</v>
      </c>
      <c r="I4415" t="s">
        <v>534</v>
      </c>
      <c r="J4415" t="s">
        <v>1402</v>
      </c>
      <c r="K4415" t="s">
        <v>1398</v>
      </c>
      <c r="L4415">
        <v>0</v>
      </c>
      <c r="M4415">
        <v>0</v>
      </c>
      <c r="N4415">
        <v>0</v>
      </c>
      <c r="O4415">
        <v>0</v>
      </c>
      <c r="P4415">
        <v>0</v>
      </c>
      <c r="Q4415">
        <v>0</v>
      </c>
      <c r="R4415">
        <v>0</v>
      </c>
      <c r="S4415">
        <v>0</v>
      </c>
      <c r="T4415">
        <v>0</v>
      </c>
      <c r="U4415">
        <v>0</v>
      </c>
      <c r="W4415" s="429">
        <f t="shared" ref="W4415:Z4478" si="103">IFERROR(R4415*1,0)</f>
        <v>0</v>
      </c>
      <c r="X4415" s="429">
        <f t="shared" si="103"/>
        <v>0</v>
      </c>
      <c r="Y4415" s="429">
        <f t="shared" si="103"/>
        <v>0</v>
      </c>
      <c r="Z4415" s="429">
        <f t="shared" si="102"/>
        <v>0</v>
      </c>
      <c r="AA4415" s="429" t="s">
        <v>1295</v>
      </c>
    </row>
    <row r="4416" spans="1:27" x14ac:dyDescent="0.25">
      <c r="A4416" t="s">
        <v>149</v>
      </c>
      <c r="B4416" t="s">
        <v>186</v>
      </c>
      <c r="C4416" t="s">
        <v>1459</v>
      </c>
      <c r="D4416" t="s">
        <v>1387</v>
      </c>
      <c r="E4416" t="s">
        <v>1499</v>
      </c>
      <c r="F4416" t="s">
        <v>1293</v>
      </c>
      <c r="G4416" t="s">
        <v>524</v>
      </c>
      <c r="H4416" t="s">
        <v>1461</v>
      </c>
      <c r="I4416" t="s">
        <v>534</v>
      </c>
      <c r="J4416" t="s">
        <v>1416</v>
      </c>
      <c r="K4416" t="s">
        <v>1398</v>
      </c>
      <c r="L4416">
        <v>0</v>
      </c>
      <c r="M4416">
        <v>0</v>
      </c>
      <c r="N4416">
        <v>0</v>
      </c>
      <c r="O4416">
        <v>0</v>
      </c>
      <c r="P4416">
        <v>0</v>
      </c>
      <c r="Q4416">
        <v>0</v>
      </c>
      <c r="R4416">
        <v>0</v>
      </c>
      <c r="S4416">
        <v>0</v>
      </c>
      <c r="T4416">
        <v>0</v>
      </c>
      <c r="U4416">
        <v>0</v>
      </c>
      <c r="W4416" s="429">
        <f t="shared" si="103"/>
        <v>0</v>
      </c>
      <c r="X4416" s="429">
        <f t="shared" si="103"/>
        <v>0</v>
      </c>
      <c r="Y4416" s="429">
        <f t="shared" si="103"/>
        <v>0</v>
      </c>
      <c r="Z4416" s="429">
        <f t="shared" si="102"/>
        <v>0</v>
      </c>
      <c r="AA4416" s="429" t="s">
        <v>1295</v>
      </c>
    </row>
    <row r="4417" spans="1:27" x14ac:dyDescent="0.25">
      <c r="A4417" t="s">
        <v>149</v>
      </c>
      <c r="B4417" t="s">
        <v>186</v>
      </c>
      <c r="C4417" t="s">
        <v>1459</v>
      </c>
      <c r="D4417" t="s">
        <v>1387</v>
      </c>
      <c r="E4417" t="s">
        <v>1499</v>
      </c>
      <c r="F4417" t="s">
        <v>1293</v>
      </c>
      <c r="G4417" t="s">
        <v>524</v>
      </c>
      <c r="H4417" t="s">
        <v>1461</v>
      </c>
      <c r="I4417" t="s">
        <v>534</v>
      </c>
      <c r="J4417" t="s">
        <v>1402</v>
      </c>
      <c r="K4417" t="s">
        <v>1398</v>
      </c>
      <c r="L4417">
        <v>0</v>
      </c>
      <c r="M4417">
        <v>0</v>
      </c>
      <c r="N4417">
        <v>0</v>
      </c>
      <c r="O4417">
        <v>0</v>
      </c>
      <c r="P4417">
        <v>0</v>
      </c>
      <c r="Q4417">
        <v>0</v>
      </c>
      <c r="R4417">
        <v>0</v>
      </c>
      <c r="S4417">
        <v>0</v>
      </c>
      <c r="T4417">
        <v>0</v>
      </c>
      <c r="U4417">
        <v>0</v>
      </c>
      <c r="W4417" s="429">
        <f t="shared" si="103"/>
        <v>0</v>
      </c>
      <c r="X4417" s="429">
        <f t="shared" si="103"/>
        <v>0</v>
      </c>
      <c r="Y4417" s="429">
        <f t="shared" si="103"/>
        <v>0</v>
      </c>
      <c r="Z4417" s="429">
        <f t="shared" si="102"/>
        <v>0</v>
      </c>
      <c r="AA4417" s="429" t="s">
        <v>1295</v>
      </c>
    </row>
    <row r="4418" spans="1:27" x14ac:dyDescent="0.25">
      <c r="A4418" t="s">
        <v>149</v>
      </c>
      <c r="B4418" t="s">
        <v>186</v>
      </c>
      <c r="C4418" t="s">
        <v>1459</v>
      </c>
      <c r="D4418" t="s">
        <v>1387</v>
      </c>
      <c r="E4418" t="s">
        <v>1499</v>
      </c>
      <c r="F4418" t="s">
        <v>1293</v>
      </c>
      <c r="G4418" t="s">
        <v>524</v>
      </c>
      <c r="H4418" t="s">
        <v>1461</v>
      </c>
      <c r="I4418" t="s">
        <v>534</v>
      </c>
      <c r="J4418" t="s">
        <v>1390</v>
      </c>
      <c r="K4418" t="s">
        <v>1391</v>
      </c>
      <c r="L4418">
        <v>0</v>
      </c>
      <c r="M4418">
        <v>0</v>
      </c>
      <c r="N4418">
        <v>0</v>
      </c>
      <c r="O4418">
        <v>0</v>
      </c>
      <c r="P4418">
        <v>0</v>
      </c>
      <c r="Q4418">
        <v>0</v>
      </c>
      <c r="R4418">
        <v>0</v>
      </c>
      <c r="S4418">
        <v>0</v>
      </c>
      <c r="T4418">
        <v>0</v>
      </c>
      <c r="U4418">
        <v>0</v>
      </c>
      <c r="W4418" s="429">
        <f t="shared" si="103"/>
        <v>0</v>
      </c>
      <c r="X4418" s="429">
        <f t="shared" si="103"/>
        <v>0</v>
      </c>
      <c r="Y4418" s="429">
        <f t="shared" si="103"/>
        <v>0</v>
      </c>
      <c r="Z4418" s="429">
        <f t="shared" si="102"/>
        <v>0</v>
      </c>
      <c r="AA4418" s="429" t="s">
        <v>1296</v>
      </c>
    </row>
    <row r="4419" spans="1:27" x14ac:dyDescent="0.25">
      <c r="A4419" t="s">
        <v>149</v>
      </c>
      <c r="B4419" t="s">
        <v>186</v>
      </c>
      <c r="C4419" t="s">
        <v>1459</v>
      </c>
      <c r="D4419" t="s">
        <v>1387</v>
      </c>
      <c r="E4419" t="s">
        <v>1499</v>
      </c>
      <c r="F4419" t="s">
        <v>1293</v>
      </c>
      <c r="G4419" t="s">
        <v>524</v>
      </c>
      <c r="H4419" t="s">
        <v>1461</v>
      </c>
      <c r="I4419" t="s">
        <v>534</v>
      </c>
      <c r="J4419" t="s">
        <v>1399</v>
      </c>
      <c r="K4419" t="s">
        <v>1391</v>
      </c>
      <c r="L4419">
        <v>0</v>
      </c>
      <c r="M4419">
        <v>0</v>
      </c>
      <c r="N4419">
        <v>0</v>
      </c>
      <c r="O4419">
        <v>0</v>
      </c>
      <c r="P4419">
        <v>0</v>
      </c>
      <c r="Q4419">
        <v>0</v>
      </c>
      <c r="R4419">
        <v>0</v>
      </c>
      <c r="S4419">
        <v>0</v>
      </c>
      <c r="T4419">
        <v>0</v>
      </c>
      <c r="U4419">
        <v>0</v>
      </c>
      <c r="W4419" s="429">
        <f t="shared" si="103"/>
        <v>0</v>
      </c>
      <c r="X4419" s="429">
        <f t="shared" si="103"/>
        <v>0</v>
      </c>
      <c r="Y4419" s="429">
        <f t="shared" si="103"/>
        <v>0</v>
      </c>
      <c r="Z4419" s="429">
        <f t="shared" si="102"/>
        <v>0</v>
      </c>
      <c r="AA4419" s="429" t="s">
        <v>1296</v>
      </c>
    </row>
    <row r="4420" spans="1:27" x14ac:dyDescent="0.25">
      <c r="A4420" t="s">
        <v>149</v>
      </c>
      <c r="B4420" t="s">
        <v>186</v>
      </c>
      <c r="C4420" t="s">
        <v>1459</v>
      </c>
      <c r="D4420" t="s">
        <v>1387</v>
      </c>
      <c r="E4420" t="s">
        <v>1499</v>
      </c>
      <c r="F4420" t="s">
        <v>1293</v>
      </c>
      <c r="G4420" t="s">
        <v>524</v>
      </c>
      <c r="H4420" t="s">
        <v>1464</v>
      </c>
      <c r="I4420" t="s">
        <v>186</v>
      </c>
      <c r="J4420" t="s">
        <v>1402</v>
      </c>
      <c r="K4420" t="s">
        <v>1398</v>
      </c>
      <c r="L4420">
        <v>0</v>
      </c>
      <c r="M4420">
        <v>0</v>
      </c>
      <c r="N4420">
        <v>0</v>
      </c>
      <c r="O4420">
        <v>0</v>
      </c>
      <c r="P4420">
        <v>0</v>
      </c>
      <c r="Q4420">
        <v>0</v>
      </c>
      <c r="R4420">
        <v>0</v>
      </c>
      <c r="S4420">
        <v>0</v>
      </c>
      <c r="T4420">
        <v>0</v>
      </c>
      <c r="U4420">
        <v>0</v>
      </c>
      <c r="W4420" s="429">
        <f t="shared" si="103"/>
        <v>0</v>
      </c>
      <c r="X4420" s="429">
        <f t="shared" si="103"/>
        <v>0</v>
      </c>
      <c r="Y4420" s="429">
        <f t="shared" si="103"/>
        <v>0</v>
      </c>
      <c r="Z4420" s="429">
        <f t="shared" si="102"/>
        <v>0</v>
      </c>
      <c r="AA4420" s="429" t="s">
        <v>1295</v>
      </c>
    </row>
    <row r="4421" spans="1:27" x14ac:dyDescent="0.25">
      <c r="A4421" t="s">
        <v>149</v>
      </c>
      <c r="B4421" t="s">
        <v>186</v>
      </c>
      <c r="C4421" t="s">
        <v>1459</v>
      </c>
      <c r="D4421" t="s">
        <v>1387</v>
      </c>
      <c r="E4421" t="s">
        <v>1499</v>
      </c>
      <c r="F4421" t="s">
        <v>1293</v>
      </c>
      <c r="G4421" t="s">
        <v>524</v>
      </c>
      <c r="H4421" t="s">
        <v>1464</v>
      </c>
      <c r="I4421" t="s">
        <v>186</v>
      </c>
      <c r="J4421" t="s">
        <v>1394</v>
      </c>
      <c r="K4421" t="s">
        <v>1395</v>
      </c>
      <c r="L4421">
        <v>0</v>
      </c>
      <c r="M4421">
        <v>0</v>
      </c>
      <c r="N4421">
        <v>0</v>
      </c>
      <c r="O4421">
        <v>0</v>
      </c>
      <c r="P4421">
        <v>0</v>
      </c>
      <c r="Q4421">
        <v>0</v>
      </c>
      <c r="R4421">
        <v>0</v>
      </c>
      <c r="S4421">
        <v>0</v>
      </c>
      <c r="T4421">
        <v>0</v>
      </c>
      <c r="U4421">
        <v>0</v>
      </c>
      <c r="W4421" s="429">
        <f t="shared" si="103"/>
        <v>0</v>
      </c>
      <c r="X4421" s="429">
        <f t="shared" si="103"/>
        <v>0</v>
      </c>
      <c r="Y4421" s="429">
        <f t="shared" si="103"/>
        <v>0</v>
      </c>
      <c r="Z4421" s="429">
        <f t="shared" si="102"/>
        <v>0</v>
      </c>
      <c r="AA4421" s="429" t="s">
        <v>1295</v>
      </c>
    </row>
    <row r="4422" spans="1:27" x14ac:dyDescent="0.25">
      <c r="A4422" t="s">
        <v>149</v>
      </c>
      <c r="B4422" t="s">
        <v>186</v>
      </c>
      <c r="C4422" t="s">
        <v>1459</v>
      </c>
      <c r="D4422" t="s">
        <v>1387</v>
      </c>
      <c r="E4422" t="s">
        <v>1499</v>
      </c>
      <c r="F4422" t="s">
        <v>1293</v>
      </c>
      <c r="G4422" t="s">
        <v>524</v>
      </c>
      <c r="H4422" t="s">
        <v>1464</v>
      </c>
      <c r="I4422" t="s">
        <v>186</v>
      </c>
      <c r="J4422" t="s">
        <v>1402</v>
      </c>
      <c r="K4422" t="s">
        <v>1398</v>
      </c>
      <c r="L4422">
        <v>0</v>
      </c>
      <c r="M4422">
        <v>0</v>
      </c>
      <c r="N4422">
        <v>0</v>
      </c>
      <c r="O4422">
        <v>0</v>
      </c>
      <c r="P4422">
        <v>0</v>
      </c>
      <c r="Q4422">
        <v>0</v>
      </c>
      <c r="R4422">
        <v>0</v>
      </c>
      <c r="S4422">
        <v>0</v>
      </c>
      <c r="T4422">
        <v>0</v>
      </c>
      <c r="U4422">
        <v>0</v>
      </c>
      <c r="W4422" s="429">
        <f t="shared" si="103"/>
        <v>0</v>
      </c>
      <c r="X4422" s="429">
        <f t="shared" si="103"/>
        <v>0</v>
      </c>
      <c r="Y4422" s="429">
        <f t="shared" si="103"/>
        <v>0</v>
      </c>
      <c r="Z4422" s="429">
        <f t="shared" si="102"/>
        <v>0</v>
      </c>
      <c r="AA4422" s="429" t="s">
        <v>1295</v>
      </c>
    </row>
    <row r="4423" spans="1:27" x14ac:dyDescent="0.25">
      <c r="A4423" t="s">
        <v>149</v>
      </c>
      <c r="B4423" t="s">
        <v>186</v>
      </c>
      <c r="C4423" t="s">
        <v>1459</v>
      </c>
      <c r="D4423" t="s">
        <v>1387</v>
      </c>
      <c r="E4423" t="s">
        <v>1499</v>
      </c>
      <c r="F4423" t="s">
        <v>1293</v>
      </c>
      <c r="G4423" t="s">
        <v>524</v>
      </c>
      <c r="H4423" t="s">
        <v>1464</v>
      </c>
      <c r="I4423" t="s">
        <v>186</v>
      </c>
      <c r="J4423" t="s">
        <v>1399</v>
      </c>
      <c r="K4423" t="s">
        <v>1391</v>
      </c>
      <c r="L4423">
        <v>0</v>
      </c>
      <c r="M4423">
        <v>0</v>
      </c>
      <c r="N4423">
        <v>0</v>
      </c>
      <c r="O4423">
        <v>0</v>
      </c>
      <c r="P4423">
        <v>0</v>
      </c>
      <c r="Q4423">
        <v>0</v>
      </c>
      <c r="R4423">
        <v>0</v>
      </c>
      <c r="S4423">
        <v>0</v>
      </c>
      <c r="T4423">
        <v>0</v>
      </c>
      <c r="U4423">
        <v>0</v>
      </c>
      <c r="W4423" s="429">
        <f t="shared" si="103"/>
        <v>0</v>
      </c>
      <c r="X4423" s="429">
        <f t="shared" si="103"/>
        <v>0</v>
      </c>
      <c r="Y4423" s="429">
        <f t="shared" si="103"/>
        <v>0</v>
      </c>
      <c r="Z4423" s="429">
        <f t="shared" si="102"/>
        <v>0</v>
      </c>
      <c r="AA4423" s="429" t="s">
        <v>1296</v>
      </c>
    </row>
    <row r="4424" spans="1:27" x14ac:dyDescent="0.25">
      <c r="A4424" t="s">
        <v>149</v>
      </c>
      <c r="B4424" t="s">
        <v>186</v>
      </c>
      <c r="C4424" t="s">
        <v>1459</v>
      </c>
      <c r="D4424" t="s">
        <v>1387</v>
      </c>
      <c r="E4424" t="s">
        <v>1499</v>
      </c>
      <c r="F4424" t="s">
        <v>1293</v>
      </c>
      <c r="G4424" t="s">
        <v>524</v>
      </c>
      <c r="H4424" t="s">
        <v>1464</v>
      </c>
      <c r="I4424" t="s">
        <v>186</v>
      </c>
      <c r="J4424" t="s">
        <v>1402</v>
      </c>
      <c r="K4424" t="s">
        <v>1398</v>
      </c>
      <c r="L4424">
        <v>0</v>
      </c>
      <c r="M4424">
        <v>0</v>
      </c>
      <c r="N4424">
        <v>0</v>
      </c>
      <c r="O4424">
        <v>0</v>
      </c>
      <c r="P4424">
        <v>0</v>
      </c>
      <c r="Q4424">
        <v>0</v>
      </c>
      <c r="R4424">
        <v>0</v>
      </c>
      <c r="S4424">
        <v>0</v>
      </c>
      <c r="T4424">
        <v>0</v>
      </c>
      <c r="U4424">
        <v>0</v>
      </c>
      <c r="W4424" s="429">
        <f t="shared" si="103"/>
        <v>0</v>
      </c>
      <c r="X4424" s="429">
        <f t="shared" si="103"/>
        <v>0</v>
      </c>
      <c r="Y4424" s="429">
        <f t="shared" si="103"/>
        <v>0</v>
      </c>
      <c r="Z4424" s="429">
        <f t="shared" si="102"/>
        <v>0</v>
      </c>
      <c r="AA4424" s="429" t="s">
        <v>1295</v>
      </c>
    </row>
    <row r="4425" spans="1:27" x14ac:dyDescent="0.25">
      <c r="A4425" t="s">
        <v>149</v>
      </c>
      <c r="B4425" t="s">
        <v>186</v>
      </c>
      <c r="C4425" t="s">
        <v>1459</v>
      </c>
      <c r="D4425" t="s">
        <v>1387</v>
      </c>
      <c r="E4425" t="s">
        <v>1499</v>
      </c>
      <c r="F4425" t="s">
        <v>1293</v>
      </c>
      <c r="G4425" t="s">
        <v>524</v>
      </c>
      <c r="H4425" t="s">
        <v>1464</v>
      </c>
      <c r="I4425" t="s">
        <v>186</v>
      </c>
      <c r="J4425" t="s">
        <v>1402</v>
      </c>
      <c r="K4425" t="s">
        <v>1398</v>
      </c>
      <c r="L4425">
        <v>0</v>
      </c>
      <c r="M4425">
        <v>0</v>
      </c>
      <c r="N4425">
        <v>0</v>
      </c>
      <c r="O4425">
        <v>0</v>
      </c>
      <c r="P4425">
        <v>0</v>
      </c>
      <c r="Q4425">
        <v>0</v>
      </c>
      <c r="R4425">
        <v>0</v>
      </c>
      <c r="S4425">
        <v>0</v>
      </c>
      <c r="T4425">
        <v>0</v>
      </c>
      <c r="U4425">
        <v>0</v>
      </c>
      <c r="W4425" s="429">
        <f t="shared" si="103"/>
        <v>0</v>
      </c>
      <c r="X4425" s="429">
        <f t="shared" si="103"/>
        <v>0</v>
      </c>
      <c r="Y4425" s="429">
        <f t="shared" si="103"/>
        <v>0</v>
      </c>
      <c r="Z4425" s="429">
        <f t="shared" si="102"/>
        <v>0</v>
      </c>
      <c r="AA4425" s="429" t="s">
        <v>1295</v>
      </c>
    </row>
    <row r="4426" spans="1:27" x14ac:dyDescent="0.25">
      <c r="A4426" t="s">
        <v>149</v>
      </c>
      <c r="B4426" t="s">
        <v>186</v>
      </c>
      <c r="C4426" t="s">
        <v>1459</v>
      </c>
      <c r="D4426" t="s">
        <v>1387</v>
      </c>
      <c r="E4426" t="s">
        <v>1499</v>
      </c>
      <c r="F4426" t="s">
        <v>1293</v>
      </c>
      <c r="G4426" t="s">
        <v>524</v>
      </c>
      <c r="H4426" t="s">
        <v>1464</v>
      </c>
      <c r="I4426" t="s">
        <v>186</v>
      </c>
      <c r="J4426" t="s">
        <v>1402</v>
      </c>
      <c r="K4426" t="s">
        <v>1398</v>
      </c>
      <c r="L4426">
        <v>0</v>
      </c>
      <c r="M4426">
        <v>0</v>
      </c>
      <c r="N4426">
        <v>0</v>
      </c>
      <c r="O4426">
        <v>0</v>
      </c>
      <c r="P4426">
        <v>0</v>
      </c>
      <c r="Q4426">
        <v>0</v>
      </c>
      <c r="R4426">
        <v>0</v>
      </c>
      <c r="S4426">
        <v>0</v>
      </c>
      <c r="T4426">
        <v>0</v>
      </c>
      <c r="U4426">
        <v>0</v>
      </c>
      <c r="W4426" s="429">
        <f t="shared" si="103"/>
        <v>0</v>
      </c>
      <c r="X4426" s="429">
        <f t="shared" si="103"/>
        <v>0</v>
      </c>
      <c r="Y4426" s="429">
        <f t="shared" si="103"/>
        <v>0</v>
      </c>
      <c r="Z4426" s="429">
        <f t="shared" si="102"/>
        <v>0</v>
      </c>
      <c r="AA4426" s="429" t="s">
        <v>1295</v>
      </c>
    </row>
    <row r="4427" spans="1:27" x14ac:dyDescent="0.25">
      <c r="A4427" t="s">
        <v>149</v>
      </c>
      <c r="B4427" t="s">
        <v>186</v>
      </c>
      <c r="C4427" t="s">
        <v>1459</v>
      </c>
      <c r="D4427" t="s">
        <v>1387</v>
      </c>
      <c r="E4427" t="s">
        <v>1499</v>
      </c>
      <c r="F4427" t="s">
        <v>1293</v>
      </c>
      <c r="G4427" t="s">
        <v>524</v>
      </c>
      <c r="H4427" t="s">
        <v>1464</v>
      </c>
      <c r="I4427" t="s">
        <v>186</v>
      </c>
      <c r="J4427" t="s">
        <v>1423</v>
      </c>
      <c r="K4427" t="s">
        <v>1419</v>
      </c>
      <c r="L4427">
        <v>0</v>
      </c>
      <c r="M4427">
        <v>0</v>
      </c>
      <c r="N4427">
        <v>0</v>
      </c>
      <c r="O4427">
        <v>0</v>
      </c>
      <c r="P4427">
        <v>0</v>
      </c>
      <c r="Q4427">
        <v>0</v>
      </c>
      <c r="R4427">
        <v>0</v>
      </c>
      <c r="S4427">
        <v>0</v>
      </c>
      <c r="T4427">
        <v>0</v>
      </c>
      <c r="U4427">
        <v>0</v>
      </c>
      <c r="W4427" s="429">
        <f t="shared" si="103"/>
        <v>0</v>
      </c>
      <c r="X4427" s="429">
        <f t="shared" si="103"/>
        <v>0</v>
      </c>
      <c r="Y4427" s="429">
        <f t="shared" si="103"/>
        <v>0</v>
      </c>
      <c r="Z4427" s="429">
        <f t="shared" si="102"/>
        <v>0</v>
      </c>
      <c r="AA4427" s="429" t="s">
        <v>1296</v>
      </c>
    </row>
    <row r="4428" spans="1:27" x14ac:dyDescent="0.25">
      <c r="A4428" t="s">
        <v>149</v>
      </c>
      <c r="B4428" t="s">
        <v>186</v>
      </c>
      <c r="C4428" t="s">
        <v>1459</v>
      </c>
      <c r="D4428" t="s">
        <v>1387</v>
      </c>
      <c r="E4428" t="s">
        <v>1499</v>
      </c>
      <c r="F4428" t="s">
        <v>1293</v>
      </c>
      <c r="G4428" t="s">
        <v>524</v>
      </c>
      <c r="H4428" t="s">
        <v>1464</v>
      </c>
      <c r="I4428" t="s">
        <v>186</v>
      </c>
      <c r="J4428" t="s">
        <v>1399</v>
      </c>
      <c r="K4428" t="s">
        <v>1391</v>
      </c>
      <c r="L4428">
        <v>0</v>
      </c>
      <c r="M4428">
        <v>0</v>
      </c>
      <c r="N4428">
        <v>0</v>
      </c>
      <c r="O4428">
        <v>0</v>
      </c>
      <c r="P4428">
        <v>0</v>
      </c>
      <c r="Q4428">
        <v>0</v>
      </c>
      <c r="R4428">
        <v>0</v>
      </c>
      <c r="S4428">
        <v>0</v>
      </c>
      <c r="T4428">
        <v>0</v>
      </c>
      <c r="U4428">
        <v>0</v>
      </c>
      <c r="W4428" s="429">
        <f t="shared" si="103"/>
        <v>0</v>
      </c>
      <c r="X4428" s="429">
        <f t="shared" si="103"/>
        <v>0</v>
      </c>
      <c r="Y4428" s="429">
        <f t="shared" si="103"/>
        <v>0</v>
      </c>
      <c r="Z4428" s="429">
        <f t="shared" si="102"/>
        <v>0</v>
      </c>
      <c r="AA4428" s="429" t="s">
        <v>1296</v>
      </c>
    </row>
    <row r="4429" spans="1:27" x14ac:dyDescent="0.25">
      <c r="A4429" t="s">
        <v>149</v>
      </c>
      <c r="B4429" t="s">
        <v>186</v>
      </c>
      <c r="C4429" t="s">
        <v>1459</v>
      </c>
      <c r="D4429" t="s">
        <v>1387</v>
      </c>
      <c r="E4429" t="s">
        <v>1499</v>
      </c>
      <c r="F4429" t="s">
        <v>1293</v>
      </c>
      <c r="G4429" t="s">
        <v>524</v>
      </c>
      <c r="H4429" t="s">
        <v>1464</v>
      </c>
      <c r="I4429" t="s">
        <v>186</v>
      </c>
      <c r="J4429" t="s">
        <v>1416</v>
      </c>
      <c r="K4429" t="s">
        <v>1398</v>
      </c>
      <c r="L4429">
        <v>0</v>
      </c>
      <c r="M4429">
        <v>0</v>
      </c>
      <c r="N4429">
        <v>0</v>
      </c>
      <c r="O4429">
        <v>0</v>
      </c>
      <c r="P4429">
        <v>0</v>
      </c>
      <c r="Q4429">
        <v>0</v>
      </c>
      <c r="R4429">
        <v>0</v>
      </c>
      <c r="S4429">
        <v>0</v>
      </c>
      <c r="T4429">
        <v>0</v>
      </c>
      <c r="U4429">
        <v>0</v>
      </c>
      <c r="W4429" s="429">
        <f t="shared" si="103"/>
        <v>0</v>
      </c>
      <c r="X4429" s="429">
        <f t="shared" si="103"/>
        <v>0</v>
      </c>
      <c r="Y4429" s="429">
        <f t="shared" si="103"/>
        <v>0</v>
      </c>
      <c r="Z4429" s="429">
        <f t="shared" si="102"/>
        <v>0</v>
      </c>
      <c r="AA4429" s="429" t="s">
        <v>1295</v>
      </c>
    </row>
    <row r="4430" spans="1:27" x14ac:dyDescent="0.25">
      <c r="A4430" t="s">
        <v>149</v>
      </c>
      <c r="B4430" t="s">
        <v>186</v>
      </c>
      <c r="C4430" t="s">
        <v>1459</v>
      </c>
      <c r="D4430" t="s">
        <v>1387</v>
      </c>
      <c r="E4430" t="s">
        <v>1499</v>
      </c>
      <c r="F4430" t="s">
        <v>1293</v>
      </c>
      <c r="G4430" t="s">
        <v>524</v>
      </c>
      <c r="H4430" t="s">
        <v>1464</v>
      </c>
      <c r="I4430" t="s">
        <v>186</v>
      </c>
      <c r="J4430" t="s">
        <v>1416</v>
      </c>
      <c r="K4430" t="s">
        <v>1398</v>
      </c>
      <c r="L4430">
        <v>0</v>
      </c>
      <c r="M4430">
        <v>0</v>
      </c>
      <c r="N4430">
        <v>0</v>
      </c>
      <c r="O4430">
        <v>0</v>
      </c>
      <c r="P4430">
        <v>0</v>
      </c>
      <c r="Q4430">
        <v>0</v>
      </c>
      <c r="R4430">
        <v>0</v>
      </c>
      <c r="S4430">
        <v>0</v>
      </c>
      <c r="T4430">
        <v>0</v>
      </c>
      <c r="U4430">
        <v>0</v>
      </c>
      <c r="W4430" s="429">
        <f t="shared" si="103"/>
        <v>0</v>
      </c>
      <c r="X4430" s="429">
        <f t="shared" si="103"/>
        <v>0</v>
      </c>
      <c r="Y4430" s="429">
        <f t="shared" si="103"/>
        <v>0</v>
      </c>
      <c r="Z4430" s="429">
        <f t="shared" si="102"/>
        <v>0</v>
      </c>
      <c r="AA4430" s="429" t="s">
        <v>1295</v>
      </c>
    </row>
    <row r="4431" spans="1:27" x14ac:dyDescent="0.25">
      <c r="A4431" t="s">
        <v>149</v>
      </c>
      <c r="B4431" t="s">
        <v>186</v>
      </c>
      <c r="C4431" t="s">
        <v>1459</v>
      </c>
      <c r="D4431" t="s">
        <v>1387</v>
      </c>
      <c r="E4431" t="s">
        <v>1499</v>
      </c>
      <c r="F4431" t="s">
        <v>1293</v>
      </c>
      <c r="G4431" t="s">
        <v>524</v>
      </c>
      <c r="H4431" t="s">
        <v>1464</v>
      </c>
      <c r="I4431" t="s">
        <v>186</v>
      </c>
      <c r="J4431" t="s">
        <v>1416</v>
      </c>
      <c r="K4431" t="s">
        <v>1398</v>
      </c>
      <c r="L4431">
        <v>0</v>
      </c>
      <c r="M4431">
        <v>0</v>
      </c>
      <c r="N4431">
        <v>0</v>
      </c>
      <c r="O4431">
        <v>0</v>
      </c>
      <c r="P4431">
        <v>0</v>
      </c>
      <c r="Q4431">
        <v>0</v>
      </c>
      <c r="R4431">
        <v>0</v>
      </c>
      <c r="S4431">
        <v>0</v>
      </c>
      <c r="T4431">
        <v>0</v>
      </c>
      <c r="U4431">
        <v>0</v>
      </c>
      <c r="W4431" s="429">
        <f t="shared" si="103"/>
        <v>0</v>
      </c>
      <c r="X4431" s="429">
        <f t="shared" si="103"/>
        <v>0</v>
      </c>
      <c r="Y4431" s="429">
        <f t="shared" si="103"/>
        <v>0</v>
      </c>
      <c r="Z4431" s="429">
        <f t="shared" si="102"/>
        <v>0</v>
      </c>
      <c r="AA4431" s="429" t="s">
        <v>1295</v>
      </c>
    </row>
    <row r="4432" spans="1:27" x14ac:dyDescent="0.25">
      <c r="A4432" t="s">
        <v>149</v>
      </c>
      <c r="B4432" t="s">
        <v>186</v>
      </c>
      <c r="C4432" t="s">
        <v>1459</v>
      </c>
      <c r="D4432" t="s">
        <v>1387</v>
      </c>
      <c r="E4432" t="s">
        <v>1499</v>
      </c>
      <c r="F4432" t="s">
        <v>1293</v>
      </c>
      <c r="G4432" t="s">
        <v>524</v>
      </c>
      <c r="H4432" t="s">
        <v>1464</v>
      </c>
      <c r="I4432" t="s">
        <v>186</v>
      </c>
      <c r="J4432" t="s">
        <v>1416</v>
      </c>
      <c r="K4432" t="s">
        <v>1398</v>
      </c>
      <c r="L4432">
        <v>0</v>
      </c>
      <c r="M4432">
        <v>0</v>
      </c>
      <c r="N4432">
        <v>0</v>
      </c>
      <c r="O4432">
        <v>0</v>
      </c>
      <c r="P4432">
        <v>0</v>
      </c>
      <c r="Q4432">
        <v>0</v>
      </c>
      <c r="R4432">
        <v>0</v>
      </c>
      <c r="S4432">
        <v>0</v>
      </c>
      <c r="T4432">
        <v>0</v>
      </c>
      <c r="U4432">
        <v>0</v>
      </c>
      <c r="W4432" s="429">
        <f t="shared" si="103"/>
        <v>0</v>
      </c>
      <c r="X4432" s="429">
        <f t="shared" si="103"/>
        <v>0</v>
      </c>
      <c r="Y4432" s="429">
        <f t="shared" si="103"/>
        <v>0</v>
      </c>
      <c r="Z4432" s="429">
        <f t="shared" si="102"/>
        <v>0</v>
      </c>
      <c r="AA4432" s="429" t="s">
        <v>1295</v>
      </c>
    </row>
    <row r="4433" spans="1:27" x14ac:dyDescent="0.25">
      <c r="A4433" t="s">
        <v>149</v>
      </c>
      <c r="B4433" t="s">
        <v>186</v>
      </c>
      <c r="C4433" t="s">
        <v>1459</v>
      </c>
      <c r="D4433" t="s">
        <v>1387</v>
      </c>
      <c r="E4433" t="s">
        <v>1499</v>
      </c>
      <c r="F4433" t="s">
        <v>1293</v>
      </c>
      <c r="G4433" t="s">
        <v>524</v>
      </c>
      <c r="H4433" t="s">
        <v>1464</v>
      </c>
      <c r="I4433" t="s">
        <v>186</v>
      </c>
      <c r="J4433" t="s">
        <v>1400</v>
      </c>
      <c r="K4433" t="s">
        <v>1401</v>
      </c>
      <c r="L4433">
        <v>0</v>
      </c>
      <c r="M4433">
        <v>0</v>
      </c>
      <c r="N4433">
        <v>0</v>
      </c>
      <c r="O4433">
        <v>0</v>
      </c>
      <c r="P4433">
        <v>0</v>
      </c>
      <c r="Q4433">
        <v>0</v>
      </c>
      <c r="R4433">
        <v>0</v>
      </c>
      <c r="S4433">
        <v>0</v>
      </c>
      <c r="T4433">
        <v>0</v>
      </c>
      <c r="U4433">
        <v>0</v>
      </c>
      <c r="W4433" s="429">
        <f t="shared" si="103"/>
        <v>0</v>
      </c>
      <c r="X4433" s="429">
        <f t="shared" si="103"/>
        <v>0</v>
      </c>
      <c r="Y4433" s="429">
        <f t="shared" si="103"/>
        <v>0</v>
      </c>
      <c r="Z4433" s="429">
        <f t="shared" si="102"/>
        <v>0</v>
      </c>
      <c r="AA4433" s="429" t="s">
        <v>1296</v>
      </c>
    </row>
    <row r="4434" spans="1:27" x14ac:dyDescent="0.25">
      <c r="A4434" t="s">
        <v>149</v>
      </c>
      <c r="B4434" t="s">
        <v>186</v>
      </c>
      <c r="C4434" t="s">
        <v>1459</v>
      </c>
      <c r="D4434" t="s">
        <v>1387</v>
      </c>
      <c r="E4434" t="s">
        <v>1499</v>
      </c>
      <c r="F4434" t="s">
        <v>1293</v>
      </c>
      <c r="G4434" t="s">
        <v>524</v>
      </c>
      <c r="H4434" t="s">
        <v>1464</v>
      </c>
      <c r="I4434" t="s">
        <v>186</v>
      </c>
      <c r="J4434" t="s">
        <v>1400</v>
      </c>
      <c r="K4434" t="s">
        <v>1401</v>
      </c>
      <c r="L4434">
        <v>0</v>
      </c>
      <c r="M4434">
        <v>0</v>
      </c>
      <c r="N4434">
        <v>0</v>
      </c>
      <c r="O4434">
        <v>0</v>
      </c>
      <c r="P4434">
        <v>0</v>
      </c>
      <c r="Q4434">
        <v>0</v>
      </c>
      <c r="R4434">
        <v>0</v>
      </c>
      <c r="S4434">
        <v>0</v>
      </c>
      <c r="T4434">
        <v>0</v>
      </c>
      <c r="U4434">
        <v>0</v>
      </c>
      <c r="W4434" s="429">
        <f t="shared" si="103"/>
        <v>0</v>
      </c>
      <c r="X4434" s="429">
        <f t="shared" si="103"/>
        <v>0</v>
      </c>
      <c r="Y4434" s="429">
        <f t="shared" si="103"/>
        <v>0</v>
      </c>
      <c r="Z4434" s="429">
        <f t="shared" si="102"/>
        <v>0</v>
      </c>
      <c r="AA4434" s="429" t="s">
        <v>1296</v>
      </c>
    </row>
    <row r="4435" spans="1:27" x14ac:dyDescent="0.25">
      <c r="A4435" t="s">
        <v>149</v>
      </c>
      <c r="B4435" t="s">
        <v>186</v>
      </c>
      <c r="C4435" t="s">
        <v>1459</v>
      </c>
      <c r="D4435" t="s">
        <v>1387</v>
      </c>
      <c r="E4435" t="s">
        <v>1499</v>
      </c>
      <c r="F4435" t="s">
        <v>1293</v>
      </c>
      <c r="G4435" t="s">
        <v>524</v>
      </c>
      <c r="H4435" t="s">
        <v>1464</v>
      </c>
      <c r="I4435" t="s">
        <v>186</v>
      </c>
      <c r="J4435" t="s">
        <v>1400</v>
      </c>
      <c r="K4435" t="s">
        <v>1401</v>
      </c>
      <c r="L4435">
        <v>0</v>
      </c>
      <c r="M4435">
        <v>0</v>
      </c>
      <c r="N4435">
        <v>0</v>
      </c>
      <c r="O4435">
        <v>0</v>
      </c>
      <c r="P4435">
        <v>0</v>
      </c>
      <c r="Q4435">
        <v>0</v>
      </c>
      <c r="R4435">
        <v>0</v>
      </c>
      <c r="S4435">
        <v>0</v>
      </c>
      <c r="T4435">
        <v>0</v>
      </c>
      <c r="U4435">
        <v>0</v>
      </c>
      <c r="W4435" s="429">
        <f t="shared" si="103"/>
        <v>0</v>
      </c>
      <c r="X4435" s="429">
        <f t="shared" si="103"/>
        <v>0</v>
      </c>
      <c r="Y4435" s="429">
        <f t="shared" si="103"/>
        <v>0</v>
      </c>
      <c r="Z4435" s="429">
        <f t="shared" si="102"/>
        <v>0</v>
      </c>
      <c r="AA4435" s="429" t="s">
        <v>1296</v>
      </c>
    </row>
    <row r="4436" spans="1:27" x14ac:dyDescent="0.25">
      <c r="A4436" t="s">
        <v>149</v>
      </c>
      <c r="B4436" t="s">
        <v>186</v>
      </c>
      <c r="C4436" t="s">
        <v>1459</v>
      </c>
      <c r="D4436" t="s">
        <v>1387</v>
      </c>
      <c r="E4436" t="s">
        <v>1499</v>
      </c>
      <c r="F4436" t="s">
        <v>1293</v>
      </c>
      <c r="G4436" t="s">
        <v>524</v>
      </c>
      <c r="H4436" t="s">
        <v>1464</v>
      </c>
      <c r="I4436" t="s">
        <v>186</v>
      </c>
      <c r="J4436" t="s">
        <v>1399</v>
      </c>
      <c r="K4436" t="s">
        <v>1391</v>
      </c>
      <c r="L4436">
        <v>0</v>
      </c>
      <c r="M4436">
        <v>0</v>
      </c>
      <c r="N4436">
        <v>0</v>
      </c>
      <c r="O4436">
        <v>0</v>
      </c>
      <c r="P4436">
        <v>0</v>
      </c>
      <c r="Q4436">
        <v>0</v>
      </c>
      <c r="R4436">
        <v>0</v>
      </c>
      <c r="S4436">
        <v>0</v>
      </c>
      <c r="T4436">
        <v>0</v>
      </c>
      <c r="U4436">
        <v>0</v>
      </c>
      <c r="W4436" s="429">
        <f t="shared" si="103"/>
        <v>0</v>
      </c>
      <c r="X4436" s="429">
        <f t="shared" si="103"/>
        <v>0</v>
      </c>
      <c r="Y4436" s="429">
        <f t="shared" si="103"/>
        <v>0</v>
      </c>
      <c r="Z4436" s="429">
        <f t="shared" si="102"/>
        <v>0</v>
      </c>
      <c r="AA4436" s="429" t="s">
        <v>1296</v>
      </c>
    </row>
    <row r="4437" spans="1:27" x14ac:dyDescent="0.25">
      <c r="A4437" t="s">
        <v>149</v>
      </c>
      <c r="B4437" t="s">
        <v>186</v>
      </c>
      <c r="C4437" t="s">
        <v>1459</v>
      </c>
      <c r="D4437" t="s">
        <v>1387</v>
      </c>
      <c r="E4437" t="s">
        <v>1499</v>
      </c>
      <c r="F4437" t="s">
        <v>1293</v>
      </c>
      <c r="G4437" t="s">
        <v>524</v>
      </c>
      <c r="H4437" t="s">
        <v>1464</v>
      </c>
      <c r="I4437" t="s">
        <v>186</v>
      </c>
      <c r="J4437" t="s">
        <v>1423</v>
      </c>
      <c r="K4437" t="s">
        <v>1419</v>
      </c>
      <c r="L4437">
        <v>0</v>
      </c>
      <c r="M4437">
        <v>0</v>
      </c>
      <c r="N4437">
        <v>0</v>
      </c>
      <c r="O4437">
        <v>0</v>
      </c>
      <c r="P4437">
        <v>0</v>
      </c>
      <c r="Q4437">
        <v>0</v>
      </c>
      <c r="R4437">
        <v>0</v>
      </c>
      <c r="S4437">
        <v>0</v>
      </c>
      <c r="T4437">
        <v>0</v>
      </c>
      <c r="U4437">
        <v>0</v>
      </c>
      <c r="W4437" s="429">
        <f t="shared" si="103"/>
        <v>0</v>
      </c>
      <c r="X4437" s="429">
        <f t="shared" si="103"/>
        <v>0</v>
      </c>
      <c r="Y4437" s="429">
        <f t="shared" si="103"/>
        <v>0</v>
      </c>
      <c r="Z4437" s="429">
        <f t="shared" si="102"/>
        <v>0</v>
      </c>
      <c r="AA4437" s="429" t="s">
        <v>1296</v>
      </c>
    </row>
    <row r="4438" spans="1:27" x14ac:dyDescent="0.25">
      <c r="A4438" t="s">
        <v>149</v>
      </c>
      <c r="B4438" t="s">
        <v>186</v>
      </c>
      <c r="C4438" t="s">
        <v>1459</v>
      </c>
      <c r="D4438" t="s">
        <v>1387</v>
      </c>
      <c r="E4438" t="s">
        <v>1499</v>
      </c>
      <c r="F4438" t="s">
        <v>1293</v>
      </c>
      <c r="G4438" t="s">
        <v>524</v>
      </c>
      <c r="H4438" t="s">
        <v>1464</v>
      </c>
      <c r="I4438" t="s">
        <v>186</v>
      </c>
      <c r="J4438" t="s">
        <v>1388</v>
      </c>
      <c r="K4438" t="s">
        <v>1389</v>
      </c>
      <c r="L4438">
        <v>2.2999999999999998</v>
      </c>
      <c r="M4438">
        <v>1.3</v>
      </c>
      <c r="N4438">
        <v>19.899999999999999</v>
      </c>
      <c r="O4438">
        <v>0</v>
      </c>
      <c r="P4438">
        <v>0</v>
      </c>
      <c r="Q4438">
        <v>0</v>
      </c>
      <c r="R4438">
        <v>3820.3867597116437</v>
      </c>
      <c r="S4438">
        <v>1.1838235294117647</v>
      </c>
      <c r="T4438">
        <v>4.8562630733906757E-2</v>
      </c>
      <c r="U4438">
        <v>3864.4540119056419</v>
      </c>
      <c r="W4438" s="429">
        <f t="shared" si="103"/>
        <v>3820.3867597116437</v>
      </c>
      <c r="X4438" s="429">
        <f t="shared" si="103"/>
        <v>1.1838235294117647</v>
      </c>
      <c r="Y4438" s="429">
        <f t="shared" si="103"/>
        <v>4.8562630733906757E-2</v>
      </c>
      <c r="Z4438" s="429">
        <f t="shared" si="102"/>
        <v>3864.4540119056419</v>
      </c>
      <c r="AA4438" s="429" t="s">
        <v>1296</v>
      </c>
    </row>
    <row r="4439" spans="1:27" x14ac:dyDescent="0.25">
      <c r="A4439" t="s">
        <v>149</v>
      </c>
      <c r="B4439" t="s">
        <v>186</v>
      </c>
      <c r="C4439" t="s">
        <v>1459</v>
      </c>
      <c r="D4439" t="s">
        <v>1387</v>
      </c>
      <c r="E4439" t="s">
        <v>1499</v>
      </c>
      <c r="F4439" t="s">
        <v>1293</v>
      </c>
      <c r="G4439" t="s">
        <v>524</v>
      </c>
      <c r="H4439" t="s">
        <v>1464</v>
      </c>
      <c r="I4439" t="s">
        <v>186</v>
      </c>
      <c r="J4439" t="s">
        <v>1388</v>
      </c>
      <c r="K4439" t="s">
        <v>1389</v>
      </c>
      <c r="L4439">
        <v>13.2</v>
      </c>
      <c r="M4439">
        <v>20.2</v>
      </c>
      <c r="N4439">
        <v>26.3</v>
      </c>
      <c r="O4439">
        <v>0</v>
      </c>
      <c r="P4439">
        <v>0</v>
      </c>
      <c r="Q4439">
        <v>0</v>
      </c>
      <c r="R4439">
        <v>21925.697925301607</v>
      </c>
      <c r="S4439">
        <v>6.7941176470588243</v>
      </c>
      <c r="T4439">
        <v>0.27870727203807355</v>
      </c>
      <c r="U4439">
        <v>22178.605633545427</v>
      </c>
      <c r="W4439" s="429">
        <f t="shared" si="103"/>
        <v>21925.697925301607</v>
      </c>
      <c r="X4439" s="429">
        <f t="shared" si="103"/>
        <v>6.7941176470588243</v>
      </c>
      <c r="Y4439" s="429">
        <f t="shared" si="103"/>
        <v>0.27870727203807355</v>
      </c>
      <c r="Z4439" s="429">
        <f t="shared" si="102"/>
        <v>22178.605633545427</v>
      </c>
      <c r="AA4439" s="429" t="s">
        <v>1296</v>
      </c>
    </row>
    <row r="4440" spans="1:27" x14ac:dyDescent="0.25">
      <c r="A4440" t="s">
        <v>149</v>
      </c>
      <c r="B4440" t="s">
        <v>186</v>
      </c>
      <c r="C4440" t="s">
        <v>1459</v>
      </c>
      <c r="D4440" t="s">
        <v>1387</v>
      </c>
      <c r="E4440" t="s">
        <v>1499</v>
      </c>
      <c r="F4440" t="s">
        <v>1293</v>
      </c>
      <c r="G4440" t="s">
        <v>524</v>
      </c>
      <c r="H4440" t="s">
        <v>1464</v>
      </c>
      <c r="I4440" t="s">
        <v>186</v>
      </c>
      <c r="J4440" t="s">
        <v>1416</v>
      </c>
      <c r="K4440" t="s">
        <v>1398</v>
      </c>
      <c r="L4440">
        <v>331.3</v>
      </c>
      <c r="M4440">
        <v>3</v>
      </c>
      <c r="N4440">
        <v>132.9</v>
      </c>
      <c r="O4440">
        <v>1.9</v>
      </c>
      <c r="P4440">
        <v>4.4000000000000004</v>
      </c>
      <c r="Q4440">
        <v>4.4000000000000004</v>
      </c>
      <c r="R4440">
        <v>368111.11111111112</v>
      </c>
      <c r="S4440">
        <v>28.779595959595959</v>
      </c>
      <c r="T4440">
        <v>10.039393939393941</v>
      </c>
      <c r="U4440">
        <v>371822.34040404041</v>
      </c>
      <c r="W4440" s="429">
        <f t="shared" si="103"/>
        <v>368111.11111111112</v>
      </c>
      <c r="X4440" s="429">
        <f t="shared" si="103"/>
        <v>28.779595959595959</v>
      </c>
      <c r="Y4440" s="429">
        <f t="shared" si="103"/>
        <v>10.039393939393941</v>
      </c>
      <c r="Z4440" s="429">
        <f t="shared" si="102"/>
        <v>371822.34040404041</v>
      </c>
      <c r="AA4440" s="429" t="s">
        <v>1295</v>
      </c>
    </row>
    <row r="4441" spans="1:27" x14ac:dyDescent="0.25">
      <c r="A4441" t="s">
        <v>149</v>
      </c>
      <c r="B4441" t="s">
        <v>186</v>
      </c>
      <c r="C4441" t="s">
        <v>1459</v>
      </c>
      <c r="D4441" t="s">
        <v>1387</v>
      </c>
      <c r="E4441" t="s">
        <v>1499</v>
      </c>
      <c r="F4441" t="s">
        <v>1293</v>
      </c>
      <c r="G4441" t="s">
        <v>524</v>
      </c>
      <c r="H4441" t="s">
        <v>1464</v>
      </c>
      <c r="I4441" t="s">
        <v>186</v>
      </c>
      <c r="J4441" t="s">
        <v>1406</v>
      </c>
      <c r="K4441" t="s">
        <v>1398</v>
      </c>
      <c r="L4441">
        <v>112.1</v>
      </c>
      <c r="M4441">
        <v>10</v>
      </c>
      <c r="N4441">
        <v>24.7</v>
      </c>
      <c r="O4441">
        <v>0.1</v>
      </c>
      <c r="P4441">
        <v>4.5</v>
      </c>
      <c r="Q4441">
        <v>4.5</v>
      </c>
      <c r="R4441">
        <v>7563.1571949999998</v>
      </c>
      <c r="S4441">
        <v>0.14264725</v>
      </c>
      <c r="T4441">
        <v>1.4264724999999999E-2</v>
      </c>
      <c r="U4441">
        <v>7570.9742643</v>
      </c>
      <c r="W4441" s="429">
        <f t="shared" si="103"/>
        <v>7563.1571949999998</v>
      </c>
      <c r="X4441" s="429">
        <f t="shared" si="103"/>
        <v>0.14264725</v>
      </c>
      <c r="Y4441" s="429">
        <f t="shared" si="103"/>
        <v>1.4264724999999999E-2</v>
      </c>
      <c r="Z4441" s="429">
        <f t="shared" si="102"/>
        <v>7570.9742643</v>
      </c>
      <c r="AA4441" s="429" t="s">
        <v>1295</v>
      </c>
    </row>
    <row r="4442" spans="1:27" x14ac:dyDescent="0.25">
      <c r="A4442" t="s">
        <v>149</v>
      </c>
      <c r="B4442" t="s">
        <v>186</v>
      </c>
      <c r="C4442" t="s">
        <v>1459</v>
      </c>
      <c r="D4442" t="s">
        <v>1387</v>
      </c>
      <c r="E4442" t="s">
        <v>1499</v>
      </c>
      <c r="F4442" t="s">
        <v>1293</v>
      </c>
      <c r="G4442" t="s">
        <v>524</v>
      </c>
      <c r="H4442" t="s">
        <v>1464</v>
      </c>
      <c r="I4442" t="s">
        <v>186</v>
      </c>
      <c r="J4442" t="s">
        <v>1416</v>
      </c>
      <c r="K4442" t="s">
        <v>1398</v>
      </c>
      <c r="L4442">
        <v>317.10000000000002</v>
      </c>
      <c r="M4442">
        <v>1</v>
      </c>
      <c r="N4442">
        <v>9.9</v>
      </c>
      <c r="O4442">
        <v>0.3</v>
      </c>
      <c r="P4442">
        <v>3.2</v>
      </c>
      <c r="Q4442">
        <v>3.2</v>
      </c>
      <c r="R4442">
        <v>352333.33333333337</v>
      </c>
      <c r="S4442">
        <v>27.546060606060603</v>
      </c>
      <c r="T4442">
        <v>9.6090909090909093</v>
      </c>
      <c r="U4442">
        <v>355885.49393939396</v>
      </c>
      <c r="W4442" s="429">
        <f t="shared" si="103"/>
        <v>352333.33333333337</v>
      </c>
      <c r="X4442" s="429">
        <f t="shared" si="103"/>
        <v>27.546060606060603</v>
      </c>
      <c r="Y4442" s="429">
        <f t="shared" si="103"/>
        <v>9.6090909090909093</v>
      </c>
      <c r="Z4442" s="429">
        <f t="shared" si="102"/>
        <v>355885.49393939396</v>
      </c>
      <c r="AA4442" s="429" t="s">
        <v>1295</v>
      </c>
    </row>
    <row r="4443" spans="1:27" x14ac:dyDescent="0.25">
      <c r="A4443" t="s">
        <v>149</v>
      </c>
      <c r="B4443" t="s">
        <v>186</v>
      </c>
      <c r="C4443" t="s">
        <v>1459</v>
      </c>
      <c r="D4443" t="s">
        <v>1387</v>
      </c>
      <c r="E4443" t="s">
        <v>1499</v>
      </c>
      <c r="F4443" t="s">
        <v>1293</v>
      </c>
      <c r="G4443" t="s">
        <v>524</v>
      </c>
      <c r="H4443" t="s">
        <v>1464</v>
      </c>
      <c r="I4443" t="s">
        <v>186</v>
      </c>
      <c r="J4443" t="s">
        <v>1416</v>
      </c>
      <c r="K4443" t="s">
        <v>1398</v>
      </c>
      <c r="L4443">
        <v>319.39999999999998</v>
      </c>
      <c r="M4443">
        <v>1</v>
      </c>
      <c r="N4443">
        <v>9.9</v>
      </c>
      <c r="O4443">
        <v>0.3</v>
      </c>
      <c r="P4443">
        <v>3.2</v>
      </c>
      <c r="Q4443">
        <v>3.2</v>
      </c>
      <c r="R4443">
        <v>354888.88888888888</v>
      </c>
      <c r="S4443">
        <v>27.745858585858581</v>
      </c>
      <c r="T4443">
        <v>9.6787878787878778</v>
      </c>
      <c r="U4443">
        <v>358466.81414141413</v>
      </c>
      <c r="W4443" s="429">
        <f t="shared" si="103"/>
        <v>354888.88888888888</v>
      </c>
      <c r="X4443" s="429">
        <f t="shared" si="103"/>
        <v>27.745858585858581</v>
      </c>
      <c r="Y4443" s="429">
        <f t="shared" si="103"/>
        <v>9.6787878787878778</v>
      </c>
      <c r="Z4443" s="429">
        <f t="shared" si="102"/>
        <v>358466.81414141413</v>
      </c>
      <c r="AA4443" s="429" t="s">
        <v>1295</v>
      </c>
    </row>
    <row r="4444" spans="1:27" x14ac:dyDescent="0.25">
      <c r="A4444" t="s">
        <v>149</v>
      </c>
      <c r="B4444" t="s">
        <v>186</v>
      </c>
      <c r="C4444" t="s">
        <v>1459</v>
      </c>
      <c r="D4444" t="s">
        <v>1387</v>
      </c>
      <c r="E4444" t="s">
        <v>1499</v>
      </c>
      <c r="F4444" t="s">
        <v>1293</v>
      </c>
      <c r="G4444" t="s">
        <v>524</v>
      </c>
      <c r="H4444" t="s">
        <v>1464</v>
      </c>
      <c r="I4444" t="s">
        <v>186</v>
      </c>
      <c r="J4444" t="s">
        <v>1397</v>
      </c>
      <c r="K4444" t="s">
        <v>1398</v>
      </c>
      <c r="L4444">
        <v>17.3</v>
      </c>
      <c r="M4444">
        <v>3.1</v>
      </c>
      <c r="N4444">
        <v>3.3</v>
      </c>
      <c r="O4444">
        <v>0</v>
      </c>
      <c r="P4444">
        <v>0.5</v>
      </c>
      <c r="Q4444">
        <v>0.5</v>
      </c>
      <c r="R4444">
        <v>1167.1955350000001</v>
      </c>
      <c r="S4444">
        <v>2.2014249999999999E-2</v>
      </c>
      <c r="T4444">
        <v>2.2014250000000003E-3</v>
      </c>
      <c r="U4444">
        <v>1168.4019159000002</v>
      </c>
      <c r="W4444" s="429">
        <f t="shared" si="103"/>
        <v>1167.1955350000001</v>
      </c>
      <c r="X4444" s="429">
        <f t="shared" si="103"/>
        <v>2.2014249999999999E-2</v>
      </c>
      <c r="Y4444" s="429">
        <f t="shared" si="103"/>
        <v>2.2014250000000003E-3</v>
      </c>
      <c r="Z4444" s="429">
        <f t="shared" si="102"/>
        <v>1168.4019159000002</v>
      </c>
      <c r="AA4444" s="429" t="s">
        <v>1295</v>
      </c>
    </row>
    <row r="4445" spans="1:27" x14ac:dyDescent="0.25">
      <c r="A4445" t="s">
        <v>149</v>
      </c>
      <c r="B4445" t="s">
        <v>186</v>
      </c>
      <c r="C4445" t="s">
        <v>1459</v>
      </c>
      <c r="D4445" t="s">
        <v>1387</v>
      </c>
      <c r="E4445" t="s">
        <v>1499</v>
      </c>
      <c r="F4445" t="s">
        <v>1293</v>
      </c>
      <c r="G4445" t="s">
        <v>524</v>
      </c>
      <c r="H4445" t="s">
        <v>1464</v>
      </c>
      <c r="I4445" t="s">
        <v>186</v>
      </c>
      <c r="J4445" t="s">
        <v>1397</v>
      </c>
      <c r="K4445" t="s">
        <v>1398</v>
      </c>
      <c r="L4445">
        <v>17</v>
      </c>
      <c r="M4445">
        <v>3.1</v>
      </c>
      <c r="N4445">
        <v>3.2</v>
      </c>
      <c r="O4445">
        <v>0</v>
      </c>
      <c r="P4445">
        <v>0.5</v>
      </c>
      <c r="Q4445">
        <v>0.5</v>
      </c>
      <c r="R4445">
        <v>1146.95515</v>
      </c>
      <c r="S4445">
        <v>2.1632499999999999E-2</v>
      </c>
      <c r="T4445">
        <v>2.1632500000000002E-3</v>
      </c>
      <c r="U4445">
        <v>1148.1406109999998</v>
      </c>
      <c r="W4445" s="429">
        <f t="shared" si="103"/>
        <v>1146.95515</v>
      </c>
      <c r="X4445" s="429">
        <f t="shared" si="103"/>
        <v>2.1632499999999999E-2</v>
      </c>
      <c r="Y4445" s="429">
        <f t="shared" si="103"/>
        <v>2.1632500000000002E-3</v>
      </c>
      <c r="Z4445" s="429">
        <f t="shared" si="102"/>
        <v>1148.1406109999998</v>
      </c>
      <c r="AA4445" s="429" t="s">
        <v>1295</v>
      </c>
    </row>
    <row r="4446" spans="1:27" x14ac:dyDescent="0.25">
      <c r="A4446" t="s">
        <v>149</v>
      </c>
      <c r="B4446" t="s">
        <v>186</v>
      </c>
      <c r="C4446" t="s">
        <v>1459</v>
      </c>
      <c r="D4446" t="s">
        <v>1387</v>
      </c>
      <c r="E4446" t="s">
        <v>1499</v>
      </c>
      <c r="F4446" t="s">
        <v>1293</v>
      </c>
      <c r="G4446" t="s">
        <v>524</v>
      </c>
      <c r="H4446" t="s">
        <v>1464</v>
      </c>
      <c r="I4446" t="s">
        <v>186</v>
      </c>
      <c r="J4446" t="s">
        <v>1416</v>
      </c>
      <c r="K4446" t="s">
        <v>1398</v>
      </c>
      <c r="L4446">
        <v>319.10000000000002</v>
      </c>
      <c r="M4446">
        <v>1</v>
      </c>
      <c r="N4446">
        <v>9.9</v>
      </c>
      <c r="O4446">
        <v>0.3</v>
      </c>
      <c r="P4446">
        <v>3.2</v>
      </c>
      <c r="Q4446">
        <v>3.2</v>
      </c>
      <c r="R4446">
        <v>354555.55555555556</v>
      </c>
      <c r="S4446">
        <v>27.719797979797978</v>
      </c>
      <c r="T4446">
        <v>9.6696969696969699</v>
      </c>
      <c r="U4446">
        <v>358130.12020202022</v>
      </c>
      <c r="W4446" s="429">
        <f t="shared" si="103"/>
        <v>354555.55555555556</v>
      </c>
      <c r="X4446" s="429">
        <f t="shared" si="103"/>
        <v>27.719797979797978</v>
      </c>
      <c r="Y4446" s="429">
        <f t="shared" si="103"/>
        <v>9.6696969696969699</v>
      </c>
      <c r="Z4446" s="429">
        <f t="shared" si="102"/>
        <v>358130.12020202022</v>
      </c>
      <c r="AA4446" s="429" t="s">
        <v>1295</v>
      </c>
    </row>
    <row r="4447" spans="1:27" x14ac:dyDescent="0.25">
      <c r="A4447" t="s">
        <v>149</v>
      </c>
      <c r="B4447" t="s">
        <v>186</v>
      </c>
      <c r="C4447" t="s">
        <v>1459</v>
      </c>
      <c r="D4447" t="s">
        <v>1387</v>
      </c>
      <c r="E4447" t="s">
        <v>1499</v>
      </c>
      <c r="F4447" t="s">
        <v>1293</v>
      </c>
      <c r="G4447" t="s">
        <v>524</v>
      </c>
      <c r="H4447" t="s">
        <v>1464</v>
      </c>
      <c r="I4447" t="s">
        <v>186</v>
      </c>
      <c r="J4447" t="s">
        <v>1397</v>
      </c>
      <c r="K4447" t="s">
        <v>1398</v>
      </c>
      <c r="L4447">
        <v>17</v>
      </c>
      <c r="M4447">
        <v>3.1</v>
      </c>
      <c r="N4447">
        <v>3.2</v>
      </c>
      <c r="O4447">
        <v>0</v>
      </c>
      <c r="P4447">
        <v>0.5</v>
      </c>
      <c r="Q4447">
        <v>0.5</v>
      </c>
      <c r="R4447">
        <v>1146.95515</v>
      </c>
      <c r="S4447">
        <v>2.1632499999999999E-2</v>
      </c>
      <c r="T4447">
        <v>2.1632500000000002E-3</v>
      </c>
      <c r="U4447">
        <v>1148.1406109999998</v>
      </c>
      <c r="W4447" s="429">
        <f t="shared" si="103"/>
        <v>1146.95515</v>
      </c>
      <c r="X4447" s="429">
        <f t="shared" si="103"/>
        <v>2.1632499999999999E-2</v>
      </c>
      <c r="Y4447" s="429">
        <f t="shared" si="103"/>
        <v>2.1632500000000002E-3</v>
      </c>
      <c r="Z4447" s="429">
        <f t="shared" si="102"/>
        <v>1148.1406109999998</v>
      </c>
      <c r="AA4447" s="429" t="s">
        <v>1295</v>
      </c>
    </row>
    <row r="4448" spans="1:27" x14ac:dyDescent="0.25">
      <c r="A4448" t="s">
        <v>149</v>
      </c>
      <c r="B4448" t="s">
        <v>186</v>
      </c>
      <c r="C4448" t="s">
        <v>1459</v>
      </c>
      <c r="D4448" t="s">
        <v>1387</v>
      </c>
      <c r="E4448" t="s">
        <v>1499</v>
      </c>
      <c r="F4448" t="s">
        <v>1293</v>
      </c>
      <c r="G4448" t="s">
        <v>524</v>
      </c>
      <c r="H4448" t="s">
        <v>1464</v>
      </c>
      <c r="I4448" t="s">
        <v>186</v>
      </c>
      <c r="J4448" t="s">
        <v>1397</v>
      </c>
      <c r="K4448" t="s">
        <v>1398</v>
      </c>
      <c r="L4448">
        <v>21</v>
      </c>
      <c r="M4448">
        <v>5.2</v>
      </c>
      <c r="N4448">
        <v>5.7</v>
      </c>
      <c r="O4448">
        <v>0.1</v>
      </c>
      <c r="P4448">
        <v>0.9</v>
      </c>
      <c r="Q4448">
        <v>0.9</v>
      </c>
      <c r="R4448">
        <v>1416.8269500000001</v>
      </c>
      <c r="S4448">
        <v>2.67225E-2</v>
      </c>
      <c r="T4448">
        <v>2.6722500000000001E-3</v>
      </c>
      <c r="U4448">
        <v>1418.2913430000001</v>
      </c>
      <c r="W4448" s="429">
        <f t="shared" si="103"/>
        <v>1416.8269500000001</v>
      </c>
      <c r="X4448" s="429">
        <f t="shared" si="103"/>
        <v>2.67225E-2</v>
      </c>
      <c r="Y4448" s="429">
        <f t="shared" si="103"/>
        <v>2.6722500000000001E-3</v>
      </c>
      <c r="Z4448" s="429">
        <f t="shared" si="102"/>
        <v>1418.2913430000001</v>
      </c>
      <c r="AA4448" s="429" t="s">
        <v>1295</v>
      </c>
    </row>
    <row r="4449" spans="1:27" x14ac:dyDescent="0.25">
      <c r="A4449" t="s">
        <v>149</v>
      </c>
      <c r="B4449" t="s">
        <v>186</v>
      </c>
      <c r="C4449" t="s">
        <v>1459</v>
      </c>
      <c r="D4449" t="s">
        <v>1387</v>
      </c>
      <c r="E4449" t="s">
        <v>1499</v>
      </c>
      <c r="F4449" t="s">
        <v>1293</v>
      </c>
      <c r="G4449" t="s">
        <v>524</v>
      </c>
      <c r="H4449" t="s">
        <v>1464</v>
      </c>
      <c r="I4449" t="s">
        <v>186</v>
      </c>
      <c r="J4449" t="s">
        <v>1397</v>
      </c>
      <c r="K4449" t="s">
        <v>1398</v>
      </c>
      <c r="L4449">
        <v>20.100000000000001</v>
      </c>
      <c r="M4449">
        <v>5</v>
      </c>
      <c r="N4449">
        <v>5.5</v>
      </c>
      <c r="O4449">
        <v>0.1</v>
      </c>
      <c r="P4449">
        <v>0.9</v>
      </c>
      <c r="Q4449">
        <v>0.9</v>
      </c>
      <c r="R4449">
        <v>1356.1057950000002</v>
      </c>
      <c r="S4449">
        <v>2.5577250000000003E-2</v>
      </c>
      <c r="T4449">
        <v>2.5577250000000003E-3</v>
      </c>
      <c r="U4449">
        <v>1357.5074283000001</v>
      </c>
      <c r="W4449" s="429">
        <f t="shared" si="103"/>
        <v>1356.1057950000002</v>
      </c>
      <c r="X4449" s="429">
        <f t="shared" si="103"/>
        <v>2.5577250000000003E-2</v>
      </c>
      <c r="Y4449" s="429">
        <f t="shared" si="103"/>
        <v>2.5577250000000003E-3</v>
      </c>
      <c r="Z4449" s="429">
        <f t="shared" si="102"/>
        <v>1357.5074283000001</v>
      </c>
      <c r="AA4449" s="429" t="s">
        <v>1295</v>
      </c>
    </row>
    <row r="4450" spans="1:27" x14ac:dyDescent="0.25">
      <c r="A4450" t="s">
        <v>149</v>
      </c>
      <c r="B4450" t="s">
        <v>186</v>
      </c>
      <c r="C4450" t="s">
        <v>1459</v>
      </c>
      <c r="D4450" t="s">
        <v>1387</v>
      </c>
      <c r="E4450" t="s">
        <v>1499</v>
      </c>
      <c r="F4450" t="s">
        <v>1293</v>
      </c>
      <c r="G4450" t="s">
        <v>524</v>
      </c>
      <c r="H4450" t="s">
        <v>1464</v>
      </c>
      <c r="I4450" t="s">
        <v>186</v>
      </c>
      <c r="J4450" t="s">
        <v>1416</v>
      </c>
      <c r="K4450" t="s">
        <v>1398</v>
      </c>
      <c r="L4450">
        <v>333.4</v>
      </c>
      <c r="M4450">
        <v>3</v>
      </c>
      <c r="N4450">
        <v>133.80000000000001</v>
      </c>
      <c r="O4450">
        <v>2.2000000000000002</v>
      </c>
      <c r="P4450">
        <v>4.4000000000000004</v>
      </c>
      <c r="Q4450">
        <v>4.4000000000000004</v>
      </c>
      <c r="R4450">
        <v>370444.44444444444</v>
      </c>
      <c r="S4450">
        <v>28.962020202020195</v>
      </c>
      <c r="T4450">
        <v>10.103030303030303</v>
      </c>
      <c r="U4450">
        <v>374179.19797979796</v>
      </c>
      <c r="W4450" s="429">
        <f t="shared" si="103"/>
        <v>370444.44444444444</v>
      </c>
      <c r="X4450" s="429">
        <f t="shared" si="103"/>
        <v>28.962020202020195</v>
      </c>
      <c r="Y4450" s="429">
        <f t="shared" si="103"/>
        <v>10.103030303030303</v>
      </c>
      <c r="Z4450" s="429">
        <f t="shared" si="102"/>
        <v>374179.19797979796</v>
      </c>
      <c r="AA4450" s="429" t="s">
        <v>1295</v>
      </c>
    </row>
    <row r="4451" spans="1:27" x14ac:dyDescent="0.25">
      <c r="A4451" t="s">
        <v>149</v>
      </c>
      <c r="B4451" t="s">
        <v>186</v>
      </c>
      <c r="C4451" t="s">
        <v>1459</v>
      </c>
      <c r="D4451" t="s">
        <v>1387</v>
      </c>
      <c r="E4451" t="s">
        <v>1499</v>
      </c>
      <c r="F4451" t="s">
        <v>1293</v>
      </c>
      <c r="G4451" t="s">
        <v>524</v>
      </c>
      <c r="H4451" t="s">
        <v>1464</v>
      </c>
      <c r="I4451" t="s">
        <v>186</v>
      </c>
      <c r="J4451" t="s">
        <v>1392</v>
      </c>
      <c r="K4451" t="s">
        <v>1393</v>
      </c>
      <c r="L4451">
        <v>3.2</v>
      </c>
      <c r="M4451">
        <v>0.2</v>
      </c>
      <c r="N4451">
        <v>2.7</v>
      </c>
      <c r="O4451">
        <v>0</v>
      </c>
      <c r="P4451">
        <v>0.2</v>
      </c>
      <c r="Q4451">
        <v>0.2</v>
      </c>
      <c r="R4451">
        <v>3840</v>
      </c>
      <c r="S4451">
        <v>7.3599999999999999E-2</v>
      </c>
      <c r="T4451">
        <v>7.0400000000000004E-2</v>
      </c>
      <c r="U4451">
        <v>3862.8192000000004</v>
      </c>
      <c r="W4451" s="429">
        <f t="shared" si="103"/>
        <v>3840</v>
      </c>
      <c r="X4451" s="429">
        <f t="shared" si="103"/>
        <v>7.3599999999999999E-2</v>
      </c>
      <c r="Y4451" s="429">
        <f t="shared" si="103"/>
        <v>7.0400000000000004E-2</v>
      </c>
      <c r="Z4451" s="429">
        <f t="shared" si="102"/>
        <v>3862.8192000000004</v>
      </c>
      <c r="AA4451" s="429" t="s">
        <v>1295</v>
      </c>
    </row>
    <row r="4452" spans="1:27" x14ac:dyDescent="0.25">
      <c r="A4452" t="s">
        <v>149</v>
      </c>
      <c r="B4452" t="s">
        <v>186</v>
      </c>
      <c r="C4452" t="s">
        <v>1459</v>
      </c>
      <c r="D4452" t="s">
        <v>1387</v>
      </c>
      <c r="E4452" t="s">
        <v>1499</v>
      </c>
      <c r="F4452" t="s">
        <v>1293</v>
      </c>
      <c r="G4452" t="s">
        <v>524</v>
      </c>
      <c r="H4452" t="s">
        <v>1464</v>
      </c>
      <c r="I4452" t="s">
        <v>186</v>
      </c>
      <c r="J4452" t="s">
        <v>1400</v>
      </c>
      <c r="K4452" t="s">
        <v>1401</v>
      </c>
      <c r="L4452">
        <v>0</v>
      </c>
      <c r="M4452">
        <v>17.7</v>
      </c>
      <c r="N4452">
        <v>0</v>
      </c>
      <c r="O4452">
        <v>0</v>
      </c>
      <c r="P4452">
        <v>0</v>
      </c>
      <c r="Q4452">
        <v>0</v>
      </c>
      <c r="R4452">
        <v>0.25517285361442676</v>
      </c>
      <c r="S4452">
        <v>3.0169788741852237</v>
      </c>
      <c r="T4452">
        <v>0</v>
      </c>
      <c r="U4452">
        <v>75.679644708245021</v>
      </c>
      <c r="W4452" s="429">
        <f t="shared" si="103"/>
        <v>0.25517285361442676</v>
      </c>
      <c r="X4452" s="429">
        <f t="shared" si="103"/>
        <v>3.0169788741852237</v>
      </c>
      <c r="Y4452" s="429">
        <f t="shared" si="103"/>
        <v>0</v>
      </c>
      <c r="Z4452" s="429">
        <f t="shared" si="102"/>
        <v>75.679644708245021</v>
      </c>
      <c r="AA4452" s="429" t="s">
        <v>1296</v>
      </c>
    </row>
    <row r="4453" spans="1:27" x14ac:dyDescent="0.25">
      <c r="A4453" t="s">
        <v>149</v>
      </c>
      <c r="B4453" t="s">
        <v>186</v>
      </c>
      <c r="C4453" t="s">
        <v>1459</v>
      </c>
      <c r="D4453" t="s">
        <v>1387</v>
      </c>
      <c r="E4453" t="s">
        <v>1499</v>
      </c>
      <c r="F4453" t="s">
        <v>1293</v>
      </c>
      <c r="G4453" t="s">
        <v>524</v>
      </c>
      <c r="H4453" t="s">
        <v>1464</v>
      </c>
      <c r="I4453" t="s">
        <v>186</v>
      </c>
      <c r="J4453" t="s">
        <v>1400</v>
      </c>
      <c r="K4453" t="s">
        <v>1401</v>
      </c>
      <c r="L4453">
        <v>0</v>
      </c>
      <c r="M4453">
        <v>17.100000000000001</v>
      </c>
      <c r="N4453">
        <v>0</v>
      </c>
      <c r="O4453">
        <v>0</v>
      </c>
      <c r="P4453">
        <v>0</v>
      </c>
      <c r="Q4453">
        <v>0</v>
      </c>
      <c r="R4453">
        <v>0.24652292637325982</v>
      </c>
      <c r="S4453">
        <v>2.9147084038738602</v>
      </c>
      <c r="T4453">
        <v>0</v>
      </c>
      <c r="U4453">
        <v>73.114233023219768</v>
      </c>
      <c r="W4453" s="429">
        <f t="shared" si="103"/>
        <v>0.24652292637325982</v>
      </c>
      <c r="X4453" s="429">
        <f t="shared" si="103"/>
        <v>2.9147084038738602</v>
      </c>
      <c r="Y4453" s="429">
        <f t="shared" si="103"/>
        <v>0</v>
      </c>
      <c r="Z4453" s="429">
        <f t="shared" si="102"/>
        <v>73.114233023219768</v>
      </c>
      <c r="AA4453" s="429" t="s">
        <v>1296</v>
      </c>
    </row>
    <row r="4454" spans="1:27" x14ac:dyDescent="0.25">
      <c r="A4454" t="s">
        <v>149</v>
      </c>
      <c r="B4454" t="s">
        <v>186</v>
      </c>
      <c r="C4454" t="s">
        <v>1459</v>
      </c>
      <c r="D4454" t="s">
        <v>1387</v>
      </c>
      <c r="E4454" t="s">
        <v>1499</v>
      </c>
      <c r="F4454" t="s">
        <v>1293</v>
      </c>
      <c r="G4454" t="s">
        <v>524</v>
      </c>
      <c r="H4454" t="s">
        <v>1464</v>
      </c>
      <c r="I4454" t="s">
        <v>186</v>
      </c>
      <c r="J4454" t="s">
        <v>1416</v>
      </c>
      <c r="K4454" t="s">
        <v>1398</v>
      </c>
      <c r="L4454">
        <v>33.4</v>
      </c>
      <c r="M4454">
        <v>0.7</v>
      </c>
      <c r="N4454">
        <v>24.3</v>
      </c>
      <c r="O4454">
        <v>0.1</v>
      </c>
      <c r="P4454">
        <v>1.3</v>
      </c>
      <c r="Q4454">
        <v>1.3</v>
      </c>
      <c r="R4454">
        <v>37111.111111111109</v>
      </c>
      <c r="S4454">
        <v>2.9014141414141408</v>
      </c>
      <c r="T4454">
        <v>1.0121212121212122</v>
      </c>
      <c r="U4454">
        <v>37485.258585858588</v>
      </c>
      <c r="W4454" s="429">
        <f t="shared" si="103"/>
        <v>37111.111111111109</v>
      </c>
      <c r="X4454" s="429">
        <f t="shared" si="103"/>
        <v>2.9014141414141408</v>
      </c>
      <c r="Y4454" s="429">
        <f t="shared" si="103"/>
        <v>1.0121212121212122</v>
      </c>
      <c r="Z4454" s="429">
        <f t="shared" si="102"/>
        <v>37485.258585858588</v>
      </c>
      <c r="AA4454" s="429" t="s">
        <v>1295</v>
      </c>
    </row>
    <row r="4455" spans="1:27" x14ac:dyDescent="0.25">
      <c r="A4455" t="s">
        <v>149</v>
      </c>
      <c r="B4455" t="s">
        <v>186</v>
      </c>
      <c r="C4455" t="s">
        <v>1459</v>
      </c>
      <c r="D4455" t="s">
        <v>1387</v>
      </c>
      <c r="E4455" t="s">
        <v>1499</v>
      </c>
      <c r="F4455" t="s">
        <v>1293</v>
      </c>
      <c r="G4455" t="s">
        <v>524</v>
      </c>
      <c r="H4455" t="s">
        <v>1464</v>
      </c>
      <c r="I4455" t="s">
        <v>186</v>
      </c>
      <c r="J4455" t="s">
        <v>1402</v>
      </c>
      <c r="K4455" t="s">
        <v>1398</v>
      </c>
      <c r="L4455">
        <v>19.8</v>
      </c>
      <c r="M4455">
        <v>5.0999999999999996</v>
      </c>
      <c r="N4455">
        <v>0.8</v>
      </c>
      <c r="O4455">
        <v>0.1</v>
      </c>
      <c r="P4455">
        <v>0.9</v>
      </c>
      <c r="Q4455">
        <v>0.9</v>
      </c>
      <c r="R4455">
        <v>1335.8654100000001</v>
      </c>
      <c r="S4455">
        <v>2.5195499999999999E-2</v>
      </c>
      <c r="T4455">
        <v>2.5195500000000002E-3</v>
      </c>
      <c r="U4455">
        <v>1337.2461234000002</v>
      </c>
      <c r="W4455" s="429">
        <f t="shared" si="103"/>
        <v>1335.8654100000001</v>
      </c>
      <c r="X4455" s="429">
        <f t="shared" si="103"/>
        <v>2.5195499999999999E-2</v>
      </c>
      <c r="Y4455" s="429">
        <f t="shared" si="103"/>
        <v>2.5195500000000002E-3</v>
      </c>
      <c r="Z4455" s="429">
        <f t="shared" si="102"/>
        <v>1337.2461234000002</v>
      </c>
      <c r="AA4455" s="429" t="s">
        <v>1295</v>
      </c>
    </row>
    <row r="4456" spans="1:27" x14ac:dyDescent="0.25">
      <c r="A4456" t="s">
        <v>149</v>
      </c>
      <c r="B4456" t="s">
        <v>186</v>
      </c>
      <c r="C4456" t="s">
        <v>1459</v>
      </c>
      <c r="D4456" t="s">
        <v>1387</v>
      </c>
      <c r="E4456" t="s">
        <v>1499</v>
      </c>
      <c r="F4456" t="s">
        <v>1293</v>
      </c>
      <c r="G4456" t="s">
        <v>524</v>
      </c>
      <c r="H4456" t="s">
        <v>1464</v>
      </c>
      <c r="I4456" t="s">
        <v>186</v>
      </c>
      <c r="J4456" t="s">
        <v>1396</v>
      </c>
      <c r="K4456" t="s">
        <v>1393</v>
      </c>
      <c r="L4456">
        <v>2.2999999999999998</v>
      </c>
      <c r="M4456">
        <v>0.1</v>
      </c>
      <c r="N4456">
        <v>1.9</v>
      </c>
      <c r="O4456">
        <v>0</v>
      </c>
      <c r="P4456">
        <v>0.2</v>
      </c>
      <c r="Q4456">
        <v>0.2</v>
      </c>
      <c r="R4456">
        <v>0.84062292365411795</v>
      </c>
      <c r="S4456">
        <v>9.9218357942530488</v>
      </c>
      <c r="T4456">
        <v>0</v>
      </c>
      <c r="U4456">
        <v>248.88651777998032</v>
      </c>
      <c r="W4456" s="429">
        <f t="shared" si="103"/>
        <v>0.84062292365411795</v>
      </c>
      <c r="X4456" s="429">
        <f t="shared" si="103"/>
        <v>9.9218357942530488</v>
      </c>
      <c r="Y4456" s="429">
        <f t="shared" si="103"/>
        <v>0</v>
      </c>
      <c r="Z4456" s="429">
        <f t="shared" si="102"/>
        <v>248.88651777998032</v>
      </c>
      <c r="AA4456" s="429" t="s">
        <v>1295</v>
      </c>
    </row>
    <row r="4457" spans="1:27" x14ac:dyDescent="0.25">
      <c r="A4457" t="s">
        <v>149</v>
      </c>
      <c r="B4457" t="s">
        <v>186</v>
      </c>
      <c r="C4457" t="s">
        <v>1459</v>
      </c>
      <c r="D4457" t="s">
        <v>1387</v>
      </c>
      <c r="E4457" t="s">
        <v>1499</v>
      </c>
      <c r="F4457" t="s">
        <v>1293</v>
      </c>
      <c r="G4457" t="s">
        <v>524</v>
      </c>
      <c r="H4457" t="s">
        <v>1464</v>
      </c>
      <c r="I4457" t="s">
        <v>186</v>
      </c>
      <c r="J4457" t="s">
        <v>1426</v>
      </c>
      <c r="K4457" t="s">
        <v>1419</v>
      </c>
      <c r="L4457">
        <v>0.3</v>
      </c>
      <c r="M4457">
        <v>0.4</v>
      </c>
      <c r="N4457">
        <v>3.8</v>
      </c>
      <c r="O4457">
        <v>3.6</v>
      </c>
      <c r="P4457">
        <v>0</v>
      </c>
      <c r="Q4457">
        <v>0</v>
      </c>
      <c r="R4457">
        <v>498.31131648412747</v>
      </c>
      <c r="S4457">
        <v>0.15441176470588236</v>
      </c>
      <c r="T4457">
        <v>6.3342561826834898E-3</v>
      </c>
      <c r="U4457">
        <v>504.05921894421425</v>
      </c>
      <c r="W4457" s="429">
        <f t="shared" si="103"/>
        <v>498.31131648412747</v>
      </c>
      <c r="X4457" s="429">
        <f t="shared" si="103"/>
        <v>0.15441176470588236</v>
      </c>
      <c r="Y4457" s="429">
        <f t="shared" si="103"/>
        <v>6.3342561826834898E-3</v>
      </c>
      <c r="Z4457" s="429">
        <f t="shared" si="102"/>
        <v>504.05921894421425</v>
      </c>
      <c r="AA4457" s="429" t="s">
        <v>1296</v>
      </c>
    </row>
    <row r="4458" spans="1:27" x14ac:dyDescent="0.25">
      <c r="A4458" t="s">
        <v>149</v>
      </c>
      <c r="B4458" t="s">
        <v>186</v>
      </c>
      <c r="C4458" t="s">
        <v>1459</v>
      </c>
      <c r="D4458" t="s">
        <v>1387</v>
      </c>
      <c r="E4458" t="s">
        <v>1499</v>
      </c>
      <c r="F4458" t="s">
        <v>1293</v>
      </c>
      <c r="G4458" t="s">
        <v>524</v>
      </c>
      <c r="H4458" t="s">
        <v>1464</v>
      </c>
      <c r="I4458" t="s">
        <v>186</v>
      </c>
      <c r="J4458" t="s">
        <v>1485</v>
      </c>
      <c r="K4458" t="s">
        <v>1405</v>
      </c>
      <c r="L4458">
        <v>0</v>
      </c>
      <c r="M4458">
        <v>0</v>
      </c>
      <c r="N4458">
        <v>0</v>
      </c>
      <c r="O4458">
        <v>0</v>
      </c>
      <c r="P4458">
        <v>32.9</v>
      </c>
      <c r="Q4458">
        <v>32.9</v>
      </c>
      <c r="R4458">
        <v>0</v>
      </c>
      <c r="S4458">
        <v>0</v>
      </c>
      <c r="T4458">
        <v>0</v>
      </c>
      <c r="U4458">
        <v>0</v>
      </c>
      <c r="W4458" s="429">
        <f t="shared" si="103"/>
        <v>0</v>
      </c>
      <c r="X4458" s="429">
        <f t="shared" si="103"/>
        <v>0</v>
      </c>
      <c r="Y4458" s="429">
        <f t="shared" si="103"/>
        <v>0</v>
      </c>
      <c r="Z4458" s="429">
        <f t="shared" si="102"/>
        <v>0</v>
      </c>
      <c r="AA4458" s="429" t="s">
        <v>1296</v>
      </c>
    </row>
    <row r="4459" spans="1:27" x14ac:dyDescent="0.25">
      <c r="A4459" t="s">
        <v>149</v>
      </c>
      <c r="B4459" t="s">
        <v>186</v>
      </c>
      <c r="C4459" t="s">
        <v>1459</v>
      </c>
      <c r="D4459" t="s">
        <v>1387</v>
      </c>
      <c r="E4459" t="s">
        <v>1499</v>
      </c>
      <c r="F4459" t="s">
        <v>1293</v>
      </c>
      <c r="G4459" t="s">
        <v>524</v>
      </c>
      <c r="H4459" t="s">
        <v>1464</v>
      </c>
      <c r="I4459" t="s">
        <v>186</v>
      </c>
      <c r="J4459" t="s">
        <v>1404</v>
      </c>
      <c r="K4459" t="s">
        <v>1405</v>
      </c>
      <c r="L4459">
        <v>0</v>
      </c>
      <c r="M4459">
        <v>0</v>
      </c>
      <c r="N4459">
        <v>0</v>
      </c>
      <c r="O4459">
        <v>0</v>
      </c>
      <c r="P4459">
        <v>10.4</v>
      </c>
      <c r="Q4459">
        <v>10.4</v>
      </c>
      <c r="R4459">
        <v>0</v>
      </c>
      <c r="S4459">
        <v>0</v>
      </c>
      <c r="T4459">
        <v>0</v>
      </c>
      <c r="U4459">
        <v>0</v>
      </c>
      <c r="W4459" s="429">
        <f t="shared" si="103"/>
        <v>0</v>
      </c>
      <c r="X4459" s="429">
        <f t="shared" si="103"/>
        <v>0</v>
      </c>
      <c r="Y4459" s="429">
        <f t="shared" si="103"/>
        <v>0</v>
      </c>
      <c r="Z4459" s="429">
        <f t="shared" si="102"/>
        <v>0</v>
      </c>
      <c r="AA4459" s="429" t="s">
        <v>1296</v>
      </c>
    </row>
    <row r="4460" spans="1:27" x14ac:dyDescent="0.25">
      <c r="A4460" t="s">
        <v>149</v>
      </c>
      <c r="B4460" t="s">
        <v>186</v>
      </c>
      <c r="C4460" t="s">
        <v>1459</v>
      </c>
      <c r="D4460" t="s">
        <v>1387</v>
      </c>
      <c r="E4460" t="s">
        <v>1499</v>
      </c>
      <c r="F4460" t="s">
        <v>1293</v>
      </c>
      <c r="G4460" t="s">
        <v>524</v>
      </c>
      <c r="H4460" t="s">
        <v>1464</v>
      </c>
      <c r="I4460" t="s">
        <v>186</v>
      </c>
      <c r="J4460" t="s">
        <v>1406</v>
      </c>
      <c r="K4460" t="s">
        <v>1398</v>
      </c>
      <c r="L4460">
        <v>183.6</v>
      </c>
      <c r="M4460">
        <v>9.4</v>
      </c>
      <c r="N4460">
        <v>37.1</v>
      </c>
      <c r="O4460">
        <v>0.1</v>
      </c>
      <c r="P4460">
        <v>4.3</v>
      </c>
      <c r="Q4460">
        <v>4.3</v>
      </c>
      <c r="R4460">
        <v>12387.11562</v>
      </c>
      <c r="S4460">
        <v>0.23363099999999998</v>
      </c>
      <c r="T4460">
        <v>2.3363100000000001E-2</v>
      </c>
      <c r="U4460">
        <v>12399.918598800001</v>
      </c>
      <c r="W4460" s="429">
        <f t="shared" si="103"/>
        <v>12387.11562</v>
      </c>
      <c r="X4460" s="429">
        <f t="shared" si="103"/>
        <v>0.23363099999999998</v>
      </c>
      <c r="Y4460" s="429">
        <f t="shared" si="103"/>
        <v>2.3363100000000001E-2</v>
      </c>
      <c r="Z4460" s="429">
        <f t="shared" si="102"/>
        <v>12399.918598800001</v>
      </c>
      <c r="AA4460" s="429" t="s">
        <v>1295</v>
      </c>
    </row>
    <row r="4461" spans="1:27" x14ac:dyDescent="0.25">
      <c r="A4461" t="s">
        <v>149</v>
      </c>
      <c r="B4461" t="s">
        <v>186</v>
      </c>
      <c r="C4461" t="s">
        <v>1459</v>
      </c>
      <c r="D4461" t="s">
        <v>1387</v>
      </c>
      <c r="E4461" t="s">
        <v>1499</v>
      </c>
      <c r="F4461" t="s">
        <v>1293</v>
      </c>
      <c r="G4461" t="s">
        <v>524</v>
      </c>
      <c r="H4461" t="s">
        <v>1464</v>
      </c>
      <c r="I4461" t="s">
        <v>186</v>
      </c>
      <c r="J4461" t="s">
        <v>1406</v>
      </c>
      <c r="K4461" t="s">
        <v>1398</v>
      </c>
      <c r="L4461">
        <v>157.30000000000001</v>
      </c>
      <c r="M4461">
        <v>7.8</v>
      </c>
      <c r="N4461">
        <v>5.4</v>
      </c>
      <c r="O4461">
        <v>0.1</v>
      </c>
      <c r="P4461">
        <v>3.6</v>
      </c>
      <c r="Q4461">
        <v>3.6</v>
      </c>
      <c r="R4461">
        <v>10612.708535000002</v>
      </c>
      <c r="S4461">
        <v>0.20016425000000002</v>
      </c>
      <c r="T4461">
        <v>2.0016425000000001E-2</v>
      </c>
      <c r="U4461">
        <v>10623.677535900002</v>
      </c>
      <c r="W4461" s="429">
        <f t="shared" si="103"/>
        <v>10612.708535000002</v>
      </c>
      <c r="X4461" s="429">
        <f t="shared" si="103"/>
        <v>0.20016425000000002</v>
      </c>
      <c r="Y4461" s="429">
        <f t="shared" si="103"/>
        <v>2.0016425000000001E-2</v>
      </c>
      <c r="Z4461" s="429">
        <f t="shared" si="102"/>
        <v>10623.677535900002</v>
      </c>
      <c r="AA4461" s="429" t="s">
        <v>1295</v>
      </c>
    </row>
    <row r="4462" spans="1:27" x14ac:dyDescent="0.25">
      <c r="A4462" t="s">
        <v>149</v>
      </c>
      <c r="B4462" t="s">
        <v>186</v>
      </c>
      <c r="C4462" t="s">
        <v>1459</v>
      </c>
      <c r="D4462" t="s">
        <v>1387</v>
      </c>
      <c r="E4462" t="s">
        <v>1499</v>
      </c>
      <c r="F4462" t="s">
        <v>1293</v>
      </c>
      <c r="G4462" t="s">
        <v>524</v>
      </c>
      <c r="H4462" t="s">
        <v>1464</v>
      </c>
      <c r="I4462" t="s">
        <v>186</v>
      </c>
      <c r="J4462" t="s">
        <v>1486</v>
      </c>
      <c r="K4462" t="s">
        <v>1398</v>
      </c>
      <c r="L4462">
        <v>0.2</v>
      </c>
      <c r="M4462">
        <v>0</v>
      </c>
      <c r="N4462">
        <v>0</v>
      </c>
      <c r="O4462">
        <v>0</v>
      </c>
      <c r="P4462">
        <v>0</v>
      </c>
      <c r="Q4462">
        <v>0</v>
      </c>
      <c r="R4462">
        <v>17.846153846153847</v>
      </c>
      <c r="S4462">
        <v>1.0846153846153847E-2</v>
      </c>
      <c r="T4462">
        <v>0</v>
      </c>
      <c r="U4462">
        <v>18.117307692307694</v>
      </c>
      <c r="W4462" s="429">
        <f t="shared" si="103"/>
        <v>17.846153846153847</v>
      </c>
      <c r="X4462" s="429">
        <f t="shared" si="103"/>
        <v>1.0846153846153847E-2</v>
      </c>
      <c r="Y4462" s="429">
        <f t="shared" si="103"/>
        <v>0</v>
      </c>
      <c r="Z4462" s="429">
        <f t="shared" si="102"/>
        <v>18.117307692307694</v>
      </c>
      <c r="AA4462" s="429" t="s">
        <v>1295</v>
      </c>
    </row>
    <row r="4463" spans="1:27" x14ac:dyDescent="0.25">
      <c r="A4463" t="s">
        <v>149</v>
      </c>
      <c r="B4463" t="s">
        <v>186</v>
      </c>
      <c r="C4463" t="s">
        <v>1459</v>
      </c>
      <c r="D4463" t="s">
        <v>1387</v>
      </c>
      <c r="E4463" t="s">
        <v>1499</v>
      </c>
      <c r="F4463" t="s">
        <v>1293</v>
      </c>
      <c r="G4463" t="s">
        <v>524</v>
      </c>
      <c r="H4463" t="s">
        <v>1464</v>
      </c>
      <c r="I4463" t="s">
        <v>186</v>
      </c>
      <c r="J4463" t="s">
        <v>1399</v>
      </c>
      <c r="K4463" t="s">
        <v>1391</v>
      </c>
      <c r="L4463">
        <v>0</v>
      </c>
      <c r="M4463">
        <v>15.8</v>
      </c>
      <c r="N4463">
        <v>0</v>
      </c>
      <c r="O4463">
        <v>0</v>
      </c>
      <c r="P4463">
        <v>0</v>
      </c>
      <c r="Q4463">
        <v>0</v>
      </c>
      <c r="R4463">
        <v>5.7747139972761152</v>
      </c>
      <c r="S4463">
        <v>68.158698064868773</v>
      </c>
      <c r="T4463">
        <v>0</v>
      </c>
      <c r="U4463">
        <v>1709.7421656189956</v>
      </c>
      <c r="W4463" s="429">
        <f t="shared" si="103"/>
        <v>5.7747139972761152</v>
      </c>
      <c r="X4463" s="429">
        <f t="shared" si="103"/>
        <v>68.158698064868773</v>
      </c>
      <c r="Y4463" s="429">
        <f t="shared" si="103"/>
        <v>0</v>
      </c>
      <c r="Z4463" s="429">
        <f t="shared" si="102"/>
        <v>1709.7421656189956</v>
      </c>
      <c r="AA4463" s="429" t="s">
        <v>1296</v>
      </c>
    </row>
    <row r="4464" spans="1:27" x14ac:dyDescent="0.25">
      <c r="A4464" t="s">
        <v>149</v>
      </c>
      <c r="B4464" t="s">
        <v>186</v>
      </c>
      <c r="C4464" t="s">
        <v>1459</v>
      </c>
      <c r="D4464" t="s">
        <v>1387</v>
      </c>
      <c r="E4464" t="s">
        <v>1499</v>
      </c>
      <c r="F4464" t="s">
        <v>1293</v>
      </c>
      <c r="G4464" t="s">
        <v>524</v>
      </c>
      <c r="H4464" t="s">
        <v>1464</v>
      </c>
      <c r="I4464" t="s">
        <v>186</v>
      </c>
      <c r="J4464" t="s">
        <v>1399</v>
      </c>
      <c r="K4464" t="s">
        <v>1391</v>
      </c>
      <c r="L4464">
        <v>0</v>
      </c>
      <c r="M4464">
        <v>1.7</v>
      </c>
      <c r="N4464">
        <v>0</v>
      </c>
      <c r="O4464">
        <v>0</v>
      </c>
      <c r="P4464">
        <v>0</v>
      </c>
      <c r="Q4464">
        <v>0</v>
      </c>
      <c r="R4464">
        <v>0.62132998704869591</v>
      </c>
      <c r="S4464">
        <v>7.3335308044479062</v>
      </c>
      <c r="T4464">
        <v>0</v>
      </c>
      <c r="U4464">
        <v>183.95960009824634</v>
      </c>
      <c r="W4464" s="429">
        <f t="shared" si="103"/>
        <v>0.62132998704869591</v>
      </c>
      <c r="X4464" s="429">
        <f t="shared" si="103"/>
        <v>7.3335308044479062</v>
      </c>
      <c r="Y4464" s="429">
        <f t="shared" si="103"/>
        <v>0</v>
      </c>
      <c r="Z4464" s="429">
        <f t="shared" si="102"/>
        <v>183.95960009824634</v>
      </c>
      <c r="AA4464" s="429" t="s">
        <v>1296</v>
      </c>
    </row>
    <row r="4465" spans="1:27" x14ac:dyDescent="0.25">
      <c r="A4465" t="s">
        <v>149</v>
      </c>
      <c r="B4465" t="s">
        <v>186</v>
      </c>
      <c r="C4465" t="s">
        <v>1459</v>
      </c>
      <c r="D4465" t="s">
        <v>1387</v>
      </c>
      <c r="E4465" t="s">
        <v>1499</v>
      </c>
      <c r="F4465" t="s">
        <v>1293</v>
      </c>
      <c r="G4465" t="s">
        <v>524</v>
      </c>
      <c r="H4465" t="s">
        <v>1464</v>
      </c>
      <c r="I4465" t="s">
        <v>186</v>
      </c>
      <c r="J4465" t="s">
        <v>1399</v>
      </c>
      <c r="K4465" t="s">
        <v>1391</v>
      </c>
      <c r="L4465">
        <v>0</v>
      </c>
      <c r="M4465">
        <v>1.7</v>
      </c>
      <c r="N4465">
        <v>0</v>
      </c>
      <c r="O4465">
        <v>0</v>
      </c>
      <c r="P4465">
        <v>0</v>
      </c>
      <c r="Q4465">
        <v>0</v>
      </c>
      <c r="R4465">
        <v>0.62132998704869591</v>
      </c>
      <c r="S4465">
        <v>7.3335308044479062</v>
      </c>
      <c r="T4465">
        <v>0</v>
      </c>
      <c r="U4465">
        <v>183.95960009824634</v>
      </c>
      <c r="W4465" s="429">
        <f t="shared" si="103"/>
        <v>0.62132998704869591</v>
      </c>
      <c r="X4465" s="429">
        <f t="shared" si="103"/>
        <v>7.3335308044479062</v>
      </c>
      <c r="Y4465" s="429">
        <f t="shared" si="103"/>
        <v>0</v>
      </c>
      <c r="Z4465" s="429">
        <f t="shared" si="102"/>
        <v>183.95960009824634</v>
      </c>
      <c r="AA4465" s="429" t="s">
        <v>1296</v>
      </c>
    </row>
    <row r="4466" spans="1:27" x14ac:dyDescent="0.25">
      <c r="A4466" t="s">
        <v>149</v>
      </c>
      <c r="B4466" t="s">
        <v>186</v>
      </c>
      <c r="C4466" t="s">
        <v>1459</v>
      </c>
      <c r="D4466" t="s">
        <v>1387</v>
      </c>
      <c r="E4466" t="s">
        <v>1499</v>
      </c>
      <c r="F4466" t="s">
        <v>1293</v>
      </c>
      <c r="G4466" t="s">
        <v>524</v>
      </c>
      <c r="H4466" t="s">
        <v>1464</v>
      </c>
      <c r="I4466" t="s">
        <v>186</v>
      </c>
      <c r="J4466" t="s">
        <v>1399</v>
      </c>
      <c r="K4466" t="s">
        <v>1391</v>
      </c>
      <c r="L4466">
        <v>0</v>
      </c>
      <c r="M4466">
        <v>40.1</v>
      </c>
      <c r="N4466">
        <v>0</v>
      </c>
      <c r="O4466">
        <v>0</v>
      </c>
      <c r="P4466">
        <v>0</v>
      </c>
      <c r="Q4466">
        <v>0</v>
      </c>
      <c r="R4466">
        <v>14.65607792979571</v>
      </c>
      <c r="S4466">
        <v>172.98505015197708</v>
      </c>
      <c r="T4466">
        <v>0</v>
      </c>
      <c r="U4466">
        <v>4339.2823317292232</v>
      </c>
      <c r="W4466" s="429">
        <f t="shared" si="103"/>
        <v>14.65607792979571</v>
      </c>
      <c r="X4466" s="429">
        <f t="shared" si="103"/>
        <v>172.98505015197708</v>
      </c>
      <c r="Y4466" s="429">
        <f t="shared" si="103"/>
        <v>0</v>
      </c>
      <c r="Z4466" s="429">
        <f t="shared" si="102"/>
        <v>4339.2823317292232</v>
      </c>
      <c r="AA4466" s="429" t="s">
        <v>1296</v>
      </c>
    </row>
    <row r="4467" spans="1:27" x14ac:dyDescent="0.25">
      <c r="A4467" t="s">
        <v>149</v>
      </c>
      <c r="B4467" t="s">
        <v>186</v>
      </c>
      <c r="C4467" t="s">
        <v>1459</v>
      </c>
      <c r="D4467" t="s">
        <v>1387</v>
      </c>
      <c r="E4467" t="s">
        <v>1499</v>
      </c>
      <c r="F4467" t="s">
        <v>1293</v>
      </c>
      <c r="G4467" t="s">
        <v>524</v>
      </c>
      <c r="H4467" t="s">
        <v>1464</v>
      </c>
      <c r="I4467" t="s">
        <v>186</v>
      </c>
      <c r="J4467" t="s">
        <v>1399</v>
      </c>
      <c r="K4467" t="s">
        <v>1391</v>
      </c>
      <c r="L4467">
        <v>0</v>
      </c>
      <c r="M4467">
        <v>17.7</v>
      </c>
      <c r="N4467">
        <v>0</v>
      </c>
      <c r="O4467">
        <v>0</v>
      </c>
      <c r="P4467">
        <v>0</v>
      </c>
      <c r="Q4467">
        <v>0</v>
      </c>
      <c r="R4467">
        <v>6.4691416298599513</v>
      </c>
      <c r="S4467">
        <v>76.354997199251727</v>
      </c>
      <c r="T4467">
        <v>0</v>
      </c>
      <c r="U4467">
        <v>1915.3440716111531</v>
      </c>
      <c r="W4467" s="429">
        <f t="shared" si="103"/>
        <v>6.4691416298599513</v>
      </c>
      <c r="X4467" s="429">
        <f t="shared" si="103"/>
        <v>76.354997199251727</v>
      </c>
      <c r="Y4467" s="429">
        <f t="shared" si="103"/>
        <v>0</v>
      </c>
      <c r="Z4467" s="429">
        <f t="shared" si="102"/>
        <v>1915.3440716111531</v>
      </c>
      <c r="AA4467" s="429" t="s">
        <v>1296</v>
      </c>
    </row>
    <row r="4468" spans="1:27" x14ac:dyDescent="0.25">
      <c r="A4468" t="s">
        <v>149</v>
      </c>
      <c r="B4468" t="s">
        <v>186</v>
      </c>
      <c r="C4468" t="s">
        <v>1459</v>
      </c>
      <c r="D4468" t="s">
        <v>1387</v>
      </c>
      <c r="E4468" t="s">
        <v>1499</v>
      </c>
      <c r="F4468" t="s">
        <v>1293</v>
      </c>
      <c r="G4468" t="s">
        <v>524</v>
      </c>
      <c r="H4468" t="s">
        <v>1464</v>
      </c>
      <c r="I4468" t="s">
        <v>186</v>
      </c>
      <c r="J4468" t="s">
        <v>1399</v>
      </c>
      <c r="K4468" t="s">
        <v>1391</v>
      </c>
      <c r="L4468">
        <v>0</v>
      </c>
      <c r="M4468">
        <v>0.1</v>
      </c>
      <c r="N4468">
        <v>0</v>
      </c>
      <c r="O4468">
        <v>0</v>
      </c>
      <c r="P4468">
        <v>0</v>
      </c>
      <c r="Q4468">
        <v>0</v>
      </c>
      <c r="R4468">
        <v>3.6548822767570349E-2</v>
      </c>
      <c r="S4468">
        <v>0.43138416496752391</v>
      </c>
      <c r="T4468">
        <v>0</v>
      </c>
      <c r="U4468">
        <v>10.821152946955669</v>
      </c>
      <c r="W4468" s="429">
        <f t="shared" si="103"/>
        <v>3.6548822767570349E-2</v>
      </c>
      <c r="X4468" s="429">
        <f t="shared" si="103"/>
        <v>0.43138416496752391</v>
      </c>
      <c r="Y4468" s="429">
        <f t="shared" si="103"/>
        <v>0</v>
      </c>
      <c r="Z4468" s="429">
        <f t="shared" si="102"/>
        <v>10.821152946955669</v>
      </c>
      <c r="AA4468" s="429" t="s">
        <v>1296</v>
      </c>
    </row>
    <row r="4469" spans="1:27" x14ac:dyDescent="0.25">
      <c r="A4469" t="s">
        <v>149</v>
      </c>
      <c r="B4469" t="s">
        <v>186</v>
      </c>
      <c r="C4469" t="s">
        <v>1459</v>
      </c>
      <c r="D4469" t="s">
        <v>1387</v>
      </c>
      <c r="E4469" t="s">
        <v>1499</v>
      </c>
      <c r="F4469" t="s">
        <v>1293</v>
      </c>
      <c r="G4469" t="s">
        <v>524</v>
      </c>
      <c r="H4469" t="s">
        <v>1464</v>
      </c>
      <c r="I4469" t="s">
        <v>186</v>
      </c>
      <c r="J4469" t="s">
        <v>1399</v>
      </c>
      <c r="K4469" t="s">
        <v>1391</v>
      </c>
      <c r="L4469">
        <v>0</v>
      </c>
      <c r="M4469">
        <v>0.1</v>
      </c>
      <c r="N4469">
        <v>0</v>
      </c>
      <c r="O4469">
        <v>0</v>
      </c>
      <c r="P4469">
        <v>0</v>
      </c>
      <c r="Q4469">
        <v>0</v>
      </c>
      <c r="R4469">
        <v>3.6548822767570349E-2</v>
      </c>
      <c r="S4469">
        <v>0.43138416496752391</v>
      </c>
      <c r="T4469">
        <v>0</v>
      </c>
      <c r="U4469">
        <v>10.821152946955669</v>
      </c>
      <c r="W4469" s="429">
        <f t="shared" si="103"/>
        <v>3.6548822767570349E-2</v>
      </c>
      <c r="X4469" s="429">
        <f t="shared" si="103"/>
        <v>0.43138416496752391</v>
      </c>
      <c r="Y4469" s="429">
        <f t="shared" si="103"/>
        <v>0</v>
      </c>
      <c r="Z4469" s="429">
        <f t="shared" si="102"/>
        <v>10.821152946955669</v>
      </c>
      <c r="AA4469" s="429" t="s">
        <v>1296</v>
      </c>
    </row>
    <row r="4470" spans="1:27" x14ac:dyDescent="0.25">
      <c r="A4470" t="s">
        <v>149</v>
      </c>
      <c r="B4470" t="s">
        <v>186</v>
      </c>
      <c r="C4470" t="s">
        <v>1459</v>
      </c>
      <c r="D4470" t="s">
        <v>1387</v>
      </c>
      <c r="E4470" t="s">
        <v>1499</v>
      </c>
      <c r="F4470" t="s">
        <v>1293</v>
      </c>
      <c r="G4470" t="s">
        <v>524</v>
      </c>
      <c r="H4470" t="s">
        <v>1464</v>
      </c>
      <c r="I4470" t="s">
        <v>186</v>
      </c>
      <c r="J4470" t="s">
        <v>1421</v>
      </c>
      <c r="K4470" t="s">
        <v>1401</v>
      </c>
      <c r="L4470">
        <v>0</v>
      </c>
      <c r="M4470">
        <v>2.5</v>
      </c>
      <c r="N4470">
        <v>0</v>
      </c>
      <c r="O4470">
        <v>0</v>
      </c>
      <c r="P4470">
        <v>0</v>
      </c>
      <c r="Q4470">
        <v>0</v>
      </c>
      <c r="R4470">
        <v>3.6041363504862541E-2</v>
      </c>
      <c r="S4470">
        <v>0.42612695963068131</v>
      </c>
      <c r="T4470">
        <v>0</v>
      </c>
      <c r="U4470">
        <v>10.689215354271896</v>
      </c>
      <c r="W4470" s="429">
        <f t="shared" si="103"/>
        <v>3.6041363504862541E-2</v>
      </c>
      <c r="X4470" s="429">
        <f t="shared" si="103"/>
        <v>0.42612695963068131</v>
      </c>
      <c r="Y4470" s="429">
        <f t="shared" si="103"/>
        <v>0</v>
      </c>
      <c r="Z4470" s="429">
        <f t="shared" si="102"/>
        <v>10.689215354271896</v>
      </c>
      <c r="AA4470" s="429" t="s">
        <v>1296</v>
      </c>
    </row>
    <row r="4471" spans="1:27" x14ac:dyDescent="0.25">
      <c r="A4471" t="s">
        <v>149</v>
      </c>
      <c r="B4471" t="s">
        <v>186</v>
      </c>
      <c r="C4471" t="s">
        <v>1459</v>
      </c>
      <c r="D4471" t="s">
        <v>1387</v>
      </c>
      <c r="E4471" t="s">
        <v>1499</v>
      </c>
      <c r="F4471" t="s">
        <v>1293</v>
      </c>
      <c r="G4471" t="s">
        <v>524</v>
      </c>
      <c r="H4471" t="s">
        <v>1464</v>
      </c>
      <c r="I4471" t="s">
        <v>186</v>
      </c>
      <c r="J4471" t="s">
        <v>1400</v>
      </c>
      <c r="K4471" t="s">
        <v>1401</v>
      </c>
      <c r="L4471">
        <v>0</v>
      </c>
      <c r="M4471">
        <v>0.4</v>
      </c>
      <c r="N4471">
        <v>0</v>
      </c>
      <c r="O4471">
        <v>0</v>
      </c>
      <c r="P4471">
        <v>0</v>
      </c>
      <c r="Q4471">
        <v>0</v>
      </c>
      <c r="R4471">
        <v>5.7666181607780066E-3</v>
      </c>
      <c r="S4471">
        <v>6.8180313540909018E-2</v>
      </c>
      <c r="T4471">
        <v>0</v>
      </c>
      <c r="U4471">
        <v>1.7102744566835035</v>
      </c>
      <c r="W4471" s="429">
        <f t="shared" si="103"/>
        <v>5.7666181607780066E-3</v>
      </c>
      <c r="X4471" s="429">
        <f t="shared" si="103"/>
        <v>6.8180313540909018E-2</v>
      </c>
      <c r="Y4471" s="429">
        <f t="shared" si="103"/>
        <v>0</v>
      </c>
      <c r="Z4471" s="429">
        <f t="shared" si="102"/>
        <v>1.7102744566835035</v>
      </c>
      <c r="AA4471" s="429" t="s">
        <v>1296</v>
      </c>
    </row>
    <row r="4472" spans="1:27" x14ac:dyDescent="0.25">
      <c r="A4472" t="s">
        <v>149</v>
      </c>
      <c r="B4472" t="s">
        <v>186</v>
      </c>
      <c r="C4472" t="s">
        <v>1459</v>
      </c>
      <c r="D4472" t="s">
        <v>1387</v>
      </c>
      <c r="E4472" t="s">
        <v>1499</v>
      </c>
      <c r="F4472" t="s">
        <v>1293</v>
      </c>
      <c r="G4472" t="s">
        <v>524</v>
      </c>
      <c r="H4472" t="s">
        <v>1464</v>
      </c>
      <c r="I4472" t="s">
        <v>186</v>
      </c>
      <c r="J4472" t="s">
        <v>1423</v>
      </c>
      <c r="K4472" t="s">
        <v>1419</v>
      </c>
      <c r="L4472">
        <v>0.3</v>
      </c>
      <c r="M4472">
        <v>0.4</v>
      </c>
      <c r="N4472">
        <v>0.6</v>
      </c>
      <c r="O4472">
        <v>0</v>
      </c>
      <c r="P4472">
        <v>0</v>
      </c>
      <c r="Q4472">
        <v>0</v>
      </c>
      <c r="R4472">
        <v>0.1461952910702814</v>
      </c>
      <c r="S4472">
        <v>1.7255366598700956</v>
      </c>
      <c r="T4472">
        <v>0</v>
      </c>
      <c r="U4472">
        <v>43.284611787822676</v>
      </c>
      <c r="W4472" s="429">
        <f t="shared" si="103"/>
        <v>0.1461952910702814</v>
      </c>
      <c r="X4472" s="429">
        <f t="shared" si="103"/>
        <v>1.7255366598700956</v>
      </c>
      <c r="Y4472" s="429">
        <f t="shared" si="103"/>
        <v>0</v>
      </c>
      <c r="Z4472" s="429">
        <f t="shared" si="102"/>
        <v>43.284611787822676</v>
      </c>
      <c r="AA4472" s="429" t="s">
        <v>1296</v>
      </c>
    </row>
    <row r="4473" spans="1:27" x14ac:dyDescent="0.25">
      <c r="A4473" t="s">
        <v>149</v>
      </c>
      <c r="B4473" t="s">
        <v>186</v>
      </c>
      <c r="C4473" t="s">
        <v>1459</v>
      </c>
      <c r="D4473" t="s">
        <v>1387</v>
      </c>
      <c r="E4473" t="s">
        <v>1499</v>
      </c>
      <c r="F4473" t="s">
        <v>1293</v>
      </c>
      <c r="G4473" t="s">
        <v>524</v>
      </c>
      <c r="H4473" t="s">
        <v>1464</v>
      </c>
      <c r="I4473" t="s">
        <v>186</v>
      </c>
      <c r="J4473" t="s">
        <v>1402</v>
      </c>
      <c r="K4473" t="s">
        <v>1398</v>
      </c>
      <c r="L4473">
        <v>0</v>
      </c>
      <c r="M4473">
        <v>0</v>
      </c>
      <c r="N4473">
        <v>0</v>
      </c>
      <c r="O4473">
        <v>0</v>
      </c>
      <c r="P4473">
        <v>0</v>
      </c>
      <c r="Q4473">
        <v>0</v>
      </c>
      <c r="R4473">
        <v>0</v>
      </c>
      <c r="S4473">
        <v>0</v>
      </c>
      <c r="T4473">
        <v>0</v>
      </c>
      <c r="U4473">
        <v>0</v>
      </c>
      <c r="W4473" s="429">
        <f t="shared" si="103"/>
        <v>0</v>
      </c>
      <c r="X4473" s="429">
        <f t="shared" si="103"/>
        <v>0</v>
      </c>
      <c r="Y4473" s="429">
        <f t="shared" si="103"/>
        <v>0</v>
      </c>
      <c r="Z4473" s="429">
        <f t="shared" si="102"/>
        <v>0</v>
      </c>
      <c r="AA4473" s="429" t="s">
        <v>1295</v>
      </c>
    </row>
    <row r="4474" spans="1:27" x14ac:dyDescent="0.25">
      <c r="A4474" t="s">
        <v>149</v>
      </c>
      <c r="B4474" t="s">
        <v>186</v>
      </c>
      <c r="C4474" t="s">
        <v>1459</v>
      </c>
      <c r="D4474" t="s">
        <v>1387</v>
      </c>
      <c r="E4474" t="s">
        <v>1499</v>
      </c>
      <c r="F4474" t="s">
        <v>1293</v>
      </c>
      <c r="G4474" t="s">
        <v>524</v>
      </c>
      <c r="H4474" t="s">
        <v>1461</v>
      </c>
      <c r="I4474" t="s">
        <v>534</v>
      </c>
      <c r="J4474" t="s">
        <v>1416</v>
      </c>
      <c r="K4474" t="s">
        <v>1398</v>
      </c>
      <c r="L4474">
        <v>0</v>
      </c>
      <c r="M4474">
        <v>0</v>
      </c>
      <c r="N4474">
        <v>0</v>
      </c>
      <c r="O4474">
        <v>0</v>
      </c>
      <c r="P4474">
        <v>0</v>
      </c>
      <c r="Q4474">
        <v>0</v>
      </c>
      <c r="R4474">
        <v>0</v>
      </c>
      <c r="S4474">
        <v>0</v>
      </c>
      <c r="T4474">
        <v>0</v>
      </c>
      <c r="U4474">
        <v>0</v>
      </c>
      <c r="W4474" s="429">
        <f t="shared" si="103"/>
        <v>0</v>
      </c>
      <c r="X4474" s="429">
        <f t="shared" si="103"/>
        <v>0</v>
      </c>
      <c r="Y4474" s="429">
        <f t="shared" si="103"/>
        <v>0</v>
      </c>
      <c r="Z4474" s="429">
        <f t="shared" si="102"/>
        <v>0</v>
      </c>
      <c r="AA4474" s="429" t="s">
        <v>1295</v>
      </c>
    </row>
    <row r="4475" spans="1:27" x14ac:dyDescent="0.25">
      <c r="A4475" t="s">
        <v>149</v>
      </c>
      <c r="B4475" t="s">
        <v>186</v>
      </c>
      <c r="C4475" t="s">
        <v>1459</v>
      </c>
      <c r="D4475" t="s">
        <v>1387</v>
      </c>
      <c r="E4475" t="s">
        <v>1499</v>
      </c>
      <c r="F4475" t="s">
        <v>1293</v>
      </c>
      <c r="G4475" t="s">
        <v>524</v>
      </c>
      <c r="H4475" t="s">
        <v>1461</v>
      </c>
      <c r="I4475" t="s">
        <v>534</v>
      </c>
      <c r="J4475" t="s">
        <v>1416</v>
      </c>
      <c r="K4475" t="s">
        <v>1398</v>
      </c>
      <c r="L4475">
        <v>0</v>
      </c>
      <c r="M4475">
        <v>0</v>
      </c>
      <c r="N4475">
        <v>0</v>
      </c>
      <c r="O4475">
        <v>0</v>
      </c>
      <c r="P4475">
        <v>0</v>
      </c>
      <c r="Q4475">
        <v>0</v>
      </c>
      <c r="R4475">
        <v>0</v>
      </c>
      <c r="S4475">
        <v>0</v>
      </c>
      <c r="T4475">
        <v>0</v>
      </c>
      <c r="U4475">
        <v>0</v>
      </c>
      <c r="W4475" s="429">
        <f t="shared" si="103"/>
        <v>0</v>
      </c>
      <c r="X4475" s="429">
        <f t="shared" si="103"/>
        <v>0</v>
      </c>
      <c r="Y4475" s="429">
        <f t="shared" si="103"/>
        <v>0</v>
      </c>
      <c r="Z4475" s="429">
        <f t="shared" si="102"/>
        <v>0</v>
      </c>
      <c r="AA4475" s="429" t="s">
        <v>1295</v>
      </c>
    </row>
    <row r="4476" spans="1:27" x14ac:dyDescent="0.25">
      <c r="A4476" t="s">
        <v>149</v>
      </c>
      <c r="B4476" t="s">
        <v>186</v>
      </c>
      <c r="C4476" t="s">
        <v>1459</v>
      </c>
      <c r="D4476" t="s">
        <v>1387</v>
      </c>
      <c r="E4476" t="s">
        <v>1499</v>
      </c>
      <c r="F4476" t="s">
        <v>1293</v>
      </c>
      <c r="G4476" t="s">
        <v>524</v>
      </c>
      <c r="H4476" t="s">
        <v>1461</v>
      </c>
      <c r="I4476" t="s">
        <v>534</v>
      </c>
      <c r="J4476" t="s">
        <v>1392</v>
      </c>
      <c r="K4476" t="s">
        <v>1393</v>
      </c>
      <c r="L4476">
        <v>0</v>
      </c>
      <c r="M4476">
        <v>0</v>
      </c>
      <c r="N4476">
        <v>0</v>
      </c>
      <c r="O4476">
        <v>0</v>
      </c>
      <c r="P4476">
        <v>0</v>
      </c>
      <c r="Q4476">
        <v>0</v>
      </c>
      <c r="R4476">
        <v>0</v>
      </c>
      <c r="S4476">
        <v>0</v>
      </c>
      <c r="T4476">
        <v>0</v>
      </c>
      <c r="U4476">
        <v>0</v>
      </c>
      <c r="W4476" s="429">
        <f t="shared" si="103"/>
        <v>0</v>
      </c>
      <c r="X4476" s="429">
        <f t="shared" si="103"/>
        <v>0</v>
      </c>
      <c r="Y4476" s="429">
        <f t="shared" si="103"/>
        <v>0</v>
      </c>
      <c r="Z4476" s="429">
        <f t="shared" si="102"/>
        <v>0</v>
      </c>
      <c r="AA4476" s="429" t="s">
        <v>1295</v>
      </c>
    </row>
    <row r="4477" spans="1:27" x14ac:dyDescent="0.25">
      <c r="A4477" t="s">
        <v>149</v>
      </c>
      <c r="B4477" t="s">
        <v>186</v>
      </c>
      <c r="C4477" t="s">
        <v>1459</v>
      </c>
      <c r="D4477" t="s">
        <v>1387</v>
      </c>
      <c r="E4477" t="s">
        <v>1499</v>
      </c>
      <c r="F4477" t="s">
        <v>1293</v>
      </c>
      <c r="G4477" t="s">
        <v>524</v>
      </c>
      <c r="H4477" t="s">
        <v>1461</v>
      </c>
      <c r="I4477" t="s">
        <v>534</v>
      </c>
      <c r="J4477" t="s">
        <v>1400</v>
      </c>
      <c r="K4477" t="s">
        <v>1401</v>
      </c>
      <c r="L4477">
        <v>0</v>
      </c>
      <c r="M4477">
        <v>0</v>
      </c>
      <c r="N4477">
        <v>0</v>
      </c>
      <c r="O4477">
        <v>0</v>
      </c>
      <c r="P4477">
        <v>0</v>
      </c>
      <c r="Q4477">
        <v>0</v>
      </c>
      <c r="R4477">
        <v>0</v>
      </c>
      <c r="S4477">
        <v>0</v>
      </c>
      <c r="T4477">
        <v>0</v>
      </c>
      <c r="U4477">
        <v>0</v>
      </c>
      <c r="W4477" s="429">
        <f t="shared" si="103"/>
        <v>0</v>
      </c>
      <c r="X4477" s="429">
        <f t="shared" si="103"/>
        <v>0</v>
      </c>
      <c r="Y4477" s="429">
        <f t="shared" si="103"/>
        <v>0</v>
      </c>
      <c r="Z4477" s="429">
        <f t="shared" si="102"/>
        <v>0</v>
      </c>
      <c r="AA4477" s="429" t="s">
        <v>1296</v>
      </c>
    </row>
    <row r="4478" spans="1:27" x14ac:dyDescent="0.25">
      <c r="A4478" t="s">
        <v>149</v>
      </c>
      <c r="B4478" t="s">
        <v>186</v>
      </c>
      <c r="C4478" t="s">
        <v>1459</v>
      </c>
      <c r="D4478" t="s">
        <v>1387</v>
      </c>
      <c r="E4478" t="s">
        <v>1499</v>
      </c>
      <c r="F4478" t="s">
        <v>1293</v>
      </c>
      <c r="G4478" t="s">
        <v>524</v>
      </c>
      <c r="H4478" t="s">
        <v>1461</v>
      </c>
      <c r="I4478" t="s">
        <v>534</v>
      </c>
      <c r="J4478" t="s">
        <v>1396</v>
      </c>
      <c r="K4478" t="s">
        <v>1393</v>
      </c>
      <c r="L4478">
        <v>0</v>
      </c>
      <c r="M4478">
        <v>0</v>
      </c>
      <c r="N4478">
        <v>0</v>
      </c>
      <c r="O4478">
        <v>0</v>
      </c>
      <c r="P4478">
        <v>0</v>
      </c>
      <c r="Q4478">
        <v>0</v>
      </c>
      <c r="R4478">
        <v>0</v>
      </c>
      <c r="S4478">
        <v>0</v>
      </c>
      <c r="T4478">
        <v>0</v>
      </c>
      <c r="U4478">
        <v>0</v>
      </c>
      <c r="W4478" s="429">
        <f t="shared" si="103"/>
        <v>0</v>
      </c>
      <c r="X4478" s="429">
        <f t="shared" si="103"/>
        <v>0</v>
      </c>
      <c r="Y4478" s="429">
        <f t="shared" si="103"/>
        <v>0</v>
      </c>
      <c r="Z4478" s="429">
        <f t="shared" si="103"/>
        <v>0</v>
      </c>
      <c r="AA4478" s="429" t="s">
        <v>1295</v>
      </c>
    </row>
    <row r="4479" spans="1:27" x14ac:dyDescent="0.25">
      <c r="A4479" t="s">
        <v>149</v>
      </c>
      <c r="B4479" t="s">
        <v>186</v>
      </c>
      <c r="C4479" t="s">
        <v>1459</v>
      </c>
      <c r="D4479" t="s">
        <v>1387</v>
      </c>
      <c r="E4479" t="s">
        <v>1499</v>
      </c>
      <c r="F4479" t="s">
        <v>1293</v>
      </c>
      <c r="G4479" t="s">
        <v>524</v>
      </c>
      <c r="H4479" t="s">
        <v>1461</v>
      </c>
      <c r="I4479" t="s">
        <v>534</v>
      </c>
      <c r="J4479" t="s">
        <v>1394</v>
      </c>
      <c r="K4479" t="s">
        <v>1395</v>
      </c>
      <c r="L4479">
        <v>0</v>
      </c>
      <c r="M4479">
        <v>0</v>
      </c>
      <c r="N4479">
        <v>0</v>
      </c>
      <c r="O4479">
        <v>0</v>
      </c>
      <c r="P4479">
        <v>0</v>
      </c>
      <c r="Q4479">
        <v>0</v>
      </c>
      <c r="R4479">
        <v>0</v>
      </c>
      <c r="S4479">
        <v>0</v>
      </c>
      <c r="T4479">
        <v>0</v>
      </c>
      <c r="U4479">
        <v>0</v>
      </c>
      <c r="W4479" s="429">
        <f t="shared" ref="W4479:Z4542" si="104">IFERROR(R4479*1,0)</f>
        <v>0</v>
      </c>
      <c r="X4479" s="429">
        <f t="shared" si="104"/>
        <v>0</v>
      </c>
      <c r="Y4479" s="429">
        <f t="shared" si="104"/>
        <v>0</v>
      </c>
      <c r="Z4479" s="429">
        <f t="shared" si="104"/>
        <v>0</v>
      </c>
      <c r="AA4479" s="429" t="s">
        <v>1295</v>
      </c>
    </row>
    <row r="4480" spans="1:27" x14ac:dyDescent="0.25">
      <c r="A4480" t="s">
        <v>149</v>
      </c>
      <c r="B4480" t="s">
        <v>186</v>
      </c>
      <c r="C4480" t="s">
        <v>1459</v>
      </c>
      <c r="D4480" t="s">
        <v>1387</v>
      </c>
      <c r="E4480" t="s">
        <v>1499</v>
      </c>
      <c r="F4480" t="s">
        <v>1293</v>
      </c>
      <c r="G4480" t="s">
        <v>524</v>
      </c>
      <c r="H4480" t="s">
        <v>1461</v>
      </c>
      <c r="I4480" t="s">
        <v>534</v>
      </c>
      <c r="J4480" t="s">
        <v>1400</v>
      </c>
      <c r="K4480" t="s">
        <v>1401</v>
      </c>
      <c r="L4480">
        <v>0</v>
      </c>
      <c r="M4480">
        <v>0</v>
      </c>
      <c r="N4480">
        <v>0</v>
      </c>
      <c r="O4480">
        <v>0</v>
      </c>
      <c r="P4480">
        <v>0</v>
      </c>
      <c r="Q4480">
        <v>0</v>
      </c>
      <c r="R4480">
        <v>0</v>
      </c>
      <c r="S4480">
        <v>0</v>
      </c>
      <c r="T4480">
        <v>0</v>
      </c>
      <c r="U4480">
        <v>0</v>
      </c>
      <c r="W4480" s="429">
        <f t="shared" si="104"/>
        <v>0</v>
      </c>
      <c r="X4480" s="429">
        <f t="shared" si="104"/>
        <v>0</v>
      </c>
      <c r="Y4480" s="429">
        <f t="shared" si="104"/>
        <v>0</v>
      </c>
      <c r="Z4480" s="429">
        <f t="shared" si="104"/>
        <v>0</v>
      </c>
      <c r="AA4480" s="429" t="s">
        <v>1296</v>
      </c>
    </row>
    <row r="4481" spans="1:27" x14ac:dyDescent="0.25">
      <c r="A4481" t="s">
        <v>149</v>
      </c>
      <c r="B4481" t="s">
        <v>186</v>
      </c>
      <c r="C4481" t="s">
        <v>1459</v>
      </c>
      <c r="D4481" t="s">
        <v>1387</v>
      </c>
      <c r="E4481" t="s">
        <v>1499</v>
      </c>
      <c r="F4481" t="s">
        <v>1293</v>
      </c>
      <c r="G4481" t="s">
        <v>524</v>
      </c>
      <c r="H4481" t="s">
        <v>1461</v>
      </c>
      <c r="I4481" t="s">
        <v>534</v>
      </c>
      <c r="J4481" t="s">
        <v>1388</v>
      </c>
      <c r="K4481" t="s">
        <v>1389</v>
      </c>
      <c r="L4481">
        <v>0</v>
      </c>
      <c r="M4481">
        <v>0</v>
      </c>
      <c r="N4481">
        <v>0</v>
      </c>
      <c r="O4481">
        <v>0</v>
      </c>
      <c r="P4481">
        <v>0</v>
      </c>
      <c r="Q4481">
        <v>0</v>
      </c>
      <c r="R4481">
        <v>0</v>
      </c>
      <c r="S4481">
        <v>0</v>
      </c>
      <c r="T4481">
        <v>0</v>
      </c>
      <c r="U4481">
        <v>0</v>
      </c>
      <c r="W4481" s="429">
        <f t="shared" si="104"/>
        <v>0</v>
      </c>
      <c r="X4481" s="429">
        <f t="shared" si="104"/>
        <v>0</v>
      </c>
      <c r="Y4481" s="429">
        <f t="shared" si="104"/>
        <v>0</v>
      </c>
      <c r="Z4481" s="429">
        <f t="shared" si="104"/>
        <v>0</v>
      </c>
      <c r="AA4481" s="429" t="s">
        <v>1296</v>
      </c>
    </row>
    <row r="4482" spans="1:27" x14ac:dyDescent="0.25">
      <c r="A4482" t="s">
        <v>149</v>
      </c>
      <c r="B4482" t="s">
        <v>186</v>
      </c>
      <c r="C4482" t="s">
        <v>1459</v>
      </c>
      <c r="D4482" t="s">
        <v>1387</v>
      </c>
      <c r="E4482" t="s">
        <v>1499</v>
      </c>
      <c r="F4482" t="s">
        <v>1293</v>
      </c>
      <c r="G4482" t="s">
        <v>524</v>
      </c>
      <c r="H4482" t="s">
        <v>1461</v>
      </c>
      <c r="I4482" t="s">
        <v>534</v>
      </c>
      <c r="J4482" t="s">
        <v>1416</v>
      </c>
      <c r="K4482" t="s">
        <v>1398</v>
      </c>
      <c r="L4482">
        <v>0</v>
      </c>
      <c r="M4482">
        <v>0</v>
      </c>
      <c r="N4482">
        <v>0</v>
      </c>
      <c r="O4482">
        <v>0</v>
      </c>
      <c r="P4482">
        <v>0</v>
      </c>
      <c r="Q4482">
        <v>0</v>
      </c>
      <c r="R4482">
        <v>0</v>
      </c>
      <c r="S4482">
        <v>0</v>
      </c>
      <c r="T4482">
        <v>0</v>
      </c>
      <c r="U4482">
        <v>0</v>
      </c>
      <c r="W4482" s="429">
        <f t="shared" si="104"/>
        <v>0</v>
      </c>
      <c r="X4482" s="429">
        <f t="shared" si="104"/>
        <v>0</v>
      </c>
      <c r="Y4482" s="429">
        <f t="shared" si="104"/>
        <v>0</v>
      </c>
      <c r="Z4482" s="429">
        <f t="shared" si="104"/>
        <v>0</v>
      </c>
      <c r="AA4482" s="429" t="s">
        <v>1295</v>
      </c>
    </row>
    <row r="4483" spans="1:27" x14ac:dyDescent="0.25">
      <c r="A4483" t="s">
        <v>149</v>
      </c>
      <c r="B4483" t="s">
        <v>186</v>
      </c>
      <c r="C4483" t="s">
        <v>1459</v>
      </c>
      <c r="D4483" t="s">
        <v>1387</v>
      </c>
      <c r="E4483" t="s">
        <v>1499</v>
      </c>
      <c r="F4483" t="s">
        <v>1293</v>
      </c>
      <c r="G4483" t="s">
        <v>524</v>
      </c>
      <c r="H4483" t="s">
        <v>1461</v>
      </c>
      <c r="I4483" t="s">
        <v>534</v>
      </c>
      <c r="J4483" t="s">
        <v>1399</v>
      </c>
      <c r="K4483" t="s">
        <v>1391</v>
      </c>
      <c r="L4483">
        <v>0</v>
      </c>
      <c r="M4483">
        <v>0</v>
      </c>
      <c r="N4483">
        <v>0</v>
      </c>
      <c r="O4483">
        <v>0</v>
      </c>
      <c r="P4483">
        <v>0</v>
      </c>
      <c r="Q4483">
        <v>0</v>
      </c>
      <c r="R4483">
        <v>0</v>
      </c>
      <c r="S4483">
        <v>0</v>
      </c>
      <c r="T4483">
        <v>0</v>
      </c>
      <c r="U4483">
        <v>0</v>
      </c>
      <c r="W4483" s="429">
        <f t="shared" si="104"/>
        <v>0</v>
      </c>
      <c r="X4483" s="429">
        <f t="shared" si="104"/>
        <v>0</v>
      </c>
      <c r="Y4483" s="429">
        <f t="shared" si="104"/>
        <v>0</v>
      </c>
      <c r="Z4483" s="429">
        <f t="shared" si="104"/>
        <v>0</v>
      </c>
      <c r="AA4483" s="429" t="s">
        <v>1296</v>
      </c>
    </row>
    <row r="4484" spans="1:27" x14ac:dyDescent="0.25">
      <c r="A4484" t="s">
        <v>149</v>
      </c>
      <c r="B4484" t="s">
        <v>186</v>
      </c>
      <c r="C4484" t="s">
        <v>1459</v>
      </c>
      <c r="D4484" t="s">
        <v>1387</v>
      </c>
      <c r="E4484" t="s">
        <v>1499</v>
      </c>
      <c r="F4484" t="s">
        <v>1293</v>
      </c>
      <c r="G4484" t="s">
        <v>524</v>
      </c>
      <c r="H4484" t="s">
        <v>1461</v>
      </c>
      <c r="I4484" t="s">
        <v>534</v>
      </c>
      <c r="J4484" t="s">
        <v>1399</v>
      </c>
      <c r="K4484" t="s">
        <v>1391</v>
      </c>
      <c r="L4484">
        <v>0</v>
      </c>
      <c r="M4484">
        <v>0</v>
      </c>
      <c r="N4484">
        <v>0</v>
      </c>
      <c r="O4484">
        <v>0</v>
      </c>
      <c r="P4484">
        <v>0</v>
      </c>
      <c r="Q4484">
        <v>0</v>
      </c>
      <c r="R4484">
        <v>0</v>
      </c>
      <c r="S4484">
        <v>0</v>
      </c>
      <c r="T4484">
        <v>0</v>
      </c>
      <c r="U4484">
        <v>0</v>
      </c>
      <c r="W4484" s="429">
        <f t="shared" si="104"/>
        <v>0</v>
      </c>
      <c r="X4484" s="429">
        <f t="shared" si="104"/>
        <v>0</v>
      </c>
      <c r="Y4484" s="429">
        <f t="shared" si="104"/>
        <v>0</v>
      </c>
      <c r="Z4484" s="429">
        <f t="shared" si="104"/>
        <v>0</v>
      </c>
      <c r="AA4484" s="429" t="s">
        <v>1296</v>
      </c>
    </row>
    <row r="4485" spans="1:27" x14ac:dyDescent="0.25">
      <c r="A4485" t="s">
        <v>149</v>
      </c>
      <c r="B4485" t="s">
        <v>186</v>
      </c>
      <c r="C4485" t="s">
        <v>1459</v>
      </c>
      <c r="D4485" t="s">
        <v>1387</v>
      </c>
      <c r="E4485" t="s">
        <v>1499</v>
      </c>
      <c r="F4485" t="s">
        <v>1293</v>
      </c>
      <c r="G4485" t="s">
        <v>524</v>
      </c>
      <c r="H4485" t="s">
        <v>1461</v>
      </c>
      <c r="I4485" t="s">
        <v>534</v>
      </c>
      <c r="J4485" t="s">
        <v>1399</v>
      </c>
      <c r="K4485" t="s">
        <v>1391</v>
      </c>
      <c r="L4485">
        <v>0</v>
      </c>
      <c r="M4485">
        <v>0</v>
      </c>
      <c r="N4485">
        <v>0</v>
      </c>
      <c r="O4485">
        <v>0</v>
      </c>
      <c r="P4485">
        <v>0</v>
      </c>
      <c r="Q4485">
        <v>0</v>
      </c>
      <c r="R4485">
        <v>0</v>
      </c>
      <c r="S4485">
        <v>0</v>
      </c>
      <c r="T4485">
        <v>0</v>
      </c>
      <c r="U4485">
        <v>0</v>
      </c>
      <c r="W4485" s="429">
        <f t="shared" si="104"/>
        <v>0</v>
      </c>
      <c r="X4485" s="429">
        <f t="shared" si="104"/>
        <v>0</v>
      </c>
      <c r="Y4485" s="429">
        <f t="shared" si="104"/>
        <v>0</v>
      </c>
      <c r="Z4485" s="429">
        <f t="shared" si="104"/>
        <v>0</v>
      </c>
      <c r="AA4485" s="429" t="s">
        <v>1296</v>
      </c>
    </row>
    <row r="4486" spans="1:27" x14ac:dyDescent="0.25">
      <c r="A4486" t="s">
        <v>149</v>
      </c>
      <c r="B4486" t="s">
        <v>186</v>
      </c>
      <c r="C4486" t="s">
        <v>1459</v>
      </c>
      <c r="D4486" t="s">
        <v>1387</v>
      </c>
      <c r="E4486" t="s">
        <v>1499</v>
      </c>
      <c r="F4486" t="s">
        <v>1293</v>
      </c>
      <c r="G4486" t="s">
        <v>524</v>
      </c>
      <c r="H4486" t="s">
        <v>1461</v>
      </c>
      <c r="I4486" t="s">
        <v>534</v>
      </c>
      <c r="J4486" t="s">
        <v>1416</v>
      </c>
      <c r="K4486" t="s">
        <v>1398</v>
      </c>
      <c r="L4486">
        <v>0</v>
      </c>
      <c r="M4486">
        <v>0</v>
      </c>
      <c r="N4486">
        <v>0</v>
      </c>
      <c r="O4486">
        <v>0</v>
      </c>
      <c r="P4486">
        <v>0</v>
      </c>
      <c r="Q4486">
        <v>0</v>
      </c>
      <c r="R4486">
        <v>0</v>
      </c>
      <c r="S4486">
        <v>0</v>
      </c>
      <c r="T4486">
        <v>0</v>
      </c>
      <c r="U4486">
        <v>0</v>
      </c>
      <c r="W4486" s="429">
        <f t="shared" si="104"/>
        <v>0</v>
      </c>
      <c r="X4486" s="429">
        <f t="shared" si="104"/>
        <v>0</v>
      </c>
      <c r="Y4486" s="429">
        <f t="shared" si="104"/>
        <v>0</v>
      </c>
      <c r="Z4486" s="429">
        <f t="shared" si="104"/>
        <v>0</v>
      </c>
      <c r="AA4486" s="429" t="s">
        <v>1295</v>
      </c>
    </row>
    <row r="4487" spans="1:27" x14ac:dyDescent="0.25">
      <c r="A4487" t="s">
        <v>149</v>
      </c>
      <c r="B4487" t="s">
        <v>186</v>
      </c>
      <c r="C4487" t="s">
        <v>1459</v>
      </c>
      <c r="D4487" t="s">
        <v>1387</v>
      </c>
      <c r="E4487" t="s">
        <v>1499</v>
      </c>
      <c r="F4487" t="s">
        <v>1293</v>
      </c>
      <c r="G4487" t="s">
        <v>524</v>
      </c>
      <c r="H4487" t="s">
        <v>1461</v>
      </c>
      <c r="I4487" t="s">
        <v>534</v>
      </c>
      <c r="J4487" t="s">
        <v>1416</v>
      </c>
      <c r="K4487" t="s">
        <v>1398</v>
      </c>
      <c r="L4487">
        <v>0</v>
      </c>
      <c r="M4487">
        <v>0</v>
      </c>
      <c r="N4487">
        <v>0</v>
      </c>
      <c r="O4487">
        <v>0</v>
      </c>
      <c r="P4487">
        <v>0</v>
      </c>
      <c r="Q4487">
        <v>0</v>
      </c>
      <c r="R4487">
        <v>0</v>
      </c>
      <c r="S4487">
        <v>0</v>
      </c>
      <c r="T4487">
        <v>0</v>
      </c>
      <c r="U4487">
        <v>0</v>
      </c>
      <c r="W4487" s="429">
        <f t="shared" si="104"/>
        <v>0</v>
      </c>
      <c r="X4487" s="429">
        <f t="shared" si="104"/>
        <v>0</v>
      </c>
      <c r="Y4487" s="429">
        <f t="shared" si="104"/>
        <v>0</v>
      </c>
      <c r="Z4487" s="429">
        <f t="shared" si="104"/>
        <v>0</v>
      </c>
      <c r="AA4487" s="429" t="s">
        <v>1295</v>
      </c>
    </row>
    <row r="4488" spans="1:27" x14ac:dyDescent="0.25">
      <c r="A4488" t="s">
        <v>149</v>
      </c>
      <c r="B4488" t="s">
        <v>186</v>
      </c>
      <c r="C4488" t="s">
        <v>1459</v>
      </c>
      <c r="D4488" t="s">
        <v>1387</v>
      </c>
      <c r="E4488" t="s">
        <v>1499</v>
      </c>
      <c r="F4488" t="s">
        <v>1293</v>
      </c>
      <c r="G4488" t="s">
        <v>524</v>
      </c>
      <c r="H4488" t="s">
        <v>1461</v>
      </c>
      <c r="I4488" t="s">
        <v>534</v>
      </c>
      <c r="J4488" t="s">
        <v>1402</v>
      </c>
      <c r="K4488" t="s">
        <v>1398</v>
      </c>
      <c r="L4488">
        <v>0</v>
      </c>
      <c r="M4488">
        <v>0</v>
      </c>
      <c r="N4488">
        <v>0</v>
      </c>
      <c r="O4488">
        <v>0</v>
      </c>
      <c r="P4488">
        <v>0</v>
      </c>
      <c r="Q4488">
        <v>0</v>
      </c>
      <c r="R4488">
        <v>0</v>
      </c>
      <c r="S4488">
        <v>0</v>
      </c>
      <c r="T4488">
        <v>0</v>
      </c>
      <c r="U4488">
        <v>0</v>
      </c>
      <c r="W4488" s="429">
        <f t="shared" si="104"/>
        <v>0</v>
      </c>
      <c r="X4488" s="429">
        <f t="shared" si="104"/>
        <v>0</v>
      </c>
      <c r="Y4488" s="429">
        <f t="shared" si="104"/>
        <v>0</v>
      </c>
      <c r="Z4488" s="429">
        <f t="shared" si="104"/>
        <v>0</v>
      </c>
      <c r="AA4488" s="429" t="s">
        <v>1295</v>
      </c>
    </row>
    <row r="4489" spans="1:27" x14ac:dyDescent="0.25">
      <c r="A4489" t="s">
        <v>149</v>
      </c>
      <c r="B4489" t="s">
        <v>186</v>
      </c>
      <c r="C4489" t="s">
        <v>1459</v>
      </c>
      <c r="D4489" t="s">
        <v>1387</v>
      </c>
      <c r="E4489" t="s">
        <v>1499</v>
      </c>
      <c r="F4489" t="s">
        <v>1293</v>
      </c>
      <c r="G4489" t="s">
        <v>524</v>
      </c>
      <c r="H4489" t="s">
        <v>1461</v>
      </c>
      <c r="I4489" t="s">
        <v>534</v>
      </c>
      <c r="J4489" t="s">
        <v>1402</v>
      </c>
      <c r="K4489" t="s">
        <v>1398</v>
      </c>
      <c r="L4489">
        <v>0</v>
      </c>
      <c r="M4489">
        <v>0</v>
      </c>
      <c r="N4489">
        <v>0</v>
      </c>
      <c r="O4489">
        <v>0</v>
      </c>
      <c r="P4489">
        <v>0</v>
      </c>
      <c r="Q4489">
        <v>0</v>
      </c>
      <c r="R4489">
        <v>0</v>
      </c>
      <c r="S4489">
        <v>0</v>
      </c>
      <c r="T4489">
        <v>0</v>
      </c>
      <c r="U4489">
        <v>0</v>
      </c>
      <c r="W4489" s="429">
        <f t="shared" si="104"/>
        <v>0</v>
      </c>
      <c r="X4489" s="429">
        <f t="shared" si="104"/>
        <v>0</v>
      </c>
      <c r="Y4489" s="429">
        <f t="shared" si="104"/>
        <v>0</v>
      </c>
      <c r="Z4489" s="429">
        <f t="shared" si="104"/>
        <v>0</v>
      </c>
      <c r="AA4489" s="429" t="s">
        <v>1295</v>
      </c>
    </row>
    <row r="4490" spans="1:27" x14ac:dyDescent="0.25">
      <c r="A4490" t="s">
        <v>149</v>
      </c>
      <c r="B4490" t="s">
        <v>186</v>
      </c>
      <c r="C4490" t="s">
        <v>1459</v>
      </c>
      <c r="D4490" t="s">
        <v>1387</v>
      </c>
      <c r="E4490" t="s">
        <v>1499</v>
      </c>
      <c r="F4490" t="s">
        <v>1293</v>
      </c>
      <c r="G4490" t="s">
        <v>524</v>
      </c>
      <c r="H4490" t="s">
        <v>1461</v>
      </c>
      <c r="I4490" t="s">
        <v>534</v>
      </c>
      <c r="J4490" t="s">
        <v>1402</v>
      </c>
      <c r="K4490" t="s">
        <v>1398</v>
      </c>
      <c r="L4490">
        <v>0</v>
      </c>
      <c r="M4490">
        <v>0</v>
      </c>
      <c r="N4490">
        <v>0</v>
      </c>
      <c r="O4490">
        <v>0</v>
      </c>
      <c r="P4490">
        <v>0</v>
      </c>
      <c r="Q4490">
        <v>0</v>
      </c>
      <c r="R4490">
        <v>0</v>
      </c>
      <c r="S4490">
        <v>0</v>
      </c>
      <c r="T4490">
        <v>0</v>
      </c>
      <c r="U4490">
        <v>0</v>
      </c>
      <c r="W4490" s="429">
        <f t="shared" si="104"/>
        <v>0</v>
      </c>
      <c r="X4490" s="429">
        <f t="shared" si="104"/>
        <v>0</v>
      </c>
      <c r="Y4490" s="429">
        <f t="shared" si="104"/>
        <v>0</v>
      </c>
      <c r="Z4490" s="429">
        <f t="shared" si="104"/>
        <v>0</v>
      </c>
      <c r="AA4490" s="429" t="s">
        <v>1295</v>
      </c>
    </row>
    <row r="4491" spans="1:27" x14ac:dyDescent="0.25">
      <c r="A4491" t="s">
        <v>149</v>
      </c>
      <c r="B4491" t="s">
        <v>186</v>
      </c>
      <c r="C4491" t="s">
        <v>1459</v>
      </c>
      <c r="D4491" t="s">
        <v>1387</v>
      </c>
      <c r="E4491" t="s">
        <v>1499</v>
      </c>
      <c r="F4491" t="s">
        <v>1293</v>
      </c>
      <c r="G4491" t="s">
        <v>524</v>
      </c>
      <c r="H4491" t="s">
        <v>1461</v>
      </c>
      <c r="I4491" t="s">
        <v>534</v>
      </c>
      <c r="J4491" t="s">
        <v>1402</v>
      </c>
      <c r="K4491" t="s">
        <v>1398</v>
      </c>
      <c r="L4491">
        <v>0</v>
      </c>
      <c r="M4491">
        <v>0</v>
      </c>
      <c r="N4491">
        <v>0</v>
      </c>
      <c r="O4491">
        <v>0</v>
      </c>
      <c r="P4491">
        <v>0</v>
      </c>
      <c r="Q4491">
        <v>0</v>
      </c>
      <c r="R4491">
        <v>0</v>
      </c>
      <c r="S4491">
        <v>0</v>
      </c>
      <c r="T4491">
        <v>0</v>
      </c>
      <c r="U4491">
        <v>0</v>
      </c>
      <c r="W4491" s="429">
        <f t="shared" si="104"/>
        <v>0</v>
      </c>
      <c r="X4491" s="429">
        <f t="shared" si="104"/>
        <v>0</v>
      </c>
      <c r="Y4491" s="429">
        <f t="shared" si="104"/>
        <v>0</v>
      </c>
      <c r="Z4491" s="429">
        <f t="shared" si="104"/>
        <v>0</v>
      </c>
      <c r="AA4491" s="429" t="s">
        <v>1295</v>
      </c>
    </row>
    <row r="4492" spans="1:27" x14ac:dyDescent="0.25">
      <c r="A4492" t="s">
        <v>149</v>
      </c>
      <c r="B4492" t="s">
        <v>186</v>
      </c>
      <c r="C4492" t="s">
        <v>1459</v>
      </c>
      <c r="D4492" t="s">
        <v>1387</v>
      </c>
      <c r="E4492" t="s">
        <v>1499</v>
      </c>
      <c r="F4492" t="s">
        <v>1293</v>
      </c>
      <c r="G4492" t="s">
        <v>524</v>
      </c>
      <c r="H4492" t="s">
        <v>1461</v>
      </c>
      <c r="I4492" t="s">
        <v>534</v>
      </c>
      <c r="J4492" t="s">
        <v>1402</v>
      </c>
      <c r="K4492" t="s">
        <v>1398</v>
      </c>
      <c r="L4492">
        <v>0</v>
      </c>
      <c r="M4492">
        <v>0</v>
      </c>
      <c r="N4492">
        <v>0</v>
      </c>
      <c r="O4492">
        <v>0</v>
      </c>
      <c r="P4492">
        <v>0</v>
      </c>
      <c r="Q4492">
        <v>0</v>
      </c>
      <c r="R4492">
        <v>0</v>
      </c>
      <c r="S4492">
        <v>0</v>
      </c>
      <c r="T4492">
        <v>0</v>
      </c>
      <c r="U4492">
        <v>0</v>
      </c>
      <c r="W4492" s="429">
        <f t="shared" si="104"/>
        <v>0</v>
      </c>
      <c r="X4492" s="429">
        <f t="shared" si="104"/>
        <v>0</v>
      </c>
      <c r="Y4492" s="429">
        <f t="shared" si="104"/>
        <v>0</v>
      </c>
      <c r="Z4492" s="429">
        <f t="shared" si="104"/>
        <v>0</v>
      </c>
      <c r="AA4492" s="429" t="s">
        <v>1295</v>
      </c>
    </row>
    <row r="4493" spans="1:27" x14ac:dyDescent="0.25">
      <c r="A4493" t="s">
        <v>149</v>
      </c>
      <c r="B4493" t="s">
        <v>186</v>
      </c>
      <c r="C4493" t="s">
        <v>1459</v>
      </c>
      <c r="D4493" t="s">
        <v>1387</v>
      </c>
      <c r="E4493" t="s">
        <v>1499</v>
      </c>
      <c r="F4493" t="s">
        <v>1293</v>
      </c>
      <c r="G4493" t="s">
        <v>524</v>
      </c>
      <c r="H4493" t="s">
        <v>1461</v>
      </c>
      <c r="I4493" t="s">
        <v>534</v>
      </c>
      <c r="J4493" t="s">
        <v>1397</v>
      </c>
      <c r="K4493" t="s">
        <v>1398</v>
      </c>
      <c r="L4493">
        <v>0</v>
      </c>
      <c r="M4493">
        <v>0</v>
      </c>
      <c r="N4493">
        <v>0</v>
      </c>
      <c r="O4493">
        <v>0</v>
      </c>
      <c r="P4493">
        <v>0</v>
      </c>
      <c r="Q4493">
        <v>0</v>
      </c>
      <c r="R4493">
        <v>0</v>
      </c>
      <c r="S4493">
        <v>0</v>
      </c>
      <c r="T4493">
        <v>0</v>
      </c>
      <c r="U4493">
        <v>0</v>
      </c>
      <c r="W4493" s="429">
        <f t="shared" si="104"/>
        <v>0</v>
      </c>
      <c r="X4493" s="429">
        <f t="shared" si="104"/>
        <v>0</v>
      </c>
      <c r="Y4493" s="429">
        <f t="shared" si="104"/>
        <v>0</v>
      </c>
      <c r="Z4493" s="429">
        <f t="shared" si="104"/>
        <v>0</v>
      </c>
      <c r="AA4493" s="429" t="s">
        <v>1295</v>
      </c>
    </row>
    <row r="4494" spans="1:27" x14ac:dyDescent="0.25">
      <c r="A4494" t="s">
        <v>149</v>
      </c>
      <c r="B4494" t="s">
        <v>186</v>
      </c>
      <c r="C4494" t="s">
        <v>1459</v>
      </c>
      <c r="D4494" t="s">
        <v>1387</v>
      </c>
      <c r="E4494" t="s">
        <v>1499</v>
      </c>
      <c r="F4494" t="s">
        <v>1293</v>
      </c>
      <c r="G4494" t="s">
        <v>524</v>
      </c>
      <c r="H4494" t="s">
        <v>1461</v>
      </c>
      <c r="I4494" t="s">
        <v>534</v>
      </c>
      <c r="J4494" t="s">
        <v>1392</v>
      </c>
      <c r="K4494" t="s">
        <v>1393</v>
      </c>
      <c r="L4494">
        <v>0</v>
      </c>
      <c r="M4494">
        <v>0</v>
      </c>
      <c r="N4494">
        <v>0</v>
      </c>
      <c r="O4494">
        <v>0</v>
      </c>
      <c r="P4494">
        <v>0</v>
      </c>
      <c r="Q4494">
        <v>0</v>
      </c>
      <c r="R4494">
        <v>0</v>
      </c>
      <c r="S4494">
        <v>0</v>
      </c>
      <c r="T4494">
        <v>0</v>
      </c>
      <c r="U4494">
        <v>0</v>
      </c>
      <c r="W4494" s="429">
        <f t="shared" si="104"/>
        <v>0</v>
      </c>
      <c r="X4494" s="429">
        <f t="shared" si="104"/>
        <v>0</v>
      </c>
      <c r="Y4494" s="429">
        <f t="shared" si="104"/>
        <v>0</v>
      </c>
      <c r="Z4494" s="429">
        <f t="shared" si="104"/>
        <v>0</v>
      </c>
      <c r="AA4494" s="429" t="s">
        <v>1295</v>
      </c>
    </row>
    <row r="4495" spans="1:27" x14ac:dyDescent="0.25">
      <c r="A4495" t="s">
        <v>149</v>
      </c>
      <c r="B4495" t="s">
        <v>186</v>
      </c>
      <c r="C4495" t="s">
        <v>1459</v>
      </c>
      <c r="D4495" t="s">
        <v>1387</v>
      </c>
      <c r="E4495" t="s">
        <v>1499</v>
      </c>
      <c r="F4495" t="s">
        <v>1293</v>
      </c>
      <c r="G4495" t="s">
        <v>524</v>
      </c>
      <c r="H4495" t="s">
        <v>1461</v>
      </c>
      <c r="I4495" t="s">
        <v>534</v>
      </c>
      <c r="J4495" t="s">
        <v>1402</v>
      </c>
      <c r="K4495" t="s">
        <v>1398</v>
      </c>
      <c r="L4495">
        <v>0</v>
      </c>
      <c r="M4495">
        <v>0</v>
      </c>
      <c r="N4495">
        <v>0</v>
      </c>
      <c r="O4495">
        <v>0</v>
      </c>
      <c r="P4495">
        <v>0</v>
      </c>
      <c r="Q4495">
        <v>0</v>
      </c>
      <c r="R4495">
        <v>0</v>
      </c>
      <c r="S4495">
        <v>0</v>
      </c>
      <c r="T4495">
        <v>0</v>
      </c>
      <c r="U4495">
        <v>0</v>
      </c>
      <c r="W4495" s="429">
        <f t="shared" si="104"/>
        <v>0</v>
      </c>
      <c r="X4495" s="429">
        <f t="shared" si="104"/>
        <v>0</v>
      </c>
      <c r="Y4495" s="429">
        <f t="shared" si="104"/>
        <v>0</v>
      </c>
      <c r="Z4495" s="429">
        <f t="shared" si="104"/>
        <v>0</v>
      </c>
      <c r="AA4495" s="429" t="s">
        <v>1295</v>
      </c>
    </row>
    <row r="4496" spans="1:27" x14ac:dyDescent="0.25">
      <c r="A4496" t="s">
        <v>149</v>
      </c>
      <c r="B4496" t="s">
        <v>186</v>
      </c>
      <c r="C4496" t="s">
        <v>1459</v>
      </c>
      <c r="D4496" t="s">
        <v>1387</v>
      </c>
      <c r="E4496" t="s">
        <v>1499</v>
      </c>
      <c r="F4496" t="s">
        <v>1293</v>
      </c>
      <c r="G4496" t="s">
        <v>524</v>
      </c>
      <c r="H4496" t="s">
        <v>1461</v>
      </c>
      <c r="I4496" t="s">
        <v>534</v>
      </c>
      <c r="J4496" t="s">
        <v>1400</v>
      </c>
      <c r="K4496" t="s">
        <v>1401</v>
      </c>
      <c r="L4496">
        <v>0</v>
      </c>
      <c r="M4496">
        <v>0</v>
      </c>
      <c r="N4496">
        <v>0</v>
      </c>
      <c r="O4496">
        <v>0</v>
      </c>
      <c r="P4496">
        <v>0</v>
      </c>
      <c r="Q4496">
        <v>0</v>
      </c>
      <c r="R4496">
        <v>0</v>
      </c>
      <c r="S4496">
        <v>0</v>
      </c>
      <c r="T4496">
        <v>0</v>
      </c>
      <c r="U4496">
        <v>0</v>
      </c>
      <c r="W4496" s="429">
        <f t="shared" si="104"/>
        <v>0</v>
      </c>
      <c r="X4496" s="429">
        <f t="shared" si="104"/>
        <v>0</v>
      </c>
      <c r="Y4496" s="429">
        <f t="shared" si="104"/>
        <v>0</v>
      </c>
      <c r="Z4496" s="429">
        <f t="shared" si="104"/>
        <v>0</v>
      </c>
      <c r="AA4496" s="429" t="s">
        <v>1296</v>
      </c>
    </row>
    <row r="4497" spans="1:27" x14ac:dyDescent="0.25">
      <c r="A4497" t="s">
        <v>149</v>
      </c>
      <c r="B4497" t="s">
        <v>186</v>
      </c>
      <c r="C4497" t="s">
        <v>1459</v>
      </c>
      <c r="D4497" t="s">
        <v>1387</v>
      </c>
      <c r="E4497" t="s">
        <v>1499</v>
      </c>
      <c r="F4497" t="s">
        <v>1293</v>
      </c>
      <c r="G4497" t="s">
        <v>524</v>
      </c>
      <c r="H4497" t="s">
        <v>1461</v>
      </c>
      <c r="I4497" t="s">
        <v>534</v>
      </c>
      <c r="J4497" t="s">
        <v>1400</v>
      </c>
      <c r="K4497" t="s">
        <v>1401</v>
      </c>
      <c r="L4497">
        <v>0</v>
      </c>
      <c r="M4497">
        <v>0</v>
      </c>
      <c r="N4497">
        <v>0</v>
      </c>
      <c r="O4497">
        <v>0</v>
      </c>
      <c r="P4497">
        <v>0</v>
      </c>
      <c r="Q4497">
        <v>0</v>
      </c>
      <c r="R4497">
        <v>0</v>
      </c>
      <c r="S4497">
        <v>0</v>
      </c>
      <c r="T4497">
        <v>0</v>
      </c>
      <c r="U4497">
        <v>0</v>
      </c>
      <c r="W4497" s="429">
        <f t="shared" si="104"/>
        <v>0</v>
      </c>
      <c r="X4497" s="429">
        <f t="shared" si="104"/>
        <v>0</v>
      </c>
      <c r="Y4497" s="429">
        <f t="shared" si="104"/>
        <v>0</v>
      </c>
      <c r="Z4497" s="429">
        <f t="shared" si="104"/>
        <v>0</v>
      </c>
      <c r="AA4497" s="429" t="s">
        <v>1296</v>
      </c>
    </row>
    <row r="4498" spans="1:27" x14ac:dyDescent="0.25">
      <c r="A4498" t="s">
        <v>149</v>
      </c>
      <c r="B4498" t="s">
        <v>186</v>
      </c>
      <c r="C4498" t="s">
        <v>1459</v>
      </c>
      <c r="D4498" t="s">
        <v>1387</v>
      </c>
      <c r="E4498" t="s">
        <v>1499</v>
      </c>
      <c r="F4498" t="s">
        <v>1293</v>
      </c>
      <c r="G4498" t="s">
        <v>524</v>
      </c>
      <c r="H4498" t="s">
        <v>1461</v>
      </c>
      <c r="I4498" t="s">
        <v>534</v>
      </c>
      <c r="J4498" t="s">
        <v>1400</v>
      </c>
      <c r="K4498" t="s">
        <v>1401</v>
      </c>
      <c r="L4498">
        <v>0</v>
      </c>
      <c r="M4498">
        <v>0</v>
      </c>
      <c r="N4498">
        <v>0</v>
      </c>
      <c r="O4498">
        <v>0</v>
      </c>
      <c r="P4498">
        <v>0</v>
      </c>
      <c r="Q4498">
        <v>0</v>
      </c>
      <c r="R4498">
        <v>0</v>
      </c>
      <c r="S4498">
        <v>0</v>
      </c>
      <c r="T4498">
        <v>0</v>
      </c>
      <c r="U4498">
        <v>0</v>
      </c>
      <c r="W4498" s="429">
        <f t="shared" si="104"/>
        <v>0</v>
      </c>
      <c r="X4498" s="429">
        <f t="shared" si="104"/>
        <v>0</v>
      </c>
      <c r="Y4498" s="429">
        <f t="shared" si="104"/>
        <v>0</v>
      </c>
      <c r="Z4498" s="429">
        <f t="shared" si="104"/>
        <v>0</v>
      </c>
      <c r="AA4498" s="429" t="s">
        <v>1296</v>
      </c>
    </row>
    <row r="4499" spans="1:27" x14ac:dyDescent="0.25">
      <c r="A4499" t="s">
        <v>149</v>
      </c>
      <c r="B4499" t="s">
        <v>186</v>
      </c>
      <c r="C4499" t="s">
        <v>1459</v>
      </c>
      <c r="D4499" t="s">
        <v>1387</v>
      </c>
      <c r="E4499" t="s">
        <v>1499</v>
      </c>
      <c r="F4499" t="s">
        <v>1293</v>
      </c>
      <c r="G4499" t="s">
        <v>524</v>
      </c>
      <c r="H4499" t="s">
        <v>1461</v>
      </c>
      <c r="I4499" t="s">
        <v>534</v>
      </c>
      <c r="J4499" t="s">
        <v>1397</v>
      </c>
      <c r="K4499" t="s">
        <v>1398</v>
      </c>
      <c r="L4499">
        <v>0</v>
      </c>
      <c r="M4499">
        <v>0</v>
      </c>
      <c r="N4499">
        <v>0</v>
      </c>
      <c r="O4499">
        <v>0</v>
      </c>
      <c r="P4499">
        <v>0</v>
      </c>
      <c r="Q4499">
        <v>0</v>
      </c>
      <c r="R4499">
        <v>0</v>
      </c>
      <c r="S4499">
        <v>0</v>
      </c>
      <c r="T4499">
        <v>0</v>
      </c>
      <c r="U4499">
        <v>0</v>
      </c>
      <c r="W4499" s="429">
        <f t="shared" si="104"/>
        <v>0</v>
      </c>
      <c r="X4499" s="429">
        <f t="shared" si="104"/>
        <v>0</v>
      </c>
      <c r="Y4499" s="429">
        <f t="shared" si="104"/>
        <v>0</v>
      </c>
      <c r="Z4499" s="429">
        <f t="shared" si="104"/>
        <v>0</v>
      </c>
      <c r="AA4499" s="429" t="s">
        <v>1295</v>
      </c>
    </row>
    <row r="4500" spans="1:27" x14ac:dyDescent="0.25">
      <c r="A4500" t="s">
        <v>149</v>
      </c>
      <c r="B4500" t="s">
        <v>186</v>
      </c>
      <c r="C4500" t="s">
        <v>1459</v>
      </c>
      <c r="D4500" t="s">
        <v>1387</v>
      </c>
      <c r="E4500" t="s">
        <v>1499</v>
      </c>
      <c r="F4500" t="s">
        <v>1293</v>
      </c>
      <c r="G4500" t="s">
        <v>524</v>
      </c>
      <c r="H4500" t="s">
        <v>1461</v>
      </c>
      <c r="I4500" t="s">
        <v>534</v>
      </c>
      <c r="J4500" t="s">
        <v>1402</v>
      </c>
      <c r="K4500" t="s">
        <v>1398</v>
      </c>
      <c r="L4500">
        <v>0</v>
      </c>
      <c r="M4500">
        <v>0</v>
      </c>
      <c r="N4500">
        <v>0</v>
      </c>
      <c r="O4500">
        <v>0</v>
      </c>
      <c r="P4500">
        <v>0</v>
      </c>
      <c r="Q4500">
        <v>0</v>
      </c>
      <c r="R4500">
        <v>0</v>
      </c>
      <c r="S4500">
        <v>0</v>
      </c>
      <c r="T4500">
        <v>0</v>
      </c>
      <c r="U4500">
        <v>0</v>
      </c>
      <c r="W4500" s="429">
        <f t="shared" si="104"/>
        <v>0</v>
      </c>
      <c r="X4500" s="429">
        <f t="shared" si="104"/>
        <v>0</v>
      </c>
      <c r="Y4500" s="429">
        <f t="shared" si="104"/>
        <v>0</v>
      </c>
      <c r="Z4500" s="429">
        <f t="shared" si="104"/>
        <v>0</v>
      </c>
      <c r="AA4500" s="429" t="s">
        <v>1295</v>
      </c>
    </row>
    <row r="4501" spans="1:27" x14ac:dyDescent="0.25">
      <c r="A4501" t="s">
        <v>149</v>
      </c>
      <c r="B4501" t="s">
        <v>186</v>
      </c>
      <c r="C4501" t="s">
        <v>1459</v>
      </c>
      <c r="D4501" t="s">
        <v>1387</v>
      </c>
      <c r="E4501" t="s">
        <v>1499</v>
      </c>
      <c r="F4501" t="s">
        <v>1293</v>
      </c>
      <c r="G4501" t="s">
        <v>524</v>
      </c>
      <c r="H4501" t="s">
        <v>1461</v>
      </c>
      <c r="I4501" t="s">
        <v>534</v>
      </c>
      <c r="J4501" t="s">
        <v>1392</v>
      </c>
      <c r="K4501" t="s">
        <v>1393</v>
      </c>
      <c r="L4501">
        <v>0</v>
      </c>
      <c r="M4501">
        <v>0</v>
      </c>
      <c r="N4501">
        <v>0</v>
      </c>
      <c r="O4501">
        <v>0</v>
      </c>
      <c r="P4501">
        <v>0</v>
      </c>
      <c r="Q4501">
        <v>0</v>
      </c>
      <c r="R4501">
        <v>0</v>
      </c>
      <c r="S4501">
        <v>0</v>
      </c>
      <c r="T4501">
        <v>0</v>
      </c>
      <c r="U4501">
        <v>0</v>
      </c>
      <c r="W4501" s="429">
        <f t="shared" si="104"/>
        <v>0</v>
      </c>
      <c r="X4501" s="429">
        <f t="shared" si="104"/>
        <v>0</v>
      </c>
      <c r="Y4501" s="429">
        <f t="shared" si="104"/>
        <v>0</v>
      </c>
      <c r="Z4501" s="429">
        <f t="shared" si="104"/>
        <v>0</v>
      </c>
      <c r="AA4501" s="429" t="s">
        <v>1295</v>
      </c>
    </row>
    <row r="4502" spans="1:27" x14ac:dyDescent="0.25">
      <c r="A4502" t="s">
        <v>149</v>
      </c>
      <c r="B4502" t="s">
        <v>186</v>
      </c>
      <c r="C4502" t="s">
        <v>1459</v>
      </c>
      <c r="D4502" t="s">
        <v>1387</v>
      </c>
      <c r="E4502" t="s">
        <v>1499</v>
      </c>
      <c r="F4502" t="s">
        <v>1293</v>
      </c>
      <c r="G4502" t="s">
        <v>524</v>
      </c>
      <c r="H4502" t="s">
        <v>1461</v>
      </c>
      <c r="I4502" t="s">
        <v>534</v>
      </c>
      <c r="J4502" t="s">
        <v>1402</v>
      </c>
      <c r="K4502" t="s">
        <v>1398</v>
      </c>
      <c r="L4502">
        <v>0</v>
      </c>
      <c r="M4502">
        <v>0</v>
      </c>
      <c r="N4502">
        <v>0</v>
      </c>
      <c r="O4502">
        <v>0</v>
      </c>
      <c r="P4502">
        <v>0</v>
      </c>
      <c r="Q4502">
        <v>0</v>
      </c>
      <c r="R4502">
        <v>0</v>
      </c>
      <c r="S4502">
        <v>0</v>
      </c>
      <c r="T4502">
        <v>0</v>
      </c>
      <c r="U4502">
        <v>0</v>
      </c>
      <c r="W4502" s="429">
        <f t="shared" si="104"/>
        <v>0</v>
      </c>
      <c r="X4502" s="429">
        <f t="shared" si="104"/>
        <v>0</v>
      </c>
      <c r="Y4502" s="429">
        <f t="shared" si="104"/>
        <v>0</v>
      </c>
      <c r="Z4502" s="429">
        <f t="shared" si="104"/>
        <v>0</v>
      </c>
      <c r="AA4502" s="429" t="s">
        <v>1295</v>
      </c>
    </row>
    <row r="4503" spans="1:27" x14ac:dyDescent="0.25">
      <c r="A4503" t="s">
        <v>149</v>
      </c>
      <c r="B4503" t="s">
        <v>186</v>
      </c>
      <c r="C4503" t="s">
        <v>1459</v>
      </c>
      <c r="D4503" t="s">
        <v>1387</v>
      </c>
      <c r="E4503" t="s">
        <v>1499</v>
      </c>
      <c r="F4503" t="s">
        <v>1293</v>
      </c>
      <c r="G4503" t="s">
        <v>524</v>
      </c>
      <c r="H4503" t="s">
        <v>1461</v>
      </c>
      <c r="I4503" t="s">
        <v>534</v>
      </c>
      <c r="J4503" t="s">
        <v>1402</v>
      </c>
      <c r="K4503" t="s">
        <v>1398</v>
      </c>
      <c r="L4503">
        <v>0</v>
      </c>
      <c r="M4503">
        <v>0</v>
      </c>
      <c r="N4503">
        <v>0</v>
      </c>
      <c r="O4503">
        <v>0</v>
      </c>
      <c r="P4503">
        <v>0</v>
      </c>
      <c r="Q4503">
        <v>0</v>
      </c>
      <c r="R4503">
        <v>0</v>
      </c>
      <c r="S4503">
        <v>0</v>
      </c>
      <c r="T4503">
        <v>0</v>
      </c>
      <c r="U4503">
        <v>0</v>
      </c>
      <c r="W4503" s="429">
        <f t="shared" si="104"/>
        <v>0</v>
      </c>
      <c r="X4503" s="429">
        <f t="shared" si="104"/>
        <v>0</v>
      </c>
      <c r="Y4503" s="429">
        <f t="shared" si="104"/>
        <v>0</v>
      </c>
      <c r="Z4503" s="429">
        <f t="shared" si="104"/>
        <v>0</v>
      </c>
      <c r="AA4503" s="429" t="s">
        <v>1295</v>
      </c>
    </row>
    <row r="4504" spans="1:27" x14ac:dyDescent="0.25">
      <c r="A4504" t="s">
        <v>149</v>
      </c>
      <c r="B4504" t="s">
        <v>186</v>
      </c>
      <c r="C4504" t="s">
        <v>1459</v>
      </c>
      <c r="D4504" t="s">
        <v>1387</v>
      </c>
      <c r="E4504" t="s">
        <v>1499</v>
      </c>
      <c r="F4504" t="s">
        <v>1293</v>
      </c>
      <c r="G4504" t="s">
        <v>524</v>
      </c>
      <c r="H4504" t="s">
        <v>1461</v>
      </c>
      <c r="I4504" t="s">
        <v>534</v>
      </c>
      <c r="J4504" t="s">
        <v>1392</v>
      </c>
      <c r="K4504" t="s">
        <v>1393</v>
      </c>
      <c r="L4504">
        <v>0</v>
      </c>
      <c r="M4504">
        <v>0</v>
      </c>
      <c r="N4504">
        <v>0</v>
      </c>
      <c r="O4504">
        <v>0</v>
      </c>
      <c r="P4504">
        <v>0</v>
      </c>
      <c r="Q4504">
        <v>0</v>
      </c>
      <c r="R4504">
        <v>0</v>
      </c>
      <c r="S4504">
        <v>0</v>
      </c>
      <c r="T4504">
        <v>0</v>
      </c>
      <c r="U4504">
        <v>0</v>
      </c>
      <c r="W4504" s="429">
        <f t="shared" si="104"/>
        <v>0</v>
      </c>
      <c r="X4504" s="429">
        <f t="shared" si="104"/>
        <v>0</v>
      </c>
      <c r="Y4504" s="429">
        <f t="shared" si="104"/>
        <v>0</v>
      </c>
      <c r="Z4504" s="429">
        <f t="shared" si="104"/>
        <v>0</v>
      </c>
      <c r="AA4504" s="429" t="s">
        <v>1295</v>
      </c>
    </row>
    <row r="4505" spans="1:27" x14ac:dyDescent="0.25">
      <c r="A4505" t="s">
        <v>149</v>
      </c>
      <c r="B4505" t="s">
        <v>186</v>
      </c>
      <c r="C4505" t="s">
        <v>1459</v>
      </c>
      <c r="D4505" t="s">
        <v>1387</v>
      </c>
      <c r="E4505" t="s">
        <v>1499</v>
      </c>
      <c r="F4505" t="s">
        <v>1293</v>
      </c>
      <c r="G4505" t="s">
        <v>524</v>
      </c>
      <c r="H4505" t="s">
        <v>1461</v>
      </c>
      <c r="I4505" t="s">
        <v>534</v>
      </c>
      <c r="J4505" t="s">
        <v>1400</v>
      </c>
      <c r="K4505" t="s">
        <v>1401</v>
      </c>
      <c r="L4505">
        <v>0</v>
      </c>
      <c r="M4505">
        <v>0</v>
      </c>
      <c r="N4505">
        <v>0</v>
      </c>
      <c r="O4505">
        <v>0</v>
      </c>
      <c r="P4505">
        <v>0</v>
      </c>
      <c r="Q4505">
        <v>0</v>
      </c>
      <c r="R4505">
        <v>0</v>
      </c>
      <c r="S4505">
        <v>0</v>
      </c>
      <c r="T4505">
        <v>0</v>
      </c>
      <c r="U4505">
        <v>0</v>
      </c>
      <c r="W4505" s="429">
        <f t="shared" si="104"/>
        <v>0</v>
      </c>
      <c r="X4505" s="429">
        <f t="shared" si="104"/>
        <v>0</v>
      </c>
      <c r="Y4505" s="429">
        <f t="shared" si="104"/>
        <v>0</v>
      </c>
      <c r="Z4505" s="429">
        <f t="shared" si="104"/>
        <v>0</v>
      </c>
      <c r="AA4505" s="429" t="s">
        <v>1296</v>
      </c>
    </row>
    <row r="4506" spans="1:27" x14ac:dyDescent="0.25">
      <c r="A4506" t="s">
        <v>149</v>
      </c>
      <c r="B4506" t="s">
        <v>186</v>
      </c>
      <c r="C4506" t="s">
        <v>1459</v>
      </c>
      <c r="D4506" t="s">
        <v>1387</v>
      </c>
      <c r="E4506" t="s">
        <v>1499</v>
      </c>
      <c r="F4506" t="s">
        <v>1293</v>
      </c>
      <c r="G4506" t="s">
        <v>524</v>
      </c>
      <c r="H4506" t="s">
        <v>1461</v>
      </c>
      <c r="I4506" t="s">
        <v>534</v>
      </c>
      <c r="J4506" t="s">
        <v>1423</v>
      </c>
      <c r="K4506" t="s">
        <v>1419</v>
      </c>
      <c r="L4506">
        <v>0</v>
      </c>
      <c r="M4506">
        <v>0</v>
      </c>
      <c r="N4506">
        <v>0</v>
      </c>
      <c r="O4506">
        <v>0</v>
      </c>
      <c r="P4506">
        <v>0</v>
      </c>
      <c r="Q4506">
        <v>0</v>
      </c>
      <c r="R4506">
        <v>0</v>
      </c>
      <c r="S4506">
        <v>0</v>
      </c>
      <c r="T4506">
        <v>0</v>
      </c>
      <c r="U4506">
        <v>0</v>
      </c>
      <c r="W4506" s="429">
        <f t="shared" si="104"/>
        <v>0</v>
      </c>
      <c r="X4506" s="429">
        <f t="shared" si="104"/>
        <v>0</v>
      </c>
      <c r="Y4506" s="429">
        <f t="shared" si="104"/>
        <v>0</v>
      </c>
      <c r="Z4506" s="429">
        <f t="shared" si="104"/>
        <v>0</v>
      </c>
      <c r="AA4506" s="429" t="s">
        <v>1296</v>
      </c>
    </row>
    <row r="4507" spans="1:27" x14ac:dyDescent="0.25">
      <c r="A4507" t="s">
        <v>149</v>
      </c>
      <c r="B4507" t="s">
        <v>186</v>
      </c>
      <c r="C4507" t="s">
        <v>1459</v>
      </c>
      <c r="D4507" t="s">
        <v>1387</v>
      </c>
      <c r="E4507" t="s">
        <v>1499</v>
      </c>
      <c r="F4507" t="s">
        <v>1293</v>
      </c>
      <c r="G4507" t="s">
        <v>524</v>
      </c>
      <c r="H4507" t="s">
        <v>1461</v>
      </c>
      <c r="I4507" t="s">
        <v>534</v>
      </c>
      <c r="J4507" t="s">
        <v>1399</v>
      </c>
      <c r="K4507" t="s">
        <v>1391</v>
      </c>
      <c r="L4507">
        <v>0</v>
      </c>
      <c r="M4507">
        <v>0</v>
      </c>
      <c r="N4507">
        <v>0</v>
      </c>
      <c r="O4507">
        <v>0</v>
      </c>
      <c r="P4507">
        <v>0</v>
      </c>
      <c r="Q4507">
        <v>0</v>
      </c>
      <c r="R4507">
        <v>0</v>
      </c>
      <c r="S4507">
        <v>0</v>
      </c>
      <c r="T4507">
        <v>0</v>
      </c>
      <c r="U4507">
        <v>0</v>
      </c>
      <c r="W4507" s="429">
        <f t="shared" si="104"/>
        <v>0</v>
      </c>
      <c r="X4507" s="429">
        <f t="shared" si="104"/>
        <v>0</v>
      </c>
      <c r="Y4507" s="429">
        <f t="shared" si="104"/>
        <v>0</v>
      </c>
      <c r="Z4507" s="429">
        <f t="shared" si="104"/>
        <v>0</v>
      </c>
      <c r="AA4507" s="429" t="s">
        <v>1296</v>
      </c>
    </row>
    <row r="4508" spans="1:27" x14ac:dyDescent="0.25">
      <c r="A4508" t="s">
        <v>149</v>
      </c>
      <c r="B4508" t="s">
        <v>186</v>
      </c>
      <c r="C4508" t="s">
        <v>1459</v>
      </c>
      <c r="D4508" t="s">
        <v>1387</v>
      </c>
      <c r="E4508" t="s">
        <v>1499</v>
      </c>
      <c r="F4508" t="s">
        <v>1293</v>
      </c>
      <c r="G4508" t="s">
        <v>524</v>
      </c>
      <c r="H4508" t="s">
        <v>1461</v>
      </c>
      <c r="I4508" t="s">
        <v>534</v>
      </c>
      <c r="J4508" t="s">
        <v>1423</v>
      </c>
      <c r="K4508" t="s">
        <v>1419</v>
      </c>
      <c r="L4508">
        <v>0</v>
      </c>
      <c r="M4508">
        <v>0</v>
      </c>
      <c r="N4508">
        <v>0</v>
      </c>
      <c r="O4508">
        <v>0</v>
      </c>
      <c r="P4508">
        <v>0</v>
      </c>
      <c r="Q4508">
        <v>0</v>
      </c>
      <c r="R4508">
        <v>0</v>
      </c>
      <c r="S4508">
        <v>0</v>
      </c>
      <c r="T4508">
        <v>0</v>
      </c>
      <c r="U4508">
        <v>0</v>
      </c>
      <c r="W4508" s="429">
        <f t="shared" si="104"/>
        <v>0</v>
      </c>
      <c r="X4508" s="429">
        <f t="shared" si="104"/>
        <v>0</v>
      </c>
      <c r="Y4508" s="429">
        <f t="shared" si="104"/>
        <v>0</v>
      </c>
      <c r="Z4508" s="429">
        <f t="shared" si="104"/>
        <v>0</v>
      </c>
      <c r="AA4508" s="429" t="s">
        <v>1296</v>
      </c>
    </row>
    <row r="4509" spans="1:27" x14ac:dyDescent="0.25">
      <c r="A4509" t="s">
        <v>149</v>
      </c>
      <c r="B4509" t="s">
        <v>186</v>
      </c>
      <c r="C4509" t="s">
        <v>1459</v>
      </c>
      <c r="D4509" t="s">
        <v>1387</v>
      </c>
      <c r="E4509" t="s">
        <v>1499</v>
      </c>
      <c r="F4509" t="s">
        <v>1293</v>
      </c>
      <c r="G4509" t="s">
        <v>524</v>
      </c>
      <c r="H4509" t="s">
        <v>1461</v>
      </c>
      <c r="I4509" t="s">
        <v>534</v>
      </c>
      <c r="J4509" t="s">
        <v>1399</v>
      </c>
      <c r="K4509" t="s">
        <v>1391</v>
      </c>
      <c r="L4509">
        <v>0</v>
      </c>
      <c r="M4509">
        <v>0</v>
      </c>
      <c r="N4509">
        <v>0</v>
      </c>
      <c r="O4509">
        <v>0</v>
      </c>
      <c r="P4509">
        <v>0</v>
      </c>
      <c r="Q4509">
        <v>0</v>
      </c>
      <c r="R4509">
        <v>0</v>
      </c>
      <c r="S4509">
        <v>0</v>
      </c>
      <c r="T4509">
        <v>0</v>
      </c>
      <c r="U4509">
        <v>0</v>
      </c>
      <c r="W4509" s="429">
        <f t="shared" si="104"/>
        <v>0</v>
      </c>
      <c r="X4509" s="429">
        <f t="shared" si="104"/>
        <v>0</v>
      </c>
      <c r="Y4509" s="429">
        <f t="shared" si="104"/>
        <v>0</v>
      </c>
      <c r="Z4509" s="429">
        <f t="shared" si="104"/>
        <v>0</v>
      </c>
      <c r="AA4509" s="429" t="s">
        <v>1296</v>
      </c>
    </row>
    <row r="4510" spans="1:27" x14ac:dyDescent="0.25">
      <c r="A4510" t="s">
        <v>149</v>
      </c>
      <c r="B4510" t="s">
        <v>186</v>
      </c>
      <c r="C4510" t="s">
        <v>1459</v>
      </c>
      <c r="D4510" t="s">
        <v>1387</v>
      </c>
      <c r="E4510" t="s">
        <v>1499</v>
      </c>
      <c r="F4510" t="s">
        <v>1293</v>
      </c>
      <c r="G4510" t="s">
        <v>524</v>
      </c>
      <c r="H4510" t="s">
        <v>1462</v>
      </c>
      <c r="I4510" t="s">
        <v>1463</v>
      </c>
      <c r="J4510" t="s">
        <v>1397</v>
      </c>
      <c r="K4510" t="s">
        <v>1398</v>
      </c>
      <c r="L4510">
        <v>0</v>
      </c>
      <c r="M4510">
        <v>0</v>
      </c>
      <c r="N4510">
        <v>0</v>
      </c>
      <c r="O4510">
        <v>0</v>
      </c>
      <c r="P4510">
        <v>0</v>
      </c>
      <c r="Q4510">
        <v>0</v>
      </c>
      <c r="R4510">
        <v>0</v>
      </c>
      <c r="S4510">
        <v>0</v>
      </c>
      <c r="T4510">
        <v>0</v>
      </c>
      <c r="U4510">
        <v>0</v>
      </c>
      <c r="W4510" s="429">
        <f t="shared" si="104"/>
        <v>0</v>
      </c>
      <c r="X4510" s="429">
        <f t="shared" si="104"/>
        <v>0</v>
      </c>
      <c r="Y4510" s="429">
        <f t="shared" si="104"/>
        <v>0</v>
      </c>
      <c r="Z4510" s="429">
        <f t="shared" si="104"/>
        <v>0</v>
      </c>
      <c r="AA4510" s="429" t="s">
        <v>1295</v>
      </c>
    </row>
    <row r="4511" spans="1:27" x14ac:dyDescent="0.25">
      <c r="A4511" t="s">
        <v>149</v>
      </c>
      <c r="B4511" t="s">
        <v>186</v>
      </c>
      <c r="C4511" t="s">
        <v>1459</v>
      </c>
      <c r="D4511" t="s">
        <v>1387</v>
      </c>
      <c r="E4511" t="s">
        <v>1499</v>
      </c>
      <c r="F4511" t="s">
        <v>1293</v>
      </c>
      <c r="G4511" t="s">
        <v>524</v>
      </c>
      <c r="H4511" t="s">
        <v>1462</v>
      </c>
      <c r="I4511" t="s">
        <v>1463</v>
      </c>
      <c r="J4511" t="s">
        <v>1397</v>
      </c>
      <c r="K4511" t="s">
        <v>1398</v>
      </c>
      <c r="L4511">
        <v>0</v>
      </c>
      <c r="M4511">
        <v>0</v>
      </c>
      <c r="N4511">
        <v>0</v>
      </c>
      <c r="O4511">
        <v>0</v>
      </c>
      <c r="P4511">
        <v>0</v>
      </c>
      <c r="Q4511">
        <v>0</v>
      </c>
      <c r="R4511">
        <v>0</v>
      </c>
      <c r="S4511">
        <v>0</v>
      </c>
      <c r="T4511">
        <v>0</v>
      </c>
      <c r="U4511">
        <v>0</v>
      </c>
      <c r="W4511" s="429">
        <f t="shared" si="104"/>
        <v>0</v>
      </c>
      <c r="X4511" s="429">
        <f t="shared" si="104"/>
        <v>0</v>
      </c>
      <c r="Y4511" s="429">
        <f t="shared" si="104"/>
        <v>0</v>
      </c>
      <c r="Z4511" s="429">
        <f t="shared" si="104"/>
        <v>0</v>
      </c>
      <c r="AA4511" s="429" t="s">
        <v>1295</v>
      </c>
    </row>
    <row r="4512" spans="1:27" x14ac:dyDescent="0.25">
      <c r="A4512" t="s">
        <v>149</v>
      </c>
      <c r="B4512" t="s">
        <v>186</v>
      </c>
      <c r="C4512" t="s">
        <v>1459</v>
      </c>
      <c r="D4512" t="s">
        <v>1387</v>
      </c>
      <c r="E4512" t="s">
        <v>1499</v>
      </c>
      <c r="F4512" t="s">
        <v>1293</v>
      </c>
      <c r="G4512" t="s">
        <v>524</v>
      </c>
      <c r="H4512" t="s">
        <v>1462</v>
      </c>
      <c r="I4512" t="s">
        <v>1463</v>
      </c>
      <c r="J4512" t="s">
        <v>1397</v>
      </c>
      <c r="K4512" t="s">
        <v>1398</v>
      </c>
      <c r="L4512">
        <v>0</v>
      </c>
      <c r="M4512">
        <v>0</v>
      </c>
      <c r="N4512">
        <v>0</v>
      </c>
      <c r="O4512">
        <v>0</v>
      </c>
      <c r="P4512">
        <v>0</v>
      </c>
      <c r="Q4512">
        <v>0</v>
      </c>
      <c r="R4512">
        <v>0</v>
      </c>
      <c r="S4512">
        <v>0</v>
      </c>
      <c r="T4512">
        <v>0</v>
      </c>
      <c r="U4512">
        <v>0</v>
      </c>
      <c r="W4512" s="429">
        <f t="shared" si="104"/>
        <v>0</v>
      </c>
      <c r="X4512" s="429">
        <f t="shared" si="104"/>
        <v>0</v>
      </c>
      <c r="Y4512" s="429">
        <f t="shared" si="104"/>
        <v>0</v>
      </c>
      <c r="Z4512" s="429">
        <f t="shared" si="104"/>
        <v>0</v>
      </c>
      <c r="AA4512" s="429" t="s">
        <v>1295</v>
      </c>
    </row>
    <row r="4513" spans="1:27" x14ac:dyDescent="0.25">
      <c r="A4513" t="s">
        <v>149</v>
      </c>
      <c r="B4513" t="s">
        <v>186</v>
      </c>
      <c r="C4513" t="s">
        <v>1459</v>
      </c>
      <c r="D4513" t="s">
        <v>1387</v>
      </c>
      <c r="E4513" t="s">
        <v>1499</v>
      </c>
      <c r="F4513" t="s">
        <v>1293</v>
      </c>
      <c r="G4513" t="s">
        <v>524</v>
      </c>
      <c r="H4513" t="s">
        <v>1462</v>
      </c>
      <c r="I4513" t="s">
        <v>1463</v>
      </c>
      <c r="J4513" t="s">
        <v>1402</v>
      </c>
      <c r="K4513" t="s">
        <v>1398</v>
      </c>
      <c r="L4513">
        <v>0</v>
      </c>
      <c r="M4513">
        <v>0</v>
      </c>
      <c r="N4513">
        <v>0</v>
      </c>
      <c r="O4513">
        <v>0</v>
      </c>
      <c r="P4513">
        <v>0</v>
      </c>
      <c r="Q4513">
        <v>0</v>
      </c>
      <c r="R4513">
        <v>0</v>
      </c>
      <c r="S4513">
        <v>0</v>
      </c>
      <c r="T4513">
        <v>0</v>
      </c>
      <c r="U4513">
        <v>0</v>
      </c>
      <c r="W4513" s="429">
        <f t="shared" si="104"/>
        <v>0</v>
      </c>
      <c r="X4513" s="429">
        <f t="shared" si="104"/>
        <v>0</v>
      </c>
      <c r="Y4513" s="429">
        <f t="shared" si="104"/>
        <v>0</v>
      </c>
      <c r="Z4513" s="429">
        <f t="shared" si="104"/>
        <v>0</v>
      </c>
      <c r="AA4513" s="429" t="s">
        <v>1295</v>
      </c>
    </row>
    <row r="4514" spans="1:27" x14ac:dyDescent="0.25">
      <c r="A4514" t="s">
        <v>149</v>
      </c>
      <c r="B4514" t="s">
        <v>186</v>
      </c>
      <c r="C4514" t="s">
        <v>1459</v>
      </c>
      <c r="D4514" t="s">
        <v>1387</v>
      </c>
      <c r="E4514" t="s">
        <v>1499</v>
      </c>
      <c r="F4514" t="s">
        <v>1293</v>
      </c>
      <c r="G4514" t="s">
        <v>524</v>
      </c>
      <c r="H4514" t="s">
        <v>1462</v>
      </c>
      <c r="I4514" t="s">
        <v>1463</v>
      </c>
      <c r="J4514" t="s">
        <v>1399</v>
      </c>
      <c r="K4514" t="s">
        <v>1391</v>
      </c>
      <c r="L4514">
        <v>0</v>
      </c>
      <c r="M4514">
        <v>0</v>
      </c>
      <c r="N4514">
        <v>0</v>
      </c>
      <c r="O4514">
        <v>0</v>
      </c>
      <c r="P4514">
        <v>0</v>
      </c>
      <c r="Q4514">
        <v>0</v>
      </c>
      <c r="R4514">
        <v>0</v>
      </c>
      <c r="S4514">
        <v>0</v>
      </c>
      <c r="T4514">
        <v>0</v>
      </c>
      <c r="U4514">
        <v>0</v>
      </c>
      <c r="W4514" s="429">
        <f t="shared" si="104"/>
        <v>0</v>
      </c>
      <c r="X4514" s="429">
        <f t="shared" si="104"/>
        <v>0</v>
      </c>
      <c r="Y4514" s="429">
        <f t="shared" si="104"/>
        <v>0</v>
      </c>
      <c r="Z4514" s="429">
        <f t="shared" si="104"/>
        <v>0</v>
      </c>
      <c r="AA4514" s="429" t="s">
        <v>1296</v>
      </c>
    </row>
    <row r="4515" spans="1:27" x14ac:dyDescent="0.25">
      <c r="A4515" t="s">
        <v>149</v>
      </c>
      <c r="B4515" t="s">
        <v>186</v>
      </c>
      <c r="C4515" t="s">
        <v>1459</v>
      </c>
      <c r="D4515" t="s">
        <v>1387</v>
      </c>
      <c r="E4515" t="s">
        <v>1499</v>
      </c>
      <c r="F4515" t="s">
        <v>1293</v>
      </c>
      <c r="G4515" t="s">
        <v>524</v>
      </c>
      <c r="H4515" t="s">
        <v>1461</v>
      </c>
      <c r="I4515" t="s">
        <v>534</v>
      </c>
      <c r="J4515" t="s">
        <v>1408</v>
      </c>
      <c r="K4515" t="s">
        <v>1395</v>
      </c>
      <c r="L4515">
        <v>0</v>
      </c>
      <c r="M4515">
        <v>0</v>
      </c>
      <c r="N4515">
        <v>0</v>
      </c>
      <c r="O4515">
        <v>0</v>
      </c>
      <c r="P4515">
        <v>0</v>
      </c>
      <c r="Q4515">
        <v>0</v>
      </c>
      <c r="R4515">
        <v>0</v>
      </c>
      <c r="S4515">
        <v>0</v>
      </c>
      <c r="T4515">
        <v>0</v>
      </c>
      <c r="U4515">
        <v>0</v>
      </c>
      <c r="W4515" s="429">
        <f t="shared" si="104"/>
        <v>0</v>
      </c>
      <c r="X4515" s="429">
        <f t="shared" si="104"/>
        <v>0</v>
      </c>
      <c r="Y4515" s="429">
        <f t="shared" si="104"/>
        <v>0</v>
      </c>
      <c r="Z4515" s="429">
        <f t="shared" si="104"/>
        <v>0</v>
      </c>
      <c r="AA4515" s="429" t="s">
        <v>1295</v>
      </c>
    </row>
    <row r="4516" spans="1:27" x14ac:dyDescent="0.25">
      <c r="A4516" t="s">
        <v>149</v>
      </c>
      <c r="B4516" t="s">
        <v>186</v>
      </c>
      <c r="C4516" t="s">
        <v>1459</v>
      </c>
      <c r="D4516" t="s">
        <v>1387</v>
      </c>
      <c r="E4516" t="s">
        <v>1499</v>
      </c>
      <c r="F4516" t="s">
        <v>1293</v>
      </c>
      <c r="G4516" t="s">
        <v>524</v>
      </c>
      <c r="H4516" t="s">
        <v>1461</v>
      </c>
      <c r="I4516" t="s">
        <v>534</v>
      </c>
      <c r="J4516" t="s">
        <v>1412</v>
      </c>
      <c r="K4516" t="s">
        <v>1393</v>
      </c>
      <c r="L4516">
        <v>0</v>
      </c>
      <c r="M4516">
        <v>0</v>
      </c>
      <c r="N4516">
        <v>0</v>
      </c>
      <c r="O4516">
        <v>0</v>
      </c>
      <c r="P4516">
        <v>0</v>
      </c>
      <c r="Q4516">
        <v>0</v>
      </c>
      <c r="R4516">
        <v>0</v>
      </c>
      <c r="S4516">
        <v>0</v>
      </c>
      <c r="T4516">
        <v>0</v>
      </c>
      <c r="U4516">
        <v>0</v>
      </c>
      <c r="W4516" s="429">
        <f t="shared" si="104"/>
        <v>0</v>
      </c>
      <c r="X4516" s="429">
        <f t="shared" si="104"/>
        <v>0</v>
      </c>
      <c r="Y4516" s="429">
        <f t="shared" si="104"/>
        <v>0</v>
      </c>
      <c r="Z4516" s="429">
        <f t="shared" si="104"/>
        <v>0</v>
      </c>
      <c r="AA4516" s="429" t="s">
        <v>1295</v>
      </c>
    </row>
    <row r="4517" spans="1:27" x14ac:dyDescent="0.25">
      <c r="A4517" t="s">
        <v>149</v>
      </c>
      <c r="B4517" t="s">
        <v>186</v>
      </c>
      <c r="C4517" t="s">
        <v>1459</v>
      </c>
      <c r="D4517" t="s">
        <v>1387</v>
      </c>
      <c r="E4517" t="s">
        <v>1499</v>
      </c>
      <c r="F4517" t="s">
        <v>1293</v>
      </c>
      <c r="G4517" t="s">
        <v>524</v>
      </c>
      <c r="H4517" t="s">
        <v>1461</v>
      </c>
      <c r="I4517" t="s">
        <v>534</v>
      </c>
      <c r="J4517" t="s">
        <v>1402</v>
      </c>
      <c r="K4517" t="s">
        <v>1398</v>
      </c>
      <c r="L4517">
        <v>0</v>
      </c>
      <c r="M4517">
        <v>0</v>
      </c>
      <c r="N4517">
        <v>0</v>
      </c>
      <c r="O4517">
        <v>0</v>
      </c>
      <c r="P4517">
        <v>0</v>
      </c>
      <c r="Q4517">
        <v>0</v>
      </c>
      <c r="R4517">
        <v>0</v>
      </c>
      <c r="S4517">
        <v>0</v>
      </c>
      <c r="T4517">
        <v>0</v>
      </c>
      <c r="U4517">
        <v>0</v>
      </c>
      <c r="W4517" s="429">
        <f t="shared" si="104"/>
        <v>0</v>
      </c>
      <c r="X4517" s="429">
        <f t="shared" si="104"/>
        <v>0</v>
      </c>
      <c r="Y4517" s="429">
        <f t="shared" si="104"/>
        <v>0</v>
      </c>
      <c r="Z4517" s="429">
        <f t="shared" si="104"/>
        <v>0</v>
      </c>
      <c r="AA4517" s="429" t="s">
        <v>1295</v>
      </c>
    </row>
    <row r="4518" spans="1:27" x14ac:dyDescent="0.25">
      <c r="A4518" t="s">
        <v>149</v>
      </c>
      <c r="B4518" t="s">
        <v>186</v>
      </c>
      <c r="C4518" t="s">
        <v>1459</v>
      </c>
      <c r="D4518" t="s">
        <v>1387</v>
      </c>
      <c r="E4518" t="s">
        <v>1499</v>
      </c>
      <c r="F4518" t="s">
        <v>1293</v>
      </c>
      <c r="G4518" t="s">
        <v>524</v>
      </c>
      <c r="H4518" t="s">
        <v>1461</v>
      </c>
      <c r="I4518" t="s">
        <v>534</v>
      </c>
      <c r="J4518" t="s">
        <v>1402</v>
      </c>
      <c r="K4518" t="s">
        <v>1398</v>
      </c>
      <c r="L4518">
        <v>0</v>
      </c>
      <c r="M4518">
        <v>0</v>
      </c>
      <c r="N4518">
        <v>0</v>
      </c>
      <c r="O4518">
        <v>0</v>
      </c>
      <c r="P4518">
        <v>0</v>
      </c>
      <c r="Q4518">
        <v>0</v>
      </c>
      <c r="R4518">
        <v>0</v>
      </c>
      <c r="S4518">
        <v>0</v>
      </c>
      <c r="T4518">
        <v>0</v>
      </c>
      <c r="U4518">
        <v>0</v>
      </c>
      <c r="W4518" s="429">
        <f t="shared" si="104"/>
        <v>0</v>
      </c>
      <c r="X4518" s="429">
        <f t="shared" si="104"/>
        <v>0</v>
      </c>
      <c r="Y4518" s="429">
        <f t="shared" si="104"/>
        <v>0</v>
      </c>
      <c r="Z4518" s="429">
        <f t="shared" si="104"/>
        <v>0</v>
      </c>
      <c r="AA4518" s="429" t="s">
        <v>1295</v>
      </c>
    </row>
    <row r="4519" spans="1:27" x14ac:dyDescent="0.25">
      <c r="A4519" t="s">
        <v>149</v>
      </c>
      <c r="B4519" t="s">
        <v>186</v>
      </c>
      <c r="C4519" t="s">
        <v>1459</v>
      </c>
      <c r="D4519" t="s">
        <v>1387</v>
      </c>
      <c r="E4519" t="s">
        <v>1499</v>
      </c>
      <c r="F4519" t="s">
        <v>1293</v>
      </c>
      <c r="G4519" t="s">
        <v>524</v>
      </c>
      <c r="H4519" t="s">
        <v>1461</v>
      </c>
      <c r="I4519" t="s">
        <v>534</v>
      </c>
      <c r="J4519" t="s">
        <v>1487</v>
      </c>
      <c r="K4519" t="s">
        <v>1398</v>
      </c>
      <c r="L4519">
        <v>0</v>
      </c>
      <c r="M4519">
        <v>0</v>
      </c>
      <c r="N4519">
        <v>0</v>
      </c>
      <c r="O4519">
        <v>0</v>
      </c>
      <c r="P4519">
        <v>0</v>
      </c>
      <c r="Q4519">
        <v>0</v>
      </c>
      <c r="R4519">
        <v>0</v>
      </c>
      <c r="S4519">
        <v>0</v>
      </c>
      <c r="T4519">
        <v>0</v>
      </c>
      <c r="U4519">
        <v>0</v>
      </c>
      <c r="W4519" s="429">
        <f t="shared" si="104"/>
        <v>0</v>
      </c>
      <c r="X4519" s="429">
        <f t="shared" si="104"/>
        <v>0</v>
      </c>
      <c r="Y4519" s="429">
        <f t="shared" si="104"/>
        <v>0</v>
      </c>
      <c r="Z4519" s="429">
        <f t="shared" si="104"/>
        <v>0</v>
      </c>
      <c r="AA4519" s="429" t="s">
        <v>1295</v>
      </c>
    </row>
    <row r="4520" spans="1:27" x14ac:dyDescent="0.25">
      <c r="A4520" t="s">
        <v>149</v>
      </c>
      <c r="B4520" t="s">
        <v>186</v>
      </c>
      <c r="C4520" t="s">
        <v>1459</v>
      </c>
      <c r="D4520" t="s">
        <v>1387</v>
      </c>
      <c r="E4520" t="s">
        <v>1499</v>
      </c>
      <c r="F4520" t="s">
        <v>1293</v>
      </c>
      <c r="G4520" t="s">
        <v>524</v>
      </c>
      <c r="H4520" t="s">
        <v>1461</v>
      </c>
      <c r="I4520" t="s">
        <v>534</v>
      </c>
      <c r="J4520" t="s">
        <v>1413</v>
      </c>
      <c r="K4520" t="s">
        <v>1414</v>
      </c>
      <c r="L4520">
        <v>0</v>
      </c>
      <c r="M4520">
        <v>0</v>
      </c>
      <c r="N4520">
        <v>0</v>
      </c>
      <c r="O4520">
        <v>0</v>
      </c>
      <c r="P4520">
        <v>0</v>
      </c>
      <c r="Q4520">
        <v>0</v>
      </c>
      <c r="R4520">
        <v>0</v>
      </c>
      <c r="S4520">
        <v>0</v>
      </c>
      <c r="T4520">
        <v>0</v>
      </c>
      <c r="U4520">
        <v>0</v>
      </c>
      <c r="W4520" s="429">
        <f t="shared" si="104"/>
        <v>0</v>
      </c>
      <c r="X4520" s="429">
        <f t="shared" si="104"/>
        <v>0</v>
      </c>
      <c r="Y4520" s="429">
        <f t="shared" si="104"/>
        <v>0</v>
      </c>
      <c r="Z4520" s="429">
        <f t="shared" si="104"/>
        <v>0</v>
      </c>
      <c r="AA4520" s="429" t="s">
        <v>1296</v>
      </c>
    </row>
    <row r="4521" spans="1:27" x14ac:dyDescent="0.25">
      <c r="A4521" t="s">
        <v>149</v>
      </c>
      <c r="B4521" t="s">
        <v>186</v>
      </c>
      <c r="C4521" t="s">
        <v>1459</v>
      </c>
      <c r="D4521" t="s">
        <v>1387</v>
      </c>
      <c r="E4521" t="s">
        <v>1499</v>
      </c>
      <c r="F4521" t="s">
        <v>1293</v>
      </c>
      <c r="G4521" t="s">
        <v>524</v>
      </c>
      <c r="H4521" t="s">
        <v>1461</v>
      </c>
      <c r="I4521" t="s">
        <v>534</v>
      </c>
      <c r="J4521" t="s">
        <v>1487</v>
      </c>
      <c r="K4521" t="s">
        <v>1398</v>
      </c>
      <c r="L4521">
        <v>0</v>
      </c>
      <c r="M4521">
        <v>0</v>
      </c>
      <c r="N4521">
        <v>0</v>
      </c>
      <c r="O4521">
        <v>0</v>
      </c>
      <c r="P4521">
        <v>0</v>
      </c>
      <c r="Q4521">
        <v>0</v>
      </c>
      <c r="R4521">
        <v>0</v>
      </c>
      <c r="S4521">
        <v>0</v>
      </c>
      <c r="T4521">
        <v>0</v>
      </c>
      <c r="U4521">
        <v>0</v>
      </c>
      <c r="W4521" s="429">
        <f t="shared" si="104"/>
        <v>0</v>
      </c>
      <c r="X4521" s="429">
        <f t="shared" si="104"/>
        <v>0</v>
      </c>
      <c r="Y4521" s="429">
        <f t="shared" si="104"/>
        <v>0</v>
      </c>
      <c r="Z4521" s="429">
        <f t="shared" si="104"/>
        <v>0</v>
      </c>
      <c r="AA4521" s="429" t="s">
        <v>1295</v>
      </c>
    </row>
    <row r="4522" spans="1:27" x14ac:dyDescent="0.25">
      <c r="A4522" t="s">
        <v>149</v>
      </c>
      <c r="B4522" t="s">
        <v>186</v>
      </c>
      <c r="C4522" t="s">
        <v>1459</v>
      </c>
      <c r="D4522" t="s">
        <v>1387</v>
      </c>
      <c r="E4522" t="s">
        <v>1499</v>
      </c>
      <c r="F4522" t="s">
        <v>1293</v>
      </c>
      <c r="G4522" t="s">
        <v>524</v>
      </c>
      <c r="H4522" t="s">
        <v>1461</v>
      </c>
      <c r="I4522" t="s">
        <v>534</v>
      </c>
      <c r="J4522" t="s">
        <v>1402</v>
      </c>
      <c r="K4522" t="s">
        <v>1398</v>
      </c>
      <c r="L4522">
        <v>0</v>
      </c>
      <c r="M4522">
        <v>0</v>
      </c>
      <c r="N4522">
        <v>0</v>
      </c>
      <c r="O4522">
        <v>0</v>
      </c>
      <c r="P4522">
        <v>0</v>
      </c>
      <c r="Q4522">
        <v>0</v>
      </c>
      <c r="R4522">
        <v>0</v>
      </c>
      <c r="S4522">
        <v>0</v>
      </c>
      <c r="T4522">
        <v>0</v>
      </c>
      <c r="U4522">
        <v>0</v>
      </c>
      <c r="W4522" s="429">
        <f t="shared" si="104"/>
        <v>0</v>
      </c>
      <c r="X4522" s="429">
        <f t="shared" si="104"/>
        <v>0</v>
      </c>
      <c r="Y4522" s="429">
        <f t="shared" si="104"/>
        <v>0</v>
      </c>
      <c r="Z4522" s="429">
        <f t="shared" si="104"/>
        <v>0</v>
      </c>
      <c r="AA4522" s="429" t="s">
        <v>1295</v>
      </c>
    </row>
    <row r="4523" spans="1:27" x14ac:dyDescent="0.25">
      <c r="A4523" t="s">
        <v>149</v>
      </c>
      <c r="B4523" t="s">
        <v>186</v>
      </c>
      <c r="C4523" t="s">
        <v>1459</v>
      </c>
      <c r="D4523" t="s">
        <v>1387</v>
      </c>
      <c r="E4523" t="s">
        <v>1499</v>
      </c>
      <c r="F4523" t="s">
        <v>1293</v>
      </c>
      <c r="G4523" t="s">
        <v>524</v>
      </c>
      <c r="H4523" t="s">
        <v>1461</v>
      </c>
      <c r="I4523" t="s">
        <v>534</v>
      </c>
      <c r="J4523" t="s">
        <v>1399</v>
      </c>
      <c r="K4523" t="s">
        <v>1391</v>
      </c>
      <c r="L4523">
        <v>0</v>
      </c>
      <c r="M4523">
        <v>0</v>
      </c>
      <c r="N4523">
        <v>0</v>
      </c>
      <c r="O4523">
        <v>0</v>
      </c>
      <c r="P4523">
        <v>0</v>
      </c>
      <c r="Q4523">
        <v>0</v>
      </c>
      <c r="R4523">
        <v>0</v>
      </c>
      <c r="S4523">
        <v>0</v>
      </c>
      <c r="T4523">
        <v>0</v>
      </c>
      <c r="U4523">
        <v>0</v>
      </c>
      <c r="W4523" s="429">
        <f t="shared" si="104"/>
        <v>0</v>
      </c>
      <c r="X4523" s="429">
        <f t="shared" si="104"/>
        <v>0</v>
      </c>
      <c r="Y4523" s="429">
        <f t="shared" si="104"/>
        <v>0</v>
      </c>
      <c r="Z4523" s="429">
        <f t="shared" si="104"/>
        <v>0</v>
      </c>
      <c r="AA4523" s="429" t="s">
        <v>1296</v>
      </c>
    </row>
    <row r="4524" spans="1:27" x14ac:dyDescent="0.25">
      <c r="A4524" t="s">
        <v>149</v>
      </c>
      <c r="B4524" t="s">
        <v>186</v>
      </c>
      <c r="C4524" t="s">
        <v>1459</v>
      </c>
      <c r="D4524" t="s">
        <v>1387</v>
      </c>
      <c r="E4524" t="s">
        <v>1499</v>
      </c>
      <c r="F4524" t="s">
        <v>1293</v>
      </c>
      <c r="G4524" t="s">
        <v>524</v>
      </c>
      <c r="H4524" t="s">
        <v>1461</v>
      </c>
      <c r="I4524" t="s">
        <v>534</v>
      </c>
      <c r="J4524" t="s">
        <v>1412</v>
      </c>
      <c r="K4524" t="s">
        <v>1393</v>
      </c>
      <c r="L4524">
        <v>0</v>
      </c>
      <c r="M4524">
        <v>0</v>
      </c>
      <c r="N4524">
        <v>0</v>
      </c>
      <c r="O4524">
        <v>0</v>
      </c>
      <c r="P4524">
        <v>0</v>
      </c>
      <c r="Q4524">
        <v>0</v>
      </c>
      <c r="R4524">
        <v>0</v>
      </c>
      <c r="S4524">
        <v>0</v>
      </c>
      <c r="T4524">
        <v>0</v>
      </c>
      <c r="U4524">
        <v>0</v>
      </c>
      <c r="W4524" s="429">
        <f t="shared" si="104"/>
        <v>0</v>
      </c>
      <c r="X4524" s="429">
        <f t="shared" si="104"/>
        <v>0</v>
      </c>
      <c r="Y4524" s="429">
        <f t="shared" si="104"/>
        <v>0</v>
      </c>
      <c r="Z4524" s="429">
        <f t="shared" si="104"/>
        <v>0</v>
      </c>
      <c r="AA4524" s="429" t="s">
        <v>1295</v>
      </c>
    </row>
    <row r="4525" spans="1:27" x14ac:dyDescent="0.25">
      <c r="A4525" t="s">
        <v>149</v>
      </c>
      <c r="B4525" t="s">
        <v>186</v>
      </c>
      <c r="C4525" t="s">
        <v>1459</v>
      </c>
      <c r="D4525" t="s">
        <v>1387</v>
      </c>
      <c r="E4525" t="s">
        <v>1499</v>
      </c>
      <c r="F4525" t="s">
        <v>1293</v>
      </c>
      <c r="G4525" t="s">
        <v>524</v>
      </c>
      <c r="H4525" t="s">
        <v>1461</v>
      </c>
      <c r="I4525" t="s">
        <v>534</v>
      </c>
      <c r="J4525" t="s">
        <v>1402</v>
      </c>
      <c r="K4525" t="s">
        <v>1398</v>
      </c>
      <c r="L4525">
        <v>0</v>
      </c>
      <c r="M4525">
        <v>0</v>
      </c>
      <c r="N4525">
        <v>0</v>
      </c>
      <c r="O4525">
        <v>0</v>
      </c>
      <c r="P4525">
        <v>0</v>
      </c>
      <c r="Q4525">
        <v>0</v>
      </c>
      <c r="R4525">
        <v>0</v>
      </c>
      <c r="S4525">
        <v>0</v>
      </c>
      <c r="T4525">
        <v>0</v>
      </c>
      <c r="U4525">
        <v>0</v>
      </c>
      <c r="W4525" s="429">
        <f t="shared" si="104"/>
        <v>0</v>
      </c>
      <c r="X4525" s="429">
        <f t="shared" si="104"/>
        <v>0</v>
      </c>
      <c r="Y4525" s="429">
        <f t="shared" si="104"/>
        <v>0</v>
      </c>
      <c r="Z4525" s="429">
        <f t="shared" si="104"/>
        <v>0</v>
      </c>
      <c r="AA4525" s="429" t="s">
        <v>1295</v>
      </c>
    </row>
    <row r="4526" spans="1:27" x14ac:dyDescent="0.25">
      <c r="A4526" t="s">
        <v>149</v>
      </c>
      <c r="B4526" t="s">
        <v>186</v>
      </c>
      <c r="C4526" t="s">
        <v>1459</v>
      </c>
      <c r="D4526" t="s">
        <v>1387</v>
      </c>
      <c r="E4526" t="s">
        <v>1499</v>
      </c>
      <c r="F4526" t="s">
        <v>1293</v>
      </c>
      <c r="G4526" t="s">
        <v>524</v>
      </c>
      <c r="H4526" t="s">
        <v>1461</v>
      </c>
      <c r="I4526" t="s">
        <v>534</v>
      </c>
      <c r="J4526" t="s">
        <v>1402</v>
      </c>
      <c r="K4526" t="s">
        <v>1398</v>
      </c>
      <c r="L4526">
        <v>0</v>
      </c>
      <c r="M4526">
        <v>0</v>
      </c>
      <c r="N4526">
        <v>0</v>
      </c>
      <c r="O4526">
        <v>0</v>
      </c>
      <c r="P4526">
        <v>0</v>
      </c>
      <c r="Q4526">
        <v>0</v>
      </c>
      <c r="R4526">
        <v>0</v>
      </c>
      <c r="S4526">
        <v>0</v>
      </c>
      <c r="T4526">
        <v>0</v>
      </c>
      <c r="U4526">
        <v>0</v>
      </c>
      <c r="W4526" s="429">
        <f t="shared" si="104"/>
        <v>0</v>
      </c>
      <c r="X4526" s="429">
        <f t="shared" si="104"/>
        <v>0</v>
      </c>
      <c r="Y4526" s="429">
        <f t="shared" si="104"/>
        <v>0</v>
      </c>
      <c r="Z4526" s="429">
        <f t="shared" si="104"/>
        <v>0</v>
      </c>
      <c r="AA4526" s="429" t="s">
        <v>1295</v>
      </c>
    </row>
    <row r="4527" spans="1:27" x14ac:dyDescent="0.25">
      <c r="A4527" t="s">
        <v>149</v>
      </c>
      <c r="B4527" t="s">
        <v>186</v>
      </c>
      <c r="C4527" t="s">
        <v>1459</v>
      </c>
      <c r="D4527" t="s">
        <v>1387</v>
      </c>
      <c r="E4527" t="s">
        <v>1499</v>
      </c>
      <c r="F4527" t="s">
        <v>1293</v>
      </c>
      <c r="G4527" t="s">
        <v>524</v>
      </c>
      <c r="H4527" t="s">
        <v>1461</v>
      </c>
      <c r="I4527" t="s">
        <v>534</v>
      </c>
      <c r="J4527" t="s">
        <v>1402</v>
      </c>
      <c r="K4527" t="s">
        <v>1398</v>
      </c>
      <c r="L4527">
        <v>0</v>
      </c>
      <c r="M4527">
        <v>0</v>
      </c>
      <c r="N4527">
        <v>0</v>
      </c>
      <c r="O4527">
        <v>0</v>
      </c>
      <c r="P4527">
        <v>0</v>
      </c>
      <c r="Q4527">
        <v>0</v>
      </c>
      <c r="R4527">
        <v>0</v>
      </c>
      <c r="S4527">
        <v>0</v>
      </c>
      <c r="T4527">
        <v>0</v>
      </c>
      <c r="U4527">
        <v>0</v>
      </c>
      <c r="W4527" s="429">
        <f t="shared" si="104"/>
        <v>0</v>
      </c>
      <c r="X4527" s="429">
        <f t="shared" si="104"/>
        <v>0</v>
      </c>
      <c r="Y4527" s="429">
        <f t="shared" si="104"/>
        <v>0</v>
      </c>
      <c r="Z4527" s="429">
        <f t="shared" si="104"/>
        <v>0</v>
      </c>
      <c r="AA4527" s="429" t="s">
        <v>1295</v>
      </c>
    </row>
    <row r="4528" spans="1:27" x14ac:dyDescent="0.25">
      <c r="A4528" t="s">
        <v>149</v>
      </c>
      <c r="B4528" t="s">
        <v>186</v>
      </c>
      <c r="C4528" t="s">
        <v>1459</v>
      </c>
      <c r="D4528" t="s">
        <v>1387</v>
      </c>
      <c r="E4528" t="s">
        <v>1499</v>
      </c>
      <c r="F4528" t="s">
        <v>1293</v>
      </c>
      <c r="G4528" t="s">
        <v>524</v>
      </c>
      <c r="H4528" t="s">
        <v>1461</v>
      </c>
      <c r="I4528" t="s">
        <v>534</v>
      </c>
      <c r="J4528" t="s">
        <v>1408</v>
      </c>
      <c r="K4528" t="s">
        <v>1395</v>
      </c>
      <c r="L4528">
        <v>0</v>
      </c>
      <c r="M4528">
        <v>0</v>
      </c>
      <c r="N4528">
        <v>0</v>
      </c>
      <c r="O4528">
        <v>0</v>
      </c>
      <c r="P4528">
        <v>0</v>
      </c>
      <c r="Q4528">
        <v>0</v>
      </c>
      <c r="R4528">
        <v>0</v>
      </c>
      <c r="S4528">
        <v>0</v>
      </c>
      <c r="T4528">
        <v>0</v>
      </c>
      <c r="U4528">
        <v>0</v>
      </c>
      <c r="W4528" s="429">
        <f t="shared" si="104"/>
        <v>0</v>
      </c>
      <c r="X4528" s="429">
        <f t="shared" si="104"/>
        <v>0</v>
      </c>
      <c r="Y4528" s="429">
        <f t="shared" si="104"/>
        <v>0</v>
      </c>
      <c r="Z4528" s="429">
        <f t="shared" si="104"/>
        <v>0</v>
      </c>
      <c r="AA4528" s="429" t="s">
        <v>1295</v>
      </c>
    </row>
    <row r="4529" spans="1:27" x14ac:dyDescent="0.25">
      <c r="A4529" t="s">
        <v>149</v>
      </c>
      <c r="B4529" t="s">
        <v>186</v>
      </c>
      <c r="C4529" t="s">
        <v>1459</v>
      </c>
      <c r="D4529" t="s">
        <v>1387</v>
      </c>
      <c r="E4529" t="s">
        <v>1499</v>
      </c>
      <c r="F4529" t="s">
        <v>1293</v>
      </c>
      <c r="G4529" t="s">
        <v>524</v>
      </c>
      <c r="H4529" t="s">
        <v>1461</v>
      </c>
      <c r="I4529" t="s">
        <v>534</v>
      </c>
      <c r="J4529" t="s">
        <v>1423</v>
      </c>
      <c r="K4529" t="s">
        <v>1419</v>
      </c>
      <c r="L4529">
        <v>0</v>
      </c>
      <c r="M4529">
        <v>0</v>
      </c>
      <c r="N4529">
        <v>0</v>
      </c>
      <c r="O4529">
        <v>0</v>
      </c>
      <c r="P4529">
        <v>0</v>
      </c>
      <c r="Q4529">
        <v>0</v>
      </c>
      <c r="R4529">
        <v>0</v>
      </c>
      <c r="S4529">
        <v>0</v>
      </c>
      <c r="T4529">
        <v>0</v>
      </c>
      <c r="U4529">
        <v>0</v>
      </c>
      <c r="W4529" s="429">
        <f t="shared" si="104"/>
        <v>0</v>
      </c>
      <c r="X4529" s="429">
        <f t="shared" si="104"/>
        <v>0</v>
      </c>
      <c r="Y4529" s="429">
        <f t="shared" si="104"/>
        <v>0</v>
      </c>
      <c r="Z4529" s="429">
        <f t="shared" si="104"/>
        <v>0</v>
      </c>
      <c r="AA4529" s="429" t="s">
        <v>1296</v>
      </c>
    </row>
    <row r="4530" spans="1:27" x14ac:dyDescent="0.25">
      <c r="A4530" t="s">
        <v>149</v>
      </c>
      <c r="B4530" t="s">
        <v>186</v>
      </c>
      <c r="C4530" t="s">
        <v>1459</v>
      </c>
      <c r="D4530" t="s">
        <v>1387</v>
      </c>
      <c r="E4530" t="s">
        <v>1499</v>
      </c>
      <c r="F4530" t="s">
        <v>1293</v>
      </c>
      <c r="G4530" t="s">
        <v>524</v>
      </c>
      <c r="H4530" t="s">
        <v>1461</v>
      </c>
      <c r="I4530" t="s">
        <v>534</v>
      </c>
      <c r="J4530" t="s">
        <v>1402</v>
      </c>
      <c r="K4530" t="s">
        <v>1398</v>
      </c>
      <c r="L4530">
        <v>0</v>
      </c>
      <c r="M4530">
        <v>0</v>
      </c>
      <c r="N4530">
        <v>0</v>
      </c>
      <c r="O4530">
        <v>0</v>
      </c>
      <c r="P4530">
        <v>0</v>
      </c>
      <c r="Q4530">
        <v>0</v>
      </c>
      <c r="R4530">
        <v>0</v>
      </c>
      <c r="S4530">
        <v>0</v>
      </c>
      <c r="T4530">
        <v>0</v>
      </c>
      <c r="U4530">
        <v>0</v>
      </c>
      <c r="W4530" s="429">
        <f t="shared" si="104"/>
        <v>0</v>
      </c>
      <c r="X4530" s="429">
        <f t="shared" si="104"/>
        <v>0</v>
      </c>
      <c r="Y4530" s="429">
        <f t="shared" si="104"/>
        <v>0</v>
      </c>
      <c r="Z4530" s="429">
        <f t="shared" si="104"/>
        <v>0</v>
      </c>
      <c r="AA4530" s="429" t="s">
        <v>1295</v>
      </c>
    </row>
    <row r="4531" spans="1:27" x14ac:dyDescent="0.25">
      <c r="A4531" t="s">
        <v>149</v>
      </c>
      <c r="B4531" t="s">
        <v>186</v>
      </c>
      <c r="C4531" t="s">
        <v>1459</v>
      </c>
      <c r="D4531" t="s">
        <v>1387</v>
      </c>
      <c r="E4531" t="s">
        <v>1499</v>
      </c>
      <c r="F4531" t="s">
        <v>1293</v>
      </c>
      <c r="G4531" t="s">
        <v>524</v>
      </c>
      <c r="H4531" t="s">
        <v>1461</v>
      </c>
      <c r="I4531" t="s">
        <v>534</v>
      </c>
      <c r="J4531" t="s">
        <v>1402</v>
      </c>
      <c r="K4531" t="s">
        <v>1398</v>
      </c>
      <c r="L4531">
        <v>0</v>
      </c>
      <c r="M4531">
        <v>0</v>
      </c>
      <c r="N4531">
        <v>0</v>
      </c>
      <c r="O4531">
        <v>0</v>
      </c>
      <c r="P4531">
        <v>0</v>
      </c>
      <c r="Q4531">
        <v>0</v>
      </c>
      <c r="R4531">
        <v>0</v>
      </c>
      <c r="S4531">
        <v>0</v>
      </c>
      <c r="T4531">
        <v>0</v>
      </c>
      <c r="U4531">
        <v>0</v>
      </c>
      <c r="W4531" s="429">
        <f t="shared" si="104"/>
        <v>0</v>
      </c>
      <c r="X4531" s="429">
        <f t="shared" si="104"/>
        <v>0</v>
      </c>
      <c r="Y4531" s="429">
        <f t="shared" si="104"/>
        <v>0</v>
      </c>
      <c r="Z4531" s="429">
        <f t="shared" si="104"/>
        <v>0</v>
      </c>
      <c r="AA4531" s="429" t="s">
        <v>1295</v>
      </c>
    </row>
    <row r="4532" spans="1:27" x14ac:dyDescent="0.25">
      <c r="A4532" t="s">
        <v>149</v>
      </c>
      <c r="B4532" t="s">
        <v>186</v>
      </c>
      <c r="C4532" t="s">
        <v>1459</v>
      </c>
      <c r="D4532" t="s">
        <v>1387</v>
      </c>
      <c r="E4532" t="s">
        <v>1499</v>
      </c>
      <c r="F4532" t="s">
        <v>1293</v>
      </c>
      <c r="G4532" t="s">
        <v>524</v>
      </c>
      <c r="H4532" t="s">
        <v>1461</v>
      </c>
      <c r="I4532" t="s">
        <v>534</v>
      </c>
      <c r="J4532" t="s">
        <v>1402</v>
      </c>
      <c r="K4532" t="s">
        <v>1398</v>
      </c>
      <c r="L4532">
        <v>0</v>
      </c>
      <c r="M4532">
        <v>0</v>
      </c>
      <c r="N4532">
        <v>0</v>
      </c>
      <c r="O4532">
        <v>0</v>
      </c>
      <c r="P4532">
        <v>0</v>
      </c>
      <c r="Q4532">
        <v>0</v>
      </c>
      <c r="R4532">
        <v>0</v>
      </c>
      <c r="S4532">
        <v>0</v>
      </c>
      <c r="T4532">
        <v>0</v>
      </c>
      <c r="U4532">
        <v>0</v>
      </c>
      <c r="W4532" s="429">
        <f t="shared" si="104"/>
        <v>0</v>
      </c>
      <c r="X4532" s="429">
        <f t="shared" si="104"/>
        <v>0</v>
      </c>
      <c r="Y4532" s="429">
        <f t="shared" si="104"/>
        <v>0</v>
      </c>
      <c r="Z4532" s="429">
        <f t="shared" si="104"/>
        <v>0</v>
      </c>
      <c r="AA4532" s="429" t="s">
        <v>1295</v>
      </c>
    </row>
    <row r="4533" spans="1:27" x14ac:dyDescent="0.25">
      <c r="A4533" t="s">
        <v>149</v>
      </c>
      <c r="B4533" t="s">
        <v>186</v>
      </c>
      <c r="C4533" t="s">
        <v>1459</v>
      </c>
      <c r="D4533" t="s">
        <v>1387</v>
      </c>
      <c r="E4533" t="s">
        <v>1499</v>
      </c>
      <c r="F4533" t="s">
        <v>1293</v>
      </c>
      <c r="G4533" t="s">
        <v>524</v>
      </c>
      <c r="H4533" t="s">
        <v>1461</v>
      </c>
      <c r="I4533" t="s">
        <v>534</v>
      </c>
      <c r="J4533" t="s">
        <v>1402</v>
      </c>
      <c r="K4533" t="s">
        <v>1398</v>
      </c>
      <c r="L4533">
        <v>0</v>
      </c>
      <c r="M4533">
        <v>0</v>
      </c>
      <c r="N4533">
        <v>0</v>
      </c>
      <c r="O4533">
        <v>0</v>
      </c>
      <c r="P4533">
        <v>0</v>
      </c>
      <c r="Q4533">
        <v>0</v>
      </c>
      <c r="R4533">
        <v>0</v>
      </c>
      <c r="S4533">
        <v>0</v>
      </c>
      <c r="T4533">
        <v>0</v>
      </c>
      <c r="U4533">
        <v>0</v>
      </c>
      <c r="W4533" s="429">
        <f t="shared" si="104"/>
        <v>0</v>
      </c>
      <c r="X4533" s="429">
        <f t="shared" si="104"/>
        <v>0</v>
      </c>
      <c r="Y4533" s="429">
        <f t="shared" si="104"/>
        <v>0</v>
      </c>
      <c r="Z4533" s="429">
        <f t="shared" si="104"/>
        <v>0</v>
      </c>
      <c r="AA4533" s="429" t="s">
        <v>1295</v>
      </c>
    </row>
    <row r="4534" spans="1:27" x14ac:dyDescent="0.25">
      <c r="A4534" t="s">
        <v>149</v>
      </c>
      <c r="B4534" t="s">
        <v>186</v>
      </c>
      <c r="C4534" t="s">
        <v>1459</v>
      </c>
      <c r="D4534" t="s">
        <v>1387</v>
      </c>
      <c r="E4534" t="s">
        <v>1499</v>
      </c>
      <c r="F4534" t="s">
        <v>1293</v>
      </c>
      <c r="G4534" t="s">
        <v>524</v>
      </c>
      <c r="H4534" t="s">
        <v>1461</v>
      </c>
      <c r="I4534" t="s">
        <v>534</v>
      </c>
      <c r="J4534" t="s">
        <v>1402</v>
      </c>
      <c r="K4534" t="s">
        <v>1398</v>
      </c>
      <c r="L4534">
        <v>0</v>
      </c>
      <c r="M4534">
        <v>0</v>
      </c>
      <c r="N4534">
        <v>0</v>
      </c>
      <c r="O4534">
        <v>0</v>
      </c>
      <c r="P4534">
        <v>0</v>
      </c>
      <c r="Q4534">
        <v>0</v>
      </c>
      <c r="R4534">
        <v>0</v>
      </c>
      <c r="S4534">
        <v>0</v>
      </c>
      <c r="T4534">
        <v>0</v>
      </c>
      <c r="U4534">
        <v>0</v>
      </c>
      <c r="W4534" s="429">
        <f t="shared" si="104"/>
        <v>0</v>
      </c>
      <c r="X4534" s="429">
        <f t="shared" si="104"/>
        <v>0</v>
      </c>
      <c r="Y4534" s="429">
        <f t="shared" si="104"/>
        <v>0</v>
      </c>
      <c r="Z4534" s="429">
        <f t="shared" si="104"/>
        <v>0</v>
      </c>
      <c r="AA4534" s="429" t="s">
        <v>1295</v>
      </c>
    </row>
    <row r="4535" spans="1:27" x14ac:dyDescent="0.25">
      <c r="A4535" t="s">
        <v>149</v>
      </c>
      <c r="B4535" t="s">
        <v>186</v>
      </c>
      <c r="C4535" t="s">
        <v>1459</v>
      </c>
      <c r="D4535" t="s">
        <v>1387</v>
      </c>
      <c r="E4535" t="s">
        <v>1499</v>
      </c>
      <c r="F4535" t="s">
        <v>1293</v>
      </c>
      <c r="G4535" t="s">
        <v>524</v>
      </c>
      <c r="H4535" t="s">
        <v>1461</v>
      </c>
      <c r="I4535" t="s">
        <v>534</v>
      </c>
      <c r="J4535" t="s">
        <v>1400</v>
      </c>
      <c r="K4535" t="s">
        <v>1401</v>
      </c>
      <c r="L4535">
        <v>0</v>
      </c>
      <c r="M4535">
        <v>0</v>
      </c>
      <c r="N4535">
        <v>0</v>
      </c>
      <c r="O4535">
        <v>0</v>
      </c>
      <c r="P4535">
        <v>0</v>
      </c>
      <c r="Q4535">
        <v>0</v>
      </c>
      <c r="R4535">
        <v>0</v>
      </c>
      <c r="S4535">
        <v>0</v>
      </c>
      <c r="T4535">
        <v>0</v>
      </c>
      <c r="U4535">
        <v>0</v>
      </c>
      <c r="W4535" s="429">
        <f t="shared" si="104"/>
        <v>0</v>
      </c>
      <c r="X4535" s="429">
        <f t="shared" si="104"/>
        <v>0</v>
      </c>
      <c r="Y4535" s="429">
        <f t="shared" si="104"/>
        <v>0</v>
      </c>
      <c r="Z4535" s="429">
        <f t="shared" si="104"/>
        <v>0</v>
      </c>
      <c r="AA4535" s="429" t="s">
        <v>1296</v>
      </c>
    </row>
    <row r="4536" spans="1:27" x14ac:dyDescent="0.25">
      <c r="A4536" t="s">
        <v>149</v>
      </c>
      <c r="B4536" t="s">
        <v>186</v>
      </c>
      <c r="C4536" t="s">
        <v>1459</v>
      </c>
      <c r="D4536" t="s">
        <v>1387</v>
      </c>
      <c r="E4536" t="s">
        <v>1499</v>
      </c>
      <c r="F4536" t="s">
        <v>1293</v>
      </c>
      <c r="G4536" t="s">
        <v>524</v>
      </c>
      <c r="H4536" t="s">
        <v>1461</v>
      </c>
      <c r="I4536" t="s">
        <v>534</v>
      </c>
      <c r="J4536" t="s">
        <v>1423</v>
      </c>
      <c r="K4536" t="s">
        <v>1419</v>
      </c>
      <c r="L4536">
        <v>0</v>
      </c>
      <c r="M4536">
        <v>0</v>
      </c>
      <c r="N4536">
        <v>0</v>
      </c>
      <c r="O4536">
        <v>0</v>
      </c>
      <c r="P4536">
        <v>0</v>
      </c>
      <c r="Q4536">
        <v>0</v>
      </c>
      <c r="R4536">
        <v>0</v>
      </c>
      <c r="S4536">
        <v>0</v>
      </c>
      <c r="T4536">
        <v>0</v>
      </c>
      <c r="U4536">
        <v>0</v>
      </c>
      <c r="W4536" s="429">
        <f t="shared" si="104"/>
        <v>0</v>
      </c>
      <c r="X4536" s="429">
        <f t="shared" si="104"/>
        <v>0</v>
      </c>
      <c r="Y4536" s="429">
        <f t="shared" si="104"/>
        <v>0</v>
      </c>
      <c r="Z4536" s="429">
        <f t="shared" si="104"/>
        <v>0</v>
      </c>
      <c r="AA4536" s="429" t="s">
        <v>1296</v>
      </c>
    </row>
    <row r="4537" spans="1:27" x14ac:dyDescent="0.25">
      <c r="A4537" t="s">
        <v>149</v>
      </c>
      <c r="B4537" t="s">
        <v>186</v>
      </c>
      <c r="C4537" t="s">
        <v>1459</v>
      </c>
      <c r="D4537" t="s">
        <v>1387</v>
      </c>
      <c r="E4537" t="s">
        <v>1499</v>
      </c>
      <c r="F4537" t="s">
        <v>1293</v>
      </c>
      <c r="G4537" t="s">
        <v>524</v>
      </c>
      <c r="H4537" t="s">
        <v>1461</v>
      </c>
      <c r="I4537" t="s">
        <v>534</v>
      </c>
      <c r="J4537" t="s">
        <v>1399</v>
      </c>
      <c r="K4537" t="s">
        <v>1391</v>
      </c>
      <c r="L4537">
        <v>0</v>
      </c>
      <c r="M4537">
        <v>0</v>
      </c>
      <c r="N4537">
        <v>0</v>
      </c>
      <c r="O4537">
        <v>0</v>
      </c>
      <c r="P4537">
        <v>0</v>
      </c>
      <c r="Q4537">
        <v>0</v>
      </c>
      <c r="R4537">
        <v>0</v>
      </c>
      <c r="S4537">
        <v>0</v>
      </c>
      <c r="T4537">
        <v>0</v>
      </c>
      <c r="U4537">
        <v>0</v>
      </c>
      <c r="W4537" s="429">
        <f t="shared" si="104"/>
        <v>0</v>
      </c>
      <c r="X4537" s="429">
        <f t="shared" si="104"/>
        <v>0</v>
      </c>
      <c r="Y4537" s="429">
        <f t="shared" si="104"/>
        <v>0</v>
      </c>
      <c r="Z4537" s="429">
        <f t="shared" si="104"/>
        <v>0</v>
      </c>
      <c r="AA4537" s="429" t="s">
        <v>1296</v>
      </c>
    </row>
    <row r="4538" spans="1:27" x14ac:dyDescent="0.25">
      <c r="A4538" t="s">
        <v>149</v>
      </c>
      <c r="B4538" t="s">
        <v>186</v>
      </c>
      <c r="C4538" t="s">
        <v>1459</v>
      </c>
      <c r="D4538" t="s">
        <v>1387</v>
      </c>
      <c r="E4538" t="s">
        <v>1499</v>
      </c>
      <c r="F4538" t="s">
        <v>1293</v>
      </c>
      <c r="G4538" t="s">
        <v>524</v>
      </c>
      <c r="H4538" t="s">
        <v>1461</v>
      </c>
      <c r="I4538" t="s">
        <v>534</v>
      </c>
      <c r="J4538" t="s">
        <v>1423</v>
      </c>
      <c r="K4538" t="s">
        <v>1419</v>
      </c>
      <c r="L4538">
        <v>0</v>
      </c>
      <c r="M4538">
        <v>0</v>
      </c>
      <c r="N4538">
        <v>0</v>
      </c>
      <c r="O4538">
        <v>0</v>
      </c>
      <c r="P4538">
        <v>0</v>
      </c>
      <c r="Q4538">
        <v>0</v>
      </c>
      <c r="R4538">
        <v>0</v>
      </c>
      <c r="S4538">
        <v>0</v>
      </c>
      <c r="T4538">
        <v>0</v>
      </c>
      <c r="U4538">
        <v>0</v>
      </c>
      <c r="W4538" s="429">
        <f t="shared" si="104"/>
        <v>0</v>
      </c>
      <c r="X4538" s="429">
        <f t="shared" si="104"/>
        <v>0</v>
      </c>
      <c r="Y4538" s="429">
        <f t="shared" si="104"/>
        <v>0</v>
      </c>
      <c r="Z4538" s="429">
        <f t="shared" si="104"/>
        <v>0</v>
      </c>
      <c r="AA4538" s="429" t="s">
        <v>1296</v>
      </c>
    </row>
    <row r="4539" spans="1:27" x14ac:dyDescent="0.25">
      <c r="A4539" t="s">
        <v>149</v>
      </c>
      <c r="B4539" t="s">
        <v>186</v>
      </c>
      <c r="C4539" t="s">
        <v>1459</v>
      </c>
      <c r="D4539" t="s">
        <v>1387</v>
      </c>
      <c r="E4539" t="s">
        <v>1499</v>
      </c>
      <c r="F4539" t="s">
        <v>1293</v>
      </c>
      <c r="G4539" t="s">
        <v>524</v>
      </c>
      <c r="H4539" t="s">
        <v>1464</v>
      </c>
      <c r="I4539" t="s">
        <v>186</v>
      </c>
      <c r="J4539" t="s">
        <v>1488</v>
      </c>
      <c r="K4539" t="s">
        <v>1398</v>
      </c>
      <c r="L4539">
        <v>0</v>
      </c>
      <c r="M4539">
        <v>0</v>
      </c>
      <c r="N4539">
        <v>0</v>
      </c>
      <c r="O4539">
        <v>0</v>
      </c>
      <c r="P4539">
        <v>0</v>
      </c>
      <c r="Q4539">
        <v>0</v>
      </c>
      <c r="R4539">
        <v>0</v>
      </c>
      <c r="S4539">
        <v>0</v>
      </c>
      <c r="T4539">
        <v>0</v>
      </c>
      <c r="U4539">
        <v>0</v>
      </c>
      <c r="W4539" s="429">
        <f t="shared" si="104"/>
        <v>0</v>
      </c>
      <c r="X4539" s="429">
        <f t="shared" si="104"/>
        <v>0</v>
      </c>
      <c r="Y4539" s="429">
        <f t="shared" si="104"/>
        <v>0</v>
      </c>
      <c r="Z4539" s="429">
        <f t="shared" si="104"/>
        <v>0</v>
      </c>
      <c r="AA4539" s="429" t="s">
        <v>1295</v>
      </c>
    </row>
    <row r="4540" spans="1:27" x14ac:dyDescent="0.25">
      <c r="A4540" t="s">
        <v>149</v>
      </c>
      <c r="B4540" t="s">
        <v>186</v>
      </c>
      <c r="C4540" t="s">
        <v>1459</v>
      </c>
      <c r="D4540" t="s">
        <v>1387</v>
      </c>
      <c r="E4540" t="s">
        <v>1499</v>
      </c>
      <c r="F4540" t="s">
        <v>1293</v>
      </c>
      <c r="G4540" t="s">
        <v>524</v>
      </c>
      <c r="H4540" t="s">
        <v>1464</v>
      </c>
      <c r="I4540" t="s">
        <v>186</v>
      </c>
      <c r="J4540" t="s">
        <v>1488</v>
      </c>
      <c r="K4540" t="s">
        <v>1398</v>
      </c>
      <c r="L4540">
        <v>0</v>
      </c>
      <c r="M4540">
        <v>0</v>
      </c>
      <c r="N4540">
        <v>0</v>
      </c>
      <c r="O4540">
        <v>0</v>
      </c>
      <c r="P4540">
        <v>0</v>
      </c>
      <c r="Q4540">
        <v>0</v>
      </c>
      <c r="R4540">
        <v>0</v>
      </c>
      <c r="S4540">
        <v>0</v>
      </c>
      <c r="T4540">
        <v>0</v>
      </c>
      <c r="U4540">
        <v>0</v>
      </c>
      <c r="W4540" s="429">
        <f t="shared" si="104"/>
        <v>0</v>
      </c>
      <c r="X4540" s="429">
        <f t="shared" si="104"/>
        <v>0</v>
      </c>
      <c r="Y4540" s="429">
        <f t="shared" si="104"/>
        <v>0</v>
      </c>
      <c r="Z4540" s="429">
        <f t="shared" si="104"/>
        <v>0</v>
      </c>
      <c r="AA4540" s="429" t="s">
        <v>1295</v>
      </c>
    </row>
    <row r="4541" spans="1:27" x14ac:dyDescent="0.25">
      <c r="A4541" t="s">
        <v>149</v>
      </c>
      <c r="B4541" t="s">
        <v>186</v>
      </c>
      <c r="C4541" t="s">
        <v>1459</v>
      </c>
      <c r="D4541" t="s">
        <v>1387</v>
      </c>
      <c r="E4541" t="s">
        <v>1499</v>
      </c>
      <c r="F4541" t="s">
        <v>1293</v>
      </c>
      <c r="G4541" t="s">
        <v>524</v>
      </c>
      <c r="H4541" t="s">
        <v>1464</v>
      </c>
      <c r="I4541" t="s">
        <v>186</v>
      </c>
      <c r="J4541" t="s">
        <v>1402</v>
      </c>
      <c r="K4541" t="s">
        <v>1398</v>
      </c>
      <c r="L4541">
        <v>0</v>
      </c>
      <c r="M4541">
        <v>0</v>
      </c>
      <c r="N4541">
        <v>0</v>
      </c>
      <c r="O4541">
        <v>0</v>
      </c>
      <c r="P4541">
        <v>0</v>
      </c>
      <c r="Q4541">
        <v>0</v>
      </c>
      <c r="R4541">
        <v>0</v>
      </c>
      <c r="S4541">
        <v>0</v>
      </c>
      <c r="T4541">
        <v>0</v>
      </c>
      <c r="U4541">
        <v>0</v>
      </c>
      <c r="W4541" s="429">
        <f t="shared" si="104"/>
        <v>0</v>
      </c>
      <c r="X4541" s="429">
        <f t="shared" si="104"/>
        <v>0</v>
      </c>
      <c r="Y4541" s="429">
        <f t="shared" si="104"/>
        <v>0</v>
      </c>
      <c r="Z4541" s="429">
        <f t="shared" si="104"/>
        <v>0</v>
      </c>
      <c r="AA4541" s="429" t="s">
        <v>1295</v>
      </c>
    </row>
    <row r="4542" spans="1:27" x14ac:dyDescent="0.25">
      <c r="A4542" t="s">
        <v>149</v>
      </c>
      <c r="B4542" t="s">
        <v>186</v>
      </c>
      <c r="C4542" t="s">
        <v>1459</v>
      </c>
      <c r="D4542" t="s">
        <v>1387</v>
      </c>
      <c r="E4542" t="s">
        <v>1499</v>
      </c>
      <c r="F4542" t="s">
        <v>1293</v>
      </c>
      <c r="G4542" t="s">
        <v>524</v>
      </c>
      <c r="H4542" t="s">
        <v>1464</v>
      </c>
      <c r="I4542" t="s">
        <v>186</v>
      </c>
      <c r="J4542" t="s">
        <v>1402</v>
      </c>
      <c r="K4542" t="s">
        <v>1398</v>
      </c>
      <c r="L4542">
        <v>0</v>
      </c>
      <c r="M4542">
        <v>0</v>
      </c>
      <c r="N4542">
        <v>0</v>
      </c>
      <c r="O4542">
        <v>0</v>
      </c>
      <c r="P4542">
        <v>0</v>
      </c>
      <c r="Q4542">
        <v>0</v>
      </c>
      <c r="R4542">
        <v>0</v>
      </c>
      <c r="S4542">
        <v>0</v>
      </c>
      <c r="T4542">
        <v>0</v>
      </c>
      <c r="U4542">
        <v>0</v>
      </c>
      <c r="W4542" s="429">
        <f t="shared" si="104"/>
        <v>0</v>
      </c>
      <c r="X4542" s="429">
        <f t="shared" si="104"/>
        <v>0</v>
      </c>
      <c r="Y4542" s="429">
        <f t="shared" si="104"/>
        <v>0</v>
      </c>
      <c r="Z4542" s="429">
        <f t="shared" ref="Z4542:Z4605" si="105">IFERROR(U4542*1,0)</f>
        <v>0</v>
      </c>
      <c r="AA4542" s="429" t="s">
        <v>1295</v>
      </c>
    </row>
    <row r="4543" spans="1:27" x14ac:dyDescent="0.25">
      <c r="A4543" t="s">
        <v>149</v>
      </c>
      <c r="B4543" t="s">
        <v>186</v>
      </c>
      <c r="C4543" t="s">
        <v>1459</v>
      </c>
      <c r="D4543" t="s">
        <v>1387</v>
      </c>
      <c r="E4543" t="s">
        <v>1499</v>
      </c>
      <c r="F4543" t="s">
        <v>1293</v>
      </c>
      <c r="G4543" t="s">
        <v>524</v>
      </c>
      <c r="H4543" t="s">
        <v>1464</v>
      </c>
      <c r="I4543" t="s">
        <v>186</v>
      </c>
      <c r="J4543" t="s">
        <v>1399</v>
      </c>
      <c r="K4543" t="s">
        <v>1391</v>
      </c>
      <c r="L4543">
        <v>0</v>
      </c>
      <c r="M4543">
        <v>0</v>
      </c>
      <c r="N4543">
        <v>0</v>
      </c>
      <c r="O4543">
        <v>0</v>
      </c>
      <c r="P4543">
        <v>0</v>
      </c>
      <c r="Q4543">
        <v>0</v>
      </c>
      <c r="R4543">
        <v>0</v>
      </c>
      <c r="S4543">
        <v>0</v>
      </c>
      <c r="T4543">
        <v>0</v>
      </c>
      <c r="U4543">
        <v>0</v>
      </c>
      <c r="W4543" s="429">
        <f t="shared" ref="W4543:Z4606" si="106">IFERROR(R4543*1,0)</f>
        <v>0</v>
      </c>
      <c r="X4543" s="429">
        <f t="shared" si="106"/>
        <v>0</v>
      </c>
      <c r="Y4543" s="429">
        <f t="shared" si="106"/>
        <v>0</v>
      </c>
      <c r="Z4543" s="429">
        <f t="shared" si="105"/>
        <v>0</v>
      </c>
      <c r="AA4543" s="429" t="s">
        <v>1296</v>
      </c>
    </row>
    <row r="4544" spans="1:27" x14ac:dyDescent="0.25">
      <c r="A4544" t="s">
        <v>149</v>
      </c>
      <c r="B4544" t="s">
        <v>186</v>
      </c>
      <c r="C4544" t="s">
        <v>1459</v>
      </c>
      <c r="D4544" t="s">
        <v>1387</v>
      </c>
      <c r="E4544" t="s">
        <v>1499</v>
      </c>
      <c r="F4544" t="s">
        <v>1293</v>
      </c>
      <c r="G4544" t="s">
        <v>524</v>
      </c>
      <c r="H4544" t="s">
        <v>1464</v>
      </c>
      <c r="I4544" t="s">
        <v>186</v>
      </c>
      <c r="J4544" t="s">
        <v>1423</v>
      </c>
      <c r="K4544" t="s">
        <v>1419</v>
      </c>
      <c r="L4544">
        <v>0</v>
      </c>
      <c r="M4544">
        <v>0</v>
      </c>
      <c r="N4544">
        <v>0</v>
      </c>
      <c r="O4544">
        <v>0</v>
      </c>
      <c r="P4544">
        <v>0</v>
      </c>
      <c r="Q4544">
        <v>0</v>
      </c>
      <c r="R4544">
        <v>0</v>
      </c>
      <c r="S4544">
        <v>0</v>
      </c>
      <c r="T4544">
        <v>0</v>
      </c>
      <c r="U4544">
        <v>0</v>
      </c>
      <c r="W4544" s="429">
        <f t="shared" si="106"/>
        <v>0</v>
      </c>
      <c r="X4544" s="429">
        <f t="shared" si="106"/>
        <v>0</v>
      </c>
      <c r="Y4544" s="429">
        <f t="shared" si="106"/>
        <v>0</v>
      </c>
      <c r="Z4544" s="429">
        <f t="shared" si="105"/>
        <v>0</v>
      </c>
      <c r="AA4544" s="429" t="s">
        <v>1296</v>
      </c>
    </row>
    <row r="4545" spans="1:27" x14ac:dyDescent="0.25">
      <c r="A4545" t="s">
        <v>149</v>
      </c>
      <c r="B4545" t="s">
        <v>186</v>
      </c>
      <c r="C4545" t="s">
        <v>1459</v>
      </c>
      <c r="D4545" t="s">
        <v>1387</v>
      </c>
      <c r="E4545" t="s">
        <v>1499</v>
      </c>
      <c r="F4545" t="s">
        <v>1293</v>
      </c>
      <c r="G4545" t="s">
        <v>524</v>
      </c>
      <c r="H4545" t="s">
        <v>1464</v>
      </c>
      <c r="I4545" t="s">
        <v>186</v>
      </c>
      <c r="J4545" t="s">
        <v>1402</v>
      </c>
      <c r="K4545" t="s">
        <v>1398</v>
      </c>
      <c r="L4545">
        <v>0</v>
      </c>
      <c r="M4545">
        <v>0</v>
      </c>
      <c r="N4545">
        <v>0</v>
      </c>
      <c r="O4545">
        <v>0</v>
      </c>
      <c r="P4545">
        <v>0</v>
      </c>
      <c r="Q4545">
        <v>0</v>
      </c>
      <c r="R4545">
        <v>0</v>
      </c>
      <c r="S4545">
        <v>0</v>
      </c>
      <c r="T4545">
        <v>0</v>
      </c>
      <c r="U4545">
        <v>0</v>
      </c>
      <c r="W4545" s="429">
        <f t="shared" si="106"/>
        <v>0</v>
      </c>
      <c r="X4545" s="429">
        <f t="shared" si="106"/>
        <v>0</v>
      </c>
      <c r="Y4545" s="429">
        <f t="shared" si="106"/>
        <v>0</v>
      </c>
      <c r="Z4545" s="429">
        <f t="shared" si="105"/>
        <v>0</v>
      </c>
      <c r="AA4545" s="429" t="s">
        <v>1295</v>
      </c>
    </row>
    <row r="4546" spans="1:27" x14ac:dyDescent="0.25">
      <c r="A4546" t="s">
        <v>149</v>
      </c>
      <c r="B4546" t="s">
        <v>186</v>
      </c>
      <c r="C4546" t="s">
        <v>1459</v>
      </c>
      <c r="D4546" t="s">
        <v>1387</v>
      </c>
      <c r="E4546" t="s">
        <v>1499</v>
      </c>
      <c r="F4546" t="s">
        <v>1293</v>
      </c>
      <c r="G4546" t="s">
        <v>524</v>
      </c>
      <c r="H4546" t="s">
        <v>1464</v>
      </c>
      <c r="I4546" t="s">
        <v>186</v>
      </c>
      <c r="J4546" t="s">
        <v>1402</v>
      </c>
      <c r="K4546" t="s">
        <v>1398</v>
      </c>
      <c r="L4546">
        <v>0</v>
      </c>
      <c r="M4546">
        <v>0</v>
      </c>
      <c r="N4546">
        <v>0</v>
      </c>
      <c r="O4546">
        <v>0</v>
      </c>
      <c r="P4546">
        <v>0</v>
      </c>
      <c r="Q4546">
        <v>0</v>
      </c>
      <c r="R4546">
        <v>0</v>
      </c>
      <c r="S4546">
        <v>0</v>
      </c>
      <c r="T4546">
        <v>0</v>
      </c>
      <c r="U4546">
        <v>0</v>
      </c>
      <c r="W4546" s="429">
        <f t="shared" si="106"/>
        <v>0</v>
      </c>
      <c r="X4546" s="429">
        <f t="shared" si="106"/>
        <v>0</v>
      </c>
      <c r="Y4546" s="429">
        <f t="shared" si="106"/>
        <v>0</v>
      </c>
      <c r="Z4546" s="429">
        <f t="shared" si="105"/>
        <v>0</v>
      </c>
      <c r="AA4546" s="429" t="s">
        <v>1295</v>
      </c>
    </row>
    <row r="4547" spans="1:27" x14ac:dyDescent="0.25">
      <c r="A4547" t="s">
        <v>149</v>
      </c>
      <c r="B4547" t="s">
        <v>186</v>
      </c>
      <c r="C4547" t="s">
        <v>1459</v>
      </c>
      <c r="D4547" t="s">
        <v>1387</v>
      </c>
      <c r="E4547" t="s">
        <v>1499</v>
      </c>
      <c r="F4547" t="s">
        <v>1293</v>
      </c>
      <c r="G4547" t="s">
        <v>524</v>
      </c>
      <c r="H4547" t="s">
        <v>1464</v>
      </c>
      <c r="I4547" t="s">
        <v>186</v>
      </c>
      <c r="J4547" t="s">
        <v>1402</v>
      </c>
      <c r="K4547" t="s">
        <v>1398</v>
      </c>
      <c r="L4547">
        <v>0</v>
      </c>
      <c r="M4547">
        <v>0</v>
      </c>
      <c r="N4547">
        <v>0</v>
      </c>
      <c r="O4547">
        <v>0</v>
      </c>
      <c r="P4547">
        <v>0</v>
      </c>
      <c r="Q4547">
        <v>0</v>
      </c>
      <c r="R4547">
        <v>0</v>
      </c>
      <c r="S4547">
        <v>0</v>
      </c>
      <c r="T4547">
        <v>0</v>
      </c>
      <c r="U4547">
        <v>0</v>
      </c>
      <c r="W4547" s="429">
        <f t="shared" si="106"/>
        <v>0</v>
      </c>
      <c r="X4547" s="429">
        <f t="shared" si="106"/>
        <v>0</v>
      </c>
      <c r="Y4547" s="429">
        <f t="shared" si="106"/>
        <v>0</v>
      </c>
      <c r="Z4547" s="429">
        <f t="shared" si="105"/>
        <v>0</v>
      </c>
      <c r="AA4547" s="429" t="s">
        <v>1295</v>
      </c>
    </row>
    <row r="4548" spans="1:27" x14ac:dyDescent="0.25">
      <c r="A4548" t="s">
        <v>149</v>
      </c>
      <c r="B4548" t="s">
        <v>186</v>
      </c>
      <c r="C4548" t="s">
        <v>1459</v>
      </c>
      <c r="D4548" t="s">
        <v>1387</v>
      </c>
      <c r="E4548" t="s">
        <v>1499</v>
      </c>
      <c r="F4548" t="s">
        <v>1293</v>
      </c>
      <c r="G4548" t="s">
        <v>524</v>
      </c>
      <c r="H4548" t="s">
        <v>1464</v>
      </c>
      <c r="I4548" t="s">
        <v>186</v>
      </c>
      <c r="J4548" t="s">
        <v>1396</v>
      </c>
      <c r="K4548" t="s">
        <v>1393</v>
      </c>
      <c r="L4548">
        <v>0</v>
      </c>
      <c r="M4548">
        <v>0</v>
      </c>
      <c r="N4548">
        <v>0</v>
      </c>
      <c r="O4548">
        <v>0</v>
      </c>
      <c r="P4548">
        <v>0</v>
      </c>
      <c r="Q4548">
        <v>0</v>
      </c>
      <c r="R4548">
        <v>0</v>
      </c>
      <c r="S4548">
        <v>0</v>
      </c>
      <c r="T4548">
        <v>0</v>
      </c>
      <c r="U4548">
        <v>0</v>
      </c>
      <c r="W4548" s="429">
        <f t="shared" si="106"/>
        <v>0</v>
      </c>
      <c r="X4548" s="429">
        <f t="shared" si="106"/>
        <v>0</v>
      </c>
      <c r="Y4548" s="429">
        <f t="shared" si="106"/>
        <v>0</v>
      </c>
      <c r="Z4548" s="429">
        <f t="shared" si="105"/>
        <v>0</v>
      </c>
      <c r="AA4548" s="429" t="s">
        <v>1295</v>
      </c>
    </row>
    <row r="4549" spans="1:27" x14ac:dyDescent="0.25">
      <c r="A4549" t="s">
        <v>149</v>
      </c>
      <c r="B4549" t="s">
        <v>186</v>
      </c>
      <c r="C4549" t="s">
        <v>1459</v>
      </c>
      <c r="D4549" t="s">
        <v>1387</v>
      </c>
      <c r="E4549" t="s">
        <v>1499</v>
      </c>
      <c r="F4549" t="s">
        <v>1293</v>
      </c>
      <c r="G4549" t="s">
        <v>524</v>
      </c>
      <c r="H4549" t="s">
        <v>1464</v>
      </c>
      <c r="I4549" t="s">
        <v>186</v>
      </c>
      <c r="J4549" t="s">
        <v>1396</v>
      </c>
      <c r="K4549" t="s">
        <v>1393</v>
      </c>
      <c r="L4549">
        <v>0</v>
      </c>
      <c r="M4549">
        <v>0</v>
      </c>
      <c r="N4549">
        <v>0</v>
      </c>
      <c r="O4549">
        <v>0</v>
      </c>
      <c r="P4549">
        <v>0</v>
      </c>
      <c r="Q4549">
        <v>0</v>
      </c>
      <c r="R4549">
        <v>0</v>
      </c>
      <c r="S4549">
        <v>0</v>
      </c>
      <c r="T4549">
        <v>0</v>
      </c>
      <c r="U4549">
        <v>0</v>
      </c>
      <c r="W4549" s="429">
        <f t="shared" si="106"/>
        <v>0</v>
      </c>
      <c r="X4549" s="429">
        <f t="shared" si="106"/>
        <v>0</v>
      </c>
      <c r="Y4549" s="429">
        <f t="shared" si="106"/>
        <v>0</v>
      </c>
      <c r="Z4549" s="429">
        <f t="shared" si="105"/>
        <v>0</v>
      </c>
      <c r="AA4549" s="429" t="s">
        <v>1295</v>
      </c>
    </row>
    <row r="4550" spans="1:27" x14ac:dyDescent="0.25">
      <c r="A4550" t="s">
        <v>149</v>
      </c>
      <c r="B4550" t="s">
        <v>186</v>
      </c>
      <c r="C4550" t="s">
        <v>1459</v>
      </c>
      <c r="D4550" t="s">
        <v>1387</v>
      </c>
      <c r="E4550" t="s">
        <v>1499</v>
      </c>
      <c r="F4550" t="s">
        <v>1293</v>
      </c>
      <c r="G4550" t="s">
        <v>524</v>
      </c>
      <c r="H4550" t="s">
        <v>1464</v>
      </c>
      <c r="I4550" t="s">
        <v>186</v>
      </c>
      <c r="J4550" t="s">
        <v>1394</v>
      </c>
      <c r="K4550" t="s">
        <v>1395</v>
      </c>
      <c r="L4550">
        <v>0</v>
      </c>
      <c r="M4550">
        <v>0</v>
      </c>
      <c r="N4550">
        <v>0</v>
      </c>
      <c r="O4550">
        <v>0</v>
      </c>
      <c r="P4550">
        <v>0</v>
      </c>
      <c r="Q4550">
        <v>0</v>
      </c>
      <c r="R4550">
        <v>0</v>
      </c>
      <c r="S4550">
        <v>0</v>
      </c>
      <c r="T4550">
        <v>0</v>
      </c>
      <c r="U4550">
        <v>0</v>
      </c>
      <c r="W4550" s="429">
        <f t="shared" si="106"/>
        <v>0</v>
      </c>
      <c r="X4550" s="429">
        <f t="shared" si="106"/>
        <v>0</v>
      </c>
      <c r="Y4550" s="429">
        <f t="shared" si="106"/>
        <v>0</v>
      </c>
      <c r="Z4550" s="429">
        <f t="shared" si="105"/>
        <v>0</v>
      </c>
      <c r="AA4550" s="429" t="s">
        <v>1295</v>
      </c>
    </row>
    <row r="4551" spans="1:27" x14ac:dyDescent="0.25">
      <c r="A4551" t="s">
        <v>149</v>
      </c>
      <c r="B4551" t="s">
        <v>186</v>
      </c>
      <c r="C4551" t="s">
        <v>1459</v>
      </c>
      <c r="D4551" t="s">
        <v>1387</v>
      </c>
      <c r="E4551" t="s">
        <v>1499</v>
      </c>
      <c r="F4551" t="s">
        <v>1293</v>
      </c>
      <c r="G4551" t="s">
        <v>524</v>
      </c>
      <c r="H4551" t="s">
        <v>1464</v>
      </c>
      <c r="I4551" t="s">
        <v>186</v>
      </c>
      <c r="J4551" t="s">
        <v>1394</v>
      </c>
      <c r="K4551" t="s">
        <v>1395</v>
      </c>
      <c r="L4551">
        <v>0</v>
      </c>
      <c r="M4551">
        <v>0</v>
      </c>
      <c r="N4551">
        <v>0</v>
      </c>
      <c r="O4551">
        <v>0</v>
      </c>
      <c r="P4551">
        <v>0</v>
      </c>
      <c r="Q4551">
        <v>0</v>
      </c>
      <c r="R4551">
        <v>0</v>
      </c>
      <c r="S4551">
        <v>0</v>
      </c>
      <c r="T4551">
        <v>0</v>
      </c>
      <c r="U4551">
        <v>0</v>
      </c>
      <c r="W4551" s="429">
        <f t="shared" si="106"/>
        <v>0</v>
      </c>
      <c r="X4551" s="429">
        <f t="shared" si="106"/>
        <v>0</v>
      </c>
      <c r="Y4551" s="429">
        <f t="shared" si="106"/>
        <v>0</v>
      </c>
      <c r="Z4551" s="429">
        <f t="shared" si="105"/>
        <v>0</v>
      </c>
      <c r="AA4551" s="429" t="s">
        <v>1295</v>
      </c>
    </row>
    <row r="4552" spans="1:27" x14ac:dyDescent="0.25">
      <c r="A4552" t="s">
        <v>149</v>
      </c>
      <c r="B4552" t="s">
        <v>186</v>
      </c>
      <c r="C4552" t="s">
        <v>1459</v>
      </c>
      <c r="D4552" t="s">
        <v>1387</v>
      </c>
      <c r="E4552" t="s">
        <v>1499</v>
      </c>
      <c r="F4552" t="s">
        <v>1293</v>
      </c>
      <c r="G4552" t="s">
        <v>524</v>
      </c>
      <c r="H4552" t="s">
        <v>1464</v>
      </c>
      <c r="I4552" t="s">
        <v>186</v>
      </c>
      <c r="J4552" t="s">
        <v>1399</v>
      </c>
      <c r="K4552" t="s">
        <v>1391</v>
      </c>
      <c r="L4552">
        <v>0</v>
      </c>
      <c r="M4552">
        <v>0</v>
      </c>
      <c r="N4552">
        <v>0</v>
      </c>
      <c r="O4552">
        <v>0</v>
      </c>
      <c r="P4552">
        <v>0</v>
      </c>
      <c r="Q4552">
        <v>0</v>
      </c>
      <c r="R4552">
        <v>0</v>
      </c>
      <c r="S4552">
        <v>0</v>
      </c>
      <c r="T4552">
        <v>0</v>
      </c>
      <c r="U4552">
        <v>0</v>
      </c>
      <c r="W4552" s="429">
        <f t="shared" si="106"/>
        <v>0</v>
      </c>
      <c r="X4552" s="429">
        <f t="shared" si="106"/>
        <v>0</v>
      </c>
      <c r="Y4552" s="429">
        <f t="shared" si="106"/>
        <v>0</v>
      </c>
      <c r="Z4552" s="429">
        <f t="shared" si="105"/>
        <v>0</v>
      </c>
      <c r="AA4552" s="429" t="s">
        <v>1296</v>
      </c>
    </row>
    <row r="4553" spans="1:27" x14ac:dyDescent="0.25">
      <c r="A4553" t="s">
        <v>149</v>
      </c>
      <c r="B4553" t="s">
        <v>186</v>
      </c>
      <c r="C4553" t="s">
        <v>1459</v>
      </c>
      <c r="D4553" t="s">
        <v>1387</v>
      </c>
      <c r="E4553" t="s">
        <v>1499</v>
      </c>
      <c r="F4553" t="s">
        <v>1293</v>
      </c>
      <c r="G4553" t="s">
        <v>524</v>
      </c>
      <c r="H4553" t="s">
        <v>1464</v>
      </c>
      <c r="I4553" t="s">
        <v>186</v>
      </c>
      <c r="J4553" t="s">
        <v>1423</v>
      </c>
      <c r="K4553" t="s">
        <v>1419</v>
      </c>
      <c r="L4553">
        <v>0</v>
      </c>
      <c r="M4553">
        <v>0</v>
      </c>
      <c r="N4553">
        <v>0</v>
      </c>
      <c r="O4553">
        <v>0</v>
      </c>
      <c r="P4553">
        <v>0</v>
      </c>
      <c r="Q4553">
        <v>0</v>
      </c>
      <c r="R4553">
        <v>0</v>
      </c>
      <c r="S4553">
        <v>0</v>
      </c>
      <c r="T4553">
        <v>0</v>
      </c>
      <c r="U4553">
        <v>0</v>
      </c>
      <c r="W4553" s="429">
        <f t="shared" si="106"/>
        <v>0</v>
      </c>
      <c r="X4553" s="429">
        <f t="shared" si="106"/>
        <v>0</v>
      </c>
      <c r="Y4553" s="429">
        <f t="shared" si="106"/>
        <v>0</v>
      </c>
      <c r="Z4553" s="429">
        <f t="shared" si="105"/>
        <v>0</v>
      </c>
      <c r="AA4553" s="429" t="s">
        <v>1296</v>
      </c>
    </row>
    <row r="4554" spans="1:27" x14ac:dyDescent="0.25">
      <c r="A4554" t="s">
        <v>149</v>
      </c>
      <c r="B4554" t="s">
        <v>186</v>
      </c>
      <c r="C4554" t="s">
        <v>1459</v>
      </c>
      <c r="D4554" t="s">
        <v>1387</v>
      </c>
      <c r="E4554" t="s">
        <v>1499</v>
      </c>
      <c r="F4554" t="s">
        <v>1293</v>
      </c>
      <c r="G4554" t="s">
        <v>524</v>
      </c>
      <c r="H4554" t="s">
        <v>1464</v>
      </c>
      <c r="I4554" t="s">
        <v>186</v>
      </c>
      <c r="J4554" t="s">
        <v>1423</v>
      </c>
      <c r="K4554" t="s">
        <v>1419</v>
      </c>
      <c r="L4554">
        <v>0</v>
      </c>
      <c r="M4554">
        <v>0</v>
      </c>
      <c r="N4554">
        <v>0</v>
      </c>
      <c r="O4554">
        <v>0</v>
      </c>
      <c r="P4554">
        <v>0</v>
      </c>
      <c r="Q4554">
        <v>0</v>
      </c>
      <c r="R4554">
        <v>0</v>
      </c>
      <c r="S4554">
        <v>0</v>
      </c>
      <c r="T4554">
        <v>0</v>
      </c>
      <c r="U4554">
        <v>0</v>
      </c>
      <c r="W4554" s="429">
        <f t="shared" si="106"/>
        <v>0</v>
      </c>
      <c r="X4554" s="429">
        <f t="shared" si="106"/>
        <v>0</v>
      </c>
      <c r="Y4554" s="429">
        <f t="shared" si="106"/>
        <v>0</v>
      </c>
      <c r="Z4554" s="429">
        <f t="shared" si="105"/>
        <v>0</v>
      </c>
      <c r="AA4554" s="429" t="s">
        <v>1296</v>
      </c>
    </row>
    <row r="4555" spans="1:27" x14ac:dyDescent="0.25">
      <c r="A4555" t="s">
        <v>149</v>
      </c>
      <c r="B4555" t="s">
        <v>186</v>
      </c>
      <c r="C4555" t="s">
        <v>1459</v>
      </c>
      <c r="D4555" t="s">
        <v>1387</v>
      </c>
      <c r="E4555" t="s">
        <v>1499</v>
      </c>
      <c r="F4555" t="s">
        <v>1293</v>
      </c>
      <c r="G4555" t="s">
        <v>524</v>
      </c>
      <c r="H4555" t="s">
        <v>1464</v>
      </c>
      <c r="I4555" t="s">
        <v>186</v>
      </c>
      <c r="J4555" t="s">
        <v>1416</v>
      </c>
      <c r="K4555" t="s">
        <v>1398</v>
      </c>
      <c r="L4555">
        <v>0</v>
      </c>
      <c r="M4555">
        <v>0</v>
      </c>
      <c r="N4555">
        <v>0</v>
      </c>
      <c r="O4555">
        <v>0</v>
      </c>
      <c r="P4555">
        <v>0</v>
      </c>
      <c r="Q4555">
        <v>0</v>
      </c>
      <c r="R4555">
        <v>0</v>
      </c>
      <c r="S4555">
        <v>0</v>
      </c>
      <c r="T4555">
        <v>0</v>
      </c>
      <c r="U4555">
        <v>0</v>
      </c>
      <c r="W4555" s="429">
        <f t="shared" si="106"/>
        <v>0</v>
      </c>
      <c r="X4555" s="429">
        <f t="shared" si="106"/>
        <v>0</v>
      </c>
      <c r="Y4555" s="429">
        <f t="shared" si="106"/>
        <v>0</v>
      </c>
      <c r="Z4555" s="429">
        <f t="shared" si="105"/>
        <v>0</v>
      </c>
      <c r="AA4555" s="429" t="s">
        <v>1295</v>
      </c>
    </row>
    <row r="4556" spans="1:27" x14ac:dyDescent="0.25">
      <c r="A4556" t="s">
        <v>149</v>
      </c>
      <c r="B4556" t="s">
        <v>186</v>
      </c>
      <c r="C4556" t="s">
        <v>1459</v>
      </c>
      <c r="D4556" t="s">
        <v>1387</v>
      </c>
      <c r="E4556" t="s">
        <v>1499</v>
      </c>
      <c r="F4556" t="s">
        <v>1293</v>
      </c>
      <c r="G4556" t="s">
        <v>524</v>
      </c>
      <c r="H4556" t="s">
        <v>1464</v>
      </c>
      <c r="I4556" t="s">
        <v>186</v>
      </c>
      <c r="J4556" t="s">
        <v>1416</v>
      </c>
      <c r="K4556" t="s">
        <v>1398</v>
      </c>
      <c r="L4556">
        <v>0</v>
      </c>
      <c r="M4556">
        <v>0</v>
      </c>
      <c r="N4556">
        <v>0</v>
      </c>
      <c r="O4556">
        <v>0</v>
      </c>
      <c r="P4556">
        <v>0</v>
      </c>
      <c r="Q4556">
        <v>0</v>
      </c>
      <c r="R4556">
        <v>0</v>
      </c>
      <c r="S4556">
        <v>0</v>
      </c>
      <c r="T4556">
        <v>0</v>
      </c>
      <c r="U4556">
        <v>0</v>
      </c>
      <c r="W4556" s="429">
        <f t="shared" si="106"/>
        <v>0</v>
      </c>
      <c r="X4556" s="429">
        <f t="shared" si="106"/>
        <v>0</v>
      </c>
      <c r="Y4556" s="429">
        <f t="shared" si="106"/>
        <v>0</v>
      </c>
      <c r="Z4556" s="429">
        <f t="shared" si="105"/>
        <v>0</v>
      </c>
      <c r="AA4556" s="429" t="s">
        <v>1295</v>
      </c>
    </row>
    <row r="4557" spans="1:27" x14ac:dyDescent="0.25">
      <c r="A4557" t="s">
        <v>149</v>
      </c>
      <c r="B4557" t="s">
        <v>186</v>
      </c>
      <c r="C4557" t="s">
        <v>1459</v>
      </c>
      <c r="D4557" t="s">
        <v>1387</v>
      </c>
      <c r="E4557" t="s">
        <v>1499</v>
      </c>
      <c r="F4557" t="s">
        <v>1293</v>
      </c>
      <c r="G4557" t="s">
        <v>524</v>
      </c>
      <c r="H4557" t="s">
        <v>1464</v>
      </c>
      <c r="I4557" t="s">
        <v>186</v>
      </c>
      <c r="J4557" t="s">
        <v>1416</v>
      </c>
      <c r="K4557" t="s">
        <v>1398</v>
      </c>
      <c r="L4557">
        <v>0</v>
      </c>
      <c r="M4557">
        <v>0</v>
      </c>
      <c r="N4557">
        <v>0</v>
      </c>
      <c r="O4557">
        <v>0</v>
      </c>
      <c r="P4557">
        <v>0</v>
      </c>
      <c r="Q4557">
        <v>0</v>
      </c>
      <c r="R4557">
        <v>0</v>
      </c>
      <c r="S4557">
        <v>0</v>
      </c>
      <c r="T4557">
        <v>0</v>
      </c>
      <c r="U4557">
        <v>0</v>
      </c>
      <c r="W4557" s="429">
        <f t="shared" si="106"/>
        <v>0</v>
      </c>
      <c r="X4557" s="429">
        <f t="shared" si="106"/>
        <v>0</v>
      </c>
      <c r="Y4557" s="429">
        <f t="shared" si="106"/>
        <v>0</v>
      </c>
      <c r="Z4557" s="429">
        <f t="shared" si="105"/>
        <v>0</v>
      </c>
      <c r="AA4557" s="429" t="s">
        <v>1295</v>
      </c>
    </row>
    <row r="4558" spans="1:27" x14ac:dyDescent="0.25">
      <c r="A4558" t="s">
        <v>149</v>
      </c>
      <c r="B4558" t="s">
        <v>186</v>
      </c>
      <c r="C4558" t="s">
        <v>1459</v>
      </c>
      <c r="D4558" t="s">
        <v>1387</v>
      </c>
      <c r="E4558" t="s">
        <v>1499</v>
      </c>
      <c r="F4558" t="s">
        <v>1293</v>
      </c>
      <c r="G4558" t="s">
        <v>524</v>
      </c>
      <c r="H4558" t="s">
        <v>1464</v>
      </c>
      <c r="I4558" t="s">
        <v>186</v>
      </c>
      <c r="J4558" t="s">
        <v>1416</v>
      </c>
      <c r="K4558" t="s">
        <v>1398</v>
      </c>
      <c r="L4558">
        <v>0</v>
      </c>
      <c r="M4558">
        <v>0</v>
      </c>
      <c r="N4558">
        <v>0</v>
      </c>
      <c r="O4558">
        <v>0</v>
      </c>
      <c r="P4558">
        <v>0</v>
      </c>
      <c r="Q4558">
        <v>0</v>
      </c>
      <c r="R4558">
        <v>0</v>
      </c>
      <c r="S4558">
        <v>0</v>
      </c>
      <c r="T4558">
        <v>0</v>
      </c>
      <c r="U4558">
        <v>0</v>
      </c>
      <c r="W4558" s="429">
        <f t="shared" si="106"/>
        <v>0</v>
      </c>
      <c r="X4558" s="429">
        <f t="shared" si="106"/>
        <v>0</v>
      </c>
      <c r="Y4558" s="429">
        <f t="shared" si="106"/>
        <v>0</v>
      </c>
      <c r="Z4558" s="429">
        <f t="shared" si="105"/>
        <v>0</v>
      </c>
      <c r="AA4558" s="429" t="s">
        <v>1295</v>
      </c>
    </row>
    <row r="4559" spans="1:27" x14ac:dyDescent="0.25">
      <c r="A4559" t="s">
        <v>149</v>
      </c>
      <c r="B4559" t="s">
        <v>186</v>
      </c>
      <c r="C4559" t="s">
        <v>1459</v>
      </c>
      <c r="D4559" t="s">
        <v>1387</v>
      </c>
      <c r="E4559" t="s">
        <v>1499</v>
      </c>
      <c r="F4559" t="s">
        <v>1293</v>
      </c>
      <c r="G4559" t="s">
        <v>524</v>
      </c>
      <c r="H4559" t="s">
        <v>1464</v>
      </c>
      <c r="I4559" t="s">
        <v>186</v>
      </c>
      <c r="J4559" t="s">
        <v>1416</v>
      </c>
      <c r="K4559" t="s">
        <v>1398</v>
      </c>
      <c r="L4559">
        <v>0</v>
      </c>
      <c r="M4559">
        <v>0</v>
      </c>
      <c r="N4559">
        <v>0</v>
      </c>
      <c r="O4559">
        <v>0</v>
      </c>
      <c r="P4559">
        <v>0</v>
      </c>
      <c r="Q4559">
        <v>0</v>
      </c>
      <c r="R4559">
        <v>0</v>
      </c>
      <c r="S4559">
        <v>0</v>
      </c>
      <c r="T4559">
        <v>0</v>
      </c>
      <c r="U4559">
        <v>0</v>
      </c>
      <c r="W4559" s="429">
        <f t="shared" si="106"/>
        <v>0</v>
      </c>
      <c r="X4559" s="429">
        <f t="shared" si="106"/>
        <v>0</v>
      </c>
      <c r="Y4559" s="429">
        <f t="shared" si="106"/>
        <v>0</v>
      </c>
      <c r="Z4559" s="429">
        <f t="shared" si="105"/>
        <v>0</v>
      </c>
      <c r="AA4559" s="429" t="s">
        <v>1295</v>
      </c>
    </row>
    <row r="4560" spans="1:27" x14ac:dyDescent="0.25">
      <c r="A4560" t="s">
        <v>149</v>
      </c>
      <c r="B4560" t="s">
        <v>186</v>
      </c>
      <c r="C4560" t="s">
        <v>1459</v>
      </c>
      <c r="D4560" t="s">
        <v>1387</v>
      </c>
      <c r="E4560" t="s">
        <v>1499</v>
      </c>
      <c r="F4560" t="s">
        <v>1293</v>
      </c>
      <c r="G4560" t="s">
        <v>524</v>
      </c>
      <c r="H4560" t="s">
        <v>1464</v>
      </c>
      <c r="I4560" t="s">
        <v>186</v>
      </c>
      <c r="J4560" t="s">
        <v>1416</v>
      </c>
      <c r="K4560" t="s">
        <v>1398</v>
      </c>
      <c r="L4560">
        <v>0</v>
      </c>
      <c r="M4560">
        <v>0</v>
      </c>
      <c r="N4560">
        <v>0</v>
      </c>
      <c r="O4560">
        <v>0</v>
      </c>
      <c r="P4560">
        <v>0</v>
      </c>
      <c r="Q4560">
        <v>0</v>
      </c>
      <c r="R4560">
        <v>0</v>
      </c>
      <c r="S4560">
        <v>0</v>
      </c>
      <c r="T4560">
        <v>0</v>
      </c>
      <c r="U4560">
        <v>0</v>
      </c>
      <c r="W4560" s="429">
        <f t="shared" si="106"/>
        <v>0</v>
      </c>
      <c r="X4560" s="429">
        <f t="shared" si="106"/>
        <v>0</v>
      </c>
      <c r="Y4560" s="429">
        <f t="shared" si="106"/>
        <v>0</v>
      </c>
      <c r="Z4560" s="429">
        <f t="shared" si="105"/>
        <v>0</v>
      </c>
      <c r="AA4560" s="429" t="s">
        <v>1295</v>
      </c>
    </row>
    <row r="4561" spans="1:27" x14ac:dyDescent="0.25">
      <c r="A4561" t="s">
        <v>149</v>
      </c>
      <c r="B4561" t="s">
        <v>186</v>
      </c>
      <c r="C4561" t="s">
        <v>1459</v>
      </c>
      <c r="D4561" t="s">
        <v>1387</v>
      </c>
      <c r="E4561" t="s">
        <v>1499</v>
      </c>
      <c r="F4561" t="s">
        <v>1293</v>
      </c>
      <c r="G4561" t="s">
        <v>524</v>
      </c>
      <c r="H4561" t="s">
        <v>1464</v>
      </c>
      <c r="I4561" t="s">
        <v>186</v>
      </c>
      <c r="J4561" t="s">
        <v>1416</v>
      </c>
      <c r="K4561" t="s">
        <v>1398</v>
      </c>
      <c r="L4561">
        <v>0</v>
      </c>
      <c r="M4561">
        <v>0</v>
      </c>
      <c r="N4561">
        <v>0</v>
      </c>
      <c r="O4561">
        <v>0</v>
      </c>
      <c r="P4561">
        <v>0</v>
      </c>
      <c r="Q4561">
        <v>0</v>
      </c>
      <c r="R4561">
        <v>0</v>
      </c>
      <c r="S4561">
        <v>0</v>
      </c>
      <c r="T4561">
        <v>0</v>
      </c>
      <c r="U4561">
        <v>0</v>
      </c>
      <c r="W4561" s="429">
        <f t="shared" si="106"/>
        <v>0</v>
      </c>
      <c r="X4561" s="429">
        <f t="shared" si="106"/>
        <v>0</v>
      </c>
      <c r="Y4561" s="429">
        <f t="shared" si="106"/>
        <v>0</v>
      </c>
      <c r="Z4561" s="429">
        <f t="shared" si="105"/>
        <v>0</v>
      </c>
      <c r="AA4561" s="429" t="s">
        <v>1295</v>
      </c>
    </row>
    <row r="4562" spans="1:27" x14ac:dyDescent="0.25">
      <c r="A4562" t="s">
        <v>149</v>
      </c>
      <c r="B4562" t="s">
        <v>186</v>
      </c>
      <c r="C4562" t="s">
        <v>1459</v>
      </c>
      <c r="D4562" t="s">
        <v>1387</v>
      </c>
      <c r="E4562" t="s">
        <v>1499</v>
      </c>
      <c r="F4562" t="s">
        <v>1293</v>
      </c>
      <c r="G4562" t="s">
        <v>524</v>
      </c>
      <c r="H4562" t="s">
        <v>1464</v>
      </c>
      <c r="I4562" t="s">
        <v>186</v>
      </c>
      <c r="J4562" t="s">
        <v>1416</v>
      </c>
      <c r="K4562" t="s">
        <v>1398</v>
      </c>
      <c r="L4562">
        <v>0</v>
      </c>
      <c r="M4562">
        <v>0</v>
      </c>
      <c r="N4562">
        <v>0</v>
      </c>
      <c r="O4562">
        <v>0</v>
      </c>
      <c r="P4562">
        <v>0</v>
      </c>
      <c r="Q4562">
        <v>0</v>
      </c>
      <c r="R4562">
        <v>0</v>
      </c>
      <c r="S4562">
        <v>0</v>
      </c>
      <c r="T4562">
        <v>0</v>
      </c>
      <c r="U4562">
        <v>0</v>
      </c>
      <c r="W4562" s="429">
        <f t="shared" si="106"/>
        <v>0</v>
      </c>
      <c r="X4562" s="429">
        <f t="shared" si="106"/>
        <v>0</v>
      </c>
      <c r="Y4562" s="429">
        <f t="shared" si="106"/>
        <v>0</v>
      </c>
      <c r="Z4562" s="429">
        <f t="shared" si="105"/>
        <v>0</v>
      </c>
      <c r="AA4562" s="429" t="s">
        <v>1295</v>
      </c>
    </row>
    <row r="4563" spans="1:27" x14ac:dyDescent="0.25">
      <c r="A4563" t="s">
        <v>149</v>
      </c>
      <c r="B4563" t="s">
        <v>186</v>
      </c>
      <c r="C4563" t="s">
        <v>1459</v>
      </c>
      <c r="D4563" t="s">
        <v>1387</v>
      </c>
      <c r="E4563" t="s">
        <v>1499</v>
      </c>
      <c r="F4563" t="s">
        <v>1293</v>
      </c>
      <c r="G4563" t="s">
        <v>524</v>
      </c>
      <c r="H4563" t="s">
        <v>1464</v>
      </c>
      <c r="I4563" t="s">
        <v>186</v>
      </c>
      <c r="J4563" t="s">
        <v>1416</v>
      </c>
      <c r="K4563" t="s">
        <v>1398</v>
      </c>
      <c r="L4563">
        <v>0</v>
      </c>
      <c r="M4563">
        <v>0</v>
      </c>
      <c r="N4563">
        <v>0</v>
      </c>
      <c r="O4563">
        <v>0</v>
      </c>
      <c r="P4563">
        <v>0</v>
      </c>
      <c r="Q4563">
        <v>0</v>
      </c>
      <c r="R4563">
        <v>0</v>
      </c>
      <c r="S4563">
        <v>0</v>
      </c>
      <c r="T4563">
        <v>0</v>
      </c>
      <c r="U4563">
        <v>0</v>
      </c>
      <c r="W4563" s="429">
        <f t="shared" si="106"/>
        <v>0</v>
      </c>
      <c r="X4563" s="429">
        <f t="shared" si="106"/>
        <v>0</v>
      </c>
      <c r="Y4563" s="429">
        <f t="shared" si="106"/>
        <v>0</v>
      </c>
      <c r="Z4563" s="429">
        <f t="shared" si="105"/>
        <v>0</v>
      </c>
      <c r="AA4563" s="429" t="s">
        <v>1295</v>
      </c>
    </row>
    <row r="4564" spans="1:27" x14ac:dyDescent="0.25">
      <c r="A4564" t="s">
        <v>149</v>
      </c>
      <c r="B4564" t="s">
        <v>186</v>
      </c>
      <c r="C4564" t="s">
        <v>1459</v>
      </c>
      <c r="D4564" t="s">
        <v>1387</v>
      </c>
      <c r="E4564" t="s">
        <v>1499</v>
      </c>
      <c r="F4564" t="s">
        <v>1293</v>
      </c>
      <c r="G4564" t="s">
        <v>524</v>
      </c>
      <c r="H4564" t="s">
        <v>1464</v>
      </c>
      <c r="I4564" t="s">
        <v>186</v>
      </c>
      <c r="J4564" t="s">
        <v>1406</v>
      </c>
      <c r="K4564" t="s">
        <v>1398</v>
      </c>
      <c r="L4564">
        <v>0</v>
      </c>
      <c r="M4564">
        <v>0</v>
      </c>
      <c r="N4564">
        <v>0</v>
      </c>
      <c r="O4564">
        <v>0</v>
      </c>
      <c r="P4564">
        <v>0</v>
      </c>
      <c r="Q4564">
        <v>0</v>
      </c>
      <c r="R4564">
        <v>0</v>
      </c>
      <c r="S4564">
        <v>0</v>
      </c>
      <c r="T4564">
        <v>0</v>
      </c>
      <c r="U4564">
        <v>0</v>
      </c>
      <c r="W4564" s="429">
        <f t="shared" si="106"/>
        <v>0</v>
      </c>
      <c r="X4564" s="429">
        <f t="shared" si="106"/>
        <v>0</v>
      </c>
      <c r="Y4564" s="429">
        <f t="shared" si="106"/>
        <v>0</v>
      </c>
      <c r="Z4564" s="429">
        <f t="shared" si="105"/>
        <v>0</v>
      </c>
      <c r="AA4564" s="429" t="s">
        <v>1295</v>
      </c>
    </row>
    <row r="4565" spans="1:27" x14ac:dyDescent="0.25">
      <c r="A4565" t="s">
        <v>149</v>
      </c>
      <c r="B4565" t="s">
        <v>186</v>
      </c>
      <c r="C4565" t="s">
        <v>1459</v>
      </c>
      <c r="D4565" t="s">
        <v>1387</v>
      </c>
      <c r="E4565" t="s">
        <v>1499</v>
      </c>
      <c r="F4565" t="s">
        <v>1293</v>
      </c>
      <c r="G4565" t="s">
        <v>524</v>
      </c>
      <c r="H4565" t="s">
        <v>1464</v>
      </c>
      <c r="I4565" t="s">
        <v>186</v>
      </c>
      <c r="J4565" t="s">
        <v>1406</v>
      </c>
      <c r="K4565" t="s">
        <v>1398</v>
      </c>
      <c r="L4565">
        <v>0</v>
      </c>
      <c r="M4565">
        <v>0</v>
      </c>
      <c r="N4565">
        <v>0</v>
      </c>
      <c r="O4565">
        <v>0</v>
      </c>
      <c r="P4565">
        <v>0</v>
      </c>
      <c r="Q4565">
        <v>0</v>
      </c>
      <c r="R4565">
        <v>0</v>
      </c>
      <c r="S4565">
        <v>0</v>
      </c>
      <c r="T4565">
        <v>0</v>
      </c>
      <c r="U4565">
        <v>0</v>
      </c>
      <c r="W4565" s="429">
        <f t="shared" si="106"/>
        <v>0</v>
      </c>
      <c r="X4565" s="429">
        <f t="shared" si="106"/>
        <v>0</v>
      </c>
      <c r="Y4565" s="429">
        <f t="shared" si="106"/>
        <v>0</v>
      </c>
      <c r="Z4565" s="429">
        <f t="shared" si="105"/>
        <v>0</v>
      </c>
      <c r="AA4565" s="429" t="s">
        <v>1295</v>
      </c>
    </row>
    <row r="4566" spans="1:27" x14ac:dyDescent="0.25">
      <c r="A4566" t="s">
        <v>149</v>
      </c>
      <c r="B4566" t="s">
        <v>186</v>
      </c>
      <c r="C4566" t="s">
        <v>1459</v>
      </c>
      <c r="D4566" t="s">
        <v>1387</v>
      </c>
      <c r="E4566" t="s">
        <v>1499</v>
      </c>
      <c r="F4566" t="s">
        <v>1293</v>
      </c>
      <c r="G4566" t="s">
        <v>524</v>
      </c>
      <c r="H4566" t="s">
        <v>1464</v>
      </c>
      <c r="I4566" t="s">
        <v>186</v>
      </c>
      <c r="J4566" t="s">
        <v>1406</v>
      </c>
      <c r="K4566" t="s">
        <v>1398</v>
      </c>
      <c r="L4566">
        <v>0</v>
      </c>
      <c r="M4566">
        <v>0</v>
      </c>
      <c r="N4566">
        <v>0</v>
      </c>
      <c r="O4566">
        <v>0</v>
      </c>
      <c r="P4566">
        <v>0</v>
      </c>
      <c r="Q4566">
        <v>0</v>
      </c>
      <c r="R4566">
        <v>0</v>
      </c>
      <c r="S4566">
        <v>0</v>
      </c>
      <c r="T4566">
        <v>0</v>
      </c>
      <c r="U4566">
        <v>0</v>
      </c>
      <c r="W4566" s="429">
        <f t="shared" si="106"/>
        <v>0</v>
      </c>
      <c r="X4566" s="429">
        <f t="shared" si="106"/>
        <v>0</v>
      </c>
      <c r="Y4566" s="429">
        <f t="shared" si="106"/>
        <v>0</v>
      </c>
      <c r="Z4566" s="429">
        <f t="shared" si="105"/>
        <v>0</v>
      </c>
      <c r="AA4566" s="429" t="s">
        <v>1295</v>
      </c>
    </row>
    <row r="4567" spans="1:27" x14ac:dyDescent="0.25">
      <c r="A4567" t="s">
        <v>149</v>
      </c>
      <c r="B4567" t="s">
        <v>186</v>
      </c>
      <c r="C4567" t="s">
        <v>1459</v>
      </c>
      <c r="D4567" t="s">
        <v>1387</v>
      </c>
      <c r="E4567" t="s">
        <v>1499</v>
      </c>
      <c r="F4567" t="s">
        <v>1293</v>
      </c>
      <c r="G4567" t="s">
        <v>524</v>
      </c>
      <c r="H4567" t="s">
        <v>1464</v>
      </c>
      <c r="I4567" t="s">
        <v>186</v>
      </c>
      <c r="J4567" t="s">
        <v>1392</v>
      </c>
      <c r="K4567" t="s">
        <v>1393</v>
      </c>
      <c r="L4567">
        <v>0</v>
      </c>
      <c r="M4567">
        <v>0</v>
      </c>
      <c r="N4567">
        <v>0</v>
      </c>
      <c r="O4567">
        <v>0</v>
      </c>
      <c r="P4567">
        <v>0</v>
      </c>
      <c r="Q4567">
        <v>0</v>
      </c>
      <c r="R4567">
        <v>0</v>
      </c>
      <c r="S4567">
        <v>0</v>
      </c>
      <c r="T4567">
        <v>0</v>
      </c>
      <c r="U4567">
        <v>0</v>
      </c>
      <c r="W4567" s="429">
        <f t="shared" si="106"/>
        <v>0</v>
      </c>
      <c r="X4567" s="429">
        <f t="shared" si="106"/>
        <v>0</v>
      </c>
      <c r="Y4567" s="429">
        <f t="shared" si="106"/>
        <v>0</v>
      </c>
      <c r="Z4567" s="429">
        <f t="shared" si="105"/>
        <v>0</v>
      </c>
      <c r="AA4567" s="429" t="s">
        <v>1295</v>
      </c>
    </row>
    <row r="4568" spans="1:27" x14ac:dyDescent="0.25">
      <c r="A4568" t="s">
        <v>149</v>
      </c>
      <c r="B4568" t="s">
        <v>186</v>
      </c>
      <c r="C4568" t="s">
        <v>1459</v>
      </c>
      <c r="D4568" t="s">
        <v>1387</v>
      </c>
      <c r="E4568" t="s">
        <v>1499</v>
      </c>
      <c r="F4568" t="s">
        <v>1293</v>
      </c>
      <c r="G4568" t="s">
        <v>524</v>
      </c>
      <c r="H4568" t="s">
        <v>1464</v>
      </c>
      <c r="I4568" t="s">
        <v>186</v>
      </c>
      <c r="J4568" t="s">
        <v>1392</v>
      </c>
      <c r="K4568" t="s">
        <v>1393</v>
      </c>
      <c r="L4568">
        <v>0</v>
      </c>
      <c r="M4568">
        <v>0</v>
      </c>
      <c r="N4568">
        <v>0</v>
      </c>
      <c r="O4568">
        <v>0</v>
      </c>
      <c r="P4568">
        <v>0</v>
      </c>
      <c r="Q4568">
        <v>0</v>
      </c>
      <c r="R4568">
        <v>0</v>
      </c>
      <c r="S4568">
        <v>0</v>
      </c>
      <c r="T4568">
        <v>0</v>
      </c>
      <c r="U4568">
        <v>0</v>
      </c>
      <c r="W4568" s="429">
        <f t="shared" si="106"/>
        <v>0</v>
      </c>
      <c r="X4568" s="429">
        <f t="shared" si="106"/>
        <v>0</v>
      </c>
      <c r="Y4568" s="429">
        <f t="shared" si="106"/>
        <v>0</v>
      </c>
      <c r="Z4568" s="429">
        <f t="shared" si="105"/>
        <v>0</v>
      </c>
      <c r="AA4568" s="429" t="s">
        <v>1295</v>
      </c>
    </row>
    <row r="4569" spans="1:27" x14ac:dyDescent="0.25">
      <c r="A4569" t="s">
        <v>149</v>
      </c>
      <c r="B4569" t="s">
        <v>186</v>
      </c>
      <c r="C4569" t="s">
        <v>1459</v>
      </c>
      <c r="D4569" t="s">
        <v>1387</v>
      </c>
      <c r="E4569" t="s">
        <v>1499</v>
      </c>
      <c r="F4569" t="s">
        <v>1293</v>
      </c>
      <c r="G4569" t="s">
        <v>524</v>
      </c>
      <c r="H4569" t="s">
        <v>1464</v>
      </c>
      <c r="I4569" t="s">
        <v>186</v>
      </c>
      <c r="J4569" t="s">
        <v>1392</v>
      </c>
      <c r="K4569" t="s">
        <v>1393</v>
      </c>
      <c r="L4569">
        <v>0</v>
      </c>
      <c r="M4569">
        <v>0</v>
      </c>
      <c r="N4569">
        <v>0</v>
      </c>
      <c r="O4569">
        <v>0</v>
      </c>
      <c r="P4569">
        <v>0</v>
      </c>
      <c r="Q4569">
        <v>0</v>
      </c>
      <c r="R4569">
        <v>0</v>
      </c>
      <c r="S4569">
        <v>0</v>
      </c>
      <c r="T4569">
        <v>0</v>
      </c>
      <c r="U4569">
        <v>0</v>
      </c>
      <c r="W4569" s="429">
        <f t="shared" si="106"/>
        <v>0</v>
      </c>
      <c r="X4569" s="429">
        <f t="shared" si="106"/>
        <v>0</v>
      </c>
      <c r="Y4569" s="429">
        <f t="shared" si="106"/>
        <v>0</v>
      </c>
      <c r="Z4569" s="429">
        <f t="shared" si="105"/>
        <v>0</v>
      </c>
      <c r="AA4569" s="429" t="s">
        <v>1295</v>
      </c>
    </row>
    <row r="4570" spans="1:27" x14ac:dyDescent="0.25">
      <c r="A4570" t="s">
        <v>149</v>
      </c>
      <c r="B4570" t="s">
        <v>186</v>
      </c>
      <c r="C4570" t="s">
        <v>1459</v>
      </c>
      <c r="D4570" t="s">
        <v>1387</v>
      </c>
      <c r="E4570" t="s">
        <v>1499</v>
      </c>
      <c r="F4570" t="s">
        <v>1293</v>
      </c>
      <c r="G4570" t="s">
        <v>524</v>
      </c>
      <c r="H4570" t="s">
        <v>1464</v>
      </c>
      <c r="I4570" t="s">
        <v>186</v>
      </c>
      <c r="J4570" t="s">
        <v>1416</v>
      </c>
      <c r="K4570" t="s">
        <v>1398</v>
      </c>
      <c r="L4570">
        <v>0</v>
      </c>
      <c r="M4570">
        <v>0</v>
      </c>
      <c r="N4570">
        <v>0</v>
      </c>
      <c r="O4570">
        <v>0</v>
      </c>
      <c r="P4570">
        <v>0</v>
      </c>
      <c r="Q4570">
        <v>0</v>
      </c>
      <c r="R4570">
        <v>0</v>
      </c>
      <c r="S4570">
        <v>0</v>
      </c>
      <c r="T4570">
        <v>0</v>
      </c>
      <c r="U4570">
        <v>0</v>
      </c>
      <c r="W4570" s="429">
        <f t="shared" si="106"/>
        <v>0</v>
      </c>
      <c r="X4570" s="429">
        <f t="shared" si="106"/>
        <v>0</v>
      </c>
      <c r="Y4570" s="429">
        <f t="shared" si="106"/>
        <v>0</v>
      </c>
      <c r="Z4570" s="429">
        <f t="shared" si="105"/>
        <v>0</v>
      </c>
      <c r="AA4570" s="429" t="s">
        <v>1295</v>
      </c>
    </row>
    <row r="4571" spans="1:27" x14ac:dyDescent="0.25">
      <c r="A4571" t="s">
        <v>149</v>
      </c>
      <c r="B4571" t="s">
        <v>186</v>
      </c>
      <c r="C4571" t="s">
        <v>1459</v>
      </c>
      <c r="D4571" t="s">
        <v>1387</v>
      </c>
      <c r="E4571" t="s">
        <v>1499</v>
      </c>
      <c r="F4571" t="s">
        <v>1293</v>
      </c>
      <c r="G4571" t="s">
        <v>524</v>
      </c>
      <c r="H4571" t="s">
        <v>1464</v>
      </c>
      <c r="I4571" t="s">
        <v>186</v>
      </c>
      <c r="J4571" t="s">
        <v>1408</v>
      </c>
      <c r="K4571" t="s">
        <v>1395</v>
      </c>
      <c r="L4571">
        <v>0</v>
      </c>
      <c r="M4571">
        <v>0</v>
      </c>
      <c r="N4571">
        <v>0</v>
      </c>
      <c r="O4571">
        <v>0</v>
      </c>
      <c r="P4571">
        <v>0</v>
      </c>
      <c r="Q4571">
        <v>0</v>
      </c>
      <c r="R4571">
        <v>0</v>
      </c>
      <c r="S4571">
        <v>0</v>
      </c>
      <c r="T4571">
        <v>0</v>
      </c>
      <c r="U4571">
        <v>0</v>
      </c>
      <c r="W4571" s="429">
        <f t="shared" si="106"/>
        <v>0</v>
      </c>
      <c r="X4571" s="429">
        <f t="shared" si="106"/>
        <v>0</v>
      </c>
      <c r="Y4571" s="429">
        <f t="shared" si="106"/>
        <v>0</v>
      </c>
      <c r="Z4571" s="429">
        <f t="shared" si="105"/>
        <v>0</v>
      </c>
      <c r="AA4571" s="429" t="s">
        <v>1295</v>
      </c>
    </row>
    <row r="4572" spans="1:27" x14ac:dyDescent="0.25">
      <c r="A4572" t="s">
        <v>149</v>
      </c>
      <c r="B4572" t="s">
        <v>186</v>
      </c>
      <c r="C4572" t="s">
        <v>1459</v>
      </c>
      <c r="D4572" t="s">
        <v>1387</v>
      </c>
      <c r="E4572" t="s">
        <v>1499</v>
      </c>
      <c r="F4572" t="s">
        <v>1293</v>
      </c>
      <c r="G4572" t="s">
        <v>524</v>
      </c>
      <c r="H4572" t="s">
        <v>1464</v>
      </c>
      <c r="I4572" t="s">
        <v>186</v>
      </c>
      <c r="J4572" t="s">
        <v>1412</v>
      </c>
      <c r="K4572" t="s">
        <v>1393</v>
      </c>
      <c r="L4572">
        <v>0</v>
      </c>
      <c r="M4572">
        <v>0</v>
      </c>
      <c r="N4572">
        <v>0</v>
      </c>
      <c r="O4572">
        <v>0</v>
      </c>
      <c r="P4572">
        <v>0</v>
      </c>
      <c r="Q4572">
        <v>0</v>
      </c>
      <c r="R4572">
        <v>0</v>
      </c>
      <c r="S4572">
        <v>0</v>
      </c>
      <c r="T4572">
        <v>0</v>
      </c>
      <c r="U4572">
        <v>0</v>
      </c>
      <c r="W4572" s="429">
        <f t="shared" si="106"/>
        <v>0</v>
      </c>
      <c r="X4572" s="429">
        <f t="shared" si="106"/>
        <v>0</v>
      </c>
      <c r="Y4572" s="429">
        <f t="shared" si="106"/>
        <v>0</v>
      </c>
      <c r="Z4572" s="429">
        <f t="shared" si="105"/>
        <v>0</v>
      </c>
      <c r="AA4572" s="429" t="s">
        <v>1295</v>
      </c>
    </row>
    <row r="4573" spans="1:27" x14ac:dyDescent="0.25">
      <c r="A4573" t="s">
        <v>149</v>
      </c>
      <c r="B4573" t="s">
        <v>186</v>
      </c>
      <c r="C4573" t="s">
        <v>1459</v>
      </c>
      <c r="D4573" t="s">
        <v>1387</v>
      </c>
      <c r="E4573" t="s">
        <v>1499</v>
      </c>
      <c r="F4573" t="s">
        <v>1293</v>
      </c>
      <c r="G4573" t="s">
        <v>524</v>
      </c>
      <c r="H4573" t="s">
        <v>1464</v>
      </c>
      <c r="I4573" t="s">
        <v>186</v>
      </c>
      <c r="J4573" t="s">
        <v>1402</v>
      </c>
      <c r="K4573" t="s">
        <v>1398</v>
      </c>
      <c r="L4573">
        <v>0</v>
      </c>
      <c r="M4573">
        <v>0</v>
      </c>
      <c r="N4573">
        <v>0</v>
      </c>
      <c r="O4573">
        <v>0</v>
      </c>
      <c r="P4573">
        <v>0</v>
      </c>
      <c r="Q4573">
        <v>0</v>
      </c>
      <c r="R4573">
        <v>0</v>
      </c>
      <c r="S4573">
        <v>0</v>
      </c>
      <c r="T4573">
        <v>0</v>
      </c>
      <c r="U4573">
        <v>0</v>
      </c>
      <c r="W4573" s="429">
        <f t="shared" si="106"/>
        <v>0</v>
      </c>
      <c r="X4573" s="429">
        <f t="shared" si="106"/>
        <v>0</v>
      </c>
      <c r="Y4573" s="429">
        <f t="shared" si="106"/>
        <v>0</v>
      </c>
      <c r="Z4573" s="429">
        <f t="shared" si="105"/>
        <v>0</v>
      </c>
      <c r="AA4573" s="429" t="s">
        <v>1295</v>
      </c>
    </row>
    <row r="4574" spans="1:27" x14ac:dyDescent="0.25">
      <c r="A4574" t="s">
        <v>149</v>
      </c>
      <c r="B4574" t="s">
        <v>186</v>
      </c>
      <c r="C4574" t="s">
        <v>1459</v>
      </c>
      <c r="D4574" t="s">
        <v>1387</v>
      </c>
      <c r="E4574" t="s">
        <v>1499</v>
      </c>
      <c r="F4574" t="s">
        <v>1293</v>
      </c>
      <c r="G4574" t="s">
        <v>524</v>
      </c>
      <c r="H4574" t="s">
        <v>1464</v>
      </c>
      <c r="I4574" t="s">
        <v>186</v>
      </c>
      <c r="J4574" t="s">
        <v>1388</v>
      </c>
      <c r="K4574" t="s">
        <v>1389</v>
      </c>
      <c r="L4574">
        <v>0</v>
      </c>
      <c r="M4574">
        <v>0</v>
      </c>
      <c r="N4574">
        <v>0</v>
      </c>
      <c r="O4574">
        <v>0</v>
      </c>
      <c r="P4574">
        <v>0</v>
      </c>
      <c r="Q4574">
        <v>0</v>
      </c>
      <c r="R4574">
        <v>0</v>
      </c>
      <c r="S4574">
        <v>0</v>
      </c>
      <c r="T4574">
        <v>0</v>
      </c>
      <c r="U4574">
        <v>0</v>
      </c>
      <c r="W4574" s="429">
        <f t="shared" si="106"/>
        <v>0</v>
      </c>
      <c r="X4574" s="429">
        <f t="shared" si="106"/>
        <v>0</v>
      </c>
      <c r="Y4574" s="429">
        <f t="shared" si="106"/>
        <v>0</v>
      </c>
      <c r="Z4574" s="429">
        <f t="shared" si="105"/>
        <v>0</v>
      </c>
      <c r="AA4574" s="429" t="s">
        <v>1296</v>
      </c>
    </row>
    <row r="4575" spans="1:27" x14ac:dyDescent="0.25">
      <c r="A4575" t="s">
        <v>149</v>
      </c>
      <c r="B4575" t="s">
        <v>186</v>
      </c>
      <c r="C4575" t="s">
        <v>1459</v>
      </c>
      <c r="D4575" t="s">
        <v>1387</v>
      </c>
      <c r="E4575" t="s">
        <v>1499</v>
      </c>
      <c r="F4575" t="s">
        <v>1293</v>
      </c>
      <c r="G4575" t="s">
        <v>524</v>
      </c>
      <c r="H4575" t="s">
        <v>1464</v>
      </c>
      <c r="I4575" t="s">
        <v>186</v>
      </c>
      <c r="J4575" t="s">
        <v>1388</v>
      </c>
      <c r="K4575" t="s">
        <v>1389</v>
      </c>
      <c r="L4575">
        <v>0</v>
      </c>
      <c r="M4575">
        <v>0</v>
      </c>
      <c r="N4575">
        <v>0</v>
      </c>
      <c r="O4575">
        <v>0</v>
      </c>
      <c r="P4575">
        <v>0</v>
      </c>
      <c r="Q4575">
        <v>0</v>
      </c>
      <c r="R4575">
        <v>0</v>
      </c>
      <c r="S4575">
        <v>0</v>
      </c>
      <c r="T4575">
        <v>0</v>
      </c>
      <c r="U4575">
        <v>0</v>
      </c>
      <c r="W4575" s="429">
        <f t="shared" si="106"/>
        <v>0</v>
      </c>
      <c r="X4575" s="429">
        <f t="shared" si="106"/>
        <v>0</v>
      </c>
      <c r="Y4575" s="429">
        <f t="shared" si="106"/>
        <v>0</v>
      </c>
      <c r="Z4575" s="429">
        <f t="shared" si="105"/>
        <v>0</v>
      </c>
      <c r="AA4575" s="429" t="s">
        <v>1296</v>
      </c>
    </row>
    <row r="4576" spans="1:27" x14ac:dyDescent="0.25">
      <c r="A4576" t="s">
        <v>149</v>
      </c>
      <c r="B4576" t="s">
        <v>186</v>
      </c>
      <c r="C4576" t="s">
        <v>1459</v>
      </c>
      <c r="D4576" t="s">
        <v>1387</v>
      </c>
      <c r="E4576" t="s">
        <v>1499</v>
      </c>
      <c r="F4576" t="s">
        <v>1293</v>
      </c>
      <c r="G4576" t="s">
        <v>524</v>
      </c>
      <c r="H4576" t="s">
        <v>1464</v>
      </c>
      <c r="I4576" t="s">
        <v>186</v>
      </c>
      <c r="J4576" t="s">
        <v>1489</v>
      </c>
      <c r="K4576" t="s">
        <v>1395</v>
      </c>
      <c r="L4576">
        <v>0</v>
      </c>
      <c r="M4576">
        <v>0</v>
      </c>
      <c r="N4576">
        <v>0</v>
      </c>
      <c r="O4576">
        <v>0</v>
      </c>
      <c r="P4576">
        <v>0</v>
      </c>
      <c r="Q4576">
        <v>0</v>
      </c>
      <c r="R4576">
        <v>0</v>
      </c>
      <c r="S4576">
        <v>0</v>
      </c>
      <c r="T4576">
        <v>0</v>
      </c>
      <c r="U4576">
        <v>0</v>
      </c>
      <c r="W4576" s="429">
        <f t="shared" si="106"/>
        <v>0</v>
      </c>
      <c r="X4576" s="429">
        <f t="shared" si="106"/>
        <v>0</v>
      </c>
      <c r="Y4576" s="429">
        <f t="shared" si="106"/>
        <v>0</v>
      </c>
      <c r="Z4576" s="429">
        <f t="shared" si="105"/>
        <v>0</v>
      </c>
      <c r="AA4576" s="429" t="s">
        <v>1295</v>
      </c>
    </row>
    <row r="4577" spans="1:27" x14ac:dyDescent="0.25">
      <c r="A4577" t="s">
        <v>149</v>
      </c>
      <c r="B4577" t="s">
        <v>186</v>
      </c>
      <c r="C4577" t="s">
        <v>1459</v>
      </c>
      <c r="D4577" t="s">
        <v>1387</v>
      </c>
      <c r="E4577" t="s">
        <v>1499</v>
      </c>
      <c r="F4577" t="s">
        <v>1293</v>
      </c>
      <c r="G4577" t="s">
        <v>524</v>
      </c>
      <c r="H4577" t="s">
        <v>1464</v>
      </c>
      <c r="I4577" t="s">
        <v>186</v>
      </c>
      <c r="J4577" t="s">
        <v>1399</v>
      </c>
      <c r="K4577" t="s">
        <v>1391</v>
      </c>
      <c r="L4577">
        <v>0</v>
      </c>
      <c r="M4577">
        <v>0</v>
      </c>
      <c r="N4577">
        <v>0</v>
      </c>
      <c r="O4577">
        <v>0</v>
      </c>
      <c r="P4577">
        <v>0</v>
      </c>
      <c r="Q4577">
        <v>0</v>
      </c>
      <c r="R4577">
        <v>0</v>
      </c>
      <c r="S4577">
        <v>0</v>
      </c>
      <c r="T4577">
        <v>0</v>
      </c>
      <c r="U4577">
        <v>0</v>
      </c>
      <c r="W4577" s="429">
        <f t="shared" si="106"/>
        <v>0</v>
      </c>
      <c r="X4577" s="429">
        <f t="shared" si="106"/>
        <v>0</v>
      </c>
      <c r="Y4577" s="429">
        <f t="shared" si="106"/>
        <v>0</v>
      </c>
      <c r="Z4577" s="429">
        <f t="shared" si="105"/>
        <v>0</v>
      </c>
      <c r="AA4577" s="429" t="s">
        <v>1296</v>
      </c>
    </row>
    <row r="4578" spans="1:27" x14ac:dyDescent="0.25">
      <c r="A4578" t="s">
        <v>149</v>
      </c>
      <c r="B4578" t="s">
        <v>186</v>
      </c>
      <c r="C4578" t="s">
        <v>1459</v>
      </c>
      <c r="D4578" t="s">
        <v>1387</v>
      </c>
      <c r="E4578" t="s">
        <v>1499</v>
      </c>
      <c r="F4578" t="s">
        <v>1293</v>
      </c>
      <c r="G4578" t="s">
        <v>524</v>
      </c>
      <c r="H4578" t="s">
        <v>1464</v>
      </c>
      <c r="I4578" t="s">
        <v>186</v>
      </c>
      <c r="J4578" t="s">
        <v>1428</v>
      </c>
      <c r="K4578" t="s">
        <v>1419</v>
      </c>
      <c r="L4578">
        <v>0</v>
      </c>
      <c r="M4578">
        <v>0</v>
      </c>
      <c r="N4578">
        <v>0</v>
      </c>
      <c r="O4578">
        <v>0</v>
      </c>
      <c r="P4578">
        <v>0</v>
      </c>
      <c r="Q4578">
        <v>0</v>
      </c>
      <c r="R4578">
        <v>0</v>
      </c>
      <c r="S4578">
        <v>0</v>
      </c>
      <c r="T4578">
        <v>0</v>
      </c>
      <c r="U4578">
        <v>0</v>
      </c>
      <c r="W4578" s="429">
        <f t="shared" si="106"/>
        <v>0</v>
      </c>
      <c r="X4578" s="429">
        <f t="shared" si="106"/>
        <v>0</v>
      </c>
      <c r="Y4578" s="429">
        <f t="shared" si="106"/>
        <v>0</v>
      </c>
      <c r="Z4578" s="429">
        <f t="shared" si="105"/>
        <v>0</v>
      </c>
      <c r="AA4578" s="429" t="s">
        <v>1296</v>
      </c>
    </row>
    <row r="4579" spans="1:27" x14ac:dyDescent="0.25">
      <c r="A4579" t="s">
        <v>149</v>
      </c>
      <c r="B4579" t="s">
        <v>186</v>
      </c>
      <c r="C4579" t="s">
        <v>1459</v>
      </c>
      <c r="D4579" t="s">
        <v>1387</v>
      </c>
      <c r="E4579" t="s">
        <v>1499</v>
      </c>
      <c r="F4579" t="s">
        <v>1293</v>
      </c>
      <c r="G4579" t="s">
        <v>524</v>
      </c>
      <c r="H4579" t="s">
        <v>1464</v>
      </c>
      <c r="I4579" t="s">
        <v>186</v>
      </c>
      <c r="J4579" t="s">
        <v>1413</v>
      </c>
      <c r="K4579" t="s">
        <v>1414</v>
      </c>
      <c r="L4579">
        <v>0</v>
      </c>
      <c r="M4579">
        <v>0</v>
      </c>
      <c r="N4579">
        <v>0</v>
      </c>
      <c r="O4579">
        <v>0</v>
      </c>
      <c r="P4579">
        <v>0</v>
      </c>
      <c r="Q4579">
        <v>0</v>
      </c>
      <c r="R4579">
        <v>0</v>
      </c>
      <c r="S4579">
        <v>0</v>
      </c>
      <c r="T4579">
        <v>0</v>
      </c>
      <c r="U4579">
        <v>0</v>
      </c>
      <c r="W4579" s="429">
        <f t="shared" si="106"/>
        <v>0</v>
      </c>
      <c r="X4579" s="429">
        <f t="shared" si="106"/>
        <v>0</v>
      </c>
      <c r="Y4579" s="429">
        <f t="shared" si="106"/>
        <v>0</v>
      </c>
      <c r="Z4579" s="429">
        <f t="shared" si="105"/>
        <v>0</v>
      </c>
      <c r="AA4579" s="429" t="s">
        <v>1296</v>
      </c>
    </row>
    <row r="4580" spans="1:27" x14ac:dyDescent="0.25">
      <c r="A4580" t="s">
        <v>149</v>
      </c>
      <c r="B4580" t="s">
        <v>186</v>
      </c>
      <c r="C4580" t="s">
        <v>1459</v>
      </c>
      <c r="D4580" t="s">
        <v>1387</v>
      </c>
      <c r="E4580" t="s">
        <v>1499</v>
      </c>
      <c r="F4580" t="s">
        <v>1293</v>
      </c>
      <c r="G4580" t="s">
        <v>524</v>
      </c>
      <c r="H4580" t="s">
        <v>1464</v>
      </c>
      <c r="I4580" t="s">
        <v>186</v>
      </c>
      <c r="J4580" t="s">
        <v>1421</v>
      </c>
      <c r="K4580" t="s">
        <v>1401</v>
      </c>
      <c r="L4580">
        <v>0</v>
      </c>
      <c r="M4580">
        <v>0</v>
      </c>
      <c r="N4580">
        <v>0</v>
      </c>
      <c r="O4580">
        <v>0</v>
      </c>
      <c r="P4580">
        <v>0</v>
      </c>
      <c r="Q4580">
        <v>0</v>
      </c>
      <c r="R4580">
        <v>0</v>
      </c>
      <c r="S4580">
        <v>0</v>
      </c>
      <c r="T4580">
        <v>0</v>
      </c>
      <c r="U4580">
        <v>0</v>
      </c>
      <c r="W4580" s="429">
        <f t="shared" si="106"/>
        <v>0</v>
      </c>
      <c r="X4580" s="429">
        <f t="shared" si="106"/>
        <v>0</v>
      </c>
      <c r="Y4580" s="429">
        <f t="shared" si="106"/>
        <v>0</v>
      </c>
      <c r="Z4580" s="429">
        <f t="shared" si="105"/>
        <v>0</v>
      </c>
      <c r="AA4580" s="429" t="s">
        <v>1296</v>
      </c>
    </row>
    <row r="4581" spans="1:27" x14ac:dyDescent="0.25">
      <c r="A4581" t="s">
        <v>149</v>
      </c>
      <c r="B4581" t="s">
        <v>186</v>
      </c>
      <c r="C4581" t="s">
        <v>1459</v>
      </c>
      <c r="D4581" t="s">
        <v>1387</v>
      </c>
      <c r="E4581" t="s">
        <v>1499</v>
      </c>
      <c r="F4581" t="s">
        <v>1293</v>
      </c>
      <c r="G4581" t="s">
        <v>524</v>
      </c>
      <c r="H4581" t="s">
        <v>1464</v>
      </c>
      <c r="I4581" t="s">
        <v>186</v>
      </c>
      <c r="J4581" t="s">
        <v>1421</v>
      </c>
      <c r="K4581" t="s">
        <v>1401</v>
      </c>
      <c r="L4581">
        <v>0</v>
      </c>
      <c r="M4581">
        <v>0</v>
      </c>
      <c r="N4581">
        <v>0</v>
      </c>
      <c r="O4581">
        <v>0</v>
      </c>
      <c r="P4581">
        <v>0</v>
      </c>
      <c r="Q4581">
        <v>0</v>
      </c>
      <c r="R4581">
        <v>0</v>
      </c>
      <c r="S4581">
        <v>0</v>
      </c>
      <c r="T4581">
        <v>0</v>
      </c>
      <c r="U4581">
        <v>0</v>
      </c>
      <c r="W4581" s="429">
        <f t="shared" si="106"/>
        <v>0</v>
      </c>
      <c r="X4581" s="429">
        <f t="shared" si="106"/>
        <v>0</v>
      </c>
      <c r="Y4581" s="429">
        <f t="shared" si="106"/>
        <v>0</v>
      </c>
      <c r="Z4581" s="429">
        <f t="shared" si="105"/>
        <v>0</v>
      </c>
      <c r="AA4581" s="429" t="s">
        <v>1296</v>
      </c>
    </row>
    <row r="4582" spans="1:27" x14ac:dyDescent="0.25">
      <c r="A4582" t="s">
        <v>149</v>
      </c>
      <c r="B4582" t="s">
        <v>186</v>
      </c>
      <c r="C4582" t="s">
        <v>1459</v>
      </c>
      <c r="D4582" t="s">
        <v>1387</v>
      </c>
      <c r="E4582" t="s">
        <v>1499</v>
      </c>
      <c r="F4582" t="s">
        <v>1293</v>
      </c>
      <c r="G4582" t="s">
        <v>524</v>
      </c>
      <c r="H4582" t="s">
        <v>1464</v>
      </c>
      <c r="I4582" t="s">
        <v>186</v>
      </c>
      <c r="J4582" t="s">
        <v>1400</v>
      </c>
      <c r="K4582" t="s">
        <v>1401</v>
      </c>
      <c r="L4582">
        <v>0</v>
      </c>
      <c r="M4582">
        <v>0</v>
      </c>
      <c r="N4582">
        <v>0</v>
      </c>
      <c r="O4582">
        <v>0</v>
      </c>
      <c r="P4582">
        <v>0</v>
      </c>
      <c r="Q4582">
        <v>0</v>
      </c>
      <c r="R4582">
        <v>0</v>
      </c>
      <c r="S4582">
        <v>0</v>
      </c>
      <c r="T4582">
        <v>0</v>
      </c>
      <c r="U4582">
        <v>0</v>
      </c>
      <c r="W4582" s="429">
        <f t="shared" si="106"/>
        <v>0</v>
      </c>
      <c r="X4582" s="429">
        <f t="shared" si="106"/>
        <v>0</v>
      </c>
      <c r="Y4582" s="429">
        <f t="shared" si="106"/>
        <v>0</v>
      </c>
      <c r="Z4582" s="429">
        <f t="shared" si="105"/>
        <v>0</v>
      </c>
      <c r="AA4582" s="429" t="s">
        <v>1296</v>
      </c>
    </row>
    <row r="4583" spans="1:27" x14ac:dyDescent="0.25">
      <c r="A4583" t="s">
        <v>149</v>
      </c>
      <c r="B4583" t="s">
        <v>186</v>
      </c>
      <c r="C4583" t="s">
        <v>1459</v>
      </c>
      <c r="D4583" t="s">
        <v>1387</v>
      </c>
      <c r="E4583" t="s">
        <v>1499</v>
      </c>
      <c r="F4583" t="s">
        <v>1293</v>
      </c>
      <c r="G4583" t="s">
        <v>524</v>
      </c>
      <c r="H4583" t="s">
        <v>1464</v>
      </c>
      <c r="I4583" t="s">
        <v>186</v>
      </c>
      <c r="J4583" t="s">
        <v>1400</v>
      </c>
      <c r="K4583" t="s">
        <v>1401</v>
      </c>
      <c r="L4583">
        <v>0</v>
      </c>
      <c r="M4583">
        <v>0</v>
      </c>
      <c r="N4583">
        <v>0</v>
      </c>
      <c r="O4583">
        <v>0</v>
      </c>
      <c r="P4583">
        <v>0</v>
      </c>
      <c r="Q4583">
        <v>0</v>
      </c>
      <c r="R4583">
        <v>0</v>
      </c>
      <c r="S4583">
        <v>0</v>
      </c>
      <c r="T4583">
        <v>0</v>
      </c>
      <c r="U4583">
        <v>0</v>
      </c>
      <c r="W4583" s="429">
        <f t="shared" si="106"/>
        <v>0</v>
      </c>
      <c r="X4583" s="429">
        <f t="shared" si="106"/>
        <v>0</v>
      </c>
      <c r="Y4583" s="429">
        <f t="shared" si="106"/>
        <v>0</v>
      </c>
      <c r="Z4583" s="429">
        <f t="shared" si="105"/>
        <v>0</v>
      </c>
      <c r="AA4583" s="429" t="s">
        <v>1296</v>
      </c>
    </row>
    <row r="4584" spans="1:27" x14ac:dyDescent="0.25">
      <c r="A4584" t="s">
        <v>149</v>
      </c>
      <c r="B4584" t="s">
        <v>186</v>
      </c>
      <c r="C4584" t="s">
        <v>1459</v>
      </c>
      <c r="D4584" t="s">
        <v>1387</v>
      </c>
      <c r="E4584" t="s">
        <v>1499</v>
      </c>
      <c r="F4584" t="s">
        <v>1293</v>
      </c>
      <c r="G4584" t="s">
        <v>524</v>
      </c>
      <c r="H4584" t="s">
        <v>1464</v>
      </c>
      <c r="I4584" t="s">
        <v>186</v>
      </c>
      <c r="J4584" t="s">
        <v>1400</v>
      </c>
      <c r="K4584" t="s">
        <v>1401</v>
      </c>
      <c r="L4584">
        <v>0</v>
      </c>
      <c r="M4584">
        <v>0</v>
      </c>
      <c r="N4584">
        <v>0</v>
      </c>
      <c r="O4584">
        <v>0</v>
      </c>
      <c r="P4584">
        <v>0</v>
      </c>
      <c r="Q4584">
        <v>0</v>
      </c>
      <c r="R4584">
        <v>0</v>
      </c>
      <c r="S4584">
        <v>0</v>
      </c>
      <c r="T4584">
        <v>0</v>
      </c>
      <c r="U4584">
        <v>0</v>
      </c>
      <c r="W4584" s="429">
        <f t="shared" si="106"/>
        <v>0</v>
      </c>
      <c r="X4584" s="429">
        <f t="shared" si="106"/>
        <v>0</v>
      </c>
      <c r="Y4584" s="429">
        <f t="shared" si="106"/>
        <v>0</v>
      </c>
      <c r="Z4584" s="429">
        <f t="shared" si="105"/>
        <v>0</v>
      </c>
      <c r="AA4584" s="429" t="s">
        <v>1296</v>
      </c>
    </row>
    <row r="4585" spans="1:27" x14ac:dyDescent="0.25">
      <c r="A4585" t="s">
        <v>149</v>
      </c>
      <c r="B4585" t="s">
        <v>186</v>
      </c>
      <c r="C4585" t="s">
        <v>1459</v>
      </c>
      <c r="D4585" t="s">
        <v>1387</v>
      </c>
      <c r="E4585" t="s">
        <v>1499</v>
      </c>
      <c r="F4585" t="s">
        <v>1293</v>
      </c>
      <c r="G4585" t="s">
        <v>524</v>
      </c>
      <c r="H4585" t="s">
        <v>1464</v>
      </c>
      <c r="I4585" t="s">
        <v>186</v>
      </c>
      <c r="J4585" t="s">
        <v>1412</v>
      </c>
      <c r="K4585" t="s">
        <v>1393</v>
      </c>
      <c r="L4585">
        <v>0</v>
      </c>
      <c r="M4585">
        <v>0</v>
      </c>
      <c r="N4585">
        <v>0</v>
      </c>
      <c r="O4585">
        <v>0</v>
      </c>
      <c r="P4585">
        <v>0</v>
      </c>
      <c r="Q4585">
        <v>0</v>
      </c>
      <c r="R4585">
        <v>0</v>
      </c>
      <c r="S4585">
        <v>0</v>
      </c>
      <c r="T4585">
        <v>0</v>
      </c>
      <c r="U4585">
        <v>0</v>
      </c>
      <c r="W4585" s="429">
        <f t="shared" si="106"/>
        <v>0</v>
      </c>
      <c r="X4585" s="429">
        <f t="shared" si="106"/>
        <v>0</v>
      </c>
      <c r="Y4585" s="429">
        <f t="shared" si="106"/>
        <v>0</v>
      </c>
      <c r="Z4585" s="429">
        <f t="shared" si="105"/>
        <v>0</v>
      </c>
      <c r="AA4585" s="429" t="s">
        <v>1295</v>
      </c>
    </row>
    <row r="4586" spans="1:27" x14ac:dyDescent="0.25">
      <c r="A4586" t="s">
        <v>149</v>
      </c>
      <c r="B4586" t="s">
        <v>186</v>
      </c>
      <c r="C4586" t="s">
        <v>1459</v>
      </c>
      <c r="D4586" t="s">
        <v>1387</v>
      </c>
      <c r="E4586" t="s">
        <v>1499</v>
      </c>
      <c r="F4586" t="s">
        <v>1293</v>
      </c>
      <c r="G4586" t="s">
        <v>524</v>
      </c>
      <c r="H4586" t="s">
        <v>1464</v>
      </c>
      <c r="I4586" t="s">
        <v>186</v>
      </c>
      <c r="J4586" t="s">
        <v>1428</v>
      </c>
      <c r="K4586" t="s">
        <v>1419</v>
      </c>
      <c r="L4586">
        <v>0</v>
      </c>
      <c r="M4586">
        <v>0</v>
      </c>
      <c r="N4586">
        <v>0</v>
      </c>
      <c r="O4586">
        <v>0</v>
      </c>
      <c r="P4586">
        <v>0</v>
      </c>
      <c r="Q4586">
        <v>0</v>
      </c>
      <c r="R4586">
        <v>0</v>
      </c>
      <c r="S4586">
        <v>0</v>
      </c>
      <c r="T4586">
        <v>0</v>
      </c>
      <c r="U4586">
        <v>0</v>
      </c>
      <c r="W4586" s="429">
        <f t="shared" si="106"/>
        <v>0</v>
      </c>
      <c r="X4586" s="429">
        <f t="shared" si="106"/>
        <v>0</v>
      </c>
      <c r="Y4586" s="429">
        <f t="shared" si="106"/>
        <v>0</v>
      </c>
      <c r="Z4586" s="429">
        <f t="shared" si="105"/>
        <v>0</v>
      </c>
      <c r="AA4586" s="429" t="s">
        <v>1296</v>
      </c>
    </row>
    <row r="4587" spans="1:27" x14ac:dyDescent="0.25">
      <c r="A4587" t="s">
        <v>149</v>
      </c>
      <c r="B4587" t="s">
        <v>186</v>
      </c>
      <c r="C4587" t="s">
        <v>1459</v>
      </c>
      <c r="D4587" t="s">
        <v>1387</v>
      </c>
      <c r="E4587" t="s">
        <v>1499</v>
      </c>
      <c r="F4587" t="s">
        <v>1293</v>
      </c>
      <c r="G4587" t="s">
        <v>524</v>
      </c>
      <c r="H4587" t="s">
        <v>1464</v>
      </c>
      <c r="I4587" t="s">
        <v>186</v>
      </c>
      <c r="J4587" t="s">
        <v>1421</v>
      </c>
      <c r="K4587" t="s">
        <v>1401</v>
      </c>
      <c r="L4587">
        <v>0</v>
      </c>
      <c r="M4587">
        <v>0</v>
      </c>
      <c r="N4587">
        <v>0</v>
      </c>
      <c r="O4587">
        <v>0</v>
      </c>
      <c r="P4587">
        <v>0</v>
      </c>
      <c r="Q4587">
        <v>0</v>
      </c>
      <c r="R4587">
        <v>0</v>
      </c>
      <c r="S4587">
        <v>0</v>
      </c>
      <c r="T4587">
        <v>0</v>
      </c>
      <c r="U4587">
        <v>0</v>
      </c>
      <c r="W4587" s="429">
        <f t="shared" si="106"/>
        <v>0</v>
      </c>
      <c r="X4587" s="429">
        <f t="shared" si="106"/>
        <v>0</v>
      </c>
      <c r="Y4587" s="429">
        <f t="shared" si="106"/>
        <v>0</v>
      </c>
      <c r="Z4587" s="429">
        <f t="shared" si="105"/>
        <v>0</v>
      </c>
      <c r="AA4587" s="429" t="s">
        <v>1296</v>
      </c>
    </row>
    <row r="4588" spans="1:27" x14ac:dyDescent="0.25">
      <c r="A4588" t="s">
        <v>149</v>
      </c>
      <c r="B4588" t="s">
        <v>186</v>
      </c>
      <c r="C4588" t="s">
        <v>1459</v>
      </c>
      <c r="D4588" t="s">
        <v>1387</v>
      </c>
      <c r="E4588" t="s">
        <v>1499</v>
      </c>
      <c r="F4588" t="s">
        <v>1293</v>
      </c>
      <c r="G4588" t="s">
        <v>524</v>
      </c>
      <c r="H4588" t="s">
        <v>1464</v>
      </c>
      <c r="I4588" t="s">
        <v>186</v>
      </c>
      <c r="J4588" t="s">
        <v>1416</v>
      </c>
      <c r="K4588" t="s">
        <v>1398</v>
      </c>
      <c r="L4588">
        <v>0</v>
      </c>
      <c r="M4588">
        <v>0</v>
      </c>
      <c r="N4588">
        <v>0</v>
      </c>
      <c r="O4588">
        <v>0</v>
      </c>
      <c r="P4588">
        <v>0</v>
      </c>
      <c r="Q4588">
        <v>0</v>
      </c>
      <c r="R4588">
        <v>0</v>
      </c>
      <c r="S4588">
        <v>0</v>
      </c>
      <c r="T4588">
        <v>0</v>
      </c>
      <c r="U4588">
        <v>0</v>
      </c>
      <c r="W4588" s="429">
        <f t="shared" si="106"/>
        <v>0</v>
      </c>
      <c r="X4588" s="429">
        <f t="shared" si="106"/>
        <v>0</v>
      </c>
      <c r="Y4588" s="429">
        <f t="shared" si="106"/>
        <v>0</v>
      </c>
      <c r="Z4588" s="429">
        <f t="shared" si="105"/>
        <v>0</v>
      </c>
      <c r="AA4588" s="429" t="s">
        <v>1295</v>
      </c>
    </row>
    <row r="4589" spans="1:27" x14ac:dyDescent="0.25">
      <c r="A4589" t="s">
        <v>149</v>
      </c>
      <c r="B4589" t="s">
        <v>186</v>
      </c>
      <c r="C4589" t="s">
        <v>1459</v>
      </c>
      <c r="D4589" t="s">
        <v>1387</v>
      </c>
      <c r="E4589" t="s">
        <v>1499</v>
      </c>
      <c r="F4589" t="s">
        <v>1293</v>
      </c>
      <c r="G4589" t="s">
        <v>524</v>
      </c>
      <c r="H4589" t="s">
        <v>1464</v>
      </c>
      <c r="I4589" t="s">
        <v>186</v>
      </c>
      <c r="J4589" t="s">
        <v>1399</v>
      </c>
      <c r="K4589" t="s">
        <v>1391</v>
      </c>
      <c r="L4589">
        <v>0</v>
      </c>
      <c r="M4589">
        <v>0</v>
      </c>
      <c r="N4589">
        <v>0</v>
      </c>
      <c r="O4589">
        <v>0</v>
      </c>
      <c r="P4589">
        <v>0</v>
      </c>
      <c r="Q4589">
        <v>0</v>
      </c>
      <c r="R4589">
        <v>0</v>
      </c>
      <c r="S4589">
        <v>0</v>
      </c>
      <c r="T4589">
        <v>0</v>
      </c>
      <c r="U4589">
        <v>0</v>
      </c>
      <c r="W4589" s="429">
        <f t="shared" si="106"/>
        <v>0</v>
      </c>
      <c r="X4589" s="429">
        <f t="shared" si="106"/>
        <v>0</v>
      </c>
      <c r="Y4589" s="429">
        <f t="shared" si="106"/>
        <v>0</v>
      </c>
      <c r="Z4589" s="429">
        <f t="shared" si="105"/>
        <v>0</v>
      </c>
      <c r="AA4589" s="429" t="s">
        <v>1296</v>
      </c>
    </row>
    <row r="4590" spans="1:27" x14ac:dyDescent="0.25">
      <c r="A4590" t="s">
        <v>149</v>
      </c>
      <c r="B4590" t="s">
        <v>186</v>
      </c>
      <c r="C4590" t="s">
        <v>1459</v>
      </c>
      <c r="D4590" t="s">
        <v>1387</v>
      </c>
      <c r="E4590" t="s">
        <v>1499</v>
      </c>
      <c r="F4590" t="s">
        <v>1293</v>
      </c>
      <c r="G4590" t="s">
        <v>524</v>
      </c>
      <c r="H4590" t="s">
        <v>1464</v>
      </c>
      <c r="I4590" t="s">
        <v>186</v>
      </c>
      <c r="J4590" t="s">
        <v>1399</v>
      </c>
      <c r="K4590" t="s">
        <v>1391</v>
      </c>
      <c r="L4590">
        <v>0</v>
      </c>
      <c r="M4590">
        <v>0</v>
      </c>
      <c r="N4590">
        <v>0</v>
      </c>
      <c r="O4590">
        <v>0</v>
      </c>
      <c r="P4590">
        <v>0</v>
      </c>
      <c r="Q4590">
        <v>0</v>
      </c>
      <c r="R4590">
        <v>0</v>
      </c>
      <c r="S4590">
        <v>0</v>
      </c>
      <c r="T4590">
        <v>0</v>
      </c>
      <c r="U4590">
        <v>0</v>
      </c>
      <c r="W4590" s="429">
        <f t="shared" si="106"/>
        <v>0</v>
      </c>
      <c r="X4590" s="429">
        <f t="shared" si="106"/>
        <v>0</v>
      </c>
      <c r="Y4590" s="429">
        <f t="shared" si="106"/>
        <v>0</v>
      </c>
      <c r="Z4590" s="429">
        <f t="shared" si="105"/>
        <v>0</v>
      </c>
      <c r="AA4590" s="429" t="s">
        <v>1296</v>
      </c>
    </row>
    <row r="4591" spans="1:27" x14ac:dyDescent="0.25">
      <c r="A4591" t="s">
        <v>149</v>
      </c>
      <c r="B4591" t="s">
        <v>186</v>
      </c>
      <c r="C4591" t="s">
        <v>1459</v>
      </c>
      <c r="D4591" t="s">
        <v>1387</v>
      </c>
      <c r="E4591" t="s">
        <v>1499</v>
      </c>
      <c r="F4591" t="s">
        <v>1293</v>
      </c>
      <c r="G4591" t="s">
        <v>524</v>
      </c>
      <c r="H4591" t="s">
        <v>1464</v>
      </c>
      <c r="I4591" t="s">
        <v>186</v>
      </c>
      <c r="J4591" t="s">
        <v>1399</v>
      </c>
      <c r="K4591" t="s">
        <v>1391</v>
      </c>
      <c r="L4591">
        <v>0</v>
      </c>
      <c r="M4591">
        <v>0</v>
      </c>
      <c r="N4591">
        <v>0</v>
      </c>
      <c r="O4591">
        <v>0</v>
      </c>
      <c r="P4591">
        <v>0</v>
      </c>
      <c r="Q4591">
        <v>0</v>
      </c>
      <c r="R4591">
        <v>0</v>
      </c>
      <c r="S4591">
        <v>0</v>
      </c>
      <c r="T4591">
        <v>0</v>
      </c>
      <c r="U4591">
        <v>0</v>
      </c>
      <c r="W4591" s="429">
        <f t="shared" si="106"/>
        <v>0</v>
      </c>
      <c r="X4591" s="429">
        <f t="shared" si="106"/>
        <v>0</v>
      </c>
      <c r="Y4591" s="429">
        <f t="shared" si="106"/>
        <v>0</v>
      </c>
      <c r="Z4591" s="429">
        <f t="shared" si="105"/>
        <v>0</v>
      </c>
      <c r="AA4591" s="429" t="s">
        <v>1296</v>
      </c>
    </row>
    <row r="4592" spans="1:27" x14ac:dyDescent="0.25">
      <c r="A4592" t="s">
        <v>149</v>
      </c>
      <c r="B4592" t="s">
        <v>186</v>
      </c>
      <c r="C4592" t="s">
        <v>1459</v>
      </c>
      <c r="D4592" t="s">
        <v>1387</v>
      </c>
      <c r="E4592" t="s">
        <v>1499</v>
      </c>
      <c r="F4592" t="s">
        <v>1293</v>
      </c>
      <c r="G4592" t="s">
        <v>524</v>
      </c>
      <c r="H4592" t="s">
        <v>1461</v>
      </c>
      <c r="I4592" t="s">
        <v>534</v>
      </c>
      <c r="J4592" t="s">
        <v>1416</v>
      </c>
      <c r="K4592" t="s">
        <v>1398</v>
      </c>
      <c r="L4592">
        <v>0</v>
      </c>
      <c r="M4592">
        <v>0</v>
      </c>
      <c r="N4592">
        <v>0</v>
      </c>
      <c r="O4592">
        <v>0</v>
      </c>
      <c r="P4592">
        <v>0</v>
      </c>
      <c r="Q4592">
        <v>0</v>
      </c>
      <c r="R4592">
        <v>0</v>
      </c>
      <c r="S4592">
        <v>0</v>
      </c>
      <c r="T4592">
        <v>0</v>
      </c>
      <c r="U4592">
        <v>0</v>
      </c>
      <c r="W4592" s="429">
        <f t="shared" si="106"/>
        <v>0</v>
      </c>
      <c r="X4592" s="429">
        <f t="shared" si="106"/>
        <v>0</v>
      </c>
      <c r="Y4592" s="429">
        <f t="shared" si="106"/>
        <v>0</v>
      </c>
      <c r="Z4592" s="429">
        <f t="shared" si="105"/>
        <v>0</v>
      </c>
      <c r="AA4592" s="429" t="s">
        <v>1295</v>
      </c>
    </row>
    <row r="4593" spans="1:27" x14ac:dyDescent="0.25">
      <c r="A4593" t="s">
        <v>149</v>
      </c>
      <c r="B4593" t="s">
        <v>186</v>
      </c>
      <c r="C4593" t="s">
        <v>1459</v>
      </c>
      <c r="D4593" t="s">
        <v>1387</v>
      </c>
      <c r="E4593" t="s">
        <v>1499</v>
      </c>
      <c r="F4593" t="s">
        <v>1293</v>
      </c>
      <c r="G4593" t="s">
        <v>524</v>
      </c>
      <c r="H4593" t="s">
        <v>1461</v>
      </c>
      <c r="I4593" t="s">
        <v>534</v>
      </c>
      <c r="J4593" t="s">
        <v>1424</v>
      </c>
      <c r="K4593" t="s">
        <v>1398</v>
      </c>
      <c r="L4593">
        <v>0</v>
      </c>
      <c r="M4593">
        <v>0</v>
      </c>
      <c r="N4593">
        <v>0</v>
      </c>
      <c r="O4593">
        <v>0</v>
      </c>
      <c r="P4593">
        <v>0</v>
      </c>
      <c r="Q4593">
        <v>0</v>
      </c>
      <c r="R4593">
        <v>0</v>
      </c>
      <c r="S4593">
        <v>0</v>
      </c>
      <c r="T4593">
        <v>0</v>
      </c>
      <c r="U4593">
        <v>0</v>
      </c>
      <c r="W4593" s="429">
        <f t="shared" si="106"/>
        <v>0</v>
      </c>
      <c r="X4593" s="429">
        <f t="shared" si="106"/>
        <v>0</v>
      </c>
      <c r="Y4593" s="429">
        <f t="shared" si="106"/>
        <v>0</v>
      </c>
      <c r="Z4593" s="429">
        <f t="shared" si="105"/>
        <v>0</v>
      </c>
      <c r="AA4593" s="429" t="s">
        <v>1295</v>
      </c>
    </row>
    <row r="4594" spans="1:27" x14ac:dyDescent="0.25">
      <c r="A4594" t="s">
        <v>149</v>
      </c>
      <c r="B4594" t="s">
        <v>186</v>
      </c>
      <c r="C4594" t="s">
        <v>1459</v>
      </c>
      <c r="D4594" t="s">
        <v>1387</v>
      </c>
      <c r="E4594" t="s">
        <v>1499</v>
      </c>
      <c r="F4594" t="s">
        <v>1293</v>
      </c>
      <c r="G4594" t="s">
        <v>524</v>
      </c>
      <c r="H4594" t="s">
        <v>1461</v>
      </c>
      <c r="I4594" t="s">
        <v>534</v>
      </c>
      <c r="J4594" t="s">
        <v>1416</v>
      </c>
      <c r="K4594" t="s">
        <v>1398</v>
      </c>
      <c r="L4594">
        <v>0</v>
      </c>
      <c r="M4594">
        <v>0</v>
      </c>
      <c r="N4594">
        <v>0</v>
      </c>
      <c r="O4594">
        <v>0</v>
      </c>
      <c r="P4594">
        <v>0</v>
      </c>
      <c r="Q4594">
        <v>0</v>
      </c>
      <c r="R4594">
        <v>0</v>
      </c>
      <c r="S4594">
        <v>0</v>
      </c>
      <c r="T4594">
        <v>0</v>
      </c>
      <c r="U4594">
        <v>0</v>
      </c>
      <c r="W4594" s="429">
        <f t="shared" si="106"/>
        <v>0</v>
      </c>
      <c r="X4594" s="429">
        <f t="shared" si="106"/>
        <v>0</v>
      </c>
      <c r="Y4594" s="429">
        <f t="shared" si="106"/>
        <v>0</v>
      </c>
      <c r="Z4594" s="429">
        <f t="shared" si="105"/>
        <v>0</v>
      </c>
      <c r="AA4594" s="429" t="s">
        <v>1295</v>
      </c>
    </row>
    <row r="4595" spans="1:27" x14ac:dyDescent="0.25">
      <c r="A4595" t="s">
        <v>149</v>
      </c>
      <c r="B4595" t="s">
        <v>186</v>
      </c>
      <c r="C4595" t="s">
        <v>1459</v>
      </c>
      <c r="D4595" t="s">
        <v>1387</v>
      </c>
      <c r="E4595" t="s">
        <v>1499</v>
      </c>
      <c r="F4595" t="s">
        <v>1293</v>
      </c>
      <c r="G4595" t="s">
        <v>524</v>
      </c>
      <c r="H4595" t="s">
        <v>1461</v>
      </c>
      <c r="I4595" t="s">
        <v>534</v>
      </c>
      <c r="J4595" t="s">
        <v>1416</v>
      </c>
      <c r="K4595" t="s">
        <v>1398</v>
      </c>
      <c r="L4595">
        <v>0</v>
      </c>
      <c r="M4595">
        <v>0</v>
      </c>
      <c r="N4595">
        <v>0</v>
      </c>
      <c r="O4595">
        <v>0</v>
      </c>
      <c r="P4595">
        <v>0</v>
      </c>
      <c r="Q4595">
        <v>0</v>
      </c>
      <c r="R4595">
        <v>0</v>
      </c>
      <c r="S4595">
        <v>0</v>
      </c>
      <c r="T4595">
        <v>0</v>
      </c>
      <c r="U4595">
        <v>0</v>
      </c>
      <c r="W4595" s="429">
        <f t="shared" si="106"/>
        <v>0</v>
      </c>
      <c r="X4595" s="429">
        <f t="shared" si="106"/>
        <v>0</v>
      </c>
      <c r="Y4595" s="429">
        <f t="shared" si="106"/>
        <v>0</v>
      </c>
      <c r="Z4595" s="429">
        <f t="shared" si="105"/>
        <v>0</v>
      </c>
      <c r="AA4595" s="429" t="s">
        <v>1295</v>
      </c>
    </row>
    <row r="4596" spans="1:27" x14ac:dyDescent="0.25">
      <c r="A4596" t="s">
        <v>149</v>
      </c>
      <c r="B4596" t="s">
        <v>186</v>
      </c>
      <c r="C4596" t="s">
        <v>1459</v>
      </c>
      <c r="D4596" t="s">
        <v>1387</v>
      </c>
      <c r="E4596" t="s">
        <v>1499</v>
      </c>
      <c r="F4596" t="s">
        <v>1293</v>
      </c>
      <c r="G4596" t="s">
        <v>524</v>
      </c>
      <c r="H4596" t="s">
        <v>1461</v>
      </c>
      <c r="I4596" t="s">
        <v>534</v>
      </c>
      <c r="J4596" t="s">
        <v>1400</v>
      </c>
      <c r="K4596" t="s">
        <v>1401</v>
      </c>
      <c r="L4596">
        <v>0</v>
      </c>
      <c r="M4596">
        <v>0</v>
      </c>
      <c r="N4596">
        <v>0</v>
      </c>
      <c r="O4596">
        <v>0</v>
      </c>
      <c r="P4596">
        <v>0</v>
      </c>
      <c r="Q4596">
        <v>0</v>
      </c>
      <c r="R4596">
        <v>0</v>
      </c>
      <c r="S4596">
        <v>0</v>
      </c>
      <c r="T4596">
        <v>0</v>
      </c>
      <c r="U4596">
        <v>0</v>
      </c>
      <c r="W4596" s="429">
        <f t="shared" si="106"/>
        <v>0</v>
      </c>
      <c r="X4596" s="429">
        <f t="shared" si="106"/>
        <v>0</v>
      </c>
      <c r="Y4596" s="429">
        <f t="shared" si="106"/>
        <v>0</v>
      </c>
      <c r="Z4596" s="429">
        <f t="shared" si="105"/>
        <v>0</v>
      </c>
      <c r="AA4596" s="429" t="s">
        <v>1296</v>
      </c>
    </row>
    <row r="4597" spans="1:27" x14ac:dyDescent="0.25">
      <c r="A4597" t="s">
        <v>149</v>
      </c>
      <c r="B4597" t="s">
        <v>186</v>
      </c>
      <c r="C4597" t="s">
        <v>1459</v>
      </c>
      <c r="D4597" t="s">
        <v>1387</v>
      </c>
      <c r="E4597" t="s">
        <v>1499</v>
      </c>
      <c r="F4597" t="s">
        <v>1293</v>
      </c>
      <c r="G4597" t="s">
        <v>524</v>
      </c>
      <c r="H4597" t="s">
        <v>1461</v>
      </c>
      <c r="I4597" t="s">
        <v>534</v>
      </c>
      <c r="J4597" t="s">
        <v>1442</v>
      </c>
      <c r="K4597" t="s">
        <v>1401</v>
      </c>
      <c r="L4597">
        <v>0</v>
      </c>
      <c r="M4597">
        <v>0</v>
      </c>
      <c r="N4597">
        <v>0</v>
      </c>
      <c r="O4597">
        <v>0</v>
      </c>
      <c r="P4597">
        <v>0</v>
      </c>
      <c r="Q4597">
        <v>0</v>
      </c>
      <c r="R4597">
        <v>0</v>
      </c>
      <c r="S4597">
        <v>0</v>
      </c>
      <c r="T4597">
        <v>0</v>
      </c>
      <c r="U4597">
        <v>0</v>
      </c>
      <c r="W4597" s="429">
        <f t="shared" si="106"/>
        <v>0</v>
      </c>
      <c r="X4597" s="429">
        <f t="shared" si="106"/>
        <v>0</v>
      </c>
      <c r="Y4597" s="429">
        <f t="shared" si="106"/>
        <v>0</v>
      </c>
      <c r="Z4597" s="429">
        <f t="shared" si="105"/>
        <v>0</v>
      </c>
      <c r="AA4597" s="429" t="s">
        <v>1296</v>
      </c>
    </row>
    <row r="4598" spans="1:27" x14ac:dyDescent="0.25">
      <c r="A4598" t="s">
        <v>149</v>
      </c>
      <c r="B4598" t="s">
        <v>186</v>
      </c>
      <c r="C4598" t="s">
        <v>1459</v>
      </c>
      <c r="D4598" t="s">
        <v>1387</v>
      </c>
      <c r="E4598" t="s">
        <v>1499</v>
      </c>
      <c r="F4598" t="s">
        <v>1293</v>
      </c>
      <c r="G4598" t="s">
        <v>524</v>
      </c>
      <c r="H4598" t="s">
        <v>1461</v>
      </c>
      <c r="I4598" t="s">
        <v>534</v>
      </c>
      <c r="J4598" t="s">
        <v>1442</v>
      </c>
      <c r="K4598" t="s">
        <v>1401</v>
      </c>
      <c r="L4598">
        <v>0</v>
      </c>
      <c r="M4598">
        <v>0</v>
      </c>
      <c r="N4598">
        <v>0</v>
      </c>
      <c r="O4598">
        <v>0</v>
      </c>
      <c r="P4598">
        <v>0</v>
      </c>
      <c r="Q4598">
        <v>0</v>
      </c>
      <c r="R4598">
        <v>0</v>
      </c>
      <c r="S4598">
        <v>0</v>
      </c>
      <c r="T4598">
        <v>0</v>
      </c>
      <c r="U4598">
        <v>0</v>
      </c>
      <c r="W4598" s="429">
        <f t="shared" si="106"/>
        <v>0</v>
      </c>
      <c r="X4598" s="429">
        <f t="shared" si="106"/>
        <v>0</v>
      </c>
      <c r="Y4598" s="429">
        <f t="shared" si="106"/>
        <v>0</v>
      </c>
      <c r="Z4598" s="429">
        <f t="shared" si="105"/>
        <v>0</v>
      </c>
      <c r="AA4598" s="429" t="s">
        <v>1296</v>
      </c>
    </row>
    <row r="4599" spans="1:27" x14ac:dyDescent="0.25">
      <c r="A4599" t="s">
        <v>149</v>
      </c>
      <c r="B4599" t="s">
        <v>186</v>
      </c>
      <c r="C4599" t="s">
        <v>1459</v>
      </c>
      <c r="D4599" t="s">
        <v>1387</v>
      </c>
      <c r="E4599" t="s">
        <v>1499</v>
      </c>
      <c r="F4599" t="s">
        <v>1293</v>
      </c>
      <c r="G4599" t="s">
        <v>524</v>
      </c>
      <c r="H4599" t="s">
        <v>1461</v>
      </c>
      <c r="I4599" t="s">
        <v>534</v>
      </c>
      <c r="J4599" t="s">
        <v>1392</v>
      </c>
      <c r="K4599" t="s">
        <v>1393</v>
      </c>
      <c r="L4599">
        <v>0</v>
      </c>
      <c r="M4599">
        <v>0</v>
      </c>
      <c r="N4599">
        <v>0</v>
      </c>
      <c r="O4599">
        <v>0</v>
      </c>
      <c r="P4599">
        <v>0</v>
      </c>
      <c r="Q4599">
        <v>0</v>
      </c>
      <c r="R4599">
        <v>0</v>
      </c>
      <c r="S4599">
        <v>0</v>
      </c>
      <c r="T4599">
        <v>0</v>
      </c>
      <c r="U4599">
        <v>0</v>
      </c>
      <c r="W4599" s="429">
        <f t="shared" si="106"/>
        <v>0</v>
      </c>
      <c r="X4599" s="429">
        <f t="shared" si="106"/>
        <v>0</v>
      </c>
      <c r="Y4599" s="429">
        <f t="shared" si="106"/>
        <v>0</v>
      </c>
      <c r="Z4599" s="429">
        <f t="shared" si="105"/>
        <v>0</v>
      </c>
      <c r="AA4599" s="429" t="s">
        <v>1295</v>
      </c>
    </row>
    <row r="4600" spans="1:27" x14ac:dyDescent="0.25">
      <c r="A4600" t="s">
        <v>149</v>
      </c>
      <c r="B4600" t="s">
        <v>186</v>
      </c>
      <c r="C4600" t="s">
        <v>1459</v>
      </c>
      <c r="D4600" t="s">
        <v>1387</v>
      </c>
      <c r="E4600" t="s">
        <v>1499</v>
      </c>
      <c r="F4600" t="s">
        <v>1293</v>
      </c>
      <c r="G4600" t="s">
        <v>524</v>
      </c>
      <c r="H4600" t="s">
        <v>1461</v>
      </c>
      <c r="I4600" t="s">
        <v>534</v>
      </c>
      <c r="J4600" t="s">
        <v>1416</v>
      </c>
      <c r="K4600" t="s">
        <v>1398</v>
      </c>
      <c r="L4600">
        <v>0</v>
      </c>
      <c r="M4600">
        <v>0</v>
      </c>
      <c r="N4600">
        <v>0</v>
      </c>
      <c r="O4600">
        <v>0</v>
      </c>
      <c r="P4600">
        <v>0</v>
      </c>
      <c r="Q4600">
        <v>0</v>
      </c>
      <c r="R4600">
        <v>0</v>
      </c>
      <c r="S4600">
        <v>0</v>
      </c>
      <c r="T4600">
        <v>0</v>
      </c>
      <c r="U4600">
        <v>0</v>
      </c>
      <c r="W4600" s="429">
        <f t="shared" si="106"/>
        <v>0</v>
      </c>
      <c r="X4600" s="429">
        <f t="shared" si="106"/>
        <v>0</v>
      </c>
      <c r="Y4600" s="429">
        <f t="shared" si="106"/>
        <v>0</v>
      </c>
      <c r="Z4600" s="429">
        <f t="shared" si="105"/>
        <v>0</v>
      </c>
      <c r="AA4600" s="429" t="s">
        <v>1295</v>
      </c>
    </row>
    <row r="4601" spans="1:27" x14ac:dyDescent="0.25">
      <c r="A4601" t="s">
        <v>149</v>
      </c>
      <c r="B4601" t="s">
        <v>186</v>
      </c>
      <c r="C4601" t="s">
        <v>1459</v>
      </c>
      <c r="D4601" t="s">
        <v>1387</v>
      </c>
      <c r="E4601" t="s">
        <v>1499</v>
      </c>
      <c r="F4601" t="s">
        <v>1293</v>
      </c>
      <c r="G4601" t="s">
        <v>524</v>
      </c>
      <c r="H4601" t="s">
        <v>1461</v>
      </c>
      <c r="I4601" t="s">
        <v>534</v>
      </c>
      <c r="J4601" t="s">
        <v>1416</v>
      </c>
      <c r="K4601" t="s">
        <v>1398</v>
      </c>
      <c r="L4601">
        <v>0</v>
      </c>
      <c r="M4601">
        <v>0</v>
      </c>
      <c r="N4601">
        <v>0</v>
      </c>
      <c r="O4601">
        <v>0</v>
      </c>
      <c r="P4601">
        <v>0</v>
      </c>
      <c r="Q4601">
        <v>0</v>
      </c>
      <c r="R4601">
        <v>0</v>
      </c>
      <c r="S4601">
        <v>0</v>
      </c>
      <c r="T4601">
        <v>0</v>
      </c>
      <c r="U4601">
        <v>0</v>
      </c>
      <c r="W4601" s="429">
        <f t="shared" si="106"/>
        <v>0</v>
      </c>
      <c r="X4601" s="429">
        <f t="shared" si="106"/>
        <v>0</v>
      </c>
      <c r="Y4601" s="429">
        <f t="shared" si="106"/>
        <v>0</v>
      </c>
      <c r="Z4601" s="429">
        <f t="shared" si="105"/>
        <v>0</v>
      </c>
      <c r="AA4601" s="429" t="s">
        <v>1295</v>
      </c>
    </row>
    <row r="4602" spans="1:27" x14ac:dyDescent="0.25">
      <c r="A4602" t="s">
        <v>149</v>
      </c>
      <c r="B4602" t="s">
        <v>186</v>
      </c>
      <c r="C4602" t="s">
        <v>1459</v>
      </c>
      <c r="D4602" t="s">
        <v>1387</v>
      </c>
      <c r="E4602" t="s">
        <v>1499</v>
      </c>
      <c r="F4602" t="s">
        <v>1293</v>
      </c>
      <c r="G4602" t="s">
        <v>524</v>
      </c>
      <c r="H4602" t="s">
        <v>1461</v>
      </c>
      <c r="I4602" t="s">
        <v>534</v>
      </c>
      <c r="J4602" t="s">
        <v>1403</v>
      </c>
      <c r="K4602" t="s">
        <v>1401</v>
      </c>
      <c r="L4602">
        <v>0</v>
      </c>
      <c r="M4602">
        <v>0</v>
      </c>
      <c r="N4602">
        <v>0</v>
      </c>
      <c r="O4602">
        <v>0</v>
      </c>
      <c r="P4602">
        <v>0</v>
      </c>
      <c r="Q4602">
        <v>0</v>
      </c>
      <c r="R4602">
        <v>0</v>
      </c>
      <c r="S4602">
        <v>0</v>
      </c>
      <c r="T4602">
        <v>0</v>
      </c>
      <c r="U4602">
        <v>0</v>
      </c>
      <c r="W4602" s="429">
        <f t="shared" si="106"/>
        <v>0</v>
      </c>
      <c r="X4602" s="429">
        <f t="shared" si="106"/>
        <v>0</v>
      </c>
      <c r="Y4602" s="429">
        <f t="shared" si="106"/>
        <v>0</v>
      </c>
      <c r="Z4602" s="429">
        <f t="shared" si="105"/>
        <v>0</v>
      </c>
      <c r="AA4602" s="429" t="s">
        <v>1296</v>
      </c>
    </row>
    <row r="4603" spans="1:27" x14ac:dyDescent="0.25">
      <c r="A4603" t="s">
        <v>149</v>
      </c>
      <c r="B4603" t="s">
        <v>186</v>
      </c>
      <c r="C4603" t="s">
        <v>1459</v>
      </c>
      <c r="D4603" t="s">
        <v>1387</v>
      </c>
      <c r="E4603" t="s">
        <v>1499</v>
      </c>
      <c r="F4603" t="s">
        <v>1293</v>
      </c>
      <c r="G4603" t="s">
        <v>524</v>
      </c>
      <c r="H4603" t="s">
        <v>1461</v>
      </c>
      <c r="I4603" t="s">
        <v>534</v>
      </c>
      <c r="J4603" t="s">
        <v>1399</v>
      </c>
      <c r="K4603" t="s">
        <v>1391</v>
      </c>
      <c r="L4603">
        <v>0</v>
      </c>
      <c r="M4603">
        <v>0</v>
      </c>
      <c r="N4603">
        <v>0</v>
      </c>
      <c r="O4603">
        <v>0</v>
      </c>
      <c r="P4603">
        <v>0</v>
      </c>
      <c r="Q4603">
        <v>0</v>
      </c>
      <c r="R4603">
        <v>0</v>
      </c>
      <c r="S4603">
        <v>0</v>
      </c>
      <c r="T4603">
        <v>0</v>
      </c>
      <c r="U4603">
        <v>0</v>
      </c>
      <c r="W4603" s="429">
        <f t="shared" si="106"/>
        <v>0</v>
      </c>
      <c r="X4603" s="429">
        <f t="shared" si="106"/>
        <v>0</v>
      </c>
      <c r="Y4603" s="429">
        <f t="shared" si="106"/>
        <v>0</v>
      </c>
      <c r="Z4603" s="429">
        <f t="shared" si="105"/>
        <v>0</v>
      </c>
      <c r="AA4603" s="429" t="s">
        <v>1296</v>
      </c>
    </row>
    <row r="4604" spans="1:27" x14ac:dyDescent="0.25">
      <c r="A4604" t="s">
        <v>149</v>
      </c>
      <c r="B4604" t="s">
        <v>186</v>
      </c>
      <c r="C4604" t="s">
        <v>1459</v>
      </c>
      <c r="D4604" t="s">
        <v>1387</v>
      </c>
      <c r="E4604" t="s">
        <v>1499</v>
      </c>
      <c r="F4604" t="s">
        <v>1293</v>
      </c>
      <c r="G4604" t="s">
        <v>524</v>
      </c>
      <c r="H4604" t="s">
        <v>1461</v>
      </c>
      <c r="I4604" t="s">
        <v>534</v>
      </c>
      <c r="J4604" t="s">
        <v>1399</v>
      </c>
      <c r="K4604" t="s">
        <v>1391</v>
      </c>
      <c r="L4604">
        <v>0</v>
      </c>
      <c r="M4604">
        <v>0</v>
      </c>
      <c r="N4604">
        <v>0</v>
      </c>
      <c r="O4604">
        <v>0</v>
      </c>
      <c r="P4604">
        <v>0</v>
      </c>
      <c r="Q4604">
        <v>0</v>
      </c>
      <c r="R4604">
        <v>0</v>
      </c>
      <c r="S4604">
        <v>0</v>
      </c>
      <c r="T4604">
        <v>0</v>
      </c>
      <c r="U4604">
        <v>0</v>
      </c>
      <c r="W4604" s="429">
        <f t="shared" si="106"/>
        <v>0</v>
      </c>
      <c r="X4604" s="429">
        <f t="shared" si="106"/>
        <v>0</v>
      </c>
      <c r="Y4604" s="429">
        <f t="shared" si="106"/>
        <v>0</v>
      </c>
      <c r="Z4604" s="429">
        <f t="shared" si="105"/>
        <v>0</v>
      </c>
      <c r="AA4604" s="429" t="s">
        <v>1296</v>
      </c>
    </row>
    <row r="4605" spans="1:27" x14ac:dyDescent="0.25">
      <c r="A4605" t="s">
        <v>149</v>
      </c>
      <c r="B4605" t="s">
        <v>186</v>
      </c>
      <c r="C4605" t="s">
        <v>1459</v>
      </c>
      <c r="D4605" t="s">
        <v>1387</v>
      </c>
      <c r="E4605" t="s">
        <v>1499</v>
      </c>
      <c r="F4605" t="s">
        <v>1293</v>
      </c>
      <c r="G4605" t="s">
        <v>524</v>
      </c>
      <c r="H4605" t="s">
        <v>1461</v>
      </c>
      <c r="I4605" t="s">
        <v>534</v>
      </c>
      <c r="J4605" t="s">
        <v>1399</v>
      </c>
      <c r="K4605" t="s">
        <v>1391</v>
      </c>
      <c r="L4605">
        <v>0</v>
      </c>
      <c r="M4605">
        <v>0</v>
      </c>
      <c r="N4605">
        <v>0</v>
      </c>
      <c r="O4605">
        <v>0</v>
      </c>
      <c r="P4605">
        <v>0</v>
      </c>
      <c r="Q4605">
        <v>0</v>
      </c>
      <c r="R4605">
        <v>0</v>
      </c>
      <c r="S4605">
        <v>0</v>
      </c>
      <c r="T4605">
        <v>0</v>
      </c>
      <c r="U4605">
        <v>0</v>
      </c>
      <c r="W4605" s="429">
        <f t="shared" si="106"/>
        <v>0</v>
      </c>
      <c r="X4605" s="429">
        <f t="shared" si="106"/>
        <v>0</v>
      </c>
      <c r="Y4605" s="429">
        <f t="shared" si="106"/>
        <v>0</v>
      </c>
      <c r="Z4605" s="429">
        <f t="shared" si="105"/>
        <v>0</v>
      </c>
      <c r="AA4605" s="429" t="s">
        <v>1296</v>
      </c>
    </row>
    <row r="4606" spans="1:27" x14ac:dyDescent="0.25">
      <c r="A4606" t="s">
        <v>149</v>
      </c>
      <c r="B4606" t="s">
        <v>186</v>
      </c>
      <c r="C4606" t="s">
        <v>1459</v>
      </c>
      <c r="D4606" t="s">
        <v>1387</v>
      </c>
      <c r="E4606" t="s">
        <v>1499</v>
      </c>
      <c r="F4606" t="s">
        <v>1293</v>
      </c>
      <c r="G4606" t="s">
        <v>524</v>
      </c>
      <c r="H4606" t="s">
        <v>1461</v>
      </c>
      <c r="I4606" t="s">
        <v>534</v>
      </c>
      <c r="J4606" t="s">
        <v>1402</v>
      </c>
      <c r="K4606" t="s">
        <v>1398</v>
      </c>
      <c r="L4606">
        <v>0</v>
      </c>
      <c r="M4606">
        <v>0</v>
      </c>
      <c r="N4606">
        <v>0</v>
      </c>
      <c r="O4606">
        <v>0</v>
      </c>
      <c r="P4606">
        <v>0</v>
      </c>
      <c r="Q4606">
        <v>0</v>
      </c>
      <c r="R4606">
        <v>0</v>
      </c>
      <c r="S4606">
        <v>0</v>
      </c>
      <c r="T4606">
        <v>0</v>
      </c>
      <c r="U4606">
        <v>0</v>
      </c>
      <c r="W4606" s="429">
        <f t="shared" si="106"/>
        <v>0</v>
      </c>
      <c r="X4606" s="429">
        <f t="shared" si="106"/>
        <v>0</v>
      </c>
      <c r="Y4606" s="429">
        <f t="shared" si="106"/>
        <v>0</v>
      </c>
      <c r="Z4606" s="429">
        <f t="shared" si="106"/>
        <v>0</v>
      </c>
      <c r="AA4606" s="429" t="s">
        <v>1295</v>
      </c>
    </row>
    <row r="4607" spans="1:27" x14ac:dyDescent="0.25">
      <c r="A4607" t="s">
        <v>149</v>
      </c>
      <c r="B4607" t="s">
        <v>186</v>
      </c>
      <c r="C4607" t="s">
        <v>1459</v>
      </c>
      <c r="D4607" t="s">
        <v>1387</v>
      </c>
      <c r="E4607" t="s">
        <v>1499</v>
      </c>
      <c r="F4607" t="s">
        <v>1293</v>
      </c>
      <c r="G4607" t="s">
        <v>524</v>
      </c>
      <c r="H4607" t="s">
        <v>1461</v>
      </c>
      <c r="I4607" t="s">
        <v>534</v>
      </c>
      <c r="J4607" t="s">
        <v>1402</v>
      </c>
      <c r="K4607" t="s">
        <v>1398</v>
      </c>
      <c r="L4607">
        <v>0</v>
      </c>
      <c r="M4607">
        <v>0</v>
      </c>
      <c r="N4607">
        <v>0</v>
      </c>
      <c r="O4607">
        <v>0</v>
      </c>
      <c r="P4607">
        <v>0</v>
      </c>
      <c r="Q4607">
        <v>0</v>
      </c>
      <c r="R4607">
        <v>0</v>
      </c>
      <c r="S4607">
        <v>0</v>
      </c>
      <c r="T4607">
        <v>0</v>
      </c>
      <c r="U4607">
        <v>0</v>
      </c>
      <c r="W4607" s="429">
        <f t="shared" ref="W4607:Z4670" si="107">IFERROR(R4607*1,0)</f>
        <v>0</v>
      </c>
      <c r="X4607" s="429">
        <f t="shared" si="107"/>
        <v>0</v>
      </c>
      <c r="Y4607" s="429">
        <f t="shared" si="107"/>
        <v>0</v>
      </c>
      <c r="Z4607" s="429">
        <f t="shared" si="107"/>
        <v>0</v>
      </c>
      <c r="AA4607" s="429" t="s">
        <v>1295</v>
      </c>
    </row>
    <row r="4608" spans="1:27" x14ac:dyDescent="0.25">
      <c r="A4608" t="s">
        <v>149</v>
      </c>
      <c r="B4608" t="s">
        <v>186</v>
      </c>
      <c r="C4608" t="s">
        <v>1459</v>
      </c>
      <c r="D4608" t="s">
        <v>1387</v>
      </c>
      <c r="E4608" t="s">
        <v>1499</v>
      </c>
      <c r="F4608" t="s">
        <v>1293</v>
      </c>
      <c r="G4608" t="s">
        <v>524</v>
      </c>
      <c r="H4608" t="s">
        <v>1461</v>
      </c>
      <c r="I4608" t="s">
        <v>534</v>
      </c>
      <c r="J4608" t="s">
        <v>1408</v>
      </c>
      <c r="K4608" t="s">
        <v>1395</v>
      </c>
      <c r="L4608">
        <v>0</v>
      </c>
      <c r="M4608">
        <v>0</v>
      </c>
      <c r="N4608">
        <v>0</v>
      </c>
      <c r="O4608">
        <v>0</v>
      </c>
      <c r="P4608">
        <v>0</v>
      </c>
      <c r="Q4608">
        <v>0</v>
      </c>
      <c r="R4608">
        <v>0</v>
      </c>
      <c r="S4608">
        <v>0</v>
      </c>
      <c r="T4608">
        <v>0</v>
      </c>
      <c r="U4608">
        <v>0</v>
      </c>
      <c r="W4608" s="429">
        <f t="shared" si="107"/>
        <v>0</v>
      </c>
      <c r="X4608" s="429">
        <f t="shared" si="107"/>
        <v>0</v>
      </c>
      <c r="Y4608" s="429">
        <f t="shared" si="107"/>
        <v>0</v>
      </c>
      <c r="Z4608" s="429">
        <f t="shared" si="107"/>
        <v>0</v>
      </c>
      <c r="AA4608" s="429" t="s">
        <v>1295</v>
      </c>
    </row>
    <row r="4609" spans="1:27" x14ac:dyDescent="0.25">
      <c r="A4609" t="s">
        <v>149</v>
      </c>
      <c r="B4609" t="s">
        <v>186</v>
      </c>
      <c r="C4609" t="s">
        <v>1459</v>
      </c>
      <c r="D4609" t="s">
        <v>1387</v>
      </c>
      <c r="E4609" t="s">
        <v>1499</v>
      </c>
      <c r="F4609" t="s">
        <v>1293</v>
      </c>
      <c r="G4609" t="s">
        <v>524</v>
      </c>
      <c r="H4609" t="s">
        <v>1461</v>
      </c>
      <c r="I4609" t="s">
        <v>534</v>
      </c>
      <c r="J4609" t="s">
        <v>1412</v>
      </c>
      <c r="K4609" t="s">
        <v>1393</v>
      </c>
      <c r="L4609">
        <v>0</v>
      </c>
      <c r="M4609">
        <v>0</v>
      </c>
      <c r="N4609">
        <v>0</v>
      </c>
      <c r="O4609">
        <v>0</v>
      </c>
      <c r="P4609">
        <v>0</v>
      </c>
      <c r="Q4609">
        <v>0</v>
      </c>
      <c r="R4609">
        <v>0</v>
      </c>
      <c r="S4609">
        <v>0</v>
      </c>
      <c r="T4609">
        <v>0</v>
      </c>
      <c r="U4609">
        <v>0</v>
      </c>
      <c r="W4609" s="429">
        <f t="shared" si="107"/>
        <v>0</v>
      </c>
      <c r="X4609" s="429">
        <f t="shared" si="107"/>
        <v>0</v>
      </c>
      <c r="Y4609" s="429">
        <f t="shared" si="107"/>
        <v>0</v>
      </c>
      <c r="Z4609" s="429">
        <f t="shared" si="107"/>
        <v>0</v>
      </c>
      <c r="AA4609" s="429" t="s">
        <v>1295</v>
      </c>
    </row>
    <row r="4610" spans="1:27" x14ac:dyDescent="0.25">
      <c r="A4610" t="s">
        <v>149</v>
      </c>
      <c r="B4610" t="s">
        <v>186</v>
      </c>
      <c r="C4610" t="s">
        <v>1459</v>
      </c>
      <c r="D4610" t="s">
        <v>1387</v>
      </c>
      <c r="E4610" t="s">
        <v>1499</v>
      </c>
      <c r="F4610" t="s">
        <v>1293</v>
      </c>
      <c r="G4610" t="s">
        <v>524</v>
      </c>
      <c r="H4610" t="s">
        <v>1461</v>
      </c>
      <c r="I4610" t="s">
        <v>534</v>
      </c>
      <c r="J4610" t="s">
        <v>1423</v>
      </c>
      <c r="K4610" t="s">
        <v>1419</v>
      </c>
      <c r="L4610">
        <v>0</v>
      </c>
      <c r="M4610">
        <v>0</v>
      </c>
      <c r="N4610">
        <v>0</v>
      </c>
      <c r="O4610">
        <v>0</v>
      </c>
      <c r="P4610">
        <v>0</v>
      </c>
      <c r="Q4610">
        <v>0</v>
      </c>
      <c r="R4610">
        <v>0</v>
      </c>
      <c r="S4610">
        <v>0</v>
      </c>
      <c r="T4610">
        <v>0</v>
      </c>
      <c r="U4610">
        <v>0</v>
      </c>
      <c r="W4610" s="429">
        <f t="shared" si="107"/>
        <v>0</v>
      </c>
      <c r="X4610" s="429">
        <f t="shared" si="107"/>
        <v>0</v>
      </c>
      <c r="Y4610" s="429">
        <f t="shared" si="107"/>
        <v>0</v>
      </c>
      <c r="Z4610" s="429">
        <f t="shared" si="107"/>
        <v>0</v>
      </c>
      <c r="AA4610" s="429" t="s">
        <v>1296</v>
      </c>
    </row>
    <row r="4611" spans="1:27" x14ac:dyDescent="0.25">
      <c r="A4611" t="s">
        <v>149</v>
      </c>
      <c r="B4611" t="s">
        <v>186</v>
      </c>
      <c r="C4611" t="s">
        <v>1459</v>
      </c>
      <c r="D4611" t="s">
        <v>1387</v>
      </c>
      <c r="E4611" t="s">
        <v>1499</v>
      </c>
      <c r="F4611" t="s">
        <v>1293</v>
      </c>
      <c r="G4611" t="s">
        <v>524</v>
      </c>
      <c r="H4611" t="s">
        <v>1461</v>
      </c>
      <c r="I4611" t="s">
        <v>534</v>
      </c>
      <c r="J4611" t="s">
        <v>1399</v>
      </c>
      <c r="K4611" t="s">
        <v>1391</v>
      </c>
      <c r="L4611">
        <v>0</v>
      </c>
      <c r="M4611">
        <v>0</v>
      </c>
      <c r="N4611">
        <v>0</v>
      </c>
      <c r="O4611">
        <v>0</v>
      </c>
      <c r="P4611">
        <v>0</v>
      </c>
      <c r="Q4611">
        <v>0</v>
      </c>
      <c r="R4611">
        <v>0</v>
      </c>
      <c r="S4611">
        <v>0</v>
      </c>
      <c r="T4611">
        <v>0</v>
      </c>
      <c r="U4611">
        <v>0</v>
      </c>
      <c r="W4611" s="429">
        <f t="shared" si="107"/>
        <v>0</v>
      </c>
      <c r="X4611" s="429">
        <f t="shared" si="107"/>
        <v>0</v>
      </c>
      <c r="Y4611" s="429">
        <f t="shared" si="107"/>
        <v>0</v>
      </c>
      <c r="Z4611" s="429">
        <f t="shared" si="107"/>
        <v>0</v>
      </c>
      <c r="AA4611" s="429" t="s">
        <v>1296</v>
      </c>
    </row>
    <row r="4612" spans="1:27" x14ac:dyDescent="0.25">
      <c r="A4612" t="s">
        <v>149</v>
      </c>
      <c r="B4612" t="s">
        <v>186</v>
      </c>
      <c r="C4612" t="s">
        <v>1459</v>
      </c>
      <c r="D4612" t="s">
        <v>1387</v>
      </c>
      <c r="E4612" t="s">
        <v>1499</v>
      </c>
      <c r="F4612" t="s">
        <v>1293</v>
      </c>
      <c r="G4612" t="s">
        <v>524</v>
      </c>
      <c r="H4612" t="s">
        <v>1464</v>
      </c>
      <c r="I4612" t="s">
        <v>186</v>
      </c>
      <c r="J4612" t="s">
        <v>1402</v>
      </c>
      <c r="K4612" t="s">
        <v>1398</v>
      </c>
      <c r="L4612">
        <v>0</v>
      </c>
      <c r="M4612">
        <v>0</v>
      </c>
      <c r="N4612">
        <v>0</v>
      </c>
      <c r="O4612">
        <v>0</v>
      </c>
      <c r="P4612">
        <v>0</v>
      </c>
      <c r="Q4612">
        <v>0</v>
      </c>
      <c r="R4612">
        <v>0</v>
      </c>
      <c r="S4612">
        <v>0</v>
      </c>
      <c r="T4612">
        <v>0</v>
      </c>
      <c r="U4612">
        <v>0</v>
      </c>
      <c r="W4612" s="429">
        <f t="shared" si="107"/>
        <v>0</v>
      </c>
      <c r="X4612" s="429">
        <f t="shared" si="107"/>
        <v>0</v>
      </c>
      <c r="Y4612" s="429">
        <f t="shared" si="107"/>
        <v>0</v>
      </c>
      <c r="Z4612" s="429">
        <f t="shared" si="107"/>
        <v>0</v>
      </c>
      <c r="AA4612" s="429" t="s">
        <v>1295</v>
      </c>
    </row>
    <row r="4613" spans="1:27" x14ac:dyDescent="0.25">
      <c r="A4613" t="s">
        <v>149</v>
      </c>
      <c r="B4613" t="s">
        <v>186</v>
      </c>
      <c r="C4613" t="s">
        <v>1459</v>
      </c>
      <c r="D4613" t="s">
        <v>1387</v>
      </c>
      <c r="E4613" t="s">
        <v>1499</v>
      </c>
      <c r="F4613" t="s">
        <v>1293</v>
      </c>
      <c r="G4613" t="s">
        <v>524</v>
      </c>
      <c r="H4613" t="s">
        <v>1464</v>
      </c>
      <c r="I4613" t="s">
        <v>186</v>
      </c>
      <c r="J4613" t="s">
        <v>1402</v>
      </c>
      <c r="K4613" t="s">
        <v>1398</v>
      </c>
      <c r="L4613">
        <v>0</v>
      </c>
      <c r="M4613">
        <v>0</v>
      </c>
      <c r="N4613">
        <v>0</v>
      </c>
      <c r="O4613">
        <v>0</v>
      </c>
      <c r="P4613">
        <v>0</v>
      </c>
      <c r="Q4613">
        <v>0</v>
      </c>
      <c r="R4613">
        <v>0</v>
      </c>
      <c r="S4613">
        <v>0</v>
      </c>
      <c r="T4613">
        <v>0</v>
      </c>
      <c r="U4613">
        <v>0</v>
      </c>
      <c r="W4613" s="429">
        <f t="shared" si="107"/>
        <v>0</v>
      </c>
      <c r="X4613" s="429">
        <f t="shared" si="107"/>
        <v>0</v>
      </c>
      <c r="Y4613" s="429">
        <f t="shared" si="107"/>
        <v>0</v>
      </c>
      <c r="Z4613" s="429">
        <f t="shared" si="107"/>
        <v>0</v>
      </c>
      <c r="AA4613" s="429" t="s">
        <v>1295</v>
      </c>
    </row>
    <row r="4614" spans="1:27" x14ac:dyDescent="0.25">
      <c r="A4614" t="s">
        <v>149</v>
      </c>
      <c r="B4614" t="s">
        <v>186</v>
      </c>
      <c r="C4614" t="s">
        <v>1459</v>
      </c>
      <c r="D4614" t="s">
        <v>1387</v>
      </c>
      <c r="E4614" t="s">
        <v>1499</v>
      </c>
      <c r="F4614" t="s">
        <v>1293</v>
      </c>
      <c r="G4614" t="s">
        <v>524</v>
      </c>
      <c r="H4614" t="s">
        <v>1464</v>
      </c>
      <c r="I4614" t="s">
        <v>186</v>
      </c>
      <c r="J4614" t="s">
        <v>1402</v>
      </c>
      <c r="K4614" t="s">
        <v>1398</v>
      </c>
      <c r="L4614">
        <v>0</v>
      </c>
      <c r="M4614">
        <v>0</v>
      </c>
      <c r="N4614">
        <v>0</v>
      </c>
      <c r="O4614">
        <v>0</v>
      </c>
      <c r="P4614">
        <v>0</v>
      </c>
      <c r="Q4614">
        <v>0</v>
      </c>
      <c r="R4614">
        <v>0</v>
      </c>
      <c r="S4614">
        <v>0</v>
      </c>
      <c r="T4614">
        <v>0</v>
      </c>
      <c r="U4614">
        <v>0</v>
      </c>
      <c r="W4614" s="429">
        <f t="shared" si="107"/>
        <v>0</v>
      </c>
      <c r="X4614" s="429">
        <f t="shared" si="107"/>
        <v>0</v>
      </c>
      <c r="Y4614" s="429">
        <f t="shared" si="107"/>
        <v>0</v>
      </c>
      <c r="Z4614" s="429">
        <f t="shared" si="107"/>
        <v>0</v>
      </c>
      <c r="AA4614" s="429" t="s">
        <v>1295</v>
      </c>
    </row>
    <row r="4615" spans="1:27" x14ac:dyDescent="0.25">
      <c r="A4615" t="s">
        <v>149</v>
      </c>
      <c r="B4615" t="s">
        <v>186</v>
      </c>
      <c r="C4615" t="s">
        <v>1459</v>
      </c>
      <c r="D4615" t="s">
        <v>1387</v>
      </c>
      <c r="E4615" t="s">
        <v>1499</v>
      </c>
      <c r="F4615" t="s">
        <v>1293</v>
      </c>
      <c r="G4615" t="s">
        <v>524</v>
      </c>
      <c r="H4615" t="s">
        <v>1464</v>
      </c>
      <c r="I4615" t="s">
        <v>186</v>
      </c>
      <c r="J4615" t="s">
        <v>1402</v>
      </c>
      <c r="K4615" t="s">
        <v>1398</v>
      </c>
      <c r="L4615">
        <v>0</v>
      </c>
      <c r="M4615">
        <v>0</v>
      </c>
      <c r="N4615">
        <v>0</v>
      </c>
      <c r="O4615">
        <v>0</v>
      </c>
      <c r="P4615">
        <v>0</v>
      </c>
      <c r="Q4615">
        <v>0</v>
      </c>
      <c r="R4615">
        <v>0</v>
      </c>
      <c r="S4615">
        <v>0</v>
      </c>
      <c r="T4615">
        <v>0</v>
      </c>
      <c r="U4615">
        <v>0</v>
      </c>
      <c r="W4615" s="429">
        <f t="shared" si="107"/>
        <v>0</v>
      </c>
      <c r="X4615" s="429">
        <f t="shared" si="107"/>
        <v>0</v>
      </c>
      <c r="Y4615" s="429">
        <f t="shared" si="107"/>
        <v>0</v>
      </c>
      <c r="Z4615" s="429">
        <f t="shared" si="107"/>
        <v>0</v>
      </c>
      <c r="AA4615" s="429" t="s">
        <v>1295</v>
      </c>
    </row>
    <row r="4616" spans="1:27" x14ac:dyDescent="0.25">
      <c r="A4616" t="s">
        <v>149</v>
      </c>
      <c r="B4616" t="s">
        <v>186</v>
      </c>
      <c r="C4616" t="s">
        <v>1459</v>
      </c>
      <c r="D4616" t="s">
        <v>1387</v>
      </c>
      <c r="E4616" t="s">
        <v>1499</v>
      </c>
      <c r="F4616" t="s">
        <v>1293</v>
      </c>
      <c r="G4616" t="s">
        <v>524</v>
      </c>
      <c r="H4616" t="s">
        <v>1464</v>
      </c>
      <c r="I4616" t="s">
        <v>186</v>
      </c>
      <c r="J4616" t="s">
        <v>1402</v>
      </c>
      <c r="K4616" t="s">
        <v>1398</v>
      </c>
      <c r="L4616">
        <v>0</v>
      </c>
      <c r="M4616">
        <v>0</v>
      </c>
      <c r="N4616">
        <v>0</v>
      </c>
      <c r="O4616">
        <v>0</v>
      </c>
      <c r="P4616">
        <v>0</v>
      </c>
      <c r="Q4616">
        <v>0</v>
      </c>
      <c r="R4616">
        <v>0</v>
      </c>
      <c r="S4616">
        <v>0</v>
      </c>
      <c r="T4616">
        <v>0</v>
      </c>
      <c r="U4616">
        <v>0</v>
      </c>
      <c r="W4616" s="429">
        <f t="shared" si="107"/>
        <v>0</v>
      </c>
      <c r="X4616" s="429">
        <f t="shared" si="107"/>
        <v>0</v>
      </c>
      <c r="Y4616" s="429">
        <f t="shared" si="107"/>
        <v>0</v>
      </c>
      <c r="Z4616" s="429">
        <f t="shared" si="107"/>
        <v>0</v>
      </c>
      <c r="AA4616" s="429" t="s">
        <v>1295</v>
      </c>
    </row>
    <row r="4617" spans="1:27" x14ac:dyDescent="0.25">
      <c r="A4617" t="s">
        <v>149</v>
      </c>
      <c r="B4617" t="s">
        <v>186</v>
      </c>
      <c r="C4617" t="s">
        <v>1459</v>
      </c>
      <c r="D4617" t="s">
        <v>1387</v>
      </c>
      <c r="E4617" t="s">
        <v>1499</v>
      </c>
      <c r="F4617" t="s">
        <v>1293</v>
      </c>
      <c r="G4617" t="s">
        <v>524</v>
      </c>
      <c r="H4617" t="s">
        <v>1464</v>
      </c>
      <c r="I4617" t="s">
        <v>186</v>
      </c>
      <c r="J4617" t="s">
        <v>1396</v>
      </c>
      <c r="K4617" t="s">
        <v>1393</v>
      </c>
      <c r="L4617">
        <v>0</v>
      </c>
      <c r="M4617">
        <v>0</v>
      </c>
      <c r="N4617">
        <v>0</v>
      </c>
      <c r="O4617">
        <v>0</v>
      </c>
      <c r="P4617">
        <v>0</v>
      </c>
      <c r="Q4617">
        <v>0</v>
      </c>
      <c r="R4617">
        <v>0</v>
      </c>
      <c r="S4617">
        <v>0</v>
      </c>
      <c r="T4617">
        <v>0</v>
      </c>
      <c r="U4617">
        <v>0</v>
      </c>
      <c r="W4617" s="429">
        <f t="shared" si="107"/>
        <v>0</v>
      </c>
      <c r="X4617" s="429">
        <f t="shared" si="107"/>
        <v>0</v>
      </c>
      <c r="Y4617" s="429">
        <f t="shared" si="107"/>
        <v>0</v>
      </c>
      <c r="Z4617" s="429">
        <f t="shared" si="107"/>
        <v>0</v>
      </c>
      <c r="AA4617" s="429" t="s">
        <v>1295</v>
      </c>
    </row>
    <row r="4618" spans="1:27" x14ac:dyDescent="0.25">
      <c r="A4618" t="s">
        <v>149</v>
      </c>
      <c r="B4618" t="s">
        <v>186</v>
      </c>
      <c r="C4618" t="s">
        <v>1459</v>
      </c>
      <c r="D4618" t="s">
        <v>1387</v>
      </c>
      <c r="E4618" t="s">
        <v>1499</v>
      </c>
      <c r="F4618" t="s">
        <v>1293</v>
      </c>
      <c r="G4618" t="s">
        <v>524</v>
      </c>
      <c r="H4618" t="s">
        <v>1464</v>
      </c>
      <c r="I4618" t="s">
        <v>186</v>
      </c>
      <c r="J4618" t="s">
        <v>1402</v>
      </c>
      <c r="K4618" t="s">
        <v>1398</v>
      </c>
      <c r="L4618">
        <v>0</v>
      </c>
      <c r="M4618">
        <v>0</v>
      </c>
      <c r="N4618">
        <v>0</v>
      </c>
      <c r="O4618">
        <v>0</v>
      </c>
      <c r="P4618">
        <v>0</v>
      </c>
      <c r="Q4618">
        <v>0</v>
      </c>
      <c r="R4618">
        <v>0</v>
      </c>
      <c r="S4618">
        <v>0</v>
      </c>
      <c r="T4618">
        <v>0</v>
      </c>
      <c r="U4618">
        <v>0</v>
      </c>
      <c r="W4618" s="429">
        <f t="shared" si="107"/>
        <v>0</v>
      </c>
      <c r="X4618" s="429">
        <f t="shared" si="107"/>
        <v>0</v>
      </c>
      <c r="Y4618" s="429">
        <f t="shared" si="107"/>
        <v>0</v>
      </c>
      <c r="Z4618" s="429">
        <f t="shared" si="107"/>
        <v>0</v>
      </c>
      <c r="AA4618" s="429" t="s">
        <v>1295</v>
      </c>
    </row>
    <row r="4619" spans="1:27" x14ac:dyDescent="0.25">
      <c r="A4619" t="s">
        <v>149</v>
      </c>
      <c r="B4619" t="s">
        <v>186</v>
      </c>
      <c r="C4619" t="s">
        <v>1459</v>
      </c>
      <c r="D4619" t="s">
        <v>1387</v>
      </c>
      <c r="E4619" t="s">
        <v>1499</v>
      </c>
      <c r="F4619" t="s">
        <v>1293</v>
      </c>
      <c r="G4619" t="s">
        <v>524</v>
      </c>
      <c r="H4619" t="s">
        <v>1464</v>
      </c>
      <c r="I4619" t="s">
        <v>186</v>
      </c>
      <c r="J4619" t="s">
        <v>1402</v>
      </c>
      <c r="K4619" t="s">
        <v>1398</v>
      </c>
      <c r="L4619">
        <v>0</v>
      </c>
      <c r="M4619">
        <v>0</v>
      </c>
      <c r="N4619">
        <v>0</v>
      </c>
      <c r="O4619">
        <v>0</v>
      </c>
      <c r="P4619">
        <v>0</v>
      </c>
      <c r="Q4619">
        <v>0</v>
      </c>
      <c r="R4619">
        <v>0</v>
      </c>
      <c r="S4619">
        <v>0</v>
      </c>
      <c r="T4619">
        <v>0</v>
      </c>
      <c r="U4619">
        <v>0</v>
      </c>
      <c r="W4619" s="429">
        <f t="shared" si="107"/>
        <v>0</v>
      </c>
      <c r="X4619" s="429">
        <f t="shared" si="107"/>
        <v>0</v>
      </c>
      <c r="Y4619" s="429">
        <f t="shared" si="107"/>
        <v>0</v>
      </c>
      <c r="Z4619" s="429">
        <f t="shared" si="107"/>
        <v>0</v>
      </c>
      <c r="AA4619" s="429" t="s">
        <v>1295</v>
      </c>
    </row>
    <row r="4620" spans="1:27" x14ac:dyDescent="0.25">
      <c r="A4620" t="s">
        <v>149</v>
      </c>
      <c r="B4620" t="s">
        <v>186</v>
      </c>
      <c r="C4620" t="s">
        <v>1459</v>
      </c>
      <c r="D4620" t="s">
        <v>1387</v>
      </c>
      <c r="E4620" t="s">
        <v>1499</v>
      </c>
      <c r="F4620" t="s">
        <v>1293</v>
      </c>
      <c r="G4620" t="s">
        <v>524</v>
      </c>
      <c r="H4620" t="s">
        <v>1464</v>
      </c>
      <c r="I4620" t="s">
        <v>186</v>
      </c>
      <c r="J4620" t="s">
        <v>1402</v>
      </c>
      <c r="K4620" t="s">
        <v>1398</v>
      </c>
      <c r="L4620">
        <v>0</v>
      </c>
      <c r="M4620">
        <v>0</v>
      </c>
      <c r="N4620">
        <v>0</v>
      </c>
      <c r="O4620">
        <v>0</v>
      </c>
      <c r="P4620">
        <v>0</v>
      </c>
      <c r="Q4620">
        <v>0</v>
      </c>
      <c r="R4620">
        <v>0</v>
      </c>
      <c r="S4620">
        <v>0</v>
      </c>
      <c r="T4620">
        <v>0</v>
      </c>
      <c r="U4620">
        <v>0</v>
      </c>
      <c r="W4620" s="429">
        <f t="shared" si="107"/>
        <v>0</v>
      </c>
      <c r="X4620" s="429">
        <f t="shared" si="107"/>
        <v>0</v>
      </c>
      <c r="Y4620" s="429">
        <f t="shared" si="107"/>
        <v>0</v>
      </c>
      <c r="Z4620" s="429">
        <f t="shared" si="107"/>
        <v>0</v>
      </c>
      <c r="AA4620" s="429" t="s">
        <v>1295</v>
      </c>
    </row>
    <row r="4621" spans="1:27" x14ac:dyDescent="0.25">
      <c r="A4621" t="s">
        <v>149</v>
      </c>
      <c r="B4621" t="s">
        <v>186</v>
      </c>
      <c r="C4621" t="s">
        <v>1459</v>
      </c>
      <c r="D4621" t="s">
        <v>1387</v>
      </c>
      <c r="E4621" t="s">
        <v>1499</v>
      </c>
      <c r="F4621" t="s">
        <v>1293</v>
      </c>
      <c r="G4621" t="s">
        <v>524</v>
      </c>
      <c r="H4621" t="s">
        <v>1464</v>
      </c>
      <c r="I4621" t="s">
        <v>186</v>
      </c>
      <c r="J4621" t="s">
        <v>1402</v>
      </c>
      <c r="K4621" t="s">
        <v>1398</v>
      </c>
      <c r="L4621">
        <v>0</v>
      </c>
      <c r="M4621">
        <v>0</v>
      </c>
      <c r="N4621">
        <v>0</v>
      </c>
      <c r="O4621">
        <v>0</v>
      </c>
      <c r="P4621">
        <v>0</v>
      </c>
      <c r="Q4621">
        <v>0</v>
      </c>
      <c r="R4621">
        <v>0</v>
      </c>
      <c r="S4621">
        <v>0</v>
      </c>
      <c r="T4621">
        <v>0</v>
      </c>
      <c r="U4621">
        <v>0</v>
      </c>
      <c r="W4621" s="429">
        <f t="shared" si="107"/>
        <v>0</v>
      </c>
      <c r="X4621" s="429">
        <f t="shared" si="107"/>
        <v>0</v>
      </c>
      <c r="Y4621" s="429">
        <f t="shared" si="107"/>
        <v>0</v>
      </c>
      <c r="Z4621" s="429">
        <f t="shared" si="107"/>
        <v>0</v>
      </c>
      <c r="AA4621" s="429" t="s">
        <v>1295</v>
      </c>
    </row>
    <row r="4622" spans="1:27" x14ac:dyDescent="0.25">
      <c r="A4622" t="s">
        <v>149</v>
      </c>
      <c r="B4622" t="s">
        <v>186</v>
      </c>
      <c r="C4622" t="s">
        <v>1459</v>
      </c>
      <c r="D4622" t="s">
        <v>1387</v>
      </c>
      <c r="E4622" t="s">
        <v>1499</v>
      </c>
      <c r="F4622" t="s">
        <v>1293</v>
      </c>
      <c r="G4622" t="s">
        <v>524</v>
      </c>
      <c r="H4622" t="s">
        <v>1464</v>
      </c>
      <c r="I4622" t="s">
        <v>186</v>
      </c>
      <c r="J4622" t="s">
        <v>1402</v>
      </c>
      <c r="K4622" t="s">
        <v>1398</v>
      </c>
      <c r="L4622">
        <v>0</v>
      </c>
      <c r="M4622">
        <v>0</v>
      </c>
      <c r="N4622">
        <v>0</v>
      </c>
      <c r="O4622">
        <v>0</v>
      </c>
      <c r="P4622">
        <v>0</v>
      </c>
      <c r="Q4622">
        <v>0</v>
      </c>
      <c r="R4622">
        <v>0</v>
      </c>
      <c r="S4622">
        <v>0</v>
      </c>
      <c r="T4622">
        <v>0</v>
      </c>
      <c r="U4622">
        <v>0</v>
      </c>
      <c r="W4622" s="429">
        <f t="shared" si="107"/>
        <v>0</v>
      </c>
      <c r="X4622" s="429">
        <f t="shared" si="107"/>
        <v>0</v>
      </c>
      <c r="Y4622" s="429">
        <f t="shared" si="107"/>
        <v>0</v>
      </c>
      <c r="Z4622" s="429">
        <f t="shared" si="107"/>
        <v>0</v>
      </c>
      <c r="AA4622" s="429" t="s">
        <v>1295</v>
      </c>
    </row>
    <row r="4623" spans="1:27" x14ac:dyDescent="0.25">
      <c r="A4623" t="s">
        <v>149</v>
      </c>
      <c r="B4623" t="s">
        <v>186</v>
      </c>
      <c r="C4623" t="s">
        <v>1459</v>
      </c>
      <c r="D4623" t="s">
        <v>1387</v>
      </c>
      <c r="E4623" t="s">
        <v>1499</v>
      </c>
      <c r="F4623" t="s">
        <v>1293</v>
      </c>
      <c r="G4623" t="s">
        <v>524</v>
      </c>
      <c r="H4623" t="s">
        <v>1464</v>
      </c>
      <c r="I4623" t="s">
        <v>186</v>
      </c>
      <c r="J4623" t="s">
        <v>1394</v>
      </c>
      <c r="K4623" t="s">
        <v>1395</v>
      </c>
      <c r="L4623">
        <v>0</v>
      </c>
      <c r="M4623">
        <v>0</v>
      </c>
      <c r="N4623">
        <v>0</v>
      </c>
      <c r="O4623">
        <v>0</v>
      </c>
      <c r="P4623">
        <v>0</v>
      </c>
      <c r="Q4623">
        <v>0</v>
      </c>
      <c r="R4623">
        <v>0</v>
      </c>
      <c r="S4623">
        <v>0</v>
      </c>
      <c r="T4623">
        <v>0</v>
      </c>
      <c r="U4623">
        <v>0</v>
      </c>
      <c r="W4623" s="429">
        <f t="shared" si="107"/>
        <v>0</v>
      </c>
      <c r="X4623" s="429">
        <f t="shared" si="107"/>
        <v>0</v>
      </c>
      <c r="Y4623" s="429">
        <f t="shared" si="107"/>
        <v>0</v>
      </c>
      <c r="Z4623" s="429">
        <f t="shared" si="107"/>
        <v>0</v>
      </c>
      <c r="AA4623" s="429" t="s">
        <v>1295</v>
      </c>
    </row>
    <row r="4624" spans="1:27" x14ac:dyDescent="0.25">
      <c r="A4624" t="s">
        <v>149</v>
      </c>
      <c r="B4624" t="s">
        <v>186</v>
      </c>
      <c r="C4624" t="s">
        <v>1459</v>
      </c>
      <c r="D4624" t="s">
        <v>1387</v>
      </c>
      <c r="E4624" t="s">
        <v>1499</v>
      </c>
      <c r="F4624" t="s">
        <v>1293</v>
      </c>
      <c r="G4624" t="s">
        <v>524</v>
      </c>
      <c r="H4624" t="s">
        <v>1464</v>
      </c>
      <c r="I4624" t="s">
        <v>186</v>
      </c>
      <c r="J4624" t="s">
        <v>1394</v>
      </c>
      <c r="K4624" t="s">
        <v>1395</v>
      </c>
      <c r="L4624">
        <v>0</v>
      </c>
      <c r="M4624">
        <v>0</v>
      </c>
      <c r="N4624">
        <v>0</v>
      </c>
      <c r="O4624">
        <v>0</v>
      </c>
      <c r="P4624">
        <v>0</v>
      </c>
      <c r="Q4624">
        <v>0</v>
      </c>
      <c r="R4624">
        <v>0</v>
      </c>
      <c r="S4624">
        <v>0</v>
      </c>
      <c r="T4624">
        <v>0</v>
      </c>
      <c r="U4624">
        <v>0</v>
      </c>
      <c r="W4624" s="429">
        <f t="shared" si="107"/>
        <v>0</v>
      </c>
      <c r="X4624" s="429">
        <f t="shared" si="107"/>
        <v>0</v>
      </c>
      <c r="Y4624" s="429">
        <f t="shared" si="107"/>
        <v>0</v>
      </c>
      <c r="Z4624" s="429">
        <f t="shared" si="107"/>
        <v>0</v>
      </c>
      <c r="AA4624" s="429" t="s">
        <v>1295</v>
      </c>
    </row>
    <row r="4625" spans="1:27" x14ac:dyDescent="0.25">
      <c r="A4625" t="s">
        <v>149</v>
      </c>
      <c r="B4625" t="s">
        <v>186</v>
      </c>
      <c r="C4625" t="s">
        <v>1459</v>
      </c>
      <c r="D4625" t="s">
        <v>1387</v>
      </c>
      <c r="E4625" t="s">
        <v>1499</v>
      </c>
      <c r="F4625" t="s">
        <v>1293</v>
      </c>
      <c r="G4625" t="s">
        <v>524</v>
      </c>
      <c r="H4625" t="s">
        <v>1464</v>
      </c>
      <c r="I4625" t="s">
        <v>186</v>
      </c>
      <c r="J4625" t="s">
        <v>1396</v>
      </c>
      <c r="K4625" t="s">
        <v>1393</v>
      </c>
      <c r="L4625">
        <v>0</v>
      </c>
      <c r="M4625">
        <v>0</v>
      </c>
      <c r="N4625">
        <v>0</v>
      </c>
      <c r="O4625">
        <v>0</v>
      </c>
      <c r="P4625">
        <v>0</v>
      </c>
      <c r="Q4625">
        <v>0</v>
      </c>
      <c r="R4625">
        <v>0</v>
      </c>
      <c r="S4625">
        <v>0</v>
      </c>
      <c r="T4625">
        <v>0</v>
      </c>
      <c r="U4625">
        <v>0</v>
      </c>
      <c r="W4625" s="429">
        <f t="shared" si="107"/>
        <v>0</v>
      </c>
      <c r="X4625" s="429">
        <f t="shared" si="107"/>
        <v>0</v>
      </c>
      <c r="Y4625" s="429">
        <f t="shared" si="107"/>
        <v>0</v>
      </c>
      <c r="Z4625" s="429">
        <f t="shared" si="107"/>
        <v>0</v>
      </c>
      <c r="AA4625" s="429" t="s">
        <v>1295</v>
      </c>
    </row>
    <row r="4626" spans="1:27" x14ac:dyDescent="0.25">
      <c r="A4626" t="s">
        <v>149</v>
      </c>
      <c r="B4626" t="s">
        <v>186</v>
      </c>
      <c r="C4626" t="s">
        <v>1459</v>
      </c>
      <c r="D4626" t="s">
        <v>1387</v>
      </c>
      <c r="E4626" t="s">
        <v>1499</v>
      </c>
      <c r="F4626" t="s">
        <v>1293</v>
      </c>
      <c r="G4626" t="s">
        <v>524</v>
      </c>
      <c r="H4626" t="s">
        <v>1464</v>
      </c>
      <c r="I4626" t="s">
        <v>186</v>
      </c>
      <c r="J4626" t="s">
        <v>1402</v>
      </c>
      <c r="K4626" t="s">
        <v>1398</v>
      </c>
      <c r="L4626">
        <v>0</v>
      </c>
      <c r="M4626">
        <v>0</v>
      </c>
      <c r="N4626">
        <v>0</v>
      </c>
      <c r="O4626">
        <v>0</v>
      </c>
      <c r="P4626">
        <v>0</v>
      </c>
      <c r="Q4626">
        <v>0</v>
      </c>
      <c r="R4626">
        <v>0</v>
      </c>
      <c r="S4626">
        <v>0</v>
      </c>
      <c r="T4626">
        <v>0</v>
      </c>
      <c r="U4626">
        <v>0</v>
      </c>
      <c r="W4626" s="429">
        <f t="shared" si="107"/>
        <v>0</v>
      </c>
      <c r="X4626" s="429">
        <f t="shared" si="107"/>
        <v>0</v>
      </c>
      <c r="Y4626" s="429">
        <f t="shared" si="107"/>
        <v>0</v>
      </c>
      <c r="Z4626" s="429">
        <f t="shared" si="107"/>
        <v>0</v>
      </c>
      <c r="AA4626" s="429" t="s">
        <v>1295</v>
      </c>
    </row>
    <row r="4627" spans="1:27" x14ac:dyDescent="0.25">
      <c r="A4627" t="s">
        <v>149</v>
      </c>
      <c r="B4627" t="s">
        <v>186</v>
      </c>
      <c r="C4627" t="s">
        <v>1459</v>
      </c>
      <c r="D4627" t="s">
        <v>1387</v>
      </c>
      <c r="E4627" t="s">
        <v>1499</v>
      </c>
      <c r="F4627" t="s">
        <v>1293</v>
      </c>
      <c r="G4627" t="s">
        <v>524</v>
      </c>
      <c r="H4627" t="s">
        <v>1464</v>
      </c>
      <c r="I4627" t="s">
        <v>186</v>
      </c>
      <c r="J4627" t="s">
        <v>1423</v>
      </c>
      <c r="K4627" t="s">
        <v>1419</v>
      </c>
      <c r="L4627">
        <v>0</v>
      </c>
      <c r="M4627">
        <v>0</v>
      </c>
      <c r="N4627">
        <v>0</v>
      </c>
      <c r="O4627">
        <v>0</v>
      </c>
      <c r="P4627">
        <v>0</v>
      </c>
      <c r="Q4627">
        <v>0</v>
      </c>
      <c r="R4627">
        <v>0</v>
      </c>
      <c r="S4627">
        <v>0</v>
      </c>
      <c r="T4627">
        <v>0</v>
      </c>
      <c r="U4627">
        <v>0</v>
      </c>
      <c r="W4627" s="429">
        <f t="shared" si="107"/>
        <v>0</v>
      </c>
      <c r="X4627" s="429">
        <f t="shared" si="107"/>
        <v>0</v>
      </c>
      <c r="Y4627" s="429">
        <f t="shared" si="107"/>
        <v>0</v>
      </c>
      <c r="Z4627" s="429">
        <f t="shared" si="107"/>
        <v>0</v>
      </c>
      <c r="AA4627" s="429" t="s">
        <v>1296</v>
      </c>
    </row>
    <row r="4628" spans="1:27" x14ac:dyDescent="0.25">
      <c r="A4628" t="s">
        <v>149</v>
      </c>
      <c r="B4628" t="s">
        <v>186</v>
      </c>
      <c r="C4628" t="s">
        <v>1459</v>
      </c>
      <c r="D4628" t="s">
        <v>1387</v>
      </c>
      <c r="E4628" t="s">
        <v>1499</v>
      </c>
      <c r="F4628" t="s">
        <v>1293</v>
      </c>
      <c r="G4628" t="s">
        <v>524</v>
      </c>
      <c r="H4628" t="s">
        <v>1464</v>
      </c>
      <c r="I4628" t="s">
        <v>186</v>
      </c>
      <c r="J4628" t="s">
        <v>1423</v>
      </c>
      <c r="K4628" t="s">
        <v>1419</v>
      </c>
      <c r="L4628">
        <v>0</v>
      </c>
      <c r="M4628">
        <v>0</v>
      </c>
      <c r="N4628">
        <v>0</v>
      </c>
      <c r="O4628">
        <v>0</v>
      </c>
      <c r="P4628">
        <v>0</v>
      </c>
      <c r="Q4628">
        <v>0</v>
      </c>
      <c r="R4628">
        <v>0</v>
      </c>
      <c r="S4628">
        <v>0</v>
      </c>
      <c r="T4628">
        <v>0</v>
      </c>
      <c r="U4628">
        <v>0</v>
      </c>
      <c r="W4628" s="429">
        <f t="shared" si="107"/>
        <v>0</v>
      </c>
      <c r="X4628" s="429">
        <f t="shared" si="107"/>
        <v>0</v>
      </c>
      <c r="Y4628" s="429">
        <f t="shared" si="107"/>
        <v>0</v>
      </c>
      <c r="Z4628" s="429">
        <f t="shared" si="107"/>
        <v>0</v>
      </c>
      <c r="AA4628" s="429" t="s">
        <v>1296</v>
      </c>
    </row>
    <row r="4629" spans="1:27" x14ac:dyDescent="0.25">
      <c r="A4629" t="s">
        <v>149</v>
      </c>
      <c r="B4629" t="s">
        <v>186</v>
      </c>
      <c r="C4629" t="s">
        <v>1459</v>
      </c>
      <c r="D4629" t="s">
        <v>1387</v>
      </c>
      <c r="E4629" t="s">
        <v>1499</v>
      </c>
      <c r="F4629" t="s">
        <v>1293</v>
      </c>
      <c r="G4629" t="s">
        <v>524</v>
      </c>
      <c r="H4629" t="s">
        <v>1464</v>
      </c>
      <c r="I4629" t="s">
        <v>186</v>
      </c>
      <c r="J4629" t="s">
        <v>1402</v>
      </c>
      <c r="K4629" t="s">
        <v>1398</v>
      </c>
      <c r="L4629">
        <v>0</v>
      </c>
      <c r="M4629">
        <v>0</v>
      </c>
      <c r="N4629">
        <v>0</v>
      </c>
      <c r="O4629">
        <v>0</v>
      </c>
      <c r="P4629">
        <v>0</v>
      </c>
      <c r="Q4629">
        <v>0</v>
      </c>
      <c r="R4629">
        <v>0</v>
      </c>
      <c r="S4629">
        <v>0</v>
      </c>
      <c r="T4629">
        <v>0</v>
      </c>
      <c r="U4629">
        <v>0</v>
      </c>
      <c r="W4629" s="429">
        <f t="shared" si="107"/>
        <v>0</v>
      </c>
      <c r="X4629" s="429">
        <f t="shared" si="107"/>
        <v>0</v>
      </c>
      <c r="Y4629" s="429">
        <f t="shared" si="107"/>
        <v>0</v>
      </c>
      <c r="Z4629" s="429">
        <f t="shared" si="107"/>
        <v>0</v>
      </c>
      <c r="AA4629" s="429" t="s">
        <v>1295</v>
      </c>
    </row>
    <row r="4630" spans="1:27" x14ac:dyDescent="0.25">
      <c r="A4630" t="s">
        <v>149</v>
      </c>
      <c r="B4630" t="s">
        <v>186</v>
      </c>
      <c r="C4630" t="s">
        <v>1459</v>
      </c>
      <c r="D4630" t="s">
        <v>1387</v>
      </c>
      <c r="E4630" t="s">
        <v>1499</v>
      </c>
      <c r="F4630" t="s">
        <v>1293</v>
      </c>
      <c r="G4630" t="s">
        <v>524</v>
      </c>
      <c r="H4630" t="s">
        <v>1464</v>
      </c>
      <c r="I4630" t="s">
        <v>186</v>
      </c>
      <c r="J4630" t="s">
        <v>1412</v>
      </c>
      <c r="K4630" t="s">
        <v>1393</v>
      </c>
      <c r="L4630">
        <v>0</v>
      </c>
      <c r="M4630">
        <v>0</v>
      </c>
      <c r="N4630">
        <v>0</v>
      </c>
      <c r="O4630">
        <v>0</v>
      </c>
      <c r="P4630">
        <v>0</v>
      </c>
      <c r="Q4630">
        <v>0</v>
      </c>
      <c r="R4630">
        <v>0</v>
      </c>
      <c r="S4630">
        <v>0</v>
      </c>
      <c r="T4630">
        <v>0</v>
      </c>
      <c r="U4630">
        <v>0</v>
      </c>
      <c r="W4630" s="429">
        <f t="shared" si="107"/>
        <v>0</v>
      </c>
      <c r="X4630" s="429">
        <f t="shared" si="107"/>
        <v>0</v>
      </c>
      <c r="Y4630" s="429">
        <f t="shared" si="107"/>
        <v>0</v>
      </c>
      <c r="Z4630" s="429">
        <f t="shared" si="107"/>
        <v>0</v>
      </c>
      <c r="AA4630" s="429" t="s">
        <v>1295</v>
      </c>
    </row>
    <row r="4631" spans="1:27" x14ac:dyDescent="0.25">
      <c r="A4631" t="s">
        <v>149</v>
      </c>
      <c r="B4631" t="s">
        <v>186</v>
      </c>
      <c r="C4631" t="s">
        <v>1459</v>
      </c>
      <c r="D4631" t="s">
        <v>1387</v>
      </c>
      <c r="E4631" t="s">
        <v>1499</v>
      </c>
      <c r="F4631" t="s">
        <v>1293</v>
      </c>
      <c r="G4631" t="s">
        <v>524</v>
      </c>
      <c r="H4631" t="s">
        <v>1464</v>
      </c>
      <c r="I4631" t="s">
        <v>186</v>
      </c>
      <c r="J4631" t="s">
        <v>1408</v>
      </c>
      <c r="K4631" t="s">
        <v>1395</v>
      </c>
      <c r="L4631">
        <v>0</v>
      </c>
      <c r="M4631">
        <v>0</v>
      </c>
      <c r="N4631">
        <v>0</v>
      </c>
      <c r="O4631">
        <v>0</v>
      </c>
      <c r="P4631">
        <v>0</v>
      </c>
      <c r="Q4631">
        <v>0</v>
      </c>
      <c r="R4631">
        <v>0</v>
      </c>
      <c r="S4631">
        <v>0</v>
      </c>
      <c r="T4631">
        <v>0</v>
      </c>
      <c r="U4631">
        <v>0</v>
      </c>
      <c r="W4631" s="429">
        <f t="shared" si="107"/>
        <v>0</v>
      </c>
      <c r="X4631" s="429">
        <f t="shared" si="107"/>
        <v>0</v>
      </c>
      <c r="Y4631" s="429">
        <f t="shared" si="107"/>
        <v>0</v>
      </c>
      <c r="Z4631" s="429">
        <f t="shared" si="107"/>
        <v>0</v>
      </c>
      <c r="AA4631" s="429" t="s">
        <v>1295</v>
      </c>
    </row>
    <row r="4632" spans="1:27" x14ac:dyDescent="0.25">
      <c r="A4632" t="s">
        <v>149</v>
      </c>
      <c r="B4632" t="s">
        <v>186</v>
      </c>
      <c r="C4632" t="s">
        <v>1459</v>
      </c>
      <c r="D4632" t="s">
        <v>1387</v>
      </c>
      <c r="E4632" t="s">
        <v>1499</v>
      </c>
      <c r="F4632" t="s">
        <v>1293</v>
      </c>
      <c r="G4632" t="s">
        <v>524</v>
      </c>
      <c r="H4632" t="s">
        <v>1464</v>
      </c>
      <c r="I4632" t="s">
        <v>186</v>
      </c>
      <c r="J4632" t="s">
        <v>1412</v>
      </c>
      <c r="K4632" t="s">
        <v>1393</v>
      </c>
      <c r="L4632">
        <v>0</v>
      </c>
      <c r="M4632">
        <v>0</v>
      </c>
      <c r="N4632">
        <v>0</v>
      </c>
      <c r="O4632">
        <v>0</v>
      </c>
      <c r="P4632">
        <v>0</v>
      </c>
      <c r="Q4632">
        <v>0</v>
      </c>
      <c r="R4632">
        <v>0</v>
      </c>
      <c r="S4632">
        <v>0</v>
      </c>
      <c r="T4632">
        <v>0</v>
      </c>
      <c r="U4632">
        <v>0</v>
      </c>
      <c r="W4632" s="429">
        <f t="shared" si="107"/>
        <v>0</v>
      </c>
      <c r="X4632" s="429">
        <f t="shared" si="107"/>
        <v>0</v>
      </c>
      <c r="Y4632" s="429">
        <f t="shared" si="107"/>
        <v>0</v>
      </c>
      <c r="Z4632" s="429">
        <f t="shared" si="107"/>
        <v>0</v>
      </c>
      <c r="AA4632" s="429" t="s">
        <v>1295</v>
      </c>
    </row>
    <row r="4633" spans="1:27" x14ac:dyDescent="0.25">
      <c r="A4633" t="s">
        <v>149</v>
      </c>
      <c r="B4633" t="s">
        <v>186</v>
      </c>
      <c r="C4633" t="s">
        <v>1459</v>
      </c>
      <c r="D4633" t="s">
        <v>1387</v>
      </c>
      <c r="E4633" t="s">
        <v>1499</v>
      </c>
      <c r="F4633" t="s">
        <v>1293</v>
      </c>
      <c r="G4633" t="s">
        <v>524</v>
      </c>
      <c r="H4633" t="s">
        <v>1464</v>
      </c>
      <c r="I4633" t="s">
        <v>186</v>
      </c>
      <c r="J4633" t="s">
        <v>1408</v>
      </c>
      <c r="K4633" t="s">
        <v>1395</v>
      </c>
      <c r="L4633">
        <v>0</v>
      </c>
      <c r="M4633">
        <v>0</v>
      </c>
      <c r="N4633">
        <v>0</v>
      </c>
      <c r="O4633">
        <v>0</v>
      </c>
      <c r="P4633">
        <v>0</v>
      </c>
      <c r="Q4633">
        <v>0</v>
      </c>
      <c r="R4633">
        <v>0</v>
      </c>
      <c r="S4633">
        <v>0</v>
      </c>
      <c r="T4633">
        <v>0</v>
      </c>
      <c r="U4633">
        <v>0</v>
      </c>
      <c r="W4633" s="429">
        <f t="shared" si="107"/>
        <v>0</v>
      </c>
      <c r="X4633" s="429">
        <f t="shared" si="107"/>
        <v>0</v>
      </c>
      <c r="Y4633" s="429">
        <f t="shared" si="107"/>
        <v>0</v>
      </c>
      <c r="Z4633" s="429">
        <f t="shared" si="107"/>
        <v>0</v>
      </c>
      <c r="AA4633" s="429" t="s">
        <v>1295</v>
      </c>
    </row>
    <row r="4634" spans="1:27" x14ac:dyDescent="0.25">
      <c r="A4634" t="s">
        <v>149</v>
      </c>
      <c r="B4634" t="s">
        <v>186</v>
      </c>
      <c r="C4634" t="s">
        <v>1459</v>
      </c>
      <c r="D4634" t="s">
        <v>1387</v>
      </c>
      <c r="E4634" t="s">
        <v>1499</v>
      </c>
      <c r="F4634" t="s">
        <v>1293</v>
      </c>
      <c r="G4634" t="s">
        <v>524</v>
      </c>
      <c r="H4634" t="s">
        <v>1464</v>
      </c>
      <c r="I4634" t="s">
        <v>186</v>
      </c>
      <c r="J4634" t="s">
        <v>1412</v>
      </c>
      <c r="K4634" t="s">
        <v>1393</v>
      </c>
      <c r="L4634">
        <v>0</v>
      </c>
      <c r="M4634">
        <v>0</v>
      </c>
      <c r="N4634">
        <v>0</v>
      </c>
      <c r="O4634">
        <v>0</v>
      </c>
      <c r="P4634">
        <v>0</v>
      </c>
      <c r="Q4634">
        <v>0</v>
      </c>
      <c r="R4634">
        <v>0</v>
      </c>
      <c r="S4634">
        <v>0</v>
      </c>
      <c r="T4634">
        <v>0</v>
      </c>
      <c r="U4634">
        <v>0</v>
      </c>
      <c r="W4634" s="429">
        <f t="shared" si="107"/>
        <v>0</v>
      </c>
      <c r="X4634" s="429">
        <f t="shared" si="107"/>
        <v>0</v>
      </c>
      <c r="Y4634" s="429">
        <f t="shared" si="107"/>
        <v>0</v>
      </c>
      <c r="Z4634" s="429">
        <f t="shared" si="107"/>
        <v>0</v>
      </c>
      <c r="AA4634" s="429" t="s">
        <v>1295</v>
      </c>
    </row>
    <row r="4635" spans="1:27" x14ac:dyDescent="0.25">
      <c r="A4635" t="s">
        <v>149</v>
      </c>
      <c r="B4635" t="s">
        <v>186</v>
      </c>
      <c r="C4635" t="s">
        <v>1459</v>
      </c>
      <c r="D4635" t="s">
        <v>1387</v>
      </c>
      <c r="E4635" t="s">
        <v>1499</v>
      </c>
      <c r="F4635" t="s">
        <v>1293</v>
      </c>
      <c r="G4635" t="s">
        <v>524</v>
      </c>
      <c r="H4635" t="s">
        <v>1464</v>
      </c>
      <c r="I4635" t="s">
        <v>186</v>
      </c>
      <c r="J4635" t="s">
        <v>1408</v>
      </c>
      <c r="K4635" t="s">
        <v>1395</v>
      </c>
      <c r="L4635">
        <v>0</v>
      </c>
      <c r="M4635">
        <v>0</v>
      </c>
      <c r="N4635">
        <v>0</v>
      </c>
      <c r="O4635">
        <v>0</v>
      </c>
      <c r="P4635">
        <v>0</v>
      </c>
      <c r="Q4635">
        <v>0</v>
      </c>
      <c r="R4635">
        <v>0</v>
      </c>
      <c r="S4635">
        <v>0</v>
      </c>
      <c r="T4635">
        <v>0</v>
      </c>
      <c r="U4635">
        <v>0</v>
      </c>
      <c r="W4635" s="429">
        <f t="shared" si="107"/>
        <v>0</v>
      </c>
      <c r="X4635" s="429">
        <f t="shared" si="107"/>
        <v>0</v>
      </c>
      <c r="Y4635" s="429">
        <f t="shared" si="107"/>
        <v>0</v>
      </c>
      <c r="Z4635" s="429">
        <f t="shared" si="107"/>
        <v>0</v>
      </c>
      <c r="AA4635" s="429" t="s">
        <v>1295</v>
      </c>
    </row>
    <row r="4636" spans="1:27" x14ac:dyDescent="0.25">
      <c r="A4636" t="s">
        <v>149</v>
      </c>
      <c r="B4636" t="s">
        <v>186</v>
      </c>
      <c r="C4636" t="s">
        <v>1459</v>
      </c>
      <c r="D4636" t="s">
        <v>1387</v>
      </c>
      <c r="E4636" t="s">
        <v>1499</v>
      </c>
      <c r="F4636" t="s">
        <v>1293</v>
      </c>
      <c r="G4636" t="s">
        <v>524</v>
      </c>
      <c r="H4636" t="s">
        <v>1464</v>
      </c>
      <c r="I4636" t="s">
        <v>186</v>
      </c>
      <c r="J4636" t="s">
        <v>1402</v>
      </c>
      <c r="K4636" t="s">
        <v>1398</v>
      </c>
      <c r="L4636">
        <v>0</v>
      </c>
      <c r="M4636">
        <v>0</v>
      </c>
      <c r="N4636">
        <v>0</v>
      </c>
      <c r="O4636">
        <v>0</v>
      </c>
      <c r="P4636">
        <v>0</v>
      </c>
      <c r="Q4636">
        <v>0</v>
      </c>
      <c r="R4636">
        <v>0</v>
      </c>
      <c r="S4636">
        <v>0</v>
      </c>
      <c r="T4636">
        <v>0</v>
      </c>
      <c r="U4636">
        <v>0</v>
      </c>
      <c r="W4636" s="429">
        <f t="shared" si="107"/>
        <v>0</v>
      </c>
      <c r="X4636" s="429">
        <f t="shared" si="107"/>
        <v>0</v>
      </c>
      <c r="Y4636" s="429">
        <f t="shared" si="107"/>
        <v>0</v>
      </c>
      <c r="Z4636" s="429">
        <f t="shared" si="107"/>
        <v>0</v>
      </c>
      <c r="AA4636" s="429" t="s">
        <v>1295</v>
      </c>
    </row>
    <row r="4637" spans="1:27" x14ac:dyDescent="0.25">
      <c r="A4637" t="s">
        <v>149</v>
      </c>
      <c r="B4637" t="s">
        <v>186</v>
      </c>
      <c r="C4637" t="s">
        <v>1459</v>
      </c>
      <c r="D4637" t="s">
        <v>1387</v>
      </c>
      <c r="E4637" t="s">
        <v>1499</v>
      </c>
      <c r="F4637" t="s">
        <v>1293</v>
      </c>
      <c r="G4637" t="s">
        <v>524</v>
      </c>
      <c r="H4637" t="s">
        <v>1464</v>
      </c>
      <c r="I4637" t="s">
        <v>186</v>
      </c>
      <c r="J4637" t="s">
        <v>1423</v>
      </c>
      <c r="K4637" t="s">
        <v>1419</v>
      </c>
      <c r="L4637">
        <v>0</v>
      </c>
      <c r="M4637">
        <v>0</v>
      </c>
      <c r="N4637">
        <v>0</v>
      </c>
      <c r="O4637">
        <v>0</v>
      </c>
      <c r="P4637">
        <v>0</v>
      </c>
      <c r="Q4637">
        <v>0</v>
      </c>
      <c r="R4637">
        <v>0</v>
      </c>
      <c r="S4637">
        <v>0</v>
      </c>
      <c r="T4637">
        <v>0</v>
      </c>
      <c r="U4637">
        <v>0</v>
      </c>
      <c r="W4637" s="429">
        <f t="shared" si="107"/>
        <v>0</v>
      </c>
      <c r="X4637" s="429">
        <f t="shared" si="107"/>
        <v>0</v>
      </c>
      <c r="Y4637" s="429">
        <f t="shared" si="107"/>
        <v>0</v>
      </c>
      <c r="Z4637" s="429">
        <f t="shared" si="107"/>
        <v>0</v>
      </c>
      <c r="AA4637" s="429" t="s">
        <v>1296</v>
      </c>
    </row>
    <row r="4638" spans="1:27" x14ac:dyDescent="0.25">
      <c r="A4638" t="s">
        <v>149</v>
      </c>
      <c r="B4638" t="s">
        <v>186</v>
      </c>
      <c r="C4638" t="s">
        <v>1459</v>
      </c>
      <c r="D4638" t="s">
        <v>1387</v>
      </c>
      <c r="E4638" t="s">
        <v>1499</v>
      </c>
      <c r="F4638" t="s">
        <v>1293</v>
      </c>
      <c r="G4638" t="s">
        <v>524</v>
      </c>
      <c r="H4638" t="s">
        <v>1464</v>
      </c>
      <c r="I4638" t="s">
        <v>186</v>
      </c>
      <c r="J4638" t="s">
        <v>1490</v>
      </c>
      <c r="K4638" t="s">
        <v>1393</v>
      </c>
      <c r="L4638">
        <v>0</v>
      </c>
      <c r="M4638">
        <v>0</v>
      </c>
      <c r="N4638">
        <v>0</v>
      </c>
      <c r="O4638">
        <v>0</v>
      </c>
      <c r="P4638">
        <v>0</v>
      </c>
      <c r="Q4638">
        <v>0</v>
      </c>
      <c r="R4638">
        <v>0</v>
      </c>
      <c r="S4638">
        <v>0</v>
      </c>
      <c r="T4638">
        <v>0</v>
      </c>
      <c r="U4638">
        <v>0</v>
      </c>
      <c r="W4638" s="429">
        <f t="shared" si="107"/>
        <v>0</v>
      </c>
      <c r="X4638" s="429">
        <f t="shared" si="107"/>
        <v>0</v>
      </c>
      <c r="Y4638" s="429">
        <f t="shared" si="107"/>
        <v>0</v>
      </c>
      <c r="Z4638" s="429">
        <f t="shared" si="107"/>
        <v>0</v>
      </c>
      <c r="AA4638" s="429" t="s">
        <v>1295</v>
      </c>
    </row>
    <row r="4639" spans="1:27" x14ac:dyDescent="0.25">
      <c r="A4639" t="s">
        <v>149</v>
      </c>
      <c r="B4639" t="s">
        <v>186</v>
      </c>
      <c r="C4639" t="s">
        <v>1459</v>
      </c>
      <c r="D4639" t="s">
        <v>1387</v>
      </c>
      <c r="E4639" t="s">
        <v>1499</v>
      </c>
      <c r="F4639" t="s">
        <v>1293</v>
      </c>
      <c r="G4639" t="s">
        <v>524</v>
      </c>
      <c r="H4639" t="s">
        <v>1464</v>
      </c>
      <c r="I4639" t="s">
        <v>186</v>
      </c>
      <c r="J4639" t="s">
        <v>1433</v>
      </c>
      <c r="K4639" t="s">
        <v>1398</v>
      </c>
      <c r="L4639">
        <v>0</v>
      </c>
      <c r="M4639">
        <v>0</v>
      </c>
      <c r="N4639">
        <v>0</v>
      </c>
      <c r="O4639">
        <v>0</v>
      </c>
      <c r="P4639">
        <v>0</v>
      </c>
      <c r="Q4639">
        <v>0</v>
      </c>
      <c r="R4639">
        <v>0</v>
      </c>
      <c r="S4639">
        <v>0</v>
      </c>
      <c r="T4639">
        <v>0</v>
      </c>
      <c r="U4639">
        <v>0</v>
      </c>
      <c r="W4639" s="429">
        <f t="shared" si="107"/>
        <v>0</v>
      </c>
      <c r="X4639" s="429">
        <f t="shared" si="107"/>
        <v>0</v>
      </c>
      <c r="Y4639" s="429">
        <f t="shared" si="107"/>
        <v>0</v>
      </c>
      <c r="Z4639" s="429">
        <f t="shared" si="107"/>
        <v>0</v>
      </c>
      <c r="AA4639" s="429" t="s">
        <v>1295</v>
      </c>
    </row>
    <row r="4640" spans="1:27" x14ac:dyDescent="0.25">
      <c r="A4640" t="s">
        <v>149</v>
      </c>
      <c r="B4640" t="s">
        <v>186</v>
      </c>
      <c r="C4640" t="s">
        <v>1459</v>
      </c>
      <c r="D4640" t="s">
        <v>1387</v>
      </c>
      <c r="E4640" t="s">
        <v>1499</v>
      </c>
      <c r="F4640" t="s">
        <v>1293</v>
      </c>
      <c r="G4640" t="s">
        <v>524</v>
      </c>
      <c r="H4640" t="s">
        <v>1464</v>
      </c>
      <c r="I4640" t="s">
        <v>186</v>
      </c>
      <c r="J4640" t="s">
        <v>1433</v>
      </c>
      <c r="K4640" t="s">
        <v>1398</v>
      </c>
      <c r="L4640">
        <v>0</v>
      </c>
      <c r="M4640">
        <v>0</v>
      </c>
      <c r="N4640">
        <v>0</v>
      </c>
      <c r="O4640">
        <v>0</v>
      </c>
      <c r="P4640">
        <v>0</v>
      </c>
      <c r="Q4640">
        <v>0</v>
      </c>
      <c r="R4640">
        <v>0</v>
      </c>
      <c r="S4640">
        <v>0</v>
      </c>
      <c r="T4640">
        <v>0</v>
      </c>
      <c r="U4640">
        <v>0</v>
      </c>
      <c r="W4640" s="429">
        <f t="shared" si="107"/>
        <v>0</v>
      </c>
      <c r="X4640" s="429">
        <f t="shared" si="107"/>
        <v>0</v>
      </c>
      <c r="Y4640" s="429">
        <f t="shared" si="107"/>
        <v>0</v>
      </c>
      <c r="Z4640" s="429">
        <f t="shared" si="107"/>
        <v>0</v>
      </c>
      <c r="AA4640" s="429" t="s">
        <v>1295</v>
      </c>
    </row>
    <row r="4641" spans="1:27" x14ac:dyDescent="0.25">
      <c r="A4641" t="s">
        <v>149</v>
      </c>
      <c r="B4641" t="s">
        <v>186</v>
      </c>
      <c r="C4641" t="s">
        <v>1459</v>
      </c>
      <c r="D4641" t="s">
        <v>1387</v>
      </c>
      <c r="E4641" t="s">
        <v>1499</v>
      </c>
      <c r="F4641" t="s">
        <v>1293</v>
      </c>
      <c r="G4641" t="s">
        <v>524</v>
      </c>
      <c r="H4641" t="s">
        <v>1464</v>
      </c>
      <c r="I4641" t="s">
        <v>186</v>
      </c>
      <c r="J4641" t="s">
        <v>1396</v>
      </c>
      <c r="K4641" t="s">
        <v>1393</v>
      </c>
      <c r="L4641">
        <v>0</v>
      </c>
      <c r="M4641">
        <v>0</v>
      </c>
      <c r="N4641">
        <v>0</v>
      </c>
      <c r="O4641">
        <v>0</v>
      </c>
      <c r="P4641">
        <v>0</v>
      </c>
      <c r="Q4641">
        <v>0</v>
      </c>
      <c r="R4641">
        <v>0</v>
      </c>
      <c r="S4641">
        <v>0</v>
      </c>
      <c r="T4641">
        <v>0</v>
      </c>
      <c r="U4641">
        <v>0</v>
      </c>
      <c r="W4641" s="429">
        <f t="shared" si="107"/>
        <v>0</v>
      </c>
      <c r="X4641" s="429">
        <f t="shared" si="107"/>
        <v>0</v>
      </c>
      <c r="Y4641" s="429">
        <f t="shared" si="107"/>
        <v>0</v>
      </c>
      <c r="Z4641" s="429">
        <f t="shared" si="107"/>
        <v>0</v>
      </c>
      <c r="AA4641" s="429" t="s">
        <v>1295</v>
      </c>
    </row>
    <row r="4642" spans="1:27" x14ac:dyDescent="0.25">
      <c r="A4642" t="s">
        <v>149</v>
      </c>
      <c r="B4642" t="s">
        <v>186</v>
      </c>
      <c r="C4642" t="s">
        <v>1459</v>
      </c>
      <c r="D4642" t="s">
        <v>1387</v>
      </c>
      <c r="E4642" t="s">
        <v>1499</v>
      </c>
      <c r="F4642" t="s">
        <v>1293</v>
      </c>
      <c r="G4642" t="s">
        <v>524</v>
      </c>
      <c r="H4642" t="s">
        <v>1464</v>
      </c>
      <c r="I4642" t="s">
        <v>186</v>
      </c>
      <c r="J4642" t="s">
        <v>1396</v>
      </c>
      <c r="K4642" t="s">
        <v>1393</v>
      </c>
      <c r="L4642">
        <v>0</v>
      </c>
      <c r="M4642">
        <v>0</v>
      </c>
      <c r="N4642">
        <v>0</v>
      </c>
      <c r="O4642">
        <v>0</v>
      </c>
      <c r="P4642">
        <v>0</v>
      </c>
      <c r="Q4642">
        <v>0</v>
      </c>
      <c r="R4642">
        <v>0</v>
      </c>
      <c r="S4642">
        <v>0</v>
      </c>
      <c r="T4642">
        <v>0</v>
      </c>
      <c r="U4642">
        <v>0</v>
      </c>
      <c r="W4642" s="429">
        <f t="shared" si="107"/>
        <v>0</v>
      </c>
      <c r="X4642" s="429">
        <f t="shared" si="107"/>
        <v>0</v>
      </c>
      <c r="Y4642" s="429">
        <f t="shared" si="107"/>
        <v>0</v>
      </c>
      <c r="Z4642" s="429">
        <f t="shared" si="107"/>
        <v>0</v>
      </c>
      <c r="AA4642" s="429" t="s">
        <v>1295</v>
      </c>
    </row>
    <row r="4643" spans="1:27" x14ac:dyDescent="0.25">
      <c r="A4643" t="s">
        <v>149</v>
      </c>
      <c r="B4643" t="s">
        <v>186</v>
      </c>
      <c r="C4643" t="s">
        <v>1459</v>
      </c>
      <c r="D4643" t="s">
        <v>1387</v>
      </c>
      <c r="E4643" t="s">
        <v>1499</v>
      </c>
      <c r="F4643" t="s">
        <v>1293</v>
      </c>
      <c r="G4643" t="s">
        <v>524</v>
      </c>
      <c r="H4643" t="s">
        <v>1464</v>
      </c>
      <c r="I4643" t="s">
        <v>186</v>
      </c>
      <c r="J4643" t="s">
        <v>1430</v>
      </c>
      <c r="K4643" t="s">
        <v>1414</v>
      </c>
      <c r="L4643">
        <v>0</v>
      </c>
      <c r="M4643">
        <v>0</v>
      </c>
      <c r="N4643">
        <v>0</v>
      </c>
      <c r="O4643">
        <v>0</v>
      </c>
      <c r="P4643">
        <v>0</v>
      </c>
      <c r="Q4643">
        <v>0</v>
      </c>
      <c r="R4643">
        <v>0</v>
      </c>
      <c r="S4643">
        <v>0</v>
      </c>
      <c r="T4643">
        <v>0</v>
      </c>
      <c r="U4643">
        <v>0</v>
      </c>
      <c r="W4643" s="429">
        <f t="shared" si="107"/>
        <v>0</v>
      </c>
      <c r="X4643" s="429">
        <f t="shared" si="107"/>
        <v>0</v>
      </c>
      <c r="Y4643" s="429">
        <f t="shared" si="107"/>
        <v>0</v>
      </c>
      <c r="Z4643" s="429">
        <f t="shared" si="107"/>
        <v>0</v>
      </c>
      <c r="AA4643" s="429" t="s">
        <v>1296</v>
      </c>
    </row>
    <row r="4644" spans="1:27" x14ac:dyDescent="0.25">
      <c r="A4644" t="s">
        <v>149</v>
      </c>
      <c r="B4644" t="s">
        <v>186</v>
      </c>
      <c r="C4644" t="s">
        <v>1459</v>
      </c>
      <c r="D4644" t="s">
        <v>1387</v>
      </c>
      <c r="E4644" t="s">
        <v>1499</v>
      </c>
      <c r="F4644" t="s">
        <v>1293</v>
      </c>
      <c r="G4644" t="s">
        <v>524</v>
      </c>
      <c r="H4644" t="s">
        <v>1464</v>
      </c>
      <c r="I4644" t="s">
        <v>186</v>
      </c>
      <c r="J4644" t="s">
        <v>1430</v>
      </c>
      <c r="K4644" t="s">
        <v>1414</v>
      </c>
      <c r="L4644">
        <v>0</v>
      </c>
      <c r="M4644">
        <v>0</v>
      </c>
      <c r="N4644">
        <v>0</v>
      </c>
      <c r="O4644">
        <v>0</v>
      </c>
      <c r="P4644">
        <v>0</v>
      </c>
      <c r="Q4644">
        <v>0</v>
      </c>
      <c r="R4644">
        <v>0</v>
      </c>
      <c r="S4644">
        <v>0</v>
      </c>
      <c r="T4644">
        <v>0</v>
      </c>
      <c r="U4644">
        <v>0</v>
      </c>
      <c r="W4644" s="429">
        <f t="shared" si="107"/>
        <v>0</v>
      </c>
      <c r="X4644" s="429">
        <f t="shared" si="107"/>
        <v>0</v>
      </c>
      <c r="Y4644" s="429">
        <f t="shared" si="107"/>
        <v>0</v>
      </c>
      <c r="Z4644" s="429">
        <f t="shared" si="107"/>
        <v>0</v>
      </c>
      <c r="AA4644" s="429" t="s">
        <v>1296</v>
      </c>
    </row>
    <row r="4645" spans="1:27" x14ac:dyDescent="0.25">
      <c r="A4645" t="s">
        <v>149</v>
      </c>
      <c r="B4645" t="s">
        <v>186</v>
      </c>
      <c r="C4645" t="s">
        <v>1459</v>
      </c>
      <c r="D4645" t="s">
        <v>1387</v>
      </c>
      <c r="E4645" t="s">
        <v>1499</v>
      </c>
      <c r="F4645" t="s">
        <v>1293</v>
      </c>
      <c r="G4645" t="s">
        <v>524</v>
      </c>
      <c r="H4645" t="s">
        <v>1464</v>
      </c>
      <c r="I4645" t="s">
        <v>186</v>
      </c>
      <c r="J4645" t="s">
        <v>1430</v>
      </c>
      <c r="K4645" t="s">
        <v>1414</v>
      </c>
      <c r="L4645">
        <v>0</v>
      </c>
      <c r="M4645">
        <v>0</v>
      </c>
      <c r="N4645">
        <v>0</v>
      </c>
      <c r="O4645">
        <v>0</v>
      </c>
      <c r="P4645">
        <v>0</v>
      </c>
      <c r="Q4645">
        <v>0</v>
      </c>
      <c r="R4645">
        <v>0</v>
      </c>
      <c r="S4645">
        <v>0</v>
      </c>
      <c r="T4645">
        <v>0</v>
      </c>
      <c r="U4645">
        <v>0</v>
      </c>
      <c r="W4645" s="429">
        <f t="shared" si="107"/>
        <v>0</v>
      </c>
      <c r="X4645" s="429">
        <f t="shared" si="107"/>
        <v>0</v>
      </c>
      <c r="Y4645" s="429">
        <f t="shared" si="107"/>
        <v>0</v>
      </c>
      <c r="Z4645" s="429">
        <f t="shared" si="107"/>
        <v>0</v>
      </c>
      <c r="AA4645" s="429" t="s">
        <v>1296</v>
      </c>
    </row>
    <row r="4646" spans="1:27" x14ac:dyDescent="0.25">
      <c r="A4646" t="s">
        <v>149</v>
      </c>
      <c r="B4646" t="s">
        <v>186</v>
      </c>
      <c r="C4646" t="s">
        <v>1459</v>
      </c>
      <c r="D4646" t="s">
        <v>1387</v>
      </c>
      <c r="E4646" t="s">
        <v>1499</v>
      </c>
      <c r="F4646" t="s">
        <v>1293</v>
      </c>
      <c r="G4646" t="s">
        <v>524</v>
      </c>
      <c r="H4646" t="s">
        <v>1464</v>
      </c>
      <c r="I4646" t="s">
        <v>186</v>
      </c>
      <c r="J4646" t="s">
        <v>1430</v>
      </c>
      <c r="K4646" t="s">
        <v>1414</v>
      </c>
      <c r="L4646">
        <v>0</v>
      </c>
      <c r="M4646">
        <v>0</v>
      </c>
      <c r="N4646">
        <v>0</v>
      </c>
      <c r="O4646">
        <v>0</v>
      </c>
      <c r="P4646">
        <v>0</v>
      </c>
      <c r="Q4646">
        <v>0</v>
      </c>
      <c r="R4646">
        <v>0</v>
      </c>
      <c r="S4646">
        <v>0</v>
      </c>
      <c r="T4646">
        <v>0</v>
      </c>
      <c r="U4646">
        <v>0</v>
      </c>
      <c r="W4646" s="429">
        <f t="shared" si="107"/>
        <v>0</v>
      </c>
      <c r="X4646" s="429">
        <f t="shared" si="107"/>
        <v>0</v>
      </c>
      <c r="Y4646" s="429">
        <f t="shared" si="107"/>
        <v>0</v>
      </c>
      <c r="Z4646" s="429">
        <f t="shared" si="107"/>
        <v>0</v>
      </c>
      <c r="AA4646" s="429" t="s">
        <v>1296</v>
      </c>
    </row>
    <row r="4647" spans="1:27" x14ac:dyDescent="0.25">
      <c r="A4647" t="s">
        <v>149</v>
      </c>
      <c r="B4647" t="s">
        <v>186</v>
      </c>
      <c r="C4647" t="s">
        <v>1459</v>
      </c>
      <c r="D4647" t="s">
        <v>1387</v>
      </c>
      <c r="E4647" t="s">
        <v>1499</v>
      </c>
      <c r="F4647" t="s">
        <v>1293</v>
      </c>
      <c r="G4647" t="s">
        <v>524</v>
      </c>
      <c r="H4647" t="s">
        <v>1464</v>
      </c>
      <c r="I4647" t="s">
        <v>186</v>
      </c>
      <c r="J4647" t="s">
        <v>1491</v>
      </c>
      <c r="K4647" t="s">
        <v>1393</v>
      </c>
      <c r="L4647">
        <v>0</v>
      </c>
      <c r="M4647">
        <v>0</v>
      </c>
      <c r="N4647">
        <v>0</v>
      </c>
      <c r="O4647">
        <v>0</v>
      </c>
      <c r="P4647">
        <v>0</v>
      </c>
      <c r="Q4647">
        <v>0</v>
      </c>
      <c r="R4647">
        <v>0</v>
      </c>
      <c r="S4647">
        <v>0</v>
      </c>
      <c r="T4647">
        <v>0</v>
      </c>
      <c r="U4647">
        <v>0</v>
      </c>
      <c r="W4647" s="429">
        <f t="shared" si="107"/>
        <v>0</v>
      </c>
      <c r="X4647" s="429">
        <f t="shared" si="107"/>
        <v>0</v>
      </c>
      <c r="Y4647" s="429">
        <f t="shared" si="107"/>
        <v>0</v>
      </c>
      <c r="Z4647" s="429">
        <f t="shared" si="107"/>
        <v>0</v>
      </c>
      <c r="AA4647" s="429" t="s">
        <v>1295</v>
      </c>
    </row>
    <row r="4648" spans="1:27" x14ac:dyDescent="0.25">
      <c r="A4648" t="s">
        <v>149</v>
      </c>
      <c r="B4648" t="s">
        <v>186</v>
      </c>
      <c r="C4648" t="s">
        <v>1459</v>
      </c>
      <c r="D4648" t="s">
        <v>1387</v>
      </c>
      <c r="E4648" t="s">
        <v>1499</v>
      </c>
      <c r="F4648" t="s">
        <v>1293</v>
      </c>
      <c r="G4648" t="s">
        <v>524</v>
      </c>
      <c r="H4648" t="s">
        <v>1464</v>
      </c>
      <c r="I4648" t="s">
        <v>186</v>
      </c>
      <c r="J4648" t="s">
        <v>1491</v>
      </c>
      <c r="K4648" t="s">
        <v>1393</v>
      </c>
      <c r="L4648">
        <v>0</v>
      </c>
      <c r="M4648">
        <v>0</v>
      </c>
      <c r="N4648">
        <v>0</v>
      </c>
      <c r="O4648">
        <v>0</v>
      </c>
      <c r="P4648">
        <v>0</v>
      </c>
      <c r="Q4648">
        <v>0</v>
      </c>
      <c r="R4648">
        <v>0</v>
      </c>
      <c r="S4648">
        <v>0</v>
      </c>
      <c r="T4648">
        <v>0</v>
      </c>
      <c r="U4648">
        <v>0</v>
      </c>
      <c r="W4648" s="429">
        <f t="shared" si="107"/>
        <v>0</v>
      </c>
      <c r="X4648" s="429">
        <f t="shared" si="107"/>
        <v>0</v>
      </c>
      <c r="Y4648" s="429">
        <f t="shared" si="107"/>
        <v>0</v>
      </c>
      <c r="Z4648" s="429">
        <f t="shared" si="107"/>
        <v>0</v>
      </c>
      <c r="AA4648" s="429" t="s">
        <v>1295</v>
      </c>
    </row>
    <row r="4649" spans="1:27" x14ac:dyDescent="0.25">
      <c r="A4649" t="s">
        <v>149</v>
      </c>
      <c r="B4649" t="s">
        <v>186</v>
      </c>
      <c r="C4649" t="s">
        <v>1459</v>
      </c>
      <c r="D4649" t="s">
        <v>1387</v>
      </c>
      <c r="E4649" t="s">
        <v>1499</v>
      </c>
      <c r="F4649" t="s">
        <v>1293</v>
      </c>
      <c r="G4649" t="s">
        <v>524</v>
      </c>
      <c r="H4649" t="s">
        <v>1464</v>
      </c>
      <c r="I4649" t="s">
        <v>186</v>
      </c>
      <c r="J4649" t="s">
        <v>1400</v>
      </c>
      <c r="K4649" t="s">
        <v>1401</v>
      </c>
      <c r="L4649">
        <v>0</v>
      </c>
      <c r="M4649">
        <v>0</v>
      </c>
      <c r="N4649">
        <v>0</v>
      </c>
      <c r="O4649">
        <v>0</v>
      </c>
      <c r="P4649">
        <v>0</v>
      </c>
      <c r="Q4649">
        <v>0</v>
      </c>
      <c r="R4649">
        <v>0</v>
      </c>
      <c r="S4649">
        <v>0</v>
      </c>
      <c r="T4649">
        <v>0</v>
      </c>
      <c r="U4649">
        <v>0</v>
      </c>
      <c r="W4649" s="429">
        <f t="shared" si="107"/>
        <v>0</v>
      </c>
      <c r="X4649" s="429">
        <f t="shared" si="107"/>
        <v>0</v>
      </c>
      <c r="Y4649" s="429">
        <f t="shared" si="107"/>
        <v>0</v>
      </c>
      <c r="Z4649" s="429">
        <f t="shared" si="107"/>
        <v>0</v>
      </c>
      <c r="AA4649" s="429" t="s">
        <v>1296</v>
      </c>
    </row>
    <row r="4650" spans="1:27" x14ac:dyDescent="0.25">
      <c r="A4650" t="s">
        <v>149</v>
      </c>
      <c r="B4650" t="s">
        <v>186</v>
      </c>
      <c r="C4650" t="s">
        <v>1459</v>
      </c>
      <c r="D4650" t="s">
        <v>1387</v>
      </c>
      <c r="E4650" t="s">
        <v>1499</v>
      </c>
      <c r="F4650" t="s">
        <v>1293</v>
      </c>
      <c r="G4650" t="s">
        <v>524</v>
      </c>
      <c r="H4650" t="s">
        <v>1464</v>
      </c>
      <c r="I4650" t="s">
        <v>186</v>
      </c>
      <c r="J4650" t="s">
        <v>1490</v>
      </c>
      <c r="K4650" t="s">
        <v>1393</v>
      </c>
      <c r="L4650">
        <v>0</v>
      </c>
      <c r="M4650">
        <v>0</v>
      </c>
      <c r="N4650">
        <v>0</v>
      </c>
      <c r="O4650">
        <v>0</v>
      </c>
      <c r="P4650">
        <v>0</v>
      </c>
      <c r="Q4650">
        <v>0</v>
      </c>
      <c r="R4650">
        <v>0</v>
      </c>
      <c r="S4650">
        <v>0</v>
      </c>
      <c r="T4650">
        <v>0</v>
      </c>
      <c r="U4650">
        <v>0</v>
      </c>
      <c r="W4650" s="429">
        <f t="shared" si="107"/>
        <v>0</v>
      </c>
      <c r="X4650" s="429">
        <f t="shared" si="107"/>
        <v>0</v>
      </c>
      <c r="Y4650" s="429">
        <f t="shared" si="107"/>
        <v>0</v>
      </c>
      <c r="Z4650" s="429">
        <f t="shared" si="107"/>
        <v>0</v>
      </c>
      <c r="AA4650" s="429" t="s">
        <v>1295</v>
      </c>
    </row>
    <row r="4651" spans="1:27" x14ac:dyDescent="0.25">
      <c r="A4651" t="s">
        <v>149</v>
      </c>
      <c r="B4651" t="s">
        <v>186</v>
      </c>
      <c r="C4651" t="s">
        <v>1459</v>
      </c>
      <c r="D4651" t="s">
        <v>1387</v>
      </c>
      <c r="E4651" t="s">
        <v>1499</v>
      </c>
      <c r="F4651" t="s">
        <v>1293</v>
      </c>
      <c r="G4651" t="s">
        <v>524</v>
      </c>
      <c r="H4651" t="s">
        <v>1464</v>
      </c>
      <c r="I4651" t="s">
        <v>186</v>
      </c>
      <c r="J4651" t="s">
        <v>1400</v>
      </c>
      <c r="K4651" t="s">
        <v>1401</v>
      </c>
      <c r="L4651">
        <v>0</v>
      </c>
      <c r="M4651">
        <v>0</v>
      </c>
      <c r="N4651">
        <v>0</v>
      </c>
      <c r="O4651">
        <v>0</v>
      </c>
      <c r="P4651">
        <v>0</v>
      </c>
      <c r="Q4651">
        <v>0</v>
      </c>
      <c r="R4651">
        <v>0</v>
      </c>
      <c r="S4651">
        <v>0</v>
      </c>
      <c r="T4651">
        <v>0</v>
      </c>
      <c r="U4651">
        <v>0</v>
      </c>
      <c r="W4651" s="429">
        <f t="shared" si="107"/>
        <v>0</v>
      </c>
      <c r="X4651" s="429">
        <f t="shared" si="107"/>
        <v>0</v>
      </c>
      <c r="Y4651" s="429">
        <f t="shared" si="107"/>
        <v>0</v>
      </c>
      <c r="Z4651" s="429">
        <f t="shared" si="107"/>
        <v>0</v>
      </c>
      <c r="AA4651" s="429" t="s">
        <v>1296</v>
      </c>
    </row>
    <row r="4652" spans="1:27" x14ac:dyDescent="0.25">
      <c r="A4652" t="s">
        <v>149</v>
      </c>
      <c r="B4652" t="s">
        <v>186</v>
      </c>
      <c r="C4652" t="s">
        <v>1459</v>
      </c>
      <c r="D4652" t="s">
        <v>1387</v>
      </c>
      <c r="E4652" t="s">
        <v>1499</v>
      </c>
      <c r="F4652" t="s">
        <v>1293</v>
      </c>
      <c r="G4652" t="s">
        <v>524</v>
      </c>
      <c r="H4652" t="s">
        <v>1464</v>
      </c>
      <c r="I4652" t="s">
        <v>186</v>
      </c>
      <c r="J4652" t="s">
        <v>1400</v>
      </c>
      <c r="K4652" t="s">
        <v>1401</v>
      </c>
      <c r="L4652">
        <v>0</v>
      </c>
      <c r="M4652">
        <v>0</v>
      </c>
      <c r="N4652">
        <v>0</v>
      </c>
      <c r="O4652">
        <v>0</v>
      </c>
      <c r="P4652">
        <v>0</v>
      </c>
      <c r="Q4652">
        <v>0</v>
      </c>
      <c r="R4652">
        <v>0</v>
      </c>
      <c r="S4652">
        <v>0</v>
      </c>
      <c r="T4652">
        <v>0</v>
      </c>
      <c r="U4652">
        <v>0</v>
      </c>
      <c r="W4652" s="429">
        <f t="shared" si="107"/>
        <v>0</v>
      </c>
      <c r="X4652" s="429">
        <f t="shared" si="107"/>
        <v>0</v>
      </c>
      <c r="Y4652" s="429">
        <f t="shared" si="107"/>
        <v>0</v>
      </c>
      <c r="Z4652" s="429">
        <f t="shared" si="107"/>
        <v>0</v>
      </c>
      <c r="AA4652" s="429" t="s">
        <v>1296</v>
      </c>
    </row>
    <row r="4653" spans="1:27" x14ac:dyDescent="0.25">
      <c r="A4653" t="s">
        <v>149</v>
      </c>
      <c r="B4653" t="s">
        <v>186</v>
      </c>
      <c r="C4653" t="s">
        <v>1459</v>
      </c>
      <c r="D4653" t="s">
        <v>1387</v>
      </c>
      <c r="E4653" t="s">
        <v>1499</v>
      </c>
      <c r="F4653" t="s">
        <v>1293</v>
      </c>
      <c r="G4653" t="s">
        <v>524</v>
      </c>
      <c r="H4653" t="s">
        <v>1464</v>
      </c>
      <c r="I4653" t="s">
        <v>186</v>
      </c>
      <c r="J4653" t="s">
        <v>1423</v>
      </c>
      <c r="K4653" t="s">
        <v>1419</v>
      </c>
      <c r="L4653">
        <v>0</v>
      </c>
      <c r="M4653">
        <v>0</v>
      </c>
      <c r="N4653">
        <v>0</v>
      </c>
      <c r="O4653">
        <v>0</v>
      </c>
      <c r="P4653">
        <v>0</v>
      </c>
      <c r="Q4653">
        <v>0</v>
      </c>
      <c r="R4653">
        <v>0</v>
      </c>
      <c r="S4653">
        <v>0</v>
      </c>
      <c r="T4653">
        <v>0</v>
      </c>
      <c r="U4653">
        <v>0</v>
      </c>
      <c r="W4653" s="429">
        <f t="shared" si="107"/>
        <v>0</v>
      </c>
      <c r="X4653" s="429">
        <f t="shared" si="107"/>
        <v>0</v>
      </c>
      <c r="Y4653" s="429">
        <f t="shared" si="107"/>
        <v>0</v>
      </c>
      <c r="Z4653" s="429">
        <f t="shared" si="107"/>
        <v>0</v>
      </c>
      <c r="AA4653" s="429" t="s">
        <v>1296</v>
      </c>
    </row>
    <row r="4654" spans="1:27" x14ac:dyDescent="0.25">
      <c r="A4654" t="s">
        <v>149</v>
      </c>
      <c r="B4654" t="s">
        <v>186</v>
      </c>
      <c r="C4654" t="s">
        <v>1459</v>
      </c>
      <c r="D4654" t="s">
        <v>1387</v>
      </c>
      <c r="E4654" t="s">
        <v>1499</v>
      </c>
      <c r="F4654" t="s">
        <v>1293</v>
      </c>
      <c r="G4654" t="s">
        <v>524</v>
      </c>
      <c r="H4654" t="s">
        <v>1464</v>
      </c>
      <c r="I4654" t="s">
        <v>186</v>
      </c>
      <c r="J4654" t="s">
        <v>1423</v>
      </c>
      <c r="K4654" t="s">
        <v>1419</v>
      </c>
      <c r="L4654">
        <v>0</v>
      </c>
      <c r="M4654">
        <v>0</v>
      </c>
      <c r="N4654">
        <v>0</v>
      </c>
      <c r="O4654">
        <v>0</v>
      </c>
      <c r="P4654">
        <v>0</v>
      </c>
      <c r="Q4654">
        <v>0</v>
      </c>
      <c r="R4654">
        <v>0</v>
      </c>
      <c r="S4654">
        <v>0</v>
      </c>
      <c r="T4654">
        <v>0</v>
      </c>
      <c r="U4654">
        <v>0</v>
      </c>
      <c r="W4654" s="429">
        <f t="shared" si="107"/>
        <v>0</v>
      </c>
      <c r="X4654" s="429">
        <f t="shared" si="107"/>
        <v>0</v>
      </c>
      <c r="Y4654" s="429">
        <f t="shared" si="107"/>
        <v>0</v>
      </c>
      <c r="Z4654" s="429">
        <f t="shared" si="107"/>
        <v>0</v>
      </c>
      <c r="AA4654" s="429" t="s">
        <v>1296</v>
      </c>
    </row>
    <row r="4655" spans="1:27" x14ac:dyDescent="0.25">
      <c r="A4655" t="s">
        <v>149</v>
      </c>
      <c r="B4655" t="s">
        <v>186</v>
      </c>
      <c r="C4655" t="s">
        <v>1459</v>
      </c>
      <c r="D4655" t="s">
        <v>1387</v>
      </c>
      <c r="E4655" t="s">
        <v>1499</v>
      </c>
      <c r="F4655" t="s">
        <v>1293</v>
      </c>
      <c r="G4655" t="s">
        <v>524</v>
      </c>
      <c r="H4655" t="s">
        <v>1464</v>
      </c>
      <c r="I4655" t="s">
        <v>186</v>
      </c>
      <c r="J4655" t="s">
        <v>1399</v>
      </c>
      <c r="K4655" t="s">
        <v>1391</v>
      </c>
      <c r="L4655">
        <v>0</v>
      </c>
      <c r="M4655">
        <v>0</v>
      </c>
      <c r="N4655">
        <v>0</v>
      </c>
      <c r="O4655">
        <v>0</v>
      </c>
      <c r="P4655">
        <v>0</v>
      </c>
      <c r="Q4655">
        <v>0</v>
      </c>
      <c r="R4655">
        <v>0</v>
      </c>
      <c r="S4655">
        <v>0</v>
      </c>
      <c r="T4655">
        <v>0</v>
      </c>
      <c r="U4655">
        <v>0</v>
      </c>
      <c r="W4655" s="429">
        <f t="shared" si="107"/>
        <v>0</v>
      </c>
      <c r="X4655" s="429">
        <f t="shared" si="107"/>
        <v>0</v>
      </c>
      <c r="Y4655" s="429">
        <f t="shared" si="107"/>
        <v>0</v>
      </c>
      <c r="Z4655" s="429">
        <f t="shared" si="107"/>
        <v>0</v>
      </c>
      <c r="AA4655" s="429" t="s">
        <v>1296</v>
      </c>
    </row>
    <row r="4656" spans="1:27" x14ac:dyDescent="0.25">
      <c r="A4656" t="s">
        <v>149</v>
      </c>
      <c r="B4656" t="s">
        <v>186</v>
      </c>
      <c r="C4656" t="s">
        <v>1459</v>
      </c>
      <c r="D4656" t="s">
        <v>1387</v>
      </c>
      <c r="E4656" t="s">
        <v>1499</v>
      </c>
      <c r="F4656" t="s">
        <v>1293</v>
      </c>
      <c r="G4656" t="s">
        <v>524</v>
      </c>
      <c r="H4656" t="s">
        <v>1461</v>
      </c>
      <c r="I4656" t="s">
        <v>534</v>
      </c>
      <c r="J4656" t="s">
        <v>1400</v>
      </c>
      <c r="K4656" t="s">
        <v>1401</v>
      </c>
      <c r="L4656">
        <v>0</v>
      </c>
      <c r="M4656">
        <v>0</v>
      </c>
      <c r="N4656">
        <v>0</v>
      </c>
      <c r="O4656">
        <v>0</v>
      </c>
      <c r="P4656">
        <v>0</v>
      </c>
      <c r="Q4656">
        <v>0</v>
      </c>
      <c r="R4656">
        <v>0</v>
      </c>
      <c r="S4656">
        <v>0</v>
      </c>
      <c r="T4656">
        <v>0</v>
      </c>
      <c r="U4656">
        <v>0</v>
      </c>
      <c r="W4656" s="429">
        <f t="shared" si="107"/>
        <v>0</v>
      </c>
      <c r="X4656" s="429">
        <f t="shared" si="107"/>
        <v>0</v>
      </c>
      <c r="Y4656" s="429">
        <f t="shared" si="107"/>
        <v>0</v>
      </c>
      <c r="Z4656" s="429">
        <f t="shared" si="107"/>
        <v>0</v>
      </c>
      <c r="AA4656" s="429" t="s">
        <v>1296</v>
      </c>
    </row>
    <row r="4657" spans="1:27" x14ac:dyDescent="0.25">
      <c r="A4657" t="s">
        <v>149</v>
      </c>
      <c r="B4657" t="s">
        <v>186</v>
      </c>
      <c r="C4657" t="s">
        <v>1459</v>
      </c>
      <c r="D4657" t="s">
        <v>1387</v>
      </c>
      <c r="E4657" t="s">
        <v>1499</v>
      </c>
      <c r="F4657" t="s">
        <v>1293</v>
      </c>
      <c r="G4657" t="s">
        <v>524</v>
      </c>
      <c r="H4657" t="s">
        <v>1461</v>
      </c>
      <c r="I4657" t="s">
        <v>534</v>
      </c>
      <c r="J4657" t="s">
        <v>1400</v>
      </c>
      <c r="K4657" t="s">
        <v>1401</v>
      </c>
      <c r="L4657">
        <v>0</v>
      </c>
      <c r="M4657">
        <v>0</v>
      </c>
      <c r="N4657">
        <v>0</v>
      </c>
      <c r="O4657">
        <v>0</v>
      </c>
      <c r="P4657">
        <v>0</v>
      </c>
      <c r="Q4657">
        <v>0</v>
      </c>
      <c r="R4657">
        <v>0</v>
      </c>
      <c r="S4657">
        <v>0</v>
      </c>
      <c r="T4657">
        <v>0</v>
      </c>
      <c r="U4657">
        <v>0</v>
      </c>
      <c r="W4657" s="429">
        <f t="shared" si="107"/>
        <v>0</v>
      </c>
      <c r="X4657" s="429">
        <f t="shared" si="107"/>
        <v>0</v>
      </c>
      <c r="Y4657" s="429">
        <f t="shared" si="107"/>
        <v>0</v>
      </c>
      <c r="Z4657" s="429">
        <f t="shared" si="107"/>
        <v>0</v>
      </c>
      <c r="AA4657" s="429" t="s">
        <v>1296</v>
      </c>
    </row>
    <row r="4658" spans="1:27" x14ac:dyDescent="0.25">
      <c r="A4658" t="s">
        <v>149</v>
      </c>
      <c r="B4658" t="s">
        <v>186</v>
      </c>
      <c r="C4658" t="s">
        <v>1459</v>
      </c>
      <c r="D4658" t="s">
        <v>1387</v>
      </c>
      <c r="E4658" t="s">
        <v>1499</v>
      </c>
      <c r="F4658" t="s">
        <v>1293</v>
      </c>
      <c r="G4658" t="s">
        <v>524</v>
      </c>
      <c r="H4658" t="s">
        <v>1461</v>
      </c>
      <c r="I4658" t="s">
        <v>534</v>
      </c>
      <c r="J4658" t="s">
        <v>1399</v>
      </c>
      <c r="K4658" t="s">
        <v>1391</v>
      </c>
      <c r="L4658">
        <v>0</v>
      </c>
      <c r="M4658">
        <v>0</v>
      </c>
      <c r="N4658">
        <v>0</v>
      </c>
      <c r="O4658">
        <v>0</v>
      </c>
      <c r="P4658">
        <v>0</v>
      </c>
      <c r="Q4658">
        <v>0</v>
      </c>
      <c r="R4658">
        <v>0</v>
      </c>
      <c r="S4658">
        <v>0</v>
      </c>
      <c r="T4658">
        <v>0</v>
      </c>
      <c r="U4658">
        <v>0</v>
      </c>
      <c r="W4658" s="429">
        <f t="shared" si="107"/>
        <v>0</v>
      </c>
      <c r="X4658" s="429">
        <f t="shared" si="107"/>
        <v>0</v>
      </c>
      <c r="Y4658" s="429">
        <f t="shared" si="107"/>
        <v>0</v>
      </c>
      <c r="Z4658" s="429">
        <f t="shared" si="107"/>
        <v>0</v>
      </c>
      <c r="AA4658" s="429" t="s">
        <v>1296</v>
      </c>
    </row>
    <row r="4659" spans="1:27" x14ac:dyDescent="0.25">
      <c r="A4659" t="s">
        <v>149</v>
      </c>
      <c r="B4659" t="s">
        <v>186</v>
      </c>
      <c r="C4659" t="s">
        <v>1459</v>
      </c>
      <c r="D4659" t="s">
        <v>1387</v>
      </c>
      <c r="E4659" t="s">
        <v>1499</v>
      </c>
      <c r="F4659" t="s">
        <v>1293</v>
      </c>
      <c r="G4659" t="s">
        <v>524</v>
      </c>
      <c r="H4659" t="s">
        <v>1461</v>
      </c>
      <c r="I4659" t="s">
        <v>534</v>
      </c>
      <c r="J4659" t="s">
        <v>1423</v>
      </c>
      <c r="K4659" t="s">
        <v>1419</v>
      </c>
      <c r="L4659">
        <v>0</v>
      </c>
      <c r="M4659">
        <v>0</v>
      </c>
      <c r="N4659">
        <v>0</v>
      </c>
      <c r="O4659">
        <v>0</v>
      </c>
      <c r="P4659">
        <v>0</v>
      </c>
      <c r="Q4659">
        <v>0</v>
      </c>
      <c r="R4659">
        <v>0</v>
      </c>
      <c r="S4659">
        <v>0</v>
      </c>
      <c r="T4659">
        <v>0</v>
      </c>
      <c r="U4659">
        <v>0</v>
      </c>
      <c r="W4659" s="429">
        <f t="shared" si="107"/>
        <v>0</v>
      </c>
      <c r="X4659" s="429">
        <f t="shared" si="107"/>
        <v>0</v>
      </c>
      <c r="Y4659" s="429">
        <f t="shared" si="107"/>
        <v>0</v>
      </c>
      <c r="Z4659" s="429">
        <f t="shared" si="107"/>
        <v>0</v>
      </c>
      <c r="AA4659" s="429" t="s">
        <v>1296</v>
      </c>
    </row>
    <row r="4660" spans="1:27" x14ac:dyDescent="0.25">
      <c r="A4660" t="s">
        <v>149</v>
      </c>
      <c r="B4660" t="s">
        <v>186</v>
      </c>
      <c r="C4660" t="s">
        <v>1459</v>
      </c>
      <c r="D4660" t="s">
        <v>1387</v>
      </c>
      <c r="E4660" t="s">
        <v>1499</v>
      </c>
      <c r="F4660" t="s">
        <v>1293</v>
      </c>
      <c r="G4660" t="s">
        <v>524</v>
      </c>
      <c r="H4660" t="s">
        <v>1464</v>
      </c>
      <c r="I4660" t="s">
        <v>186</v>
      </c>
      <c r="J4660" t="s">
        <v>1400</v>
      </c>
      <c r="K4660" t="s">
        <v>1401</v>
      </c>
      <c r="L4660">
        <v>0</v>
      </c>
      <c r="M4660">
        <v>0</v>
      </c>
      <c r="N4660">
        <v>0</v>
      </c>
      <c r="O4660">
        <v>0</v>
      </c>
      <c r="P4660">
        <v>0</v>
      </c>
      <c r="Q4660">
        <v>0</v>
      </c>
      <c r="R4660">
        <v>0</v>
      </c>
      <c r="S4660">
        <v>0</v>
      </c>
      <c r="T4660">
        <v>0</v>
      </c>
      <c r="U4660">
        <v>0</v>
      </c>
      <c r="W4660" s="429">
        <f t="shared" si="107"/>
        <v>0</v>
      </c>
      <c r="X4660" s="429">
        <f t="shared" si="107"/>
        <v>0</v>
      </c>
      <c r="Y4660" s="429">
        <f t="shared" si="107"/>
        <v>0</v>
      </c>
      <c r="Z4660" s="429">
        <f t="shared" si="107"/>
        <v>0</v>
      </c>
      <c r="AA4660" s="429" t="s">
        <v>1296</v>
      </c>
    </row>
    <row r="4661" spans="1:27" x14ac:dyDescent="0.25">
      <c r="A4661" t="s">
        <v>149</v>
      </c>
      <c r="B4661" t="s">
        <v>186</v>
      </c>
      <c r="C4661" t="s">
        <v>1459</v>
      </c>
      <c r="D4661" t="s">
        <v>1387</v>
      </c>
      <c r="E4661" t="s">
        <v>1499</v>
      </c>
      <c r="F4661" t="s">
        <v>1293</v>
      </c>
      <c r="G4661" t="s">
        <v>524</v>
      </c>
      <c r="H4661" t="s">
        <v>1464</v>
      </c>
      <c r="I4661" t="s">
        <v>186</v>
      </c>
      <c r="J4661" t="s">
        <v>1402</v>
      </c>
      <c r="K4661" t="s">
        <v>1398</v>
      </c>
      <c r="L4661">
        <v>0</v>
      </c>
      <c r="M4661">
        <v>0</v>
      </c>
      <c r="N4661">
        <v>0</v>
      </c>
      <c r="O4661">
        <v>0</v>
      </c>
      <c r="P4661">
        <v>0</v>
      </c>
      <c r="Q4661">
        <v>0</v>
      </c>
      <c r="R4661">
        <v>0</v>
      </c>
      <c r="S4661">
        <v>0</v>
      </c>
      <c r="T4661">
        <v>0</v>
      </c>
      <c r="U4661">
        <v>0</v>
      </c>
      <c r="W4661" s="429">
        <f t="shared" si="107"/>
        <v>0</v>
      </c>
      <c r="X4661" s="429">
        <f t="shared" si="107"/>
        <v>0</v>
      </c>
      <c r="Y4661" s="429">
        <f t="shared" si="107"/>
        <v>0</v>
      </c>
      <c r="Z4661" s="429">
        <f t="shared" si="107"/>
        <v>0</v>
      </c>
      <c r="AA4661" s="429" t="s">
        <v>1295</v>
      </c>
    </row>
    <row r="4662" spans="1:27" x14ac:dyDescent="0.25">
      <c r="A4662" t="s">
        <v>149</v>
      </c>
      <c r="B4662" t="s">
        <v>186</v>
      </c>
      <c r="C4662" t="s">
        <v>1459</v>
      </c>
      <c r="D4662" t="s">
        <v>1387</v>
      </c>
      <c r="E4662" t="s">
        <v>1499</v>
      </c>
      <c r="F4662" t="s">
        <v>1293</v>
      </c>
      <c r="G4662" t="s">
        <v>524</v>
      </c>
      <c r="H4662" t="s">
        <v>1464</v>
      </c>
      <c r="I4662" t="s">
        <v>186</v>
      </c>
      <c r="J4662" t="s">
        <v>1402</v>
      </c>
      <c r="K4662" t="s">
        <v>1398</v>
      </c>
      <c r="L4662">
        <v>0</v>
      </c>
      <c r="M4662">
        <v>0</v>
      </c>
      <c r="N4662">
        <v>0</v>
      </c>
      <c r="O4662">
        <v>0</v>
      </c>
      <c r="P4662">
        <v>0</v>
      </c>
      <c r="Q4662">
        <v>0</v>
      </c>
      <c r="R4662">
        <v>0</v>
      </c>
      <c r="S4662">
        <v>0</v>
      </c>
      <c r="T4662">
        <v>0</v>
      </c>
      <c r="U4662">
        <v>0</v>
      </c>
      <c r="W4662" s="429">
        <f t="shared" si="107"/>
        <v>0</v>
      </c>
      <c r="X4662" s="429">
        <f t="shared" si="107"/>
        <v>0</v>
      </c>
      <c r="Y4662" s="429">
        <f t="shared" si="107"/>
        <v>0</v>
      </c>
      <c r="Z4662" s="429">
        <f t="shared" si="107"/>
        <v>0</v>
      </c>
      <c r="AA4662" s="429" t="s">
        <v>1295</v>
      </c>
    </row>
    <row r="4663" spans="1:27" x14ac:dyDescent="0.25">
      <c r="A4663" t="s">
        <v>149</v>
      </c>
      <c r="B4663" t="s">
        <v>186</v>
      </c>
      <c r="C4663" t="s">
        <v>1459</v>
      </c>
      <c r="D4663" t="s">
        <v>1387</v>
      </c>
      <c r="E4663" t="s">
        <v>1499</v>
      </c>
      <c r="F4663" t="s">
        <v>1293</v>
      </c>
      <c r="G4663" t="s">
        <v>524</v>
      </c>
      <c r="H4663" t="s">
        <v>1464</v>
      </c>
      <c r="I4663" t="s">
        <v>186</v>
      </c>
      <c r="J4663" t="s">
        <v>1402</v>
      </c>
      <c r="K4663" t="s">
        <v>1398</v>
      </c>
      <c r="L4663">
        <v>0</v>
      </c>
      <c r="M4663">
        <v>0</v>
      </c>
      <c r="N4663">
        <v>0</v>
      </c>
      <c r="O4663">
        <v>0</v>
      </c>
      <c r="P4663">
        <v>0</v>
      </c>
      <c r="Q4663">
        <v>0</v>
      </c>
      <c r="R4663">
        <v>0</v>
      </c>
      <c r="S4663">
        <v>0</v>
      </c>
      <c r="T4663">
        <v>0</v>
      </c>
      <c r="U4663">
        <v>0</v>
      </c>
      <c r="W4663" s="429">
        <f t="shared" si="107"/>
        <v>0</v>
      </c>
      <c r="X4663" s="429">
        <f t="shared" si="107"/>
        <v>0</v>
      </c>
      <c r="Y4663" s="429">
        <f t="shared" si="107"/>
        <v>0</v>
      </c>
      <c r="Z4663" s="429">
        <f t="shared" si="107"/>
        <v>0</v>
      </c>
      <c r="AA4663" s="429" t="s">
        <v>1295</v>
      </c>
    </row>
    <row r="4664" spans="1:27" x14ac:dyDescent="0.25">
      <c r="A4664" t="s">
        <v>149</v>
      </c>
      <c r="B4664" t="s">
        <v>186</v>
      </c>
      <c r="C4664" t="s">
        <v>1459</v>
      </c>
      <c r="D4664" t="s">
        <v>1387</v>
      </c>
      <c r="E4664" t="s">
        <v>1499</v>
      </c>
      <c r="F4664" t="s">
        <v>1293</v>
      </c>
      <c r="G4664" t="s">
        <v>524</v>
      </c>
      <c r="H4664" t="s">
        <v>1464</v>
      </c>
      <c r="I4664" t="s">
        <v>186</v>
      </c>
      <c r="J4664" t="s">
        <v>1399</v>
      </c>
      <c r="K4664" t="s">
        <v>1391</v>
      </c>
      <c r="L4664">
        <v>0</v>
      </c>
      <c r="M4664">
        <v>0</v>
      </c>
      <c r="N4664">
        <v>0</v>
      </c>
      <c r="O4664">
        <v>0</v>
      </c>
      <c r="P4664">
        <v>0</v>
      </c>
      <c r="Q4664">
        <v>0</v>
      </c>
      <c r="R4664">
        <v>0</v>
      </c>
      <c r="S4664">
        <v>0</v>
      </c>
      <c r="T4664">
        <v>0</v>
      </c>
      <c r="U4664">
        <v>0</v>
      </c>
      <c r="W4664" s="429">
        <f t="shared" si="107"/>
        <v>0</v>
      </c>
      <c r="X4664" s="429">
        <f t="shared" si="107"/>
        <v>0</v>
      </c>
      <c r="Y4664" s="429">
        <f t="shared" si="107"/>
        <v>0</v>
      </c>
      <c r="Z4664" s="429">
        <f t="shared" si="107"/>
        <v>0</v>
      </c>
      <c r="AA4664" s="429" t="s">
        <v>1296</v>
      </c>
    </row>
    <row r="4665" spans="1:27" x14ac:dyDescent="0.25">
      <c r="A4665" t="s">
        <v>149</v>
      </c>
      <c r="B4665" t="s">
        <v>186</v>
      </c>
      <c r="C4665" t="s">
        <v>1459</v>
      </c>
      <c r="D4665" t="s">
        <v>1387</v>
      </c>
      <c r="E4665" t="s">
        <v>1499</v>
      </c>
      <c r="F4665" t="s">
        <v>1293</v>
      </c>
      <c r="G4665" t="s">
        <v>524</v>
      </c>
      <c r="H4665" t="s">
        <v>1464</v>
      </c>
      <c r="I4665" t="s">
        <v>186</v>
      </c>
      <c r="J4665" t="s">
        <v>1423</v>
      </c>
      <c r="K4665" t="s">
        <v>1419</v>
      </c>
      <c r="L4665">
        <v>0</v>
      </c>
      <c r="M4665">
        <v>0</v>
      </c>
      <c r="N4665">
        <v>0</v>
      </c>
      <c r="O4665">
        <v>0</v>
      </c>
      <c r="P4665">
        <v>0</v>
      </c>
      <c r="Q4665">
        <v>0</v>
      </c>
      <c r="R4665">
        <v>0</v>
      </c>
      <c r="S4665">
        <v>0</v>
      </c>
      <c r="T4665">
        <v>0</v>
      </c>
      <c r="U4665">
        <v>0</v>
      </c>
      <c r="W4665" s="429">
        <f t="shared" si="107"/>
        <v>0</v>
      </c>
      <c r="X4665" s="429">
        <f t="shared" si="107"/>
        <v>0</v>
      </c>
      <c r="Y4665" s="429">
        <f t="shared" si="107"/>
        <v>0</v>
      </c>
      <c r="Z4665" s="429">
        <f t="shared" si="107"/>
        <v>0</v>
      </c>
      <c r="AA4665" s="429" t="s">
        <v>1296</v>
      </c>
    </row>
    <row r="4666" spans="1:27" x14ac:dyDescent="0.25">
      <c r="A4666" t="s">
        <v>149</v>
      </c>
      <c r="B4666" t="s">
        <v>186</v>
      </c>
      <c r="C4666" t="s">
        <v>1459</v>
      </c>
      <c r="D4666" t="s">
        <v>1387</v>
      </c>
      <c r="E4666" t="s">
        <v>1499</v>
      </c>
      <c r="F4666" t="s">
        <v>1293</v>
      </c>
      <c r="G4666" t="s">
        <v>524</v>
      </c>
      <c r="H4666" t="s">
        <v>1464</v>
      </c>
      <c r="I4666" t="s">
        <v>186</v>
      </c>
      <c r="J4666" t="s">
        <v>1423</v>
      </c>
      <c r="K4666" t="s">
        <v>1419</v>
      </c>
      <c r="L4666">
        <v>0</v>
      </c>
      <c r="M4666">
        <v>0</v>
      </c>
      <c r="N4666">
        <v>0</v>
      </c>
      <c r="O4666">
        <v>0</v>
      </c>
      <c r="P4666">
        <v>0</v>
      </c>
      <c r="Q4666">
        <v>0</v>
      </c>
      <c r="R4666">
        <v>0</v>
      </c>
      <c r="S4666">
        <v>0</v>
      </c>
      <c r="T4666">
        <v>0</v>
      </c>
      <c r="U4666">
        <v>0</v>
      </c>
      <c r="W4666" s="429">
        <f t="shared" si="107"/>
        <v>0</v>
      </c>
      <c r="X4666" s="429">
        <f t="shared" si="107"/>
        <v>0</v>
      </c>
      <c r="Y4666" s="429">
        <f t="shared" si="107"/>
        <v>0</v>
      </c>
      <c r="Z4666" s="429">
        <f t="shared" si="107"/>
        <v>0</v>
      </c>
      <c r="AA4666" s="429" t="s">
        <v>1296</v>
      </c>
    </row>
    <row r="4667" spans="1:27" x14ac:dyDescent="0.25">
      <c r="A4667" t="s">
        <v>149</v>
      </c>
      <c r="B4667" t="s">
        <v>186</v>
      </c>
      <c r="C4667" t="s">
        <v>1459</v>
      </c>
      <c r="D4667" t="s">
        <v>1387</v>
      </c>
      <c r="E4667" t="s">
        <v>1499</v>
      </c>
      <c r="F4667" t="s">
        <v>1293</v>
      </c>
      <c r="G4667" t="s">
        <v>524</v>
      </c>
      <c r="H4667" t="s">
        <v>1464</v>
      </c>
      <c r="I4667" t="s">
        <v>186</v>
      </c>
      <c r="J4667" t="s">
        <v>1488</v>
      </c>
      <c r="K4667" t="s">
        <v>1398</v>
      </c>
      <c r="L4667">
        <v>0</v>
      </c>
      <c r="M4667">
        <v>0</v>
      </c>
      <c r="N4667">
        <v>0</v>
      </c>
      <c r="O4667">
        <v>0</v>
      </c>
      <c r="P4667">
        <v>0</v>
      </c>
      <c r="Q4667">
        <v>0</v>
      </c>
      <c r="R4667">
        <v>0</v>
      </c>
      <c r="S4667">
        <v>0</v>
      </c>
      <c r="T4667">
        <v>0</v>
      </c>
      <c r="U4667">
        <v>0</v>
      </c>
      <c r="W4667" s="429">
        <f t="shared" si="107"/>
        <v>0</v>
      </c>
      <c r="X4667" s="429">
        <f t="shared" si="107"/>
        <v>0</v>
      </c>
      <c r="Y4667" s="429">
        <f t="shared" si="107"/>
        <v>0</v>
      </c>
      <c r="Z4667" s="429">
        <f t="shared" si="107"/>
        <v>0</v>
      </c>
      <c r="AA4667" s="429" t="s">
        <v>1295</v>
      </c>
    </row>
    <row r="4668" spans="1:27" x14ac:dyDescent="0.25">
      <c r="A4668" t="s">
        <v>149</v>
      </c>
      <c r="B4668" t="s">
        <v>186</v>
      </c>
      <c r="C4668" t="s">
        <v>1459</v>
      </c>
      <c r="D4668" t="s">
        <v>1387</v>
      </c>
      <c r="E4668" t="s">
        <v>1499</v>
      </c>
      <c r="F4668" t="s">
        <v>1293</v>
      </c>
      <c r="G4668" t="s">
        <v>524</v>
      </c>
      <c r="H4668" t="s">
        <v>1464</v>
      </c>
      <c r="I4668" t="s">
        <v>186</v>
      </c>
      <c r="J4668" t="s">
        <v>1488</v>
      </c>
      <c r="K4668" t="s">
        <v>1398</v>
      </c>
      <c r="L4668">
        <v>0</v>
      </c>
      <c r="M4668">
        <v>0</v>
      </c>
      <c r="N4668">
        <v>0</v>
      </c>
      <c r="O4668">
        <v>0</v>
      </c>
      <c r="P4668">
        <v>0</v>
      </c>
      <c r="Q4668">
        <v>0</v>
      </c>
      <c r="R4668">
        <v>0</v>
      </c>
      <c r="S4668">
        <v>0</v>
      </c>
      <c r="T4668">
        <v>0</v>
      </c>
      <c r="U4668">
        <v>0</v>
      </c>
      <c r="W4668" s="429">
        <f t="shared" si="107"/>
        <v>0</v>
      </c>
      <c r="X4668" s="429">
        <f t="shared" si="107"/>
        <v>0</v>
      </c>
      <c r="Y4668" s="429">
        <f t="shared" si="107"/>
        <v>0</v>
      </c>
      <c r="Z4668" s="429">
        <f t="shared" si="107"/>
        <v>0</v>
      </c>
      <c r="AA4668" s="429" t="s">
        <v>1295</v>
      </c>
    </row>
    <row r="4669" spans="1:27" x14ac:dyDescent="0.25">
      <c r="A4669" t="s">
        <v>149</v>
      </c>
      <c r="B4669" t="s">
        <v>186</v>
      </c>
      <c r="C4669" t="s">
        <v>1459</v>
      </c>
      <c r="D4669" t="s">
        <v>1387</v>
      </c>
      <c r="E4669" t="s">
        <v>1499</v>
      </c>
      <c r="F4669" t="s">
        <v>1293</v>
      </c>
      <c r="G4669" t="s">
        <v>524</v>
      </c>
      <c r="H4669" t="s">
        <v>1464</v>
      </c>
      <c r="I4669" t="s">
        <v>186</v>
      </c>
      <c r="J4669" t="s">
        <v>1488</v>
      </c>
      <c r="K4669" t="s">
        <v>1398</v>
      </c>
      <c r="L4669">
        <v>0</v>
      </c>
      <c r="M4669">
        <v>0</v>
      </c>
      <c r="N4669">
        <v>0</v>
      </c>
      <c r="O4669">
        <v>0</v>
      </c>
      <c r="P4669">
        <v>0</v>
      </c>
      <c r="Q4669">
        <v>0</v>
      </c>
      <c r="R4669">
        <v>0</v>
      </c>
      <c r="S4669">
        <v>0</v>
      </c>
      <c r="T4669">
        <v>0</v>
      </c>
      <c r="U4669">
        <v>0</v>
      </c>
      <c r="W4669" s="429">
        <f t="shared" si="107"/>
        <v>0</v>
      </c>
      <c r="X4669" s="429">
        <f t="shared" si="107"/>
        <v>0</v>
      </c>
      <c r="Y4669" s="429">
        <f t="shared" si="107"/>
        <v>0</v>
      </c>
      <c r="Z4669" s="429">
        <f t="shared" si="107"/>
        <v>0</v>
      </c>
      <c r="AA4669" s="429" t="s">
        <v>1295</v>
      </c>
    </row>
    <row r="4670" spans="1:27" x14ac:dyDescent="0.25">
      <c r="A4670" t="s">
        <v>149</v>
      </c>
      <c r="B4670" t="s">
        <v>186</v>
      </c>
      <c r="C4670" t="s">
        <v>1459</v>
      </c>
      <c r="D4670" t="s">
        <v>1387</v>
      </c>
      <c r="E4670" t="s">
        <v>1499</v>
      </c>
      <c r="F4670" t="s">
        <v>1293</v>
      </c>
      <c r="G4670" t="s">
        <v>524</v>
      </c>
      <c r="H4670" t="s">
        <v>1464</v>
      </c>
      <c r="I4670" t="s">
        <v>186</v>
      </c>
      <c r="J4670" t="s">
        <v>1488</v>
      </c>
      <c r="K4670" t="s">
        <v>1398</v>
      </c>
      <c r="L4670">
        <v>0</v>
      </c>
      <c r="M4670">
        <v>0</v>
      </c>
      <c r="N4670">
        <v>0</v>
      </c>
      <c r="O4670">
        <v>0</v>
      </c>
      <c r="P4670">
        <v>0</v>
      </c>
      <c r="Q4670">
        <v>0</v>
      </c>
      <c r="R4670">
        <v>0</v>
      </c>
      <c r="S4670">
        <v>0</v>
      </c>
      <c r="T4670">
        <v>0</v>
      </c>
      <c r="U4670">
        <v>0</v>
      </c>
      <c r="W4670" s="429">
        <f t="shared" si="107"/>
        <v>0</v>
      </c>
      <c r="X4670" s="429">
        <f t="shared" si="107"/>
        <v>0</v>
      </c>
      <c r="Y4670" s="429">
        <f t="shared" si="107"/>
        <v>0</v>
      </c>
      <c r="Z4670" s="429">
        <f t="shared" ref="Z4670:Z4733" si="108">IFERROR(U4670*1,0)</f>
        <v>0</v>
      </c>
      <c r="AA4670" s="429" t="s">
        <v>1295</v>
      </c>
    </row>
    <row r="4671" spans="1:27" x14ac:dyDescent="0.25">
      <c r="A4671" t="s">
        <v>149</v>
      </c>
      <c r="B4671" t="s">
        <v>186</v>
      </c>
      <c r="C4671" t="s">
        <v>1459</v>
      </c>
      <c r="D4671" t="s">
        <v>1387</v>
      </c>
      <c r="E4671" t="s">
        <v>1499</v>
      </c>
      <c r="F4671" t="s">
        <v>1293</v>
      </c>
      <c r="G4671" t="s">
        <v>524</v>
      </c>
      <c r="H4671" t="s">
        <v>1464</v>
      </c>
      <c r="I4671" t="s">
        <v>186</v>
      </c>
      <c r="J4671" t="s">
        <v>1423</v>
      </c>
      <c r="K4671" t="s">
        <v>1419</v>
      </c>
      <c r="L4671">
        <v>0</v>
      </c>
      <c r="M4671">
        <v>0</v>
      </c>
      <c r="N4671">
        <v>0</v>
      </c>
      <c r="O4671">
        <v>0</v>
      </c>
      <c r="P4671">
        <v>0</v>
      </c>
      <c r="Q4671">
        <v>0</v>
      </c>
      <c r="R4671">
        <v>0</v>
      </c>
      <c r="S4671">
        <v>0</v>
      </c>
      <c r="T4671">
        <v>0</v>
      </c>
      <c r="U4671">
        <v>0</v>
      </c>
      <c r="W4671" s="429">
        <f t="shared" ref="W4671:Z4734" si="109">IFERROR(R4671*1,0)</f>
        <v>0</v>
      </c>
      <c r="X4671" s="429">
        <f t="shared" si="109"/>
        <v>0</v>
      </c>
      <c r="Y4671" s="429">
        <f t="shared" si="109"/>
        <v>0</v>
      </c>
      <c r="Z4671" s="429">
        <f t="shared" si="108"/>
        <v>0</v>
      </c>
      <c r="AA4671" s="429" t="s">
        <v>1296</v>
      </c>
    </row>
    <row r="4672" spans="1:27" x14ac:dyDescent="0.25">
      <c r="A4672" t="s">
        <v>149</v>
      </c>
      <c r="B4672" t="s">
        <v>186</v>
      </c>
      <c r="C4672" t="s">
        <v>1459</v>
      </c>
      <c r="D4672" t="s">
        <v>1387</v>
      </c>
      <c r="E4672" t="s">
        <v>1499</v>
      </c>
      <c r="F4672" t="s">
        <v>1293</v>
      </c>
      <c r="G4672" t="s">
        <v>524</v>
      </c>
      <c r="H4672" t="s">
        <v>1464</v>
      </c>
      <c r="I4672" t="s">
        <v>186</v>
      </c>
      <c r="J4672" t="s">
        <v>1402</v>
      </c>
      <c r="K4672" t="s">
        <v>1398</v>
      </c>
      <c r="L4672">
        <v>0</v>
      </c>
      <c r="M4672">
        <v>0</v>
      </c>
      <c r="N4672">
        <v>0</v>
      </c>
      <c r="O4672">
        <v>0</v>
      </c>
      <c r="P4672">
        <v>0</v>
      </c>
      <c r="Q4672">
        <v>0</v>
      </c>
      <c r="R4672">
        <v>0</v>
      </c>
      <c r="S4672">
        <v>0</v>
      </c>
      <c r="T4672">
        <v>0</v>
      </c>
      <c r="U4672">
        <v>0</v>
      </c>
      <c r="W4672" s="429">
        <f t="shared" si="109"/>
        <v>0</v>
      </c>
      <c r="X4672" s="429">
        <f t="shared" si="109"/>
        <v>0</v>
      </c>
      <c r="Y4672" s="429">
        <f t="shared" si="109"/>
        <v>0</v>
      </c>
      <c r="Z4672" s="429">
        <f t="shared" si="108"/>
        <v>0</v>
      </c>
      <c r="AA4672" s="429" t="s">
        <v>1295</v>
      </c>
    </row>
    <row r="4673" spans="1:27" x14ac:dyDescent="0.25">
      <c r="A4673" t="s">
        <v>149</v>
      </c>
      <c r="B4673" t="s">
        <v>186</v>
      </c>
      <c r="C4673" t="s">
        <v>1459</v>
      </c>
      <c r="D4673" t="s">
        <v>1387</v>
      </c>
      <c r="E4673" t="s">
        <v>1499</v>
      </c>
      <c r="F4673" t="s">
        <v>1293</v>
      </c>
      <c r="G4673" t="s">
        <v>524</v>
      </c>
      <c r="H4673" t="s">
        <v>1464</v>
      </c>
      <c r="I4673" t="s">
        <v>186</v>
      </c>
      <c r="J4673" t="s">
        <v>1402</v>
      </c>
      <c r="K4673" t="s">
        <v>1398</v>
      </c>
      <c r="L4673">
        <v>0</v>
      </c>
      <c r="M4673">
        <v>0</v>
      </c>
      <c r="N4673">
        <v>0</v>
      </c>
      <c r="O4673">
        <v>0</v>
      </c>
      <c r="P4673">
        <v>0</v>
      </c>
      <c r="Q4673">
        <v>0</v>
      </c>
      <c r="R4673">
        <v>0</v>
      </c>
      <c r="S4673">
        <v>0</v>
      </c>
      <c r="T4673">
        <v>0</v>
      </c>
      <c r="U4673">
        <v>0</v>
      </c>
      <c r="W4673" s="429">
        <f t="shared" si="109"/>
        <v>0</v>
      </c>
      <c r="X4673" s="429">
        <f t="shared" si="109"/>
        <v>0</v>
      </c>
      <c r="Y4673" s="429">
        <f t="shared" si="109"/>
        <v>0</v>
      </c>
      <c r="Z4673" s="429">
        <f t="shared" si="108"/>
        <v>0</v>
      </c>
      <c r="AA4673" s="429" t="s">
        <v>1295</v>
      </c>
    </row>
    <row r="4674" spans="1:27" x14ac:dyDescent="0.25">
      <c r="A4674" t="s">
        <v>149</v>
      </c>
      <c r="B4674" t="s">
        <v>186</v>
      </c>
      <c r="C4674" t="s">
        <v>1459</v>
      </c>
      <c r="D4674" t="s">
        <v>1387</v>
      </c>
      <c r="E4674" t="s">
        <v>1499</v>
      </c>
      <c r="F4674" t="s">
        <v>1293</v>
      </c>
      <c r="G4674" t="s">
        <v>524</v>
      </c>
      <c r="H4674" t="s">
        <v>1464</v>
      </c>
      <c r="I4674" t="s">
        <v>186</v>
      </c>
      <c r="J4674" t="s">
        <v>1402</v>
      </c>
      <c r="K4674" t="s">
        <v>1398</v>
      </c>
      <c r="L4674">
        <v>0</v>
      </c>
      <c r="M4674">
        <v>0</v>
      </c>
      <c r="N4674">
        <v>0</v>
      </c>
      <c r="O4674">
        <v>0</v>
      </c>
      <c r="P4674">
        <v>0</v>
      </c>
      <c r="Q4674">
        <v>0</v>
      </c>
      <c r="R4674">
        <v>0</v>
      </c>
      <c r="S4674">
        <v>0</v>
      </c>
      <c r="T4674">
        <v>0</v>
      </c>
      <c r="U4674">
        <v>0</v>
      </c>
      <c r="W4674" s="429">
        <f t="shared" si="109"/>
        <v>0</v>
      </c>
      <c r="X4674" s="429">
        <f t="shared" si="109"/>
        <v>0</v>
      </c>
      <c r="Y4674" s="429">
        <f t="shared" si="109"/>
        <v>0</v>
      </c>
      <c r="Z4674" s="429">
        <f t="shared" si="108"/>
        <v>0</v>
      </c>
      <c r="AA4674" s="429" t="s">
        <v>1295</v>
      </c>
    </row>
    <row r="4675" spans="1:27" x14ac:dyDescent="0.25">
      <c r="A4675" t="s">
        <v>149</v>
      </c>
      <c r="B4675" t="s">
        <v>186</v>
      </c>
      <c r="C4675" t="s">
        <v>1459</v>
      </c>
      <c r="D4675" t="s">
        <v>1387</v>
      </c>
      <c r="E4675" t="s">
        <v>1499</v>
      </c>
      <c r="F4675" t="s">
        <v>1293</v>
      </c>
      <c r="G4675" t="s">
        <v>524</v>
      </c>
      <c r="H4675" t="s">
        <v>1464</v>
      </c>
      <c r="I4675" t="s">
        <v>186</v>
      </c>
      <c r="J4675" t="s">
        <v>1399</v>
      </c>
      <c r="K4675" t="s">
        <v>1391</v>
      </c>
      <c r="L4675">
        <v>0</v>
      </c>
      <c r="M4675">
        <v>0</v>
      </c>
      <c r="N4675">
        <v>0</v>
      </c>
      <c r="O4675">
        <v>0</v>
      </c>
      <c r="P4675">
        <v>0</v>
      </c>
      <c r="Q4675">
        <v>0</v>
      </c>
      <c r="R4675">
        <v>0</v>
      </c>
      <c r="S4675">
        <v>0</v>
      </c>
      <c r="T4675">
        <v>0</v>
      </c>
      <c r="U4675">
        <v>0</v>
      </c>
      <c r="W4675" s="429">
        <f t="shared" si="109"/>
        <v>0</v>
      </c>
      <c r="X4675" s="429">
        <f t="shared" si="109"/>
        <v>0</v>
      </c>
      <c r="Y4675" s="429">
        <f t="shared" si="109"/>
        <v>0</v>
      </c>
      <c r="Z4675" s="429">
        <f t="shared" si="108"/>
        <v>0</v>
      </c>
      <c r="AA4675" s="429" t="s">
        <v>1296</v>
      </c>
    </row>
    <row r="4676" spans="1:27" x14ac:dyDescent="0.25">
      <c r="A4676" t="s">
        <v>149</v>
      </c>
      <c r="B4676" t="s">
        <v>186</v>
      </c>
      <c r="C4676" t="s">
        <v>1459</v>
      </c>
      <c r="D4676" t="s">
        <v>1387</v>
      </c>
      <c r="E4676" t="s">
        <v>1499</v>
      </c>
      <c r="F4676" t="s">
        <v>1293</v>
      </c>
      <c r="G4676" t="s">
        <v>524</v>
      </c>
      <c r="H4676" t="s">
        <v>1464</v>
      </c>
      <c r="I4676" t="s">
        <v>186</v>
      </c>
      <c r="J4676" t="s">
        <v>1412</v>
      </c>
      <c r="K4676" t="s">
        <v>1393</v>
      </c>
      <c r="L4676">
        <v>0</v>
      </c>
      <c r="M4676">
        <v>0</v>
      </c>
      <c r="N4676">
        <v>0</v>
      </c>
      <c r="O4676">
        <v>0</v>
      </c>
      <c r="P4676">
        <v>0</v>
      </c>
      <c r="Q4676">
        <v>0</v>
      </c>
      <c r="R4676">
        <v>0</v>
      </c>
      <c r="S4676">
        <v>0</v>
      </c>
      <c r="T4676">
        <v>0</v>
      </c>
      <c r="U4676">
        <v>0</v>
      </c>
      <c r="W4676" s="429">
        <f t="shared" si="109"/>
        <v>0</v>
      </c>
      <c r="X4676" s="429">
        <f t="shared" si="109"/>
        <v>0</v>
      </c>
      <c r="Y4676" s="429">
        <f t="shared" si="109"/>
        <v>0</v>
      </c>
      <c r="Z4676" s="429">
        <f t="shared" si="108"/>
        <v>0</v>
      </c>
      <c r="AA4676" s="429" t="s">
        <v>1295</v>
      </c>
    </row>
    <row r="4677" spans="1:27" x14ac:dyDescent="0.25">
      <c r="A4677" t="s">
        <v>149</v>
      </c>
      <c r="B4677" t="s">
        <v>186</v>
      </c>
      <c r="C4677" t="s">
        <v>1459</v>
      </c>
      <c r="D4677" t="s">
        <v>1387</v>
      </c>
      <c r="E4677" t="s">
        <v>1499</v>
      </c>
      <c r="F4677" t="s">
        <v>1293</v>
      </c>
      <c r="G4677" t="s">
        <v>524</v>
      </c>
      <c r="H4677" t="s">
        <v>1464</v>
      </c>
      <c r="I4677" t="s">
        <v>186</v>
      </c>
      <c r="J4677" t="s">
        <v>1402</v>
      </c>
      <c r="K4677" t="s">
        <v>1398</v>
      </c>
      <c r="L4677">
        <v>0</v>
      </c>
      <c r="M4677">
        <v>0</v>
      </c>
      <c r="N4677">
        <v>0</v>
      </c>
      <c r="O4677">
        <v>0</v>
      </c>
      <c r="P4677">
        <v>0</v>
      </c>
      <c r="Q4677">
        <v>0</v>
      </c>
      <c r="R4677">
        <v>0</v>
      </c>
      <c r="S4677">
        <v>0</v>
      </c>
      <c r="T4677">
        <v>0</v>
      </c>
      <c r="U4677">
        <v>0</v>
      </c>
      <c r="W4677" s="429">
        <f t="shared" si="109"/>
        <v>0</v>
      </c>
      <c r="X4677" s="429">
        <f t="shared" si="109"/>
        <v>0</v>
      </c>
      <c r="Y4677" s="429">
        <f t="shared" si="109"/>
        <v>0</v>
      </c>
      <c r="Z4677" s="429">
        <f t="shared" si="108"/>
        <v>0</v>
      </c>
      <c r="AA4677" s="429" t="s">
        <v>1295</v>
      </c>
    </row>
    <row r="4678" spans="1:27" x14ac:dyDescent="0.25">
      <c r="A4678" t="s">
        <v>149</v>
      </c>
      <c r="B4678" t="s">
        <v>186</v>
      </c>
      <c r="C4678" t="s">
        <v>1459</v>
      </c>
      <c r="D4678" t="s">
        <v>1387</v>
      </c>
      <c r="E4678" t="s">
        <v>1499</v>
      </c>
      <c r="F4678" t="s">
        <v>1293</v>
      </c>
      <c r="G4678" t="s">
        <v>524</v>
      </c>
      <c r="H4678" t="s">
        <v>1464</v>
      </c>
      <c r="I4678" t="s">
        <v>186</v>
      </c>
      <c r="J4678" t="s">
        <v>1402</v>
      </c>
      <c r="K4678" t="s">
        <v>1398</v>
      </c>
      <c r="L4678">
        <v>0</v>
      </c>
      <c r="M4678">
        <v>0</v>
      </c>
      <c r="N4678">
        <v>0</v>
      </c>
      <c r="O4678">
        <v>0</v>
      </c>
      <c r="P4678">
        <v>0</v>
      </c>
      <c r="Q4678">
        <v>0</v>
      </c>
      <c r="R4678">
        <v>0</v>
      </c>
      <c r="S4678">
        <v>0</v>
      </c>
      <c r="T4678">
        <v>0</v>
      </c>
      <c r="U4678">
        <v>0</v>
      </c>
      <c r="W4678" s="429">
        <f t="shared" si="109"/>
        <v>0</v>
      </c>
      <c r="X4678" s="429">
        <f t="shared" si="109"/>
        <v>0</v>
      </c>
      <c r="Y4678" s="429">
        <f t="shared" si="109"/>
        <v>0</v>
      </c>
      <c r="Z4678" s="429">
        <f t="shared" si="108"/>
        <v>0</v>
      </c>
      <c r="AA4678" s="429" t="s">
        <v>1295</v>
      </c>
    </row>
    <row r="4679" spans="1:27" x14ac:dyDescent="0.25">
      <c r="A4679" t="s">
        <v>149</v>
      </c>
      <c r="B4679" t="s">
        <v>186</v>
      </c>
      <c r="C4679" t="s">
        <v>1459</v>
      </c>
      <c r="D4679" t="s">
        <v>1387</v>
      </c>
      <c r="E4679" t="s">
        <v>1499</v>
      </c>
      <c r="F4679" t="s">
        <v>1293</v>
      </c>
      <c r="G4679" t="s">
        <v>524</v>
      </c>
      <c r="H4679" t="s">
        <v>1464</v>
      </c>
      <c r="I4679" t="s">
        <v>186</v>
      </c>
      <c r="J4679" t="s">
        <v>1412</v>
      </c>
      <c r="K4679" t="s">
        <v>1393</v>
      </c>
      <c r="L4679">
        <v>0</v>
      </c>
      <c r="M4679">
        <v>0</v>
      </c>
      <c r="N4679">
        <v>0</v>
      </c>
      <c r="O4679">
        <v>0</v>
      </c>
      <c r="P4679">
        <v>0</v>
      </c>
      <c r="Q4679">
        <v>0</v>
      </c>
      <c r="R4679">
        <v>0</v>
      </c>
      <c r="S4679">
        <v>0</v>
      </c>
      <c r="T4679">
        <v>0</v>
      </c>
      <c r="U4679">
        <v>0</v>
      </c>
      <c r="W4679" s="429">
        <f t="shared" si="109"/>
        <v>0</v>
      </c>
      <c r="X4679" s="429">
        <f t="shared" si="109"/>
        <v>0</v>
      </c>
      <c r="Y4679" s="429">
        <f t="shared" si="109"/>
        <v>0</v>
      </c>
      <c r="Z4679" s="429">
        <f t="shared" si="108"/>
        <v>0</v>
      </c>
      <c r="AA4679" s="429" t="s">
        <v>1295</v>
      </c>
    </row>
    <row r="4680" spans="1:27" x14ac:dyDescent="0.25">
      <c r="A4680" t="s">
        <v>149</v>
      </c>
      <c r="B4680" t="s">
        <v>186</v>
      </c>
      <c r="C4680" t="s">
        <v>1459</v>
      </c>
      <c r="D4680" t="s">
        <v>1387</v>
      </c>
      <c r="E4680" t="s">
        <v>1499</v>
      </c>
      <c r="F4680" t="s">
        <v>1293</v>
      </c>
      <c r="G4680" t="s">
        <v>524</v>
      </c>
      <c r="H4680" t="s">
        <v>1464</v>
      </c>
      <c r="I4680" t="s">
        <v>186</v>
      </c>
      <c r="J4680" t="s">
        <v>1402</v>
      </c>
      <c r="K4680" t="s">
        <v>1398</v>
      </c>
      <c r="L4680">
        <v>0</v>
      </c>
      <c r="M4680">
        <v>0</v>
      </c>
      <c r="N4680">
        <v>0</v>
      </c>
      <c r="O4680">
        <v>0</v>
      </c>
      <c r="P4680">
        <v>0</v>
      </c>
      <c r="Q4680">
        <v>0</v>
      </c>
      <c r="R4680">
        <v>0</v>
      </c>
      <c r="S4680">
        <v>0</v>
      </c>
      <c r="T4680">
        <v>0</v>
      </c>
      <c r="U4680">
        <v>0</v>
      </c>
      <c r="W4680" s="429">
        <f t="shared" si="109"/>
        <v>0</v>
      </c>
      <c r="X4680" s="429">
        <f t="shared" si="109"/>
        <v>0</v>
      </c>
      <c r="Y4680" s="429">
        <f t="shared" si="109"/>
        <v>0</v>
      </c>
      <c r="Z4680" s="429">
        <f t="shared" si="108"/>
        <v>0</v>
      </c>
      <c r="AA4680" s="429" t="s">
        <v>1295</v>
      </c>
    </row>
    <row r="4681" spans="1:27" x14ac:dyDescent="0.25">
      <c r="A4681" t="s">
        <v>149</v>
      </c>
      <c r="B4681" t="s">
        <v>186</v>
      </c>
      <c r="C4681" t="s">
        <v>1459</v>
      </c>
      <c r="D4681" t="s">
        <v>1387</v>
      </c>
      <c r="E4681" t="s">
        <v>1499</v>
      </c>
      <c r="F4681" t="s">
        <v>1293</v>
      </c>
      <c r="G4681" t="s">
        <v>524</v>
      </c>
      <c r="H4681" t="s">
        <v>1464</v>
      </c>
      <c r="I4681" t="s">
        <v>186</v>
      </c>
      <c r="J4681" t="s">
        <v>1397</v>
      </c>
      <c r="K4681" t="s">
        <v>1398</v>
      </c>
      <c r="L4681">
        <v>0</v>
      </c>
      <c r="M4681">
        <v>0</v>
      </c>
      <c r="N4681">
        <v>0</v>
      </c>
      <c r="O4681">
        <v>0</v>
      </c>
      <c r="P4681">
        <v>0</v>
      </c>
      <c r="Q4681">
        <v>0</v>
      </c>
      <c r="R4681">
        <v>0</v>
      </c>
      <c r="S4681">
        <v>0</v>
      </c>
      <c r="T4681">
        <v>0</v>
      </c>
      <c r="U4681">
        <v>0</v>
      </c>
      <c r="W4681" s="429">
        <f t="shared" si="109"/>
        <v>0</v>
      </c>
      <c r="X4681" s="429">
        <f t="shared" si="109"/>
        <v>0</v>
      </c>
      <c r="Y4681" s="429">
        <f t="shared" si="109"/>
        <v>0</v>
      </c>
      <c r="Z4681" s="429">
        <f t="shared" si="108"/>
        <v>0</v>
      </c>
      <c r="AA4681" s="429" t="s">
        <v>1295</v>
      </c>
    </row>
    <row r="4682" spans="1:27" x14ac:dyDescent="0.25">
      <c r="A4682" t="s">
        <v>149</v>
      </c>
      <c r="B4682" t="s">
        <v>186</v>
      </c>
      <c r="C4682" t="s">
        <v>1459</v>
      </c>
      <c r="D4682" t="s">
        <v>1387</v>
      </c>
      <c r="E4682" t="s">
        <v>1499</v>
      </c>
      <c r="F4682" t="s">
        <v>1293</v>
      </c>
      <c r="G4682" t="s">
        <v>524</v>
      </c>
      <c r="H4682" t="s">
        <v>1464</v>
      </c>
      <c r="I4682" t="s">
        <v>186</v>
      </c>
      <c r="J4682" t="s">
        <v>1408</v>
      </c>
      <c r="K4682" t="s">
        <v>1395</v>
      </c>
      <c r="L4682">
        <v>0</v>
      </c>
      <c r="M4682">
        <v>0</v>
      </c>
      <c r="N4682">
        <v>0</v>
      </c>
      <c r="O4682">
        <v>0</v>
      </c>
      <c r="P4682">
        <v>0</v>
      </c>
      <c r="Q4682">
        <v>0</v>
      </c>
      <c r="R4682">
        <v>0</v>
      </c>
      <c r="S4682">
        <v>0</v>
      </c>
      <c r="T4682">
        <v>0</v>
      </c>
      <c r="U4682">
        <v>0</v>
      </c>
      <c r="W4682" s="429">
        <f t="shared" si="109"/>
        <v>0</v>
      </c>
      <c r="X4682" s="429">
        <f t="shared" si="109"/>
        <v>0</v>
      </c>
      <c r="Y4682" s="429">
        <f t="shared" si="109"/>
        <v>0</v>
      </c>
      <c r="Z4682" s="429">
        <f t="shared" si="108"/>
        <v>0</v>
      </c>
      <c r="AA4682" s="429" t="s">
        <v>1295</v>
      </c>
    </row>
    <row r="4683" spans="1:27" x14ac:dyDescent="0.25">
      <c r="A4683" t="s">
        <v>149</v>
      </c>
      <c r="B4683" t="s">
        <v>186</v>
      </c>
      <c r="C4683" t="s">
        <v>1459</v>
      </c>
      <c r="D4683" t="s">
        <v>1387</v>
      </c>
      <c r="E4683" t="s">
        <v>1499</v>
      </c>
      <c r="F4683" t="s">
        <v>1293</v>
      </c>
      <c r="G4683" t="s">
        <v>524</v>
      </c>
      <c r="H4683" t="s">
        <v>1464</v>
      </c>
      <c r="I4683" t="s">
        <v>186</v>
      </c>
      <c r="J4683" t="s">
        <v>1408</v>
      </c>
      <c r="K4683" t="s">
        <v>1395</v>
      </c>
      <c r="L4683">
        <v>0</v>
      </c>
      <c r="M4683">
        <v>0</v>
      </c>
      <c r="N4683">
        <v>0</v>
      </c>
      <c r="O4683">
        <v>0</v>
      </c>
      <c r="P4683">
        <v>0</v>
      </c>
      <c r="Q4683">
        <v>0</v>
      </c>
      <c r="R4683">
        <v>0</v>
      </c>
      <c r="S4683">
        <v>0</v>
      </c>
      <c r="T4683">
        <v>0</v>
      </c>
      <c r="U4683">
        <v>0</v>
      </c>
      <c r="W4683" s="429">
        <f t="shared" si="109"/>
        <v>0</v>
      </c>
      <c r="X4683" s="429">
        <f t="shared" si="109"/>
        <v>0</v>
      </c>
      <c r="Y4683" s="429">
        <f t="shared" si="109"/>
        <v>0</v>
      </c>
      <c r="Z4683" s="429">
        <f t="shared" si="108"/>
        <v>0</v>
      </c>
      <c r="AA4683" s="429" t="s">
        <v>1295</v>
      </c>
    </row>
    <row r="4684" spans="1:27" x14ac:dyDescent="0.25">
      <c r="A4684" t="s">
        <v>149</v>
      </c>
      <c r="B4684" t="s">
        <v>186</v>
      </c>
      <c r="C4684" t="s">
        <v>1459</v>
      </c>
      <c r="D4684" t="s">
        <v>1387</v>
      </c>
      <c r="E4684" t="s">
        <v>1499</v>
      </c>
      <c r="F4684" t="s">
        <v>1293</v>
      </c>
      <c r="G4684" t="s">
        <v>524</v>
      </c>
      <c r="H4684" t="s">
        <v>1464</v>
      </c>
      <c r="I4684" t="s">
        <v>186</v>
      </c>
      <c r="J4684" t="s">
        <v>1423</v>
      </c>
      <c r="K4684" t="s">
        <v>1419</v>
      </c>
      <c r="L4684">
        <v>0</v>
      </c>
      <c r="M4684">
        <v>0</v>
      </c>
      <c r="N4684">
        <v>0</v>
      </c>
      <c r="O4684">
        <v>0</v>
      </c>
      <c r="P4684">
        <v>0</v>
      </c>
      <c r="Q4684">
        <v>0</v>
      </c>
      <c r="R4684">
        <v>0</v>
      </c>
      <c r="S4684">
        <v>0</v>
      </c>
      <c r="T4684">
        <v>0</v>
      </c>
      <c r="U4684">
        <v>0</v>
      </c>
      <c r="W4684" s="429">
        <f t="shared" si="109"/>
        <v>0</v>
      </c>
      <c r="X4684" s="429">
        <f t="shared" si="109"/>
        <v>0</v>
      </c>
      <c r="Y4684" s="429">
        <f t="shared" si="109"/>
        <v>0</v>
      </c>
      <c r="Z4684" s="429">
        <f t="shared" si="108"/>
        <v>0</v>
      </c>
      <c r="AA4684" s="429" t="s">
        <v>1296</v>
      </c>
    </row>
    <row r="4685" spans="1:27" x14ac:dyDescent="0.25">
      <c r="A4685" t="s">
        <v>149</v>
      </c>
      <c r="B4685" t="s">
        <v>186</v>
      </c>
      <c r="C4685" t="s">
        <v>1459</v>
      </c>
      <c r="D4685" t="s">
        <v>1387</v>
      </c>
      <c r="E4685" t="s">
        <v>1499</v>
      </c>
      <c r="F4685" t="s">
        <v>1293</v>
      </c>
      <c r="G4685" t="s">
        <v>524</v>
      </c>
      <c r="H4685" t="s">
        <v>1464</v>
      </c>
      <c r="I4685" t="s">
        <v>186</v>
      </c>
      <c r="J4685" t="s">
        <v>1416</v>
      </c>
      <c r="K4685" t="s">
        <v>1398</v>
      </c>
      <c r="L4685">
        <v>0</v>
      </c>
      <c r="M4685">
        <v>0</v>
      </c>
      <c r="N4685">
        <v>0</v>
      </c>
      <c r="O4685">
        <v>0</v>
      </c>
      <c r="P4685">
        <v>0</v>
      </c>
      <c r="Q4685">
        <v>0</v>
      </c>
      <c r="R4685">
        <v>0</v>
      </c>
      <c r="S4685">
        <v>0</v>
      </c>
      <c r="T4685">
        <v>0</v>
      </c>
      <c r="U4685">
        <v>0</v>
      </c>
      <c r="W4685" s="429">
        <f t="shared" si="109"/>
        <v>0</v>
      </c>
      <c r="X4685" s="429">
        <f t="shared" si="109"/>
        <v>0</v>
      </c>
      <c r="Y4685" s="429">
        <f t="shared" si="109"/>
        <v>0</v>
      </c>
      <c r="Z4685" s="429">
        <f t="shared" si="108"/>
        <v>0</v>
      </c>
      <c r="AA4685" s="429" t="s">
        <v>1295</v>
      </c>
    </row>
    <row r="4686" spans="1:27" x14ac:dyDescent="0.25">
      <c r="A4686" t="s">
        <v>149</v>
      </c>
      <c r="B4686" t="s">
        <v>186</v>
      </c>
      <c r="C4686" t="s">
        <v>1459</v>
      </c>
      <c r="D4686" t="s">
        <v>1387</v>
      </c>
      <c r="E4686" t="s">
        <v>1499</v>
      </c>
      <c r="F4686" t="s">
        <v>1293</v>
      </c>
      <c r="G4686" t="s">
        <v>524</v>
      </c>
      <c r="H4686" t="s">
        <v>1464</v>
      </c>
      <c r="I4686" t="s">
        <v>186</v>
      </c>
      <c r="J4686" t="s">
        <v>1416</v>
      </c>
      <c r="K4686" t="s">
        <v>1398</v>
      </c>
      <c r="L4686">
        <v>0</v>
      </c>
      <c r="M4686">
        <v>0</v>
      </c>
      <c r="N4686">
        <v>0</v>
      </c>
      <c r="O4686">
        <v>0</v>
      </c>
      <c r="P4686">
        <v>0</v>
      </c>
      <c r="Q4686">
        <v>0</v>
      </c>
      <c r="R4686">
        <v>0</v>
      </c>
      <c r="S4686">
        <v>0</v>
      </c>
      <c r="T4686">
        <v>0</v>
      </c>
      <c r="U4686">
        <v>0</v>
      </c>
      <c r="W4686" s="429">
        <f t="shared" si="109"/>
        <v>0</v>
      </c>
      <c r="X4686" s="429">
        <f t="shared" si="109"/>
        <v>0</v>
      </c>
      <c r="Y4686" s="429">
        <f t="shared" si="109"/>
        <v>0</v>
      </c>
      <c r="Z4686" s="429">
        <f t="shared" si="108"/>
        <v>0</v>
      </c>
      <c r="AA4686" s="429" t="s">
        <v>1295</v>
      </c>
    </row>
    <row r="4687" spans="1:27" x14ac:dyDescent="0.25">
      <c r="A4687" t="s">
        <v>149</v>
      </c>
      <c r="B4687" t="s">
        <v>186</v>
      </c>
      <c r="C4687" t="s">
        <v>1459</v>
      </c>
      <c r="D4687" t="s">
        <v>1387</v>
      </c>
      <c r="E4687" t="s">
        <v>1499</v>
      </c>
      <c r="F4687" t="s">
        <v>1293</v>
      </c>
      <c r="G4687" t="s">
        <v>524</v>
      </c>
      <c r="H4687" t="s">
        <v>1464</v>
      </c>
      <c r="I4687" t="s">
        <v>186</v>
      </c>
      <c r="J4687" t="s">
        <v>1416</v>
      </c>
      <c r="K4687" t="s">
        <v>1398</v>
      </c>
      <c r="L4687">
        <v>0</v>
      </c>
      <c r="M4687">
        <v>0</v>
      </c>
      <c r="N4687">
        <v>0</v>
      </c>
      <c r="O4687">
        <v>0</v>
      </c>
      <c r="P4687">
        <v>0</v>
      </c>
      <c r="Q4687">
        <v>0</v>
      </c>
      <c r="R4687">
        <v>0</v>
      </c>
      <c r="S4687">
        <v>0</v>
      </c>
      <c r="T4687">
        <v>0</v>
      </c>
      <c r="U4687">
        <v>0</v>
      </c>
      <c r="W4687" s="429">
        <f t="shared" si="109"/>
        <v>0</v>
      </c>
      <c r="X4687" s="429">
        <f t="shared" si="109"/>
        <v>0</v>
      </c>
      <c r="Y4687" s="429">
        <f t="shared" si="109"/>
        <v>0</v>
      </c>
      <c r="Z4687" s="429">
        <f t="shared" si="108"/>
        <v>0</v>
      </c>
      <c r="AA4687" s="429" t="s">
        <v>1295</v>
      </c>
    </row>
    <row r="4688" spans="1:27" x14ac:dyDescent="0.25">
      <c r="A4688" t="s">
        <v>149</v>
      </c>
      <c r="B4688" t="s">
        <v>186</v>
      </c>
      <c r="C4688" t="s">
        <v>1459</v>
      </c>
      <c r="D4688" t="s">
        <v>1387</v>
      </c>
      <c r="E4688" t="s">
        <v>1499</v>
      </c>
      <c r="F4688" t="s">
        <v>1293</v>
      </c>
      <c r="G4688" t="s">
        <v>524</v>
      </c>
      <c r="H4688" t="s">
        <v>1464</v>
      </c>
      <c r="I4688" t="s">
        <v>186</v>
      </c>
      <c r="J4688" t="s">
        <v>1416</v>
      </c>
      <c r="K4688" t="s">
        <v>1398</v>
      </c>
      <c r="L4688">
        <v>0</v>
      </c>
      <c r="M4688">
        <v>0</v>
      </c>
      <c r="N4688">
        <v>0</v>
      </c>
      <c r="O4688">
        <v>0</v>
      </c>
      <c r="P4688">
        <v>0</v>
      </c>
      <c r="Q4688">
        <v>0</v>
      </c>
      <c r="R4688">
        <v>0</v>
      </c>
      <c r="S4688">
        <v>0</v>
      </c>
      <c r="T4688">
        <v>0</v>
      </c>
      <c r="U4688">
        <v>0</v>
      </c>
      <c r="W4688" s="429">
        <f t="shared" si="109"/>
        <v>0</v>
      </c>
      <c r="X4688" s="429">
        <f t="shared" si="109"/>
        <v>0</v>
      </c>
      <c r="Y4688" s="429">
        <f t="shared" si="109"/>
        <v>0</v>
      </c>
      <c r="Z4688" s="429">
        <f t="shared" si="108"/>
        <v>0</v>
      </c>
      <c r="AA4688" s="429" t="s">
        <v>1295</v>
      </c>
    </row>
    <row r="4689" spans="1:27" x14ac:dyDescent="0.25">
      <c r="A4689" t="s">
        <v>149</v>
      </c>
      <c r="B4689" t="s">
        <v>186</v>
      </c>
      <c r="C4689" t="s">
        <v>1459</v>
      </c>
      <c r="D4689" t="s">
        <v>1387</v>
      </c>
      <c r="E4689" t="s">
        <v>1499</v>
      </c>
      <c r="F4689" t="s">
        <v>1293</v>
      </c>
      <c r="G4689" t="s">
        <v>524</v>
      </c>
      <c r="H4689" t="s">
        <v>1464</v>
      </c>
      <c r="I4689" t="s">
        <v>186</v>
      </c>
      <c r="J4689" t="s">
        <v>1416</v>
      </c>
      <c r="K4689" t="s">
        <v>1398</v>
      </c>
      <c r="L4689">
        <v>0</v>
      </c>
      <c r="M4689">
        <v>0</v>
      </c>
      <c r="N4689">
        <v>0</v>
      </c>
      <c r="O4689">
        <v>0</v>
      </c>
      <c r="P4689">
        <v>0</v>
      </c>
      <c r="Q4689">
        <v>0</v>
      </c>
      <c r="R4689">
        <v>0</v>
      </c>
      <c r="S4689">
        <v>0</v>
      </c>
      <c r="T4689">
        <v>0</v>
      </c>
      <c r="U4689">
        <v>0</v>
      </c>
      <c r="W4689" s="429">
        <f t="shared" si="109"/>
        <v>0</v>
      </c>
      <c r="X4689" s="429">
        <f t="shared" si="109"/>
        <v>0</v>
      </c>
      <c r="Y4689" s="429">
        <f t="shared" si="109"/>
        <v>0</v>
      </c>
      <c r="Z4689" s="429">
        <f t="shared" si="108"/>
        <v>0</v>
      </c>
      <c r="AA4689" s="429" t="s">
        <v>1295</v>
      </c>
    </row>
    <row r="4690" spans="1:27" x14ac:dyDescent="0.25">
      <c r="A4690" t="s">
        <v>149</v>
      </c>
      <c r="B4690" t="s">
        <v>186</v>
      </c>
      <c r="C4690" t="s">
        <v>1459</v>
      </c>
      <c r="D4690" t="s">
        <v>1387</v>
      </c>
      <c r="E4690" t="s">
        <v>1499</v>
      </c>
      <c r="F4690" t="s">
        <v>1293</v>
      </c>
      <c r="G4690" t="s">
        <v>524</v>
      </c>
      <c r="H4690" t="s">
        <v>1464</v>
      </c>
      <c r="I4690" t="s">
        <v>186</v>
      </c>
      <c r="J4690" t="s">
        <v>1416</v>
      </c>
      <c r="K4690" t="s">
        <v>1398</v>
      </c>
      <c r="L4690">
        <v>0</v>
      </c>
      <c r="M4690">
        <v>0</v>
      </c>
      <c r="N4690">
        <v>0</v>
      </c>
      <c r="O4690">
        <v>0</v>
      </c>
      <c r="P4690">
        <v>0</v>
      </c>
      <c r="Q4690">
        <v>0</v>
      </c>
      <c r="R4690">
        <v>0</v>
      </c>
      <c r="S4690">
        <v>0</v>
      </c>
      <c r="T4690">
        <v>0</v>
      </c>
      <c r="U4690">
        <v>0</v>
      </c>
      <c r="W4690" s="429">
        <f t="shared" si="109"/>
        <v>0</v>
      </c>
      <c r="X4690" s="429">
        <f t="shared" si="109"/>
        <v>0</v>
      </c>
      <c r="Y4690" s="429">
        <f t="shared" si="109"/>
        <v>0</v>
      </c>
      <c r="Z4690" s="429">
        <f t="shared" si="108"/>
        <v>0</v>
      </c>
      <c r="AA4690" s="429" t="s">
        <v>1295</v>
      </c>
    </row>
    <row r="4691" spans="1:27" x14ac:dyDescent="0.25">
      <c r="A4691" t="s">
        <v>149</v>
      </c>
      <c r="B4691" t="s">
        <v>186</v>
      </c>
      <c r="C4691" t="s">
        <v>1459</v>
      </c>
      <c r="D4691" t="s">
        <v>1387</v>
      </c>
      <c r="E4691" t="s">
        <v>1499</v>
      </c>
      <c r="F4691" t="s">
        <v>1293</v>
      </c>
      <c r="G4691" t="s">
        <v>524</v>
      </c>
      <c r="H4691" t="s">
        <v>1464</v>
      </c>
      <c r="I4691" t="s">
        <v>186</v>
      </c>
      <c r="J4691" t="s">
        <v>1416</v>
      </c>
      <c r="K4691" t="s">
        <v>1398</v>
      </c>
      <c r="L4691">
        <v>0</v>
      </c>
      <c r="M4691">
        <v>0</v>
      </c>
      <c r="N4691">
        <v>0</v>
      </c>
      <c r="O4691">
        <v>0</v>
      </c>
      <c r="P4691">
        <v>0</v>
      </c>
      <c r="Q4691">
        <v>0</v>
      </c>
      <c r="R4691">
        <v>0</v>
      </c>
      <c r="S4691">
        <v>0</v>
      </c>
      <c r="T4691">
        <v>0</v>
      </c>
      <c r="U4691">
        <v>0</v>
      </c>
      <c r="W4691" s="429">
        <f t="shared" si="109"/>
        <v>0</v>
      </c>
      <c r="X4691" s="429">
        <f t="shared" si="109"/>
        <v>0</v>
      </c>
      <c r="Y4691" s="429">
        <f t="shared" si="109"/>
        <v>0</v>
      </c>
      <c r="Z4691" s="429">
        <f t="shared" si="108"/>
        <v>0</v>
      </c>
      <c r="AA4691" s="429" t="s">
        <v>1295</v>
      </c>
    </row>
    <row r="4692" spans="1:27" x14ac:dyDescent="0.25">
      <c r="A4692" t="s">
        <v>149</v>
      </c>
      <c r="B4692" t="s">
        <v>186</v>
      </c>
      <c r="C4692" t="s">
        <v>1459</v>
      </c>
      <c r="D4692" t="s">
        <v>1387</v>
      </c>
      <c r="E4692" t="s">
        <v>1499</v>
      </c>
      <c r="F4692" t="s">
        <v>1293</v>
      </c>
      <c r="G4692" t="s">
        <v>524</v>
      </c>
      <c r="H4692" t="s">
        <v>1464</v>
      </c>
      <c r="I4692" t="s">
        <v>186</v>
      </c>
      <c r="J4692" t="s">
        <v>1392</v>
      </c>
      <c r="K4692" t="s">
        <v>1393</v>
      </c>
      <c r="L4692">
        <v>0</v>
      </c>
      <c r="M4692">
        <v>0</v>
      </c>
      <c r="N4692">
        <v>0</v>
      </c>
      <c r="O4692">
        <v>0</v>
      </c>
      <c r="P4692">
        <v>0</v>
      </c>
      <c r="Q4692">
        <v>0</v>
      </c>
      <c r="R4692">
        <v>0</v>
      </c>
      <c r="S4692">
        <v>0</v>
      </c>
      <c r="T4692">
        <v>0</v>
      </c>
      <c r="U4692">
        <v>0</v>
      </c>
      <c r="W4692" s="429">
        <f t="shared" si="109"/>
        <v>0</v>
      </c>
      <c r="X4692" s="429">
        <f t="shared" si="109"/>
        <v>0</v>
      </c>
      <c r="Y4692" s="429">
        <f t="shared" si="109"/>
        <v>0</v>
      </c>
      <c r="Z4692" s="429">
        <f t="shared" si="108"/>
        <v>0</v>
      </c>
      <c r="AA4692" s="429" t="s">
        <v>1295</v>
      </c>
    </row>
    <row r="4693" spans="1:27" x14ac:dyDescent="0.25">
      <c r="A4693" t="s">
        <v>149</v>
      </c>
      <c r="B4693" t="s">
        <v>186</v>
      </c>
      <c r="C4693" t="s">
        <v>1459</v>
      </c>
      <c r="D4693" t="s">
        <v>1387</v>
      </c>
      <c r="E4693" t="s">
        <v>1499</v>
      </c>
      <c r="F4693" t="s">
        <v>1293</v>
      </c>
      <c r="G4693" t="s">
        <v>524</v>
      </c>
      <c r="H4693" t="s">
        <v>1464</v>
      </c>
      <c r="I4693" t="s">
        <v>186</v>
      </c>
      <c r="J4693" t="s">
        <v>1434</v>
      </c>
      <c r="K4693" t="s">
        <v>1389</v>
      </c>
      <c r="L4693">
        <v>0</v>
      </c>
      <c r="M4693">
        <v>0</v>
      </c>
      <c r="N4693">
        <v>0</v>
      </c>
      <c r="O4693">
        <v>0</v>
      </c>
      <c r="P4693">
        <v>0</v>
      </c>
      <c r="Q4693">
        <v>0</v>
      </c>
      <c r="R4693">
        <v>0</v>
      </c>
      <c r="S4693">
        <v>0</v>
      </c>
      <c r="T4693">
        <v>0</v>
      </c>
      <c r="U4693">
        <v>0</v>
      </c>
      <c r="W4693" s="429">
        <f t="shared" si="109"/>
        <v>0</v>
      </c>
      <c r="X4693" s="429">
        <f t="shared" si="109"/>
        <v>0</v>
      </c>
      <c r="Y4693" s="429">
        <f t="shared" si="109"/>
        <v>0</v>
      </c>
      <c r="Z4693" s="429">
        <f t="shared" si="108"/>
        <v>0</v>
      </c>
      <c r="AA4693" s="429" t="s">
        <v>1296</v>
      </c>
    </row>
    <row r="4694" spans="1:27" x14ac:dyDescent="0.25">
      <c r="A4694" t="s">
        <v>149</v>
      </c>
      <c r="B4694" t="s">
        <v>186</v>
      </c>
      <c r="C4694" t="s">
        <v>1459</v>
      </c>
      <c r="D4694" t="s">
        <v>1387</v>
      </c>
      <c r="E4694" t="s">
        <v>1499</v>
      </c>
      <c r="F4694" t="s">
        <v>1293</v>
      </c>
      <c r="G4694" t="s">
        <v>524</v>
      </c>
      <c r="H4694" t="s">
        <v>1464</v>
      </c>
      <c r="I4694" t="s">
        <v>186</v>
      </c>
      <c r="J4694" t="s">
        <v>1434</v>
      </c>
      <c r="K4694" t="s">
        <v>1389</v>
      </c>
      <c r="L4694">
        <v>0</v>
      </c>
      <c r="M4694">
        <v>0</v>
      </c>
      <c r="N4694">
        <v>0</v>
      </c>
      <c r="O4694">
        <v>0</v>
      </c>
      <c r="P4694">
        <v>0</v>
      </c>
      <c r="Q4694">
        <v>0</v>
      </c>
      <c r="R4694">
        <v>0</v>
      </c>
      <c r="S4694">
        <v>0</v>
      </c>
      <c r="T4694">
        <v>0</v>
      </c>
      <c r="U4694">
        <v>0</v>
      </c>
      <c r="W4694" s="429">
        <f t="shared" si="109"/>
        <v>0</v>
      </c>
      <c r="X4694" s="429">
        <f t="shared" si="109"/>
        <v>0</v>
      </c>
      <c r="Y4694" s="429">
        <f t="shared" si="109"/>
        <v>0</v>
      </c>
      <c r="Z4694" s="429">
        <f t="shared" si="108"/>
        <v>0</v>
      </c>
      <c r="AA4694" s="429" t="s">
        <v>1296</v>
      </c>
    </row>
    <row r="4695" spans="1:27" x14ac:dyDescent="0.25">
      <c r="A4695" t="s">
        <v>149</v>
      </c>
      <c r="B4695" t="s">
        <v>186</v>
      </c>
      <c r="C4695" t="s">
        <v>1459</v>
      </c>
      <c r="D4695" t="s">
        <v>1387</v>
      </c>
      <c r="E4695" t="s">
        <v>1499</v>
      </c>
      <c r="F4695" t="s">
        <v>1293</v>
      </c>
      <c r="G4695" t="s">
        <v>524</v>
      </c>
      <c r="H4695" t="s">
        <v>1464</v>
      </c>
      <c r="I4695" t="s">
        <v>186</v>
      </c>
      <c r="J4695" t="s">
        <v>1434</v>
      </c>
      <c r="K4695" t="s">
        <v>1389</v>
      </c>
      <c r="L4695">
        <v>0</v>
      </c>
      <c r="M4695">
        <v>0</v>
      </c>
      <c r="N4695">
        <v>0</v>
      </c>
      <c r="O4695">
        <v>0</v>
      </c>
      <c r="P4695">
        <v>0</v>
      </c>
      <c r="Q4695">
        <v>0</v>
      </c>
      <c r="R4695">
        <v>0</v>
      </c>
      <c r="S4695">
        <v>0</v>
      </c>
      <c r="T4695">
        <v>0</v>
      </c>
      <c r="U4695">
        <v>0</v>
      </c>
      <c r="W4695" s="429">
        <f t="shared" si="109"/>
        <v>0</v>
      </c>
      <c r="X4695" s="429">
        <f t="shared" si="109"/>
        <v>0</v>
      </c>
      <c r="Y4695" s="429">
        <f t="shared" si="109"/>
        <v>0</v>
      </c>
      <c r="Z4695" s="429">
        <f t="shared" si="108"/>
        <v>0</v>
      </c>
      <c r="AA4695" s="429" t="s">
        <v>1296</v>
      </c>
    </row>
    <row r="4696" spans="1:27" x14ac:dyDescent="0.25">
      <c r="A4696" t="s">
        <v>149</v>
      </c>
      <c r="B4696" t="s">
        <v>186</v>
      </c>
      <c r="C4696" t="s">
        <v>1459</v>
      </c>
      <c r="D4696" t="s">
        <v>1387</v>
      </c>
      <c r="E4696" t="s">
        <v>1499</v>
      </c>
      <c r="F4696" t="s">
        <v>1293</v>
      </c>
      <c r="G4696" t="s">
        <v>524</v>
      </c>
      <c r="H4696" t="s">
        <v>1464</v>
      </c>
      <c r="I4696" t="s">
        <v>186</v>
      </c>
      <c r="J4696" t="s">
        <v>1492</v>
      </c>
      <c r="K4696" t="s">
        <v>1393</v>
      </c>
      <c r="L4696">
        <v>0</v>
      </c>
      <c r="M4696">
        <v>0</v>
      </c>
      <c r="N4696">
        <v>0</v>
      </c>
      <c r="O4696">
        <v>0</v>
      </c>
      <c r="P4696">
        <v>0</v>
      </c>
      <c r="Q4696">
        <v>0</v>
      </c>
      <c r="R4696">
        <v>0</v>
      </c>
      <c r="S4696">
        <v>0</v>
      </c>
      <c r="T4696">
        <v>0</v>
      </c>
      <c r="U4696">
        <v>0</v>
      </c>
      <c r="W4696" s="429">
        <f t="shared" si="109"/>
        <v>0</v>
      </c>
      <c r="X4696" s="429">
        <f t="shared" si="109"/>
        <v>0</v>
      </c>
      <c r="Y4696" s="429">
        <f t="shared" si="109"/>
        <v>0</v>
      </c>
      <c r="Z4696" s="429">
        <f t="shared" si="108"/>
        <v>0</v>
      </c>
      <c r="AA4696" s="429" t="s">
        <v>1295</v>
      </c>
    </row>
    <row r="4697" spans="1:27" x14ac:dyDescent="0.25">
      <c r="A4697" t="s">
        <v>149</v>
      </c>
      <c r="B4697" t="s">
        <v>186</v>
      </c>
      <c r="C4697" t="s">
        <v>1459</v>
      </c>
      <c r="D4697" t="s">
        <v>1387</v>
      </c>
      <c r="E4697" t="s">
        <v>1499</v>
      </c>
      <c r="F4697" t="s">
        <v>1293</v>
      </c>
      <c r="G4697" t="s">
        <v>524</v>
      </c>
      <c r="H4697" t="s">
        <v>1464</v>
      </c>
      <c r="I4697" t="s">
        <v>186</v>
      </c>
      <c r="J4697" t="s">
        <v>1492</v>
      </c>
      <c r="K4697" t="s">
        <v>1393</v>
      </c>
      <c r="L4697">
        <v>0</v>
      </c>
      <c r="M4697">
        <v>0</v>
      </c>
      <c r="N4697">
        <v>0</v>
      </c>
      <c r="O4697">
        <v>0</v>
      </c>
      <c r="P4697">
        <v>0</v>
      </c>
      <c r="Q4697">
        <v>0</v>
      </c>
      <c r="R4697">
        <v>0</v>
      </c>
      <c r="S4697">
        <v>0</v>
      </c>
      <c r="T4697">
        <v>0</v>
      </c>
      <c r="U4697">
        <v>0</v>
      </c>
      <c r="W4697" s="429">
        <f t="shared" si="109"/>
        <v>0</v>
      </c>
      <c r="X4697" s="429">
        <f t="shared" si="109"/>
        <v>0</v>
      </c>
      <c r="Y4697" s="429">
        <f t="shared" si="109"/>
        <v>0</v>
      </c>
      <c r="Z4697" s="429">
        <f t="shared" si="108"/>
        <v>0</v>
      </c>
      <c r="AA4697" s="429" t="s">
        <v>1295</v>
      </c>
    </row>
    <row r="4698" spans="1:27" x14ac:dyDescent="0.25">
      <c r="A4698" t="s">
        <v>149</v>
      </c>
      <c r="B4698" t="s">
        <v>186</v>
      </c>
      <c r="C4698" t="s">
        <v>1459</v>
      </c>
      <c r="D4698" t="s">
        <v>1387</v>
      </c>
      <c r="E4698" t="s">
        <v>1499</v>
      </c>
      <c r="F4698" t="s">
        <v>1293</v>
      </c>
      <c r="G4698" t="s">
        <v>524</v>
      </c>
      <c r="H4698" t="s">
        <v>1464</v>
      </c>
      <c r="I4698" t="s">
        <v>186</v>
      </c>
      <c r="J4698" t="s">
        <v>1399</v>
      </c>
      <c r="K4698" t="s">
        <v>1391</v>
      </c>
      <c r="L4698">
        <v>0</v>
      </c>
      <c r="M4698">
        <v>0</v>
      </c>
      <c r="N4698">
        <v>0</v>
      </c>
      <c r="O4698">
        <v>0</v>
      </c>
      <c r="P4698">
        <v>0</v>
      </c>
      <c r="Q4698">
        <v>0</v>
      </c>
      <c r="R4698">
        <v>0</v>
      </c>
      <c r="S4698">
        <v>0</v>
      </c>
      <c r="T4698">
        <v>0</v>
      </c>
      <c r="U4698">
        <v>0</v>
      </c>
      <c r="W4698" s="429">
        <f t="shared" si="109"/>
        <v>0</v>
      </c>
      <c r="X4698" s="429">
        <f t="shared" si="109"/>
        <v>0</v>
      </c>
      <c r="Y4698" s="429">
        <f t="shared" si="109"/>
        <v>0</v>
      </c>
      <c r="Z4698" s="429">
        <f t="shared" si="108"/>
        <v>0</v>
      </c>
      <c r="AA4698" s="429" t="s">
        <v>1296</v>
      </c>
    </row>
    <row r="4699" spans="1:27" x14ac:dyDescent="0.25">
      <c r="A4699" t="s">
        <v>149</v>
      </c>
      <c r="B4699" t="s">
        <v>186</v>
      </c>
      <c r="C4699" t="s">
        <v>1459</v>
      </c>
      <c r="D4699" t="s">
        <v>1387</v>
      </c>
      <c r="E4699" t="s">
        <v>1499</v>
      </c>
      <c r="F4699" t="s">
        <v>1293</v>
      </c>
      <c r="G4699" t="s">
        <v>524</v>
      </c>
      <c r="H4699" t="s">
        <v>1464</v>
      </c>
      <c r="I4699" t="s">
        <v>186</v>
      </c>
      <c r="J4699" t="s">
        <v>1406</v>
      </c>
      <c r="K4699" t="s">
        <v>1398</v>
      </c>
      <c r="L4699">
        <v>0</v>
      </c>
      <c r="M4699">
        <v>0</v>
      </c>
      <c r="N4699">
        <v>0</v>
      </c>
      <c r="O4699">
        <v>0</v>
      </c>
      <c r="P4699">
        <v>0</v>
      </c>
      <c r="Q4699">
        <v>0</v>
      </c>
      <c r="R4699">
        <v>0</v>
      </c>
      <c r="S4699">
        <v>0</v>
      </c>
      <c r="T4699">
        <v>0</v>
      </c>
      <c r="U4699">
        <v>0</v>
      </c>
      <c r="W4699" s="429">
        <f t="shared" si="109"/>
        <v>0</v>
      </c>
      <c r="X4699" s="429">
        <f t="shared" si="109"/>
        <v>0</v>
      </c>
      <c r="Y4699" s="429">
        <f t="shared" si="109"/>
        <v>0</v>
      </c>
      <c r="Z4699" s="429">
        <f t="shared" si="108"/>
        <v>0</v>
      </c>
      <c r="AA4699" s="429" t="s">
        <v>1295</v>
      </c>
    </row>
    <row r="4700" spans="1:27" x14ac:dyDescent="0.25">
      <c r="A4700" t="s">
        <v>149</v>
      </c>
      <c r="B4700" t="s">
        <v>186</v>
      </c>
      <c r="C4700" t="s">
        <v>1459</v>
      </c>
      <c r="D4700" t="s">
        <v>1387</v>
      </c>
      <c r="E4700" t="s">
        <v>1499</v>
      </c>
      <c r="F4700" t="s">
        <v>1293</v>
      </c>
      <c r="G4700" t="s">
        <v>524</v>
      </c>
      <c r="H4700" t="s">
        <v>1464</v>
      </c>
      <c r="I4700" t="s">
        <v>186</v>
      </c>
      <c r="J4700" t="s">
        <v>1406</v>
      </c>
      <c r="K4700" t="s">
        <v>1398</v>
      </c>
      <c r="L4700">
        <v>0</v>
      </c>
      <c r="M4700">
        <v>0</v>
      </c>
      <c r="N4700">
        <v>0</v>
      </c>
      <c r="O4700">
        <v>0</v>
      </c>
      <c r="P4700">
        <v>0</v>
      </c>
      <c r="Q4700">
        <v>0</v>
      </c>
      <c r="R4700">
        <v>0</v>
      </c>
      <c r="S4700">
        <v>0</v>
      </c>
      <c r="T4700">
        <v>0</v>
      </c>
      <c r="U4700">
        <v>0</v>
      </c>
      <c r="W4700" s="429">
        <f t="shared" si="109"/>
        <v>0</v>
      </c>
      <c r="X4700" s="429">
        <f t="shared" si="109"/>
        <v>0</v>
      </c>
      <c r="Y4700" s="429">
        <f t="shared" si="109"/>
        <v>0</v>
      </c>
      <c r="Z4700" s="429">
        <f t="shared" si="108"/>
        <v>0</v>
      </c>
      <c r="AA4700" s="429" t="s">
        <v>1295</v>
      </c>
    </row>
    <row r="4701" spans="1:27" x14ac:dyDescent="0.25">
      <c r="A4701" t="s">
        <v>149</v>
      </c>
      <c r="B4701" t="s">
        <v>186</v>
      </c>
      <c r="C4701" t="s">
        <v>1459</v>
      </c>
      <c r="D4701" t="s">
        <v>1387</v>
      </c>
      <c r="E4701" t="s">
        <v>1499</v>
      </c>
      <c r="F4701" t="s">
        <v>1293</v>
      </c>
      <c r="G4701" t="s">
        <v>524</v>
      </c>
      <c r="H4701" t="s">
        <v>1464</v>
      </c>
      <c r="I4701" t="s">
        <v>186</v>
      </c>
      <c r="J4701" t="s">
        <v>1425</v>
      </c>
      <c r="K4701" t="s">
        <v>1393</v>
      </c>
      <c r="L4701">
        <v>0</v>
      </c>
      <c r="M4701">
        <v>0</v>
      </c>
      <c r="N4701">
        <v>0</v>
      </c>
      <c r="O4701">
        <v>0</v>
      </c>
      <c r="P4701">
        <v>0</v>
      </c>
      <c r="Q4701">
        <v>0</v>
      </c>
      <c r="R4701">
        <v>0</v>
      </c>
      <c r="S4701">
        <v>0</v>
      </c>
      <c r="T4701">
        <v>0</v>
      </c>
      <c r="U4701">
        <v>0</v>
      </c>
      <c r="W4701" s="429">
        <f t="shared" si="109"/>
        <v>0</v>
      </c>
      <c r="X4701" s="429">
        <f t="shared" si="109"/>
        <v>0</v>
      </c>
      <c r="Y4701" s="429">
        <f t="shared" si="109"/>
        <v>0</v>
      </c>
      <c r="Z4701" s="429">
        <f t="shared" si="108"/>
        <v>0</v>
      </c>
      <c r="AA4701" s="429" t="s">
        <v>1295</v>
      </c>
    </row>
    <row r="4702" spans="1:27" x14ac:dyDescent="0.25">
      <c r="A4702" t="s">
        <v>149</v>
      </c>
      <c r="B4702" t="s">
        <v>186</v>
      </c>
      <c r="C4702" t="s">
        <v>1459</v>
      </c>
      <c r="D4702" t="s">
        <v>1387</v>
      </c>
      <c r="E4702" t="s">
        <v>1499</v>
      </c>
      <c r="F4702" t="s">
        <v>1293</v>
      </c>
      <c r="G4702" t="s">
        <v>524</v>
      </c>
      <c r="H4702" t="s">
        <v>1464</v>
      </c>
      <c r="I4702" t="s">
        <v>186</v>
      </c>
      <c r="J4702" t="s">
        <v>1425</v>
      </c>
      <c r="K4702" t="s">
        <v>1393</v>
      </c>
      <c r="L4702">
        <v>0</v>
      </c>
      <c r="M4702">
        <v>0</v>
      </c>
      <c r="N4702">
        <v>0</v>
      </c>
      <c r="O4702">
        <v>0</v>
      </c>
      <c r="P4702">
        <v>0</v>
      </c>
      <c r="Q4702">
        <v>0</v>
      </c>
      <c r="R4702">
        <v>0</v>
      </c>
      <c r="S4702">
        <v>0</v>
      </c>
      <c r="T4702">
        <v>0</v>
      </c>
      <c r="U4702">
        <v>0</v>
      </c>
      <c r="W4702" s="429">
        <f t="shared" si="109"/>
        <v>0</v>
      </c>
      <c r="X4702" s="429">
        <f t="shared" si="109"/>
        <v>0</v>
      </c>
      <c r="Y4702" s="429">
        <f t="shared" si="109"/>
        <v>0</v>
      </c>
      <c r="Z4702" s="429">
        <f t="shared" si="108"/>
        <v>0</v>
      </c>
      <c r="AA4702" s="429" t="s">
        <v>1295</v>
      </c>
    </row>
    <row r="4703" spans="1:27" x14ac:dyDescent="0.25">
      <c r="A4703" t="s">
        <v>149</v>
      </c>
      <c r="B4703" t="s">
        <v>186</v>
      </c>
      <c r="C4703" t="s">
        <v>1459</v>
      </c>
      <c r="D4703" t="s">
        <v>1387</v>
      </c>
      <c r="E4703" t="s">
        <v>1499</v>
      </c>
      <c r="F4703" t="s">
        <v>1293</v>
      </c>
      <c r="G4703" t="s">
        <v>524</v>
      </c>
      <c r="H4703" t="s">
        <v>1464</v>
      </c>
      <c r="I4703" t="s">
        <v>186</v>
      </c>
      <c r="J4703" t="s">
        <v>1493</v>
      </c>
      <c r="K4703" t="s">
        <v>1389</v>
      </c>
      <c r="L4703">
        <v>0</v>
      </c>
      <c r="M4703">
        <v>0</v>
      </c>
      <c r="N4703">
        <v>0</v>
      </c>
      <c r="O4703">
        <v>0</v>
      </c>
      <c r="P4703">
        <v>0</v>
      </c>
      <c r="Q4703">
        <v>0</v>
      </c>
      <c r="R4703">
        <v>0</v>
      </c>
      <c r="S4703">
        <v>0</v>
      </c>
      <c r="T4703">
        <v>0</v>
      </c>
      <c r="U4703">
        <v>0</v>
      </c>
      <c r="W4703" s="429">
        <f t="shared" si="109"/>
        <v>0</v>
      </c>
      <c r="X4703" s="429">
        <f t="shared" si="109"/>
        <v>0</v>
      </c>
      <c r="Y4703" s="429">
        <f t="shared" si="109"/>
        <v>0</v>
      </c>
      <c r="Z4703" s="429">
        <f t="shared" si="108"/>
        <v>0</v>
      </c>
      <c r="AA4703" s="429" t="s">
        <v>1296</v>
      </c>
    </row>
    <row r="4704" spans="1:27" x14ac:dyDescent="0.25">
      <c r="A4704" t="s">
        <v>149</v>
      </c>
      <c r="B4704" t="s">
        <v>186</v>
      </c>
      <c r="C4704" t="s">
        <v>1459</v>
      </c>
      <c r="D4704" t="s">
        <v>1387</v>
      </c>
      <c r="E4704" t="s">
        <v>1499</v>
      </c>
      <c r="F4704" t="s">
        <v>1293</v>
      </c>
      <c r="G4704" t="s">
        <v>524</v>
      </c>
      <c r="H4704" t="s">
        <v>1464</v>
      </c>
      <c r="I4704" t="s">
        <v>186</v>
      </c>
      <c r="J4704" t="s">
        <v>1408</v>
      </c>
      <c r="K4704" t="s">
        <v>1395</v>
      </c>
      <c r="L4704">
        <v>0</v>
      </c>
      <c r="M4704">
        <v>0</v>
      </c>
      <c r="N4704">
        <v>0</v>
      </c>
      <c r="O4704">
        <v>0</v>
      </c>
      <c r="P4704">
        <v>0</v>
      </c>
      <c r="Q4704">
        <v>0</v>
      </c>
      <c r="R4704">
        <v>0</v>
      </c>
      <c r="S4704">
        <v>0</v>
      </c>
      <c r="T4704">
        <v>0</v>
      </c>
      <c r="U4704">
        <v>0</v>
      </c>
      <c r="W4704" s="429">
        <f t="shared" si="109"/>
        <v>0</v>
      </c>
      <c r="X4704" s="429">
        <f t="shared" si="109"/>
        <v>0</v>
      </c>
      <c r="Y4704" s="429">
        <f t="shared" si="109"/>
        <v>0</v>
      </c>
      <c r="Z4704" s="429">
        <f t="shared" si="108"/>
        <v>0</v>
      </c>
      <c r="AA4704" s="429" t="s">
        <v>1295</v>
      </c>
    </row>
    <row r="4705" spans="1:27" x14ac:dyDescent="0.25">
      <c r="A4705" t="s">
        <v>149</v>
      </c>
      <c r="B4705" t="s">
        <v>186</v>
      </c>
      <c r="C4705" t="s">
        <v>1459</v>
      </c>
      <c r="D4705" t="s">
        <v>1387</v>
      </c>
      <c r="E4705" t="s">
        <v>1499</v>
      </c>
      <c r="F4705" t="s">
        <v>1293</v>
      </c>
      <c r="G4705" t="s">
        <v>524</v>
      </c>
      <c r="H4705" t="s">
        <v>1464</v>
      </c>
      <c r="I4705" t="s">
        <v>186</v>
      </c>
      <c r="J4705" t="s">
        <v>1494</v>
      </c>
      <c r="K4705" t="s">
        <v>1389</v>
      </c>
      <c r="L4705">
        <v>0</v>
      </c>
      <c r="M4705">
        <v>0</v>
      </c>
      <c r="N4705">
        <v>0</v>
      </c>
      <c r="O4705">
        <v>0</v>
      </c>
      <c r="P4705">
        <v>0</v>
      </c>
      <c r="Q4705">
        <v>0</v>
      </c>
      <c r="R4705">
        <v>0</v>
      </c>
      <c r="S4705">
        <v>0</v>
      </c>
      <c r="T4705">
        <v>0</v>
      </c>
      <c r="U4705">
        <v>0</v>
      </c>
      <c r="W4705" s="429">
        <f t="shared" si="109"/>
        <v>0</v>
      </c>
      <c r="X4705" s="429">
        <f t="shared" si="109"/>
        <v>0</v>
      </c>
      <c r="Y4705" s="429">
        <f t="shared" si="109"/>
        <v>0</v>
      </c>
      <c r="Z4705" s="429">
        <f t="shared" si="108"/>
        <v>0</v>
      </c>
      <c r="AA4705" s="429" t="s">
        <v>1296</v>
      </c>
    </row>
    <row r="4706" spans="1:27" x14ac:dyDescent="0.25">
      <c r="A4706" t="s">
        <v>149</v>
      </c>
      <c r="B4706" t="s">
        <v>186</v>
      </c>
      <c r="C4706" t="s">
        <v>1459</v>
      </c>
      <c r="D4706" t="s">
        <v>1387</v>
      </c>
      <c r="E4706" t="s">
        <v>1499</v>
      </c>
      <c r="F4706" t="s">
        <v>1293</v>
      </c>
      <c r="G4706" t="s">
        <v>524</v>
      </c>
      <c r="H4706" t="s">
        <v>1464</v>
      </c>
      <c r="I4706" t="s">
        <v>186</v>
      </c>
      <c r="J4706" t="s">
        <v>1397</v>
      </c>
      <c r="K4706" t="s">
        <v>1398</v>
      </c>
      <c r="L4706">
        <v>0</v>
      </c>
      <c r="M4706">
        <v>0</v>
      </c>
      <c r="N4706">
        <v>0</v>
      </c>
      <c r="O4706">
        <v>0</v>
      </c>
      <c r="P4706">
        <v>0</v>
      </c>
      <c r="Q4706">
        <v>0</v>
      </c>
      <c r="R4706">
        <v>0</v>
      </c>
      <c r="S4706">
        <v>0</v>
      </c>
      <c r="T4706">
        <v>0</v>
      </c>
      <c r="U4706">
        <v>0</v>
      </c>
      <c r="W4706" s="429">
        <f t="shared" si="109"/>
        <v>0</v>
      </c>
      <c r="X4706" s="429">
        <f t="shared" si="109"/>
        <v>0</v>
      </c>
      <c r="Y4706" s="429">
        <f t="shared" si="109"/>
        <v>0</v>
      </c>
      <c r="Z4706" s="429">
        <f t="shared" si="108"/>
        <v>0</v>
      </c>
      <c r="AA4706" s="429" t="s">
        <v>1295</v>
      </c>
    </row>
    <row r="4707" spans="1:27" x14ac:dyDescent="0.25">
      <c r="A4707" t="s">
        <v>149</v>
      </c>
      <c r="B4707" t="s">
        <v>186</v>
      </c>
      <c r="C4707" t="s">
        <v>1459</v>
      </c>
      <c r="D4707" t="s">
        <v>1387</v>
      </c>
      <c r="E4707" t="s">
        <v>1499</v>
      </c>
      <c r="F4707" t="s">
        <v>1293</v>
      </c>
      <c r="G4707" t="s">
        <v>524</v>
      </c>
      <c r="H4707" t="s">
        <v>1464</v>
      </c>
      <c r="I4707" t="s">
        <v>186</v>
      </c>
      <c r="J4707" t="s">
        <v>1402</v>
      </c>
      <c r="K4707" t="s">
        <v>1398</v>
      </c>
      <c r="L4707">
        <v>0</v>
      </c>
      <c r="M4707">
        <v>0</v>
      </c>
      <c r="N4707">
        <v>0</v>
      </c>
      <c r="O4707">
        <v>0</v>
      </c>
      <c r="P4707">
        <v>0</v>
      </c>
      <c r="Q4707">
        <v>0</v>
      </c>
      <c r="R4707">
        <v>0</v>
      </c>
      <c r="S4707">
        <v>0</v>
      </c>
      <c r="T4707">
        <v>0</v>
      </c>
      <c r="U4707">
        <v>0</v>
      </c>
      <c r="W4707" s="429">
        <f t="shared" si="109"/>
        <v>0</v>
      </c>
      <c r="X4707" s="429">
        <f t="shared" si="109"/>
        <v>0</v>
      </c>
      <c r="Y4707" s="429">
        <f t="shared" si="109"/>
        <v>0</v>
      </c>
      <c r="Z4707" s="429">
        <f t="shared" si="108"/>
        <v>0</v>
      </c>
      <c r="AA4707" s="429" t="s">
        <v>1295</v>
      </c>
    </row>
    <row r="4708" spans="1:27" x14ac:dyDescent="0.25">
      <c r="A4708" t="s">
        <v>149</v>
      </c>
      <c r="B4708" t="s">
        <v>186</v>
      </c>
      <c r="C4708" t="s">
        <v>1459</v>
      </c>
      <c r="D4708" t="s">
        <v>1387</v>
      </c>
      <c r="E4708" t="s">
        <v>1499</v>
      </c>
      <c r="F4708" t="s">
        <v>1293</v>
      </c>
      <c r="G4708" t="s">
        <v>524</v>
      </c>
      <c r="H4708" t="s">
        <v>1464</v>
      </c>
      <c r="I4708" t="s">
        <v>186</v>
      </c>
      <c r="J4708" t="s">
        <v>1400</v>
      </c>
      <c r="K4708" t="s">
        <v>1401</v>
      </c>
      <c r="L4708">
        <v>0</v>
      </c>
      <c r="M4708">
        <v>0</v>
      </c>
      <c r="N4708">
        <v>0</v>
      </c>
      <c r="O4708">
        <v>0</v>
      </c>
      <c r="P4708">
        <v>0</v>
      </c>
      <c r="Q4708">
        <v>0</v>
      </c>
      <c r="R4708">
        <v>0</v>
      </c>
      <c r="S4708">
        <v>0</v>
      </c>
      <c r="T4708">
        <v>0</v>
      </c>
      <c r="U4708">
        <v>0</v>
      </c>
      <c r="W4708" s="429">
        <f t="shared" si="109"/>
        <v>0</v>
      </c>
      <c r="X4708" s="429">
        <f t="shared" si="109"/>
        <v>0</v>
      </c>
      <c r="Y4708" s="429">
        <f t="shared" si="109"/>
        <v>0</v>
      </c>
      <c r="Z4708" s="429">
        <f t="shared" si="108"/>
        <v>0</v>
      </c>
      <c r="AA4708" s="429" t="s">
        <v>1296</v>
      </c>
    </row>
    <row r="4709" spans="1:27" x14ac:dyDescent="0.25">
      <c r="A4709" t="s">
        <v>149</v>
      </c>
      <c r="B4709" t="s">
        <v>186</v>
      </c>
      <c r="C4709" t="s">
        <v>1459</v>
      </c>
      <c r="D4709" t="s">
        <v>1387</v>
      </c>
      <c r="E4709" t="s">
        <v>1499</v>
      </c>
      <c r="F4709" t="s">
        <v>1293</v>
      </c>
      <c r="G4709" t="s">
        <v>524</v>
      </c>
      <c r="H4709" t="s">
        <v>1464</v>
      </c>
      <c r="I4709" t="s">
        <v>186</v>
      </c>
      <c r="J4709" t="s">
        <v>1402</v>
      </c>
      <c r="K4709" t="s">
        <v>1398</v>
      </c>
      <c r="L4709">
        <v>0</v>
      </c>
      <c r="M4709">
        <v>0</v>
      </c>
      <c r="N4709">
        <v>0</v>
      </c>
      <c r="O4709">
        <v>0</v>
      </c>
      <c r="P4709">
        <v>0</v>
      </c>
      <c r="Q4709">
        <v>0</v>
      </c>
      <c r="R4709">
        <v>0</v>
      </c>
      <c r="S4709">
        <v>0</v>
      </c>
      <c r="T4709">
        <v>0</v>
      </c>
      <c r="U4709">
        <v>0</v>
      </c>
      <c r="W4709" s="429">
        <f t="shared" si="109"/>
        <v>0</v>
      </c>
      <c r="X4709" s="429">
        <f t="shared" si="109"/>
        <v>0</v>
      </c>
      <c r="Y4709" s="429">
        <f t="shared" si="109"/>
        <v>0</v>
      </c>
      <c r="Z4709" s="429">
        <f t="shared" si="108"/>
        <v>0</v>
      </c>
      <c r="AA4709" s="429" t="s">
        <v>1295</v>
      </c>
    </row>
    <row r="4710" spans="1:27" x14ac:dyDescent="0.25">
      <c r="A4710" t="s">
        <v>149</v>
      </c>
      <c r="B4710" t="s">
        <v>186</v>
      </c>
      <c r="C4710" t="s">
        <v>1459</v>
      </c>
      <c r="D4710" t="s">
        <v>1387</v>
      </c>
      <c r="E4710" t="s">
        <v>1499</v>
      </c>
      <c r="F4710" t="s">
        <v>1293</v>
      </c>
      <c r="G4710" t="s">
        <v>524</v>
      </c>
      <c r="H4710" t="s">
        <v>1464</v>
      </c>
      <c r="I4710" t="s">
        <v>186</v>
      </c>
      <c r="J4710" t="s">
        <v>1402</v>
      </c>
      <c r="K4710" t="s">
        <v>1398</v>
      </c>
      <c r="L4710">
        <v>0</v>
      </c>
      <c r="M4710">
        <v>0</v>
      </c>
      <c r="N4710">
        <v>0</v>
      </c>
      <c r="O4710">
        <v>0</v>
      </c>
      <c r="P4710">
        <v>0</v>
      </c>
      <c r="Q4710">
        <v>0</v>
      </c>
      <c r="R4710">
        <v>0</v>
      </c>
      <c r="S4710">
        <v>0</v>
      </c>
      <c r="T4710">
        <v>0</v>
      </c>
      <c r="U4710">
        <v>0</v>
      </c>
      <c r="W4710" s="429">
        <f t="shared" si="109"/>
        <v>0</v>
      </c>
      <c r="X4710" s="429">
        <f t="shared" si="109"/>
        <v>0</v>
      </c>
      <c r="Y4710" s="429">
        <f t="shared" si="109"/>
        <v>0</v>
      </c>
      <c r="Z4710" s="429">
        <f t="shared" si="108"/>
        <v>0</v>
      </c>
      <c r="AA4710" s="429" t="s">
        <v>1295</v>
      </c>
    </row>
    <row r="4711" spans="1:27" x14ac:dyDescent="0.25">
      <c r="A4711" t="s">
        <v>149</v>
      </c>
      <c r="B4711" t="s">
        <v>186</v>
      </c>
      <c r="C4711" t="s">
        <v>1459</v>
      </c>
      <c r="D4711" t="s">
        <v>1387</v>
      </c>
      <c r="E4711" t="s">
        <v>1499</v>
      </c>
      <c r="F4711" t="s">
        <v>1293</v>
      </c>
      <c r="G4711" t="s">
        <v>524</v>
      </c>
      <c r="H4711" t="s">
        <v>1464</v>
      </c>
      <c r="I4711" t="s">
        <v>186</v>
      </c>
      <c r="J4711" t="s">
        <v>1402</v>
      </c>
      <c r="K4711" t="s">
        <v>1398</v>
      </c>
      <c r="L4711">
        <v>0</v>
      </c>
      <c r="M4711">
        <v>0</v>
      </c>
      <c r="N4711">
        <v>0</v>
      </c>
      <c r="O4711">
        <v>0</v>
      </c>
      <c r="P4711">
        <v>0</v>
      </c>
      <c r="Q4711">
        <v>0</v>
      </c>
      <c r="R4711">
        <v>0</v>
      </c>
      <c r="S4711">
        <v>0</v>
      </c>
      <c r="T4711">
        <v>0</v>
      </c>
      <c r="U4711">
        <v>0</v>
      </c>
      <c r="W4711" s="429">
        <f t="shared" si="109"/>
        <v>0</v>
      </c>
      <c r="X4711" s="429">
        <f t="shared" si="109"/>
        <v>0</v>
      </c>
      <c r="Y4711" s="429">
        <f t="shared" si="109"/>
        <v>0</v>
      </c>
      <c r="Z4711" s="429">
        <f t="shared" si="108"/>
        <v>0</v>
      </c>
      <c r="AA4711" s="429" t="s">
        <v>1295</v>
      </c>
    </row>
    <row r="4712" spans="1:27" x14ac:dyDescent="0.25">
      <c r="A4712" t="s">
        <v>149</v>
      </c>
      <c r="B4712" t="s">
        <v>186</v>
      </c>
      <c r="C4712" t="s">
        <v>1459</v>
      </c>
      <c r="D4712" t="s">
        <v>1387</v>
      </c>
      <c r="E4712" t="s">
        <v>1499</v>
      </c>
      <c r="F4712" t="s">
        <v>1293</v>
      </c>
      <c r="G4712" t="s">
        <v>524</v>
      </c>
      <c r="H4712" t="s">
        <v>1464</v>
      </c>
      <c r="I4712" t="s">
        <v>186</v>
      </c>
      <c r="J4712" t="s">
        <v>1402</v>
      </c>
      <c r="K4712" t="s">
        <v>1398</v>
      </c>
      <c r="L4712">
        <v>0</v>
      </c>
      <c r="M4712">
        <v>0</v>
      </c>
      <c r="N4712">
        <v>0</v>
      </c>
      <c r="O4712">
        <v>0</v>
      </c>
      <c r="P4712">
        <v>0</v>
      </c>
      <c r="Q4712">
        <v>0</v>
      </c>
      <c r="R4712">
        <v>0</v>
      </c>
      <c r="S4712">
        <v>0</v>
      </c>
      <c r="T4712">
        <v>0</v>
      </c>
      <c r="U4712">
        <v>0</v>
      </c>
      <c r="W4712" s="429">
        <f t="shared" si="109"/>
        <v>0</v>
      </c>
      <c r="X4712" s="429">
        <f t="shared" si="109"/>
        <v>0</v>
      </c>
      <c r="Y4712" s="429">
        <f t="shared" si="109"/>
        <v>0</v>
      </c>
      <c r="Z4712" s="429">
        <f t="shared" si="108"/>
        <v>0</v>
      </c>
      <c r="AA4712" s="429" t="s">
        <v>1295</v>
      </c>
    </row>
    <row r="4713" spans="1:27" x14ac:dyDescent="0.25">
      <c r="A4713" t="s">
        <v>149</v>
      </c>
      <c r="B4713" t="s">
        <v>186</v>
      </c>
      <c r="C4713" t="s">
        <v>1459</v>
      </c>
      <c r="D4713" t="s">
        <v>1387</v>
      </c>
      <c r="E4713" t="s">
        <v>1499</v>
      </c>
      <c r="F4713" t="s">
        <v>1293</v>
      </c>
      <c r="G4713" t="s">
        <v>524</v>
      </c>
      <c r="H4713" t="s">
        <v>1464</v>
      </c>
      <c r="I4713" t="s">
        <v>186</v>
      </c>
      <c r="J4713" t="s">
        <v>1399</v>
      </c>
      <c r="K4713" t="s">
        <v>1391</v>
      </c>
      <c r="L4713">
        <v>0</v>
      </c>
      <c r="M4713">
        <v>0</v>
      </c>
      <c r="N4713">
        <v>0</v>
      </c>
      <c r="O4713">
        <v>0</v>
      </c>
      <c r="P4713">
        <v>0</v>
      </c>
      <c r="Q4713">
        <v>0</v>
      </c>
      <c r="R4713">
        <v>0</v>
      </c>
      <c r="S4713">
        <v>0</v>
      </c>
      <c r="T4713">
        <v>0</v>
      </c>
      <c r="U4713">
        <v>0</v>
      </c>
      <c r="W4713" s="429">
        <f t="shared" si="109"/>
        <v>0</v>
      </c>
      <c r="X4713" s="429">
        <f t="shared" si="109"/>
        <v>0</v>
      </c>
      <c r="Y4713" s="429">
        <f t="shared" si="109"/>
        <v>0</v>
      </c>
      <c r="Z4713" s="429">
        <f t="shared" si="108"/>
        <v>0</v>
      </c>
      <c r="AA4713" s="429" t="s">
        <v>1296</v>
      </c>
    </row>
    <row r="4714" spans="1:27" x14ac:dyDescent="0.25">
      <c r="A4714" t="s">
        <v>149</v>
      </c>
      <c r="B4714" t="s">
        <v>186</v>
      </c>
      <c r="C4714" t="s">
        <v>1459</v>
      </c>
      <c r="D4714" t="s">
        <v>1387</v>
      </c>
      <c r="E4714" t="s">
        <v>1499</v>
      </c>
      <c r="F4714" t="s">
        <v>1293</v>
      </c>
      <c r="G4714" t="s">
        <v>524</v>
      </c>
      <c r="H4714" t="s">
        <v>1464</v>
      </c>
      <c r="I4714" t="s">
        <v>186</v>
      </c>
      <c r="J4714" t="s">
        <v>1399</v>
      </c>
      <c r="K4714" t="s">
        <v>1391</v>
      </c>
      <c r="L4714">
        <v>0</v>
      </c>
      <c r="M4714">
        <v>0</v>
      </c>
      <c r="N4714">
        <v>0</v>
      </c>
      <c r="O4714">
        <v>0</v>
      </c>
      <c r="P4714">
        <v>0</v>
      </c>
      <c r="Q4714">
        <v>0</v>
      </c>
      <c r="R4714">
        <v>0</v>
      </c>
      <c r="S4714">
        <v>0</v>
      </c>
      <c r="T4714">
        <v>0</v>
      </c>
      <c r="U4714">
        <v>0</v>
      </c>
      <c r="W4714" s="429">
        <f t="shared" si="109"/>
        <v>0</v>
      </c>
      <c r="X4714" s="429">
        <f t="shared" si="109"/>
        <v>0</v>
      </c>
      <c r="Y4714" s="429">
        <f t="shared" si="109"/>
        <v>0</v>
      </c>
      <c r="Z4714" s="429">
        <f t="shared" si="108"/>
        <v>0</v>
      </c>
      <c r="AA4714" s="429" t="s">
        <v>1296</v>
      </c>
    </row>
    <row r="4715" spans="1:27" x14ac:dyDescent="0.25">
      <c r="A4715" t="s">
        <v>149</v>
      </c>
      <c r="B4715" t="s">
        <v>186</v>
      </c>
      <c r="C4715" t="s">
        <v>1459</v>
      </c>
      <c r="D4715" t="s">
        <v>1387</v>
      </c>
      <c r="E4715" t="s">
        <v>1499</v>
      </c>
      <c r="F4715" t="s">
        <v>1293</v>
      </c>
      <c r="G4715" t="s">
        <v>524</v>
      </c>
      <c r="H4715" t="s">
        <v>1464</v>
      </c>
      <c r="I4715" t="s">
        <v>186</v>
      </c>
      <c r="J4715" t="s">
        <v>1423</v>
      </c>
      <c r="K4715" t="s">
        <v>1419</v>
      </c>
      <c r="L4715">
        <v>0</v>
      </c>
      <c r="M4715">
        <v>0</v>
      </c>
      <c r="N4715">
        <v>0</v>
      </c>
      <c r="O4715">
        <v>0</v>
      </c>
      <c r="P4715">
        <v>0</v>
      </c>
      <c r="Q4715">
        <v>0</v>
      </c>
      <c r="R4715">
        <v>0</v>
      </c>
      <c r="S4715">
        <v>0</v>
      </c>
      <c r="T4715">
        <v>0</v>
      </c>
      <c r="U4715">
        <v>0</v>
      </c>
      <c r="W4715" s="429">
        <f t="shared" si="109"/>
        <v>0</v>
      </c>
      <c r="X4715" s="429">
        <f t="shared" si="109"/>
        <v>0</v>
      </c>
      <c r="Y4715" s="429">
        <f t="shared" si="109"/>
        <v>0</v>
      </c>
      <c r="Z4715" s="429">
        <f t="shared" si="108"/>
        <v>0</v>
      </c>
      <c r="AA4715" s="429" t="s">
        <v>1296</v>
      </c>
    </row>
    <row r="4716" spans="1:27" x14ac:dyDescent="0.25">
      <c r="A4716" t="s">
        <v>149</v>
      </c>
      <c r="B4716" t="s">
        <v>186</v>
      </c>
      <c r="C4716" t="s">
        <v>1459</v>
      </c>
      <c r="D4716" t="s">
        <v>1387</v>
      </c>
      <c r="E4716" t="s">
        <v>1499</v>
      </c>
      <c r="F4716" t="s">
        <v>1293</v>
      </c>
      <c r="G4716" t="s">
        <v>524</v>
      </c>
      <c r="H4716" t="s">
        <v>1460</v>
      </c>
      <c r="I4716" t="s">
        <v>561</v>
      </c>
      <c r="J4716" t="s">
        <v>1416</v>
      </c>
      <c r="K4716" t="s">
        <v>1398</v>
      </c>
      <c r="L4716">
        <v>0</v>
      </c>
      <c r="M4716">
        <v>0</v>
      </c>
      <c r="N4716">
        <v>0</v>
      </c>
      <c r="O4716">
        <v>0</v>
      </c>
      <c r="P4716">
        <v>0</v>
      </c>
      <c r="Q4716">
        <v>0</v>
      </c>
      <c r="R4716">
        <v>0</v>
      </c>
      <c r="S4716">
        <v>0</v>
      </c>
      <c r="T4716">
        <v>0</v>
      </c>
      <c r="U4716">
        <v>0</v>
      </c>
      <c r="W4716" s="429">
        <f t="shared" si="109"/>
        <v>0</v>
      </c>
      <c r="X4716" s="429">
        <f t="shared" si="109"/>
        <v>0</v>
      </c>
      <c r="Y4716" s="429">
        <f t="shared" si="109"/>
        <v>0</v>
      </c>
      <c r="Z4716" s="429">
        <f t="shared" si="108"/>
        <v>0</v>
      </c>
      <c r="AA4716" s="429" t="s">
        <v>1295</v>
      </c>
    </row>
    <row r="4717" spans="1:27" x14ac:dyDescent="0.25">
      <c r="A4717" t="s">
        <v>149</v>
      </c>
      <c r="B4717" t="s">
        <v>186</v>
      </c>
      <c r="C4717" t="s">
        <v>1459</v>
      </c>
      <c r="D4717" t="s">
        <v>1387</v>
      </c>
      <c r="E4717" t="s">
        <v>1499</v>
      </c>
      <c r="F4717" t="s">
        <v>1293</v>
      </c>
      <c r="G4717" t="s">
        <v>524</v>
      </c>
      <c r="H4717" t="s">
        <v>1460</v>
      </c>
      <c r="I4717" t="s">
        <v>561</v>
      </c>
      <c r="J4717" t="s">
        <v>1416</v>
      </c>
      <c r="K4717" t="s">
        <v>1398</v>
      </c>
      <c r="L4717">
        <v>0</v>
      </c>
      <c r="M4717">
        <v>0</v>
      </c>
      <c r="N4717">
        <v>0</v>
      </c>
      <c r="O4717">
        <v>0</v>
      </c>
      <c r="P4717">
        <v>0</v>
      </c>
      <c r="Q4717">
        <v>0</v>
      </c>
      <c r="R4717">
        <v>0</v>
      </c>
      <c r="S4717">
        <v>0</v>
      </c>
      <c r="T4717">
        <v>0</v>
      </c>
      <c r="U4717">
        <v>0</v>
      </c>
      <c r="W4717" s="429">
        <f t="shared" si="109"/>
        <v>0</v>
      </c>
      <c r="X4717" s="429">
        <f t="shared" si="109"/>
        <v>0</v>
      </c>
      <c r="Y4717" s="429">
        <f t="shared" si="109"/>
        <v>0</v>
      </c>
      <c r="Z4717" s="429">
        <f t="shared" si="108"/>
        <v>0</v>
      </c>
      <c r="AA4717" s="429" t="s">
        <v>1295</v>
      </c>
    </row>
    <row r="4718" spans="1:27" x14ac:dyDescent="0.25">
      <c r="A4718" t="s">
        <v>149</v>
      </c>
      <c r="B4718" t="s">
        <v>186</v>
      </c>
      <c r="C4718" t="s">
        <v>1459</v>
      </c>
      <c r="D4718" t="s">
        <v>1387</v>
      </c>
      <c r="E4718" t="s">
        <v>1499</v>
      </c>
      <c r="F4718" t="s">
        <v>1293</v>
      </c>
      <c r="G4718" t="s">
        <v>524</v>
      </c>
      <c r="H4718" t="s">
        <v>1460</v>
      </c>
      <c r="I4718" t="s">
        <v>561</v>
      </c>
      <c r="J4718" t="s">
        <v>1416</v>
      </c>
      <c r="K4718" t="s">
        <v>1398</v>
      </c>
      <c r="L4718">
        <v>0</v>
      </c>
      <c r="M4718">
        <v>0</v>
      </c>
      <c r="N4718">
        <v>0</v>
      </c>
      <c r="O4718">
        <v>0</v>
      </c>
      <c r="P4718">
        <v>0</v>
      </c>
      <c r="Q4718">
        <v>0</v>
      </c>
      <c r="R4718">
        <v>0</v>
      </c>
      <c r="S4718">
        <v>0</v>
      </c>
      <c r="T4718">
        <v>0</v>
      </c>
      <c r="U4718">
        <v>0</v>
      </c>
      <c r="W4718" s="429">
        <f t="shared" si="109"/>
        <v>0</v>
      </c>
      <c r="X4718" s="429">
        <f t="shared" si="109"/>
        <v>0</v>
      </c>
      <c r="Y4718" s="429">
        <f t="shared" si="109"/>
        <v>0</v>
      </c>
      <c r="Z4718" s="429">
        <f t="shared" si="108"/>
        <v>0</v>
      </c>
      <c r="AA4718" s="429" t="s">
        <v>1295</v>
      </c>
    </row>
    <row r="4719" spans="1:27" x14ac:dyDescent="0.25">
      <c r="A4719" t="s">
        <v>149</v>
      </c>
      <c r="B4719" t="s">
        <v>186</v>
      </c>
      <c r="C4719" t="s">
        <v>1459</v>
      </c>
      <c r="D4719" t="s">
        <v>1387</v>
      </c>
      <c r="E4719" t="s">
        <v>1499</v>
      </c>
      <c r="F4719" t="s">
        <v>1293</v>
      </c>
      <c r="G4719" t="s">
        <v>524</v>
      </c>
      <c r="H4719" t="s">
        <v>1460</v>
      </c>
      <c r="I4719" t="s">
        <v>561</v>
      </c>
      <c r="J4719" t="s">
        <v>1416</v>
      </c>
      <c r="K4719" t="s">
        <v>1398</v>
      </c>
      <c r="L4719">
        <v>0</v>
      </c>
      <c r="M4719">
        <v>0</v>
      </c>
      <c r="N4719">
        <v>0</v>
      </c>
      <c r="O4719">
        <v>0</v>
      </c>
      <c r="P4719">
        <v>0</v>
      </c>
      <c r="Q4719">
        <v>0</v>
      </c>
      <c r="R4719">
        <v>0</v>
      </c>
      <c r="S4719">
        <v>0</v>
      </c>
      <c r="T4719">
        <v>0</v>
      </c>
      <c r="U4719">
        <v>0</v>
      </c>
      <c r="W4719" s="429">
        <f t="shared" si="109"/>
        <v>0</v>
      </c>
      <c r="X4719" s="429">
        <f t="shared" si="109"/>
        <v>0</v>
      </c>
      <c r="Y4719" s="429">
        <f t="shared" si="109"/>
        <v>0</v>
      </c>
      <c r="Z4719" s="429">
        <f t="shared" si="108"/>
        <v>0</v>
      </c>
      <c r="AA4719" s="429" t="s">
        <v>1295</v>
      </c>
    </row>
    <row r="4720" spans="1:27" x14ac:dyDescent="0.25">
      <c r="A4720" t="s">
        <v>149</v>
      </c>
      <c r="B4720" t="s">
        <v>186</v>
      </c>
      <c r="C4720" t="s">
        <v>1459</v>
      </c>
      <c r="D4720" t="s">
        <v>1387</v>
      </c>
      <c r="E4720" t="s">
        <v>1499</v>
      </c>
      <c r="F4720" t="s">
        <v>1293</v>
      </c>
      <c r="G4720" t="s">
        <v>524</v>
      </c>
      <c r="H4720" t="s">
        <v>1460</v>
      </c>
      <c r="I4720" t="s">
        <v>561</v>
      </c>
      <c r="J4720" t="s">
        <v>1402</v>
      </c>
      <c r="K4720" t="s">
        <v>1398</v>
      </c>
      <c r="L4720">
        <v>0</v>
      </c>
      <c r="M4720">
        <v>0</v>
      </c>
      <c r="N4720">
        <v>0</v>
      </c>
      <c r="O4720">
        <v>0</v>
      </c>
      <c r="P4720">
        <v>0</v>
      </c>
      <c r="Q4720">
        <v>0</v>
      </c>
      <c r="R4720">
        <v>0</v>
      </c>
      <c r="S4720">
        <v>0</v>
      </c>
      <c r="T4720">
        <v>0</v>
      </c>
      <c r="U4720">
        <v>0</v>
      </c>
      <c r="W4720" s="429">
        <f t="shared" si="109"/>
        <v>0</v>
      </c>
      <c r="X4720" s="429">
        <f t="shared" si="109"/>
        <v>0</v>
      </c>
      <c r="Y4720" s="429">
        <f t="shared" si="109"/>
        <v>0</v>
      </c>
      <c r="Z4720" s="429">
        <f t="shared" si="108"/>
        <v>0</v>
      </c>
      <c r="AA4720" s="429" t="s">
        <v>1295</v>
      </c>
    </row>
    <row r="4721" spans="1:27" x14ac:dyDescent="0.25">
      <c r="A4721" t="s">
        <v>149</v>
      </c>
      <c r="B4721" t="s">
        <v>186</v>
      </c>
      <c r="C4721" t="s">
        <v>1459</v>
      </c>
      <c r="D4721" t="s">
        <v>1387</v>
      </c>
      <c r="E4721" t="s">
        <v>1499</v>
      </c>
      <c r="F4721" t="s">
        <v>1293</v>
      </c>
      <c r="G4721" t="s">
        <v>524</v>
      </c>
      <c r="H4721" t="s">
        <v>1460</v>
      </c>
      <c r="I4721" t="s">
        <v>561</v>
      </c>
      <c r="J4721" t="s">
        <v>1399</v>
      </c>
      <c r="K4721" t="s">
        <v>1391</v>
      </c>
      <c r="L4721">
        <v>0</v>
      </c>
      <c r="M4721">
        <v>0</v>
      </c>
      <c r="N4721">
        <v>0</v>
      </c>
      <c r="O4721">
        <v>0</v>
      </c>
      <c r="P4721">
        <v>0</v>
      </c>
      <c r="Q4721">
        <v>0</v>
      </c>
      <c r="R4721">
        <v>0</v>
      </c>
      <c r="S4721">
        <v>0</v>
      </c>
      <c r="T4721">
        <v>0</v>
      </c>
      <c r="U4721">
        <v>0</v>
      </c>
      <c r="W4721" s="429">
        <f t="shared" si="109"/>
        <v>0</v>
      </c>
      <c r="X4721" s="429">
        <f t="shared" si="109"/>
        <v>0</v>
      </c>
      <c r="Y4721" s="429">
        <f t="shared" si="109"/>
        <v>0</v>
      </c>
      <c r="Z4721" s="429">
        <f t="shared" si="108"/>
        <v>0</v>
      </c>
      <c r="AA4721" s="429" t="s">
        <v>1296</v>
      </c>
    </row>
    <row r="4722" spans="1:27" x14ac:dyDescent="0.25">
      <c r="A4722" t="s">
        <v>149</v>
      </c>
      <c r="B4722" t="s">
        <v>186</v>
      </c>
      <c r="C4722" t="s">
        <v>1459</v>
      </c>
      <c r="D4722" t="s">
        <v>1387</v>
      </c>
      <c r="E4722" t="s">
        <v>1499</v>
      </c>
      <c r="F4722" t="s">
        <v>1293</v>
      </c>
      <c r="G4722" t="s">
        <v>524</v>
      </c>
      <c r="H4722" t="s">
        <v>1464</v>
      </c>
      <c r="I4722" t="s">
        <v>186</v>
      </c>
      <c r="J4722" t="s">
        <v>1416</v>
      </c>
      <c r="K4722" t="s">
        <v>1398</v>
      </c>
      <c r="L4722">
        <v>0</v>
      </c>
      <c r="M4722">
        <v>0</v>
      </c>
      <c r="N4722">
        <v>0</v>
      </c>
      <c r="O4722">
        <v>0</v>
      </c>
      <c r="P4722">
        <v>0</v>
      </c>
      <c r="Q4722">
        <v>0</v>
      </c>
      <c r="R4722">
        <v>0</v>
      </c>
      <c r="S4722">
        <v>0</v>
      </c>
      <c r="T4722">
        <v>0</v>
      </c>
      <c r="U4722">
        <v>0</v>
      </c>
      <c r="W4722" s="429">
        <f t="shared" si="109"/>
        <v>0</v>
      </c>
      <c r="X4722" s="429">
        <f t="shared" si="109"/>
        <v>0</v>
      </c>
      <c r="Y4722" s="429">
        <f t="shared" si="109"/>
        <v>0</v>
      </c>
      <c r="Z4722" s="429">
        <f t="shared" si="108"/>
        <v>0</v>
      </c>
      <c r="AA4722" s="429" t="s">
        <v>1295</v>
      </c>
    </row>
    <row r="4723" spans="1:27" x14ac:dyDescent="0.25">
      <c r="A4723" t="s">
        <v>149</v>
      </c>
      <c r="B4723" t="s">
        <v>186</v>
      </c>
      <c r="C4723" t="s">
        <v>1459</v>
      </c>
      <c r="D4723" t="s">
        <v>1387</v>
      </c>
      <c r="E4723" t="s">
        <v>1499</v>
      </c>
      <c r="F4723" t="s">
        <v>1293</v>
      </c>
      <c r="G4723" t="s">
        <v>524</v>
      </c>
      <c r="H4723" t="s">
        <v>1464</v>
      </c>
      <c r="I4723" t="s">
        <v>186</v>
      </c>
      <c r="J4723" t="s">
        <v>1400</v>
      </c>
      <c r="K4723" t="s">
        <v>1401</v>
      </c>
      <c r="L4723">
        <v>0</v>
      </c>
      <c r="M4723">
        <v>0</v>
      </c>
      <c r="N4723">
        <v>0</v>
      </c>
      <c r="O4723">
        <v>0</v>
      </c>
      <c r="P4723">
        <v>0</v>
      </c>
      <c r="Q4723">
        <v>0</v>
      </c>
      <c r="R4723">
        <v>0</v>
      </c>
      <c r="S4723">
        <v>0</v>
      </c>
      <c r="T4723">
        <v>0</v>
      </c>
      <c r="U4723">
        <v>0</v>
      </c>
      <c r="W4723" s="429">
        <f t="shared" si="109"/>
        <v>0</v>
      </c>
      <c r="X4723" s="429">
        <f t="shared" si="109"/>
        <v>0</v>
      </c>
      <c r="Y4723" s="429">
        <f t="shared" si="109"/>
        <v>0</v>
      </c>
      <c r="Z4723" s="429">
        <f t="shared" si="108"/>
        <v>0</v>
      </c>
      <c r="AA4723" s="429" t="s">
        <v>1296</v>
      </c>
    </row>
    <row r="4724" spans="1:27" x14ac:dyDescent="0.25">
      <c r="A4724" t="s">
        <v>149</v>
      </c>
      <c r="B4724" t="s">
        <v>186</v>
      </c>
      <c r="C4724" t="s">
        <v>1459</v>
      </c>
      <c r="D4724" t="s">
        <v>1387</v>
      </c>
      <c r="E4724" t="s">
        <v>1499</v>
      </c>
      <c r="F4724" t="s">
        <v>1293</v>
      </c>
      <c r="G4724" t="s">
        <v>524</v>
      </c>
      <c r="H4724" t="s">
        <v>1464</v>
      </c>
      <c r="I4724" t="s">
        <v>186</v>
      </c>
      <c r="J4724" t="s">
        <v>1400</v>
      </c>
      <c r="K4724" t="s">
        <v>1401</v>
      </c>
      <c r="L4724">
        <v>0</v>
      </c>
      <c r="M4724">
        <v>0</v>
      </c>
      <c r="N4724">
        <v>0</v>
      </c>
      <c r="O4724">
        <v>0</v>
      </c>
      <c r="P4724">
        <v>0</v>
      </c>
      <c r="Q4724">
        <v>0</v>
      </c>
      <c r="R4724">
        <v>0</v>
      </c>
      <c r="S4724">
        <v>0</v>
      </c>
      <c r="T4724">
        <v>0</v>
      </c>
      <c r="U4724">
        <v>0</v>
      </c>
      <c r="W4724" s="429">
        <f t="shared" si="109"/>
        <v>0</v>
      </c>
      <c r="X4724" s="429">
        <f t="shared" si="109"/>
        <v>0</v>
      </c>
      <c r="Y4724" s="429">
        <f t="shared" si="109"/>
        <v>0</v>
      </c>
      <c r="Z4724" s="429">
        <f t="shared" si="108"/>
        <v>0</v>
      </c>
      <c r="AA4724" s="429" t="s">
        <v>1296</v>
      </c>
    </row>
    <row r="4725" spans="1:27" x14ac:dyDescent="0.25">
      <c r="A4725" t="s">
        <v>149</v>
      </c>
      <c r="B4725" t="s">
        <v>186</v>
      </c>
      <c r="C4725" t="s">
        <v>1459</v>
      </c>
      <c r="D4725" t="s">
        <v>1387</v>
      </c>
      <c r="E4725" t="s">
        <v>1499</v>
      </c>
      <c r="F4725" t="s">
        <v>1293</v>
      </c>
      <c r="G4725" t="s">
        <v>524</v>
      </c>
      <c r="H4725" t="s">
        <v>1464</v>
      </c>
      <c r="I4725" t="s">
        <v>186</v>
      </c>
      <c r="J4725" t="s">
        <v>1416</v>
      </c>
      <c r="K4725" t="s">
        <v>1398</v>
      </c>
      <c r="L4725">
        <v>0</v>
      </c>
      <c r="M4725">
        <v>0</v>
      </c>
      <c r="N4725">
        <v>0</v>
      </c>
      <c r="O4725">
        <v>0</v>
      </c>
      <c r="P4725">
        <v>0</v>
      </c>
      <c r="Q4725">
        <v>0</v>
      </c>
      <c r="R4725">
        <v>0</v>
      </c>
      <c r="S4725">
        <v>0</v>
      </c>
      <c r="T4725">
        <v>0</v>
      </c>
      <c r="U4725">
        <v>0</v>
      </c>
      <c r="W4725" s="429">
        <f t="shared" si="109"/>
        <v>0</v>
      </c>
      <c r="X4725" s="429">
        <f t="shared" si="109"/>
        <v>0</v>
      </c>
      <c r="Y4725" s="429">
        <f t="shared" si="109"/>
        <v>0</v>
      </c>
      <c r="Z4725" s="429">
        <f t="shared" si="108"/>
        <v>0</v>
      </c>
      <c r="AA4725" s="429" t="s">
        <v>1295</v>
      </c>
    </row>
    <row r="4726" spans="1:27" x14ac:dyDescent="0.25">
      <c r="A4726" t="s">
        <v>149</v>
      </c>
      <c r="B4726" t="s">
        <v>186</v>
      </c>
      <c r="C4726" t="s">
        <v>1459</v>
      </c>
      <c r="D4726" t="s">
        <v>1387</v>
      </c>
      <c r="E4726" t="s">
        <v>1499</v>
      </c>
      <c r="F4726" t="s">
        <v>1293</v>
      </c>
      <c r="G4726" t="s">
        <v>524</v>
      </c>
      <c r="H4726" t="s">
        <v>1464</v>
      </c>
      <c r="I4726" t="s">
        <v>186</v>
      </c>
      <c r="J4726" t="s">
        <v>1416</v>
      </c>
      <c r="K4726" t="s">
        <v>1398</v>
      </c>
      <c r="L4726">
        <v>0</v>
      </c>
      <c r="M4726">
        <v>0</v>
      </c>
      <c r="N4726">
        <v>0</v>
      </c>
      <c r="O4726">
        <v>0</v>
      </c>
      <c r="P4726">
        <v>0</v>
      </c>
      <c r="Q4726">
        <v>0</v>
      </c>
      <c r="R4726">
        <v>0</v>
      </c>
      <c r="S4726">
        <v>0</v>
      </c>
      <c r="T4726">
        <v>0</v>
      </c>
      <c r="U4726">
        <v>0</v>
      </c>
      <c r="W4726" s="429">
        <f t="shared" si="109"/>
        <v>0</v>
      </c>
      <c r="X4726" s="429">
        <f t="shared" si="109"/>
        <v>0</v>
      </c>
      <c r="Y4726" s="429">
        <f t="shared" si="109"/>
        <v>0</v>
      </c>
      <c r="Z4726" s="429">
        <f t="shared" si="108"/>
        <v>0</v>
      </c>
      <c r="AA4726" s="429" t="s">
        <v>1295</v>
      </c>
    </row>
    <row r="4727" spans="1:27" x14ac:dyDescent="0.25">
      <c r="A4727" t="s">
        <v>149</v>
      </c>
      <c r="B4727" t="s">
        <v>186</v>
      </c>
      <c r="C4727" t="s">
        <v>1459</v>
      </c>
      <c r="D4727" t="s">
        <v>1387</v>
      </c>
      <c r="E4727" t="s">
        <v>1499</v>
      </c>
      <c r="F4727" t="s">
        <v>1293</v>
      </c>
      <c r="G4727" t="s">
        <v>524</v>
      </c>
      <c r="H4727" t="s">
        <v>1464</v>
      </c>
      <c r="I4727" t="s">
        <v>186</v>
      </c>
      <c r="J4727" t="s">
        <v>1399</v>
      </c>
      <c r="K4727" t="s">
        <v>1391</v>
      </c>
      <c r="L4727">
        <v>0</v>
      </c>
      <c r="M4727">
        <v>0</v>
      </c>
      <c r="N4727">
        <v>0</v>
      </c>
      <c r="O4727">
        <v>0</v>
      </c>
      <c r="P4727">
        <v>0</v>
      </c>
      <c r="Q4727">
        <v>0</v>
      </c>
      <c r="R4727">
        <v>0</v>
      </c>
      <c r="S4727">
        <v>0</v>
      </c>
      <c r="T4727">
        <v>0</v>
      </c>
      <c r="U4727">
        <v>0</v>
      </c>
      <c r="W4727" s="429">
        <f t="shared" si="109"/>
        <v>0</v>
      </c>
      <c r="X4727" s="429">
        <f t="shared" si="109"/>
        <v>0</v>
      </c>
      <c r="Y4727" s="429">
        <f t="shared" si="109"/>
        <v>0</v>
      </c>
      <c r="Z4727" s="429">
        <f t="shared" si="108"/>
        <v>0</v>
      </c>
      <c r="AA4727" s="429" t="s">
        <v>1296</v>
      </c>
    </row>
    <row r="4728" spans="1:27" x14ac:dyDescent="0.25">
      <c r="A4728" t="s">
        <v>149</v>
      </c>
      <c r="B4728" t="s">
        <v>186</v>
      </c>
      <c r="C4728" t="s">
        <v>1459</v>
      </c>
      <c r="D4728" t="s">
        <v>1387</v>
      </c>
      <c r="E4728" t="s">
        <v>1499</v>
      </c>
      <c r="F4728" t="s">
        <v>1293</v>
      </c>
      <c r="G4728" t="s">
        <v>524</v>
      </c>
      <c r="H4728" t="s">
        <v>1464</v>
      </c>
      <c r="I4728" t="s">
        <v>186</v>
      </c>
      <c r="J4728" t="s">
        <v>1399</v>
      </c>
      <c r="K4728" t="s">
        <v>1391</v>
      </c>
      <c r="L4728">
        <v>0</v>
      </c>
      <c r="M4728">
        <v>0</v>
      </c>
      <c r="N4728">
        <v>0</v>
      </c>
      <c r="O4728">
        <v>0</v>
      </c>
      <c r="P4728">
        <v>0</v>
      </c>
      <c r="Q4728">
        <v>0</v>
      </c>
      <c r="R4728">
        <v>0</v>
      </c>
      <c r="S4728">
        <v>0</v>
      </c>
      <c r="T4728">
        <v>0</v>
      </c>
      <c r="U4728">
        <v>0</v>
      </c>
      <c r="W4728" s="429">
        <f t="shared" si="109"/>
        <v>0</v>
      </c>
      <c r="X4728" s="429">
        <f t="shared" si="109"/>
        <v>0</v>
      </c>
      <c r="Y4728" s="429">
        <f t="shared" si="109"/>
        <v>0</v>
      </c>
      <c r="Z4728" s="429">
        <f t="shared" si="108"/>
        <v>0</v>
      </c>
      <c r="AA4728" s="429" t="s">
        <v>1296</v>
      </c>
    </row>
    <row r="4729" spans="1:27" x14ac:dyDescent="0.25">
      <c r="A4729" t="s">
        <v>149</v>
      </c>
      <c r="B4729" t="s">
        <v>186</v>
      </c>
      <c r="C4729" t="s">
        <v>1459</v>
      </c>
      <c r="D4729" t="s">
        <v>1387</v>
      </c>
      <c r="E4729" t="s">
        <v>1499</v>
      </c>
      <c r="F4729" t="s">
        <v>1293</v>
      </c>
      <c r="G4729" t="s">
        <v>524</v>
      </c>
      <c r="H4729" t="s">
        <v>1464</v>
      </c>
      <c r="I4729" t="s">
        <v>186</v>
      </c>
      <c r="J4729" t="s">
        <v>1423</v>
      </c>
      <c r="K4729" t="s">
        <v>1419</v>
      </c>
      <c r="L4729">
        <v>0</v>
      </c>
      <c r="M4729">
        <v>0</v>
      </c>
      <c r="N4729">
        <v>0</v>
      </c>
      <c r="O4729">
        <v>0</v>
      </c>
      <c r="P4729">
        <v>0</v>
      </c>
      <c r="Q4729">
        <v>0</v>
      </c>
      <c r="R4729">
        <v>0</v>
      </c>
      <c r="S4729">
        <v>0</v>
      </c>
      <c r="T4729">
        <v>0</v>
      </c>
      <c r="U4729">
        <v>0</v>
      </c>
      <c r="W4729" s="429">
        <f t="shared" si="109"/>
        <v>0</v>
      </c>
      <c r="X4729" s="429">
        <f t="shared" si="109"/>
        <v>0</v>
      </c>
      <c r="Y4729" s="429">
        <f t="shared" si="109"/>
        <v>0</v>
      </c>
      <c r="Z4729" s="429">
        <f t="shared" si="108"/>
        <v>0</v>
      </c>
      <c r="AA4729" s="429" t="s">
        <v>1296</v>
      </c>
    </row>
    <row r="4730" spans="1:27" x14ac:dyDescent="0.25">
      <c r="A4730" t="s">
        <v>149</v>
      </c>
      <c r="B4730" t="s">
        <v>186</v>
      </c>
      <c r="C4730" t="s">
        <v>1459</v>
      </c>
      <c r="D4730" t="s">
        <v>1387</v>
      </c>
      <c r="E4730" t="s">
        <v>1499</v>
      </c>
      <c r="F4730" t="s">
        <v>1293</v>
      </c>
      <c r="G4730" t="s">
        <v>524</v>
      </c>
      <c r="H4730" t="s">
        <v>1460</v>
      </c>
      <c r="I4730" t="s">
        <v>561</v>
      </c>
      <c r="J4730" t="s">
        <v>1495</v>
      </c>
      <c r="K4730" t="s">
        <v>1391</v>
      </c>
      <c r="L4730">
        <v>0</v>
      </c>
      <c r="M4730">
        <v>0</v>
      </c>
      <c r="N4730">
        <v>0</v>
      </c>
      <c r="O4730">
        <v>0</v>
      </c>
      <c r="P4730">
        <v>0</v>
      </c>
      <c r="Q4730">
        <v>0</v>
      </c>
      <c r="R4730">
        <v>0</v>
      </c>
      <c r="S4730">
        <v>0</v>
      </c>
      <c r="T4730">
        <v>0</v>
      </c>
      <c r="U4730">
        <v>0</v>
      </c>
      <c r="W4730" s="429">
        <f t="shared" si="109"/>
        <v>0</v>
      </c>
      <c r="X4730" s="429">
        <f t="shared" si="109"/>
        <v>0</v>
      </c>
      <c r="Y4730" s="429">
        <f t="shared" si="109"/>
        <v>0</v>
      </c>
      <c r="Z4730" s="429">
        <f t="shared" si="108"/>
        <v>0</v>
      </c>
      <c r="AA4730" s="429" t="s">
        <v>1296</v>
      </c>
    </row>
    <row r="4731" spans="1:27" x14ac:dyDescent="0.25">
      <c r="A4731" t="s">
        <v>149</v>
      </c>
      <c r="B4731" t="s">
        <v>186</v>
      </c>
      <c r="C4731" t="s">
        <v>1459</v>
      </c>
      <c r="D4731" t="s">
        <v>1387</v>
      </c>
      <c r="E4731" t="s">
        <v>1499</v>
      </c>
      <c r="F4731" t="s">
        <v>1293</v>
      </c>
      <c r="G4731" t="s">
        <v>524</v>
      </c>
      <c r="H4731" t="s">
        <v>1461</v>
      </c>
      <c r="I4731" t="s">
        <v>534</v>
      </c>
      <c r="J4731" t="s">
        <v>1402</v>
      </c>
      <c r="K4731" t="s">
        <v>1398</v>
      </c>
      <c r="L4731">
        <v>0</v>
      </c>
      <c r="M4731">
        <v>0</v>
      </c>
      <c r="N4731">
        <v>0</v>
      </c>
      <c r="O4731">
        <v>0</v>
      </c>
      <c r="P4731">
        <v>0</v>
      </c>
      <c r="Q4731">
        <v>0</v>
      </c>
      <c r="R4731">
        <v>0</v>
      </c>
      <c r="S4731">
        <v>0</v>
      </c>
      <c r="T4731">
        <v>0</v>
      </c>
      <c r="U4731">
        <v>0</v>
      </c>
      <c r="W4731" s="429">
        <f t="shared" si="109"/>
        <v>0</v>
      </c>
      <c r="X4731" s="429">
        <f t="shared" si="109"/>
        <v>0</v>
      </c>
      <c r="Y4731" s="429">
        <f t="shared" si="109"/>
        <v>0</v>
      </c>
      <c r="Z4731" s="429">
        <f t="shared" si="108"/>
        <v>0</v>
      </c>
      <c r="AA4731" s="429" t="s">
        <v>1295</v>
      </c>
    </row>
    <row r="4732" spans="1:27" x14ac:dyDescent="0.25">
      <c r="A4732" t="s">
        <v>149</v>
      </c>
      <c r="B4732" t="s">
        <v>186</v>
      </c>
      <c r="C4732" t="s">
        <v>1459</v>
      </c>
      <c r="D4732" t="s">
        <v>1387</v>
      </c>
      <c r="E4732" t="s">
        <v>1499</v>
      </c>
      <c r="F4732" t="s">
        <v>1293</v>
      </c>
      <c r="G4732" t="s">
        <v>524</v>
      </c>
      <c r="H4732" t="s">
        <v>1461</v>
      </c>
      <c r="I4732" t="s">
        <v>534</v>
      </c>
      <c r="J4732" t="s">
        <v>1402</v>
      </c>
      <c r="K4732" t="s">
        <v>1398</v>
      </c>
      <c r="L4732">
        <v>0</v>
      </c>
      <c r="M4732">
        <v>0</v>
      </c>
      <c r="N4732">
        <v>0</v>
      </c>
      <c r="O4732">
        <v>0</v>
      </c>
      <c r="P4732">
        <v>0</v>
      </c>
      <c r="Q4732">
        <v>0</v>
      </c>
      <c r="R4732">
        <v>0</v>
      </c>
      <c r="S4732">
        <v>0</v>
      </c>
      <c r="T4732">
        <v>0</v>
      </c>
      <c r="U4732">
        <v>0</v>
      </c>
      <c r="W4732" s="429">
        <f t="shared" si="109"/>
        <v>0</v>
      </c>
      <c r="X4732" s="429">
        <f t="shared" si="109"/>
        <v>0</v>
      </c>
      <c r="Y4732" s="429">
        <f t="shared" si="109"/>
        <v>0</v>
      </c>
      <c r="Z4732" s="429">
        <f t="shared" si="108"/>
        <v>0</v>
      </c>
      <c r="AA4732" s="429" t="s">
        <v>1295</v>
      </c>
    </row>
    <row r="4733" spans="1:27" x14ac:dyDescent="0.25">
      <c r="A4733" t="s">
        <v>149</v>
      </c>
      <c r="B4733" t="s">
        <v>186</v>
      </c>
      <c r="C4733" t="s">
        <v>1459</v>
      </c>
      <c r="D4733" t="s">
        <v>1387</v>
      </c>
      <c r="E4733" t="s">
        <v>1499</v>
      </c>
      <c r="F4733" t="s">
        <v>1293</v>
      </c>
      <c r="G4733" t="s">
        <v>524</v>
      </c>
      <c r="H4733" t="s">
        <v>1461</v>
      </c>
      <c r="I4733" t="s">
        <v>534</v>
      </c>
      <c r="J4733" t="s">
        <v>1402</v>
      </c>
      <c r="K4733" t="s">
        <v>1398</v>
      </c>
      <c r="L4733">
        <v>0</v>
      </c>
      <c r="M4733">
        <v>0</v>
      </c>
      <c r="N4733">
        <v>0</v>
      </c>
      <c r="O4733">
        <v>0</v>
      </c>
      <c r="P4733">
        <v>0</v>
      </c>
      <c r="Q4733">
        <v>0</v>
      </c>
      <c r="R4733">
        <v>0</v>
      </c>
      <c r="S4733">
        <v>0</v>
      </c>
      <c r="T4733">
        <v>0</v>
      </c>
      <c r="U4733">
        <v>0</v>
      </c>
      <c r="W4733" s="429">
        <f t="shared" si="109"/>
        <v>0</v>
      </c>
      <c r="X4733" s="429">
        <f t="shared" si="109"/>
        <v>0</v>
      </c>
      <c r="Y4733" s="429">
        <f t="shared" si="109"/>
        <v>0</v>
      </c>
      <c r="Z4733" s="429">
        <f t="shared" si="108"/>
        <v>0</v>
      </c>
      <c r="AA4733" s="429" t="s">
        <v>1295</v>
      </c>
    </row>
    <row r="4734" spans="1:27" x14ac:dyDescent="0.25">
      <c r="A4734" t="s">
        <v>149</v>
      </c>
      <c r="B4734" t="s">
        <v>186</v>
      </c>
      <c r="C4734" t="s">
        <v>1459</v>
      </c>
      <c r="D4734" t="s">
        <v>1387</v>
      </c>
      <c r="E4734" t="s">
        <v>1499</v>
      </c>
      <c r="F4734" t="s">
        <v>1293</v>
      </c>
      <c r="G4734" t="s">
        <v>524</v>
      </c>
      <c r="H4734" t="s">
        <v>1461</v>
      </c>
      <c r="I4734" t="s">
        <v>534</v>
      </c>
      <c r="J4734" t="s">
        <v>1402</v>
      </c>
      <c r="K4734" t="s">
        <v>1398</v>
      </c>
      <c r="L4734">
        <v>0</v>
      </c>
      <c r="M4734">
        <v>0</v>
      </c>
      <c r="N4734">
        <v>0</v>
      </c>
      <c r="O4734">
        <v>0</v>
      </c>
      <c r="P4734">
        <v>0</v>
      </c>
      <c r="Q4734">
        <v>0</v>
      </c>
      <c r="R4734">
        <v>0</v>
      </c>
      <c r="S4734">
        <v>0</v>
      </c>
      <c r="T4734">
        <v>0</v>
      </c>
      <c r="U4734">
        <v>0</v>
      </c>
      <c r="W4734" s="429">
        <f t="shared" si="109"/>
        <v>0</v>
      </c>
      <c r="X4734" s="429">
        <f t="shared" si="109"/>
        <v>0</v>
      </c>
      <c r="Y4734" s="429">
        <f t="shared" si="109"/>
        <v>0</v>
      </c>
      <c r="Z4734" s="429">
        <f t="shared" si="109"/>
        <v>0</v>
      </c>
      <c r="AA4734" s="429" t="s">
        <v>1295</v>
      </c>
    </row>
    <row r="4735" spans="1:27" x14ac:dyDescent="0.25">
      <c r="A4735" t="s">
        <v>149</v>
      </c>
      <c r="B4735" t="s">
        <v>186</v>
      </c>
      <c r="C4735" t="s">
        <v>1459</v>
      </c>
      <c r="D4735" t="s">
        <v>1387</v>
      </c>
      <c r="E4735" t="s">
        <v>1499</v>
      </c>
      <c r="F4735" t="s">
        <v>1293</v>
      </c>
      <c r="G4735" t="s">
        <v>524</v>
      </c>
      <c r="H4735" t="s">
        <v>1461</v>
      </c>
      <c r="I4735" t="s">
        <v>534</v>
      </c>
      <c r="J4735" t="s">
        <v>1402</v>
      </c>
      <c r="K4735" t="s">
        <v>1398</v>
      </c>
      <c r="L4735">
        <v>0</v>
      </c>
      <c r="M4735">
        <v>0</v>
      </c>
      <c r="N4735">
        <v>0</v>
      </c>
      <c r="O4735">
        <v>0</v>
      </c>
      <c r="P4735">
        <v>0</v>
      </c>
      <c r="Q4735">
        <v>0</v>
      </c>
      <c r="R4735">
        <v>0</v>
      </c>
      <c r="S4735">
        <v>0</v>
      </c>
      <c r="T4735">
        <v>0</v>
      </c>
      <c r="U4735">
        <v>0</v>
      </c>
      <c r="W4735" s="429">
        <f t="shared" ref="W4735:Z4798" si="110">IFERROR(R4735*1,0)</f>
        <v>0</v>
      </c>
      <c r="X4735" s="429">
        <f t="shared" si="110"/>
        <v>0</v>
      </c>
      <c r="Y4735" s="429">
        <f t="shared" si="110"/>
        <v>0</v>
      </c>
      <c r="Z4735" s="429">
        <f t="shared" si="110"/>
        <v>0</v>
      </c>
      <c r="AA4735" s="429" t="s">
        <v>1295</v>
      </c>
    </row>
    <row r="4736" spans="1:27" x14ac:dyDescent="0.25">
      <c r="A4736" t="s">
        <v>149</v>
      </c>
      <c r="B4736" t="s">
        <v>186</v>
      </c>
      <c r="C4736" t="s">
        <v>1459</v>
      </c>
      <c r="D4736" t="s">
        <v>1387</v>
      </c>
      <c r="E4736" t="s">
        <v>1499</v>
      </c>
      <c r="F4736" t="s">
        <v>1293</v>
      </c>
      <c r="G4736" t="s">
        <v>524</v>
      </c>
      <c r="H4736" t="s">
        <v>1461</v>
      </c>
      <c r="I4736" t="s">
        <v>534</v>
      </c>
      <c r="J4736" t="s">
        <v>1402</v>
      </c>
      <c r="K4736" t="s">
        <v>1398</v>
      </c>
      <c r="L4736">
        <v>0</v>
      </c>
      <c r="M4736">
        <v>0</v>
      </c>
      <c r="N4736">
        <v>0</v>
      </c>
      <c r="O4736">
        <v>0</v>
      </c>
      <c r="P4736">
        <v>0</v>
      </c>
      <c r="Q4736">
        <v>0</v>
      </c>
      <c r="R4736">
        <v>0</v>
      </c>
      <c r="S4736">
        <v>0</v>
      </c>
      <c r="T4736">
        <v>0</v>
      </c>
      <c r="U4736">
        <v>0</v>
      </c>
      <c r="W4736" s="429">
        <f t="shared" si="110"/>
        <v>0</v>
      </c>
      <c r="X4736" s="429">
        <f t="shared" si="110"/>
        <v>0</v>
      </c>
      <c r="Y4736" s="429">
        <f t="shared" si="110"/>
        <v>0</v>
      </c>
      <c r="Z4736" s="429">
        <f t="shared" si="110"/>
        <v>0</v>
      </c>
      <c r="AA4736" s="429" t="s">
        <v>1295</v>
      </c>
    </row>
    <row r="4737" spans="1:27" x14ac:dyDescent="0.25">
      <c r="A4737" t="s">
        <v>149</v>
      </c>
      <c r="B4737" t="s">
        <v>186</v>
      </c>
      <c r="C4737" t="s">
        <v>1459</v>
      </c>
      <c r="D4737" t="s">
        <v>1387</v>
      </c>
      <c r="E4737" t="s">
        <v>1499</v>
      </c>
      <c r="F4737" t="s">
        <v>1293</v>
      </c>
      <c r="G4737" t="s">
        <v>524</v>
      </c>
      <c r="H4737" t="s">
        <v>1461</v>
      </c>
      <c r="I4737" t="s">
        <v>534</v>
      </c>
      <c r="J4737" t="s">
        <v>1402</v>
      </c>
      <c r="K4737" t="s">
        <v>1398</v>
      </c>
      <c r="L4737">
        <v>0</v>
      </c>
      <c r="M4737">
        <v>0</v>
      </c>
      <c r="N4737">
        <v>0</v>
      </c>
      <c r="O4737">
        <v>0</v>
      </c>
      <c r="P4737">
        <v>0</v>
      </c>
      <c r="Q4737">
        <v>0</v>
      </c>
      <c r="R4737">
        <v>0</v>
      </c>
      <c r="S4737">
        <v>0</v>
      </c>
      <c r="T4737">
        <v>0</v>
      </c>
      <c r="U4737">
        <v>0</v>
      </c>
      <c r="W4737" s="429">
        <f t="shared" si="110"/>
        <v>0</v>
      </c>
      <c r="X4737" s="429">
        <f t="shared" si="110"/>
        <v>0</v>
      </c>
      <c r="Y4737" s="429">
        <f t="shared" si="110"/>
        <v>0</v>
      </c>
      <c r="Z4737" s="429">
        <f t="shared" si="110"/>
        <v>0</v>
      </c>
      <c r="AA4737" s="429" t="s">
        <v>1295</v>
      </c>
    </row>
    <row r="4738" spans="1:27" x14ac:dyDescent="0.25">
      <c r="A4738" t="s">
        <v>149</v>
      </c>
      <c r="B4738" t="s">
        <v>186</v>
      </c>
      <c r="C4738" t="s">
        <v>1459</v>
      </c>
      <c r="D4738" t="s">
        <v>1387</v>
      </c>
      <c r="E4738" t="s">
        <v>1499</v>
      </c>
      <c r="F4738" t="s">
        <v>1293</v>
      </c>
      <c r="G4738" t="s">
        <v>524</v>
      </c>
      <c r="H4738" t="s">
        <v>1461</v>
      </c>
      <c r="I4738" t="s">
        <v>534</v>
      </c>
      <c r="J4738" t="s">
        <v>1402</v>
      </c>
      <c r="K4738" t="s">
        <v>1398</v>
      </c>
      <c r="L4738">
        <v>0</v>
      </c>
      <c r="M4738">
        <v>0</v>
      </c>
      <c r="N4738">
        <v>0</v>
      </c>
      <c r="O4738">
        <v>0</v>
      </c>
      <c r="P4738">
        <v>0</v>
      </c>
      <c r="Q4738">
        <v>0</v>
      </c>
      <c r="R4738">
        <v>0</v>
      </c>
      <c r="S4738">
        <v>0</v>
      </c>
      <c r="T4738">
        <v>0</v>
      </c>
      <c r="U4738">
        <v>0</v>
      </c>
      <c r="W4738" s="429">
        <f t="shared" si="110"/>
        <v>0</v>
      </c>
      <c r="X4738" s="429">
        <f t="shared" si="110"/>
        <v>0</v>
      </c>
      <c r="Y4738" s="429">
        <f t="shared" si="110"/>
        <v>0</v>
      </c>
      <c r="Z4738" s="429">
        <f t="shared" si="110"/>
        <v>0</v>
      </c>
      <c r="AA4738" s="429" t="s">
        <v>1295</v>
      </c>
    </row>
    <row r="4739" spans="1:27" x14ac:dyDescent="0.25">
      <c r="A4739" t="s">
        <v>149</v>
      </c>
      <c r="B4739" t="s">
        <v>186</v>
      </c>
      <c r="C4739" t="s">
        <v>1459</v>
      </c>
      <c r="D4739" t="s">
        <v>1387</v>
      </c>
      <c r="E4739" t="s">
        <v>1499</v>
      </c>
      <c r="F4739" t="s">
        <v>1293</v>
      </c>
      <c r="G4739" t="s">
        <v>524</v>
      </c>
      <c r="H4739" t="s">
        <v>1461</v>
      </c>
      <c r="I4739" t="s">
        <v>534</v>
      </c>
      <c r="J4739" t="s">
        <v>1402</v>
      </c>
      <c r="K4739" t="s">
        <v>1398</v>
      </c>
      <c r="L4739">
        <v>0</v>
      </c>
      <c r="M4739">
        <v>0</v>
      </c>
      <c r="N4739">
        <v>0</v>
      </c>
      <c r="O4739">
        <v>0</v>
      </c>
      <c r="P4739">
        <v>0</v>
      </c>
      <c r="Q4739">
        <v>0</v>
      </c>
      <c r="R4739">
        <v>0</v>
      </c>
      <c r="S4739">
        <v>0</v>
      </c>
      <c r="T4739">
        <v>0</v>
      </c>
      <c r="U4739">
        <v>0</v>
      </c>
      <c r="W4739" s="429">
        <f t="shared" si="110"/>
        <v>0</v>
      </c>
      <c r="X4739" s="429">
        <f t="shared" si="110"/>
        <v>0</v>
      </c>
      <c r="Y4739" s="429">
        <f t="shared" si="110"/>
        <v>0</v>
      </c>
      <c r="Z4739" s="429">
        <f t="shared" si="110"/>
        <v>0</v>
      </c>
      <c r="AA4739" s="429" t="s">
        <v>1295</v>
      </c>
    </row>
    <row r="4740" spans="1:27" x14ac:dyDescent="0.25">
      <c r="A4740" t="s">
        <v>149</v>
      </c>
      <c r="B4740" t="s">
        <v>186</v>
      </c>
      <c r="C4740" t="s">
        <v>1459</v>
      </c>
      <c r="D4740" t="s">
        <v>1387</v>
      </c>
      <c r="E4740" t="s">
        <v>1499</v>
      </c>
      <c r="F4740" t="s">
        <v>1293</v>
      </c>
      <c r="G4740" t="s">
        <v>524</v>
      </c>
      <c r="H4740" t="s">
        <v>1461</v>
      </c>
      <c r="I4740" t="s">
        <v>534</v>
      </c>
      <c r="J4740" t="s">
        <v>1402</v>
      </c>
      <c r="K4740" t="s">
        <v>1398</v>
      </c>
      <c r="L4740">
        <v>0</v>
      </c>
      <c r="M4740">
        <v>0</v>
      </c>
      <c r="N4740">
        <v>0</v>
      </c>
      <c r="O4740">
        <v>0</v>
      </c>
      <c r="P4740">
        <v>0</v>
      </c>
      <c r="Q4740">
        <v>0</v>
      </c>
      <c r="R4740">
        <v>0</v>
      </c>
      <c r="S4740">
        <v>0</v>
      </c>
      <c r="T4740">
        <v>0</v>
      </c>
      <c r="U4740">
        <v>0</v>
      </c>
      <c r="W4740" s="429">
        <f t="shared" si="110"/>
        <v>0</v>
      </c>
      <c r="X4740" s="429">
        <f t="shared" si="110"/>
        <v>0</v>
      </c>
      <c r="Y4740" s="429">
        <f t="shared" si="110"/>
        <v>0</v>
      </c>
      <c r="Z4740" s="429">
        <f t="shared" si="110"/>
        <v>0</v>
      </c>
      <c r="AA4740" s="429" t="s">
        <v>1295</v>
      </c>
    </row>
    <row r="4741" spans="1:27" x14ac:dyDescent="0.25">
      <c r="A4741" t="s">
        <v>149</v>
      </c>
      <c r="B4741" t="s">
        <v>186</v>
      </c>
      <c r="C4741" t="s">
        <v>1459</v>
      </c>
      <c r="D4741" t="s">
        <v>1387</v>
      </c>
      <c r="E4741" t="s">
        <v>1499</v>
      </c>
      <c r="F4741" t="s">
        <v>1293</v>
      </c>
      <c r="G4741" t="s">
        <v>524</v>
      </c>
      <c r="H4741" t="s">
        <v>1461</v>
      </c>
      <c r="I4741" t="s">
        <v>534</v>
      </c>
      <c r="J4741" t="s">
        <v>1400</v>
      </c>
      <c r="K4741" t="s">
        <v>1401</v>
      </c>
      <c r="L4741">
        <v>0</v>
      </c>
      <c r="M4741">
        <v>0</v>
      </c>
      <c r="N4741">
        <v>0</v>
      </c>
      <c r="O4741">
        <v>0</v>
      </c>
      <c r="P4741">
        <v>0</v>
      </c>
      <c r="Q4741">
        <v>0</v>
      </c>
      <c r="R4741">
        <v>0</v>
      </c>
      <c r="S4741">
        <v>0</v>
      </c>
      <c r="T4741">
        <v>0</v>
      </c>
      <c r="U4741">
        <v>0</v>
      </c>
      <c r="W4741" s="429">
        <f t="shared" si="110"/>
        <v>0</v>
      </c>
      <c r="X4741" s="429">
        <f t="shared" si="110"/>
        <v>0</v>
      </c>
      <c r="Y4741" s="429">
        <f t="shared" si="110"/>
        <v>0</v>
      </c>
      <c r="Z4741" s="429">
        <f t="shared" si="110"/>
        <v>0</v>
      </c>
      <c r="AA4741" s="429" t="s">
        <v>1296</v>
      </c>
    </row>
    <row r="4742" spans="1:27" x14ac:dyDescent="0.25">
      <c r="A4742" t="s">
        <v>149</v>
      </c>
      <c r="B4742" t="s">
        <v>186</v>
      </c>
      <c r="C4742" t="s">
        <v>1459</v>
      </c>
      <c r="D4742" t="s">
        <v>1387</v>
      </c>
      <c r="E4742" t="s">
        <v>1499</v>
      </c>
      <c r="F4742" t="s">
        <v>1293</v>
      </c>
      <c r="G4742" t="s">
        <v>524</v>
      </c>
      <c r="H4742" t="s">
        <v>1461</v>
      </c>
      <c r="I4742" t="s">
        <v>534</v>
      </c>
      <c r="J4742" t="s">
        <v>1423</v>
      </c>
      <c r="K4742" t="s">
        <v>1419</v>
      </c>
      <c r="L4742">
        <v>0</v>
      </c>
      <c r="M4742">
        <v>0</v>
      </c>
      <c r="N4742">
        <v>0</v>
      </c>
      <c r="O4742">
        <v>0</v>
      </c>
      <c r="P4742">
        <v>0</v>
      </c>
      <c r="Q4742">
        <v>0</v>
      </c>
      <c r="R4742">
        <v>0</v>
      </c>
      <c r="S4742">
        <v>0</v>
      </c>
      <c r="T4742">
        <v>0</v>
      </c>
      <c r="U4742">
        <v>0</v>
      </c>
      <c r="W4742" s="429">
        <f t="shared" si="110"/>
        <v>0</v>
      </c>
      <c r="X4742" s="429">
        <f t="shared" si="110"/>
        <v>0</v>
      </c>
      <c r="Y4742" s="429">
        <f t="shared" si="110"/>
        <v>0</v>
      </c>
      <c r="Z4742" s="429">
        <f t="shared" si="110"/>
        <v>0</v>
      </c>
      <c r="AA4742" s="429" t="s">
        <v>1296</v>
      </c>
    </row>
    <row r="4743" spans="1:27" x14ac:dyDescent="0.25">
      <c r="A4743" t="s">
        <v>149</v>
      </c>
      <c r="B4743" t="s">
        <v>186</v>
      </c>
      <c r="C4743" t="s">
        <v>1459</v>
      </c>
      <c r="D4743" t="s">
        <v>1387</v>
      </c>
      <c r="E4743" t="s">
        <v>1499</v>
      </c>
      <c r="F4743" t="s">
        <v>1293</v>
      </c>
      <c r="G4743" t="s">
        <v>524</v>
      </c>
      <c r="H4743" t="s">
        <v>1461</v>
      </c>
      <c r="I4743" t="s">
        <v>534</v>
      </c>
      <c r="J4743" t="s">
        <v>1402</v>
      </c>
      <c r="K4743" t="s">
        <v>1398</v>
      </c>
      <c r="L4743">
        <v>0</v>
      </c>
      <c r="M4743">
        <v>0</v>
      </c>
      <c r="N4743">
        <v>0</v>
      </c>
      <c r="O4743">
        <v>0</v>
      </c>
      <c r="P4743">
        <v>0</v>
      </c>
      <c r="Q4743">
        <v>0</v>
      </c>
      <c r="R4743">
        <v>0</v>
      </c>
      <c r="S4743">
        <v>0</v>
      </c>
      <c r="T4743">
        <v>0</v>
      </c>
      <c r="U4743">
        <v>0</v>
      </c>
      <c r="W4743" s="429">
        <f t="shared" si="110"/>
        <v>0</v>
      </c>
      <c r="X4743" s="429">
        <f t="shared" si="110"/>
        <v>0</v>
      </c>
      <c r="Y4743" s="429">
        <f t="shared" si="110"/>
        <v>0</v>
      </c>
      <c r="Z4743" s="429">
        <f t="shared" si="110"/>
        <v>0</v>
      </c>
      <c r="AA4743" s="429" t="s">
        <v>1295</v>
      </c>
    </row>
    <row r="4744" spans="1:27" x14ac:dyDescent="0.25">
      <c r="A4744" t="s">
        <v>149</v>
      </c>
      <c r="B4744" t="s">
        <v>186</v>
      </c>
      <c r="C4744" t="s">
        <v>1459</v>
      </c>
      <c r="D4744" t="s">
        <v>1387</v>
      </c>
      <c r="E4744" t="s">
        <v>1499</v>
      </c>
      <c r="F4744" t="s">
        <v>1293</v>
      </c>
      <c r="G4744" t="s">
        <v>524</v>
      </c>
      <c r="H4744" t="s">
        <v>1461</v>
      </c>
      <c r="I4744" t="s">
        <v>534</v>
      </c>
      <c r="J4744" t="s">
        <v>1402</v>
      </c>
      <c r="K4744" t="s">
        <v>1398</v>
      </c>
      <c r="L4744">
        <v>0</v>
      </c>
      <c r="M4744">
        <v>0</v>
      </c>
      <c r="N4744">
        <v>0</v>
      </c>
      <c r="O4744">
        <v>0</v>
      </c>
      <c r="P4744">
        <v>0</v>
      </c>
      <c r="Q4744">
        <v>0</v>
      </c>
      <c r="R4744">
        <v>0</v>
      </c>
      <c r="S4744">
        <v>0</v>
      </c>
      <c r="T4744">
        <v>0</v>
      </c>
      <c r="U4744">
        <v>0</v>
      </c>
      <c r="W4744" s="429">
        <f t="shared" si="110"/>
        <v>0</v>
      </c>
      <c r="X4744" s="429">
        <f t="shared" si="110"/>
        <v>0</v>
      </c>
      <c r="Y4744" s="429">
        <f t="shared" si="110"/>
        <v>0</v>
      </c>
      <c r="Z4744" s="429">
        <f t="shared" si="110"/>
        <v>0</v>
      </c>
      <c r="AA4744" s="429" t="s">
        <v>1295</v>
      </c>
    </row>
    <row r="4745" spans="1:27" x14ac:dyDescent="0.25">
      <c r="A4745" t="s">
        <v>149</v>
      </c>
      <c r="B4745" t="s">
        <v>186</v>
      </c>
      <c r="C4745" t="s">
        <v>1459</v>
      </c>
      <c r="D4745" t="s">
        <v>1387</v>
      </c>
      <c r="E4745" t="s">
        <v>1499</v>
      </c>
      <c r="F4745" t="s">
        <v>1293</v>
      </c>
      <c r="G4745" t="s">
        <v>524</v>
      </c>
      <c r="H4745" t="s">
        <v>1461</v>
      </c>
      <c r="I4745" t="s">
        <v>534</v>
      </c>
      <c r="J4745" t="s">
        <v>1478</v>
      </c>
      <c r="K4745" t="s">
        <v>1386</v>
      </c>
      <c r="L4745">
        <v>0</v>
      </c>
      <c r="M4745">
        <v>0</v>
      </c>
      <c r="N4745">
        <v>0</v>
      </c>
      <c r="O4745">
        <v>0</v>
      </c>
      <c r="P4745">
        <v>0</v>
      </c>
      <c r="Q4745">
        <v>0</v>
      </c>
      <c r="R4745" t="s">
        <v>531</v>
      </c>
      <c r="S4745" t="s">
        <v>531</v>
      </c>
      <c r="T4745" t="s">
        <v>531</v>
      </c>
      <c r="U4745" t="s">
        <v>531</v>
      </c>
      <c r="W4745" s="429">
        <f t="shared" si="110"/>
        <v>0</v>
      </c>
      <c r="X4745" s="429">
        <f t="shared" si="110"/>
        <v>0</v>
      </c>
      <c r="Y4745" s="429">
        <f t="shared" si="110"/>
        <v>0</v>
      </c>
      <c r="Z4745" s="429">
        <f t="shared" si="110"/>
        <v>0</v>
      </c>
      <c r="AA4745" s="429" t="s">
        <v>1296</v>
      </c>
    </row>
    <row r="4746" spans="1:27" x14ac:dyDescent="0.25">
      <c r="A4746" t="s">
        <v>149</v>
      </c>
      <c r="B4746" t="s">
        <v>186</v>
      </c>
      <c r="C4746" t="s">
        <v>1459</v>
      </c>
      <c r="D4746" t="s">
        <v>1387</v>
      </c>
      <c r="E4746" t="s">
        <v>1499</v>
      </c>
      <c r="F4746" t="s">
        <v>1293</v>
      </c>
      <c r="G4746" t="s">
        <v>524</v>
      </c>
      <c r="H4746" t="s">
        <v>1461</v>
      </c>
      <c r="I4746" t="s">
        <v>534</v>
      </c>
      <c r="J4746" t="s">
        <v>1423</v>
      </c>
      <c r="K4746" t="s">
        <v>1419</v>
      </c>
      <c r="L4746">
        <v>0</v>
      </c>
      <c r="M4746">
        <v>0</v>
      </c>
      <c r="N4746">
        <v>0</v>
      </c>
      <c r="O4746">
        <v>0</v>
      </c>
      <c r="P4746">
        <v>0</v>
      </c>
      <c r="Q4746">
        <v>0</v>
      </c>
      <c r="R4746">
        <v>0</v>
      </c>
      <c r="S4746">
        <v>0</v>
      </c>
      <c r="T4746">
        <v>0</v>
      </c>
      <c r="U4746">
        <v>0</v>
      </c>
      <c r="W4746" s="429">
        <f t="shared" si="110"/>
        <v>0</v>
      </c>
      <c r="X4746" s="429">
        <f t="shared" si="110"/>
        <v>0</v>
      </c>
      <c r="Y4746" s="429">
        <f t="shared" si="110"/>
        <v>0</v>
      </c>
      <c r="Z4746" s="429">
        <f t="shared" si="110"/>
        <v>0</v>
      </c>
      <c r="AA4746" s="429" t="s">
        <v>1296</v>
      </c>
    </row>
    <row r="4747" spans="1:27" x14ac:dyDescent="0.25">
      <c r="A4747" t="s">
        <v>149</v>
      </c>
      <c r="B4747" t="s">
        <v>186</v>
      </c>
      <c r="C4747" t="s">
        <v>1459</v>
      </c>
      <c r="D4747" t="s">
        <v>1387</v>
      </c>
      <c r="E4747" t="s">
        <v>1499</v>
      </c>
      <c r="F4747" t="s">
        <v>1293</v>
      </c>
      <c r="G4747" t="s">
        <v>524</v>
      </c>
      <c r="H4747" t="s">
        <v>1461</v>
      </c>
      <c r="I4747" t="s">
        <v>534</v>
      </c>
      <c r="J4747" t="s">
        <v>1423</v>
      </c>
      <c r="K4747" t="s">
        <v>1419</v>
      </c>
      <c r="L4747">
        <v>0</v>
      </c>
      <c r="M4747">
        <v>0</v>
      </c>
      <c r="N4747">
        <v>0</v>
      </c>
      <c r="O4747">
        <v>0</v>
      </c>
      <c r="P4747">
        <v>0</v>
      </c>
      <c r="Q4747">
        <v>0</v>
      </c>
      <c r="R4747">
        <v>0</v>
      </c>
      <c r="S4747">
        <v>0</v>
      </c>
      <c r="T4747">
        <v>0</v>
      </c>
      <c r="U4747">
        <v>0</v>
      </c>
      <c r="W4747" s="429">
        <f t="shared" si="110"/>
        <v>0</v>
      </c>
      <c r="X4747" s="429">
        <f t="shared" si="110"/>
        <v>0</v>
      </c>
      <c r="Y4747" s="429">
        <f t="shared" si="110"/>
        <v>0</v>
      </c>
      <c r="Z4747" s="429">
        <f t="shared" si="110"/>
        <v>0</v>
      </c>
      <c r="AA4747" s="429" t="s">
        <v>1296</v>
      </c>
    </row>
    <row r="4748" spans="1:27" x14ac:dyDescent="0.25">
      <c r="A4748" t="s">
        <v>149</v>
      </c>
      <c r="B4748" t="s">
        <v>186</v>
      </c>
      <c r="C4748" t="s">
        <v>1459</v>
      </c>
      <c r="D4748" t="s">
        <v>1387</v>
      </c>
      <c r="E4748" t="s">
        <v>1499</v>
      </c>
      <c r="F4748" t="s">
        <v>1293</v>
      </c>
      <c r="G4748" t="s">
        <v>524</v>
      </c>
      <c r="H4748" t="s">
        <v>1464</v>
      </c>
      <c r="I4748" t="s">
        <v>186</v>
      </c>
      <c r="J4748" t="s">
        <v>1402</v>
      </c>
      <c r="K4748" t="s">
        <v>1398</v>
      </c>
      <c r="L4748">
        <v>0</v>
      </c>
      <c r="M4748">
        <v>0</v>
      </c>
      <c r="N4748">
        <v>0</v>
      </c>
      <c r="O4748">
        <v>0</v>
      </c>
      <c r="P4748">
        <v>0</v>
      </c>
      <c r="Q4748">
        <v>0</v>
      </c>
      <c r="R4748">
        <v>0</v>
      </c>
      <c r="S4748">
        <v>0</v>
      </c>
      <c r="T4748">
        <v>0</v>
      </c>
      <c r="U4748">
        <v>0</v>
      </c>
      <c r="W4748" s="429">
        <f t="shared" si="110"/>
        <v>0</v>
      </c>
      <c r="X4748" s="429">
        <f t="shared" si="110"/>
        <v>0</v>
      </c>
      <c r="Y4748" s="429">
        <f t="shared" si="110"/>
        <v>0</v>
      </c>
      <c r="Z4748" s="429">
        <f t="shared" si="110"/>
        <v>0</v>
      </c>
      <c r="AA4748" s="429" t="s">
        <v>1295</v>
      </c>
    </row>
    <row r="4749" spans="1:27" x14ac:dyDescent="0.25">
      <c r="A4749" t="s">
        <v>149</v>
      </c>
      <c r="B4749" t="s">
        <v>186</v>
      </c>
      <c r="C4749" t="s">
        <v>1459</v>
      </c>
      <c r="D4749" t="s">
        <v>1387</v>
      </c>
      <c r="E4749" t="s">
        <v>1499</v>
      </c>
      <c r="F4749" t="s">
        <v>1293</v>
      </c>
      <c r="G4749" t="s">
        <v>524</v>
      </c>
      <c r="H4749" t="s">
        <v>1464</v>
      </c>
      <c r="I4749" t="s">
        <v>186</v>
      </c>
      <c r="J4749" t="s">
        <v>1402</v>
      </c>
      <c r="K4749" t="s">
        <v>1398</v>
      </c>
      <c r="L4749">
        <v>0</v>
      </c>
      <c r="M4749">
        <v>0</v>
      </c>
      <c r="N4749">
        <v>0</v>
      </c>
      <c r="O4749">
        <v>0</v>
      </c>
      <c r="P4749">
        <v>0</v>
      </c>
      <c r="Q4749">
        <v>0</v>
      </c>
      <c r="R4749">
        <v>0</v>
      </c>
      <c r="S4749">
        <v>0</v>
      </c>
      <c r="T4749">
        <v>0</v>
      </c>
      <c r="U4749">
        <v>0</v>
      </c>
      <c r="W4749" s="429">
        <f t="shared" si="110"/>
        <v>0</v>
      </c>
      <c r="X4749" s="429">
        <f t="shared" si="110"/>
        <v>0</v>
      </c>
      <c r="Y4749" s="429">
        <f t="shared" si="110"/>
        <v>0</v>
      </c>
      <c r="Z4749" s="429">
        <f t="shared" si="110"/>
        <v>0</v>
      </c>
      <c r="AA4749" s="429" t="s">
        <v>1295</v>
      </c>
    </row>
    <row r="4750" spans="1:27" x14ac:dyDescent="0.25">
      <c r="A4750" t="s">
        <v>149</v>
      </c>
      <c r="B4750" t="s">
        <v>186</v>
      </c>
      <c r="C4750" t="s">
        <v>1459</v>
      </c>
      <c r="D4750" t="s">
        <v>1387</v>
      </c>
      <c r="E4750" t="s">
        <v>1499</v>
      </c>
      <c r="F4750" t="s">
        <v>1293</v>
      </c>
      <c r="G4750" t="s">
        <v>524</v>
      </c>
      <c r="H4750" t="s">
        <v>1464</v>
      </c>
      <c r="I4750" t="s">
        <v>186</v>
      </c>
      <c r="J4750" t="s">
        <v>1402</v>
      </c>
      <c r="K4750" t="s">
        <v>1398</v>
      </c>
      <c r="L4750">
        <v>0</v>
      </c>
      <c r="M4750">
        <v>0</v>
      </c>
      <c r="N4750">
        <v>0</v>
      </c>
      <c r="O4750">
        <v>0</v>
      </c>
      <c r="P4750">
        <v>0</v>
      </c>
      <c r="Q4750">
        <v>0</v>
      </c>
      <c r="R4750">
        <v>0</v>
      </c>
      <c r="S4750">
        <v>0</v>
      </c>
      <c r="T4750">
        <v>0</v>
      </c>
      <c r="U4750">
        <v>0</v>
      </c>
      <c r="W4750" s="429">
        <f t="shared" si="110"/>
        <v>0</v>
      </c>
      <c r="X4750" s="429">
        <f t="shared" si="110"/>
        <v>0</v>
      </c>
      <c r="Y4750" s="429">
        <f t="shared" si="110"/>
        <v>0</v>
      </c>
      <c r="Z4750" s="429">
        <f t="shared" si="110"/>
        <v>0</v>
      </c>
      <c r="AA4750" s="429" t="s">
        <v>1295</v>
      </c>
    </row>
    <row r="4751" spans="1:27" x14ac:dyDescent="0.25">
      <c r="A4751" t="s">
        <v>149</v>
      </c>
      <c r="B4751" t="s">
        <v>186</v>
      </c>
      <c r="C4751" t="s">
        <v>1459</v>
      </c>
      <c r="D4751" t="s">
        <v>1387</v>
      </c>
      <c r="E4751" t="s">
        <v>1499</v>
      </c>
      <c r="F4751" t="s">
        <v>1293</v>
      </c>
      <c r="G4751" t="s">
        <v>524</v>
      </c>
      <c r="H4751" t="s">
        <v>1464</v>
      </c>
      <c r="I4751" t="s">
        <v>186</v>
      </c>
      <c r="J4751" t="s">
        <v>1402</v>
      </c>
      <c r="K4751" t="s">
        <v>1398</v>
      </c>
      <c r="L4751">
        <v>0</v>
      </c>
      <c r="M4751">
        <v>0</v>
      </c>
      <c r="N4751">
        <v>0</v>
      </c>
      <c r="O4751">
        <v>0</v>
      </c>
      <c r="P4751">
        <v>0</v>
      </c>
      <c r="Q4751">
        <v>0</v>
      </c>
      <c r="R4751">
        <v>0</v>
      </c>
      <c r="S4751">
        <v>0</v>
      </c>
      <c r="T4751">
        <v>0</v>
      </c>
      <c r="U4751">
        <v>0</v>
      </c>
      <c r="W4751" s="429">
        <f t="shared" si="110"/>
        <v>0</v>
      </c>
      <c r="X4751" s="429">
        <f t="shared" si="110"/>
        <v>0</v>
      </c>
      <c r="Y4751" s="429">
        <f t="shared" si="110"/>
        <v>0</v>
      </c>
      <c r="Z4751" s="429">
        <f t="shared" si="110"/>
        <v>0</v>
      </c>
      <c r="AA4751" s="429" t="s">
        <v>1295</v>
      </c>
    </row>
    <row r="4752" spans="1:27" x14ac:dyDescent="0.25">
      <c r="A4752" t="s">
        <v>149</v>
      </c>
      <c r="B4752" t="s">
        <v>186</v>
      </c>
      <c r="C4752" t="s">
        <v>1459</v>
      </c>
      <c r="D4752" t="s">
        <v>1387</v>
      </c>
      <c r="E4752" t="s">
        <v>1499</v>
      </c>
      <c r="F4752" t="s">
        <v>1293</v>
      </c>
      <c r="G4752" t="s">
        <v>524</v>
      </c>
      <c r="H4752" t="s">
        <v>1464</v>
      </c>
      <c r="I4752" t="s">
        <v>186</v>
      </c>
      <c r="J4752" t="s">
        <v>1402</v>
      </c>
      <c r="K4752" t="s">
        <v>1398</v>
      </c>
      <c r="L4752">
        <v>0</v>
      </c>
      <c r="M4752">
        <v>0</v>
      </c>
      <c r="N4752">
        <v>0</v>
      </c>
      <c r="O4752">
        <v>0</v>
      </c>
      <c r="P4752">
        <v>0</v>
      </c>
      <c r="Q4752">
        <v>0</v>
      </c>
      <c r="R4752">
        <v>0</v>
      </c>
      <c r="S4752">
        <v>0</v>
      </c>
      <c r="T4752">
        <v>0</v>
      </c>
      <c r="U4752">
        <v>0</v>
      </c>
      <c r="W4752" s="429">
        <f t="shared" si="110"/>
        <v>0</v>
      </c>
      <c r="X4752" s="429">
        <f t="shared" si="110"/>
        <v>0</v>
      </c>
      <c r="Y4752" s="429">
        <f t="shared" si="110"/>
        <v>0</v>
      </c>
      <c r="Z4752" s="429">
        <f t="shared" si="110"/>
        <v>0</v>
      </c>
      <c r="AA4752" s="429" t="s">
        <v>1295</v>
      </c>
    </row>
    <row r="4753" spans="1:27" x14ac:dyDescent="0.25">
      <c r="A4753" t="s">
        <v>149</v>
      </c>
      <c r="B4753" t="s">
        <v>186</v>
      </c>
      <c r="C4753" t="s">
        <v>1459</v>
      </c>
      <c r="D4753" t="s">
        <v>1387</v>
      </c>
      <c r="E4753" t="s">
        <v>1499</v>
      </c>
      <c r="F4753" t="s">
        <v>1293</v>
      </c>
      <c r="G4753" t="s">
        <v>524</v>
      </c>
      <c r="H4753" t="s">
        <v>1464</v>
      </c>
      <c r="I4753" t="s">
        <v>186</v>
      </c>
      <c r="J4753" t="s">
        <v>1402</v>
      </c>
      <c r="K4753" t="s">
        <v>1398</v>
      </c>
      <c r="L4753">
        <v>0</v>
      </c>
      <c r="M4753">
        <v>0</v>
      </c>
      <c r="N4753">
        <v>0</v>
      </c>
      <c r="O4753">
        <v>0</v>
      </c>
      <c r="P4753">
        <v>0</v>
      </c>
      <c r="Q4753">
        <v>0</v>
      </c>
      <c r="R4753">
        <v>0</v>
      </c>
      <c r="S4753">
        <v>0</v>
      </c>
      <c r="T4753">
        <v>0</v>
      </c>
      <c r="U4753">
        <v>0</v>
      </c>
      <c r="W4753" s="429">
        <f t="shared" si="110"/>
        <v>0</v>
      </c>
      <c r="X4753" s="429">
        <f t="shared" si="110"/>
        <v>0</v>
      </c>
      <c r="Y4753" s="429">
        <f t="shared" si="110"/>
        <v>0</v>
      </c>
      <c r="Z4753" s="429">
        <f t="shared" si="110"/>
        <v>0</v>
      </c>
      <c r="AA4753" s="429" t="s">
        <v>1295</v>
      </c>
    </row>
    <row r="4754" spans="1:27" x14ac:dyDescent="0.25">
      <c r="A4754" t="s">
        <v>149</v>
      </c>
      <c r="B4754" t="s">
        <v>186</v>
      </c>
      <c r="C4754" t="s">
        <v>1459</v>
      </c>
      <c r="D4754" t="s">
        <v>1387</v>
      </c>
      <c r="E4754" t="s">
        <v>1499</v>
      </c>
      <c r="F4754" t="s">
        <v>1293</v>
      </c>
      <c r="G4754" t="s">
        <v>524</v>
      </c>
      <c r="H4754" t="s">
        <v>1464</v>
      </c>
      <c r="I4754" t="s">
        <v>186</v>
      </c>
      <c r="J4754" t="s">
        <v>1399</v>
      </c>
      <c r="K4754" t="s">
        <v>1391</v>
      </c>
      <c r="L4754">
        <v>0</v>
      </c>
      <c r="M4754">
        <v>0</v>
      </c>
      <c r="N4754">
        <v>0</v>
      </c>
      <c r="O4754">
        <v>0</v>
      </c>
      <c r="P4754">
        <v>0</v>
      </c>
      <c r="Q4754">
        <v>0</v>
      </c>
      <c r="R4754">
        <v>0</v>
      </c>
      <c r="S4754">
        <v>0</v>
      </c>
      <c r="T4754">
        <v>0</v>
      </c>
      <c r="U4754">
        <v>0</v>
      </c>
      <c r="W4754" s="429">
        <f t="shared" si="110"/>
        <v>0</v>
      </c>
      <c r="X4754" s="429">
        <f t="shared" si="110"/>
        <v>0</v>
      </c>
      <c r="Y4754" s="429">
        <f t="shared" si="110"/>
        <v>0</v>
      </c>
      <c r="Z4754" s="429">
        <f t="shared" si="110"/>
        <v>0</v>
      </c>
      <c r="AA4754" s="429" t="s">
        <v>1296</v>
      </c>
    </row>
    <row r="4755" spans="1:27" x14ac:dyDescent="0.25">
      <c r="A4755" t="s">
        <v>149</v>
      </c>
      <c r="B4755" t="s">
        <v>186</v>
      </c>
      <c r="C4755" t="s">
        <v>1459</v>
      </c>
      <c r="D4755" t="s">
        <v>1387</v>
      </c>
      <c r="E4755" t="s">
        <v>1499</v>
      </c>
      <c r="F4755" t="s">
        <v>1293</v>
      </c>
      <c r="G4755" t="s">
        <v>524</v>
      </c>
      <c r="H4755" t="s">
        <v>1464</v>
      </c>
      <c r="I4755" t="s">
        <v>186</v>
      </c>
      <c r="J4755" t="s">
        <v>1396</v>
      </c>
      <c r="K4755" t="s">
        <v>1393</v>
      </c>
      <c r="L4755">
        <v>0</v>
      </c>
      <c r="M4755">
        <v>0</v>
      </c>
      <c r="N4755">
        <v>0</v>
      </c>
      <c r="O4755">
        <v>0</v>
      </c>
      <c r="P4755">
        <v>0</v>
      </c>
      <c r="Q4755">
        <v>0</v>
      </c>
      <c r="R4755">
        <v>0</v>
      </c>
      <c r="S4755">
        <v>0</v>
      </c>
      <c r="T4755">
        <v>0</v>
      </c>
      <c r="U4755">
        <v>0</v>
      </c>
      <c r="W4755" s="429">
        <f t="shared" si="110"/>
        <v>0</v>
      </c>
      <c r="X4755" s="429">
        <f t="shared" si="110"/>
        <v>0</v>
      </c>
      <c r="Y4755" s="429">
        <f t="shared" si="110"/>
        <v>0</v>
      </c>
      <c r="Z4755" s="429">
        <f t="shared" si="110"/>
        <v>0</v>
      </c>
      <c r="AA4755" s="429" t="s">
        <v>1295</v>
      </c>
    </row>
    <row r="4756" spans="1:27" x14ac:dyDescent="0.25">
      <c r="A4756" t="s">
        <v>149</v>
      </c>
      <c r="B4756" t="s">
        <v>186</v>
      </c>
      <c r="C4756" t="s">
        <v>1459</v>
      </c>
      <c r="D4756" t="s">
        <v>1387</v>
      </c>
      <c r="E4756" t="s">
        <v>1499</v>
      </c>
      <c r="F4756" t="s">
        <v>1293</v>
      </c>
      <c r="G4756" t="s">
        <v>524</v>
      </c>
      <c r="H4756" t="s">
        <v>1464</v>
      </c>
      <c r="I4756" t="s">
        <v>186</v>
      </c>
      <c r="J4756" t="s">
        <v>1413</v>
      </c>
      <c r="K4756" t="s">
        <v>1414</v>
      </c>
      <c r="L4756">
        <v>0</v>
      </c>
      <c r="M4756">
        <v>0</v>
      </c>
      <c r="N4756">
        <v>0</v>
      </c>
      <c r="O4756">
        <v>0</v>
      </c>
      <c r="P4756">
        <v>0</v>
      </c>
      <c r="Q4756">
        <v>0</v>
      </c>
      <c r="R4756">
        <v>0</v>
      </c>
      <c r="S4756">
        <v>0</v>
      </c>
      <c r="T4756">
        <v>0</v>
      </c>
      <c r="U4756">
        <v>0</v>
      </c>
      <c r="W4756" s="429">
        <f t="shared" si="110"/>
        <v>0</v>
      </c>
      <c r="X4756" s="429">
        <f t="shared" si="110"/>
        <v>0</v>
      </c>
      <c r="Y4756" s="429">
        <f t="shared" si="110"/>
        <v>0</v>
      </c>
      <c r="Z4756" s="429">
        <f t="shared" si="110"/>
        <v>0</v>
      </c>
      <c r="AA4756" s="429" t="s">
        <v>1296</v>
      </c>
    </row>
    <row r="4757" spans="1:27" x14ac:dyDescent="0.25">
      <c r="A4757" t="s">
        <v>149</v>
      </c>
      <c r="B4757" t="s">
        <v>186</v>
      </c>
      <c r="C4757" t="s">
        <v>1459</v>
      </c>
      <c r="D4757" t="s">
        <v>1387</v>
      </c>
      <c r="E4757" t="s">
        <v>1499</v>
      </c>
      <c r="F4757" t="s">
        <v>1293</v>
      </c>
      <c r="G4757" t="s">
        <v>524</v>
      </c>
      <c r="H4757" t="s">
        <v>1464</v>
      </c>
      <c r="I4757" t="s">
        <v>186</v>
      </c>
      <c r="J4757" t="s">
        <v>1413</v>
      </c>
      <c r="K4757" t="s">
        <v>1414</v>
      </c>
      <c r="L4757">
        <v>0</v>
      </c>
      <c r="M4757">
        <v>0</v>
      </c>
      <c r="N4757">
        <v>0</v>
      </c>
      <c r="O4757">
        <v>0</v>
      </c>
      <c r="P4757">
        <v>0</v>
      </c>
      <c r="Q4757">
        <v>0</v>
      </c>
      <c r="R4757">
        <v>0</v>
      </c>
      <c r="S4757">
        <v>0</v>
      </c>
      <c r="T4757">
        <v>0</v>
      </c>
      <c r="U4757">
        <v>0</v>
      </c>
      <c r="W4757" s="429">
        <f t="shared" si="110"/>
        <v>0</v>
      </c>
      <c r="X4757" s="429">
        <f t="shared" si="110"/>
        <v>0</v>
      </c>
      <c r="Y4757" s="429">
        <f t="shared" si="110"/>
        <v>0</v>
      </c>
      <c r="Z4757" s="429">
        <f t="shared" si="110"/>
        <v>0</v>
      </c>
      <c r="AA4757" s="429" t="s">
        <v>1296</v>
      </c>
    </row>
    <row r="4758" spans="1:27" x14ac:dyDescent="0.25">
      <c r="A4758" t="s">
        <v>149</v>
      </c>
      <c r="B4758" t="s">
        <v>186</v>
      </c>
      <c r="C4758" t="s">
        <v>1459</v>
      </c>
      <c r="D4758" t="s">
        <v>1387</v>
      </c>
      <c r="E4758" t="s">
        <v>1499</v>
      </c>
      <c r="F4758" t="s">
        <v>1293</v>
      </c>
      <c r="G4758" t="s">
        <v>524</v>
      </c>
      <c r="H4758" t="s">
        <v>1464</v>
      </c>
      <c r="I4758" t="s">
        <v>186</v>
      </c>
      <c r="J4758" t="s">
        <v>1396</v>
      </c>
      <c r="K4758" t="s">
        <v>1393</v>
      </c>
      <c r="L4758">
        <v>0</v>
      </c>
      <c r="M4758">
        <v>0</v>
      </c>
      <c r="N4758">
        <v>0</v>
      </c>
      <c r="O4758">
        <v>0</v>
      </c>
      <c r="P4758">
        <v>0</v>
      </c>
      <c r="Q4758">
        <v>0</v>
      </c>
      <c r="R4758">
        <v>0</v>
      </c>
      <c r="S4758">
        <v>0</v>
      </c>
      <c r="T4758">
        <v>0</v>
      </c>
      <c r="U4758">
        <v>0</v>
      </c>
      <c r="W4758" s="429">
        <f t="shared" si="110"/>
        <v>0</v>
      </c>
      <c r="X4758" s="429">
        <f t="shared" si="110"/>
        <v>0</v>
      </c>
      <c r="Y4758" s="429">
        <f t="shared" si="110"/>
        <v>0</v>
      </c>
      <c r="Z4758" s="429">
        <f t="shared" si="110"/>
        <v>0</v>
      </c>
      <c r="AA4758" s="429" t="s">
        <v>1295</v>
      </c>
    </row>
    <row r="4759" spans="1:27" x14ac:dyDescent="0.25">
      <c r="A4759" t="s">
        <v>149</v>
      </c>
      <c r="B4759" t="s">
        <v>186</v>
      </c>
      <c r="C4759" t="s">
        <v>1459</v>
      </c>
      <c r="D4759" t="s">
        <v>1387</v>
      </c>
      <c r="E4759" t="s">
        <v>1499</v>
      </c>
      <c r="F4759" t="s">
        <v>1293</v>
      </c>
      <c r="G4759" t="s">
        <v>524</v>
      </c>
      <c r="H4759" t="s">
        <v>1464</v>
      </c>
      <c r="I4759" t="s">
        <v>186</v>
      </c>
      <c r="J4759" t="s">
        <v>1413</v>
      </c>
      <c r="K4759" t="s">
        <v>1414</v>
      </c>
      <c r="L4759">
        <v>0</v>
      </c>
      <c r="M4759">
        <v>0</v>
      </c>
      <c r="N4759">
        <v>0</v>
      </c>
      <c r="O4759">
        <v>0</v>
      </c>
      <c r="P4759">
        <v>0</v>
      </c>
      <c r="Q4759">
        <v>0</v>
      </c>
      <c r="R4759">
        <v>0</v>
      </c>
      <c r="S4759">
        <v>0</v>
      </c>
      <c r="T4759">
        <v>0</v>
      </c>
      <c r="U4759">
        <v>0</v>
      </c>
      <c r="W4759" s="429">
        <f t="shared" si="110"/>
        <v>0</v>
      </c>
      <c r="X4759" s="429">
        <f t="shared" si="110"/>
        <v>0</v>
      </c>
      <c r="Y4759" s="429">
        <f t="shared" si="110"/>
        <v>0</v>
      </c>
      <c r="Z4759" s="429">
        <f t="shared" si="110"/>
        <v>0</v>
      </c>
      <c r="AA4759" s="429" t="s">
        <v>1296</v>
      </c>
    </row>
    <row r="4760" spans="1:27" x14ac:dyDescent="0.25">
      <c r="A4760" t="s">
        <v>149</v>
      </c>
      <c r="B4760" t="s">
        <v>186</v>
      </c>
      <c r="C4760" t="s">
        <v>1459</v>
      </c>
      <c r="D4760" t="s">
        <v>1387</v>
      </c>
      <c r="E4760" t="s">
        <v>1499</v>
      </c>
      <c r="F4760" t="s">
        <v>1293</v>
      </c>
      <c r="G4760" t="s">
        <v>524</v>
      </c>
      <c r="H4760" t="s">
        <v>1464</v>
      </c>
      <c r="I4760" t="s">
        <v>186</v>
      </c>
      <c r="J4760" t="s">
        <v>1413</v>
      </c>
      <c r="K4760" t="s">
        <v>1414</v>
      </c>
      <c r="L4760">
        <v>0</v>
      </c>
      <c r="M4760">
        <v>0</v>
      </c>
      <c r="N4760">
        <v>0</v>
      </c>
      <c r="O4760">
        <v>0</v>
      </c>
      <c r="P4760">
        <v>0</v>
      </c>
      <c r="Q4760">
        <v>0</v>
      </c>
      <c r="R4760">
        <v>0</v>
      </c>
      <c r="S4760">
        <v>0</v>
      </c>
      <c r="T4760">
        <v>0</v>
      </c>
      <c r="U4760">
        <v>0</v>
      </c>
      <c r="W4760" s="429">
        <f t="shared" si="110"/>
        <v>0</v>
      </c>
      <c r="X4760" s="429">
        <f t="shared" si="110"/>
        <v>0</v>
      </c>
      <c r="Y4760" s="429">
        <f t="shared" si="110"/>
        <v>0</v>
      </c>
      <c r="Z4760" s="429">
        <f t="shared" si="110"/>
        <v>0</v>
      </c>
      <c r="AA4760" s="429" t="s">
        <v>1296</v>
      </c>
    </row>
    <row r="4761" spans="1:27" x14ac:dyDescent="0.25">
      <c r="A4761" t="s">
        <v>149</v>
      </c>
      <c r="B4761" t="s">
        <v>186</v>
      </c>
      <c r="C4761" t="s">
        <v>1459</v>
      </c>
      <c r="D4761" t="s">
        <v>1387</v>
      </c>
      <c r="E4761" t="s">
        <v>1499</v>
      </c>
      <c r="F4761" t="s">
        <v>1293</v>
      </c>
      <c r="G4761" t="s">
        <v>524</v>
      </c>
      <c r="H4761" t="s">
        <v>1464</v>
      </c>
      <c r="I4761" t="s">
        <v>186</v>
      </c>
      <c r="J4761" t="s">
        <v>1396</v>
      </c>
      <c r="K4761" t="s">
        <v>1393</v>
      </c>
      <c r="L4761">
        <v>0</v>
      </c>
      <c r="M4761">
        <v>0</v>
      </c>
      <c r="N4761">
        <v>0</v>
      </c>
      <c r="O4761">
        <v>0</v>
      </c>
      <c r="P4761">
        <v>0</v>
      </c>
      <c r="Q4761">
        <v>0</v>
      </c>
      <c r="R4761">
        <v>0</v>
      </c>
      <c r="S4761">
        <v>0</v>
      </c>
      <c r="T4761">
        <v>0</v>
      </c>
      <c r="U4761">
        <v>0</v>
      </c>
      <c r="W4761" s="429">
        <f t="shared" si="110"/>
        <v>0</v>
      </c>
      <c r="X4761" s="429">
        <f t="shared" si="110"/>
        <v>0</v>
      </c>
      <c r="Y4761" s="429">
        <f t="shared" si="110"/>
        <v>0</v>
      </c>
      <c r="Z4761" s="429">
        <f t="shared" si="110"/>
        <v>0</v>
      </c>
      <c r="AA4761" s="429" t="s">
        <v>1295</v>
      </c>
    </row>
    <row r="4762" spans="1:27" x14ac:dyDescent="0.25">
      <c r="A4762" t="s">
        <v>149</v>
      </c>
      <c r="B4762" t="s">
        <v>186</v>
      </c>
      <c r="C4762" t="s">
        <v>1459</v>
      </c>
      <c r="D4762" t="s">
        <v>1387</v>
      </c>
      <c r="E4762" t="s">
        <v>1499</v>
      </c>
      <c r="F4762" t="s">
        <v>1293</v>
      </c>
      <c r="G4762" t="s">
        <v>524</v>
      </c>
      <c r="H4762" t="s">
        <v>1464</v>
      </c>
      <c r="I4762" t="s">
        <v>186</v>
      </c>
      <c r="J4762" t="s">
        <v>1413</v>
      </c>
      <c r="K4762" t="s">
        <v>1414</v>
      </c>
      <c r="L4762">
        <v>0</v>
      </c>
      <c r="M4762">
        <v>0</v>
      </c>
      <c r="N4762">
        <v>0</v>
      </c>
      <c r="O4762">
        <v>0</v>
      </c>
      <c r="P4762">
        <v>0</v>
      </c>
      <c r="Q4762">
        <v>0</v>
      </c>
      <c r="R4762">
        <v>0</v>
      </c>
      <c r="S4762">
        <v>0</v>
      </c>
      <c r="T4762">
        <v>0</v>
      </c>
      <c r="U4762">
        <v>0</v>
      </c>
      <c r="W4762" s="429">
        <f t="shared" si="110"/>
        <v>0</v>
      </c>
      <c r="X4762" s="429">
        <f t="shared" si="110"/>
        <v>0</v>
      </c>
      <c r="Y4762" s="429">
        <f t="shared" si="110"/>
        <v>0</v>
      </c>
      <c r="Z4762" s="429">
        <f t="shared" si="110"/>
        <v>0</v>
      </c>
      <c r="AA4762" s="429" t="s">
        <v>1296</v>
      </c>
    </row>
    <row r="4763" spans="1:27" x14ac:dyDescent="0.25">
      <c r="A4763" t="s">
        <v>149</v>
      </c>
      <c r="B4763" t="s">
        <v>186</v>
      </c>
      <c r="C4763" t="s">
        <v>1459</v>
      </c>
      <c r="D4763" t="s">
        <v>1387</v>
      </c>
      <c r="E4763" t="s">
        <v>1499</v>
      </c>
      <c r="F4763" t="s">
        <v>1293</v>
      </c>
      <c r="G4763" t="s">
        <v>524</v>
      </c>
      <c r="H4763" t="s">
        <v>1464</v>
      </c>
      <c r="I4763" t="s">
        <v>186</v>
      </c>
      <c r="J4763" t="s">
        <v>1413</v>
      </c>
      <c r="K4763" t="s">
        <v>1414</v>
      </c>
      <c r="L4763">
        <v>0</v>
      </c>
      <c r="M4763">
        <v>0</v>
      </c>
      <c r="N4763">
        <v>0</v>
      </c>
      <c r="O4763">
        <v>0</v>
      </c>
      <c r="P4763">
        <v>0</v>
      </c>
      <c r="Q4763">
        <v>0</v>
      </c>
      <c r="R4763">
        <v>0</v>
      </c>
      <c r="S4763">
        <v>0</v>
      </c>
      <c r="T4763">
        <v>0</v>
      </c>
      <c r="U4763">
        <v>0</v>
      </c>
      <c r="W4763" s="429">
        <f t="shared" si="110"/>
        <v>0</v>
      </c>
      <c r="X4763" s="429">
        <f t="shared" si="110"/>
        <v>0</v>
      </c>
      <c r="Y4763" s="429">
        <f t="shared" si="110"/>
        <v>0</v>
      </c>
      <c r="Z4763" s="429">
        <f t="shared" si="110"/>
        <v>0</v>
      </c>
      <c r="AA4763" s="429" t="s">
        <v>1296</v>
      </c>
    </row>
    <row r="4764" spans="1:27" x14ac:dyDescent="0.25">
      <c r="A4764" t="s">
        <v>149</v>
      </c>
      <c r="B4764" t="s">
        <v>186</v>
      </c>
      <c r="C4764" t="s">
        <v>1459</v>
      </c>
      <c r="D4764" t="s">
        <v>1387</v>
      </c>
      <c r="E4764" t="s">
        <v>1499</v>
      </c>
      <c r="F4764" t="s">
        <v>1293</v>
      </c>
      <c r="G4764" t="s">
        <v>524</v>
      </c>
      <c r="H4764" t="s">
        <v>1464</v>
      </c>
      <c r="I4764" t="s">
        <v>186</v>
      </c>
      <c r="J4764" t="s">
        <v>1396</v>
      </c>
      <c r="K4764" t="s">
        <v>1393</v>
      </c>
      <c r="L4764">
        <v>0</v>
      </c>
      <c r="M4764">
        <v>0</v>
      </c>
      <c r="N4764">
        <v>0</v>
      </c>
      <c r="O4764">
        <v>0</v>
      </c>
      <c r="P4764">
        <v>0</v>
      </c>
      <c r="Q4764">
        <v>0</v>
      </c>
      <c r="R4764">
        <v>0</v>
      </c>
      <c r="S4764">
        <v>0</v>
      </c>
      <c r="T4764">
        <v>0</v>
      </c>
      <c r="U4764">
        <v>0</v>
      </c>
      <c r="W4764" s="429">
        <f t="shared" si="110"/>
        <v>0</v>
      </c>
      <c r="X4764" s="429">
        <f t="shared" si="110"/>
        <v>0</v>
      </c>
      <c r="Y4764" s="429">
        <f t="shared" si="110"/>
        <v>0</v>
      </c>
      <c r="Z4764" s="429">
        <f t="shared" si="110"/>
        <v>0</v>
      </c>
      <c r="AA4764" s="429" t="s">
        <v>1295</v>
      </c>
    </row>
    <row r="4765" spans="1:27" x14ac:dyDescent="0.25">
      <c r="A4765" t="s">
        <v>149</v>
      </c>
      <c r="B4765" t="s">
        <v>186</v>
      </c>
      <c r="C4765" t="s">
        <v>1459</v>
      </c>
      <c r="D4765" t="s">
        <v>1387</v>
      </c>
      <c r="E4765" t="s">
        <v>1499</v>
      </c>
      <c r="F4765" t="s">
        <v>1293</v>
      </c>
      <c r="G4765" t="s">
        <v>524</v>
      </c>
      <c r="H4765" t="s">
        <v>1464</v>
      </c>
      <c r="I4765" t="s">
        <v>186</v>
      </c>
      <c r="J4765" t="s">
        <v>1413</v>
      </c>
      <c r="K4765" t="s">
        <v>1414</v>
      </c>
      <c r="L4765">
        <v>0</v>
      </c>
      <c r="M4765">
        <v>0</v>
      </c>
      <c r="N4765">
        <v>0</v>
      </c>
      <c r="O4765">
        <v>0</v>
      </c>
      <c r="P4765">
        <v>0</v>
      </c>
      <c r="Q4765">
        <v>0</v>
      </c>
      <c r="R4765">
        <v>0</v>
      </c>
      <c r="S4765">
        <v>0</v>
      </c>
      <c r="T4765">
        <v>0</v>
      </c>
      <c r="U4765">
        <v>0</v>
      </c>
      <c r="W4765" s="429">
        <f t="shared" si="110"/>
        <v>0</v>
      </c>
      <c r="X4765" s="429">
        <f t="shared" si="110"/>
        <v>0</v>
      </c>
      <c r="Y4765" s="429">
        <f t="shared" si="110"/>
        <v>0</v>
      </c>
      <c r="Z4765" s="429">
        <f t="shared" si="110"/>
        <v>0</v>
      </c>
      <c r="AA4765" s="429" t="s">
        <v>1296</v>
      </c>
    </row>
    <row r="4766" spans="1:27" x14ac:dyDescent="0.25">
      <c r="A4766" t="s">
        <v>149</v>
      </c>
      <c r="B4766" t="s">
        <v>186</v>
      </c>
      <c r="C4766" t="s">
        <v>1459</v>
      </c>
      <c r="D4766" t="s">
        <v>1387</v>
      </c>
      <c r="E4766" t="s">
        <v>1499</v>
      </c>
      <c r="F4766" t="s">
        <v>1293</v>
      </c>
      <c r="G4766" t="s">
        <v>524</v>
      </c>
      <c r="H4766" t="s">
        <v>1464</v>
      </c>
      <c r="I4766" t="s">
        <v>186</v>
      </c>
      <c r="J4766" t="s">
        <v>1392</v>
      </c>
      <c r="K4766" t="s">
        <v>1393</v>
      </c>
      <c r="L4766">
        <v>0</v>
      </c>
      <c r="M4766">
        <v>0</v>
      </c>
      <c r="N4766">
        <v>0</v>
      </c>
      <c r="O4766">
        <v>0</v>
      </c>
      <c r="P4766">
        <v>0</v>
      </c>
      <c r="Q4766">
        <v>0</v>
      </c>
      <c r="R4766">
        <v>0</v>
      </c>
      <c r="S4766">
        <v>0</v>
      </c>
      <c r="T4766">
        <v>0</v>
      </c>
      <c r="U4766">
        <v>0</v>
      </c>
      <c r="W4766" s="429">
        <f t="shared" si="110"/>
        <v>0</v>
      </c>
      <c r="X4766" s="429">
        <f t="shared" si="110"/>
        <v>0</v>
      </c>
      <c r="Y4766" s="429">
        <f t="shared" si="110"/>
        <v>0</v>
      </c>
      <c r="Z4766" s="429">
        <f t="shared" si="110"/>
        <v>0</v>
      </c>
      <c r="AA4766" s="429" t="s">
        <v>1295</v>
      </c>
    </row>
    <row r="4767" spans="1:27" x14ac:dyDescent="0.25">
      <c r="A4767" t="s">
        <v>149</v>
      </c>
      <c r="B4767" t="s">
        <v>186</v>
      </c>
      <c r="C4767" t="s">
        <v>1459</v>
      </c>
      <c r="D4767" t="s">
        <v>1387</v>
      </c>
      <c r="E4767" t="s">
        <v>1499</v>
      </c>
      <c r="F4767" t="s">
        <v>1293</v>
      </c>
      <c r="G4767" t="s">
        <v>524</v>
      </c>
      <c r="H4767" t="s">
        <v>1464</v>
      </c>
      <c r="I4767" t="s">
        <v>186</v>
      </c>
      <c r="J4767" t="s">
        <v>1392</v>
      </c>
      <c r="K4767" t="s">
        <v>1393</v>
      </c>
      <c r="L4767">
        <v>0</v>
      </c>
      <c r="M4767">
        <v>0</v>
      </c>
      <c r="N4767">
        <v>0</v>
      </c>
      <c r="O4767">
        <v>0</v>
      </c>
      <c r="P4767">
        <v>0</v>
      </c>
      <c r="Q4767">
        <v>0</v>
      </c>
      <c r="R4767">
        <v>0</v>
      </c>
      <c r="S4767">
        <v>0</v>
      </c>
      <c r="T4767">
        <v>0</v>
      </c>
      <c r="U4767">
        <v>0</v>
      </c>
      <c r="W4767" s="429">
        <f t="shared" si="110"/>
        <v>0</v>
      </c>
      <c r="X4767" s="429">
        <f t="shared" si="110"/>
        <v>0</v>
      </c>
      <c r="Y4767" s="429">
        <f t="shared" si="110"/>
        <v>0</v>
      </c>
      <c r="Z4767" s="429">
        <f t="shared" si="110"/>
        <v>0</v>
      </c>
      <c r="AA4767" s="429" t="s">
        <v>1295</v>
      </c>
    </row>
    <row r="4768" spans="1:27" x14ac:dyDescent="0.25">
      <c r="A4768" t="s">
        <v>149</v>
      </c>
      <c r="B4768" t="s">
        <v>186</v>
      </c>
      <c r="C4768" t="s">
        <v>1459</v>
      </c>
      <c r="D4768" t="s">
        <v>1387</v>
      </c>
      <c r="E4768" t="s">
        <v>1499</v>
      </c>
      <c r="F4768" t="s">
        <v>1293</v>
      </c>
      <c r="G4768" t="s">
        <v>524</v>
      </c>
      <c r="H4768" t="s">
        <v>1464</v>
      </c>
      <c r="I4768" t="s">
        <v>186</v>
      </c>
      <c r="J4768" t="s">
        <v>1396</v>
      </c>
      <c r="K4768" t="s">
        <v>1393</v>
      </c>
      <c r="L4768">
        <v>0</v>
      </c>
      <c r="M4768">
        <v>0</v>
      </c>
      <c r="N4768">
        <v>0</v>
      </c>
      <c r="O4768">
        <v>0</v>
      </c>
      <c r="P4768">
        <v>0</v>
      </c>
      <c r="Q4768">
        <v>0</v>
      </c>
      <c r="R4768">
        <v>0</v>
      </c>
      <c r="S4768">
        <v>0</v>
      </c>
      <c r="T4768">
        <v>0</v>
      </c>
      <c r="U4768">
        <v>0</v>
      </c>
      <c r="W4768" s="429">
        <f t="shared" si="110"/>
        <v>0</v>
      </c>
      <c r="X4768" s="429">
        <f t="shared" si="110"/>
        <v>0</v>
      </c>
      <c r="Y4768" s="429">
        <f t="shared" si="110"/>
        <v>0</v>
      </c>
      <c r="Z4768" s="429">
        <f t="shared" si="110"/>
        <v>0</v>
      </c>
      <c r="AA4768" s="429" t="s">
        <v>1295</v>
      </c>
    </row>
    <row r="4769" spans="1:27" x14ac:dyDescent="0.25">
      <c r="A4769" t="s">
        <v>149</v>
      </c>
      <c r="B4769" t="s">
        <v>186</v>
      </c>
      <c r="C4769" t="s">
        <v>1459</v>
      </c>
      <c r="D4769" t="s">
        <v>1387</v>
      </c>
      <c r="E4769" t="s">
        <v>1499</v>
      </c>
      <c r="F4769" t="s">
        <v>1293</v>
      </c>
      <c r="G4769" t="s">
        <v>524</v>
      </c>
      <c r="H4769" t="s">
        <v>1464</v>
      </c>
      <c r="I4769" t="s">
        <v>186</v>
      </c>
      <c r="J4769" t="s">
        <v>1392</v>
      </c>
      <c r="K4769" t="s">
        <v>1393</v>
      </c>
      <c r="L4769">
        <v>0</v>
      </c>
      <c r="M4769">
        <v>0</v>
      </c>
      <c r="N4769">
        <v>0</v>
      </c>
      <c r="O4769">
        <v>0</v>
      </c>
      <c r="P4769">
        <v>0</v>
      </c>
      <c r="Q4769">
        <v>0</v>
      </c>
      <c r="R4769">
        <v>0</v>
      </c>
      <c r="S4769">
        <v>0</v>
      </c>
      <c r="T4769">
        <v>0</v>
      </c>
      <c r="U4769">
        <v>0</v>
      </c>
      <c r="W4769" s="429">
        <f t="shared" si="110"/>
        <v>0</v>
      </c>
      <c r="X4769" s="429">
        <f t="shared" si="110"/>
        <v>0</v>
      </c>
      <c r="Y4769" s="429">
        <f t="shared" si="110"/>
        <v>0</v>
      </c>
      <c r="Z4769" s="429">
        <f t="shared" si="110"/>
        <v>0</v>
      </c>
      <c r="AA4769" s="429" t="s">
        <v>1295</v>
      </c>
    </row>
    <row r="4770" spans="1:27" x14ac:dyDescent="0.25">
      <c r="A4770" t="s">
        <v>149</v>
      </c>
      <c r="B4770" t="s">
        <v>186</v>
      </c>
      <c r="C4770" t="s">
        <v>1459</v>
      </c>
      <c r="D4770" t="s">
        <v>1387</v>
      </c>
      <c r="E4770" t="s">
        <v>1499</v>
      </c>
      <c r="F4770" t="s">
        <v>1293</v>
      </c>
      <c r="G4770" t="s">
        <v>524</v>
      </c>
      <c r="H4770" t="s">
        <v>1464</v>
      </c>
      <c r="I4770" t="s">
        <v>186</v>
      </c>
      <c r="J4770" t="s">
        <v>1392</v>
      </c>
      <c r="K4770" t="s">
        <v>1393</v>
      </c>
      <c r="L4770">
        <v>0</v>
      </c>
      <c r="M4770">
        <v>0</v>
      </c>
      <c r="N4770">
        <v>0</v>
      </c>
      <c r="O4770">
        <v>0</v>
      </c>
      <c r="P4770">
        <v>0</v>
      </c>
      <c r="Q4770">
        <v>0</v>
      </c>
      <c r="R4770">
        <v>0</v>
      </c>
      <c r="S4770">
        <v>0</v>
      </c>
      <c r="T4770">
        <v>0</v>
      </c>
      <c r="U4770">
        <v>0</v>
      </c>
      <c r="W4770" s="429">
        <f t="shared" si="110"/>
        <v>0</v>
      </c>
      <c r="X4770" s="429">
        <f t="shared" si="110"/>
        <v>0</v>
      </c>
      <c r="Y4770" s="429">
        <f t="shared" si="110"/>
        <v>0</v>
      </c>
      <c r="Z4770" s="429">
        <f t="shared" si="110"/>
        <v>0</v>
      </c>
      <c r="AA4770" s="429" t="s">
        <v>1295</v>
      </c>
    </row>
    <row r="4771" spans="1:27" x14ac:dyDescent="0.25">
      <c r="A4771" t="s">
        <v>149</v>
      </c>
      <c r="B4771" t="s">
        <v>186</v>
      </c>
      <c r="C4771" t="s">
        <v>1459</v>
      </c>
      <c r="D4771" t="s">
        <v>1387</v>
      </c>
      <c r="E4771" t="s">
        <v>1499</v>
      </c>
      <c r="F4771" t="s">
        <v>1293</v>
      </c>
      <c r="G4771" t="s">
        <v>524</v>
      </c>
      <c r="H4771" t="s">
        <v>1464</v>
      </c>
      <c r="I4771" t="s">
        <v>186</v>
      </c>
      <c r="J4771" t="s">
        <v>1423</v>
      </c>
      <c r="K4771" t="s">
        <v>1419</v>
      </c>
      <c r="L4771">
        <v>0</v>
      </c>
      <c r="M4771">
        <v>0</v>
      </c>
      <c r="N4771">
        <v>0</v>
      </c>
      <c r="O4771">
        <v>0</v>
      </c>
      <c r="P4771">
        <v>0</v>
      </c>
      <c r="Q4771">
        <v>0</v>
      </c>
      <c r="R4771">
        <v>0</v>
      </c>
      <c r="S4771">
        <v>0</v>
      </c>
      <c r="T4771">
        <v>0</v>
      </c>
      <c r="U4771">
        <v>0</v>
      </c>
      <c r="W4771" s="429">
        <f t="shared" si="110"/>
        <v>0</v>
      </c>
      <c r="X4771" s="429">
        <f t="shared" si="110"/>
        <v>0</v>
      </c>
      <c r="Y4771" s="429">
        <f t="shared" si="110"/>
        <v>0</v>
      </c>
      <c r="Z4771" s="429">
        <f t="shared" si="110"/>
        <v>0</v>
      </c>
      <c r="AA4771" s="429" t="s">
        <v>1296</v>
      </c>
    </row>
    <row r="4772" spans="1:27" x14ac:dyDescent="0.25">
      <c r="A4772" t="s">
        <v>149</v>
      </c>
      <c r="B4772" t="s">
        <v>186</v>
      </c>
      <c r="C4772" t="s">
        <v>1459</v>
      </c>
      <c r="D4772" t="s">
        <v>1387</v>
      </c>
      <c r="E4772" t="s">
        <v>1499</v>
      </c>
      <c r="F4772" t="s">
        <v>1293</v>
      </c>
      <c r="G4772" t="s">
        <v>524</v>
      </c>
      <c r="H4772" t="s">
        <v>1464</v>
      </c>
      <c r="I4772" t="s">
        <v>186</v>
      </c>
      <c r="J4772" t="s">
        <v>1478</v>
      </c>
      <c r="K4772" t="s">
        <v>1386</v>
      </c>
      <c r="L4772">
        <v>0</v>
      </c>
      <c r="M4772">
        <v>0</v>
      </c>
      <c r="N4772">
        <v>0</v>
      </c>
      <c r="O4772">
        <v>0</v>
      </c>
      <c r="P4772">
        <v>0</v>
      </c>
      <c r="Q4772">
        <v>0</v>
      </c>
      <c r="R4772" t="s">
        <v>531</v>
      </c>
      <c r="S4772" t="s">
        <v>531</v>
      </c>
      <c r="T4772" t="s">
        <v>531</v>
      </c>
      <c r="U4772" t="s">
        <v>531</v>
      </c>
      <c r="W4772" s="429">
        <f t="shared" si="110"/>
        <v>0</v>
      </c>
      <c r="X4772" s="429">
        <f t="shared" si="110"/>
        <v>0</v>
      </c>
      <c r="Y4772" s="429">
        <f t="shared" si="110"/>
        <v>0</v>
      </c>
      <c r="Z4772" s="429">
        <f t="shared" si="110"/>
        <v>0</v>
      </c>
      <c r="AA4772" s="429" t="s">
        <v>1296</v>
      </c>
    </row>
    <row r="4773" spans="1:27" x14ac:dyDescent="0.25">
      <c r="A4773" t="s">
        <v>149</v>
      </c>
      <c r="B4773" t="s">
        <v>186</v>
      </c>
      <c r="C4773" t="s">
        <v>1459</v>
      </c>
      <c r="D4773" t="s">
        <v>1387</v>
      </c>
      <c r="E4773" t="s">
        <v>1499</v>
      </c>
      <c r="F4773" t="s">
        <v>1293</v>
      </c>
      <c r="G4773" t="s">
        <v>524</v>
      </c>
      <c r="H4773" t="s">
        <v>1464</v>
      </c>
      <c r="I4773" t="s">
        <v>186</v>
      </c>
      <c r="J4773" t="s">
        <v>1390</v>
      </c>
      <c r="K4773" t="s">
        <v>1391</v>
      </c>
      <c r="L4773">
        <v>0</v>
      </c>
      <c r="M4773">
        <v>0</v>
      </c>
      <c r="N4773">
        <v>0</v>
      </c>
      <c r="O4773">
        <v>0</v>
      </c>
      <c r="P4773">
        <v>0</v>
      </c>
      <c r="Q4773">
        <v>0</v>
      </c>
      <c r="R4773">
        <v>0</v>
      </c>
      <c r="S4773">
        <v>0</v>
      </c>
      <c r="T4773">
        <v>0</v>
      </c>
      <c r="U4773">
        <v>0</v>
      </c>
      <c r="W4773" s="429">
        <f t="shared" si="110"/>
        <v>0</v>
      </c>
      <c r="X4773" s="429">
        <f t="shared" si="110"/>
        <v>0</v>
      </c>
      <c r="Y4773" s="429">
        <f t="shared" si="110"/>
        <v>0</v>
      </c>
      <c r="Z4773" s="429">
        <f t="shared" si="110"/>
        <v>0</v>
      </c>
      <c r="AA4773" s="429" t="s">
        <v>1296</v>
      </c>
    </row>
    <row r="4774" spans="1:27" x14ac:dyDescent="0.25">
      <c r="A4774" t="s">
        <v>149</v>
      </c>
      <c r="B4774" t="s">
        <v>186</v>
      </c>
      <c r="C4774" t="s">
        <v>1459</v>
      </c>
      <c r="D4774" t="s">
        <v>1387</v>
      </c>
      <c r="E4774" t="s">
        <v>1499</v>
      </c>
      <c r="F4774" t="s">
        <v>1293</v>
      </c>
      <c r="G4774" t="s">
        <v>524</v>
      </c>
      <c r="H4774" t="s">
        <v>1460</v>
      </c>
      <c r="I4774" t="s">
        <v>561</v>
      </c>
      <c r="J4774" t="s">
        <v>1390</v>
      </c>
      <c r="K4774" t="s">
        <v>1391</v>
      </c>
      <c r="L4774">
        <v>0</v>
      </c>
      <c r="M4774">
        <v>0</v>
      </c>
      <c r="N4774">
        <v>0</v>
      </c>
      <c r="O4774">
        <v>0</v>
      </c>
      <c r="P4774">
        <v>0</v>
      </c>
      <c r="Q4774">
        <v>0</v>
      </c>
      <c r="R4774">
        <v>0</v>
      </c>
      <c r="S4774">
        <v>0</v>
      </c>
      <c r="T4774">
        <v>0</v>
      </c>
      <c r="U4774">
        <v>0</v>
      </c>
      <c r="W4774" s="429">
        <f t="shared" si="110"/>
        <v>0</v>
      </c>
      <c r="X4774" s="429">
        <f t="shared" si="110"/>
        <v>0</v>
      </c>
      <c r="Y4774" s="429">
        <f t="shared" si="110"/>
        <v>0</v>
      </c>
      <c r="Z4774" s="429">
        <f t="shared" si="110"/>
        <v>0</v>
      </c>
      <c r="AA4774" s="429" t="s">
        <v>1296</v>
      </c>
    </row>
    <row r="4775" spans="1:27" x14ac:dyDescent="0.25">
      <c r="A4775" t="s">
        <v>149</v>
      </c>
      <c r="B4775" t="s">
        <v>186</v>
      </c>
      <c r="C4775" t="s">
        <v>1459</v>
      </c>
      <c r="D4775" t="s">
        <v>1387</v>
      </c>
      <c r="E4775" t="s">
        <v>1499</v>
      </c>
      <c r="F4775" t="s">
        <v>1293</v>
      </c>
      <c r="G4775" t="s">
        <v>524</v>
      </c>
      <c r="H4775" t="s">
        <v>1460</v>
      </c>
      <c r="I4775" t="s">
        <v>561</v>
      </c>
      <c r="J4775" t="s">
        <v>1425</v>
      </c>
      <c r="K4775" t="s">
        <v>1393</v>
      </c>
      <c r="L4775">
        <v>0</v>
      </c>
      <c r="M4775">
        <v>0</v>
      </c>
      <c r="N4775">
        <v>0</v>
      </c>
      <c r="O4775">
        <v>0</v>
      </c>
      <c r="P4775">
        <v>0</v>
      </c>
      <c r="Q4775">
        <v>0</v>
      </c>
      <c r="R4775">
        <v>0</v>
      </c>
      <c r="S4775">
        <v>0</v>
      </c>
      <c r="T4775">
        <v>0</v>
      </c>
      <c r="U4775">
        <v>0</v>
      </c>
      <c r="W4775" s="429">
        <f t="shared" si="110"/>
        <v>0</v>
      </c>
      <c r="X4775" s="429">
        <f t="shared" si="110"/>
        <v>0</v>
      </c>
      <c r="Y4775" s="429">
        <f t="shared" si="110"/>
        <v>0</v>
      </c>
      <c r="Z4775" s="429">
        <f t="shared" si="110"/>
        <v>0</v>
      </c>
      <c r="AA4775" s="429" t="s">
        <v>1295</v>
      </c>
    </row>
    <row r="4776" spans="1:27" x14ac:dyDescent="0.25">
      <c r="A4776" t="s">
        <v>149</v>
      </c>
      <c r="B4776" t="s">
        <v>186</v>
      </c>
      <c r="C4776" t="s">
        <v>1459</v>
      </c>
      <c r="D4776" t="s">
        <v>1387</v>
      </c>
      <c r="E4776" t="s">
        <v>1499</v>
      </c>
      <c r="F4776" t="s">
        <v>1293</v>
      </c>
      <c r="G4776" t="s">
        <v>524</v>
      </c>
      <c r="H4776" t="s">
        <v>1460</v>
      </c>
      <c r="I4776" t="s">
        <v>561</v>
      </c>
      <c r="J4776" t="s">
        <v>1425</v>
      </c>
      <c r="K4776" t="s">
        <v>1393</v>
      </c>
      <c r="L4776">
        <v>0</v>
      </c>
      <c r="M4776">
        <v>0</v>
      </c>
      <c r="N4776">
        <v>0</v>
      </c>
      <c r="O4776">
        <v>0</v>
      </c>
      <c r="P4776">
        <v>0</v>
      </c>
      <c r="Q4776">
        <v>0</v>
      </c>
      <c r="R4776">
        <v>0</v>
      </c>
      <c r="S4776">
        <v>0</v>
      </c>
      <c r="T4776">
        <v>0</v>
      </c>
      <c r="U4776">
        <v>0</v>
      </c>
      <c r="W4776" s="429">
        <f t="shared" si="110"/>
        <v>0</v>
      </c>
      <c r="X4776" s="429">
        <f t="shared" si="110"/>
        <v>0</v>
      </c>
      <c r="Y4776" s="429">
        <f t="shared" si="110"/>
        <v>0</v>
      </c>
      <c r="Z4776" s="429">
        <f t="shared" si="110"/>
        <v>0</v>
      </c>
      <c r="AA4776" s="429" t="s">
        <v>1295</v>
      </c>
    </row>
    <row r="4777" spans="1:27" x14ac:dyDescent="0.25">
      <c r="A4777" t="s">
        <v>149</v>
      </c>
      <c r="B4777" t="s">
        <v>186</v>
      </c>
      <c r="C4777" t="s">
        <v>1459</v>
      </c>
      <c r="D4777" t="s">
        <v>1387</v>
      </c>
      <c r="E4777" t="s">
        <v>1499</v>
      </c>
      <c r="F4777" t="s">
        <v>1293</v>
      </c>
      <c r="G4777" t="s">
        <v>524</v>
      </c>
      <c r="H4777" t="s">
        <v>1460</v>
      </c>
      <c r="I4777" t="s">
        <v>561</v>
      </c>
      <c r="J4777" t="s">
        <v>1390</v>
      </c>
      <c r="K4777" t="s">
        <v>1391</v>
      </c>
      <c r="L4777">
        <v>0</v>
      </c>
      <c r="M4777">
        <v>0</v>
      </c>
      <c r="N4777">
        <v>0</v>
      </c>
      <c r="O4777">
        <v>0</v>
      </c>
      <c r="P4777">
        <v>0</v>
      </c>
      <c r="Q4777">
        <v>0</v>
      </c>
      <c r="R4777">
        <v>0</v>
      </c>
      <c r="S4777">
        <v>0</v>
      </c>
      <c r="T4777">
        <v>0</v>
      </c>
      <c r="U4777">
        <v>0</v>
      </c>
      <c r="W4777" s="429">
        <f t="shared" si="110"/>
        <v>0</v>
      </c>
      <c r="X4777" s="429">
        <f t="shared" si="110"/>
        <v>0</v>
      </c>
      <c r="Y4777" s="429">
        <f t="shared" si="110"/>
        <v>0</v>
      </c>
      <c r="Z4777" s="429">
        <f t="shared" si="110"/>
        <v>0</v>
      </c>
      <c r="AA4777" s="429" t="s">
        <v>1296</v>
      </c>
    </row>
    <row r="4778" spans="1:27" x14ac:dyDescent="0.25">
      <c r="A4778" t="s">
        <v>149</v>
      </c>
      <c r="B4778" t="s">
        <v>186</v>
      </c>
      <c r="C4778" t="s">
        <v>1459</v>
      </c>
      <c r="D4778" t="s">
        <v>1387</v>
      </c>
      <c r="E4778" t="s">
        <v>1499</v>
      </c>
      <c r="F4778" t="s">
        <v>1293</v>
      </c>
      <c r="G4778" t="s">
        <v>524</v>
      </c>
      <c r="H4778" t="s">
        <v>1460</v>
      </c>
      <c r="I4778" t="s">
        <v>561</v>
      </c>
      <c r="J4778" t="s">
        <v>1390</v>
      </c>
      <c r="K4778" t="s">
        <v>1391</v>
      </c>
      <c r="L4778">
        <v>0</v>
      </c>
      <c r="M4778">
        <v>0</v>
      </c>
      <c r="N4778">
        <v>0</v>
      </c>
      <c r="O4778">
        <v>0</v>
      </c>
      <c r="P4778">
        <v>0</v>
      </c>
      <c r="Q4778">
        <v>0</v>
      </c>
      <c r="R4778">
        <v>0</v>
      </c>
      <c r="S4778">
        <v>0</v>
      </c>
      <c r="T4778">
        <v>0</v>
      </c>
      <c r="U4778">
        <v>0</v>
      </c>
      <c r="W4778" s="429">
        <f t="shared" si="110"/>
        <v>0</v>
      </c>
      <c r="X4778" s="429">
        <f t="shared" si="110"/>
        <v>0</v>
      </c>
      <c r="Y4778" s="429">
        <f t="shared" si="110"/>
        <v>0</v>
      </c>
      <c r="Z4778" s="429">
        <f t="shared" si="110"/>
        <v>0</v>
      </c>
      <c r="AA4778" s="429" t="s">
        <v>1296</v>
      </c>
    </row>
    <row r="4779" spans="1:27" x14ac:dyDescent="0.25">
      <c r="A4779" t="s">
        <v>149</v>
      </c>
      <c r="B4779" t="s">
        <v>186</v>
      </c>
      <c r="C4779" t="s">
        <v>1459</v>
      </c>
      <c r="D4779" t="s">
        <v>1387</v>
      </c>
      <c r="E4779" t="s">
        <v>1499</v>
      </c>
      <c r="F4779" t="s">
        <v>1293</v>
      </c>
      <c r="G4779" t="s">
        <v>524</v>
      </c>
      <c r="H4779" t="s">
        <v>1460</v>
      </c>
      <c r="I4779" t="s">
        <v>561</v>
      </c>
      <c r="J4779" t="s">
        <v>1390</v>
      </c>
      <c r="K4779" t="s">
        <v>1391</v>
      </c>
      <c r="L4779">
        <v>0</v>
      </c>
      <c r="M4779">
        <v>0</v>
      </c>
      <c r="N4779">
        <v>0</v>
      </c>
      <c r="O4779">
        <v>0</v>
      </c>
      <c r="P4779">
        <v>0</v>
      </c>
      <c r="Q4779">
        <v>0</v>
      </c>
      <c r="R4779">
        <v>0</v>
      </c>
      <c r="S4779">
        <v>0</v>
      </c>
      <c r="T4779">
        <v>0</v>
      </c>
      <c r="U4779">
        <v>0</v>
      </c>
      <c r="W4779" s="429">
        <f t="shared" si="110"/>
        <v>0</v>
      </c>
      <c r="X4779" s="429">
        <f t="shared" si="110"/>
        <v>0</v>
      </c>
      <c r="Y4779" s="429">
        <f t="shared" si="110"/>
        <v>0</v>
      </c>
      <c r="Z4779" s="429">
        <f t="shared" si="110"/>
        <v>0</v>
      </c>
      <c r="AA4779" s="429" t="s">
        <v>1296</v>
      </c>
    </row>
    <row r="4780" spans="1:27" x14ac:dyDescent="0.25">
      <c r="A4780" t="s">
        <v>149</v>
      </c>
      <c r="B4780" t="s">
        <v>186</v>
      </c>
      <c r="C4780" t="s">
        <v>1459</v>
      </c>
      <c r="D4780" t="s">
        <v>1387</v>
      </c>
      <c r="E4780" t="s">
        <v>1499</v>
      </c>
      <c r="F4780" t="s">
        <v>1293</v>
      </c>
      <c r="G4780" t="s">
        <v>524</v>
      </c>
      <c r="H4780" t="s">
        <v>1460</v>
      </c>
      <c r="I4780" t="s">
        <v>561</v>
      </c>
      <c r="J4780" t="s">
        <v>1390</v>
      </c>
      <c r="K4780" t="s">
        <v>1391</v>
      </c>
      <c r="L4780">
        <v>0</v>
      </c>
      <c r="M4780">
        <v>0</v>
      </c>
      <c r="N4780">
        <v>0</v>
      </c>
      <c r="O4780">
        <v>0</v>
      </c>
      <c r="P4780">
        <v>0</v>
      </c>
      <c r="Q4780">
        <v>0</v>
      </c>
      <c r="R4780">
        <v>0</v>
      </c>
      <c r="S4780">
        <v>0</v>
      </c>
      <c r="T4780">
        <v>0</v>
      </c>
      <c r="U4780">
        <v>0</v>
      </c>
      <c r="W4780" s="429">
        <f t="shared" si="110"/>
        <v>0</v>
      </c>
      <c r="X4780" s="429">
        <f t="shared" si="110"/>
        <v>0</v>
      </c>
      <c r="Y4780" s="429">
        <f t="shared" si="110"/>
        <v>0</v>
      </c>
      <c r="Z4780" s="429">
        <f t="shared" si="110"/>
        <v>0</v>
      </c>
      <c r="AA4780" s="429" t="s">
        <v>1296</v>
      </c>
    </row>
    <row r="4781" spans="1:27" x14ac:dyDescent="0.25">
      <c r="A4781" t="s">
        <v>149</v>
      </c>
      <c r="B4781" t="s">
        <v>186</v>
      </c>
      <c r="C4781" t="s">
        <v>1459</v>
      </c>
      <c r="D4781" t="s">
        <v>1387</v>
      </c>
      <c r="E4781" t="s">
        <v>1499</v>
      </c>
      <c r="F4781" t="s">
        <v>1293</v>
      </c>
      <c r="G4781" t="s">
        <v>524</v>
      </c>
      <c r="H4781" t="s">
        <v>1460</v>
      </c>
      <c r="I4781" t="s">
        <v>561</v>
      </c>
      <c r="J4781" t="s">
        <v>1390</v>
      </c>
      <c r="K4781" t="s">
        <v>1391</v>
      </c>
      <c r="L4781">
        <v>0</v>
      </c>
      <c r="M4781">
        <v>0</v>
      </c>
      <c r="N4781">
        <v>0</v>
      </c>
      <c r="O4781">
        <v>0</v>
      </c>
      <c r="P4781">
        <v>0</v>
      </c>
      <c r="Q4781">
        <v>0</v>
      </c>
      <c r="R4781">
        <v>0</v>
      </c>
      <c r="S4781">
        <v>0</v>
      </c>
      <c r="T4781">
        <v>0</v>
      </c>
      <c r="U4781">
        <v>0</v>
      </c>
      <c r="W4781" s="429">
        <f t="shared" si="110"/>
        <v>0</v>
      </c>
      <c r="X4781" s="429">
        <f t="shared" si="110"/>
        <v>0</v>
      </c>
      <c r="Y4781" s="429">
        <f t="shared" si="110"/>
        <v>0</v>
      </c>
      <c r="Z4781" s="429">
        <f t="shared" si="110"/>
        <v>0</v>
      </c>
      <c r="AA4781" s="429" t="s">
        <v>1296</v>
      </c>
    </row>
    <row r="4782" spans="1:27" x14ac:dyDescent="0.25">
      <c r="A4782" t="s">
        <v>149</v>
      </c>
      <c r="B4782" t="s">
        <v>186</v>
      </c>
      <c r="C4782" t="s">
        <v>1459</v>
      </c>
      <c r="D4782" t="s">
        <v>1387</v>
      </c>
      <c r="E4782" t="s">
        <v>1499</v>
      </c>
      <c r="F4782" t="s">
        <v>1293</v>
      </c>
      <c r="G4782" t="s">
        <v>524</v>
      </c>
      <c r="H4782" t="s">
        <v>1460</v>
      </c>
      <c r="I4782" t="s">
        <v>561</v>
      </c>
      <c r="J4782" t="s">
        <v>1390</v>
      </c>
      <c r="K4782" t="s">
        <v>1391</v>
      </c>
      <c r="L4782">
        <v>0</v>
      </c>
      <c r="M4782">
        <v>0</v>
      </c>
      <c r="N4782">
        <v>0</v>
      </c>
      <c r="O4782">
        <v>0</v>
      </c>
      <c r="P4782">
        <v>0</v>
      </c>
      <c r="Q4782">
        <v>0</v>
      </c>
      <c r="R4782">
        <v>0</v>
      </c>
      <c r="S4782">
        <v>0</v>
      </c>
      <c r="T4782">
        <v>0</v>
      </c>
      <c r="U4782">
        <v>0</v>
      </c>
      <c r="W4782" s="429">
        <f t="shared" si="110"/>
        <v>0</v>
      </c>
      <c r="X4782" s="429">
        <f t="shared" si="110"/>
        <v>0</v>
      </c>
      <c r="Y4782" s="429">
        <f t="shared" si="110"/>
        <v>0</v>
      </c>
      <c r="Z4782" s="429">
        <f t="shared" si="110"/>
        <v>0</v>
      </c>
      <c r="AA4782" s="429" t="s">
        <v>1296</v>
      </c>
    </row>
    <row r="4783" spans="1:27" x14ac:dyDescent="0.25">
      <c r="A4783" t="s">
        <v>149</v>
      </c>
      <c r="B4783" t="s">
        <v>186</v>
      </c>
      <c r="C4783" t="s">
        <v>1459</v>
      </c>
      <c r="D4783" t="s">
        <v>1387</v>
      </c>
      <c r="E4783" t="s">
        <v>1499</v>
      </c>
      <c r="F4783" t="s">
        <v>1293</v>
      </c>
      <c r="G4783" t="s">
        <v>524</v>
      </c>
      <c r="H4783" t="s">
        <v>1460</v>
      </c>
      <c r="I4783" t="s">
        <v>561</v>
      </c>
      <c r="J4783" t="s">
        <v>1390</v>
      </c>
      <c r="K4783" t="s">
        <v>1391</v>
      </c>
      <c r="L4783">
        <v>0</v>
      </c>
      <c r="M4783">
        <v>0</v>
      </c>
      <c r="N4783">
        <v>0</v>
      </c>
      <c r="O4783">
        <v>0</v>
      </c>
      <c r="P4783">
        <v>0</v>
      </c>
      <c r="Q4783">
        <v>0</v>
      </c>
      <c r="R4783">
        <v>0</v>
      </c>
      <c r="S4783">
        <v>0</v>
      </c>
      <c r="T4783">
        <v>0</v>
      </c>
      <c r="U4783">
        <v>0</v>
      </c>
      <c r="W4783" s="429">
        <f t="shared" si="110"/>
        <v>0</v>
      </c>
      <c r="X4783" s="429">
        <f t="shared" si="110"/>
        <v>0</v>
      </c>
      <c r="Y4783" s="429">
        <f t="shared" si="110"/>
        <v>0</v>
      </c>
      <c r="Z4783" s="429">
        <f t="shared" si="110"/>
        <v>0</v>
      </c>
      <c r="AA4783" s="429" t="s">
        <v>1296</v>
      </c>
    </row>
    <row r="4784" spans="1:27" x14ac:dyDescent="0.25">
      <c r="A4784" t="s">
        <v>149</v>
      </c>
      <c r="B4784" t="s">
        <v>186</v>
      </c>
      <c r="C4784" t="s">
        <v>1459</v>
      </c>
      <c r="D4784" t="s">
        <v>1387</v>
      </c>
      <c r="E4784" t="s">
        <v>1499</v>
      </c>
      <c r="F4784" t="s">
        <v>1293</v>
      </c>
      <c r="G4784" t="s">
        <v>524</v>
      </c>
      <c r="H4784" t="s">
        <v>1460</v>
      </c>
      <c r="I4784" t="s">
        <v>561</v>
      </c>
      <c r="J4784" t="s">
        <v>1390</v>
      </c>
      <c r="K4784" t="s">
        <v>1391</v>
      </c>
      <c r="L4784">
        <v>0</v>
      </c>
      <c r="M4784">
        <v>0</v>
      </c>
      <c r="N4784">
        <v>0</v>
      </c>
      <c r="O4784">
        <v>0</v>
      </c>
      <c r="P4784">
        <v>0</v>
      </c>
      <c r="Q4784">
        <v>0</v>
      </c>
      <c r="R4784">
        <v>0</v>
      </c>
      <c r="S4784">
        <v>0</v>
      </c>
      <c r="T4784">
        <v>0</v>
      </c>
      <c r="U4784">
        <v>0</v>
      </c>
      <c r="W4784" s="429">
        <f t="shared" si="110"/>
        <v>0</v>
      </c>
      <c r="X4784" s="429">
        <f t="shared" si="110"/>
        <v>0</v>
      </c>
      <c r="Y4784" s="429">
        <f t="shared" si="110"/>
        <v>0</v>
      </c>
      <c r="Z4784" s="429">
        <f t="shared" si="110"/>
        <v>0</v>
      </c>
      <c r="AA4784" s="429" t="s">
        <v>1296</v>
      </c>
    </row>
    <row r="4785" spans="1:27" x14ac:dyDescent="0.25">
      <c r="A4785" t="s">
        <v>149</v>
      </c>
      <c r="B4785" t="s">
        <v>186</v>
      </c>
      <c r="C4785" t="s">
        <v>1459</v>
      </c>
      <c r="D4785" t="s">
        <v>1387</v>
      </c>
      <c r="E4785" t="s">
        <v>1499</v>
      </c>
      <c r="F4785" t="s">
        <v>1293</v>
      </c>
      <c r="G4785" t="s">
        <v>524</v>
      </c>
      <c r="H4785" t="s">
        <v>1460</v>
      </c>
      <c r="I4785" t="s">
        <v>561</v>
      </c>
      <c r="J4785" t="s">
        <v>1482</v>
      </c>
      <c r="K4785" t="s">
        <v>1391</v>
      </c>
      <c r="L4785">
        <v>0</v>
      </c>
      <c r="M4785">
        <v>0</v>
      </c>
      <c r="N4785">
        <v>0</v>
      </c>
      <c r="O4785">
        <v>0</v>
      </c>
      <c r="P4785">
        <v>0</v>
      </c>
      <c r="Q4785">
        <v>0</v>
      </c>
      <c r="R4785">
        <v>0</v>
      </c>
      <c r="S4785">
        <v>0</v>
      </c>
      <c r="T4785">
        <v>0</v>
      </c>
      <c r="U4785">
        <v>0</v>
      </c>
      <c r="W4785" s="429">
        <f t="shared" si="110"/>
        <v>0</v>
      </c>
      <c r="X4785" s="429">
        <f t="shared" si="110"/>
        <v>0</v>
      </c>
      <c r="Y4785" s="429">
        <f t="shared" si="110"/>
        <v>0</v>
      </c>
      <c r="Z4785" s="429">
        <f t="shared" si="110"/>
        <v>0</v>
      </c>
      <c r="AA4785" s="429" t="s">
        <v>1296</v>
      </c>
    </row>
    <row r="4786" spans="1:27" x14ac:dyDescent="0.25">
      <c r="A4786" t="s">
        <v>149</v>
      </c>
      <c r="B4786" t="s">
        <v>186</v>
      </c>
      <c r="C4786" t="s">
        <v>1459</v>
      </c>
      <c r="D4786" t="s">
        <v>1387</v>
      </c>
      <c r="E4786" t="s">
        <v>1499</v>
      </c>
      <c r="F4786" t="s">
        <v>1293</v>
      </c>
      <c r="G4786" t="s">
        <v>524</v>
      </c>
      <c r="H4786" t="s">
        <v>1460</v>
      </c>
      <c r="I4786" t="s">
        <v>561</v>
      </c>
      <c r="J4786" t="s">
        <v>1496</v>
      </c>
      <c r="K4786" t="s">
        <v>1391</v>
      </c>
      <c r="L4786">
        <v>0</v>
      </c>
      <c r="M4786">
        <v>0</v>
      </c>
      <c r="N4786">
        <v>0</v>
      </c>
      <c r="O4786">
        <v>0</v>
      </c>
      <c r="P4786">
        <v>0</v>
      </c>
      <c r="Q4786">
        <v>0</v>
      </c>
      <c r="R4786">
        <v>0</v>
      </c>
      <c r="S4786">
        <v>0</v>
      </c>
      <c r="T4786">
        <v>0</v>
      </c>
      <c r="U4786">
        <v>0</v>
      </c>
      <c r="W4786" s="429">
        <f t="shared" si="110"/>
        <v>0</v>
      </c>
      <c r="X4786" s="429">
        <f t="shared" si="110"/>
        <v>0</v>
      </c>
      <c r="Y4786" s="429">
        <f t="shared" si="110"/>
        <v>0</v>
      </c>
      <c r="Z4786" s="429">
        <f t="shared" si="110"/>
        <v>0</v>
      </c>
      <c r="AA4786" s="429" t="s">
        <v>1296</v>
      </c>
    </row>
    <row r="4787" spans="1:27" x14ac:dyDescent="0.25">
      <c r="A4787" t="s">
        <v>149</v>
      </c>
      <c r="B4787" t="s">
        <v>186</v>
      </c>
      <c r="C4787" t="s">
        <v>1459</v>
      </c>
      <c r="D4787" t="s">
        <v>1387</v>
      </c>
      <c r="E4787" t="s">
        <v>1499</v>
      </c>
      <c r="F4787" t="s">
        <v>1293</v>
      </c>
      <c r="G4787" t="s">
        <v>524</v>
      </c>
      <c r="H4787" t="s">
        <v>1464</v>
      </c>
      <c r="I4787" t="s">
        <v>186</v>
      </c>
      <c r="J4787" t="s">
        <v>1396</v>
      </c>
      <c r="K4787" t="s">
        <v>1393</v>
      </c>
      <c r="L4787">
        <v>0</v>
      </c>
      <c r="M4787">
        <v>0</v>
      </c>
      <c r="N4787">
        <v>0</v>
      </c>
      <c r="O4787">
        <v>0</v>
      </c>
      <c r="P4787">
        <v>0</v>
      </c>
      <c r="Q4787">
        <v>0</v>
      </c>
      <c r="R4787">
        <v>0</v>
      </c>
      <c r="S4787">
        <v>0</v>
      </c>
      <c r="T4787">
        <v>0</v>
      </c>
      <c r="U4787">
        <v>0</v>
      </c>
      <c r="W4787" s="429">
        <f t="shared" si="110"/>
        <v>0</v>
      </c>
      <c r="X4787" s="429">
        <f t="shared" si="110"/>
        <v>0</v>
      </c>
      <c r="Y4787" s="429">
        <f t="shared" si="110"/>
        <v>0</v>
      </c>
      <c r="Z4787" s="429">
        <f t="shared" si="110"/>
        <v>0</v>
      </c>
      <c r="AA4787" s="429" t="s">
        <v>1295</v>
      </c>
    </row>
    <row r="4788" spans="1:27" x14ac:dyDescent="0.25">
      <c r="A4788" t="s">
        <v>149</v>
      </c>
      <c r="B4788" t="s">
        <v>186</v>
      </c>
      <c r="C4788" t="s">
        <v>1459</v>
      </c>
      <c r="D4788" t="s">
        <v>1387</v>
      </c>
      <c r="E4788" t="s">
        <v>1499</v>
      </c>
      <c r="F4788" t="s">
        <v>1293</v>
      </c>
      <c r="G4788" t="s">
        <v>524</v>
      </c>
      <c r="H4788" t="s">
        <v>1464</v>
      </c>
      <c r="I4788" t="s">
        <v>186</v>
      </c>
      <c r="J4788" t="s">
        <v>1396</v>
      </c>
      <c r="K4788" t="s">
        <v>1393</v>
      </c>
      <c r="L4788">
        <v>0</v>
      </c>
      <c r="M4788">
        <v>0</v>
      </c>
      <c r="N4788">
        <v>0</v>
      </c>
      <c r="O4788">
        <v>0</v>
      </c>
      <c r="P4788">
        <v>0</v>
      </c>
      <c r="Q4788">
        <v>0</v>
      </c>
      <c r="R4788">
        <v>0</v>
      </c>
      <c r="S4788">
        <v>0</v>
      </c>
      <c r="T4788">
        <v>0</v>
      </c>
      <c r="U4788">
        <v>0</v>
      </c>
      <c r="W4788" s="429">
        <f t="shared" si="110"/>
        <v>0</v>
      </c>
      <c r="X4788" s="429">
        <f t="shared" si="110"/>
        <v>0</v>
      </c>
      <c r="Y4788" s="429">
        <f t="shared" si="110"/>
        <v>0</v>
      </c>
      <c r="Z4788" s="429">
        <f t="shared" si="110"/>
        <v>0</v>
      </c>
      <c r="AA4788" s="429" t="s">
        <v>1295</v>
      </c>
    </row>
    <row r="4789" spans="1:27" x14ac:dyDescent="0.25">
      <c r="A4789" t="s">
        <v>149</v>
      </c>
      <c r="B4789" t="s">
        <v>186</v>
      </c>
      <c r="C4789" t="s">
        <v>1459</v>
      </c>
      <c r="D4789" t="s">
        <v>1387</v>
      </c>
      <c r="E4789" t="s">
        <v>1499</v>
      </c>
      <c r="F4789" t="s">
        <v>1293</v>
      </c>
      <c r="G4789" t="s">
        <v>524</v>
      </c>
      <c r="H4789" t="s">
        <v>1464</v>
      </c>
      <c r="I4789" t="s">
        <v>186</v>
      </c>
      <c r="J4789" t="s">
        <v>1402</v>
      </c>
      <c r="K4789" t="s">
        <v>1398</v>
      </c>
      <c r="L4789">
        <v>0</v>
      </c>
      <c r="M4789">
        <v>0</v>
      </c>
      <c r="N4789">
        <v>0</v>
      </c>
      <c r="O4789">
        <v>0</v>
      </c>
      <c r="P4789">
        <v>0</v>
      </c>
      <c r="Q4789">
        <v>0</v>
      </c>
      <c r="R4789">
        <v>0</v>
      </c>
      <c r="S4789">
        <v>0</v>
      </c>
      <c r="T4789">
        <v>0</v>
      </c>
      <c r="U4789">
        <v>0</v>
      </c>
      <c r="W4789" s="429">
        <f t="shared" si="110"/>
        <v>0</v>
      </c>
      <c r="X4789" s="429">
        <f t="shared" si="110"/>
        <v>0</v>
      </c>
      <c r="Y4789" s="429">
        <f t="shared" si="110"/>
        <v>0</v>
      </c>
      <c r="Z4789" s="429">
        <f t="shared" si="110"/>
        <v>0</v>
      </c>
      <c r="AA4789" s="429" t="s">
        <v>1295</v>
      </c>
    </row>
    <row r="4790" spans="1:27" x14ac:dyDescent="0.25">
      <c r="A4790" t="s">
        <v>149</v>
      </c>
      <c r="B4790" t="s">
        <v>186</v>
      </c>
      <c r="C4790" t="s">
        <v>1459</v>
      </c>
      <c r="D4790" t="s">
        <v>1387</v>
      </c>
      <c r="E4790" t="s">
        <v>1499</v>
      </c>
      <c r="F4790" t="s">
        <v>1293</v>
      </c>
      <c r="G4790" t="s">
        <v>524</v>
      </c>
      <c r="H4790" t="s">
        <v>1464</v>
      </c>
      <c r="I4790" t="s">
        <v>186</v>
      </c>
      <c r="J4790" t="s">
        <v>1402</v>
      </c>
      <c r="K4790" t="s">
        <v>1398</v>
      </c>
      <c r="L4790">
        <v>0</v>
      </c>
      <c r="M4790">
        <v>0</v>
      </c>
      <c r="N4790">
        <v>0</v>
      </c>
      <c r="O4790">
        <v>0</v>
      </c>
      <c r="P4790">
        <v>0</v>
      </c>
      <c r="Q4790">
        <v>0</v>
      </c>
      <c r="R4790">
        <v>0</v>
      </c>
      <c r="S4790">
        <v>0</v>
      </c>
      <c r="T4790">
        <v>0</v>
      </c>
      <c r="U4790">
        <v>0</v>
      </c>
      <c r="W4790" s="429">
        <f t="shared" si="110"/>
        <v>0</v>
      </c>
      <c r="X4790" s="429">
        <f t="shared" si="110"/>
        <v>0</v>
      </c>
      <c r="Y4790" s="429">
        <f t="shared" si="110"/>
        <v>0</v>
      </c>
      <c r="Z4790" s="429">
        <f t="shared" si="110"/>
        <v>0</v>
      </c>
      <c r="AA4790" s="429" t="s">
        <v>1295</v>
      </c>
    </row>
    <row r="4791" spans="1:27" x14ac:dyDescent="0.25">
      <c r="A4791" t="s">
        <v>149</v>
      </c>
      <c r="B4791" t="s">
        <v>186</v>
      </c>
      <c r="C4791" t="s">
        <v>1459</v>
      </c>
      <c r="D4791" t="s">
        <v>1387</v>
      </c>
      <c r="E4791" t="s">
        <v>1499</v>
      </c>
      <c r="F4791" t="s">
        <v>1293</v>
      </c>
      <c r="G4791" t="s">
        <v>524</v>
      </c>
      <c r="H4791" t="s">
        <v>1464</v>
      </c>
      <c r="I4791" t="s">
        <v>186</v>
      </c>
      <c r="J4791" t="s">
        <v>1402</v>
      </c>
      <c r="K4791" t="s">
        <v>1398</v>
      </c>
      <c r="L4791">
        <v>0</v>
      </c>
      <c r="M4791">
        <v>0</v>
      </c>
      <c r="N4791">
        <v>0</v>
      </c>
      <c r="O4791">
        <v>0</v>
      </c>
      <c r="P4791">
        <v>0</v>
      </c>
      <c r="Q4791">
        <v>0</v>
      </c>
      <c r="R4791">
        <v>0</v>
      </c>
      <c r="S4791">
        <v>0</v>
      </c>
      <c r="T4791">
        <v>0</v>
      </c>
      <c r="U4791">
        <v>0</v>
      </c>
      <c r="W4791" s="429">
        <f t="shared" si="110"/>
        <v>0</v>
      </c>
      <c r="X4791" s="429">
        <f t="shared" si="110"/>
        <v>0</v>
      </c>
      <c r="Y4791" s="429">
        <f t="shared" si="110"/>
        <v>0</v>
      </c>
      <c r="Z4791" s="429">
        <f t="shared" si="110"/>
        <v>0</v>
      </c>
      <c r="AA4791" s="429" t="s">
        <v>1295</v>
      </c>
    </row>
    <row r="4792" spans="1:27" x14ac:dyDescent="0.25">
      <c r="A4792" t="s">
        <v>149</v>
      </c>
      <c r="B4792" t="s">
        <v>186</v>
      </c>
      <c r="C4792" t="s">
        <v>1459</v>
      </c>
      <c r="D4792" t="s">
        <v>1387</v>
      </c>
      <c r="E4792" t="s">
        <v>1499</v>
      </c>
      <c r="F4792" t="s">
        <v>1293</v>
      </c>
      <c r="G4792" t="s">
        <v>524</v>
      </c>
      <c r="H4792" t="s">
        <v>1464</v>
      </c>
      <c r="I4792" t="s">
        <v>186</v>
      </c>
      <c r="J4792" t="s">
        <v>1394</v>
      </c>
      <c r="K4792" t="s">
        <v>1395</v>
      </c>
      <c r="L4792">
        <v>0</v>
      </c>
      <c r="M4792">
        <v>0</v>
      </c>
      <c r="N4792">
        <v>0</v>
      </c>
      <c r="O4792">
        <v>0</v>
      </c>
      <c r="P4792">
        <v>0</v>
      </c>
      <c r="Q4792">
        <v>0</v>
      </c>
      <c r="R4792">
        <v>0</v>
      </c>
      <c r="S4792">
        <v>0</v>
      </c>
      <c r="T4792">
        <v>0</v>
      </c>
      <c r="U4792">
        <v>0</v>
      </c>
      <c r="W4792" s="429">
        <f t="shared" si="110"/>
        <v>0</v>
      </c>
      <c r="X4792" s="429">
        <f t="shared" si="110"/>
        <v>0</v>
      </c>
      <c r="Y4792" s="429">
        <f t="shared" si="110"/>
        <v>0</v>
      </c>
      <c r="Z4792" s="429">
        <f t="shared" si="110"/>
        <v>0</v>
      </c>
      <c r="AA4792" s="429" t="s">
        <v>1295</v>
      </c>
    </row>
    <row r="4793" spans="1:27" x14ac:dyDescent="0.25">
      <c r="A4793" t="s">
        <v>149</v>
      </c>
      <c r="B4793" t="s">
        <v>186</v>
      </c>
      <c r="C4793" t="s">
        <v>1459</v>
      </c>
      <c r="D4793" t="s">
        <v>1387</v>
      </c>
      <c r="E4793" t="s">
        <v>1499</v>
      </c>
      <c r="F4793" t="s">
        <v>1293</v>
      </c>
      <c r="G4793" t="s">
        <v>524</v>
      </c>
      <c r="H4793" t="s">
        <v>1464</v>
      </c>
      <c r="I4793" t="s">
        <v>186</v>
      </c>
      <c r="J4793" t="s">
        <v>1394</v>
      </c>
      <c r="K4793" t="s">
        <v>1395</v>
      </c>
      <c r="L4793">
        <v>0</v>
      </c>
      <c r="M4793">
        <v>0</v>
      </c>
      <c r="N4793">
        <v>0</v>
      </c>
      <c r="O4793">
        <v>0</v>
      </c>
      <c r="P4793">
        <v>0</v>
      </c>
      <c r="Q4793">
        <v>0</v>
      </c>
      <c r="R4793">
        <v>0</v>
      </c>
      <c r="S4793">
        <v>0</v>
      </c>
      <c r="T4793">
        <v>0</v>
      </c>
      <c r="U4793">
        <v>0</v>
      </c>
      <c r="W4793" s="429">
        <f t="shared" si="110"/>
        <v>0</v>
      </c>
      <c r="X4793" s="429">
        <f t="shared" si="110"/>
        <v>0</v>
      </c>
      <c r="Y4793" s="429">
        <f t="shared" si="110"/>
        <v>0</v>
      </c>
      <c r="Z4793" s="429">
        <f t="shared" si="110"/>
        <v>0</v>
      </c>
      <c r="AA4793" s="429" t="s">
        <v>1295</v>
      </c>
    </row>
    <row r="4794" spans="1:27" x14ac:dyDescent="0.25">
      <c r="A4794" t="s">
        <v>149</v>
      </c>
      <c r="B4794" t="s">
        <v>186</v>
      </c>
      <c r="C4794" t="s">
        <v>1459</v>
      </c>
      <c r="D4794" t="s">
        <v>1387</v>
      </c>
      <c r="E4794" t="s">
        <v>1499</v>
      </c>
      <c r="F4794" t="s">
        <v>1293</v>
      </c>
      <c r="G4794" t="s">
        <v>524</v>
      </c>
      <c r="H4794" t="s">
        <v>1464</v>
      </c>
      <c r="I4794" t="s">
        <v>186</v>
      </c>
      <c r="J4794" t="s">
        <v>1402</v>
      </c>
      <c r="K4794" t="s">
        <v>1398</v>
      </c>
      <c r="L4794">
        <v>0</v>
      </c>
      <c r="M4794">
        <v>0</v>
      </c>
      <c r="N4794">
        <v>0</v>
      </c>
      <c r="O4794">
        <v>0</v>
      </c>
      <c r="P4794">
        <v>0</v>
      </c>
      <c r="Q4794">
        <v>0</v>
      </c>
      <c r="R4794">
        <v>0</v>
      </c>
      <c r="S4794">
        <v>0</v>
      </c>
      <c r="T4794">
        <v>0</v>
      </c>
      <c r="U4794">
        <v>0</v>
      </c>
      <c r="W4794" s="429">
        <f t="shared" si="110"/>
        <v>0</v>
      </c>
      <c r="X4794" s="429">
        <f t="shared" si="110"/>
        <v>0</v>
      </c>
      <c r="Y4794" s="429">
        <f t="shared" si="110"/>
        <v>0</v>
      </c>
      <c r="Z4794" s="429">
        <f t="shared" si="110"/>
        <v>0</v>
      </c>
      <c r="AA4794" s="429" t="s">
        <v>1295</v>
      </c>
    </row>
    <row r="4795" spans="1:27" x14ac:dyDescent="0.25">
      <c r="A4795" t="s">
        <v>149</v>
      </c>
      <c r="B4795" t="s">
        <v>186</v>
      </c>
      <c r="C4795" t="s">
        <v>1459</v>
      </c>
      <c r="D4795" t="s">
        <v>1387</v>
      </c>
      <c r="E4795" t="s">
        <v>1499</v>
      </c>
      <c r="F4795" t="s">
        <v>1293</v>
      </c>
      <c r="G4795" t="s">
        <v>524</v>
      </c>
      <c r="H4795" t="s">
        <v>1464</v>
      </c>
      <c r="I4795" t="s">
        <v>186</v>
      </c>
      <c r="J4795" t="s">
        <v>1402</v>
      </c>
      <c r="K4795" t="s">
        <v>1398</v>
      </c>
      <c r="L4795">
        <v>0</v>
      </c>
      <c r="M4795">
        <v>0</v>
      </c>
      <c r="N4795">
        <v>0</v>
      </c>
      <c r="O4795">
        <v>0</v>
      </c>
      <c r="P4795">
        <v>0</v>
      </c>
      <c r="Q4795">
        <v>0</v>
      </c>
      <c r="R4795">
        <v>0</v>
      </c>
      <c r="S4795">
        <v>0</v>
      </c>
      <c r="T4795">
        <v>0</v>
      </c>
      <c r="U4795">
        <v>0</v>
      </c>
      <c r="W4795" s="429">
        <f t="shared" si="110"/>
        <v>0</v>
      </c>
      <c r="X4795" s="429">
        <f t="shared" si="110"/>
        <v>0</v>
      </c>
      <c r="Y4795" s="429">
        <f t="shared" si="110"/>
        <v>0</v>
      </c>
      <c r="Z4795" s="429">
        <f t="shared" si="110"/>
        <v>0</v>
      </c>
      <c r="AA4795" s="429" t="s">
        <v>1295</v>
      </c>
    </row>
    <row r="4796" spans="1:27" x14ac:dyDescent="0.25">
      <c r="A4796" t="s">
        <v>149</v>
      </c>
      <c r="B4796" t="s">
        <v>186</v>
      </c>
      <c r="C4796" t="s">
        <v>1459</v>
      </c>
      <c r="D4796" t="s">
        <v>1387</v>
      </c>
      <c r="E4796" t="s">
        <v>1499</v>
      </c>
      <c r="F4796" t="s">
        <v>1293</v>
      </c>
      <c r="G4796" t="s">
        <v>524</v>
      </c>
      <c r="H4796" t="s">
        <v>1464</v>
      </c>
      <c r="I4796" t="s">
        <v>186</v>
      </c>
      <c r="J4796" t="s">
        <v>1399</v>
      </c>
      <c r="K4796" t="s">
        <v>1391</v>
      </c>
      <c r="L4796">
        <v>0</v>
      </c>
      <c r="M4796">
        <v>0</v>
      </c>
      <c r="N4796">
        <v>0</v>
      </c>
      <c r="O4796">
        <v>0</v>
      </c>
      <c r="P4796">
        <v>0</v>
      </c>
      <c r="Q4796">
        <v>0</v>
      </c>
      <c r="R4796">
        <v>0</v>
      </c>
      <c r="S4796">
        <v>0</v>
      </c>
      <c r="T4796">
        <v>0</v>
      </c>
      <c r="U4796">
        <v>0</v>
      </c>
      <c r="W4796" s="429">
        <f t="shared" si="110"/>
        <v>0</v>
      </c>
      <c r="X4796" s="429">
        <f t="shared" si="110"/>
        <v>0</v>
      </c>
      <c r="Y4796" s="429">
        <f t="shared" si="110"/>
        <v>0</v>
      </c>
      <c r="Z4796" s="429">
        <f t="shared" si="110"/>
        <v>0</v>
      </c>
      <c r="AA4796" s="429" t="s">
        <v>1296</v>
      </c>
    </row>
    <row r="4797" spans="1:27" x14ac:dyDescent="0.25">
      <c r="A4797" t="s">
        <v>149</v>
      </c>
      <c r="B4797" t="s">
        <v>186</v>
      </c>
      <c r="C4797" t="s">
        <v>1459</v>
      </c>
      <c r="D4797" t="s">
        <v>1387</v>
      </c>
      <c r="E4797" t="s">
        <v>1499</v>
      </c>
      <c r="F4797" t="s">
        <v>1293</v>
      </c>
      <c r="G4797" t="s">
        <v>524</v>
      </c>
      <c r="H4797" t="s">
        <v>1464</v>
      </c>
      <c r="I4797" t="s">
        <v>186</v>
      </c>
      <c r="J4797" t="s">
        <v>1423</v>
      </c>
      <c r="K4797" t="s">
        <v>1419</v>
      </c>
      <c r="L4797">
        <v>0</v>
      </c>
      <c r="M4797">
        <v>0</v>
      </c>
      <c r="N4797">
        <v>0</v>
      </c>
      <c r="O4797">
        <v>0</v>
      </c>
      <c r="P4797">
        <v>0</v>
      </c>
      <c r="Q4797">
        <v>0</v>
      </c>
      <c r="R4797">
        <v>0</v>
      </c>
      <c r="S4797">
        <v>0</v>
      </c>
      <c r="T4797">
        <v>0</v>
      </c>
      <c r="U4797">
        <v>0</v>
      </c>
      <c r="W4797" s="429">
        <f t="shared" si="110"/>
        <v>0</v>
      </c>
      <c r="X4797" s="429">
        <f t="shared" si="110"/>
        <v>0</v>
      </c>
      <c r="Y4797" s="429">
        <f t="shared" si="110"/>
        <v>0</v>
      </c>
      <c r="Z4797" s="429">
        <f t="shared" si="110"/>
        <v>0</v>
      </c>
      <c r="AA4797" s="429" t="s">
        <v>1296</v>
      </c>
    </row>
    <row r="4798" spans="1:27" x14ac:dyDescent="0.25">
      <c r="A4798" t="s">
        <v>149</v>
      </c>
      <c r="B4798" t="s">
        <v>186</v>
      </c>
      <c r="C4798" t="s">
        <v>1459</v>
      </c>
      <c r="D4798" t="s">
        <v>1387</v>
      </c>
      <c r="E4798" t="s">
        <v>1499</v>
      </c>
      <c r="F4798" t="s">
        <v>1293</v>
      </c>
      <c r="G4798" t="s">
        <v>524</v>
      </c>
      <c r="H4798" t="s">
        <v>1464</v>
      </c>
      <c r="I4798" t="s">
        <v>186</v>
      </c>
      <c r="J4798" t="s">
        <v>1402</v>
      </c>
      <c r="K4798" t="s">
        <v>1398</v>
      </c>
      <c r="L4798">
        <v>0</v>
      </c>
      <c r="M4798">
        <v>0</v>
      </c>
      <c r="N4798">
        <v>0</v>
      </c>
      <c r="O4798">
        <v>0</v>
      </c>
      <c r="P4798">
        <v>0</v>
      </c>
      <c r="Q4798">
        <v>0</v>
      </c>
      <c r="R4798">
        <v>0</v>
      </c>
      <c r="S4798">
        <v>0</v>
      </c>
      <c r="T4798">
        <v>0</v>
      </c>
      <c r="U4798">
        <v>0</v>
      </c>
      <c r="W4798" s="429">
        <f t="shared" si="110"/>
        <v>0</v>
      </c>
      <c r="X4798" s="429">
        <f t="shared" si="110"/>
        <v>0</v>
      </c>
      <c r="Y4798" s="429">
        <f t="shared" si="110"/>
        <v>0</v>
      </c>
      <c r="Z4798" s="429">
        <f t="shared" ref="Z4798:Z4838" si="111">IFERROR(U4798*1,0)</f>
        <v>0</v>
      </c>
      <c r="AA4798" s="429" t="s">
        <v>1295</v>
      </c>
    </row>
    <row r="4799" spans="1:27" x14ac:dyDescent="0.25">
      <c r="A4799" t="s">
        <v>149</v>
      </c>
      <c r="B4799" t="s">
        <v>186</v>
      </c>
      <c r="C4799" t="s">
        <v>1459</v>
      </c>
      <c r="D4799" t="s">
        <v>1387</v>
      </c>
      <c r="E4799" t="s">
        <v>1499</v>
      </c>
      <c r="F4799" t="s">
        <v>1293</v>
      </c>
      <c r="G4799" t="s">
        <v>524</v>
      </c>
      <c r="H4799" t="s">
        <v>1464</v>
      </c>
      <c r="I4799" t="s">
        <v>186</v>
      </c>
      <c r="J4799" t="s">
        <v>1402</v>
      </c>
      <c r="K4799" t="s">
        <v>1398</v>
      </c>
      <c r="L4799">
        <v>0</v>
      </c>
      <c r="M4799">
        <v>0</v>
      </c>
      <c r="N4799">
        <v>0</v>
      </c>
      <c r="O4799">
        <v>0</v>
      </c>
      <c r="P4799">
        <v>0</v>
      </c>
      <c r="Q4799">
        <v>0</v>
      </c>
      <c r="R4799">
        <v>0</v>
      </c>
      <c r="S4799">
        <v>0</v>
      </c>
      <c r="T4799">
        <v>0</v>
      </c>
      <c r="U4799">
        <v>0</v>
      </c>
      <c r="W4799" s="429">
        <f t="shared" ref="W4799:Y4814" si="112">IFERROR(R4799*1,0)</f>
        <v>0</v>
      </c>
      <c r="X4799" s="429">
        <f t="shared" si="112"/>
        <v>0</v>
      </c>
      <c r="Y4799" s="429">
        <f t="shared" si="112"/>
        <v>0</v>
      </c>
      <c r="Z4799" s="429">
        <f t="shared" si="111"/>
        <v>0</v>
      </c>
      <c r="AA4799" s="429" t="s">
        <v>1295</v>
      </c>
    </row>
    <row r="4800" spans="1:27" x14ac:dyDescent="0.25">
      <c r="A4800" t="s">
        <v>149</v>
      </c>
      <c r="B4800" t="s">
        <v>186</v>
      </c>
      <c r="C4800" t="s">
        <v>1459</v>
      </c>
      <c r="D4800" t="s">
        <v>1387</v>
      </c>
      <c r="E4800" t="s">
        <v>1499</v>
      </c>
      <c r="F4800" t="s">
        <v>1293</v>
      </c>
      <c r="G4800" t="s">
        <v>524</v>
      </c>
      <c r="H4800" t="s">
        <v>1464</v>
      </c>
      <c r="I4800" t="s">
        <v>186</v>
      </c>
      <c r="J4800" t="s">
        <v>1402</v>
      </c>
      <c r="K4800" t="s">
        <v>1398</v>
      </c>
      <c r="L4800">
        <v>0</v>
      </c>
      <c r="M4800">
        <v>0</v>
      </c>
      <c r="N4800">
        <v>0</v>
      </c>
      <c r="O4800">
        <v>0</v>
      </c>
      <c r="P4800">
        <v>0</v>
      </c>
      <c r="Q4800">
        <v>0</v>
      </c>
      <c r="R4800">
        <v>0</v>
      </c>
      <c r="S4800">
        <v>0</v>
      </c>
      <c r="T4800">
        <v>0</v>
      </c>
      <c r="U4800">
        <v>0</v>
      </c>
      <c r="W4800" s="429">
        <f t="shared" si="112"/>
        <v>0</v>
      </c>
      <c r="X4800" s="429">
        <f t="shared" si="112"/>
        <v>0</v>
      </c>
      <c r="Y4800" s="429">
        <f t="shared" si="112"/>
        <v>0</v>
      </c>
      <c r="Z4800" s="429">
        <f t="shared" si="111"/>
        <v>0</v>
      </c>
      <c r="AA4800" s="429" t="s">
        <v>1295</v>
      </c>
    </row>
    <row r="4801" spans="1:27" x14ac:dyDescent="0.25">
      <c r="A4801" t="s">
        <v>149</v>
      </c>
      <c r="B4801" t="s">
        <v>186</v>
      </c>
      <c r="C4801" t="s">
        <v>1459</v>
      </c>
      <c r="D4801" t="s">
        <v>1387</v>
      </c>
      <c r="E4801" t="s">
        <v>1499</v>
      </c>
      <c r="F4801" t="s">
        <v>1293</v>
      </c>
      <c r="G4801" t="s">
        <v>524</v>
      </c>
      <c r="H4801" t="s">
        <v>1464</v>
      </c>
      <c r="I4801" t="s">
        <v>186</v>
      </c>
      <c r="J4801" t="s">
        <v>1402</v>
      </c>
      <c r="K4801" t="s">
        <v>1398</v>
      </c>
      <c r="L4801">
        <v>0</v>
      </c>
      <c r="M4801">
        <v>0</v>
      </c>
      <c r="N4801">
        <v>0</v>
      </c>
      <c r="O4801">
        <v>0</v>
      </c>
      <c r="P4801">
        <v>0</v>
      </c>
      <c r="Q4801">
        <v>0</v>
      </c>
      <c r="R4801">
        <v>0</v>
      </c>
      <c r="S4801">
        <v>0</v>
      </c>
      <c r="T4801">
        <v>0</v>
      </c>
      <c r="U4801">
        <v>0</v>
      </c>
      <c r="W4801" s="429">
        <f t="shared" si="112"/>
        <v>0</v>
      </c>
      <c r="X4801" s="429">
        <f t="shared" si="112"/>
        <v>0</v>
      </c>
      <c r="Y4801" s="429">
        <f t="shared" si="112"/>
        <v>0</v>
      </c>
      <c r="Z4801" s="429">
        <f t="shared" si="111"/>
        <v>0</v>
      </c>
      <c r="AA4801" s="429" t="s">
        <v>1295</v>
      </c>
    </row>
    <row r="4802" spans="1:27" x14ac:dyDescent="0.25">
      <c r="A4802" t="s">
        <v>149</v>
      </c>
      <c r="B4802" t="s">
        <v>186</v>
      </c>
      <c r="C4802" t="s">
        <v>1459</v>
      </c>
      <c r="D4802" t="s">
        <v>1387</v>
      </c>
      <c r="E4802" t="s">
        <v>1499</v>
      </c>
      <c r="F4802" t="s">
        <v>1293</v>
      </c>
      <c r="G4802" t="s">
        <v>524</v>
      </c>
      <c r="H4802" t="s">
        <v>1464</v>
      </c>
      <c r="I4802" t="s">
        <v>186</v>
      </c>
      <c r="J4802" t="s">
        <v>1399</v>
      </c>
      <c r="K4802" t="s">
        <v>1391</v>
      </c>
      <c r="L4802">
        <v>0</v>
      </c>
      <c r="M4802">
        <v>0</v>
      </c>
      <c r="N4802">
        <v>0</v>
      </c>
      <c r="O4802">
        <v>0</v>
      </c>
      <c r="P4802">
        <v>0</v>
      </c>
      <c r="Q4802">
        <v>0</v>
      </c>
      <c r="R4802">
        <v>0</v>
      </c>
      <c r="S4802">
        <v>0</v>
      </c>
      <c r="T4802">
        <v>0</v>
      </c>
      <c r="U4802">
        <v>0</v>
      </c>
      <c r="W4802" s="429">
        <f t="shared" si="112"/>
        <v>0</v>
      </c>
      <c r="X4802" s="429">
        <f t="shared" si="112"/>
        <v>0</v>
      </c>
      <c r="Y4802" s="429">
        <f t="shared" si="112"/>
        <v>0</v>
      </c>
      <c r="Z4802" s="429">
        <f t="shared" si="111"/>
        <v>0</v>
      </c>
      <c r="AA4802" s="429" t="s">
        <v>1296</v>
      </c>
    </row>
    <row r="4803" spans="1:27" x14ac:dyDescent="0.25">
      <c r="A4803" t="s">
        <v>149</v>
      </c>
      <c r="B4803" t="s">
        <v>186</v>
      </c>
      <c r="C4803" t="s">
        <v>1459</v>
      </c>
      <c r="D4803" t="s">
        <v>1387</v>
      </c>
      <c r="E4803" t="s">
        <v>1499</v>
      </c>
      <c r="F4803" t="s">
        <v>1293</v>
      </c>
      <c r="G4803" t="s">
        <v>524</v>
      </c>
      <c r="H4803" t="s">
        <v>1464</v>
      </c>
      <c r="I4803" t="s">
        <v>186</v>
      </c>
      <c r="J4803" t="s">
        <v>1399</v>
      </c>
      <c r="K4803" t="s">
        <v>1391</v>
      </c>
      <c r="L4803">
        <v>0</v>
      </c>
      <c r="M4803">
        <v>0</v>
      </c>
      <c r="N4803">
        <v>0</v>
      </c>
      <c r="O4803">
        <v>0</v>
      </c>
      <c r="P4803">
        <v>0</v>
      </c>
      <c r="Q4803">
        <v>0</v>
      </c>
      <c r="R4803">
        <v>0</v>
      </c>
      <c r="S4803">
        <v>0</v>
      </c>
      <c r="T4803">
        <v>0</v>
      </c>
      <c r="U4803">
        <v>0</v>
      </c>
      <c r="W4803" s="429">
        <f t="shared" si="112"/>
        <v>0</v>
      </c>
      <c r="X4803" s="429">
        <f t="shared" si="112"/>
        <v>0</v>
      </c>
      <c r="Y4803" s="429">
        <f t="shared" si="112"/>
        <v>0</v>
      </c>
      <c r="Z4803" s="429">
        <f t="shared" si="111"/>
        <v>0</v>
      </c>
      <c r="AA4803" s="429" t="s">
        <v>1296</v>
      </c>
    </row>
    <row r="4804" spans="1:27" x14ac:dyDescent="0.25">
      <c r="A4804" t="s">
        <v>149</v>
      </c>
      <c r="B4804" t="s">
        <v>186</v>
      </c>
      <c r="C4804" t="s">
        <v>1459</v>
      </c>
      <c r="D4804" t="s">
        <v>1497</v>
      </c>
      <c r="E4804" t="s">
        <v>1499</v>
      </c>
      <c r="F4804" t="s">
        <v>1293</v>
      </c>
      <c r="G4804" t="s">
        <v>524</v>
      </c>
      <c r="H4804" t="s">
        <v>1460</v>
      </c>
      <c r="I4804" t="s">
        <v>561</v>
      </c>
      <c r="J4804" t="s">
        <v>1498</v>
      </c>
      <c r="K4804" t="s">
        <v>1389</v>
      </c>
      <c r="L4804">
        <v>1.8</v>
      </c>
      <c r="M4804">
        <v>7.3</v>
      </c>
      <c r="N4804">
        <v>3.65</v>
      </c>
      <c r="O4804">
        <v>0.05</v>
      </c>
      <c r="P4804">
        <v>0.01</v>
      </c>
      <c r="Q4804">
        <v>0.01</v>
      </c>
      <c r="R4804">
        <v>2989.8678989047648</v>
      </c>
      <c r="S4804">
        <v>0.92647058823529427</v>
      </c>
      <c r="T4804">
        <v>3.8005537096100939E-2</v>
      </c>
      <c r="U4804">
        <v>3024.3553136652854</v>
      </c>
      <c r="W4804" s="429">
        <f t="shared" si="112"/>
        <v>2989.8678989047648</v>
      </c>
      <c r="X4804" s="429">
        <f t="shared" si="112"/>
        <v>0.92647058823529427</v>
      </c>
      <c r="Y4804" s="429">
        <f t="shared" si="112"/>
        <v>3.8005537096100939E-2</v>
      </c>
      <c r="Z4804" s="429">
        <f t="shared" si="111"/>
        <v>3024.3553136652854</v>
      </c>
      <c r="AA4804" s="429" t="s">
        <v>1296</v>
      </c>
    </row>
    <row r="4805" spans="1:27" x14ac:dyDescent="0.25">
      <c r="A4805" t="s">
        <v>149</v>
      </c>
      <c r="B4805" t="s">
        <v>186</v>
      </c>
      <c r="C4805" t="s">
        <v>1459</v>
      </c>
      <c r="D4805" t="s">
        <v>1497</v>
      </c>
      <c r="E4805" t="s">
        <v>1499</v>
      </c>
      <c r="F4805" t="s">
        <v>1293</v>
      </c>
      <c r="G4805" t="s">
        <v>524</v>
      </c>
      <c r="H4805" t="s">
        <v>1460</v>
      </c>
      <c r="I4805" t="s">
        <v>561</v>
      </c>
      <c r="J4805" t="s">
        <v>1397</v>
      </c>
      <c r="K4805" t="s">
        <v>1398</v>
      </c>
      <c r="L4805">
        <v>0.5</v>
      </c>
      <c r="M4805">
        <v>0</v>
      </c>
      <c r="N4805">
        <v>0.77</v>
      </c>
      <c r="O4805">
        <v>0</v>
      </c>
      <c r="P4805">
        <v>0</v>
      </c>
      <c r="Q4805">
        <v>0</v>
      </c>
      <c r="R4805">
        <v>33.733975000000001</v>
      </c>
      <c r="S4805">
        <v>6.3624999999999999E-4</v>
      </c>
      <c r="T4805">
        <v>6.3625000000000002E-5</v>
      </c>
      <c r="U4805">
        <v>33.768841500000001</v>
      </c>
      <c r="W4805" s="429">
        <f t="shared" si="112"/>
        <v>33.733975000000001</v>
      </c>
      <c r="X4805" s="429">
        <f t="shared" si="112"/>
        <v>6.3624999999999999E-4</v>
      </c>
      <c r="Y4805" s="429">
        <f t="shared" si="112"/>
        <v>6.3625000000000002E-5</v>
      </c>
      <c r="Z4805" s="429">
        <f t="shared" si="111"/>
        <v>33.768841500000001</v>
      </c>
      <c r="AA4805" s="429" t="s">
        <v>1295</v>
      </c>
    </row>
    <row r="4806" spans="1:27" x14ac:dyDescent="0.25">
      <c r="A4806" t="s">
        <v>149</v>
      </c>
      <c r="B4806" t="s">
        <v>186</v>
      </c>
      <c r="C4806" t="s">
        <v>1459</v>
      </c>
      <c r="D4806" t="s">
        <v>1497</v>
      </c>
      <c r="E4806" t="s">
        <v>1499</v>
      </c>
      <c r="F4806" t="s">
        <v>1293</v>
      </c>
      <c r="G4806" t="s">
        <v>524</v>
      </c>
      <c r="H4806" t="s">
        <v>1460</v>
      </c>
      <c r="I4806" t="s">
        <v>561</v>
      </c>
      <c r="J4806" t="s">
        <v>1416</v>
      </c>
      <c r="K4806" t="s">
        <v>1398</v>
      </c>
      <c r="L4806">
        <v>0.1</v>
      </c>
      <c r="M4806">
        <v>0</v>
      </c>
      <c r="N4806">
        <v>0</v>
      </c>
      <c r="O4806">
        <v>0</v>
      </c>
      <c r="P4806">
        <v>0</v>
      </c>
      <c r="Q4806">
        <v>0</v>
      </c>
      <c r="R4806">
        <v>111.11111111111111</v>
      </c>
      <c r="S4806">
        <v>8.6868686868686856E-3</v>
      </c>
      <c r="T4806">
        <v>3.0303030303030307E-3</v>
      </c>
      <c r="U4806">
        <v>112.23131313131314</v>
      </c>
      <c r="W4806" s="429">
        <f t="shared" si="112"/>
        <v>111.11111111111111</v>
      </c>
      <c r="X4806" s="429">
        <f t="shared" si="112"/>
        <v>8.6868686868686856E-3</v>
      </c>
      <c r="Y4806" s="429">
        <f t="shared" si="112"/>
        <v>3.0303030303030307E-3</v>
      </c>
      <c r="Z4806" s="429">
        <f t="shared" si="111"/>
        <v>112.23131313131314</v>
      </c>
      <c r="AA4806" s="429" t="s">
        <v>1295</v>
      </c>
    </row>
    <row r="4807" spans="1:27" x14ac:dyDescent="0.25">
      <c r="A4807" t="s">
        <v>149</v>
      </c>
      <c r="B4807" t="s">
        <v>186</v>
      </c>
      <c r="C4807" t="s">
        <v>1459</v>
      </c>
      <c r="D4807" t="s">
        <v>1497</v>
      </c>
      <c r="E4807" t="s">
        <v>1499</v>
      </c>
      <c r="F4807" t="s">
        <v>1293</v>
      </c>
      <c r="G4807" t="s">
        <v>524</v>
      </c>
      <c r="H4807" t="s">
        <v>1460</v>
      </c>
      <c r="I4807" t="s">
        <v>561</v>
      </c>
      <c r="J4807" t="s">
        <v>1416</v>
      </c>
      <c r="K4807" t="s">
        <v>1398</v>
      </c>
      <c r="L4807">
        <v>0.3</v>
      </c>
      <c r="M4807">
        <v>0</v>
      </c>
      <c r="N4807">
        <v>0</v>
      </c>
      <c r="O4807">
        <v>0</v>
      </c>
      <c r="P4807">
        <v>0</v>
      </c>
      <c r="Q4807">
        <v>0</v>
      </c>
      <c r="R4807">
        <v>333.33333333333331</v>
      </c>
      <c r="S4807">
        <v>2.6060606060606058E-2</v>
      </c>
      <c r="T4807">
        <v>9.0909090909090905E-3</v>
      </c>
      <c r="U4807">
        <v>336.69393939393933</v>
      </c>
      <c r="W4807" s="429">
        <f t="shared" si="112"/>
        <v>333.33333333333331</v>
      </c>
      <c r="X4807" s="429">
        <f t="shared" si="112"/>
        <v>2.6060606060606058E-2</v>
      </c>
      <c r="Y4807" s="429">
        <f t="shared" si="112"/>
        <v>9.0909090909090905E-3</v>
      </c>
      <c r="Z4807" s="429">
        <f t="shared" si="111"/>
        <v>336.69393939393933</v>
      </c>
      <c r="AA4807" s="429" t="s">
        <v>1295</v>
      </c>
    </row>
    <row r="4808" spans="1:27" x14ac:dyDescent="0.25">
      <c r="A4808" t="s">
        <v>149</v>
      </c>
      <c r="B4808" t="s">
        <v>186</v>
      </c>
      <c r="C4808" t="s">
        <v>1459</v>
      </c>
      <c r="D4808" t="s">
        <v>1497</v>
      </c>
      <c r="E4808" t="s">
        <v>1499</v>
      </c>
      <c r="F4808" t="s">
        <v>1293</v>
      </c>
      <c r="G4808" t="s">
        <v>524</v>
      </c>
      <c r="H4808" t="s">
        <v>1464</v>
      </c>
      <c r="I4808" t="s">
        <v>186</v>
      </c>
      <c r="J4808" t="s">
        <v>1416</v>
      </c>
      <c r="K4808" t="s">
        <v>1398</v>
      </c>
      <c r="L4808">
        <v>2.95</v>
      </c>
      <c r="M4808">
        <v>0.02</v>
      </c>
      <c r="N4808">
        <v>0.03</v>
      </c>
      <c r="O4808">
        <v>0.03</v>
      </c>
      <c r="P4808">
        <v>0.05</v>
      </c>
      <c r="Q4808">
        <v>0.05</v>
      </c>
      <c r="R4808">
        <v>3277.7777777777778</v>
      </c>
      <c r="S4808">
        <v>0.25626262626262625</v>
      </c>
      <c r="T4808">
        <v>8.9393939393939401E-2</v>
      </c>
      <c r="U4808">
        <v>3310.8237373737375</v>
      </c>
      <c r="W4808" s="429">
        <f t="shared" si="112"/>
        <v>3277.7777777777778</v>
      </c>
      <c r="X4808" s="429">
        <f t="shared" si="112"/>
        <v>0.25626262626262625</v>
      </c>
      <c r="Y4808" s="429">
        <f t="shared" si="112"/>
        <v>8.9393939393939401E-2</v>
      </c>
      <c r="Z4808" s="429">
        <f t="shared" si="111"/>
        <v>3310.8237373737375</v>
      </c>
      <c r="AA4808" s="429" t="s">
        <v>1295</v>
      </c>
    </row>
    <row r="4809" spans="1:27" x14ac:dyDescent="0.25">
      <c r="A4809" t="s">
        <v>149</v>
      </c>
      <c r="B4809" t="s">
        <v>186</v>
      </c>
      <c r="C4809" t="s">
        <v>1459</v>
      </c>
      <c r="D4809" t="s">
        <v>1497</v>
      </c>
      <c r="E4809" t="s">
        <v>1499</v>
      </c>
      <c r="F4809" t="s">
        <v>1293</v>
      </c>
      <c r="G4809" t="s">
        <v>524</v>
      </c>
      <c r="H4809" t="s">
        <v>1464</v>
      </c>
      <c r="I4809" t="s">
        <v>186</v>
      </c>
      <c r="J4809" t="s">
        <v>1406</v>
      </c>
      <c r="K4809" t="s">
        <v>1398</v>
      </c>
      <c r="L4809">
        <v>2.6840000000000002</v>
      </c>
      <c r="M4809">
        <v>0.34</v>
      </c>
      <c r="N4809">
        <v>2.11</v>
      </c>
      <c r="O4809">
        <v>0</v>
      </c>
      <c r="P4809">
        <v>0.02</v>
      </c>
      <c r="Q4809">
        <v>0.02</v>
      </c>
      <c r="R4809">
        <v>181.08397780000001</v>
      </c>
      <c r="S4809">
        <v>3.4153900000000004E-3</v>
      </c>
      <c r="T4809">
        <v>3.4153900000000002E-4</v>
      </c>
      <c r="U4809">
        <v>181.27114117200003</v>
      </c>
      <c r="W4809" s="429">
        <f t="shared" si="112"/>
        <v>181.08397780000001</v>
      </c>
      <c r="X4809" s="429">
        <f t="shared" si="112"/>
        <v>3.4153900000000004E-3</v>
      </c>
      <c r="Y4809" s="429">
        <f t="shared" si="112"/>
        <v>3.4153900000000002E-4</v>
      </c>
      <c r="Z4809" s="429">
        <f t="shared" si="111"/>
        <v>181.27114117200003</v>
      </c>
      <c r="AA4809" s="429" t="s">
        <v>1295</v>
      </c>
    </row>
    <row r="4810" spans="1:27" x14ac:dyDescent="0.25">
      <c r="A4810" t="s">
        <v>149</v>
      </c>
      <c r="B4810" t="s">
        <v>186</v>
      </c>
      <c r="C4810" t="s">
        <v>1459</v>
      </c>
      <c r="D4810" t="s">
        <v>1497</v>
      </c>
      <c r="E4810" t="s">
        <v>1499</v>
      </c>
      <c r="F4810" t="s">
        <v>1293</v>
      </c>
      <c r="G4810" t="s">
        <v>524</v>
      </c>
      <c r="H4810" t="s">
        <v>1464</v>
      </c>
      <c r="I4810" t="s">
        <v>186</v>
      </c>
      <c r="J4810" t="s">
        <v>1406</v>
      </c>
      <c r="K4810" t="s">
        <v>1398</v>
      </c>
      <c r="L4810">
        <v>0</v>
      </c>
      <c r="M4810">
        <v>0</v>
      </c>
      <c r="N4810">
        <v>0</v>
      </c>
      <c r="O4810">
        <v>0</v>
      </c>
      <c r="P4810">
        <v>0</v>
      </c>
      <c r="Q4810">
        <v>0</v>
      </c>
      <c r="R4810">
        <v>0</v>
      </c>
      <c r="S4810">
        <v>0</v>
      </c>
      <c r="T4810">
        <v>0</v>
      </c>
      <c r="U4810">
        <v>0</v>
      </c>
      <c r="W4810" s="429">
        <f t="shared" si="112"/>
        <v>0</v>
      </c>
      <c r="X4810" s="429">
        <f t="shared" si="112"/>
        <v>0</v>
      </c>
      <c r="Y4810" s="429">
        <f t="shared" si="112"/>
        <v>0</v>
      </c>
      <c r="Z4810" s="429">
        <f t="shared" si="111"/>
        <v>0</v>
      </c>
      <c r="AA4810" s="429" t="s">
        <v>1295</v>
      </c>
    </row>
    <row r="4811" spans="1:27" x14ac:dyDescent="0.25">
      <c r="A4811" t="s">
        <v>149</v>
      </c>
      <c r="B4811" t="s">
        <v>186</v>
      </c>
      <c r="C4811" t="s">
        <v>1459</v>
      </c>
      <c r="D4811" t="s">
        <v>1497</v>
      </c>
      <c r="E4811" t="s">
        <v>1499</v>
      </c>
      <c r="F4811" t="s">
        <v>1293</v>
      </c>
      <c r="G4811" t="s">
        <v>524</v>
      </c>
      <c r="H4811" t="s">
        <v>1464</v>
      </c>
      <c r="I4811" t="s">
        <v>186</v>
      </c>
      <c r="J4811" t="s">
        <v>1416</v>
      </c>
      <c r="K4811" t="s">
        <v>1398</v>
      </c>
      <c r="L4811">
        <v>0.4</v>
      </c>
      <c r="M4811">
        <v>0.01</v>
      </c>
      <c r="N4811">
        <v>7.0000000000000007E-2</v>
      </c>
      <c r="O4811">
        <v>0.02</v>
      </c>
      <c r="P4811">
        <v>0.03</v>
      </c>
      <c r="Q4811">
        <v>0.03</v>
      </c>
      <c r="R4811">
        <v>444.44444444444446</v>
      </c>
      <c r="S4811">
        <v>3.4747474747474742E-2</v>
      </c>
      <c r="T4811">
        <v>1.2121212121212123E-2</v>
      </c>
      <c r="U4811">
        <v>448.92525252525257</v>
      </c>
      <c r="W4811" s="429">
        <f t="shared" si="112"/>
        <v>444.44444444444446</v>
      </c>
      <c r="X4811" s="429">
        <f t="shared" si="112"/>
        <v>3.4747474747474742E-2</v>
      </c>
      <c r="Y4811" s="429">
        <f t="shared" si="112"/>
        <v>1.2121212121212123E-2</v>
      </c>
      <c r="Z4811" s="429">
        <f t="shared" si="111"/>
        <v>448.92525252525257</v>
      </c>
      <c r="AA4811" s="429" t="s">
        <v>1295</v>
      </c>
    </row>
    <row r="4812" spans="1:27" x14ac:dyDescent="0.25">
      <c r="A4812" t="s">
        <v>149</v>
      </c>
      <c r="B4812" t="s">
        <v>1246</v>
      </c>
      <c r="C4812" t="s">
        <v>1324</v>
      </c>
      <c r="D4812" t="s">
        <v>1500</v>
      </c>
      <c r="E4812" t="s">
        <v>1501</v>
      </c>
      <c r="F4812" t="s">
        <v>1292</v>
      </c>
      <c r="G4812" s="532">
        <v>35</v>
      </c>
      <c r="H4812">
        <v>35005</v>
      </c>
      <c r="I4812" t="s">
        <v>1327</v>
      </c>
      <c r="J4812">
        <v>2310023606</v>
      </c>
      <c r="K4812" t="s">
        <v>1502</v>
      </c>
      <c r="L4812">
        <v>0</v>
      </c>
      <c r="M4812">
        <v>0</v>
      </c>
      <c r="N4812">
        <v>0</v>
      </c>
      <c r="O4812">
        <v>0</v>
      </c>
      <c r="P4812">
        <v>0</v>
      </c>
      <c r="Q4812">
        <v>0</v>
      </c>
      <c r="R4812">
        <v>0</v>
      </c>
      <c r="S4812">
        <v>0</v>
      </c>
      <c r="T4812">
        <v>0</v>
      </c>
      <c r="U4812">
        <v>0</v>
      </c>
      <c r="W4812" s="429">
        <f t="shared" si="112"/>
        <v>0</v>
      </c>
      <c r="X4812" s="429">
        <f t="shared" si="112"/>
        <v>0</v>
      </c>
      <c r="Y4812" s="429">
        <f t="shared" si="112"/>
        <v>0</v>
      </c>
      <c r="Z4812" s="429">
        <f t="shared" si="111"/>
        <v>0</v>
      </c>
      <c r="AA4812" s="429" t="s">
        <v>1296</v>
      </c>
    </row>
    <row r="4813" spans="1:27" x14ac:dyDescent="0.25">
      <c r="A4813" t="s">
        <v>149</v>
      </c>
      <c r="B4813" t="s">
        <v>1246</v>
      </c>
      <c r="C4813" t="s">
        <v>1324</v>
      </c>
      <c r="D4813" t="s">
        <v>1500</v>
      </c>
      <c r="E4813" t="s">
        <v>1501</v>
      </c>
      <c r="F4813" t="s">
        <v>1292</v>
      </c>
      <c r="G4813" s="532">
        <v>35</v>
      </c>
      <c r="H4813">
        <v>35015</v>
      </c>
      <c r="I4813" t="s">
        <v>552</v>
      </c>
      <c r="J4813">
        <v>2310023606</v>
      </c>
      <c r="K4813" t="s">
        <v>1502</v>
      </c>
      <c r="L4813">
        <v>0</v>
      </c>
      <c r="M4813">
        <v>0</v>
      </c>
      <c r="N4813">
        <v>0</v>
      </c>
      <c r="O4813">
        <v>0</v>
      </c>
      <c r="P4813">
        <v>0</v>
      </c>
      <c r="Q4813">
        <v>0</v>
      </c>
      <c r="R4813">
        <v>0</v>
      </c>
      <c r="S4813">
        <v>0</v>
      </c>
      <c r="T4813">
        <v>0</v>
      </c>
      <c r="U4813">
        <v>0</v>
      </c>
      <c r="W4813" s="429">
        <f t="shared" si="112"/>
        <v>0</v>
      </c>
      <c r="X4813" s="429">
        <f t="shared" si="112"/>
        <v>0</v>
      </c>
      <c r="Y4813" s="429">
        <f t="shared" si="112"/>
        <v>0</v>
      </c>
      <c r="Z4813" s="429">
        <f t="shared" si="111"/>
        <v>0</v>
      </c>
      <c r="AA4813" s="429" t="s">
        <v>1296</v>
      </c>
    </row>
    <row r="4814" spans="1:27" x14ac:dyDescent="0.25">
      <c r="A4814" t="s">
        <v>149</v>
      </c>
      <c r="B4814" t="s">
        <v>1246</v>
      </c>
      <c r="C4814" t="s">
        <v>1324</v>
      </c>
      <c r="D4814" t="s">
        <v>1500</v>
      </c>
      <c r="E4814" t="s">
        <v>1501</v>
      </c>
      <c r="F4814" t="s">
        <v>1292</v>
      </c>
      <c r="G4814" s="532">
        <v>35</v>
      </c>
      <c r="H4814">
        <v>35025</v>
      </c>
      <c r="I4814" t="s">
        <v>563</v>
      </c>
      <c r="J4814">
        <v>2310023606</v>
      </c>
      <c r="K4814" t="s">
        <v>1502</v>
      </c>
      <c r="L4814">
        <v>0</v>
      </c>
      <c r="M4814">
        <v>0</v>
      </c>
      <c r="N4814">
        <v>0</v>
      </c>
      <c r="O4814">
        <v>0</v>
      </c>
      <c r="P4814">
        <v>0</v>
      </c>
      <c r="Q4814">
        <v>0</v>
      </c>
      <c r="R4814">
        <v>0</v>
      </c>
      <c r="S4814">
        <v>0</v>
      </c>
      <c r="T4814">
        <v>0</v>
      </c>
      <c r="U4814">
        <v>0</v>
      </c>
      <c r="W4814" s="429">
        <f t="shared" si="112"/>
        <v>0</v>
      </c>
      <c r="X4814" s="429">
        <f t="shared" si="112"/>
        <v>0</v>
      </c>
      <c r="Y4814" s="429">
        <f t="shared" si="112"/>
        <v>0</v>
      </c>
      <c r="Z4814" s="429">
        <f t="shared" si="111"/>
        <v>0</v>
      </c>
      <c r="AA4814" s="429" t="s">
        <v>1296</v>
      </c>
    </row>
    <row r="4815" spans="1:27" x14ac:dyDescent="0.25">
      <c r="A4815" t="s">
        <v>149</v>
      </c>
      <c r="B4815" t="s">
        <v>1246</v>
      </c>
      <c r="C4815" t="s">
        <v>1324</v>
      </c>
      <c r="D4815" t="s">
        <v>1500</v>
      </c>
      <c r="E4815" t="s">
        <v>1501</v>
      </c>
      <c r="F4815" t="s">
        <v>1292</v>
      </c>
      <c r="G4815" s="532">
        <v>35</v>
      </c>
      <c r="H4815">
        <v>35041</v>
      </c>
      <c r="I4815" t="s">
        <v>584</v>
      </c>
      <c r="J4815">
        <v>2310023606</v>
      </c>
      <c r="K4815" t="s">
        <v>1502</v>
      </c>
      <c r="L4815">
        <v>0</v>
      </c>
      <c r="M4815">
        <v>0</v>
      </c>
      <c r="N4815">
        <v>0</v>
      </c>
      <c r="O4815">
        <v>0</v>
      </c>
      <c r="P4815">
        <v>0</v>
      </c>
      <c r="Q4815">
        <v>0</v>
      </c>
      <c r="R4815">
        <v>0</v>
      </c>
      <c r="S4815">
        <v>0</v>
      </c>
      <c r="T4815">
        <v>0</v>
      </c>
      <c r="U4815">
        <v>0</v>
      </c>
      <c r="W4815" s="429">
        <f t="shared" ref="W4815:Z4841" si="113">IFERROR(R4815*1,0)</f>
        <v>0</v>
      </c>
      <c r="X4815" s="429">
        <f t="shared" si="113"/>
        <v>0</v>
      </c>
      <c r="Y4815" s="429">
        <f t="shared" si="113"/>
        <v>0</v>
      </c>
      <c r="Z4815" s="429">
        <f t="shared" si="111"/>
        <v>0</v>
      </c>
      <c r="AA4815" s="429" t="s">
        <v>1296</v>
      </c>
    </row>
    <row r="4816" spans="1:27" x14ac:dyDescent="0.25">
      <c r="A4816" t="s">
        <v>149</v>
      </c>
      <c r="B4816" t="s">
        <v>186</v>
      </c>
      <c r="C4816" t="s">
        <v>1459</v>
      </c>
      <c r="D4816" t="s">
        <v>1500</v>
      </c>
      <c r="E4816" t="s">
        <v>1501</v>
      </c>
      <c r="F4816" t="s">
        <v>1292</v>
      </c>
      <c r="G4816" s="532">
        <v>35</v>
      </c>
      <c r="H4816">
        <v>35006</v>
      </c>
      <c r="I4816" t="s">
        <v>380</v>
      </c>
      <c r="J4816">
        <v>2310023606</v>
      </c>
      <c r="K4816" t="s">
        <v>1502</v>
      </c>
      <c r="L4816">
        <v>0</v>
      </c>
      <c r="M4816">
        <v>0</v>
      </c>
      <c r="N4816">
        <v>0</v>
      </c>
      <c r="O4816">
        <v>0</v>
      </c>
      <c r="P4816">
        <v>0</v>
      </c>
      <c r="Q4816">
        <v>0</v>
      </c>
      <c r="R4816">
        <v>0</v>
      </c>
      <c r="S4816">
        <v>0</v>
      </c>
      <c r="T4816">
        <v>0</v>
      </c>
      <c r="U4816">
        <v>0</v>
      </c>
      <c r="W4816" s="429">
        <f t="shared" si="113"/>
        <v>0</v>
      </c>
      <c r="X4816" s="429">
        <f t="shared" si="113"/>
        <v>0</v>
      </c>
      <c r="Y4816" s="429">
        <f t="shared" si="113"/>
        <v>0</v>
      </c>
      <c r="Z4816" s="429">
        <f t="shared" si="111"/>
        <v>0</v>
      </c>
      <c r="AA4816" s="429" t="s">
        <v>1296</v>
      </c>
    </row>
    <row r="4817" spans="1:27" x14ac:dyDescent="0.25">
      <c r="A4817" t="s">
        <v>149</v>
      </c>
      <c r="B4817" t="s">
        <v>186</v>
      </c>
      <c r="C4817" t="s">
        <v>1459</v>
      </c>
      <c r="D4817" t="s">
        <v>1500</v>
      </c>
      <c r="E4817" t="s">
        <v>1501</v>
      </c>
      <c r="F4817" t="s">
        <v>1292</v>
      </c>
      <c r="G4817" s="532">
        <v>35</v>
      </c>
      <c r="H4817">
        <v>35031</v>
      </c>
      <c r="I4817" t="s">
        <v>561</v>
      </c>
      <c r="J4817">
        <v>2310023606</v>
      </c>
      <c r="K4817" t="s">
        <v>1502</v>
      </c>
      <c r="L4817">
        <v>0</v>
      </c>
      <c r="M4817">
        <v>0</v>
      </c>
      <c r="N4817">
        <v>0</v>
      </c>
      <c r="O4817">
        <v>0</v>
      </c>
      <c r="P4817">
        <v>0</v>
      </c>
      <c r="Q4817">
        <v>0</v>
      </c>
      <c r="R4817">
        <v>0</v>
      </c>
      <c r="S4817">
        <v>0</v>
      </c>
      <c r="T4817">
        <v>0</v>
      </c>
      <c r="U4817">
        <v>0</v>
      </c>
      <c r="W4817" s="429">
        <f t="shared" si="113"/>
        <v>0</v>
      </c>
      <c r="X4817" s="429">
        <f t="shared" si="113"/>
        <v>0</v>
      </c>
      <c r="Y4817" s="429">
        <f t="shared" si="113"/>
        <v>0</v>
      </c>
      <c r="Z4817" s="429">
        <f t="shared" si="111"/>
        <v>0</v>
      </c>
      <c r="AA4817" s="429" t="s">
        <v>1296</v>
      </c>
    </row>
    <row r="4818" spans="1:27" x14ac:dyDescent="0.25">
      <c r="A4818" t="s">
        <v>149</v>
      </c>
      <c r="B4818" t="s">
        <v>186</v>
      </c>
      <c r="C4818" t="s">
        <v>1459</v>
      </c>
      <c r="D4818" t="s">
        <v>1500</v>
      </c>
      <c r="E4818" t="s">
        <v>1501</v>
      </c>
      <c r="F4818" t="s">
        <v>1292</v>
      </c>
      <c r="G4818" s="532">
        <v>35</v>
      </c>
      <c r="H4818">
        <v>35039</v>
      </c>
      <c r="I4818" t="s">
        <v>534</v>
      </c>
      <c r="J4818">
        <v>2310023606</v>
      </c>
      <c r="K4818" t="s">
        <v>1502</v>
      </c>
      <c r="L4818">
        <v>0</v>
      </c>
      <c r="M4818">
        <v>0</v>
      </c>
      <c r="N4818">
        <v>0</v>
      </c>
      <c r="O4818">
        <v>0</v>
      </c>
      <c r="P4818">
        <v>0</v>
      </c>
      <c r="Q4818">
        <v>0</v>
      </c>
      <c r="R4818">
        <v>0</v>
      </c>
      <c r="S4818">
        <v>0</v>
      </c>
      <c r="T4818">
        <v>0</v>
      </c>
      <c r="U4818">
        <v>0</v>
      </c>
      <c r="W4818" s="429">
        <f t="shared" si="113"/>
        <v>0</v>
      </c>
      <c r="X4818" s="429">
        <f t="shared" si="113"/>
        <v>0</v>
      </c>
      <c r="Y4818" s="429">
        <f t="shared" si="113"/>
        <v>0</v>
      </c>
      <c r="Z4818" s="429">
        <f t="shared" si="111"/>
        <v>0</v>
      </c>
      <c r="AA4818" s="429" t="s">
        <v>1296</v>
      </c>
    </row>
    <row r="4819" spans="1:27" x14ac:dyDescent="0.25">
      <c r="A4819" t="s">
        <v>149</v>
      </c>
      <c r="B4819" t="s">
        <v>186</v>
      </c>
      <c r="C4819" t="s">
        <v>1459</v>
      </c>
      <c r="D4819" t="s">
        <v>1500</v>
      </c>
      <c r="E4819" t="s">
        <v>1501</v>
      </c>
      <c r="F4819" t="s">
        <v>1292</v>
      </c>
      <c r="G4819" s="532">
        <v>35</v>
      </c>
      <c r="H4819">
        <v>35043</v>
      </c>
      <c r="I4819" t="s">
        <v>1463</v>
      </c>
      <c r="J4819">
        <v>2310023606</v>
      </c>
      <c r="K4819" t="s">
        <v>1502</v>
      </c>
      <c r="L4819">
        <v>0</v>
      </c>
      <c r="M4819">
        <v>0</v>
      </c>
      <c r="N4819">
        <v>0</v>
      </c>
      <c r="O4819">
        <v>0</v>
      </c>
      <c r="P4819">
        <v>0</v>
      </c>
      <c r="Q4819">
        <v>0</v>
      </c>
      <c r="R4819">
        <v>0</v>
      </c>
      <c r="S4819">
        <v>0</v>
      </c>
      <c r="T4819">
        <v>0</v>
      </c>
      <c r="U4819">
        <v>0</v>
      </c>
      <c r="W4819" s="429">
        <f t="shared" si="113"/>
        <v>0</v>
      </c>
      <c r="X4819" s="429">
        <f t="shared" si="113"/>
        <v>0</v>
      </c>
      <c r="Y4819" s="429">
        <f t="shared" si="113"/>
        <v>0</v>
      </c>
      <c r="Z4819" s="429">
        <f t="shared" si="111"/>
        <v>0</v>
      </c>
      <c r="AA4819" s="429" t="s">
        <v>1296</v>
      </c>
    </row>
    <row r="4820" spans="1:27" x14ac:dyDescent="0.25">
      <c r="A4820" t="s">
        <v>149</v>
      </c>
      <c r="B4820" t="s">
        <v>186</v>
      </c>
      <c r="C4820" t="s">
        <v>1459</v>
      </c>
      <c r="D4820" t="s">
        <v>1500</v>
      </c>
      <c r="E4820" t="s">
        <v>1501</v>
      </c>
      <c r="F4820" t="s">
        <v>1292</v>
      </c>
      <c r="G4820" s="532">
        <v>35</v>
      </c>
      <c r="H4820">
        <v>35045</v>
      </c>
      <c r="I4820" t="s">
        <v>186</v>
      </c>
      <c r="J4820">
        <v>2310023606</v>
      </c>
      <c r="K4820" t="s">
        <v>1502</v>
      </c>
      <c r="L4820">
        <v>0</v>
      </c>
      <c r="M4820">
        <v>0</v>
      </c>
      <c r="N4820">
        <v>0</v>
      </c>
      <c r="O4820">
        <v>0</v>
      </c>
      <c r="P4820">
        <v>0</v>
      </c>
      <c r="Q4820">
        <v>0</v>
      </c>
      <c r="R4820">
        <v>0</v>
      </c>
      <c r="S4820">
        <v>0</v>
      </c>
      <c r="T4820">
        <v>0</v>
      </c>
      <c r="U4820">
        <v>0</v>
      </c>
      <c r="W4820" s="429">
        <f t="shared" si="113"/>
        <v>0</v>
      </c>
      <c r="X4820" s="429">
        <f t="shared" si="113"/>
        <v>0</v>
      </c>
      <c r="Y4820" s="429">
        <f t="shared" si="113"/>
        <v>0</v>
      </c>
      <c r="Z4820" s="429">
        <f t="shared" si="111"/>
        <v>0</v>
      </c>
      <c r="AA4820" s="429" t="s">
        <v>1296</v>
      </c>
    </row>
    <row r="4821" spans="1:27" x14ac:dyDescent="0.25">
      <c r="A4821" t="s">
        <v>149</v>
      </c>
      <c r="B4821" t="s">
        <v>1246</v>
      </c>
      <c r="C4821" t="s">
        <v>1324</v>
      </c>
      <c r="D4821" t="s">
        <v>1500</v>
      </c>
      <c r="E4821" t="s">
        <v>1501</v>
      </c>
      <c r="F4821" t="s">
        <v>1292</v>
      </c>
      <c r="G4821" s="532">
        <v>35</v>
      </c>
      <c r="H4821">
        <v>35005</v>
      </c>
      <c r="I4821" t="s">
        <v>1327</v>
      </c>
      <c r="J4821">
        <v>2310111100</v>
      </c>
      <c r="K4821" t="s">
        <v>1502</v>
      </c>
      <c r="L4821">
        <v>0</v>
      </c>
      <c r="M4821">
        <v>17.649799999999999</v>
      </c>
      <c r="N4821">
        <v>0</v>
      </c>
      <c r="O4821">
        <v>0</v>
      </c>
      <c r="P4821">
        <v>0</v>
      </c>
      <c r="Q4821">
        <v>0</v>
      </c>
      <c r="R4821">
        <v>2.093249705194526</v>
      </c>
      <c r="S4821">
        <v>29.62101481685001</v>
      </c>
      <c r="T4821">
        <v>0</v>
      </c>
      <c r="U4821">
        <v>742.61862012644485</v>
      </c>
      <c r="W4821" s="429">
        <f t="shared" si="113"/>
        <v>2.093249705194526</v>
      </c>
      <c r="X4821" s="429">
        <f t="shared" si="113"/>
        <v>29.62101481685001</v>
      </c>
      <c r="Y4821" s="429">
        <f t="shared" si="113"/>
        <v>0</v>
      </c>
      <c r="Z4821" s="429">
        <f t="shared" si="111"/>
        <v>742.61862012644485</v>
      </c>
      <c r="AA4821" s="429" t="s">
        <v>1296</v>
      </c>
    </row>
    <row r="4822" spans="1:27" x14ac:dyDescent="0.25">
      <c r="A4822" t="s">
        <v>149</v>
      </c>
      <c r="B4822" t="s">
        <v>1246</v>
      </c>
      <c r="C4822" t="s">
        <v>1324</v>
      </c>
      <c r="D4822" t="s">
        <v>1500</v>
      </c>
      <c r="E4822" t="s">
        <v>1501</v>
      </c>
      <c r="F4822" t="s">
        <v>1292</v>
      </c>
      <c r="G4822" s="532">
        <v>35</v>
      </c>
      <c r="H4822">
        <v>35015</v>
      </c>
      <c r="I4822" t="s">
        <v>552</v>
      </c>
      <c r="J4822">
        <v>2310111100</v>
      </c>
      <c r="K4822" t="s">
        <v>1502</v>
      </c>
      <c r="L4822">
        <v>0</v>
      </c>
      <c r="M4822">
        <v>1115.1500000000001</v>
      </c>
      <c r="N4822">
        <v>0</v>
      </c>
      <c r="O4822">
        <v>0</v>
      </c>
      <c r="P4822">
        <v>0</v>
      </c>
      <c r="Q4822">
        <v>0</v>
      </c>
      <c r="R4822">
        <v>132.25574277032467</v>
      </c>
      <c r="S4822">
        <v>1871.5155227260532</v>
      </c>
      <c r="T4822">
        <v>0</v>
      </c>
      <c r="U4822">
        <v>46920.143810921654</v>
      </c>
      <c r="W4822" s="429">
        <f t="shared" si="113"/>
        <v>132.25574277032467</v>
      </c>
      <c r="X4822" s="429">
        <f t="shared" si="113"/>
        <v>1871.5155227260532</v>
      </c>
      <c r="Y4822" s="429">
        <f t="shared" si="113"/>
        <v>0</v>
      </c>
      <c r="Z4822" s="429">
        <f t="shared" si="111"/>
        <v>46920.143810921654</v>
      </c>
      <c r="AA4822" s="429" t="s">
        <v>1296</v>
      </c>
    </row>
    <row r="4823" spans="1:27" x14ac:dyDescent="0.25">
      <c r="A4823" t="s">
        <v>149</v>
      </c>
      <c r="B4823" t="s">
        <v>1246</v>
      </c>
      <c r="C4823" t="s">
        <v>1324</v>
      </c>
      <c r="D4823" t="s">
        <v>1500</v>
      </c>
      <c r="E4823" t="s">
        <v>1501</v>
      </c>
      <c r="F4823" t="s">
        <v>1292</v>
      </c>
      <c r="G4823" s="532">
        <v>35</v>
      </c>
      <c r="H4823">
        <v>35025</v>
      </c>
      <c r="I4823" t="s">
        <v>563</v>
      </c>
      <c r="J4823">
        <v>2310111100</v>
      </c>
      <c r="K4823" t="s">
        <v>1502</v>
      </c>
      <c r="L4823">
        <v>0</v>
      </c>
      <c r="M4823">
        <v>885.69899999999996</v>
      </c>
      <c r="N4823">
        <v>0</v>
      </c>
      <c r="O4823">
        <v>0</v>
      </c>
      <c r="P4823">
        <v>0</v>
      </c>
      <c r="Q4823">
        <v>0</v>
      </c>
      <c r="R4823">
        <v>105.04306964617653</v>
      </c>
      <c r="S4823">
        <v>1486.4362883584652</v>
      </c>
      <c r="T4823">
        <v>0</v>
      </c>
      <c r="U4823">
        <v>37265.950278607808</v>
      </c>
      <c r="W4823" s="429">
        <f t="shared" si="113"/>
        <v>105.04306964617653</v>
      </c>
      <c r="X4823" s="429">
        <f t="shared" si="113"/>
        <v>1486.4362883584652</v>
      </c>
      <c r="Y4823" s="429">
        <f t="shared" si="113"/>
        <v>0</v>
      </c>
      <c r="Z4823" s="429">
        <f t="shared" si="111"/>
        <v>37265.950278607808</v>
      </c>
      <c r="AA4823" s="429" t="s">
        <v>1296</v>
      </c>
    </row>
    <row r="4824" spans="1:27" x14ac:dyDescent="0.25">
      <c r="A4824" t="s">
        <v>149</v>
      </c>
      <c r="B4824" t="s">
        <v>1246</v>
      </c>
      <c r="C4824" t="s">
        <v>1324</v>
      </c>
      <c r="D4824" t="s">
        <v>1500</v>
      </c>
      <c r="E4824" t="s">
        <v>1501</v>
      </c>
      <c r="F4824" t="s">
        <v>1292</v>
      </c>
      <c r="G4824" s="532">
        <v>35</v>
      </c>
      <c r="H4824">
        <v>35041</v>
      </c>
      <c r="I4824" t="s">
        <v>584</v>
      </c>
      <c r="J4824">
        <v>2310111100</v>
      </c>
      <c r="K4824" t="s">
        <v>1502</v>
      </c>
      <c r="L4824">
        <v>0</v>
      </c>
      <c r="M4824">
        <v>4.81358</v>
      </c>
      <c r="N4824">
        <v>0</v>
      </c>
      <c r="O4824">
        <v>0</v>
      </c>
      <c r="P4824">
        <v>0</v>
      </c>
      <c r="Q4824">
        <v>0</v>
      </c>
      <c r="R4824">
        <v>0.57088606760021465</v>
      </c>
      <c r="S4824">
        <v>8.0784555350254887</v>
      </c>
      <c r="T4824">
        <v>0</v>
      </c>
      <c r="U4824">
        <v>202.53227444323744</v>
      </c>
      <c r="W4824" s="429">
        <f t="shared" si="113"/>
        <v>0.57088606760021465</v>
      </c>
      <c r="X4824" s="429">
        <f t="shared" si="113"/>
        <v>8.0784555350254887</v>
      </c>
      <c r="Y4824" s="429">
        <f t="shared" si="113"/>
        <v>0</v>
      </c>
      <c r="Z4824" s="429">
        <f t="shared" si="111"/>
        <v>202.53227444323744</v>
      </c>
      <c r="AA4824" s="429" t="s">
        <v>1296</v>
      </c>
    </row>
    <row r="4825" spans="1:27" x14ac:dyDescent="0.25">
      <c r="A4825" t="s">
        <v>149</v>
      </c>
      <c r="B4825" t="s">
        <v>186</v>
      </c>
      <c r="C4825" t="s">
        <v>1459</v>
      </c>
      <c r="D4825" t="s">
        <v>1500</v>
      </c>
      <c r="E4825" t="s">
        <v>1501</v>
      </c>
      <c r="F4825" t="s">
        <v>1292</v>
      </c>
      <c r="G4825" s="532">
        <v>35</v>
      </c>
      <c r="H4825">
        <v>35006</v>
      </c>
      <c r="I4825" t="s">
        <v>380</v>
      </c>
      <c r="J4825">
        <v>2310111100</v>
      </c>
      <c r="K4825" t="s">
        <v>1502</v>
      </c>
      <c r="L4825">
        <v>0</v>
      </c>
      <c r="M4825">
        <v>0</v>
      </c>
      <c r="N4825">
        <v>0</v>
      </c>
      <c r="O4825">
        <v>0</v>
      </c>
      <c r="P4825">
        <v>0</v>
      </c>
      <c r="Q4825">
        <v>0</v>
      </c>
      <c r="R4825">
        <v>0</v>
      </c>
      <c r="S4825">
        <v>0</v>
      </c>
      <c r="T4825">
        <v>0</v>
      </c>
      <c r="U4825">
        <v>0</v>
      </c>
      <c r="W4825" s="429">
        <f t="shared" si="113"/>
        <v>0</v>
      </c>
      <c r="X4825" s="429">
        <f t="shared" si="113"/>
        <v>0</v>
      </c>
      <c r="Y4825" s="429">
        <f t="shared" si="113"/>
        <v>0</v>
      </c>
      <c r="Z4825" s="429">
        <f t="shared" si="111"/>
        <v>0</v>
      </c>
      <c r="AA4825" s="429" t="s">
        <v>1296</v>
      </c>
    </row>
    <row r="4826" spans="1:27" x14ac:dyDescent="0.25">
      <c r="A4826" t="s">
        <v>149</v>
      </c>
      <c r="B4826" t="s">
        <v>186</v>
      </c>
      <c r="C4826" t="s">
        <v>1459</v>
      </c>
      <c r="D4826" t="s">
        <v>1500</v>
      </c>
      <c r="E4826" t="s">
        <v>1501</v>
      </c>
      <c r="F4826" t="s">
        <v>1292</v>
      </c>
      <c r="G4826" s="532">
        <v>35</v>
      </c>
      <c r="H4826">
        <v>35031</v>
      </c>
      <c r="I4826" t="s">
        <v>561</v>
      </c>
      <c r="J4826">
        <v>2310111100</v>
      </c>
      <c r="K4826" t="s">
        <v>1502</v>
      </c>
      <c r="L4826">
        <v>0</v>
      </c>
      <c r="M4826">
        <v>0</v>
      </c>
      <c r="N4826">
        <v>0</v>
      </c>
      <c r="O4826">
        <v>0</v>
      </c>
      <c r="P4826">
        <v>0</v>
      </c>
      <c r="Q4826">
        <v>0</v>
      </c>
      <c r="R4826">
        <v>0</v>
      </c>
      <c r="S4826">
        <v>0</v>
      </c>
      <c r="T4826">
        <v>0</v>
      </c>
      <c r="U4826">
        <v>0</v>
      </c>
      <c r="W4826" s="429">
        <f t="shared" si="113"/>
        <v>0</v>
      </c>
      <c r="X4826" s="429">
        <f t="shared" si="113"/>
        <v>0</v>
      </c>
      <c r="Y4826" s="429">
        <f t="shared" si="113"/>
        <v>0</v>
      </c>
      <c r="Z4826" s="429">
        <f t="shared" si="111"/>
        <v>0</v>
      </c>
      <c r="AA4826" s="429" t="s">
        <v>1296</v>
      </c>
    </row>
    <row r="4827" spans="1:27" x14ac:dyDescent="0.25">
      <c r="A4827" t="s">
        <v>149</v>
      </c>
      <c r="B4827" t="s">
        <v>186</v>
      </c>
      <c r="C4827" t="s">
        <v>1459</v>
      </c>
      <c r="D4827" t="s">
        <v>1500</v>
      </c>
      <c r="E4827" t="s">
        <v>1501</v>
      </c>
      <c r="F4827" t="s">
        <v>1292</v>
      </c>
      <c r="G4827" s="532">
        <v>35</v>
      </c>
      <c r="H4827">
        <v>35039</v>
      </c>
      <c r="I4827" t="s">
        <v>534</v>
      </c>
      <c r="J4827">
        <v>2310111100</v>
      </c>
      <c r="K4827" t="s">
        <v>1502</v>
      </c>
      <c r="L4827">
        <v>0</v>
      </c>
      <c r="M4827">
        <v>119.03100000000001</v>
      </c>
      <c r="N4827">
        <v>0</v>
      </c>
      <c r="O4827">
        <v>0</v>
      </c>
      <c r="P4827">
        <v>0</v>
      </c>
      <c r="Q4827">
        <v>0</v>
      </c>
      <c r="R4827">
        <v>14.573427473114718</v>
      </c>
      <c r="S4827">
        <v>286.82696119319053</v>
      </c>
      <c r="T4827">
        <v>0</v>
      </c>
      <c r="U4827">
        <v>7185.2474573028776</v>
      </c>
      <c r="W4827" s="429">
        <f t="shared" si="113"/>
        <v>14.573427473114718</v>
      </c>
      <c r="X4827" s="429">
        <f t="shared" si="113"/>
        <v>286.82696119319053</v>
      </c>
      <c r="Y4827" s="429">
        <f t="shared" si="113"/>
        <v>0</v>
      </c>
      <c r="Z4827" s="429">
        <f t="shared" si="111"/>
        <v>7185.2474573028776</v>
      </c>
      <c r="AA4827" s="429" t="s">
        <v>1296</v>
      </c>
    </row>
    <row r="4828" spans="1:27" x14ac:dyDescent="0.25">
      <c r="A4828" t="s">
        <v>149</v>
      </c>
      <c r="B4828" t="s">
        <v>186</v>
      </c>
      <c r="C4828" t="s">
        <v>1459</v>
      </c>
      <c r="D4828" t="s">
        <v>1500</v>
      </c>
      <c r="E4828" t="s">
        <v>1501</v>
      </c>
      <c r="F4828" t="s">
        <v>1292</v>
      </c>
      <c r="G4828" s="532">
        <v>35</v>
      </c>
      <c r="H4828">
        <v>35043</v>
      </c>
      <c r="I4828" t="s">
        <v>1463</v>
      </c>
      <c r="J4828">
        <v>2310111100</v>
      </c>
      <c r="K4828" t="s">
        <v>1502</v>
      </c>
      <c r="L4828">
        <v>0</v>
      </c>
      <c r="M4828">
        <v>89.999099999999999</v>
      </c>
      <c r="N4828">
        <v>0</v>
      </c>
      <c r="O4828">
        <v>0</v>
      </c>
      <c r="P4828">
        <v>0</v>
      </c>
      <c r="Q4828">
        <v>0</v>
      </c>
      <c r="R4828">
        <v>11.018939238480721</v>
      </c>
      <c r="S4828">
        <v>216.86928920299815</v>
      </c>
      <c r="T4828">
        <v>0</v>
      </c>
      <c r="U4828">
        <v>5432.7511693134347</v>
      </c>
      <c r="W4828" s="429">
        <f t="shared" si="113"/>
        <v>11.018939238480721</v>
      </c>
      <c r="X4828" s="429">
        <f t="shared" si="113"/>
        <v>216.86928920299815</v>
      </c>
      <c r="Y4828" s="429">
        <f t="shared" si="113"/>
        <v>0</v>
      </c>
      <c r="Z4828" s="429">
        <f t="shared" si="111"/>
        <v>5432.7511693134347</v>
      </c>
      <c r="AA4828" s="429" t="s">
        <v>1296</v>
      </c>
    </row>
    <row r="4829" spans="1:27" x14ac:dyDescent="0.25">
      <c r="A4829" t="s">
        <v>149</v>
      </c>
      <c r="B4829" t="s">
        <v>186</v>
      </c>
      <c r="C4829" t="s">
        <v>1459</v>
      </c>
      <c r="D4829" t="s">
        <v>1500</v>
      </c>
      <c r="E4829" t="s">
        <v>1501</v>
      </c>
      <c r="F4829" t="s">
        <v>1292</v>
      </c>
      <c r="G4829" s="532">
        <v>35</v>
      </c>
      <c r="H4829">
        <v>35045</v>
      </c>
      <c r="I4829" t="s">
        <v>186</v>
      </c>
      <c r="J4829">
        <v>2310111100</v>
      </c>
      <c r="K4829" t="s">
        <v>1502</v>
      </c>
      <c r="L4829">
        <v>0</v>
      </c>
      <c r="M4829">
        <v>159.67599999999999</v>
      </c>
      <c r="N4829">
        <v>0</v>
      </c>
      <c r="O4829">
        <v>0</v>
      </c>
      <c r="P4829">
        <v>0</v>
      </c>
      <c r="Q4829">
        <v>0</v>
      </c>
      <c r="R4829">
        <v>19.549752629122374</v>
      </c>
      <c r="S4829">
        <v>384.76852127163414</v>
      </c>
      <c r="T4829">
        <v>0</v>
      </c>
      <c r="U4829">
        <v>9638.762784419976</v>
      </c>
      <c r="W4829" s="429">
        <f t="shared" si="113"/>
        <v>19.549752629122374</v>
      </c>
      <c r="X4829" s="429">
        <f t="shared" si="113"/>
        <v>384.76852127163414</v>
      </c>
      <c r="Y4829" s="429">
        <f t="shared" si="113"/>
        <v>0</v>
      </c>
      <c r="Z4829" s="429">
        <f t="shared" si="111"/>
        <v>9638.762784419976</v>
      </c>
      <c r="AA4829" s="429" t="s">
        <v>1296</v>
      </c>
    </row>
    <row r="4830" spans="1:27" x14ac:dyDescent="0.25">
      <c r="A4830" t="s">
        <v>149</v>
      </c>
      <c r="B4830" t="s">
        <v>1246</v>
      </c>
      <c r="C4830" t="s">
        <v>1324</v>
      </c>
      <c r="D4830" t="s">
        <v>1500</v>
      </c>
      <c r="E4830" t="s">
        <v>1501</v>
      </c>
      <c r="F4830" t="s">
        <v>1292</v>
      </c>
      <c r="G4830" s="532">
        <v>35</v>
      </c>
      <c r="H4830">
        <v>35005</v>
      </c>
      <c r="I4830" t="s">
        <v>1327</v>
      </c>
      <c r="J4830">
        <v>2310121100</v>
      </c>
      <c r="K4830" t="s">
        <v>1502</v>
      </c>
      <c r="L4830">
        <v>0</v>
      </c>
      <c r="M4830">
        <v>0</v>
      </c>
      <c r="N4830">
        <v>0</v>
      </c>
      <c r="O4830">
        <v>0</v>
      </c>
      <c r="P4830">
        <v>0</v>
      </c>
      <c r="Q4830">
        <v>0</v>
      </c>
      <c r="R4830">
        <v>0</v>
      </c>
      <c r="S4830">
        <v>0</v>
      </c>
      <c r="T4830">
        <v>0</v>
      </c>
      <c r="U4830">
        <v>0</v>
      </c>
      <c r="W4830" s="429">
        <f t="shared" si="113"/>
        <v>0</v>
      </c>
      <c r="X4830" s="429">
        <f t="shared" si="113"/>
        <v>0</v>
      </c>
      <c r="Y4830" s="429">
        <f t="shared" si="113"/>
        <v>0</v>
      </c>
      <c r="Z4830" s="429">
        <f t="shared" si="111"/>
        <v>0</v>
      </c>
      <c r="AA4830" s="429" t="s">
        <v>1296</v>
      </c>
    </row>
    <row r="4831" spans="1:27" x14ac:dyDescent="0.25">
      <c r="A4831" t="s">
        <v>149</v>
      </c>
      <c r="B4831" t="s">
        <v>1246</v>
      </c>
      <c r="C4831" t="s">
        <v>1324</v>
      </c>
      <c r="D4831" t="s">
        <v>1500</v>
      </c>
      <c r="E4831" t="s">
        <v>1501</v>
      </c>
      <c r="F4831" t="s">
        <v>1292</v>
      </c>
      <c r="G4831" s="532">
        <v>35</v>
      </c>
      <c r="H4831">
        <v>35015</v>
      </c>
      <c r="I4831" t="s">
        <v>552</v>
      </c>
      <c r="J4831">
        <v>2310121100</v>
      </c>
      <c r="K4831" t="s">
        <v>1502</v>
      </c>
      <c r="L4831">
        <v>0</v>
      </c>
      <c r="M4831">
        <v>8.8377400000000002</v>
      </c>
      <c r="N4831">
        <v>0</v>
      </c>
      <c r="O4831">
        <v>0</v>
      </c>
      <c r="P4831">
        <v>0</v>
      </c>
      <c r="Q4831">
        <v>0</v>
      </c>
      <c r="R4831">
        <v>2.4176360660172205</v>
      </c>
      <c r="S4831">
        <v>36.731522606236169</v>
      </c>
      <c r="T4831">
        <v>0</v>
      </c>
      <c r="U4831">
        <v>920.70570122192134</v>
      </c>
      <c r="W4831" s="429">
        <f t="shared" si="113"/>
        <v>2.4176360660172205</v>
      </c>
      <c r="X4831" s="429">
        <f t="shared" si="113"/>
        <v>36.731522606236169</v>
      </c>
      <c r="Y4831" s="429">
        <f t="shared" si="113"/>
        <v>0</v>
      </c>
      <c r="Z4831" s="429">
        <f t="shared" si="111"/>
        <v>920.70570122192134</v>
      </c>
      <c r="AA4831" s="429" t="s">
        <v>1296</v>
      </c>
    </row>
    <row r="4832" spans="1:27" x14ac:dyDescent="0.25">
      <c r="A4832" t="s">
        <v>149</v>
      </c>
      <c r="B4832" t="s">
        <v>1246</v>
      </c>
      <c r="C4832" t="s">
        <v>1324</v>
      </c>
      <c r="D4832" t="s">
        <v>1500</v>
      </c>
      <c r="E4832" t="s">
        <v>1501</v>
      </c>
      <c r="F4832" t="s">
        <v>1292</v>
      </c>
      <c r="G4832" s="532">
        <v>35</v>
      </c>
      <c r="H4832">
        <v>35025</v>
      </c>
      <c r="I4832" t="s">
        <v>563</v>
      </c>
      <c r="J4832">
        <v>2310121100</v>
      </c>
      <c r="K4832" t="s">
        <v>1502</v>
      </c>
      <c r="L4832">
        <v>0</v>
      </c>
      <c r="M4832">
        <v>13.256600000000001</v>
      </c>
      <c r="N4832">
        <v>0</v>
      </c>
      <c r="O4832">
        <v>0</v>
      </c>
      <c r="P4832">
        <v>0</v>
      </c>
      <c r="Q4832">
        <v>0</v>
      </c>
      <c r="R4832">
        <v>3.6264513634440352</v>
      </c>
      <c r="S4832">
        <v>55.097242347232481</v>
      </c>
      <c r="T4832">
        <v>0</v>
      </c>
      <c r="U4832">
        <v>1381.0575100442559</v>
      </c>
      <c r="W4832" s="429">
        <f t="shared" si="113"/>
        <v>3.6264513634440352</v>
      </c>
      <c r="X4832" s="429">
        <f t="shared" si="113"/>
        <v>55.097242347232481</v>
      </c>
      <c r="Y4832" s="429">
        <f t="shared" si="113"/>
        <v>0</v>
      </c>
      <c r="Z4832" s="429">
        <f t="shared" si="111"/>
        <v>1381.0575100442559</v>
      </c>
      <c r="AA4832" s="429" t="s">
        <v>1296</v>
      </c>
    </row>
    <row r="4833" spans="1:27" x14ac:dyDescent="0.25">
      <c r="A4833" t="s">
        <v>149</v>
      </c>
      <c r="B4833" t="s">
        <v>1246</v>
      </c>
      <c r="C4833" t="s">
        <v>1324</v>
      </c>
      <c r="D4833" t="s">
        <v>1500</v>
      </c>
      <c r="E4833" t="s">
        <v>1501</v>
      </c>
      <c r="F4833" t="s">
        <v>1292</v>
      </c>
      <c r="G4833" s="532">
        <v>35</v>
      </c>
      <c r="H4833">
        <v>35041</v>
      </c>
      <c r="I4833" t="s">
        <v>584</v>
      </c>
      <c r="J4833">
        <v>2310121100</v>
      </c>
      <c r="K4833" t="s">
        <v>1502</v>
      </c>
      <c r="L4833">
        <v>0</v>
      </c>
      <c r="M4833">
        <v>6.6283099999999999</v>
      </c>
      <c r="N4833">
        <v>0</v>
      </c>
      <c r="O4833">
        <v>0</v>
      </c>
      <c r="P4833">
        <v>0</v>
      </c>
      <c r="Q4833">
        <v>0</v>
      </c>
      <c r="R4833">
        <v>1.8132284173038131</v>
      </c>
      <c r="S4833">
        <v>27.548662735738009</v>
      </c>
      <c r="T4833">
        <v>0</v>
      </c>
      <c r="U4833">
        <v>690.52979681075396</v>
      </c>
      <c r="W4833" s="429">
        <f t="shared" si="113"/>
        <v>1.8132284173038131</v>
      </c>
      <c r="X4833" s="429">
        <f t="shared" si="113"/>
        <v>27.548662735738009</v>
      </c>
      <c r="Y4833" s="429">
        <f t="shared" si="113"/>
        <v>0</v>
      </c>
      <c r="Z4833" s="429">
        <f t="shared" si="111"/>
        <v>690.52979681075396</v>
      </c>
      <c r="AA4833" s="429" t="s">
        <v>1296</v>
      </c>
    </row>
    <row r="4834" spans="1:27" x14ac:dyDescent="0.25">
      <c r="A4834" t="s">
        <v>149</v>
      </c>
      <c r="B4834" t="s">
        <v>186</v>
      </c>
      <c r="C4834" t="s">
        <v>1459</v>
      </c>
      <c r="D4834" t="s">
        <v>1500</v>
      </c>
      <c r="E4834" t="s">
        <v>1501</v>
      </c>
      <c r="F4834" t="s">
        <v>1292</v>
      </c>
      <c r="G4834" s="532">
        <v>35</v>
      </c>
      <c r="H4834">
        <v>35006</v>
      </c>
      <c r="I4834" t="s">
        <v>380</v>
      </c>
      <c r="J4834">
        <v>2310121100</v>
      </c>
      <c r="K4834" t="s">
        <v>1502</v>
      </c>
      <c r="L4834">
        <v>0</v>
      </c>
      <c r="M4834">
        <v>0</v>
      </c>
      <c r="N4834">
        <v>0</v>
      </c>
      <c r="O4834">
        <v>0</v>
      </c>
      <c r="P4834">
        <v>0</v>
      </c>
      <c r="Q4834">
        <v>0</v>
      </c>
      <c r="R4834">
        <v>0</v>
      </c>
      <c r="S4834">
        <v>0</v>
      </c>
      <c r="T4834">
        <v>0</v>
      </c>
      <c r="U4834">
        <v>0</v>
      </c>
      <c r="W4834" s="429">
        <f t="shared" si="113"/>
        <v>0</v>
      </c>
      <c r="X4834" s="429">
        <f t="shared" si="113"/>
        <v>0</v>
      </c>
      <c r="Y4834" s="429">
        <f t="shared" si="113"/>
        <v>0</v>
      </c>
      <c r="Z4834" s="429">
        <f t="shared" si="111"/>
        <v>0</v>
      </c>
      <c r="AA4834" s="429" t="s">
        <v>1296</v>
      </c>
    </row>
    <row r="4835" spans="1:27" x14ac:dyDescent="0.25">
      <c r="A4835" t="s">
        <v>149</v>
      </c>
      <c r="B4835" t="s">
        <v>186</v>
      </c>
      <c r="C4835" t="s">
        <v>1459</v>
      </c>
      <c r="D4835" t="s">
        <v>1500</v>
      </c>
      <c r="E4835" t="s">
        <v>1501</v>
      </c>
      <c r="F4835" t="s">
        <v>1292</v>
      </c>
      <c r="G4835" s="532">
        <v>35</v>
      </c>
      <c r="H4835">
        <v>35031</v>
      </c>
      <c r="I4835" t="s">
        <v>561</v>
      </c>
      <c r="J4835">
        <v>2310121100</v>
      </c>
      <c r="K4835" t="s">
        <v>1502</v>
      </c>
      <c r="L4835">
        <v>0</v>
      </c>
      <c r="M4835">
        <v>0</v>
      </c>
      <c r="N4835">
        <v>0</v>
      </c>
      <c r="O4835">
        <v>0</v>
      </c>
      <c r="P4835">
        <v>0</v>
      </c>
      <c r="Q4835">
        <v>0</v>
      </c>
      <c r="R4835">
        <v>0</v>
      </c>
      <c r="S4835">
        <v>0</v>
      </c>
      <c r="T4835">
        <v>0</v>
      </c>
      <c r="U4835">
        <v>0</v>
      </c>
      <c r="W4835" s="429">
        <f t="shared" si="113"/>
        <v>0</v>
      </c>
      <c r="X4835" s="429">
        <f t="shared" si="113"/>
        <v>0</v>
      </c>
      <c r="Y4835" s="429">
        <f t="shared" si="113"/>
        <v>0</v>
      </c>
      <c r="Z4835" s="429">
        <f t="shared" si="111"/>
        <v>0</v>
      </c>
      <c r="AA4835" s="429" t="s">
        <v>1296</v>
      </c>
    </row>
    <row r="4836" spans="1:27" x14ac:dyDescent="0.25">
      <c r="A4836" t="s">
        <v>149</v>
      </c>
      <c r="B4836" t="s">
        <v>186</v>
      </c>
      <c r="C4836" t="s">
        <v>1459</v>
      </c>
      <c r="D4836" t="s">
        <v>1500</v>
      </c>
      <c r="E4836" t="s">
        <v>1501</v>
      </c>
      <c r="F4836" t="s">
        <v>1292</v>
      </c>
      <c r="G4836" s="532">
        <v>35</v>
      </c>
      <c r="H4836">
        <v>35039</v>
      </c>
      <c r="I4836" t="s">
        <v>534</v>
      </c>
      <c r="J4836">
        <v>2310121100</v>
      </c>
      <c r="K4836" t="s">
        <v>1502</v>
      </c>
      <c r="L4836">
        <v>0</v>
      </c>
      <c r="M4836">
        <v>2.6757599999999999</v>
      </c>
      <c r="N4836">
        <v>0</v>
      </c>
      <c r="O4836">
        <v>0</v>
      </c>
      <c r="P4836">
        <v>0</v>
      </c>
      <c r="Q4836">
        <v>0</v>
      </c>
      <c r="R4836">
        <v>0.425178766948208</v>
      </c>
      <c r="S4836">
        <v>10.076139216379302</v>
      </c>
      <c r="T4836">
        <v>0</v>
      </c>
      <c r="U4836">
        <v>252.32865917643076</v>
      </c>
      <c r="W4836" s="429">
        <f t="shared" si="113"/>
        <v>0.425178766948208</v>
      </c>
      <c r="X4836" s="429">
        <f t="shared" si="113"/>
        <v>10.076139216379302</v>
      </c>
      <c r="Y4836" s="429">
        <f t="shared" si="113"/>
        <v>0</v>
      </c>
      <c r="Z4836" s="429">
        <f t="shared" si="111"/>
        <v>252.32865917643076</v>
      </c>
      <c r="AA4836" s="429" t="s">
        <v>1296</v>
      </c>
    </row>
    <row r="4837" spans="1:27" x14ac:dyDescent="0.25">
      <c r="A4837" t="s">
        <v>149</v>
      </c>
      <c r="B4837" t="s">
        <v>186</v>
      </c>
      <c r="C4837" t="s">
        <v>1459</v>
      </c>
      <c r="D4837" t="s">
        <v>1500</v>
      </c>
      <c r="E4837" t="s">
        <v>1501</v>
      </c>
      <c r="F4837" t="s">
        <v>1292</v>
      </c>
      <c r="G4837" s="532">
        <v>35</v>
      </c>
      <c r="H4837">
        <v>35043</v>
      </c>
      <c r="I4837" t="s">
        <v>1463</v>
      </c>
      <c r="J4837">
        <v>2310121100</v>
      </c>
      <c r="K4837" t="s">
        <v>1502</v>
      </c>
      <c r="L4837">
        <v>0</v>
      </c>
      <c r="M4837">
        <v>0</v>
      </c>
      <c r="N4837">
        <v>0</v>
      </c>
      <c r="O4837">
        <v>0</v>
      </c>
      <c r="P4837">
        <v>0</v>
      </c>
      <c r="Q4837">
        <v>0</v>
      </c>
      <c r="R4837">
        <v>0</v>
      </c>
      <c r="S4837">
        <v>0</v>
      </c>
      <c r="T4837">
        <v>0</v>
      </c>
      <c r="U4837">
        <v>0</v>
      </c>
      <c r="W4837" s="429">
        <f t="shared" si="113"/>
        <v>0</v>
      </c>
      <c r="X4837" s="429">
        <f t="shared" si="113"/>
        <v>0</v>
      </c>
      <c r="Y4837" s="429">
        <f t="shared" si="113"/>
        <v>0</v>
      </c>
      <c r="Z4837" s="429">
        <f t="shared" si="111"/>
        <v>0</v>
      </c>
      <c r="AA4837" s="429" t="s">
        <v>1296</v>
      </c>
    </row>
    <row r="4838" spans="1:27" x14ac:dyDescent="0.25">
      <c r="A4838" t="s">
        <v>149</v>
      </c>
      <c r="B4838" t="s">
        <v>186</v>
      </c>
      <c r="C4838" t="s">
        <v>1459</v>
      </c>
      <c r="D4838" t="s">
        <v>1500</v>
      </c>
      <c r="E4838" t="s">
        <v>1501</v>
      </c>
      <c r="F4838" t="s">
        <v>1292</v>
      </c>
      <c r="G4838" s="532">
        <v>35</v>
      </c>
      <c r="H4838">
        <v>35045</v>
      </c>
      <c r="I4838" t="s">
        <v>186</v>
      </c>
      <c r="J4838">
        <v>2310121100</v>
      </c>
      <c r="K4838" t="s">
        <v>1502</v>
      </c>
      <c r="L4838">
        <v>0</v>
      </c>
      <c r="M4838">
        <v>8.0272600000000001</v>
      </c>
      <c r="N4838">
        <v>0</v>
      </c>
      <c r="O4838">
        <v>0</v>
      </c>
      <c r="P4838">
        <v>0</v>
      </c>
      <c r="Q4838">
        <v>0</v>
      </c>
      <c r="R4838">
        <v>1.2755331228408648</v>
      </c>
      <c r="S4838">
        <v>30.228342334915283</v>
      </c>
      <c r="T4838">
        <v>0</v>
      </c>
      <c r="U4838">
        <v>756.98409149572296</v>
      </c>
      <c r="W4838" s="429">
        <f t="shared" si="113"/>
        <v>1.2755331228408648</v>
      </c>
      <c r="X4838" s="429">
        <f t="shared" si="113"/>
        <v>30.228342334915283</v>
      </c>
      <c r="Y4838" s="429">
        <f t="shared" si="113"/>
        <v>0</v>
      </c>
      <c r="Z4838" s="429">
        <f t="shared" si="111"/>
        <v>756.98409149572296</v>
      </c>
      <c r="AA4838" s="429" t="s">
        <v>1296</v>
      </c>
    </row>
    <row r="4839" spans="1:27" x14ac:dyDescent="0.25">
      <c r="A4839" t="s">
        <v>149</v>
      </c>
      <c r="B4839" s="453" t="s">
        <v>1249</v>
      </c>
      <c r="C4839" t="s">
        <v>1503</v>
      </c>
      <c r="D4839" s="453" t="s">
        <v>1504</v>
      </c>
      <c r="E4839" s="453" t="s">
        <v>1326</v>
      </c>
      <c r="F4839" s="453" t="s">
        <v>1292</v>
      </c>
      <c r="G4839" s="453">
        <v>35</v>
      </c>
      <c r="H4839" s="453">
        <v>35035</v>
      </c>
      <c r="I4839" t="s">
        <v>1505</v>
      </c>
      <c r="J4839" s="453">
        <v>2310000220</v>
      </c>
      <c r="K4839" t="s">
        <v>1453</v>
      </c>
      <c r="L4839">
        <v>0</v>
      </c>
      <c r="M4839">
        <v>0</v>
      </c>
      <c r="N4839">
        <v>0</v>
      </c>
      <c r="O4839">
        <v>0</v>
      </c>
      <c r="P4839">
        <v>0</v>
      </c>
      <c r="Q4839">
        <v>0</v>
      </c>
      <c r="R4839">
        <v>0</v>
      </c>
      <c r="S4839">
        <v>0</v>
      </c>
      <c r="T4839">
        <v>0</v>
      </c>
      <c r="U4839">
        <v>0</v>
      </c>
      <c r="W4839" s="429">
        <f t="shared" si="113"/>
        <v>0</v>
      </c>
      <c r="X4839" s="429">
        <f t="shared" si="113"/>
        <v>0</v>
      </c>
      <c r="Y4839" s="429">
        <f t="shared" si="113"/>
        <v>0</v>
      </c>
      <c r="Z4839" s="429">
        <f t="shared" si="113"/>
        <v>0</v>
      </c>
      <c r="AA4839" s="429" t="s">
        <v>1295</v>
      </c>
    </row>
    <row r="4840" spans="1:27" x14ac:dyDescent="0.25">
      <c r="A4840" t="s">
        <v>149</v>
      </c>
      <c r="B4840" s="453" t="s">
        <v>1249</v>
      </c>
      <c r="C4840" t="s">
        <v>1503</v>
      </c>
      <c r="D4840" s="453" t="s">
        <v>1504</v>
      </c>
      <c r="E4840" s="453" t="s">
        <v>1326</v>
      </c>
      <c r="F4840" s="453" t="s">
        <v>1292</v>
      </c>
      <c r="G4840" s="453">
        <v>35</v>
      </c>
      <c r="H4840" s="453">
        <v>35035</v>
      </c>
      <c r="I4840" t="s">
        <v>1505</v>
      </c>
      <c r="J4840" s="453">
        <v>2310000330</v>
      </c>
      <c r="K4840" t="s">
        <v>1329</v>
      </c>
      <c r="L4840">
        <v>0</v>
      </c>
      <c r="M4840">
        <v>0</v>
      </c>
      <c r="N4840">
        <v>0</v>
      </c>
      <c r="O4840">
        <v>0</v>
      </c>
      <c r="P4840">
        <v>0</v>
      </c>
      <c r="Q4840">
        <v>0</v>
      </c>
      <c r="R4840">
        <v>0</v>
      </c>
      <c r="S4840">
        <v>0</v>
      </c>
      <c r="T4840">
        <v>0</v>
      </c>
      <c r="U4840">
        <v>0</v>
      </c>
      <c r="W4840" s="429">
        <f t="shared" si="113"/>
        <v>0</v>
      </c>
      <c r="X4840" s="429">
        <f t="shared" si="113"/>
        <v>0</v>
      </c>
      <c r="Y4840" s="429">
        <f t="shared" si="113"/>
        <v>0</v>
      </c>
      <c r="Z4840" s="429">
        <f t="shared" si="113"/>
        <v>0</v>
      </c>
      <c r="AA4840" s="429" t="s">
        <v>1295</v>
      </c>
    </row>
    <row r="4841" spans="1:27" x14ac:dyDescent="0.25">
      <c r="A4841" t="s">
        <v>149</v>
      </c>
      <c r="B4841" s="453" t="s">
        <v>1249</v>
      </c>
      <c r="C4841" t="s">
        <v>1503</v>
      </c>
      <c r="D4841" s="453" t="s">
        <v>1504</v>
      </c>
      <c r="E4841" s="453" t="s">
        <v>1326</v>
      </c>
      <c r="F4841" s="453" t="s">
        <v>1292</v>
      </c>
      <c r="G4841" s="453">
        <v>35</v>
      </c>
      <c r="H4841" s="453">
        <v>35035</v>
      </c>
      <c r="I4841" t="s">
        <v>1505</v>
      </c>
      <c r="J4841" s="453">
        <v>2310000550</v>
      </c>
      <c r="K4841" t="s">
        <v>1506</v>
      </c>
      <c r="L4841">
        <v>0</v>
      </c>
      <c r="M4841">
        <v>0</v>
      </c>
      <c r="N4841">
        <v>0</v>
      </c>
      <c r="O4841">
        <v>0</v>
      </c>
      <c r="P4841">
        <v>0</v>
      </c>
      <c r="Q4841">
        <v>0</v>
      </c>
      <c r="R4841">
        <v>0</v>
      </c>
      <c r="S4841">
        <v>0</v>
      </c>
      <c r="T4841">
        <v>0</v>
      </c>
      <c r="U4841">
        <v>0</v>
      </c>
      <c r="W4841" s="429">
        <f t="shared" si="113"/>
        <v>0</v>
      </c>
      <c r="X4841" s="429">
        <f t="shared" si="113"/>
        <v>0</v>
      </c>
      <c r="Y4841" s="429">
        <f t="shared" si="113"/>
        <v>0</v>
      </c>
      <c r="Z4841" s="429">
        <f t="shared" si="113"/>
        <v>0</v>
      </c>
      <c r="AA4841" s="429" t="s">
        <v>1296</v>
      </c>
    </row>
    <row r="4842" spans="1:27" x14ac:dyDescent="0.25">
      <c r="A4842" t="s">
        <v>149</v>
      </c>
      <c r="B4842" s="453" t="s">
        <v>1249</v>
      </c>
      <c r="C4842" t="s">
        <v>1503</v>
      </c>
      <c r="D4842" s="453" t="s">
        <v>1504</v>
      </c>
      <c r="E4842" s="453" t="s">
        <v>1326</v>
      </c>
      <c r="F4842" s="453" t="s">
        <v>1292</v>
      </c>
      <c r="G4842" s="453">
        <v>35</v>
      </c>
      <c r="H4842" s="453">
        <v>35035</v>
      </c>
      <c r="I4842" t="s">
        <v>1505</v>
      </c>
      <c r="J4842" s="453">
        <v>2310000660</v>
      </c>
      <c r="K4842" t="s">
        <v>1455</v>
      </c>
      <c r="L4842">
        <v>0</v>
      </c>
      <c r="M4842">
        <v>0</v>
      </c>
      <c r="N4842">
        <v>0</v>
      </c>
      <c r="O4842">
        <v>0</v>
      </c>
      <c r="P4842">
        <v>0</v>
      </c>
      <c r="Q4842">
        <v>0</v>
      </c>
      <c r="R4842">
        <v>0</v>
      </c>
      <c r="S4842">
        <v>0</v>
      </c>
      <c r="T4842">
        <v>0</v>
      </c>
      <c r="U4842">
        <v>0</v>
      </c>
      <c r="W4842" s="429">
        <f t="shared" ref="W4842:Z4876" si="114">IFERROR(R4842*1,0)</f>
        <v>0</v>
      </c>
      <c r="X4842" s="429">
        <f t="shared" si="114"/>
        <v>0</v>
      </c>
      <c r="Y4842" s="429">
        <f t="shared" si="114"/>
        <v>0</v>
      </c>
      <c r="Z4842" s="429">
        <f t="shared" si="114"/>
        <v>0</v>
      </c>
      <c r="AA4842" s="429" t="s">
        <v>1295</v>
      </c>
    </row>
    <row r="4843" spans="1:27" x14ac:dyDescent="0.25">
      <c r="A4843" t="s">
        <v>149</v>
      </c>
      <c r="B4843" s="453" t="s">
        <v>1249</v>
      </c>
      <c r="C4843" t="s">
        <v>1503</v>
      </c>
      <c r="D4843" s="453" t="s">
        <v>1504</v>
      </c>
      <c r="E4843" s="453" t="s">
        <v>1326</v>
      </c>
      <c r="F4843" s="453" t="s">
        <v>1292</v>
      </c>
      <c r="G4843" s="453">
        <v>35</v>
      </c>
      <c r="H4843" s="453">
        <v>35035</v>
      </c>
      <c r="I4843" t="s">
        <v>1505</v>
      </c>
      <c r="J4843" s="453">
        <v>2310010100</v>
      </c>
      <c r="K4843" t="s">
        <v>1507</v>
      </c>
      <c r="L4843">
        <v>0</v>
      </c>
      <c r="M4843">
        <v>0</v>
      </c>
      <c r="N4843">
        <v>0</v>
      </c>
      <c r="O4843">
        <v>0</v>
      </c>
      <c r="P4843">
        <v>0</v>
      </c>
      <c r="Q4843">
        <v>0</v>
      </c>
      <c r="R4843">
        <v>0</v>
      </c>
      <c r="S4843">
        <v>0</v>
      </c>
      <c r="T4843">
        <v>0</v>
      </c>
      <c r="U4843">
        <v>0</v>
      </c>
      <c r="W4843" s="429">
        <f t="shared" si="114"/>
        <v>0</v>
      </c>
      <c r="X4843" s="429">
        <f t="shared" si="114"/>
        <v>0</v>
      </c>
      <c r="Y4843" s="429">
        <f t="shared" si="114"/>
        <v>0</v>
      </c>
      <c r="Z4843" s="429">
        <f t="shared" si="114"/>
        <v>0</v>
      </c>
      <c r="AA4843" s="429" t="s">
        <v>1295</v>
      </c>
    </row>
    <row r="4844" spans="1:27" x14ac:dyDescent="0.25">
      <c r="A4844" t="s">
        <v>149</v>
      </c>
      <c r="B4844" s="453" t="s">
        <v>1249</v>
      </c>
      <c r="C4844" t="s">
        <v>1503</v>
      </c>
      <c r="D4844" s="453" t="s">
        <v>1504</v>
      </c>
      <c r="E4844" s="453" t="s">
        <v>1326</v>
      </c>
      <c r="F4844" s="453" t="s">
        <v>1292</v>
      </c>
      <c r="G4844" s="453">
        <v>35</v>
      </c>
      <c r="H4844" s="453">
        <v>35035</v>
      </c>
      <c r="I4844" t="s">
        <v>1505</v>
      </c>
      <c r="J4844" s="453">
        <v>2310010200</v>
      </c>
      <c r="K4844" t="s">
        <v>1508</v>
      </c>
      <c r="L4844">
        <v>0</v>
      </c>
      <c r="M4844">
        <v>0</v>
      </c>
      <c r="N4844">
        <v>0</v>
      </c>
      <c r="O4844">
        <v>0</v>
      </c>
      <c r="P4844">
        <v>0</v>
      </c>
      <c r="Q4844">
        <v>0</v>
      </c>
      <c r="R4844">
        <v>0</v>
      </c>
      <c r="S4844">
        <v>0</v>
      </c>
      <c r="T4844">
        <v>0</v>
      </c>
      <c r="U4844">
        <v>0</v>
      </c>
      <c r="W4844" s="429">
        <f t="shared" si="114"/>
        <v>0</v>
      </c>
      <c r="X4844" s="429">
        <f t="shared" si="114"/>
        <v>0</v>
      </c>
      <c r="Y4844" s="429">
        <f t="shared" si="114"/>
        <v>0</v>
      </c>
      <c r="Z4844" s="429">
        <f t="shared" si="114"/>
        <v>0</v>
      </c>
      <c r="AA4844" s="429" t="s">
        <v>1296</v>
      </c>
    </row>
    <row r="4845" spans="1:27" x14ac:dyDescent="0.25">
      <c r="A4845" t="s">
        <v>149</v>
      </c>
      <c r="B4845" s="453" t="s">
        <v>1249</v>
      </c>
      <c r="C4845" t="s">
        <v>1503</v>
      </c>
      <c r="D4845" s="453" t="s">
        <v>1504</v>
      </c>
      <c r="E4845" s="453" t="s">
        <v>1326</v>
      </c>
      <c r="F4845" s="453" t="s">
        <v>1292</v>
      </c>
      <c r="G4845" s="453">
        <v>35</v>
      </c>
      <c r="H4845" s="453">
        <v>35035</v>
      </c>
      <c r="I4845" t="s">
        <v>1505</v>
      </c>
      <c r="J4845" s="453">
        <v>2310010300</v>
      </c>
      <c r="K4845" t="s">
        <v>1509</v>
      </c>
      <c r="L4845">
        <v>0</v>
      </c>
      <c r="M4845">
        <v>0</v>
      </c>
      <c r="N4845">
        <v>0</v>
      </c>
      <c r="O4845">
        <v>0</v>
      </c>
      <c r="P4845">
        <v>0</v>
      </c>
      <c r="Q4845">
        <v>0</v>
      </c>
      <c r="R4845">
        <v>0</v>
      </c>
      <c r="S4845">
        <v>0</v>
      </c>
      <c r="T4845">
        <v>0</v>
      </c>
      <c r="U4845">
        <v>0</v>
      </c>
      <c r="W4845" s="429">
        <f t="shared" si="114"/>
        <v>0</v>
      </c>
      <c r="X4845" s="429">
        <f t="shared" si="114"/>
        <v>0</v>
      </c>
      <c r="Y4845" s="429">
        <f t="shared" si="114"/>
        <v>0</v>
      </c>
      <c r="Z4845" s="429">
        <f t="shared" si="114"/>
        <v>0</v>
      </c>
      <c r="AA4845" s="429" t="s">
        <v>1295</v>
      </c>
    </row>
    <row r="4846" spans="1:27" x14ac:dyDescent="0.25">
      <c r="A4846" t="s">
        <v>149</v>
      </c>
      <c r="B4846" s="453" t="s">
        <v>1249</v>
      </c>
      <c r="C4846" t="s">
        <v>1503</v>
      </c>
      <c r="D4846" s="453" t="s">
        <v>1504</v>
      </c>
      <c r="E4846" s="453" t="s">
        <v>1326</v>
      </c>
      <c r="F4846" s="453" t="s">
        <v>1292</v>
      </c>
      <c r="G4846" s="453">
        <v>35</v>
      </c>
      <c r="H4846" s="453">
        <v>35035</v>
      </c>
      <c r="I4846" t="s">
        <v>1505</v>
      </c>
      <c r="J4846" s="453">
        <v>2310011000</v>
      </c>
      <c r="K4846" t="s">
        <v>1510</v>
      </c>
      <c r="L4846">
        <v>0</v>
      </c>
      <c r="M4846">
        <v>0</v>
      </c>
      <c r="N4846">
        <v>0</v>
      </c>
      <c r="O4846">
        <v>0</v>
      </c>
      <c r="P4846">
        <v>0</v>
      </c>
      <c r="Q4846">
        <v>0</v>
      </c>
      <c r="R4846">
        <v>0</v>
      </c>
      <c r="S4846">
        <v>0</v>
      </c>
      <c r="T4846">
        <v>0</v>
      </c>
      <c r="U4846">
        <v>0</v>
      </c>
      <c r="W4846" s="429">
        <f t="shared" si="114"/>
        <v>0</v>
      </c>
      <c r="X4846" s="429">
        <f t="shared" si="114"/>
        <v>0</v>
      </c>
      <c r="Y4846" s="429">
        <f t="shared" si="114"/>
        <v>0</v>
      </c>
      <c r="Z4846" s="429">
        <f t="shared" si="114"/>
        <v>0</v>
      </c>
      <c r="AA4846" s="429" t="s">
        <v>1296</v>
      </c>
    </row>
    <row r="4847" spans="1:27" x14ac:dyDescent="0.25">
      <c r="A4847" t="s">
        <v>149</v>
      </c>
      <c r="B4847" s="453" t="s">
        <v>1249</v>
      </c>
      <c r="C4847" t="s">
        <v>1503</v>
      </c>
      <c r="D4847" s="453" t="s">
        <v>1504</v>
      </c>
      <c r="E4847" s="453" t="s">
        <v>1326</v>
      </c>
      <c r="F4847" s="453" t="s">
        <v>1292</v>
      </c>
      <c r="G4847" s="453">
        <v>35</v>
      </c>
      <c r="H4847" s="453">
        <v>35035</v>
      </c>
      <c r="I4847" t="s">
        <v>1505</v>
      </c>
      <c r="J4847" s="453">
        <v>2310011201</v>
      </c>
      <c r="K4847" t="s">
        <v>1511</v>
      </c>
      <c r="L4847">
        <v>0</v>
      </c>
      <c r="M4847">
        <v>0</v>
      </c>
      <c r="N4847">
        <v>0</v>
      </c>
      <c r="O4847">
        <v>0</v>
      </c>
      <c r="P4847">
        <v>0</v>
      </c>
      <c r="Q4847">
        <v>0</v>
      </c>
      <c r="R4847">
        <v>0</v>
      </c>
      <c r="S4847">
        <v>0</v>
      </c>
      <c r="T4847">
        <v>0</v>
      </c>
      <c r="U4847">
        <v>0</v>
      </c>
      <c r="W4847" s="429">
        <f t="shared" si="114"/>
        <v>0</v>
      </c>
      <c r="X4847" s="429">
        <f t="shared" si="114"/>
        <v>0</v>
      </c>
      <c r="Y4847" s="429">
        <f t="shared" si="114"/>
        <v>0</v>
      </c>
      <c r="Z4847" s="429">
        <f t="shared" si="114"/>
        <v>0</v>
      </c>
      <c r="AA4847" s="429" t="s">
        <v>1296</v>
      </c>
    </row>
    <row r="4848" spans="1:27" x14ac:dyDescent="0.25">
      <c r="A4848" t="s">
        <v>149</v>
      </c>
      <c r="B4848" s="453" t="s">
        <v>1249</v>
      </c>
      <c r="C4848" t="s">
        <v>1503</v>
      </c>
      <c r="D4848" s="453" t="s">
        <v>1504</v>
      </c>
      <c r="E4848" s="453" t="s">
        <v>1326</v>
      </c>
      <c r="F4848" s="453" t="s">
        <v>1292</v>
      </c>
      <c r="G4848" s="453">
        <v>35</v>
      </c>
      <c r="H4848" s="453">
        <v>35035</v>
      </c>
      <c r="I4848" t="s">
        <v>1505</v>
      </c>
      <c r="J4848" s="453">
        <v>2310011501</v>
      </c>
      <c r="K4848" t="s">
        <v>1512</v>
      </c>
      <c r="L4848">
        <v>0</v>
      </c>
      <c r="M4848">
        <v>0</v>
      </c>
      <c r="N4848">
        <v>0</v>
      </c>
      <c r="O4848">
        <v>0</v>
      </c>
      <c r="P4848">
        <v>0</v>
      </c>
      <c r="Q4848">
        <v>0</v>
      </c>
      <c r="R4848">
        <v>0</v>
      </c>
      <c r="S4848">
        <v>0</v>
      </c>
      <c r="T4848">
        <v>0</v>
      </c>
      <c r="U4848">
        <v>0</v>
      </c>
      <c r="W4848" s="429">
        <f t="shared" si="114"/>
        <v>0</v>
      </c>
      <c r="X4848" s="429">
        <f t="shared" si="114"/>
        <v>0</v>
      </c>
      <c r="Y4848" s="429">
        <f t="shared" si="114"/>
        <v>0</v>
      </c>
      <c r="Z4848" s="429">
        <f t="shared" si="114"/>
        <v>0</v>
      </c>
      <c r="AA4848" s="429" t="s">
        <v>1296</v>
      </c>
    </row>
    <row r="4849" spans="1:27" x14ac:dyDescent="0.25">
      <c r="A4849" t="s">
        <v>149</v>
      </c>
      <c r="B4849" s="453" t="s">
        <v>1249</v>
      </c>
      <c r="C4849" t="s">
        <v>1503</v>
      </c>
      <c r="D4849" s="453" t="s">
        <v>1504</v>
      </c>
      <c r="E4849" s="453" t="s">
        <v>1326</v>
      </c>
      <c r="F4849" s="453" t="s">
        <v>1292</v>
      </c>
      <c r="G4849" s="453">
        <v>35</v>
      </c>
      <c r="H4849" s="453">
        <v>35035</v>
      </c>
      <c r="I4849" t="s">
        <v>1505</v>
      </c>
      <c r="J4849" s="453">
        <v>2310011502</v>
      </c>
      <c r="K4849" t="s">
        <v>1513</v>
      </c>
      <c r="L4849">
        <v>0</v>
      </c>
      <c r="M4849">
        <v>0</v>
      </c>
      <c r="N4849">
        <v>0</v>
      </c>
      <c r="O4849">
        <v>0</v>
      </c>
      <c r="P4849">
        <v>0</v>
      </c>
      <c r="Q4849">
        <v>0</v>
      </c>
      <c r="R4849">
        <v>0</v>
      </c>
      <c r="S4849">
        <v>0</v>
      </c>
      <c r="T4849">
        <v>0</v>
      </c>
      <c r="U4849">
        <v>0</v>
      </c>
      <c r="W4849" s="429">
        <f t="shared" si="114"/>
        <v>0</v>
      </c>
      <c r="X4849" s="429">
        <f t="shared" si="114"/>
        <v>0</v>
      </c>
      <c r="Y4849" s="429">
        <f t="shared" si="114"/>
        <v>0</v>
      </c>
      <c r="Z4849" s="429">
        <f t="shared" si="114"/>
        <v>0</v>
      </c>
      <c r="AA4849" s="429" t="s">
        <v>1296</v>
      </c>
    </row>
    <row r="4850" spans="1:27" x14ac:dyDescent="0.25">
      <c r="A4850" t="s">
        <v>149</v>
      </c>
      <c r="B4850" s="453" t="s">
        <v>1249</v>
      </c>
      <c r="C4850" t="s">
        <v>1503</v>
      </c>
      <c r="D4850" s="453" t="s">
        <v>1504</v>
      </c>
      <c r="E4850" s="453" t="s">
        <v>1326</v>
      </c>
      <c r="F4850" s="453" t="s">
        <v>1292</v>
      </c>
      <c r="G4850" s="453">
        <v>35</v>
      </c>
      <c r="H4850" s="453">
        <v>35035</v>
      </c>
      <c r="I4850" t="s">
        <v>1505</v>
      </c>
      <c r="J4850" s="453">
        <v>2310011503</v>
      </c>
      <c r="K4850" t="s">
        <v>1514</v>
      </c>
      <c r="L4850">
        <v>0</v>
      </c>
      <c r="M4850">
        <v>0</v>
      </c>
      <c r="N4850">
        <v>0</v>
      </c>
      <c r="O4850">
        <v>0</v>
      </c>
      <c r="P4850">
        <v>0</v>
      </c>
      <c r="Q4850">
        <v>0</v>
      </c>
      <c r="R4850">
        <v>0</v>
      </c>
      <c r="S4850">
        <v>0</v>
      </c>
      <c r="T4850">
        <v>0</v>
      </c>
      <c r="U4850">
        <v>0</v>
      </c>
      <c r="W4850" s="429">
        <f t="shared" si="114"/>
        <v>0</v>
      </c>
      <c r="X4850" s="429">
        <f t="shared" si="114"/>
        <v>0</v>
      </c>
      <c r="Y4850" s="429">
        <f t="shared" si="114"/>
        <v>0</v>
      </c>
      <c r="Z4850" s="429">
        <f t="shared" si="114"/>
        <v>0</v>
      </c>
      <c r="AA4850" s="429" t="s">
        <v>1296</v>
      </c>
    </row>
    <row r="4851" spans="1:27" x14ac:dyDescent="0.25">
      <c r="A4851" t="s">
        <v>149</v>
      </c>
      <c r="B4851" s="453" t="s">
        <v>1249</v>
      </c>
      <c r="C4851" t="s">
        <v>1503</v>
      </c>
      <c r="D4851" s="453" t="s">
        <v>1504</v>
      </c>
      <c r="E4851" s="453" t="s">
        <v>1326</v>
      </c>
      <c r="F4851" s="453" t="s">
        <v>1292</v>
      </c>
      <c r="G4851" s="453">
        <v>35</v>
      </c>
      <c r="H4851" s="453">
        <v>35035</v>
      </c>
      <c r="I4851" t="s">
        <v>1505</v>
      </c>
      <c r="J4851" s="453">
        <v>2310011505</v>
      </c>
      <c r="K4851" t="s">
        <v>1515</v>
      </c>
      <c r="L4851">
        <v>0</v>
      </c>
      <c r="M4851">
        <v>0</v>
      </c>
      <c r="N4851">
        <v>0</v>
      </c>
      <c r="O4851">
        <v>0</v>
      </c>
      <c r="P4851">
        <v>0</v>
      </c>
      <c r="Q4851">
        <v>0</v>
      </c>
      <c r="R4851">
        <v>0</v>
      </c>
      <c r="S4851">
        <v>0</v>
      </c>
      <c r="T4851">
        <v>0</v>
      </c>
      <c r="U4851">
        <v>0</v>
      </c>
      <c r="W4851" s="429">
        <f t="shared" si="114"/>
        <v>0</v>
      </c>
      <c r="X4851" s="429">
        <f t="shared" si="114"/>
        <v>0</v>
      </c>
      <c r="Y4851" s="429">
        <f t="shared" si="114"/>
        <v>0</v>
      </c>
      <c r="Z4851" s="429">
        <f t="shared" si="114"/>
        <v>0</v>
      </c>
      <c r="AA4851" s="429" t="s">
        <v>1296</v>
      </c>
    </row>
    <row r="4852" spans="1:27" x14ac:dyDescent="0.25">
      <c r="A4852" t="s">
        <v>149</v>
      </c>
      <c r="B4852" s="453" t="s">
        <v>1249</v>
      </c>
      <c r="C4852" t="s">
        <v>1503</v>
      </c>
      <c r="D4852" s="453" t="s">
        <v>1504</v>
      </c>
      <c r="E4852" s="453" t="s">
        <v>1326</v>
      </c>
      <c r="F4852" s="453" t="s">
        <v>1292</v>
      </c>
      <c r="G4852" s="453">
        <v>35</v>
      </c>
      <c r="H4852" s="453">
        <v>35035</v>
      </c>
      <c r="I4852" t="s">
        <v>1505</v>
      </c>
      <c r="J4852" s="453">
        <v>2310021010</v>
      </c>
      <c r="K4852" t="s">
        <v>1516</v>
      </c>
      <c r="L4852">
        <v>0</v>
      </c>
      <c r="M4852">
        <v>0</v>
      </c>
      <c r="N4852">
        <v>0</v>
      </c>
      <c r="O4852">
        <v>0</v>
      </c>
      <c r="P4852">
        <v>0</v>
      </c>
      <c r="Q4852">
        <v>0</v>
      </c>
      <c r="R4852">
        <v>0</v>
      </c>
      <c r="S4852">
        <v>0</v>
      </c>
      <c r="T4852">
        <v>0</v>
      </c>
      <c r="U4852">
        <v>0</v>
      </c>
      <c r="W4852" s="429">
        <f t="shared" si="114"/>
        <v>0</v>
      </c>
      <c r="X4852" s="429">
        <f t="shared" si="114"/>
        <v>0</v>
      </c>
      <c r="Y4852" s="429">
        <f t="shared" si="114"/>
        <v>0</v>
      </c>
      <c r="Z4852" s="429">
        <f t="shared" si="114"/>
        <v>0</v>
      </c>
      <c r="AA4852" s="429" t="s">
        <v>1296</v>
      </c>
    </row>
    <row r="4853" spans="1:27" x14ac:dyDescent="0.25">
      <c r="A4853" t="s">
        <v>149</v>
      </c>
      <c r="B4853" s="453" t="s">
        <v>1249</v>
      </c>
      <c r="C4853" t="s">
        <v>1503</v>
      </c>
      <c r="D4853" s="453" t="s">
        <v>1504</v>
      </c>
      <c r="E4853" s="453" t="s">
        <v>1326</v>
      </c>
      <c r="F4853" s="453" t="s">
        <v>1292</v>
      </c>
      <c r="G4853" s="453">
        <v>35</v>
      </c>
      <c r="H4853" s="453">
        <v>35035</v>
      </c>
      <c r="I4853" t="s">
        <v>1505</v>
      </c>
      <c r="J4853" s="453">
        <v>2310021030</v>
      </c>
      <c r="K4853" t="s">
        <v>1517</v>
      </c>
      <c r="L4853">
        <v>0</v>
      </c>
      <c r="M4853">
        <v>0</v>
      </c>
      <c r="N4853">
        <v>0</v>
      </c>
      <c r="O4853">
        <v>0</v>
      </c>
      <c r="P4853">
        <v>0</v>
      </c>
      <c r="Q4853">
        <v>0</v>
      </c>
      <c r="R4853">
        <v>0</v>
      </c>
      <c r="S4853">
        <v>0</v>
      </c>
      <c r="T4853">
        <v>0</v>
      </c>
      <c r="U4853">
        <v>0</v>
      </c>
      <c r="W4853" s="429">
        <f t="shared" si="114"/>
        <v>0</v>
      </c>
      <c r="X4853" s="429">
        <f t="shared" si="114"/>
        <v>0</v>
      </c>
      <c r="Y4853" s="429">
        <f t="shared" si="114"/>
        <v>0</v>
      </c>
      <c r="Z4853" s="429">
        <f t="shared" si="114"/>
        <v>0</v>
      </c>
      <c r="AA4853" s="429" t="s">
        <v>1296</v>
      </c>
    </row>
    <row r="4854" spans="1:27" x14ac:dyDescent="0.25">
      <c r="A4854" t="s">
        <v>149</v>
      </c>
      <c r="B4854" s="453" t="s">
        <v>1249</v>
      </c>
      <c r="C4854" t="s">
        <v>1503</v>
      </c>
      <c r="D4854" s="453" t="s">
        <v>1504</v>
      </c>
      <c r="E4854" s="453" t="s">
        <v>1326</v>
      </c>
      <c r="F4854" s="453" t="s">
        <v>1292</v>
      </c>
      <c r="G4854" s="453">
        <v>35</v>
      </c>
      <c r="H4854" s="453">
        <v>35035</v>
      </c>
      <c r="I4854" t="s">
        <v>1505</v>
      </c>
      <c r="J4854" s="453">
        <v>2310021100</v>
      </c>
      <c r="K4854" t="s">
        <v>1518</v>
      </c>
      <c r="L4854">
        <v>5.09953E-2</v>
      </c>
      <c r="M4854">
        <v>4.8191400000000004E-3</v>
      </c>
      <c r="N4854">
        <v>7.36015E-2</v>
      </c>
      <c r="O4854">
        <v>0</v>
      </c>
      <c r="P4854">
        <v>6.6591799999999998E-3</v>
      </c>
      <c r="Q4854">
        <v>6.6591799999999998E-3</v>
      </c>
      <c r="R4854">
        <v>61.194360000000003</v>
      </c>
      <c r="S4854">
        <v>1.1728919E-3</v>
      </c>
      <c r="T4854">
        <v>1.1218966E-3</v>
      </c>
      <c r="U4854">
        <v>61.558007484300006</v>
      </c>
      <c r="W4854" s="429">
        <f t="shared" si="114"/>
        <v>61.194360000000003</v>
      </c>
      <c r="X4854" s="429">
        <f t="shared" si="114"/>
        <v>1.1728919E-3</v>
      </c>
      <c r="Y4854" s="429">
        <f t="shared" si="114"/>
        <v>1.1218966E-3</v>
      </c>
      <c r="Z4854" s="429">
        <f t="shared" si="114"/>
        <v>61.558007484300006</v>
      </c>
      <c r="AA4854" s="429" t="s">
        <v>1295</v>
      </c>
    </row>
    <row r="4855" spans="1:27" x14ac:dyDescent="0.25">
      <c r="A4855" t="s">
        <v>149</v>
      </c>
      <c r="B4855" s="453" t="s">
        <v>1249</v>
      </c>
      <c r="C4855" t="s">
        <v>1503</v>
      </c>
      <c r="D4855" s="453" t="s">
        <v>1504</v>
      </c>
      <c r="E4855" s="453" t="s">
        <v>1326</v>
      </c>
      <c r="F4855" s="453" t="s">
        <v>1292</v>
      </c>
      <c r="G4855" s="453">
        <v>35</v>
      </c>
      <c r="H4855" s="453">
        <v>35035</v>
      </c>
      <c r="I4855" t="s">
        <v>1505</v>
      </c>
      <c r="J4855" s="453">
        <v>2310021102</v>
      </c>
      <c r="K4855" t="s">
        <v>1519</v>
      </c>
      <c r="L4855">
        <v>0</v>
      </c>
      <c r="M4855">
        <v>0</v>
      </c>
      <c r="N4855">
        <v>0</v>
      </c>
      <c r="O4855">
        <v>0</v>
      </c>
      <c r="P4855">
        <v>0</v>
      </c>
      <c r="Q4855">
        <v>0</v>
      </c>
      <c r="R4855">
        <v>0</v>
      </c>
      <c r="S4855">
        <v>0</v>
      </c>
      <c r="T4855">
        <v>0</v>
      </c>
      <c r="U4855">
        <v>0</v>
      </c>
      <c r="W4855" s="429">
        <f t="shared" si="114"/>
        <v>0</v>
      </c>
      <c r="X4855" s="429">
        <f t="shared" si="114"/>
        <v>0</v>
      </c>
      <c r="Y4855" s="429">
        <f t="shared" si="114"/>
        <v>0</v>
      </c>
      <c r="Z4855" s="429">
        <f t="shared" si="114"/>
        <v>0</v>
      </c>
      <c r="AA4855" s="429" t="s">
        <v>1295</v>
      </c>
    </row>
    <row r="4856" spans="1:27" x14ac:dyDescent="0.25">
      <c r="A4856" t="s">
        <v>149</v>
      </c>
      <c r="B4856" s="453" t="s">
        <v>1249</v>
      </c>
      <c r="C4856" t="s">
        <v>1503</v>
      </c>
      <c r="D4856" s="453" t="s">
        <v>1504</v>
      </c>
      <c r="E4856" s="453" t="s">
        <v>1326</v>
      </c>
      <c r="F4856" s="453" t="s">
        <v>1292</v>
      </c>
      <c r="G4856" s="453">
        <v>35</v>
      </c>
      <c r="H4856" s="453">
        <v>35035</v>
      </c>
      <c r="I4856" t="s">
        <v>1505</v>
      </c>
      <c r="J4856" s="453">
        <v>2310021202</v>
      </c>
      <c r="K4856" t="s">
        <v>1520</v>
      </c>
      <c r="L4856">
        <v>6.2787200000000001E-2</v>
      </c>
      <c r="M4856">
        <v>7.9562699999999997E-3</v>
      </c>
      <c r="N4856">
        <v>3.6087300000000003E-2</v>
      </c>
      <c r="O4856">
        <v>4.3587800000000003E-5</v>
      </c>
      <c r="P4856">
        <v>7.4033300000000003E-4</v>
      </c>
      <c r="Q4856">
        <v>7.4033300000000003E-4</v>
      </c>
      <c r="R4856">
        <v>1.0564363099826826</v>
      </c>
      <c r="S4856">
        <v>1.9925241606614157E-5</v>
      </c>
      <c r="T4856">
        <v>1.9925241606614158E-6</v>
      </c>
      <c r="U4856">
        <v>1.0575282132227248</v>
      </c>
      <c r="W4856" s="429">
        <f t="shared" si="114"/>
        <v>1.0564363099826826</v>
      </c>
      <c r="X4856" s="429">
        <f t="shared" si="114"/>
        <v>1.9925241606614157E-5</v>
      </c>
      <c r="Y4856" s="429">
        <f t="shared" si="114"/>
        <v>1.9925241606614158E-6</v>
      </c>
      <c r="Z4856" s="429">
        <f t="shared" si="114"/>
        <v>1.0575282132227248</v>
      </c>
      <c r="AA4856" s="429" t="s">
        <v>1295</v>
      </c>
    </row>
    <row r="4857" spans="1:27" x14ac:dyDescent="0.25">
      <c r="A4857" t="s">
        <v>149</v>
      </c>
      <c r="B4857" s="453" t="s">
        <v>1249</v>
      </c>
      <c r="C4857" t="s">
        <v>1503</v>
      </c>
      <c r="D4857" s="453" t="s">
        <v>1504</v>
      </c>
      <c r="E4857" s="453" t="s">
        <v>1326</v>
      </c>
      <c r="F4857" s="453" t="s">
        <v>1292</v>
      </c>
      <c r="G4857" s="453">
        <v>35</v>
      </c>
      <c r="H4857" s="453">
        <v>35035</v>
      </c>
      <c r="I4857" t="s">
        <v>1505</v>
      </c>
      <c r="J4857" s="453">
        <v>2310021251</v>
      </c>
      <c r="K4857" t="s">
        <v>1521</v>
      </c>
      <c r="L4857">
        <v>3.9161899999999999E-2</v>
      </c>
      <c r="M4857">
        <v>4.9560799999999999E-3</v>
      </c>
      <c r="N4857">
        <v>2.24659E-2</v>
      </c>
      <c r="O4857">
        <v>2.7186699999999998E-5</v>
      </c>
      <c r="P4857">
        <v>4.6176300000000002E-4</v>
      </c>
      <c r="Q4857">
        <v>4.6176300000000002E-4</v>
      </c>
      <c r="R4857">
        <v>0.65892495807920748</v>
      </c>
      <c r="S4857">
        <v>1.2427856621637259E-5</v>
      </c>
      <c r="T4857">
        <v>1.242785662163726E-6</v>
      </c>
      <c r="U4857">
        <v>0.65960600462207319</v>
      </c>
      <c r="W4857" s="429">
        <f t="shared" si="114"/>
        <v>0.65892495807920748</v>
      </c>
      <c r="X4857" s="429">
        <f t="shared" si="114"/>
        <v>1.2427856621637259E-5</v>
      </c>
      <c r="Y4857" s="429">
        <f t="shared" si="114"/>
        <v>1.242785662163726E-6</v>
      </c>
      <c r="Z4857" s="429">
        <f t="shared" si="114"/>
        <v>0.65960600462207319</v>
      </c>
      <c r="AA4857" s="429" t="s">
        <v>1295</v>
      </c>
    </row>
    <row r="4858" spans="1:27" x14ac:dyDescent="0.25">
      <c r="A4858" t="s">
        <v>149</v>
      </c>
      <c r="B4858" s="453" t="s">
        <v>1249</v>
      </c>
      <c r="C4858" t="s">
        <v>1503</v>
      </c>
      <c r="D4858" s="453" t="s">
        <v>1504</v>
      </c>
      <c r="E4858" s="453" t="s">
        <v>1326</v>
      </c>
      <c r="F4858" s="453" t="s">
        <v>1292</v>
      </c>
      <c r="G4858" s="453">
        <v>35</v>
      </c>
      <c r="H4858" s="453">
        <v>35035</v>
      </c>
      <c r="I4858" t="s">
        <v>1505</v>
      </c>
      <c r="J4858" s="453">
        <v>2310021300</v>
      </c>
      <c r="K4858" t="s">
        <v>1522</v>
      </c>
      <c r="L4858">
        <v>0</v>
      </c>
      <c r="M4858">
        <v>0.66954799999999992</v>
      </c>
      <c r="N4858">
        <v>0</v>
      </c>
      <c r="O4858">
        <v>0</v>
      </c>
      <c r="P4858">
        <v>0</v>
      </c>
      <c r="Q4858">
        <v>0</v>
      </c>
      <c r="R4858">
        <v>0.15407454498032025</v>
      </c>
      <c r="S4858">
        <v>1.9264905332796671</v>
      </c>
      <c r="T4858">
        <v>0</v>
      </c>
      <c r="U4858">
        <v>48.316337876972</v>
      </c>
      <c r="W4858" s="429">
        <f t="shared" si="114"/>
        <v>0.15407454498032025</v>
      </c>
      <c r="X4858" s="429">
        <f t="shared" si="114"/>
        <v>1.9264905332796671</v>
      </c>
      <c r="Y4858" s="429">
        <f t="shared" si="114"/>
        <v>0</v>
      </c>
      <c r="Z4858" s="429">
        <f t="shared" si="114"/>
        <v>48.316337876972</v>
      </c>
      <c r="AA4858" s="429" t="s">
        <v>1295</v>
      </c>
    </row>
    <row r="4859" spans="1:27" x14ac:dyDescent="0.25">
      <c r="A4859" t="s">
        <v>149</v>
      </c>
      <c r="B4859" s="453" t="s">
        <v>1249</v>
      </c>
      <c r="C4859" t="s">
        <v>1503</v>
      </c>
      <c r="D4859" s="453" t="s">
        <v>1504</v>
      </c>
      <c r="E4859" s="453" t="s">
        <v>1326</v>
      </c>
      <c r="F4859" s="453" t="s">
        <v>1292</v>
      </c>
      <c r="G4859" s="453">
        <v>35</v>
      </c>
      <c r="H4859" s="453">
        <v>35035</v>
      </c>
      <c r="I4859" t="s">
        <v>1505</v>
      </c>
      <c r="J4859" s="453">
        <v>2310021302</v>
      </c>
      <c r="K4859" t="s">
        <v>1523</v>
      </c>
      <c r="L4859">
        <v>0.67033299999999996</v>
      </c>
      <c r="M4859">
        <v>1.02442E-2</v>
      </c>
      <c r="N4859">
        <v>1.03651</v>
      </c>
      <c r="O4859">
        <v>2.4082800000000001E-4</v>
      </c>
      <c r="P4859">
        <v>7.94978E-3</v>
      </c>
      <c r="Q4859">
        <v>7.94978E-3</v>
      </c>
      <c r="R4859">
        <v>11.278797604919816</v>
      </c>
      <c r="S4859">
        <v>2.1272722755412706E-4</v>
      </c>
      <c r="T4859">
        <v>2.1272722755412708E-5</v>
      </c>
      <c r="U4859">
        <v>11.290455056989783</v>
      </c>
      <c r="W4859" s="429">
        <f t="shared" si="114"/>
        <v>11.278797604919816</v>
      </c>
      <c r="X4859" s="429">
        <f t="shared" si="114"/>
        <v>2.1272722755412706E-4</v>
      </c>
      <c r="Y4859" s="429">
        <f t="shared" si="114"/>
        <v>2.1272722755412708E-5</v>
      </c>
      <c r="Z4859" s="429">
        <f t="shared" si="114"/>
        <v>11.290455056989783</v>
      </c>
      <c r="AA4859" s="429" t="s">
        <v>1295</v>
      </c>
    </row>
    <row r="4860" spans="1:27" x14ac:dyDescent="0.25">
      <c r="A4860" t="s">
        <v>149</v>
      </c>
      <c r="B4860" s="453" t="s">
        <v>1249</v>
      </c>
      <c r="C4860" t="s">
        <v>1503</v>
      </c>
      <c r="D4860" s="453" t="s">
        <v>1504</v>
      </c>
      <c r="E4860" s="453" t="s">
        <v>1326</v>
      </c>
      <c r="F4860" s="453" t="s">
        <v>1292</v>
      </c>
      <c r="G4860" s="453">
        <v>35</v>
      </c>
      <c r="H4860" s="453">
        <v>35035</v>
      </c>
      <c r="I4860" t="s">
        <v>1505</v>
      </c>
      <c r="J4860" s="453">
        <v>2310021351</v>
      </c>
      <c r="K4860" t="s">
        <v>1524</v>
      </c>
      <c r="L4860">
        <v>0.30496400000000001</v>
      </c>
      <c r="M4860">
        <v>4.3716099999999997E-3</v>
      </c>
      <c r="N4860">
        <v>0.471553</v>
      </c>
      <c r="O4860">
        <v>9.6649099999999996E-5</v>
      </c>
      <c r="P4860">
        <v>3.1904099999999999E-3</v>
      </c>
      <c r="Q4860">
        <v>3.1904099999999999E-3</v>
      </c>
      <c r="R4860">
        <v>5.1312216954659355</v>
      </c>
      <c r="S4860">
        <v>9.6778983316973515E-5</v>
      </c>
      <c r="T4860">
        <v>9.6778983316973522E-6</v>
      </c>
      <c r="U4860">
        <v>5.1365251837517061</v>
      </c>
      <c r="W4860" s="429">
        <f t="shared" si="114"/>
        <v>5.1312216954659355</v>
      </c>
      <c r="X4860" s="429">
        <f t="shared" si="114"/>
        <v>9.6778983316973515E-5</v>
      </c>
      <c r="Y4860" s="429">
        <f t="shared" si="114"/>
        <v>9.6778983316973522E-6</v>
      </c>
      <c r="Z4860" s="429">
        <f t="shared" si="114"/>
        <v>5.1365251837517061</v>
      </c>
      <c r="AA4860" s="429" t="s">
        <v>1295</v>
      </c>
    </row>
    <row r="4861" spans="1:27" x14ac:dyDescent="0.25">
      <c r="A4861" t="s">
        <v>149</v>
      </c>
      <c r="B4861" s="453" t="s">
        <v>1249</v>
      </c>
      <c r="C4861" t="s">
        <v>1503</v>
      </c>
      <c r="D4861" s="453" t="s">
        <v>1504</v>
      </c>
      <c r="E4861" s="453" t="s">
        <v>1326</v>
      </c>
      <c r="F4861" s="453" t="s">
        <v>1292</v>
      </c>
      <c r="G4861" s="453">
        <v>35</v>
      </c>
      <c r="H4861" s="453">
        <v>35035</v>
      </c>
      <c r="I4861" t="s">
        <v>1505</v>
      </c>
      <c r="J4861" s="453">
        <v>2310021400</v>
      </c>
      <c r="K4861" t="s">
        <v>1525</v>
      </c>
      <c r="L4861">
        <v>0.10591399999999999</v>
      </c>
      <c r="M4861">
        <v>2.9845799999999999E-2</v>
      </c>
      <c r="N4861">
        <v>0.152865</v>
      </c>
      <c r="O4861">
        <v>1.0918900000000001E-3</v>
      </c>
      <c r="P4861">
        <v>1.38306E-2</v>
      </c>
      <c r="Q4861">
        <v>1.38306E-2</v>
      </c>
      <c r="R4861">
        <v>6.8680334413270478E-3</v>
      </c>
      <c r="S4861">
        <v>8.5875323588687144E-2</v>
      </c>
      <c r="T4861">
        <v>0</v>
      </c>
      <c r="U4861">
        <v>2.1537511231585054</v>
      </c>
      <c r="W4861" s="429">
        <f t="shared" si="114"/>
        <v>6.8680334413270478E-3</v>
      </c>
      <c r="X4861" s="429">
        <f t="shared" si="114"/>
        <v>8.5875323588687144E-2</v>
      </c>
      <c r="Y4861" s="429">
        <f t="shared" si="114"/>
        <v>0</v>
      </c>
      <c r="Z4861" s="429">
        <f t="shared" si="114"/>
        <v>2.1537511231585054</v>
      </c>
      <c r="AA4861" s="429" t="s">
        <v>1295</v>
      </c>
    </row>
    <row r="4862" spans="1:27" x14ac:dyDescent="0.25">
      <c r="A4862" t="s">
        <v>149</v>
      </c>
      <c r="B4862" s="453" t="s">
        <v>1249</v>
      </c>
      <c r="C4862" t="s">
        <v>1503</v>
      </c>
      <c r="D4862" s="453" t="s">
        <v>1504</v>
      </c>
      <c r="E4862" s="453" t="s">
        <v>1326</v>
      </c>
      <c r="F4862" s="453" t="s">
        <v>1292</v>
      </c>
      <c r="G4862" s="453">
        <v>35</v>
      </c>
      <c r="H4862" s="453">
        <v>35035</v>
      </c>
      <c r="I4862" t="s">
        <v>1505</v>
      </c>
      <c r="J4862" s="453">
        <v>2310021501</v>
      </c>
      <c r="K4862" t="s">
        <v>1512</v>
      </c>
      <c r="L4862">
        <v>0</v>
      </c>
      <c r="M4862">
        <v>3.9758799999999997E-2</v>
      </c>
      <c r="N4862">
        <v>0</v>
      </c>
      <c r="O4862">
        <v>0</v>
      </c>
      <c r="P4862">
        <v>0</v>
      </c>
      <c r="Q4862">
        <v>0</v>
      </c>
      <c r="R4862">
        <v>9.1491857476440168E-3</v>
      </c>
      <c r="S4862">
        <v>0.11439799956770783</v>
      </c>
      <c r="T4862">
        <v>0</v>
      </c>
      <c r="U4862">
        <v>2.8690991749403398</v>
      </c>
      <c r="W4862" s="429">
        <f t="shared" si="114"/>
        <v>9.1491857476440168E-3</v>
      </c>
      <c r="X4862" s="429">
        <f t="shared" si="114"/>
        <v>0.11439799956770783</v>
      </c>
      <c r="Y4862" s="429">
        <f t="shared" si="114"/>
        <v>0</v>
      </c>
      <c r="Z4862" s="429">
        <f t="shared" si="114"/>
        <v>2.8690991749403398</v>
      </c>
      <c r="AA4862" s="429" t="s">
        <v>1296</v>
      </c>
    </row>
    <row r="4863" spans="1:27" x14ac:dyDescent="0.25">
      <c r="A4863" t="s">
        <v>149</v>
      </c>
      <c r="B4863" s="453" t="s">
        <v>1249</v>
      </c>
      <c r="C4863" t="s">
        <v>1503</v>
      </c>
      <c r="D4863" s="453" t="s">
        <v>1504</v>
      </c>
      <c r="E4863" s="453" t="s">
        <v>1326</v>
      </c>
      <c r="F4863" s="453" t="s">
        <v>1292</v>
      </c>
      <c r="G4863" s="453">
        <v>35</v>
      </c>
      <c r="H4863" s="453">
        <v>35035</v>
      </c>
      <c r="I4863" t="s">
        <v>1505</v>
      </c>
      <c r="J4863" s="453">
        <v>2310021502</v>
      </c>
      <c r="K4863" t="s">
        <v>1513</v>
      </c>
      <c r="L4863">
        <v>0</v>
      </c>
      <c r="M4863">
        <v>2.4877900000000001E-2</v>
      </c>
      <c r="N4863">
        <v>0</v>
      </c>
      <c r="O4863">
        <v>0</v>
      </c>
      <c r="P4863">
        <v>0</v>
      </c>
      <c r="Q4863">
        <v>0</v>
      </c>
      <c r="R4863">
        <v>5.7248339515104359E-3</v>
      </c>
      <c r="S4863">
        <v>7.1581184377935925E-2</v>
      </c>
      <c r="T4863">
        <v>0</v>
      </c>
      <c r="U4863">
        <v>1.7952544433999085</v>
      </c>
      <c r="W4863" s="429">
        <f t="shared" si="114"/>
        <v>5.7248339515104359E-3</v>
      </c>
      <c r="X4863" s="429">
        <f t="shared" si="114"/>
        <v>7.1581184377935925E-2</v>
      </c>
      <c r="Y4863" s="429">
        <f t="shared" si="114"/>
        <v>0</v>
      </c>
      <c r="Z4863" s="429">
        <f t="shared" si="114"/>
        <v>1.7952544433999085</v>
      </c>
      <c r="AA4863" s="429" t="s">
        <v>1296</v>
      </c>
    </row>
    <row r="4864" spans="1:27" x14ac:dyDescent="0.25">
      <c r="A4864" t="s">
        <v>149</v>
      </c>
      <c r="B4864" s="453" t="s">
        <v>1249</v>
      </c>
      <c r="C4864" t="s">
        <v>1503</v>
      </c>
      <c r="D4864" s="453" t="s">
        <v>1504</v>
      </c>
      <c r="E4864" s="453" t="s">
        <v>1326</v>
      </c>
      <c r="F4864" s="453" t="s">
        <v>1292</v>
      </c>
      <c r="G4864" s="453">
        <v>35</v>
      </c>
      <c r="H4864" s="453">
        <v>35035</v>
      </c>
      <c r="I4864" t="s">
        <v>1505</v>
      </c>
      <c r="J4864" s="453">
        <v>2310021503</v>
      </c>
      <c r="K4864" t="s">
        <v>1514</v>
      </c>
      <c r="L4864">
        <v>0</v>
      </c>
      <c r="M4864">
        <v>1.5857799999999998E-2</v>
      </c>
      <c r="N4864">
        <v>0</v>
      </c>
      <c r="O4864">
        <v>0</v>
      </c>
      <c r="P4864">
        <v>0</v>
      </c>
      <c r="Q4864">
        <v>0</v>
      </c>
      <c r="R4864">
        <v>3.6491533383550133E-3</v>
      </c>
      <c r="S4864">
        <v>4.5627649666106544E-2</v>
      </c>
      <c r="T4864">
        <v>0</v>
      </c>
      <c r="U4864">
        <v>1.1443403949910185</v>
      </c>
      <c r="W4864" s="429">
        <f t="shared" si="114"/>
        <v>3.6491533383550133E-3</v>
      </c>
      <c r="X4864" s="429">
        <f t="shared" si="114"/>
        <v>4.5627649666106544E-2</v>
      </c>
      <c r="Y4864" s="429">
        <f t="shared" si="114"/>
        <v>0</v>
      </c>
      <c r="Z4864" s="429">
        <f t="shared" si="114"/>
        <v>1.1443403949910185</v>
      </c>
      <c r="AA4864" s="429" t="s">
        <v>1296</v>
      </c>
    </row>
    <row r="4865" spans="1:27" x14ac:dyDescent="0.25">
      <c r="A4865" t="s">
        <v>149</v>
      </c>
      <c r="B4865" s="453" t="s">
        <v>1249</v>
      </c>
      <c r="C4865" t="s">
        <v>1503</v>
      </c>
      <c r="D4865" s="453" t="s">
        <v>1504</v>
      </c>
      <c r="E4865" s="453" t="s">
        <v>1326</v>
      </c>
      <c r="F4865" s="453" t="s">
        <v>1292</v>
      </c>
      <c r="G4865" s="453">
        <v>35</v>
      </c>
      <c r="H4865" s="453">
        <v>35035</v>
      </c>
      <c r="I4865" t="s">
        <v>1505</v>
      </c>
      <c r="J4865" s="453">
        <v>2310021505</v>
      </c>
      <c r="K4865" t="s">
        <v>1515</v>
      </c>
      <c r="L4865">
        <v>0</v>
      </c>
      <c r="M4865">
        <v>0.240671</v>
      </c>
      <c r="N4865">
        <v>0</v>
      </c>
      <c r="O4865">
        <v>0</v>
      </c>
      <c r="P4865">
        <v>0</v>
      </c>
      <c r="Q4865">
        <v>0</v>
      </c>
      <c r="R4865">
        <v>5.5382548846324174E-2</v>
      </c>
      <c r="S4865">
        <v>0.69248269449681099</v>
      </c>
      <c r="T4865">
        <v>0</v>
      </c>
      <c r="U4865">
        <v>17.367449911266601</v>
      </c>
      <c r="W4865" s="429">
        <f t="shared" si="114"/>
        <v>5.5382548846324174E-2</v>
      </c>
      <c r="X4865" s="429">
        <f t="shared" si="114"/>
        <v>0.69248269449681099</v>
      </c>
      <c r="Y4865" s="429">
        <f t="shared" si="114"/>
        <v>0</v>
      </c>
      <c r="Z4865" s="429">
        <f t="shared" si="114"/>
        <v>17.367449911266601</v>
      </c>
      <c r="AA4865" s="429" t="s">
        <v>1296</v>
      </c>
    </row>
    <row r="4866" spans="1:27" x14ac:dyDescent="0.25">
      <c r="A4866" t="s">
        <v>149</v>
      </c>
      <c r="B4866" s="453" t="s">
        <v>1249</v>
      </c>
      <c r="C4866" t="s">
        <v>1503</v>
      </c>
      <c r="D4866" s="453" t="s">
        <v>1504</v>
      </c>
      <c r="E4866" s="453" t="s">
        <v>1326</v>
      </c>
      <c r="F4866" s="453" t="s">
        <v>1292</v>
      </c>
      <c r="G4866" s="453">
        <v>35</v>
      </c>
      <c r="H4866" s="453">
        <v>35035</v>
      </c>
      <c r="I4866" t="s">
        <v>1505</v>
      </c>
      <c r="J4866" s="453">
        <v>2310021506</v>
      </c>
      <c r="K4866" t="s">
        <v>1526</v>
      </c>
      <c r="L4866">
        <v>0</v>
      </c>
      <c r="M4866">
        <v>9.3597E-2</v>
      </c>
      <c r="N4866">
        <v>0</v>
      </c>
      <c r="O4866">
        <v>0</v>
      </c>
      <c r="P4866">
        <v>0</v>
      </c>
      <c r="Q4866">
        <v>0</v>
      </c>
      <c r="R4866">
        <v>2.1538284314975231E-2</v>
      </c>
      <c r="S4866">
        <v>0.26930665828794503</v>
      </c>
      <c r="T4866">
        <v>0</v>
      </c>
      <c r="U4866">
        <v>6.7542047415136013</v>
      </c>
      <c r="W4866" s="429">
        <f t="shared" si="114"/>
        <v>2.1538284314975231E-2</v>
      </c>
      <c r="X4866" s="429">
        <f t="shared" si="114"/>
        <v>0.26930665828794503</v>
      </c>
      <c r="Y4866" s="429">
        <f t="shared" si="114"/>
        <v>0</v>
      </c>
      <c r="Z4866" s="429">
        <f t="shared" si="114"/>
        <v>6.7542047415136013</v>
      </c>
      <c r="AA4866" s="429" t="s">
        <v>1296</v>
      </c>
    </row>
    <row r="4867" spans="1:27" x14ac:dyDescent="0.25">
      <c r="A4867" t="s">
        <v>149</v>
      </c>
      <c r="B4867" s="453" t="s">
        <v>1249</v>
      </c>
      <c r="C4867" t="s">
        <v>1503</v>
      </c>
      <c r="D4867" s="453" t="s">
        <v>1504</v>
      </c>
      <c r="E4867" s="453" t="s">
        <v>1326</v>
      </c>
      <c r="F4867" s="453" t="s">
        <v>1292</v>
      </c>
      <c r="G4867" s="453">
        <v>35</v>
      </c>
      <c r="H4867" s="453">
        <v>35035</v>
      </c>
      <c r="I4867" t="s">
        <v>1505</v>
      </c>
      <c r="J4867" s="453">
        <v>2310021603</v>
      </c>
      <c r="K4867" t="s">
        <v>1527</v>
      </c>
      <c r="L4867">
        <v>5.3109300000000002E-3</v>
      </c>
      <c r="M4867">
        <v>0.72146499999999991</v>
      </c>
      <c r="N4867">
        <v>2.8072E-2</v>
      </c>
      <c r="O4867">
        <v>0</v>
      </c>
      <c r="P4867">
        <v>0</v>
      </c>
      <c r="Q4867">
        <v>0</v>
      </c>
      <c r="R4867">
        <v>0.16602154228558183</v>
      </c>
      <c r="S4867">
        <v>2.0758713230307837</v>
      </c>
      <c r="T4867">
        <v>0</v>
      </c>
      <c r="U4867">
        <v>52.062804618055175</v>
      </c>
      <c r="W4867" s="429">
        <f t="shared" si="114"/>
        <v>0.16602154228558183</v>
      </c>
      <c r="X4867" s="429">
        <f t="shared" si="114"/>
        <v>2.0758713230307837</v>
      </c>
      <c r="Y4867" s="429">
        <f t="shared" si="114"/>
        <v>0</v>
      </c>
      <c r="Z4867" s="429">
        <f t="shared" si="114"/>
        <v>52.062804618055175</v>
      </c>
      <c r="AA4867" s="429" t="s">
        <v>1296</v>
      </c>
    </row>
    <row r="4868" spans="1:27" x14ac:dyDescent="0.25">
      <c r="A4868" t="s">
        <v>149</v>
      </c>
      <c r="B4868" s="453" t="s">
        <v>1249</v>
      </c>
      <c r="C4868" t="s">
        <v>1503</v>
      </c>
      <c r="D4868" s="453" t="s">
        <v>1504</v>
      </c>
      <c r="E4868" s="453" t="s">
        <v>1326</v>
      </c>
      <c r="F4868" s="453" t="s">
        <v>1292</v>
      </c>
      <c r="G4868" s="453">
        <v>35</v>
      </c>
      <c r="H4868" s="453">
        <v>35035</v>
      </c>
      <c r="I4868" t="s">
        <v>1505</v>
      </c>
      <c r="J4868" s="453">
        <v>2310023010</v>
      </c>
      <c r="K4868" t="s">
        <v>1516</v>
      </c>
      <c r="L4868">
        <v>0</v>
      </c>
      <c r="M4868">
        <v>0</v>
      </c>
      <c r="N4868">
        <v>0</v>
      </c>
      <c r="O4868">
        <v>0</v>
      </c>
      <c r="P4868">
        <v>0</v>
      </c>
      <c r="Q4868">
        <v>0</v>
      </c>
      <c r="R4868">
        <v>0</v>
      </c>
      <c r="S4868">
        <v>0</v>
      </c>
      <c r="T4868">
        <v>0</v>
      </c>
      <c r="U4868">
        <v>0</v>
      </c>
      <c r="W4868" s="429">
        <f t="shared" si="114"/>
        <v>0</v>
      </c>
      <c r="X4868" s="429">
        <f t="shared" si="114"/>
        <v>0</v>
      </c>
      <c r="Y4868" s="429">
        <f t="shared" si="114"/>
        <v>0</v>
      </c>
      <c r="Z4868" s="429">
        <f t="shared" si="114"/>
        <v>0</v>
      </c>
      <c r="AA4868" s="429" t="s">
        <v>1296</v>
      </c>
    </row>
    <row r="4869" spans="1:27" x14ac:dyDescent="0.25">
      <c r="A4869" t="s">
        <v>149</v>
      </c>
      <c r="B4869" s="453" t="s">
        <v>1249</v>
      </c>
      <c r="C4869" t="s">
        <v>1503</v>
      </c>
      <c r="D4869" s="453" t="s">
        <v>1504</v>
      </c>
      <c r="E4869" s="453" t="s">
        <v>1326</v>
      </c>
      <c r="F4869" s="453" t="s">
        <v>1292</v>
      </c>
      <c r="G4869" s="453">
        <v>35</v>
      </c>
      <c r="H4869" s="453">
        <v>35035</v>
      </c>
      <c r="I4869" t="s">
        <v>1505</v>
      </c>
      <c r="J4869" s="453">
        <v>2310023030</v>
      </c>
      <c r="K4869" t="s">
        <v>1517</v>
      </c>
      <c r="L4869">
        <v>0</v>
      </c>
      <c r="M4869">
        <v>0</v>
      </c>
      <c r="N4869">
        <v>0</v>
      </c>
      <c r="O4869">
        <v>0</v>
      </c>
      <c r="P4869">
        <v>0</v>
      </c>
      <c r="Q4869">
        <v>0</v>
      </c>
      <c r="R4869">
        <v>0</v>
      </c>
      <c r="S4869">
        <v>0</v>
      </c>
      <c r="T4869">
        <v>0</v>
      </c>
      <c r="U4869">
        <v>0</v>
      </c>
      <c r="W4869" s="429">
        <f t="shared" si="114"/>
        <v>0</v>
      </c>
      <c r="X4869" s="429">
        <f t="shared" si="114"/>
        <v>0</v>
      </c>
      <c r="Y4869" s="429">
        <f t="shared" si="114"/>
        <v>0</v>
      </c>
      <c r="Z4869" s="429">
        <f t="shared" si="114"/>
        <v>0</v>
      </c>
      <c r="AA4869" s="429" t="s">
        <v>1296</v>
      </c>
    </row>
    <row r="4870" spans="1:27" x14ac:dyDescent="0.25">
      <c r="A4870" t="s">
        <v>149</v>
      </c>
      <c r="B4870" s="453" t="s">
        <v>1249</v>
      </c>
      <c r="C4870" t="s">
        <v>1503</v>
      </c>
      <c r="D4870" s="453" t="s">
        <v>1504</v>
      </c>
      <c r="E4870" s="453" t="s">
        <v>1326</v>
      </c>
      <c r="F4870" s="453" t="s">
        <v>1292</v>
      </c>
      <c r="G4870" s="453">
        <v>35</v>
      </c>
      <c r="H4870" s="453">
        <v>35035</v>
      </c>
      <c r="I4870" t="s">
        <v>1505</v>
      </c>
      <c r="J4870" s="453">
        <v>2310023100</v>
      </c>
      <c r="K4870" t="s">
        <v>1528</v>
      </c>
      <c r="L4870">
        <v>0</v>
      </c>
      <c r="M4870">
        <v>0</v>
      </c>
      <c r="N4870">
        <v>0</v>
      </c>
      <c r="O4870">
        <v>0</v>
      </c>
      <c r="P4870">
        <v>0</v>
      </c>
      <c r="Q4870">
        <v>0</v>
      </c>
      <c r="R4870">
        <v>0</v>
      </c>
      <c r="S4870">
        <v>0</v>
      </c>
      <c r="T4870">
        <v>0</v>
      </c>
      <c r="U4870">
        <v>0</v>
      </c>
      <c r="W4870" s="429">
        <f t="shared" si="114"/>
        <v>0</v>
      </c>
      <c r="X4870" s="429">
        <f t="shared" si="114"/>
        <v>0</v>
      </c>
      <c r="Y4870" s="429">
        <f t="shared" si="114"/>
        <v>0</v>
      </c>
      <c r="Z4870" s="429">
        <f t="shared" si="114"/>
        <v>0</v>
      </c>
      <c r="AA4870" s="429" t="s">
        <v>1295</v>
      </c>
    </row>
    <row r="4871" spans="1:27" x14ac:dyDescent="0.25">
      <c r="A4871" t="s">
        <v>149</v>
      </c>
      <c r="B4871" s="453" t="s">
        <v>1249</v>
      </c>
      <c r="C4871" t="s">
        <v>1503</v>
      </c>
      <c r="D4871" s="453" t="s">
        <v>1504</v>
      </c>
      <c r="E4871" s="453" t="s">
        <v>1326</v>
      </c>
      <c r="F4871" s="453" t="s">
        <v>1292</v>
      </c>
      <c r="G4871" s="453">
        <v>35</v>
      </c>
      <c r="H4871" s="453">
        <v>35035</v>
      </c>
      <c r="I4871" t="s">
        <v>1505</v>
      </c>
      <c r="J4871" s="453">
        <v>2310023102</v>
      </c>
      <c r="K4871" t="s">
        <v>1529</v>
      </c>
      <c r="L4871">
        <v>0</v>
      </c>
      <c r="M4871">
        <v>0</v>
      </c>
      <c r="N4871">
        <v>0</v>
      </c>
      <c r="O4871">
        <v>0</v>
      </c>
      <c r="P4871">
        <v>0</v>
      </c>
      <c r="Q4871">
        <v>0</v>
      </c>
      <c r="R4871">
        <v>0</v>
      </c>
      <c r="S4871">
        <v>0</v>
      </c>
      <c r="T4871">
        <v>0</v>
      </c>
      <c r="U4871">
        <v>0</v>
      </c>
      <c r="W4871" s="429">
        <f t="shared" si="114"/>
        <v>0</v>
      </c>
      <c r="X4871" s="429">
        <f t="shared" si="114"/>
        <v>0</v>
      </c>
      <c r="Y4871" s="429">
        <f t="shared" si="114"/>
        <v>0</v>
      </c>
      <c r="Z4871" s="429">
        <f t="shared" si="114"/>
        <v>0</v>
      </c>
      <c r="AA4871" s="429" t="s">
        <v>1295</v>
      </c>
    </row>
    <row r="4872" spans="1:27" x14ac:dyDescent="0.25">
      <c r="A4872" t="s">
        <v>149</v>
      </c>
      <c r="B4872" s="453" t="s">
        <v>1249</v>
      </c>
      <c r="C4872" t="s">
        <v>1503</v>
      </c>
      <c r="D4872" s="453" t="s">
        <v>1504</v>
      </c>
      <c r="E4872" s="453" t="s">
        <v>1326</v>
      </c>
      <c r="F4872" s="453" t="s">
        <v>1292</v>
      </c>
      <c r="G4872" s="453">
        <v>35</v>
      </c>
      <c r="H4872" s="453">
        <v>35035</v>
      </c>
      <c r="I4872" t="s">
        <v>1505</v>
      </c>
      <c r="J4872" s="453">
        <v>2310023202</v>
      </c>
      <c r="K4872" t="s">
        <v>1530</v>
      </c>
      <c r="L4872">
        <v>0</v>
      </c>
      <c r="M4872">
        <v>0</v>
      </c>
      <c r="N4872">
        <v>0</v>
      </c>
      <c r="O4872">
        <v>0</v>
      </c>
      <c r="P4872">
        <v>0</v>
      </c>
      <c r="Q4872">
        <v>0</v>
      </c>
      <c r="R4872">
        <v>0</v>
      </c>
      <c r="S4872">
        <v>0</v>
      </c>
      <c r="T4872">
        <v>0</v>
      </c>
      <c r="U4872">
        <v>0</v>
      </c>
      <c r="W4872" s="429">
        <f t="shared" si="114"/>
        <v>0</v>
      </c>
      <c r="X4872" s="429">
        <f t="shared" si="114"/>
        <v>0</v>
      </c>
      <c r="Y4872" s="429">
        <f t="shared" si="114"/>
        <v>0</v>
      </c>
      <c r="Z4872" s="429">
        <f t="shared" si="114"/>
        <v>0</v>
      </c>
      <c r="AA4872" s="429" t="s">
        <v>1295</v>
      </c>
    </row>
    <row r="4873" spans="1:27" x14ac:dyDescent="0.25">
      <c r="A4873" t="s">
        <v>149</v>
      </c>
      <c r="B4873" s="453" t="s">
        <v>1249</v>
      </c>
      <c r="C4873" t="s">
        <v>1503</v>
      </c>
      <c r="D4873" s="453" t="s">
        <v>1504</v>
      </c>
      <c r="E4873" s="453" t="s">
        <v>1326</v>
      </c>
      <c r="F4873" s="453" t="s">
        <v>1292</v>
      </c>
      <c r="G4873" s="453">
        <v>35</v>
      </c>
      <c r="H4873" s="453">
        <v>35035</v>
      </c>
      <c r="I4873" t="s">
        <v>1505</v>
      </c>
      <c r="J4873" s="453">
        <v>2310023251</v>
      </c>
      <c r="K4873" t="s">
        <v>1521</v>
      </c>
      <c r="L4873">
        <v>0</v>
      </c>
      <c r="M4873">
        <v>0</v>
      </c>
      <c r="N4873">
        <v>0</v>
      </c>
      <c r="O4873">
        <v>0</v>
      </c>
      <c r="P4873">
        <v>0</v>
      </c>
      <c r="Q4873">
        <v>0</v>
      </c>
      <c r="R4873">
        <v>0</v>
      </c>
      <c r="S4873">
        <v>0</v>
      </c>
      <c r="T4873">
        <v>0</v>
      </c>
      <c r="U4873">
        <v>0</v>
      </c>
      <c r="W4873" s="429">
        <f t="shared" si="114"/>
        <v>0</v>
      </c>
      <c r="X4873" s="429">
        <f t="shared" si="114"/>
        <v>0</v>
      </c>
      <c r="Y4873" s="429">
        <f t="shared" si="114"/>
        <v>0</v>
      </c>
      <c r="Z4873" s="429">
        <f t="shared" si="114"/>
        <v>0</v>
      </c>
      <c r="AA4873" s="429" t="s">
        <v>1295</v>
      </c>
    </row>
    <row r="4874" spans="1:27" x14ac:dyDescent="0.25">
      <c r="A4874" t="s">
        <v>149</v>
      </c>
      <c r="B4874" s="453" t="s">
        <v>1249</v>
      </c>
      <c r="C4874" t="s">
        <v>1503</v>
      </c>
      <c r="D4874" s="453" t="s">
        <v>1504</v>
      </c>
      <c r="E4874" s="453" t="s">
        <v>1326</v>
      </c>
      <c r="F4874" s="453" t="s">
        <v>1292</v>
      </c>
      <c r="G4874" s="453">
        <v>35</v>
      </c>
      <c r="H4874" s="453">
        <v>35035</v>
      </c>
      <c r="I4874" t="s">
        <v>1505</v>
      </c>
      <c r="J4874" s="453">
        <v>2310023300</v>
      </c>
      <c r="K4874" t="s">
        <v>1457</v>
      </c>
      <c r="L4874">
        <v>0</v>
      </c>
      <c r="M4874">
        <v>0</v>
      </c>
      <c r="N4874">
        <v>0</v>
      </c>
      <c r="O4874">
        <v>0</v>
      </c>
      <c r="P4874">
        <v>0</v>
      </c>
      <c r="Q4874">
        <v>0</v>
      </c>
      <c r="R4874">
        <v>0</v>
      </c>
      <c r="S4874">
        <v>0</v>
      </c>
      <c r="T4874">
        <v>0</v>
      </c>
      <c r="U4874">
        <v>0</v>
      </c>
      <c r="W4874" s="429">
        <f t="shared" si="114"/>
        <v>0</v>
      </c>
      <c r="X4874" s="429">
        <f t="shared" si="114"/>
        <v>0</v>
      </c>
      <c r="Y4874" s="429">
        <f t="shared" si="114"/>
        <v>0</v>
      </c>
      <c r="Z4874" s="429">
        <f t="shared" si="114"/>
        <v>0</v>
      </c>
      <c r="AA4874" s="429" t="s">
        <v>1295</v>
      </c>
    </row>
    <row r="4875" spans="1:27" x14ac:dyDescent="0.25">
      <c r="A4875" t="s">
        <v>149</v>
      </c>
      <c r="B4875" s="453" t="s">
        <v>1249</v>
      </c>
      <c r="C4875" t="s">
        <v>1503</v>
      </c>
      <c r="D4875" s="453" t="s">
        <v>1504</v>
      </c>
      <c r="E4875" s="453" t="s">
        <v>1326</v>
      </c>
      <c r="F4875" s="453" t="s">
        <v>1292</v>
      </c>
      <c r="G4875" s="453">
        <v>35</v>
      </c>
      <c r="H4875" s="453">
        <v>35035</v>
      </c>
      <c r="I4875" t="s">
        <v>1505</v>
      </c>
      <c r="J4875" s="453">
        <v>2310023302</v>
      </c>
      <c r="K4875" t="s">
        <v>1531</v>
      </c>
      <c r="L4875">
        <v>0</v>
      </c>
      <c r="M4875">
        <v>0</v>
      </c>
      <c r="N4875">
        <v>0</v>
      </c>
      <c r="O4875">
        <v>0</v>
      </c>
      <c r="P4875">
        <v>0</v>
      </c>
      <c r="Q4875">
        <v>0</v>
      </c>
      <c r="R4875">
        <v>0</v>
      </c>
      <c r="S4875">
        <v>0</v>
      </c>
      <c r="T4875">
        <v>0</v>
      </c>
      <c r="U4875">
        <v>0</v>
      </c>
      <c r="W4875" s="429">
        <f t="shared" si="114"/>
        <v>0</v>
      </c>
      <c r="X4875" s="429">
        <f t="shared" si="114"/>
        <v>0</v>
      </c>
      <c r="Y4875" s="429">
        <f t="shared" si="114"/>
        <v>0</v>
      </c>
      <c r="Z4875" s="429">
        <f t="shared" si="114"/>
        <v>0</v>
      </c>
      <c r="AA4875" s="429" t="s">
        <v>1295</v>
      </c>
    </row>
    <row r="4876" spans="1:27" x14ac:dyDescent="0.25">
      <c r="A4876" t="s">
        <v>149</v>
      </c>
      <c r="B4876" s="453" t="s">
        <v>1249</v>
      </c>
      <c r="C4876" t="s">
        <v>1503</v>
      </c>
      <c r="D4876" s="453" t="s">
        <v>1504</v>
      </c>
      <c r="E4876" s="453" t="s">
        <v>1326</v>
      </c>
      <c r="F4876" s="453" t="s">
        <v>1292</v>
      </c>
      <c r="G4876" s="453">
        <v>35</v>
      </c>
      <c r="H4876" s="453">
        <v>35035</v>
      </c>
      <c r="I4876" t="s">
        <v>1505</v>
      </c>
      <c r="J4876" s="453">
        <v>2310023310</v>
      </c>
      <c r="K4876" t="s">
        <v>1454</v>
      </c>
      <c r="L4876">
        <v>0</v>
      </c>
      <c r="M4876">
        <v>0</v>
      </c>
      <c r="N4876">
        <v>0</v>
      </c>
      <c r="O4876">
        <v>0</v>
      </c>
      <c r="P4876">
        <v>0</v>
      </c>
      <c r="Q4876">
        <v>0</v>
      </c>
      <c r="R4876">
        <v>0</v>
      </c>
      <c r="S4876">
        <v>0</v>
      </c>
      <c r="T4876">
        <v>0</v>
      </c>
      <c r="U4876">
        <v>0</v>
      </c>
      <c r="W4876" s="429">
        <f t="shared" si="114"/>
        <v>0</v>
      </c>
      <c r="X4876" s="429">
        <f t="shared" si="114"/>
        <v>0</v>
      </c>
      <c r="Y4876" s="429">
        <f t="shared" si="114"/>
        <v>0</v>
      </c>
      <c r="Z4876" s="429">
        <f t="shared" si="114"/>
        <v>0</v>
      </c>
      <c r="AA4876" s="429" t="s">
        <v>1295</v>
      </c>
    </row>
    <row r="4877" spans="1:27" x14ac:dyDescent="0.25">
      <c r="A4877" t="s">
        <v>149</v>
      </c>
      <c r="B4877" s="453" t="s">
        <v>1249</v>
      </c>
      <c r="C4877" t="s">
        <v>1503</v>
      </c>
      <c r="D4877" s="453" t="s">
        <v>1504</v>
      </c>
      <c r="E4877" s="453" t="s">
        <v>1326</v>
      </c>
      <c r="F4877" s="453" t="s">
        <v>1292</v>
      </c>
      <c r="G4877" s="453">
        <v>35</v>
      </c>
      <c r="H4877" s="453">
        <v>35035</v>
      </c>
      <c r="I4877" t="s">
        <v>1505</v>
      </c>
      <c r="J4877" s="453">
        <v>2310023351</v>
      </c>
      <c r="K4877" t="s">
        <v>1524</v>
      </c>
      <c r="L4877">
        <v>0</v>
      </c>
      <c r="M4877">
        <v>0</v>
      </c>
      <c r="N4877">
        <v>0</v>
      </c>
      <c r="O4877">
        <v>0</v>
      </c>
      <c r="P4877">
        <v>0</v>
      </c>
      <c r="Q4877">
        <v>0</v>
      </c>
      <c r="R4877">
        <v>0</v>
      </c>
      <c r="S4877">
        <v>0</v>
      </c>
      <c r="T4877">
        <v>0</v>
      </c>
      <c r="U4877">
        <v>0</v>
      </c>
      <c r="W4877" s="429">
        <f t="shared" ref="W4877:Z4895" si="115">IFERROR(R4877*1,0)</f>
        <v>0</v>
      </c>
      <c r="X4877" s="429">
        <f t="shared" si="115"/>
        <v>0</v>
      </c>
      <c r="Y4877" s="429">
        <f t="shared" si="115"/>
        <v>0</v>
      </c>
      <c r="Z4877" s="429">
        <f t="shared" si="115"/>
        <v>0</v>
      </c>
      <c r="AA4877" s="429" t="s">
        <v>1295</v>
      </c>
    </row>
    <row r="4878" spans="1:27" x14ac:dyDescent="0.25">
      <c r="A4878" t="s">
        <v>149</v>
      </c>
      <c r="B4878" s="453" t="s">
        <v>1249</v>
      </c>
      <c r="C4878" t="s">
        <v>1503</v>
      </c>
      <c r="D4878" s="453" t="s">
        <v>1504</v>
      </c>
      <c r="E4878" s="453" t="s">
        <v>1326</v>
      </c>
      <c r="F4878" s="453" t="s">
        <v>1292</v>
      </c>
      <c r="G4878" s="453">
        <v>35</v>
      </c>
      <c r="H4878" s="453">
        <v>35035</v>
      </c>
      <c r="I4878" t="s">
        <v>1505</v>
      </c>
      <c r="J4878" s="453">
        <v>2310023400</v>
      </c>
      <c r="K4878" t="s">
        <v>1452</v>
      </c>
      <c r="L4878">
        <v>0</v>
      </c>
      <c r="M4878">
        <v>0</v>
      </c>
      <c r="N4878">
        <v>0</v>
      </c>
      <c r="O4878">
        <v>0</v>
      </c>
      <c r="P4878">
        <v>0</v>
      </c>
      <c r="Q4878">
        <v>0</v>
      </c>
      <c r="R4878">
        <v>0</v>
      </c>
      <c r="S4878">
        <v>0</v>
      </c>
      <c r="T4878">
        <v>0</v>
      </c>
      <c r="U4878">
        <v>0</v>
      </c>
      <c r="W4878" s="429">
        <f t="shared" si="115"/>
        <v>0</v>
      </c>
      <c r="X4878" s="429">
        <f t="shared" si="115"/>
        <v>0</v>
      </c>
      <c r="Y4878" s="429">
        <f t="shared" si="115"/>
        <v>0</v>
      </c>
      <c r="Z4878" s="429">
        <f t="shared" si="115"/>
        <v>0</v>
      </c>
      <c r="AA4878" s="429" t="s">
        <v>1295</v>
      </c>
    </row>
    <row r="4879" spans="1:27" x14ac:dyDescent="0.25">
      <c r="A4879" t="s">
        <v>149</v>
      </c>
      <c r="B4879" s="453" t="s">
        <v>1249</v>
      </c>
      <c r="C4879" t="s">
        <v>1503</v>
      </c>
      <c r="D4879" s="453" t="s">
        <v>1504</v>
      </c>
      <c r="E4879" s="453" t="s">
        <v>1326</v>
      </c>
      <c r="F4879" s="453" t="s">
        <v>1292</v>
      </c>
      <c r="G4879" s="453">
        <v>35</v>
      </c>
      <c r="H4879" s="453">
        <v>35035</v>
      </c>
      <c r="I4879" t="s">
        <v>1505</v>
      </c>
      <c r="J4879" s="453">
        <v>2310023511</v>
      </c>
      <c r="K4879" t="s">
        <v>1512</v>
      </c>
      <c r="L4879">
        <v>0</v>
      </c>
      <c r="M4879">
        <v>0</v>
      </c>
      <c r="N4879">
        <v>0</v>
      </c>
      <c r="O4879">
        <v>0</v>
      </c>
      <c r="P4879">
        <v>0</v>
      </c>
      <c r="Q4879">
        <v>0</v>
      </c>
      <c r="R4879">
        <v>0</v>
      </c>
      <c r="S4879">
        <v>0</v>
      </c>
      <c r="T4879">
        <v>0</v>
      </c>
      <c r="U4879">
        <v>0</v>
      </c>
      <c r="W4879" s="429">
        <f t="shared" si="115"/>
        <v>0</v>
      </c>
      <c r="X4879" s="429">
        <f t="shared" si="115"/>
        <v>0</v>
      </c>
      <c r="Y4879" s="429">
        <f t="shared" si="115"/>
        <v>0</v>
      </c>
      <c r="Z4879" s="429">
        <f t="shared" si="115"/>
        <v>0</v>
      </c>
      <c r="AA4879" s="429" t="s">
        <v>1296</v>
      </c>
    </row>
    <row r="4880" spans="1:27" x14ac:dyDescent="0.25">
      <c r="A4880" t="s">
        <v>149</v>
      </c>
      <c r="B4880" s="453" t="s">
        <v>1249</v>
      </c>
      <c r="C4880" t="s">
        <v>1503</v>
      </c>
      <c r="D4880" s="453" t="s">
        <v>1504</v>
      </c>
      <c r="E4880" s="453" t="s">
        <v>1326</v>
      </c>
      <c r="F4880" s="453" t="s">
        <v>1292</v>
      </c>
      <c r="G4880" s="453">
        <v>35</v>
      </c>
      <c r="H4880" s="453">
        <v>35035</v>
      </c>
      <c r="I4880" t="s">
        <v>1505</v>
      </c>
      <c r="J4880" s="453">
        <v>2310023512</v>
      </c>
      <c r="K4880" t="s">
        <v>1513</v>
      </c>
      <c r="L4880">
        <v>0</v>
      </c>
      <c r="M4880">
        <v>0</v>
      </c>
      <c r="N4880">
        <v>0</v>
      </c>
      <c r="O4880">
        <v>0</v>
      </c>
      <c r="P4880">
        <v>0</v>
      </c>
      <c r="Q4880">
        <v>0</v>
      </c>
      <c r="R4880">
        <v>0</v>
      </c>
      <c r="S4880">
        <v>0</v>
      </c>
      <c r="T4880">
        <v>0</v>
      </c>
      <c r="U4880">
        <v>0</v>
      </c>
      <c r="W4880" s="429">
        <f t="shared" si="115"/>
        <v>0</v>
      </c>
      <c r="X4880" s="429">
        <f t="shared" si="115"/>
        <v>0</v>
      </c>
      <c r="Y4880" s="429">
        <f t="shared" si="115"/>
        <v>0</v>
      </c>
      <c r="Z4880" s="429">
        <f t="shared" si="115"/>
        <v>0</v>
      </c>
      <c r="AA4880" s="429" t="s">
        <v>1296</v>
      </c>
    </row>
    <row r="4881" spans="1:27" x14ac:dyDescent="0.25">
      <c r="A4881" t="s">
        <v>149</v>
      </c>
      <c r="B4881" s="453" t="s">
        <v>1249</v>
      </c>
      <c r="C4881" t="s">
        <v>1503</v>
      </c>
      <c r="D4881" s="453" t="s">
        <v>1504</v>
      </c>
      <c r="E4881" s="453" t="s">
        <v>1326</v>
      </c>
      <c r="F4881" s="453" t="s">
        <v>1292</v>
      </c>
      <c r="G4881" s="453">
        <v>35</v>
      </c>
      <c r="H4881" s="453">
        <v>35035</v>
      </c>
      <c r="I4881" t="s">
        <v>1505</v>
      </c>
      <c r="J4881" s="453">
        <v>2310023513</v>
      </c>
      <c r="K4881" t="s">
        <v>1514</v>
      </c>
      <c r="L4881">
        <v>0</v>
      </c>
      <c r="M4881">
        <v>0</v>
      </c>
      <c r="N4881">
        <v>0</v>
      </c>
      <c r="O4881">
        <v>0</v>
      </c>
      <c r="P4881">
        <v>0</v>
      </c>
      <c r="Q4881">
        <v>0</v>
      </c>
      <c r="R4881">
        <v>0</v>
      </c>
      <c r="S4881">
        <v>0</v>
      </c>
      <c r="T4881">
        <v>0</v>
      </c>
      <c r="U4881">
        <v>0</v>
      </c>
      <c r="W4881" s="429">
        <f t="shared" si="115"/>
        <v>0</v>
      </c>
      <c r="X4881" s="429">
        <f t="shared" si="115"/>
        <v>0</v>
      </c>
      <c r="Y4881" s="429">
        <f t="shared" si="115"/>
        <v>0</v>
      </c>
      <c r="Z4881" s="429">
        <f t="shared" si="115"/>
        <v>0</v>
      </c>
      <c r="AA4881" s="429" t="s">
        <v>1296</v>
      </c>
    </row>
    <row r="4882" spans="1:27" x14ac:dyDescent="0.25">
      <c r="A4882" t="s">
        <v>149</v>
      </c>
      <c r="B4882" s="453" t="s">
        <v>1249</v>
      </c>
      <c r="C4882" t="s">
        <v>1503</v>
      </c>
      <c r="D4882" s="453" t="s">
        <v>1504</v>
      </c>
      <c r="E4882" s="453" t="s">
        <v>1326</v>
      </c>
      <c r="F4882" s="453" t="s">
        <v>1292</v>
      </c>
      <c r="G4882" s="453">
        <v>35</v>
      </c>
      <c r="H4882" s="453">
        <v>35035</v>
      </c>
      <c r="I4882" t="s">
        <v>1505</v>
      </c>
      <c r="J4882" s="453">
        <v>2310023515</v>
      </c>
      <c r="K4882" t="s">
        <v>1515</v>
      </c>
      <c r="L4882">
        <v>0</v>
      </c>
      <c r="M4882">
        <v>0</v>
      </c>
      <c r="N4882">
        <v>0</v>
      </c>
      <c r="O4882">
        <v>0</v>
      </c>
      <c r="P4882">
        <v>0</v>
      </c>
      <c r="Q4882">
        <v>0</v>
      </c>
      <c r="R4882">
        <v>0</v>
      </c>
      <c r="S4882">
        <v>0</v>
      </c>
      <c r="T4882">
        <v>0</v>
      </c>
      <c r="U4882">
        <v>0</v>
      </c>
      <c r="W4882" s="429">
        <f t="shared" si="115"/>
        <v>0</v>
      </c>
      <c r="X4882" s="429">
        <f t="shared" si="115"/>
        <v>0</v>
      </c>
      <c r="Y4882" s="429">
        <f t="shared" si="115"/>
        <v>0</v>
      </c>
      <c r="Z4882" s="429">
        <f t="shared" si="115"/>
        <v>0</v>
      </c>
      <c r="AA4882" s="429" t="s">
        <v>1296</v>
      </c>
    </row>
    <row r="4883" spans="1:27" x14ac:dyDescent="0.25">
      <c r="A4883" t="s">
        <v>149</v>
      </c>
      <c r="B4883" s="453" t="s">
        <v>1249</v>
      </c>
      <c r="C4883" t="s">
        <v>1503</v>
      </c>
      <c r="D4883" s="453" t="s">
        <v>1504</v>
      </c>
      <c r="E4883" s="453" t="s">
        <v>1326</v>
      </c>
      <c r="F4883" s="453" t="s">
        <v>1292</v>
      </c>
      <c r="G4883" s="453">
        <v>35</v>
      </c>
      <c r="H4883" s="453">
        <v>35035</v>
      </c>
      <c r="I4883" t="s">
        <v>1505</v>
      </c>
      <c r="J4883" s="453">
        <v>2310023516</v>
      </c>
      <c r="K4883" t="s">
        <v>1526</v>
      </c>
      <c r="L4883">
        <v>0</v>
      </c>
      <c r="M4883">
        <v>0</v>
      </c>
      <c r="N4883">
        <v>0</v>
      </c>
      <c r="O4883">
        <v>0</v>
      </c>
      <c r="P4883">
        <v>0</v>
      </c>
      <c r="Q4883">
        <v>0</v>
      </c>
      <c r="R4883">
        <v>0</v>
      </c>
      <c r="S4883">
        <v>0</v>
      </c>
      <c r="T4883">
        <v>0</v>
      </c>
      <c r="U4883">
        <v>0</v>
      </c>
      <c r="W4883" s="429">
        <f t="shared" si="115"/>
        <v>0</v>
      </c>
      <c r="X4883" s="429">
        <f t="shared" si="115"/>
        <v>0</v>
      </c>
      <c r="Y4883" s="429">
        <f t="shared" si="115"/>
        <v>0</v>
      </c>
      <c r="Z4883" s="429">
        <f t="shared" si="115"/>
        <v>0</v>
      </c>
      <c r="AA4883" s="429" t="s">
        <v>1296</v>
      </c>
    </row>
    <row r="4884" spans="1:27" x14ac:dyDescent="0.25">
      <c r="A4884" t="s">
        <v>149</v>
      </c>
      <c r="B4884" s="453" t="s">
        <v>1249</v>
      </c>
      <c r="C4884" t="s">
        <v>1503</v>
      </c>
      <c r="D4884" s="453" t="s">
        <v>1504</v>
      </c>
      <c r="E4884" s="453" t="s">
        <v>1326</v>
      </c>
      <c r="F4884" s="453" t="s">
        <v>1292</v>
      </c>
      <c r="G4884" s="453">
        <v>35</v>
      </c>
      <c r="H4884" s="453">
        <v>35035</v>
      </c>
      <c r="I4884" t="s">
        <v>1505</v>
      </c>
      <c r="J4884" s="453">
        <v>2310023600</v>
      </c>
      <c r="K4884" t="s">
        <v>1532</v>
      </c>
      <c r="L4884">
        <v>0</v>
      </c>
      <c r="M4884">
        <v>0</v>
      </c>
      <c r="N4884">
        <v>0</v>
      </c>
      <c r="O4884">
        <v>0</v>
      </c>
      <c r="P4884">
        <v>0</v>
      </c>
      <c r="Q4884">
        <v>0</v>
      </c>
      <c r="R4884">
        <v>0</v>
      </c>
      <c r="S4884">
        <v>0</v>
      </c>
      <c r="T4884">
        <v>0</v>
      </c>
      <c r="U4884">
        <v>0</v>
      </c>
      <c r="W4884" s="429">
        <f t="shared" si="115"/>
        <v>0</v>
      </c>
      <c r="X4884" s="429">
        <f t="shared" si="115"/>
        <v>0</v>
      </c>
      <c r="Y4884" s="429">
        <f t="shared" si="115"/>
        <v>0</v>
      </c>
      <c r="Z4884" s="429">
        <f t="shared" si="115"/>
        <v>0</v>
      </c>
      <c r="AA4884" s="429" t="s">
        <v>1296</v>
      </c>
    </row>
    <row r="4885" spans="1:27" x14ac:dyDescent="0.25">
      <c r="A4885" t="s">
        <v>149</v>
      </c>
      <c r="B4885" s="453" t="s">
        <v>1249</v>
      </c>
      <c r="C4885" t="s">
        <v>1503</v>
      </c>
      <c r="D4885" s="453" t="s">
        <v>1504</v>
      </c>
      <c r="E4885" s="453" t="s">
        <v>1326</v>
      </c>
      <c r="F4885" s="453" t="s">
        <v>1292</v>
      </c>
      <c r="G4885" s="453">
        <v>35</v>
      </c>
      <c r="H4885" s="453">
        <v>35035</v>
      </c>
      <c r="I4885" t="s">
        <v>1505</v>
      </c>
      <c r="J4885" s="453">
        <v>2310023603</v>
      </c>
      <c r="K4885" t="s">
        <v>1533</v>
      </c>
      <c r="L4885">
        <v>0</v>
      </c>
      <c r="M4885">
        <v>0</v>
      </c>
      <c r="N4885">
        <v>0</v>
      </c>
      <c r="O4885">
        <v>0</v>
      </c>
      <c r="P4885">
        <v>0</v>
      </c>
      <c r="Q4885">
        <v>0</v>
      </c>
      <c r="R4885">
        <v>0</v>
      </c>
      <c r="S4885">
        <v>0</v>
      </c>
      <c r="T4885">
        <v>0</v>
      </c>
      <c r="U4885">
        <v>0</v>
      </c>
      <c r="W4885" s="429">
        <f t="shared" si="115"/>
        <v>0</v>
      </c>
      <c r="X4885" s="429">
        <f t="shared" si="115"/>
        <v>0</v>
      </c>
      <c r="Y4885" s="429">
        <f t="shared" si="115"/>
        <v>0</v>
      </c>
      <c r="Z4885" s="429">
        <f t="shared" si="115"/>
        <v>0</v>
      </c>
      <c r="AA4885" s="429" t="s">
        <v>1296</v>
      </c>
    </row>
    <row r="4886" spans="1:27" x14ac:dyDescent="0.25">
      <c r="A4886" t="s">
        <v>149</v>
      </c>
      <c r="B4886" s="453" t="s">
        <v>1249</v>
      </c>
      <c r="C4886" t="s">
        <v>1503</v>
      </c>
      <c r="D4886" s="453" t="s">
        <v>1504</v>
      </c>
      <c r="E4886" s="453" t="s">
        <v>1326</v>
      </c>
      <c r="F4886" s="453" t="s">
        <v>1292</v>
      </c>
      <c r="G4886" s="453">
        <v>35</v>
      </c>
      <c r="H4886" s="453">
        <v>35035</v>
      </c>
      <c r="I4886" t="s">
        <v>1505</v>
      </c>
      <c r="J4886" s="453">
        <v>2310023606</v>
      </c>
      <c r="K4886" t="s">
        <v>1502</v>
      </c>
      <c r="L4886">
        <v>0</v>
      </c>
      <c r="M4886">
        <v>0</v>
      </c>
      <c r="N4886">
        <v>0</v>
      </c>
      <c r="O4886">
        <v>0</v>
      </c>
      <c r="P4886">
        <v>0</v>
      </c>
      <c r="Q4886">
        <v>0</v>
      </c>
      <c r="R4886">
        <v>0</v>
      </c>
      <c r="S4886">
        <v>0</v>
      </c>
      <c r="T4886">
        <v>0</v>
      </c>
      <c r="U4886">
        <v>0</v>
      </c>
      <c r="W4886" s="429">
        <f t="shared" si="115"/>
        <v>0</v>
      </c>
      <c r="X4886" s="429">
        <f t="shared" si="115"/>
        <v>0</v>
      </c>
      <c r="Y4886" s="429">
        <f t="shared" si="115"/>
        <v>0</v>
      </c>
      <c r="Z4886" s="429">
        <f t="shared" si="115"/>
        <v>0</v>
      </c>
      <c r="AA4886" s="429" t="s">
        <v>1296</v>
      </c>
    </row>
    <row r="4887" spans="1:27" x14ac:dyDescent="0.25">
      <c r="A4887" t="s">
        <v>149</v>
      </c>
      <c r="B4887" s="453" t="s">
        <v>1249</v>
      </c>
      <c r="C4887" t="s">
        <v>1503</v>
      </c>
      <c r="D4887" s="453" t="s">
        <v>1504</v>
      </c>
      <c r="E4887" s="453" t="s">
        <v>1326</v>
      </c>
      <c r="F4887" s="453" t="s">
        <v>1292</v>
      </c>
      <c r="G4887" s="453">
        <v>35</v>
      </c>
      <c r="H4887" s="453">
        <v>35035</v>
      </c>
      <c r="I4887" t="s">
        <v>1505</v>
      </c>
      <c r="J4887" s="453">
        <v>2310111100</v>
      </c>
      <c r="K4887" t="s">
        <v>1502</v>
      </c>
      <c r="L4887">
        <v>0</v>
      </c>
      <c r="M4887">
        <v>0</v>
      </c>
      <c r="N4887">
        <v>0</v>
      </c>
      <c r="O4887">
        <v>0</v>
      </c>
      <c r="P4887">
        <v>0</v>
      </c>
      <c r="Q4887">
        <v>0</v>
      </c>
      <c r="R4887">
        <v>0</v>
      </c>
      <c r="S4887">
        <v>0</v>
      </c>
      <c r="T4887">
        <v>0</v>
      </c>
      <c r="U4887">
        <v>0</v>
      </c>
      <c r="W4887" s="429">
        <f t="shared" si="115"/>
        <v>0</v>
      </c>
      <c r="X4887" s="429">
        <f t="shared" si="115"/>
        <v>0</v>
      </c>
      <c r="Y4887" s="429">
        <f t="shared" si="115"/>
        <v>0</v>
      </c>
      <c r="Z4887" s="429">
        <f t="shared" si="115"/>
        <v>0</v>
      </c>
      <c r="AA4887" s="429" t="s">
        <v>1296</v>
      </c>
    </row>
    <row r="4888" spans="1:27" x14ac:dyDescent="0.25">
      <c r="A4888" t="s">
        <v>149</v>
      </c>
      <c r="B4888" s="453" t="s">
        <v>1249</v>
      </c>
      <c r="C4888" t="s">
        <v>1503</v>
      </c>
      <c r="D4888" s="453" t="s">
        <v>1504</v>
      </c>
      <c r="E4888" s="453" t="s">
        <v>1326</v>
      </c>
      <c r="F4888" s="453" t="s">
        <v>1292</v>
      </c>
      <c r="G4888" s="453">
        <v>35</v>
      </c>
      <c r="H4888" s="453">
        <v>35035</v>
      </c>
      <c r="I4888" t="s">
        <v>1505</v>
      </c>
      <c r="J4888" s="453">
        <v>2310111401</v>
      </c>
      <c r="K4888" t="s">
        <v>1534</v>
      </c>
      <c r="L4888">
        <v>0</v>
      </c>
      <c r="M4888">
        <v>0</v>
      </c>
      <c r="N4888">
        <v>0</v>
      </c>
      <c r="O4888">
        <v>0</v>
      </c>
      <c r="P4888">
        <v>0</v>
      </c>
      <c r="Q4888">
        <v>0</v>
      </c>
      <c r="R4888">
        <v>0</v>
      </c>
      <c r="S4888">
        <v>0</v>
      </c>
      <c r="T4888">
        <v>0</v>
      </c>
      <c r="U4888">
        <v>0</v>
      </c>
      <c r="W4888" s="429">
        <f t="shared" si="115"/>
        <v>0</v>
      </c>
      <c r="X4888" s="429">
        <f t="shared" si="115"/>
        <v>0</v>
      </c>
      <c r="Y4888" s="429">
        <f t="shared" si="115"/>
        <v>0</v>
      </c>
      <c r="Z4888" s="429">
        <f t="shared" si="115"/>
        <v>0</v>
      </c>
      <c r="AA4888" s="429" t="s">
        <v>1295</v>
      </c>
    </row>
    <row r="4889" spans="1:27" x14ac:dyDescent="0.25">
      <c r="A4889" t="s">
        <v>149</v>
      </c>
      <c r="B4889" s="453" t="s">
        <v>1249</v>
      </c>
      <c r="C4889" t="s">
        <v>1503</v>
      </c>
      <c r="D4889" s="453" t="s">
        <v>1504</v>
      </c>
      <c r="E4889" s="453" t="s">
        <v>1326</v>
      </c>
      <c r="F4889" s="453" t="s">
        <v>1292</v>
      </c>
      <c r="G4889" s="453">
        <v>35</v>
      </c>
      <c r="H4889" s="453">
        <v>35035</v>
      </c>
      <c r="I4889" t="s">
        <v>1505</v>
      </c>
      <c r="J4889" s="453">
        <v>2310111700</v>
      </c>
      <c r="K4889" t="s">
        <v>1535</v>
      </c>
      <c r="L4889">
        <v>0</v>
      </c>
      <c r="M4889">
        <v>0</v>
      </c>
      <c r="N4889">
        <v>0</v>
      </c>
      <c r="O4889">
        <v>0</v>
      </c>
      <c r="P4889">
        <v>0</v>
      </c>
      <c r="Q4889">
        <v>0</v>
      </c>
      <c r="R4889">
        <v>0</v>
      </c>
      <c r="S4889">
        <v>0</v>
      </c>
      <c r="T4889">
        <v>0</v>
      </c>
      <c r="U4889">
        <v>0</v>
      </c>
      <c r="W4889" s="429">
        <f t="shared" si="115"/>
        <v>0</v>
      </c>
      <c r="X4889" s="429">
        <f t="shared" si="115"/>
        <v>0</v>
      </c>
      <c r="Y4889" s="429">
        <f t="shared" si="115"/>
        <v>0</v>
      </c>
      <c r="Z4889" s="429">
        <f t="shared" si="115"/>
        <v>0</v>
      </c>
      <c r="AA4889" s="429" t="s">
        <v>1296</v>
      </c>
    </row>
    <row r="4890" spans="1:27" x14ac:dyDescent="0.25">
      <c r="A4890" t="s">
        <v>149</v>
      </c>
      <c r="B4890" s="453" t="s">
        <v>1249</v>
      </c>
      <c r="C4890" t="s">
        <v>1503</v>
      </c>
      <c r="D4890" s="453" t="s">
        <v>1504</v>
      </c>
      <c r="E4890" s="453" t="s">
        <v>1326</v>
      </c>
      <c r="F4890" s="453" t="s">
        <v>1292</v>
      </c>
      <c r="G4890" s="453">
        <v>35</v>
      </c>
      <c r="H4890" s="453">
        <v>35035</v>
      </c>
      <c r="I4890" t="s">
        <v>1505</v>
      </c>
      <c r="J4890" s="453">
        <v>2310121100</v>
      </c>
      <c r="K4890" t="s">
        <v>1502</v>
      </c>
      <c r="L4890">
        <v>0</v>
      </c>
      <c r="M4890">
        <v>0</v>
      </c>
      <c r="N4890">
        <v>0</v>
      </c>
      <c r="O4890">
        <v>0</v>
      </c>
      <c r="P4890">
        <v>0</v>
      </c>
      <c r="Q4890">
        <v>0</v>
      </c>
      <c r="R4890">
        <v>0</v>
      </c>
      <c r="S4890">
        <v>0</v>
      </c>
      <c r="T4890">
        <v>0</v>
      </c>
      <c r="U4890">
        <v>0</v>
      </c>
      <c r="W4890" s="429">
        <f t="shared" si="115"/>
        <v>0</v>
      </c>
      <c r="X4890" s="429">
        <f t="shared" si="115"/>
        <v>0</v>
      </c>
      <c r="Y4890" s="429">
        <f t="shared" si="115"/>
        <v>0</v>
      </c>
      <c r="Z4890" s="429">
        <f t="shared" si="115"/>
        <v>0</v>
      </c>
      <c r="AA4890" s="429" t="s">
        <v>1296</v>
      </c>
    </row>
    <row r="4891" spans="1:27" x14ac:dyDescent="0.25">
      <c r="A4891" t="s">
        <v>149</v>
      </c>
      <c r="B4891" s="453" t="s">
        <v>1249</v>
      </c>
      <c r="C4891" t="s">
        <v>1503</v>
      </c>
      <c r="D4891" s="453" t="s">
        <v>1504</v>
      </c>
      <c r="E4891" s="453" t="s">
        <v>1326</v>
      </c>
      <c r="F4891" s="453" t="s">
        <v>1292</v>
      </c>
      <c r="G4891" s="453">
        <v>35</v>
      </c>
      <c r="H4891" s="453">
        <v>35035</v>
      </c>
      <c r="I4891" t="s">
        <v>1505</v>
      </c>
      <c r="J4891" s="453">
        <v>2310121401</v>
      </c>
      <c r="K4891" t="s">
        <v>1536</v>
      </c>
      <c r="L4891">
        <v>0</v>
      </c>
      <c r="M4891">
        <v>0.41768499999999997</v>
      </c>
      <c r="N4891">
        <v>0</v>
      </c>
      <c r="O4891">
        <v>0</v>
      </c>
      <c r="P4891">
        <v>0</v>
      </c>
      <c r="Q4891">
        <v>0</v>
      </c>
      <c r="R4891">
        <v>9.6116523864017311E-2</v>
      </c>
      <c r="S4891">
        <v>1.2018050959646176</v>
      </c>
      <c r="T4891">
        <v>0</v>
      </c>
      <c r="U4891">
        <v>30.141243922979456</v>
      </c>
      <c r="W4891" s="429">
        <f t="shared" si="115"/>
        <v>9.6116523864017311E-2</v>
      </c>
      <c r="X4891" s="429">
        <f t="shared" si="115"/>
        <v>1.2018050959646176</v>
      </c>
      <c r="Y4891" s="429">
        <f t="shared" si="115"/>
        <v>0</v>
      </c>
      <c r="Z4891" s="429">
        <f t="shared" si="115"/>
        <v>30.141243922979456</v>
      </c>
      <c r="AA4891" s="429" t="s">
        <v>1295</v>
      </c>
    </row>
    <row r="4892" spans="1:27" x14ac:dyDescent="0.25">
      <c r="A4892" t="s">
        <v>149</v>
      </c>
      <c r="B4892" s="453" t="s">
        <v>1249</v>
      </c>
      <c r="C4892" t="s">
        <v>1503</v>
      </c>
      <c r="D4892" s="453" t="s">
        <v>1504</v>
      </c>
      <c r="E4892" s="453" t="s">
        <v>1326</v>
      </c>
      <c r="F4892" s="453" t="s">
        <v>1292</v>
      </c>
      <c r="G4892" s="453">
        <v>35</v>
      </c>
      <c r="H4892" s="453">
        <v>35035</v>
      </c>
      <c r="I4892" t="s">
        <v>1505</v>
      </c>
      <c r="J4892" s="453">
        <v>2310121700</v>
      </c>
      <c r="K4892" t="s">
        <v>1537</v>
      </c>
      <c r="L4892">
        <v>6.2576800000000002E-2</v>
      </c>
      <c r="M4892">
        <v>0.74822500000000003</v>
      </c>
      <c r="N4892">
        <v>0.33076299999999997</v>
      </c>
      <c r="O4892">
        <v>0</v>
      </c>
      <c r="P4892">
        <v>0</v>
      </c>
      <c r="Q4892">
        <v>0</v>
      </c>
      <c r="R4892">
        <v>0.17217947991465904</v>
      </c>
      <c r="S4892">
        <v>2.1528678739435847</v>
      </c>
      <c r="T4892">
        <v>0</v>
      </c>
      <c r="U4892">
        <v>53.993876328504278</v>
      </c>
      <c r="W4892" s="429">
        <f t="shared" si="115"/>
        <v>0.17217947991465904</v>
      </c>
      <c r="X4892" s="429">
        <f t="shared" si="115"/>
        <v>2.1528678739435847</v>
      </c>
      <c r="Y4892" s="429">
        <f t="shared" si="115"/>
        <v>0</v>
      </c>
      <c r="Z4892" s="429">
        <f t="shared" si="115"/>
        <v>53.993876328504278</v>
      </c>
      <c r="AA4892" s="429" t="s">
        <v>1296</v>
      </c>
    </row>
    <row r="4893" spans="1:27" x14ac:dyDescent="0.25">
      <c r="A4893" t="s">
        <v>149</v>
      </c>
      <c r="B4893" s="453" t="s">
        <v>1251</v>
      </c>
      <c r="C4893" t="s">
        <v>1538</v>
      </c>
      <c r="D4893" s="453" t="s">
        <v>1504</v>
      </c>
      <c r="E4893" s="453" t="s">
        <v>1326</v>
      </c>
      <c r="F4893" s="453" t="s">
        <v>1292</v>
      </c>
      <c r="G4893" s="453">
        <v>35</v>
      </c>
      <c r="H4893" s="453">
        <v>35021</v>
      </c>
      <c r="I4893" t="s">
        <v>1539</v>
      </c>
      <c r="J4893" s="453">
        <v>2310000220</v>
      </c>
      <c r="K4893" t="s">
        <v>1453</v>
      </c>
      <c r="L4893">
        <v>9.0725100000000012</v>
      </c>
      <c r="M4893">
        <v>0.549427</v>
      </c>
      <c r="N4893">
        <v>2.1651199999999999</v>
      </c>
      <c r="O4893">
        <v>1.7259400000000001E-2</v>
      </c>
      <c r="P4893">
        <v>0.35964400000000002</v>
      </c>
      <c r="Q4893">
        <v>0.34991800000000001</v>
      </c>
      <c r="R4893">
        <v>2164.8954320724374</v>
      </c>
      <c r="S4893">
        <v>6.1860457452843957E-2</v>
      </c>
      <c r="T4893">
        <v>6.8086532302362071E-2</v>
      </c>
      <c r="U4893">
        <v>2186.7317301348621</v>
      </c>
      <c r="W4893" s="429">
        <f t="shared" si="115"/>
        <v>2164.8954320724374</v>
      </c>
      <c r="X4893" s="429">
        <f t="shared" si="115"/>
        <v>6.1860457452843957E-2</v>
      </c>
      <c r="Y4893" s="429">
        <f t="shared" si="115"/>
        <v>6.8086532302362071E-2</v>
      </c>
      <c r="Z4893" s="429">
        <f t="shared" si="115"/>
        <v>2186.7317301348621</v>
      </c>
      <c r="AA4893" s="429" t="s">
        <v>1295</v>
      </c>
    </row>
    <row r="4894" spans="1:27" x14ac:dyDescent="0.25">
      <c r="A4894" t="s">
        <v>149</v>
      </c>
      <c r="B4894" s="453" t="s">
        <v>1251</v>
      </c>
      <c r="C4894" t="s">
        <v>1538</v>
      </c>
      <c r="D4894" s="453" t="s">
        <v>1504</v>
      </c>
      <c r="E4894" s="453" t="s">
        <v>1326</v>
      </c>
      <c r="F4894" s="453" t="s">
        <v>1292</v>
      </c>
      <c r="G4894" s="453">
        <v>35</v>
      </c>
      <c r="H4894" s="453">
        <v>35021</v>
      </c>
      <c r="I4894" t="s">
        <v>1539</v>
      </c>
      <c r="J4894" s="453">
        <v>2310000330</v>
      </c>
      <c r="K4894" t="s">
        <v>1329</v>
      </c>
      <c r="L4894">
        <v>0.43160900000000002</v>
      </c>
      <c r="M4894">
        <v>5.62803E-3</v>
      </c>
      <c r="N4894">
        <v>0.66737800000000003</v>
      </c>
      <c r="O4894">
        <v>1.1179999999999999E-4</v>
      </c>
      <c r="P4894">
        <v>3.69054E-3</v>
      </c>
      <c r="Q4894">
        <v>3.69054E-3</v>
      </c>
      <c r="R4894">
        <v>206.00655450299709</v>
      </c>
      <c r="S4894">
        <v>0.91917861851279192</v>
      </c>
      <c r="T4894">
        <v>1.0972141885832942E-4</v>
      </c>
      <c r="U4894">
        <v>229.01871694863667</v>
      </c>
      <c r="W4894" s="429">
        <f t="shared" si="115"/>
        <v>206.00655450299709</v>
      </c>
      <c r="X4894" s="429">
        <f t="shared" si="115"/>
        <v>0.91917861851279192</v>
      </c>
      <c r="Y4894" s="429">
        <f t="shared" si="115"/>
        <v>1.0972141885832942E-4</v>
      </c>
      <c r="Z4894" s="429">
        <f t="shared" si="115"/>
        <v>229.01871694863667</v>
      </c>
      <c r="AA4894" s="429" t="s">
        <v>1295</v>
      </c>
    </row>
    <row r="4895" spans="1:27" x14ac:dyDescent="0.25">
      <c r="A4895" t="s">
        <v>149</v>
      </c>
      <c r="B4895" s="453" t="s">
        <v>1251</v>
      </c>
      <c r="C4895" t="s">
        <v>1538</v>
      </c>
      <c r="D4895" s="453" t="s">
        <v>1504</v>
      </c>
      <c r="E4895" s="453" t="s">
        <v>1326</v>
      </c>
      <c r="F4895" s="453" t="s">
        <v>1292</v>
      </c>
      <c r="G4895" s="453">
        <v>35</v>
      </c>
      <c r="H4895" s="453">
        <v>35021</v>
      </c>
      <c r="I4895" t="s">
        <v>1539</v>
      </c>
      <c r="J4895" s="453">
        <v>2310000550</v>
      </c>
      <c r="K4895" t="s">
        <v>1506</v>
      </c>
      <c r="L4895">
        <v>0</v>
      </c>
      <c r="M4895">
        <v>0</v>
      </c>
      <c r="N4895">
        <v>0</v>
      </c>
      <c r="O4895">
        <v>0</v>
      </c>
      <c r="P4895">
        <v>0</v>
      </c>
      <c r="Q4895">
        <v>0</v>
      </c>
      <c r="R4895">
        <v>0</v>
      </c>
      <c r="S4895">
        <v>0</v>
      </c>
      <c r="T4895">
        <v>0</v>
      </c>
      <c r="U4895">
        <v>0</v>
      </c>
      <c r="W4895" s="429">
        <f t="shared" si="115"/>
        <v>0</v>
      </c>
      <c r="X4895" s="429">
        <f t="shared" si="115"/>
        <v>0</v>
      </c>
      <c r="Y4895" s="429">
        <f t="shared" si="115"/>
        <v>0</v>
      </c>
      <c r="Z4895" s="429">
        <f t="shared" si="115"/>
        <v>0</v>
      </c>
      <c r="AA4895" s="429" t="s">
        <v>1296</v>
      </c>
    </row>
    <row r="4896" spans="1:27" x14ac:dyDescent="0.25">
      <c r="A4896" t="s">
        <v>149</v>
      </c>
      <c r="B4896" s="453" t="s">
        <v>1251</v>
      </c>
      <c r="C4896" t="s">
        <v>1538</v>
      </c>
      <c r="D4896" s="453" t="s">
        <v>1504</v>
      </c>
      <c r="E4896" s="453" t="s">
        <v>1326</v>
      </c>
      <c r="F4896" s="453" t="s">
        <v>1292</v>
      </c>
      <c r="G4896" s="453">
        <v>35</v>
      </c>
      <c r="H4896" s="453">
        <v>35021</v>
      </c>
      <c r="I4896" t="s">
        <v>1539</v>
      </c>
      <c r="J4896" s="453">
        <v>2310000660</v>
      </c>
      <c r="K4896" t="s">
        <v>1455</v>
      </c>
      <c r="L4896">
        <v>0</v>
      </c>
      <c r="M4896">
        <v>0</v>
      </c>
      <c r="N4896">
        <v>0</v>
      </c>
      <c r="O4896">
        <v>0</v>
      </c>
      <c r="P4896">
        <v>0</v>
      </c>
      <c r="Q4896">
        <v>0</v>
      </c>
      <c r="R4896">
        <v>0</v>
      </c>
      <c r="S4896">
        <v>0</v>
      </c>
      <c r="T4896">
        <v>0</v>
      </c>
      <c r="U4896">
        <v>0</v>
      </c>
      <c r="W4896" s="429">
        <f t="shared" ref="W4896:Z4959" si="116">IFERROR(R4896*1,0)</f>
        <v>0</v>
      </c>
      <c r="X4896" s="429">
        <f t="shared" si="116"/>
        <v>0</v>
      </c>
      <c r="Y4896" s="429">
        <f t="shared" si="116"/>
        <v>0</v>
      </c>
      <c r="Z4896" s="429">
        <f t="shared" si="116"/>
        <v>0</v>
      </c>
      <c r="AA4896" s="429" t="s">
        <v>1295</v>
      </c>
    </row>
    <row r="4897" spans="1:27" x14ac:dyDescent="0.25">
      <c r="A4897" t="s">
        <v>149</v>
      </c>
      <c r="B4897" s="453" t="s">
        <v>1251</v>
      </c>
      <c r="C4897" t="s">
        <v>1538</v>
      </c>
      <c r="D4897" s="453" t="s">
        <v>1504</v>
      </c>
      <c r="E4897" s="453" t="s">
        <v>1326</v>
      </c>
      <c r="F4897" s="453" t="s">
        <v>1292</v>
      </c>
      <c r="G4897" s="453">
        <v>35</v>
      </c>
      <c r="H4897" s="453">
        <v>35021</v>
      </c>
      <c r="I4897" t="s">
        <v>1539</v>
      </c>
      <c r="J4897" s="453">
        <v>2310010100</v>
      </c>
      <c r="K4897" t="s">
        <v>1507</v>
      </c>
      <c r="L4897">
        <v>4.3897499999999999E-2</v>
      </c>
      <c r="M4897">
        <v>4.1483900000000001E-3</v>
      </c>
      <c r="N4897">
        <v>6.3357200000000002E-2</v>
      </c>
      <c r="O4897">
        <v>0</v>
      </c>
      <c r="P4897">
        <v>5.73232E-3</v>
      </c>
      <c r="Q4897">
        <v>5.73232E-3</v>
      </c>
      <c r="R4897">
        <v>52.677</v>
      </c>
      <c r="S4897">
        <v>1.0096425E-3</v>
      </c>
      <c r="T4897">
        <v>9.6574500000000006E-4</v>
      </c>
      <c r="U4897">
        <v>52.990033072499998</v>
      </c>
      <c r="W4897" s="429">
        <f t="shared" si="116"/>
        <v>52.677</v>
      </c>
      <c r="X4897" s="429">
        <f t="shared" si="116"/>
        <v>1.0096425E-3</v>
      </c>
      <c r="Y4897" s="429">
        <f t="shared" si="116"/>
        <v>9.6574500000000006E-4</v>
      </c>
      <c r="Z4897" s="429">
        <f t="shared" si="116"/>
        <v>52.990033072499998</v>
      </c>
      <c r="AA4897" s="429" t="s">
        <v>1295</v>
      </c>
    </row>
    <row r="4898" spans="1:27" x14ac:dyDescent="0.25">
      <c r="A4898" t="s">
        <v>149</v>
      </c>
      <c r="B4898" s="453" t="s">
        <v>1251</v>
      </c>
      <c r="C4898" t="s">
        <v>1538</v>
      </c>
      <c r="D4898" s="453" t="s">
        <v>1504</v>
      </c>
      <c r="E4898" s="453" t="s">
        <v>1326</v>
      </c>
      <c r="F4898" s="453" t="s">
        <v>1292</v>
      </c>
      <c r="G4898" s="453">
        <v>35</v>
      </c>
      <c r="H4898" s="453">
        <v>35021</v>
      </c>
      <c r="I4898" t="s">
        <v>1539</v>
      </c>
      <c r="J4898" s="453">
        <v>2310010200</v>
      </c>
      <c r="K4898" t="s">
        <v>1508</v>
      </c>
      <c r="L4898">
        <v>0</v>
      </c>
      <c r="M4898">
        <v>0</v>
      </c>
      <c r="N4898">
        <v>0</v>
      </c>
      <c r="O4898">
        <v>0</v>
      </c>
      <c r="P4898">
        <v>0</v>
      </c>
      <c r="Q4898">
        <v>0</v>
      </c>
      <c r="R4898">
        <v>0</v>
      </c>
      <c r="S4898">
        <v>0</v>
      </c>
      <c r="T4898">
        <v>0</v>
      </c>
      <c r="U4898">
        <v>0</v>
      </c>
      <c r="W4898" s="429">
        <f t="shared" si="116"/>
        <v>0</v>
      </c>
      <c r="X4898" s="429">
        <f t="shared" si="116"/>
        <v>0</v>
      </c>
      <c r="Y4898" s="429">
        <f t="shared" si="116"/>
        <v>0</v>
      </c>
      <c r="Z4898" s="429">
        <f t="shared" si="116"/>
        <v>0</v>
      </c>
      <c r="AA4898" s="429" t="s">
        <v>1296</v>
      </c>
    </row>
    <row r="4899" spans="1:27" x14ac:dyDescent="0.25">
      <c r="A4899" t="s">
        <v>149</v>
      </c>
      <c r="B4899" s="453" t="s">
        <v>1251</v>
      </c>
      <c r="C4899" t="s">
        <v>1538</v>
      </c>
      <c r="D4899" s="453" t="s">
        <v>1504</v>
      </c>
      <c r="E4899" s="453" t="s">
        <v>1326</v>
      </c>
      <c r="F4899" s="453" t="s">
        <v>1292</v>
      </c>
      <c r="G4899" s="453">
        <v>35</v>
      </c>
      <c r="H4899" s="453">
        <v>35021</v>
      </c>
      <c r="I4899" t="s">
        <v>1539</v>
      </c>
      <c r="J4899" s="453">
        <v>2310010300</v>
      </c>
      <c r="K4899" t="s">
        <v>1509</v>
      </c>
      <c r="L4899">
        <v>0</v>
      </c>
      <c r="M4899">
        <v>1.1760600000000001</v>
      </c>
      <c r="N4899">
        <v>0</v>
      </c>
      <c r="O4899">
        <v>0</v>
      </c>
      <c r="P4899">
        <v>0</v>
      </c>
      <c r="Q4899">
        <v>0</v>
      </c>
      <c r="R4899">
        <v>0.13427457332130871</v>
      </c>
      <c r="S4899">
        <v>2.0821083844741701</v>
      </c>
      <c r="T4899">
        <v>0</v>
      </c>
      <c r="U4899">
        <v>52.186984185175561</v>
      </c>
      <c r="W4899" s="429">
        <f t="shared" si="116"/>
        <v>0.13427457332130871</v>
      </c>
      <c r="X4899" s="429">
        <f t="shared" si="116"/>
        <v>2.0821083844741701</v>
      </c>
      <c r="Y4899" s="429">
        <f t="shared" si="116"/>
        <v>0</v>
      </c>
      <c r="Z4899" s="429">
        <f t="shared" si="116"/>
        <v>52.186984185175561</v>
      </c>
      <c r="AA4899" s="429" t="s">
        <v>1295</v>
      </c>
    </row>
    <row r="4900" spans="1:27" x14ac:dyDescent="0.25">
      <c r="A4900" t="s">
        <v>149</v>
      </c>
      <c r="B4900" s="453" t="s">
        <v>1251</v>
      </c>
      <c r="C4900" t="s">
        <v>1538</v>
      </c>
      <c r="D4900" s="453" t="s">
        <v>1504</v>
      </c>
      <c r="E4900" s="453" t="s">
        <v>1326</v>
      </c>
      <c r="F4900" s="453" t="s">
        <v>1292</v>
      </c>
      <c r="G4900" s="453">
        <v>35</v>
      </c>
      <c r="H4900" s="453">
        <v>35021</v>
      </c>
      <c r="I4900" t="s">
        <v>1539</v>
      </c>
      <c r="J4900" s="453">
        <v>2310011000</v>
      </c>
      <c r="K4900" t="s">
        <v>1510</v>
      </c>
      <c r="L4900">
        <v>0</v>
      </c>
      <c r="M4900">
        <v>0</v>
      </c>
      <c r="N4900">
        <v>0</v>
      </c>
      <c r="O4900">
        <v>0</v>
      </c>
      <c r="P4900">
        <v>0</v>
      </c>
      <c r="Q4900">
        <v>0</v>
      </c>
      <c r="R4900">
        <v>0</v>
      </c>
      <c r="S4900">
        <v>0</v>
      </c>
      <c r="T4900">
        <v>0</v>
      </c>
      <c r="U4900">
        <v>0</v>
      </c>
      <c r="W4900" s="429">
        <f t="shared" si="116"/>
        <v>0</v>
      </c>
      <c r="X4900" s="429">
        <f t="shared" si="116"/>
        <v>0</v>
      </c>
      <c r="Y4900" s="429">
        <f t="shared" si="116"/>
        <v>0</v>
      </c>
      <c r="Z4900" s="429">
        <f t="shared" si="116"/>
        <v>0</v>
      </c>
      <c r="AA4900" s="429" t="s">
        <v>1296</v>
      </c>
    </row>
    <row r="4901" spans="1:27" x14ac:dyDescent="0.25">
      <c r="A4901" t="s">
        <v>149</v>
      </c>
      <c r="B4901" s="453" t="s">
        <v>1251</v>
      </c>
      <c r="C4901" t="s">
        <v>1538</v>
      </c>
      <c r="D4901" s="453" t="s">
        <v>1504</v>
      </c>
      <c r="E4901" s="453" t="s">
        <v>1326</v>
      </c>
      <c r="F4901" s="453" t="s">
        <v>1292</v>
      </c>
      <c r="G4901" s="453">
        <v>35</v>
      </c>
      <c r="H4901" s="453">
        <v>35021</v>
      </c>
      <c r="I4901" t="s">
        <v>1539</v>
      </c>
      <c r="J4901" s="453">
        <v>2310011201</v>
      </c>
      <c r="K4901" t="s">
        <v>1511</v>
      </c>
      <c r="L4901">
        <v>0</v>
      </c>
      <c r="M4901">
        <v>0</v>
      </c>
      <c r="N4901">
        <v>0</v>
      </c>
      <c r="O4901">
        <v>0</v>
      </c>
      <c r="P4901">
        <v>0</v>
      </c>
      <c r="Q4901">
        <v>0</v>
      </c>
      <c r="R4901">
        <v>0</v>
      </c>
      <c r="S4901">
        <v>0</v>
      </c>
      <c r="T4901">
        <v>0</v>
      </c>
      <c r="U4901">
        <v>0</v>
      </c>
      <c r="W4901" s="429">
        <f t="shared" si="116"/>
        <v>0</v>
      </c>
      <c r="X4901" s="429">
        <f t="shared" si="116"/>
        <v>0</v>
      </c>
      <c r="Y4901" s="429">
        <f t="shared" si="116"/>
        <v>0</v>
      </c>
      <c r="Z4901" s="429">
        <f t="shared" si="116"/>
        <v>0</v>
      </c>
      <c r="AA4901" s="429" t="s">
        <v>1296</v>
      </c>
    </row>
    <row r="4902" spans="1:27" x14ac:dyDescent="0.25">
      <c r="A4902" t="s">
        <v>149</v>
      </c>
      <c r="B4902" s="453" t="s">
        <v>1251</v>
      </c>
      <c r="C4902" t="s">
        <v>1538</v>
      </c>
      <c r="D4902" s="453" t="s">
        <v>1504</v>
      </c>
      <c r="E4902" s="453" t="s">
        <v>1326</v>
      </c>
      <c r="F4902" s="453" t="s">
        <v>1292</v>
      </c>
      <c r="G4902" s="453">
        <v>35</v>
      </c>
      <c r="H4902" s="453">
        <v>35021</v>
      </c>
      <c r="I4902" t="s">
        <v>1539</v>
      </c>
      <c r="J4902" s="453">
        <v>2310011501</v>
      </c>
      <c r="K4902" t="s">
        <v>1512</v>
      </c>
      <c r="L4902">
        <v>0</v>
      </c>
      <c r="M4902">
        <v>6.7859699999999995E-2</v>
      </c>
      <c r="N4902">
        <v>0</v>
      </c>
      <c r="O4902">
        <v>0</v>
      </c>
      <c r="P4902">
        <v>0</v>
      </c>
      <c r="Q4902">
        <v>0</v>
      </c>
      <c r="R4902">
        <v>7.7477613924561766E-3</v>
      </c>
      <c r="S4902">
        <v>0.12013949146973947</v>
      </c>
      <c r="T4902">
        <v>0</v>
      </c>
      <c r="U4902">
        <v>3.0112350481359433</v>
      </c>
      <c r="W4902" s="429">
        <f t="shared" si="116"/>
        <v>7.7477613924561766E-3</v>
      </c>
      <c r="X4902" s="429">
        <f t="shared" si="116"/>
        <v>0.12013949146973947</v>
      </c>
      <c r="Y4902" s="429">
        <f t="shared" si="116"/>
        <v>0</v>
      </c>
      <c r="Z4902" s="429">
        <f t="shared" si="116"/>
        <v>3.0112350481359433</v>
      </c>
      <c r="AA4902" s="429" t="s">
        <v>1296</v>
      </c>
    </row>
    <row r="4903" spans="1:27" x14ac:dyDescent="0.25">
      <c r="A4903" t="s">
        <v>149</v>
      </c>
      <c r="B4903" s="453" t="s">
        <v>1251</v>
      </c>
      <c r="C4903" t="s">
        <v>1538</v>
      </c>
      <c r="D4903" s="453" t="s">
        <v>1504</v>
      </c>
      <c r="E4903" s="453" t="s">
        <v>1326</v>
      </c>
      <c r="F4903" s="453" t="s">
        <v>1292</v>
      </c>
      <c r="G4903" s="453">
        <v>35</v>
      </c>
      <c r="H4903" s="453">
        <v>35021</v>
      </c>
      <c r="I4903" t="s">
        <v>1539</v>
      </c>
      <c r="J4903" s="453">
        <v>2310011502</v>
      </c>
      <c r="K4903" t="s">
        <v>1513</v>
      </c>
      <c r="L4903">
        <v>0</v>
      </c>
      <c r="M4903">
        <v>1.6928599999999999E-2</v>
      </c>
      <c r="N4903">
        <v>0</v>
      </c>
      <c r="O4903">
        <v>0</v>
      </c>
      <c r="P4903">
        <v>0</v>
      </c>
      <c r="Q4903">
        <v>0</v>
      </c>
      <c r="R4903">
        <v>1.9327930053969237E-3</v>
      </c>
      <c r="S4903">
        <v>2.9970562724188753E-2</v>
      </c>
      <c r="T4903">
        <v>0</v>
      </c>
      <c r="U4903">
        <v>0.75119686111011574</v>
      </c>
      <c r="W4903" s="429">
        <f t="shared" si="116"/>
        <v>1.9327930053969237E-3</v>
      </c>
      <c r="X4903" s="429">
        <f t="shared" si="116"/>
        <v>2.9970562724188753E-2</v>
      </c>
      <c r="Y4903" s="429">
        <f t="shared" si="116"/>
        <v>0</v>
      </c>
      <c r="Z4903" s="429">
        <f t="shared" si="116"/>
        <v>0.75119686111011574</v>
      </c>
      <c r="AA4903" s="429" t="s">
        <v>1296</v>
      </c>
    </row>
    <row r="4904" spans="1:27" x14ac:dyDescent="0.25">
      <c r="A4904" t="s">
        <v>149</v>
      </c>
      <c r="B4904" s="453" t="s">
        <v>1251</v>
      </c>
      <c r="C4904" t="s">
        <v>1538</v>
      </c>
      <c r="D4904" s="453" t="s">
        <v>1504</v>
      </c>
      <c r="E4904" s="453" t="s">
        <v>1326</v>
      </c>
      <c r="F4904" s="453" t="s">
        <v>1292</v>
      </c>
      <c r="G4904" s="453">
        <v>35</v>
      </c>
      <c r="H4904" s="453">
        <v>35021</v>
      </c>
      <c r="I4904" t="s">
        <v>1539</v>
      </c>
      <c r="J4904" s="453">
        <v>2310011503</v>
      </c>
      <c r="K4904" t="s">
        <v>1514</v>
      </c>
      <c r="L4904">
        <v>0</v>
      </c>
      <c r="M4904">
        <v>3.0718499999999999E-2</v>
      </c>
      <c r="N4904">
        <v>0</v>
      </c>
      <c r="O4904">
        <v>0</v>
      </c>
      <c r="P4904">
        <v>0</v>
      </c>
      <c r="Q4904">
        <v>0</v>
      </c>
      <c r="R4904">
        <v>3.5072304819232188E-3</v>
      </c>
      <c r="S4904">
        <v>5.4384339581713334E-2</v>
      </c>
      <c r="T4904">
        <v>0</v>
      </c>
      <c r="U4904">
        <v>1.3631157200247566</v>
      </c>
      <c r="W4904" s="429">
        <f t="shared" si="116"/>
        <v>3.5072304819232188E-3</v>
      </c>
      <c r="X4904" s="429">
        <f t="shared" si="116"/>
        <v>5.4384339581713334E-2</v>
      </c>
      <c r="Y4904" s="429">
        <f t="shared" si="116"/>
        <v>0</v>
      </c>
      <c r="Z4904" s="429">
        <f t="shared" si="116"/>
        <v>1.3631157200247566</v>
      </c>
      <c r="AA4904" s="429" t="s">
        <v>1296</v>
      </c>
    </row>
    <row r="4905" spans="1:27" x14ac:dyDescent="0.25">
      <c r="A4905" t="s">
        <v>149</v>
      </c>
      <c r="B4905" s="453" t="s">
        <v>1251</v>
      </c>
      <c r="C4905" t="s">
        <v>1538</v>
      </c>
      <c r="D4905" s="453" t="s">
        <v>1504</v>
      </c>
      <c r="E4905" s="453" t="s">
        <v>1326</v>
      </c>
      <c r="F4905" s="453" t="s">
        <v>1292</v>
      </c>
      <c r="G4905" s="453">
        <v>35</v>
      </c>
      <c r="H4905" s="453">
        <v>35021</v>
      </c>
      <c r="I4905" t="s">
        <v>1539</v>
      </c>
      <c r="J4905" s="453">
        <v>2310011505</v>
      </c>
      <c r="K4905" t="s">
        <v>1515</v>
      </c>
      <c r="L4905">
        <v>0</v>
      </c>
      <c r="M4905">
        <v>0.26182699999999998</v>
      </c>
      <c r="N4905">
        <v>0</v>
      </c>
      <c r="O4905">
        <v>0</v>
      </c>
      <c r="P4905">
        <v>0</v>
      </c>
      <c r="Q4905">
        <v>0</v>
      </c>
      <c r="R4905">
        <v>2.9893635281361741E-2</v>
      </c>
      <c r="S4905">
        <v>0.46354113904198629</v>
      </c>
      <c r="T4905">
        <v>0</v>
      </c>
      <c r="U4905">
        <v>11.618422111331018</v>
      </c>
      <c r="W4905" s="429">
        <f t="shared" si="116"/>
        <v>2.9893635281361741E-2</v>
      </c>
      <c r="X4905" s="429">
        <f t="shared" si="116"/>
        <v>0.46354113904198629</v>
      </c>
      <c r="Y4905" s="429">
        <f t="shared" si="116"/>
        <v>0</v>
      </c>
      <c r="Z4905" s="429">
        <f t="shared" si="116"/>
        <v>11.618422111331018</v>
      </c>
      <c r="AA4905" s="429" t="s">
        <v>1296</v>
      </c>
    </row>
    <row r="4906" spans="1:27" x14ac:dyDescent="0.25">
      <c r="A4906" t="s">
        <v>149</v>
      </c>
      <c r="B4906" s="453" t="s">
        <v>1251</v>
      </c>
      <c r="C4906" t="s">
        <v>1538</v>
      </c>
      <c r="D4906" s="453" t="s">
        <v>1504</v>
      </c>
      <c r="E4906" s="453" t="s">
        <v>1326</v>
      </c>
      <c r="F4906" s="453" t="s">
        <v>1292</v>
      </c>
      <c r="G4906" s="453">
        <v>35</v>
      </c>
      <c r="H4906" s="453">
        <v>35021</v>
      </c>
      <c r="I4906" t="s">
        <v>1539</v>
      </c>
      <c r="J4906" s="453">
        <v>2310021010</v>
      </c>
      <c r="K4906" t="s">
        <v>1516</v>
      </c>
      <c r="L4906">
        <v>0</v>
      </c>
      <c r="M4906">
        <v>0</v>
      </c>
      <c r="N4906">
        <v>0</v>
      </c>
      <c r="O4906">
        <v>0</v>
      </c>
      <c r="P4906">
        <v>0</v>
      </c>
      <c r="Q4906">
        <v>0</v>
      </c>
      <c r="R4906">
        <v>0</v>
      </c>
      <c r="S4906">
        <v>0</v>
      </c>
      <c r="T4906">
        <v>0</v>
      </c>
      <c r="U4906">
        <v>0</v>
      </c>
      <c r="W4906" s="429">
        <f t="shared" si="116"/>
        <v>0</v>
      </c>
      <c r="X4906" s="429">
        <f t="shared" si="116"/>
        <v>0</v>
      </c>
      <c r="Y4906" s="429">
        <f t="shared" si="116"/>
        <v>0</v>
      </c>
      <c r="Z4906" s="429">
        <f t="shared" si="116"/>
        <v>0</v>
      </c>
      <c r="AA4906" s="429" t="s">
        <v>1296</v>
      </c>
    </row>
    <row r="4907" spans="1:27" x14ac:dyDescent="0.25">
      <c r="A4907" t="s">
        <v>149</v>
      </c>
      <c r="B4907" s="453" t="s">
        <v>1251</v>
      </c>
      <c r="C4907" t="s">
        <v>1538</v>
      </c>
      <c r="D4907" s="453" t="s">
        <v>1504</v>
      </c>
      <c r="E4907" s="453" t="s">
        <v>1326</v>
      </c>
      <c r="F4907" s="453" t="s">
        <v>1292</v>
      </c>
      <c r="G4907" s="453">
        <v>35</v>
      </c>
      <c r="H4907" s="453">
        <v>35021</v>
      </c>
      <c r="I4907" t="s">
        <v>1539</v>
      </c>
      <c r="J4907" s="453">
        <v>2310021030</v>
      </c>
      <c r="K4907" t="s">
        <v>1517</v>
      </c>
      <c r="L4907">
        <v>0</v>
      </c>
      <c r="M4907">
        <v>0</v>
      </c>
      <c r="N4907">
        <v>0</v>
      </c>
      <c r="O4907">
        <v>0</v>
      </c>
      <c r="P4907">
        <v>0</v>
      </c>
      <c r="Q4907">
        <v>0</v>
      </c>
      <c r="R4907">
        <v>0</v>
      </c>
      <c r="S4907">
        <v>0</v>
      </c>
      <c r="T4907">
        <v>0</v>
      </c>
      <c r="U4907">
        <v>0</v>
      </c>
      <c r="W4907" s="429">
        <f t="shared" si="116"/>
        <v>0</v>
      </c>
      <c r="X4907" s="429">
        <f t="shared" si="116"/>
        <v>0</v>
      </c>
      <c r="Y4907" s="429">
        <f t="shared" si="116"/>
        <v>0</v>
      </c>
      <c r="Z4907" s="429">
        <f t="shared" si="116"/>
        <v>0</v>
      </c>
      <c r="AA4907" s="429" t="s">
        <v>1296</v>
      </c>
    </row>
    <row r="4908" spans="1:27" x14ac:dyDescent="0.25">
      <c r="A4908" t="s">
        <v>149</v>
      </c>
      <c r="B4908" s="453" t="s">
        <v>1251</v>
      </c>
      <c r="C4908" t="s">
        <v>1538</v>
      </c>
      <c r="D4908" s="453" t="s">
        <v>1504</v>
      </c>
      <c r="E4908" s="453" t="s">
        <v>1326</v>
      </c>
      <c r="F4908" s="453" t="s">
        <v>1292</v>
      </c>
      <c r="G4908" s="453">
        <v>35</v>
      </c>
      <c r="H4908" s="453">
        <v>35021</v>
      </c>
      <c r="I4908" t="s">
        <v>1539</v>
      </c>
      <c r="J4908" s="453">
        <v>2310021100</v>
      </c>
      <c r="K4908" t="s">
        <v>1518</v>
      </c>
      <c r="L4908">
        <v>0</v>
      </c>
      <c r="M4908">
        <v>0</v>
      </c>
      <c r="N4908">
        <v>0</v>
      </c>
      <c r="O4908">
        <v>0</v>
      </c>
      <c r="P4908">
        <v>0</v>
      </c>
      <c r="Q4908">
        <v>0</v>
      </c>
      <c r="R4908">
        <v>0</v>
      </c>
      <c r="S4908">
        <v>0</v>
      </c>
      <c r="T4908">
        <v>0</v>
      </c>
      <c r="U4908">
        <v>0</v>
      </c>
      <c r="W4908" s="429">
        <f t="shared" si="116"/>
        <v>0</v>
      </c>
      <c r="X4908" s="429">
        <f t="shared" si="116"/>
        <v>0</v>
      </c>
      <c r="Y4908" s="429">
        <f t="shared" si="116"/>
        <v>0</v>
      </c>
      <c r="Z4908" s="429">
        <f t="shared" si="116"/>
        <v>0</v>
      </c>
      <c r="AA4908" s="429" t="s">
        <v>1295</v>
      </c>
    </row>
    <row r="4909" spans="1:27" x14ac:dyDescent="0.25">
      <c r="A4909" t="s">
        <v>149</v>
      </c>
      <c r="B4909" s="453" t="s">
        <v>1251</v>
      </c>
      <c r="C4909" t="s">
        <v>1538</v>
      </c>
      <c r="D4909" s="453" t="s">
        <v>1504</v>
      </c>
      <c r="E4909" s="453" t="s">
        <v>1326</v>
      </c>
      <c r="F4909" s="453" t="s">
        <v>1292</v>
      </c>
      <c r="G4909" s="453">
        <v>35</v>
      </c>
      <c r="H4909" s="453">
        <v>35021</v>
      </c>
      <c r="I4909" t="s">
        <v>1539</v>
      </c>
      <c r="J4909" s="453">
        <v>2310021102</v>
      </c>
      <c r="K4909" t="s">
        <v>1519</v>
      </c>
      <c r="L4909">
        <v>0</v>
      </c>
      <c r="M4909">
        <v>0</v>
      </c>
      <c r="N4909">
        <v>0</v>
      </c>
      <c r="O4909">
        <v>0</v>
      </c>
      <c r="P4909">
        <v>0</v>
      </c>
      <c r="Q4909">
        <v>0</v>
      </c>
      <c r="R4909">
        <v>0</v>
      </c>
      <c r="S4909">
        <v>0</v>
      </c>
      <c r="T4909">
        <v>0</v>
      </c>
      <c r="U4909">
        <v>0</v>
      </c>
      <c r="W4909" s="429">
        <f t="shared" si="116"/>
        <v>0</v>
      </c>
      <c r="X4909" s="429">
        <f t="shared" si="116"/>
        <v>0</v>
      </c>
      <c r="Y4909" s="429">
        <f t="shared" si="116"/>
        <v>0</v>
      </c>
      <c r="Z4909" s="429">
        <f t="shared" si="116"/>
        <v>0</v>
      </c>
      <c r="AA4909" s="429" t="s">
        <v>1295</v>
      </c>
    </row>
    <row r="4910" spans="1:27" x14ac:dyDescent="0.25">
      <c r="A4910" t="s">
        <v>149</v>
      </c>
      <c r="B4910" s="453" t="s">
        <v>1251</v>
      </c>
      <c r="C4910" t="s">
        <v>1538</v>
      </c>
      <c r="D4910" s="453" t="s">
        <v>1504</v>
      </c>
      <c r="E4910" s="453" t="s">
        <v>1326</v>
      </c>
      <c r="F4910" s="453" t="s">
        <v>1292</v>
      </c>
      <c r="G4910" s="453">
        <v>35</v>
      </c>
      <c r="H4910" s="453">
        <v>35021</v>
      </c>
      <c r="I4910" t="s">
        <v>1539</v>
      </c>
      <c r="J4910" s="453">
        <v>2310021202</v>
      </c>
      <c r="K4910" t="s">
        <v>1520</v>
      </c>
      <c r="L4910">
        <v>0</v>
      </c>
      <c r="M4910">
        <v>0</v>
      </c>
      <c r="N4910">
        <v>0</v>
      </c>
      <c r="O4910">
        <v>0</v>
      </c>
      <c r="P4910">
        <v>0</v>
      </c>
      <c r="Q4910">
        <v>0</v>
      </c>
      <c r="R4910">
        <v>0</v>
      </c>
      <c r="S4910">
        <v>0</v>
      </c>
      <c r="T4910">
        <v>0</v>
      </c>
      <c r="U4910">
        <v>0</v>
      </c>
      <c r="W4910" s="429">
        <f t="shared" si="116"/>
        <v>0</v>
      </c>
      <c r="X4910" s="429">
        <f t="shared" si="116"/>
        <v>0</v>
      </c>
      <c r="Y4910" s="429">
        <f t="shared" si="116"/>
        <v>0</v>
      </c>
      <c r="Z4910" s="429">
        <f t="shared" si="116"/>
        <v>0</v>
      </c>
      <c r="AA4910" s="429" t="s">
        <v>1295</v>
      </c>
    </row>
    <row r="4911" spans="1:27" x14ac:dyDescent="0.25">
      <c r="A4911" t="s">
        <v>149</v>
      </c>
      <c r="B4911" s="453" t="s">
        <v>1251</v>
      </c>
      <c r="C4911" t="s">
        <v>1538</v>
      </c>
      <c r="D4911" s="453" t="s">
        <v>1504</v>
      </c>
      <c r="E4911" s="453" t="s">
        <v>1326</v>
      </c>
      <c r="F4911" s="453" t="s">
        <v>1292</v>
      </c>
      <c r="G4911" s="453">
        <v>35</v>
      </c>
      <c r="H4911" s="453">
        <v>35021</v>
      </c>
      <c r="I4911" t="s">
        <v>1539</v>
      </c>
      <c r="J4911" s="453">
        <v>2310021251</v>
      </c>
      <c r="K4911" t="s">
        <v>1521</v>
      </c>
      <c r="L4911">
        <v>0</v>
      </c>
      <c r="M4911">
        <v>0</v>
      </c>
      <c r="N4911">
        <v>0</v>
      </c>
      <c r="O4911">
        <v>0</v>
      </c>
      <c r="P4911">
        <v>0</v>
      </c>
      <c r="Q4911">
        <v>0</v>
      </c>
      <c r="R4911">
        <v>0</v>
      </c>
      <c r="S4911">
        <v>0</v>
      </c>
      <c r="T4911">
        <v>0</v>
      </c>
      <c r="U4911">
        <v>0</v>
      </c>
      <c r="W4911" s="429">
        <f t="shared" si="116"/>
        <v>0</v>
      </c>
      <c r="X4911" s="429">
        <f t="shared" si="116"/>
        <v>0</v>
      </c>
      <c r="Y4911" s="429">
        <f t="shared" si="116"/>
        <v>0</v>
      </c>
      <c r="Z4911" s="429">
        <f t="shared" si="116"/>
        <v>0</v>
      </c>
      <c r="AA4911" s="429" t="s">
        <v>1295</v>
      </c>
    </row>
    <row r="4912" spans="1:27" x14ac:dyDescent="0.25">
      <c r="A4912" t="s">
        <v>149</v>
      </c>
      <c r="B4912" s="453" t="s">
        <v>1251</v>
      </c>
      <c r="C4912" t="s">
        <v>1538</v>
      </c>
      <c r="D4912" s="453" t="s">
        <v>1504</v>
      </c>
      <c r="E4912" s="453" t="s">
        <v>1326</v>
      </c>
      <c r="F4912" s="453" t="s">
        <v>1292</v>
      </c>
      <c r="G4912" s="453">
        <v>35</v>
      </c>
      <c r="H4912" s="453">
        <v>35021</v>
      </c>
      <c r="I4912" t="s">
        <v>1539</v>
      </c>
      <c r="J4912" s="453">
        <v>2310021300</v>
      </c>
      <c r="K4912" t="s">
        <v>1522</v>
      </c>
      <c r="L4912">
        <v>0</v>
      </c>
      <c r="M4912">
        <v>0</v>
      </c>
      <c r="N4912">
        <v>0</v>
      </c>
      <c r="O4912">
        <v>0</v>
      </c>
      <c r="P4912">
        <v>0</v>
      </c>
      <c r="Q4912">
        <v>0</v>
      </c>
      <c r="R4912">
        <v>0</v>
      </c>
      <c r="S4912">
        <v>0</v>
      </c>
      <c r="T4912">
        <v>0</v>
      </c>
      <c r="U4912">
        <v>0</v>
      </c>
      <c r="W4912" s="429">
        <f t="shared" si="116"/>
        <v>0</v>
      </c>
      <c r="X4912" s="429">
        <f t="shared" si="116"/>
        <v>0</v>
      </c>
      <c r="Y4912" s="429">
        <f t="shared" si="116"/>
        <v>0</v>
      </c>
      <c r="Z4912" s="429">
        <f t="shared" si="116"/>
        <v>0</v>
      </c>
      <c r="AA4912" s="429" t="s">
        <v>1295</v>
      </c>
    </row>
    <row r="4913" spans="1:27" x14ac:dyDescent="0.25">
      <c r="A4913" t="s">
        <v>149</v>
      </c>
      <c r="B4913" s="453" t="s">
        <v>1251</v>
      </c>
      <c r="C4913" t="s">
        <v>1538</v>
      </c>
      <c r="D4913" s="453" t="s">
        <v>1504</v>
      </c>
      <c r="E4913" s="453" t="s">
        <v>1326</v>
      </c>
      <c r="F4913" s="453" t="s">
        <v>1292</v>
      </c>
      <c r="G4913" s="453">
        <v>35</v>
      </c>
      <c r="H4913" s="453">
        <v>35021</v>
      </c>
      <c r="I4913" t="s">
        <v>1539</v>
      </c>
      <c r="J4913" s="453">
        <v>2310021302</v>
      </c>
      <c r="K4913" t="s">
        <v>1523</v>
      </c>
      <c r="L4913">
        <v>0</v>
      </c>
      <c r="M4913">
        <v>0</v>
      </c>
      <c r="N4913">
        <v>0</v>
      </c>
      <c r="O4913">
        <v>0</v>
      </c>
      <c r="P4913">
        <v>0</v>
      </c>
      <c r="Q4913">
        <v>0</v>
      </c>
      <c r="R4913">
        <v>0</v>
      </c>
      <c r="S4913">
        <v>0</v>
      </c>
      <c r="T4913">
        <v>0</v>
      </c>
      <c r="U4913">
        <v>0</v>
      </c>
      <c r="W4913" s="429">
        <f t="shared" si="116"/>
        <v>0</v>
      </c>
      <c r="X4913" s="429">
        <f t="shared" si="116"/>
        <v>0</v>
      </c>
      <c r="Y4913" s="429">
        <f t="shared" si="116"/>
        <v>0</v>
      </c>
      <c r="Z4913" s="429">
        <f t="shared" si="116"/>
        <v>0</v>
      </c>
      <c r="AA4913" s="429" t="s">
        <v>1295</v>
      </c>
    </row>
    <row r="4914" spans="1:27" x14ac:dyDescent="0.25">
      <c r="A4914" t="s">
        <v>149</v>
      </c>
      <c r="B4914" s="453" t="s">
        <v>1251</v>
      </c>
      <c r="C4914" t="s">
        <v>1538</v>
      </c>
      <c r="D4914" s="453" t="s">
        <v>1504</v>
      </c>
      <c r="E4914" s="453" t="s">
        <v>1326</v>
      </c>
      <c r="F4914" s="453" t="s">
        <v>1292</v>
      </c>
      <c r="G4914" s="453">
        <v>35</v>
      </c>
      <c r="H4914" s="453">
        <v>35021</v>
      </c>
      <c r="I4914" t="s">
        <v>1539</v>
      </c>
      <c r="J4914" s="453">
        <v>2310021351</v>
      </c>
      <c r="K4914" t="s">
        <v>1524</v>
      </c>
      <c r="L4914">
        <v>0</v>
      </c>
      <c r="M4914">
        <v>0</v>
      </c>
      <c r="N4914">
        <v>0</v>
      </c>
      <c r="O4914">
        <v>0</v>
      </c>
      <c r="P4914">
        <v>0</v>
      </c>
      <c r="Q4914">
        <v>0</v>
      </c>
      <c r="R4914">
        <v>0</v>
      </c>
      <c r="S4914">
        <v>0</v>
      </c>
      <c r="T4914">
        <v>0</v>
      </c>
      <c r="U4914">
        <v>0</v>
      </c>
      <c r="W4914" s="429">
        <f t="shared" si="116"/>
        <v>0</v>
      </c>
      <c r="X4914" s="429">
        <f t="shared" si="116"/>
        <v>0</v>
      </c>
      <c r="Y4914" s="429">
        <f t="shared" si="116"/>
        <v>0</v>
      </c>
      <c r="Z4914" s="429">
        <f t="shared" si="116"/>
        <v>0</v>
      </c>
      <c r="AA4914" s="429" t="s">
        <v>1295</v>
      </c>
    </row>
    <row r="4915" spans="1:27" x14ac:dyDescent="0.25">
      <c r="A4915" t="s">
        <v>149</v>
      </c>
      <c r="B4915" s="453" t="s">
        <v>1251</v>
      </c>
      <c r="C4915" t="s">
        <v>1538</v>
      </c>
      <c r="D4915" s="453" t="s">
        <v>1504</v>
      </c>
      <c r="E4915" s="453" t="s">
        <v>1326</v>
      </c>
      <c r="F4915" s="453" t="s">
        <v>1292</v>
      </c>
      <c r="G4915" s="453">
        <v>35</v>
      </c>
      <c r="H4915" s="453">
        <v>35021</v>
      </c>
      <c r="I4915" t="s">
        <v>1539</v>
      </c>
      <c r="J4915" s="453">
        <v>2310021400</v>
      </c>
      <c r="K4915" t="s">
        <v>1525</v>
      </c>
      <c r="L4915">
        <v>0</v>
      </c>
      <c r="M4915">
        <v>0</v>
      </c>
      <c r="N4915">
        <v>0</v>
      </c>
      <c r="O4915">
        <v>0</v>
      </c>
      <c r="P4915">
        <v>0</v>
      </c>
      <c r="Q4915">
        <v>0</v>
      </c>
      <c r="R4915">
        <v>0</v>
      </c>
      <c r="S4915">
        <v>0</v>
      </c>
      <c r="T4915">
        <v>0</v>
      </c>
      <c r="U4915">
        <v>0</v>
      </c>
      <c r="W4915" s="429">
        <f t="shared" si="116"/>
        <v>0</v>
      </c>
      <c r="X4915" s="429">
        <f t="shared" si="116"/>
        <v>0</v>
      </c>
      <c r="Y4915" s="429">
        <f t="shared" si="116"/>
        <v>0</v>
      </c>
      <c r="Z4915" s="429">
        <f t="shared" si="116"/>
        <v>0</v>
      </c>
      <c r="AA4915" s="429" t="s">
        <v>1295</v>
      </c>
    </row>
    <row r="4916" spans="1:27" x14ac:dyDescent="0.25">
      <c r="A4916" t="s">
        <v>149</v>
      </c>
      <c r="B4916" s="453" t="s">
        <v>1251</v>
      </c>
      <c r="C4916" t="s">
        <v>1538</v>
      </c>
      <c r="D4916" s="453" t="s">
        <v>1504</v>
      </c>
      <c r="E4916" s="453" t="s">
        <v>1326</v>
      </c>
      <c r="F4916" s="453" t="s">
        <v>1292</v>
      </c>
      <c r="G4916" s="453">
        <v>35</v>
      </c>
      <c r="H4916" s="453">
        <v>35021</v>
      </c>
      <c r="I4916" t="s">
        <v>1539</v>
      </c>
      <c r="J4916" s="453">
        <v>2310021501</v>
      </c>
      <c r="K4916" t="s">
        <v>1512</v>
      </c>
      <c r="L4916">
        <v>0</v>
      </c>
      <c r="M4916">
        <v>0</v>
      </c>
      <c r="N4916">
        <v>0</v>
      </c>
      <c r="O4916">
        <v>0</v>
      </c>
      <c r="P4916">
        <v>0</v>
      </c>
      <c r="Q4916">
        <v>0</v>
      </c>
      <c r="R4916">
        <v>0</v>
      </c>
      <c r="S4916">
        <v>0</v>
      </c>
      <c r="T4916">
        <v>0</v>
      </c>
      <c r="U4916">
        <v>0</v>
      </c>
      <c r="W4916" s="429">
        <f t="shared" si="116"/>
        <v>0</v>
      </c>
      <c r="X4916" s="429">
        <f t="shared" si="116"/>
        <v>0</v>
      </c>
      <c r="Y4916" s="429">
        <f t="shared" si="116"/>
        <v>0</v>
      </c>
      <c r="Z4916" s="429">
        <f t="shared" si="116"/>
        <v>0</v>
      </c>
      <c r="AA4916" s="429" t="s">
        <v>1296</v>
      </c>
    </row>
    <row r="4917" spans="1:27" x14ac:dyDescent="0.25">
      <c r="A4917" t="s">
        <v>149</v>
      </c>
      <c r="B4917" s="453" t="s">
        <v>1251</v>
      </c>
      <c r="C4917" t="s">
        <v>1538</v>
      </c>
      <c r="D4917" s="453" t="s">
        <v>1504</v>
      </c>
      <c r="E4917" s="453" t="s">
        <v>1326</v>
      </c>
      <c r="F4917" s="453" t="s">
        <v>1292</v>
      </c>
      <c r="G4917" s="453">
        <v>35</v>
      </c>
      <c r="H4917" s="453">
        <v>35021</v>
      </c>
      <c r="I4917" t="s">
        <v>1539</v>
      </c>
      <c r="J4917" s="453">
        <v>2310021502</v>
      </c>
      <c r="K4917" t="s">
        <v>1513</v>
      </c>
      <c r="L4917">
        <v>0</v>
      </c>
      <c r="M4917">
        <v>0</v>
      </c>
      <c r="N4917">
        <v>0</v>
      </c>
      <c r="O4917">
        <v>0</v>
      </c>
      <c r="P4917">
        <v>0</v>
      </c>
      <c r="Q4917">
        <v>0</v>
      </c>
      <c r="R4917">
        <v>0</v>
      </c>
      <c r="S4917">
        <v>0</v>
      </c>
      <c r="T4917">
        <v>0</v>
      </c>
      <c r="U4917">
        <v>0</v>
      </c>
      <c r="W4917" s="429">
        <f t="shared" si="116"/>
        <v>0</v>
      </c>
      <c r="X4917" s="429">
        <f t="shared" si="116"/>
        <v>0</v>
      </c>
      <c r="Y4917" s="429">
        <f t="shared" si="116"/>
        <v>0</v>
      </c>
      <c r="Z4917" s="429">
        <f t="shared" si="116"/>
        <v>0</v>
      </c>
      <c r="AA4917" s="429" t="s">
        <v>1296</v>
      </c>
    </row>
    <row r="4918" spans="1:27" x14ac:dyDescent="0.25">
      <c r="A4918" t="s">
        <v>149</v>
      </c>
      <c r="B4918" s="453" t="s">
        <v>1251</v>
      </c>
      <c r="C4918" t="s">
        <v>1538</v>
      </c>
      <c r="D4918" s="453" t="s">
        <v>1504</v>
      </c>
      <c r="E4918" s="453" t="s">
        <v>1326</v>
      </c>
      <c r="F4918" s="453" t="s">
        <v>1292</v>
      </c>
      <c r="G4918" s="453">
        <v>35</v>
      </c>
      <c r="H4918" s="453">
        <v>35021</v>
      </c>
      <c r="I4918" t="s">
        <v>1539</v>
      </c>
      <c r="J4918" s="453">
        <v>2310021503</v>
      </c>
      <c r="K4918" t="s">
        <v>1514</v>
      </c>
      <c r="L4918">
        <v>0</v>
      </c>
      <c r="M4918">
        <v>0</v>
      </c>
      <c r="N4918">
        <v>0</v>
      </c>
      <c r="O4918">
        <v>0</v>
      </c>
      <c r="P4918">
        <v>0</v>
      </c>
      <c r="Q4918">
        <v>0</v>
      </c>
      <c r="R4918">
        <v>0</v>
      </c>
      <c r="S4918">
        <v>0</v>
      </c>
      <c r="T4918">
        <v>0</v>
      </c>
      <c r="U4918">
        <v>0</v>
      </c>
      <c r="W4918" s="429">
        <f t="shared" si="116"/>
        <v>0</v>
      </c>
      <c r="X4918" s="429">
        <f t="shared" si="116"/>
        <v>0</v>
      </c>
      <c r="Y4918" s="429">
        <f t="shared" si="116"/>
        <v>0</v>
      </c>
      <c r="Z4918" s="429">
        <f t="shared" si="116"/>
        <v>0</v>
      </c>
      <c r="AA4918" s="429" t="s">
        <v>1296</v>
      </c>
    </row>
    <row r="4919" spans="1:27" x14ac:dyDescent="0.25">
      <c r="A4919" t="s">
        <v>149</v>
      </c>
      <c r="B4919" s="453" t="s">
        <v>1251</v>
      </c>
      <c r="C4919" t="s">
        <v>1538</v>
      </c>
      <c r="D4919" s="453" t="s">
        <v>1504</v>
      </c>
      <c r="E4919" s="453" t="s">
        <v>1326</v>
      </c>
      <c r="F4919" s="453" t="s">
        <v>1292</v>
      </c>
      <c r="G4919" s="453">
        <v>35</v>
      </c>
      <c r="H4919" s="453">
        <v>35021</v>
      </c>
      <c r="I4919" t="s">
        <v>1539</v>
      </c>
      <c r="J4919" s="453">
        <v>2310021505</v>
      </c>
      <c r="K4919" t="s">
        <v>1515</v>
      </c>
      <c r="L4919">
        <v>0</v>
      </c>
      <c r="M4919">
        <v>0</v>
      </c>
      <c r="N4919">
        <v>0</v>
      </c>
      <c r="O4919">
        <v>0</v>
      </c>
      <c r="P4919">
        <v>0</v>
      </c>
      <c r="Q4919">
        <v>0</v>
      </c>
      <c r="R4919">
        <v>0</v>
      </c>
      <c r="S4919">
        <v>0</v>
      </c>
      <c r="T4919">
        <v>0</v>
      </c>
      <c r="U4919">
        <v>0</v>
      </c>
      <c r="W4919" s="429">
        <f t="shared" si="116"/>
        <v>0</v>
      </c>
      <c r="X4919" s="429">
        <f t="shared" si="116"/>
        <v>0</v>
      </c>
      <c r="Y4919" s="429">
        <f t="shared" si="116"/>
        <v>0</v>
      </c>
      <c r="Z4919" s="429">
        <f t="shared" si="116"/>
        <v>0</v>
      </c>
      <c r="AA4919" s="429" t="s">
        <v>1296</v>
      </c>
    </row>
    <row r="4920" spans="1:27" x14ac:dyDescent="0.25">
      <c r="A4920" t="s">
        <v>149</v>
      </c>
      <c r="B4920" s="453" t="s">
        <v>1251</v>
      </c>
      <c r="C4920" t="s">
        <v>1538</v>
      </c>
      <c r="D4920" s="453" t="s">
        <v>1504</v>
      </c>
      <c r="E4920" s="453" t="s">
        <v>1326</v>
      </c>
      <c r="F4920" s="453" t="s">
        <v>1292</v>
      </c>
      <c r="G4920" s="453">
        <v>35</v>
      </c>
      <c r="H4920" s="453">
        <v>35021</v>
      </c>
      <c r="I4920" t="s">
        <v>1539</v>
      </c>
      <c r="J4920" s="453">
        <v>2310021506</v>
      </c>
      <c r="K4920" t="s">
        <v>1526</v>
      </c>
      <c r="L4920">
        <v>0</v>
      </c>
      <c r="M4920">
        <v>0</v>
      </c>
      <c r="N4920">
        <v>0</v>
      </c>
      <c r="O4920">
        <v>0</v>
      </c>
      <c r="P4920">
        <v>0</v>
      </c>
      <c r="Q4920">
        <v>0</v>
      </c>
      <c r="R4920">
        <v>0</v>
      </c>
      <c r="S4920">
        <v>0</v>
      </c>
      <c r="T4920">
        <v>0</v>
      </c>
      <c r="U4920">
        <v>0</v>
      </c>
      <c r="W4920" s="429">
        <f t="shared" si="116"/>
        <v>0</v>
      </c>
      <c r="X4920" s="429">
        <f t="shared" si="116"/>
        <v>0</v>
      </c>
      <c r="Y4920" s="429">
        <f t="shared" si="116"/>
        <v>0</v>
      </c>
      <c r="Z4920" s="429">
        <f t="shared" si="116"/>
        <v>0</v>
      </c>
      <c r="AA4920" s="429" t="s">
        <v>1296</v>
      </c>
    </row>
    <row r="4921" spans="1:27" x14ac:dyDescent="0.25">
      <c r="A4921" t="s">
        <v>149</v>
      </c>
      <c r="B4921" s="453" t="s">
        <v>1251</v>
      </c>
      <c r="C4921" t="s">
        <v>1538</v>
      </c>
      <c r="D4921" s="453" t="s">
        <v>1504</v>
      </c>
      <c r="E4921" s="453" t="s">
        <v>1326</v>
      </c>
      <c r="F4921" s="453" t="s">
        <v>1292</v>
      </c>
      <c r="G4921" s="453">
        <v>35</v>
      </c>
      <c r="H4921" s="453">
        <v>35021</v>
      </c>
      <c r="I4921" t="s">
        <v>1539</v>
      </c>
      <c r="J4921" s="453">
        <v>2310021603</v>
      </c>
      <c r="K4921" t="s">
        <v>1527</v>
      </c>
      <c r="L4921">
        <v>0</v>
      </c>
      <c r="M4921">
        <v>0</v>
      </c>
      <c r="N4921">
        <v>0</v>
      </c>
      <c r="O4921">
        <v>0</v>
      </c>
      <c r="P4921">
        <v>0</v>
      </c>
      <c r="Q4921">
        <v>0</v>
      </c>
      <c r="R4921">
        <v>0</v>
      </c>
      <c r="S4921">
        <v>0</v>
      </c>
      <c r="T4921">
        <v>0</v>
      </c>
      <c r="U4921">
        <v>0</v>
      </c>
      <c r="W4921" s="429">
        <f t="shared" si="116"/>
        <v>0</v>
      </c>
      <c r="X4921" s="429">
        <f t="shared" si="116"/>
        <v>0</v>
      </c>
      <c r="Y4921" s="429">
        <f t="shared" si="116"/>
        <v>0</v>
      </c>
      <c r="Z4921" s="429">
        <f t="shared" si="116"/>
        <v>0</v>
      </c>
      <c r="AA4921" s="429" t="s">
        <v>1296</v>
      </c>
    </row>
    <row r="4922" spans="1:27" x14ac:dyDescent="0.25">
      <c r="A4922" t="s">
        <v>149</v>
      </c>
      <c r="B4922" s="453" t="s">
        <v>1251</v>
      </c>
      <c r="C4922" t="s">
        <v>1538</v>
      </c>
      <c r="D4922" s="453" t="s">
        <v>1504</v>
      </c>
      <c r="E4922" s="453" t="s">
        <v>1326</v>
      </c>
      <c r="F4922" s="453" t="s">
        <v>1292</v>
      </c>
      <c r="G4922" s="453">
        <v>35</v>
      </c>
      <c r="H4922" s="453">
        <v>35021</v>
      </c>
      <c r="I4922" t="s">
        <v>1539</v>
      </c>
      <c r="J4922" s="453">
        <v>2310023010</v>
      </c>
      <c r="K4922" t="s">
        <v>1516</v>
      </c>
      <c r="L4922">
        <v>0</v>
      </c>
      <c r="M4922">
        <v>0</v>
      </c>
      <c r="N4922">
        <v>0</v>
      </c>
      <c r="O4922">
        <v>0</v>
      </c>
      <c r="P4922">
        <v>0</v>
      </c>
      <c r="Q4922">
        <v>0</v>
      </c>
      <c r="R4922">
        <v>0</v>
      </c>
      <c r="S4922">
        <v>0</v>
      </c>
      <c r="T4922">
        <v>0</v>
      </c>
      <c r="U4922">
        <v>0</v>
      </c>
      <c r="W4922" s="429">
        <f t="shared" si="116"/>
        <v>0</v>
      </c>
      <c r="X4922" s="429">
        <f t="shared" si="116"/>
        <v>0</v>
      </c>
      <c r="Y4922" s="429">
        <f t="shared" si="116"/>
        <v>0</v>
      </c>
      <c r="Z4922" s="429">
        <f t="shared" si="116"/>
        <v>0</v>
      </c>
      <c r="AA4922" s="429" t="s">
        <v>1296</v>
      </c>
    </row>
    <row r="4923" spans="1:27" x14ac:dyDescent="0.25">
      <c r="A4923" t="s">
        <v>149</v>
      </c>
      <c r="B4923" s="453" t="s">
        <v>1251</v>
      </c>
      <c r="C4923" t="s">
        <v>1538</v>
      </c>
      <c r="D4923" s="453" t="s">
        <v>1504</v>
      </c>
      <c r="E4923" s="453" t="s">
        <v>1326</v>
      </c>
      <c r="F4923" s="453" t="s">
        <v>1292</v>
      </c>
      <c r="G4923" s="453">
        <v>35</v>
      </c>
      <c r="H4923" s="453">
        <v>35021</v>
      </c>
      <c r="I4923" t="s">
        <v>1539</v>
      </c>
      <c r="J4923" s="453">
        <v>2310023030</v>
      </c>
      <c r="K4923" t="s">
        <v>1517</v>
      </c>
      <c r="L4923">
        <v>0</v>
      </c>
      <c r="M4923">
        <v>0</v>
      </c>
      <c r="N4923">
        <v>0</v>
      </c>
      <c r="O4923">
        <v>0</v>
      </c>
      <c r="P4923">
        <v>0</v>
      </c>
      <c r="Q4923">
        <v>0</v>
      </c>
      <c r="R4923">
        <v>0</v>
      </c>
      <c r="S4923">
        <v>0</v>
      </c>
      <c r="T4923">
        <v>0</v>
      </c>
      <c r="U4923">
        <v>0</v>
      </c>
      <c r="W4923" s="429">
        <f t="shared" si="116"/>
        <v>0</v>
      </c>
      <c r="X4923" s="429">
        <f t="shared" si="116"/>
        <v>0</v>
      </c>
      <c r="Y4923" s="429">
        <f t="shared" si="116"/>
        <v>0</v>
      </c>
      <c r="Z4923" s="429">
        <f t="shared" si="116"/>
        <v>0</v>
      </c>
      <c r="AA4923" s="429" t="s">
        <v>1296</v>
      </c>
    </row>
    <row r="4924" spans="1:27" x14ac:dyDescent="0.25">
      <c r="A4924" t="s">
        <v>149</v>
      </c>
      <c r="B4924" s="453" t="s">
        <v>1251</v>
      </c>
      <c r="C4924" t="s">
        <v>1538</v>
      </c>
      <c r="D4924" s="453" t="s">
        <v>1504</v>
      </c>
      <c r="E4924" s="453" t="s">
        <v>1326</v>
      </c>
      <c r="F4924" s="453" t="s">
        <v>1292</v>
      </c>
      <c r="G4924" s="453">
        <v>35</v>
      </c>
      <c r="H4924" s="453">
        <v>35021</v>
      </c>
      <c r="I4924" t="s">
        <v>1539</v>
      </c>
      <c r="J4924" s="453">
        <v>2310023100</v>
      </c>
      <c r="K4924" t="s">
        <v>1528</v>
      </c>
      <c r="L4924">
        <v>0</v>
      </c>
      <c r="M4924">
        <v>0</v>
      </c>
      <c r="N4924">
        <v>0</v>
      </c>
      <c r="O4924">
        <v>0</v>
      </c>
      <c r="P4924">
        <v>0</v>
      </c>
      <c r="Q4924">
        <v>0</v>
      </c>
      <c r="R4924">
        <v>0</v>
      </c>
      <c r="S4924">
        <v>0</v>
      </c>
      <c r="T4924">
        <v>0</v>
      </c>
      <c r="U4924">
        <v>0</v>
      </c>
      <c r="W4924" s="429">
        <f t="shared" si="116"/>
        <v>0</v>
      </c>
      <c r="X4924" s="429">
        <f t="shared" si="116"/>
        <v>0</v>
      </c>
      <c r="Y4924" s="429">
        <f t="shared" si="116"/>
        <v>0</v>
      </c>
      <c r="Z4924" s="429">
        <f t="shared" si="116"/>
        <v>0</v>
      </c>
      <c r="AA4924" s="429" t="s">
        <v>1295</v>
      </c>
    </row>
    <row r="4925" spans="1:27" x14ac:dyDescent="0.25">
      <c r="A4925" t="s">
        <v>149</v>
      </c>
      <c r="B4925" s="453" t="s">
        <v>1251</v>
      </c>
      <c r="C4925" t="s">
        <v>1538</v>
      </c>
      <c r="D4925" s="453" t="s">
        <v>1504</v>
      </c>
      <c r="E4925" s="453" t="s">
        <v>1326</v>
      </c>
      <c r="F4925" s="453" t="s">
        <v>1292</v>
      </c>
      <c r="G4925" s="453">
        <v>35</v>
      </c>
      <c r="H4925" s="453">
        <v>35021</v>
      </c>
      <c r="I4925" t="s">
        <v>1539</v>
      </c>
      <c r="J4925" s="453">
        <v>2310023102</v>
      </c>
      <c r="K4925" t="s">
        <v>1529</v>
      </c>
      <c r="L4925">
        <v>0</v>
      </c>
      <c r="M4925">
        <v>0</v>
      </c>
      <c r="N4925">
        <v>0</v>
      </c>
      <c r="O4925">
        <v>0</v>
      </c>
      <c r="P4925">
        <v>0</v>
      </c>
      <c r="Q4925">
        <v>0</v>
      </c>
      <c r="R4925">
        <v>0</v>
      </c>
      <c r="S4925">
        <v>0</v>
      </c>
      <c r="T4925">
        <v>0</v>
      </c>
      <c r="U4925">
        <v>0</v>
      </c>
      <c r="W4925" s="429">
        <f t="shared" si="116"/>
        <v>0</v>
      </c>
      <c r="X4925" s="429">
        <f t="shared" si="116"/>
        <v>0</v>
      </c>
      <c r="Y4925" s="429">
        <f t="shared" si="116"/>
        <v>0</v>
      </c>
      <c r="Z4925" s="429">
        <f t="shared" si="116"/>
        <v>0</v>
      </c>
      <c r="AA4925" s="429" t="s">
        <v>1295</v>
      </c>
    </row>
    <row r="4926" spans="1:27" x14ac:dyDescent="0.25">
      <c r="A4926" t="s">
        <v>149</v>
      </c>
      <c r="B4926" s="453" t="s">
        <v>1251</v>
      </c>
      <c r="C4926" t="s">
        <v>1538</v>
      </c>
      <c r="D4926" s="453" t="s">
        <v>1504</v>
      </c>
      <c r="E4926" s="453" t="s">
        <v>1326</v>
      </c>
      <c r="F4926" s="453" t="s">
        <v>1292</v>
      </c>
      <c r="G4926" s="453">
        <v>35</v>
      </c>
      <c r="H4926" s="453">
        <v>35021</v>
      </c>
      <c r="I4926" t="s">
        <v>1539</v>
      </c>
      <c r="J4926" s="453">
        <v>2310023202</v>
      </c>
      <c r="K4926" t="s">
        <v>1530</v>
      </c>
      <c r="L4926">
        <v>0</v>
      </c>
      <c r="M4926">
        <v>0</v>
      </c>
      <c r="N4926">
        <v>0</v>
      </c>
      <c r="O4926">
        <v>0</v>
      </c>
      <c r="P4926">
        <v>0</v>
      </c>
      <c r="Q4926">
        <v>0</v>
      </c>
      <c r="R4926">
        <v>0</v>
      </c>
      <c r="S4926">
        <v>0</v>
      </c>
      <c r="T4926">
        <v>0</v>
      </c>
      <c r="U4926">
        <v>0</v>
      </c>
      <c r="W4926" s="429">
        <f t="shared" si="116"/>
        <v>0</v>
      </c>
      <c r="X4926" s="429">
        <f t="shared" si="116"/>
        <v>0</v>
      </c>
      <c r="Y4926" s="429">
        <f t="shared" si="116"/>
        <v>0</v>
      </c>
      <c r="Z4926" s="429">
        <f t="shared" si="116"/>
        <v>0</v>
      </c>
      <c r="AA4926" s="429" t="s">
        <v>1295</v>
      </c>
    </row>
    <row r="4927" spans="1:27" x14ac:dyDescent="0.25">
      <c r="A4927" t="s">
        <v>149</v>
      </c>
      <c r="B4927" s="453" t="s">
        <v>1251</v>
      </c>
      <c r="C4927" t="s">
        <v>1538</v>
      </c>
      <c r="D4927" s="453" t="s">
        <v>1504</v>
      </c>
      <c r="E4927" s="453" t="s">
        <v>1326</v>
      </c>
      <c r="F4927" s="453" t="s">
        <v>1292</v>
      </c>
      <c r="G4927" s="453">
        <v>35</v>
      </c>
      <c r="H4927" s="453">
        <v>35021</v>
      </c>
      <c r="I4927" t="s">
        <v>1539</v>
      </c>
      <c r="J4927" s="453">
        <v>2310023251</v>
      </c>
      <c r="K4927" t="s">
        <v>1521</v>
      </c>
      <c r="L4927">
        <v>0</v>
      </c>
      <c r="M4927">
        <v>0</v>
      </c>
      <c r="N4927">
        <v>0</v>
      </c>
      <c r="O4927">
        <v>0</v>
      </c>
      <c r="P4927">
        <v>0</v>
      </c>
      <c r="Q4927">
        <v>0</v>
      </c>
      <c r="R4927">
        <v>0</v>
      </c>
      <c r="S4927">
        <v>0</v>
      </c>
      <c r="T4927">
        <v>0</v>
      </c>
      <c r="U4927">
        <v>0</v>
      </c>
      <c r="W4927" s="429">
        <f t="shared" si="116"/>
        <v>0</v>
      </c>
      <c r="X4927" s="429">
        <f t="shared" si="116"/>
        <v>0</v>
      </c>
      <c r="Y4927" s="429">
        <f t="shared" si="116"/>
        <v>0</v>
      </c>
      <c r="Z4927" s="429">
        <f t="shared" si="116"/>
        <v>0</v>
      </c>
      <c r="AA4927" s="429" t="s">
        <v>1295</v>
      </c>
    </row>
    <row r="4928" spans="1:27" x14ac:dyDescent="0.25">
      <c r="A4928" t="s">
        <v>149</v>
      </c>
      <c r="B4928" s="453" t="s">
        <v>1251</v>
      </c>
      <c r="C4928" t="s">
        <v>1538</v>
      </c>
      <c r="D4928" s="453" t="s">
        <v>1504</v>
      </c>
      <c r="E4928" s="453" t="s">
        <v>1326</v>
      </c>
      <c r="F4928" s="453" t="s">
        <v>1292</v>
      </c>
      <c r="G4928" s="453">
        <v>35</v>
      </c>
      <c r="H4928" s="453">
        <v>35021</v>
      </c>
      <c r="I4928" t="s">
        <v>1539</v>
      </c>
      <c r="J4928" s="453">
        <v>2310023300</v>
      </c>
      <c r="K4928" t="s">
        <v>1457</v>
      </c>
      <c r="L4928">
        <v>0</v>
      </c>
      <c r="M4928">
        <v>0</v>
      </c>
      <c r="N4928">
        <v>0</v>
      </c>
      <c r="O4928">
        <v>0</v>
      </c>
      <c r="P4928">
        <v>0</v>
      </c>
      <c r="Q4928">
        <v>0</v>
      </c>
      <c r="R4928">
        <v>0</v>
      </c>
      <c r="S4928">
        <v>0</v>
      </c>
      <c r="T4928">
        <v>0</v>
      </c>
      <c r="U4928">
        <v>0</v>
      </c>
      <c r="W4928" s="429">
        <f t="shared" si="116"/>
        <v>0</v>
      </c>
      <c r="X4928" s="429">
        <f t="shared" si="116"/>
        <v>0</v>
      </c>
      <c r="Y4928" s="429">
        <f t="shared" si="116"/>
        <v>0</v>
      </c>
      <c r="Z4928" s="429">
        <f t="shared" si="116"/>
        <v>0</v>
      </c>
      <c r="AA4928" s="429" t="s">
        <v>1295</v>
      </c>
    </row>
    <row r="4929" spans="1:27" x14ac:dyDescent="0.25">
      <c r="A4929" t="s">
        <v>149</v>
      </c>
      <c r="B4929" s="453" t="s">
        <v>1251</v>
      </c>
      <c r="C4929" t="s">
        <v>1538</v>
      </c>
      <c r="D4929" s="453" t="s">
        <v>1504</v>
      </c>
      <c r="E4929" s="453" t="s">
        <v>1326</v>
      </c>
      <c r="F4929" s="453" t="s">
        <v>1292</v>
      </c>
      <c r="G4929" s="453">
        <v>35</v>
      </c>
      <c r="H4929" s="453">
        <v>35021</v>
      </c>
      <c r="I4929" t="s">
        <v>1539</v>
      </c>
      <c r="J4929" s="453">
        <v>2310023302</v>
      </c>
      <c r="K4929" t="s">
        <v>1531</v>
      </c>
      <c r="L4929">
        <v>0</v>
      </c>
      <c r="M4929">
        <v>0</v>
      </c>
      <c r="N4929">
        <v>0</v>
      </c>
      <c r="O4929">
        <v>0</v>
      </c>
      <c r="P4929">
        <v>0</v>
      </c>
      <c r="Q4929">
        <v>0</v>
      </c>
      <c r="R4929">
        <v>0</v>
      </c>
      <c r="S4929">
        <v>0</v>
      </c>
      <c r="T4929">
        <v>0</v>
      </c>
      <c r="U4929">
        <v>0</v>
      </c>
      <c r="W4929" s="429">
        <f t="shared" si="116"/>
        <v>0</v>
      </c>
      <c r="X4929" s="429">
        <f t="shared" si="116"/>
        <v>0</v>
      </c>
      <c r="Y4929" s="429">
        <f t="shared" si="116"/>
        <v>0</v>
      </c>
      <c r="Z4929" s="429">
        <f t="shared" si="116"/>
        <v>0</v>
      </c>
      <c r="AA4929" s="429" t="s">
        <v>1295</v>
      </c>
    </row>
    <row r="4930" spans="1:27" x14ac:dyDescent="0.25">
      <c r="A4930" t="s">
        <v>149</v>
      </c>
      <c r="B4930" s="453" t="s">
        <v>1251</v>
      </c>
      <c r="C4930" t="s">
        <v>1538</v>
      </c>
      <c r="D4930" s="453" t="s">
        <v>1504</v>
      </c>
      <c r="E4930" s="453" t="s">
        <v>1326</v>
      </c>
      <c r="F4930" s="453" t="s">
        <v>1292</v>
      </c>
      <c r="G4930" s="453">
        <v>35</v>
      </c>
      <c r="H4930" s="453">
        <v>35021</v>
      </c>
      <c r="I4930" t="s">
        <v>1539</v>
      </c>
      <c r="J4930" s="453">
        <v>2310023310</v>
      </c>
      <c r="K4930" t="s">
        <v>1454</v>
      </c>
      <c r="L4930">
        <v>0</v>
      </c>
      <c r="M4930">
        <v>0</v>
      </c>
      <c r="N4930">
        <v>0</v>
      </c>
      <c r="O4930">
        <v>0</v>
      </c>
      <c r="P4930">
        <v>0</v>
      </c>
      <c r="Q4930">
        <v>0</v>
      </c>
      <c r="R4930">
        <v>0</v>
      </c>
      <c r="S4930">
        <v>0</v>
      </c>
      <c r="T4930">
        <v>0</v>
      </c>
      <c r="U4930">
        <v>0</v>
      </c>
      <c r="W4930" s="429">
        <f t="shared" si="116"/>
        <v>0</v>
      </c>
      <c r="X4930" s="429">
        <f t="shared" si="116"/>
        <v>0</v>
      </c>
      <c r="Y4930" s="429">
        <f t="shared" si="116"/>
        <v>0</v>
      </c>
      <c r="Z4930" s="429">
        <f t="shared" si="116"/>
        <v>0</v>
      </c>
      <c r="AA4930" s="429" t="s">
        <v>1295</v>
      </c>
    </row>
    <row r="4931" spans="1:27" x14ac:dyDescent="0.25">
      <c r="A4931" t="s">
        <v>149</v>
      </c>
      <c r="B4931" s="453" t="s">
        <v>1251</v>
      </c>
      <c r="C4931" t="s">
        <v>1538</v>
      </c>
      <c r="D4931" s="453" t="s">
        <v>1504</v>
      </c>
      <c r="E4931" s="453" t="s">
        <v>1326</v>
      </c>
      <c r="F4931" s="453" t="s">
        <v>1292</v>
      </c>
      <c r="G4931" s="453">
        <v>35</v>
      </c>
      <c r="H4931" s="453">
        <v>35021</v>
      </c>
      <c r="I4931" t="s">
        <v>1539</v>
      </c>
      <c r="J4931" s="453">
        <v>2310023351</v>
      </c>
      <c r="K4931" t="s">
        <v>1524</v>
      </c>
      <c r="L4931">
        <v>0</v>
      </c>
      <c r="M4931">
        <v>0</v>
      </c>
      <c r="N4931">
        <v>0</v>
      </c>
      <c r="O4931">
        <v>0</v>
      </c>
      <c r="P4931">
        <v>0</v>
      </c>
      <c r="Q4931">
        <v>0</v>
      </c>
      <c r="R4931">
        <v>0</v>
      </c>
      <c r="S4931">
        <v>0</v>
      </c>
      <c r="T4931">
        <v>0</v>
      </c>
      <c r="U4931">
        <v>0</v>
      </c>
      <c r="W4931" s="429">
        <f t="shared" si="116"/>
        <v>0</v>
      </c>
      <c r="X4931" s="429">
        <f t="shared" si="116"/>
        <v>0</v>
      </c>
      <c r="Y4931" s="429">
        <f t="shared" si="116"/>
        <v>0</v>
      </c>
      <c r="Z4931" s="429">
        <f t="shared" si="116"/>
        <v>0</v>
      </c>
      <c r="AA4931" s="429" t="s">
        <v>1295</v>
      </c>
    </row>
    <row r="4932" spans="1:27" x14ac:dyDescent="0.25">
      <c r="A4932" t="s">
        <v>149</v>
      </c>
      <c r="B4932" s="453" t="s">
        <v>1251</v>
      </c>
      <c r="C4932" t="s">
        <v>1538</v>
      </c>
      <c r="D4932" s="453" t="s">
        <v>1504</v>
      </c>
      <c r="E4932" s="453" t="s">
        <v>1326</v>
      </c>
      <c r="F4932" s="453" t="s">
        <v>1292</v>
      </c>
      <c r="G4932" s="453">
        <v>35</v>
      </c>
      <c r="H4932" s="453">
        <v>35021</v>
      </c>
      <c r="I4932" t="s">
        <v>1539</v>
      </c>
      <c r="J4932" s="453">
        <v>2310023400</v>
      </c>
      <c r="K4932" t="s">
        <v>1452</v>
      </c>
      <c r="L4932">
        <v>0</v>
      </c>
      <c r="M4932">
        <v>0</v>
      </c>
      <c r="N4932">
        <v>0</v>
      </c>
      <c r="O4932">
        <v>0</v>
      </c>
      <c r="P4932">
        <v>0</v>
      </c>
      <c r="Q4932">
        <v>0</v>
      </c>
      <c r="R4932">
        <v>0</v>
      </c>
      <c r="S4932">
        <v>0</v>
      </c>
      <c r="T4932">
        <v>0</v>
      </c>
      <c r="U4932">
        <v>0</v>
      </c>
      <c r="W4932" s="429">
        <f t="shared" si="116"/>
        <v>0</v>
      </c>
      <c r="X4932" s="429">
        <f t="shared" si="116"/>
        <v>0</v>
      </c>
      <c r="Y4932" s="429">
        <f t="shared" si="116"/>
        <v>0</v>
      </c>
      <c r="Z4932" s="429">
        <f t="shared" si="116"/>
        <v>0</v>
      </c>
      <c r="AA4932" s="429" t="s">
        <v>1295</v>
      </c>
    </row>
    <row r="4933" spans="1:27" x14ac:dyDescent="0.25">
      <c r="A4933" t="s">
        <v>149</v>
      </c>
      <c r="B4933" s="453" t="s">
        <v>1251</v>
      </c>
      <c r="C4933" t="s">
        <v>1538</v>
      </c>
      <c r="D4933" s="453" t="s">
        <v>1504</v>
      </c>
      <c r="E4933" s="453" t="s">
        <v>1326</v>
      </c>
      <c r="F4933" s="453" t="s">
        <v>1292</v>
      </c>
      <c r="G4933" s="453">
        <v>35</v>
      </c>
      <c r="H4933" s="453">
        <v>35021</v>
      </c>
      <c r="I4933" t="s">
        <v>1539</v>
      </c>
      <c r="J4933" s="453">
        <v>2310023511</v>
      </c>
      <c r="K4933" t="s">
        <v>1512</v>
      </c>
      <c r="L4933">
        <v>0</v>
      </c>
      <c r="M4933">
        <v>0</v>
      </c>
      <c r="N4933">
        <v>0</v>
      </c>
      <c r="O4933">
        <v>0</v>
      </c>
      <c r="P4933">
        <v>0</v>
      </c>
      <c r="Q4933">
        <v>0</v>
      </c>
      <c r="R4933">
        <v>0</v>
      </c>
      <c r="S4933">
        <v>0</v>
      </c>
      <c r="T4933">
        <v>0</v>
      </c>
      <c r="U4933">
        <v>0</v>
      </c>
      <c r="W4933" s="429">
        <f t="shared" si="116"/>
        <v>0</v>
      </c>
      <c r="X4933" s="429">
        <f t="shared" si="116"/>
        <v>0</v>
      </c>
      <c r="Y4933" s="429">
        <f t="shared" si="116"/>
        <v>0</v>
      </c>
      <c r="Z4933" s="429">
        <f t="shared" si="116"/>
        <v>0</v>
      </c>
      <c r="AA4933" s="429" t="s">
        <v>1296</v>
      </c>
    </row>
    <row r="4934" spans="1:27" x14ac:dyDescent="0.25">
      <c r="A4934" t="s">
        <v>149</v>
      </c>
      <c r="B4934" s="453" t="s">
        <v>1251</v>
      </c>
      <c r="C4934" t="s">
        <v>1538</v>
      </c>
      <c r="D4934" s="453" t="s">
        <v>1504</v>
      </c>
      <c r="E4934" s="453" t="s">
        <v>1326</v>
      </c>
      <c r="F4934" s="453" t="s">
        <v>1292</v>
      </c>
      <c r="G4934" s="453">
        <v>35</v>
      </c>
      <c r="H4934" s="453">
        <v>35021</v>
      </c>
      <c r="I4934" t="s">
        <v>1539</v>
      </c>
      <c r="J4934" s="453">
        <v>2310023512</v>
      </c>
      <c r="K4934" t="s">
        <v>1513</v>
      </c>
      <c r="L4934">
        <v>0</v>
      </c>
      <c r="M4934">
        <v>0</v>
      </c>
      <c r="N4934">
        <v>0</v>
      </c>
      <c r="O4934">
        <v>0</v>
      </c>
      <c r="P4934">
        <v>0</v>
      </c>
      <c r="Q4934">
        <v>0</v>
      </c>
      <c r="R4934">
        <v>0</v>
      </c>
      <c r="S4934">
        <v>0</v>
      </c>
      <c r="T4934">
        <v>0</v>
      </c>
      <c r="U4934">
        <v>0</v>
      </c>
      <c r="W4934" s="429">
        <f t="shared" si="116"/>
        <v>0</v>
      </c>
      <c r="X4934" s="429">
        <f t="shared" si="116"/>
        <v>0</v>
      </c>
      <c r="Y4934" s="429">
        <f t="shared" si="116"/>
        <v>0</v>
      </c>
      <c r="Z4934" s="429">
        <f t="shared" si="116"/>
        <v>0</v>
      </c>
      <c r="AA4934" s="429" t="s">
        <v>1296</v>
      </c>
    </row>
    <row r="4935" spans="1:27" x14ac:dyDescent="0.25">
      <c r="A4935" t="s">
        <v>149</v>
      </c>
      <c r="B4935" s="453" t="s">
        <v>1251</v>
      </c>
      <c r="C4935" t="s">
        <v>1538</v>
      </c>
      <c r="D4935" s="453" t="s">
        <v>1504</v>
      </c>
      <c r="E4935" s="453" t="s">
        <v>1326</v>
      </c>
      <c r="F4935" s="453" t="s">
        <v>1292</v>
      </c>
      <c r="G4935" s="453">
        <v>35</v>
      </c>
      <c r="H4935" s="453">
        <v>35021</v>
      </c>
      <c r="I4935" t="s">
        <v>1539</v>
      </c>
      <c r="J4935" s="453">
        <v>2310023513</v>
      </c>
      <c r="K4935" t="s">
        <v>1514</v>
      </c>
      <c r="L4935">
        <v>0</v>
      </c>
      <c r="M4935">
        <v>0</v>
      </c>
      <c r="N4935">
        <v>0</v>
      </c>
      <c r="O4935">
        <v>0</v>
      </c>
      <c r="P4935">
        <v>0</v>
      </c>
      <c r="Q4935">
        <v>0</v>
      </c>
      <c r="R4935">
        <v>0</v>
      </c>
      <c r="S4935">
        <v>0</v>
      </c>
      <c r="T4935">
        <v>0</v>
      </c>
      <c r="U4935">
        <v>0</v>
      </c>
      <c r="W4935" s="429">
        <f t="shared" si="116"/>
        <v>0</v>
      </c>
      <c r="X4935" s="429">
        <f t="shared" si="116"/>
        <v>0</v>
      </c>
      <c r="Y4935" s="429">
        <f t="shared" si="116"/>
        <v>0</v>
      </c>
      <c r="Z4935" s="429">
        <f t="shared" si="116"/>
        <v>0</v>
      </c>
      <c r="AA4935" s="429" t="s">
        <v>1296</v>
      </c>
    </row>
    <row r="4936" spans="1:27" x14ac:dyDescent="0.25">
      <c r="A4936" t="s">
        <v>149</v>
      </c>
      <c r="B4936" s="453" t="s">
        <v>1251</v>
      </c>
      <c r="C4936" t="s">
        <v>1538</v>
      </c>
      <c r="D4936" s="453" t="s">
        <v>1504</v>
      </c>
      <c r="E4936" s="453" t="s">
        <v>1326</v>
      </c>
      <c r="F4936" s="453" t="s">
        <v>1292</v>
      </c>
      <c r="G4936" s="453">
        <v>35</v>
      </c>
      <c r="H4936" s="453">
        <v>35021</v>
      </c>
      <c r="I4936" t="s">
        <v>1539</v>
      </c>
      <c r="J4936" s="453">
        <v>2310023515</v>
      </c>
      <c r="K4936" t="s">
        <v>1515</v>
      </c>
      <c r="L4936">
        <v>0</v>
      </c>
      <c r="M4936">
        <v>0</v>
      </c>
      <c r="N4936">
        <v>0</v>
      </c>
      <c r="O4936">
        <v>0</v>
      </c>
      <c r="P4936">
        <v>0</v>
      </c>
      <c r="Q4936">
        <v>0</v>
      </c>
      <c r="R4936">
        <v>0</v>
      </c>
      <c r="S4936">
        <v>0</v>
      </c>
      <c r="T4936">
        <v>0</v>
      </c>
      <c r="U4936">
        <v>0</v>
      </c>
      <c r="W4936" s="429">
        <f t="shared" si="116"/>
        <v>0</v>
      </c>
      <c r="X4936" s="429">
        <f t="shared" si="116"/>
        <v>0</v>
      </c>
      <c r="Y4936" s="429">
        <f t="shared" si="116"/>
        <v>0</v>
      </c>
      <c r="Z4936" s="429">
        <f t="shared" si="116"/>
        <v>0</v>
      </c>
      <c r="AA4936" s="429" t="s">
        <v>1296</v>
      </c>
    </row>
    <row r="4937" spans="1:27" x14ac:dyDescent="0.25">
      <c r="A4937" t="s">
        <v>149</v>
      </c>
      <c r="B4937" s="453" t="s">
        <v>1251</v>
      </c>
      <c r="C4937" t="s">
        <v>1538</v>
      </c>
      <c r="D4937" s="453" t="s">
        <v>1504</v>
      </c>
      <c r="E4937" s="453" t="s">
        <v>1326</v>
      </c>
      <c r="F4937" s="453" t="s">
        <v>1292</v>
      </c>
      <c r="G4937" s="453">
        <v>35</v>
      </c>
      <c r="H4937" s="453">
        <v>35021</v>
      </c>
      <c r="I4937" t="s">
        <v>1539</v>
      </c>
      <c r="J4937" s="453">
        <v>2310023516</v>
      </c>
      <c r="K4937" t="s">
        <v>1526</v>
      </c>
      <c r="L4937">
        <v>0</v>
      </c>
      <c r="M4937">
        <v>0</v>
      </c>
      <c r="N4937">
        <v>0</v>
      </c>
      <c r="O4937">
        <v>0</v>
      </c>
      <c r="P4937">
        <v>0</v>
      </c>
      <c r="Q4937">
        <v>0</v>
      </c>
      <c r="R4937">
        <v>0</v>
      </c>
      <c r="S4937">
        <v>0</v>
      </c>
      <c r="T4937">
        <v>0</v>
      </c>
      <c r="U4937">
        <v>0</v>
      </c>
      <c r="W4937" s="429">
        <f t="shared" si="116"/>
        <v>0</v>
      </c>
      <c r="X4937" s="429">
        <f t="shared" si="116"/>
        <v>0</v>
      </c>
      <c r="Y4937" s="429">
        <f t="shared" si="116"/>
        <v>0</v>
      </c>
      <c r="Z4937" s="429">
        <f t="shared" si="116"/>
        <v>0</v>
      </c>
      <c r="AA4937" s="429" t="s">
        <v>1296</v>
      </c>
    </row>
    <row r="4938" spans="1:27" x14ac:dyDescent="0.25">
      <c r="A4938" t="s">
        <v>149</v>
      </c>
      <c r="B4938" s="453" t="s">
        <v>1251</v>
      </c>
      <c r="C4938" t="s">
        <v>1538</v>
      </c>
      <c r="D4938" s="453" t="s">
        <v>1504</v>
      </c>
      <c r="E4938" s="453" t="s">
        <v>1326</v>
      </c>
      <c r="F4938" s="453" t="s">
        <v>1292</v>
      </c>
      <c r="G4938" s="453">
        <v>35</v>
      </c>
      <c r="H4938" s="453">
        <v>35021</v>
      </c>
      <c r="I4938" t="s">
        <v>1539</v>
      </c>
      <c r="J4938" s="453">
        <v>2310023600</v>
      </c>
      <c r="K4938" t="s">
        <v>1532</v>
      </c>
      <c r="L4938">
        <v>0</v>
      </c>
      <c r="M4938">
        <v>0</v>
      </c>
      <c r="N4938">
        <v>0</v>
      </c>
      <c r="O4938">
        <v>0</v>
      </c>
      <c r="P4938">
        <v>0</v>
      </c>
      <c r="Q4938">
        <v>0</v>
      </c>
      <c r="R4938">
        <v>0</v>
      </c>
      <c r="S4938">
        <v>0</v>
      </c>
      <c r="T4938">
        <v>0</v>
      </c>
      <c r="U4938">
        <v>0</v>
      </c>
      <c r="W4938" s="429">
        <f t="shared" si="116"/>
        <v>0</v>
      </c>
      <c r="X4938" s="429">
        <f t="shared" si="116"/>
        <v>0</v>
      </c>
      <c r="Y4938" s="429">
        <f t="shared" si="116"/>
        <v>0</v>
      </c>
      <c r="Z4938" s="429">
        <f t="shared" si="116"/>
        <v>0</v>
      </c>
      <c r="AA4938" s="429" t="s">
        <v>1296</v>
      </c>
    </row>
    <row r="4939" spans="1:27" x14ac:dyDescent="0.25">
      <c r="A4939" t="s">
        <v>149</v>
      </c>
      <c r="B4939" s="453" t="s">
        <v>1251</v>
      </c>
      <c r="C4939" t="s">
        <v>1538</v>
      </c>
      <c r="D4939" s="453" t="s">
        <v>1504</v>
      </c>
      <c r="E4939" s="453" t="s">
        <v>1326</v>
      </c>
      <c r="F4939" s="453" t="s">
        <v>1292</v>
      </c>
      <c r="G4939" s="453">
        <v>35</v>
      </c>
      <c r="H4939" s="453">
        <v>35021</v>
      </c>
      <c r="I4939" t="s">
        <v>1539</v>
      </c>
      <c r="J4939" s="453">
        <v>2310023603</v>
      </c>
      <c r="K4939" t="s">
        <v>1533</v>
      </c>
      <c r="L4939">
        <v>0</v>
      </c>
      <c r="M4939">
        <v>0</v>
      </c>
      <c r="N4939">
        <v>0</v>
      </c>
      <c r="O4939">
        <v>0</v>
      </c>
      <c r="P4939">
        <v>0</v>
      </c>
      <c r="Q4939">
        <v>0</v>
      </c>
      <c r="R4939">
        <v>0</v>
      </c>
      <c r="S4939">
        <v>0</v>
      </c>
      <c r="T4939">
        <v>0</v>
      </c>
      <c r="U4939">
        <v>0</v>
      </c>
      <c r="W4939" s="429">
        <f t="shared" si="116"/>
        <v>0</v>
      </c>
      <c r="X4939" s="429">
        <f t="shared" si="116"/>
        <v>0</v>
      </c>
      <c r="Y4939" s="429">
        <f t="shared" si="116"/>
        <v>0</v>
      </c>
      <c r="Z4939" s="429">
        <f t="shared" si="116"/>
        <v>0</v>
      </c>
      <c r="AA4939" s="429" t="s">
        <v>1296</v>
      </c>
    </row>
    <row r="4940" spans="1:27" x14ac:dyDescent="0.25">
      <c r="A4940" t="s">
        <v>149</v>
      </c>
      <c r="B4940" s="453" t="s">
        <v>1251</v>
      </c>
      <c r="C4940" t="s">
        <v>1538</v>
      </c>
      <c r="D4940" s="453" t="s">
        <v>1504</v>
      </c>
      <c r="E4940" s="453" t="s">
        <v>1326</v>
      </c>
      <c r="F4940" s="453" t="s">
        <v>1292</v>
      </c>
      <c r="G4940" s="453">
        <v>35</v>
      </c>
      <c r="H4940" s="453">
        <v>35021</v>
      </c>
      <c r="I4940" t="s">
        <v>1539</v>
      </c>
      <c r="J4940" s="453">
        <v>2310023606</v>
      </c>
      <c r="K4940" t="s">
        <v>1502</v>
      </c>
      <c r="L4940">
        <v>0</v>
      </c>
      <c r="M4940">
        <v>0</v>
      </c>
      <c r="N4940">
        <v>0</v>
      </c>
      <c r="O4940">
        <v>0</v>
      </c>
      <c r="P4940">
        <v>0</v>
      </c>
      <c r="Q4940">
        <v>0</v>
      </c>
      <c r="R4940">
        <v>0</v>
      </c>
      <c r="S4940">
        <v>0</v>
      </c>
      <c r="T4940">
        <v>0</v>
      </c>
      <c r="U4940">
        <v>0</v>
      </c>
      <c r="W4940" s="429">
        <f t="shared" si="116"/>
        <v>0</v>
      </c>
      <c r="X4940" s="429">
        <f t="shared" si="116"/>
        <v>0</v>
      </c>
      <c r="Y4940" s="429">
        <f t="shared" si="116"/>
        <v>0</v>
      </c>
      <c r="Z4940" s="429">
        <f t="shared" si="116"/>
        <v>0</v>
      </c>
      <c r="AA4940" s="429" t="s">
        <v>1296</v>
      </c>
    </row>
    <row r="4941" spans="1:27" x14ac:dyDescent="0.25">
      <c r="A4941" t="s">
        <v>149</v>
      </c>
      <c r="B4941" s="453" t="s">
        <v>1251</v>
      </c>
      <c r="C4941" t="s">
        <v>1538</v>
      </c>
      <c r="D4941" s="453" t="s">
        <v>1504</v>
      </c>
      <c r="E4941" s="453" t="s">
        <v>1326</v>
      </c>
      <c r="F4941" s="453" t="s">
        <v>1292</v>
      </c>
      <c r="G4941" s="453">
        <v>35</v>
      </c>
      <c r="H4941" s="453">
        <v>35021</v>
      </c>
      <c r="I4941" t="s">
        <v>1539</v>
      </c>
      <c r="J4941" s="453">
        <v>2310111100</v>
      </c>
      <c r="K4941" t="s">
        <v>1502</v>
      </c>
      <c r="L4941">
        <v>0</v>
      </c>
      <c r="M4941">
        <v>8.7095899999999986</v>
      </c>
      <c r="N4941">
        <v>0</v>
      </c>
      <c r="O4941">
        <v>0</v>
      </c>
      <c r="P4941">
        <v>0</v>
      </c>
      <c r="Q4941">
        <v>0</v>
      </c>
      <c r="R4941">
        <v>0.99440205521277547</v>
      </c>
      <c r="S4941">
        <v>15.419545230968133</v>
      </c>
      <c r="T4941">
        <v>0</v>
      </c>
      <c r="U4941">
        <v>386.48303282941612</v>
      </c>
      <c r="W4941" s="429">
        <f t="shared" si="116"/>
        <v>0.99440205521277547</v>
      </c>
      <c r="X4941" s="429">
        <f t="shared" si="116"/>
        <v>15.419545230968133</v>
      </c>
      <c r="Y4941" s="429">
        <f t="shared" si="116"/>
        <v>0</v>
      </c>
      <c r="Z4941" s="429">
        <f t="shared" si="116"/>
        <v>386.48303282941612</v>
      </c>
      <c r="AA4941" s="429" t="s">
        <v>1296</v>
      </c>
    </row>
    <row r="4942" spans="1:27" x14ac:dyDescent="0.25">
      <c r="A4942" t="s">
        <v>149</v>
      </c>
      <c r="B4942" s="453" t="s">
        <v>1251</v>
      </c>
      <c r="C4942" t="s">
        <v>1538</v>
      </c>
      <c r="D4942" s="453" t="s">
        <v>1504</v>
      </c>
      <c r="E4942" s="453" t="s">
        <v>1326</v>
      </c>
      <c r="F4942" s="453" t="s">
        <v>1292</v>
      </c>
      <c r="G4942" s="453">
        <v>35</v>
      </c>
      <c r="H4942" s="453">
        <v>35021</v>
      </c>
      <c r="I4942" t="s">
        <v>1539</v>
      </c>
      <c r="J4942" s="453">
        <v>2310111401</v>
      </c>
      <c r="K4942" t="s">
        <v>1534</v>
      </c>
      <c r="L4942">
        <v>0</v>
      </c>
      <c r="M4942">
        <v>6.4888399999999999E-2</v>
      </c>
      <c r="N4942">
        <v>0</v>
      </c>
      <c r="O4942">
        <v>0</v>
      </c>
      <c r="P4942">
        <v>0</v>
      </c>
      <c r="Q4942">
        <v>0</v>
      </c>
      <c r="R4942">
        <v>7.4085184629206048E-3</v>
      </c>
      <c r="S4942">
        <v>0.11487907223705739</v>
      </c>
      <c r="T4942">
        <v>0</v>
      </c>
      <c r="U4942">
        <v>2.879385324389355</v>
      </c>
      <c r="W4942" s="429">
        <f t="shared" si="116"/>
        <v>7.4085184629206048E-3</v>
      </c>
      <c r="X4942" s="429">
        <f t="shared" si="116"/>
        <v>0.11487907223705739</v>
      </c>
      <c r="Y4942" s="429">
        <f t="shared" si="116"/>
        <v>0</v>
      </c>
      <c r="Z4942" s="429">
        <f t="shared" si="116"/>
        <v>2.879385324389355</v>
      </c>
      <c r="AA4942" s="429" t="s">
        <v>1295</v>
      </c>
    </row>
    <row r="4943" spans="1:27" x14ac:dyDescent="0.25">
      <c r="A4943" t="s">
        <v>149</v>
      </c>
      <c r="B4943" s="453" t="s">
        <v>1251</v>
      </c>
      <c r="C4943" t="s">
        <v>1538</v>
      </c>
      <c r="D4943" s="453" t="s">
        <v>1504</v>
      </c>
      <c r="E4943" s="453" t="s">
        <v>1326</v>
      </c>
      <c r="F4943" s="453" t="s">
        <v>1292</v>
      </c>
      <c r="G4943" s="453">
        <v>35</v>
      </c>
      <c r="H4943" s="453">
        <v>35021</v>
      </c>
      <c r="I4943" t="s">
        <v>1539</v>
      </c>
      <c r="J4943" s="453">
        <v>2310111700</v>
      </c>
      <c r="K4943" t="s">
        <v>1535</v>
      </c>
      <c r="L4943">
        <v>0</v>
      </c>
      <c r="M4943">
        <v>0</v>
      </c>
      <c r="N4943">
        <v>0</v>
      </c>
      <c r="O4943">
        <v>0</v>
      </c>
      <c r="P4943">
        <v>0</v>
      </c>
      <c r="Q4943">
        <v>0</v>
      </c>
      <c r="R4943">
        <v>0</v>
      </c>
      <c r="S4943">
        <v>0</v>
      </c>
      <c r="T4943">
        <v>0</v>
      </c>
      <c r="U4943">
        <v>0</v>
      </c>
      <c r="W4943" s="429">
        <f t="shared" si="116"/>
        <v>0</v>
      </c>
      <c r="X4943" s="429">
        <f t="shared" si="116"/>
        <v>0</v>
      </c>
      <c r="Y4943" s="429">
        <f t="shared" si="116"/>
        <v>0</v>
      </c>
      <c r="Z4943" s="429">
        <f t="shared" si="116"/>
        <v>0</v>
      </c>
      <c r="AA4943" s="429" t="s">
        <v>1296</v>
      </c>
    </row>
    <row r="4944" spans="1:27" x14ac:dyDescent="0.25">
      <c r="A4944" t="s">
        <v>149</v>
      </c>
      <c r="B4944" s="453" t="s">
        <v>1251</v>
      </c>
      <c r="C4944" t="s">
        <v>1538</v>
      </c>
      <c r="D4944" s="453" t="s">
        <v>1504</v>
      </c>
      <c r="E4944" s="453" t="s">
        <v>1326</v>
      </c>
      <c r="F4944" s="453" t="s">
        <v>1292</v>
      </c>
      <c r="G4944" s="453">
        <v>35</v>
      </c>
      <c r="H4944" s="453">
        <v>35021</v>
      </c>
      <c r="I4944" t="s">
        <v>1539</v>
      </c>
      <c r="J4944" s="453">
        <v>2310121100</v>
      </c>
      <c r="K4944" t="s">
        <v>1502</v>
      </c>
      <c r="L4944">
        <v>0</v>
      </c>
      <c r="M4944">
        <v>0</v>
      </c>
      <c r="N4944">
        <v>0</v>
      </c>
      <c r="O4944">
        <v>0</v>
      </c>
      <c r="P4944">
        <v>0</v>
      </c>
      <c r="Q4944">
        <v>0</v>
      </c>
      <c r="R4944">
        <v>0</v>
      </c>
      <c r="S4944">
        <v>0</v>
      </c>
      <c r="T4944">
        <v>0</v>
      </c>
      <c r="U4944">
        <v>0</v>
      </c>
      <c r="W4944" s="429">
        <f t="shared" si="116"/>
        <v>0</v>
      </c>
      <c r="X4944" s="429">
        <f t="shared" si="116"/>
        <v>0</v>
      </c>
      <c r="Y4944" s="429">
        <f t="shared" si="116"/>
        <v>0</v>
      </c>
      <c r="Z4944" s="429">
        <f t="shared" si="116"/>
        <v>0</v>
      </c>
      <c r="AA4944" s="429" t="s">
        <v>1296</v>
      </c>
    </row>
    <row r="4945" spans="1:27" x14ac:dyDescent="0.25">
      <c r="A4945" t="s">
        <v>149</v>
      </c>
      <c r="B4945" s="453" t="s">
        <v>1251</v>
      </c>
      <c r="C4945" t="s">
        <v>1538</v>
      </c>
      <c r="D4945" s="453" t="s">
        <v>1504</v>
      </c>
      <c r="E4945" s="453" t="s">
        <v>1326</v>
      </c>
      <c r="F4945" s="453" t="s">
        <v>1292</v>
      </c>
      <c r="G4945" s="453">
        <v>35</v>
      </c>
      <c r="H4945" s="453">
        <v>35021</v>
      </c>
      <c r="I4945" t="s">
        <v>1539</v>
      </c>
      <c r="J4945" s="453">
        <v>2310121401</v>
      </c>
      <c r="K4945" t="s">
        <v>1536</v>
      </c>
      <c r="L4945">
        <v>0</v>
      </c>
      <c r="M4945">
        <v>0</v>
      </c>
      <c r="N4945">
        <v>0</v>
      </c>
      <c r="O4945">
        <v>0</v>
      </c>
      <c r="P4945">
        <v>0</v>
      </c>
      <c r="Q4945">
        <v>0</v>
      </c>
      <c r="R4945">
        <v>0</v>
      </c>
      <c r="S4945">
        <v>0</v>
      </c>
      <c r="T4945">
        <v>0</v>
      </c>
      <c r="U4945">
        <v>0</v>
      </c>
      <c r="W4945" s="429">
        <f t="shared" si="116"/>
        <v>0</v>
      </c>
      <c r="X4945" s="429">
        <f t="shared" si="116"/>
        <v>0</v>
      </c>
      <c r="Y4945" s="429">
        <f t="shared" si="116"/>
        <v>0</v>
      </c>
      <c r="Z4945" s="429">
        <f t="shared" si="116"/>
        <v>0</v>
      </c>
      <c r="AA4945" s="429" t="s">
        <v>1295</v>
      </c>
    </row>
    <row r="4946" spans="1:27" x14ac:dyDescent="0.25">
      <c r="A4946" t="s">
        <v>149</v>
      </c>
      <c r="B4946" s="453" t="s">
        <v>1251</v>
      </c>
      <c r="C4946" t="s">
        <v>1538</v>
      </c>
      <c r="D4946" s="453" t="s">
        <v>1504</v>
      </c>
      <c r="E4946" s="453" t="s">
        <v>1326</v>
      </c>
      <c r="F4946" s="453" t="s">
        <v>1292</v>
      </c>
      <c r="G4946" s="453">
        <v>35</v>
      </c>
      <c r="H4946" s="453">
        <v>35021</v>
      </c>
      <c r="I4946" t="s">
        <v>1539</v>
      </c>
      <c r="J4946" s="453">
        <v>2310121700</v>
      </c>
      <c r="K4946" t="s">
        <v>1537</v>
      </c>
      <c r="L4946">
        <v>0</v>
      </c>
      <c r="M4946">
        <v>0</v>
      </c>
      <c r="N4946">
        <v>0</v>
      </c>
      <c r="O4946">
        <v>0</v>
      </c>
      <c r="P4946">
        <v>0</v>
      </c>
      <c r="Q4946">
        <v>0</v>
      </c>
      <c r="R4946">
        <v>0</v>
      </c>
      <c r="S4946">
        <v>0</v>
      </c>
      <c r="T4946">
        <v>0</v>
      </c>
      <c r="U4946">
        <v>0</v>
      </c>
      <c r="W4946" s="429">
        <f t="shared" si="116"/>
        <v>0</v>
      </c>
      <c r="X4946" s="429">
        <f t="shared" si="116"/>
        <v>0</v>
      </c>
      <c r="Y4946" s="429">
        <f t="shared" si="116"/>
        <v>0</v>
      </c>
      <c r="Z4946" s="429">
        <f t="shared" si="116"/>
        <v>0</v>
      </c>
      <c r="AA4946" s="429" t="s">
        <v>1296</v>
      </c>
    </row>
    <row r="4947" spans="1:27" x14ac:dyDescent="0.25">
      <c r="A4947" t="s">
        <v>149</v>
      </c>
      <c r="B4947" s="453" t="s">
        <v>1251</v>
      </c>
      <c r="C4947" t="s">
        <v>1538</v>
      </c>
      <c r="D4947" s="453" t="s">
        <v>1504</v>
      </c>
      <c r="E4947" s="453" t="s">
        <v>1326</v>
      </c>
      <c r="F4947" s="453" t="s">
        <v>1292</v>
      </c>
      <c r="G4947" s="453">
        <v>35</v>
      </c>
      <c r="H4947" s="453">
        <v>35059</v>
      </c>
      <c r="I4947" t="s">
        <v>1540</v>
      </c>
      <c r="J4947" s="453">
        <v>2310000220</v>
      </c>
      <c r="K4947" t="s">
        <v>1453</v>
      </c>
      <c r="L4947">
        <v>12.0967</v>
      </c>
      <c r="M4947">
        <v>0.73256899999999991</v>
      </c>
      <c r="N4947">
        <v>2.8868200000000002</v>
      </c>
      <c r="O4947">
        <v>2.3012500000000002E-2</v>
      </c>
      <c r="P4947">
        <v>0.47952499999999998</v>
      </c>
      <c r="Q4947">
        <v>0.46655799999999997</v>
      </c>
      <c r="R4947">
        <v>2886.5320151921187</v>
      </c>
      <c r="S4947">
        <v>8.2480746306128894E-2</v>
      </c>
      <c r="T4947">
        <v>9.0782193163962688E-2</v>
      </c>
      <c r="U4947">
        <v>2915.6471274126329</v>
      </c>
      <c r="W4947" s="429">
        <f t="shared" si="116"/>
        <v>2886.5320151921187</v>
      </c>
      <c r="X4947" s="429">
        <f t="shared" si="116"/>
        <v>8.2480746306128894E-2</v>
      </c>
      <c r="Y4947" s="429">
        <f t="shared" si="116"/>
        <v>9.0782193163962688E-2</v>
      </c>
      <c r="Z4947" s="429">
        <f t="shared" si="116"/>
        <v>2915.6471274126329</v>
      </c>
      <c r="AA4947" s="429" t="s">
        <v>1295</v>
      </c>
    </row>
    <row r="4948" spans="1:27" x14ac:dyDescent="0.25">
      <c r="A4948" t="s">
        <v>149</v>
      </c>
      <c r="B4948" s="453" t="s">
        <v>1251</v>
      </c>
      <c r="C4948" t="s">
        <v>1538</v>
      </c>
      <c r="D4948" s="453" t="s">
        <v>1504</v>
      </c>
      <c r="E4948" s="453" t="s">
        <v>1326</v>
      </c>
      <c r="F4948" s="453" t="s">
        <v>1292</v>
      </c>
      <c r="G4948" s="453">
        <v>35</v>
      </c>
      <c r="H4948" s="453">
        <v>35059</v>
      </c>
      <c r="I4948" t="s">
        <v>1540</v>
      </c>
      <c r="J4948" s="453">
        <v>2310000330</v>
      </c>
      <c r="K4948" t="s">
        <v>1329</v>
      </c>
      <c r="L4948">
        <v>0.86321800000000004</v>
      </c>
      <c r="M4948">
        <v>1.12561E-2</v>
      </c>
      <c r="N4948">
        <v>1.3347599999999999</v>
      </c>
      <c r="O4948">
        <v>2.2359999999999999E-4</v>
      </c>
      <c r="P4948">
        <v>7.3810799999999999E-3</v>
      </c>
      <c r="Q4948">
        <v>7.3810799999999999E-3</v>
      </c>
      <c r="R4948">
        <v>412.01310900599418</v>
      </c>
      <c r="S4948">
        <v>1.8383572370255838</v>
      </c>
      <c r="T4948">
        <v>2.1944283771665885E-4</v>
      </c>
      <c r="U4948">
        <v>458.03743389727333</v>
      </c>
      <c r="W4948" s="429">
        <f t="shared" si="116"/>
        <v>412.01310900599418</v>
      </c>
      <c r="X4948" s="429">
        <f t="shared" si="116"/>
        <v>1.8383572370255838</v>
      </c>
      <c r="Y4948" s="429">
        <f t="shared" si="116"/>
        <v>2.1944283771665885E-4</v>
      </c>
      <c r="Z4948" s="429">
        <f t="shared" si="116"/>
        <v>458.03743389727333</v>
      </c>
      <c r="AA4948" s="429" t="s">
        <v>1295</v>
      </c>
    </row>
    <row r="4949" spans="1:27" x14ac:dyDescent="0.25">
      <c r="A4949" t="s">
        <v>149</v>
      </c>
      <c r="B4949" s="453" t="s">
        <v>1251</v>
      </c>
      <c r="C4949" t="s">
        <v>1538</v>
      </c>
      <c r="D4949" s="453" t="s">
        <v>1504</v>
      </c>
      <c r="E4949" s="453" t="s">
        <v>1326</v>
      </c>
      <c r="F4949" s="453" t="s">
        <v>1292</v>
      </c>
      <c r="G4949" s="453">
        <v>35</v>
      </c>
      <c r="H4949" s="453">
        <v>35059</v>
      </c>
      <c r="I4949" t="s">
        <v>1540</v>
      </c>
      <c r="J4949" s="453">
        <v>2310000550</v>
      </c>
      <c r="K4949" t="s">
        <v>1506</v>
      </c>
      <c r="L4949">
        <v>0</v>
      </c>
      <c r="M4949">
        <v>0.114978</v>
      </c>
      <c r="N4949">
        <v>0</v>
      </c>
      <c r="O4949">
        <v>0</v>
      </c>
      <c r="P4949">
        <v>0</v>
      </c>
      <c r="Q4949">
        <v>0</v>
      </c>
      <c r="R4949">
        <v>2.0105442622950821E-2</v>
      </c>
      <c r="S4949">
        <v>0.41278986885245905</v>
      </c>
      <c r="T4949">
        <v>0</v>
      </c>
      <c r="U4949">
        <v>10.339852163934427</v>
      </c>
      <c r="W4949" s="429">
        <f t="shared" si="116"/>
        <v>2.0105442622950821E-2</v>
      </c>
      <c r="X4949" s="429">
        <f t="shared" si="116"/>
        <v>0.41278986885245905</v>
      </c>
      <c r="Y4949" s="429">
        <f t="shared" si="116"/>
        <v>0</v>
      </c>
      <c r="Z4949" s="429">
        <f t="shared" si="116"/>
        <v>10.339852163934427</v>
      </c>
      <c r="AA4949" s="429" t="s">
        <v>1296</v>
      </c>
    </row>
    <row r="4950" spans="1:27" x14ac:dyDescent="0.25">
      <c r="A4950" t="s">
        <v>149</v>
      </c>
      <c r="B4950" s="453" t="s">
        <v>1251</v>
      </c>
      <c r="C4950" t="s">
        <v>1538</v>
      </c>
      <c r="D4950" s="453" t="s">
        <v>1504</v>
      </c>
      <c r="E4950" s="453" t="s">
        <v>1326</v>
      </c>
      <c r="F4950" s="453" t="s">
        <v>1292</v>
      </c>
      <c r="G4950" s="453">
        <v>35</v>
      </c>
      <c r="H4950" s="453">
        <v>35059</v>
      </c>
      <c r="I4950" t="s">
        <v>1540</v>
      </c>
      <c r="J4950" s="453">
        <v>2310000660</v>
      </c>
      <c r="K4950" t="s">
        <v>1455</v>
      </c>
      <c r="L4950">
        <v>0</v>
      </c>
      <c r="M4950">
        <v>0</v>
      </c>
      <c r="N4950">
        <v>0</v>
      </c>
      <c r="O4950">
        <v>0</v>
      </c>
      <c r="P4950">
        <v>0</v>
      </c>
      <c r="Q4950">
        <v>0</v>
      </c>
      <c r="R4950">
        <v>0</v>
      </c>
      <c r="S4950">
        <v>0</v>
      </c>
      <c r="T4950">
        <v>0</v>
      </c>
      <c r="U4950">
        <v>0</v>
      </c>
      <c r="W4950" s="429">
        <f t="shared" si="116"/>
        <v>0</v>
      </c>
      <c r="X4950" s="429">
        <f t="shared" si="116"/>
        <v>0</v>
      </c>
      <c r="Y4950" s="429">
        <f t="shared" si="116"/>
        <v>0</v>
      </c>
      <c r="Z4950" s="429">
        <f t="shared" si="116"/>
        <v>0</v>
      </c>
      <c r="AA4950" s="429" t="s">
        <v>1295</v>
      </c>
    </row>
    <row r="4951" spans="1:27" x14ac:dyDescent="0.25">
      <c r="A4951" t="s">
        <v>149</v>
      </c>
      <c r="B4951" s="453" t="s">
        <v>1251</v>
      </c>
      <c r="C4951" t="s">
        <v>1538</v>
      </c>
      <c r="D4951" s="453" t="s">
        <v>1504</v>
      </c>
      <c r="E4951" s="453" t="s">
        <v>1326</v>
      </c>
      <c r="F4951" s="453" t="s">
        <v>1292</v>
      </c>
      <c r="G4951" s="453">
        <v>35</v>
      </c>
      <c r="H4951" s="453">
        <v>35059</v>
      </c>
      <c r="I4951" t="s">
        <v>1540</v>
      </c>
      <c r="J4951" s="453">
        <v>2310010100</v>
      </c>
      <c r="K4951" t="s">
        <v>1507</v>
      </c>
      <c r="L4951">
        <v>8.7794999999999998E-2</v>
      </c>
      <c r="M4951">
        <v>8.2967800000000001E-3</v>
      </c>
      <c r="N4951">
        <v>0.12671399999999999</v>
      </c>
      <c r="O4951">
        <v>0</v>
      </c>
      <c r="P4951">
        <v>1.14646E-2</v>
      </c>
      <c r="Q4951">
        <v>1.14646E-2</v>
      </c>
      <c r="R4951">
        <v>105.354</v>
      </c>
      <c r="S4951">
        <v>2.019285E-3</v>
      </c>
      <c r="T4951">
        <v>1.9314900000000001E-3</v>
      </c>
      <c r="U4951">
        <v>105.980066145</v>
      </c>
      <c r="W4951" s="429">
        <f t="shared" si="116"/>
        <v>105.354</v>
      </c>
      <c r="X4951" s="429">
        <f t="shared" si="116"/>
        <v>2.019285E-3</v>
      </c>
      <c r="Y4951" s="429">
        <f t="shared" si="116"/>
        <v>1.9314900000000001E-3</v>
      </c>
      <c r="Z4951" s="429">
        <f t="shared" si="116"/>
        <v>105.980066145</v>
      </c>
      <c r="AA4951" s="429" t="s">
        <v>1295</v>
      </c>
    </row>
    <row r="4952" spans="1:27" x14ac:dyDescent="0.25">
      <c r="A4952" t="s">
        <v>149</v>
      </c>
      <c r="B4952" s="453" t="s">
        <v>1251</v>
      </c>
      <c r="C4952" t="s">
        <v>1538</v>
      </c>
      <c r="D4952" s="453" t="s">
        <v>1504</v>
      </c>
      <c r="E4952" s="453" t="s">
        <v>1326</v>
      </c>
      <c r="F4952" s="453" t="s">
        <v>1292</v>
      </c>
      <c r="G4952" s="453">
        <v>35</v>
      </c>
      <c r="H4952" s="453">
        <v>35059</v>
      </c>
      <c r="I4952" t="s">
        <v>1540</v>
      </c>
      <c r="J4952" s="453">
        <v>2310010200</v>
      </c>
      <c r="K4952" t="s">
        <v>1508</v>
      </c>
      <c r="L4952">
        <v>6.7304799999999996E-3</v>
      </c>
      <c r="M4952">
        <v>3.4791799999999999</v>
      </c>
      <c r="N4952">
        <v>3.55754E-2</v>
      </c>
      <c r="O4952">
        <v>0.13262099999999999</v>
      </c>
      <c r="P4952">
        <v>0</v>
      </c>
      <c r="Q4952">
        <v>0</v>
      </c>
      <c r="R4952">
        <v>0</v>
      </c>
      <c r="S4952">
        <v>0.48689106175599994</v>
      </c>
      <c r="T4952">
        <v>0</v>
      </c>
      <c r="U4952">
        <v>12.172276543899999</v>
      </c>
      <c r="W4952" s="429">
        <f t="shared" si="116"/>
        <v>0</v>
      </c>
      <c r="X4952" s="429">
        <f t="shared" si="116"/>
        <v>0.48689106175599994</v>
      </c>
      <c r="Y4952" s="429">
        <f t="shared" si="116"/>
        <v>0</v>
      </c>
      <c r="Z4952" s="429">
        <f t="shared" si="116"/>
        <v>12.172276543899999</v>
      </c>
      <c r="AA4952" s="429" t="s">
        <v>1296</v>
      </c>
    </row>
    <row r="4953" spans="1:27" x14ac:dyDescent="0.25">
      <c r="A4953" t="s">
        <v>149</v>
      </c>
      <c r="B4953" s="453" t="s">
        <v>1251</v>
      </c>
      <c r="C4953" t="s">
        <v>1538</v>
      </c>
      <c r="D4953" s="453" t="s">
        <v>1504</v>
      </c>
      <c r="E4953" s="453" t="s">
        <v>1326</v>
      </c>
      <c r="F4953" s="453" t="s">
        <v>1292</v>
      </c>
      <c r="G4953" s="453">
        <v>35</v>
      </c>
      <c r="H4953" s="453">
        <v>35059</v>
      </c>
      <c r="I4953" t="s">
        <v>1540</v>
      </c>
      <c r="J4953" s="453">
        <v>2310010300</v>
      </c>
      <c r="K4953" t="s">
        <v>1509</v>
      </c>
      <c r="L4953">
        <v>0</v>
      </c>
      <c r="M4953">
        <v>2.3521200000000002</v>
      </c>
      <c r="N4953">
        <v>0</v>
      </c>
      <c r="O4953">
        <v>0</v>
      </c>
      <c r="P4953">
        <v>0</v>
      </c>
      <c r="Q4953">
        <v>0</v>
      </c>
      <c r="R4953">
        <v>0.26854914664261742</v>
      </c>
      <c r="S4953">
        <v>4.1642167689483403</v>
      </c>
      <c r="T4953">
        <v>0</v>
      </c>
      <c r="U4953">
        <v>104.37396837035112</v>
      </c>
      <c r="W4953" s="429">
        <f t="shared" si="116"/>
        <v>0.26854914664261742</v>
      </c>
      <c r="X4953" s="429">
        <f t="shared" si="116"/>
        <v>4.1642167689483403</v>
      </c>
      <c r="Y4953" s="429">
        <f t="shared" si="116"/>
        <v>0</v>
      </c>
      <c r="Z4953" s="429">
        <f t="shared" si="116"/>
        <v>104.37396837035112</v>
      </c>
      <c r="AA4953" s="429" t="s">
        <v>1295</v>
      </c>
    </row>
    <row r="4954" spans="1:27" x14ac:dyDescent="0.25">
      <c r="A4954" t="s">
        <v>149</v>
      </c>
      <c r="B4954" s="453" t="s">
        <v>1251</v>
      </c>
      <c r="C4954" t="s">
        <v>1538</v>
      </c>
      <c r="D4954" s="453" t="s">
        <v>1504</v>
      </c>
      <c r="E4954" s="453" t="s">
        <v>1326</v>
      </c>
      <c r="F4954" s="453" t="s">
        <v>1292</v>
      </c>
      <c r="G4954" s="453">
        <v>35</v>
      </c>
      <c r="H4954" s="453">
        <v>35059</v>
      </c>
      <c r="I4954" t="s">
        <v>1540</v>
      </c>
      <c r="J4954" s="453">
        <v>2310011000</v>
      </c>
      <c r="K4954" t="s">
        <v>1510</v>
      </c>
      <c r="L4954">
        <v>2.11499E-4</v>
      </c>
      <c r="M4954">
        <v>0.37004999999999999</v>
      </c>
      <c r="N4954">
        <v>1.1179199999999999E-3</v>
      </c>
      <c r="O4954">
        <v>2.6485200000000001E-3</v>
      </c>
      <c r="P4954">
        <v>0</v>
      </c>
      <c r="Q4954">
        <v>0</v>
      </c>
      <c r="R4954">
        <v>4.2249805160918898E-2</v>
      </c>
      <c r="S4954">
        <v>0.65514022046040721</v>
      </c>
      <c r="T4954">
        <v>0</v>
      </c>
      <c r="U4954">
        <v>16.420755316671098</v>
      </c>
      <c r="W4954" s="429">
        <f t="shared" si="116"/>
        <v>4.2249805160918898E-2</v>
      </c>
      <c r="X4954" s="429">
        <f t="shared" si="116"/>
        <v>0.65514022046040721</v>
      </c>
      <c r="Y4954" s="429">
        <f t="shared" si="116"/>
        <v>0</v>
      </c>
      <c r="Z4954" s="429">
        <f t="shared" si="116"/>
        <v>16.420755316671098</v>
      </c>
      <c r="AA4954" s="429" t="s">
        <v>1296</v>
      </c>
    </row>
    <row r="4955" spans="1:27" x14ac:dyDescent="0.25">
      <c r="A4955" t="s">
        <v>149</v>
      </c>
      <c r="B4955" s="453" t="s">
        <v>1251</v>
      </c>
      <c r="C4955" t="s">
        <v>1538</v>
      </c>
      <c r="D4955" s="453" t="s">
        <v>1504</v>
      </c>
      <c r="E4955" s="453" t="s">
        <v>1326</v>
      </c>
      <c r="F4955" s="453" t="s">
        <v>1292</v>
      </c>
      <c r="G4955" s="453">
        <v>35</v>
      </c>
      <c r="H4955" s="453">
        <v>35059</v>
      </c>
      <c r="I4955" t="s">
        <v>1540</v>
      </c>
      <c r="J4955" s="453">
        <v>2310011201</v>
      </c>
      <c r="K4955" t="s">
        <v>1511</v>
      </c>
      <c r="L4955">
        <v>0</v>
      </c>
      <c r="M4955">
        <v>3.3023599999999998E-3</v>
      </c>
      <c r="N4955">
        <v>0</v>
      </c>
      <c r="O4955">
        <v>0</v>
      </c>
      <c r="P4955">
        <v>0</v>
      </c>
      <c r="Q4955">
        <v>0</v>
      </c>
      <c r="R4955">
        <v>1.7069683334241155E-3</v>
      </c>
      <c r="S4955">
        <v>7.5680368354540844E-4</v>
      </c>
      <c r="T4955">
        <v>0</v>
      </c>
      <c r="U4955">
        <v>2.0627060422059324E-2</v>
      </c>
      <c r="W4955" s="429">
        <f t="shared" si="116"/>
        <v>1.7069683334241155E-3</v>
      </c>
      <c r="X4955" s="429">
        <f t="shared" si="116"/>
        <v>7.5680368354540844E-4</v>
      </c>
      <c r="Y4955" s="429">
        <f t="shared" si="116"/>
        <v>0</v>
      </c>
      <c r="Z4955" s="429">
        <f t="shared" si="116"/>
        <v>2.0627060422059324E-2</v>
      </c>
      <c r="AA4955" s="429" t="s">
        <v>1296</v>
      </c>
    </row>
    <row r="4956" spans="1:27" x14ac:dyDescent="0.25">
      <c r="A4956" t="s">
        <v>149</v>
      </c>
      <c r="B4956" s="453" t="s">
        <v>1251</v>
      </c>
      <c r="C4956" t="s">
        <v>1538</v>
      </c>
      <c r="D4956" s="453" t="s">
        <v>1504</v>
      </c>
      <c r="E4956" s="453" t="s">
        <v>1326</v>
      </c>
      <c r="F4956" s="453" t="s">
        <v>1292</v>
      </c>
      <c r="G4956" s="453">
        <v>35</v>
      </c>
      <c r="H4956" s="453">
        <v>35059</v>
      </c>
      <c r="I4956" t="s">
        <v>1540</v>
      </c>
      <c r="J4956" s="453">
        <v>2310011501</v>
      </c>
      <c r="K4956" t="s">
        <v>1512</v>
      </c>
      <c r="L4956">
        <v>0</v>
      </c>
      <c r="M4956">
        <v>0.13571900000000001</v>
      </c>
      <c r="N4956">
        <v>0</v>
      </c>
      <c r="O4956">
        <v>0</v>
      </c>
      <c r="P4956">
        <v>0</v>
      </c>
      <c r="Q4956">
        <v>0</v>
      </c>
      <c r="R4956">
        <v>1.5495477115618841E-2</v>
      </c>
      <c r="S4956">
        <v>0.24027827477547903</v>
      </c>
      <c r="T4956">
        <v>0</v>
      </c>
      <c r="U4956">
        <v>6.0224523465025941</v>
      </c>
      <c r="W4956" s="429">
        <f t="shared" si="116"/>
        <v>1.5495477115618841E-2</v>
      </c>
      <c r="X4956" s="429">
        <f t="shared" si="116"/>
        <v>0.24027827477547903</v>
      </c>
      <c r="Y4956" s="429">
        <f t="shared" si="116"/>
        <v>0</v>
      </c>
      <c r="Z4956" s="429">
        <f t="shared" si="116"/>
        <v>6.0224523465025941</v>
      </c>
      <c r="AA4956" s="429" t="s">
        <v>1296</v>
      </c>
    </row>
    <row r="4957" spans="1:27" x14ac:dyDescent="0.25">
      <c r="A4957" t="s">
        <v>149</v>
      </c>
      <c r="B4957" s="453" t="s">
        <v>1251</v>
      </c>
      <c r="C4957" t="s">
        <v>1538</v>
      </c>
      <c r="D4957" s="453" t="s">
        <v>1504</v>
      </c>
      <c r="E4957" s="453" t="s">
        <v>1326</v>
      </c>
      <c r="F4957" s="453" t="s">
        <v>1292</v>
      </c>
      <c r="G4957" s="453">
        <v>35</v>
      </c>
      <c r="H4957" s="453">
        <v>35059</v>
      </c>
      <c r="I4957" t="s">
        <v>1540</v>
      </c>
      <c r="J4957" s="453">
        <v>2310011502</v>
      </c>
      <c r="K4957" t="s">
        <v>1513</v>
      </c>
      <c r="L4957">
        <v>0</v>
      </c>
      <c r="M4957">
        <v>3.3857099999999987E-2</v>
      </c>
      <c r="N4957">
        <v>0</v>
      </c>
      <c r="O4957">
        <v>0</v>
      </c>
      <c r="P4957">
        <v>0</v>
      </c>
      <c r="Q4957">
        <v>0</v>
      </c>
      <c r="R4957">
        <v>3.8655745934704682E-3</v>
      </c>
      <c r="S4957">
        <v>5.9940948407377501E-2</v>
      </c>
      <c r="T4957">
        <v>0</v>
      </c>
      <c r="U4957">
        <v>1.5023892847779079</v>
      </c>
      <c r="W4957" s="429">
        <f t="shared" si="116"/>
        <v>3.8655745934704682E-3</v>
      </c>
      <c r="X4957" s="429">
        <f t="shared" si="116"/>
        <v>5.9940948407377501E-2</v>
      </c>
      <c r="Y4957" s="429">
        <f t="shared" si="116"/>
        <v>0</v>
      </c>
      <c r="Z4957" s="429">
        <f t="shared" si="116"/>
        <v>1.5023892847779079</v>
      </c>
      <c r="AA4957" s="429" t="s">
        <v>1296</v>
      </c>
    </row>
    <row r="4958" spans="1:27" x14ac:dyDescent="0.25">
      <c r="A4958" t="s">
        <v>149</v>
      </c>
      <c r="B4958" s="453" t="s">
        <v>1251</v>
      </c>
      <c r="C4958" t="s">
        <v>1538</v>
      </c>
      <c r="D4958" s="453" t="s">
        <v>1504</v>
      </c>
      <c r="E4958" s="453" t="s">
        <v>1326</v>
      </c>
      <c r="F4958" s="453" t="s">
        <v>1292</v>
      </c>
      <c r="G4958" s="453">
        <v>35</v>
      </c>
      <c r="H4958" s="453">
        <v>35059</v>
      </c>
      <c r="I4958" t="s">
        <v>1540</v>
      </c>
      <c r="J4958" s="453">
        <v>2310011503</v>
      </c>
      <c r="K4958" t="s">
        <v>1514</v>
      </c>
      <c r="L4958">
        <v>0</v>
      </c>
      <c r="M4958">
        <v>6.1437100000000001E-2</v>
      </c>
      <c r="N4958">
        <v>0</v>
      </c>
      <c r="O4958">
        <v>0</v>
      </c>
      <c r="P4958">
        <v>0</v>
      </c>
      <c r="Q4958">
        <v>0</v>
      </c>
      <c r="R4958">
        <v>7.0144723811698161E-3</v>
      </c>
      <c r="S4958">
        <v>0.10876885620442667</v>
      </c>
      <c r="T4958">
        <v>0</v>
      </c>
      <c r="U4958">
        <v>2.7262358774918369</v>
      </c>
      <c r="W4958" s="429">
        <f t="shared" si="116"/>
        <v>7.0144723811698161E-3</v>
      </c>
      <c r="X4958" s="429">
        <f t="shared" si="116"/>
        <v>0.10876885620442667</v>
      </c>
      <c r="Y4958" s="429">
        <f t="shared" si="116"/>
        <v>0</v>
      </c>
      <c r="Z4958" s="429">
        <f t="shared" si="116"/>
        <v>2.7262358774918369</v>
      </c>
      <c r="AA4958" s="429" t="s">
        <v>1296</v>
      </c>
    </row>
    <row r="4959" spans="1:27" x14ac:dyDescent="0.25">
      <c r="A4959" t="s">
        <v>149</v>
      </c>
      <c r="B4959" s="453" t="s">
        <v>1251</v>
      </c>
      <c r="C4959" t="s">
        <v>1538</v>
      </c>
      <c r="D4959" s="453" t="s">
        <v>1504</v>
      </c>
      <c r="E4959" s="453" t="s">
        <v>1326</v>
      </c>
      <c r="F4959" s="453" t="s">
        <v>1292</v>
      </c>
      <c r="G4959" s="453">
        <v>35</v>
      </c>
      <c r="H4959" s="453">
        <v>35059</v>
      </c>
      <c r="I4959" t="s">
        <v>1540</v>
      </c>
      <c r="J4959" s="453">
        <v>2310011505</v>
      </c>
      <c r="K4959" t="s">
        <v>1515</v>
      </c>
      <c r="L4959">
        <v>0</v>
      </c>
      <c r="M4959">
        <v>0.52365399999999995</v>
      </c>
      <c r="N4959">
        <v>0</v>
      </c>
      <c r="O4959">
        <v>0</v>
      </c>
      <c r="P4959">
        <v>0</v>
      </c>
      <c r="Q4959">
        <v>0</v>
      </c>
      <c r="R4959">
        <v>5.9787270562723482E-2</v>
      </c>
      <c r="S4959">
        <v>0.92708227808397259</v>
      </c>
      <c r="T4959">
        <v>0</v>
      </c>
      <c r="U4959">
        <v>23.236844222662036</v>
      </c>
      <c r="W4959" s="429">
        <f t="shared" si="116"/>
        <v>5.9787270562723482E-2</v>
      </c>
      <c r="X4959" s="429">
        <f t="shared" si="116"/>
        <v>0.92708227808397259</v>
      </c>
      <c r="Y4959" s="429">
        <f t="shared" si="116"/>
        <v>0</v>
      </c>
      <c r="Z4959" s="429">
        <f t="shared" ref="Z4959" si="117">IFERROR(U4959*1,0)</f>
        <v>23.236844222662036</v>
      </c>
      <c r="AA4959" s="429" t="s">
        <v>1296</v>
      </c>
    </row>
    <row r="4960" spans="1:27" x14ac:dyDescent="0.25">
      <c r="A4960" t="s">
        <v>149</v>
      </c>
      <c r="B4960" s="453" t="s">
        <v>1251</v>
      </c>
      <c r="C4960" t="s">
        <v>1538</v>
      </c>
      <c r="D4960" s="453" t="s">
        <v>1504</v>
      </c>
      <c r="E4960" s="453" t="s">
        <v>1326</v>
      </c>
      <c r="F4960" s="453" t="s">
        <v>1292</v>
      </c>
      <c r="G4960" s="453">
        <v>35</v>
      </c>
      <c r="H4960" s="453">
        <v>35059</v>
      </c>
      <c r="I4960" t="s">
        <v>1540</v>
      </c>
      <c r="J4960" s="453">
        <v>2310021010</v>
      </c>
      <c r="K4960" t="s">
        <v>1516</v>
      </c>
      <c r="L4960">
        <v>0</v>
      </c>
      <c r="M4960">
        <v>0</v>
      </c>
      <c r="N4960">
        <v>0</v>
      </c>
      <c r="O4960">
        <v>0</v>
      </c>
      <c r="P4960">
        <v>0</v>
      </c>
      <c r="Q4960">
        <v>0</v>
      </c>
      <c r="R4960">
        <v>0</v>
      </c>
      <c r="S4960">
        <v>0</v>
      </c>
      <c r="T4960">
        <v>0</v>
      </c>
      <c r="U4960">
        <v>0</v>
      </c>
      <c r="W4960" s="429">
        <f t="shared" ref="W4960:Z5000" si="118">IFERROR(R4960*1,0)</f>
        <v>0</v>
      </c>
      <c r="X4960" s="429">
        <f t="shared" si="118"/>
        <v>0</v>
      </c>
      <c r="Y4960" s="429">
        <f t="shared" si="118"/>
        <v>0</v>
      </c>
      <c r="Z4960" s="429">
        <f t="shared" si="118"/>
        <v>0</v>
      </c>
      <c r="AA4960" s="429" t="s">
        <v>1296</v>
      </c>
    </row>
    <row r="4961" spans="1:27" x14ac:dyDescent="0.25">
      <c r="A4961" t="s">
        <v>149</v>
      </c>
      <c r="B4961" s="453" t="s">
        <v>1251</v>
      </c>
      <c r="C4961" t="s">
        <v>1538</v>
      </c>
      <c r="D4961" s="453" t="s">
        <v>1504</v>
      </c>
      <c r="E4961" s="453" t="s">
        <v>1326</v>
      </c>
      <c r="F4961" s="453" t="s">
        <v>1292</v>
      </c>
      <c r="G4961" s="453">
        <v>35</v>
      </c>
      <c r="H4961" s="453">
        <v>35059</v>
      </c>
      <c r="I4961" t="s">
        <v>1540</v>
      </c>
      <c r="J4961" s="453">
        <v>2310021030</v>
      </c>
      <c r="K4961" t="s">
        <v>1517</v>
      </c>
      <c r="L4961">
        <v>0</v>
      </c>
      <c r="M4961">
        <v>0</v>
      </c>
      <c r="N4961">
        <v>0</v>
      </c>
      <c r="O4961">
        <v>0</v>
      </c>
      <c r="P4961">
        <v>0</v>
      </c>
      <c r="Q4961">
        <v>0</v>
      </c>
      <c r="R4961">
        <v>0</v>
      </c>
      <c r="S4961">
        <v>0</v>
      </c>
      <c r="T4961">
        <v>0</v>
      </c>
      <c r="U4961">
        <v>0</v>
      </c>
      <c r="W4961" s="429">
        <f t="shared" si="118"/>
        <v>0</v>
      </c>
      <c r="X4961" s="429">
        <f t="shared" si="118"/>
        <v>0</v>
      </c>
      <c r="Y4961" s="429">
        <f t="shared" si="118"/>
        <v>0</v>
      </c>
      <c r="Z4961" s="429">
        <f t="shared" si="118"/>
        <v>0</v>
      </c>
      <c r="AA4961" s="429" t="s">
        <v>1296</v>
      </c>
    </row>
    <row r="4962" spans="1:27" x14ac:dyDescent="0.25">
      <c r="A4962" t="s">
        <v>149</v>
      </c>
      <c r="B4962" s="453" t="s">
        <v>1251</v>
      </c>
      <c r="C4962" t="s">
        <v>1538</v>
      </c>
      <c r="D4962" s="453" t="s">
        <v>1504</v>
      </c>
      <c r="E4962" s="453" t="s">
        <v>1326</v>
      </c>
      <c r="F4962" s="453" t="s">
        <v>1292</v>
      </c>
      <c r="G4962" s="453">
        <v>35</v>
      </c>
      <c r="H4962" s="453">
        <v>35059</v>
      </c>
      <c r="I4962" t="s">
        <v>1540</v>
      </c>
      <c r="J4962" s="453">
        <v>2310021100</v>
      </c>
      <c r="K4962" t="s">
        <v>1518</v>
      </c>
      <c r="L4962">
        <v>0</v>
      </c>
      <c r="M4962">
        <v>0</v>
      </c>
      <c r="N4962">
        <v>0</v>
      </c>
      <c r="O4962">
        <v>0</v>
      </c>
      <c r="P4962">
        <v>0</v>
      </c>
      <c r="Q4962">
        <v>0</v>
      </c>
      <c r="R4962">
        <v>0</v>
      </c>
      <c r="S4962">
        <v>0</v>
      </c>
      <c r="T4962">
        <v>0</v>
      </c>
      <c r="U4962">
        <v>0</v>
      </c>
      <c r="W4962" s="429">
        <f t="shared" si="118"/>
        <v>0</v>
      </c>
      <c r="X4962" s="429">
        <f t="shared" si="118"/>
        <v>0</v>
      </c>
      <c r="Y4962" s="429">
        <f t="shared" si="118"/>
        <v>0</v>
      </c>
      <c r="Z4962" s="429">
        <f t="shared" si="118"/>
        <v>0</v>
      </c>
      <c r="AA4962" s="429" t="s">
        <v>1295</v>
      </c>
    </row>
    <row r="4963" spans="1:27" x14ac:dyDescent="0.25">
      <c r="A4963" t="s">
        <v>149</v>
      </c>
      <c r="B4963" s="453" t="s">
        <v>1251</v>
      </c>
      <c r="C4963" t="s">
        <v>1538</v>
      </c>
      <c r="D4963" s="453" t="s">
        <v>1504</v>
      </c>
      <c r="E4963" s="453" t="s">
        <v>1326</v>
      </c>
      <c r="F4963" s="453" t="s">
        <v>1292</v>
      </c>
      <c r="G4963" s="453">
        <v>35</v>
      </c>
      <c r="H4963" s="453">
        <v>35059</v>
      </c>
      <c r="I4963" t="s">
        <v>1540</v>
      </c>
      <c r="J4963" s="453">
        <v>2310021102</v>
      </c>
      <c r="K4963" t="s">
        <v>1519</v>
      </c>
      <c r="L4963">
        <v>0</v>
      </c>
      <c r="M4963">
        <v>0</v>
      </c>
      <c r="N4963">
        <v>0</v>
      </c>
      <c r="O4963">
        <v>0</v>
      </c>
      <c r="P4963">
        <v>0</v>
      </c>
      <c r="Q4963">
        <v>0</v>
      </c>
      <c r="R4963">
        <v>0</v>
      </c>
      <c r="S4963">
        <v>0</v>
      </c>
      <c r="T4963">
        <v>0</v>
      </c>
      <c r="U4963">
        <v>0</v>
      </c>
      <c r="W4963" s="429">
        <f t="shared" si="118"/>
        <v>0</v>
      </c>
      <c r="X4963" s="429">
        <f t="shared" si="118"/>
        <v>0</v>
      </c>
      <c r="Y4963" s="429">
        <f t="shared" si="118"/>
        <v>0</v>
      </c>
      <c r="Z4963" s="429">
        <f t="shared" si="118"/>
        <v>0</v>
      </c>
      <c r="AA4963" s="429" t="s">
        <v>1295</v>
      </c>
    </row>
    <row r="4964" spans="1:27" x14ac:dyDescent="0.25">
      <c r="A4964" t="s">
        <v>149</v>
      </c>
      <c r="B4964" s="453" t="s">
        <v>1251</v>
      </c>
      <c r="C4964" t="s">
        <v>1538</v>
      </c>
      <c r="D4964" s="453" t="s">
        <v>1504</v>
      </c>
      <c r="E4964" s="453" t="s">
        <v>1326</v>
      </c>
      <c r="F4964" s="453" t="s">
        <v>1292</v>
      </c>
      <c r="G4964" s="453">
        <v>35</v>
      </c>
      <c r="H4964" s="453">
        <v>35059</v>
      </c>
      <c r="I4964" t="s">
        <v>1540</v>
      </c>
      <c r="J4964" s="453">
        <v>2310021202</v>
      </c>
      <c r="K4964" t="s">
        <v>1520</v>
      </c>
      <c r="L4964">
        <v>0</v>
      </c>
      <c r="M4964">
        <v>0</v>
      </c>
      <c r="N4964">
        <v>0</v>
      </c>
      <c r="O4964">
        <v>0</v>
      </c>
      <c r="P4964">
        <v>0</v>
      </c>
      <c r="Q4964">
        <v>0</v>
      </c>
      <c r="R4964">
        <v>0</v>
      </c>
      <c r="S4964">
        <v>0</v>
      </c>
      <c r="T4964">
        <v>0</v>
      </c>
      <c r="U4964">
        <v>0</v>
      </c>
      <c r="W4964" s="429">
        <f t="shared" si="118"/>
        <v>0</v>
      </c>
      <c r="X4964" s="429">
        <f t="shared" si="118"/>
        <v>0</v>
      </c>
      <c r="Y4964" s="429">
        <f t="shared" si="118"/>
        <v>0</v>
      </c>
      <c r="Z4964" s="429">
        <f t="shared" si="118"/>
        <v>0</v>
      </c>
      <c r="AA4964" s="429" t="s">
        <v>1295</v>
      </c>
    </row>
    <row r="4965" spans="1:27" x14ac:dyDescent="0.25">
      <c r="A4965" t="s">
        <v>149</v>
      </c>
      <c r="B4965" s="453" t="s">
        <v>1251</v>
      </c>
      <c r="C4965" t="s">
        <v>1538</v>
      </c>
      <c r="D4965" s="453" t="s">
        <v>1504</v>
      </c>
      <c r="E4965" s="453" t="s">
        <v>1326</v>
      </c>
      <c r="F4965" s="453" t="s">
        <v>1292</v>
      </c>
      <c r="G4965" s="453">
        <v>35</v>
      </c>
      <c r="H4965" s="453">
        <v>35059</v>
      </c>
      <c r="I4965" t="s">
        <v>1540</v>
      </c>
      <c r="J4965" s="453">
        <v>2310021251</v>
      </c>
      <c r="K4965" t="s">
        <v>1521</v>
      </c>
      <c r="L4965">
        <v>0</v>
      </c>
      <c r="M4965">
        <v>0</v>
      </c>
      <c r="N4965">
        <v>0</v>
      </c>
      <c r="O4965">
        <v>0</v>
      </c>
      <c r="P4965">
        <v>0</v>
      </c>
      <c r="Q4965">
        <v>0</v>
      </c>
      <c r="R4965">
        <v>0</v>
      </c>
      <c r="S4965">
        <v>0</v>
      </c>
      <c r="T4965">
        <v>0</v>
      </c>
      <c r="U4965">
        <v>0</v>
      </c>
      <c r="W4965" s="429">
        <f t="shared" si="118"/>
        <v>0</v>
      </c>
      <c r="X4965" s="429">
        <f t="shared" si="118"/>
        <v>0</v>
      </c>
      <c r="Y4965" s="429">
        <f t="shared" si="118"/>
        <v>0</v>
      </c>
      <c r="Z4965" s="429">
        <f t="shared" si="118"/>
        <v>0</v>
      </c>
      <c r="AA4965" s="429" t="s">
        <v>1295</v>
      </c>
    </row>
    <row r="4966" spans="1:27" x14ac:dyDescent="0.25">
      <c r="A4966" t="s">
        <v>149</v>
      </c>
      <c r="B4966" s="453" t="s">
        <v>1251</v>
      </c>
      <c r="C4966" t="s">
        <v>1538</v>
      </c>
      <c r="D4966" s="453" t="s">
        <v>1504</v>
      </c>
      <c r="E4966" s="453" t="s">
        <v>1326</v>
      </c>
      <c r="F4966" s="453" t="s">
        <v>1292</v>
      </c>
      <c r="G4966" s="453">
        <v>35</v>
      </c>
      <c r="H4966" s="453">
        <v>35059</v>
      </c>
      <c r="I4966" t="s">
        <v>1540</v>
      </c>
      <c r="J4966" s="453">
        <v>2310021300</v>
      </c>
      <c r="K4966" t="s">
        <v>1522</v>
      </c>
      <c r="L4966">
        <v>0</v>
      </c>
      <c r="M4966">
        <v>0</v>
      </c>
      <c r="N4966">
        <v>0</v>
      </c>
      <c r="O4966">
        <v>0</v>
      </c>
      <c r="P4966">
        <v>0</v>
      </c>
      <c r="Q4966">
        <v>0</v>
      </c>
      <c r="R4966">
        <v>0</v>
      </c>
      <c r="S4966">
        <v>0</v>
      </c>
      <c r="T4966">
        <v>0</v>
      </c>
      <c r="U4966">
        <v>0</v>
      </c>
      <c r="W4966" s="429">
        <f t="shared" si="118"/>
        <v>0</v>
      </c>
      <c r="X4966" s="429">
        <f t="shared" si="118"/>
        <v>0</v>
      </c>
      <c r="Y4966" s="429">
        <f t="shared" si="118"/>
        <v>0</v>
      </c>
      <c r="Z4966" s="429">
        <f t="shared" si="118"/>
        <v>0</v>
      </c>
      <c r="AA4966" s="429" t="s">
        <v>1295</v>
      </c>
    </row>
    <row r="4967" spans="1:27" x14ac:dyDescent="0.25">
      <c r="A4967" t="s">
        <v>149</v>
      </c>
      <c r="B4967" s="453" t="s">
        <v>1251</v>
      </c>
      <c r="C4967" t="s">
        <v>1538</v>
      </c>
      <c r="D4967" s="453" t="s">
        <v>1504</v>
      </c>
      <c r="E4967" s="453" t="s">
        <v>1326</v>
      </c>
      <c r="F4967" s="453" t="s">
        <v>1292</v>
      </c>
      <c r="G4967" s="453">
        <v>35</v>
      </c>
      <c r="H4967" s="453">
        <v>35059</v>
      </c>
      <c r="I4967" t="s">
        <v>1540</v>
      </c>
      <c r="J4967" s="453">
        <v>2310021302</v>
      </c>
      <c r="K4967" t="s">
        <v>1523</v>
      </c>
      <c r="L4967">
        <v>0</v>
      </c>
      <c r="M4967">
        <v>0</v>
      </c>
      <c r="N4967">
        <v>0</v>
      </c>
      <c r="O4967">
        <v>0</v>
      </c>
      <c r="P4967">
        <v>0</v>
      </c>
      <c r="Q4967">
        <v>0</v>
      </c>
      <c r="R4967">
        <v>0</v>
      </c>
      <c r="S4967">
        <v>0</v>
      </c>
      <c r="T4967">
        <v>0</v>
      </c>
      <c r="U4967">
        <v>0</v>
      </c>
      <c r="W4967" s="429">
        <f t="shared" si="118"/>
        <v>0</v>
      </c>
      <c r="X4967" s="429">
        <f t="shared" si="118"/>
        <v>0</v>
      </c>
      <c r="Y4967" s="429">
        <f t="shared" si="118"/>
        <v>0</v>
      </c>
      <c r="Z4967" s="429">
        <f t="shared" si="118"/>
        <v>0</v>
      </c>
      <c r="AA4967" s="429" t="s">
        <v>1295</v>
      </c>
    </row>
    <row r="4968" spans="1:27" x14ac:dyDescent="0.25">
      <c r="A4968" t="s">
        <v>149</v>
      </c>
      <c r="B4968" s="453" t="s">
        <v>1251</v>
      </c>
      <c r="C4968" t="s">
        <v>1538</v>
      </c>
      <c r="D4968" s="453" t="s">
        <v>1504</v>
      </c>
      <c r="E4968" s="453" t="s">
        <v>1326</v>
      </c>
      <c r="F4968" s="453" t="s">
        <v>1292</v>
      </c>
      <c r="G4968" s="453">
        <v>35</v>
      </c>
      <c r="H4968" s="453">
        <v>35059</v>
      </c>
      <c r="I4968" t="s">
        <v>1540</v>
      </c>
      <c r="J4968" s="453">
        <v>2310021351</v>
      </c>
      <c r="K4968" t="s">
        <v>1524</v>
      </c>
      <c r="L4968">
        <v>0</v>
      </c>
      <c r="M4968">
        <v>0</v>
      </c>
      <c r="N4968">
        <v>0</v>
      </c>
      <c r="O4968">
        <v>0</v>
      </c>
      <c r="P4968">
        <v>0</v>
      </c>
      <c r="Q4968">
        <v>0</v>
      </c>
      <c r="R4968">
        <v>0</v>
      </c>
      <c r="S4968">
        <v>0</v>
      </c>
      <c r="T4968">
        <v>0</v>
      </c>
      <c r="U4968">
        <v>0</v>
      </c>
      <c r="W4968" s="429">
        <f t="shared" si="118"/>
        <v>0</v>
      </c>
      <c r="X4968" s="429">
        <f t="shared" si="118"/>
        <v>0</v>
      </c>
      <c r="Y4968" s="429">
        <f t="shared" si="118"/>
        <v>0</v>
      </c>
      <c r="Z4968" s="429">
        <f t="shared" si="118"/>
        <v>0</v>
      </c>
      <c r="AA4968" s="429" t="s">
        <v>1295</v>
      </c>
    </row>
    <row r="4969" spans="1:27" x14ac:dyDescent="0.25">
      <c r="A4969" t="s">
        <v>149</v>
      </c>
      <c r="B4969" s="453" t="s">
        <v>1251</v>
      </c>
      <c r="C4969" t="s">
        <v>1538</v>
      </c>
      <c r="D4969" s="453" t="s">
        <v>1504</v>
      </c>
      <c r="E4969" s="453" t="s">
        <v>1326</v>
      </c>
      <c r="F4969" s="453" t="s">
        <v>1292</v>
      </c>
      <c r="G4969" s="453">
        <v>35</v>
      </c>
      <c r="H4969" s="453">
        <v>35059</v>
      </c>
      <c r="I4969" t="s">
        <v>1540</v>
      </c>
      <c r="J4969" s="453">
        <v>2310021400</v>
      </c>
      <c r="K4969" t="s">
        <v>1525</v>
      </c>
      <c r="L4969">
        <v>0</v>
      </c>
      <c r="M4969">
        <v>5.6411799999999998E-2</v>
      </c>
      <c r="N4969">
        <v>0</v>
      </c>
      <c r="O4969">
        <v>0</v>
      </c>
      <c r="P4969">
        <v>0</v>
      </c>
      <c r="Q4969">
        <v>0</v>
      </c>
      <c r="R4969">
        <v>9.8643584699453554E-3</v>
      </c>
      <c r="S4969">
        <v>0.20252760983606558</v>
      </c>
      <c r="T4969">
        <v>0</v>
      </c>
      <c r="U4969">
        <v>5.0730546043715847</v>
      </c>
      <c r="W4969" s="429">
        <f t="shared" si="118"/>
        <v>9.8643584699453554E-3</v>
      </c>
      <c r="X4969" s="429">
        <f t="shared" si="118"/>
        <v>0.20252760983606558</v>
      </c>
      <c r="Y4969" s="429">
        <f t="shared" si="118"/>
        <v>0</v>
      </c>
      <c r="Z4969" s="429">
        <f t="shared" si="118"/>
        <v>5.0730546043715847</v>
      </c>
      <c r="AA4969" s="429" t="s">
        <v>1295</v>
      </c>
    </row>
    <row r="4970" spans="1:27" x14ac:dyDescent="0.25">
      <c r="A4970" t="s">
        <v>149</v>
      </c>
      <c r="B4970" s="453" t="s">
        <v>1251</v>
      </c>
      <c r="C4970" t="s">
        <v>1538</v>
      </c>
      <c r="D4970" s="453" t="s">
        <v>1504</v>
      </c>
      <c r="E4970" s="453" t="s">
        <v>1326</v>
      </c>
      <c r="F4970" s="453" t="s">
        <v>1292</v>
      </c>
      <c r="G4970" s="453">
        <v>35</v>
      </c>
      <c r="H4970" s="453">
        <v>35059</v>
      </c>
      <c r="I4970" t="s">
        <v>1540</v>
      </c>
      <c r="J4970" s="453">
        <v>2310021501</v>
      </c>
      <c r="K4970" t="s">
        <v>1512</v>
      </c>
      <c r="L4970">
        <v>0</v>
      </c>
      <c r="M4970">
        <v>0</v>
      </c>
      <c r="N4970">
        <v>0</v>
      </c>
      <c r="O4970">
        <v>0</v>
      </c>
      <c r="P4970">
        <v>0</v>
      </c>
      <c r="Q4970">
        <v>0</v>
      </c>
      <c r="R4970">
        <v>0</v>
      </c>
      <c r="S4970">
        <v>0</v>
      </c>
      <c r="T4970">
        <v>0</v>
      </c>
      <c r="U4970">
        <v>0</v>
      </c>
      <c r="W4970" s="429">
        <f t="shared" si="118"/>
        <v>0</v>
      </c>
      <c r="X4970" s="429">
        <f t="shared" si="118"/>
        <v>0</v>
      </c>
      <c r="Y4970" s="429">
        <f t="shared" si="118"/>
        <v>0</v>
      </c>
      <c r="Z4970" s="429">
        <f t="shared" si="118"/>
        <v>0</v>
      </c>
      <c r="AA4970" s="429" t="s">
        <v>1296</v>
      </c>
    </row>
    <row r="4971" spans="1:27" x14ac:dyDescent="0.25">
      <c r="A4971" t="s">
        <v>149</v>
      </c>
      <c r="B4971" s="453" t="s">
        <v>1251</v>
      </c>
      <c r="C4971" t="s">
        <v>1538</v>
      </c>
      <c r="D4971" s="453" t="s">
        <v>1504</v>
      </c>
      <c r="E4971" s="453" t="s">
        <v>1326</v>
      </c>
      <c r="F4971" s="453" t="s">
        <v>1292</v>
      </c>
      <c r="G4971" s="453">
        <v>35</v>
      </c>
      <c r="H4971" s="453">
        <v>35059</v>
      </c>
      <c r="I4971" t="s">
        <v>1540</v>
      </c>
      <c r="J4971" s="453">
        <v>2310021502</v>
      </c>
      <c r="K4971" t="s">
        <v>1513</v>
      </c>
      <c r="L4971">
        <v>0</v>
      </c>
      <c r="M4971">
        <v>0</v>
      </c>
      <c r="N4971">
        <v>0</v>
      </c>
      <c r="O4971">
        <v>0</v>
      </c>
      <c r="P4971">
        <v>0</v>
      </c>
      <c r="Q4971">
        <v>0</v>
      </c>
      <c r="R4971">
        <v>0</v>
      </c>
      <c r="S4971">
        <v>0</v>
      </c>
      <c r="T4971">
        <v>0</v>
      </c>
      <c r="U4971">
        <v>0</v>
      </c>
      <c r="W4971" s="429">
        <f t="shared" si="118"/>
        <v>0</v>
      </c>
      <c r="X4971" s="429">
        <f t="shared" si="118"/>
        <v>0</v>
      </c>
      <c r="Y4971" s="429">
        <f t="shared" si="118"/>
        <v>0</v>
      </c>
      <c r="Z4971" s="429">
        <f t="shared" si="118"/>
        <v>0</v>
      </c>
      <c r="AA4971" s="429" t="s">
        <v>1296</v>
      </c>
    </row>
    <row r="4972" spans="1:27" x14ac:dyDescent="0.25">
      <c r="A4972" t="s">
        <v>149</v>
      </c>
      <c r="B4972" s="453" t="s">
        <v>1251</v>
      </c>
      <c r="C4972" t="s">
        <v>1538</v>
      </c>
      <c r="D4972" s="453" t="s">
        <v>1504</v>
      </c>
      <c r="E4972" s="453" t="s">
        <v>1326</v>
      </c>
      <c r="F4972" s="453" t="s">
        <v>1292</v>
      </c>
      <c r="G4972" s="453">
        <v>35</v>
      </c>
      <c r="H4972" s="453">
        <v>35059</v>
      </c>
      <c r="I4972" t="s">
        <v>1540</v>
      </c>
      <c r="J4972" s="453">
        <v>2310021503</v>
      </c>
      <c r="K4972" t="s">
        <v>1514</v>
      </c>
      <c r="L4972">
        <v>0</v>
      </c>
      <c r="M4972">
        <v>0</v>
      </c>
      <c r="N4972">
        <v>0</v>
      </c>
      <c r="O4972">
        <v>0</v>
      </c>
      <c r="P4972">
        <v>0</v>
      </c>
      <c r="Q4972">
        <v>0</v>
      </c>
      <c r="R4972">
        <v>0</v>
      </c>
      <c r="S4972">
        <v>0</v>
      </c>
      <c r="T4972">
        <v>0</v>
      </c>
      <c r="U4972">
        <v>0</v>
      </c>
      <c r="W4972" s="429">
        <f t="shared" si="118"/>
        <v>0</v>
      </c>
      <c r="X4972" s="429">
        <f t="shared" si="118"/>
        <v>0</v>
      </c>
      <c r="Y4972" s="429">
        <f t="shared" si="118"/>
        <v>0</v>
      </c>
      <c r="Z4972" s="429">
        <f t="shared" si="118"/>
        <v>0</v>
      </c>
      <c r="AA4972" s="429" t="s">
        <v>1296</v>
      </c>
    </row>
    <row r="4973" spans="1:27" x14ac:dyDescent="0.25">
      <c r="A4973" t="s">
        <v>149</v>
      </c>
      <c r="B4973" s="453" t="s">
        <v>1251</v>
      </c>
      <c r="C4973" t="s">
        <v>1538</v>
      </c>
      <c r="D4973" s="453" t="s">
        <v>1504</v>
      </c>
      <c r="E4973" s="453" t="s">
        <v>1326</v>
      </c>
      <c r="F4973" s="453" t="s">
        <v>1292</v>
      </c>
      <c r="G4973" s="453">
        <v>35</v>
      </c>
      <c r="H4973" s="453">
        <v>35059</v>
      </c>
      <c r="I4973" t="s">
        <v>1540</v>
      </c>
      <c r="J4973" s="453">
        <v>2310021505</v>
      </c>
      <c r="K4973" t="s">
        <v>1515</v>
      </c>
      <c r="L4973">
        <v>0</v>
      </c>
      <c r="M4973">
        <v>0</v>
      </c>
      <c r="N4973">
        <v>0</v>
      </c>
      <c r="O4973">
        <v>0</v>
      </c>
      <c r="P4973">
        <v>0</v>
      </c>
      <c r="Q4973">
        <v>0</v>
      </c>
      <c r="R4973">
        <v>0</v>
      </c>
      <c r="S4973">
        <v>0</v>
      </c>
      <c r="T4973">
        <v>0</v>
      </c>
      <c r="U4973">
        <v>0</v>
      </c>
      <c r="W4973" s="429">
        <f t="shared" si="118"/>
        <v>0</v>
      </c>
      <c r="X4973" s="429">
        <f t="shared" si="118"/>
        <v>0</v>
      </c>
      <c r="Y4973" s="429">
        <f t="shared" si="118"/>
        <v>0</v>
      </c>
      <c r="Z4973" s="429">
        <f t="shared" si="118"/>
        <v>0</v>
      </c>
      <c r="AA4973" s="429" t="s">
        <v>1296</v>
      </c>
    </row>
    <row r="4974" spans="1:27" x14ac:dyDescent="0.25">
      <c r="A4974" t="s">
        <v>149</v>
      </c>
      <c r="B4974" s="453" t="s">
        <v>1251</v>
      </c>
      <c r="C4974" t="s">
        <v>1538</v>
      </c>
      <c r="D4974" s="453" t="s">
        <v>1504</v>
      </c>
      <c r="E4974" s="453" t="s">
        <v>1326</v>
      </c>
      <c r="F4974" s="453" t="s">
        <v>1292</v>
      </c>
      <c r="G4974" s="453">
        <v>35</v>
      </c>
      <c r="H4974" s="453">
        <v>35059</v>
      </c>
      <c r="I4974" t="s">
        <v>1540</v>
      </c>
      <c r="J4974" s="453">
        <v>2310021506</v>
      </c>
      <c r="K4974" t="s">
        <v>1526</v>
      </c>
      <c r="L4974">
        <v>0</v>
      </c>
      <c r="M4974">
        <v>0</v>
      </c>
      <c r="N4974">
        <v>0</v>
      </c>
      <c r="O4974">
        <v>0</v>
      </c>
      <c r="P4974">
        <v>0</v>
      </c>
      <c r="Q4974">
        <v>0</v>
      </c>
      <c r="R4974">
        <v>0</v>
      </c>
      <c r="S4974">
        <v>0</v>
      </c>
      <c r="T4974">
        <v>0</v>
      </c>
      <c r="U4974">
        <v>0</v>
      </c>
      <c r="W4974" s="429">
        <f t="shared" si="118"/>
        <v>0</v>
      </c>
      <c r="X4974" s="429">
        <f t="shared" si="118"/>
        <v>0</v>
      </c>
      <c r="Y4974" s="429">
        <f t="shared" si="118"/>
        <v>0</v>
      </c>
      <c r="Z4974" s="429">
        <f t="shared" si="118"/>
        <v>0</v>
      </c>
      <c r="AA4974" s="429" t="s">
        <v>1296</v>
      </c>
    </row>
    <row r="4975" spans="1:27" x14ac:dyDescent="0.25">
      <c r="A4975" t="s">
        <v>149</v>
      </c>
      <c r="B4975" s="453" t="s">
        <v>1251</v>
      </c>
      <c r="C4975" t="s">
        <v>1538</v>
      </c>
      <c r="D4975" s="453" t="s">
        <v>1504</v>
      </c>
      <c r="E4975" s="453" t="s">
        <v>1326</v>
      </c>
      <c r="F4975" s="453" t="s">
        <v>1292</v>
      </c>
      <c r="G4975" s="453">
        <v>35</v>
      </c>
      <c r="H4975" s="453">
        <v>35059</v>
      </c>
      <c r="I4975" t="s">
        <v>1540</v>
      </c>
      <c r="J4975" s="453">
        <v>2310021603</v>
      </c>
      <c r="K4975" t="s">
        <v>1527</v>
      </c>
      <c r="L4975">
        <v>0</v>
      </c>
      <c r="M4975">
        <v>0</v>
      </c>
      <c r="N4975">
        <v>0</v>
      </c>
      <c r="O4975">
        <v>0</v>
      </c>
      <c r="P4975">
        <v>0</v>
      </c>
      <c r="Q4975">
        <v>0</v>
      </c>
      <c r="R4975">
        <v>0</v>
      </c>
      <c r="S4975">
        <v>0</v>
      </c>
      <c r="T4975">
        <v>0</v>
      </c>
      <c r="U4975">
        <v>0</v>
      </c>
      <c r="W4975" s="429">
        <f t="shared" si="118"/>
        <v>0</v>
      </c>
      <c r="X4975" s="429">
        <f t="shared" si="118"/>
        <v>0</v>
      </c>
      <c r="Y4975" s="429">
        <f t="shared" si="118"/>
        <v>0</v>
      </c>
      <c r="Z4975" s="429">
        <f t="shared" si="118"/>
        <v>0</v>
      </c>
      <c r="AA4975" s="429" t="s">
        <v>1296</v>
      </c>
    </row>
    <row r="4976" spans="1:27" x14ac:dyDescent="0.25">
      <c r="A4976" t="s">
        <v>149</v>
      </c>
      <c r="B4976" s="453" t="s">
        <v>1251</v>
      </c>
      <c r="C4976" t="s">
        <v>1538</v>
      </c>
      <c r="D4976" s="453" t="s">
        <v>1504</v>
      </c>
      <c r="E4976" s="453" t="s">
        <v>1326</v>
      </c>
      <c r="F4976" s="453" t="s">
        <v>1292</v>
      </c>
      <c r="G4976" s="453">
        <v>35</v>
      </c>
      <c r="H4976" s="453">
        <v>35059</v>
      </c>
      <c r="I4976" t="s">
        <v>1540</v>
      </c>
      <c r="J4976" s="453">
        <v>2310023010</v>
      </c>
      <c r="K4976" t="s">
        <v>1516</v>
      </c>
      <c r="L4976">
        <v>0</v>
      </c>
      <c r="M4976">
        <v>0</v>
      </c>
      <c r="N4976">
        <v>0</v>
      </c>
      <c r="O4976">
        <v>0</v>
      </c>
      <c r="P4976">
        <v>0</v>
      </c>
      <c r="Q4976">
        <v>0</v>
      </c>
      <c r="R4976">
        <v>0</v>
      </c>
      <c r="S4976">
        <v>0</v>
      </c>
      <c r="T4976">
        <v>0</v>
      </c>
      <c r="U4976">
        <v>0</v>
      </c>
      <c r="W4976" s="429">
        <f t="shared" si="118"/>
        <v>0</v>
      </c>
      <c r="X4976" s="429">
        <f t="shared" si="118"/>
        <v>0</v>
      </c>
      <c r="Y4976" s="429">
        <f t="shared" si="118"/>
        <v>0</v>
      </c>
      <c r="Z4976" s="429">
        <f t="shared" si="118"/>
        <v>0</v>
      </c>
      <c r="AA4976" s="429" t="s">
        <v>1296</v>
      </c>
    </row>
    <row r="4977" spans="1:27" x14ac:dyDescent="0.25">
      <c r="A4977" t="s">
        <v>149</v>
      </c>
      <c r="B4977" s="453" t="s">
        <v>1251</v>
      </c>
      <c r="C4977" t="s">
        <v>1538</v>
      </c>
      <c r="D4977" s="453" t="s">
        <v>1504</v>
      </c>
      <c r="E4977" s="453" t="s">
        <v>1326</v>
      </c>
      <c r="F4977" s="453" t="s">
        <v>1292</v>
      </c>
      <c r="G4977" s="453">
        <v>35</v>
      </c>
      <c r="H4977" s="453">
        <v>35059</v>
      </c>
      <c r="I4977" t="s">
        <v>1540</v>
      </c>
      <c r="J4977" s="453">
        <v>2310023030</v>
      </c>
      <c r="K4977" t="s">
        <v>1517</v>
      </c>
      <c r="L4977">
        <v>0</v>
      </c>
      <c r="M4977">
        <v>0</v>
      </c>
      <c r="N4977">
        <v>0</v>
      </c>
      <c r="O4977">
        <v>0</v>
      </c>
      <c r="P4977">
        <v>0</v>
      </c>
      <c r="Q4977">
        <v>0</v>
      </c>
      <c r="R4977">
        <v>0</v>
      </c>
      <c r="S4977">
        <v>0</v>
      </c>
      <c r="T4977">
        <v>0</v>
      </c>
      <c r="U4977">
        <v>0</v>
      </c>
      <c r="W4977" s="429">
        <f t="shared" si="118"/>
        <v>0</v>
      </c>
      <c r="X4977" s="429">
        <f t="shared" si="118"/>
        <v>0</v>
      </c>
      <c r="Y4977" s="429">
        <f t="shared" si="118"/>
        <v>0</v>
      </c>
      <c r="Z4977" s="429">
        <f t="shared" si="118"/>
        <v>0</v>
      </c>
      <c r="AA4977" s="429" t="s">
        <v>1296</v>
      </c>
    </row>
    <row r="4978" spans="1:27" x14ac:dyDescent="0.25">
      <c r="A4978" t="s">
        <v>149</v>
      </c>
      <c r="B4978" s="453" t="s">
        <v>1251</v>
      </c>
      <c r="C4978" t="s">
        <v>1538</v>
      </c>
      <c r="D4978" s="453" t="s">
        <v>1504</v>
      </c>
      <c r="E4978" s="453" t="s">
        <v>1326</v>
      </c>
      <c r="F4978" s="453" t="s">
        <v>1292</v>
      </c>
      <c r="G4978" s="453">
        <v>35</v>
      </c>
      <c r="H4978" s="453">
        <v>35059</v>
      </c>
      <c r="I4978" t="s">
        <v>1540</v>
      </c>
      <c r="J4978" s="453">
        <v>2310023100</v>
      </c>
      <c r="K4978" t="s">
        <v>1528</v>
      </c>
      <c r="L4978">
        <v>0</v>
      </c>
      <c r="M4978">
        <v>0</v>
      </c>
      <c r="N4978">
        <v>0</v>
      </c>
      <c r="O4978">
        <v>0</v>
      </c>
      <c r="P4978">
        <v>0</v>
      </c>
      <c r="Q4978">
        <v>0</v>
      </c>
      <c r="R4978">
        <v>0</v>
      </c>
      <c r="S4978">
        <v>0</v>
      </c>
      <c r="T4978">
        <v>0</v>
      </c>
      <c r="U4978">
        <v>0</v>
      </c>
      <c r="W4978" s="429">
        <f t="shared" si="118"/>
        <v>0</v>
      </c>
      <c r="X4978" s="429">
        <f t="shared" si="118"/>
        <v>0</v>
      </c>
      <c r="Y4978" s="429">
        <f t="shared" si="118"/>
        <v>0</v>
      </c>
      <c r="Z4978" s="429">
        <f t="shared" si="118"/>
        <v>0</v>
      </c>
      <c r="AA4978" s="429" t="s">
        <v>1295</v>
      </c>
    </row>
    <row r="4979" spans="1:27" x14ac:dyDescent="0.25">
      <c r="A4979" t="s">
        <v>149</v>
      </c>
      <c r="B4979" s="453" t="s">
        <v>1251</v>
      </c>
      <c r="C4979" t="s">
        <v>1538</v>
      </c>
      <c r="D4979" s="453" t="s">
        <v>1504</v>
      </c>
      <c r="E4979" s="453" t="s">
        <v>1326</v>
      </c>
      <c r="F4979" s="453" t="s">
        <v>1292</v>
      </c>
      <c r="G4979" s="453">
        <v>35</v>
      </c>
      <c r="H4979" s="453">
        <v>35059</v>
      </c>
      <c r="I4979" t="s">
        <v>1540</v>
      </c>
      <c r="J4979" s="453">
        <v>2310023102</v>
      </c>
      <c r="K4979" t="s">
        <v>1529</v>
      </c>
      <c r="L4979">
        <v>0</v>
      </c>
      <c r="M4979">
        <v>0</v>
      </c>
      <c r="N4979">
        <v>0</v>
      </c>
      <c r="O4979">
        <v>0</v>
      </c>
      <c r="P4979">
        <v>0</v>
      </c>
      <c r="Q4979">
        <v>0</v>
      </c>
      <c r="R4979">
        <v>0</v>
      </c>
      <c r="S4979">
        <v>0</v>
      </c>
      <c r="T4979">
        <v>0</v>
      </c>
      <c r="U4979">
        <v>0</v>
      </c>
      <c r="W4979" s="429">
        <f t="shared" si="118"/>
        <v>0</v>
      </c>
      <c r="X4979" s="429">
        <f t="shared" si="118"/>
        <v>0</v>
      </c>
      <c r="Y4979" s="429">
        <f t="shared" si="118"/>
        <v>0</v>
      </c>
      <c r="Z4979" s="429">
        <f t="shared" si="118"/>
        <v>0</v>
      </c>
      <c r="AA4979" s="429" t="s">
        <v>1295</v>
      </c>
    </row>
    <row r="4980" spans="1:27" x14ac:dyDescent="0.25">
      <c r="A4980" t="s">
        <v>149</v>
      </c>
      <c r="B4980" s="453" t="s">
        <v>1251</v>
      </c>
      <c r="C4980" t="s">
        <v>1538</v>
      </c>
      <c r="D4980" s="453" t="s">
        <v>1504</v>
      </c>
      <c r="E4980" s="453" t="s">
        <v>1326</v>
      </c>
      <c r="F4980" s="453" t="s">
        <v>1292</v>
      </c>
      <c r="G4980" s="453">
        <v>35</v>
      </c>
      <c r="H4980" s="453">
        <v>35059</v>
      </c>
      <c r="I4980" t="s">
        <v>1540</v>
      </c>
      <c r="J4980" s="453">
        <v>2310023202</v>
      </c>
      <c r="K4980" t="s">
        <v>1530</v>
      </c>
      <c r="L4980">
        <v>0</v>
      </c>
      <c r="M4980">
        <v>0</v>
      </c>
      <c r="N4980">
        <v>0</v>
      </c>
      <c r="O4980">
        <v>0</v>
      </c>
      <c r="P4980">
        <v>0</v>
      </c>
      <c r="Q4980">
        <v>0</v>
      </c>
      <c r="R4980">
        <v>0</v>
      </c>
      <c r="S4980">
        <v>0</v>
      </c>
      <c r="T4980">
        <v>0</v>
      </c>
      <c r="U4980">
        <v>0</v>
      </c>
      <c r="W4980" s="429">
        <f t="shared" si="118"/>
        <v>0</v>
      </c>
      <c r="X4980" s="429">
        <f t="shared" si="118"/>
        <v>0</v>
      </c>
      <c r="Y4980" s="429">
        <f t="shared" si="118"/>
        <v>0</v>
      </c>
      <c r="Z4980" s="429">
        <f t="shared" si="118"/>
        <v>0</v>
      </c>
      <c r="AA4980" s="429" t="s">
        <v>1295</v>
      </c>
    </row>
    <row r="4981" spans="1:27" x14ac:dyDescent="0.25">
      <c r="A4981" t="s">
        <v>149</v>
      </c>
      <c r="B4981" s="453" t="s">
        <v>1251</v>
      </c>
      <c r="C4981" t="s">
        <v>1538</v>
      </c>
      <c r="D4981" s="453" t="s">
        <v>1504</v>
      </c>
      <c r="E4981" s="453" t="s">
        <v>1326</v>
      </c>
      <c r="F4981" s="453" t="s">
        <v>1292</v>
      </c>
      <c r="G4981" s="453">
        <v>35</v>
      </c>
      <c r="H4981" s="453">
        <v>35059</v>
      </c>
      <c r="I4981" t="s">
        <v>1540</v>
      </c>
      <c r="J4981" s="453">
        <v>2310023251</v>
      </c>
      <c r="K4981" t="s">
        <v>1521</v>
      </c>
      <c r="L4981">
        <v>0</v>
      </c>
      <c r="M4981">
        <v>0</v>
      </c>
      <c r="N4981">
        <v>0</v>
      </c>
      <c r="O4981">
        <v>0</v>
      </c>
      <c r="P4981">
        <v>0</v>
      </c>
      <c r="Q4981">
        <v>0</v>
      </c>
      <c r="R4981">
        <v>0</v>
      </c>
      <c r="S4981">
        <v>0</v>
      </c>
      <c r="T4981">
        <v>0</v>
      </c>
      <c r="U4981">
        <v>0</v>
      </c>
      <c r="W4981" s="429">
        <f t="shared" si="118"/>
        <v>0</v>
      </c>
      <c r="X4981" s="429">
        <f t="shared" si="118"/>
        <v>0</v>
      </c>
      <c r="Y4981" s="429">
        <f t="shared" si="118"/>
        <v>0</v>
      </c>
      <c r="Z4981" s="429">
        <f t="shared" si="118"/>
        <v>0</v>
      </c>
      <c r="AA4981" s="429" t="s">
        <v>1295</v>
      </c>
    </row>
    <row r="4982" spans="1:27" x14ac:dyDescent="0.25">
      <c r="A4982" t="s">
        <v>149</v>
      </c>
      <c r="B4982" s="453" t="s">
        <v>1251</v>
      </c>
      <c r="C4982" t="s">
        <v>1538</v>
      </c>
      <c r="D4982" s="453" t="s">
        <v>1504</v>
      </c>
      <c r="E4982" s="453" t="s">
        <v>1326</v>
      </c>
      <c r="F4982" s="453" t="s">
        <v>1292</v>
      </c>
      <c r="G4982" s="453">
        <v>35</v>
      </c>
      <c r="H4982" s="453">
        <v>35059</v>
      </c>
      <c r="I4982" t="s">
        <v>1540</v>
      </c>
      <c r="J4982" s="453">
        <v>2310023300</v>
      </c>
      <c r="K4982" t="s">
        <v>1457</v>
      </c>
      <c r="L4982">
        <v>0</v>
      </c>
      <c r="M4982">
        <v>0</v>
      </c>
      <c r="N4982">
        <v>0</v>
      </c>
      <c r="O4982">
        <v>0</v>
      </c>
      <c r="P4982">
        <v>0</v>
      </c>
      <c r="Q4982">
        <v>0</v>
      </c>
      <c r="R4982">
        <v>0</v>
      </c>
      <c r="S4982">
        <v>0</v>
      </c>
      <c r="T4982">
        <v>0</v>
      </c>
      <c r="U4982">
        <v>0</v>
      </c>
      <c r="W4982" s="429">
        <f t="shared" si="118"/>
        <v>0</v>
      </c>
      <c r="X4982" s="429">
        <f t="shared" si="118"/>
        <v>0</v>
      </c>
      <c r="Y4982" s="429">
        <f t="shared" si="118"/>
        <v>0</v>
      </c>
      <c r="Z4982" s="429">
        <f t="shared" si="118"/>
        <v>0</v>
      </c>
      <c r="AA4982" s="429" t="s">
        <v>1295</v>
      </c>
    </row>
    <row r="4983" spans="1:27" x14ac:dyDescent="0.25">
      <c r="A4983" t="s">
        <v>149</v>
      </c>
      <c r="B4983" s="453" t="s">
        <v>1251</v>
      </c>
      <c r="C4983" t="s">
        <v>1538</v>
      </c>
      <c r="D4983" s="453" t="s">
        <v>1504</v>
      </c>
      <c r="E4983" s="453" t="s">
        <v>1326</v>
      </c>
      <c r="F4983" s="453" t="s">
        <v>1292</v>
      </c>
      <c r="G4983" s="453">
        <v>35</v>
      </c>
      <c r="H4983" s="453">
        <v>35059</v>
      </c>
      <c r="I4983" t="s">
        <v>1540</v>
      </c>
      <c r="J4983" s="453">
        <v>2310023302</v>
      </c>
      <c r="K4983" t="s">
        <v>1531</v>
      </c>
      <c r="L4983">
        <v>0</v>
      </c>
      <c r="M4983">
        <v>0</v>
      </c>
      <c r="N4983">
        <v>0</v>
      </c>
      <c r="O4983">
        <v>0</v>
      </c>
      <c r="P4983">
        <v>0</v>
      </c>
      <c r="Q4983">
        <v>0</v>
      </c>
      <c r="R4983">
        <v>0</v>
      </c>
      <c r="S4983">
        <v>0</v>
      </c>
      <c r="T4983">
        <v>0</v>
      </c>
      <c r="U4983">
        <v>0</v>
      </c>
      <c r="W4983" s="429">
        <f t="shared" si="118"/>
        <v>0</v>
      </c>
      <c r="X4983" s="429">
        <f t="shared" si="118"/>
        <v>0</v>
      </c>
      <c r="Y4983" s="429">
        <f t="shared" si="118"/>
        <v>0</v>
      </c>
      <c r="Z4983" s="429">
        <f t="shared" si="118"/>
        <v>0</v>
      </c>
      <c r="AA4983" s="429" t="s">
        <v>1295</v>
      </c>
    </row>
    <row r="4984" spans="1:27" x14ac:dyDescent="0.25">
      <c r="A4984" t="s">
        <v>149</v>
      </c>
      <c r="B4984" s="453" t="s">
        <v>1251</v>
      </c>
      <c r="C4984" t="s">
        <v>1538</v>
      </c>
      <c r="D4984" s="453" t="s">
        <v>1504</v>
      </c>
      <c r="E4984" s="453" t="s">
        <v>1326</v>
      </c>
      <c r="F4984" s="453" t="s">
        <v>1292</v>
      </c>
      <c r="G4984" s="453">
        <v>35</v>
      </c>
      <c r="H4984" s="453">
        <v>35059</v>
      </c>
      <c r="I4984" t="s">
        <v>1540</v>
      </c>
      <c r="J4984" s="453">
        <v>2310023310</v>
      </c>
      <c r="K4984" t="s">
        <v>1454</v>
      </c>
      <c r="L4984">
        <v>0</v>
      </c>
      <c r="M4984">
        <v>0</v>
      </c>
      <c r="N4984">
        <v>0</v>
      </c>
      <c r="O4984">
        <v>0</v>
      </c>
      <c r="P4984">
        <v>0</v>
      </c>
      <c r="Q4984">
        <v>0</v>
      </c>
      <c r="R4984">
        <v>0</v>
      </c>
      <c r="S4984">
        <v>0</v>
      </c>
      <c r="T4984">
        <v>0</v>
      </c>
      <c r="U4984">
        <v>0</v>
      </c>
      <c r="W4984" s="429">
        <f t="shared" si="118"/>
        <v>0</v>
      </c>
      <c r="X4984" s="429">
        <f t="shared" si="118"/>
        <v>0</v>
      </c>
      <c r="Y4984" s="429">
        <f t="shared" si="118"/>
        <v>0</v>
      </c>
      <c r="Z4984" s="429">
        <f t="shared" si="118"/>
        <v>0</v>
      </c>
      <c r="AA4984" s="429" t="s">
        <v>1295</v>
      </c>
    </row>
    <row r="4985" spans="1:27" x14ac:dyDescent="0.25">
      <c r="A4985" t="s">
        <v>149</v>
      </c>
      <c r="B4985" s="453" t="s">
        <v>1251</v>
      </c>
      <c r="C4985" t="s">
        <v>1538</v>
      </c>
      <c r="D4985" s="453" t="s">
        <v>1504</v>
      </c>
      <c r="E4985" s="453" t="s">
        <v>1326</v>
      </c>
      <c r="F4985" s="453" t="s">
        <v>1292</v>
      </c>
      <c r="G4985" s="453">
        <v>35</v>
      </c>
      <c r="H4985" s="453">
        <v>35059</v>
      </c>
      <c r="I4985" t="s">
        <v>1540</v>
      </c>
      <c r="J4985" s="453">
        <v>2310023351</v>
      </c>
      <c r="K4985" t="s">
        <v>1524</v>
      </c>
      <c r="L4985">
        <v>0</v>
      </c>
      <c r="M4985">
        <v>0</v>
      </c>
      <c r="N4985">
        <v>0</v>
      </c>
      <c r="O4985">
        <v>0</v>
      </c>
      <c r="P4985">
        <v>0</v>
      </c>
      <c r="Q4985">
        <v>0</v>
      </c>
      <c r="R4985">
        <v>0</v>
      </c>
      <c r="S4985">
        <v>0</v>
      </c>
      <c r="T4985">
        <v>0</v>
      </c>
      <c r="U4985">
        <v>0</v>
      </c>
      <c r="W4985" s="429">
        <f t="shared" si="118"/>
        <v>0</v>
      </c>
      <c r="X4985" s="429">
        <f t="shared" si="118"/>
        <v>0</v>
      </c>
      <c r="Y4985" s="429">
        <f t="shared" si="118"/>
        <v>0</v>
      </c>
      <c r="Z4985" s="429">
        <f t="shared" si="118"/>
        <v>0</v>
      </c>
      <c r="AA4985" s="429" t="s">
        <v>1295</v>
      </c>
    </row>
    <row r="4986" spans="1:27" x14ac:dyDescent="0.25">
      <c r="A4986" t="s">
        <v>149</v>
      </c>
      <c r="B4986" s="453" t="s">
        <v>1251</v>
      </c>
      <c r="C4986" t="s">
        <v>1538</v>
      </c>
      <c r="D4986" s="453" t="s">
        <v>1504</v>
      </c>
      <c r="E4986" s="453" t="s">
        <v>1326</v>
      </c>
      <c r="F4986" s="453" t="s">
        <v>1292</v>
      </c>
      <c r="G4986" s="453">
        <v>35</v>
      </c>
      <c r="H4986" s="453">
        <v>35059</v>
      </c>
      <c r="I4986" t="s">
        <v>1540</v>
      </c>
      <c r="J4986" s="453">
        <v>2310023400</v>
      </c>
      <c r="K4986" t="s">
        <v>1452</v>
      </c>
      <c r="L4986">
        <v>0</v>
      </c>
      <c r="M4986">
        <v>0</v>
      </c>
      <c r="N4986">
        <v>0</v>
      </c>
      <c r="O4986">
        <v>0</v>
      </c>
      <c r="P4986">
        <v>0</v>
      </c>
      <c r="Q4986">
        <v>0</v>
      </c>
      <c r="R4986">
        <v>0</v>
      </c>
      <c r="S4986">
        <v>0</v>
      </c>
      <c r="T4986">
        <v>0</v>
      </c>
      <c r="U4986">
        <v>0</v>
      </c>
      <c r="W4986" s="429">
        <f t="shared" si="118"/>
        <v>0</v>
      </c>
      <c r="X4986" s="429">
        <f t="shared" si="118"/>
        <v>0</v>
      </c>
      <c r="Y4986" s="429">
        <f t="shared" si="118"/>
        <v>0</v>
      </c>
      <c r="Z4986" s="429">
        <f t="shared" si="118"/>
        <v>0</v>
      </c>
      <c r="AA4986" s="429" t="s">
        <v>1295</v>
      </c>
    </row>
    <row r="4987" spans="1:27" x14ac:dyDescent="0.25">
      <c r="A4987" t="s">
        <v>149</v>
      </c>
      <c r="B4987" s="453" t="s">
        <v>1251</v>
      </c>
      <c r="C4987" t="s">
        <v>1538</v>
      </c>
      <c r="D4987" s="453" t="s">
        <v>1504</v>
      </c>
      <c r="E4987" s="453" t="s">
        <v>1326</v>
      </c>
      <c r="F4987" s="453" t="s">
        <v>1292</v>
      </c>
      <c r="G4987" s="453">
        <v>35</v>
      </c>
      <c r="H4987" s="453">
        <v>35059</v>
      </c>
      <c r="I4987" t="s">
        <v>1540</v>
      </c>
      <c r="J4987" s="453">
        <v>2310023511</v>
      </c>
      <c r="K4987" t="s">
        <v>1512</v>
      </c>
      <c r="L4987">
        <v>0</v>
      </c>
      <c r="M4987">
        <v>0</v>
      </c>
      <c r="N4987">
        <v>0</v>
      </c>
      <c r="O4987">
        <v>0</v>
      </c>
      <c r="P4987">
        <v>0</v>
      </c>
      <c r="Q4987">
        <v>0</v>
      </c>
      <c r="R4987">
        <v>0</v>
      </c>
      <c r="S4987">
        <v>0</v>
      </c>
      <c r="T4987">
        <v>0</v>
      </c>
      <c r="U4987">
        <v>0</v>
      </c>
      <c r="W4987" s="429">
        <f t="shared" si="118"/>
        <v>0</v>
      </c>
      <c r="X4987" s="429">
        <f t="shared" si="118"/>
        <v>0</v>
      </c>
      <c r="Y4987" s="429">
        <f t="shared" si="118"/>
        <v>0</v>
      </c>
      <c r="Z4987" s="429">
        <f t="shared" si="118"/>
        <v>0</v>
      </c>
      <c r="AA4987" s="429" t="s">
        <v>1296</v>
      </c>
    </row>
    <row r="4988" spans="1:27" x14ac:dyDescent="0.25">
      <c r="A4988" t="s">
        <v>149</v>
      </c>
      <c r="B4988" s="453" t="s">
        <v>1251</v>
      </c>
      <c r="C4988" t="s">
        <v>1538</v>
      </c>
      <c r="D4988" s="453" t="s">
        <v>1504</v>
      </c>
      <c r="E4988" s="453" t="s">
        <v>1326</v>
      </c>
      <c r="F4988" s="453" t="s">
        <v>1292</v>
      </c>
      <c r="G4988" s="453">
        <v>35</v>
      </c>
      <c r="H4988" s="453">
        <v>35059</v>
      </c>
      <c r="I4988" t="s">
        <v>1540</v>
      </c>
      <c r="J4988" s="453">
        <v>2310023512</v>
      </c>
      <c r="K4988" t="s">
        <v>1513</v>
      </c>
      <c r="L4988">
        <v>0</v>
      </c>
      <c r="M4988">
        <v>0</v>
      </c>
      <c r="N4988">
        <v>0</v>
      </c>
      <c r="O4988">
        <v>0</v>
      </c>
      <c r="P4988">
        <v>0</v>
      </c>
      <c r="Q4988">
        <v>0</v>
      </c>
      <c r="R4988">
        <v>0</v>
      </c>
      <c r="S4988">
        <v>0</v>
      </c>
      <c r="T4988">
        <v>0</v>
      </c>
      <c r="U4988">
        <v>0</v>
      </c>
      <c r="W4988" s="429">
        <f t="shared" si="118"/>
        <v>0</v>
      </c>
      <c r="X4988" s="429">
        <f t="shared" si="118"/>
        <v>0</v>
      </c>
      <c r="Y4988" s="429">
        <f t="shared" si="118"/>
        <v>0</v>
      </c>
      <c r="Z4988" s="429">
        <f t="shared" si="118"/>
        <v>0</v>
      </c>
      <c r="AA4988" s="429" t="s">
        <v>1296</v>
      </c>
    </row>
    <row r="4989" spans="1:27" x14ac:dyDescent="0.25">
      <c r="A4989" t="s">
        <v>149</v>
      </c>
      <c r="B4989" s="453" t="s">
        <v>1251</v>
      </c>
      <c r="C4989" t="s">
        <v>1538</v>
      </c>
      <c r="D4989" s="453" t="s">
        <v>1504</v>
      </c>
      <c r="E4989" s="453" t="s">
        <v>1326</v>
      </c>
      <c r="F4989" s="453" t="s">
        <v>1292</v>
      </c>
      <c r="G4989" s="453">
        <v>35</v>
      </c>
      <c r="H4989" s="453">
        <v>35059</v>
      </c>
      <c r="I4989" t="s">
        <v>1540</v>
      </c>
      <c r="J4989" s="453">
        <v>2310023513</v>
      </c>
      <c r="K4989" t="s">
        <v>1514</v>
      </c>
      <c r="L4989">
        <v>0</v>
      </c>
      <c r="M4989">
        <v>0</v>
      </c>
      <c r="N4989">
        <v>0</v>
      </c>
      <c r="O4989">
        <v>0</v>
      </c>
      <c r="P4989">
        <v>0</v>
      </c>
      <c r="Q4989">
        <v>0</v>
      </c>
      <c r="R4989">
        <v>0</v>
      </c>
      <c r="S4989">
        <v>0</v>
      </c>
      <c r="T4989">
        <v>0</v>
      </c>
      <c r="U4989">
        <v>0</v>
      </c>
      <c r="W4989" s="429">
        <f t="shared" si="118"/>
        <v>0</v>
      </c>
      <c r="X4989" s="429">
        <f t="shared" si="118"/>
        <v>0</v>
      </c>
      <c r="Y4989" s="429">
        <f t="shared" si="118"/>
        <v>0</v>
      </c>
      <c r="Z4989" s="429">
        <f t="shared" si="118"/>
        <v>0</v>
      </c>
      <c r="AA4989" s="429" t="s">
        <v>1296</v>
      </c>
    </row>
    <row r="4990" spans="1:27" x14ac:dyDescent="0.25">
      <c r="A4990" t="s">
        <v>149</v>
      </c>
      <c r="B4990" s="453" t="s">
        <v>1251</v>
      </c>
      <c r="C4990" t="s">
        <v>1538</v>
      </c>
      <c r="D4990" s="453" t="s">
        <v>1504</v>
      </c>
      <c r="E4990" s="453" t="s">
        <v>1326</v>
      </c>
      <c r="F4990" s="453" t="s">
        <v>1292</v>
      </c>
      <c r="G4990" s="453">
        <v>35</v>
      </c>
      <c r="H4990" s="453">
        <v>35059</v>
      </c>
      <c r="I4990" t="s">
        <v>1540</v>
      </c>
      <c r="J4990" s="453">
        <v>2310023515</v>
      </c>
      <c r="K4990" t="s">
        <v>1515</v>
      </c>
      <c r="L4990">
        <v>0</v>
      </c>
      <c r="M4990">
        <v>0</v>
      </c>
      <c r="N4990">
        <v>0</v>
      </c>
      <c r="O4990">
        <v>0</v>
      </c>
      <c r="P4990">
        <v>0</v>
      </c>
      <c r="Q4990">
        <v>0</v>
      </c>
      <c r="R4990">
        <v>0</v>
      </c>
      <c r="S4990">
        <v>0</v>
      </c>
      <c r="T4990">
        <v>0</v>
      </c>
      <c r="U4990">
        <v>0</v>
      </c>
      <c r="W4990" s="429">
        <f t="shared" si="118"/>
        <v>0</v>
      </c>
      <c r="X4990" s="429">
        <f t="shared" si="118"/>
        <v>0</v>
      </c>
      <c r="Y4990" s="429">
        <f t="shared" si="118"/>
        <v>0</v>
      </c>
      <c r="Z4990" s="429">
        <f t="shared" si="118"/>
        <v>0</v>
      </c>
      <c r="AA4990" s="429" t="s">
        <v>1296</v>
      </c>
    </row>
    <row r="4991" spans="1:27" x14ac:dyDescent="0.25">
      <c r="A4991" t="s">
        <v>149</v>
      </c>
      <c r="B4991" s="453" t="s">
        <v>1251</v>
      </c>
      <c r="C4991" t="s">
        <v>1538</v>
      </c>
      <c r="D4991" s="453" t="s">
        <v>1504</v>
      </c>
      <c r="E4991" s="453" t="s">
        <v>1326</v>
      </c>
      <c r="F4991" s="453" t="s">
        <v>1292</v>
      </c>
      <c r="G4991" s="453">
        <v>35</v>
      </c>
      <c r="H4991" s="453">
        <v>35059</v>
      </c>
      <c r="I4991" t="s">
        <v>1540</v>
      </c>
      <c r="J4991" s="453">
        <v>2310023516</v>
      </c>
      <c r="K4991" t="s">
        <v>1526</v>
      </c>
      <c r="L4991">
        <v>0</v>
      </c>
      <c r="M4991">
        <v>0</v>
      </c>
      <c r="N4991">
        <v>0</v>
      </c>
      <c r="O4991">
        <v>0</v>
      </c>
      <c r="P4991">
        <v>0</v>
      </c>
      <c r="Q4991">
        <v>0</v>
      </c>
      <c r="R4991">
        <v>0</v>
      </c>
      <c r="S4991">
        <v>0</v>
      </c>
      <c r="T4991">
        <v>0</v>
      </c>
      <c r="U4991">
        <v>0</v>
      </c>
      <c r="W4991" s="429">
        <f t="shared" si="118"/>
        <v>0</v>
      </c>
      <c r="X4991" s="429">
        <f t="shared" si="118"/>
        <v>0</v>
      </c>
      <c r="Y4991" s="429">
        <f t="shared" si="118"/>
        <v>0</v>
      </c>
      <c r="Z4991" s="429">
        <f t="shared" si="118"/>
        <v>0</v>
      </c>
      <c r="AA4991" s="429" t="s">
        <v>1296</v>
      </c>
    </row>
    <row r="4992" spans="1:27" x14ac:dyDescent="0.25">
      <c r="A4992" t="s">
        <v>149</v>
      </c>
      <c r="B4992" s="453" t="s">
        <v>1251</v>
      </c>
      <c r="C4992" t="s">
        <v>1538</v>
      </c>
      <c r="D4992" s="453" t="s">
        <v>1504</v>
      </c>
      <c r="E4992" s="453" t="s">
        <v>1326</v>
      </c>
      <c r="F4992" s="453" t="s">
        <v>1292</v>
      </c>
      <c r="G4992" s="453">
        <v>35</v>
      </c>
      <c r="H4992" s="453">
        <v>35059</v>
      </c>
      <c r="I4992" t="s">
        <v>1540</v>
      </c>
      <c r="J4992" s="453">
        <v>2310023600</v>
      </c>
      <c r="K4992" t="s">
        <v>1532</v>
      </c>
      <c r="L4992">
        <v>0</v>
      </c>
      <c r="M4992">
        <v>0</v>
      </c>
      <c r="N4992">
        <v>0</v>
      </c>
      <c r="O4992">
        <v>0</v>
      </c>
      <c r="P4992">
        <v>0</v>
      </c>
      <c r="Q4992">
        <v>0</v>
      </c>
      <c r="R4992">
        <v>0</v>
      </c>
      <c r="S4992">
        <v>0</v>
      </c>
      <c r="T4992">
        <v>0</v>
      </c>
      <c r="U4992">
        <v>0</v>
      </c>
      <c r="W4992" s="429">
        <f t="shared" si="118"/>
        <v>0</v>
      </c>
      <c r="X4992" s="429">
        <f t="shared" si="118"/>
        <v>0</v>
      </c>
      <c r="Y4992" s="429">
        <f t="shared" si="118"/>
        <v>0</v>
      </c>
      <c r="Z4992" s="429">
        <f t="shared" si="118"/>
        <v>0</v>
      </c>
      <c r="AA4992" s="429" t="s">
        <v>1296</v>
      </c>
    </row>
    <row r="4993" spans="1:27" x14ac:dyDescent="0.25">
      <c r="A4993" t="s">
        <v>149</v>
      </c>
      <c r="B4993" s="453" t="s">
        <v>1251</v>
      </c>
      <c r="C4993" t="s">
        <v>1538</v>
      </c>
      <c r="D4993" s="453" t="s">
        <v>1504</v>
      </c>
      <c r="E4993" s="453" t="s">
        <v>1326</v>
      </c>
      <c r="F4993" s="453" t="s">
        <v>1292</v>
      </c>
      <c r="G4993" s="453">
        <v>35</v>
      </c>
      <c r="H4993" s="453">
        <v>35059</v>
      </c>
      <c r="I4993" t="s">
        <v>1540</v>
      </c>
      <c r="J4993" s="453">
        <v>2310023603</v>
      </c>
      <c r="K4993" t="s">
        <v>1533</v>
      </c>
      <c r="L4993">
        <v>0</v>
      </c>
      <c r="M4993">
        <v>0</v>
      </c>
      <c r="N4993">
        <v>0</v>
      </c>
      <c r="O4993">
        <v>0</v>
      </c>
      <c r="P4993">
        <v>0</v>
      </c>
      <c r="Q4993">
        <v>0</v>
      </c>
      <c r="R4993">
        <v>0</v>
      </c>
      <c r="S4993">
        <v>0</v>
      </c>
      <c r="T4993">
        <v>0</v>
      </c>
      <c r="U4993">
        <v>0</v>
      </c>
      <c r="W4993" s="429">
        <f t="shared" si="118"/>
        <v>0</v>
      </c>
      <c r="X4993" s="429">
        <f t="shared" si="118"/>
        <v>0</v>
      </c>
      <c r="Y4993" s="429">
        <f t="shared" si="118"/>
        <v>0</v>
      </c>
      <c r="Z4993" s="429">
        <f t="shared" si="118"/>
        <v>0</v>
      </c>
      <c r="AA4993" s="429" t="s">
        <v>1296</v>
      </c>
    </row>
    <row r="4994" spans="1:27" x14ac:dyDescent="0.25">
      <c r="A4994" t="s">
        <v>149</v>
      </c>
      <c r="B4994" s="453" t="s">
        <v>1251</v>
      </c>
      <c r="C4994" t="s">
        <v>1538</v>
      </c>
      <c r="D4994" s="453" t="s">
        <v>1504</v>
      </c>
      <c r="E4994" s="453" t="s">
        <v>1326</v>
      </c>
      <c r="F4994" s="453" t="s">
        <v>1292</v>
      </c>
      <c r="G4994" s="453">
        <v>35</v>
      </c>
      <c r="H4994" s="453">
        <v>35059</v>
      </c>
      <c r="I4994" t="s">
        <v>1540</v>
      </c>
      <c r="J4994" s="453">
        <v>2310023606</v>
      </c>
      <c r="K4994" t="s">
        <v>1502</v>
      </c>
      <c r="L4994">
        <v>0</v>
      </c>
      <c r="M4994">
        <v>0</v>
      </c>
      <c r="N4994">
        <v>0</v>
      </c>
      <c r="O4994">
        <v>0</v>
      </c>
      <c r="P4994">
        <v>0</v>
      </c>
      <c r="Q4994">
        <v>0</v>
      </c>
      <c r="R4994">
        <v>0</v>
      </c>
      <c r="S4994">
        <v>0</v>
      </c>
      <c r="T4994">
        <v>0</v>
      </c>
      <c r="U4994">
        <v>0</v>
      </c>
      <c r="W4994" s="429">
        <f t="shared" si="118"/>
        <v>0</v>
      </c>
      <c r="X4994" s="429">
        <f t="shared" si="118"/>
        <v>0</v>
      </c>
      <c r="Y4994" s="429">
        <f t="shared" si="118"/>
        <v>0</v>
      </c>
      <c r="Z4994" s="429">
        <f t="shared" si="118"/>
        <v>0</v>
      </c>
      <c r="AA4994" s="429" t="s">
        <v>1296</v>
      </c>
    </row>
    <row r="4995" spans="1:27" x14ac:dyDescent="0.25">
      <c r="A4995" t="s">
        <v>149</v>
      </c>
      <c r="B4995" s="453" t="s">
        <v>1251</v>
      </c>
      <c r="C4995" t="s">
        <v>1538</v>
      </c>
      <c r="D4995" s="453" t="s">
        <v>1504</v>
      </c>
      <c r="E4995" s="453" t="s">
        <v>1326</v>
      </c>
      <c r="F4995" s="453" t="s">
        <v>1292</v>
      </c>
      <c r="G4995" s="453">
        <v>35</v>
      </c>
      <c r="H4995" s="453">
        <v>35059</v>
      </c>
      <c r="I4995" t="s">
        <v>1540</v>
      </c>
      <c r="J4995" s="453">
        <v>2310111100</v>
      </c>
      <c r="K4995" t="s">
        <v>1502</v>
      </c>
      <c r="L4995">
        <v>0</v>
      </c>
      <c r="M4995">
        <v>11.6128</v>
      </c>
      <c r="N4995">
        <v>0</v>
      </c>
      <c r="O4995">
        <v>0</v>
      </c>
      <c r="P4995">
        <v>0</v>
      </c>
      <c r="Q4995">
        <v>0</v>
      </c>
      <c r="R4995">
        <v>1.3258709292601514</v>
      </c>
      <c r="S4995">
        <v>20.559417246757512</v>
      </c>
      <c r="T4995">
        <v>0</v>
      </c>
      <c r="U4995">
        <v>515.31130209819798</v>
      </c>
      <c r="W4995" s="429">
        <f t="shared" si="118"/>
        <v>1.3258709292601514</v>
      </c>
      <c r="X4995" s="429">
        <f t="shared" si="118"/>
        <v>20.559417246757512</v>
      </c>
      <c r="Y4995" s="429">
        <f t="shared" si="118"/>
        <v>0</v>
      </c>
      <c r="Z4995" s="429">
        <f t="shared" si="118"/>
        <v>515.31130209819798</v>
      </c>
      <c r="AA4995" s="429" t="s">
        <v>1296</v>
      </c>
    </row>
    <row r="4996" spans="1:27" x14ac:dyDescent="0.25">
      <c r="A4996" t="s">
        <v>149</v>
      </c>
      <c r="B4996" s="453" t="s">
        <v>1251</v>
      </c>
      <c r="C4996" t="s">
        <v>1538</v>
      </c>
      <c r="D4996" s="453" t="s">
        <v>1504</v>
      </c>
      <c r="E4996" s="453" t="s">
        <v>1326</v>
      </c>
      <c r="F4996" s="453" t="s">
        <v>1292</v>
      </c>
      <c r="G4996" s="453">
        <v>35</v>
      </c>
      <c r="H4996" s="453">
        <v>35059</v>
      </c>
      <c r="I4996" t="s">
        <v>1540</v>
      </c>
      <c r="J4996" s="453">
        <v>2310111401</v>
      </c>
      <c r="K4996" t="s">
        <v>1534</v>
      </c>
      <c r="L4996">
        <v>0</v>
      </c>
      <c r="M4996">
        <v>0.129777</v>
      </c>
      <c r="N4996">
        <v>0</v>
      </c>
      <c r="O4996">
        <v>0</v>
      </c>
      <c r="P4996">
        <v>0</v>
      </c>
      <c r="Q4996">
        <v>0</v>
      </c>
      <c r="R4996">
        <v>1.4817059760487966E-2</v>
      </c>
      <c r="S4996">
        <v>0.22975849855611477</v>
      </c>
      <c r="T4996">
        <v>0</v>
      </c>
      <c r="U4996">
        <v>5.7587795236633577</v>
      </c>
      <c r="W4996" s="429">
        <f t="shared" si="118"/>
        <v>1.4817059760487966E-2</v>
      </c>
      <c r="X4996" s="429">
        <f t="shared" si="118"/>
        <v>0.22975849855611477</v>
      </c>
      <c r="Y4996" s="429">
        <f t="shared" si="118"/>
        <v>0</v>
      </c>
      <c r="Z4996" s="429">
        <f t="shared" si="118"/>
        <v>5.7587795236633577</v>
      </c>
      <c r="AA4996" s="429" t="s">
        <v>1295</v>
      </c>
    </row>
    <row r="4997" spans="1:27" x14ac:dyDescent="0.25">
      <c r="A4997" t="s">
        <v>149</v>
      </c>
      <c r="B4997" s="453" t="s">
        <v>1251</v>
      </c>
      <c r="C4997" t="s">
        <v>1538</v>
      </c>
      <c r="D4997" s="453" t="s">
        <v>1504</v>
      </c>
      <c r="E4997" s="453" t="s">
        <v>1326</v>
      </c>
      <c r="F4997" s="453" t="s">
        <v>1292</v>
      </c>
      <c r="G4997" s="453">
        <v>35</v>
      </c>
      <c r="H4997" s="453">
        <v>35059</v>
      </c>
      <c r="I4997" t="s">
        <v>1540</v>
      </c>
      <c r="J4997" s="453">
        <v>2310111700</v>
      </c>
      <c r="K4997" t="s">
        <v>1535</v>
      </c>
      <c r="L4997">
        <v>0</v>
      </c>
      <c r="M4997">
        <v>0</v>
      </c>
      <c r="N4997">
        <v>0</v>
      </c>
      <c r="O4997">
        <v>0</v>
      </c>
      <c r="P4997">
        <v>0</v>
      </c>
      <c r="Q4997">
        <v>0</v>
      </c>
      <c r="R4997">
        <v>0</v>
      </c>
      <c r="S4997">
        <v>0</v>
      </c>
      <c r="T4997">
        <v>0</v>
      </c>
      <c r="U4997">
        <v>0</v>
      </c>
      <c r="W4997" s="429">
        <f t="shared" si="118"/>
        <v>0</v>
      </c>
      <c r="X4997" s="429">
        <f t="shared" si="118"/>
        <v>0</v>
      </c>
      <c r="Y4997" s="429">
        <f t="shared" si="118"/>
        <v>0</v>
      </c>
      <c r="Z4997" s="429">
        <f t="shared" si="118"/>
        <v>0</v>
      </c>
      <c r="AA4997" s="429" t="s">
        <v>1296</v>
      </c>
    </row>
    <row r="4998" spans="1:27" x14ac:dyDescent="0.25">
      <c r="A4998" t="s">
        <v>149</v>
      </c>
      <c r="B4998" s="453" t="s">
        <v>1251</v>
      </c>
      <c r="C4998" t="s">
        <v>1538</v>
      </c>
      <c r="D4998" s="453" t="s">
        <v>1504</v>
      </c>
      <c r="E4998" s="453" t="s">
        <v>1326</v>
      </c>
      <c r="F4998" s="453" t="s">
        <v>1292</v>
      </c>
      <c r="G4998" s="453">
        <v>35</v>
      </c>
      <c r="H4998" s="453">
        <v>35059</v>
      </c>
      <c r="I4998" t="s">
        <v>1540</v>
      </c>
      <c r="J4998" s="453">
        <v>2310121100</v>
      </c>
      <c r="K4998" t="s">
        <v>1502</v>
      </c>
      <c r="L4998">
        <v>0</v>
      </c>
      <c r="M4998">
        <v>0</v>
      </c>
      <c r="N4998">
        <v>0</v>
      </c>
      <c r="O4998">
        <v>0</v>
      </c>
      <c r="P4998">
        <v>0</v>
      </c>
      <c r="Q4998">
        <v>0</v>
      </c>
      <c r="R4998">
        <v>0</v>
      </c>
      <c r="S4998">
        <v>0</v>
      </c>
      <c r="T4998">
        <v>0</v>
      </c>
      <c r="U4998">
        <v>0</v>
      </c>
      <c r="W4998" s="429">
        <f t="shared" si="118"/>
        <v>0</v>
      </c>
      <c r="X4998" s="429">
        <f t="shared" si="118"/>
        <v>0</v>
      </c>
      <c r="Y4998" s="429">
        <f t="shared" si="118"/>
        <v>0</v>
      </c>
      <c r="Z4998" s="429">
        <f t="shared" si="118"/>
        <v>0</v>
      </c>
      <c r="AA4998" s="429" t="s">
        <v>1296</v>
      </c>
    </row>
    <row r="4999" spans="1:27" x14ac:dyDescent="0.25">
      <c r="A4999" t="s">
        <v>149</v>
      </c>
      <c r="B4999" s="453" t="s">
        <v>1251</v>
      </c>
      <c r="C4999" t="s">
        <v>1538</v>
      </c>
      <c r="D4999" s="453" t="s">
        <v>1504</v>
      </c>
      <c r="E4999" s="453" t="s">
        <v>1326</v>
      </c>
      <c r="F4999" s="453" t="s">
        <v>1292</v>
      </c>
      <c r="G4999" s="453">
        <v>35</v>
      </c>
      <c r="H4999" s="453">
        <v>35059</v>
      </c>
      <c r="I4999" t="s">
        <v>1540</v>
      </c>
      <c r="J4999" s="453">
        <v>2310121401</v>
      </c>
      <c r="K4999" t="s">
        <v>1536</v>
      </c>
      <c r="L4999">
        <v>0</v>
      </c>
      <c r="M4999">
        <v>0</v>
      </c>
      <c r="N4999">
        <v>0</v>
      </c>
      <c r="O4999">
        <v>0</v>
      </c>
      <c r="P4999">
        <v>0</v>
      </c>
      <c r="Q4999">
        <v>0</v>
      </c>
      <c r="R4999">
        <v>0</v>
      </c>
      <c r="S4999">
        <v>0</v>
      </c>
      <c r="T4999">
        <v>0</v>
      </c>
      <c r="U4999">
        <v>0</v>
      </c>
      <c r="W4999" s="429">
        <f t="shared" si="118"/>
        <v>0</v>
      </c>
      <c r="X4999" s="429">
        <f t="shared" si="118"/>
        <v>0</v>
      </c>
      <c r="Y4999" s="429">
        <f t="shared" si="118"/>
        <v>0</v>
      </c>
      <c r="Z4999" s="429">
        <f t="shared" si="118"/>
        <v>0</v>
      </c>
      <c r="AA4999" s="429" t="s">
        <v>1295</v>
      </c>
    </row>
    <row r="5000" spans="1:27" x14ac:dyDescent="0.25">
      <c r="A5000" t="s">
        <v>149</v>
      </c>
      <c r="B5000" s="453" t="s">
        <v>1251</v>
      </c>
      <c r="C5000" t="s">
        <v>1538</v>
      </c>
      <c r="D5000" s="453" t="s">
        <v>1504</v>
      </c>
      <c r="E5000" s="453" t="s">
        <v>1326</v>
      </c>
      <c r="F5000" s="453" t="s">
        <v>1292</v>
      </c>
      <c r="G5000" s="453">
        <v>35</v>
      </c>
      <c r="H5000" s="453">
        <v>35059</v>
      </c>
      <c r="I5000" t="s">
        <v>1540</v>
      </c>
      <c r="J5000" s="453">
        <v>2310121700</v>
      </c>
      <c r="K5000" t="s">
        <v>1537</v>
      </c>
      <c r="L5000">
        <v>0</v>
      </c>
      <c r="M5000">
        <v>0</v>
      </c>
      <c r="N5000">
        <v>0</v>
      </c>
      <c r="O5000">
        <v>0</v>
      </c>
      <c r="P5000">
        <v>0</v>
      </c>
      <c r="Q5000">
        <v>0</v>
      </c>
      <c r="R5000">
        <v>0</v>
      </c>
      <c r="S5000">
        <v>0</v>
      </c>
      <c r="T5000">
        <v>0</v>
      </c>
      <c r="U5000">
        <v>0</v>
      </c>
      <c r="W5000" s="429">
        <f t="shared" si="118"/>
        <v>0</v>
      </c>
      <c r="X5000" s="429">
        <f t="shared" si="118"/>
        <v>0</v>
      </c>
      <c r="Y5000" s="429">
        <f t="shared" si="118"/>
        <v>0</v>
      </c>
      <c r="Z5000" s="429">
        <f t="shared" si="118"/>
        <v>0</v>
      </c>
      <c r="AA5000" s="429" t="s">
        <v>1296</v>
      </c>
    </row>
    <row r="5001" spans="1:27" x14ac:dyDescent="0.25">
      <c r="A5001" t="s">
        <v>149</v>
      </c>
      <c r="B5001" t="s">
        <v>1248</v>
      </c>
      <c r="C5001" t="s">
        <v>1541</v>
      </c>
      <c r="D5001" t="s">
        <v>1504</v>
      </c>
      <c r="E5001" s="453" t="s">
        <v>1326</v>
      </c>
      <c r="F5001" t="s">
        <v>1293</v>
      </c>
      <c r="G5001" t="s">
        <v>524</v>
      </c>
      <c r="H5001">
        <v>35029</v>
      </c>
      <c r="I5001" t="s">
        <v>1542</v>
      </c>
      <c r="J5001">
        <v>20200201</v>
      </c>
      <c r="K5001" t="s">
        <v>1543</v>
      </c>
      <c r="L5001">
        <v>260.56799999999998</v>
      </c>
      <c r="M5001">
        <v>1.7959999999999998</v>
      </c>
      <c r="N5001">
        <v>68.561999999999998</v>
      </c>
      <c r="O5001">
        <v>3.6560000000000001</v>
      </c>
      <c r="P5001">
        <v>5.6</v>
      </c>
      <c r="Q5001">
        <v>5.6</v>
      </c>
      <c r="R5001">
        <v>289520</v>
      </c>
      <c r="S5001">
        <v>2.2408847999999999</v>
      </c>
      <c r="T5001">
        <v>7.8959999999999999</v>
      </c>
      <c r="U5001">
        <v>291929.03011999995</v>
      </c>
      <c r="W5001" s="429">
        <f t="shared" ref="W5001:Z5016" si="119">IFERROR(R5001*1,0)</f>
        <v>289520</v>
      </c>
      <c r="X5001" s="429">
        <f t="shared" si="119"/>
        <v>2.2408847999999999</v>
      </c>
      <c r="Y5001" s="429">
        <f t="shared" si="119"/>
        <v>7.8959999999999999</v>
      </c>
      <c r="Z5001" s="429">
        <f t="shared" si="119"/>
        <v>291929.03011999995</v>
      </c>
      <c r="AA5001" s="429" t="s">
        <v>1295</v>
      </c>
    </row>
    <row r="5002" spans="1:27" x14ac:dyDescent="0.25">
      <c r="A5002" t="s">
        <v>149</v>
      </c>
      <c r="B5002" t="s">
        <v>1248</v>
      </c>
      <c r="C5002" t="s">
        <v>1541</v>
      </c>
      <c r="D5002" t="s">
        <v>1504</v>
      </c>
      <c r="E5002" s="453" t="s">
        <v>1326</v>
      </c>
      <c r="F5002" t="s">
        <v>1293</v>
      </c>
      <c r="G5002" t="s">
        <v>524</v>
      </c>
      <c r="H5002">
        <v>35029</v>
      </c>
      <c r="I5002" t="s">
        <v>1542</v>
      </c>
      <c r="J5002">
        <v>31088811</v>
      </c>
      <c r="K5002" t="s">
        <v>1281</v>
      </c>
      <c r="L5002">
        <v>0</v>
      </c>
      <c r="M5002">
        <v>7.82</v>
      </c>
      <c r="N5002">
        <v>0</v>
      </c>
      <c r="O5002">
        <v>0</v>
      </c>
      <c r="P5002">
        <v>0</v>
      </c>
      <c r="Q5002">
        <v>0</v>
      </c>
      <c r="R5002">
        <v>1.3674316939890718</v>
      </c>
      <c r="S5002">
        <v>28.075081967213116</v>
      </c>
      <c r="T5002">
        <v>0</v>
      </c>
      <c r="U5002">
        <v>703.24448087431688</v>
      </c>
      <c r="W5002" s="429">
        <f t="shared" si="119"/>
        <v>1.3674316939890718</v>
      </c>
      <c r="X5002" s="429">
        <f t="shared" si="119"/>
        <v>28.075081967213116</v>
      </c>
      <c r="Y5002" s="429">
        <f t="shared" si="119"/>
        <v>0</v>
      </c>
      <c r="Z5002" s="429">
        <f t="shared" si="119"/>
        <v>703.24448087431688</v>
      </c>
      <c r="AA5002" s="429" t="s">
        <v>1296</v>
      </c>
    </row>
    <row r="5003" spans="1:27" x14ac:dyDescent="0.25">
      <c r="A5003" t="s">
        <v>149</v>
      </c>
      <c r="B5003" t="s">
        <v>1250</v>
      </c>
      <c r="C5003" t="s">
        <v>1544</v>
      </c>
      <c r="D5003" t="s">
        <v>1504</v>
      </c>
      <c r="E5003" s="453" t="s">
        <v>1326</v>
      </c>
      <c r="F5003" t="s">
        <v>1293</v>
      </c>
      <c r="G5003" t="s">
        <v>524</v>
      </c>
      <c r="H5003">
        <v>35057</v>
      </c>
      <c r="I5003" t="s">
        <v>1545</v>
      </c>
      <c r="J5003">
        <v>20200253</v>
      </c>
      <c r="K5003" t="s">
        <v>1546</v>
      </c>
      <c r="L5003">
        <v>88.5</v>
      </c>
      <c r="M5003">
        <v>0.35</v>
      </c>
      <c r="N5003">
        <v>29.549999999999997</v>
      </c>
      <c r="O5003">
        <v>0</v>
      </c>
      <c r="P5003">
        <v>0.11000000000000001</v>
      </c>
      <c r="Q5003">
        <v>0.11000000000000001</v>
      </c>
      <c r="R5003">
        <v>5970.9135750000005</v>
      </c>
      <c r="S5003">
        <v>0.2252325</v>
      </c>
      <c r="T5003">
        <v>1.1261625000000001E-2</v>
      </c>
      <c r="U5003">
        <v>5979.9003517500005</v>
      </c>
      <c r="W5003" s="429">
        <f t="shared" si="119"/>
        <v>5970.9135750000005</v>
      </c>
      <c r="X5003" s="429">
        <f t="shared" si="119"/>
        <v>0.2252325</v>
      </c>
      <c r="Y5003" s="429">
        <f t="shared" si="119"/>
        <v>1.1261625000000001E-2</v>
      </c>
      <c r="Z5003" s="429">
        <f t="shared" si="119"/>
        <v>5979.9003517500005</v>
      </c>
      <c r="AA5003" s="429" t="s">
        <v>1295</v>
      </c>
    </row>
    <row r="5004" spans="1:27" x14ac:dyDescent="0.25">
      <c r="A5004" t="s">
        <v>149</v>
      </c>
      <c r="B5004" t="s">
        <v>1250</v>
      </c>
      <c r="C5004" t="s">
        <v>1544</v>
      </c>
      <c r="D5004" t="s">
        <v>1504</v>
      </c>
      <c r="E5004" s="453" t="s">
        <v>1326</v>
      </c>
      <c r="F5004" t="s">
        <v>1293</v>
      </c>
      <c r="G5004" t="s">
        <v>524</v>
      </c>
      <c r="H5004">
        <v>35057</v>
      </c>
      <c r="I5004" t="s">
        <v>1545</v>
      </c>
      <c r="J5004">
        <v>20200254</v>
      </c>
      <c r="K5004" t="s">
        <v>1547</v>
      </c>
      <c r="L5004">
        <v>24.020000000000003</v>
      </c>
      <c r="M5004">
        <v>3.76</v>
      </c>
      <c r="N5004">
        <v>9.17</v>
      </c>
      <c r="O5004">
        <v>0.02</v>
      </c>
      <c r="P5004">
        <v>0.32</v>
      </c>
      <c r="Q5004">
        <v>0.32</v>
      </c>
      <c r="R5004">
        <v>1620.5801590000003</v>
      </c>
      <c r="S5004">
        <v>6.1130900000000009E-2</v>
      </c>
      <c r="T5004">
        <v>3.0565450000000004E-3</v>
      </c>
      <c r="U5004">
        <v>1623.0192819100002</v>
      </c>
      <c r="W5004" s="429">
        <f t="shared" si="119"/>
        <v>1620.5801590000003</v>
      </c>
      <c r="X5004" s="429">
        <f t="shared" si="119"/>
        <v>6.1130900000000009E-2</v>
      </c>
      <c r="Y5004" s="429">
        <f t="shared" si="119"/>
        <v>3.0565450000000004E-3</v>
      </c>
      <c r="Z5004" s="429">
        <f t="shared" si="119"/>
        <v>1623.0192819100002</v>
      </c>
      <c r="AA5004" s="429" t="s">
        <v>1295</v>
      </c>
    </row>
    <row r="5005" spans="1:27" x14ac:dyDescent="0.25">
      <c r="A5005" t="s">
        <v>149</v>
      </c>
      <c r="B5005" t="s">
        <v>1250</v>
      </c>
      <c r="C5005" t="s">
        <v>1544</v>
      </c>
      <c r="D5005" t="s">
        <v>1504</v>
      </c>
      <c r="E5005" s="453" t="s">
        <v>1326</v>
      </c>
      <c r="F5005" t="s">
        <v>1293</v>
      </c>
      <c r="G5005" t="s">
        <v>524</v>
      </c>
      <c r="H5005">
        <v>35057</v>
      </c>
      <c r="I5005" t="s">
        <v>1545</v>
      </c>
      <c r="J5005">
        <v>31088811</v>
      </c>
      <c r="K5005" t="s">
        <v>1281</v>
      </c>
      <c r="L5005">
        <v>0</v>
      </c>
      <c r="M5005">
        <v>0.1</v>
      </c>
      <c r="N5005">
        <v>0</v>
      </c>
      <c r="O5005">
        <v>0</v>
      </c>
      <c r="P5005">
        <v>0</v>
      </c>
      <c r="Q5005">
        <v>0</v>
      </c>
      <c r="R5005">
        <v>1.7486338797814211E-2</v>
      </c>
      <c r="S5005">
        <v>0.35901639344262304</v>
      </c>
      <c r="T5005">
        <v>0</v>
      </c>
      <c r="U5005">
        <v>8.9928961748633913</v>
      </c>
      <c r="W5005" s="429">
        <f t="shared" si="119"/>
        <v>1.7486338797814211E-2</v>
      </c>
      <c r="X5005" s="429">
        <f t="shared" si="119"/>
        <v>0.35901639344262304</v>
      </c>
      <c r="Y5005" s="429">
        <f t="shared" si="119"/>
        <v>0</v>
      </c>
      <c r="Z5005" s="429">
        <f t="shared" si="119"/>
        <v>8.9928961748633913</v>
      </c>
      <c r="AA5005" s="429" t="s">
        <v>1296</v>
      </c>
    </row>
    <row r="5006" spans="1:27" x14ac:dyDescent="0.25">
      <c r="A5006" t="s">
        <v>149</v>
      </c>
      <c r="B5006" t="s">
        <v>1250</v>
      </c>
      <c r="C5006" t="s">
        <v>1544</v>
      </c>
      <c r="D5006" t="s">
        <v>1504</v>
      </c>
      <c r="E5006" s="453" t="s">
        <v>1326</v>
      </c>
      <c r="F5006" t="s">
        <v>1293</v>
      </c>
      <c r="G5006" t="s">
        <v>524</v>
      </c>
      <c r="H5006">
        <v>35057</v>
      </c>
      <c r="I5006" t="s">
        <v>1545</v>
      </c>
      <c r="J5006">
        <v>40400311</v>
      </c>
      <c r="K5006" t="s">
        <v>1548</v>
      </c>
      <c r="L5006">
        <v>0</v>
      </c>
      <c r="M5006">
        <v>0.6</v>
      </c>
      <c r="N5006">
        <v>0</v>
      </c>
      <c r="O5006">
        <v>0</v>
      </c>
      <c r="P5006">
        <v>0</v>
      </c>
      <c r="Q5006">
        <v>0</v>
      </c>
      <c r="R5006">
        <v>4.3406697467647205E-3</v>
      </c>
      <c r="S5006">
        <v>1.8181042397158884E-2</v>
      </c>
      <c r="T5006">
        <v>0</v>
      </c>
      <c r="U5006">
        <v>0.45886672967573683</v>
      </c>
      <c r="W5006" s="429">
        <f t="shared" si="119"/>
        <v>4.3406697467647205E-3</v>
      </c>
      <c r="X5006" s="429">
        <f t="shared" si="119"/>
        <v>1.8181042397158884E-2</v>
      </c>
      <c r="Y5006" s="429">
        <f t="shared" si="119"/>
        <v>0</v>
      </c>
      <c r="Z5006" s="429">
        <f t="shared" si="119"/>
        <v>0.45886672967573683</v>
      </c>
      <c r="AA5006" s="429" t="s">
        <v>1296</v>
      </c>
    </row>
    <row r="5007" spans="1:27" x14ac:dyDescent="0.25">
      <c r="A5007" t="s">
        <v>149</v>
      </c>
      <c r="B5007" t="s">
        <v>1249</v>
      </c>
      <c r="C5007" t="s">
        <v>1503</v>
      </c>
      <c r="D5007" t="s">
        <v>1504</v>
      </c>
      <c r="E5007" s="453" t="s">
        <v>1326</v>
      </c>
      <c r="F5007" t="s">
        <v>1293</v>
      </c>
      <c r="G5007" t="s">
        <v>524</v>
      </c>
      <c r="H5007">
        <v>35013</v>
      </c>
      <c r="I5007" t="s">
        <v>536</v>
      </c>
      <c r="J5007">
        <v>20200201</v>
      </c>
      <c r="K5007" t="s">
        <v>1543</v>
      </c>
      <c r="L5007">
        <v>180.12699999999998</v>
      </c>
      <c r="M5007">
        <v>0.44700000000000001</v>
      </c>
      <c r="N5007">
        <v>28.441000000000003</v>
      </c>
      <c r="O5007">
        <v>0.72399999999999998</v>
      </c>
      <c r="P5007">
        <v>1.4059999999999999</v>
      </c>
      <c r="Q5007">
        <v>1.4059999999999999</v>
      </c>
      <c r="R5007">
        <v>200141.11111111109</v>
      </c>
      <c r="S5007">
        <v>1.5490921999999998</v>
      </c>
      <c r="T5007">
        <v>5.4583939393939387</v>
      </c>
      <c r="U5007">
        <v>201806.43981005051</v>
      </c>
      <c r="W5007" s="429">
        <f t="shared" si="119"/>
        <v>200141.11111111109</v>
      </c>
      <c r="X5007" s="429">
        <f t="shared" si="119"/>
        <v>1.5490921999999998</v>
      </c>
      <c r="Y5007" s="429">
        <f t="shared" si="119"/>
        <v>5.4583939393939387</v>
      </c>
      <c r="Z5007" s="429">
        <f t="shared" si="119"/>
        <v>201806.43981005051</v>
      </c>
      <c r="AA5007" s="429" t="s">
        <v>1295</v>
      </c>
    </row>
    <row r="5008" spans="1:27" x14ac:dyDescent="0.25">
      <c r="A5008" t="s">
        <v>149</v>
      </c>
      <c r="B5008" t="s">
        <v>1249</v>
      </c>
      <c r="C5008" t="s">
        <v>1503</v>
      </c>
      <c r="D5008" t="s">
        <v>1504</v>
      </c>
      <c r="E5008" s="453" t="s">
        <v>1326</v>
      </c>
      <c r="F5008" t="s">
        <v>1293</v>
      </c>
      <c r="G5008" t="s">
        <v>524</v>
      </c>
      <c r="H5008">
        <v>35013</v>
      </c>
      <c r="I5008" t="s">
        <v>536</v>
      </c>
      <c r="J5008">
        <v>31000299</v>
      </c>
      <c r="K5008" t="s">
        <v>1419</v>
      </c>
      <c r="L5008">
        <v>0</v>
      </c>
      <c r="M5008">
        <v>2.9</v>
      </c>
      <c r="N5008">
        <v>0</v>
      </c>
      <c r="O5008">
        <v>0</v>
      </c>
      <c r="P5008">
        <v>0</v>
      </c>
      <c r="Q5008">
        <v>0</v>
      </c>
      <c r="R5008">
        <v>0.6673400270674078</v>
      </c>
      <c r="S5008">
        <v>8.3441703156622609</v>
      </c>
      <c r="T5008">
        <v>0</v>
      </c>
      <c r="U5008">
        <v>209.27159791862394</v>
      </c>
      <c r="W5008" s="429">
        <f t="shared" si="119"/>
        <v>0.6673400270674078</v>
      </c>
      <c r="X5008" s="429">
        <f t="shared" si="119"/>
        <v>8.3441703156622609</v>
      </c>
      <c r="Y5008" s="429">
        <f t="shared" si="119"/>
        <v>0</v>
      </c>
      <c r="Z5008" s="429">
        <f t="shared" si="119"/>
        <v>209.27159791862394</v>
      </c>
      <c r="AA5008" s="429" t="s">
        <v>1296</v>
      </c>
    </row>
    <row r="5009" spans="1:27" x14ac:dyDescent="0.25">
      <c r="A5009" t="s">
        <v>149</v>
      </c>
      <c r="B5009" t="s">
        <v>1249</v>
      </c>
      <c r="C5009" t="s">
        <v>1503</v>
      </c>
      <c r="D5009" t="s">
        <v>1504</v>
      </c>
      <c r="E5009" s="453" t="s">
        <v>1326</v>
      </c>
      <c r="F5009" t="s">
        <v>1293</v>
      </c>
      <c r="G5009" t="s">
        <v>524</v>
      </c>
      <c r="H5009">
        <v>35013</v>
      </c>
      <c r="I5009" t="s">
        <v>536</v>
      </c>
      <c r="J5009">
        <v>31088811</v>
      </c>
      <c r="K5009" t="s">
        <v>1281</v>
      </c>
      <c r="L5009">
        <v>0</v>
      </c>
      <c r="M5009">
        <v>5.9</v>
      </c>
      <c r="N5009">
        <v>0</v>
      </c>
      <c r="O5009">
        <v>0</v>
      </c>
      <c r="P5009">
        <v>0</v>
      </c>
      <c r="Q5009">
        <v>0</v>
      </c>
      <c r="R5009">
        <v>1.3576917792061056</v>
      </c>
      <c r="S5009">
        <v>16.976070642209429</v>
      </c>
      <c r="T5009">
        <v>0</v>
      </c>
      <c r="U5009">
        <v>425.75945783444183</v>
      </c>
      <c r="W5009" s="429">
        <f t="shared" si="119"/>
        <v>1.3576917792061056</v>
      </c>
      <c r="X5009" s="429">
        <f t="shared" si="119"/>
        <v>16.976070642209429</v>
      </c>
      <c r="Y5009" s="429">
        <f t="shared" si="119"/>
        <v>0</v>
      </c>
      <c r="Z5009" s="429">
        <f t="shared" si="119"/>
        <v>425.75945783444183</v>
      </c>
      <c r="AA5009" s="429" t="s">
        <v>1296</v>
      </c>
    </row>
    <row r="5010" spans="1:27" x14ac:dyDescent="0.25">
      <c r="A5010" t="s">
        <v>149</v>
      </c>
      <c r="B5010" t="s">
        <v>1249</v>
      </c>
      <c r="C5010" t="s">
        <v>1503</v>
      </c>
      <c r="D5010" t="s">
        <v>1504</v>
      </c>
      <c r="E5010" s="453" t="s">
        <v>1326</v>
      </c>
      <c r="F5010" t="s">
        <v>1293</v>
      </c>
      <c r="G5010" t="s">
        <v>524</v>
      </c>
      <c r="H5010">
        <v>35027</v>
      </c>
      <c r="I5010" t="s">
        <v>1549</v>
      </c>
      <c r="J5010">
        <v>20200201</v>
      </c>
      <c r="K5010" t="s">
        <v>1543</v>
      </c>
      <c r="L5010">
        <v>39.335000000000001</v>
      </c>
      <c r="M5010">
        <v>1.2829999999999999</v>
      </c>
      <c r="N5010">
        <v>7</v>
      </c>
      <c r="O5010">
        <v>0.15</v>
      </c>
      <c r="P5010">
        <v>0.28999999999999998</v>
      </c>
      <c r="Q5010">
        <v>0.28999999999999998</v>
      </c>
      <c r="R5010">
        <v>43705.555555555555</v>
      </c>
      <c r="S5010">
        <v>0.338281</v>
      </c>
      <c r="T5010">
        <v>1.1919696969696971</v>
      </c>
      <c r="U5010">
        <v>44069.219550252528</v>
      </c>
      <c r="W5010" s="429">
        <f t="shared" si="119"/>
        <v>43705.555555555555</v>
      </c>
      <c r="X5010" s="429">
        <f t="shared" si="119"/>
        <v>0.338281</v>
      </c>
      <c r="Y5010" s="429">
        <f t="shared" si="119"/>
        <v>1.1919696969696971</v>
      </c>
      <c r="Z5010" s="429">
        <f t="shared" si="119"/>
        <v>44069.219550252528</v>
      </c>
      <c r="AA5010" s="429" t="s">
        <v>1295</v>
      </c>
    </row>
    <row r="5011" spans="1:27" x14ac:dyDescent="0.25">
      <c r="A5011" t="s">
        <v>149</v>
      </c>
      <c r="B5011" t="s">
        <v>1249</v>
      </c>
      <c r="C5011" t="s">
        <v>1503</v>
      </c>
      <c r="D5011" t="s">
        <v>1504</v>
      </c>
      <c r="E5011" s="453" t="s">
        <v>1326</v>
      </c>
      <c r="F5011" t="s">
        <v>1293</v>
      </c>
      <c r="G5011" t="s">
        <v>524</v>
      </c>
      <c r="H5011">
        <v>35027</v>
      </c>
      <c r="I5011" t="s">
        <v>1549</v>
      </c>
      <c r="J5011">
        <v>20200253</v>
      </c>
      <c r="K5011" t="s">
        <v>1546</v>
      </c>
      <c r="L5011">
        <v>81.02000000000001</v>
      </c>
      <c r="M5011">
        <v>0.87</v>
      </c>
      <c r="N5011">
        <v>324.5</v>
      </c>
      <c r="O5011">
        <v>0</v>
      </c>
      <c r="P5011">
        <v>7.0000000000000007E-2</v>
      </c>
      <c r="Q5011">
        <v>7.0000000000000007E-2</v>
      </c>
      <c r="R5011">
        <v>5466.2533090000006</v>
      </c>
      <c r="S5011">
        <v>0.20619590000000002</v>
      </c>
      <c r="T5011">
        <v>1.0309795000000002E-2</v>
      </c>
      <c r="U5011">
        <v>5474.4805254100002</v>
      </c>
      <c r="W5011" s="429">
        <f t="shared" si="119"/>
        <v>5466.2533090000006</v>
      </c>
      <c r="X5011" s="429">
        <f t="shared" si="119"/>
        <v>0.20619590000000002</v>
      </c>
      <c r="Y5011" s="429">
        <f t="shared" si="119"/>
        <v>1.0309795000000002E-2</v>
      </c>
      <c r="Z5011" s="429">
        <f t="shared" si="119"/>
        <v>5474.4805254100002</v>
      </c>
      <c r="AA5011" s="429" t="s">
        <v>1295</v>
      </c>
    </row>
    <row r="5012" spans="1:27" x14ac:dyDescent="0.25">
      <c r="A5012" t="s">
        <v>149</v>
      </c>
      <c r="B5012" t="s">
        <v>1249</v>
      </c>
      <c r="C5012" t="s">
        <v>1503</v>
      </c>
      <c r="D5012" t="s">
        <v>1504</v>
      </c>
      <c r="E5012" s="453" t="s">
        <v>1326</v>
      </c>
      <c r="F5012" t="s">
        <v>1293</v>
      </c>
      <c r="G5012" t="s">
        <v>524</v>
      </c>
      <c r="H5012">
        <v>35027</v>
      </c>
      <c r="I5012" t="s">
        <v>1549</v>
      </c>
      <c r="J5012">
        <v>20200254</v>
      </c>
      <c r="K5012" t="s">
        <v>1547</v>
      </c>
      <c r="L5012">
        <v>239.34199999999998</v>
      </c>
      <c r="M5012">
        <v>11.554</v>
      </c>
      <c r="N5012">
        <v>19.36</v>
      </c>
      <c r="O5012">
        <v>0.02</v>
      </c>
      <c r="P5012">
        <v>0.311</v>
      </c>
      <c r="Q5012">
        <v>0.311</v>
      </c>
      <c r="R5012">
        <v>16147.914088899999</v>
      </c>
      <c r="S5012">
        <v>0.60912538999999999</v>
      </c>
      <c r="T5012">
        <v>3.0456269499999997E-2</v>
      </c>
      <c r="U5012">
        <v>16172.218191960999</v>
      </c>
      <c r="W5012" s="429">
        <f t="shared" si="119"/>
        <v>16147.914088899999</v>
      </c>
      <c r="X5012" s="429">
        <f t="shared" si="119"/>
        <v>0.60912538999999999</v>
      </c>
      <c r="Y5012" s="429">
        <f t="shared" si="119"/>
        <v>3.0456269499999997E-2</v>
      </c>
      <c r="Z5012" s="429">
        <f t="shared" si="119"/>
        <v>16172.218191960999</v>
      </c>
      <c r="AA5012" s="429" t="s">
        <v>1295</v>
      </c>
    </row>
    <row r="5013" spans="1:27" x14ac:dyDescent="0.25">
      <c r="A5013" t="s">
        <v>149</v>
      </c>
      <c r="B5013" t="s">
        <v>1249</v>
      </c>
      <c r="C5013" t="s">
        <v>1503</v>
      </c>
      <c r="D5013" t="s">
        <v>1504</v>
      </c>
      <c r="E5013" s="453" t="s">
        <v>1326</v>
      </c>
      <c r="F5013" t="s">
        <v>1293</v>
      </c>
      <c r="G5013" t="s">
        <v>524</v>
      </c>
      <c r="H5013">
        <v>35027</v>
      </c>
      <c r="I5013" t="s">
        <v>1549</v>
      </c>
      <c r="J5013">
        <v>31088811</v>
      </c>
      <c r="K5013" t="s">
        <v>1281</v>
      </c>
      <c r="L5013">
        <v>0</v>
      </c>
      <c r="M5013">
        <v>1.333</v>
      </c>
      <c r="N5013">
        <v>0</v>
      </c>
      <c r="O5013">
        <v>0</v>
      </c>
      <c r="P5013">
        <v>0</v>
      </c>
      <c r="Q5013">
        <v>0</v>
      </c>
      <c r="R5013">
        <v>0.30674629520029467</v>
      </c>
      <c r="S5013">
        <v>3.835441045095791</v>
      </c>
      <c r="T5013">
        <v>0</v>
      </c>
      <c r="U5013">
        <v>96.19277242259507</v>
      </c>
      <c r="W5013" s="429">
        <f t="shared" si="119"/>
        <v>0.30674629520029467</v>
      </c>
      <c r="X5013" s="429">
        <f t="shared" si="119"/>
        <v>3.835441045095791</v>
      </c>
      <c r="Y5013" s="429">
        <f t="shared" si="119"/>
        <v>0</v>
      </c>
      <c r="Z5013" s="429">
        <f t="shared" si="119"/>
        <v>96.19277242259507</v>
      </c>
      <c r="AA5013" s="429" t="s">
        <v>1296</v>
      </c>
    </row>
    <row r="5014" spans="1:27" x14ac:dyDescent="0.25">
      <c r="A5014" t="s">
        <v>149</v>
      </c>
      <c r="B5014" t="s">
        <v>1249</v>
      </c>
      <c r="C5014" t="s">
        <v>1503</v>
      </c>
      <c r="D5014" t="s">
        <v>1504</v>
      </c>
      <c r="E5014" s="453" t="s">
        <v>1326</v>
      </c>
      <c r="F5014" t="s">
        <v>1293</v>
      </c>
      <c r="G5014" t="s">
        <v>524</v>
      </c>
      <c r="H5014">
        <v>35027</v>
      </c>
      <c r="I5014" t="s">
        <v>1549</v>
      </c>
      <c r="J5014">
        <v>40400331</v>
      </c>
      <c r="K5014" t="s">
        <v>1550</v>
      </c>
      <c r="L5014">
        <v>0</v>
      </c>
      <c r="M5014">
        <v>0.5</v>
      </c>
      <c r="N5014">
        <v>0</v>
      </c>
      <c r="O5014">
        <v>0</v>
      </c>
      <c r="P5014">
        <v>0</v>
      </c>
      <c r="Q5014">
        <v>0</v>
      </c>
      <c r="R5014">
        <v>3.6172247889706003E-3</v>
      </c>
      <c r="S5014">
        <v>1.5150868664299072E-2</v>
      </c>
      <c r="T5014">
        <v>0</v>
      </c>
      <c r="U5014">
        <v>0.38238894139644736</v>
      </c>
      <c r="W5014" s="429">
        <f t="shared" si="119"/>
        <v>3.6172247889706003E-3</v>
      </c>
      <c r="X5014" s="429">
        <f t="shared" si="119"/>
        <v>1.5150868664299072E-2</v>
      </c>
      <c r="Y5014" s="429">
        <f t="shared" si="119"/>
        <v>0</v>
      </c>
      <c r="Z5014" s="429">
        <f t="shared" si="119"/>
        <v>0.38238894139644736</v>
      </c>
      <c r="AA5014" s="429" t="s">
        <v>1296</v>
      </c>
    </row>
    <row r="5015" spans="1:27" x14ac:dyDescent="0.25">
      <c r="A5015" t="s">
        <v>149</v>
      </c>
      <c r="B5015" t="s">
        <v>1247</v>
      </c>
      <c r="C5015" t="s">
        <v>1551</v>
      </c>
      <c r="D5015" t="s">
        <v>1504</v>
      </c>
      <c r="E5015" s="453" t="s">
        <v>1326</v>
      </c>
      <c r="F5015" t="s">
        <v>1293</v>
      </c>
      <c r="G5015" t="s">
        <v>524</v>
      </c>
      <c r="H5015">
        <v>35023</v>
      </c>
      <c r="I5015" t="s">
        <v>573</v>
      </c>
      <c r="J5015">
        <v>20200201</v>
      </c>
      <c r="K5015" t="s">
        <v>1543</v>
      </c>
      <c r="L5015">
        <v>262.39100000000002</v>
      </c>
      <c r="M5015">
        <v>0.58199999999999996</v>
      </c>
      <c r="N5015">
        <v>27.372</v>
      </c>
      <c r="O5015">
        <v>0.872</v>
      </c>
      <c r="P5015">
        <v>2.0350000000000001</v>
      </c>
      <c r="Q5015">
        <v>2.0350000000000001</v>
      </c>
      <c r="R5015">
        <v>291545.55555555556</v>
      </c>
      <c r="S5015">
        <v>2.2565626000000001</v>
      </c>
      <c r="T5015">
        <v>7.9512424242424249</v>
      </c>
      <c r="U5015">
        <v>293971.43986297981</v>
      </c>
      <c r="W5015" s="429">
        <f t="shared" si="119"/>
        <v>291545.55555555556</v>
      </c>
      <c r="X5015" s="429">
        <f t="shared" si="119"/>
        <v>2.2565626000000001</v>
      </c>
      <c r="Y5015" s="429">
        <f t="shared" si="119"/>
        <v>7.9512424242424249</v>
      </c>
      <c r="Z5015" s="429">
        <f t="shared" si="119"/>
        <v>293971.43986297981</v>
      </c>
      <c r="AA5015" s="429" t="s">
        <v>1295</v>
      </c>
    </row>
    <row r="5016" spans="1:27" x14ac:dyDescent="0.25">
      <c r="A5016" t="s">
        <v>149</v>
      </c>
      <c r="B5016" t="s">
        <v>1247</v>
      </c>
      <c r="C5016" t="s">
        <v>1551</v>
      </c>
      <c r="D5016" t="s">
        <v>1504</v>
      </c>
      <c r="E5016" s="453" t="s">
        <v>1326</v>
      </c>
      <c r="F5016" t="s">
        <v>1293</v>
      </c>
      <c r="G5016" t="s">
        <v>524</v>
      </c>
      <c r="H5016">
        <v>35023</v>
      </c>
      <c r="I5016" t="s">
        <v>573</v>
      </c>
      <c r="J5016">
        <v>31088811</v>
      </c>
      <c r="K5016" t="s">
        <v>1281</v>
      </c>
      <c r="L5016">
        <v>0</v>
      </c>
      <c r="M5016">
        <v>5.12</v>
      </c>
      <c r="N5016">
        <v>0</v>
      </c>
      <c r="O5016">
        <v>0</v>
      </c>
      <c r="P5016">
        <v>0</v>
      </c>
      <c r="Q5016">
        <v>0</v>
      </c>
      <c r="R5016">
        <v>0.89530054644808743</v>
      </c>
      <c r="S5016">
        <v>18.381639344262297</v>
      </c>
      <c r="T5016">
        <v>0</v>
      </c>
      <c r="U5016">
        <v>460.43628415300549</v>
      </c>
      <c r="W5016" s="429">
        <f t="shared" si="119"/>
        <v>0.89530054644808743</v>
      </c>
      <c r="X5016" s="429">
        <f t="shared" si="119"/>
        <v>18.381639344262297</v>
      </c>
      <c r="Y5016" s="429">
        <f t="shared" si="119"/>
        <v>0</v>
      </c>
      <c r="Z5016" s="429">
        <f t="shared" si="119"/>
        <v>460.43628415300549</v>
      </c>
      <c r="AA5016" s="429" t="s">
        <v>1296</v>
      </c>
    </row>
    <row r="5018" spans="1:27" ht="17.25" x14ac:dyDescent="0.25">
      <c r="A5018" s="456" t="s">
        <v>1552</v>
      </c>
    </row>
    <row r="5019" spans="1:27" ht="17.25" x14ac:dyDescent="0.25">
      <c r="A5019" s="456" t="s">
        <v>1553</v>
      </c>
    </row>
  </sheetData>
  <mergeCells count="1">
    <mergeCell ref="R2:T2"/>
  </mergeCells>
  <pageMargins left="0.7" right="0.7" top="0.75" bottom="0.75" header="0.3" footer="0.3"/>
  <pageSetup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499984740745262"/>
  </sheetPr>
  <dimension ref="A1:AA5362"/>
  <sheetViews>
    <sheetView showGridLines="0" topLeftCell="A28" zoomScale="70" zoomScaleNormal="70" workbookViewId="0">
      <selection activeCell="K64" sqref="K64"/>
    </sheetView>
  </sheetViews>
  <sheetFormatPr defaultColWidth="9.140625" defaultRowHeight="15" x14ac:dyDescent="0.25"/>
  <cols>
    <col min="2" max="2" width="16" customWidth="1"/>
    <col min="3" max="3" width="35" customWidth="1"/>
    <col min="4" max="4" width="29.42578125" bestFit="1" customWidth="1"/>
    <col min="5" max="6" width="19" customWidth="1"/>
    <col min="7" max="7" width="9.140625" style="532"/>
    <col min="9" max="9" width="18.85546875" customWidth="1"/>
    <col min="10" max="10" width="13.42578125" customWidth="1"/>
    <col min="11" max="11" width="38.42578125" customWidth="1"/>
    <col min="12" max="12" width="12.42578125" customWidth="1"/>
    <col min="13" max="13" width="11.42578125" customWidth="1"/>
    <col min="14" max="14" width="10.5703125" customWidth="1"/>
    <col min="15" max="17" width="11" customWidth="1"/>
    <col min="18" max="18" width="15.42578125" customWidth="1"/>
    <col min="19" max="20" width="11" customWidth="1"/>
    <col min="21" max="21" width="13.42578125" customWidth="1"/>
    <col min="22" max="22" width="9" customWidth="1"/>
    <col min="27" max="27" width="21.5703125" bestFit="1" customWidth="1"/>
  </cols>
  <sheetData>
    <row r="1" spans="1:27" x14ac:dyDescent="0.25">
      <c r="A1" t="s">
        <v>1554</v>
      </c>
    </row>
    <row r="2" spans="1:27" x14ac:dyDescent="0.25">
      <c r="A2" s="446" t="s">
        <v>1298</v>
      </c>
      <c r="W2" s="2" t="s">
        <v>1299</v>
      </c>
    </row>
    <row r="3" spans="1:27" s="450" customFormat="1" ht="45" x14ac:dyDescent="0.25">
      <c r="A3" s="447" t="s">
        <v>122</v>
      </c>
      <c r="B3" s="447" t="s">
        <v>1290</v>
      </c>
      <c r="C3" s="447" t="s">
        <v>1300</v>
      </c>
      <c r="D3" s="448" t="s">
        <v>1555</v>
      </c>
      <c r="E3" s="448" t="s">
        <v>1302</v>
      </c>
      <c r="F3" s="448" t="s">
        <v>1303</v>
      </c>
      <c r="G3" s="449" t="s">
        <v>1304</v>
      </c>
      <c r="H3" s="448" t="s">
        <v>1556</v>
      </c>
      <c r="I3" s="448" t="s">
        <v>1306</v>
      </c>
      <c r="J3" s="448" t="s">
        <v>1307</v>
      </c>
      <c r="K3" s="448" t="s">
        <v>1308</v>
      </c>
      <c r="L3" s="448" t="s">
        <v>1309</v>
      </c>
      <c r="M3" s="448" t="s">
        <v>1310</v>
      </c>
      <c r="N3" s="448" t="s">
        <v>1311</v>
      </c>
      <c r="O3" s="448" t="s">
        <v>1312</v>
      </c>
      <c r="P3" s="448" t="s">
        <v>1313</v>
      </c>
      <c r="Q3" s="448" t="s">
        <v>1314</v>
      </c>
      <c r="R3" s="448" t="s">
        <v>1315</v>
      </c>
      <c r="S3" s="448" t="s">
        <v>1316</v>
      </c>
      <c r="T3" s="448" t="s">
        <v>1317</v>
      </c>
      <c r="U3" s="448" t="s">
        <v>1318</v>
      </c>
      <c r="V3" s="450" t="s">
        <v>818</v>
      </c>
      <c r="W3" s="451" t="s">
        <v>1319</v>
      </c>
      <c r="X3" s="451" t="s">
        <v>1320</v>
      </c>
      <c r="Y3" s="451" t="s">
        <v>1321</v>
      </c>
      <c r="Z3" s="451" t="s">
        <v>1322</v>
      </c>
      <c r="AA3" s="451" t="s">
        <v>1323</v>
      </c>
    </row>
    <row r="4" spans="1:27" x14ac:dyDescent="0.25">
      <c r="A4" t="s">
        <v>149</v>
      </c>
      <c r="B4" t="s">
        <v>1246</v>
      </c>
      <c r="C4" t="s">
        <v>1324</v>
      </c>
      <c r="D4" t="s">
        <v>1325</v>
      </c>
      <c r="E4" t="s">
        <v>1326</v>
      </c>
      <c r="F4" t="s">
        <v>1292</v>
      </c>
      <c r="G4" t="s">
        <v>524</v>
      </c>
      <c r="H4">
        <v>35005</v>
      </c>
      <c r="I4" t="s">
        <v>1327</v>
      </c>
      <c r="J4" t="s">
        <v>1328</v>
      </c>
      <c r="K4" t="s">
        <v>1329</v>
      </c>
      <c r="L4">
        <v>179.29104679151172</v>
      </c>
      <c r="M4">
        <v>54.205062755431449</v>
      </c>
      <c r="N4">
        <v>307.66756769507862</v>
      </c>
      <c r="O4">
        <v>247.95227699229375</v>
      </c>
      <c r="P4">
        <v>5.5183758867785455</v>
      </c>
      <c r="Q4">
        <v>5.5183758867785455</v>
      </c>
      <c r="R4">
        <v>42168.787680568988</v>
      </c>
      <c r="S4">
        <v>188.15249882751053</v>
      </c>
      <c r="T4">
        <v>2.2459572837428131E-2</v>
      </c>
      <c r="U4">
        <v>46879.2931039623</v>
      </c>
      <c r="W4" s="429">
        <f t="shared" ref="W4:Z32" si="0">IFERROR(R4*1,0)</f>
        <v>42168.787680568988</v>
      </c>
      <c r="X4" s="429">
        <f t="shared" si="0"/>
        <v>188.15249882751053</v>
      </c>
      <c r="Y4" s="429">
        <f t="shared" si="0"/>
        <v>2.2459572837428131E-2</v>
      </c>
      <c r="Z4" s="429">
        <f t="shared" si="0"/>
        <v>46879.2931039623</v>
      </c>
      <c r="AA4" s="429" t="s">
        <v>1295</v>
      </c>
    </row>
    <row r="5" spans="1:27" x14ac:dyDescent="0.25">
      <c r="A5" t="s">
        <v>149</v>
      </c>
      <c r="B5" t="s">
        <v>1246</v>
      </c>
      <c r="C5" t="s">
        <v>1324</v>
      </c>
      <c r="D5" t="s">
        <v>1325</v>
      </c>
      <c r="E5" t="s">
        <v>1326</v>
      </c>
      <c r="F5" t="s">
        <v>1292</v>
      </c>
      <c r="G5" t="s">
        <v>524</v>
      </c>
      <c r="H5">
        <v>35015</v>
      </c>
      <c r="I5" t="s">
        <v>552</v>
      </c>
      <c r="J5" t="s">
        <v>1328</v>
      </c>
      <c r="K5" t="s">
        <v>1329</v>
      </c>
      <c r="L5">
        <v>3404.165883078796</v>
      </c>
      <c r="M5">
        <v>1331.2548603506043</v>
      </c>
      <c r="N5">
        <v>6037.3564847357939</v>
      </c>
      <c r="O5">
        <v>6151.3088116525005</v>
      </c>
      <c r="P5">
        <v>128.02496681754832</v>
      </c>
      <c r="Q5">
        <v>128.02496681754832</v>
      </c>
      <c r="R5">
        <v>1002429.6637118338</v>
      </c>
      <c r="S5">
        <v>4472.731052999</v>
      </c>
      <c r="T5">
        <v>0.53390536662046006</v>
      </c>
      <c r="U5">
        <v>1114407.0438360618</v>
      </c>
      <c r="W5" s="429">
        <f t="shared" si="0"/>
        <v>1002429.6637118338</v>
      </c>
      <c r="X5" s="429">
        <f t="shared" si="0"/>
        <v>4472.731052999</v>
      </c>
      <c r="Y5" s="429">
        <f t="shared" si="0"/>
        <v>0.53390536662046006</v>
      </c>
      <c r="Z5" s="429">
        <f t="shared" si="0"/>
        <v>1114407.0438360618</v>
      </c>
      <c r="AA5" s="429" t="s">
        <v>1295</v>
      </c>
    </row>
    <row r="6" spans="1:27" x14ac:dyDescent="0.25">
      <c r="A6" t="s">
        <v>149</v>
      </c>
      <c r="B6" t="s">
        <v>1246</v>
      </c>
      <c r="C6" t="s">
        <v>1324</v>
      </c>
      <c r="D6" t="s">
        <v>1325</v>
      </c>
      <c r="E6" t="s">
        <v>1326</v>
      </c>
      <c r="F6" t="s">
        <v>1292</v>
      </c>
      <c r="G6" t="s">
        <v>524</v>
      </c>
      <c r="H6">
        <v>35025</v>
      </c>
      <c r="I6" t="s">
        <v>563</v>
      </c>
      <c r="J6" t="s">
        <v>1328</v>
      </c>
      <c r="K6" t="s">
        <v>1329</v>
      </c>
      <c r="L6">
        <v>2791.4441343482749</v>
      </c>
      <c r="M6">
        <v>810.07735359431604</v>
      </c>
      <c r="N6">
        <v>4768.242790712261</v>
      </c>
      <c r="O6">
        <v>3698.6516299472655</v>
      </c>
      <c r="P6">
        <v>83.311520329325447</v>
      </c>
      <c r="Q6">
        <v>83.311520329325447</v>
      </c>
      <c r="R6">
        <v>633922.65063056117</v>
      </c>
      <c r="S6">
        <v>2828.4932372969188</v>
      </c>
      <c r="T6">
        <v>0.3376343672240113</v>
      </c>
      <c r="U6">
        <v>704735.59660441673</v>
      </c>
      <c r="W6" s="429">
        <f t="shared" si="0"/>
        <v>633922.65063056117</v>
      </c>
      <c r="X6" s="429">
        <f t="shared" si="0"/>
        <v>2828.4932372969188</v>
      </c>
      <c r="Y6" s="429">
        <f t="shared" si="0"/>
        <v>0.3376343672240113</v>
      </c>
      <c r="Z6" s="429">
        <f t="shared" si="0"/>
        <v>704735.59660441673</v>
      </c>
      <c r="AA6" s="429" t="s">
        <v>1295</v>
      </c>
    </row>
    <row r="7" spans="1:27" x14ac:dyDescent="0.25">
      <c r="A7" t="s">
        <v>149</v>
      </c>
      <c r="B7" t="s">
        <v>1246</v>
      </c>
      <c r="C7" t="s">
        <v>1324</v>
      </c>
      <c r="D7" t="s">
        <v>1325</v>
      </c>
      <c r="E7" t="s">
        <v>1326</v>
      </c>
      <c r="F7" t="s">
        <v>1292</v>
      </c>
      <c r="G7" t="s">
        <v>524</v>
      </c>
      <c r="H7">
        <v>35041</v>
      </c>
      <c r="I7" t="s">
        <v>584</v>
      </c>
      <c r="J7" t="s">
        <v>1328</v>
      </c>
      <c r="K7" t="s">
        <v>1329</v>
      </c>
      <c r="L7">
        <v>24.34715985098503</v>
      </c>
      <c r="M7">
        <v>0.3159407514960898</v>
      </c>
      <c r="N7">
        <v>37.215498978168668</v>
      </c>
      <c r="O7">
        <v>6.276120025039072E-3</v>
      </c>
      <c r="P7">
        <v>0.20717601898912433</v>
      </c>
      <c r="Q7">
        <v>0.20717601898912433</v>
      </c>
      <c r="R7">
        <v>1020.5184621826598</v>
      </c>
      <c r="S7">
        <v>4.5534412849092574</v>
      </c>
      <c r="T7">
        <v>5.4353966509435893E-4</v>
      </c>
      <c r="U7">
        <v>1134.5164691255895</v>
      </c>
      <c r="W7" s="429">
        <f t="shared" si="0"/>
        <v>1020.5184621826598</v>
      </c>
      <c r="X7" s="429">
        <f t="shared" si="0"/>
        <v>4.5534412849092574</v>
      </c>
      <c r="Y7" s="429">
        <f t="shared" si="0"/>
        <v>5.4353966509435893E-4</v>
      </c>
      <c r="Z7" s="429">
        <f t="shared" si="0"/>
        <v>1134.5164691255895</v>
      </c>
      <c r="AA7" s="429" t="s">
        <v>1295</v>
      </c>
    </row>
    <row r="8" spans="1:27" x14ac:dyDescent="0.25">
      <c r="A8" t="s">
        <v>149</v>
      </c>
      <c r="B8" t="s">
        <v>1246</v>
      </c>
      <c r="C8" t="s">
        <v>1324</v>
      </c>
      <c r="D8" t="s">
        <v>1325</v>
      </c>
      <c r="E8" t="s">
        <v>1326</v>
      </c>
      <c r="F8" t="s">
        <v>1292</v>
      </c>
      <c r="G8" t="s">
        <v>524</v>
      </c>
      <c r="H8">
        <v>35005</v>
      </c>
      <c r="I8" t="s">
        <v>1327</v>
      </c>
      <c r="J8" t="s">
        <v>1330</v>
      </c>
      <c r="K8" t="s">
        <v>1331</v>
      </c>
      <c r="L8">
        <v>0</v>
      </c>
      <c r="M8">
        <v>0</v>
      </c>
      <c r="N8">
        <v>0</v>
      </c>
      <c r="O8">
        <v>0</v>
      </c>
      <c r="P8">
        <v>0</v>
      </c>
      <c r="Q8">
        <v>0</v>
      </c>
      <c r="R8">
        <v>0</v>
      </c>
      <c r="S8">
        <v>0</v>
      </c>
      <c r="T8">
        <v>0</v>
      </c>
      <c r="U8">
        <v>0</v>
      </c>
      <c r="W8" s="429">
        <f t="shared" si="0"/>
        <v>0</v>
      </c>
      <c r="X8" s="429">
        <f t="shared" si="0"/>
        <v>0</v>
      </c>
      <c r="Y8" s="429">
        <f t="shared" si="0"/>
        <v>0</v>
      </c>
      <c r="Z8" s="429">
        <f t="shared" si="0"/>
        <v>0</v>
      </c>
      <c r="AA8" s="429" t="s">
        <v>1296</v>
      </c>
    </row>
    <row r="9" spans="1:27" x14ac:dyDescent="0.25">
      <c r="A9" t="s">
        <v>149</v>
      </c>
      <c r="B9" t="s">
        <v>1246</v>
      </c>
      <c r="C9" t="s">
        <v>1324</v>
      </c>
      <c r="D9" t="s">
        <v>1325</v>
      </c>
      <c r="E9" t="s">
        <v>1326</v>
      </c>
      <c r="F9" t="s">
        <v>1292</v>
      </c>
      <c r="G9" t="s">
        <v>524</v>
      </c>
      <c r="H9">
        <v>35015</v>
      </c>
      <c r="I9" t="s">
        <v>552</v>
      </c>
      <c r="J9" t="s">
        <v>1330</v>
      </c>
      <c r="K9" t="s">
        <v>1331</v>
      </c>
      <c r="L9">
        <v>0</v>
      </c>
      <c r="M9">
        <v>0</v>
      </c>
      <c r="N9">
        <v>0</v>
      </c>
      <c r="O9">
        <v>0</v>
      </c>
      <c r="P9">
        <v>0</v>
      </c>
      <c r="Q9">
        <v>0</v>
      </c>
      <c r="R9">
        <v>0</v>
      </c>
      <c r="S9">
        <v>0</v>
      </c>
      <c r="T9">
        <v>0</v>
      </c>
      <c r="U9">
        <v>0</v>
      </c>
      <c r="W9" s="429">
        <f t="shared" si="0"/>
        <v>0</v>
      </c>
      <c r="X9" s="429">
        <f t="shared" si="0"/>
        <v>0</v>
      </c>
      <c r="Y9" s="429">
        <f t="shared" si="0"/>
        <v>0</v>
      </c>
      <c r="Z9" s="429">
        <f t="shared" si="0"/>
        <v>0</v>
      </c>
      <c r="AA9" s="429" t="s">
        <v>1296</v>
      </c>
    </row>
    <row r="10" spans="1:27" x14ac:dyDescent="0.25">
      <c r="A10" t="s">
        <v>149</v>
      </c>
      <c r="B10" t="s">
        <v>1246</v>
      </c>
      <c r="C10" t="s">
        <v>1324</v>
      </c>
      <c r="D10" t="s">
        <v>1325</v>
      </c>
      <c r="E10" t="s">
        <v>1326</v>
      </c>
      <c r="F10" t="s">
        <v>1292</v>
      </c>
      <c r="G10" t="s">
        <v>524</v>
      </c>
      <c r="H10">
        <v>35025</v>
      </c>
      <c r="I10" t="s">
        <v>563</v>
      </c>
      <c r="J10" t="s">
        <v>1330</v>
      </c>
      <c r="K10" t="s">
        <v>1331</v>
      </c>
      <c r="L10">
        <v>0</v>
      </c>
      <c r="M10">
        <v>0</v>
      </c>
      <c r="N10">
        <v>0</v>
      </c>
      <c r="O10">
        <v>0</v>
      </c>
      <c r="P10">
        <v>0</v>
      </c>
      <c r="Q10">
        <v>0</v>
      </c>
      <c r="R10">
        <v>0</v>
      </c>
      <c r="S10">
        <v>0</v>
      </c>
      <c r="T10">
        <v>0</v>
      </c>
      <c r="U10">
        <v>0</v>
      </c>
      <c r="W10" s="429">
        <f t="shared" si="0"/>
        <v>0</v>
      </c>
      <c r="X10" s="429">
        <f t="shared" si="0"/>
        <v>0</v>
      </c>
      <c r="Y10" s="429">
        <f t="shared" si="0"/>
        <v>0</v>
      </c>
      <c r="Z10" s="429">
        <f t="shared" si="0"/>
        <v>0</v>
      </c>
      <c r="AA10" s="429" t="s">
        <v>1296</v>
      </c>
    </row>
    <row r="11" spans="1:27" x14ac:dyDescent="0.25">
      <c r="A11" t="s">
        <v>149</v>
      </c>
      <c r="B11" t="s">
        <v>1246</v>
      </c>
      <c r="C11" t="s">
        <v>1324</v>
      </c>
      <c r="D11" t="s">
        <v>1325</v>
      </c>
      <c r="E11" t="s">
        <v>1326</v>
      </c>
      <c r="F11" t="s">
        <v>1292</v>
      </c>
      <c r="G11" t="s">
        <v>524</v>
      </c>
      <c r="H11">
        <v>35041</v>
      </c>
      <c r="I11" t="s">
        <v>584</v>
      </c>
      <c r="J11" t="s">
        <v>1330</v>
      </c>
      <c r="K11" t="s">
        <v>1331</v>
      </c>
      <c r="L11">
        <v>0</v>
      </c>
      <c r="M11">
        <v>0</v>
      </c>
      <c r="N11">
        <v>0</v>
      </c>
      <c r="O11">
        <v>0</v>
      </c>
      <c r="P11">
        <v>0</v>
      </c>
      <c r="Q11">
        <v>0</v>
      </c>
      <c r="R11">
        <v>0</v>
      </c>
      <c r="S11">
        <v>0</v>
      </c>
      <c r="T11">
        <v>0</v>
      </c>
      <c r="U11">
        <v>0</v>
      </c>
      <c r="W11" s="429">
        <f t="shared" si="0"/>
        <v>0</v>
      </c>
      <c r="X11" s="429">
        <f t="shared" si="0"/>
        <v>0</v>
      </c>
      <c r="Y11" s="429">
        <f t="shared" si="0"/>
        <v>0</v>
      </c>
      <c r="Z11" s="429">
        <f t="shared" si="0"/>
        <v>0</v>
      </c>
      <c r="AA11" s="429" t="s">
        <v>1296</v>
      </c>
    </row>
    <row r="12" spans="1:27" x14ac:dyDescent="0.25">
      <c r="A12" t="s">
        <v>149</v>
      </c>
      <c r="B12" t="s">
        <v>1246</v>
      </c>
      <c r="C12" t="s">
        <v>1324</v>
      </c>
      <c r="D12" t="s">
        <v>1325</v>
      </c>
      <c r="E12" t="s">
        <v>1326</v>
      </c>
      <c r="F12" t="s">
        <v>1292</v>
      </c>
      <c r="G12" t="s">
        <v>524</v>
      </c>
      <c r="H12">
        <v>35005</v>
      </c>
      <c r="I12" t="s">
        <v>1327</v>
      </c>
      <c r="J12" t="s">
        <v>1332</v>
      </c>
      <c r="K12" t="s">
        <v>1331</v>
      </c>
      <c r="L12">
        <v>0</v>
      </c>
      <c r="M12">
        <v>0</v>
      </c>
      <c r="N12">
        <v>0</v>
      </c>
      <c r="O12">
        <v>0</v>
      </c>
      <c r="P12">
        <v>0</v>
      </c>
      <c r="Q12">
        <v>0</v>
      </c>
      <c r="R12">
        <v>0</v>
      </c>
      <c r="S12">
        <v>0</v>
      </c>
      <c r="T12">
        <v>0</v>
      </c>
      <c r="U12">
        <v>0</v>
      </c>
      <c r="W12" s="429">
        <f t="shared" si="0"/>
        <v>0</v>
      </c>
      <c r="X12" s="429">
        <f t="shared" si="0"/>
        <v>0</v>
      </c>
      <c r="Y12" s="429">
        <f t="shared" si="0"/>
        <v>0</v>
      </c>
      <c r="Z12" s="429">
        <f t="shared" si="0"/>
        <v>0</v>
      </c>
      <c r="AA12" s="429" t="s">
        <v>1296</v>
      </c>
    </row>
    <row r="13" spans="1:27" x14ac:dyDescent="0.25">
      <c r="A13" t="s">
        <v>149</v>
      </c>
      <c r="B13" t="s">
        <v>1246</v>
      </c>
      <c r="C13" t="s">
        <v>1324</v>
      </c>
      <c r="D13" t="s">
        <v>1325</v>
      </c>
      <c r="E13" t="s">
        <v>1326</v>
      </c>
      <c r="F13" t="s">
        <v>1292</v>
      </c>
      <c r="G13" t="s">
        <v>524</v>
      </c>
      <c r="H13">
        <v>35015</v>
      </c>
      <c r="I13" t="s">
        <v>552</v>
      </c>
      <c r="J13" t="s">
        <v>1332</v>
      </c>
      <c r="K13" t="s">
        <v>1331</v>
      </c>
      <c r="L13">
        <v>0</v>
      </c>
      <c r="M13">
        <v>0</v>
      </c>
      <c r="N13">
        <v>0</v>
      </c>
      <c r="O13">
        <v>0</v>
      </c>
      <c r="P13">
        <v>0</v>
      </c>
      <c r="Q13">
        <v>0</v>
      </c>
      <c r="R13">
        <v>0</v>
      </c>
      <c r="S13">
        <v>0</v>
      </c>
      <c r="T13">
        <v>0</v>
      </c>
      <c r="U13">
        <v>0</v>
      </c>
      <c r="W13" s="429">
        <f t="shared" si="0"/>
        <v>0</v>
      </c>
      <c r="X13" s="429">
        <f t="shared" si="0"/>
        <v>0</v>
      </c>
      <c r="Y13" s="429">
        <f t="shared" si="0"/>
        <v>0</v>
      </c>
      <c r="Z13" s="429">
        <f t="shared" si="0"/>
        <v>0</v>
      </c>
      <c r="AA13" s="429" t="s">
        <v>1296</v>
      </c>
    </row>
    <row r="14" spans="1:27" x14ac:dyDescent="0.25">
      <c r="A14" t="s">
        <v>149</v>
      </c>
      <c r="B14" t="s">
        <v>1246</v>
      </c>
      <c r="C14" t="s">
        <v>1324</v>
      </c>
      <c r="D14" t="s">
        <v>1325</v>
      </c>
      <c r="E14" t="s">
        <v>1326</v>
      </c>
      <c r="F14" t="s">
        <v>1292</v>
      </c>
      <c r="G14" t="s">
        <v>524</v>
      </c>
      <c r="H14">
        <v>35025</v>
      </c>
      <c r="I14" t="s">
        <v>563</v>
      </c>
      <c r="J14" t="s">
        <v>1332</v>
      </c>
      <c r="K14" t="s">
        <v>1331</v>
      </c>
      <c r="L14">
        <v>0</v>
      </c>
      <c r="M14">
        <v>0</v>
      </c>
      <c r="N14">
        <v>0</v>
      </c>
      <c r="O14">
        <v>0</v>
      </c>
      <c r="P14">
        <v>0</v>
      </c>
      <c r="Q14">
        <v>0</v>
      </c>
      <c r="R14">
        <v>0</v>
      </c>
      <c r="S14">
        <v>0</v>
      </c>
      <c r="T14">
        <v>0</v>
      </c>
      <c r="U14">
        <v>0</v>
      </c>
      <c r="W14" s="429">
        <f t="shared" si="0"/>
        <v>0</v>
      </c>
      <c r="X14" s="429">
        <f t="shared" si="0"/>
        <v>0</v>
      </c>
      <c r="Y14" s="429">
        <f t="shared" si="0"/>
        <v>0</v>
      </c>
      <c r="Z14" s="429">
        <f t="shared" si="0"/>
        <v>0</v>
      </c>
      <c r="AA14" s="429" t="s">
        <v>1296</v>
      </c>
    </row>
    <row r="15" spans="1:27" x14ac:dyDescent="0.25">
      <c r="A15" t="s">
        <v>149</v>
      </c>
      <c r="B15" t="s">
        <v>1246</v>
      </c>
      <c r="C15" t="s">
        <v>1324</v>
      </c>
      <c r="D15" t="s">
        <v>1325</v>
      </c>
      <c r="E15" t="s">
        <v>1326</v>
      </c>
      <c r="F15" t="s">
        <v>1292</v>
      </c>
      <c r="G15" t="s">
        <v>524</v>
      </c>
      <c r="H15">
        <v>35041</v>
      </c>
      <c r="I15" t="s">
        <v>584</v>
      </c>
      <c r="J15" t="s">
        <v>1332</v>
      </c>
      <c r="K15" t="s">
        <v>1331</v>
      </c>
      <c r="L15">
        <v>0</v>
      </c>
      <c r="M15">
        <v>0</v>
      </c>
      <c r="N15">
        <v>0</v>
      </c>
      <c r="O15">
        <v>0</v>
      </c>
      <c r="P15">
        <v>0</v>
      </c>
      <c r="Q15">
        <v>0</v>
      </c>
      <c r="R15">
        <v>0</v>
      </c>
      <c r="S15">
        <v>0</v>
      </c>
      <c r="T15">
        <v>0</v>
      </c>
      <c r="U15">
        <v>0</v>
      </c>
      <c r="W15" s="429">
        <f t="shared" si="0"/>
        <v>0</v>
      </c>
      <c r="X15" s="429">
        <f t="shared" si="0"/>
        <v>0</v>
      </c>
      <c r="Y15" s="429">
        <f t="shared" si="0"/>
        <v>0</v>
      </c>
      <c r="Z15" s="429">
        <f t="shared" si="0"/>
        <v>0</v>
      </c>
      <c r="AA15" s="429" t="s">
        <v>1296</v>
      </c>
    </row>
    <row r="16" spans="1:27" x14ac:dyDescent="0.25">
      <c r="A16" t="s">
        <v>149</v>
      </c>
      <c r="B16" t="s">
        <v>1246</v>
      </c>
      <c r="C16" t="s">
        <v>1324</v>
      </c>
      <c r="D16" t="s">
        <v>1325</v>
      </c>
      <c r="E16" t="s">
        <v>1326</v>
      </c>
      <c r="F16" t="s">
        <v>1292</v>
      </c>
      <c r="G16" t="s">
        <v>524</v>
      </c>
      <c r="H16">
        <v>35005</v>
      </c>
      <c r="I16" t="s">
        <v>1327</v>
      </c>
      <c r="J16" t="s">
        <v>1330</v>
      </c>
      <c r="K16" t="s">
        <v>1333</v>
      </c>
      <c r="L16">
        <v>0</v>
      </c>
      <c r="M16">
        <v>0</v>
      </c>
      <c r="N16">
        <v>0</v>
      </c>
      <c r="O16">
        <v>0</v>
      </c>
      <c r="P16">
        <v>0</v>
      </c>
      <c r="Q16">
        <v>0</v>
      </c>
      <c r="R16">
        <v>0</v>
      </c>
      <c r="S16">
        <v>0</v>
      </c>
      <c r="T16">
        <v>0</v>
      </c>
      <c r="U16">
        <v>0</v>
      </c>
      <c r="W16" s="429">
        <f t="shared" si="0"/>
        <v>0</v>
      </c>
      <c r="X16" s="429">
        <f t="shared" si="0"/>
        <v>0</v>
      </c>
      <c r="Y16" s="429">
        <f t="shared" si="0"/>
        <v>0</v>
      </c>
      <c r="Z16" s="429">
        <f t="shared" si="0"/>
        <v>0</v>
      </c>
      <c r="AA16" s="429" t="s">
        <v>1296</v>
      </c>
    </row>
    <row r="17" spans="1:27" x14ac:dyDescent="0.25">
      <c r="A17" t="s">
        <v>149</v>
      </c>
      <c r="B17" t="s">
        <v>1246</v>
      </c>
      <c r="C17" t="s">
        <v>1324</v>
      </c>
      <c r="D17" t="s">
        <v>1325</v>
      </c>
      <c r="E17" t="s">
        <v>1326</v>
      </c>
      <c r="F17" t="s">
        <v>1292</v>
      </c>
      <c r="G17" t="s">
        <v>524</v>
      </c>
      <c r="H17">
        <v>35015</v>
      </c>
      <c r="I17" t="s">
        <v>552</v>
      </c>
      <c r="J17" t="s">
        <v>1330</v>
      </c>
      <c r="K17" t="s">
        <v>1333</v>
      </c>
      <c r="L17">
        <v>0</v>
      </c>
      <c r="M17">
        <v>0</v>
      </c>
      <c r="N17">
        <v>0</v>
      </c>
      <c r="O17">
        <v>0</v>
      </c>
      <c r="P17">
        <v>0</v>
      </c>
      <c r="Q17">
        <v>0</v>
      </c>
      <c r="R17">
        <v>0</v>
      </c>
      <c r="S17">
        <v>0</v>
      </c>
      <c r="T17">
        <v>0</v>
      </c>
      <c r="U17">
        <v>0</v>
      </c>
      <c r="W17" s="429">
        <f t="shared" si="0"/>
        <v>0</v>
      </c>
      <c r="X17" s="429">
        <f t="shared" si="0"/>
        <v>0</v>
      </c>
      <c r="Y17" s="429">
        <f t="shared" si="0"/>
        <v>0</v>
      </c>
      <c r="Z17" s="429">
        <f t="shared" si="0"/>
        <v>0</v>
      </c>
      <c r="AA17" s="429" t="s">
        <v>1296</v>
      </c>
    </row>
    <row r="18" spans="1:27" x14ac:dyDescent="0.25">
      <c r="A18" t="s">
        <v>149</v>
      </c>
      <c r="B18" t="s">
        <v>1246</v>
      </c>
      <c r="C18" t="s">
        <v>1324</v>
      </c>
      <c r="D18" t="s">
        <v>1325</v>
      </c>
      <c r="E18" t="s">
        <v>1326</v>
      </c>
      <c r="F18" t="s">
        <v>1292</v>
      </c>
      <c r="G18" t="s">
        <v>524</v>
      </c>
      <c r="H18">
        <v>35025</v>
      </c>
      <c r="I18" t="s">
        <v>563</v>
      </c>
      <c r="J18" t="s">
        <v>1330</v>
      </c>
      <c r="K18" t="s">
        <v>1333</v>
      </c>
      <c r="L18">
        <v>0</v>
      </c>
      <c r="M18">
        <v>0</v>
      </c>
      <c r="N18">
        <v>0</v>
      </c>
      <c r="O18">
        <v>0</v>
      </c>
      <c r="P18">
        <v>0</v>
      </c>
      <c r="Q18">
        <v>0</v>
      </c>
      <c r="R18">
        <v>0</v>
      </c>
      <c r="S18">
        <v>0</v>
      </c>
      <c r="T18">
        <v>0</v>
      </c>
      <c r="U18">
        <v>0</v>
      </c>
      <c r="W18" s="429">
        <f t="shared" si="0"/>
        <v>0</v>
      </c>
      <c r="X18" s="429">
        <f t="shared" si="0"/>
        <v>0</v>
      </c>
      <c r="Y18" s="429">
        <f t="shared" si="0"/>
        <v>0</v>
      </c>
      <c r="Z18" s="429">
        <f t="shared" si="0"/>
        <v>0</v>
      </c>
      <c r="AA18" s="429" t="s">
        <v>1296</v>
      </c>
    </row>
    <row r="19" spans="1:27" x14ac:dyDescent="0.25">
      <c r="A19" t="s">
        <v>149</v>
      </c>
      <c r="B19" t="s">
        <v>1246</v>
      </c>
      <c r="C19" t="s">
        <v>1324</v>
      </c>
      <c r="D19" t="s">
        <v>1325</v>
      </c>
      <c r="E19" t="s">
        <v>1326</v>
      </c>
      <c r="F19" t="s">
        <v>1292</v>
      </c>
      <c r="G19" t="s">
        <v>524</v>
      </c>
      <c r="H19">
        <v>35041</v>
      </c>
      <c r="I19" t="s">
        <v>584</v>
      </c>
      <c r="J19" t="s">
        <v>1330</v>
      </c>
      <c r="K19" t="s">
        <v>1333</v>
      </c>
      <c r="L19">
        <v>0</v>
      </c>
      <c r="M19">
        <v>0</v>
      </c>
      <c r="N19">
        <v>0</v>
      </c>
      <c r="O19">
        <v>0</v>
      </c>
      <c r="P19">
        <v>0</v>
      </c>
      <c r="Q19">
        <v>0</v>
      </c>
      <c r="R19">
        <v>0</v>
      </c>
      <c r="S19">
        <v>0</v>
      </c>
      <c r="T19">
        <v>0</v>
      </c>
      <c r="U19">
        <v>0</v>
      </c>
      <c r="W19" s="429">
        <f t="shared" si="0"/>
        <v>0</v>
      </c>
      <c r="X19" s="429">
        <f t="shared" si="0"/>
        <v>0</v>
      </c>
      <c r="Y19" s="429">
        <f t="shared" si="0"/>
        <v>0</v>
      </c>
      <c r="Z19" s="429">
        <f t="shared" si="0"/>
        <v>0</v>
      </c>
      <c r="AA19" s="429" t="s">
        <v>1296</v>
      </c>
    </row>
    <row r="20" spans="1:27" x14ac:dyDescent="0.25">
      <c r="A20" t="s">
        <v>149</v>
      </c>
      <c r="B20" t="s">
        <v>1246</v>
      </c>
      <c r="C20" t="s">
        <v>1324</v>
      </c>
      <c r="D20" t="s">
        <v>1325</v>
      </c>
      <c r="E20" t="s">
        <v>1326</v>
      </c>
      <c r="F20" t="s">
        <v>1292</v>
      </c>
      <c r="G20" t="s">
        <v>524</v>
      </c>
      <c r="H20">
        <v>35005</v>
      </c>
      <c r="I20" t="s">
        <v>1327</v>
      </c>
      <c r="J20" t="s">
        <v>1332</v>
      </c>
      <c r="K20" t="s">
        <v>1333</v>
      </c>
      <c r="L20">
        <v>0</v>
      </c>
      <c r="M20">
        <v>1461.136546712969</v>
      </c>
      <c r="N20">
        <v>0</v>
      </c>
      <c r="O20">
        <v>0</v>
      </c>
      <c r="P20">
        <v>0</v>
      </c>
      <c r="Q20">
        <v>0</v>
      </c>
      <c r="R20">
        <v>336.23272504572822</v>
      </c>
      <c r="S20">
        <v>5108.4363418350767</v>
      </c>
      <c r="T20">
        <v>0</v>
      </c>
      <c r="U20">
        <v>128047.14127092264</v>
      </c>
      <c r="W20" s="429">
        <f t="shared" si="0"/>
        <v>336.23272504572822</v>
      </c>
      <c r="X20" s="429">
        <f t="shared" si="0"/>
        <v>5108.4363418350767</v>
      </c>
      <c r="Y20" s="429">
        <f t="shared" si="0"/>
        <v>0</v>
      </c>
      <c r="Z20" s="429">
        <f t="shared" si="0"/>
        <v>128047.14127092264</v>
      </c>
      <c r="AA20" s="429" t="s">
        <v>1296</v>
      </c>
    </row>
    <row r="21" spans="1:27" x14ac:dyDescent="0.25">
      <c r="A21" t="s">
        <v>149</v>
      </c>
      <c r="B21" t="s">
        <v>1246</v>
      </c>
      <c r="C21" t="s">
        <v>1324</v>
      </c>
      <c r="D21" t="s">
        <v>1325</v>
      </c>
      <c r="E21" t="s">
        <v>1326</v>
      </c>
      <c r="F21" t="s">
        <v>1292</v>
      </c>
      <c r="G21" t="s">
        <v>524</v>
      </c>
      <c r="H21">
        <v>35015</v>
      </c>
      <c r="I21" t="s">
        <v>552</v>
      </c>
      <c r="J21" t="s">
        <v>1332</v>
      </c>
      <c r="K21" t="s">
        <v>1333</v>
      </c>
      <c r="L21">
        <v>0</v>
      </c>
      <c r="M21">
        <v>3190.5711193732341</v>
      </c>
      <c r="N21">
        <v>0</v>
      </c>
      <c r="O21">
        <v>0</v>
      </c>
      <c r="P21">
        <v>0</v>
      </c>
      <c r="Q21">
        <v>0</v>
      </c>
      <c r="R21">
        <v>734.20545419414611</v>
      </c>
      <c r="S21">
        <v>11154.898215421506</v>
      </c>
      <c r="T21">
        <v>0</v>
      </c>
      <c r="U21">
        <v>279606.66083973186</v>
      </c>
      <c r="W21" s="429">
        <f t="shared" si="0"/>
        <v>734.20545419414611</v>
      </c>
      <c r="X21" s="429">
        <f t="shared" si="0"/>
        <v>11154.898215421506</v>
      </c>
      <c r="Y21" s="429">
        <f t="shared" si="0"/>
        <v>0</v>
      </c>
      <c r="Z21" s="429">
        <f t="shared" si="0"/>
        <v>279606.66083973186</v>
      </c>
      <c r="AA21" s="429" t="s">
        <v>1296</v>
      </c>
    </row>
    <row r="22" spans="1:27" x14ac:dyDescent="0.25">
      <c r="A22" t="s">
        <v>149</v>
      </c>
      <c r="B22" t="s">
        <v>1246</v>
      </c>
      <c r="C22" t="s">
        <v>1324</v>
      </c>
      <c r="D22" t="s">
        <v>1325</v>
      </c>
      <c r="E22" t="s">
        <v>1326</v>
      </c>
      <c r="F22" t="s">
        <v>1292</v>
      </c>
      <c r="G22" t="s">
        <v>524</v>
      </c>
      <c r="H22">
        <v>35025</v>
      </c>
      <c r="I22" t="s">
        <v>563</v>
      </c>
      <c r="J22" t="s">
        <v>1332</v>
      </c>
      <c r="K22" t="s">
        <v>1333</v>
      </c>
      <c r="L22">
        <v>0</v>
      </c>
      <c r="M22">
        <v>2505.3234585078471</v>
      </c>
      <c r="N22">
        <v>0</v>
      </c>
      <c r="O22">
        <v>0</v>
      </c>
      <c r="P22">
        <v>0</v>
      </c>
      <c r="Q22">
        <v>0</v>
      </c>
      <c r="R22">
        <v>576.51814641835779</v>
      </c>
      <c r="S22">
        <v>8759.1303032457527</v>
      </c>
      <c r="T22">
        <v>0</v>
      </c>
      <c r="U22">
        <v>219554.77572756217</v>
      </c>
      <c r="W22" s="429">
        <f t="shared" si="0"/>
        <v>576.51814641835779</v>
      </c>
      <c r="X22" s="429">
        <f t="shared" si="0"/>
        <v>8759.1303032457527</v>
      </c>
      <c r="Y22" s="429">
        <f t="shared" si="0"/>
        <v>0</v>
      </c>
      <c r="Z22" s="429">
        <f t="shared" si="0"/>
        <v>219554.77572756217</v>
      </c>
      <c r="AA22" s="429" t="s">
        <v>1296</v>
      </c>
    </row>
    <row r="23" spans="1:27" x14ac:dyDescent="0.25">
      <c r="A23" t="s">
        <v>149</v>
      </c>
      <c r="B23" t="s">
        <v>1246</v>
      </c>
      <c r="C23" t="s">
        <v>1324</v>
      </c>
      <c r="D23" t="s">
        <v>1325</v>
      </c>
      <c r="E23" t="s">
        <v>1326</v>
      </c>
      <c r="F23" t="s">
        <v>1292</v>
      </c>
      <c r="G23" t="s">
        <v>524</v>
      </c>
      <c r="H23">
        <v>35041</v>
      </c>
      <c r="I23" t="s">
        <v>584</v>
      </c>
      <c r="J23" t="s">
        <v>1332</v>
      </c>
      <c r="K23" t="s">
        <v>1333</v>
      </c>
      <c r="L23">
        <v>0</v>
      </c>
      <c r="M23">
        <v>42.299238325023943</v>
      </c>
      <c r="N23">
        <v>0</v>
      </c>
      <c r="O23">
        <v>0</v>
      </c>
      <c r="P23">
        <v>0</v>
      </c>
      <c r="Q23">
        <v>0</v>
      </c>
      <c r="R23">
        <v>9.7337844306042083</v>
      </c>
      <c r="S23">
        <v>147.88690815899724</v>
      </c>
      <c r="T23">
        <v>0</v>
      </c>
      <c r="U23">
        <v>3706.9064884055356</v>
      </c>
      <c r="W23" s="429">
        <f t="shared" si="0"/>
        <v>9.7337844306042083</v>
      </c>
      <c r="X23" s="429">
        <f t="shared" si="0"/>
        <v>147.88690815899724</v>
      </c>
      <c r="Y23" s="429">
        <f t="shared" si="0"/>
        <v>0</v>
      </c>
      <c r="Z23" s="429">
        <f t="shared" si="0"/>
        <v>3706.9064884055356</v>
      </c>
      <c r="AA23" s="429" t="s">
        <v>1296</v>
      </c>
    </row>
    <row r="24" spans="1:27" x14ac:dyDescent="0.25">
      <c r="A24" t="s">
        <v>149</v>
      </c>
      <c r="B24" t="s">
        <v>1246</v>
      </c>
      <c r="C24" t="s">
        <v>1324</v>
      </c>
      <c r="D24" t="s">
        <v>1325</v>
      </c>
      <c r="E24" t="s">
        <v>1326</v>
      </c>
      <c r="F24" t="s">
        <v>1292</v>
      </c>
      <c r="G24" t="s">
        <v>524</v>
      </c>
      <c r="H24">
        <v>35005</v>
      </c>
      <c r="I24" t="s">
        <v>1327</v>
      </c>
      <c r="J24" t="s">
        <v>1334</v>
      </c>
      <c r="K24" t="s">
        <v>1335</v>
      </c>
      <c r="L24">
        <v>11.760262747474828</v>
      </c>
      <c r="M24">
        <v>0</v>
      </c>
      <c r="N24">
        <v>63.989664949495371</v>
      </c>
      <c r="O24">
        <v>146.4155141643997</v>
      </c>
      <c r="P24">
        <v>0</v>
      </c>
      <c r="Q24">
        <v>0</v>
      </c>
      <c r="R24">
        <v>18976.118814864552</v>
      </c>
      <c r="S24">
        <v>3.6750820929393151</v>
      </c>
      <c r="T24">
        <v>0.22747636802908783</v>
      </c>
      <c r="U24">
        <v>19135.783824860704</v>
      </c>
      <c r="W24" s="429">
        <f t="shared" si="0"/>
        <v>18976.118814864552</v>
      </c>
      <c r="X24" s="429">
        <f t="shared" si="0"/>
        <v>3.6750820929393151</v>
      </c>
      <c r="Y24" s="429">
        <f t="shared" si="0"/>
        <v>0.22747636802908783</v>
      </c>
      <c r="Z24" s="429">
        <f t="shared" si="0"/>
        <v>19135.783824860704</v>
      </c>
      <c r="AA24" s="429" t="s">
        <v>1296</v>
      </c>
    </row>
    <row r="25" spans="1:27" x14ac:dyDescent="0.25">
      <c r="A25" t="s">
        <v>149</v>
      </c>
      <c r="B25" t="s">
        <v>1246</v>
      </c>
      <c r="C25" t="s">
        <v>1324</v>
      </c>
      <c r="D25" t="s">
        <v>1325</v>
      </c>
      <c r="E25" t="s">
        <v>1326</v>
      </c>
      <c r="F25" t="s">
        <v>1292</v>
      </c>
      <c r="G25" t="s">
        <v>524</v>
      </c>
      <c r="H25">
        <v>35015</v>
      </c>
      <c r="I25" t="s">
        <v>552</v>
      </c>
      <c r="J25" t="s">
        <v>1334</v>
      </c>
      <c r="K25" t="s">
        <v>1335</v>
      </c>
      <c r="L25">
        <v>390.09956326040412</v>
      </c>
      <c r="M25">
        <v>0</v>
      </c>
      <c r="N25">
        <v>2122.6005647992565</v>
      </c>
      <c r="O25">
        <v>4856.7476217607427</v>
      </c>
      <c r="P25">
        <v>0</v>
      </c>
      <c r="Q25">
        <v>0</v>
      </c>
      <c r="R25">
        <v>629456.65594467137</v>
      </c>
      <c r="S25">
        <v>121.90611299986409</v>
      </c>
      <c r="T25">
        <v>7.5456164309988809</v>
      </c>
      <c r="U25">
        <v>634752.90246610565</v>
      </c>
      <c r="W25" s="429">
        <f t="shared" si="0"/>
        <v>629456.65594467137</v>
      </c>
      <c r="X25" s="429">
        <f t="shared" si="0"/>
        <v>121.90611299986409</v>
      </c>
      <c r="Y25" s="429">
        <f t="shared" si="0"/>
        <v>7.5456164309988809</v>
      </c>
      <c r="Z25" s="429">
        <f t="shared" si="0"/>
        <v>634752.90246610565</v>
      </c>
      <c r="AA25" s="429" t="s">
        <v>1296</v>
      </c>
    </row>
    <row r="26" spans="1:27" x14ac:dyDescent="0.25">
      <c r="A26" t="s">
        <v>149</v>
      </c>
      <c r="B26" t="s">
        <v>1246</v>
      </c>
      <c r="C26" t="s">
        <v>1324</v>
      </c>
      <c r="D26" t="s">
        <v>1325</v>
      </c>
      <c r="E26" t="s">
        <v>1326</v>
      </c>
      <c r="F26" t="s">
        <v>1292</v>
      </c>
      <c r="G26" t="s">
        <v>524</v>
      </c>
      <c r="H26">
        <v>35025</v>
      </c>
      <c r="I26" t="s">
        <v>563</v>
      </c>
      <c r="J26" t="s">
        <v>1334</v>
      </c>
      <c r="K26" t="s">
        <v>1335</v>
      </c>
      <c r="L26">
        <v>283.54583905515472</v>
      </c>
      <c r="M26">
        <v>0</v>
      </c>
      <c r="N26">
        <v>1542.8229478001085</v>
      </c>
      <c r="O26">
        <v>3530.1515540841933</v>
      </c>
      <c r="P26">
        <v>0</v>
      </c>
      <c r="Q26">
        <v>0</v>
      </c>
      <c r="R26">
        <v>457523.75154427678</v>
      </c>
      <c r="S26">
        <v>88.608074327489376</v>
      </c>
      <c r="T26">
        <v>5.4845694371817046</v>
      </c>
      <c r="U26">
        <v>461373.35509474418</v>
      </c>
      <c r="W26" s="429">
        <f t="shared" si="0"/>
        <v>457523.75154427678</v>
      </c>
      <c r="X26" s="429">
        <f t="shared" si="0"/>
        <v>88.608074327489376</v>
      </c>
      <c r="Y26" s="429">
        <f t="shared" si="0"/>
        <v>5.4845694371817046</v>
      </c>
      <c r="Z26" s="429">
        <f t="shared" si="0"/>
        <v>461373.35509474418</v>
      </c>
      <c r="AA26" s="429" t="s">
        <v>1296</v>
      </c>
    </row>
    <row r="27" spans="1:27" x14ac:dyDescent="0.25">
      <c r="A27" t="s">
        <v>149</v>
      </c>
      <c r="B27" t="s">
        <v>1246</v>
      </c>
      <c r="C27" t="s">
        <v>1324</v>
      </c>
      <c r="D27" t="s">
        <v>1325</v>
      </c>
      <c r="E27" t="s">
        <v>1326</v>
      </c>
      <c r="F27" t="s">
        <v>1292</v>
      </c>
      <c r="G27" t="s">
        <v>524</v>
      </c>
      <c r="H27">
        <v>35041</v>
      </c>
      <c r="I27" t="s">
        <v>584</v>
      </c>
      <c r="J27" t="s">
        <v>1334</v>
      </c>
      <c r="K27" t="s">
        <v>1335</v>
      </c>
      <c r="L27">
        <v>2.6768130562737364</v>
      </c>
      <c r="M27">
        <v>0</v>
      </c>
      <c r="N27">
        <v>14.565012217960094</v>
      </c>
      <c r="O27">
        <v>33.32637785158775</v>
      </c>
      <c r="P27">
        <v>0</v>
      </c>
      <c r="Q27">
        <v>0</v>
      </c>
      <c r="R27">
        <v>4319.2506572132643</v>
      </c>
      <c r="S27">
        <v>0.83650407652415071</v>
      </c>
      <c r="T27">
        <v>5.1777049969801064E-2</v>
      </c>
      <c r="U27">
        <v>4355.5928200173685</v>
      </c>
      <c r="W27" s="429">
        <f t="shared" si="0"/>
        <v>4319.2506572132643</v>
      </c>
      <c r="X27" s="429">
        <f t="shared" si="0"/>
        <v>0.83650407652415071</v>
      </c>
      <c r="Y27" s="429">
        <f t="shared" si="0"/>
        <v>5.1777049969801064E-2</v>
      </c>
      <c r="Z27" s="429">
        <f t="shared" si="0"/>
        <v>4355.5928200173685</v>
      </c>
      <c r="AA27" s="429" t="s">
        <v>1296</v>
      </c>
    </row>
    <row r="28" spans="1:27" x14ac:dyDescent="0.25">
      <c r="A28" t="s">
        <v>149</v>
      </c>
      <c r="B28" t="s">
        <v>1246</v>
      </c>
      <c r="C28" t="s">
        <v>1324</v>
      </c>
      <c r="D28" t="s">
        <v>1325</v>
      </c>
      <c r="E28" t="s">
        <v>1326</v>
      </c>
      <c r="F28" t="s">
        <v>1292</v>
      </c>
      <c r="G28" t="s">
        <v>524</v>
      </c>
      <c r="H28">
        <v>35005</v>
      </c>
      <c r="I28" t="s">
        <v>1327</v>
      </c>
      <c r="J28" t="s">
        <v>1334</v>
      </c>
      <c r="K28" t="s">
        <v>1336</v>
      </c>
      <c r="L28">
        <v>0</v>
      </c>
      <c r="M28">
        <v>73.801384014363592</v>
      </c>
      <c r="N28">
        <v>0</v>
      </c>
      <c r="O28">
        <v>0</v>
      </c>
      <c r="P28">
        <v>0</v>
      </c>
      <c r="Q28">
        <v>0</v>
      </c>
      <c r="R28">
        <v>17.945347925950031</v>
      </c>
      <c r="S28">
        <v>253.93980254195068</v>
      </c>
      <c r="T28">
        <v>0</v>
      </c>
      <c r="U28">
        <v>6366.4404114747167</v>
      </c>
      <c r="W28" s="429">
        <f t="shared" si="0"/>
        <v>17.945347925950031</v>
      </c>
      <c r="X28" s="429">
        <f t="shared" si="0"/>
        <v>253.93980254195068</v>
      </c>
      <c r="Y28" s="429">
        <f t="shared" si="0"/>
        <v>0</v>
      </c>
      <c r="Z28" s="429">
        <f t="shared" si="0"/>
        <v>6366.4404114747167</v>
      </c>
      <c r="AA28" s="429" t="s">
        <v>1296</v>
      </c>
    </row>
    <row r="29" spans="1:27" x14ac:dyDescent="0.25">
      <c r="A29" t="s">
        <v>149</v>
      </c>
      <c r="B29" t="s">
        <v>1246</v>
      </c>
      <c r="C29" t="s">
        <v>1324</v>
      </c>
      <c r="D29" t="s">
        <v>1325</v>
      </c>
      <c r="E29" t="s">
        <v>1326</v>
      </c>
      <c r="F29" t="s">
        <v>1292</v>
      </c>
      <c r="G29" t="s">
        <v>524</v>
      </c>
      <c r="H29">
        <v>35015</v>
      </c>
      <c r="I29" t="s">
        <v>552</v>
      </c>
      <c r="J29" t="s">
        <v>1334</v>
      </c>
      <c r="K29" t="s">
        <v>1336</v>
      </c>
      <c r="L29">
        <v>0</v>
      </c>
      <c r="M29">
        <v>2448.065004176749</v>
      </c>
      <c r="N29">
        <v>0</v>
      </c>
      <c r="O29">
        <v>0</v>
      </c>
      <c r="P29">
        <v>0</v>
      </c>
      <c r="Q29">
        <v>0</v>
      </c>
      <c r="R29">
        <v>595.26496463459125</v>
      </c>
      <c r="S29">
        <v>8423.4347644417066</v>
      </c>
      <c r="T29">
        <v>0</v>
      </c>
      <c r="U29">
        <v>211181.13407567723</v>
      </c>
      <c r="W29" s="429">
        <f t="shared" si="0"/>
        <v>595.26496463459125</v>
      </c>
      <c r="X29" s="429">
        <f t="shared" si="0"/>
        <v>8423.4347644417066</v>
      </c>
      <c r="Y29" s="429">
        <f t="shared" si="0"/>
        <v>0</v>
      </c>
      <c r="Z29" s="429">
        <f t="shared" si="0"/>
        <v>211181.13407567723</v>
      </c>
      <c r="AA29" s="429" t="s">
        <v>1296</v>
      </c>
    </row>
    <row r="30" spans="1:27" x14ac:dyDescent="0.25">
      <c r="A30" t="s">
        <v>149</v>
      </c>
      <c r="B30" t="s">
        <v>1246</v>
      </c>
      <c r="C30" t="s">
        <v>1324</v>
      </c>
      <c r="D30" t="s">
        <v>1325</v>
      </c>
      <c r="E30" t="s">
        <v>1326</v>
      </c>
      <c r="F30" t="s">
        <v>1292</v>
      </c>
      <c r="G30" t="s">
        <v>524</v>
      </c>
      <c r="H30">
        <v>35025</v>
      </c>
      <c r="I30" t="s">
        <v>563</v>
      </c>
      <c r="J30" t="s">
        <v>1334</v>
      </c>
      <c r="K30" t="s">
        <v>1336</v>
      </c>
      <c r="L30">
        <v>0</v>
      </c>
      <c r="M30">
        <v>1779.3884204056321</v>
      </c>
      <c r="N30">
        <v>0</v>
      </c>
      <c r="O30">
        <v>0</v>
      </c>
      <c r="P30">
        <v>0</v>
      </c>
      <c r="Q30">
        <v>0</v>
      </c>
      <c r="R30">
        <v>432.67134791633458</v>
      </c>
      <c r="S30">
        <v>6122.6161291947747</v>
      </c>
      <c r="T30">
        <v>0</v>
      </c>
      <c r="U30">
        <v>153498.07457778574</v>
      </c>
      <c r="W30" s="429">
        <f t="shared" si="0"/>
        <v>432.67134791633458</v>
      </c>
      <c r="X30" s="429">
        <f t="shared" si="0"/>
        <v>6122.6161291947747</v>
      </c>
      <c r="Y30" s="429">
        <f t="shared" si="0"/>
        <v>0</v>
      </c>
      <c r="Z30" s="429">
        <f t="shared" si="0"/>
        <v>153498.07457778574</v>
      </c>
      <c r="AA30" s="429" t="s">
        <v>1296</v>
      </c>
    </row>
    <row r="31" spans="1:27" x14ac:dyDescent="0.25">
      <c r="A31" t="s">
        <v>149</v>
      </c>
      <c r="B31" t="s">
        <v>1246</v>
      </c>
      <c r="C31" t="s">
        <v>1324</v>
      </c>
      <c r="D31" t="s">
        <v>1325</v>
      </c>
      <c r="E31" t="s">
        <v>1326</v>
      </c>
      <c r="F31" t="s">
        <v>1292</v>
      </c>
      <c r="G31" t="s">
        <v>524</v>
      </c>
      <c r="H31">
        <v>35041</v>
      </c>
      <c r="I31" t="s">
        <v>584</v>
      </c>
      <c r="J31" t="s">
        <v>1334</v>
      </c>
      <c r="K31" t="s">
        <v>1336</v>
      </c>
      <c r="L31">
        <v>0</v>
      </c>
      <c r="M31">
        <v>16.798307362914944</v>
      </c>
      <c r="N31">
        <v>0</v>
      </c>
      <c r="O31">
        <v>0</v>
      </c>
      <c r="P31">
        <v>0</v>
      </c>
      <c r="Q31">
        <v>0</v>
      </c>
      <c r="R31">
        <v>4.0846316667433671</v>
      </c>
      <c r="S31">
        <v>57.800526531418427</v>
      </c>
      <c r="T31">
        <v>0</v>
      </c>
      <c r="U31">
        <v>1449.0977949522041</v>
      </c>
      <c r="W31" s="429">
        <f t="shared" si="0"/>
        <v>4.0846316667433671</v>
      </c>
      <c r="X31" s="429">
        <f t="shared" si="0"/>
        <v>57.800526531418427</v>
      </c>
      <c r="Y31" s="429">
        <f t="shared" si="0"/>
        <v>0</v>
      </c>
      <c r="Z31" s="429">
        <f t="shared" si="0"/>
        <v>1449.0977949522041</v>
      </c>
      <c r="AA31" s="429" t="s">
        <v>1296</v>
      </c>
    </row>
    <row r="32" spans="1:27" x14ac:dyDescent="0.25">
      <c r="A32" t="s">
        <v>149</v>
      </c>
      <c r="B32" t="s">
        <v>1246</v>
      </c>
      <c r="C32" t="s">
        <v>1324</v>
      </c>
      <c r="D32" t="s">
        <v>1325</v>
      </c>
      <c r="E32" t="s">
        <v>1326</v>
      </c>
      <c r="F32" t="s">
        <v>1292</v>
      </c>
      <c r="G32" t="s">
        <v>524</v>
      </c>
      <c r="H32">
        <v>35005</v>
      </c>
      <c r="I32" t="s">
        <v>1327</v>
      </c>
      <c r="J32" t="s">
        <v>1337</v>
      </c>
      <c r="K32" t="s">
        <v>1338</v>
      </c>
      <c r="L32">
        <v>0</v>
      </c>
      <c r="M32">
        <v>351.1145934359273</v>
      </c>
      <c r="N32">
        <v>0</v>
      </c>
      <c r="O32">
        <v>0</v>
      </c>
      <c r="P32">
        <v>0</v>
      </c>
      <c r="Q32">
        <v>0</v>
      </c>
      <c r="R32">
        <v>85.376089151118151</v>
      </c>
      <c r="S32">
        <v>1208.1341253622506</v>
      </c>
      <c r="T32">
        <v>0</v>
      </c>
      <c r="U32">
        <v>30288.729223207385</v>
      </c>
      <c r="W32" s="429">
        <f t="shared" si="0"/>
        <v>85.376089151118151</v>
      </c>
      <c r="X32" s="429">
        <f t="shared" si="0"/>
        <v>1208.1341253622506</v>
      </c>
      <c r="Y32" s="429">
        <f t="shared" si="0"/>
        <v>0</v>
      </c>
      <c r="Z32" s="429">
        <f t="shared" si="0"/>
        <v>30288.729223207385</v>
      </c>
      <c r="AA32" s="429" t="s">
        <v>1296</v>
      </c>
    </row>
    <row r="33" spans="1:27" x14ac:dyDescent="0.25">
      <c r="A33" t="s">
        <v>149</v>
      </c>
      <c r="B33" t="s">
        <v>1246</v>
      </c>
      <c r="C33" t="s">
        <v>1324</v>
      </c>
      <c r="D33" t="s">
        <v>1325</v>
      </c>
      <c r="E33" t="s">
        <v>1326</v>
      </c>
      <c r="F33" t="s">
        <v>1292</v>
      </c>
      <c r="G33" t="s">
        <v>524</v>
      </c>
      <c r="H33">
        <v>35015</v>
      </c>
      <c r="I33" t="s">
        <v>552</v>
      </c>
      <c r="J33" t="s">
        <v>1337</v>
      </c>
      <c r="K33" t="s">
        <v>1338</v>
      </c>
      <c r="L33">
        <v>0</v>
      </c>
      <c r="M33">
        <v>13874.910896736823</v>
      </c>
      <c r="N33">
        <v>0</v>
      </c>
      <c r="O33">
        <v>0</v>
      </c>
      <c r="P33">
        <v>0</v>
      </c>
      <c r="Q33">
        <v>0</v>
      </c>
      <c r="R33">
        <v>3373.7863701179162</v>
      </c>
      <c r="S33">
        <v>47741.545507043287</v>
      </c>
      <c r="T33">
        <v>0</v>
      </c>
      <c r="U33">
        <v>1196912.4240462</v>
      </c>
      <c r="W33" s="429">
        <f t="shared" ref="W33:Z96" si="1">IFERROR(R33*1,0)</f>
        <v>3373.7863701179162</v>
      </c>
      <c r="X33" s="429">
        <f t="shared" si="1"/>
        <v>47741.545507043287</v>
      </c>
      <c r="Y33" s="429">
        <f t="shared" si="1"/>
        <v>0</v>
      </c>
      <c r="Z33" s="429">
        <f t="shared" si="1"/>
        <v>1196912.4240462</v>
      </c>
      <c r="AA33" s="429" t="s">
        <v>1296</v>
      </c>
    </row>
    <row r="34" spans="1:27" x14ac:dyDescent="0.25">
      <c r="A34" t="s">
        <v>149</v>
      </c>
      <c r="B34" t="s">
        <v>1246</v>
      </c>
      <c r="C34" t="s">
        <v>1324</v>
      </c>
      <c r="D34" t="s">
        <v>1325</v>
      </c>
      <c r="E34" t="s">
        <v>1326</v>
      </c>
      <c r="F34" t="s">
        <v>1292</v>
      </c>
      <c r="G34" t="s">
        <v>524</v>
      </c>
      <c r="H34">
        <v>35025</v>
      </c>
      <c r="I34" t="s">
        <v>563</v>
      </c>
      <c r="J34" t="s">
        <v>1337</v>
      </c>
      <c r="K34" t="s">
        <v>1338</v>
      </c>
      <c r="L34">
        <v>0</v>
      </c>
      <c r="M34">
        <v>8840.0831508587471</v>
      </c>
      <c r="N34">
        <v>0</v>
      </c>
      <c r="O34">
        <v>0</v>
      </c>
      <c r="P34">
        <v>0</v>
      </c>
      <c r="Q34">
        <v>0</v>
      </c>
      <c r="R34">
        <v>2149.5310684907236</v>
      </c>
      <c r="S34">
        <v>30417.437284734344</v>
      </c>
      <c r="T34">
        <v>0</v>
      </c>
      <c r="U34">
        <v>762585.46318684926</v>
      </c>
      <c r="W34" s="429">
        <f t="shared" si="1"/>
        <v>2149.5310684907236</v>
      </c>
      <c r="X34" s="429">
        <f t="shared" si="1"/>
        <v>30417.437284734344</v>
      </c>
      <c r="Y34" s="429">
        <f t="shared" si="1"/>
        <v>0</v>
      </c>
      <c r="Z34" s="429">
        <f t="shared" si="1"/>
        <v>762585.46318684926</v>
      </c>
      <c r="AA34" s="429" t="s">
        <v>1296</v>
      </c>
    </row>
    <row r="35" spans="1:27" x14ac:dyDescent="0.25">
      <c r="A35" t="s">
        <v>149</v>
      </c>
      <c r="B35" t="s">
        <v>1246</v>
      </c>
      <c r="C35" t="s">
        <v>1324</v>
      </c>
      <c r="D35" t="s">
        <v>1325</v>
      </c>
      <c r="E35" t="s">
        <v>1326</v>
      </c>
      <c r="F35" t="s">
        <v>1292</v>
      </c>
      <c r="G35" t="s">
        <v>524</v>
      </c>
      <c r="H35">
        <v>35041</v>
      </c>
      <c r="I35" t="s">
        <v>584</v>
      </c>
      <c r="J35" t="s">
        <v>1337</v>
      </c>
      <c r="K35" t="s">
        <v>1338</v>
      </c>
      <c r="L35">
        <v>0</v>
      </c>
      <c r="M35">
        <v>138.20189814628452</v>
      </c>
      <c r="N35">
        <v>0</v>
      </c>
      <c r="O35">
        <v>0</v>
      </c>
      <c r="P35">
        <v>0</v>
      </c>
      <c r="Q35">
        <v>0</v>
      </c>
      <c r="R35">
        <v>33.604805375724403</v>
      </c>
      <c r="S35">
        <v>475.53258241552692</v>
      </c>
      <c r="T35">
        <v>0</v>
      </c>
      <c r="U35">
        <v>11921.919365763897</v>
      </c>
      <c r="W35" s="429">
        <f t="shared" si="1"/>
        <v>33.604805375724403</v>
      </c>
      <c r="X35" s="429">
        <f t="shared" si="1"/>
        <v>475.53258241552692</v>
      </c>
      <c r="Y35" s="429">
        <f t="shared" si="1"/>
        <v>0</v>
      </c>
      <c r="Z35" s="429">
        <f t="shared" si="1"/>
        <v>11921.919365763897</v>
      </c>
      <c r="AA35" s="429" t="s">
        <v>1296</v>
      </c>
    </row>
    <row r="36" spans="1:27" x14ac:dyDescent="0.25">
      <c r="A36" t="s">
        <v>149</v>
      </c>
      <c r="B36" t="s">
        <v>1246</v>
      </c>
      <c r="C36" t="s">
        <v>1324</v>
      </c>
      <c r="D36" t="s">
        <v>1325</v>
      </c>
      <c r="E36" t="s">
        <v>1326</v>
      </c>
      <c r="F36" t="s">
        <v>1292</v>
      </c>
      <c r="G36" t="s">
        <v>524</v>
      </c>
      <c r="H36">
        <v>35005</v>
      </c>
      <c r="I36" t="s">
        <v>1327</v>
      </c>
      <c r="J36" t="s">
        <v>1339</v>
      </c>
      <c r="K36" t="s">
        <v>1340</v>
      </c>
      <c r="L36">
        <v>1.4486073400515118</v>
      </c>
      <c r="M36">
        <v>0</v>
      </c>
      <c r="N36">
        <v>2.6718054790458199</v>
      </c>
      <c r="O36">
        <v>0</v>
      </c>
      <c r="P36">
        <v>0</v>
      </c>
      <c r="Q36">
        <v>0</v>
      </c>
      <c r="R36">
        <v>2337.4430989481734</v>
      </c>
      <c r="S36">
        <v>0.45268979183878111</v>
      </c>
      <c r="T36">
        <v>2.8020116853762517E-2</v>
      </c>
      <c r="U36">
        <v>2357.1103385665642</v>
      </c>
      <c r="W36" s="429">
        <f t="shared" si="1"/>
        <v>2337.4430989481734</v>
      </c>
      <c r="X36" s="429">
        <f t="shared" si="1"/>
        <v>0.45268979183878111</v>
      </c>
      <c r="Y36" s="429">
        <f t="shared" si="1"/>
        <v>2.8020116853762517E-2</v>
      </c>
      <c r="Z36" s="429">
        <f t="shared" si="1"/>
        <v>2357.1103385665642</v>
      </c>
      <c r="AA36" s="429" t="s">
        <v>1296</v>
      </c>
    </row>
    <row r="37" spans="1:27" x14ac:dyDescent="0.25">
      <c r="A37" t="s">
        <v>149</v>
      </c>
      <c r="B37" t="s">
        <v>1246</v>
      </c>
      <c r="C37" t="s">
        <v>1324</v>
      </c>
      <c r="D37" t="s">
        <v>1325</v>
      </c>
      <c r="E37" t="s">
        <v>1326</v>
      </c>
      <c r="F37" t="s">
        <v>1292</v>
      </c>
      <c r="G37" t="s">
        <v>524</v>
      </c>
      <c r="H37">
        <v>35015</v>
      </c>
      <c r="I37" t="s">
        <v>552</v>
      </c>
      <c r="J37" t="s">
        <v>1339</v>
      </c>
      <c r="K37" t="s">
        <v>1340</v>
      </c>
      <c r="L37">
        <v>57.244267664543621</v>
      </c>
      <c r="M37">
        <v>0</v>
      </c>
      <c r="N37">
        <v>105.58109417328708</v>
      </c>
      <c r="O37">
        <v>0</v>
      </c>
      <c r="P37">
        <v>0</v>
      </c>
      <c r="Q37">
        <v>0</v>
      </c>
      <c r="R37">
        <v>92368.176459793365</v>
      </c>
      <c r="S37">
        <v>17.888833569008636</v>
      </c>
      <c r="T37">
        <v>1.1072642149607903</v>
      </c>
      <c r="U37">
        <v>93145.362035076905</v>
      </c>
      <c r="W37" s="429">
        <f t="shared" si="1"/>
        <v>92368.176459793365</v>
      </c>
      <c r="X37" s="429">
        <f t="shared" si="1"/>
        <v>17.888833569008636</v>
      </c>
      <c r="Y37" s="429">
        <f t="shared" si="1"/>
        <v>1.1072642149607903</v>
      </c>
      <c r="Z37" s="429">
        <f t="shared" si="1"/>
        <v>93145.362035076905</v>
      </c>
      <c r="AA37" s="429" t="s">
        <v>1296</v>
      </c>
    </row>
    <row r="38" spans="1:27" x14ac:dyDescent="0.25">
      <c r="A38" t="s">
        <v>149</v>
      </c>
      <c r="B38" t="s">
        <v>1246</v>
      </c>
      <c r="C38" t="s">
        <v>1324</v>
      </c>
      <c r="D38" t="s">
        <v>1325</v>
      </c>
      <c r="E38" t="s">
        <v>1326</v>
      </c>
      <c r="F38" t="s">
        <v>1292</v>
      </c>
      <c r="G38" t="s">
        <v>524</v>
      </c>
      <c r="H38">
        <v>35025</v>
      </c>
      <c r="I38" t="s">
        <v>563</v>
      </c>
      <c r="J38" t="s">
        <v>1339</v>
      </c>
      <c r="K38" t="s">
        <v>1340</v>
      </c>
      <c r="L38">
        <v>36.471880059683464</v>
      </c>
      <c r="M38">
        <v>0</v>
      </c>
      <c r="N38">
        <v>67.268587063144096</v>
      </c>
      <c r="O38">
        <v>0</v>
      </c>
      <c r="P38">
        <v>0</v>
      </c>
      <c r="Q38">
        <v>0</v>
      </c>
      <c r="R38">
        <v>58850.277776544557</v>
      </c>
      <c r="S38">
        <v>11.397462470126676</v>
      </c>
      <c r="T38">
        <v>0.70546815061174839</v>
      </c>
      <c r="U38">
        <v>59345.443847180024</v>
      </c>
      <c r="W38" s="429">
        <f t="shared" si="1"/>
        <v>58850.277776544557</v>
      </c>
      <c r="X38" s="429">
        <f t="shared" si="1"/>
        <v>11.397462470126676</v>
      </c>
      <c r="Y38" s="429">
        <f t="shared" si="1"/>
        <v>0.70546815061174839</v>
      </c>
      <c r="Z38" s="429">
        <f t="shared" si="1"/>
        <v>59345.443847180024</v>
      </c>
      <c r="AA38" s="429" t="s">
        <v>1296</v>
      </c>
    </row>
    <row r="39" spans="1:27" x14ac:dyDescent="0.25">
      <c r="A39" t="s">
        <v>149</v>
      </c>
      <c r="B39" t="s">
        <v>1246</v>
      </c>
      <c r="C39" t="s">
        <v>1324</v>
      </c>
      <c r="D39" t="s">
        <v>1325</v>
      </c>
      <c r="E39" t="s">
        <v>1326</v>
      </c>
      <c r="F39" t="s">
        <v>1292</v>
      </c>
      <c r="G39" t="s">
        <v>524</v>
      </c>
      <c r="H39">
        <v>35041</v>
      </c>
      <c r="I39" t="s">
        <v>584</v>
      </c>
      <c r="J39" t="s">
        <v>1339</v>
      </c>
      <c r="K39" t="s">
        <v>1340</v>
      </c>
      <c r="L39">
        <v>0.5701850273571496</v>
      </c>
      <c r="M39">
        <v>0</v>
      </c>
      <c r="N39">
        <v>1.0516469425790382</v>
      </c>
      <c r="O39">
        <v>0</v>
      </c>
      <c r="P39">
        <v>0</v>
      </c>
      <c r="Q39">
        <v>0</v>
      </c>
      <c r="R39">
        <v>920.03886800142527</v>
      </c>
      <c r="S39">
        <v>0.1781828202905005</v>
      </c>
      <c r="T39">
        <v>1.1028972899063891E-2</v>
      </c>
      <c r="U39">
        <v>927.78007243260879</v>
      </c>
      <c r="W39" s="429">
        <f t="shared" si="1"/>
        <v>920.03886800142527</v>
      </c>
      <c r="X39" s="429">
        <f t="shared" si="1"/>
        <v>0.1781828202905005</v>
      </c>
      <c r="Y39" s="429">
        <f t="shared" si="1"/>
        <v>1.1028972899063891E-2</v>
      </c>
      <c r="Z39" s="429">
        <f t="shared" si="1"/>
        <v>927.78007243260879</v>
      </c>
      <c r="AA39" s="429" t="s">
        <v>1296</v>
      </c>
    </row>
    <row r="40" spans="1:27" x14ac:dyDescent="0.25">
      <c r="A40" t="s">
        <v>149</v>
      </c>
      <c r="B40" t="s">
        <v>1246</v>
      </c>
      <c r="C40" t="s">
        <v>1324</v>
      </c>
      <c r="D40" t="s">
        <v>1325</v>
      </c>
      <c r="E40" t="s">
        <v>1326</v>
      </c>
      <c r="F40" t="s">
        <v>1292</v>
      </c>
      <c r="G40" t="s">
        <v>524</v>
      </c>
      <c r="H40">
        <v>35005</v>
      </c>
      <c r="I40" t="s">
        <v>1327</v>
      </c>
      <c r="J40" t="s">
        <v>1330</v>
      </c>
      <c r="K40" t="s">
        <v>1341</v>
      </c>
      <c r="L40">
        <v>0.17655824536136305</v>
      </c>
      <c r="M40">
        <v>0</v>
      </c>
      <c r="N40">
        <v>0.93323643976720339</v>
      </c>
      <c r="O40">
        <v>0</v>
      </c>
      <c r="P40">
        <v>0</v>
      </c>
      <c r="Q40">
        <v>0</v>
      </c>
      <c r="R40">
        <v>284.89076544695666</v>
      </c>
      <c r="S40">
        <v>5.517445167542593E-2</v>
      </c>
      <c r="T40">
        <v>3.4151302087198181E-3</v>
      </c>
      <c r="U40">
        <v>287.28783554104081</v>
      </c>
      <c r="W40" s="429">
        <f t="shared" si="1"/>
        <v>284.89076544695666</v>
      </c>
      <c r="X40" s="429">
        <f t="shared" si="1"/>
        <v>5.517445167542593E-2</v>
      </c>
      <c r="Y40" s="429">
        <f t="shared" si="1"/>
        <v>3.4151302087198181E-3</v>
      </c>
      <c r="Z40" s="429">
        <f t="shared" si="1"/>
        <v>287.28783554104081</v>
      </c>
      <c r="AA40" s="429" t="s">
        <v>1296</v>
      </c>
    </row>
    <row r="41" spans="1:27" x14ac:dyDescent="0.25">
      <c r="A41" t="s">
        <v>149</v>
      </c>
      <c r="B41" t="s">
        <v>1246</v>
      </c>
      <c r="C41" t="s">
        <v>1324</v>
      </c>
      <c r="D41" t="s">
        <v>1325</v>
      </c>
      <c r="E41" t="s">
        <v>1326</v>
      </c>
      <c r="F41" t="s">
        <v>1292</v>
      </c>
      <c r="G41" t="s">
        <v>524</v>
      </c>
      <c r="H41">
        <v>35015</v>
      </c>
      <c r="I41" t="s">
        <v>552</v>
      </c>
      <c r="J41" t="s">
        <v>1330</v>
      </c>
      <c r="K41" t="s">
        <v>1341</v>
      </c>
      <c r="L41">
        <v>5.8566118703665859</v>
      </c>
      <c r="M41">
        <v>0</v>
      </c>
      <c r="N41">
        <v>30.956377029080542</v>
      </c>
      <c r="O41">
        <v>0</v>
      </c>
      <c r="P41">
        <v>0</v>
      </c>
      <c r="Q41">
        <v>0</v>
      </c>
      <c r="R41">
        <v>9450.1088593146542</v>
      </c>
      <c r="S41">
        <v>1.8301912094895556</v>
      </c>
      <c r="T41">
        <v>0.11328325153152494</v>
      </c>
      <c r="U41">
        <v>9529.6220485082886</v>
      </c>
      <c r="W41" s="429">
        <f t="shared" si="1"/>
        <v>9450.1088593146542</v>
      </c>
      <c r="X41" s="429">
        <f t="shared" si="1"/>
        <v>1.8301912094895556</v>
      </c>
      <c r="Y41" s="429">
        <f t="shared" si="1"/>
        <v>0.11328325153152494</v>
      </c>
      <c r="Z41" s="429">
        <f t="shared" si="1"/>
        <v>9529.6220485082886</v>
      </c>
      <c r="AA41" s="429" t="s">
        <v>1296</v>
      </c>
    </row>
    <row r="42" spans="1:27" x14ac:dyDescent="0.25">
      <c r="A42" t="s">
        <v>149</v>
      </c>
      <c r="B42" t="s">
        <v>1246</v>
      </c>
      <c r="C42" t="s">
        <v>1324</v>
      </c>
      <c r="D42" t="s">
        <v>1325</v>
      </c>
      <c r="E42" t="s">
        <v>1326</v>
      </c>
      <c r="F42" t="s">
        <v>1292</v>
      </c>
      <c r="G42" t="s">
        <v>524</v>
      </c>
      <c r="H42">
        <v>35025</v>
      </c>
      <c r="I42" t="s">
        <v>563</v>
      </c>
      <c r="J42" t="s">
        <v>1330</v>
      </c>
      <c r="K42" t="s">
        <v>1341</v>
      </c>
      <c r="L42">
        <v>4.25690793633356</v>
      </c>
      <c r="M42">
        <v>0</v>
      </c>
      <c r="N42">
        <v>22.500799092048783</v>
      </c>
      <c r="O42">
        <v>0</v>
      </c>
      <c r="P42">
        <v>0</v>
      </c>
      <c r="Q42">
        <v>0</v>
      </c>
      <c r="R42">
        <v>6868.859383695979</v>
      </c>
      <c r="S42">
        <v>1.3302837301042403</v>
      </c>
      <c r="T42">
        <v>8.2340503890696817E-2</v>
      </c>
      <c r="U42">
        <v>6926.6539471080123</v>
      </c>
      <c r="W42" s="429">
        <f t="shared" si="1"/>
        <v>6868.859383695979</v>
      </c>
      <c r="X42" s="429">
        <f t="shared" si="1"/>
        <v>1.3302837301042403</v>
      </c>
      <c r="Y42" s="429">
        <f t="shared" si="1"/>
        <v>8.2340503890696817E-2</v>
      </c>
      <c r="Z42" s="429">
        <f t="shared" si="1"/>
        <v>6926.6539471080123</v>
      </c>
      <c r="AA42" s="429" t="s">
        <v>1296</v>
      </c>
    </row>
    <row r="43" spans="1:27" x14ac:dyDescent="0.25">
      <c r="A43" t="s">
        <v>149</v>
      </c>
      <c r="B43" t="s">
        <v>1246</v>
      </c>
      <c r="C43" t="s">
        <v>1324</v>
      </c>
      <c r="D43" t="s">
        <v>1325</v>
      </c>
      <c r="E43" t="s">
        <v>1326</v>
      </c>
      <c r="F43" t="s">
        <v>1292</v>
      </c>
      <c r="G43" t="s">
        <v>524</v>
      </c>
      <c r="H43">
        <v>35041</v>
      </c>
      <c r="I43" t="s">
        <v>584</v>
      </c>
      <c r="J43" t="s">
        <v>1330</v>
      </c>
      <c r="K43" t="s">
        <v>1341</v>
      </c>
      <c r="L43">
        <v>4.0187317794201378E-2</v>
      </c>
      <c r="M43">
        <v>0</v>
      </c>
      <c r="N43">
        <v>0.21241867976935061</v>
      </c>
      <c r="O43">
        <v>0</v>
      </c>
      <c r="P43">
        <v>0</v>
      </c>
      <c r="Q43">
        <v>0</v>
      </c>
      <c r="R43">
        <v>64.845432192744241</v>
      </c>
      <c r="S43">
        <v>1.2558536810687965E-2</v>
      </c>
      <c r="T43">
        <v>7.7733510958664573E-4</v>
      </c>
      <c r="U43">
        <v>65.39104147566826</v>
      </c>
      <c r="W43" s="429">
        <f t="shared" si="1"/>
        <v>64.845432192744241</v>
      </c>
      <c r="X43" s="429">
        <f t="shared" si="1"/>
        <v>1.2558536810687965E-2</v>
      </c>
      <c r="Y43" s="429">
        <f t="shared" si="1"/>
        <v>7.7733510958664573E-4</v>
      </c>
      <c r="Z43" s="429">
        <f t="shared" si="1"/>
        <v>65.39104147566826</v>
      </c>
      <c r="AA43" s="429" t="s">
        <v>1296</v>
      </c>
    </row>
    <row r="44" spans="1:27" x14ac:dyDescent="0.25">
      <c r="A44" t="s">
        <v>149</v>
      </c>
      <c r="B44" t="s">
        <v>1246</v>
      </c>
      <c r="C44" t="s">
        <v>1324</v>
      </c>
      <c r="D44" t="s">
        <v>1325</v>
      </c>
      <c r="E44" t="s">
        <v>1326</v>
      </c>
      <c r="F44" t="s">
        <v>1292</v>
      </c>
      <c r="G44" t="s">
        <v>524</v>
      </c>
      <c r="H44">
        <v>35005</v>
      </c>
      <c r="I44" t="s">
        <v>1327</v>
      </c>
      <c r="J44" t="s">
        <v>1342</v>
      </c>
      <c r="K44" t="s">
        <v>1341</v>
      </c>
      <c r="L44">
        <v>0.44078598890535486</v>
      </c>
      <c r="M44">
        <v>0</v>
      </c>
      <c r="N44">
        <v>2.3298687984997253</v>
      </c>
      <c r="O44">
        <v>0</v>
      </c>
      <c r="P44">
        <v>0</v>
      </c>
      <c r="Q44">
        <v>0</v>
      </c>
      <c r="R44">
        <v>711.24323602402706</v>
      </c>
      <c r="S44">
        <v>0.13774562153292305</v>
      </c>
      <c r="T44">
        <v>8.5260336791981549E-3</v>
      </c>
      <c r="U44">
        <v>717.22763459875125</v>
      </c>
      <c r="W44" s="429">
        <f t="shared" si="1"/>
        <v>711.24323602402706</v>
      </c>
      <c r="X44" s="429">
        <f t="shared" si="1"/>
        <v>0.13774562153292305</v>
      </c>
      <c r="Y44" s="429">
        <f t="shared" si="1"/>
        <v>8.5260336791981549E-3</v>
      </c>
      <c r="Z44" s="429">
        <f t="shared" si="1"/>
        <v>717.22763459875125</v>
      </c>
      <c r="AA44" s="429" t="s">
        <v>1296</v>
      </c>
    </row>
    <row r="45" spans="1:27" x14ac:dyDescent="0.25">
      <c r="A45" t="s">
        <v>149</v>
      </c>
      <c r="B45" t="s">
        <v>1246</v>
      </c>
      <c r="C45" t="s">
        <v>1324</v>
      </c>
      <c r="D45" t="s">
        <v>1325</v>
      </c>
      <c r="E45" t="s">
        <v>1326</v>
      </c>
      <c r="F45" t="s">
        <v>1292</v>
      </c>
      <c r="G45" t="s">
        <v>524</v>
      </c>
      <c r="H45">
        <v>35015</v>
      </c>
      <c r="I45" t="s">
        <v>552</v>
      </c>
      <c r="J45" t="s">
        <v>1342</v>
      </c>
      <c r="K45" t="s">
        <v>1341</v>
      </c>
      <c r="L45">
        <v>2.5150432342595272</v>
      </c>
      <c r="M45">
        <v>0</v>
      </c>
      <c r="N45">
        <v>13.29379995251465</v>
      </c>
      <c r="O45">
        <v>0</v>
      </c>
      <c r="P45">
        <v>0</v>
      </c>
      <c r="Q45">
        <v>0</v>
      </c>
      <c r="R45">
        <v>4058.2222069204136</v>
      </c>
      <c r="S45">
        <v>0.7859510107061024</v>
      </c>
      <c r="T45">
        <v>4.8647969444737808E-2</v>
      </c>
      <c r="U45">
        <v>4092.3680770825981</v>
      </c>
      <c r="W45" s="429">
        <f t="shared" si="1"/>
        <v>4058.2222069204136</v>
      </c>
      <c r="X45" s="429">
        <f t="shared" si="1"/>
        <v>0.7859510107061024</v>
      </c>
      <c r="Y45" s="429">
        <f t="shared" si="1"/>
        <v>4.8647969444737808E-2</v>
      </c>
      <c r="Z45" s="429">
        <f t="shared" si="1"/>
        <v>4092.3680770825981</v>
      </c>
      <c r="AA45" s="429" t="s">
        <v>1296</v>
      </c>
    </row>
    <row r="46" spans="1:27" x14ac:dyDescent="0.25">
      <c r="A46" t="s">
        <v>149</v>
      </c>
      <c r="B46" t="s">
        <v>1246</v>
      </c>
      <c r="C46" t="s">
        <v>1324</v>
      </c>
      <c r="D46" t="s">
        <v>1325</v>
      </c>
      <c r="E46" t="s">
        <v>1326</v>
      </c>
      <c r="F46" t="s">
        <v>1292</v>
      </c>
      <c r="G46" t="s">
        <v>524</v>
      </c>
      <c r="H46">
        <v>35025</v>
      </c>
      <c r="I46" t="s">
        <v>563</v>
      </c>
      <c r="J46" t="s">
        <v>1342</v>
      </c>
      <c r="K46" t="s">
        <v>1341</v>
      </c>
      <c r="L46">
        <v>1.3022121941175506</v>
      </c>
      <c r="M46">
        <v>0</v>
      </c>
      <c r="N46">
        <v>6.8831215974784596</v>
      </c>
      <c r="O46">
        <v>0</v>
      </c>
      <c r="P46">
        <v>0</v>
      </c>
      <c r="Q46">
        <v>0</v>
      </c>
      <c r="R46">
        <v>2101.2229023753912</v>
      </c>
      <c r="S46">
        <v>0.40694131066173428</v>
      </c>
      <c r="T46">
        <v>2.5188425458080393E-2</v>
      </c>
      <c r="U46">
        <v>2118.9025859284425</v>
      </c>
      <c r="W46" s="429">
        <f t="shared" si="1"/>
        <v>2101.2229023753912</v>
      </c>
      <c r="X46" s="429">
        <f t="shared" si="1"/>
        <v>0.40694131066173428</v>
      </c>
      <c r="Y46" s="429">
        <f t="shared" si="1"/>
        <v>2.5188425458080393E-2</v>
      </c>
      <c r="Z46" s="429">
        <f t="shared" si="1"/>
        <v>2118.9025859284425</v>
      </c>
      <c r="AA46" s="429" t="s">
        <v>1296</v>
      </c>
    </row>
    <row r="47" spans="1:27" x14ac:dyDescent="0.25">
      <c r="A47" t="s">
        <v>149</v>
      </c>
      <c r="B47" t="s">
        <v>1246</v>
      </c>
      <c r="C47" t="s">
        <v>1324</v>
      </c>
      <c r="D47" t="s">
        <v>1325</v>
      </c>
      <c r="E47" t="s">
        <v>1326</v>
      </c>
      <c r="F47" t="s">
        <v>1292</v>
      </c>
      <c r="G47" t="s">
        <v>524</v>
      </c>
      <c r="H47">
        <v>35041</v>
      </c>
      <c r="I47" t="s">
        <v>584</v>
      </c>
      <c r="J47" t="s">
        <v>1342</v>
      </c>
      <c r="K47" t="s">
        <v>1341</v>
      </c>
      <c r="L47">
        <v>3.8678205512965871E-2</v>
      </c>
      <c r="M47">
        <v>0</v>
      </c>
      <c r="N47">
        <v>0.20444194342567665</v>
      </c>
      <c r="O47">
        <v>0</v>
      </c>
      <c r="P47">
        <v>0</v>
      </c>
      <c r="Q47">
        <v>0</v>
      </c>
      <c r="R47">
        <v>62.410359551040777</v>
      </c>
      <c r="S47">
        <v>1.208693922280183E-2</v>
      </c>
      <c r="T47">
        <v>7.4814465784960266E-4</v>
      </c>
      <c r="U47">
        <v>62.935480139650011</v>
      </c>
      <c r="W47" s="429">
        <f t="shared" si="1"/>
        <v>62.410359551040777</v>
      </c>
      <c r="X47" s="429">
        <f t="shared" si="1"/>
        <v>1.208693922280183E-2</v>
      </c>
      <c r="Y47" s="429">
        <f t="shared" si="1"/>
        <v>7.4814465784960266E-4</v>
      </c>
      <c r="Z47" s="429">
        <f t="shared" si="1"/>
        <v>62.935480139650011</v>
      </c>
      <c r="AA47" s="429" t="s">
        <v>1296</v>
      </c>
    </row>
    <row r="48" spans="1:27" x14ac:dyDescent="0.25">
      <c r="A48" t="s">
        <v>149</v>
      </c>
      <c r="B48" t="s">
        <v>1246</v>
      </c>
      <c r="C48" t="s">
        <v>1324</v>
      </c>
      <c r="D48" t="s">
        <v>1325</v>
      </c>
      <c r="E48" t="s">
        <v>1326</v>
      </c>
      <c r="F48" t="s">
        <v>1292</v>
      </c>
      <c r="G48" t="s">
        <v>524</v>
      </c>
      <c r="H48">
        <v>35005</v>
      </c>
      <c r="I48" t="s">
        <v>1327</v>
      </c>
      <c r="J48" t="s">
        <v>1330</v>
      </c>
      <c r="K48" t="s">
        <v>1343</v>
      </c>
      <c r="L48">
        <v>0</v>
      </c>
      <c r="M48">
        <v>11.629491593357422</v>
      </c>
      <c r="N48">
        <v>0</v>
      </c>
      <c r="O48">
        <v>0</v>
      </c>
      <c r="P48">
        <v>0</v>
      </c>
      <c r="Q48">
        <v>0</v>
      </c>
      <c r="R48">
        <v>2.8277961942298098</v>
      </c>
      <c r="S48">
        <v>40.015385054373731</v>
      </c>
      <c r="T48">
        <v>0</v>
      </c>
      <c r="U48">
        <v>1003.2124225535731</v>
      </c>
      <c r="W48" s="429">
        <f t="shared" si="1"/>
        <v>2.8277961942298098</v>
      </c>
      <c r="X48" s="429">
        <f t="shared" si="1"/>
        <v>40.015385054373731</v>
      </c>
      <c r="Y48" s="429">
        <f t="shared" si="1"/>
        <v>0</v>
      </c>
      <c r="Z48" s="429">
        <f t="shared" si="1"/>
        <v>1003.2124225535731</v>
      </c>
      <c r="AA48" s="429" t="s">
        <v>1295</v>
      </c>
    </row>
    <row r="49" spans="1:27" x14ac:dyDescent="0.25">
      <c r="A49" t="s">
        <v>149</v>
      </c>
      <c r="B49" t="s">
        <v>1246</v>
      </c>
      <c r="C49" t="s">
        <v>1324</v>
      </c>
      <c r="D49" t="s">
        <v>1325</v>
      </c>
      <c r="E49" t="s">
        <v>1326</v>
      </c>
      <c r="F49" t="s">
        <v>1292</v>
      </c>
      <c r="G49" t="s">
        <v>524</v>
      </c>
      <c r="H49">
        <v>35015</v>
      </c>
      <c r="I49" t="s">
        <v>552</v>
      </c>
      <c r="J49" t="s">
        <v>1330</v>
      </c>
      <c r="K49" t="s">
        <v>1343</v>
      </c>
      <c r="L49">
        <v>0</v>
      </c>
      <c r="M49">
        <v>385.76175455632512</v>
      </c>
      <c r="N49">
        <v>0</v>
      </c>
      <c r="O49">
        <v>0</v>
      </c>
      <c r="P49">
        <v>0</v>
      </c>
      <c r="Q49">
        <v>0</v>
      </c>
      <c r="R49">
        <v>93.800800547193944</v>
      </c>
      <c r="S49">
        <v>1327.3499554046848</v>
      </c>
      <c r="T49">
        <v>0</v>
      </c>
      <c r="U49">
        <v>33277.549685664315</v>
      </c>
      <c r="W49" s="429">
        <f t="shared" si="1"/>
        <v>93.800800547193944</v>
      </c>
      <c r="X49" s="429">
        <f t="shared" si="1"/>
        <v>1327.3499554046848</v>
      </c>
      <c r="Y49" s="429">
        <f t="shared" si="1"/>
        <v>0</v>
      </c>
      <c r="Z49" s="429">
        <f t="shared" si="1"/>
        <v>33277.549685664315</v>
      </c>
      <c r="AA49" s="429" t="s">
        <v>1295</v>
      </c>
    </row>
    <row r="50" spans="1:27" x14ac:dyDescent="0.25">
      <c r="A50" t="s">
        <v>149</v>
      </c>
      <c r="B50" t="s">
        <v>1246</v>
      </c>
      <c r="C50" t="s">
        <v>1324</v>
      </c>
      <c r="D50" t="s">
        <v>1325</v>
      </c>
      <c r="E50" t="s">
        <v>1326</v>
      </c>
      <c r="F50" t="s">
        <v>1292</v>
      </c>
      <c r="G50" t="s">
        <v>524</v>
      </c>
      <c r="H50">
        <v>35025</v>
      </c>
      <c r="I50" t="s">
        <v>563</v>
      </c>
      <c r="J50" t="s">
        <v>1330</v>
      </c>
      <c r="K50" t="s">
        <v>1343</v>
      </c>
      <c r="L50">
        <v>0</v>
      </c>
      <c r="M50">
        <v>280.39288087602074</v>
      </c>
      <c r="N50">
        <v>0</v>
      </c>
      <c r="O50">
        <v>0</v>
      </c>
      <c r="P50">
        <v>0</v>
      </c>
      <c r="Q50">
        <v>0</v>
      </c>
      <c r="R50">
        <v>68.179585931617979</v>
      </c>
      <c r="S50">
        <v>964.79102329527257</v>
      </c>
      <c r="T50">
        <v>0</v>
      </c>
      <c r="U50">
        <v>24187.955168313438</v>
      </c>
      <c r="W50" s="429">
        <f t="shared" si="1"/>
        <v>68.179585931617979</v>
      </c>
      <c r="X50" s="429">
        <f t="shared" si="1"/>
        <v>964.79102329527257</v>
      </c>
      <c r="Y50" s="429">
        <f t="shared" si="1"/>
        <v>0</v>
      </c>
      <c r="Z50" s="429">
        <f t="shared" si="1"/>
        <v>24187.955168313438</v>
      </c>
      <c r="AA50" s="429" t="s">
        <v>1295</v>
      </c>
    </row>
    <row r="51" spans="1:27" x14ac:dyDescent="0.25">
      <c r="A51" t="s">
        <v>149</v>
      </c>
      <c r="B51" t="s">
        <v>1246</v>
      </c>
      <c r="C51" t="s">
        <v>1324</v>
      </c>
      <c r="D51" t="s">
        <v>1325</v>
      </c>
      <c r="E51" t="s">
        <v>1326</v>
      </c>
      <c r="F51" t="s">
        <v>1292</v>
      </c>
      <c r="G51" t="s">
        <v>524</v>
      </c>
      <c r="H51">
        <v>35041</v>
      </c>
      <c r="I51" t="s">
        <v>584</v>
      </c>
      <c r="J51" t="s">
        <v>1330</v>
      </c>
      <c r="K51" t="s">
        <v>1343</v>
      </c>
      <c r="L51">
        <v>0</v>
      </c>
      <c r="M51">
        <v>2.6470475705663241</v>
      </c>
      <c r="N51">
        <v>0</v>
      </c>
      <c r="O51">
        <v>0</v>
      </c>
      <c r="P51">
        <v>0</v>
      </c>
      <c r="Q51">
        <v>0</v>
      </c>
      <c r="R51">
        <v>0.64364903537728257</v>
      </c>
      <c r="S51">
        <v>9.1081047647824409</v>
      </c>
      <c r="T51">
        <v>0</v>
      </c>
      <c r="U51">
        <v>228.34626815493829</v>
      </c>
      <c r="W51" s="429">
        <f t="shared" si="1"/>
        <v>0.64364903537728257</v>
      </c>
      <c r="X51" s="429">
        <f t="shared" si="1"/>
        <v>9.1081047647824409</v>
      </c>
      <c r="Y51" s="429">
        <f t="shared" si="1"/>
        <v>0</v>
      </c>
      <c r="Z51" s="429">
        <f t="shared" si="1"/>
        <v>228.34626815493829</v>
      </c>
      <c r="AA51" s="429" t="s">
        <v>1295</v>
      </c>
    </row>
    <row r="52" spans="1:27" x14ac:dyDescent="0.25">
      <c r="A52" t="s">
        <v>149</v>
      </c>
      <c r="B52" t="s">
        <v>1246</v>
      </c>
      <c r="C52" t="s">
        <v>1324</v>
      </c>
      <c r="D52" t="s">
        <v>1325</v>
      </c>
      <c r="E52" t="s">
        <v>1326</v>
      </c>
      <c r="F52" t="s">
        <v>1292</v>
      </c>
      <c r="G52" t="s">
        <v>524</v>
      </c>
      <c r="H52">
        <v>35005</v>
      </c>
      <c r="I52" t="s">
        <v>1327</v>
      </c>
      <c r="J52" t="s">
        <v>1344</v>
      </c>
      <c r="K52" t="s">
        <v>1343</v>
      </c>
      <c r="L52">
        <v>0.8906004416851222</v>
      </c>
      <c r="M52">
        <v>29.033574398934988</v>
      </c>
      <c r="N52">
        <v>0</v>
      </c>
      <c r="O52">
        <v>0</v>
      </c>
      <c r="P52">
        <v>0</v>
      </c>
      <c r="Q52">
        <v>0</v>
      </c>
      <c r="R52">
        <v>6.6811263190513319</v>
      </c>
      <c r="S52">
        <v>101.50739636658176</v>
      </c>
      <c r="T52">
        <v>0</v>
      </c>
      <c r="U52">
        <v>2544.3660354835952</v>
      </c>
      <c r="W52" s="429">
        <f t="shared" si="1"/>
        <v>6.6811263190513319</v>
      </c>
      <c r="X52" s="429">
        <f t="shared" si="1"/>
        <v>101.50739636658176</v>
      </c>
      <c r="Y52" s="429">
        <f t="shared" si="1"/>
        <v>0</v>
      </c>
      <c r="Z52" s="429">
        <f t="shared" si="1"/>
        <v>2544.3660354835952</v>
      </c>
      <c r="AA52" s="429" t="s">
        <v>1295</v>
      </c>
    </row>
    <row r="53" spans="1:27" x14ac:dyDescent="0.25">
      <c r="A53" t="s">
        <v>149</v>
      </c>
      <c r="B53" t="s">
        <v>1246</v>
      </c>
      <c r="C53" t="s">
        <v>1324</v>
      </c>
      <c r="D53" t="s">
        <v>1325</v>
      </c>
      <c r="E53" t="s">
        <v>1326</v>
      </c>
      <c r="F53" t="s">
        <v>1292</v>
      </c>
      <c r="G53" t="s">
        <v>524</v>
      </c>
      <c r="H53">
        <v>35015</v>
      </c>
      <c r="I53" t="s">
        <v>552</v>
      </c>
      <c r="J53" t="s">
        <v>1344</v>
      </c>
      <c r="K53" t="s">
        <v>1343</v>
      </c>
      <c r="L53">
        <v>5.0816012116248608</v>
      </c>
      <c r="M53">
        <v>165.6601994989708</v>
      </c>
      <c r="N53">
        <v>0</v>
      </c>
      <c r="O53">
        <v>0</v>
      </c>
      <c r="P53">
        <v>0</v>
      </c>
      <c r="Q53">
        <v>0</v>
      </c>
      <c r="R53">
        <v>38.121269661253564</v>
      </c>
      <c r="S53">
        <v>579.18240798232137</v>
      </c>
      <c r="T53">
        <v>0</v>
      </c>
      <c r="U53">
        <v>14517.681469219289</v>
      </c>
      <c r="W53" s="429">
        <f t="shared" si="1"/>
        <v>38.121269661253564</v>
      </c>
      <c r="X53" s="429">
        <f t="shared" si="1"/>
        <v>579.18240798232137</v>
      </c>
      <c r="Y53" s="429">
        <f t="shared" si="1"/>
        <v>0</v>
      </c>
      <c r="Z53" s="429">
        <f t="shared" si="1"/>
        <v>14517.681469219289</v>
      </c>
      <c r="AA53" s="429" t="s">
        <v>1295</v>
      </c>
    </row>
    <row r="54" spans="1:27" x14ac:dyDescent="0.25">
      <c r="A54" t="s">
        <v>149</v>
      </c>
      <c r="B54" t="s">
        <v>1246</v>
      </c>
      <c r="C54" t="s">
        <v>1324</v>
      </c>
      <c r="D54" t="s">
        <v>1325</v>
      </c>
      <c r="E54" t="s">
        <v>1326</v>
      </c>
      <c r="F54" t="s">
        <v>1292</v>
      </c>
      <c r="G54" t="s">
        <v>524</v>
      </c>
      <c r="H54">
        <v>35025</v>
      </c>
      <c r="I54" t="s">
        <v>563</v>
      </c>
      <c r="J54" t="s">
        <v>1344</v>
      </c>
      <c r="K54" t="s">
        <v>1343</v>
      </c>
      <c r="L54">
        <v>2.631097141106872</v>
      </c>
      <c r="M54">
        <v>85.773766800084005</v>
      </c>
      <c r="N54">
        <v>0</v>
      </c>
      <c r="O54">
        <v>0</v>
      </c>
      <c r="P54">
        <v>0</v>
      </c>
      <c r="Q54">
        <v>0</v>
      </c>
      <c r="R54">
        <v>19.738023399324682</v>
      </c>
      <c r="S54">
        <v>299.88287438525862</v>
      </c>
      <c r="T54">
        <v>0</v>
      </c>
      <c r="U54">
        <v>7516.8098830307899</v>
      </c>
      <c r="W54" s="429">
        <f t="shared" si="1"/>
        <v>19.738023399324682</v>
      </c>
      <c r="X54" s="429">
        <f t="shared" si="1"/>
        <v>299.88287438525862</v>
      </c>
      <c r="Y54" s="429">
        <f t="shared" si="1"/>
        <v>0</v>
      </c>
      <c r="Z54" s="429">
        <f t="shared" si="1"/>
        <v>7516.8098830307899</v>
      </c>
      <c r="AA54" s="429" t="s">
        <v>1295</v>
      </c>
    </row>
    <row r="55" spans="1:27" x14ac:dyDescent="0.25">
      <c r="A55" t="s">
        <v>149</v>
      </c>
      <c r="B55" t="s">
        <v>1246</v>
      </c>
      <c r="C55" t="s">
        <v>1324</v>
      </c>
      <c r="D55" t="s">
        <v>1325</v>
      </c>
      <c r="E55" t="s">
        <v>1326</v>
      </c>
      <c r="F55" t="s">
        <v>1292</v>
      </c>
      <c r="G55" t="s">
        <v>524</v>
      </c>
      <c r="H55">
        <v>35041</v>
      </c>
      <c r="I55" t="s">
        <v>584</v>
      </c>
      <c r="J55" t="s">
        <v>1344</v>
      </c>
      <c r="K55" t="s">
        <v>1343</v>
      </c>
      <c r="L55">
        <v>7.8148643061410408E-2</v>
      </c>
      <c r="M55">
        <v>2.54764576380198</v>
      </c>
      <c r="N55">
        <v>0</v>
      </c>
      <c r="O55">
        <v>0</v>
      </c>
      <c r="P55">
        <v>0</v>
      </c>
      <c r="Q55">
        <v>0</v>
      </c>
      <c r="R55">
        <v>0.58625723895647575</v>
      </c>
      <c r="S55">
        <v>8.9070978583118166</v>
      </c>
      <c r="T55">
        <v>0</v>
      </c>
      <c r="U55">
        <v>223.26370369675186</v>
      </c>
      <c r="W55" s="429">
        <f t="shared" si="1"/>
        <v>0.58625723895647575</v>
      </c>
      <c r="X55" s="429">
        <f t="shared" si="1"/>
        <v>8.9070978583118166</v>
      </c>
      <c r="Y55" s="429">
        <f t="shared" si="1"/>
        <v>0</v>
      </c>
      <c r="Z55" s="429">
        <f t="shared" si="1"/>
        <v>223.26370369675186</v>
      </c>
      <c r="AA55" s="429" t="s">
        <v>1295</v>
      </c>
    </row>
    <row r="56" spans="1:27" x14ac:dyDescent="0.25">
      <c r="A56" t="s">
        <v>149</v>
      </c>
      <c r="B56" t="s">
        <v>1246</v>
      </c>
      <c r="C56" t="s">
        <v>1324</v>
      </c>
      <c r="D56" t="s">
        <v>1325</v>
      </c>
      <c r="E56" t="s">
        <v>1326</v>
      </c>
      <c r="F56" t="s">
        <v>1292</v>
      </c>
      <c r="G56" t="s">
        <v>524</v>
      </c>
      <c r="H56">
        <v>35005</v>
      </c>
      <c r="I56" t="s">
        <v>1327</v>
      </c>
      <c r="J56" t="s">
        <v>1345</v>
      </c>
      <c r="K56" t="s">
        <v>1346</v>
      </c>
      <c r="L56">
        <v>27.401930457611915</v>
      </c>
      <c r="M56">
        <v>2.8065284911020609</v>
      </c>
      <c r="N56">
        <v>16.779879031625157</v>
      </c>
      <c r="O56">
        <v>4.9227354904003644E-2</v>
      </c>
      <c r="P56">
        <v>1.1611272665704098</v>
      </c>
      <c r="Q56">
        <v>1.1611272665704098</v>
      </c>
      <c r="R56">
        <v>11262.424701685355</v>
      </c>
      <c r="S56">
        <v>0.32181634907304568</v>
      </c>
      <c r="T56">
        <v>0.35420622718952766</v>
      </c>
      <c r="U56">
        <v>11376.02356611466</v>
      </c>
      <c r="W56" s="429">
        <f t="shared" si="1"/>
        <v>11262.424701685355</v>
      </c>
      <c r="X56" s="429">
        <f t="shared" si="1"/>
        <v>0.32181634907304568</v>
      </c>
      <c r="Y56" s="429">
        <f t="shared" si="1"/>
        <v>0.35420622718952766</v>
      </c>
      <c r="Z56" s="429">
        <f t="shared" si="1"/>
        <v>11376.02356611466</v>
      </c>
      <c r="AA56" s="429" t="s">
        <v>1295</v>
      </c>
    </row>
    <row r="57" spans="1:27" x14ac:dyDescent="0.25">
      <c r="A57" t="s">
        <v>149</v>
      </c>
      <c r="B57" t="s">
        <v>1246</v>
      </c>
      <c r="C57" t="s">
        <v>1324</v>
      </c>
      <c r="D57" t="s">
        <v>1325</v>
      </c>
      <c r="E57" t="s">
        <v>1326</v>
      </c>
      <c r="F57" t="s">
        <v>1292</v>
      </c>
      <c r="G57" t="s">
        <v>524</v>
      </c>
      <c r="H57">
        <v>35015</v>
      </c>
      <c r="I57" t="s">
        <v>552</v>
      </c>
      <c r="J57" t="s">
        <v>1345</v>
      </c>
      <c r="K57" t="s">
        <v>1346</v>
      </c>
      <c r="L57">
        <v>1133.5501614014383</v>
      </c>
      <c r="M57">
        <v>191.50083309301749</v>
      </c>
      <c r="N57">
        <v>1501.7541288367402</v>
      </c>
      <c r="O57">
        <v>2.6424447839715084</v>
      </c>
      <c r="P57">
        <v>62.924664025497215</v>
      </c>
      <c r="Q57">
        <v>62.924664025497215</v>
      </c>
      <c r="R57">
        <v>465898.68396737601</v>
      </c>
      <c r="S57">
        <v>13.312747253251869</v>
      </c>
      <c r="T57">
        <v>14.652636485636659</v>
      </c>
      <c r="U57">
        <v>470597.98832142702</v>
      </c>
      <c r="W57" s="429">
        <f t="shared" si="1"/>
        <v>465898.68396737601</v>
      </c>
      <c r="X57" s="429">
        <f t="shared" si="1"/>
        <v>13.312747253251869</v>
      </c>
      <c r="Y57" s="429">
        <f t="shared" si="1"/>
        <v>14.652636485636659</v>
      </c>
      <c r="Z57" s="429">
        <f t="shared" si="1"/>
        <v>470597.98832142702</v>
      </c>
      <c r="AA57" s="429" t="s">
        <v>1295</v>
      </c>
    </row>
    <row r="58" spans="1:27" x14ac:dyDescent="0.25">
      <c r="A58" t="s">
        <v>149</v>
      </c>
      <c r="B58" t="s">
        <v>1246</v>
      </c>
      <c r="C58" t="s">
        <v>1324</v>
      </c>
      <c r="D58" t="s">
        <v>1325</v>
      </c>
      <c r="E58" t="s">
        <v>1326</v>
      </c>
      <c r="F58" t="s">
        <v>1292</v>
      </c>
      <c r="G58" t="s">
        <v>524</v>
      </c>
      <c r="H58">
        <v>35025</v>
      </c>
      <c r="I58" t="s">
        <v>563</v>
      </c>
      <c r="J58" t="s">
        <v>1345</v>
      </c>
      <c r="K58" t="s">
        <v>1346</v>
      </c>
      <c r="L58">
        <v>885.96744225197392</v>
      </c>
      <c r="M58">
        <v>155.94629055160465</v>
      </c>
      <c r="N58">
        <v>1240.9272922657078</v>
      </c>
      <c r="O58">
        <v>2.1157100368032467</v>
      </c>
      <c r="P58">
        <v>50.419755915214076</v>
      </c>
      <c r="Q58">
        <v>50.419755915214076</v>
      </c>
      <c r="R58">
        <v>364140.09669657418</v>
      </c>
      <c r="S58">
        <v>10.40506281497812</v>
      </c>
      <c r="T58">
        <v>11.452302078434508</v>
      </c>
      <c r="U58">
        <v>367813.00928632217</v>
      </c>
      <c r="W58" s="429">
        <f t="shared" si="1"/>
        <v>364140.09669657418</v>
      </c>
      <c r="X58" s="429">
        <f t="shared" si="1"/>
        <v>10.40506281497812</v>
      </c>
      <c r="Y58" s="429">
        <f t="shared" si="1"/>
        <v>11.452302078434508</v>
      </c>
      <c r="Z58" s="429">
        <f t="shared" si="1"/>
        <v>367813.00928632217</v>
      </c>
      <c r="AA58" s="429" t="s">
        <v>1295</v>
      </c>
    </row>
    <row r="59" spans="1:27" x14ac:dyDescent="0.25">
      <c r="A59" t="s">
        <v>149</v>
      </c>
      <c r="B59" t="s">
        <v>1246</v>
      </c>
      <c r="C59" t="s">
        <v>1324</v>
      </c>
      <c r="D59" t="s">
        <v>1325</v>
      </c>
      <c r="E59" t="s">
        <v>1326</v>
      </c>
      <c r="F59" t="s">
        <v>1292</v>
      </c>
      <c r="G59" t="s">
        <v>524</v>
      </c>
      <c r="H59">
        <v>35041</v>
      </c>
      <c r="I59" t="s">
        <v>584</v>
      </c>
      <c r="J59" t="s">
        <v>1345</v>
      </c>
      <c r="K59" t="s">
        <v>1346</v>
      </c>
      <c r="L59">
        <v>12.037718706703037</v>
      </c>
      <c r="M59">
        <v>0.80485638447139718</v>
      </c>
      <c r="N59">
        <v>2.7866013293264795</v>
      </c>
      <c r="O59">
        <v>1.8185204903975995E-2</v>
      </c>
      <c r="P59">
        <v>0.42554479102139514</v>
      </c>
      <c r="Q59">
        <v>0.42554479102139514</v>
      </c>
      <c r="R59">
        <v>4947.6039917710114</v>
      </c>
      <c r="S59">
        <v>0.14137451707470308</v>
      </c>
      <c r="T59">
        <v>0.15560345040893456</v>
      </c>
      <c r="U59">
        <v>4997.5081829197416</v>
      </c>
      <c r="W59" s="429">
        <f t="shared" si="1"/>
        <v>4947.6039917710114</v>
      </c>
      <c r="X59" s="429">
        <f t="shared" si="1"/>
        <v>0.14137451707470308</v>
      </c>
      <c r="Y59" s="429">
        <f t="shared" si="1"/>
        <v>0.15560345040893456</v>
      </c>
      <c r="Z59" s="429">
        <f t="shared" si="1"/>
        <v>4997.5081829197416</v>
      </c>
      <c r="AA59" s="429" t="s">
        <v>1295</v>
      </c>
    </row>
    <row r="60" spans="1:27" x14ac:dyDescent="0.25">
      <c r="A60" t="s">
        <v>149</v>
      </c>
      <c r="B60" t="s">
        <v>1246</v>
      </c>
      <c r="C60" t="s">
        <v>1324</v>
      </c>
      <c r="D60" t="s">
        <v>1325</v>
      </c>
      <c r="E60" t="s">
        <v>1326</v>
      </c>
      <c r="F60" t="s">
        <v>1292</v>
      </c>
      <c r="G60" t="s">
        <v>524</v>
      </c>
      <c r="H60">
        <v>35005</v>
      </c>
      <c r="I60" t="s">
        <v>1327</v>
      </c>
      <c r="J60" t="s">
        <v>1345</v>
      </c>
      <c r="K60" t="s">
        <v>1346</v>
      </c>
      <c r="L60">
        <v>27.401930457611915</v>
      </c>
      <c r="M60">
        <v>2.8065284911020609</v>
      </c>
      <c r="N60">
        <v>16.779879031625157</v>
      </c>
      <c r="O60">
        <v>4.9227354904003644E-2</v>
      </c>
      <c r="P60">
        <v>1.1611272665704098</v>
      </c>
      <c r="Q60">
        <v>1.1611272665704098</v>
      </c>
      <c r="R60">
        <v>11262.424701685355</v>
      </c>
      <c r="S60">
        <v>0.32181634907304568</v>
      </c>
      <c r="T60">
        <v>0.35420622718952766</v>
      </c>
      <c r="U60">
        <v>11376.02356611466</v>
      </c>
      <c r="W60" s="429">
        <f t="shared" si="1"/>
        <v>11262.424701685355</v>
      </c>
      <c r="X60" s="429">
        <f t="shared" si="1"/>
        <v>0.32181634907304568</v>
      </c>
      <c r="Y60" s="429">
        <f t="shared" si="1"/>
        <v>0.35420622718952766</v>
      </c>
      <c r="Z60" s="429">
        <f t="shared" si="1"/>
        <v>11376.02356611466</v>
      </c>
      <c r="AA60" s="429" t="s">
        <v>1295</v>
      </c>
    </row>
    <row r="61" spans="1:27" x14ac:dyDescent="0.25">
      <c r="A61" t="s">
        <v>149</v>
      </c>
      <c r="B61" t="s">
        <v>1246</v>
      </c>
      <c r="C61" t="s">
        <v>1324</v>
      </c>
      <c r="D61" t="s">
        <v>1325</v>
      </c>
      <c r="E61" t="s">
        <v>1326</v>
      </c>
      <c r="F61" t="s">
        <v>1292</v>
      </c>
      <c r="G61" t="s">
        <v>524</v>
      </c>
      <c r="H61">
        <v>35015</v>
      </c>
      <c r="I61" t="s">
        <v>552</v>
      </c>
      <c r="J61" t="s">
        <v>1345</v>
      </c>
      <c r="K61" t="s">
        <v>1346</v>
      </c>
      <c r="L61">
        <v>0</v>
      </c>
      <c r="M61">
        <v>0</v>
      </c>
      <c r="N61">
        <v>0</v>
      </c>
      <c r="O61">
        <v>0</v>
      </c>
      <c r="P61">
        <v>0</v>
      </c>
      <c r="Q61">
        <v>0</v>
      </c>
      <c r="R61">
        <v>0</v>
      </c>
      <c r="S61">
        <v>0</v>
      </c>
      <c r="T61">
        <v>0</v>
      </c>
      <c r="U61">
        <v>0</v>
      </c>
      <c r="W61" s="429">
        <f t="shared" si="1"/>
        <v>0</v>
      </c>
      <c r="X61" s="429">
        <f t="shared" si="1"/>
        <v>0</v>
      </c>
      <c r="Y61" s="429">
        <f t="shared" si="1"/>
        <v>0</v>
      </c>
      <c r="Z61" s="429">
        <f t="shared" si="1"/>
        <v>0</v>
      </c>
      <c r="AA61" s="429" t="s">
        <v>1295</v>
      </c>
    </row>
    <row r="62" spans="1:27" x14ac:dyDescent="0.25">
      <c r="A62" t="s">
        <v>149</v>
      </c>
      <c r="B62" t="s">
        <v>1246</v>
      </c>
      <c r="C62" t="s">
        <v>1324</v>
      </c>
      <c r="D62" t="s">
        <v>1325</v>
      </c>
      <c r="E62" t="s">
        <v>1326</v>
      </c>
      <c r="F62" t="s">
        <v>1292</v>
      </c>
      <c r="G62" t="s">
        <v>524</v>
      </c>
      <c r="H62">
        <v>35025</v>
      </c>
      <c r="I62" t="s">
        <v>563</v>
      </c>
      <c r="J62" t="s">
        <v>1345</v>
      </c>
      <c r="K62" t="s">
        <v>1346</v>
      </c>
      <c r="L62">
        <v>0</v>
      </c>
      <c r="M62">
        <v>0</v>
      </c>
      <c r="N62">
        <v>0</v>
      </c>
      <c r="O62">
        <v>0</v>
      </c>
      <c r="P62">
        <v>0</v>
      </c>
      <c r="Q62">
        <v>0</v>
      </c>
      <c r="R62">
        <v>0</v>
      </c>
      <c r="S62">
        <v>0</v>
      </c>
      <c r="T62">
        <v>0</v>
      </c>
      <c r="U62">
        <v>0</v>
      </c>
      <c r="W62" s="429">
        <f t="shared" si="1"/>
        <v>0</v>
      </c>
      <c r="X62" s="429">
        <f t="shared" si="1"/>
        <v>0</v>
      </c>
      <c r="Y62" s="429">
        <f t="shared" si="1"/>
        <v>0</v>
      </c>
      <c r="Z62" s="429">
        <f t="shared" si="1"/>
        <v>0</v>
      </c>
      <c r="AA62" s="429" t="s">
        <v>1295</v>
      </c>
    </row>
    <row r="63" spans="1:27" x14ac:dyDescent="0.25">
      <c r="A63" t="s">
        <v>149</v>
      </c>
      <c r="B63" t="s">
        <v>1246</v>
      </c>
      <c r="C63" t="s">
        <v>1324</v>
      </c>
      <c r="D63" t="s">
        <v>1325</v>
      </c>
      <c r="E63" t="s">
        <v>1326</v>
      </c>
      <c r="F63" t="s">
        <v>1292</v>
      </c>
      <c r="G63" t="s">
        <v>524</v>
      </c>
      <c r="H63">
        <v>35041</v>
      </c>
      <c r="I63" t="s">
        <v>584</v>
      </c>
      <c r="J63" t="s">
        <v>1345</v>
      </c>
      <c r="K63" t="s">
        <v>1346</v>
      </c>
      <c r="L63">
        <v>12.037718706703037</v>
      </c>
      <c r="M63">
        <v>0.80485638447139718</v>
      </c>
      <c r="N63">
        <v>2.7866013293264795</v>
      </c>
      <c r="O63">
        <v>1.8185204903975995E-2</v>
      </c>
      <c r="P63">
        <v>0.42554479102139514</v>
      </c>
      <c r="Q63">
        <v>0.42554479102139514</v>
      </c>
      <c r="R63">
        <v>4947.6039917710114</v>
      </c>
      <c r="S63">
        <v>0.14137451707470308</v>
      </c>
      <c r="T63">
        <v>0.15560345040893456</v>
      </c>
      <c r="U63">
        <v>4997.5081829197416</v>
      </c>
      <c r="W63" s="429">
        <f t="shared" si="1"/>
        <v>4947.6039917710114</v>
      </c>
      <c r="X63" s="429">
        <f t="shared" si="1"/>
        <v>0.14137451707470308</v>
      </c>
      <c r="Y63" s="429">
        <f t="shared" si="1"/>
        <v>0.15560345040893456</v>
      </c>
      <c r="Z63" s="429">
        <f t="shared" si="1"/>
        <v>4997.5081829197416</v>
      </c>
      <c r="AA63" s="429" t="s">
        <v>1295</v>
      </c>
    </row>
    <row r="64" spans="1:27" x14ac:dyDescent="0.25">
      <c r="A64" t="s">
        <v>149</v>
      </c>
      <c r="B64" t="s">
        <v>1246</v>
      </c>
      <c r="C64" t="s">
        <v>1324</v>
      </c>
      <c r="D64" t="s">
        <v>1325</v>
      </c>
      <c r="E64" t="s">
        <v>1326</v>
      </c>
      <c r="F64" t="s">
        <v>1292</v>
      </c>
      <c r="G64" t="s">
        <v>524</v>
      </c>
      <c r="H64">
        <v>35005</v>
      </c>
      <c r="I64" t="s">
        <v>1327</v>
      </c>
      <c r="J64" t="s">
        <v>1330</v>
      </c>
      <c r="K64" t="s">
        <v>1347</v>
      </c>
      <c r="L64">
        <v>56.060351864532564</v>
      </c>
      <c r="M64">
        <v>5.3337608443148525</v>
      </c>
      <c r="N64">
        <v>38.379361027711454</v>
      </c>
      <c r="O64">
        <v>0.38578525802309355</v>
      </c>
      <c r="P64">
        <v>1.7116981939956997</v>
      </c>
      <c r="Q64">
        <v>1.7116981939956997</v>
      </c>
      <c r="R64">
        <v>6224.1342546565238</v>
      </c>
      <c r="S64">
        <v>0.17845228400245758</v>
      </c>
      <c r="T64">
        <v>0.19582412256332254</v>
      </c>
      <c r="U64">
        <v>6286.9511502804544</v>
      </c>
      <c r="W64" s="429">
        <f t="shared" si="1"/>
        <v>6224.1342546565238</v>
      </c>
      <c r="X64" s="429">
        <f t="shared" si="1"/>
        <v>0.17845228400245758</v>
      </c>
      <c r="Y64" s="429">
        <f t="shared" si="1"/>
        <v>0.19582412256332254</v>
      </c>
      <c r="Z64" s="429">
        <f t="shared" si="1"/>
        <v>6286.9511502804544</v>
      </c>
      <c r="AA64" s="429" t="s">
        <v>1295</v>
      </c>
    </row>
    <row r="65" spans="1:27" x14ac:dyDescent="0.25">
      <c r="A65" t="s">
        <v>149</v>
      </c>
      <c r="B65" t="s">
        <v>1246</v>
      </c>
      <c r="C65" t="s">
        <v>1324</v>
      </c>
      <c r="D65" t="s">
        <v>1325</v>
      </c>
      <c r="E65" t="s">
        <v>1326</v>
      </c>
      <c r="F65" t="s">
        <v>1292</v>
      </c>
      <c r="G65" t="s">
        <v>524</v>
      </c>
      <c r="H65">
        <v>35015</v>
      </c>
      <c r="I65" t="s">
        <v>552</v>
      </c>
      <c r="J65" t="s">
        <v>1330</v>
      </c>
      <c r="K65" t="s">
        <v>1347</v>
      </c>
      <c r="L65">
        <v>4770.0016566526519</v>
      </c>
      <c r="M65">
        <v>503.45218904166592</v>
      </c>
      <c r="N65">
        <v>4153.8186174836283</v>
      </c>
      <c r="O65">
        <v>43.453212518956832</v>
      </c>
      <c r="P65">
        <v>139.79050662583373</v>
      </c>
      <c r="Q65">
        <v>139.79050662583373</v>
      </c>
      <c r="R65">
        <v>529592.30041371554</v>
      </c>
      <c r="S65">
        <v>15.183951973439322</v>
      </c>
      <c r="T65">
        <v>16.662067895984098</v>
      </c>
      <c r="U65">
        <v>534937.19544605468</v>
      </c>
      <c r="W65" s="429">
        <f t="shared" si="1"/>
        <v>529592.30041371554</v>
      </c>
      <c r="X65" s="429">
        <f t="shared" si="1"/>
        <v>15.183951973439322</v>
      </c>
      <c r="Y65" s="429">
        <f t="shared" si="1"/>
        <v>16.662067895984098</v>
      </c>
      <c r="Z65" s="429">
        <f t="shared" si="1"/>
        <v>534937.19544605468</v>
      </c>
      <c r="AA65" s="429" t="s">
        <v>1295</v>
      </c>
    </row>
    <row r="66" spans="1:27" x14ac:dyDescent="0.25">
      <c r="A66" t="s">
        <v>149</v>
      </c>
      <c r="B66" t="s">
        <v>1246</v>
      </c>
      <c r="C66" t="s">
        <v>1324</v>
      </c>
      <c r="D66" t="s">
        <v>1325</v>
      </c>
      <c r="E66" t="s">
        <v>1326</v>
      </c>
      <c r="F66" t="s">
        <v>1292</v>
      </c>
      <c r="G66" t="s">
        <v>524</v>
      </c>
      <c r="H66">
        <v>35025</v>
      </c>
      <c r="I66" t="s">
        <v>563</v>
      </c>
      <c r="J66" t="s">
        <v>1330</v>
      </c>
      <c r="K66" t="s">
        <v>1347</v>
      </c>
      <c r="L66">
        <v>3931.6411890537829</v>
      </c>
      <c r="M66">
        <v>416.98804142823866</v>
      </c>
      <c r="N66">
        <v>3459.9352005646365</v>
      </c>
      <c r="O66">
        <v>36.248897589153174</v>
      </c>
      <c r="P66">
        <v>114.98298653632688</v>
      </c>
      <c r="Q66">
        <v>114.98298653632688</v>
      </c>
      <c r="R66">
        <v>436512.82569437707</v>
      </c>
      <c r="S66">
        <v>12.515268397890132</v>
      </c>
      <c r="T66">
        <v>13.733595321355278</v>
      </c>
      <c r="U66">
        <v>440918.31881008821</v>
      </c>
      <c r="W66" s="429">
        <f t="shared" si="1"/>
        <v>436512.82569437707</v>
      </c>
      <c r="X66" s="429">
        <f t="shared" si="1"/>
        <v>12.515268397890132</v>
      </c>
      <c r="Y66" s="429">
        <f t="shared" si="1"/>
        <v>13.733595321355278</v>
      </c>
      <c r="Z66" s="429">
        <f t="shared" si="1"/>
        <v>440918.31881008821</v>
      </c>
      <c r="AA66" s="429" t="s">
        <v>1295</v>
      </c>
    </row>
    <row r="67" spans="1:27" x14ac:dyDescent="0.25">
      <c r="A67" t="s">
        <v>149</v>
      </c>
      <c r="B67" t="s">
        <v>1246</v>
      </c>
      <c r="C67" t="s">
        <v>1324</v>
      </c>
      <c r="D67" t="s">
        <v>1325</v>
      </c>
      <c r="E67" t="s">
        <v>1326</v>
      </c>
      <c r="F67" t="s">
        <v>1292</v>
      </c>
      <c r="G67" t="s">
        <v>524</v>
      </c>
      <c r="H67">
        <v>35041</v>
      </c>
      <c r="I67" t="s">
        <v>584</v>
      </c>
      <c r="J67" t="s">
        <v>1330</v>
      </c>
      <c r="K67" t="s">
        <v>1347</v>
      </c>
      <c r="L67">
        <v>10.716487596276899</v>
      </c>
      <c r="M67">
        <v>0.73783353257619622</v>
      </c>
      <c r="N67">
        <v>2.2926308223455072</v>
      </c>
      <c r="O67">
        <v>1.3394646744014343E-2</v>
      </c>
      <c r="P67">
        <v>0.36044255812758291</v>
      </c>
      <c r="Q67">
        <v>0.36044255812758291</v>
      </c>
      <c r="R67">
        <v>1189.8044753405864</v>
      </c>
      <c r="S67">
        <v>3.4112909113749569E-2</v>
      </c>
      <c r="T67">
        <v>3.7433706901674517E-2</v>
      </c>
      <c r="U67">
        <v>1201.8125427251291</v>
      </c>
      <c r="W67" s="429">
        <f t="shared" si="1"/>
        <v>1189.8044753405864</v>
      </c>
      <c r="X67" s="429">
        <f t="shared" si="1"/>
        <v>3.4112909113749569E-2</v>
      </c>
      <c r="Y67" s="429">
        <f t="shared" si="1"/>
        <v>3.7433706901674517E-2</v>
      </c>
      <c r="Z67" s="429">
        <f t="shared" si="1"/>
        <v>1201.8125427251291</v>
      </c>
      <c r="AA67" s="429" t="s">
        <v>1295</v>
      </c>
    </row>
    <row r="68" spans="1:27" x14ac:dyDescent="0.25">
      <c r="A68" t="s">
        <v>149</v>
      </c>
      <c r="B68" t="s">
        <v>1246</v>
      </c>
      <c r="C68" t="s">
        <v>1324</v>
      </c>
      <c r="D68" t="s">
        <v>1325</v>
      </c>
      <c r="E68" t="s">
        <v>1326</v>
      </c>
      <c r="F68" t="s">
        <v>1292</v>
      </c>
      <c r="G68" t="s">
        <v>524</v>
      </c>
      <c r="H68">
        <v>35005</v>
      </c>
      <c r="I68" t="s">
        <v>1327</v>
      </c>
      <c r="J68" t="s">
        <v>1348</v>
      </c>
      <c r="K68" t="s">
        <v>1347</v>
      </c>
      <c r="L68">
        <v>0</v>
      </c>
      <c r="M68">
        <v>0</v>
      </c>
      <c r="N68">
        <v>0</v>
      </c>
      <c r="O68">
        <v>0</v>
      </c>
      <c r="P68">
        <v>0</v>
      </c>
      <c r="Q68">
        <v>0</v>
      </c>
      <c r="R68">
        <v>0</v>
      </c>
      <c r="S68">
        <v>0</v>
      </c>
      <c r="T68">
        <v>0</v>
      </c>
      <c r="U68">
        <v>0</v>
      </c>
      <c r="W68" s="429">
        <f t="shared" si="1"/>
        <v>0</v>
      </c>
      <c r="X68" s="429">
        <f t="shared" si="1"/>
        <v>0</v>
      </c>
      <c r="Y68" s="429">
        <f t="shared" si="1"/>
        <v>0</v>
      </c>
      <c r="Z68" s="429">
        <f t="shared" si="1"/>
        <v>0</v>
      </c>
      <c r="AA68" s="429" t="s">
        <v>1295</v>
      </c>
    </row>
    <row r="69" spans="1:27" x14ac:dyDescent="0.25">
      <c r="A69" t="s">
        <v>149</v>
      </c>
      <c r="B69" t="s">
        <v>1246</v>
      </c>
      <c r="C69" t="s">
        <v>1324</v>
      </c>
      <c r="D69" t="s">
        <v>1325</v>
      </c>
      <c r="E69" t="s">
        <v>1326</v>
      </c>
      <c r="F69" t="s">
        <v>1292</v>
      </c>
      <c r="G69" t="s">
        <v>524</v>
      </c>
      <c r="H69">
        <v>35015</v>
      </c>
      <c r="I69" t="s">
        <v>552</v>
      </c>
      <c r="J69" t="s">
        <v>1348</v>
      </c>
      <c r="K69" t="s">
        <v>1347</v>
      </c>
      <c r="L69">
        <v>0</v>
      </c>
      <c r="M69">
        <v>0</v>
      </c>
      <c r="N69">
        <v>0</v>
      </c>
      <c r="O69">
        <v>0</v>
      </c>
      <c r="P69">
        <v>0</v>
      </c>
      <c r="Q69">
        <v>0</v>
      </c>
      <c r="R69">
        <v>0</v>
      </c>
      <c r="S69">
        <v>0</v>
      </c>
      <c r="T69">
        <v>0</v>
      </c>
      <c r="U69">
        <v>0</v>
      </c>
      <c r="W69" s="429">
        <f t="shared" si="1"/>
        <v>0</v>
      </c>
      <c r="X69" s="429">
        <f t="shared" si="1"/>
        <v>0</v>
      </c>
      <c r="Y69" s="429">
        <f t="shared" si="1"/>
        <v>0</v>
      </c>
      <c r="Z69" s="429">
        <f t="shared" si="1"/>
        <v>0</v>
      </c>
      <c r="AA69" s="429" t="s">
        <v>1295</v>
      </c>
    </row>
    <row r="70" spans="1:27" x14ac:dyDescent="0.25">
      <c r="A70" t="s">
        <v>149</v>
      </c>
      <c r="B70" t="s">
        <v>1246</v>
      </c>
      <c r="C70" t="s">
        <v>1324</v>
      </c>
      <c r="D70" t="s">
        <v>1325</v>
      </c>
      <c r="E70" t="s">
        <v>1326</v>
      </c>
      <c r="F70" t="s">
        <v>1292</v>
      </c>
      <c r="G70" t="s">
        <v>524</v>
      </c>
      <c r="H70">
        <v>35025</v>
      </c>
      <c r="I70" t="s">
        <v>563</v>
      </c>
      <c r="J70" t="s">
        <v>1348</v>
      </c>
      <c r="K70" t="s">
        <v>1347</v>
      </c>
      <c r="L70">
        <v>0</v>
      </c>
      <c r="M70">
        <v>0</v>
      </c>
      <c r="N70">
        <v>0</v>
      </c>
      <c r="O70">
        <v>0</v>
      </c>
      <c r="P70">
        <v>0</v>
      </c>
      <c r="Q70">
        <v>0</v>
      </c>
      <c r="R70">
        <v>0</v>
      </c>
      <c r="S70">
        <v>0</v>
      </c>
      <c r="T70">
        <v>0</v>
      </c>
      <c r="U70">
        <v>0</v>
      </c>
      <c r="W70" s="429">
        <f t="shared" si="1"/>
        <v>0</v>
      </c>
      <c r="X70" s="429">
        <f t="shared" si="1"/>
        <v>0</v>
      </c>
      <c r="Y70" s="429">
        <f t="shared" si="1"/>
        <v>0</v>
      </c>
      <c r="Z70" s="429">
        <f t="shared" si="1"/>
        <v>0</v>
      </c>
      <c r="AA70" s="429" t="s">
        <v>1295</v>
      </c>
    </row>
    <row r="71" spans="1:27" x14ac:dyDescent="0.25">
      <c r="A71" t="s">
        <v>149</v>
      </c>
      <c r="B71" t="s">
        <v>1246</v>
      </c>
      <c r="C71" t="s">
        <v>1324</v>
      </c>
      <c r="D71" t="s">
        <v>1325</v>
      </c>
      <c r="E71" t="s">
        <v>1326</v>
      </c>
      <c r="F71" t="s">
        <v>1292</v>
      </c>
      <c r="G71" t="s">
        <v>524</v>
      </c>
      <c r="H71">
        <v>35041</v>
      </c>
      <c r="I71" t="s">
        <v>584</v>
      </c>
      <c r="J71" t="s">
        <v>1348</v>
      </c>
      <c r="K71" t="s">
        <v>1347</v>
      </c>
      <c r="L71">
        <v>0</v>
      </c>
      <c r="M71">
        <v>0</v>
      </c>
      <c r="N71">
        <v>0</v>
      </c>
      <c r="O71">
        <v>0</v>
      </c>
      <c r="P71">
        <v>0</v>
      </c>
      <c r="Q71">
        <v>0</v>
      </c>
      <c r="R71">
        <v>0</v>
      </c>
      <c r="S71">
        <v>0</v>
      </c>
      <c r="T71">
        <v>0</v>
      </c>
      <c r="U71">
        <v>0</v>
      </c>
      <c r="W71" s="429">
        <f t="shared" si="1"/>
        <v>0</v>
      </c>
      <c r="X71" s="429">
        <f t="shared" si="1"/>
        <v>0</v>
      </c>
      <c r="Y71" s="429">
        <f t="shared" si="1"/>
        <v>0</v>
      </c>
      <c r="Z71" s="429">
        <f t="shared" si="1"/>
        <v>0</v>
      </c>
      <c r="AA71" s="429" t="s">
        <v>1295</v>
      </c>
    </row>
    <row r="72" spans="1:27" x14ac:dyDescent="0.25">
      <c r="A72" t="s">
        <v>149</v>
      </c>
      <c r="B72" t="s">
        <v>1246</v>
      </c>
      <c r="C72" t="s">
        <v>1324</v>
      </c>
      <c r="D72" t="s">
        <v>1325</v>
      </c>
      <c r="E72" t="s">
        <v>1326</v>
      </c>
      <c r="F72" t="s">
        <v>1292</v>
      </c>
      <c r="G72" t="s">
        <v>524</v>
      </c>
      <c r="H72">
        <v>35005</v>
      </c>
      <c r="I72" t="s">
        <v>1327</v>
      </c>
      <c r="J72" t="s">
        <v>1349</v>
      </c>
      <c r="K72" t="s">
        <v>1350</v>
      </c>
      <c r="L72">
        <v>0</v>
      </c>
      <c r="M72">
        <v>101.31558710027602</v>
      </c>
      <c r="N72">
        <v>0</v>
      </c>
      <c r="O72">
        <v>0</v>
      </c>
      <c r="P72">
        <v>0</v>
      </c>
      <c r="Q72">
        <v>0</v>
      </c>
      <c r="R72">
        <v>24.635628248956596</v>
      </c>
      <c r="S72">
        <v>348.61216393528065</v>
      </c>
      <c r="T72">
        <v>0</v>
      </c>
      <c r="U72">
        <v>8739.9397266309716</v>
      </c>
      <c r="W72" s="429">
        <f t="shared" si="1"/>
        <v>24.635628248956596</v>
      </c>
      <c r="X72" s="429">
        <f t="shared" si="1"/>
        <v>348.61216393528065</v>
      </c>
      <c r="Y72" s="429">
        <f t="shared" si="1"/>
        <v>0</v>
      </c>
      <c r="Z72" s="429">
        <f t="shared" si="1"/>
        <v>8739.9397266309716</v>
      </c>
      <c r="AA72" s="429" t="s">
        <v>1296</v>
      </c>
    </row>
    <row r="73" spans="1:27" x14ac:dyDescent="0.25">
      <c r="A73" t="s">
        <v>149</v>
      </c>
      <c r="B73" t="s">
        <v>1246</v>
      </c>
      <c r="C73" t="s">
        <v>1324</v>
      </c>
      <c r="D73" t="s">
        <v>1325</v>
      </c>
      <c r="E73" t="s">
        <v>1326</v>
      </c>
      <c r="F73" t="s">
        <v>1292</v>
      </c>
      <c r="G73" t="s">
        <v>524</v>
      </c>
      <c r="H73">
        <v>35015</v>
      </c>
      <c r="I73" t="s">
        <v>552</v>
      </c>
      <c r="J73" t="s">
        <v>1349</v>
      </c>
      <c r="K73" t="s">
        <v>1350</v>
      </c>
      <c r="L73">
        <v>0</v>
      </c>
      <c r="M73">
        <v>1582.543614113988</v>
      </c>
      <c r="N73">
        <v>0</v>
      </c>
      <c r="O73">
        <v>0</v>
      </c>
      <c r="P73">
        <v>0</v>
      </c>
      <c r="Q73">
        <v>0</v>
      </c>
      <c r="R73">
        <v>384.80708922394774</v>
      </c>
      <c r="S73">
        <v>5445.3018496769482</v>
      </c>
      <c r="T73">
        <v>0</v>
      </c>
      <c r="U73">
        <v>136517.35333114763</v>
      </c>
      <c r="W73" s="429">
        <f t="shared" si="1"/>
        <v>384.80708922394774</v>
      </c>
      <c r="X73" s="429">
        <f t="shared" si="1"/>
        <v>5445.3018496769482</v>
      </c>
      <c r="Y73" s="429">
        <f t="shared" si="1"/>
        <v>0</v>
      </c>
      <c r="Z73" s="429">
        <f t="shared" si="1"/>
        <v>136517.35333114763</v>
      </c>
      <c r="AA73" s="429" t="s">
        <v>1296</v>
      </c>
    </row>
    <row r="74" spans="1:27" x14ac:dyDescent="0.25">
      <c r="A74" t="s">
        <v>149</v>
      </c>
      <c r="B74" t="s">
        <v>1246</v>
      </c>
      <c r="C74" t="s">
        <v>1324</v>
      </c>
      <c r="D74" t="s">
        <v>1325</v>
      </c>
      <c r="E74" t="s">
        <v>1326</v>
      </c>
      <c r="F74" t="s">
        <v>1292</v>
      </c>
      <c r="G74" t="s">
        <v>524</v>
      </c>
      <c r="H74">
        <v>35025</v>
      </c>
      <c r="I74" t="s">
        <v>563</v>
      </c>
      <c r="J74" t="s">
        <v>1349</v>
      </c>
      <c r="K74" t="s">
        <v>1350</v>
      </c>
      <c r="L74">
        <v>0</v>
      </c>
      <c r="M74">
        <v>1604.7979049221426</v>
      </c>
      <c r="N74">
        <v>0</v>
      </c>
      <c r="O74">
        <v>0</v>
      </c>
      <c r="P74">
        <v>0</v>
      </c>
      <c r="Q74">
        <v>0</v>
      </c>
      <c r="R74">
        <v>390.21838329019249</v>
      </c>
      <c r="S74">
        <v>5521.8756197899002</v>
      </c>
      <c r="T74">
        <v>0</v>
      </c>
      <c r="U74">
        <v>138437.10887803769</v>
      </c>
      <c r="W74" s="429">
        <f t="shared" si="1"/>
        <v>390.21838329019249</v>
      </c>
      <c r="X74" s="429">
        <f t="shared" si="1"/>
        <v>5521.8756197899002</v>
      </c>
      <c r="Y74" s="429">
        <f t="shared" si="1"/>
        <v>0</v>
      </c>
      <c r="Z74" s="429">
        <f t="shared" si="1"/>
        <v>138437.10887803769</v>
      </c>
      <c r="AA74" s="429" t="s">
        <v>1296</v>
      </c>
    </row>
    <row r="75" spans="1:27" x14ac:dyDescent="0.25">
      <c r="A75" t="s">
        <v>149</v>
      </c>
      <c r="B75" t="s">
        <v>1246</v>
      </c>
      <c r="C75" t="s">
        <v>1324</v>
      </c>
      <c r="D75" t="s">
        <v>1325</v>
      </c>
      <c r="E75" t="s">
        <v>1326</v>
      </c>
      <c r="F75" t="s">
        <v>1292</v>
      </c>
      <c r="G75" t="s">
        <v>524</v>
      </c>
      <c r="H75">
        <v>35041</v>
      </c>
      <c r="I75" t="s">
        <v>584</v>
      </c>
      <c r="J75" t="s">
        <v>1349</v>
      </c>
      <c r="K75" t="s">
        <v>1350</v>
      </c>
      <c r="L75">
        <v>0</v>
      </c>
      <c r="M75">
        <v>21.815061384307967</v>
      </c>
      <c r="N75">
        <v>0</v>
      </c>
      <c r="O75">
        <v>0</v>
      </c>
      <c r="P75">
        <v>0</v>
      </c>
      <c r="Q75">
        <v>0</v>
      </c>
      <c r="R75">
        <v>5.3044922096741809</v>
      </c>
      <c r="S75">
        <v>75.062445702827759</v>
      </c>
      <c r="T75">
        <v>0</v>
      </c>
      <c r="U75">
        <v>1881.8656347803683</v>
      </c>
      <c r="W75" s="429">
        <f t="shared" si="1"/>
        <v>5.3044922096741809</v>
      </c>
      <c r="X75" s="429">
        <f t="shared" si="1"/>
        <v>75.062445702827759</v>
      </c>
      <c r="Y75" s="429">
        <f t="shared" si="1"/>
        <v>0</v>
      </c>
      <c r="Z75" s="429">
        <f t="shared" si="1"/>
        <v>1881.8656347803683</v>
      </c>
      <c r="AA75" s="429" t="s">
        <v>1296</v>
      </c>
    </row>
    <row r="76" spans="1:27" x14ac:dyDescent="0.25">
      <c r="A76" t="s">
        <v>149</v>
      </c>
      <c r="B76" t="s">
        <v>1246</v>
      </c>
      <c r="C76" t="s">
        <v>1324</v>
      </c>
      <c r="D76" t="s">
        <v>1325</v>
      </c>
      <c r="E76" t="s">
        <v>1326</v>
      </c>
      <c r="F76" t="s">
        <v>1292</v>
      </c>
      <c r="G76" t="s">
        <v>524</v>
      </c>
      <c r="H76">
        <v>35005</v>
      </c>
      <c r="I76" t="s">
        <v>1327</v>
      </c>
      <c r="J76" t="s">
        <v>1351</v>
      </c>
      <c r="K76" t="s">
        <v>1350</v>
      </c>
      <c r="L76">
        <v>0</v>
      </c>
      <c r="M76">
        <v>220.59201607602662</v>
      </c>
      <c r="N76">
        <v>0</v>
      </c>
      <c r="O76">
        <v>0</v>
      </c>
      <c r="P76">
        <v>0</v>
      </c>
      <c r="Q76">
        <v>0</v>
      </c>
      <c r="R76">
        <v>50.762028268630878</v>
      </c>
      <c r="S76">
        <v>771.23542914350833</v>
      </c>
      <c r="T76">
        <v>0</v>
      </c>
      <c r="U76">
        <v>19331.647756856339</v>
      </c>
      <c r="W76" s="429">
        <f t="shared" si="1"/>
        <v>50.762028268630878</v>
      </c>
      <c r="X76" s="429">
        <f t="shared" si="1"/>
        <v>771.23542914350833</v>
      </c>
      <c r="Y76" s="429">
        <f t="shared" si="1"/>
        <v>0</v>
      </c>
      <c r="Z76" s="429">
        <f t="shared" si="1"/>
        <v>19331.647756856339</v>
      </c>
      <c r="AA76" s="429" t="s">
        <v>1296</v>
      </c>
    </row>
    <row r="77" spans="1:27" x14ac:dyDescent="0.25">
      <c r="A77" t="s">
        <v>149</v>
      </c>
      <c r="B77" t="s">
        <v>1246</v>
      </c>
      <c r="C77" t="s">
        <v>1324</v>
      </c>
      <c r="D77" t="s">
        <v>1325</v>
      </c>
      <c r="E77" t="s">
        <v>1326</v>
      </c>
      <c r="F77" t="s">
        <v>1292</v>
      </c>
      <c r="G77" t="s">
        <v>524</v>
      </c>
      <c r="H77">
        <v>35015</v>
      </c>
      <c r="I77" t="s">
        <v>552</v>
      </c>
      <c r="J77" t="s">
        <v>1351</v>
      </c>
      <c r="K77" t="s">
        <v>1350</v>
      </c>
      <c r="L77">
        <v>0</v>
      </c>
      <c r="M77">
        <v>481.68976215112423</v>
      </c>
      <c r="N77">
        <v>0</v>
      </c>
      <c r="O77">
        <v>0</v>
      </c>
      <c r="P77">
        <v>0</v>
      </c>
      <c r="Q77">
        <v>0</v>
      </c>
      <c r="R77">
        <v>110.84512376276717</v>
      </c>
      <c r="S77">
        <v>1684.0872894448819</v>
      </c>
      <c r="T77">
        <v>0</v>
      </c>
      <c r="U77">
        <v>42213.027359884814</v>
      </c>
      <c r="W77" s="429">
        <f t="shared" si="1"/>
        <v>110.84512376276717</v>
      </c>
      <c r="X77" s="429">
        <f t="shared" si="1"/>
        <v>1684.0872894448819</v>
      </c>
      <c r="Y77" s="429">
        <f t="shared" si="1"/>
        <v>0</v>
      </c>
      <c r="Z77" s="429">
        <f t="shared" si="1"/>
        <v>42213.027359884814</v>
      </c>
      <c r="AA77" s="429" t="s">
        <v>1296</v>
      </c>
    </row>
    <row r="78" spans="1:27" x14ac:dyDescent="0.25">
      <c r="A78" t="s">
        <v>149</v>
      </c>
      <c r="B78" t="s">
        <v>1246</v>
      </c>
      <c r="C78" t="s">
        <v>1324</v>
      </c>
      <c r="D78" t="s">
        <v>1325</v>
      </c>
      <c r="E78" t="s">
        <v>1326</v>
      </c>
      <c r="F78" t="s">
        <v>1292</v>
      </c>
      <c r="G78" t="s">
        <v>524</v>
      </c>
      <c r="H78">
        <v>35025</v>
      </c>
      <c r="I78" t="s">
        <v>563</v>
      </c>
      <c r="J78" t="s">
        <v>1351</v>
      </c>
      <c r="K78" t="s">
        <v>1350</v>
      </c>
      <c r="L78">
        <v>0</v>
      </c>
      <c r="M78">
        <v>378.23593823457622</v>
      </c>
      <c r="N78">
        <v>0</v>
      </c>
      <c r="O78">
        <v>0</v>
      </c>
      <c r="P78">
        <v>0</v>
      </c>
      <c r="Q78">
        <v>0</v>
      </c>
      <c r="R78">
        <v>87.038614227354657</v>
      </c>
      <c r="S78">
        <v>1322.3912693254692</v>
      </c>
      <c r="T78">
        <v>0</v>
      </c>
      <c r="U78">
        <v>33146.820347364082</v>
      </c>
      <c r="W78" s="429">
        <f t="shared" si="1"/>
        <v>87.038614227354657</v>
      </c>
      <c r="X78" s="429">
        <f t="shared" si="1"/>
        <v>1322.3912693254692</v>
      </c>
      <c r="Y78" s="429">
        <f t="shared" si="1"/>
        <v>0</v>
      </c>
      <c r="Z78" s="429">
        <f t="shared" si="1"/>
        <v>33146.820347364082</v>
      </c>
      <c r="AA78" s="429" t="s">
        <v>1296</v>
      </c>
    </row>
    <row r="79" spans="1:27" x14ac:dyDescent="0.25">
      <c r="A79" t="s">
        <v>149</v>
      </c>
      <c r="B79" t="s">
        <v>1246</v>
      </c>
      <c r="C79" t="s">
        <v>1324</v>
      </c>
      <c r="D79" t="s">
        <v>1325</v>
      </c>
      <c r="E79" t="s">
        <v>1326</v>
      </c>
      <c r="F79" t="s">
        <v>1292</v>
      </c>
      <c r="G79" t="s">
        <v>524</v>
      </c>
      <c r="H79">
        <v>35041</v>
      </c>
      <c r="I79" t="s">
        <v>584</v>
      </c>
      <c r="J79" t="s">
        <v>1351</v>
      </c>
      <c r="K79" t="s">
        <v>1350</v>
      </c>
      <c r="L79">
        <v>0</v>
      </c>
      <c r="M79">
        <v>6.38603851336718</v>
      </c>
      <c r="N79">
        <v>0</v>
      </c>
      <c r="O79">
        <v>0</v>
      </c>
      <c r="P79">
        <v>0</v>
      </c>
      <c r="Q79">
        <v>0</v>
      </c>
      <c r="R79">
        <v>1.4695376256427466</v>
      </c>
      <c r="S79">
        <v>22.326914822185934</v>
      </c>
      <c r="T79">
        <v>0</v>
      </c>
      <c r="U79">
        <v>559.64240818029111</v>
      </c>
      <c r="W79" s="429">
        <f t="shared" si="1"/>
        <v>1.4695376256427466</v>
      </c>
      <c r="X79" s="429">
        <f t="shared" si="1"/>
        <v>22.326914822185934</v>
      </c>
      <c r="Y79" s="429">
        <f t="shared" si="1"/>
        <v>0</v>
      </c>
      <c r="Z79" s="429">
        <f t="shared" si="1"/>
        <v>559.64240818029111</v>
      </c>
      <c r="AA79" s="429" t="s">
        <v>1296</v>
      </c>
    </row>
    <row r="80" spans="1:27" x14ac:dyDescent="0.25">
      <c r="A80" t="s">
        <v>149</v>
      </c>
      <c r="B80" t="s">
        <v>1246</v>
      </c>
      <c r="C80" t="s">
        <v>1324</v>
      </c>
      <c r="D80" t="s">
        <v>1325</v>
      </c>
      <c r="E80" t="s">
        <v>1326</v>
      </c>
      <c r="F80" t="s">
        <v>1292</v>
      </c>
      <c r="G80" t="s">
        <v>524</v>
      </c>
      <c r="H80">
        <v>35005</v>
      </c>
      <c r="I80" t="s">
        <v>1327</v>
      </c>
      <c r="J80" t="s">
        <v>1352</v>
      </c>
      <c r="K80" t="s">
        <v>1353</v>
      </c>
      <c r="L80">
        <v>0</v>
      </c>
      <c r="M80">
        <v>15.519108591820634</v>
      </c>
      <c r="N80">
        <v>0</v>
      </c>
      <c r="O80">
        <v>0</v>
      </c>
      <c r="P80">
        <v>0</v>
      </c>
      <c r="Q80">
        <v>0</v>
      </c>
      <c r="R80">
        <v>0.11227220860212044</v>
      </c>
      <c r="S80">
        <v>0.47025595212333937</v>
      </c>
      <c r="T80">
        <v>0</v>
      </c>
      <c r="U80">
        <v>11.868671011685604</v>
      </c>
      <c r="W80" s="429">
        <f t="shared" si="1"/>
        <v>0.11227220860212044</v>
      </c>
      <c r="X80" s="429">
        <f t="shared" si="1"/>
        <v>0.47025595212333937</v>
      </c>
      <c r="Y80" s="429">
        <f t="shared" si="1"/>
        <v>0</v>
      </c>
      <c r="Z80" s="429">
        <f t="shared" si="1"/>
        <v>11.868671011685604</v>
      </c>
      <c r="AA80" s="429" t="s">
        <v>1296</v>
      </c>
    </row>
    <row r="81" spans="1:27" x14ac:dyDescent="0.25">
      <c r="A81" t="s">
        <v>149</v>
      </c>
      <c r="B81" t="s">
        <v>1246</v>
      </c>
      <c r="C81" t="s">
        <v>1324</v>
      </c>
      <c r="D81" t="s">
        <v>1325</v>
      </c>
      <c r="E81" t="s">
        <v>1326</v>
      </c>
      <c r="F81" t="s">
        <v>1292</v>
      </c>
      <c r="G81" t="s">
        <v>524</v>
      </c>
      <c r="H81">
        <v>35015</v>
      </c>
      <c r="I81" t="s">
        <v>552</v>
      </c>
      <c r="J81" t="s">
        <v>1352</v>
      </c>
      <c r="K81" t="s">
        <v>1353</v>
      </c>
      <c r="L81">
        <v>0</v>
      </c>
      <c r="M81">
        <v>613.26487971109657</v>
      </c>
      <c r="N81">
        <v>0</v>
      </c>
      <c r="O81">
        <v>0</v>
      </c>
      <c r="P81">
        <v>0</v>
      </c>
      <c r="Q81">
        <v>0</v>
      </c>
      <c r="R81">
        <v>4.4366338501921003</v>
      </c>
      <c r="S81">
        <v>18.582991297859973</v>
      </c>
      <c r="T81">
        <v>0</v>
      </c>
      <c r="U81">
        <v>469.01141629669138</v>
      </c>
      <c r="W81" s="429">
        <f t="shared" si="1"/>
        <v>4.4366338501921003</v>
      </c>
      <c r="X81" s="429">
        <f t="shared" si="1"/>
        <v>18.582991297859973</v>
      </c>
      <c r="Y81" s="429">
        <f t="shared" si="1"/>
        <v>0</v>
      </c>
      <c r="Z81" s="429">
        <f t="shared" si="1"/>
        <v>469.01141629669138</v>
      </c>
      <c r="AA81" s="429" t="s">
        <v>1296</v>
      </c>
    </row>
    <row r="82" spans="1:27" x14ac:dyDescent="0.25">
      <c r="A82" t="s">
        <v>149</v>
      </c>
      <c r="B82" t="s">
        <v>1246</v>
      </c>
      <c r="C82" t="s">
        <v>1324</v>
      </c>
      <c r="D82" t="s">
        <v>1325</v>
      </c>
      <c r="E82" t="s">
        <v>1326</v>
      </c>
      <c r="F82" t="s">
        <v>1292</v>
      </c>
      <c r="G82" t="s">
        <v>524</v>
      </c>
      <c r="H82">
        <v>35025</v>
      </c>
      <c r="I82" t="s">
        <v>563</v>
      </c>
      <c r="J82" t="s">
        <v>1352</v>
      </c>
      <c r="K82" t="s">
        <v>1353</v>
      </c>
      <c r="L82">
        <v>0</v>
      </c>
      <c r="M82">
        <v>390.72773659559061</v>
      </c>
      <c r="N82">
        <v>0</v>
      </c>
      <c r="O82">
        <v>0</v>
      </c>
      <c r="P82">
        <v>0</v>
      </c>
      <c r="Q82">
        <v>0</v>
      </c>
      <c r="R82">
        <v>2.8267001091038932</v>
      </c>
      <c r="S82">
        <v>11.839729241317277</v>
      </c>
      <c r="T82">
        <v>0</v>
      </c>
      <c r="U82">
        <v>298.81993114203578</v>
      </c>
      <c r="W82" s="429">
        <f t="shared" si="1"/>
        <v>2.8267001091038932</v>
      </c>
      <c r="X82" s="429">
        <f t="shared" si="1"/>
        <v>11.839729241317277</v>
      </c>
      <c r="Y82" s="429">
        <f t="shared" si="1"/>
        <v>0</v>
      </c>
      <c r="Z82" s="429">
        <f t="shared" si="1"/>
        <v>298.81993114203578</v>
      </c>
      <c r="AA82" s="429" t="s">
        <v>1296</v>
      </c>
    </row>
    <row r="83" spans="1:27" x14ac:dyDescent="0.25">
      <c r="A83" t="s">
        <v>149</v>
      </c>
      <c r="B83" t="s">
        <v>1246</v>
      </c>
      <c r="C83" t="s">
        <v>1324</v>
      </c>
      <c r="D83" t="s">
        <v>1325</v>
      </c>
      <c r="E83" t="s">
        <v>1326</v>
      </c>
      <c r="F83" t="s">
        <v>1292</v>
      </c>
      <c r="G83" t="s">
        <v>524</v>
      </c>
      <c r="H83">
        <v>35041</v>
      </c>
      <c r="I83" t="s">
        <v>584</v>
      </c>
      <c r="J83" t="s">
        <v>1352</v>
      </c>
      <c r="K83" t="s">
        <v>1353</v>
      </c>
      <c r="L83">
        <v>0</v>
      </c>
      <c r="M83">
        <v>6.1084623226271884</v>
      </c>
      <c r="N83">
        <v>0</v>
      </c>
      <c r="O83">
        <v>0</v>
      </c>
      <c r="P83">
        <v>0</v>
      </c>
      <c r="Q83">
        <v>0</v>
      </c>
      <c r="R83">
        <v>4.4191362671799961E-2</v>
      </c>
      <c r="S83">
        <v>0.18509702078188747</v>
      </c>
      <c r="T83">
        <v>0</v>
      </c>
      <c r="U83">
        <v>4.671616882218987</v>
      </c>
      <c r="W83" s="429">
        <f t="shared" si="1"/>
        <v>4.4191362671799961E-2</v>
      </c>
      <c r="X83" s="429">
        <f t="shared" si="1"/>
        <v>0.18509702078188747</v>
      </c>
      <c r="Y83" s="429">
        <f t="shared" si="1"/>
        <v>0</v>
      </c>
      <c r="Z83" s="429">
        <f t="shared" si="1"/>
        <v>4.671616882218987</v>
      </c>
      <c r="AA83" s="429" t="s">
        <v>1296</v>
      </c>
    </row>
    <row r="84" spans="1:27" x14ac:dyDescent="0.25">
      <c r="A84" t="s">
        <v>149</v>
      </c>
      <c r="B84" t="s">
        <v>1246</v>
      </c>
      <c r="C84" t="s">
        <v>1324</v>
      </c>
      <c r="D84" t="s">
        <v>1325</v>
      </c>
      <c r="E84" t="s">
        <v>1326</v>
      </c>
      <c r="F84" t="s">
        <v>1292</v>
      </c>
      <c r="G84" t="s">
        <v>524</v>
      </c>
      <c r="H84">
        <v>35005</v>
      </c>
      <c r="I84" t="s">
        <v>1327</v>
      </c>
      <c r="J84" t="s">
        <v>1354</v>
      </c>
      <c r="K84" t="s">
        <v>1355</v>
      </c>
      <c r="L84">
        <v>18.39758114934406</v>
      </c>
      <c r="M84">
        <v>1.0118669632139199</v>
      </c>
      <c r="N84">
        <v>15.453968165448925</v>
      </c>
      <c r="O84">
        <v>0.11038548689606417</v>
      </c>
      <c r="P84">
        <v>1.3982161673501454</v>
      </c>
      <c r="Q84">
        <v>1.3982161673501454</v>
      </c>
      <c r="R84">
        <v>22077.097379212821</v>
      </c>
      <c r="S84">
        <v>0.42314436643491238</v>
      </c>
      <c r="T84">
        <v>0.40474678528556846</v>
      </c>
      <c r="U84">
        <v>22208.290530388796</v>
      </c>
      <c r="W84" s="429">
        <f t="shared" si="1"/>
        <v>22077.097379212821</v>
      </c>
      <c r="X84" s="429">
        <f t="shared" si="1"/>
        <v>0.42314436643491238</v>
      </c>
      <c r="Y84" s="429">
        <f t="shared" si="1"/>
        <v>0.40474678528556846</v>
      </c>
      <c r="Z84" s="429">
        <f t="shared" si="1"/>
        <v>22208.290530388796</v>
      </c>
      <c r="AA84" s="429" t="s">
        <v>1295</v>
      </c>
    </row>
    <row r="85" spans="1:27" x14ac:dyDescent="0.25">
      <c r="A85" t="s">
        <v>149</v>
      </c>
      <c r="B85" t="s">
        <v>1246</v>
      </c>
      <c r="C85" t="s">
        <v>1324</v>
      </c>
      <c r="D85" t="s">
        <v>1325</v>
      </c>
      <c r="E85" t="s">
        <v>1326</v>
      </c>
      <c r="F85" t="s">
        <v>1292</v>
      </c>
      <c r="G85" t="s">
        <v>524</v>
      </c>
      <c r="H85">
        <v>35015</v>
      </c>
      <c r="I85" t="s">
        <v>552</v>
      </c>
      <c r="J85" t="s">
        <v>1354</v>
      </c>
      <c r="K85" t="s">
        <v>1355</v>
      </c>
      <c r="L85">
        <v>287.3691541087569</v>
      </c>
      <c r="M85">
        <v>15.805303475981557</v>
      </c>
      <c r="N85">
        <v>241.39008945135578</v>
      </c>
      <c r="O85">
        <v>1.7242149246525413</v>
      </c>
      <c r="P85">
        <v>21.840055712265524</v>
      </c>
      <c r="Q85">
        <v>21.840055712265524</v>
      </c>
      <c r="R85">
        <v>344842.98493050772</v>
      </c>
      <c r="S85">
        <v>6.6094905445013978</v>
      </c>
      <c r="T85">
        <v>6.3221213903926419</v>
      </c>
      <c r="U85">
        <v>346892.21436845732</v>
      </c>
      <c r="W85" s="429">
        <f t="shared" si="1"/>
        <v>344842.98493050772</v>
      </c>
      <c r="X85" s="429">
        <f t="shared" si="1"/>
        <v>6.6094905445013978</v>
      </c>
      <c r="Y85" s="429">
        <f t="shared" si="1"/>
        <v>6.3221213903926419</v>
      </c>
      <c r="Z85" s="429">
        <f t="shared" si="1"/>
        <v>346892.21436845732</v>
      </c>
      <c r="AA85" s="429" t="s">
        <v>1295</v>
      </c>
    </row>
    <row r="86" spans="1:27" x14ac:dyDescent="0.25">
      <c r="A86" t="s">
        <v>149</v>
      </c>
      <c r="B86" t="s">
        <v>1246</v>
      </c>
      <c r="C86" t="s">
        <v>1324</v>
      </c>
      <c r="D86" t="s">
        <v>1325</v>
      </c>
      <c r="E86" t="s">
        <v>1326</v>
      </c>
      <c r="F86" t="s">
        <v>1292</v>
      </c>
      <c r="G86" t="s">
        <v>524</v>
      </c>
      <c r="H86">
        <v>35025</v>
      </c>
      <c r="I86" t="s">
        <v>563</v>
      </c>
      <c r="J86" t="s">
        <v>1354</v>
      </c>
      <c r="K86" t="s">
        <v>1355</v>
      </c>
      <c r="L86">
        <v>291.41024129762957</v>
      </c>
      <c r="M86">
        <v>16.027563271369637</v>
      </c>
      <c r="N86">
        <v>244.78460269000891</v>
      </c>
      <c r="O86">
        <v>1.7484614477857794</v>
      </c>
      <c r="P86">
        <v>22.147178338619856</v>
      </c>
      <c r="Q86">
        <v>22.147178338619856</v>
      </c>
      <c r="R86">
        <v>349692.28955715563</v>
      </c>
      <c r="S86">
        <v>6.7024355498454833</v>
      </c>
      <c r="T86">
        <v>6.4110253085478544</v>
      </c>
      <c r="U86">
        <v>351770.33598784904</v>
      </c>
      <c r="W86" s="429">
        <f t="shared" si="1"/>
        <v>349692.28955715563</v>
      </c>
      <c r="X86" s="429">
        <f t="shared" si="1"/>
        <v>6.7024355498454833</v>
      </c>
      <c r="Y86" s="429">
        <f t="shared" si="1"/>
        <v>6.4110253085478544</v>
      </c>
      <c r="Z86" s="429">
        <f t="shared" si="1"/>
        <v>351770.33598784904</v>
      </c>
      <c r="AA86" s="429" t="s">
        <v>1295</v>
      </c>
    </row>
    <row r="87" spans="1:27" x14ac:dyDescent="0.25">
      <c r="A87" t="s">
        <v>149</v>
      </c>
      <c r="B87" t="s">
        <v>1246</v>
      </c>
      <c r="C87" t="s">
        <v>1324</v>
      </c>
      <c r="D87" t="s">
        <v>1325</v>
      </c>
      <c r="E87" t="s">
        <v>1326</v>
      </c>
      <c r="F87" t="s">
        <v>1292</v>
      </c>
      <c r="G87" t="s">
        <v>524</v>
      </c>
      <c r="H87">
        <v>35041</v>
      </c>
      <c r="I87" t="s">
        <v>584</v>
      </c>
      <c r="J87" t="s">
        <v>1354</v>
      </c>
      <c r="K87" t="s">
        <v>1355</v>
      </c>
      <c r="L87">
        <v>3.9613288890928575</v>
      </c>
      <c r="M87">
        <v>0.21787308890010709</v>
      </c>
      <c r="N87">
        <v>3.3275162668380034</v>
      </c>
      <c r="O87">
        <v>2.3767973334557182E-2</v>
      </c>
      <c r="P87">
        <v>0.3010609955710572</v>
      </c>
      <c r="Q87">
        <v>0.3010609955710572</v>
      </c>
      <c r="R87">
        <v>4753.594666911431</v>
      </c>
      <c r="S87">
        <v>9.1110564449135761E-2</v>
      </c>
      <c r="T87">
        <v>8.7149235560042906E-2</v>
      </c>
      <c r="U87">
        <v>4781.8429032195527</v>
      </c>
      <c r="W87" s="429">
        <f t="shared" si="1"/>
        <v>4753.594666911431</v>
      </c>
      <c r="X87" s="429">
        <f t="shared" si="1"/>
        <v>9.1110564449135761E-2</v>
      </c>
      <c r="Y87" s="429">
        <f t="shared" si="1"/>
        <v>8.7149235560042906E-2</v>
      </c>
      <c r="Z87" s="429">
        <f t="shared" si="1"/>
        <v>4781.8429032195527</v>
      </c>
      <c r="AA87" s="429" t="s">
        <v>1295</v>
      </c>
    </row>
    <row r="88" spans="1:27" x14ac:dyDescent="0.25">
      <c r="A88" t="s">
        <v>149</v>
      </c>
      <c r="B88" t="s">
        <v>1246</v>
      </c>
      <c r="C88" t="s">
        <v>1324</v>
      </c>
      <c r="D88" t="s">
        <v>1325</v>
      </c>
      <c r="E88" t="s">
        <v>1326</v>
      </c>
      <c r="F88" t="s">
        <v>1292</v>
      </c>
      <c r="G88" t="s">
        <v>524</v>
      </c>
      <c r="H88">
        <v>35005</v>
      </c>
      <c r="I88" t="s">
        <v>1327</v>
      </c>
      <c r="J88" t="s">
        <v>1356</v>
      </c>
      <c r="K88" t="s">
        <v>1355</v>
      </c>
      <c r="L88">
        <v>30.254042694431984</v>
      </c>
      <c r="M88">
        <v>1.6639723481937598</v>
      </c>
      <c r="N88">
        <v>25.413395863322869</v>
      </c>
      <c r="O88">
        <v>0</v>
      </c>
      <c r="P88">
        <v>2.2993072447768315</v>
      </c>
      <c r="Q88">
        <v>2.2993072447768315</v>
      </c>
      <c r="R88">
        <v>36304.851233318375</v>
      </c>
      <c r="S88">
        <v>0.6958429819719355</v>
      </c>
      <c r="T88">
        <v>0.66558893927750362</v>
      </c>
      <c r="U88">
        <v>36520.592811772374</v>
      </c>
      <c r="W88" s="429">
        <f t="shared" si="1"/>
        <v>36304.851233318375</v>
      </c>
      <c r="X88" s="429">
        <f t="shared" si="1"/>
        <v>0.6958429819719355</v>
      </c>
      <c r="Y88" s="429">
        <f t="shared" si="1"/>
        <v>0.66558893927750362</v>
      </c>
      <c r="Z88" s="429">
        <f t="shared" si="1"/>
        <v>36520.592811772374</v>
      </c>
      <c r="AA88" s="429" t="s">
        <v>1295</v>
      </c>
    </row>
    <row r="89" spans="1:27" x14ac:dyDescent="0.25">
      <c r="A89" t="s">
        <v>149</v>
      </c>
      <c r="B89" t="s">
        <v>1246</v>
      </c>
      <c r="C89" t="s">
        <v>1324</v>
      </c>
      <c r="D89" t="s">
        <v>1325</v>
      </c>
      <c r="E89" t="s">
        <v>1326</v>
      </c>
      <c r="F89" t="s">
        <v>1292</v>
      </c>
      <c r="G89" t="s">
        <v>524</v>
      </c>
      <c r="H89">
        <v>35015</v>
      </c>
      <c r="I89" t="s">
        <v>552</v>
      </c>
      <c r="J89" t="s">
        <v>1356</v>
      </c>
      <c r="K89" t="s">
        <v>1355</v>
      </c>
      <c r="L89">
        <v>66.063418290571065</v>
      </c>
      <c r="M89">
        <v>3.6334880059814072</v>
      </c>
      <c r="N89">
        <v>55.493271364079732</v>
      </c>
      <c r="O89">
        <v>0</v>
      </c>
      <c r="P89">
        <v>5.0208197900834026</v>
      </c>
      <c r="Q89">
        <v>5.0208197900834026</v>
      </c>
      <c r="R89">
        <v>79276.101948685289</v>
      </c>
      <c r="S89">
        <v>1.5194586206831346</v>
      </c>
      <c r="T89">
        <v>1.4533952023925638</v>
      </c>
      <c r="U89">
        <v>79747.200184515357</v>
      </c>
      <c r="W89" s="429">
        <f t="shared" si="1"/>
        <v>79276.101948685289</v>
      </c>
      <c r="X89" s="429">
        <f t="shared" si="1"/>
        <v>1.5194586206831346</v>
      </c>
      <c r="Y89" s="429">
        <f t="shared" si="1"/>
        <v>1.4533952023925638</v>
      </c>
      <c r="Z89" s="429">
        <f t="shared" si="1"/>
        <v>79747.200184515357</v>
      </c>
      <c r="AA89" s="429" t="s">
        <v>1295</v>
      </c>
    </row>
    <row r="90" spans="1:27" x14ac:dyDescent="0.25">
      <c r="A90" t="s">
        <v>149</v>
      </c>
      <c r="B90" t="s">
        <v>1246</v>
      </c>
      <c r="C90" t="s">
        <v>1324</v>
      </c>
      <c r="D90" t="s">
        <v>1325</v>
      </c>
      <c r="E90" t="s">
        <v>1326</v>
      </c>
      <c r="F90" t="s">
        <v>1292</v>
      </c>
      <c r="G90" t="s">
        <v>524</v>
      </c>
      <c r="H90">
        <v>35025</v>
      </c>
      <c r="I90" t="s">
        <v>563</v>
      </c>
      <c r="J90" t="s">
        <v>1356</v>
      </c>
      <c r="K90" t="s">
        <v>1355</v>
      </c>
      <c r="L90">
        <v>51.874797771346174</v>
      </c>
      <c r="M90">
        <v>2.8531138774240392</v>
      </c>
      <c r="N90">
        <v>43.574830127930746</v>
      </c>
      <c r="O90">
        <v>0</v>
      </c>
      <c r="P90">
        <v>3.942484630622308</v>
      </c>
      <c r="Q90">
        <v>3.942484630622308</v>
      </c>
      <c r="R90">
        <v>62249.757325615377</v>
      </c>
      <c r="S90">
        <v>1.1931203487409614</v>
      </c>
      <c r="T90">
        <v>1.1412455509696153</v>
      </c>
      <c r="U90">
        <v>62619.676508522847</v>
      </c>
      <c r="W90" s="429">
        <f t="shared" si="1"/>
        <v>62249.757325615377</v>
      </c>
      <c r="X90" s="429">
        <f t="shared" si="1"/>
        <v>1.1931203487409614</v>
      </c>
      <c r="Y90" s="429">
        <f t="shared" si="1"/>
        <v>1.1412455509696153</v>
      </c>
      <c r="Z90" s="429">
        <f t="shared" si="1"/>
        <v>62619.676508522847</v>
      </c>
      <c r="AA90" s="429" t="s">
        <v>1295</v>
      </c>
    </row>
    <row r="91" spans="1:27" x14ac:dyDescent="0.25">
      <c r="A91" t="s">
        <v>149</v>
      </c>
      <c r="B91" t="s">
        <v>1246</v>
      </c>
      <c r="C91" t="s">
        <v>1324</v>
      </c>
      <c r="D91" t="s">
        <v>1325</v>
      </c>
      <c r="E91" t="s">
        <v>1326</v>
      </c>
      <c r="F91" t="s">
        <v>1292</v>
      </c>
      <c r="G91" t="s">
        <v>524</v>
      </c>
      <c r="H91">
        <v>35041</v>
      </c>
      <c r="I91" t="s">
        <v>584</v>
      </c>
      <c r="J91" t="s">
        <v>1356</v>
      </c>
      <c r="K91" t="s">
        <v>1355</v>
      </c>
      <c r="L91">
        <v>0.87584077279166206</v>
      </c>
      <c r="M91">
        <v>4.8171242503541351E-2</v>
      </c>
      <c r="N91">
        <v>0.73570624914499561</v>
      </c>
      <c r="O91">
        <v>0</v>
      </c>
      <c r="P91">
        <v>6.6563898732166282E-2</v>
      </c>
      <c r="Q91">
        <v>6.6563898732166282E-2</v>
      </c>
      <c r="R91">
        <v>1051.0089273499943</v>
      </c>
      <c r="S91">
        <v>2.0144337774208227E-2</v>
      </c>
      <c r="T91">
        <v>1.9268497001416564E-2</v>
      </c>
      <c r="U91">
        <v>1057.2545479007717</v>
      </c>
      <c r="W91" s="429">
        <f t="shared" si="1"/>
        <v>1051.0089273499943</v>
      </c>
      <c r="X91" s="429">
        <f t="shared" si="1"/>
        <v>2.0144337774208227E-2</v>
      </c>
      <c r="Y91" s="429">
        <f t="shared" si="1"/>
        <v>1.9268497001416564E-2</v>
      </c>
      <c r="Z91" s="429">
        <f t="shared" si="1"/>
        <v>1057.2545479007717</v>
      </c>
      <c r="AA91" s="429" t="s">
        <v>1295</v>
      </c>
    </row>
    <row r="92" spans="1:27" x14ac:dyDescent="0.25">
      <c r="A92" t="s">
        <v>149</v>
      </c>
      <c r="B92" t="s">
        <v>1246</v>
      </c>
      <c r="C92" t="s">
        <v>1324</v>
      </c>
      <c r="D92" t="s">
        <v>1325</v>
      </c>
      <c r="E92" t="s">
        <v>1326</v>
      </c>
      <c r="F92" t="s">
        <v>1292</v>
      </c>
      <c r="G92" t="s">
        <v>524</v>
      </c>
      <c r="H92">
        <v>35005</v>
      </c>
      <c r="I92" t="s">
        <v>1327</v>
      </c>
      <c r="J92" t="s">
        <v>1357</v>
      </c>
      <c r="K92" t="s">
        <v>1358</v>
      </c>
      <c r="L92">
        <v>0.10337534124272785</v>
      </c>
      <c r="M92">
        <v>0</v>
      </c>
      <c r="N92">
        <v>0.5624834744089604</v>
      </c>
      <c r="O92">
        <v>0</v>
      </c>
      <c r="P92">
        <v>0</v>
      </c>
      <c r="Q92">
        <v>0</v>
      </c>
      <c r="R92">
        <v>166.80433082758987</v>
      </c>
      <c r="S92">
        <v>3.2304794000815616E-2</v>
      </c>
      <c r="T92">
        <v>1.9995681792664504E-3</v>
      </c>
      <c r="U92">
        <v>168.20782199503165</v>
      </c>
      <c r="W92" s="429">
        <f t="shared" si="1"/>
        <v>166.80433082758987</v>
      </c>
      <c r="X92" s="429">
        <f t="shared" si="1"/>
        <v>3.2304794000815616E-2</v>
      </c>
      <c r="Y92" s="429">
        <f t="shared" si="1"/>
        <v>1.9995681792664504E-3</v>
      </c>
      <c r="Z92" s="429">
        <f t="shared" si="1"/>
        <v>168.20782199503165</v>
      </c>
      <c r="AA92" s="429" t="s">
        <v>1296</v>
      </c>
    </row>
    <row r="93" spans="1:27" x14ac:dyDescent="0.25">
      <c r="A93" t="s">
        <v>149</v>
      </c>
      <c r="B93" t="s">
        <v>1246</v>
      </c>
      <c r="C93" t="s">
        <v>1324</v>
      </c>
      <c r="D93" t="s">
        <v>1325</v>
      </c>
      <c r="E93" t="s">
        <v>1326</v>
      </c>
      <c r="F93" t="s">
        <v>1292</v>
      </c>
      <c r="G93" t="s">
        <v>524</v>
      </c>
      <c r="H93">
        <v>35015</v>
      </c>
      <c r="I93" t="s">
        <v>552</v>
      </c>
      <c r="J93" t="s">
        <v>1357</v>
      </c>
      <c r="K93" t="s">
        <v>1358</v>
      </c>
      <c r="L93">
        <v>5.1170793915150297</v>
      </c>
      <c r="M93">
        <v>0</v>
      </c>
      <c r="N93">
        <v>27.842931983243542</v>
      </c>
      <c r="O93">
        <v>0</v>
      </c>
      <c r="P93">
        <v>0</v>
      </c>
      <c r="Q93">
        <v>0</v>
      </c>
      <c r="R93">
        <v>8256.8143759656978</v>
      </c>
      <c r="S93">
        <v>1.5990873030403732</v>
      </c>
      <c r="T93">
        <v>9.8978624873689303E-2</v>
      </c>
      <c r="U93">
        <v>8326.2871887540659</v>
      </c>
      <c r="W93" s="429">
        <f t="shared" si="1"/>
        <v>8256.8143759656978</v>
      </c>
      <c r="X93" s="429">
        <f t="shared" si="1"/>
        <v>1.5990873030403732</v>
      </c>
      <c r="Y93" s="429">
        <f t="shared" si="1"/>
        <v>9.8978624873689303E-2</v>
      </c>
      <c r="Z93" s="429">
        <f t="shared" si="1"/>
        <v>8326.2871887540659</v>
      </c>
      <c r="AA93" s="429" t="s">
        <v>1296</v>
      </c>
    </row>
    <row r="94" spans="1:27" x14ac:dyDescent="0.25">
      <c r="A94" t="s">
        <v>149</v>
      </c>
      <c r="B94" t="s">
        <v>1246</v>
      </c>
      <c r="C94" t="s">
        <v>1324</v>
      </c>
      <c r="D94" t="s">
        <v>1325</v>
      </c>
      <c r="E94" t="s">
        <v>1326</v>
      </c>
      <c r="F94" t="s">
        <v>1292</v>
      </c>
      <c r="G94" t="s">
        <v>524</v>
      </c>
      <c r="H94">
        <v>35025</v>
      </c>
      <c r="I94" t="s">
        <v>563</v>
      </c>
      <c r="J94" t="s">
        <v>1357</v>
      </c>
      <c r="K94" t="s">
        <v>1358</v>
      </c>
      <c r="L94">
        <v>4.0488675320068337</v>
      </c>
      <c r="M94">
        <v>0</v>
      </c>
      <c r="N94">
        <v>22.030602747684316</v>
      </c>
      <c r="O94">
        <v>0</v>
      </c>
      <c r="P94">
        <v>0</v>
      </c>
      <c r="Q94">
        <v>0</v>
      </c>
      <c r="R94">
        <v>6533.1696240806004</v>
      </c>
      <c r="S94">
        <v>1.265271098365278</v>
      </c>
      <c r="T94">
        <v>7.8316420354602623E-2</v>
      </c>
      <c r="U94">
        <v>6588.1396948054035</v>
      </c>
      <c r="W94" s="429">
        <f t="shared" si="1"/>
        <v>6533.1696240806004</v>
      </c>
      <c r="X94" s="429">
        <f t="shared" si="1"/>
        <v>1.265271098365278</v>
      </c>
      <c r="Y94" s="429">
        <f t="shared" si="1"/>
        <v>7.8316420354602623E-2</v>
      </c>
      <c r="Z94" s="429">
        <f t="shared" si="1"/>
        <v>6588.1396948054035</v>
      </c>
      <c r="AA94" s="429" t="s">
        <v>1296</v>
      </c>
    </row>
    <row r="95" spans="1:27" x14ac:dyDescent="0.25">
      <c r="A95" t="s">
        <v>149</v>
      </c>
      <c r="B95" t="s">
        <v>1246</v>
      </c>
      <c r="C95" t="s">
        <v>1324</v>
      </c>
      <c r="D95" t="s">
        <v>1325</v>
      </c>
      <c r="E95" t="s">
        <v>1326</v>
      </c>
      <c r="F95" t="s">
        <v>1292</v>
      </c>
      <c r="G95" t="s">
        <v>524</v>
      </c>
      <c r="H95">
        <v>35041</v>
      </c>
      <c r="I95" t="s">
        <v>584</v>
      </c>
      <c r="J95" t="s">
        <v>1357</v>
      </c>
      <c r="K95" t="s">
        <v>1358</v>
      </c>
      <c r="L95">
        <v>4.3073058851136534E-2</v>
      </c>
      <c r="M95">
        <v>0</v>
      </c>
      <c r="N95">
        <v>0.23436811433706703</v>
      </c>
      <c r="O95">
        <v>0</v>
      </c>
      <c r="P95">
        <v>0</v>
      </c>
      <c r="Q95">
        <v>0</v>
      </c>
      <c r="R95">
        <v>69.501804511495749</v>
      </c>
      <c r="S95">
        <v>1.3460330833673172E-2</v>
      </c>
      <c r="T95">
        <v>8.3315340802768748E-4</v>
      </c>
      <c r="U95">
        <v>70.086592497929828</v>
      </c>
      <c r="W95" s="429">
        <f t="shared" si="1"/>
        <v>69.501804511495749</v>
      </c>
      <c r="X95" s="429">
        <f t="shared" si="1"/>
        <v>1.3460330833673172E-2</v>
      </c>
      <c r="Y95" s="429">
        <f t="shared" si="1"/>
        <v>8.3315340802768748E-4</v>
      </c>
      <c r="Z95" s="429">
        <f t="shared" si="1"/>
        <v>70.086592497929828</v>
      </c>
      <c r="AA95" s="429" t="s">
        <v>1296</v>
      </c>
    </row>
    <row r="96" spans="1:27" x14ac:dyDescent="0.25">
      <c r="A96" t="s">
        <v>149</v>
      </c>
      <c r="B96" t="s">
        <v>1246</v>
      </c>
      <c r="C96" t="s">
        <v>1324</v>
      </c>
      <c r="D96" t="s">
        <v>1325</v>
      </c>
      <c r="E96" t="s">
        <v>1326</v>
      </c>
      <c r="F96" t="s">
        <v>1292</v>
      </c>
      <c r="G96" t="s">
        <v>524</v>
      </c>
      <c r="H96">
        <v>35005</v>
      </c>
      <c r="I96" t="s">
        <v>1327</v>
      </c>
      <c r="J96" t="s">
        <v>1359</v>
      </c>
      <c r="K96" t="s">
        <v>1358</v>
      </c>
      <c r="L96">
        <v>0</v>
      </c>
      <c r="M96">
        <v>0</v>
      </c>
      <c r="N96">
        <v>0</v>
      </c>
      <c r="O96">
        <v>0</v>
      </c>
      <c r="P96">
        <v>0</v>
      </c>
      <c r="Q96">
        <v>0</v>
      </c>
      <c r="R96">
        <v>0</v>
      </c>
      <c r="S96">
        <v>0</v>
      </c>
      <c r="T96">
        <v>0</v>
      </c>
      <c r="U96">
        <v>0</v>
      </c>
      <c r="W96" s="429">
        <f t="shared" si="1"/>
        <v>0</v>
      </c>
      <c r="X96" s="429">
        <f t="shared" si="1"/>
        <v>0</v>
      </c>
      <c r="Y96" s="429">
        <f t="shared" si="1"/>
        <v>0</v>
      </c>
      <c r="Z96" s="429">
        <f t="shared" ref="Z96:Z159" si="2">IFERROR(U96*1,0)</f>
        <v>0</v>
      </c>
      <c r="AA96" s="429" t="s">
        <v>1296</v>
      </c>
    </row>
    <row r="97" spans="1:27" x14ac:dyDescent="0.25">
      <c r="A97" t="s">
        <v>149</v>
      </c>
      <c r="B97" t="s">
        <v>1246</v>
      </c>
      <c r="C97" t="s">
        <v>1324</v>
      </c>
      <c r="D97" t="s">
        <v>1325</v>
      </c>
      <c r="E97" t="s">
        <v>1326</v>
      </c>
      <c r="F97" t="s">
        <v>1292</v>
      </c>
      <c r="G97" t="s">
        <v>524</v>
      </c>
      <c r="H97">
        <v>35015</v>
      </c>
      <c r="I97" t="s">
        <v>552</v>
      </c>
      <c r="J97" t="s">
        <v>1359</v>
      </c>
      <c r="K97" t="s">
        <v>1358</v>
      </c>
      <c r="L97">
        <v>6.0302282391591189E-2</v>
      </c>
      <c r="M97">
        <v>0</v>
      </c>
      <c r="N97">
        <v>0.3281153600718934</v>
      </c>
      <c r="O97">
        <v>0</v>
      </c>
      <c r="P97">
        <v>0</v>
      </c>
      <c r="Q97">
        <v>0</v>
      </c>
      <c r="R97">
        <v>97.302526316094031</v>
      </c>
      <c r="S97">
        <v>1.8844463167142438E-2</v>
      </c>
      <c r="T97">
        <v>1.1664147712387623E-3</v>
      </c>
      <c r="U97">
        <v>98.121229497101737</v>
      </c>
      <c r="W97" s="429">
        <f t="shared" ref="W97:Z160" si="3">IFERROR(R97*1,0)</f>
        <v>97.302526316094031</v>
      </c>
      <c r="X97" s="429">
        <f t="shared" si="3"/>
        <v>1.8844463167142438E-2</v>
      </c>
      <c r="Y97" s="429">
        <f t="shared" si="3"/>
        <v>1.1664147712387623E-3</v>
      </c>
      <c r="Z97" s="429">
        <f t="shared" si="2"/>
        <v>98.121229497101737</v>
      </c>
      <c r="AA97" s="429" t="s">
        <v>1296</v>
      </c>
    </row>
    <row r="98" spans="1:27" x14ac:dyDescent="0.25">
      <c r="A98" t="s">
        <v>149</v>
      </c>
      <c r="B98" t="s">
        <v>1246</v>
      </c>
      <c r="C98" t="s">
        <v>1324</v>
      </c>
      <c r="D98" t="s">
        <v>1325</v>
      </c>
      <c r="E98" t="s">
        <v>1326</v>
      </c>
      <c r="F98" t="s">
        <v>1292</v>
      </c>
      <c r="G98" t="s">
        <v>524</v>
      </c>
      <c r="H98">
        <v>35025</v>
      </c>
      <c r="I98" t="s">
        <v>563</v>
      </c>
      <c r="J98" t="s">
        <v>1359</v>
      </c>
      <c r="K98" t="s">
        <v>1358</v>
      </c>
      <c r="L98">
        <v>8.6146117702273189E-3</v>
      </c>
      <c r="M98">
        <v>0</v>
      </c>
      <c r="N98">
        <v>4.6873622867413291E-2</v>
      </c>
      <c r="O98">
        <v>0</v>
      </c>
      <c r="P98">
        <v>0</v>
      </c>
      <c r="Q98">
        <v>0</v>
      </c>
      <c r="R98">
        <v>13.900360902299152</v>
      </c>
      <c r="S98">
        <v>2.6920661667346342E-3</v>
      </c>
      <c r="T98">
        <v>1.6663068160553752E-4</v>
      </c>
      <c r="U98">
        <v>14.017318499585969</v>
      </c>
      <c r="W98" s="429">
        <f t="shared" si="3"/>
        <v>13.900360902299152</v>
      </c>
      <c r="X98" s="429">
        <f t="shared" si="3"/>
        <v>2.6920661667346342E-3</v>
      </c>
      <c r="Y98" s="429">
        <f t="shared" si="3"/>
        <v>1.6663068160553752E-4</v>
      </c>
      <c r="Z98" s="429">
        <f t="shared" si="2"/>
        <v>14.017318499585969</v>
      </c>
      <c r="AA98" s="429" t="s">
        <v>1296</v>
      </c>
    </row>
    <row r="99" spans="1:27" x14ac:dyDescent="0.25">
      <c r="A99" t="s">
        <v>149</v>
      </c>
      <c r="B99" t="s">
        <v>1246</v>
      </c>
      <c r="C99" t="s">
        <v>1324</v>
      </c>
      <c r="D99" t="s">
        <v>1325</v>
      </c>
      <c r="E99" t="s">
        <v>1326</v>
      </c>
      <c r="F99" t="s">
        <v>1292</v>
      </c>
      <c r="G99" t="s">
        <v>524</v>
      </c>
      <c r="H99">
        <v>35041</v>
      </c>
      <c r="I99" t="s">
        <v>584</v>
      </c>
      <c r="J99" t="s">
        <v>1359</v>
      </c>
      <c r="K99" t="s">
        <v>1358</v>
      </c>
      <c r="L99">
        <v>0</v>
      </c>
      <c r="M99">
        <v>0</v>
      </c>
      <c r="N99">
        <v>0</v>
      </c>
      <c r="O99">
        <v>0</v>
      </c>
      <c r="P99">
        <v>0</v>
      </c>
      <c r="Q99">
        <v>0</v>
      </c>
      <c r="R99">
        <v>0</v>
      </c>
      <c r="S99">
        <v>0</v>
      </c>
      <c r="T99">
        <v>0</v>
      </c>
      <c r="U99">
        <v>0</v>
      </c>
      <c r="W99" s="429">
        <f t="shared" si="3"/>
        <v>0</v>
      </c>
      <c r="X99" s="429">
        <f t="shared" si="3"/>
        <v>0</v>
      </c>
      <c r="Y99" s="429">
        <f t="shared" si="3"/>
        <v>0</v>
      </c>
      <c r="Z99" s="429">
        <f t="shared" si="2"/>
        <v>0</v>
      </c>
      <c r="AA99" s="429" t="s">
        <v>1296</v>
      </c>
    </row>
    <row r="100" spans="1:27" x14ac:dyDescent="0.25">
      <c r="A100" t="s">
        <v>149</v>
      </c>
      <c r="B100" t="s">
        <v>1246</v>
      </c>
      <c r="C100" t="s">
        <v>1324</v>
      </c>
      <c r="D100" t="s">
        <v>1325</v>
      </c>
      <c r="E100" t="s">
        <v>1326</v>
      </c>
      <c r="F100" t="s">
        <v>1292</v>
      </c>
      <c r="G100" t="s">
        <v>524</v>
      </c>
      <c r="H100">
        <v>35005</v>
      </c>
      <c r="I100" t="s">
        <v>1327</v>
      </c>
      <c r="J100" t="s">
        <v>1360</v>
      </c>
      <c r="K100" t="s">
        <v>1361</v>
      </c>
      <c r="L100">
        <v>0</v>
      </c>
      <c r="M100">
        <v>0.45483231635258498</v>
      </c>
      <c r="N100">
        <v>0</v>
      </c>
      <c r="O100">
        <v>0</v>
      </c>
      <c r="P100">
        <v>0</v>
      </c>
      <c r="Q100">
        <v>0</v>
      </c>
      <c r="R100">
        <v>0.11059581434576313</v>
      </c>
      <c r="S100">
        <v>1.565011688423005</v>
      </c>
      <c r="T100">
        <v>0</v>
      </c>
      <c r="U100">
        <v>39.235888024920889</v>
      </c>
      <c r="W100" s="429">
        <f t="shared" si="3"/>
        <v>0.11059581434576313</v>
      </c>
      <c r="X100" s="429">
        <f t="shared" si="3"/>
        <v>1.565011688423005</v>
      </c>
      <c r="Y100" s="429">
        <f t="shared" si="3"/>
        <v>0</v>
      </c>
      <c r="Z100" s="429">
        <f t="shared" si="2"/>
        <v>39.235888024920889</v>
      </c>
      <c r="AA100" s="429" t="s">
        <v>1296</v>
      </c>
    </row>
    <row r="101" spans="1:27" x14ac:dyDescent="0.25">
      <c r="A101" t="s">
        <v>149</v>
      </c>
      <c r="B101" t="s">
        <v>1246</v>
      </c>
      <c r="C101" t="s">
        <v>1324</v>
      </c>
      <c r="D101" t="s">
        <v>1325</v>
      </c>
      <c r="E101" t="s">
        <v>1326</v>
      </c>
      <c r="F101" t="s">
        <v>1292</v>
      </c>
      <c r="G101" t="s">
        <v>524</v>
      </c>
      <c r="H101">
        <v>35015</v>
      </c>
      <c r="I101" t="s">
        <v>552</v>
      </c>
      <c r="J101" t="s">
        <v>1360</v>
      </c>
      <c r="K101" t="s">
        <v>1361</v>
      </c>
      <c r="L101">
        <v>0</v>
      </c>
      <c r="M101">
        <v>22.514199659452984</v>
      </c>
      <c r="N101">
        <v>0</v>
      </c>
      <c r="O101">
        <v>0</v>
      </c>
      <c r="P101">
        <v>0</v>
      </c>
      <c r="Q101">
        <v>0</v>
      </c>
      <c r="R101">
        <v>5.4744928101152768</v>
      </c>
      <c r="S101">
        <v>77.46807857693878</v>
      </c>
      <c r="T101">
        <v>0</v>
      </c>
      <c r="U101">
        <v>1942.1764572335846</v>
      </c>
      <c r="W101" s="429">
        <f t="shared" si="3"/>
        <v>5.4744928101152768</v>
      </c>
      <c r="X101" s="429">
        <f t="shared" si="3"/>
        <v>77.46807857693878</v>
      </c>
      <c r="Y101" s="429">
        <f t="shared" si="3"/>
        <v>0</v>
      </c>
      <c r="Z101" s="429">
        <f t="shared" si="2"/>
        <v>1942.1764572335846</v>
      </c>
      <c r="AA101" s="429" t="s">
        <v>1296</v>
      </c>
    </row>
    <row r="102" spans="1:27" x14ac:dyDescent="0.25">
      <c r="A102" t="s">
        <v>149</v>
      </c>
      <c r="B102" t="s">
        <v>1246</v>
      </c>
      <c r="C102" t="s">
        <v>1324</v>
      </c>
      <c r="D102" t="s">
        <v>1325</v>
      </c>
      <c r="E102" t="s">
        <v>1326</v>
      </c>
      <c r="F102" t="s">
        <v>1292</v>
      </c>
      <c r="G102" t="s">
        <v>524</v>
      </c>
      <c r="H102">
        <v>35025</v>
      </c>
      <c r="I102" t="s">
        <v>563</v>
      </c>
      <c r="J102" t="s">
        <v>1360</v>
      </c>
      <c r="K102" t="s">
        <v>1361</v>
      </c>
      <c r="L102">
        <v>0</v>
      </c>
      <c r="M102">
        <v>17.814265723809612</v>
      </c>
      <c r="N102">
        <v>0</v>
      </c>
      <c r="O102">
        <v>0</v>
      </c>
      <c r="P102">
        <v>0</v>
      </c>
      <c r="Q102">
        <v>0</v>
      </c>
      <c r="R102">
        <v>4.3316693952090564</v>
      </c>
      <c r="S102">
        <v>61.296291129901036</v>
      </c>
      <c r="T102">
        <v>0</v>
      </c>
      <c r="U102">
        <v>1536.738947642735</v>
      </c>
      <c r="W102" s="429">
        <f t="shared" si="3"/>
        <v>4.3316693952090564</v>
      </c>
      <c r="X102" s="429">
        <f t="shared" si="3"/>
        <v>61.296291129901036</v>
      </c>
      <c r="Y102" s="429">
        <f t="shared" si="3"/>
        <v>0</v>
      </c>
      <c r="Z102" s="429">
        <f t="shared" si="2"/>
        <v>1536.738947642735</v>
      </c>
      <c r="AA102" s="429" t="s">
        <v>1296</v>
      </c>
    </row>
    <row r="103" spans="1:27" x14ac:dyDescent="0.25">
      <c r="A103" t="s">
        <v>149</v>
      </c>
      <c r="B103" t="s">
        <v>1246</v>
      </c>
      <c r="C103" t="s">
        <v>1324</v>
      </c>
      <c r="D103" t="s">
        <v>1325</v>
      </c>
      <c r="E103" t="s">
        <v>1326</v>
      </c>
      <c r="F103" t="s">
        <v>1292</v>
      </c>
      <c r="G103" t="s">
        <v>524</v>
      </c>
      <c r="H103">
        <v>35041</v>
      </c>
      <c r="I103" t="s">
        <v>584</v>
      </c>
      <c r="J103" t="s">
        <v>1360</v>
      </c>
      <c r="K103" t="s">
        <v>1361</v>
      </c>
      <c r="L103">
        <v>0</v>
      </c>
      <c r="M103">
        <v>0.18951346514691061</v>
      </c>
      <c r="N103">
        <v>0</v>
      </c>
      <c r="O103">
        <v>0</v>
      </c>
      <c r="P103">
        <v>0</v>
      </c>
      <c r="Q103">
        <v>0</v>
      </c>
      <c r="R103">
        <v>4.6081589310734652E-2</v>
      </c>
      <c r="S103">
        <v>0.65208820350958563</v>
      </c>
      <c r="T103">
        <v>0</v>
      </c>
      <c r="U103">
        <v>16.348286677050375</v>
      </c>
      <c r="W103" s="429">
        <f t="shared" si="3"/>
        <v>4.6081589310734652E-2</v>
      </c>
      <c r="X103" s="429">
        <f t="shared" si="3"/>
        <v>0.65208820350958563</v>
      </c>
      <c r="Y103" s="429">
        <f t="shared" si="3"/>
        <v>0</v>
      </c>
      <c r="Z103" s="429">
        <f t="shared" si="2"/>
        <v>16.348286677050375</v>
      </c>
      <c r="AA103" s="429" t="s">
        <v>1296</v>
      </c>
    </row>
    <row r="104" spans="1:27" x14ac:dyDescent="0.25">
      <c r="A104" t="s">
        <v>149</v>
      </c>
      <c r="B104" t="s">
        <v>1246</v>
      </c>
      <c r="C104" t="s">
        <v>1324</v>
      </c>
      <c r="D104" t="s">
        <v>1325</v>
      </c>
      <c r="E104" t="s">
        <v>1326</v>
      </c>
      <c r="F104" t="s">
        <v>1292</v>
      </c>
      <c r="G104" t="s">
        <v>524</v>
      </c>
      <c r="H104">
        <v>35005</v>
      </c>
      <c r="I104" t="s">
        <v>1327</v>
      </c>
      <c r="J104" t="s">
        <v>1362</v>
      </c>
      <c r="K104" t="s">
        <v>1361</v>
      </c>
      <c r="L104">
        <v>0</v>
      </c>
      <c r="M104">
        <v>0</v>
      </c>
      <c r="N104">
        <v>0</v>
      </c>
      <c r="O104">
        <v>0</v>
      </c>
      <c r="P104">
        <v>0</v>
      </c>
      <c r="Q104">
        <v>0</v>
      </c>
      <c r="R104">
        <v>0</v>
      </c>
      <c r="S104">
        <v>0</v>
      </c>
      <c r="T104">
        <v>0</v>
      </c>
      <c r="U104">
        <v>0</v>
      </c>
      <c r="W104" s="429">
        <f t="shared" si="3"/>
        <v>0</v>
      </c>
      <c r="X104" s="429">
        <f t="shared" si="3"/>
        <v>0</v>
      </c>
      <c r="Y104" s="429">
        <f t="shared" si="3"/>
        <v>0</v>
      </c>
      <c r="Z104" s="429">
        <f t="shared" si="2"/>
        <v>0</v>
      </c>
      <c r="AA104" s="429" t="s">
        <v>1296</v>
      </c>
    </row>
    <row r="105" spans="1:27" x14ac:dyDescent="0.25">
      <c r="A105" t="s">
        <v>149</v>
      </c>
      <c r="B105" t="s">
        <v>1246</v>
      </c>
      <c r="C105" t="s">
        <v>1324</v>
      </c>
      <c r="D105" t="s">
        <v>1325</v>
      </c>
      <c r="E105" t="s">
        <v>1326</v>
      </c>
      <c r="F105" t="s">
        <v>1292</v>
      </c>
      <c r="G105" t="s">
        <v>524</v>
      </c>
      <c r="H105">
        <v>35015</v>
      </c>
      <c r="I105" t="s">
        <v>552</v>
      </c>
      <c r="J105" t="s">
        <v>1362</v>
      </c>
      <c r="K105" t="s">
        <v>1361</v>
      </c>
      <c r="L105">
        <v>0</v>
      </c>
      <c r="M105">
        <v>0.29418525303403492</v>
      </c>
      <c r="N105">
        <v>0</v>
      </c>
      <c r="O105">
        <v>0</v>
      </c>
      <c r="P105">
        <v>0</v>
      </c>
      <c r="Q105">
        <v>0</v>
      </c>
      <c r="R105">
        <v>6.7697101628470924E-2</v>
      </c>
      <c r="S105">
        <v>1.0285326455024579</v>
      </c>
      <c r="T105">
        <v>0</v>
      </c>
      <c r="U105">
        <v>25.781013239189921</v>
      </c>
      <c r="W105" s="429">
        <f t="shared" si="3"/>
        <v>6.7697101628470924E-2</v>
      </c>
      <c r="X105" s="429">
        <f t="shared" si="3"/>
        <v>1.0285326455024579</v>
      </c>
      <c r="Y105" s="429">
        <f t="shared" si="3"/>
        <v>0</v>
      </c>
      <c r="Z105" s="429">
        <f t="shared" si="2"/>
        <v>25.781013239189921</v>
      </c>
      <c r="AA105" s="429" t="s">
        <v>1296</v>
      </c>
    </row>
    <row r="106" spans="1:27" x14ac:dyDescent="0.25">
      <c r="A106" t="s">
        <v>149</v>
      </c>
      <c r="B106" t="s">
        <v>1246</v>
      </c>
      <c r="C106" t="s">
        <v>1324</v>
      </c>
      <c r="D106" t="s">
        <v>1325</v>
      </c>
      <c r="E106" t="s">
        <v>1326</v>
      </c>
      <c r="F106" t="s">
        <v>1292</v>
      </c>
      <c r="G106" t="s">
        <v>524</v>
      </c>
      <c r="H106">
        <v>35025</v>
      </c>
      <c r="I106" t="s">
        <v>563</v>
      </c>
      <c r="J106" t="s">
        <v>1362</v>
      </c>
      <c r="K106" t="s">
        <v>1361</v>
      </c>
      <c r="L106">
        <v>0</v>
      </c>
      <c r="M106">
        <v>4.2026464719147998E-2</v>
      </c>
      <c r="N106">
        <v>0</v>
      </c>
      <c r="O106">
        <v>0</v>
      </c>
      <c r="P106">
        <v>0</v>
      </c>
      <c r="Q106">
        <v>0</v>
      </c>
      <c r="R106">
        <v>9.6710145183529876E-3</v>
      </c>
      <c r="S106">
        <v>0.14693323507177972</v>
      </c>
      <c r="T106">
        <v>0</v>
      </c>
      <c r="U106">
        <v>3.6830018913128462</v>
      </c>
      <c r="W106" s="429">
        <f t="shared" si="3"/>
        <v>9.6710145183529876E-3</v>
      </c>
      <c r="X106" s="429">
        <f t="shared" si="3"/>
        <v>0.14693323507177972</v>
      </c>
      <c r="Y106" s="429">
        <f t="shared" si="3"/>
        <v>0</v>
      </c>
      <c r="Z106" s="429">
        <f t="shared" si="2"/>
        <v>3.6830018913128462</v>
      </c>
      <c r="AA106" s="429" t="s">
        <v>1296</v>
      </c>
    </row>
    <row r="107" spans="1:27" x14ac:dyDescent="0.25">
      <c r="A107" t="s">
        <v>149</v>
      </c>
      <c r="B107" t="s">
        <v>1246</v>
      </c>
      <c r="C107" t="s">
        <v>1324</v>
      </c>
      <c r="D107" t="s">
        <v>1325</v>
      </c>
      <c r="E107" t="s">
        <v>1326</v>
      </c>
      <c r="F107" t="s">
        <v>1292</v>
      </c>
      <c r="G107" t="s">
        <v>524</v>
      </c>
      <c r="H107">
        <v>35041</v>
      </c>
      <c r="I107" t="s">
        <v>584</v>
      </c>
      <c r="J107" t="s">
        <v>1362</v>
      </c>
      <c r="K107" t="s">
        <v>1361</v>
      </c>
      <c r="L107">
        <v>0</v>
      </c>
      <c r="M107">
        <v>0</v>
      </c>
      <c r="N107">
        <v>0</v>
      </c>
      <c r="O107">
        <v>0</v>
      </c>
      <c r="P107">
        <v>0</v>
      </c>
      <c r="Q107">
        <v>0</v>
      </c>
      <c r="R107">
        <v>0</v>
      </c>
      <c r="S107">
        <v>0</v>
      </c>
      <c r="T107">
        <v>0</v>
      </c>
      <c r="U107">
        <v>0</v>
      </c>
      <c r="W107" s="429">
        <f t="shared" si="3"/>
        <v>0</v>
      </c>
      <c r="X107" s="429">
        <f t="shared" si="3"/>
        <v>0</v>
      </c>
      <c r="Y107" s="429">
        <f t="shared" si="3"/>
        <v>0</v>
      </c>
      <c r="Z107" s="429">
        <f t="shared" si="2"/>
        <v>0</v>
      </c>
      <c r="AA107" s="429" t="s">
        <v>1296</v>
      </c>
    </row>
    <row r="108" spans="1:27" x14ac:dyDescent="0.25">
      <c r="A108" t="s">
        <v>149</v>
      </c>
      <c r="B108" t="s">
        <v>1246</v>
      </c>
      <c r="C108" t="s">
        <v>1324</v>
      </c>
      <c r="D108" t="s">
        <v>1325</v>
      </c>
      <c r="E108" t="s">
        <v>1326</v>
      </c>
      <c r="F108" t="s">
        <v>1292</v>
      </c>
      <c r="G108" t="s">
        <v>524</v>
      </c>
      <c r="H108">
        <v>35005</v>
      </c>
      <c r="I108" t="s">
        <v>1327</v>
      </c>
      <c r="J108" t="s">
        <v>1363</v>
      </c>
      <c r="K108" t="s">
        <v>1364</v>
      </c>
      <c r="L108">
        <v>0</v>
      </c>
      <c r="M108">
        <v>0</v>
      </c>
      <c r="N108">
        <v>0</v>
      </c>
      <c r="O108">
        <v>0</v>
      </c>
      <c r="P108">
        <v>0</v>
      </c>
      <c r="Q108">
        <v>0</v>
      </c>
      <c r="R108">
        <v>0</v>
      </c>
      <c r="S108">
        <v>0</v>
      </c>
      <c r="T108">
        <v>0</v>
      </c>
      <c r="U108">
        <v>0</v>
      </c>
      <c r="W108" s="429">
        <f t="shared" si="3"/>
        <v>0</v>
      </c>
      <c r="X108" s="429">
        <f t="shared" si="3"/>
        <v>0</v>
      </c>
      <c r="Y108" s="429">
        <f t="shared" si="3"/>
        <v>0</v>
      </c>
      <c r="Z108" s="429">
        <f t="shared" si="2"/>
        <v>0</v>
      </c>
      <c r="AA108" s="429" t="s">
        <v>1295</v>
      </c>
    </row>
    <row r="109" spans="1:27" x14ac:dyDescent="0.25">
      <c r="A109" t="s">
        <v>149</v>
      </c>
      <c r="B109" t="s">
        <v>1246</v>
      </c>
      <c r="C109" t="s">
        <v>1324</v>
      </c>
      <c r="D109" t="s">
        <v>1325</v>
      </c>
      <c r="E109" t="s">
        <v>1326</v>
      </c>
      <c r="F109" t="s">
        <v>1292</v>
      </c>
      <c r="G109" t="s">
        <v>524</v>
      </c>
      <c r="H109">
        <v>35015</v>
      </c>
      <c r="I109" t="s">
        <v>552</v>
      </c>
      <c r="J109" t="s">
        <v>1363</v>
      </c>
      <c r="K109" t="s">
        <v>1364</v>
      </c>
      <c r="L109">
        <v>0</v>
      </c>
      <c r="M109">
        <v>0</v>
      </c>
      <c r="N109">
        <v>0</v>
      </c>
      <c r="O109">
        <v>0</v>
      </c>
      <c r="P109">
        <v>0</v>
      </c>
      <c r="Q109">
        <v>0</v>
      </c>
      <c r="R109">
        <v>0</v>
      </c>
      <c r="S109">
        <v>0</v>
      </c>
      <c r="T109">
        <v>0</v>
      </c>
      <c r="U109">
        <v>0</v>
      </c>
      <c r="W109" s="429">
        <f t="shared" si="3"/>
        <v>0</v>
      </c>
      <c r="X109" s="429">
        <f t="shared" si="3"/>
        <v>0</v>
      </c>
      <c r="Y109" s="429">
        <f t="shared" si="3"/>
        <v>0</v>
      </c>
      <c r="Z109" s="429">
        <f t="shared" si="2"/>
        <v>0</v>
      </c>
      <c r="AA109" s="429" t="s">
        <v>1295</v>
      </c>
    </row>
    <row r="110" spans="1:27" x14ac:dyDescent="0.25">
      <c r="A110" t="s">
        <v>149</v>
      </c>
      <c r="B110" t="s">
        <v>1246</v>
      </c>
      <c r="C110" t="s">
        <v>1324</v>
      </c>
      <c r="D110" t="s">
        <v>1325</v>
      </c>
      <c r="E110" t="s">
        <v>1326</v>
      </c>
      <c r="F110" t="s">
        <v>1292</v>
      </c>
      <c r="G110" t="s">
        <v>524</v>
      </c>
      <c r="H110">
        <v>35025</v>
      </c>
      <c r="I110" t="s">
        <v>563</v>
      </c>
      <c r="J110" t="s">
        <v>1363</v>
      </c>
      <c r="K110" t="s">
        <v>1364</v>
      </c>
      <c r="L110">
        <v>0</v>
      </c>
      <c r="M110">
        <v>0</v>
      </c>
      <c r="N110">
        <v>0</v>
      </c>
      <c r="O110">
        <v>0</v>
      </c>
      <c r="P110">
        <v>0</v>
      </c>
      <c r="Q110">
        <v>0</v>
      </c>
      <c r="R110">
        <v>0</v>
      </c>
      <c r="S110">
        <v>0</v>
      </c>
      <c r="T110">
        <v>0</v>
      </c>
      <c r="U110">
        <v>0</v>
      </c>
      <c r="W110" s="429">
        <f t="shared" si="3"/>
        <v>0</v>
      </c>
      <c r="X110" s="429">
        <f t="shared" si="3"/>
        <v>0</v>
      </c>
      <c r="Y110" s="429">
        <f t="shared" si="3"/>
        <v>0</v>
      </c>
      <c r="Z110" s="429">
        <f t="shared" si="2"/>
        <v>0</v>
      </c>
      <c r="AA110" s="429" t="s">
        <v>1295</v>
      </c>
    </row>
    <row r="111" spans="1:27" x14ac:dyDescent="0.25">
      <c r="A111" t="s">
        <v>149</v>
      </c>
      <c r="B111" t="s">
        <v>1246</v>
      </c>
      <c r="C111" t="s">
        <v>1324</v>
      </c>
      <c r="D111" t="s">
        <v>1325</v>
      </c>
      <c r="E111" t="s">
        <v>1326</v>
      </c>
      <c r="F111" t="s">
        <v>1292</v>
      </c>
      <c r="G111" t="s">
        <v>524</v>
      </c>
      <c r="H111">
        <v>35041</v>
      </c>
      <c r="I111" t="s">
        <v>584</v>
      </c>
      <c r="J111" t="s">
        <v>1363</v>
      </c>
      <c r="K111" t="s">
        <v>1364</v>
      </c>
      <c r="L111">
        <v>0</v>
      </c>
      <c r="M111">
        <v>0</v>
      </c>
      <c r="N111">
        <v>0</v>
      </c>
      <c r="O111">
        <v>0</v>
      </c>
      <c r="P111">
        <v>0</v>
      </c>
      <c r="Q111">
        <v>0</v>
      </c>
      <c r="R111">
        <v>0</v>
      </c>
      <c r="S111">
        <v>0</v>
      </c>
      <c r="T111">
        <v>0</v>
      </c>
      <c r="U111">
        <v>0</v>
      </c>
      <c r="W111" s="429">
        <f t="shared" si="3"/>
        <v>0</v>
      </c>
      <c r="X111" s="429">
        <f t="shared" si="3"/>
        <v>0</v>
      </c>
      <c r="Y111" s="429">
        <f t="shared" si="3"/>
        <v>0</v>
      </c>
      <c r="Z111" s="429">
        <f t="shared" si="2"/>
        <v>0</v>
      </c>
      <c r="AA111" s="429" t="s">
        <v>1295</v>
      </c>
    </row>
    <row r="112" spans="1:27" x14ac:dyDescent="0.25">
      <c r="A112" t="s">
        <v>149</v>
      </c>
      <c r="B112" t="s">
        <v>1246</v>
      </c>
      <c r="C112" t="s">
        <v>1324</v>
      </c>
      <c r="D112" t="s">
        <v>1325</v>
      </c>
      <c r="E112" t="s">
        <v>1326</v>
      </c>
      <c r="F112" t="s">
        <v>1292</v>
      </c>
      <c r="G112" t="s">
        <v>524</v>
      </c>
      <c r="H112">
        <v>35005</v>
      </c>
      <c r="I112" t="s">
        <v>1327</v>
      </c>
      <c r="J112" t="s">
        <v>1363</v>
      </c>
      <c r="K112" t="s">
        <v>1364</v>
      </c>
      <c r="L112">
        <v>0</v>
      </c>
      <c r="M112">
        <v>0</v>
      </c>
      <c r="N112">
        <v>0</v>
      </c>
      <c r="O112">
        <v>0</v>
      </c>
      <c r="P112">
        <v>0</v>
      </c>
      <c r="Q112">
        <v>0</v>
      </c>
      <c r="R112">
        <v>0</v>
      </c>
      <c r="S112">
        <v>0</v>
      </c>
      <c r="T112">
        <v>0</v>
      </c>
      <c r="U112">
        <v>0</v>
      </c>
      <c r="W112" s="429">
        <f t="shared" si="3"/>
        <v>0</v>
      </c>
      <c r="X112" s="429">
        <f t="shared" si="3"/>
        <v>0</v>
      </c>
      <c r="Y112" s="429">
        <f t="shared" si="3"/>
        <v>0</v>
      </c>
      <c r="Z112" s="429">
        <f t="shared" si="2"/>
        <v>0</v>
      </c>
      <c r="AA112" s="429" t="s">
        <v>1295</v>
      </c>
    </row>
    <row r="113" spans="1:27" x14ac:dyDescent="0.25">
      <c r="A113" t="s">
        <v>149</v>
      </c>
      <c r="B113" t="s">
        <v>1246</v>
      </c>
      <c r="C113" t="s">
        <v>1324</v>
      </c>
      <c r="D113" t="s">
        <v>1325</v>
      </c>
      <c r="E113" t="s">
        <v>1326</v>
      </c>
      <c r="F113" t="s">
        <v>1292</v>
      </c>
      <c r="G113" t="s">
        <v>524</v>
      </c>
      <c r="H113">
        <v>35015</v>
      </c>
      <c r="I113" t="s">
        <v>552</v>
      </c>
      <c r="J113" t="s">
        <v>1363</v>
      </c>
      <c r="K113" t="s">
        <v>1364</v>
      </c>
      <c r="L113">
        <v>0</v>
      </c>
      <c r="M113">
        <v>0</v>
      </c>
      <c r="N113">
        <v>0</v>
      </c>
      <c r="O113">
        <v>0</v>
      </c>
      <c r="P113">
        <v>0</v>
      </c>
      <c r="Q113">
        <v>0</v>
      </c>
      <c r="R113">
        <v>0</v>
      </c>
      <c r="S113">
        <v>0</v>
      </c>
      <c r="T113">
        <v>0</v>
      </c>
      <c r="U113">
        <v>0</v>
      </c>
      <c r="W113" s="429">
        <f t="shared" si="3"/>
        <v>0</v>
      </c>
      <c r="X113" s="429">
        <f t="shared" si="3"/>
        <v>0</v>
      </c>
      <c r="Y113" s="429">
        <f t="shared" si="3"/>
        <v>0</v>
      </c>
      <c r="Z113" s="429">
        <f t="shared" si="2"/>
        <v>0</v>
      </c>
      <c r="AA113" s="429" t="s">
        <v>1295</v>
      </c>
    </row>
    <row r="114" spans="1:27" x14ac:dyDescent="0.25">
      <c r="A114" t="s">
        <v>149</v>
      </c>
      <c r="B114" t="s">
        <v>1246</v>
      </c>
      <c r="C114" t="s">
        <v>1324</v>
      </c>
      <c r="D114" t="s">
        <v>1325</v>
      </c>
      <c r="E114" t="s">
        <v>1326</v>
      </c>
      <c r="F114" t="s">
        <v>1292</v>
      </c>
      <c r="G114" t="s">
        <v>524</v>
      </c>
      <c r="H114">
        <v>35025</v>
      </c>
      <c r="I114" t="s">
        <v>563</v>
      </c>
      <c r="J114" t="s">
        <v>1363</v>
      </c>
      <c r="K114" t="s">
        <v>1364</v>
      </c>
      <c r="L114">
        <v>0</v>
      </c>
      <c r="M114">
        <v>0</v>
      </c>
      <c r="N114">
        <v>0</v>
      </c>
      <c r="O114">
        <v>0</v>
      </c>
      <c r="P114">
        <v>0</v>
      </c>
      <c r="Q114">
        <v>0</v>
      </c>
      <c r="R114">
        <v>0</v>
      </c>
      <c r="S114">
        <v>0</v>
      </c>
      <c r="T114">
        <v>0</v>
      </c>
      <c r="U114">
        <v>0</v>
      </c>
      <c r="W114" s="429">
        <f t="shared" si="3"/>
        <v>0</v>
      </c>
      <c r="X114" s="429">
        <f t="shared" si="3"/>
        <v>0</v>
      </c>
      <c r="Y114" s="429">
        <f t="shared" si="3"/>
        <v>0</v>
      </c>
      <c r="Z114" s="429">
        <f t="shared" si="2"/>
        <v>0</v>
      </c>
      <c r="AA114" s="429" t="s">
        <v>1295</v>
      </c>
    </row>
    <row r="115" spans="1:27" x14ac:dyDescent="0.25">
      <c r="A115" t="s">
        <v>149</v>
      </c>
      <c r="B115" t="s">
        <v>1246</v>
      </c>
      <c r="C115" t="s">
        <v>1324</v>
      </c>
      <c r="D115" t="s">
        <v>1325</v>
      </c>
      <c r="E115" t="s">
        <v>1326</v>
      </c>
      <c r="F115" t="s">
        <v>1292</v>
      </c>
      <c r="G115" t="s">
        <v>524</v>
      </c>
      <c r="H115">
        <v>35041</v>
      </c>
      <c r="I115" t="s">
        <v>584</v>
      </c>
      <c r="J115" t="s">
        <v>1363</v>
      </c>
      <c r="K115" t="s">
        <v>1364</v>
      </c>
      <c r="L115">
        <v>0</v>
      </c>
      <c r="M115">
        <v>0</v>
      </c>
      <c r="N115">
        <v>0</v>
      </c>
      <c r="O115">
        <v>0</v>
      </c>
      <c r="P115">
        <v>0</v>
      </c>
      <c r="Q115">
        <v>0</v>
      </c>
      <c r="R115">
        <v>0</v>
      </c>
      <c r="S115">
        <v>0</v>
      </c>
      <c r="T115">
        <v>0</v>
      </c>
      <c r="U115">
        <v>0</v>
      </c>
      <c r="W115" s="429">
        <f t="shared" si="3"/>
        <v>0</v>
      </c>
      <c r="X115" s="429">
        <f t="shared" si="3"/>
        <v>0</v>
      </c>
      <c r="Y115" s="429">
        <f t="shared" si="3"/>
        <v>0</v>
      </c>
      <c r="Z115" s="429">
        <f t="shared" si="2"/>
        <v>0</v>
      </c>
      <c r="AA115" s="429" t="s">
        <v>1295</v>
      </c>
    </row>
    <row r="116" spans="1:27" x14ac:dyDescent="0.25">
      <c r="A116" t="s">
        <v>149</v>
      </c>
      <c r="B116" t="s">
        <v>1246</v>
      </c>
      <c r="C116" t="s">
        <v>1324</v>
      </c>
      <c r="D116" t="s">
        <v>1325</v>
      </c>
      <c r="E116" t="s">
        <v>1326</v>
      </c>
      <c r="F116" t="s">
        <v>1292</v>
      </c>
      <c r="G116" t="s">
        <v>524</v>
      </c>
      <c r="H116">
        <v>35005</v>
      </c>
      <c r="I116" t="s">
        <v>1327</v>
      </c>
      <c r="J116" t="s">
        <v>1365</v>
      </c>
      <c r="K116" t="s">
        <v>1366</v>
      </c>
      <c r="L116">
        <v>0</v>
      </c>
      <c r="M116">
        <v>604.74795187199027</v>
      </c>
      <c r="N116">
        <v>0</v>
      </c>
      <c r="O116">
        <v>0</v>
      </c>
      <c r="P116">
        <v>0</v>
      </c>
      <c r="Q116">
        <v>0</v>
      </c>
      <c r="R116">
        <v>118.15287820262145</v>
      </c>
      <c r="S116">
        <v>1771.8231081972908</v>
      </c>
      <c r="T116">
        <v>0</v>
      </c>
      <c r="U116">
        <v>44413.730583134893</v>
      </c>
      <c r="W116" s="429">
        <f t="shared" si="3"/>
        <v>118.15287820262145</v>
      </c>
      <c r="X116" s="429">
        <f t="shared" si="3"/>
        <v>1771.8231081972908</v>
      </c>
      <c r="Y116" s="429">
        <f t="shared" si="3"/>
        <v>0</v>
      </c>
      <c r="Z116" s="429">
        <f t="shared" si="2"/>
        <v>44413.730583134893</v>
      </c>
      <c r="AA116" s="429" t="s">
        <v>1296</v>
      </c>
    </row>
    <row r="117" spans="1:27" x14ac:dyDescent="0.25">
      <c r="A117" t="s">
        <v>149</v>
      </c>
      <c r="B117" t="s">
        <v>1246</v>
      </c>
      <c r="C117" t="s">
        <v>1324</v>
      </c>
      <c r="D117" t="s">
        <v>1325</v>
      </c>
      <c r="E117" t="s">
        <v>1326</v>
      </c>
      <c r="F117" t="s">
        <v>1292</v>
      </c>
      <c r="G117" t="s">
        <v>524</v>
      </c>
      <c r="H117">
        <v>35015</v>
      </c>
      <c r="I117" t="s">
        <v>552</v>
      </c>
      <c r="J117" t="s">
        <v>1365</v>
      </c>
      <c r="K117" t="s">
        <v>1366</v>
      </c>
      <c r="L117">
        <v>0</v>
      </c>
      <c r="M117">
        <v>22034.124095966879</v>
      </c>
      <c r="N117">
        <v>0</v>
      </c>
      <c r="O117">
        <v>0</v>
      </c>
      <c r="P117">
        <v>0</v>
      </c>
      <c r="Q117">
        <v>0</v>
      </c>
      <c r="R117">
        <v>4067.3174468757243</v>
      </c>
      <c r="S117">
        <v>60683.323121056783</v>
      </c>
      <c r="T117">
        <v>0</v>
      </c>
      <c r="U117">
        <v>1521150.3954732951</v>
      </c>
      <c r="W117" s="429">
        <f t="shared" si="3"/>
        <v>4067.3174468757243</v>
      </c>
      <c r="X117" s="429">
        <f t="shared" si="3"/>
        <v>60683.323121056783</v>
      </c>
      <c r="Y117" s="429">
        <f t="shared" si="3"/>
        <v>0</v>
      </c>
      <c r="Z117" s="429">
        <f t="shared" si="2"/>
        <v>1521150.3954732951</v>
      </c>
      <c r="AA117" s="429" t="s">
        <v>1296</v>
      </c>
    </row>
    <row r="118" spans="1:27" x14ac:dyDescent="0.25">
      <c r="A118" t="s">
        <v>149</v>
      </c>
      <c r="B118" t="s">
        <v>1246</v>
      </c>
      <c r="C118" t="s">
        <v>1324</v>
      </c>
      <c r="D118" t="s">
        <v>1325</v>
      </c>
      <c r="E118" t="s">
        <v>1326</v>
      </c>
      <c r="F118" t="s">
        <v>1292</v>
      </c>
      <c r="G118" t="s">
        <v>524</v>
      </c>
      <c r="H118">
        <v>35025</v>
      </c>
      <c r="I118" t="s">
        <v>563</v>
      </c>
      <c r="J118" t="s">
        <v>1365</v>
      </c>
      <c r="K118" t="s">
        <v>1366</v>
      </c>
      <c r="L118">
        <v>0</v>
      </c>
      <c r="M118">
        <v>23333.514239287651</v>
      </c>
      <c r="N118">
        <v>0</v>
      </c>
      <c r="O118">
        <v>0</v>
      </c>
      <c r="P118">
        <v>0</v>
      </c>
      <c r="Q118">
        <v>0</v>
      </c>
      <c r="R118">
        <v>4531.323896781435</v>
      </c>
      <c r="S118">
        <v>67915.960634416333</v>
      </c>
      <c r="T118">
        <v>0</v>
      </c>
      <c r="U118">
        <v>1702430.3397571899</v>
      </c>
      <c r="W118" s="429">
        <f t="shared" si="3"/>
        <v>4531.323896781435</v>
      </c>
      <c r="X118" s="429">
        <f t="shared" si="3"/>
        <v>67915.960634416333</v>
      </c>
      <c r="Y118" s="429">
        <f t="shared" si="3"/>
        <v>0</v>
      </c>
      <c r="Z118" s="429">
        <f t="shared" si="2"/>
        <v>1702430.3397571899</v>
      </c>
      <c r="AA118" s="429" t="s">
        <v>1296</v>
      </c>
    </row>
    <row r="119" spans="1:27" x14ac:dyDescent="0.25">
      <c r="A119" t="s">
        <v>149</v>
      </c>
      <c r="B119" t="s">
        <v>1246</v>
      </c>
      <c r="C119" t="s">
        <v>1324</v>
      </c>
      <c r="D119" t="s">
        <v>1325</v>
      </c>
      <c r="E119" t="s">
        <v>1326</v>
      </c>
      <c r="F119" t="s">
        <v>1292</v>
      </c>
      <c r="G119" t="s">
        <v>524</v>
      </c>
      <c r="H119">
        <v>35041</v>
      </c>
      <c r="I119" t="s">
        <v>584</v>
      </c>
      <c r="J119" t="s">
        <v>1365</v>
      </c>
      <c r="K119" t="s">
        <v>1366</v>
      </c>
      <c r="L119">
        <v>0</v>
      </c>
      <c r="M119">
        <v>142.83752963556361</v>
      </c>
      <c r="N119">
        <v>0</v>
      </c>
      <c r="O119">
        <v>0</v>
      </c>
      <c r="P119">
        <v>0</v>
      </c>
      <c r="Q119">
        <v>0</v>
      </c>
      <c r="R119">
        <v>32.86937961835811</v>
      </c>
      <c r="S119">
        <v>499.38962173642528</v>
      </c>
      <c r="T119">
        <v>0</v>
      </c>
      <c r="U119">
        <v>12517.609923028989</v>
      </c>
      <c r="W119" s="429">
        <f t="shared" si="3"/>
        <v>32.86937961835811</v>
      </c>
      <c r="X119" s="429">
        <f t="shared" si="3"/>
        <v>499.38962173642528</v>
      </c>
      <c r="Y119" s="429">
        <f t="shared" si="3"/>
        <v>0</v>
      </c>
      <c r="Z119" s="429">
        <f t="shared" si="2"/>
        <v>12517.609923028989</v>
      </c>
      <c r="AA119" s="429" t="s">
        <v>1296</v>
      </c>
    </row>
    <row r="120" spans="1:27" x14ac:dyDescent="0.25">
      <c r="A120" t="s">
        <v>149</v>
      </c>
      <c r="B120" t="s">
        <v>1246</v>
      </c>
      <c r="C120" t="s">
        <v>1324</v>
      </c>
      <c r="D120" t="s">
        <v>1325</v>
      </c>
      <c r="E120" t="s">
        <v>1326</v>
      </c>
      <c r="F120" t="s">
        <v>1292</v>
      </c>
      <c r="G120" t="s">
        <v>524</v>
      </c>
      <c r="H120">
        <v>35005</v>
      </c>
      <c r="I120" t="s">
        <v>1327</v>
      </c>
      <c r="J120" t="s">
        <v>1365</v>
      </c>
      <c r="K120" t="s">
        <v>1367</v>
      </c>
      <c r="L120">
        <v>3.7242495328946621</v>
      </c>
      <c r="M120">
        <v>0</v>
      </c>
      <c r="N120">
        <v>11.554628010984542</v>
      </c>
      <c r="O120">
        <v>0</v>
      </c>
      <c r="P120">
        <v>0</v>
      </c>
      <c r="Q120">
        <v>0</v>
      </c>
      <c r="R120">
        <v>6009.3726772888358</v>
      </c>
      <c r="S120">
        <v>1.1638279740746145</v>
      </c>
      <c r="T120">
        <v>7.2037400487400829E-2</v>
      </c>
      <c r="U120">
        <v>6059.9355219859472</v>
      </c>
      <c r="W120" s="429">
        <f t="shared" si="3"/>
        <v>6009.3726772888358</v>
      </c>
      <c r="X120" s="429">
        <f t="shared" si="3"/>
        <v>1.1638279740746145</v>
      </c>
      <c r="Y120" s="429">
        <f t="shared" si="3"/>
        <v>7.2037400487400829E-2</v>
      </c>
      <c r="Z120" s="429">
        <f t="shared" si="2"/>
        <v>6059.9355219859472</v>
      </c>
      <c r="AA120" s="429" t="s">
        <v>1296</v>
      </c>
    </row>
    <row r="121" spans="1:27" x14ac:dyDescent="0.25">
      <c r="A121" t="s">
        <v>149</v>
      </c>
      <c r="B121" t="s">
        <v>1246</v>
      </c>
      <c r="C121" t="s">
        <v>1324</v>
      </c>
      <c r="D121" t="s">
        <v>1325</v>
      </c>
      <c r="E121" t="s">
        <v>1326</v>
      </c>
      <c r="F121" t="s">
        <v>1292</v>
      </c>
      <c r="G121" t="s">
        <v>524</v>
      </c>
      <c r="H121">
        <v>35015</v>
      </c>
      <c r="I121" t="s">
        <v>552</v>
      </c>
      <c r="J121" t="s">
        <v>1365</v>
      </c>
      <c r="K121" t="s">
        <v>1367</v>
      </c>
      <c r="L121">
        <v>162.10445050146507</v>
      </c>
      <c r="M121">
        <v>0</v>
      </c>
      <c r="N121">
        <v>684.22389989402586</v>
      </c>
      <c r="O121">
        <v>0</v>
      </c>
      <c r="P121">
        <v>0</v>
      </c>
      <c r="Q121">
        <v>0</v>
      </c>
      <c r="R121">
        <v>261568.41723580009</v>
      </c>
      <c r="S121">
        <v>50.657640566034246</v>
      </c>
      <c r="T121">
        <v>3.1355533828818709</v>
      </c>
      <c r="U121">
        <v>263769.25315804972</v>
      </c>
      <c r="W121" s="429">
        <f t="shared" si="3"/>
        <v>261568.41723580009</v>
      </c>
      <c r="X121" s="429">
        <f t="shared" si="3"/>
        <v>50.657640566034246</v>
      </c>
      <c r="Y121" s="429">
        <f t="shared" si="3"/>
        <v>3.1355533828818709</v>
      </c>
      <c r="Z121" s="429">
        <f t="shared" si="2"/>
        <v>263769.25315804972</v>
      </c>
      <c r="AA121" s="429" t="s">
        <v>1296</v>
      </c>
    </row>
    <row r="122" spans="1:27" x14ac:dyDescent="0.25">
      <c r="A122" t="s">
        <v>149</v>
      </c>
      <c r="B122" t="s">
        <v>1246</v>
      </c>
      <c r="C122" t="s">
        <v>1324</v>
      </c>
      <c r="D122" t="s">
        <v>1325</v>
      </c>
      <c r="E122" t="s">
        <v>1326</v>
      </c>
      <c r="F122" t="s">
        <v>1292</v>
      </c>
      <c r="G122" t="s">
        <v>524</v>
      </c>
      <c r="H122">
        <v>35025</v>
      </c>
      <c r="I122" t="s">
        <v>563</v>
      </c>
      <c r="J122" t="s">
        <v>1365</v>
      </c>
      <c r="K122" t="s">
        <v>1367</v>
      </c>
      <c r="L122">
        <v>146.74939411420391</v>
      </c>
      <c r="M122">
        <v>0</v>
      </c>
      <c r="N122">
        <v>603.50082649677779</v>
      </c>
      <c r="O122">
        <v>0</v>
      </c>
      <c r="P122">
        <v>0</v>
      </c>
      <c r="Q122">
        <v>0</v>
      </c>
      <c r="R122">
        <v>236791.81311816015</v>
      </c>
      <c r="S122">
        <v>45.859185465444433</v>
      </c>
      <c r="T122">
        <v>2.8385436533495931</v>
      </c>
      <c r="U122">
        <v>238784.17876349442</v>
      </c>
      <c r="W122" s="429">
        <f t="shared" si="3"/>
        <v>236791.81311816015</v>
      </c>
      <c r="X122" s="429">
        <f t="shared" si="3"/>
        <v>45.859185465444433</v>
      </c>
      <c r="Y122" s="429">
        <f t="shared" si="3"/>
        <v>2.8385436533495931</v>
      </c>
      <c r="Z122" s="429">
        <f t="shared" si="2"/>
        <v>238784.17876349442</v>
      </c>
      <c r="AA122" s="429" t="s">
        <v>1296</v>
      </c>
    </row>
    <row r="123" spans="1:27" x14ac:dyDescent="0.25">
      <c r="A123" t="s">
        <v>149</v>
      </c>
      <c r="B123" t="s">
        <v>1246</v>
      </c>
      <c r="C123" t="s">
        <v>1324</v>
      </c>
      <c r="D123" t="s">
        <v>1325</v>
      </c>
      <c r="E123" t="s">
        <v>1326</v>
      </c>
      <c r="F123" t="s">
        <v>1292</v>
      </c>
      <c r="G123" t="s">
        <v>524</v>
      </c>
      <c r="H123">
        <v>35041</v>
      </c>
      <c r="I123" t="s">
        <v>584</v>
      </c>
      <c r="J123" t="s">
        <v>1365</v>
      </c>
      <c r="K123" t="s">
        <v>1367</v>
      </c>
      <c r="L123">
        <v>0.32805979882313763</v>
      </c>
      <c r="M123">
        <v>0</v>
      </c>
      <c r="N123">
        <v>1.0099510069607702</v>
      </c>
      <c r="O123">
        <v>0</v>
      </c>
      <c r="P123">
        <v>0</v>
      </c>
      <c r="Q123">
        <v>0</v>
      </c>
      <c r="R123">
        <v>529.35056422826381</v>
      </c>
      <c r="S123">
        <v>0.10251868669575999</v>
      </c>
      <c r="T123">
        <v>6.3455938982880655E-3</v>
      </c>
      <c r="U123">
        <v>533.80451837734768</v>
      </c>
      <c r="W123" s="429">
        <f t="shared" si="3"/>
        <v>529.35056422826381</v>
      </c>
      <c r="X123" s="429">
        <f t="shared" si="3"/>
        <v>0.10251868669575999</v>
      </c>
      <c r="Y123" s="429">
        <f t="shared" si="3"/>
        <v>6.3455938982880655E-3</v>
      </c>
      <c r="Z123" s="429">
        <f t="shared" si="2"/>
        <v>533.80451837734768</v>
      </c>
      <c r="AA123" s="429" t="s">
        <v>1296</v>
      </c>
    </row>
    <row r="124" spans="1:27" x14ac:dyDescent="0.25">
      <c r="A124" t="s">
        <v>149</v>
      </c>
      <c r="B124" t="s">
        <v>1246</v>
      </c>
      <c r="C124" t="s">
        <v>1324</v>
      </c>
      <c r="D124" t="s">
        <v>1325</v>
      </c>
      <c r="E124" t="s">
        <v>1326</v>
      </c>
      <c r="F124" t="s">
        <v>1292</v>
      </c>
      <c r="G124" t="s">
        <v>524</v>
      </c>
      <c r="H124">
        <v>35005</v>
      </c>
      <c r="I124" t="s">
        <v>1327</v>
      </c>
      <c r="J124" t="s">
        <v>1368</v>
      </c>
      <c r="K124" t="s">
        <v>1369</v>
      </c>
      <c r="L124">
        <v>0</v>
      </c>
      <c r="M124">
        <v>176.34149086572518</v>
      </c>
      <c r="N124">
        <v>0</v>
      </c>
      <c r="O124">
        <v>0</v>
      </c>
      <c r="P124">
        <v>0</v>
      </c>
      <c r="Q124">
        <v>0</v>
      </c>
      <c r="R124">
        <v>42.878727135392033</v>
      </c>
      <c r="S124">
        <v>606.76536041221334</v>
      </c>
      <c r="T124">
        <v>0</v>
      </c>
      <c r="U124">
        <v>15212.012737440726</v>
      </c>
      <c r="W124" s="429">
        <f t="shared" si="3"/>
        <v>42.878727135392033</v>
      </c>
      <c r="X124" s="429">
        <f t="shared" si="3"/>
        <v>606.76536041221334</v>
      </c>
      <c r="Y124" s="429">
        <f t="shared" si="3"/>
        <v>0</v>
      </c>
      <c r="Z124" s="429">
        <f t="shared" si="2"/>
        <v>15212.012737440726</v>
      </c>
      <c r="AA124" s="429" t="s">
        <v>1296</v>
      </c>
    </row>
    <row r="125" spans="1:27" x14ac:dyDescent="0.25">
      <c r="A125" t="s">
        <v>149</v>
      </c>
      <c r="B125" t="s">
        <v>1246</v>
      </c>
      <c r="C125" t="s">
        <v>1324</v>
      </c>
      <c r="D125" t="s">
        <v>1325</v>
      </c>
      <c r="E125" t="s">
        <v>1326</v>
      </c>
      <c r="F125" t="s">
        <v>1292</v>
      </c>
      <c r="G125" t="s">
        <v>524</v>
      </c>
      <c r="H125">
        <v>35015</v>
      </c>
      <c r="I125" t="s">
        <v>552</v>
      </c>
      <c r="J125" t="s">
        <v>1368</v>
      </c>
      <c r="K125" t="s">
        <v>1369</v>
      </c>
      <c r="L125">
        <v>0</v>
      </c>
      <c r="M125">
        <v>7190.5553576451994</v>
      </c>
      <c r="N125">
        <v>0</v>
      </c>
      <c r="O125">
        <v>0</v>
      </c>
      <c r="P125">
        <v>0</v>
      </c>
      <c r="Q125">
        <v>0</v>
      </c>
      <c r="R125">
        <v>1748.4362847264963</v>
      </c>
      <c r="S125">
        <v>24741.652640714849</v>
      </c>
      <c r="T125">
        <v>0</v>
      </c>
      <c r="U125">
        <v>620289.75230259774</v>
      </c>
      <c r="W125" s="429">
        <f t="shared" si="3"/>
        <v>1748.4362847264963</v>
      </c>
      <c r="X125" s="429">
        <f t="shared" si="3"/>
        <v>24741.652640714849</v>
      </c>
      <c r="Y125" s="429">
        <f t="shared" si="3"/>
        <v>0</v>
      </c>
      <c r="Z125" s="429">
        <f t="shared" si="2"/>
        <v>620289.75230259774</v>
      </c>
      <c r="AA125" s="429" t="s">
        <v>1296</v>
      </c>
    </row>
    <row r="126" spans="1:27" x14ac:dyDescent="0.25">
      <c r="A126" t="s">
        <v>149</v>
      </c>
      <c r="B126" t="s">
        <v>1246</v>
      </c>
      <c r="C126" t="s">
        <v>1324</v>
      </c>
      <c r="D126" t="s">
        <v>1325</v>
      </c>
      <c r="E126" t="s">
        <v>1326</v>
      </c>
      <c r="F126" t="s">
        <v>1292</v>
      </c>
      <c r="G126" t="s">
        <v>524</v>
      </c>
      <c r="H126">
        <v>35025</v>
      </c>
      <c r="I126" t="s">
        <v>563</v>
      </c>
      <c r="J126" t="s">
        <v>1368</v>
      </c>
      <c r="K126" t="s">
        <v>1369</v>
      </c>
      <c r="L126">
        <v>0</v>
      </c>
      <c r="M126">
        <v>6836.9790983167341</v>
      </c>
      <c r="N126">
        <v>0</v>
      </c>
      <c r="O126">
        <v>0</v>
      </c>
      <c r="P126">
        <v>0</v>
      </c>
      <c r="Q126">
        <v>0</v>
      </c>
      <c r="R126">
        <v>1662.4616234549628</v>
      </c>
      <c r="S126">
        <v>23525.048281914238</v>
      </c>
      <c r="T126">
        <v>0</v>
      </c>
      <c r="U126">
        <v>589788.668671311</v>
      </c>
      <c r="W126" s="429">
        <f t="shared" si="3"/>
        <v>1662.4616234549628</v>
      </c>
      <c r="X126" s="429">
        <f t="shared" si="3"/>
        <v>23525.048281914238</v>
      </c>
      <c r="Y126" s="429">
        <f t="shared" si="3"/>
        <v>0</v>
      </c>
      <c r="Z126" s="429">
        <f t="shared" si="2"/>
        <v>589788.668671311</v>
      </c>
      <c r="AA126" s="429" t="s">
        <v>1296</v>
      </c>
    </row>
    <row r="127" spans="1:27" x14ac:dyDescent="0.25">
      <c r="A127" t="s">
        <v>149</v>
      </c>
      <c r="B127" t="s">
        <v>1246</v>
      </c>
      <c r="C127" t="s">
        <v>1324</v>
      </c>
      <c r="D127" t="s">
        <v>1325</v>
      </c>
      <c r="E127" t="s">
        <v>1326</v>
      </c>
      <c r="F127" t="s">
        <v>1292</v>
      </c>
      <c r="G127" t="s">
        <v>524</v>
      </c>
      <c r="H127">
        <v>35041</v>
      </c>
      <c r="I127" t="s">
        <v>584</v>
      </c>
      <c r="J127" t="s">
        <v>1368</v>
      </c>
      <c r="K127" t="s">
        <v>1369</v>
      </c>
      <c r="L127">
        <v>0</v>
      </c>
      <c r="M127">
        <v>25.473436061682659</v>
      </c>
      <c r="N127">
        <v>0</v>
      </c>
      <c r="O127">
        <v>0</v>
      </c>
      <c r="P127">
        <v>0</v>
      </c>
      <c r="Q127">
        <v>0</v>
      </c>
      <c r="R127">
        <v>6.1940528501114489</v>
      </c>
      <c r="S127">
        <v>87.650379595994238</v>
      </c>
      <c r="T127">
        <v>0</v>
      </c>
      <c r="U127">
        <v>2197.4535427499677</v>
      </c>
      <c r="W127" s="429">
        <f t="shared" si="3"/>
        <v>6.1940528501114489</v>
      </c>
      <c r="X127" s="429">
        <f t="shared" si="3"/>
        <v>87.650379595994238</v>
      </c>
      <c r="Y127" s="429">
        <f t="shared" si="3"/>
        <v>0</v>
      </c>
      <c r="Z127" s="429">
        <f t="shared" si="2"/>
        <v>2197.4535427499677</v>
      </c>
      <c r="AA127" s="429" t="s">
        <v>1296</v>
      </c>
    </row>
    <row r="128" spans="1:27" x14ac:dyDescent="0.25">
      <c r="A128" t="s">
        <v>149</v>
      </c>
      <c r="B128" t="s">
        <v>1246</v>
      </c>
      <c r="C128" t="s">
        <v>1324</v>
      </c>
      <c r="D128" t="s">
        <v>1325</v>
      </c>
      <c r="E128" t="s">
        <v>1326</v>
      </c>
      <c r="F128" t="s">
        <v>1292</v>
      </c>
      <c r="G128" t="s">
        <v>524</v>
      </c>
      <c r="H128">
        <v>35005</v>
      </c>
      <c r="I128" t="s">
        <v>1327</v>
      </c>
      <c r="J128" t="s">
        <v>1370</v>
      </c>
      <c r="K128" t="s">
        <v>1371</v>
      </c>
      <c r="L128">
        <v>0</v>
      </c>
      <c r="M128">
        <v>161.12562055638361</v>
      </c>
      <c r="N128">
        <v>0</v>
      </c>
      <c r="O128">
        <v>0</v>
      </c>
      <c r="P128">
        <v>0</v>
      </c>
      <c r="Q128">
        <v>0</v>
      </c>
      <c r="R128">
        <v>39.178876646895411</v>
      </c>
      <c r="S128">
        <v>554.40976907118716</v>
      </c>
      <c r="T128">
        <v>0</v>
      </c>
      <c r="U128">
        <v>13899.423103426574</v>
      </c>
      <c r="W128" s="429">
        <f t="shared" si="3"/>
        <v>39.178876646895411</v>
      </c>
      <c r="X128" s="429">
        <f t="shared" si="3"/>
        <v>554.40976907118716</v>
      </c>
      <c r="Y128" s="429">
        <f t="shared" si="3"/>
        <v>0</v>
      </c>
      <c r="Z128" s="429">
        <f t="shared" si="2"/>
        <v>13899.423103426574</v>
      </c>
      <c r="AA128" s="429" t="s">
        <v>1295</v>
      </c>
    </row>
    <row r="129" spans="1:27" x14ac:dyDescent="0.25">
      <c r="A129" t="s">
        <v>149</v>
      </c>
      <c r="B129" t="s">
        <v>1246</v>
      </c>
      <c r="C129" t="s">
        <v>1324</v>
      </c>
      <c r="D129" t="s">
        <v>1325</v>
      </c>
      <c r="E129" t="s">
        <v>1326</v>
      </c>
      <c r="F129" t="s">
        <v>1292</v>
      </c>
      <c r="G129" t="s">
        <v>524</v>
      </c>
      <c r="H129">
        <v>35015</v>
      </c>
      <c r="I129" t="s">
        <v>552</v>
      </c>
      <c r="J129" t="s">
        <v>1370</v>
      </c>
      <c r="K129" t="s">
        <v>1371</v>
      </c>
      <c r="L129">
        <v>0</v>
      </c>
      <c r="M129">
        <v>2516.7728794710201</v>
      </c>
      <c r="N129">
        <v>0</v>
      </c>
      <c r="O129">
        <v>0</v>
      </c>
      <c r="P129">
        <v>0</v>
      </c>
      <c r="Q129">
        <v>0</v>
      </c>
      <c r="R129">
        <v>611.97178854955564</v>
      </c>
      <c r="S129">
        <v>8659.8485460844804</v>
      </c>
      <c r="T129">
        <v>0</v>
      </c>
      <c r="U129">
        <v>217108.18544066159</v>
      </c>
      <c r="W129" s="429">
        <f t="shared" si="3"/>
        <v>611.97178854955564</v>
      </c>
      <c r="X129" s="429">
        <f t="shared" si="3"/>
        <v>8659.8485460844804</v>
      </c>
      <c r="Y129" s="429">
        <f t="shared" si="3"/>
        <v>0</v>
      </c>
      <c r="Z129" s="429">
        <f t="shared" si="2"/>
        <v>217108.18544066159</v>
      </c>
      <c r="AA129" s="429" t="s">
        <v>1295</v>
      </c>
    </row>
    <row r="130" spans="1:27" x14ac:dyDescent="0.25">
      <c r="A130" t="s">
        <v>149</v>
      </c>
      <c r="B130" t="s">
        <v>1246</v>
      </c>
      <c r="C130" t="s">
        <v>1324</v>
      </c>
      <c r="D130" t="s">
        <v>1325</v>
      </c>
      <c r="E130" t="s">
        <v>1326</v>
      </c>
      <c r="F130" t="s">
        <v>1292</v>
      </c>
      <c r="G130" t="s">
        <v>524</v>
      </c>
      <c r="H130">
        <v>35025</v>
      </c>
      <c r="I130" t="s">
        <v>563</v>
      </c>
      <c r="J130" t="s">
        <v>1370</v>
      </c>
      <c r="K130" t="s">
        <v>1371</v>
      </c>
      <c r="L130">
        <v>0</v>
      </c>
      <c r="M130">
        <v>2552.1646342753124</v>
      </c>
      <c r="N130">
        <v>0</v>
      </c>
      <c r="O130">
        <v>0</v>
      </c>
      <c r="P130">
        <v>0</v>
      </c>
      <c r="Q130">
        <v>0</v>
      </c>
      <c r="R130">
        <v>620.57755336216849</v>
      </c>
      <c r="S130">
        <v>8781.626414435379</v>
      </c>
      <c r="T130">
        <v>0</v>
      </c>
      <c r="U130">
        <v>220161.23791424662</v>
      </c>
      <c r="W130" s="429">
        <f t="shared" si="3"/>
        <v>620.57755336216849</v>
      </c>
      <c r="X130" s="429">
        <f t="shared" si="3"/>
        <v>8781.626414435379</v>
      </c>
      <c r="Y130" s="429">
        <f t="shared" si="3"/>
        <v>0</v>
      </c>
      <c r="Z130" s="429">
        <f t="shared" si="2"/>
        <v>220161.23791424662</v>
      </c>
      <c r="AA130" s="429" t="s">
        <v>1295</v>
      </c>
    </row>
    <row r="131" spans="1:27" x14ac:dyDescent="0.25">
      <c r="A131" t="s">
        <v>149</v>
      </c>
      <c r="B131" t="s">
        <v>1246</v>
      </c>
      <c r="C131" t="s">
        <v>1324</v>
      </c>
      <c r="D131" t="s">
        <v>1325</v>
      </c>
      <c r="E131" t="s">
        <v>1326</v>
      </c>
      <c r="F131" t="s">
        <v>1292</v>
      </c>
      <c r="G131" t="s">
        <v>524</v>
      </c>
      <c r="H131">
        <v>35041</v>
      </c>
      <c r="I131" t="s">
        <v>584</v>
      </c>
      <c r="J131" t="s">
        <v>1370</v>
      </c>
      <c r="K131" t="s">
        <v>1371</v>
      </c>
      <c r="L131">
        <v>0</v>
      </c>
      <c r="M131">
        <v>34.693233327891811</v>
      </c>
      <c r="N131">
        <v>0</v>
      </c>
      <c r="O131">
        <v>0</v>
      </c>
      <c r="P131">
        <v>0</v>
      </c>
      <c r="Q131">
        <v>0</v>
      </c>
      <c r="R131">
        <v>8.4359141913112943</v>
      </c>
      <c r="S131">
        <v>119.37435779133942</v>
      </c>
      <c r="T131">
        <v>0</v>
      </c>
      <c r="U131">
        <v>2992.7948589747966</v>
      </c>
      <c r="W131" s="429">
        <f t="shared" si="3"/>
        <v>8.4359141913112943</v>
      </c>
      <c r="X131" s="429">
        <f t="shared" si="3"/>
        <v>119.37435779133942</v>
      </c>
      <c r="Y131" s="429">
        <f t="shared" si="3"/>
        <v>0</v>
      </c>
      <c r="Z131" s="429">
        <f t="shared" si="2"/>
        <v>2992.7948589747966</v>
      </c>
      <c r="AA131" s="429" t="s">
        <v>1295</v>
      </c>
    </row>
    <row r="132" spans="1:27" x14ac:dyDescent="0.25">
      <c r="A132" t="s">
        <v>149</v>
      </c>
      <c r="B132" t="s">
        <v>1246</v>
      </c>
      <c r="C132" t="s">
        <v>1324</v>
      </c>
      <c r="D132" t="s">
        <v>1325</v>
      </c>
      <c r="E132" t="s">
        <v>1326</v>
      </c>
      <c r="F132" t="s">
        <v>1292</v>
      </c>
      <c r="G132" t="s">
        <v>524</v>
      </c>
      <c r="H132">
        <v>35005</v>
      </c>
      <c r="I132" t="s">
        <v>1327</v>
      </c>
      <c r="J132" t="s">
        <v>1372</v>
      </c>
      <c r="K132" t="s">
        <v>1371</v>
      </c>
      <c r="L132">
        <v>0</v>
      </c>
      <c r="M132">
        <v>473.58541843150709</v>
      </c>
      <c r="N132">
        <v>0</v>
      </c>
      <c r="O132">
        <v>0</v>
      </c>
      <c r="P132">
        <v>0</v>
      </c>
      <c r="Q132">
        <v>0</v>
      </c>
      <c r="R132">
        <v>108.98017446717638</v>
      </c>
      <c r="S132">
        <v>1655.7528233218118</v>
      </c>
      <c r="T132">
        <v>0</v>
      </c>
      <c r="U132">
        <v>41502.800757512472</v>
      </c>
      <c r="W132" s="429">
        <f t="shared" si="3"/>
        <v>108.98017446717638</v>
      </c>
      <c r="X132" s="429">
        <f t="shared" si="3"/>
        <v>1655.7528233218118</v>
      </c>
      <c r="Y132" s="429">
        <f t="shared" si="3"/>
        <v>0</v>
      </c>
      <c r="Z132" s="429">
        <f t="shared" si="2"/>
        <v>41502.800757512472</v>
      </c>
      <c r="AA132" s="429" t="s">
        <v>1295</v>
      </c>
    </row>
    <row r="133" spans="1:27" x14ac:dyDescent="0.25">
      <c r="A133" t="s">
        <v>149</v>
      </c>
      <c r="B133" t="s">
        <v>1246</v>
      </c>
      <c r="C133" t="s">
        <v>1324</v>
      </c>
      <c r="D133" t="s">
        <v>1325</v>
      </c>
      <c r="E133" t="s">
        <v>1326</v>
      </c>
      <c r="F133" t="s">
        <v>1292</v>
      </c>
      <c r="G133" t="s">
        <v>524</v>
      </c>
      <c r="H133">
        <v>35015</v>
      </c>
      <c r="I133" t="s">
        <v>552</v>
      </c>
      <c r="J133" t="s">
        <v>1372</v>
      </c>
      <c r="K133" t="s">
        <v>1371</v>
      </c>
      <c r="L133">
        <v>0</v>
      </c>
      <c r="M133">
        <v>1034.1319310663173</v>
      </c>
      <c r="N133">
        <v>0</v>
      </c>
      <c r="O133">
        <v>0</v>
      </c>
      <c r="P133">
        <v>0</v>
      </c>
      <c r="Q133">
        <v>0</v>
      </c>
      <c r="R133">
        <v>237.97159685140252</v>
      </c>
      <c r="S133">
        <v>3615.5396638292664</v>
      </c>
      <c r="T133">
        <v>0</v>
      </c>
      <c r="U133">
        <v>90626.463192583062</v>
      </c>
      <c r="W133" s="429">
        <f t="shared" si="3"/>
        <v>237.97159685140252</v>
      </c>
      <c r="X133" s="429">
        <f t="shared" si="3"/>
        <v>3615.5396638292664</v>
      </c>
      <c r="Y133" s="429">
        <f t="shared" si="3"/>
        <v>0</v>
      </c>
      <c r="Z133" s="429">
        <f t="shared" si="2"/>
        <v>90626.463192583062</v>
      </c>
      <c r="AA133" s="429" t="s">
        <v>1295</v>
      </c>
    </row>
    <row r="134" spans="1:27" x14ac:dyDescent="0.25">
      <c r="A134" t="s">
        <v>149</v>
      </c>
      <c r="B134" t="s">
        <v>1246</v>
      </c>
      <c r="C134" t="s">
        <v>1324</v>
      </c>
      <c r="D134" t="s">
        <v>1325</v>
      </c>
      <c r="E134" t="s">
        <v>1326</v>
      </c>
      <c r="F134" t="s">
        <v>1292</v>
      </c>
      <c r="G134" t="s">
        <v>524</v>
      </c>
      <c r="H134">
        <v>35025</v>
      </c>
      <c r="I134" t="s">
        <v>563</v>
      </c>
      <c r="J134" t="s">
        <v>1372</v>
      </c>
      <c r="K134" t="s">
        <v>1371</v>
      </c>
      <c r="L134">
        <v>0</v>
      </c>
      <c r="M134">
        <v>812.02859587139324</v>
      </c>
      <c r="N134">
        <v>0</v>
      </c>
      <c r="O134">
        <v>0</v>
      </c>
      <c r="P134">
        <v>0</v>
      </c>
      <c r="Q134">
        <v>0</v>
      </c>
      <c r="R134">
        <v>186.86178798218086</v>
      </c>
      <c r="S134">
        <v>2839.0203496659356</v>
      </c>
      <c r="T134">
        <v>0</v>
      </c>
      <c r="U134">
        <v>71162.370529630556</v>
      </c>
      <c r="W134" s="429">
        <f t="shared" si="3"/>
        <v>186.86178798218086</v>
      </c>
      <c r="X134" s="429">
        <f t="shared" si="3"/>
        <v>2839.0203496659356</v>
      </c>
      <c r="Y134" s="429">
        <f t="shared" si="3"/>
        <v>0</v>
      </c>
      <c r="Z134" s="429">
        <f t="shared" si="2"/>
        <v>71162.370529630556</v>
      </c>
      <c r="AA134" s="429" t="s">
        <v>1295</v>
      </c>
    </row>
    <row r="135" spans="1:27" x14ac:dyDescent="0.25">
      <c r="A135" t="s">
        <v>149</v>
      </c>
      <c r="B135" t="s">
        <v>1246</v>
      </c>
      <c r="C135" t="s">
        <v>1324</v>
      </c>
      <c r="D135" t="s">
        <v>1325</v>
      </c>
      <c r="E135" t="s">
        <v>1326</v>
      </c>
      <c r="F135" t="s">
        <v>1292</v>
      </c>
      <c r="G135" t="s">
        <v>524</v>
      </c>
      <c r="H135">
        <v>35041</v>
      </c>
      <c r="I135" t="s">
        <v>584</v>
      </c>
      <c r="J135" t="s">
        <v>1372</v>
      </c>
      <c r="K135" t="s">
        <v>1371</v>
      </c>
      <c r="L135">
        <v>0</v>
      </c>
      <c r="M135">
        <v>13.710082419439818</v>
      </c>
      <c r="N135">
        <v>0</v>
      </c>
      <c r="O135">
        <v>0</v>
      </c>
      <c r="P135">
        <v>0</v>
      </c>
      <c r="Q135">
        <v>0</v>
      </c>
      <c r="R135">
        <v>3.1549264734087457</v>
      </c>
      <c r="S135">
        <v>47.933290997736485</v>
      </c>
      <c r="T135">
        <v>0</v>
      </c>
      <c r="U135">
        <v>1201.4872014168211</v>
      </c>
      <c r="W135" s="429">
        <f t="shared" si="3"/>
        <v>3.1549264734087457</v>
      </c>
      <c r="X135" s="429">
        <f t="shared" si="3"/>
        <v>47.933290997736485</v>
      </c>
      <c r="Y135" s="429">
        <f t="shared" si="3"/>
        <v>0</v>
      </c>
      <c r="Z135" s="429">
        <f t="shared" si="2"/>
        <v>1201.4872014168211</v>
      </c>
      <c r="AA135" s="429" t="s">
        <v>1295</v>
      </c>
    </row>
    <row r="136" spans="1:27" x14ac:dyDescent="0.25">
      <c r="A136" t="s">
        <v>149</v>
      </c>
      <c r="B136" t="s">
        <v>1246</v>
      </c>
      <c r="C136" t="s">
        <v>1324</v>
      </c>
      <c r="D136" t="s">
        <v>1325</v>
      </c>
      <c r="E136" t="s">
        <v>1326</v>
      </c>
      <c r="F136" t="s">
        <v>1292</v>
      </c>
      <c r="G136" t="s">
        <v>524</v>
      </c>
      <c r="H136">
        <v>35005</v>
      </c>
      <c r="I136" t="s">
        <v>1327</v>
      </c>
      <c r="J136" t="s">
        <v>1373</v>
      </c>
      <c r="K136" t="s">
        <v>1374</v>
      </c>
      <c r="L136">
        <v>0</v>
      </c>
      <c r="M136">
        <v>11.203463879159104</v>
      </c>
      <c r="N136">
        <v>0</v>
      </c>
      <c r="O136">
        <v>0</v>
      </c>
      <c r="P136">
        <v>0</v>
      </c>
      <c r="Q136">
        <v>0</v>
      </c>
      <c r="R136">
        <v>2.7242044302068225</v>
      </c>
      <c r="S136">
        <v>38.549485802404945</v>
      </c>
      <c r="T136">
        <v>0</v>
      </c>
      <c r="U136">
        <v>966.46134949033046</v>
      </c>
      <c r="W136" s="429">
        <f t="shared" si="3"/>
        <v>2.7242044302068225</v>
      </c>
      <c r="X136" s="429">
        <f t="shared" si="3"/>
        <v>38.549485802404945</v>
      </c>
      <c r="Y136" s="429">
        <f t="shared" si="3"/>
        <v>0</v>
      </c>
      <c r="Z136" s="429">
        <f t="shared" si="2"/>
        <v>966.46134949033046</v>
      </c>
      <c r="AA136" s="429" t="s">
        <v>1295</v>
      </c>
    </row>
    <row r="137" spans="1:27" x14ac:dyDescent="0.25">
      <c r="A137" t="s">
        <v>149</v>
      </c>
      <c r="B137" t="s">
        <v>1246</v>
      </c>
      <c r="C137" t="s">
        <v>1324</v>
      </c>
      <c r="D137" t="s">
        <v>1325</v>
      </c>
      <c r="E137" t="s">
        <v>1326</v>
      </c>
      <c r="F137" t="s">
        <v>1292</v>
      </c>
      <c r="G137" t="s">
        <v>524</v>
      </c>
      <c r="H137">
        <v>35015</v>
      </c>
      <c r="I137" t="s">
        <v>552</v>
      </c>
      <c r="J137" t="s">
        <v>1373</v>
      </c>
      <c r="K137" t="s">
        <v>1374</v>
      </c>
      <c r="L137">
        <v>0</v>
      </c>
      <c r="M137">
        <v>174.99745819339708</v>
      </c>
      <c r="N137">
        <v>0</v>
      </c>
      <c r="O137">
        <v>0</v>
      </c>
      <c r="P137">
        <v>0</v>
      </c>
      <c r="Q137">
        <v>0</v>
      </c>
      <c r="R137">
        <v>42.551915731366392</v>
      </c>
      <c r="S137">
        <v>602.14073993958812</v>
      </c>
      <c r="T137">
        <v>0</v>
      </c>
      <c r="U137">
        <v>15096.070414221071</v>
      </c>
      <c r="W137" s="429">
        <f t="shared" si="3"/>
        <v>42.551915731366392</v>
      </c>
      <c r="X137" s="429">
        <f t="shared" si="3"/>
        <v>602.14073993958812</v>
      </c>
      <c r="Y137" s="429">
        <f t="shared" si="3"/>
        <v>0</v>
      </c>
      <c r="Z137" s="429">
        <f t="shared" si="2"/>
        <v>15096.070414221071</v>
      </c>
      <c r="AA137" s="429" t="s">
        <v>1295</v>
      </c>
    </row>
    <row r="138" spans="1:27" x14ac:dyDescent="0.25">
      <c r="A138" t="s">
        <v>149</v>
      </c>
      <c r="B138" t="s">
        <v>1246</v>
      </c>
      <c r="C138" t="s">
        <v>1324</v>
      </c>
      <c r="D138" t="s">
        <v>1325</v>
      </c>
      <c r="E138" t="s">
        <v>1326</v>
      </c>
      <c r="F138" t="s">
        <v>1292</v>
      </c>
      <c r="G138" t="s">
        <v>524</v>
      </c>
      <c r="H138">
        <v>35025</v>
      </c>
      <c r="I138" t="s">
        <v>563</v>
      </c>
      <c r="J138" t="s">
        <v>1373</v>
      </c>
      <c r="K138" t="s">
        <v>1374</v>
      </c>
      <c r="L138">
        <v>0</v>
      </c>
      <c r="M138">
        <v>177.45833465240284</v>
      </c>
      <c r="N138">
        <v>0</v>
      </c>
      <c r="O138">
        <v>0</v>
      </c>
      <c r="P138">
        <v>0</v>
      </c>
      <c r="Q138">
        <v>0</v>
      </c>
      <c r="R138">
        <v>43.150295895226854</v>
      </c>
      <c r="S138">
        <v>610.60825705225523</v>
      </c>
      <c r="T138">
        <v>0</v>
      </c>
      <c r="U138">
        <v>15308.356722201608</v>
      </c>
      <c r="W138" s="429">
        <f t="shared" si="3"/>
        <v>43.150295895226854</v>
      </c>
      <c r="X138" s="429">
        <f t="shared" si="3"/>
        <v>610.60825705225523</v>
      </c>
      <c r="Y138" s="429">
        <f t="shared" si="3"/>
        <v>0</v>
      </c>
      <c r="Z138" s="429">
        <f t="shared" si="2"/>
        <v>15308.356722201608</v>
      </c>
      <c r="AA138" s="429" t="s">
        <v>1295</v>
      </c>
    </row>
    <row r="139" spans="1:27" x14ac:dyDescent="0.25">
      <c r="A139" t="s">
        <v>149</v>
      </c>
      <c r="B139" t="s">
        <v>1246</v>
      </c>
      <c r="C139" t="s">
        <v>1324</v>
      </c>
      <c r="D139" t="s">
        <v>1325</v>
      </c>
      <c r="E139" t="s">
        <v>1326</v>
      </c>
      <c r="F139" t="s">
        <v>1292</v>
      </c>
      <c r="G139" t="s">
        <v>524</v>
      </c>
      <c r="H139">
        <v>35041</v>
      </c>
      <c r="I139" t="s">
        <v>584</v>
      </c>
      <c r="J139" t="s">
        <v>1373</v>
      </c>
      <c r="K139" t="s">
        <v>1374</v>
      </c>
      <c r="L139">
        <v>0</v>
      </c>
      <c r="M139">
        <v>2.4123065288940868</v>
      </c>
      <c r="N139">
        <v>0</v>
      </c>
      <c r="O139">
        <v>0</v>
      </c>
      <c r="P139">
        <v>0</v>
      </c>
      <c r="Q139">
        <v>0</v>
      </c>
      <c r="R139">
        <v>0.58657002904742273</v>
      </c>
      <c r="S139">
        <v>8.3003950643906599</v>
      </c>
      <c r="T139">
        <v>0</v>
      </c>
      <c r="U139">
        <v>208.09644663881392</v>
      </c>
      <c r="W139" s="429">
        <f t="shared" si="3"/>
        <v>0.58657002904742273</v>
      </c>
      <c r="X139" s="429">
        <f t="shared" si="3"/>
        <v>8.3003950643906599</v>
      </c>
      <c r="Y139" s="429">
        <f t="shared" si="3"/>
        <v>0</v>
      </c>
      <c r="Z139" s="429">
        <f t="shared" si="2"/>
        <v>208.09644663881392</v>
      </c>
      <c r="AA139" s="429" t="s">
        <v>1295</v>
      </c>
    </row>
    <row r="140" spans="1:27" x14ac:dyDescent="0.25">
      <c r="A140" t="s">
        <v>149</v>
      </c>
      <c r="B140" t="s">
        <v>1246</v>
      </c>
      <c r="C140" t="s">
        <v>1324</v>
      </c>
      <c r="D140" t="s">
        <v>1325</v>
      </c>
      <c r="E140" t="s">
        <v>1326</v>
      </c>
      <c r="F140" t="s">
        <v>1292</v>
      </c>
      <c r="G140" t="s">
        <v>524</v>
      </c>
      <c r="H140">
        <v>35005</v>
      </c>
      <c r="I140" t="s">
        <v>1327</v>
      </c>
      <c r="J140" t="s">
        <v>1375</v>
      </c>
      <c r="K140" t="s">
        <v>1374</v>
      </c>
      <c r="L140">
        <v>0</v>
      </c>
      <c r="M140">
        <v>20.428091614132185</v>
      </c>
      <c r="N140">
        <v>0</v>
      </c>
      <c r="O140">
        <v>0</v>
      </c>
      <c r="P140">
        <v>0</v>
      </c>
      <c r="Q140">
        <v>0</v>
      </c>
      <c r="R140">
        <v>4.7008562795553246</v>
      </c>
      <c r="S140">
        <v>71.420844157742536</v>
      </c>
      <c r="T140">
        <v>0</v>
      </c>
      <c r="U140">
        <v>1790.2219602231189</v>
      </c>
      <c r="W140" s="429">
        <f t="shared" si="3"/>
        <v>4.7008562795553246</v>
      </c>
      <c r="X140" s="429">
        <f t="shared" si="3"/>
        <v>71.420844157742536</v>
      </c>
      <c r="Y140" s="429">
        <f t="shared" si="3"/>
        <v>0</v>
      </c>
      <c r="Z140" s="429">
        <f t="shared" si="2"/>
        <v>1790.2219602231189</v>
      </c>
      <c r="AA140" s="429" t="s">
        <v>1295</v>
      </c>
    </row>
    <row r="141" spans="1:27" x14ac:dyDescent="0.25">
      <c r="A141" t="s">
        <v>149</v>
      </c>
      <c r="B141" t="s">
        <v>1246</v>
      </c>
      <c r="C141" t="s">
        <v>1324</v>
      </c>
      <c r="D141" t="s">
        <v>1325</v>
      </c>
      <c r="E141" t="s">
        <v>1326</v>
      </c>
      <c r="F141" t="s">
        <v>1292</v>
      </c>
      <c r="G141" t="s">
        <v>524</v>
      </c>
      <c r="H141">
        <v>35015</v>
      </c>
      <c r="I141" t="s">
        <v>552</v>
      </c>
      <c r="J141" t="s">
        <v>1375</v>
      </c>
      <c r="K141" t="s">
        <v>1374</v>
      </c>
      <c r="L141">
        <v>0</v>
      </c>
      <c r="M141">
        <v>44.607247197112422</v>
      </c>
      <c r="N141">
        <v>0</v>
      </c>
      <c r="O141">
        <v>0</v>
      </c>
      <c r="P141">
        <v>0</v>
      </c>
      <c r="Q141">
        <v>0</v>
      </c>
      <c r="R141">
        <v>10.264897086870187</v>
      </c>
      <c r="S141">
        <v>155.95618575387948</v>
      </c>
      <c r="T141">
        <v>0</v>
      </c>
      <c r="U141">
        <v>3909.1695409338577</v>
      </c>
      <c r="W141" s="429">
        <f t="shared" si="3"/>
        <v>10.264897086870187</v>
      </c>
      <c r="X141" s="429">
        <f t="shared" si="3"/>
        <v>155.95618575387948</v>
      </c>
      <c r="Y141" s="429">
        <f t="shared" si="3"/>
        <v>0</v>
      </c>
      <c r="Z141" s="429">
        <f t="shared" si="2"/>
        <v>3909.1695409338577</v>
      </c>
      <c r="AA141" s="429" t="s">
        <v>1295</v>
      </c>
    </row>
    <row r="142" spans="1:27" x14ac:dyDescent="0.25">
      <c r="A142" t="s">
        <v>149</v>
      </c>
      <c r="B142" t="s">
        <v>1246</v>
      </c>
      <c r="C142" t="s">
        <v>1324</v>
      </c>
      <c r="D142" t="s">
        <v>1325</v>
      </c>
      <c r="E142" t="s">
        <v>1326</v>
      </c>
      <c r="F142" t="s">
        <v>1292</v>
      </c>
      <c r="G142" t="s">
        <v>524</v>
      </c>
      <c r="H142">
        <v>35025</v>
      </c>
      <c r="I142" t="s">
        <v>563</v>
      </c>
      <c r="J142" t="s">
        <v>1375</v>
      </c>
      <c r="K142" t="s">
        <v>1374</v>
      </c>
      <c r="L142">
        <v>0</v>
      </c>
      <c r="M142">
        <v>35.026827060459858</v>
      </c>
      <c r="N142">
        <v>0</v>
      </c>
      <c r="O142">
        <v>0</v>
      </c>
      <c r="P142">
        <v>0</v>
      </c>
      <c r="Q142">
        <v>0</v>
      </c>
      <c r="R142">
        <v>8.0602771443492038</v>
      </c>
      <c r="S142">
        <v>122.46105040446672</v>
      </c>
      <c r="T142">
        <v>0</v>
      </c>
      <c r="U142">
        <v>3069.586537256017</v>
      </c>
      <c r="W142" s="429">
        <f t="shared" si="3"/>
        <v>8.0602771443492038</v>
      </c>
      <c r="X142" s="429">
        <f t="shared" si="3"/>
        <v>122.46105040446672</v>
      </c>
      <c r="Y142" s="429">
        <f t="shared" si="3"/>
        <v>0</v>
      </c>
      <c r="Z142" s="429">
        <f t="shared" si="2"/>
        <v>3069.586537256017</v>
      </c>
      <c r="AA142" s="429" t="s">
        <v>1295</v>
      </c>
    </row>
    <row r="143" spans="1:27" x14ac:dyDescent="0.25">
      <c r="A143" t="s">
        <v>149</v>
      </c>
      <c r="B143" t="s">
        <v>1246</v>
      </c>
      <c r="C143" t="s">
        <v>1324</v>
      </c>
      <c r="D143" t="s">
        <v>1325</v>
      </c>
      <c r="E143" t="s">
        <v>1326</v>
      </c>
      <c r="F143" t="s">
        <v>1292</v>
      </c>
      <c r="G143" t="s">
        <v>524</v>
      </c>
      <c r="H143">
        <v>35041</v>
      </c>
      <c r="I143" t="s">
        <v>584</v>
      </c>
      <c r="J143" t="s">
        <v>1375</v>
      </c>
      <c r="K143" t="s">
        <v>1374</v>
      </c>
      <c r="L143">
        <v>0</v>
      </c>
      <c r="M143">
        <v>0.59138395905262631</v>
      </c>
      <c r="N143">
        <v>0</v>
      </c>
      <c r="O143">
        <v>0</v>
      </c>
      <c r="P143">
        <v>0</v>
      </c>
      <c r="Q143">
        <v>0</v>
      </c>
      <c r="R143">
        <v>0.13608765077290022</v>
      </c>
      <c r="S143">
        <v>2.0676009474946144</v>
      </c>
      <c r="T143">
        <v>0</v>
      </c>
      <c r="U143">
        <v>51.826111338138261</v>
      </c>
      <c r="W143" s="429">
        <f t="shared" si="3"/>
        <v>0.13608765077290022</v>
      </c>
      <c r="X143" s="429">
        <f t="shared" si="3"/>
        <v>2.0676009474946144</v>
      </c>
      <c r="Y143" s="429">
        <f t="shared" si="3"/>
        <v>0</v>
      </c>
      <c r="Z143" s="429">
        <f t="shared" si="2"/>
        <v>51.826111338138261</v>
      </c>
      <c r="AA143" s="429" t="s">
        <v>1295</v>
      </c>
    </row>
    <row r="144" spans="1:27" x14ac:dyDescent="0.25">
      <c r="A144" t="s">
        <v>149</v>
      </c>
      <c r="B144" t="s">
        <v>1246</v>
      </c>
      <c r="C144" t="s">
        <v>1324</v>
      </c>
      <c r="D144" t="s">
        <v>1325</v>
      </c>
      <c r="E144" t="s">
        <v>1326</v>
      </c>
      <c r="F144" t="s">
        <v>1292</v>
      </c>
      <c r="G144" t="s">
        <v>524</v>
      </c>
      <c r="H144">
        <v>35005</v>
      </c>
      <c r="I144" t="s">
        <v>1327</v>
      </c>
      <c r="J144" t="s">
        <v>1330</v>
      </c>
      <c r="K144" t="s">
        <v>1376</v>
      </c>
      <c r="L144">
        <v>0</v>
      </c>
      <c r="M144">
        <v>0</v>
      </c>
      <c r="N144">
        <v>0</v>
      </c>
      <c r="O144">
        <v>0</v>
      </c>
      <c r="P144">
        <v>0</v>
      </c>
      <c r="Q144">
        <v>0</v>
      </c>
      <c r="R144">
        <v>0</v>
      </c>
      <c r="S144">
        <v>0</v>
      </c>
      <c r="T144">
        <v>0</v>
      </c>
      <c r="U144">
        <v>0</v>
      </c>
      <c r="W144" s="429">
        <f t="shared" si="3"/>
        <v>0</v>
      </c>
      <c r="X144" s="429">
        <f t="shared" si="3"/>
        <v>0</v>
      </c>
      <c r="Y144" s="429">
        <f t="shared" si="3"/>
        <v>0</v>
      </c>
      <c r="Z144" s="429">
        <f t="shared" si="2"/>
        <v>0</v>
      </c>
      <c r="AA144" s="429" t="s">
        <v>1296</v>
      </c>
    </row>
    <row r="145" spans="1:27" x14ac:dyDescent="0.25">
      <c r="A145" t="s">
        <v>149</v>
      </c>
      <c r="B145" t="s">
        <v>1246</v>
      </c>
      <c r="C145" t="s">
        <v>1324</v>
      </c>
      <c r="D145" t="s">
        <v>1325</v>
      </c>
      <c r="E145" t="s">
        <v>1326</v>
      </c>
      <c r="F145" t="s">
        <v>1292</v>
      </c>
      <c r="G145" t="s">
        <v>524</v>
      </c>
      <c r="H145">
        <v>35015</v>
      </c>
      <c r="I145" t="s">
        <v>552</v>
      </c>
      <c r="J145" t="s">
        <v>1330</v>
      </c>
      <c r="K145" t="s">
        <v>1376</v>
      </c>
      <c r="L145">
        <v>0</v>
      </c>
      <c r="M145">
        <v>0</v>
      </c>
      <c r="N145">
        <v>0</v>
      </c>
      <c r="O145">
        <v>0</v>
      </c>
      <c r="P145">
        <v>0</v>
      </c>
      <c r="Q145">
        <v>0</v>
      </c>
      <c r="R145">
        <v>0</v>
      </c>
      <c r="S145">
        <v>0</v>
      </c>
      <c r="T145">
        <v>0</v>
      </c>
      <c r="U145">
        <v>0</v>
      </c>
      <c r="W145" s="429">
        <f t="shared" si="3"/>
        <v>0</v>
      </c>
      <c r="X145" s="429">
        <f t="shared" si="3"/>
        <v>0</v>
      </c>
      <c r="Y145" s="429">
        <f t="shared" si="3"/>
        <v>0</v>
      </c>
      <c r="Z145" s="429">
        <f t="shared" si="2"/>
        <v>0</v>
      </c>
      <c r="AA145" s="429" t="s">
        <v>1296</v>
      </c>
    </row>
    <row r="146" spans="1:27" x14ac:dyDescent="0.25">
      <c r="A146" t="s">
        <v>149</v>
      </c>
      <c r="B146" t="s">
        <v>1246</v>
      </c>
      <c r="C146" t="s">
        <v>1324</v>
      </c>
      <c r="D146" t="s">
        <v>1325</v>
      </c>
      <c r="E146" t="s">
        <v>1326</v>
      </c>
      <c r="F146" t="s">
        <v>1292</v>
      </c>
      <c r="G146" t="s">
        <v>524</v>
      </c>
      <c r="H146">
        <v>35025</v>
      </c>
      <c r="I146" t="s">
        <v>563</v>
      </c>
      <c r="J146" t="s">
        <v>1330</v>
      </c>
      <c r="K146" t="s">
        <v>1376</v>
      </c>
      <c r="L146">
        <v>0</v>
      </c>
      <c r="M146">
        <v>0</v>
      </c>
      <c r="N146">
        <v>0</v>
      </c>
      <c r="O146">
        <v>0</v>
      </c>
      <c r="P146">
        <v>0</v>
      </c>
      <c r="Q146">
        <v>0</v>
      </c>
      <c r="R146">
        <v>0</v>
      </c>
      <c r="S146">
        <v>0</v>
      </c>
      <c r="T146">
        <v>0</v>
      </c>
      <c r="U146">
        <v>0</v>
      </c>
      <c r="W146" s="429">
        <f t="shared" si="3"/>
        <v>0</v>
      </c>
      <c r="X146" s="429">
        <f t="shared" si="3"/>
        <v>0</v>
      </c>
      <c r="Y146" s="429">
        <f t="shared" si="3"/>
        <v>0</v>
      </c>
      <c r="Z146" s="429">
        <f t="shared" si="2"/>
        <v>0</v>
      </c>
      <c r="AA146" s="429" t="s">
        <v>1296</v>
      </c>
    </row>
    <row r="147" spans="1:27" x14ac:dyDescent="0.25">
      <c r="A147" t="s">
        <v>149</v>
      </c>
      <c r="B147" t="s">
        <v>1246</v>
      </c>
      <c r="C147" t="s">
        <v>1324</v>
      </c>
      <c r="D147" t="s">
        <v>1325</v>
      </c>
      <c r="E147" t="s">
        <v>1326</v>
      </c>
      <c r="F147" t="s">
        <v>1292</v>
      </c>
      <c r="G147" t="s">
        <v>524</v>
      </c>
      <c r="H147">
        <v>35041</v>
      </c>
      <c r="I147" t="s">
        <v>584</v>
      </c>
      <c r="J147" t="s">
        <v>1330</v>
      </c>
      <c r="K147" t="s">
        <v>1376</v>
      </c>
      <c r="L147">
        <v>0</v>
      </c>
      <c r="M147">
        <v>0</v>
      </c>
      <c r="N147">
        <v>0</v>
      </c>
      <c r="O147">
        <v>0</v>
      </c>
      <c r="P147">
        <v>0</v>
      </c>
      <c r="Q147">
        <v>0</v>
      </c>
      <c r="R147">
        <v>0</v>
      </c>
      <c r="S147">
        <v>0</v>
      </c>
      <c r="T147">
        <v>0</v>
      </c>
      <c r="U147">
        <v>0</v>
      </c>
      <c r="W147" s="429">
        <f t="shared" si="3"/>
        <v>0</v>
      </c>
      <c r="X147" s="429">
        <f t="shared" si="3"/>
        <v>0</v>
      </c>
      <c r="Y147" s="429">
        <f t="shared" si="3"/>
        <v>0</v>
      </c>
      <c r="Z147" s="429">
        <f t="shared" si="2"/>
        <v>0</v>
      </c>
      <c r="AA147" s="429" t="s">
        <v>1296</v>
      </c>
    </row>
    <row r="148" spans="1:27" x14ac:dyDescent="0.25">
      <c r="A148" t="s">
        <v>149</v>
      </c>
      <c r="B148" t="s">
        <v>1246</v>
      </c>
      <c r="C148" t="s">
        <v>1324</v>
      </c>
      <c r="D148" t="s">
        <v>1325</v>
      </c>
      <c r="E148" t="s">
        <v>1326</v>
      </c>
      <c r="F148" t="s">
        <v>1292</v>
      </c>
      <c r="G148" t="s">
        <v>524</v>
      </c>
      <c r="H148">
        <v>35005</v>
      </c>
      <c r="I148" t="s">
        <v>1327</v>
      </c>
      <c r="J148" t="s">
        <v>1348</v>
      </c>
      <c r="K148" t="s">
        <v>1376</v>
      </c>
      <c r="L148">
        <v>0</v>
      </c>
      <c r="M148">
        <v>0</v>
      </c>
      <c r="N148">
        <v>0</v>
      </c>
      <c r="O148">
        <v>0</v>
      </c>
      <c r="P148">
        <v>0</v>
      </c>
      <c r="Q148">
        <v>0</v>
      </c>
      <c r="R148">
        <v>0</v>
      </c>
      <c r="S148">
        <v>0</v>
      </c>
      <c r="T148">
        <v>0</v>
      </c>
      <c r="U148">
        <v>0</v>
      </c>
      <c r="W148" s="429">
        <f t="shared" si="3"/>
        <v>0</v>
      </c>
      <c r="X148" s="429">
        <f t="shared" si="3"/>
        <v>0</v>
      </c>
      <c r="Y148" s="429">
        <f t="shared" si="3"/>
        <v>0</v>
      </c>
      <c r="Z148" s="429">
        <f t="shared" si="2"/>
        <v>0</v>
      </c>
      <c r="AA148" s="429" t="s">
        <v>1296</v>
      </c>
    </row>
    <row r="149" spans="1:27" x14ac:dyDescent="0.25">
      <c r="A149" t="s">
        <v>149</v>
      </c>
      <c r="B149" t="s">
        <v>1246</v>
      </c>
      <c r="C149" t="s">
        <v>1324</v>
      </c>
      <c r="D149" t="s">
        <v>1325</v>
      </c>
      <c r="E149" t="s">
        <v>1326</v>
      </c>
      <c r="F149" t="s">
        <v>1292</v>
      </c>
      <c r="G149" t="s">
        <v>524</v>
      </c>
      <c r="H149">
        <v>35015</v>
      </c>
      <c r="I149" t="s">
        <v>552</v>
      </c>
      <c r="J149" t="s">
        <v>1348</v>
      </c>
      <c r="K149" t="s">
        <v>1376</v>
      </c>
      <c r="L149">
        <v>0</v>
      </c>
      <c r="M149">
        <v>0</v>
      </c>
      <c r="N149">
        <v>0</v>
      </c>
      <c r="O149">
        <v>0</v>
      </c>
      <c r="P149">
        <v>0</v>
      </c>
      <c r="Q149">
        <v>0</v>
      </c>
      <c r="R149">
        <v>0</v>
      </c>
      <c r="S149">
        <v>0</v>
      </c>
      <c r="T149">
        <v>0</v>
      </c>
      <c r="U149">
        <v>0</v>
      </c>
      <c r="W149" s="429">
        <f t="shared" si="3"/>
        <v>0</v>
      </c>
      <c r="X149" s="429">
        <f t="shared" si="3"/>
        <v>0</v>
      </c>
      <c r="Y149" s="429">
        <f t="shared" si="3"/>
        <v>0</v>
      </c>
      <c r="Z149" s="429">
        <f t="shared" si="2"/>
        <v>0</v>
      </c>
      <c r="AA149" s="429" t="s">
        <v>1296</v>
      </c>
    </row>
    <row r="150" spans="1:27" x14ac:dyDescent="0.25">
      <c r="A150" t="s">
        <v>149</v>
      </c>
      <c r="B150" t="s">
        <v>1246</v>
      </c>
      <c r="C150" t="s">
        <v>1324</v>
      </c>
      <c r="D150" t="s">
        <v>1325</v>
      </c>
      <c r="E150" t="s">
        <v>1326</v>
      </c>
      <c r="F150" t="s">
        <v>1292</v>
      </c>
      <c r="G150" t="s">
        <v>524</v>
      </c>
      <c r="H150">
        <v>35025</v>
      </c>
      <c r="I150" t="s">
        <v>563</v>
      </c>
      <c r="J150" t="s">
        <v>1348</v>
      </c>
      <c r="K150" t="s">
        <v>1376</v>
      </c>
      <c r="L150">
        <v>0</v>
      </c>
      <c r="M150">
        <v>0</v>
      </c>
      <c r="N150">
        <v>0</v>
      </c>
      <c r="O150">
        <v>0</v>
      </c>
      <c r="P150">
        <v>0</v>
      </c>
      <c r="Q150">
        <v>0</v>
      </c>
      <c r="R150">
        <v>0</v>
      </c>
      <c r="S150">
        <v>0</v>
      </c>
      <c r="T150">
        <v>0</v>
      </c>
      <c r="U150">
        <v>0</v>
      </c>
      <c r="W150" s="429">
        <f t="shared" si="3"/>
        <v>0</v>
      </c>
      <c r="X150" s="429">
        <f t="shared" si="3"/>
        <v>0</v>
      </c>
      <c r="Y150" s="429">
        <f t="shared" si="3"/>
        <v>0</v>
      </c>
      <c r="Z150" s="429">
        <f t="shared" si="2"/>
        <v>0</v>
      </c>
      <c r="AA150" s="429" t="s">
        <v>1296</v>
      </c>
    </row>
    <row r="151" spans="1:27" x14ac:dyDescent="0.25">
      <c r="A151" t="s">
        <v>149</v>
      </c>
      <c r="B151" t="s">
        <v>1246</v>
      </c>
      <c r="C151" t="s">
        <v>1324</v>
      </c>
      <c r="D151" t="s">
        <v>1325</v>
      </c>
      <c r="E151" t="s">
        <v>1326</v>
      </c>
      <c r="F151" t="s">
        <v>1292</v>
      </c>
      <c r="G151" t="s">
        <v>524</v>
      </c>
      <c r="H151">
        <v>35041</v>
      </c>
      <c r="I151" t="s">
        <v>584</v>
      </c>
      <c r="J151" t="s">
        <v>1348</v>
      </c>
      <c r="K151" t="s">
        <v>1376</v>
      </c>
      <c r="L151">
        <v>0</v>
      </c>
      <c r="M151">
        <v>0</v>
      </c>
      <c r="N151">
        <v>0</v>
      </c>
      <c r="O151">
        <v>0</v>
      </c>
      <c r="P151">
        <v>0</v>
      </c>
      <c r="Q151">
        <v>0</v>
      </c>
      <c r="R151">
        <v>0</v>
      </c>
      <c r="S151">
        <v>0</v>
      </c>
      <c r="T151">
        <v>0</v>
      </c>
      <c r="U151">
        <v>0</v>
      </c>
      <c r="W151" s="429">
        <f t="shared" si="3"/>
        <v>0</v>
      </c>
      <c r="X151" s="429">
        <f t="shared" si="3"/>
        <v>0</v>
      </c>
      <c r="Y151" s="429">
        <f t="shared" si="3"/>
        <v>0</v>
      </c>
      <c r="Z151" s="429">
        <f t="shared" si="2"/>
        <v>0</v>
      </c>
      <c r="AA151" s="429" t="s">
        <v>1296</v>
      </c>
    </row>
    <row r="152" spans="1:27" x14ac:dyDescent="0.25">
      <c r="A152" t="s">
        <v>149</v>
      </c>
      <c r="B152" t="s">
        <v>1246</v>
      </c>
      <c r="C152" t="s">
        <v>1324</v>
      </c>
      <c r="D152" t="s">
        <v>1325</v>
      </c>
      <c r="E152" t="s">
        <v>1326</v>
      </c>
      <c r="F152" t="s">
        <v>1292</v>
      </c>
      <c r="G152" t="s">
        <v>524</v>
      </c>
      <c r="H152">
        <v>35005</v>
      </c>
      <c r="I152" t="s">
        <v>1327</v>
      </c>
      <c r="J152" t="s">
        <v>1377</v>
      </c>
      <c r="K152" t="s">
        <v>1378</v>
      </c>
      <c r="L152">
        <v>0</v>
      </c>
      <c r="M152">
        <v>0</v>
      </c>
      <c r="N152">
        <v>0</v>
      </c>
      <c r="O152">
        <v>0</v>
      </c>
      <c r="P152">
        <v>0</v>
      </c>
      <c r="Q152">
        <v>0</v>
      </c>
      <c r="R152">
        <v>0</v>
      </c>
      <c r="S152">
        <v>0</v>
      </c>
      <c r="T152">
        <v>0</v>
      </c>
      <c r="U152">
        <v>0</v>
      </c>
      <c r="W152" s="429">
        <f t="shared" si="3"/>
        <v>0</v>
      </c>
      <c r="X152" s="429">
        <f t="shared" si="3"/>
        <v>0</v>
      </c>
      <c r="Y152" s="429">
        <f t="shared" si="3"/>
        <v>0</v>
      </c>
      <c r="Z152" s="429">
        <f t="shared" si="2"/>
        <v>0</v>
      </c>
      <c r="AA152" s="429" t="s">
        <v>1295</v>
      </c>
    </row>
    <row r="153" spans="1:27" x14ac:dyDescent="0.25">
      <c r="A153" t="s">
        <v>149</v>
      </c>
      <c r="B153" t="s">
        <v>1246</v>
      </c>
      <c r="C153" t="s">
        <v>1324</v>
      </c>
      <c r="D153" t="s">
        <v>1325</v>
      </c>
      <c r="E153" t="s">
        <v>1326</v>
      </c>
      <c r="F153" t="s">
        <v>1292</v>
      </c>
      <c r="G153" t="s">
        <v>524</v>
      </c>
      <c r="H153">
        <v>35015</v>
      </c>
      <c r="I153" t="s">
        <v>552</v>
      </c>
      <c r="J153" t="s">
        <v>1377</v>
      </c>
      <c r="K153" t="s">
        <v>1378</v>
      </c>
      <c r="L153">
        <v>0</v>
      </c>
      <c r="M153">
        <v>0</v>
      </c>
      <c r="N153">
        <v>0</v>
      </c>
      <c r="O153">
        <v>0</v>
      </c>
      <c r="P153">
        <v>0</v>
      </c>
      <c r="Q153">
        <v>0</v>
      </c>
      <c r="R153">
        <v>0</v>
      </c>
      <c r="S153">
        <v>0</v>
      </c>
      <c r="T153">
        <v>0</v>
      </c>
      <c r="U153">
        <v>0</v>
      </c>
      <c r="W153" s="429">
        <f t="shared" si="3"/>
        <v>0</v>
      </c>
      <c r="X153" s="429">
        <f t="shared" si="3"/>
        <v>0</v>
      </c>
      <c r="Y153" s="429">
        <f t="shared" si="3"/>
        <v>0</v>
      </c>
      <c r="Z153" s="429">
        <f t="shared" si="2"/>
        <v>0</v>
      </c>
      <c r="AA153" s="429" t="s">
        <v>1295</v>
      </c>
    </row>
    <row r="154" spans="1:27" x14ac:dyDescent="0.25">
      <c r="A154" t="s">
        <v>149</v>
      </c>
      <c r="B154" t="s">
        <v>1246</v>
      </c>
      <c r="C154" t="s">
        <v>1324</v>
      </c>
      <c r="D154" t="s">
        <v>1325</v>
      </c>
      <c r="E154" t="s">
        <v>1326</v>
      </c>
      <c r="F154" t="s">
        <v>1292</v>
      </c>
      <c r="G154" t="s">
        <v>524</v>
      </c>
      <c r="H154">
        <v>35025</v>
      </c>
      <c r="I154" t="s">
        <v>563</v>
      </c>
      <c r="J154" t="s">
        <v>1377</v>
      </c>
      <c r="K154" t="s">
        <v>1378</v>
      </c>
      <c r="L154">
        <v>0</v>
      </c>
      <c r="M154">
        <v>0</v>
      </c>
      <c r="N154">
        <v>0</v>
      </c>
      <c r="O154">
        <v>0</v>
      </c>
      <c r="P154">
        <v>0</v>
      </c>
      <c r="Q154">
        <v>0</v>
      </c>
      <c r="R154">
        <v>0</v>
      </c>
      <c r="S154">
        <v>0</v>
      </c>
      <c r="T154">
        <v>0</v>
      </c>
      <c r="U154">
        <v>0</v>
      </c>
      <c r="W154" s="429">
        <f t="shared" si="3"/>
        <v>0</v>
      </c>
      <c r="X154" s="429">
        <f t="shared" si="3"/>
        <v>0</v>
      </c>
      <c r="Y154" s="429">
        <f t="shared" si="3"/>
        <v>0</v>
      </c>
      <c r="Z154" s="429">
        <f t="shared" si="2"/>
        <v>0</v>
      </c>
      <c r="AA154" s="429" t="s">
        <v>1295</v>
      </c>
    </row>
    <row r="155" spans="1:27" x14ac:dyDescent="0.25">
      <c r="A155" t="s">
        <v>149</v>
      </c>
      <c r="B155" t="s">
        <v>1246</v>
      </c>
      <c r="C155" t="s">
        <v>1324</v>
      </c>
      <c r="D155" t="s">
        <v>1325</v>
      </c>
      <c r="E155" t="s">
        <v>1326</v>
      </c>
      <c r="F155" t="s">
        <v>1292</v>
      </c>
      <c r="G155" t="s">
        <v>524</v>
      </c>
      <c r="H155">
        <v>35041</v>
      </c>
      <c r="I155" t="s">
        <v>584</v>
      </c>
      <c r="J155" t="s">
        <v>1377</v>
      </c>
      <c r="K155" t="s">
        <v>1378</v>
      </c>
      <c r="L155">
        <v>0</v>
      </c>
      <c r="M155">
        <v>0</v>
      </c>
      <c r="N155">
        <v>0</v>
      </c>
      <c r="O155">
        <v>0</v>
      </c>
      <c r="P155">
        <v>0</v>
      </c>
      <c r="Q155">
        <v>0</v>
      </c>
      <c r="R155">
        <v>0</v>
      </c>
      <c r="S155">
        <v>0</v>
      </c>
      <c r="T155">
        <v>0</v>
      </c>
      <c r="U155">
        <v>0</v>
      </c>
      <c r="W155" s="429">
        <f t="shared" si="3"/>
        <v>0</v>
      </c>
      <c r="X155" s="429">
        <f t="shared" si="3"/>
        <v>0</v>
      </c>
      <c r="Y155" s="429">
        <f t="shared" si="3"/>
        <v>0</v>
      </c>
      <c r="Z155" s="429">
        <f t="shared" si="2"/>
        <v>0</v>
      </c>
      <c r="AA155" s="429" t="s">
        <v>1295</v>
      </c>
    </row>
    <row r="156" spans="1:27" x14ac:dyDescent="0.25">
      <c r="A156" t="s">
        <v>149</v>
      </c>
      <c r="B156" t="s">
        <v>1246</v>
      </c>
      <c r="C156" t="s">
        <v>1324</v>
      </c>
      <c r="D156" t="s">
        <v>1325</v>
      </c>
      <c r="E156" t="s">
        <v>1326</v>
      </c>
      <c r="F156" t="s">
        <v>1292</v>
      </c>
      <c r="G156" t="s">
        <v>524</v>
      </c>
      <c r="H156">
        <v>35005</v>
      </c>
      <c r="I156" t="s">
        <v>1327</v>
      </c>
      <c r="J156" t="s">
        <v>1377</v>
      </c>
      <c r="K156" t="s">
        <v>1378</v>
      </c>
      <c r="L156">
        <v>0</v>
      </c>
      <c r="M156">
        <v>0</v>
      </c>
      <c r="N156">
        <v>0</v>
      </c>
      <c r="O156">
        <v>0</v>
      </c>
      <c r="P156">
        <v>0</v>
      </c>
      <c r="Q156">
        <v>0</v>
      </c>
      <c r="R156">
        <v>0</v>
      </c>
      <c r="S156">
        <v>0</v>
      </c>
      <c r="T156">
        <v>0</v>
      </c>
      <c r="U156">
        <v>0</v>
      </c>
      <c r="W156" s="429">
        <f t="shared" si="3"/>
        <v>0</v>
      </c>
      <c r="X156" s="429">
        <f t="shared" si="3"/>
        <v>0</v>
      </c>
      <c r="Y156" s="429">
        <f t="shared" si="3"/>
        <v>0</v>
      </c>
      <c r="Z156" s="429">
        <f t="shared" si="2"/>
        <v>0</v>
      </c>
      <c r="AA156" s="429" t="s">
        <v>1295</v>
      </c>
    </row>
    <row r="157" spans="1:27" x14ac:dyDescent="0.25">
      <c r="A157" t="s">
        <v>149</v>
      </c>
      <c r="B157" t="s">
        <v>1246</v>
      </c>
      <c r="C157" t="s">
        <v>1324</v>
      </c>
      <c r="D157" t="s">
        <v>1325</v>
      </c>
      <c r="E157" t="s">
        <v>1326</v>
      </c>
      <c r="F157" t="s">
        <v>1292</v>
      </c>
      <c r="G157" t="s">
        <v>524</v>
      </c>
      <c r="H157">
        <v>35015</v>
      </c>
      <c r="I157" t="s">
        <v>552</v>
      </c>
      <c r="J157" t="s">
        <v>1377</v>
      </c>
      <c r="K157" t="s">
        <v>1378</v>
      </c>
      <c r="L157">
        <v>0</v>
      </c>
      <c r="M157">
        <v>0</v>
      </c>
      <c r="N157">
        <v>0</v>
      </c>
      <c r="O157">
        <v>0</v>
      </c>
      <c r="P157">
        <v>0</v>
      </c>
      <c r="Q157">
        <v>0</v>
      </c>
      <c r="R157">
        <v>0</v>
      </c>
      <c r="S157">
        <v>0</v>
      </c>
      <c r="T157">
        <v>0</v>
      </c>
      <c r="U157">
        <v>0</v>
      </c>
      <c r="W157" s="429">
        <f t="shared" si="3"/>
        <v>0</v>
      </c>
      <c r="X157" s="429">
        <f t="shared" si="3"/>
        <v>0</v>
      </c>
      <c r="Y157" s="429">
        <f t="shared" si="3"/>
        <v>0</v>
      </c>
      <c r="Z157" s="429">
        <f t="shared" si="2"/>
        <v>0</v>
      </c>
      <c r="AA157" s="429" t="s">
        <v>1295</v>
      </c>
    </row>
    <row r="158" spans="1:27" x14ac:dyDescent="0.25">
      <c r="A158" t="s">
        <v>149</v>
      </c>
      <c r="B158" t="s">
        <v>1246</v>
      </c>
      <c r="C158" t="s">
        <v>1324</v>
      </c>
      <c r="D158" t="s">
        <v>1325</v>
      </c>
      <c r="E158" t="s">
        <v>1326</v>
      </c>
      <c r="F158" t="s">
        <v>1292</v>
      </c>
      <c r="G158" t="s">
        <v>524</v>
      </c>
      <c r="H158">
        <v>35025</v>
      </c>
      <c r="I158" t="s">
        <v>563</v>
      </c>
      <c r="J158" t="s">
        <v>1377</v>
      </c>
      <c r="K158" t="s">
        <v>1378</v>
      </c>
      <c r="L158">
        <v>0</v>
      </c>
      <c r="M158">
        <v>0</v>
      </c>
      <c r="N158">
        <v>0</v>
      </c>
      <c r="O158">
        <v>0</v>
      </c>
      <c r="P158">
        <v>0</v>
      </c>
      <c r="Q158">
        <v>0</v>
      </c>
      <c r="R158">
        <v>0</v>
      </c>
      <c r="S158">
        <v>0</v>
      </c>
      <c r="T158">
        <v>0</v>
      </c>
      <c r="U158">
        <v>0</v>
      </c>
      <c r="W158" s="429">
        <f t="shared" si="3"/>
        <v>0</v>
      </c>
      <c r="X158" s="429">
        <f t="shared" si="3"/>
        <v>0</v>
      </c>
      <c r="Y158" s="429">
        <f t="shared" si="3"/>
        <v>0</v>
      </c>
      <c r="Z158" s="429">
        <f t="shared" si="2"/>
        <v>0</v>
      </c>
      <c r="AA158" s="429" t="s">
        <v>1295</v>
      </c>
    </row>
    <row r="159" spans="1:27" x14ac:dyDescent="0.25">
      <c r="A159" t="s">
        <v>149</v>
      </c>
      <c r="B159" t="s">
        <v>1246</v>
      </c>
      <c r="C159" t="s">
        <v>1324</v>
      </c>
      <c r="D159" t="s">
        <v>1325</v>
      </c>
      <c r="E159" t="s">
        <v>1326</v>
      </c>
      <c r="F159" t="s">
        <v>1292</v>
      </c>
      <c r="G159" t="s">
        <v>524</v>
      </c>
      <c r="H159">
        <v>35041</v>
      </c>
      <c r="I159" t="s">
        <v>584</v>
      </c>
      <c r="J159" t="s">
        <v>1377</v>
      </c>
      <c r="K159" t="s">
        <v>1378</v>
      </c>
      <c r="L159">
        <v>0</v>
      </c>
      <c r="M159">
        <v>0</v>
      </c>
      <c r="N159">
        <v>0</v>
      </c>
      <c r="O159">
        <v>0</v>
      </c>
      <c r="P159">
        <v>0</v>
      </c>
      <c r="Q159">
        <v>0</v>
      </c>
      <c r="R159">
        <v>0</v>
      </c>
      <c r="S159">
        <v>0</v>
      </c>
      <c r="T159">
        <v>0</v>
      </c>
      <c r="U159">
        <v>0</v>
      </c>
      <c r="W159" s="429">
        <f t="shared" si="3"/>
        <v>0</v>
      </c>
      <c r="X159" s="429">
        <f t="shared" si="3"/>
        <v>0</v>
      </c>
      <c r="Y159" s="429">
        <f t="shared" si="3"/>
        <v>0</v>
      </c>
      <c r="Z159" s="429">
        <f t="shared" si="2"/>
        <v>0</v>
      </c>
      <c r="AA159" s="429" t="s">
        <v>1295</v>
      </c>
    </row>
    <row r="160" spans="1:27" x14ac:dyDescent="0.25">
      <c r="A160" t="s">
        <v>149</v>
      </c>
      <c r="B160" t="s">
        <v>1246</v>
      </c>
      <c r="C160" t="s">
        <v>1324</v>
      </c>
      <c r="D160" t="s">
        <v>1325</v>
      </c>
      <c r="E160" t="s">
        <v>1326</v>
      </c>
      <c r="F160" t="s">
        <v>1292</v>
      </c>
      <c r="G160" t="s">
        <v>524</v>
      </c>
      <c r="H160">
        <v>35005</v>
      </c>
      <c r="I160" t="s">
        <v>1327</v>
      </c>
      <c r="J160" t="s">
        <v>1377</v>
      </c>
      <c r="K160" t="s">
        <v>1379</v>
      </c>
      <c r="L160">
        <v>0</v>
      </c>
      <c r="M160">
        <v>0</v>
      </c>
      <c r="N160">
        <v>0</v>
      </c>
      <c r="O160">
        <v>0</v>
      </c>
      <c r="P160">
        <v>0</v>
      </c>
      <c r="Q160">
        <v>0</v>
      </c>
      <c r="R160">
        <v>0</v>
      </c>
      <c r="S160">
        <v>0</v>
      </c>
      <c r="T160">
        <v>0</v>
      </c>
      <c r="U160">
        <v>0</v>
      </c>
      <c r="W160" s="429">
        <f t="shared" si="3"/>
        <v>0</v>
      </c>
      <c r="X160" s="429">
        <f t="shared" si="3"/>
        <v>0</v>
      </c>
      <c r="Y160" s="429">
        <f t="shared" si="3"/>
        <v>0</v>
      </c>
      <c r="Z160" s="429">
        <f t="shared" si="3"/>
        <v>0</v>
      </c>
      <c r="AA160" s="429" t="s">
        <v>1296</v>
      </c>
    </row>
    <row r="161" spans="1:27" x14ac:dyDescent="0.25">
      <c r="A161" t="s">
        <v>149</v>
      </c>
      <c r="B161" t="s">
        <v>1246</v>
      </c>
      <c r="C161" t="s">
        <v>1324</v>
      </c>
      <c r="D161" t="s">
        <v>1325</v>
      </c>
      <c r="E161" t="s">
        <v>1326</v>
      </c>
      <c r="F161" t="s">
        <v>1292</v>
      </c>
      <c r="G161" t="s">
        <v>524</v>
      </c>
      <c r="H161">
        <v>35015</v>
      </c>
      <c r="I161" t="s">
        <v>552</v>
      </c>
      <c r="J161" t="s">
        <v>1377</v>
      </c>
      <c r="K161" t="s">
        <v>1379</v>
      </c>
      <c r="L161">
        <v>0</v>
      </c>
      <c r="M161">
        <v>0</v>
      </c>
      <c r="N161">
        <v>0</v>
      </c>
      <c r="O161">
        <v>0</v>
      </c>
      <c r="P161">
        <v>0</v>
      </c>
      <c r="Q161">
        <v>0</v>
      </c>
      <c r="R161">
        <v>0</v>
      </c>
      <c r="S161">
        <v>0</v>
      </c>
      <c r="T161">
        <v>0</v>
      </c>
      <c r="U161">
        <v>0</v>
      </c>
      <c r="W161" s="429">
        <f t="shared" ref="W161:Z224" si="4">IFERROR(R161*1,0)</f>
        <v>0</v>
      </c>
      <c r="X161" s="429">
        <f t="shared" si="4"/>
        <v>0</v>
      </c>
      <c r="Y161" s="429">
        <f t="shared" si="4"/>
        <v>0</v>
      </c>
      <c r="Z161" s="429">
        <f t="shared" si="4"/>
        <v>0</v>
      </c>
      <c r="AA161" s="429" t="s">
        <v>1296</v>
      </c>
    </row>
    <row r="162" spans="1:27" x14ac:dyDescent="0.25">
      <c r="A162" t="s">
        <v>149</v>
      </c>
      <c r="B162" t="s">
        <v>1246</v>
      </c>
      <c r="C162" t="s">
        <v>1324</v>
      </c>
      <c r="D162" t="s">
        <v>1325</v>
      </c>
      <c r="E162" t="s">
        <v>1326</v>
      </c>
      <c r="F162" t="s">
        <v>1292</v>
      </c>
      <c r="G162" t="s">
        <v>524</v>
      </c>
      <c r="H162">
        <v>35025</v>
      </c>
      <c r="I162" t="s">
        <v>563</v>
      </c>
      <c r="J162" t="s">
        <v>1377</v>
      </c>
      <c r="K162" t="s">
        <v>1379</v>
      </c>
      <c r="L162">
        <v>0</v>
      </c>
      <c r="M162">
        <v>0</v>
      </c>
      <c r="N162">
        <v>0</v>
      </c>
      <c r="O162">
        <v>0</v>
      </c>
      <c r="P162">
        <v>0</v>
      </c>
      <c r="Q162">
        <v>0</v>
      </c>
      <c r="R162">
        <v>0</v>
      </c>
      <c r="S162">
        <v>0</v>
      </c>
      <c r="T162">
        <v>0</v>
      </c>
      <c r="U162">
        <v>0</v>
      </c>
      <c r="W162" s="429">
        <f t="shared" si="4"/>
        <v>0</v>
      </c>
      <c r="X162" s="429">
        <f t="shared" si="4"/>
        <v>0</v>
      </c>
      <c r="Y162" s="429">
        <f t="shared" si="4"/>
        <v>0</v>
      </c>
      <c r="Z162" s="429">
        <f t="shared" si="4"/>
        <v>0</v>
      </c>
      <c r="AA162" s="429" t="s">
        <v>1296</v>
      </c>
    </row>
    <row r="163" spans="1:27" x14ac:dyDescent="0.25">
      <c r="A163" t="s">
        <v>149</v>
      </c>
      <c r="B163" t="s">
        <v>1246</v>
      </c>
      <c r="C163" t="s">
        <v>1324</v>
      </c>
      <c r="D163" t="s">
        <v>1325</v>
      </c>
      <c r="E163" t="s">
        <v>1326</v>
      </c>
      <c r="F163" t="s">
        <v>1292</v>
      </c>
      <c r="G163" t="s">
        <v>524</v>
      </c>
      <c r="H163">
        <v>35041</v>
      </c>
      <c r="I163" t="s">
        <v>584</v>
      </c>
      <c r="J163" t="s">
        <v>1377</v>
      </c>
      <c r="K163" t="s">
        <v>1379</v>
      </c>
      <c r="L163">
        <v>0</v>
      </c>
      <c r="M163">
        <v>0</v>
      </c>
      <c r="N163">
        <v>0</v>
      </c>
      <c r="O163">
        <v>0</v>
      </c>
      <c r="P163">
        <v>0</v>
      </c>
      <c r="Q163">
        <v>0</v>
      </c>
      <c r="R163">
        <v>0</v>
      </c>
      <c r="S163">
        <v>0</v>
      </c>
      <c r="T163">
        <v>0</v>
      </c>
      <c r="U163">
        <v>0</v>
      </c>
      <c r="W163" s="429">
        <f t="shared" si="4"/>
        <v>0</v>
      </c>
      <c r="X163" s="429">
        <f t="shared" si="4"/>
        <v>0</v>
      </c>
      <c r="Y163" s="429">
        <f t="shared" si="4"/>
        <v>0</v>
      </c>
      <c r="Z163" s="429">
        <f t="shared" si="4"/>
        <v>0</v>
      </c>
      <c r="AA163" s="429" t="s">
        <v>1296</v>
      </c>
    </row>
    <row r="164" spans="1:27" x14ac:dyDescent="0.25">
      <c r="A164" t="s">
        <v>149</v>
      </c>
      <c r="B164" t="s">
        <v>1246</v>
      </c>
      <c r="C164" t="s">
        <v>1324</v>
      </c>
      <c r="D164" t="s">
        <v>1325</v>
      </c>
      <c r="E164" t="s">
        <v>1326</v>
      </c>
      <c r="F164" t="s">
        <v>1292</v>
      </c>
      <c r="G164" t="s">
        <v>524</v>
      </c>
      <c r="H164">
        <v>35005</v>
      </c>
      <c r="I164" t="s">
        <v>1327</v>
      </c>
      <c r="J164" t="s">
        <v>1377</v>
      </c>
      <c r="K164" t="s">
        <v>1379</v>
      </c>
      <c r="L164">
        <v>0</v>
      </c>
      <c r="M164">
        <v>0</v>
      </c>
      <c r="N164">
        <v>0</v>
      </c>
      <c r="O164">
        <v>0</v>
      </c>
      <c r="P164">
        <v>0</v>
      </c>
      <c r="Q164">
        <v>0</v>
      </c>
      <c r="R164">
        <v>0</v>
      </c>
      <c r="S164">
        <v>0</v>
      </c>
      <c r="T164">
        <v>0</v>
      </c>
      <c r="U164">
        <v>0</v>
      </c>
      <c r="W164" s="429">
        <f t="shared" si="4"/>
        <v>0</v>
      </c>
      <c r="X164" s="429">
        <f t="shared" si="4"/>
        <v>0</v>
      </c>
      <c r="Y164" s="429">
        <f t="shared" si="4"/>
        <v>0</v>
      </c>
      <c r="Z164" s="429">
        <f t="shared" si="4"/>
        <v>0</v>
      </c>
      <c r="AA164" s="429" t="s">
        <v>1296</v>
      </c>
    </row>
    <row r="165" spans="1:27" x14ac:dyDescent="0.25">
      <c r="A165" t="s">
        <v>149</v>
      </c>
      <c r="B165" t="s">
        <v>1246</v>
      </c>
      <c r="C165" t="s">
        <v>1324</v>
      </c>
      <c r="D165" t="s">
        <v>1325</v>
      </c>
      <c r="E165" t="s">
        <v>1326</v>
      </c>
      <c r="F165" t="s">
        <v>1292</v>
      </c>
      <c r="G165" t="s">
        <v>524</v>
      </c>
      <c r="H165">
        <v>35015</v>
      </c>
      <c r="I165" t="s">
        <v>552</v>
      </c>
      <c r="J165" t="s">
        <v>1377</v>
      </c>
      <c r="K165" t="s">
        <v>1379</v>
      </c>
      <c r="L165">
        <v>0</v>
      </c>
      <c r="M165">
        <v>0</v>
      </c>
      <c r="N165">
        <v>0</v>
      </c>
      <c r="O165">
        <v>0</v>
      </c>
      <c r="P165">
        <v>0</v>
      </c>
      <c r="Q165">
        <v>0</v>
      </c>
      <c r="R165">
        <v>0</v>
      </c>
      <c r="S165">
        <v>0</v>
      </c>
      <c r="T165">
        <v>0</v>
      </c>
      <c r="U165">
        <v>0</v>
      </c>
      <c r="W165" s="429">
        <f t="shared" si="4"/>
        <v>0</v>
      </c>
      <c r="X165" s="429">
        <f t="shared" si="4"/>
        <v>0</v>
      </c>
      <c r="Y165" s="429">
        <f t="shared" si="4"/>
        <v>0</v>
      </c>
      <c r="Z165" s="429">
        <f t="shared" si="4"/>
        <v>0</v>
      </c>
      <c r="AA165" s="429" t="s">
        <v>1296</v>
      </c>
    </row>
    <row r="166" spans="1:27" x14ac:dyDescent="0.25">
      <c r="A166" t="s">
        <v>149</v>
      </c>
      <c r="B166" t="s">
        <v>1246</v>
      </c>
      <c r="C166" t="s">
        <v>1324</v>
      </c>
      <c r="D166" t="s">
        <v>1325</v>
      </c>
      <c r="E166" t="s">
        <v>1326</v>
      </c>
      <c r="F166" t="s">
        <v>1292</v>
      </c>
      <c r="G166" t="s">
        <v>524</v>
      </c>
      <c r="H166">
        <v>35025</v>
      </c>
      <c r="I166" t="s">
        <v>563</v>
      </c>
      <c r="J166" t="s">
        <v>1377</v>
      </c>
      <c r="K166" t="s">
        <v>1379</v>
      </c>
      <c r="L166">
        <v>0</v>
      </c>
      <c r="M166">
        <v>0</v>
      </c>
      <c r="N166">
        <v>0</v>
      </c>
      <c r="O166">
        <v>0</v>
      </c>
      <c r="P166">
        <v>0</v>
      </c>
      <c r="Q166">
        <v>0</v>
      </c>
      <c r="R166">
        <v>0</v>
      </c>
      <c r="S166">
        <v>0</v>
      </c>
      <c r="T166">
        <v>0</v>
      </c>
      <c r="U166">
        <v>0</v>
      </c>
      <c r="W166" s="429">
        <f t="shared" si="4"/>
        <v>0</v>
      </c>
      <c r="X166" s="429">
        <f t="shared" si="4"/>
        <v>0</v>
      </c>
      <c r="Y166" s="429">
        <f t="shared" si="4"/>
        <v>0</v>
      </c>
      <c r="Z166" s="429">
        <f t="shared" si="4"/>
        <v>0</v>
      </c>
      <c r="AA166" s="429" t="s">
        <v>1296</v>
      </c>
    </row>
    <row r="167" spans="1:27" x14ac:dyDescent="0.25">
      <c r="A167" t="s">
        <v>149</v>
      </c>
      <c r="B167" t="s">
        <v>1246</v>
      </c>
      <c r="C167" t="s">
        <v>1324</v>
      </c>
      <c r="D167" t="s">
        <v>1325</v>
      </c>
      <c r="E167" t="s">
        <v>1326</v>
      </c>
      <c r="F167" t="s">
        <v>1292</v>
      </c>
      <c r="G167" t="s">
        <v>524</v>
      </c>
      <c r="H167">
        <v>35041</v>
      </c>
      <c r="I167" t="s">
        <v>584</v>
      </c>
      <c r="J167" t="s">
        <v>1377</v>
      </c>
      <c r="K167" t="s">
        <v>1379</v>
      </c>
      <c r="L167">
        <v>0</v>
      </c>
      <c r="M167">
        <v>0</v>
      </c>
      <c r="N167">
        <v>0</v>
      </c>
      <c r="O167">
        <v>0</v>
      </c>
      <c r="P167">
        <v>0</v>
      </c>
      <c r="Q167">
        <v>0</v>
      </c>
      <c r="R167">
        <v>0</v>
      </c>
      <c r="S167">
        <v>0</v>
      </c>
      <c r="T167">
        <v>0</v>
      </c>
      <c r="U167">
        <v>0</v>
      </c>
      <c r="W167" s="429">
        <f t="shared" si="4"/>
        <v>0</v>
      </c>
      <c r="X167" s="429">
        <f t="shared" si="4"/>
        <v>0</v>
      </c>
      <c r="Y167" s="429">
        <f t="shared" si="4"/>
        <v>0</v>
      </c>
      <c r="Z167" s="429">
        <f t="shared" si="4"/>
        <v>0</v>
      </c>
      <c r="AA167" s="429" t="s">
        <v>1296</v>
      </c>
    </row>
    <row r="168" spans="1:27" x14ac:dyDescent="0.25">
      <c r="A168" t="s">
        <v>149</v>
      </c>
      <c r="B168" t="s">
        <v>1246</v>
      </c>
      <c r="C168" t="s">
        <v>1324</v>
      </c>
      <c r="D168" t="s">
        <v>1325</v>
      </c>
      <c r="E168" t="s">
        <v>1326</v>
      </c>
      <c r="F168" t="s">
        <v>1292</v>
      </c>
      <c r="G168" t="s">
        <v>524</v>
      </c>
      <c r="H168">
        <v>35005</v>
      </c>
      <c r="I168" t="s">
        <v>1327</v>
      </c>
      <c r="J168" t="s">
        <v>1377</v>
      </c>
      <c r="K168" t="s">
        <v>1380</v>
      </c>
      <c r="L168">
        <v>0</v>
      </c>
      <c r="M168">
        <v>216.1109425690623</v>
      </c>
      <c r="N168">
        <v>0</v>
      </c>
      <c r="O168">
        <v>0</v>
      </c>
      <c r="P168">
        <v>0</v>
      </c>
      <c r="Q168">
        <v>0</v>
      </c>
      <c r="R168">
        <v>57.218194110437054</v>
      </c>
      <c r="S168">
        <v>1962.9858765057347</v>
      </c>
      <c r="T168">
        <v>0</v>
      </c>
      <c r="U168">
        <v>49131.865106753801</v>
      </c>
      <c r="W168" s="429">
        <f t="shared" si="4"/>
        <v>57.218194110437054</v>
      </c>
      <c r="X168" s="429">
        <f t="shared" si="4"/>
        <v>1962.9858765057347</v>
      </c>
      <c r="Y168" s="429">
        <f t="shared" si="4"/>
        <v>0</v>
      </c>
      <c r="Z168" s="429">
        <f t="shared" si="4"/>
        <v>49131.865106753801</v>
      </c>
      <c r="AA168" s="429" t="s">
        <v>1296</v>
      </c>
    </row>
    <row r="169" spans="1:27" x14ac:dyDescent="0.25">
      <c r="A169" t="s">
        <v>149</v>
      </c>
      <c r="B169" t="s">
        <v>1246</v>
      </c>
      <c r="C169" t="s">
        <v>1324</v>
      </c>
      <c r="D169" t="s">
        <v>1325</v>
      </c>
      <c r="E169" t="s">
        <v>1326</v>
      </c>
      <c r="F169" t="s">
        <v>1292</v>
      </c>
      <c r="G169" t="s">
        <v>524</v>
      </c>
      <c r="H169">
        <v>35015</v>
      </c>
      <c r="I169" t="s">
        <v>552</v>
      </c>
      <c r="J169" t="s">
        <v>1377</v>
      </c>
      <c r="K169" t="s">
        <v>1380</v>
      </c>
      <c r="L169">
        <v>0</v>
      </c>
      <c r="M169">
        <v>3090.9955496721586</v>
      </c>
      <c r="N169">
        <v>0</v>
      </c>
      <c r="O169">
        <v>0</v>
      </c>
      <c r="P169">
        <v>0</v>
      </c>
      <c r="Q169">
        <v>0</v>
      </c>
      <c r="R169">
        <v>818.3814352626747</v>
      </c>
      <c r="S169">
        <v>28076.23036676877</v>
      </c>
      <c r="T169">
        <v>0</v>
      </c>
      <c r="U169">
        <v>702724.14060448192</v>
      </c>
      <c r="W169" s="429">
        <f t="shared" si="4"/>
        <v>818.3814352626747</v>
      </c>
      <c r="X169" s="429">
        <f t="shared" si="4"/>
        <v>28076.23036676877</v>
      </c>
      <c r="Y169" s="429">
        <f t="shared" si="4"/>
        <v>0</v>
      </c>
      <c r="Z169" s="429">
        <f t="shared" si="4"/>
        <v>702724.14060448192</v>
      </c>
      <c r="AA169" s="429" t="s">
        <v>1296</v>
      </c>
    </row>
    <row r="170" spans="1:27" x14ac:dyDescent="0.25">
      <c r="A170" t="s">
        <v>149</v>
      </c>
      <c r="B170" t="s">
        <v>1246</v>
      </c>
      <c r="C170" t="s">
        <v>1324</v>
      </c>
      <c r="D170" t="s">
        <v>1325</v>
      </c>
      <c r="E170" t="s">
        <v>1326</v>
      </c>
      <c r="F170" t="s">
        <v>1292</v>
      </c>
      <c r="G170" t="s">
        <v>524</v>
      </c>
      <c r="H170">
        <v>35025</v>
      </c>
      <c r="I170" t="s">
        <v>563</v>
      </c>
      <c r="J170" t="s">
        <v>1377</v>
      </c>
      <c r="K170" t="s">
        <v>1380</v>
      </c>
      <c r="L170">
        <v>0</v>
      </c>
      <c r="M170">
        <v>5951.2707108378454</v>
      </c>
      <c r="N170">
        <v>0</v>
      </c>
      <c r="O170">
        <v>0</v>
      </c>
      <c r="P170">
        <v>0</v>
      </c>
      <c r="Q170">
        <v>0</v>
      </c>
      <c r="R170">
        <v>1575.6766348268493</v>
      </c>
      <c r="S170">
        <v>54056.773866985706</v>
      </c>
      <c r="T170">
        <v>0</v>
      </c>
      <c r="U170">
        <v>1352995.0233094695</v>
      </c>
      <c r="W170" s="429">
        <f t="shared" si="4"/>
        <v>1575.6766348268493</v>
      </c>
      <c r="X170" s="429">
        <f t="shared" si="4"/>
        <v>54056.773866985706</v>
      </c>
      <c r="Y170" s="429">
        <f t="shared" si="4"/>
        <v>0</v>
      </c>
      <c r="Z170" s="429">
        <f t="shared" si="4"/>
        <v>1352995.0233094695</v>
      </c>
      <c r="AA170" s="429" t="s">
        <v>1296</v>
      </c>
    </row>
    <row r="171" spans="1:27" x14ac:dyDescent="0.25">
      <c r="A171" t="s">
        <v>149</v>
      </c>
      <c r="B171" t="s">
        <v>1246</v>
      </c>
      <c r="C171" t="s">
        <v>1324</v>
      </c>
      <c r="D171" t="s">
        <v>1325</v>
      </c>
      <c r="E171" t="s">
        <v>1326</v>
      </c>
      <c r="F171" t="s">
        <v>1292</v>
      </c>
      <c r="G171" t="s">
        <v>524</v>
      </c>
      <c r="H171">
        <v>35041</v>
      </c>
      <c r="I171" t="s">
        <v>584</v>
      </c>
      <c r="J171" t="s">
        <v>1377</v>
      </c>
      <c r="K171" t="s">
        <v>1380</v>
      </c>
      <c r="L171">
        <v>0</v>
      </c>
      <c r="M171">
        <v>29.069143378764831</v>
      </c>
      <c r="N171">
        <v>0</v>
      </c>
      <c r="O171">
        <v>0</v>
      </c>
      <c r="P171">
        <v>0</v>
      </c>
      <c r="Q171">
        <v>0</v>
      </c>
      <c r="R171">
        <v>7.6964353063184596</v>
      </c>
      <c r="S171">
        <v>264.04177972802199</v>
      </c>
      <c r="T171">
        <v>0</v>
      </c>
      <c r="U171">
        <v>6608.7409285068688</v>
      </c>
      <c r="W171" s="429">
        <f t="shared" si="4"/>
        <v>7.6964353063184596</v>
      </c>
      <c r="X171" s="429">
        <f t="shared" si="4"/>
        <v>264.04177972802199</v>
      </c>
      <c r="Y171" s="429">
        <f t="shared" si="4"/>
        <v>0</v>
      </c>
      <c r="Z171" s="429">
        <f t="shared" si="4"/>
        <v>6608.7409285068688</v>
      </c>
      <c r="AA171" s="429" t="s">
        <v>1296</v>
      </c>
    </row>
    <row r="172" spans="1:27" x14ac:dyDescent="0.25">
      <c r="A172" t="s">
        <v>149</v>
      </c>
      <c r="B172" t="s">
        <v>1246</v>
      </c>
      <c r="C172" t="s">
        <v>1324</v>
      </c>
      <c r="D172" t="s">
        <v>1325</v>
      </c>
      <c r="E172" t="s">
        <v>1326</v>
      </c>
      <c r="F172" t="s">
        <v>1292</v>
      </c>
      <c r="G172" t="s">
        <v>524</v>
      </c>
      <c r="H172">
        <v>35005</v>
      </c>
      <c r="I172" t="s">
        <v>1327</v>
      </c>
      <c r="J172" t="s">
        <v>1377</v>
      </c>
      <c r="K172" t="s">
        <v>1380</v>
      </c>
      <c r="L172">
        <v>0</v>
      </c>
      <c r="M172">
        <v>3.459842765416008</v>
      </c>
      <c r="N172">
        <v>0</v>
      </c>
      <c r="O172">
        <v>0</v>
      </c>
      <c r="P172">
        <v>0</v>
      </c>
      <c r="Q172">
        <v>0</v>
      </c>
      <c r="R172">
        <v>0.91603855218900243</v>
      </c>
      <c r="S172">
        <v>31.426555280845058</v>
      </c>
      <c r="T172">
        <v>0</v>
      </c>
      <c r="U172">
        <v>786.57992057331535</v>
      </c>
      <c r="W172" s="429">
        <f t="shared" si="4"/>
        <v>0.91603855218900243</v>
      </c>
      <c r="X172" s="429">
        <f t="shared" si="4"/>
        <v>31.426555280845058</v>
      </c>
      <c r="Y172" s="429">
        <f t="shared" si="4"/>
        <v>0</v>
      </c>
      <c r="Z172" s="429">
        <f t="shared" si="4"/>
        <v>786.57992057331535</v>
      </c>
      <c r="AA172" s="429" t="s">
        <v>1296</v>
      </c>
    </row>
    <row r="173" spans="1:27" x14ac:dyDescent="0.25">
      <c r="A173" t="s">
        <v>149</v>
      </c>
      <c r="B173" t="s">
        <v>1246</v>
      </c>
      <c r="C173" t="s">
        <v>1324</v>
      </c>
      <c r="D173" t="s">
        <v>1325</v>
      </c>
      <c r="E173" t="s">
        <v>1326</v>
      </c>
      <c r="F173" t="s">
        <v>1292</v>
      </c>
      <c r="G173" t="s">
        <v>524</v>
      </c>
      <c r="H173">
        <v>35015</v>
      </c>
      <c r="I173" t="s">
        <v>552</v>
      </c>
      <c r="J173" t="s">
        <v>1377</v>
      </c>
      <c r="K173" t="s">
        <v>1380</v>
      </c>
      <c r="L173">
        <v>0</v>
      </c>
      <c r="M173">
        <v>163.90859107210744</v>
      </c>
      <c r="N173">
        <v>0</v>
      </c>
      <c r="O173">
        <v>0</v>
      </c>
      <c r="P173">
        <v>0</v>
      </c>
      <c r="Q173">
        <v>0</v>
      </c>
      <c r="R173">
        <v>43.396939871913247</v>
      </c>
      <c r="S173">
        <v>1488.8197954607483</v>
      </c>
      <c r="T173">
        <v>0</v>
      </c>
      <c r="U173">
        <v>37263.891826390616</v>
      </c>
      <c r="W173" s="429">
        <f t="shared" si="4"/>
        <v>43.396939871913247</v>
      </c>
      <c r="X173" s="429">
        <f t="shared" si="4"/>
        <v>1488.8197954607483</v>
      </c>
      <c r="Y173" s="429">
        <f t="shared" si="4"/>
        <v>0</v>
      </c>
      <c r="Z173" s="429">
        <f t="shared" si="4"/>
        <v>37263.891826390616</v>
      </c>
      <c r="AA173" s="429" t="s">
        <v>1296</v>
      </c>
    </row>
    <row r="174" spans="1:27" x14ac:dyDescent="0.25">
      <c r="A174" t="s">
        <v>149</v>
      </c>
      <c r="B174" t="s">
        <v>1246</v>
      </c>
      <c r="C174" t="s">
        <v>1324</v>
      </c>
      <c r="D174" t="s">
        <v>1325</v>
      </c>
      <c r="E174" t="s">
        <v>1326</v>
      </c>
      <c r="F174" t="s">
        <v>1292</v>
      </c>
      <c r="G174" t="s">
        <v>524</v>
      </c>
      <c r="H174">
        <v>35025</v>
      </c>
      <c r="I174" t="s">
        <v>563</v>
      </c>
      <c r="J174" t="s">
        <v>1377</v>
      </c>
      <c r="K174" t="s">
        <v>1380</v>
      </c>
      <c r="L174">
        <v>0</v>
      </c>
      <c r="M174">
        <v>85.920246748239322</v>
      </c>
      <c r="N174">
        <v>0</v>
      </c>
      <c r="O174">
        <v>0</v>
      </c>
      <c r="P174">
        <v>0</v>
      </c>
      <c r="Q174">
        <v>0</v>
      </c>
      <c r="R174">
        <v>22.748507308399439</v>
      </c>
      <c r="S174">
        <v>780.43355356142138</v>
      </c>
      <c r="T174">
        <v>0</v>
      </c>
      <c r="U174">
        <v>19533.587346343935</v>
      </c>
      <c r="W174" s="429">
        <f t="shared" si="4"/>
        <v>22.748507308399439</v>
      </c>
      <c r="X174" s="429">
        <f t="shared" si="4"/>
        <v>780.43355356142138</v>
      </c>
      <c r="Y174" s="429">
        <f t="shared" si="4"/>
        <v>0</v>
      </c>
      <c r="Z174" s="429">
        <f t="shared" si="4"/>
        <v>19533.587346343935</v>
      </c>
      <c r="AA174" s="429" t="s">
        <v>1296</v>
      </c>
    </row>
    <row r="175" spans="1:27" x14ac:dyDescent="0.25">
      <c r="A175" t="s">
        <v>149</v>
      </c>
      <c r="B175" t="s">
        <v>1246</v>
      </c>
      <c r="C175" t="s">
        <v>1324</v>
      </c>
      <c r="D175" t="s">
        <v>1325</v>
      </c>
      <c r="E175" t="s">
        <v>1326</v>
      </c>
      <c r="F175" t="s">
        <v>1292</v>
      </c>
      <c r="G175" t="s">
        <v>524</v>
      </c>
      <c r="H175">
        <v>35041</v>
      </c>
      <c r="I175" t="s">
        <v>584</v>
      </c>
      <c r="J175" t="s">
        <v>1377</v>
      </c>
      <c r="K175" t="s">
        <v>1380</v>
      </c>
      <c r="L175">
        <v>0</v>
      </c>
      <c r="M175">
        <v>1.3185669616240425</v>
      </c>
      <c r="N175">
        <v>0</v>
      </c>
      <c r="O175">
        <v>0</v>
      </c>
      <c r="P175">
        <v>0</v>
      </c>
      <c r="Q175">
        <v>0</v>
      </c>
      <c r="R175">
        <v>0.34910782147786656</v>
      </c>
      <c r="S175">
        <v>11.976849909244766</v>
      </c>
      <c r="T175">
        <v>0</v>
      </c>
      <c r="U175">
        <v>299.77035555259704</v>
      </c>
      <c r="W175" s="429">
        <f t="shared" si="4"/>
        <v>0.34910782147786656</v>
      </c>
      <c r="X175" s="429">
        <f t="shared" si="4"/>
        <v>11.976849909244766</v>
      </c>
      <c r="Y175" s="429">
        <f t="shared" si="4"/>
        <v>0</v>
      </c>
      <c r="Z175" s="429">
        <f t="shared" si="4"/>
        <v>299.77035555259704</v>
      </c>
      <c r="AA175" s="429" t="s">
        <v>1296</v>
      </c>
    </row>
    <row r="176" spans="1:27" x14ac:dyDescent="0.25">
      <c r="A176" t="s">
        <v>149</v>
      </c>
      <c r="B176" t="s">
        <v>1246</v>
      </c>
      <c r="C176" t="s">
        <v>1324</v>
      </c>
      <c r="D176" t="s">
        <v>1325</v>
      </c>
      <c r="E176" t="s">
        <v>1326</v>
      </c>
      <c r="F176" t="s">
        <v>1292</v>
      </c>
      <c r="G176" t="s">
        <v>524</v>
      </c>
      <c r="H176">
        <v>35005</v>
      </c>
      <c r="I176" t="s">
        <v>1327</v>
      </c>
      <c r="J176" t="s">
        <v>1381</v>
      </c>
      <c r="K176" t="s">
        <v>1364</v>
      </c>
      <c r="L176">
        <v>0</v>
      </c>
      <c r="M176">
        <v>0</v>
      </c>
      <c r="N176">
        <v>0</v>
      </c>
      <c r="O176">
        <v>0</v>
      </c>
      <c r="P176">
        <v>0</v>
      </c>
      <c r="Q176">
        <v>0</v>
      </c>
      <c r="R176">
        <v>0</v>
      </c>
      <c r="S176">
        <v>0</v>
      </c>
      <c r="T176">
        <v>0</v>
      </c>
      <c r="U176">
        <v>0</v>
      </c>
      <c r="W176" s="429">
        <f t="shared" si="4"/>
        <v>0</v>
      </c>
      <c r="X176" s="429">
        <f t="shared" si="4"/>
        <v>0</v>
      </c>
      <c r="Y176" s="429">
        <f t="shared" si="4"/>
        <v>0</v>
      </c>
      <c r="Z176" s="429">
        <f t="shared" si="4"/>
        <v>0</v>
      </c>
      <c r="AA176" s="429" t="s">
        <v>1295</v>
      </c>
    </row>
    <row r="177" spans="1:27" x14ac:dyDescent="0.25">
      <c r="A177" t="s">
        <v>149</v>
      </c>
      <c r="B177" t="s">
        <v>1246</v>
      </c>
      <c r="C177" t="s">
        <v>1324</v>
      </c>
      <c r="D177" t="s">
        <v>1325</v>
      </c>
      <c r="E177" t="s">
        <v>1326</v>
      </c>
      <c r="F177" t="s">
        <v>1292</v>
      </c>
      <c r="G177" t="s">
        <v>524</v>
      </c>
      <c r="H177">
        <v>35015</v>
      </c>
      <c r="I177" t="s">
        <v>552</v>
      </c>
      <c r="J177" t="s">
        <v>1381</v>
      </c>
      <c r="K177" t="s">
        <v>1364</v>
      </c>
      <c r="L177">
        <v>0</v>
      </c>
      <c r="M177">
        <v>0</v>
      </c>
      <c r="N177">
        <v>0</v>
      </c>
      <c r="O177">
        <v>0</v>
      </c>
      <c r="P177">
        <v>0</v>
      </c>
      <c r="Q177">
        <v>0</v>
      </c>
      <c r="R177">
        <v>0</v>
      </c>
      <c r="S177">
        <v>0</v>
      </c>
      <c r="T177">
        <v>0</v>
      </c>
      <c r="U177">
        <v>0</v>
      </c>
      <c r="W177" s="429">
        <f t="shared" si="4"/>
        <v>0</v>
      </c>
      <c r="X177" s="429">
        <f t="shared" si="4"/>
        <v>0</v>
      </c>
      <c r="Y177" s="429">
        <f t="shared" si="4"/>
        <v>0</v>
      </c>
      <c r="Z177" s="429">
        <f t="shared" si="4"/>
        <v>0</v>
      </c>
      <c r="AA177" s="429" t="s">
        <v>1295</v>
      </c>
    </row>
    <row r="178" spans="1:27" x14ac:dyDescent="0.25">
      <c r="A178" t="s">
        <v>149</v>
      </c>
      <c r="B178" t="s">
        <v>1246</v>
      </c>
      <c r="C178" t="s">
        <v>1324</v>
      </c>
      <c r="D178" t="s">
        <v>1325</v>
      </c>
      <c r="E178" t="s">
        <v>1326</v>
      </c>
      <c r="F178" t="s">
        <v>1292</v>
      </c>
      <c r="G178" t="s">
        <v>524</v>
      </c>
      <c r="H178">
        <v>35025</v>
      </c>
      <c r="I178" t="s">
        <v>563</v>
      </c>
      <c r="J178" t="s">
        <v>1381</v>
      </c>
      <c r="K178" t="s">
        <v>1364</v>
      </c>
      <c r="L178">
        <v>0</v>
      </c>
      <c r="M178">
        <v>0</v>
      </c>
      <c r="N178">
        <v>0</v>
      </c>
      <c r="O178">
        <v>0</v>
      </c>
      <c r="P178">
        <v>0</v>
      </c>
      <c r="Q178">
        <v>0</v>
      </c>
      <c r="R178">
        <v>0</v>
      </c>
      <c r="S178">
        <v>0</v>
      </c>
      <c r="T178">
        <v>0</v>
      </c>
      <c r="U178">
        <v>0</v>
      </c>
      <c r="W178" s="429">
        <f t="shared" si="4"/>
        <v>0</v>
      </c>
      <c r="X178" s="429">
        <f t="shared" si="4"/>
        <v>0</v>
      </c>
      <c r="Y178" s="429">
        <f t="shared" si="4"/>
        <v>0</v>
      </c>
      <c r="Z178" s="429">
        <f t="shared" si="4"/>
        <v>0</v>
      </c>
      <c r="AA178" s="429" t="s">
        <v>1295</v>
      </c>
    </row>
    <row r="179" spans="1:27" x14ac:dyDescent="0.25">
      <c r="A179" t="s">
        <v>149</v>
      </c>
      <c r="B179" t="s">
        <v>1246</v>
      </c>
      <c r="C179" t="s">
        <v>1324</v>
      </c>
      <c r="D179" t="s">
        <v>1325</v>
      </c>
      <c r="E179" t="s">
        <v>1326</v>
      </c>
      <c r="F179" t="s">
        <v>1292</v>
      </c>
      <c r="G179" t="s">
        <v>524</v>
      </c>
      <c r="H179">
        <v>35041</v>
      </c>
      <c r="I179" t="s">
        <v>584</v>
      </c>
      <c r="J179" t="s">
        <v>1381</v>
      </c>
      <c r="K179" t="s">
        <v>1364</v>
      </c>
      <c r="L179">
        <v>0</v>
      </c>
      <c r="M179">
        <v>0</v>
      </c>
      <c r="N179">
        <v>0</v>
      </c>
      <c r="O179">
        <v>0</v>
      </c>
      <c r="P179">
        <v>0</v>
      </c>
      <c r="Q179">
        <v>0</v>
      </c>
      <c r="R179">
        <v>0</v>
      </c>
      <c r="S179">
        <v>0</v>
      </c>
      <c r="T179">
        <v>0</v>
      </c>
      <c r="U179">
        <v>0</v>
      </c>
      <c r="W179" s="429">
        <f t="shared" si="4"/>
        <v>0</v>
      </c>
      <c r="X179" s="429">
        <f t="shared" si="4"/>
        <v>0</v>
      </c>
      <c r="Y179" s="429">
        <f t="shared" si="4"/>
        <v>0</v>
      </c>
      <c r="Z179" s="429">
        <f t="shared" si="4"/>
        <v>0</v>
      </c>
      <c r="AA179" s="429" t="s">
        <v>1295</v>
      </c>
    </row>
    <row r="180" spans="1:27" x14ac:dyDescent="0.25">
      <c r="A180" t="s">
        <v>149</v>
      </c>
      <c r="B180" t="s">
        <v>1246</v>
      </c>
      <c r="C180" t="s">
        <v>1324</v>
      </c>
      <c r="D180" t="s">
        <v>1325</v>
      </c>
      <c r="E180" t="s">
        <v>1326</v>
      </c>
      <c r="F180" t="s">
        <v>1292</v>
      </c>
      <c r="G180" t="s">
        <v>524</v>
      </c>
      <c r="H180">
        <v>35005</v>
      </c>
      <c r="I180" t="s">
        <v>1327</v>
      </c>
      <c r="J180" t="s">
        <v>1381</v>
      </c>
      <c r="K180" t="s">
        <v>1364</v>
      </c>
      <c r="L180">
        <v>86.553058960313066</v>
      </c>
      <c r="M180">
        <v>38.63459668338475</v>
      </c>
      <c r="N180">
        <v>150.8301647027194</v>
      </c>
      <c r="O180">
        <v>0.38954759471971195</v>
      </c>
      <c r="P180">
        <v>1.569796575962078</v>
      </c>
      <c r="Q180">
        <v>1.569796575962078</v>
      </c>
      <c r="R180">
        <v>9051.9565167500314</v>
      </c>
      <c r="S180">
        <v>0.17072720703036648</v>
      </c>
      <c r="T180">
        <v>1.7072720703036649E-2</v>
      </c>
      <c r="U180">
        <v>9061.3123676952964</v>
      </c>
      <c r="W180" s="429">
        <f t="shared" si="4"/>
        <v>9051.9565167500314</v>
      </c>
      <c r="X180" s="429">
        <f t="shared" si="4"/>
        <v>0.17072720703036648</v>
      </c>
      <c r="Y180" s="429">
        <f t="shared" si="4"/>
        <v>1.7072720703036649E-2</v>
      </c>
      <c r="Z180" s="429">
        <f t="shared" si="4"/>
        <v>9061.3123676952964</v>
      </c>
      <c r="AA180" s="429" t="s">
        <v>1295</v>
      </c>
    </row>
    <row r="181" spans="1:27" x14ac:dyDescent="0.25">
      <c r="A181" t="s">
        <v>149</v>
      </c>
      <c r="B181" t="s">
        <v>1246</v>
      </c>
      <c r="C181" t="s">
        <v>1324</v>
      </c>
      <c r="D181" t="s">
        <v>1325</v>
      </c>
      <c r="E181" t="s">
        <v>1326</v>
      </c>
      <c r="F181" t="s">
        <v>1292</v>
      </c>
      <c r="G181" t="s">
        <v>524</v>
      </c>
      <c r="H181">
        <v>35015</v>
      </c>
      <c r="I181" t="s">
        <v>552</v>
      </c>
      <c r="J181" t="s">
        <v>1381</v>
      </c>
      <c r="K181" t="s">
        <v>1364</v>
      </c>
      <c r="L181">
        <v>493.855727772107</v>
      </c>
      <c r="M181">
        <v>220.44185487428496</v>
      </c>
      <c r="N181">
        <v>860.60899122471153</v>
      </c>
      <c r="O181">
        <v>2.2226864446280081</v>
      </c>
      <c r="P181">
        <v>8.9569685899996649</v>
      </c>
      <c r="Q181">
        <v>8.9569685899996649</v>
      </c>
      <c r="R181">
        <v>51648.787772952492</v>
      </c>
      <c r="S181">
        <v>0.97413783049702929</v>
      </c>
      <c r="T181">
        <v>9.7413783049702926E-2</v>
      </c>
      <c r="U181">
        <v>51702.170526063732</v>
      </c>
      <c r="W181" s="429">
        <f t="shared" si="4"/>
        <v>51648.787772952492</v>
      </c>
      <c r="X181" s="429">
        <f t="shared" si="4"/>
        <v>0.97413783049702929</v>
      </c>
      <c r="Y181" s="429">
        <f t="shared" si="4"/>
        <v>9.7413783049702926E-2</v>
      </c>
      <c r="Z181" s="429">
        <f t="shared" si="4"/>
        <v>51702.170526063732</v>
      </c>
      <c r="AA181" s="429" t="s">
        <v>1295</v>
      </c>
    </row>
    <row r="182" spans="1:27" x14ac:dyDescent="0.25">
      <c r="A182" t="s">
        <v>149</v>
      </c>
      <c r="B182" t="s">
        <v>1246</v>
      </c>
      <c r="C182" t="s">
        <v>1324</v>
      </c>
      <c r="D182" t="s">
        <v>1325</v>
      </c>
      <c r="E182" t="s">
        <v>1326</v>
      </c>
      <c r="F182" t="s">
        <v>1292</v>
      </c>
      <c r="G182" t="s">
        <v>524</v>
      </c>
      <c r="H182">
        <v>35025</v>
      </c>
      <c r="I182" t="s">
        <v>563</v>
      </c>
      <c r="J182" t="s">
        <v>1381</v>
      </c>
      <c r="K182" t="s">
        <v>1364</v>
      </c>
      <c r="L182">
        <v>255.70333824856709</v>
      </c>
      <c r="M182">
        <v>114.13802657579399</v>
      </c>
      <c r="N182">
        <v>445.59692154555586</v>
      </c>
      <c r="O182">
        <v>1.150838821562661</v>
      </c>
      <c r="P182">
        <v>4.6376434255053596</v>
      </c>
      <c r="Q182">
        <v>4.6376434255053596</v>
      </c>
      <c r="R182">
        <v>26742.157086269715</v>
      </c>
      <c r="S182">
        <v>0.50437867005412518</v>
      </c>
      <c r="T182">
        <v>5.0437867005412515E-2</v>
      </c>
      <c r="U182">
        <v>26769.797037388682</v>
      </c>
      <c r="W182" s="429">
        <f t="shared" si="4"/>
        <v>26742.157086269715</v>
      </c>
      <c r="X182" s="429">
        <f t="shared" si="4"/>
        <v>0.50437867005412518</v>
      </c>
      <c r="Y182" s="429">
        <f t="shared" si="4"/>
        <v>5.0437867005412515E-2</v>
      </c>
      <c r="Z182" s="429">
        <f t="shared" si="4"/>
        <v>26769.797037388682</v>
      </c>
      <c r="AA182" s="429" t="s">
        <v>1295</v>
      </c>
    </row>
    <row r="183" spans="1:27" x14ac:dyDescent="0.25">
      <c r="A183" t="s">
        <v>149</v>
      </c>
      <c r="B183" t="s">
        <v>1246</v>
      </c>
      <c r="C183" t="s">
        <v>1324</v>
      </c>
      <c r="D183" t="s">
        <v>1325</v>
      </c>
      <c r="E183" t="s">
        <v>1326</v>
      </c>
      <c r="F183" t="s">
        <v>1292</v>
      </c>
      <c r="G183" t="s">
        <v>524</v>
      </c>
      <c r="H183">
        <v>35041</v>
      </c>
      <c r="I183" t="s">
        <v>584</v>
      </c>
      <c r="J183" t="s">
        <v>1381</v>
      </c>
      <c r="K183" t="s">
        <v>1364</v>
      </c>
      <c r="L183">
        <v>7.5948807051615823</v>
      </c>
      <c r="M183">
        <v>3.3901188060479925</v>
      </c>
      <c r="N183">
        <v>13.235085176854142</v>
      </c>
      <c r="O183">
        <v>3.4182125350825876E-2</v>
      </c>
      <c r="P183">
        <v>0.13774692505402811</v>
      </c>
      <c r="Q183">
        <v>0.13774692505402811</v>
      </c>
      <c r="R183">
        <v>794.29347407062244</v>
      </c>
      <c r="S183">
        <v>1.498101610846138E-2</v>
      </c>
      <c r="T183">
        <v>1.4981016108461382E-3</v>
      </c>
      <c r="U183">
        <v>795.11443375336614</v>
      </c>
      <c r="W183" s="429">
        <f t="shared" si="4"/>
        <v>794.29347407062244</v>
      </c>
      <c r="X183" s="429">
        <f t="shared" si="4"/>
        <v>1.498101610846138E-2</v>
      </c>
      <c r="Y183" s="429">
        <f t="shared" si="4"/>
        <v>1.4981016108461382E-3</v>
      </c>
      <c r="Z183" s="429">
        <f t="shared" si="4"/>
        <v>795.11443375336614</v>
      </c>
      <c r="AA183" s="429" t="s">
        <v>1295</v>
      </c>
    </row>
    <row r="184" spans="1:27" x14ac:dyDescent="0.25">
      <c r="A184" t="s">
        <v>149</v>
      </c>
      <c r="B184" t="s">
        <v>1246</v>
      </c>
      <c r="C184" t="s">
        <v>1324</v>
      </c>
      <c r="D184" t="s">
        <v>1325</v>
      </c>
      <c r="E184" t="s">
        <v>1326</v>
      </c>
      <c r="F184" t="s">
        <v>1292</v>
      </c>
      <c r="G184" t="s">
        <v>524</v>
      </c>
      <c r="H184">
        <v>35005</v>
      </c>
      <c r="I184" t="s">
        <v>1327</v>
      </c>
      <c r="J184" t="s">
        <v>1382</v>
      </c>
      <c r="K184" t="s">
        <v>1383</v>
      </c>
      <c r="L184">
        <v>0</v>
      </c>
      <c r="M184">
        <v>0</v>
      </c>
      <c r="N184">
        <v>0</v>
      </c>
      <c r="O184">
        <v>0</v>
      </c>
      <c r="P184">
        <v>0</v>
      </c>
      <c r="Q184">
        <v>0</v>
      </c>
      <c r="R184">
        <v>0</v>
      </c>
      <c r="S184">
        <v>0</v>
      </c>
      <c r="T184">
        <v>0</v>
      </c>
      <c r="U184">
        <v>0</v>
      </c>
      <c r="W184" s="429">
        <f t="shared" si="4"/>
        <v>0</v>
      </c>
      <c r="X184" s="429">
        <f t="shared" si="4"/>
        <v>0</v>
      </c>
      <c r="Y184" s="429">
        <f t="shared" si="4"/>
        <v>0</v>
      </c>
      <c r="Z184" s="429">
        <f t="shared" si="4"/>
        <v>0</v>
      </c>
      <c r="AA184" s="429" t="s">
        <v>1295</v>
      </c>
    </row>
    <row r="185" spans="1:27" x14ac:dyDescent="0.25">
      <c r="A185" t="s">
        <v>149</v>
      </c>
      <c r="B185" t="s">
        <v>1246</v>
      </c>
      <c r="C185" t="s">
        <v>1324</v>
      </c>
      <c r="D185" t="s">
        <v>1325</v>
      </c>
      <c r="E185" t="s">
        <v>1326</v>
      </c>
      <c r="F185" t="s">
        <v>1292</v>
      </c>
      <c r="G185" t="s">
        <v>524</v>
      </c>
      <c r="H185">
        <v>35015</v>
      </c>
      <c r="I185" t="s">
        <v>552</v>
      </c>
      <c r="J185" t="s">
        <v>1382</v>
      </c>
      <c r="K185" t="s">
        <v>1383</v>
      </c>
      <c r="L185">
        <v>0</v>
      </c>
      <c r="M185">
        <v>0</v>
      </c>
      <c r="N185">
        <v>0</v>
      </c>
      <c r="O185">
        <v>0</v>
      </c>
      <c r="P185">
        <v>0</v>
      </c>
      <c r="Q185">
        <v>0</v>
      </c>
      <c r="R185">
        <v>0</v>
      </c>
      <c r="S185">
        <v>0</v>
      </c>
      <c r="T185">
        <v>0</v>
      </c>
      <c r="U185">
        <v>0</v>
      </c>
      <c r="W185" s="429">
        <f t="shared" si="4"/>
        <v>0</v>
      </c>
      <c r="X185" s="429">
        <f t="shared" si="4"/>
        <v>0</v>
      </c>
      <c r="Y185" s="429">
        <f t="shared" si="4"/>
        <v>0</v>
      </c>
      <c r="Z185" s="429">
        <f t="shared" si="4"/>
        <v>0</v>
      </c>
      <c r="AA185" s="429" t="s">
        <v>1295</v>
      </c>
    </row>
    <row r="186" spans="1:27" x14ac:dyDescent="0.25">
      <c r="A186" t="s">
        <v>149</v>
      </c>
      <c r="B186" t="s">
        <v>1246</v>
      </c>
      <c r="C186" t="s">
        <v>1324</v>
      </c>
      <c r="D186" t="s">
        <v>1325</v>
      </c>
      <c r="E186" t="s">
        <v>1326</v>
      </c>
      <c r="F186" t="s">
        <v>1292</v>
      </c>
      <c r="G186" t="s">
        <v>524</v>
      </c>
      <c r="H186">
        <v>35025</v>
      </c>
      <c r="I186" t="s">
        <v>563</v>
      </c>
      <c r="J186" t="s">
        <v>1382</v>
      </c>
      <c r="K186" t="s">
        <v>1383</v>
      </c>
      <c r="L186">
        <v>0</v>
      </c>
      <c r="M186">
        <v>0</v>
      </c>
      <c r="N186">
        <v>0</v>
      </c>
      <c r="O186">
        <v>0</v>
      </c>
      <c r="P186">
        <v>0</v>
      </c>
      <c r="Q186">
        <v>0</v>
      </c>
      <c r="R186">
        <v>0</v>
      </c>
      <c r="S186">
        <v>0</v>
      </c>
      <c r="T186">
        <v>0</v>
      </c>
      <c r="U186">
        <v>0</v>
      </c>
      <c r="W186" s="429">
        <f t="shared" si="4"/>
        <v>0</v>
      </c>
      <c r="X186" s="429">
        <f t="shared" si="4"/>
        <v>0</v>
      </c>
      <c r="Y186" s="429">
        <f t="shared" si="4"/>
        <v>0</v>
      </c>
      <c r="Z186" s="429">
        <f t="shared" si="4"/>
        <v>0</v>
      </c>
      <c r="AA186" s="429" t="s">
        <v>1295</v>
      </c>
    </row>
    <row r="187" spans="1:27" x14ac:dyDescent="0.25">
      <c r="A187" t="s">
        <v>149</v>
      </c>
      <c r="B187" t="s">
        <v>1246</v>
      </c>
      <c r="C187" t="s">
        <v>1324</v>
      </c>
      <c r="D187" t="s">
        <v>1325</v>
      </c>
      <c r="E187" t="s">
        <v>1326</v>
      </c>
      <c r="F187" t="s">
        <v>1292</v>
      </c>
      <c r="G187" t="s">
        <v>524</v>
      </c>
      <c r="H187">
        <v>35041</v>
      </c>
      <c r="I187" t="s">
        <v>584</v>
      </c>
      <c r="J187" t="s">
        <v>1382</v>
      </c>
      <c r="K187" t="s">
        <v>1383</v>
      </c>
      <c r="L187">
        <v>0</v>
      </c>
      <c r="M187">
        <v>0</v>
      </c>
      <c r="N187">
        <v>0</v>
      </c>
      <c r="O187">
        <v>0</v>
      </c>
      <c r="P187">
        <v>0</v>
      </c>
      <c r="Q187">
        <v>0</v>
      </c>
      <c r="R187">
        <v>0</v>
      </c>
      <c r="S187">
        <v>0</v>
      </c>
      <c r="T187">
        <v>0</v>
      </c>
      <c r="U187">
        <v>0</v>
      </c>
      <c r="W187" s="429">
        <f t="shared" si="4"/>
        <v>0</v>
      </c>
      <c r="X187" s="429">
        <f t="shared" si="4"/>
        <v>0</v>
      </c>
      <c r="Y187" s="429">
        <f t="shared" si="4"/>
        <v>0</v>
      </c>
      <c r="Z187" s="429">
        <f t="shared" si="4"/>
        <v>0</v>
      </c>
      <c r="AA187" s="429" t="s">
        <v>1295</v>
      </c>
    </row>
    <row r="188" spans="1:27" x14ac:dyDescent="0.25">
      <c r="A188" t="s">
        <v>149</v>
      </c>
      <c r="B188" t="s">
        <v>1246</v>
      </c>
      <c r="C188" t="s">
        <v>1324</v>
      </c>
      <c r="D188" t="s">
        <v>1325</v>
      </c>
      <c r="E188" t="s">
        <v>1326</v>
      </c>
      <c r="F188" t="s">
        <v>1292</v>
      </c>
      <c r="G188" t="s">
        <v>524</v>
      </c>
      <c r="H188">
        <v>35005</v>
      </c>
      <c r="I188" t="s">
        <v>1327</v>
      </c>
      <c r="J188" t="s">
        <v>1382</v>
      </c>
      <c r="K188" t="s">
        <v>1383</v>
      </c>
      <c r="L188">
        <v>0</v>
      </c>
      <c r="M188">
        <v>0</v>
      </c>
      <c r="N188">
        <v>0</v>
      </c>
      <c r="O188">
        <v>0</v>
      </c>
      <c r="P188">
        <v>0</v>
      </c>
      <c r="Q188">
        <v>0</v>
      </c>
      <c r="R188">
        <v>0</v>
      </c>
      <c r="S188">
        <v>0</v>
      </c>
      <c r="T188">
        <v>0</v>
      </c>
      <c r="U188">
        <v>0</v>
      </c>
      <c r="W188" s="429">
        <f t="shared" si="4"/>
        <v>0</v>
      </c>
      <c r="X188" s="429">
        <f t="shared" si="4"/>
        <v>0</v>
      </c>
      <c r="Y188" s="429">
        <f t="shared" si="4"/>
        <v>0</v>
      </c>
      <c r="Z188" s="429">
        <f t="shared" si="4"/>
        <v>0</v>
      </c>
      <c r="AA188" s="429" t="s">
        <v>1295</v>
      </c>
    </row>
    <row r="189" spans="1:27" x14ac:dyDescent="0.25">
      <c r="A189" t="s">
        <v>149</v>
      </c>
      <c r="B189" t="s">
        <v>1246</v>
      </c>
      <c r="C189" t="s">
        <v>1324</v>
      </c>
      <c r="D189" t="s">
        <v>1325</v>
      </c>
      <c r="E189" t="s">
        <v>1326</v>
      </c>
      <c r="F189" t="s">
        <v>1292</v>
      </c>
      <c r="G189" t="s">
        <v>524</v>
      </c>
      <c r="H189">
        <v>35015</v>
      </c>
      <c r="I189" t="s">
        <v>552</v>
      </c>
      <c r="J189" t="s">
        <v>1382</v>
      </c>
      <c r="K189" t="s">
        <v>1383</v>
      </c>
      <c r="L189">
        <v>0</v>
      </c>
      <c r="M189">
        <v>0</v>
      </c>
      <c r="N189">
        <v>0</v>
      </c>
      <c r="O189">
        <v>0</v>
      </c>
      <c r="P189">
        <v>0</v>
      </c>
      <c r="Q189">
        <v>0</v>
      </c>
      <c r="R189">
        <v>0</v>
      </c>
      <c r="S189">
        <v>0</v>
      </c>
      <c r="T189">
        <v>0</v>
      </c>
      <c r="U189">
        <v>0</v>
      </c>
      <c r="W189" s="429">
        <f t="shared" si="4"/>
        <v>0</v>
      </c>
      <c r="X189" s="429">
        <f t="shared" si="4"/>
        <v>0</v>
      </c>
      <c r="Y189" s="429">
        <f t="shared" si="4"/>
        <v>0</v>
      </c>
      <c r="Z189" s="429">
        <f t="shared" si="4"/>
        <v>0</v>
      </c>
      <c r="AA189" s="429" t="s">
        <v>1295</v>
      </c>
    </row>
    <row r="190" spans="1:27" x14ac:dyDescent="0.25">
      <c r="A190" t="s">
        <v>149</v>
      </c>
      <c r="B190" t="s">
        <v>1246</v>
      </c>
      <c r="C190" t="s">
        <v>1324</v>
      </c>
      <c r="D190" t="s">
        <v>1325</v>
      </c>
      <c r="E190" t="s">
        <v>1326</v>
      </c>
      <c r="F190" t="s">
        <v>1292</v>
      </c>
      <c r="G190" t="s">
        <v>524</v>
      </c>
      <c r="H190">
        <v>35025</v>
      </c>
      <c r="I190" t="s">
        <v>563</v>
      </c>
      <c r="J190" t="s">
        <v>1382</v>
      </c>
      <c r="K190" t="s">
        <v>1383</v>
      </c>
      <c r="L190">
        <v>0</v>
      </c>
      <c r="M190">
        <v>0</v>
      </c>
      <c r="N190">
        <v>0</v>
      </c>
      <c r="O190">
        <v>0</v>
      </c>
      <c r="P190">
        <v>0</v>
      </c>
      <c r="Q190">
        <v>0</v>
      </c>
      <c r="R190">
        <v>0</v>
      </c>
      <c r="S190">
        <v>0</v>
      </c>
      <c r="T190">
        <v>0</v>
      </c>
      <c r="U190">
        <v>0</v>
      </c>
      <c r="W190" s="429">
        <f t="shared" si="4"/>
        <v>0</v>
      </c>
      <c r="X190" s="429">
        <f t="shared" si="4"/>
        <v>0</v>
      </c>
      <c r="Y190" s="429">
        <f t="shared" si="4"/>
        <v>0</v>
      </c>
      <c r="Z190" s="429">
        <f t="shared" si="4"/>
        <v>0</v>
      </c>
      <c r="AA190" s="429" t="s">
        <v>1295</v>
      </c>
    </row>
    <row r="191" spans="1:27" x14ac:dyDescent="0.25">
      <c r="A191" t="s">
        <v>149</v>
      </c>
      <c r="B191" t="s">
        <v>1246</v>
      </c>
      <c r="C191" t="s">
        <v>1324</v>
      </c>
      <c r="D191" t="s">
        <v>1325</v>
      </c>
      <c r="E191" t="s">
        <v>1326</v>
      </c>
      <c r="F191" t="s">
        <v>1292</v>
      </c>
      <c r="G191" t="s">
        <v>524</v>
      </c>
      <c r="H191">
        <v>35041</v>
      </c>
      <c r="I191" t="s">
        <v>584</v>
      </c>
      <c r="J191" t="s">
        <v>1382</v>
      </c>
      <c r="K191" t="s">
        <v>1383</v>
      </c>
      <c r="L191">
        <v>0</v>
      </c>
      <c r="M191">
        <v>0</v>
      </c>
      <c r="N191">
        <v>0</v>
      </c>
      <c r="O191">
        <v>0</v>
      </c>
      <c r="P191">
        <v>0</v>
      </c>
      <c r="Q191">
        <v>0</v>
      </c>
      <c r="R191">
        <v>0</v>
      </c>
      <c r="S191">
        <v>0</v>
      </c>
      <c r="T191">
        <v>0</v>
      </c>
      <c r="U191">
        <v>0</v>
      </c>
      <c r="W191" s="429">
        <f t="shared" si="4"/>
        <v>0</v>
      </c>
      <c r="X191" s="429">
        <f t="shared" si="4"/>
        <v>0</v>
      </c>
      <c r="Y191" s="429">
        <f t="shared" si="4"/>
        <v>0</v>
      </c>
      <c r="Z191" s="429">
        <f t="shared" si="4"/>
        <v>0</v>
      </c>
      <c r="AA191" s="429" t="s">
        <v>1295</v>
      </c>
    </row>
    <row r="192" spans="1:27" x14ac:dyDescent="0.25">
      <c r="A192" t="s">
        <v>149</v>
      </c>
      <c r="B192" t="s">
        <v>1246</v>
      </c>
      <c r="C192" t="s">
        <v>1324</v>
      </c>
      <c r="D192" t="s">
        <v>1384</v>
      </c>
      <c r="E192" t="s">
        <v>1326</v>
      </c>
      <c r="F192" t="s">
        <v>1293</v>
      </c>
      <c r="G192">
        <v>35</v>
      </c>
      <c r="H192">
        <v>35005</v>
      </c>
      <c r="I192" t="s">
        <v>1327</v>
      </c>
      <c r="J192" t="s">
        <v>1385</v>
      </c>
      <c r="K192" t="s">
        <v>1386</v>
      </c>
      <c r="L192">
        <v>36.315445339112912</v>
      </c>
      <c r="M192">
        <v>3.514397936043185</v>
      </c>
      <c r="N192">
        <v>31.629581424388668</v>
      </c>
      <c r="O192">
        <v>0</v>
      </c>
      <c r="P192">
        <v>0</v>
      </c>
      <c r="Q192">
        <v>0</v>
      </c>
      <c r="R192" t="s">
        <v>531</v>
      </c>
      <c r="S192" t="s">
        <v>531</v>
      </c>
      <c r="T192" t="s">
        <v>531</v>
      </c>
      <c r="U192" t="s">
        <v>531</v>
      </c>
      <c r="W192" s="429">
        <f t="shared" si="4"/>
        <v>0</v>
      </c>
      <c r="X192" s="429">
        <f t="shared" si="4"/>
        <v>0</v>
      </c>
      <c r="Y192" s="429">
        <f t="shared" si="4"/>
        <v>0</v>
      </c>
      <c r="Z192" s="429">
        <f t="shared" si="4"/>
        <v>0</v>
      </c>
      <c r="AA192" s="429" t="s">
        <v>1296</v>
      </c>
    </row>
    <row r="193" spans="1:27" x14ac:dyDescent="0.25">
      <c r="A193" t="s">
        <v>149</v>
      </c>
      <c r="B193" t="s">
        <v>1246</v>
      </c>
      <c r="C193" t="s">
        <v>1324</v>
      </c>
      <c r="D193" t="s">
        <v>1384</v>
      </c>
      <c r="E193" t="s">
        <v>1326</v>
      </c>
      <c r="F193" t="s">
        <v>1293</v>
      </c>
      <c r="G193">
        <v>35</v>
      </c>
      <c r="H193">
        <v>35005</v>
      </c>
      <c r="I193" t="s">
        <v>1327</v>
      </c>
      <c r="J193" t="s">
        <v>1385</v>
      </c>
      <c r="K193" t="s">
        <v>1386</v>
      </c>
      <c r="L193">
        <v>9.606021025184706</v>
      </c>
      <c r="M193">
        <v>17.571989680215925</v>
      </c>
      <c r="N193">
        <v>11.948952982546828</v>
      </c>
      <c r="O193">
        <v>0</v>
      </c>
      <c r="P193">
        <v>0</v>
      </c>
      <c r="Q193">
        <v>0</v>
      </c>
      <c r="R193" t="s">
        <v>531</v>
      </c>
      <c r="S193" t="s">
        <v>531</v>
      </c>
      <c r="T193" t="s">
        <v>531</v>
      </c>
      <c r="U193" t="s">
        <v>531</v>
      </c>
      <c r="W193" s="429">
        <f t="shared" si="4"/>
        <v>0</v>
      </c>
      <c r="X193" s="429">
        <f t="shared" si="4"/>
        <v>0</v>
      </c>
      <c r="Y193" s="429">
        <f t="shared" si="4"/>
        <v>0</v>
      </c>
      <c r="Z193" s="429">
        <f t="shared" si="4"/>
        <v>0</v>
      </c>
      <c r="AA193" s="429" t="s">
        <v>1296</v>
      </c>
    </row>
    <row r="194" spans="1:27" x14ac:dyDescent="0.25">
      <c r="A194" t="s">
        <v>149</v>
      </c>
      <c r="B194" t="s">
        <v>1246</v>
      </c>
      <c r="C194" t="s">
        <v>1324</v>
      </c>
      <c r="D194" t="s">
        <v>1384</v>
      </c>
      <c r="E194" t="s">
        <v>1326</v>
      </c>
      <c r="F194" t="s">
        <v>1293</v>
      </c>
      <c r="G194">
        <v>35</v>
      </c>
      <c r="H194">
        <v>35005</v>
      </c>
      <c r="I194" t="s">
        <v>1327</v>
      </c>
      <c r="J194" t="s">
        <v>1385</v>
      </c>
      <c r="K194" t="s">
        <v>1386</v>
      </c>
      <c r="L194">
        <v>0</v>
      </c>
      <c r="M194">
        <v>2.1086387616259112</v>
      </c>
      <c r="N194">
        <v>0</v>
      </c>
      <c r="O194">
        <v>0</v>
      </c>
      <c r="P194">
        <v>0</v>
      </c>
      <c r="Q194">
        <v>0</v>
      </c>
      <c r="R194" t="s">
        <v>531</v>
      </c>
      <c r="S194" t="s">
        <v>531</v>
      </c>
      <c r="T194" t="s">
        <v>531</v>
      </c>
      <c r="U194" t="s">
        <v>531</v>
      </c>
      <c r="W194" s="429">
        <f t="shared" si="4"/>
        <v>0</v>
      </c>
      <c r="X194" s="429">
        <f t="shared" si="4"/>
        <v>0</v>
      </c>
      <c r="Y194" s="429">
        <f t="shared" si="4"/>
        <v>0</v>
      </c>
      <c r="Z194" s="429">
        <f t="shared" si="4"/>
        <v>0</v>
      </c>
      <c r="AA194" s="429" t="s">
        <v>1296</v>
      </c>
    </row>
    <row r="195" spans="1:27" x14ac:dyDescent="0.25">
      <c r="A195" t="s">
        <v>149</v>
      </c>
      <c r="B195" t="s">
        <v>1246</v>
      </c>
      <c r="C195" t="s">
        <v>1324</v>
      </c>
      <c r="D195" t="s">
        <v>1384</v>
      </c>
      <c r="E195" t="s">
        <v>1326</v>
      </c>
      <c r="F195" t="s">
        <v>1293</v>
      </c>
      <c r="G195">
        <v>35</v>
      </c>
      <c r="H195">
        <v>35005</v>
      </c>
      <c r="I195" t="s">
        <v>1327</v>
      </c>
      <c r="J195" t="s">
        <v>1385</v>
      </c>
      <c r="K195" t="s">
        <v>1386</v>
      </c>
      <c r="L195">
        <v>0</v>
      </c>
      <c r="M195">
        <v>30.528403404428467</v>
      </c>
      <c r="N195">
        <v>0</v>
      </c>
      <c r="O195">
        <v>0</v>
      </c>
      <c r="P195">
        <v>0</v>
      </c>
      <c r="Q195">
        <v>0</v>
      </c>
      <c r="R195" t="s">
        <v>531</v>
      </c>
      <c r="S195" t="s">
        <v>531</v>
      </c>
      <c r="T195" t="s">
        <v>531</v>
      </c>
      <c r="U195" t="s">
        <v>531</v>
      </c>
      <c r="W195" s="429">
        <f t="shared" si="4"/>
        <v>0</v>
      </c>
      <c r="X195" s="429">
        <f t="shared" si="4"/>
        <v>0</v>
      </c>
      <c r="Y195" s="429">
        <f t="shared" si="4"/>
        <v>0</v>
      </c>
      <c r="Z195" s="429">
        <f t="shared" si="4"/>
        <v>0</v>
      </c>
      <c r="AA195" s="429" t="s">
        <v>1296</v>
      </c>
    </row>
    <row r="196" spans="1:27" x14ac:dyDescent="0.25">
      <c r="A196" t="s">
        <v>149</v>
      </c>
      <c r="B196" t="s">
        <v>1246</v>
      </c>
      <c r="C196" t="s">
        <v>1324</v>
      </c>
      <c r="D196" t="s">
        <v>1384</v>
      </c>
      <c r="E196" t="s">
        <v>1326</v>
      </c>
      <c r="F196" t="s">
        <v>1293</v>
      </c>
      <c r="G196">
        <v>35</v>
      </c>
      <c r="H196">
        <v>35005</v>
      </c>
      <c r="I196" t="s">
        <v>1327</v>
      </c>
      <c r="J196" t="s">
        <v>1385</v>
      </c>
      <c r="K196" t="s">
        <v>1386</v>
      </c>
      <c r="L196">
        <v>32.566754207333517</v>
      </c>
      <c r="M196">
        <v>17.806282875952139</v>
      </c>
      <c r="N196">
        <v>16.400523701534865</v>
      </c>
      <c r="O196">
        <v>0</v>
      </c>
      <c r="P196">
        <v>0</v>
      </c>
      <c r="Q196">
        <v>0</v>
      </c>
      <c r="R196" t="s">
        <v>531</v>
      </c>
      <c r="S196" t="s">
        <v>531</v>
      </c>
      <c r="T196" t="s">
        <v>531</v>
      </c>
      <c r="U196" t="s">
        <v>531</v>
      </c>
      <c r="W196" s="429">
        <f t="shared" si="4"/>
        <v>0</v>
      </c>
      <c r="X196" s="429">
        <f t="shared" si="4"/>
        <v>0</v>
      </c>
      <c r="Y196" s="429">
        <f t="shared" si="4"/>
        <v>0</v>
      </c>
      <c r="Z196" s="429">
        <f t="shared" si="4"/>
        <v>0</v>
      </c>
      <c r="AA196" s="429" t="s">
        <v>1296</v>
      </c>
    </row>
    <row r="197" spans="1:27" x14ac:dyDescent="0.25">
      <c r="A197" t="s">
        <v>149</v>
      </c>
      <c r="B197" t="s">
        <v>1246</v>
      </c>
      <c r="C197" t="s">
        <v>1324</v>
      </c>
      <c r="D197" t="s">
        <v>1384</v>
      </c>
      <c r="E197" t="s">
        <v>1326</v>
      </c>
      <c r="F197" t="s">
        <v>1293</v>
      </c>
      <c r="G197">
        <v>35</v>
      </c>
      <c r="H197">
        <v>35005</v>
      </c>
      <c r="I197" t="s">
        <v>1327</v>
      </c>
      <c r="J197" t="s">
        <v>1385</v>
      </c>
      <c r="K197" t="s">
        <v>1386</v>
      </c>
      <c r="L197">
        <v>66.773560784820518</v>
      </c>
      <c r="M197">
        <v>18.274869267424563</v>
      </c>
      <c r="N197">
        <v>42.172775232518219</v>
      </c>
      <c r="O197">
        <v>0</v>
      </c>
      <c r="P197">
        <v>0</v>
      </c>
      <c r="Q197">
        <v>0</v>
      </c>
      <c r="R197" t="s">
        <v>531</v>
      </c>
      <c r="S197" t="s">
        <v>531</v>
      </c>
      <c r="T197" t="s">
        <v>531</v>
      </c>
      <c r="U197" t="s">
        <v>531</v>
      </c>
      <c r="W197" s="429">
        <f t="shared" si="4"/>
        <v>0</v>
      </c>
      <c r="X197" s="429">
        <f t="shared" si="4"/>
        <v>0</v>
      </c>
      <c r="Y197" s="429">
        <f t="shared" si="4"/>
        <v>0</v>
      </c>
      <c r="Z197" s="429">
        <f t="shared" si="4"/>
        <v>0</v>
      </c>
      <c r="AA197" s="429" t="s">
        <v>1296</v>
      </c>
    </row>
    <row r="198" spans="1:27" x14ac:dyDescent="0.25">
      <c r="A198" t="s">
        <v>149</v>
      </c>
      <c r="B198" t="s">
        <v>1246</v>
      </c>
      <c r="C198" t="s">
        <v>1324</v>
      </c>
      <c r="D198" t="s">
        <v>1384</v>
      </c>
      <c r="E198" t="s">
        <v>1326</v>
      </c>
      <c r="F198" t="s">
        <v>1293</v>
      </c>
      <c r="G198">
        <v>35</v>
      </c>
      <c r="H198">
        <v>35005</v>
      </c>
      <c r="I198" t="s">
        <v>1327</v>
      </c>
      <c r="J198" t="s">
        <v>1385</v>
      </c>
      <c r="K198" t="s">
        <v>1386</v>
      </c>
      <c r="L198">
        <v>66.773560784820518</v>
      </c>
      <c r="M198">
        <v>18.274869267424563</v>
      </c>
      <c r="N198">
        <v>42.172775232518219</v>
      </c>
      <c r="O198">
        <v>0</v>
      </c>
      <c r="P198">
        <v>0</v>
      </c>
      <c r="Q198">
        <v>0</v>
      </c>
      <c r="R198" t="s">
        <v>531</v>
      </c>
      <c r="S198" t="s">
        <v>531</v>
      </c>
      <c r="T198" t="s">
        <v>531</v>
      </c>
      <c r="U198" t="s">
        <v>531</v>
      </c>
      <c r="W198" s="429">
        <f t="shared" si="4"/>
        <v>0</v>
      </c>
      <c r="X198" s="429">
        <f t="shared" si="4"/>
        <v>0</v>
      </c>
      <c r="Y198" s="429">
        <f t="shared" si="4"/>
        <v>0</v>
      </c>
      <c r="Z198" s="429">
        <f t="shared" si="4"/>
        <v>0</v>
      </c>
      <c r="AA198" s="429" t="s">
        <v>1296</v>
      </c>
    </row>
    <row r="199" spans="1:27" x14ac:dyDescent="0.25">
      <c r="A199" t="s">
        <v>149</v>
      </c>
      <c r="B199" t="s">
        <v>1246</v>
      </c>
      <c r="C199" t="s">
        <v>1324</v>
      </c>
      <c r="D199" t="s">
        <v>1384</v>
      </c>
      <c r="E199" t="s">
        <v>1326</v>
      </c>
      <c r="F199" t="s">
        <v>1293</v>
      </c>
      <c r="G199">
        <v>35</v>
      </c>
      <c r="H199">
        <v>35005</v>
      </c>
      <c r="I199" t="s">
        <v>1327</v>
      </c>
      <c r="J199" t="s">
        <v>1385</v>
      </c>
      <c r="K199" t="s">
        <v>1386</v>
      </c>
      <c r="L199">
        <v>29.755235858498967</v>
      </c>
      <c r="M199">
        <v>9.8403142209209182</v>
      </c>
      <c r="N199">
        <v>34.441099773223215</v>
      </c>
      <c r="O199">
        <v>0</v>
      </c>
      <c r="P199">
        <v>0</v>
      </c>
      <c r="Q199">
        <v>0</v>
      </c>
      <c r="R199" t="s">
        <v>531</v>
      </c>
      <c r="S199" t="s">
        <v>531</v>
      </c>
      <c r="T199" t="s">
        <v>531</v>
      </c>
      <c r="U199" t="s">
        <v>531</v>
      </c>
      <c r="W199" s="429">
        <f t="shared" si="4"/>
        <v>0</v>
      </c>
      <c r="X199" s="429">
        <f t="shared" si="4"/>
        <v>0</v>
      </c>
      <c r="Y199" s="429">
        <f t="shared" si="4"/>
        <v>0</v>
      </c>
      <c r="Z199" s="429">
        <f t="shared" si="4"/>
        <v>0</v>
      </c>
      <c r="AA199" s="429" t="s">
        <v>1296</v>
      </c>
    </row>
    <row r="200" spans="1:27" x14ac:dyDescent="0.25">
      <c r="A200" t="s">
        <v>149</v>
      </c>
      <c r="B200" t="s">
        <v>1246</v>
      </c>
      <c r="C200" t="s">
        <v>1324</v>
      </c>
      <c r="D200" t="s">
        <v>1384</v>
      </c>
      <c r="E200" t="s">
        <v>1326</v>
      </c>
      <c r="F200" t="s">
        <v>1293</v>
      </c>
      <c r="G200">
        <v>35</v>
      </c>
      <c r="H200">
        <v>35005</v>
      </c>
      <c r="I200" t="s">
        <v>1327</v>
      </c>
      <c r="J200" t="s">
        <v>1385</v>
      </c>
      <c r="K200" t="s">
        <v>1386</v>
      </c>
      <c r="L200">
        <v>66.773560784820518</v>
      </c>
      <c r="M200">
        <v>18.274869267424563</v>
      </c>
      <c r="N200">
        <v>42.172775232518219</v>
      </c>
      <c r="O200">
        <v>0</v>
      </c>
      <c r="P200">
        <v>0</v>
      </c>
      <c r="Q200">
        <v>0</v>
      </c>
      <c r="R200" t="s">
        <v>531</v>
      </c>
      <c r="S200" t="s">
        <v>531</v>
      </c>
      <c r="T200" t="s">
        <v>531</v>
      </c>
      <c r="U200" t="s">
        <v>531</v>
      </c>
      <c r="W200" s="429">
        <f t="shared" si="4"/>
        <v>0</v>
      </c>
      <c r="X200" s="429">
        <f t="shared" si="4"/>
        <v>0</v>
      </c>
      <c r="Y200" s="429">
        <f t="shared" si="4"/>
        <v>0</v>
      </c>
      <c r="Z200" s="429">
        <f t="shared" si="4"/>
        <v>0</v>
      </c>
      <c r="AA200" s="429" t="s">
        <v>1296</v>
      </c>
    </row>
    <row r="201" spans="1:27" x14ac:dyDescent="0.25">
      <c r="A201" t="s">
        <v>149</v>
      </c>
      <c r="B201" t="s">
        <v>1246</v>
      </c>
      <c r="C201" t="s">
        <v>1324</v>
      </c>
      <c r="D201" t="s">
        <v>1384</v>
      </c>
      <c r="E201" t="s">
        <v>1326</v>
      </c>
      <c r="F201" t="s">
        <v>1293</v>
      </c>
      <c r="G201">
        <v>35</v>
      </c>
      <c r="H201">
        <v>35015</v>
      </c>
      <c r="I201" t="s">
        <v>552</v>
      </c>
      <c r="J201" t="s">
        <v>1385</v>
      </c>
      <c r="K201" t="s">
        <v>1386</v>
      </c>
      <c r="L201">
        <v>67.242147176292946</v>
      </c>
      <c r="M201">
        <v>22.492146790676383</v>
      </c>
      <c r="N201">
        <v>59.744764912734148</v>
      </c>
      <c r="O201">
        <v>0</v>
      </c>
      <c r="P201">
        <v>0</v>
      </c>
      <c r="Q201">
        <v>0</v>
      </c>
      <c r="R201" t="s">
        <v>531</v>
      </c>
      <c r="S201" t="s">
        <v>531</v>
      </c>
      <c r="T201" t="s">
        <v>531</v>
      </c>
      <c r="U201" t="s">
        <v>531</v>
      </c>
      <c r="W201" s="429">
        <f t="shared" si="4"/>
        <v>0</v>
      </c>
      <c r="X201" s="429">
        <f t="shared" si="4"/>
        <v>0</v>
      </c>
      <c r="Y201" s="429">
        <f t="shared" si="4"/>
        <v>0</v>
      </c>
      <c r="Z201" s="429">
        <f t="shared" si="4"/>
        <v>0</v>
      </c>
      <c r="AA201" s="429" t="s">
        <v>1296</v>
      </c>
    </row>
    <row r="202" spans="1:27" x14ac:dyDescent="0.25">
      <c r="A202" t="s">
        <v>149</v>
      </c>
      <c r="B202" t="s">
        <v>1246</v>
      </c>
      <c r="C202" t="s">
        <v>1324</v>
      </c>
      <c r="D202" t="s">
        <v>1384</v>
      </c>
      <c r="E202" t="s">
        <v>1326</v>
      </c>
      <c r="F202" t="s">
        <v>1293</v>
      </c>
      <c r="G202">
        <v>35</v>
      </c>
      <c r="H202">
        <v>35005</v>
      </c>
      <c r="I202" t="s">
        <v>1327</v>
      </c>
      <c r="J202" t="s">
        <v>1385</v>
      </c>
      <c r="K202" t="s">
        <v>1386</v>
      </c>
      <c r="L202">
        <v>44.515707189880345</v>
      </c>
      <c r="M202">
        <v>7.0287958720863699</v>
      </c>
      <c r="N202">
        <v>44.515707189880345</v>
      </c>
      <c r="O202">
        <v>0</v>
      </c>
      <c r="P202">
        <v>0</v>
      </c>
      <c r="Q202">
        <v>0</v>
      </c>
      <c r="R202" t="s">
        <v>531</v>
      </c>
      <c r="S202" t="s">
        <v>531</v>
      </c>
      <c r="T202" t="s">
        <v>531</v>
      </c>
      <c r="U202" t="s">
        <v>531</v>
      </c>
      <c r="W202" s="429">
        <f t="shared" si="4"/>
        <v>0</v>
      </c>
      <c r="X202" s="429">
        <f t="shared" si="4"/>
        <v>0</v>
      </c>
      <c r="Y202" s="429">
        <f t="shared" si="4"/>
        <v>0</v>
      </c>
      <c r="Z202" s="429">
        <f t="shared" si="4"/>
        <v>0</v>
      </c>
      <c r="AA202" s="429" t="s">
        <v>1296</v>
      </c>
    </row>
    <row r="203" spans="1:27" x14ac:dyDescent="0.25">
      <c r="A203" t="s">
        <v>149</v>
      </c>
      <c r="B203" t="s">
        <v>1246</v>
      </c>
      <c r="C203" t="s">
        <v>1324</v>
      </c>
      <c r="D203" t="s">
        <v>1384</v>
      </c>
      <c r="E203" t="s">
        <v>1326</v>
      </c>
      <c r="F203" t="s">
        <v>1293</v>
      </c>
      <c r="G203">
        <v>35</v>
      </c>
      <c r="H203">
        <v>35005</v>
      </c>
      <c r="I203" t="s">
        <v>1327</v>
      </c>
      <c r="J203" t="s">
        <v>1385</v>
      </c>
      <c r="K203" t="s">
        <v>1386</v>
      </c>
      <c r="L203">
        <v>27.178010705400631</v>
      </c>
      <c r="M203">
        <v>16.400523701534865</v>
      </c>
      <c r="N203">
        <v>16.400523701534865</v>
      </c>
      <c r="O203">
        <v>0</v>
      </c>
      <c r="P203">
        <v>0</v>
      </c>
      <c r="Q203">
        <v>0</v>
      </c>
      <c r="R203" t="s">
        <v>531</v>
      </c>
      <c r="S203" t="s">
        <v>531</v>
      </c>
      <c r="T203" t="s">
        <v>531</v>
      </c>
      <c r="U203" t="s">
        <v>531</v>
      </c>
      <c r="W203" s="429">
        <f t="shared" si="4"/>
        <v>0</v>
      </c>
      <c r="X203" s="429">
        <f t="shared" si="4"/>
        <v>0</v>
      </c>
      <c r="Y203" s="429">
        <f t="shared" si="4"/>
        <v>0</v>
      </c>
      <c r="Z203" s="429">
        <f t="shared" si="4"/>
        <v>0</v>
      </c>
      <c r="AA203" s="429" t="s">
        <v>1296</v>
      </c>
    </row>
    <row r="204" spans="1:27" x14ac:dyDescent="0.25">
      <c r="A204" t="s">
        <v>149</v>
      </c>
      <c r="B204" t="s">
        <v>1246</v>
      </c>
      <c r="C204" t="s">
        <v>1324</v>
      </c>
      <c r="D204" t="s">
        <v>1384</v>
      </c>
      <c r="E204" t="s">
        <v>1326</v>
      </c>
      <c r="F204" t="s">
        <v>1293</v>
      </c>
      <c r="G204">
        <v>35</v>
      </c>
      <c r="H204">
        <v>35005</v>
      </c>
      <c r="I204" t="s">
        <v>1327</v>
      </c>
      <c r="J204" t="s">
        <v>1385</v>
      </c>
      <c r="K204" t="s">
        <v>1386</v>
      </c>
      <c r="L204">
        <v>0.42172775232518223</v>
      </c>
      <c r="M204">
        <v>27.646597096873059</v>
      </c>
      <c r="N204">
        <v>0.35143979360431848</v>
      </c>
      <c r="O204">
        <v>0</v>
      </c>
      <c r="P204">
        <v>0</v>
      </c>
      <c r="Q204">
        <v>0</v>
      </c>
      <c r="R204" t="s">
        <v>531</v>
      </c>
      <c r="S204" t="s">
        <v>531</v>
      </c>
      <c r="T204" t="s">
        <v>531</v>
      </c>
      <c r="U204" t="s">
        <v>531</v>
      </c>
      <c r="W204" s="429">
        <f t="shared" si="4"/>
        <v>0</v>
      </c>
      <c r="X204" s="429">
        <f t="shared" si="4"/>
        <v>0</v>
      </c>
      <c r="Y204" s="429">
        <f t="shared" si="4"/>
        <v>0</v>
      </c>
      <c r="Z204" s="429">
        <f t="shared" si="4"/>
        <v>0</v>
      </c>
      <c r="AA204" s="429" t="s">
        <v>1296</v>
      </c>
    </row>
    <row r="205" spans="1:27" x14ac:dyDescent="0.25">
      <c r="A205" t="s">
        <v>149</v>
      </c>
      <c r="B205" t="s">
        <v>1246</v>
      </c>
      <c r="C205" t="s">
        <v>1324</v>
      </c>
      <c r="D205" t="s">
        <v>1384</v>
      </c>
      <c r="E205" t="s">
        <v>1326</v>
      </c>
      <c r="F205" t="s">
        <v>1293</v>
      </c>
      <c r="G205">
        <v>35</v>
      </c>
      <c r="H205">
        <v>35005</v>
      </c>
      <c r="I205" t="s">
        <v>1327</v>
      </c>
      <c r="J205" t="s">
        <v>1385</v>
      </c>
      <c r="K205" t="s">
        <v>1386</v>
      </c>
      <c r="L205">
        <v>0</v>
      </c>
      <c r="M205">
        <v>12.698691208902709</v>
      </c>
      <c r="N205">
        <v>0</v>
      </c>
      <c r="O205">
        <v>0</v>
      </c>
      <c r="P205">
        <v>0</v>
      </c>
      <c r="Q205">
        <v>0</v>
      </c>
      <c r="R205" t="s">
        <v>531</v>
      </c>
      <c r="S205" t="s">
        <v>531</v>
      </c>
      <c r="T205" t="s">
        <v>531</v>
      </c>
      <c r="U205" t="s">
        <v>531</v>
      </c>
      <c r="W205" s="429">
        <f t="shared" si="4"/>
        <v>0</v>
      </c>
      <c r="X205" s="429">
        <f t="shared" si="4"/>
        <v>0</v>
      </c>
      <c r="Y205" s="429">
        <f t="shared" si="4"/>
        <v>0</v>
      </c>
      <c r="Z205" s="429">
        <f t="shared" si="4"/>
        <v>0</v>
      </c>
      <c r="AA205" s="429" t="s">
        <v>1296</v>
      </c>
    </row>
    <row r="206" spans="1:27" x14ac:dyDescent="0.25">
      <c r="A206" t="s">
        <v>149</v>
      </c>
      <c r="B206" t="s">
        <v>1246</v>
      </c>
      <c r="C206" t="s">
        <v>1324</v>
      </c>
      <c r="D206" t="s">
        <v>1384</v>
      </c>
      <c r="E206" t="s">
        <v>1326</v>
      </c>
      <c r="F206" t="s">
        <v>1293</v>
      </c>
      <c r="G206">
        <v>35</v>
      </c>
      <c r="H206">
        <v>35005</v>
      </c>
      <c r="I206" t="s">
        <v>1327</v>
      </c>
      <c r="J206" t="s">
        <v>1385</v>
      </c>
      <c r="K206" t="s">
        <v>1386</v>
      </c>
      <c r="L206">
        <v>36.549738534849126</v>
      </c>
      <c r="M206">
        <v>0</v>
      </c>
      <c r="N206">
        <v>0</v>
      </c>
      <c r="O206">
        <v>0</v>
      </c>
      <c r="P206">
        <v>0</v>
      </c>
      <c r="Q206">
        <v>0</v>
      </c>
      <c r="R206" t="s">
        <v>531</v>
      </c>
      <c r="S206" t="s">
        <v>531</v>
      </c>
      <c r="T206" t="s">
        <v>531</v>
      </c>
      <c r="U206" t="s">
        <v>531</v>
      </c>
      <c r="W206" s="429">
        <f t="shared" si="4"/>
        <v>0</v>
      </c>
      <c r="X206" s="429">
        <f t="shared" si="4"/>
        <v>0</v>
      </c>
      <c r="Y206" s="429">
        <f t="shared" si="4"/>
        <v>0</v>
      </c>
      <c r="Z206" s="429">
        <f t="shared" si="4"/>
        <v>0</v>
      </c>
      <c r="AA206" s="429" t="s">
        <v>1296</v>
      </c>
    </row>
    <row r="207" spans="1:27" x14ac:dyDescent="0.25">
      <c r="A207" t="s">
        <v>149</v>
      </c>
      <c r="B207" t="s">
        <v>1246</v>
      </c>
      <c r="C207" t="s">
        <v>1324</v>
      </c>
      <c r="D207" t="s">
        <v>1384</v>
      </c>
      <c r="E207" t="s">
        <v>1326</v>
      </c>
      <c r="F207" t="s">
        <v>1293</v>
      </c>
      <c r="G207">
        <v>35</v>
      </c>
      <c r="H207">
        <v>35005</v>
      </c>
      <c r="I207" t="s">
        <v>1327</v>
      </c>
      <c r="J207" t="s">
        <v>1385</v>
      </c>
      <c r="K207" t="s">
        <v>1386</v>
      </c>
      <c r="L207">
        <v>36.549738534849126</v>
      </c>
      <c r="M207">
        <v>21.789267203467748</v>
      </c>
      <c r="N207">
        <v>21.789267203467748</v>
      </c>
      <c r="O207">
        <v>0</v>
      </c>
      <c r="P207">
        <v>0</v>
      </c>
      <c r="Q207">
        <v>0</v>
      </c>
      <c r="R207" t="s">
        <v>531</v>
      </c>
      <c r="S207" t="s">
        <v>531</v>
      </c>
      <c r="T207" t="s">
        <v>531</v>
      </c>
      <c r="U207" t="s">
        <v>531</v>
      </c>
      <c r="W207" s="429">
        <f t="shared" si="4"/>
        <v>0</v>
      </c>
      <c r="X207" s="429">
        <f t="shared" si="4"/>
        <v>0</v>
      </c>
      <c r="Y207" s="429">
        <f t="shared" si="4"/>
        <v>0</v>
      </c>
      <c r="Z207" s="429">
        <f t="shared" si="4"/>
        <v>0</v>
      </c>
      <c r="AA207" s="429" t="s">
        <v>1296</v>
      </c>
    </row>
    <row r="208" spans="1:27" x14ac:dyDescent="0.25">
      <c r="A208" t="s">
        <v>149</v>
      </c>
      <c r="B208" t="s">
        <v>1246</v>
      </c>
      <c r="C208" t="s">
        <v>1324</v>
      </c>
      <c r="D208" t="s">
        <v>1384</v>
      </c>
      <c r="E208" t="s">
        <v>1326</v>
      </c>
      <c r="F208" t="s">
        <v>1293</v>
      </c>
      <c r="G208">
        <v>35</v>
      </c>
      <c r="H208">
        <v>35015</v>
      </c>
      <c r="I208" t="s">
        <v>552</v>
      </c>
      <c r="J208" t="s">
        <v>1385</v>
      </c>
      <c r="K208" t="s">
        <v>1386</v>
      </c>
      <c r="L208">
        <v>0</v>
      </c>
      <c r="M208">
        <v>6.7945026763501577</v>
      </c>
      <c r="N208">
        <v>0</v>
      </c>
      <c r="O208">
        <v>0</v>
      </c>
      <c r="P208">
        <v>0</v>
      </c>
      <c r="Q208">
        <v>0</v>
      </c>
      <c r="R208" t="s">
        <v>531</v>
      </c>
      <c r="S208" t="s">
        <v>531</v>
      </c>
      <c r="T208" t="s">
        <v>531</v>
      </c>
      <c r="U208" t="s">
        <v>531</v>
      </c>
      <c r="W208" s="429">
        <f t="shared" si="4"/>
        <v>0</v>
      </c>
      <c r="X208" s="429">
        <f t="shared" si="4"/>
        <v>0</v>
      </c>
      <c r="Y208" s="429">
        <f t="shared" si="4"/>
        <v>0</v>
      </c>
      <c r="Z208" s="429">
        <f t="shared" si="4"/>
        <v>0</v>
      </c>
      <c r="AA208" s="429" t="s">
        <v>1296</v>
      </c>
    </row>
    <row r="209" spans="1:27" x14ac:dyDescent="0.25">
      <c r="A209" t="s">
        <v>149</v>
      </c>
      <c r="B209" t="s">
        <v>1246</v>
      </c>
      <c r="C209" t="s">
        <v>1324</v>
      </c>
      <c r="D209" t="s">
        <v>1384</v>
      </c>
      <c r="E209" t="s">
        <v>1326</v>
      </c>
      <c r="F209" t="s">
        <v>1293</v>
      </c>
      <c r="G209">
        <v>35</v>
      </c>
      <c r="H209">
        <v>35015</v>
      </c>
      <c r="I209" t="s">
        <v>552</v>
      </c>
      <c r="J209" t="s">
        <v>1385</v>
      </c>
      <c r="K209" t="s">
        <v>1386</v>
      </c>
      <c r="L209">
        <v>89.968587162705532</v>
      </c>
      <c r="M209">
        <v>36.081152143376706</v>
      </c>
      <c r="N209">
        <v>95.825917056110839</v>
      </c>
      <c r="O209">
        <v>0</v>
      </c>
      <c r="P209">
        <v>1.8743455658896988</v>
      </c>
      <c r="Q209">
        <v>1.8743455658896988</v>
      </c>
      <c r="R209" t="s">
        <v>531</v>
      </c>
      <c r="S209" t="s">
        <v>531</v>
      </c>
      <c r="T209" t="s">
        <v>531</v>
      </c>
      <c r="U209" t="s">
        <v>531</v>
      </c>
      <c r="W209" s="429">
        <f t="shared" si="4"/>
        <v>0</v>
      </c>
      <c r="X209" s="429">
        <f t="shared" si="4"/>
        <v>0</v>
      </c>
      <c r="Y209" s="429">
        <f t="shared" si="4"/>
        <v>0</v>
      </c>
      <c r="Z209" s="429">
        <f t="shared" si="4"/>
        <v>0</v>
      </c>
      <c r="AA209" s="429" t="s">
        <v>1296</v>
      </c>
    </row>
    <row r="210" spans="1:27" x14ac:dyDescent="0.25">
      <c r="A210" t="s">
        <v>149</v>
      </c>
      <c r="B210" t="s">
        <v>1246</v>
      </c>
      <c r="C210" t="s">
        <v>1324</v>
      </c>
      <c r="D210" t="s">
        <v>1384</v>
      </c>
      <c r="E210" t="s">
        <v>1326</v>
      </c>
      <c r="F210" t="s">
        <v>1293</v>
      </c>
      <c r="G210">
        <v>35</v>
      </c>
      <c r="H210">
        <v>35015</v>
      </c>
      <c r="I210" t="s">
        <v>552</v>
      </c>
      <c r="J210" t="s">
        <v>1385</v>
      </c>
      <c r="K210" t="s">
        <v>1386</v>
      </c>
      <c r="L210">
        <v>66.773560784820518</v>
      </c>
      <c r="M210">
        <v>33.503926990278366</v>
      </c>
      <c r="N210">
        <v>100.27748777509888</v>
      </c>
      <c r="O210">
        <v>0</v>
      </c>
      <c r="P210">
        <v>2.3429319573621235</v>
      </c>
      <c r="Q210">
        <v>2.3429319573621235</v>
      </c>
      <c r="R210" t="s">
        <v>531</v>
      </c>
      <c r="S210" t="s">
        <v>531</v>
      </c>
      <c r="T210" t="s">
        <v>531</v>
      </c>
      <c r="U210" t="s">
        <v>531</v>
      </c>
      <c r="W210" s="429">
        <f t="shared" si="4"/>
        <v>0</v>
      </c>
      <c r="X210" s="429">
        <f t="shared" si="4"/>
        <v>0</v>
      </c>
      <c r="Y210" s="429">
        <f t="shared" si="4"/>
        <v>0</v>
      </c>
      <c r="Z210" s="429">
        <f t="shared" si="4"/>
        <v>0</v>
      </c>
      <c r="AA210" s="429" t="s">
        <v>1296</v>
      </c>
    </row>
    <row r="211" spans="1:27" x14ac:dyDescent="0.25">
      <c r="A211" t="s">
        <v>149</v>
      </c>
      <c r="B211" t="s">
        <v>1246</v>
      </c>
      <c r="C211" t="s">
        <v>1324</v>
      </c>
      <c r="D211" t="s">
        <v>1384</v>
      </c>
      <c r="E211" t="s">
        <v>1326</v>
      </c>
      <c r="F211" t="s">
        <v>1293</v>
      </c>
      <c r="G211">
        <v>35</v>
      </c>
      <c r="H211">
        <v>35015</v>
      </c>
      <c r="I211" t="s">
        <v>552</v>
      </c>
      <c r="J211" t="s">
        <v>1385</v>
      </c>
      <c r="K211" t="s">
        <v>1386</v>
      </c>
      <c r="L211">
        <v>3.7486911317793976</v>
      </c>
      <c r="M211">
        <v>6.3259162848777342</v>
      </c>
      <c r="N211">
        <v>14.99476452711759</v>
      </c>
      <c r="O211">
        <v>67.710733567765359</v>
      </c>
      <c r="P211">
        <v>0</v>
      </c>
      <c r="Q211">
        <v>0</v>
      </c>
      <c r="R211" t="s">
        <v>531</v>
      </c>
      <c r="S211" t="s">
        <v>531</v>
      </c>
      <c r="T211" t="s">
        <v>531</v>
      </c>
      <c r="U211" t="s">
        <v>531</v>
      </c>
      <c r="W211" s="429">
        <f t="shared" si="4"/>
        <v>0</v>
      </c>
      <c r="X211" s="429">
        <f t="shared" si="4"/>
        <v>0</v>
      </c>
      <c r="Y211" s="429">
        <f t="shared" si="4"/>
        <v>0</v>
      </c>
      <c r="Z211" s="429">
        <f t="shared" si="4"/>
        <v>0</v>
      </c>
      <c r="AA211" s="429" t="s">
        <v>1296</v>
      </c>
    </row>
    <row r="212" spans="1:27" x14ac:dyDescent="0.25">
      <c r="A212" t="s">
        <v>149</v>
      </c>
      <c r="B212" t="s">
        <v>1246</v>
      </c>
      <c r="C212" t="s">
        <v>1324</v>
      </c>
      <c r="D212" t="s">
        <v>1384</v>
      </c>
      <c r="E212" t="s">
        <v>1326</v>
      </c>
      <c r="F212" t="s">
        <v>1293</v>
      </c>
      <c r="G212">
        <v>35</v>
      </c>
      <c r="H212">
        <v>35015</v>
      </c>
      <c r="I212" t="s">
        <v>552</v>
      </c>
      <c r="J212" t="s">
        <v>1385</v>
      </c>
      <c r="K212" t="s">
        <v>1386</v>
      </c>
      <c r="L212">
        <v>0</v>
      </c>
      <c r="M212">
        <v>6.7945026763501577</v>
      </c>
      <c r="N212">
        <v>0</v>
      </c>
      <c r="O212">
        <v>0</v>
      </c>
      <c r="P212">
        <v>0</v>
      </c>
      <c r="Q212">
        <v>0</v>
      </c>
      <c r="R212" t="s">
        <v>531</v>
      </c>
      <c r="S212" t="s">
        <v>531</v>
      </c>
      <c r="T212" t="s">
        <v>531</v>
      </c>
      <c r="U212" t="s">
        <v>531</v>
      </c>
      <c r="W212" s="429">
        <f t="shared" si="4"/>
        <v>0</v>
      </c>
      <c r="X212" s="429">
        <f t="shared" si="4"/>
        <v>0</v>
      </c>
      <c r="Y212" s="429">
        <f t="shared" si="4"/>
        <v>0</v>
      </c>
      <c r="Z212" s="429">
        <f t="shared" si="4"/>
        <v>0</v>
      </c>
      <c r="AA212" s="429" t="s">
        <v>1296</v>
      </c>
    </row>
    <row r="213" spans="1:27" x14ac:dyDescent="0.25">
      <c r="A213" t="s">
        <v>149</v>
      </c>
      <c r="B213" t="s">
        <v>1246</v>
      </c>
      <c r="C213" t="s">
        <v>1324</v>
      </c>
      <c r="D213" t="s">
        <v>1384</v>
      </c>
      <c r="E213" t="s">
        <v>1326</v>
      </c>
      <c r="F213" t="s">
        <v>1293</v>
      </c>
      <c r="G213">
        <v>35</v>
      </c>
      <c r="H213">
        <v>35015</v>
      </c>
      <c r="I213" t="s">
        <v>552</v>
      </c>
      <c r="J213" t="s">
        <v>1385</v>
      </c>
      <c r="K213" t="s">
        <v>1386</v>
      </c>
      <c r="L213">
        <v>0</v>
      </c>
      <c r="M213">
        <v>7.7316754592950065</v>
      </c>
      <c r="N213">
        <v>0</v>
      </c>
      <c r="O213">
        <v>0</v>
      </c>
      <c r="P213">
        <v>0</v>
      </c>
      <c r="Q213">
        <v>0</v>
      </c>
      <c r="R213" t="s">
        <v>531</v>
      </c>
      <c r="S213" t="s">
        <v>531</v>
      </c>
      <c r="T213" t="s">
        <v>531</v>
      </c>
      <c r="U213" t="s">
        <v>531</v>
      </c>
      <c r="W213" s="429">
        <f t="shared" si="4"/>
        <v>0</v>
      </c>
      <c r="X213" s="429">
        <f t="shared" si="4"/>
        <v>0</v>
      </c>
      <c r="Y213" s="429">
        <f t="shared" si="4"/>
        <v>0</v>
      </c>
      <c r="Z213" s="429">
        <f t="shared" si="4"/>
        <v>0</v>
      </c>
      <c r="AA213" s="429" t="s">
        <v>1296</v>
      </c>
    </row>
    <row r="214" spans="1:27" x14ac:dyDescent="0.25">
      <c r="A214" t="s">
        <v>149</v>
      </c>
      <c r="B214" t="s">
        <v>1246</v>
      </c>
      <c r="C214" t="s">
        <v>1324</v>
      </c>
      <c r="D214" t="s">
        <v>1384</v>
      </c>
      <c r="E214" t="s">
        <v>1326</v>
      </c>
      <c r="F214" t="s">
        <v>1293</v>
      </c>
      <c r="G214">
        <v>35</v>
      </c>
      <c r="H214">
        <v>35015</v>
      </c>
      <c r="I214" t="s">
        <v>552</v>
      </c>
      <c r="J214" t="s">
        <v>1385</v>
      </c>
      <c r="K214" t="s">
        <v>1386</v>
      </c>
      <c r="L214">
        <v>0</v>
      </c>
      <c r="M214">
        <v>23.429319573621235</v>
      </c>
      <c r="N214">
        <v>0</v>
      </c>
      <c r="O214">
        <v>0</v>
      </c>
      <c r="P214">
        <v>0</v>
      </c>
      <c r="Q214">
        <v>0</v>
      </c>
      <c r="R214" t="s">
        <v>531</v>
      </c>
      <c r="S214" t="s">
        <v>531</v>
      </c>
      <c r="T214" t="s">
        <v>531</v>
      </c>
      <c r="U214" t="s">
        <v>531</v>
      </c>
      <c r="W214" s="429">
        <f t="shared" si="4"/>
        <v>0</v>
      </c>
      <c r="X214" s="429">
        <f t="shared" si="4"/>
        <v>0</v>
      </c>
      <c r="Y214" s="429">
        <f t="shared" si="4"/>
        <v>0</v>
      </c>
      <c r="Z214" s="429">
        <f t="shared" si="4"/>
        <v>0</v>
      </c>
      <c r="AA214" s="429" t="s">
        <v>1296</v>
      </c>
    </row>
    <row r="215" spans="1:27" x14ac:dyDescent="0.25">
      <c r="A215" t="s">
        <v>149</v>
      </c>
      <c r="B215" t="s">
        <v>1246</v>
      </c>
      <c r="C215" t="s">
        <v>1324</v>
      </c>
      <c r="D215" t="s">
        <v>1384</v>
      </c>
      <c r="E215" t="s">
        <v>1326</v>
      </c>
      <c r="F215" t="s">
        <v>1293</v>
      </c>
      <c r="G215">
        <v>35</v>
      </c>
      <c r="H215">
        <v>35015</v>
      </c>
      <c r="I215" t="s">
        <v>552</v>
      </c>
      <c r="J215" t="s">
        <v>1385</v>
      </c>
      <c r="K215" t="s">
        <v>1386</v>
      </c>
      <c r="L215">
        <v>56.933246563899601</v>
      </c>
      <c r="M215">
        <v>20.383508029050471</v>
      </c>
      <c r="N215">
        <v>60.916230891415211</v>
      </c>
      <c r="O215">
        <v>0</v>
      </c>
      <c r="P215">
        <v>0</v>
      </c>
      <c r="Q215">
        <v>0</v>
      </c>
      <c r="R215" t="s">
        <v>531</v>
      </c>
      <c r="S215" t="s">
        <v>531</v>
      </c>
      <c r="T215" t="s">
        <v>531</v>
      </c>
      <c r="U215" t="s">
        <v>531</v>
      </c>
      <c r="W215" s="429">
        <f t="shared" si="4"/>
        <v>0</v>
      </c>
      <c r="X215" s="429">
        <f t="shared" si="4"/>
        <v>0</v>
      </c>
      <c r="Y215" s="429">
        <f t="shared" si="4"/>
        <v>0</v>
      </c>
      <c r="Z215" s="429">
        <f t="shared" si="4"/>
        <v>0</v>
      </c>
      <c r="AA215" s="429" t="s">
        <v>1296</v>
      </c>
    </row>
    <row r="216" spans="1:27" x14ac:dyDescent="0.25">
      <c r="A216" t="s">
        <v>149</v>
      </c>
      <c r="B216" t="s">
        <v>1246</v>
      </c>
      <c r="C216" t="s">
        <v>1324</v>
      </c>
      <c r="D216" t="s">
        <v>1384</v>
      </c>
      <c r="E216" t="s">
        <v>1326</v>
      </c>
      <c r="F216" t="s">
        <v>1293</v>
      </c>
      <c r="G216">
        <v>35</v>
      </c>
      <c r="H216">
        <v>35015</v>
      </c>
      <c r="I216" t="s">
        <v>552</v>
      </c>
      <c r="J216" t="s">
        <v>1385</v>
      </c>
      <c r="K216" t="s">
        <v>1386</v>
      </c>
      <c r="L216">
        <v>56.933246563899601</v>
      </c>
      <c r="M216">
        <v>20.383508029050471</v>
      </c>
      <c r="N216">
        <v>60.916230891415211</v>
      </c>
      <c r="O216">
        <v>0</v>
      </c>
      <c r="P216">
        <v>0</v>
      </c>
      <c r="Q216">
        <v>0</v>
      </c>
      <c r="R216" t="s">
        <v>531</v>
      </c>
      <c r="S216" t="s">
        <v>531</v>
      </c>
      <c r="T216" t="s">
        <v>531</v>
      </c>
      <c r="U216" t="s">
        <v>531</v>
      </c>
      <c r="W216" s="429">
        <f t="shared" si="4"/>
        <v>0</v>
      </c>
      <c r="X216" s="429">
        <f t="shared" si="4"/>
        <v>0</v>
      </c>
      <c r="Y216" s="429">
        <f t="shared" si="4"/>
        <v>0</v>
      </c>
      <c r="Z216" s="429">
        <f t="shared" si="4"/>
        <v>0</v>
      </c>
      <c r="AA216" s="429" t="s">
        <v>1296</v>
      </c>
    </row>
    <row r="217" spans="1:27" x14ac:dyDescent="0.25">
      <c r="A217" t="s">
        <v>149</v>
      </c>
      <c r="B217" t="s">
        <v>1246</v>
      </c>
      <c r="C217" t="s">
        <v>1324</v>
      </c>
      <c r="D217" t="s">
        <v>1384</v>
      </c>
      <c r="E217" t="s">
        <v>1326</v>
      </c>
      <c r="F217" t="s">
        <v>1293</v>
      </c>
      <c r="G217">
        <v>35</v>
      </c>
      <c r="H217">
        <v>35015</v>
      </c>
      <c r="I217" t="s">
        <v>552</v>
      </c>
      <c r="J217" t="s">
        <v>1385</v>
      </c>
      <c r="K217" t="s">
        <v>1386</v>
      </c>
      <c r="L217">
        <v>54.824607802273682</v>
      </c>
      <c r="M217">
        <v>19.91492163757805</v>
      </c>
      <c r="N217">
        <v>37.486911317793975</v>
      </c>
      <c r="O217">
        <v>0</v>
      </c>
      <c r="P217">
        <v>0</v>
      </c>
      <c r="Q217">
        <v>0</v>
      </c>
      <c r="R217" t="s">
        <v>531</v>
      </c>
      <c r="S217" t="s">
        <v>531</v>
      </c>
      <c r="T217" t="s">
        <v>531</v>
      </c>
      <c r="U217" t="s">
        <v>531</v>
      </c>
      <c r="W217" s="429">
        <f t="shared" si="4"/>
        <v>0</v>
      </c>
      <c r="X217" s="429">
        <f t="shared" si="4"/>
        <v>0</v>
      </c>
      <c r="Y217" s="429">
        <f t="shared" si="4"/>
        <v>0</v>
      </c>
      <c r="Z217" s="429">
        <f t="shared" si="4"/>
        <v>0</v>
      </c>
      <c r="AA217" s="429" t="s">
        <v>1296</v>
      </c>
    </row>
    <row r="218" spans="1:27" x14ac:dyDescent="0.25">
      <c r="A218" t="s">
        <v>149</v>
      </c>
      <c r="B218" t="s">
        <v>1246</v>
      </c>
      <c r="C218" t="s">
        <v>1324</v>
      </c>
      <c r="D218" t="s">
        <v>1384</v>
      </c>
      <c r="E218" t="s">
        <v>1326</v>
      </c>
      <c r="F218" t="s">
        <v>1293</v>
      </c>
      <c r="G218">
        <v>35</v>
      </c>
      <c r="H218">
        <v>35015</v>
      </c>
      <c r="I218" t="s">
        <v>552</v>
      </c>
      <c r="J218" t="s">
        <v>1385</v>
      </c>
      <c r="K218" t="s">
        <v>1386</v>
      </c>
      <c r="L218">
        <v>54.824607802273682</v>
      </c>
      <c r="M218">
        <v>19.91492163757805</v>
      </c>
      <c r="N218">
        <v>37.486911317793975</v>
      </c>
      <c r="O218">
        <v>0</v>
      </c>
      <c r="P218">
        <v>0</v>
      </c>
      <c r="Q218">
        <v>0</v>
      </c>
      <c r="R218" t="s">
        <v>531</v>
      </c>
      <c r="S218" t="s">
        <v>531</v>
      </c>
      <c r="T218" t="s">
        <v>531</v>
      </c>
      <c r="U218" t="s">
        <v>531</v>
      </c>
      <c r="W218" s="429">
        <f t="shared" si="4"/>
        <v>0</v>
      </c>
      <c r="X218" s="429">
        <f t="shared" si="4"/>
        <v>0</v>
      </c>
      <c r="Y218" s="429">
        <f t="shared" si="4"/>
        <v>0</v>
      </c>
      <c r="Z218" s="429">
        <f t="shared" si="4"/>
        <v>0</v>
      </c>
      <c r="AA218" s="429" t="s">
        <v>1296</v>
      </c>
    </row>
    <row r="219" spans="1:27" x14ac:dyDescent="0.25">
      <c r="A219" t="s">
        <v>149</v>
      </c>
      <c r="B219" t="s">
        <v>1246</v>
      </c>
      <c r="C219" t="s">
        <v>1324</v>
      </c>
      <c r="D219" t="s">
        <v>1384</v>
      </c>
      <c r="E219" t="s">
        <v>1326</v>
      </c>
      <c r="F219" t="s">
        <v>1293</v>
      </c>
      <c r="G219">
        <v>35</v>
      </c>
      <c r="H219">
        <v>35015</v>
      </c>
      <c r="I219" t="s">
        <v>552</v>
      </c>
      <c r="J219" t="s">
        <v>1385</v>
      </c>
      <c r="K219" t="s">
        <v>1386</v>
      </c>
      <c r="L219">
        <v>0</v>
      </c>
      <c r="M219">
        <v>11.246073395338192</v>
      </c>
      <c r="N219">
        <v>0</v>
      </c>
      <c r="O219">
        <v>0</v>
      </c>
      <c r="P219">
        <v>0</v>
      </c>
      <c r="Q219">
        <v>0</v>
      </c>
      <c r="R219" t="s">
        <v>531</v>
      </c>
      <c r="S219" t="s">
        <v>531</v>
      </c>
      <c r="T219" t="s">
        <v>531</v>
      </c>
      <c r="U219" t="s">
        <v>531</v>
      </c>
      <c r="W219" s="429">
        <f t="shared" si="4"/>
        <v>0</v>
      </c>
      <c r="X219" s="429">
        <f t="shared" si="4"/>
        <v>0</v>
      </c>
      <c r="Y219" s="429">
        <f t="shared" si="4"/>
        <v>0</v>
      </c>
      <c r="Z219" s="429">
        <f t="shared" si="4"/>
        <v>0</v>
      </c>
      <c r="AA219" s="429" t="s">
        <v>1296</v>
      </c>
    </row>
    <row r="220" spans="1:27" x14ac:dyDescent="0.25">
      <c r="A220" t="s">
        <v>149</v>
      </c>
      <c r="B220" t="s">
        <v>1246</v>
      </c>
      <c r="C220" t="s">
        <v>1324</v>
      </c>
      <c r="D220" t="s">
        <v>1384</v>
      </c>
      <c r="E220" t="s">
        <v>1326</v>
      </c>
      <c r="F220" t="s">
        <v>1293</v>
      </c>
      <c r="G220">
        <v>35</v>
      </c>
      <c r="H220">
        <v>35015</v>
      </c>
      <c r="I220" t="s">
        <v>552</v>
      </c>
      <c r="J220" t="s">
        <v>1385</v>
      </c>
      <c r="K220" t="s">
        <v>1386</v>
      </c>
      <c r="L220">
        <v>27.646597096873059</v>
      </c>
      <c r="M220">
        <v>14.291884939908952</v>
      </c>
      <c r="N220">
        <v>41.704188841045799</v>
      </c>
      <c r="O220">
        <v>0</v>
      </c>
      <c r="P220">
        <v>0</v>
      </c>
      <c r="Q220">
        <v>0</v>
      </c>
      <c r="R220" t="s">
        <v>531</v>
      </c>
      <c r="S220" t="s">
        <v>531</v>
      </c>
      <c r="T220" t="s">
        <v>531</v>
      </c>
      <c r="U220" t="s">
        <v>531</v>
      </c>
      <c r="W220" s="429">
        <f t="shared" si="4"/>
        <v>0</v>
      </c>
      <c r="X220" s="429">
        <f t="shared" si="4"/>
        <v>0</v>
      </c>
      <c r="Y220" s="429">
        <f t="shared" si="4"/>
        <v>0</v>
      </c>
      <c r="Z220" s="429">
        <f t="shared" si="4"/>
        <v>0</v>
      </c>
      <c r="AA220" s="429" t="s">
        <v>1296</v>
      </c>
    </row>
    <row r="221" spans="1:27" x14ac:dyDescent="0.25">
      <c r="A221" t="s">
        <v>149</v>
      </c>
      <c r="B221" t="s">
        <v>1246</v>
      </c>
      <c r="C221" t="s">
        <v>1324</v>
      </c>
      <c r="D221" t="s">
        <v>1384</v>
      </c>
      <c r="E221" t="s">
        <v>1326</v>
      </c>
      <c r="F221" t="s">
        <v>1293</v>
      </c>
      <c r="G221">
        <v>35</v>
      </c>
      <c r="H221">
        <v>35015</v>
      </c>
      <c r="I221" t="s">
        <v>552</v>
      </c>
      <c r="J221" t="s">
        <v>1385</v>
      </c>
      <c r="K221" t="s">
        <v>1386</v>
      </c>
      <c r="L221">
        <v>22.960733182148811</v>
      </c>
      <c r="M221">
        <v>11.246073395338192</v>
      </c>
      <c r="N221">
        <v>34.675392968959429</v>
      </c>
      <c r="O221">
        <v>0</v>
      </c>
      <c r="P221">
        <v>0</v>
      </c>
      <c r="Q221">
        <v>0</v>
      </c>
      <c r="R221" t="s">
        <v>531</v>
      </c>
      <c r="S221" t="s">
        <v>531</v>
      </c>
      <c r="T221" t="s">
        <v>531</v>
      </c>
      <c r="U221" t="s">
        <v>531</v>
      </c>
      <c r="W221" s="429">
        <f t="shared" si="4"/>
        <v>0</v>
      </c>
      <c r="X221" s="429">
        <f t="shared" si="4"/>
        <v>0</v>
      </c>
      <c r="Y221" s="429">
        <f t="shared" si="4"/>
        <v>0</v>
      </c>
      <c r="Z221" s="429">
        <f t="shared" si="4"/>
        <v>0</v>
      </c>
      <c r="AA221" s="429" t="s">
        <v>1296</v>
      </c>
    </row>
    <row r="222" spans="1:27" x14ac:dyDescent="0.25">
      <c r="A222" t="s">
        <v>149</v>
      </c>
      <c r="B222" t="s">
        <v>1246</v>
      </c>
      <c r="C222" t="s">
        <v>1324</v>
      </c>
      <c r="D222" t="s">
        <v>1384</v>
      </c>
      <c r="E222" t="s">
        <v>1326</v>
      </c>
      <c r="F222" t="s">
        <v>1293</v>
      </c>
      <c r="G222">
        <v>35</v>
      </c>
      <c r="H222">
        <v>35015</v>
      </c>
      <c r="I222" t="s">
        <v>552</v>
      </c>
      <c r="J222" t="s">
        <v>1385</v>
      </c>
      <c r="K222" t="s">
        <v>1386</v>
      </c>
      <c r="L222">
        <v>0</v>
      </c>
      <c r="M222">
        <v>1.2183246178283043</v>
      </c>
      <c r="N222">
        <v>0</v>
      </c>
      <c r="O222">
        <v>0</v>
      </c>
      <c r="P222">
        <v>0</v>
      </c>
      <c r="Q222">
        <v>0</v>
      </c>
      <c r="R222" t="s">
        <v>531</v>
      </c>
      <c r="S222" t="s">
        <v>531</v>
      </c>
      <c r="T222" t="s">
        <v>531</v>
      </c>
      <c r="U222" t="s">
        <v>531</v>
      </c>
      <c r="W222" s="429">
        <f t="shared" si="4"/>
        <v>0</v>
      </c>
      <c r="X222" s="429">
        <f t="shared" si="4"/>
        <v>0</v>
      </c>
      <c r="Y222" s="429">
        <f t="shared" si="4"/>
        <v>0</v>
      </c>
      <c r="Z222" s="429">
        <f t="shared" si="4"/>
        <v>0</v>
      </c>
      <c r="AA222" s="429" t="s">
        <v>1296</v>
      </c>
    </row>
    <row r="223" spans="1:27" x14ac:dyDescent="0.25">
      <c r="A223" t="s">
        <v>149</v>
      </c>
      <c r="B223" t="s">
        <v>1246</v>
      </c>
      <c r="C223" t="s">
        <v>1324</v>
      </c>
      <c r="D223" t="s">
        <v>1384</v>
      </c>
      <c r="E223" t="s">
        <v>1326</v>
      </c>
      <c r="F223" t="s">
        <v>1293</v>
      </c>
      <c r="G223">
        <v>35</v>
      </c>
      <c r="H223">
        <v>35015</v>
      </c>
      <c r="I223" t="s">
        <v>552</v>
      </c>
      <c r="J223" t="s">
        <v>1385</v>
      </c>
      <c r="K223" t="s">
        <v>1386</v>
      </c>
      <c r="L223">
        <v>0</v>
      </c>
      <c r="M223">
        <v>0.49201571104604591</v>
      </c>
      <c r="N223">
        <v>0</v>
      </c>
      <c r="O223">
        <v>0</v>
      </c>
      <c r="P223">
        <v>0</v>
      </c>
      <c r="Q223">
        <v>0</v>
      </c>
      <c r="R223" t="s">
        <v>531</v>
      </c>
      <c r="S223" t="s">
        <v>531</v>
      </c>
      <c r="T223" t="s">
        <v>531</v>
      </c>
      <c r="U223" t="s">
        <v>531</v>
      </c>
      <c r="W223" s="429">
        <f t="shared" si="4"/>
        <v>0</v>
      </c>
      <c r="X223" s="429">
        <f t="shared" si="4"/>
        <v>0</v>
      </c>
      <c r="Y223" s="429">
        <f t="shared" si="4"/>
        <v>0</v>
      </c>
      <c r="Z223" s="429">
        <f t="shared" si="4"/>
        <v>0</v>
      </c>
      <c r="AA223" s="429" t="s">
        <v>1296</v>
      </c>
    </row>
    <row r="224" spans="1:27" x14ac:dyDescent="0.25">
      <c r="A224" t="s">
        <v>149</v>
      </c>
      <c r="B224" t="s">
        <v>1246</v>
      </c>
      <c r="C224" t="s">
        <v>1324</v>
      </c>
      <c r="D224" t="s">
        <v>1384</v>
      </c>
      <c r="E224" t="s">
        <v>1326</v>
      </c>
      <c r="F224" t="s">
        <v>1293</v>
      </c>
      <c r="G224">
        <v>35</v>
      </c>
      <c r="H224">
        <v>35015</v>
      </c>
      <c r="I224" t="s">
        <v>552</v>
      </c>
      <c r="J224" t="s">
        <v>1385</v>
      </c>
      <c r="K224" t="s">
        <v>1386</v>
      </c>
      <c r="L224">
        <v>0</v>
      </c>
      <c r="M224">
        <v>16.400523701534865</v>
      </c>
      <c r="N224">
        <v>0</v>
      </c>
      <c r="O224">
        <v>0</v>
      </c>
      <c r="P224">
        <v>0</v>
      </c>
      <c r="Q224">
        <v>0</v>
      </c>
      <c r="R224" t="s">
        <v>531</v>
      </c>
      <c r="S224" t="s">
        <v>531</v>
      </c>
      <c r="T224" t="s">
        <v>531</v>
      </c>
      <c r="U224" t="s">
        <v>531</v>
      </c>
      <c r="W224" s="429">
        <f t="shared" si="4"/>
        <v>0</v>
      </c>
      <c r="X224" s="429">
        <f t="shared" si="4"/>
        <v>0</v>
      </c>
      <c r="Y224" s="429">
        <f t="shared" si="4"/>
        <v>0</v>
      </c>
      <c r="Z224" s="429">
        <f t="shared" ref="Z224:Z287" si="5">IFERROR(U224*1,0)</f>
        <v>0</v>
      </c>
      <c r="AA224" s="429" t="s">
        <v>1296</v>
      </c>
    </row>
    <row r="225" spans="1:27" x14ac:dyDescent="0.25">
      <c r="A225" t="s">
        <v>149</v>
      </c>
      <c r="B225" t="s">
        <v>1246</v>
      </c>
      <c r="C225" t="s">
        <v>1324</v>
      </c>
      <c r="D225" t="s">
        <v>1384</v>
      </c>
      <c r="E225" t="s">
        <v>1326</v>
      </c>
      <c r="F225" t="s">
        <v>1293</v>
      </c>
      <c r="G225">
        <v>35</v>
      </c>
      <c r="H225">
        <v>35015</v>
      </c>
      <c r="I225" t="s">
        <v>552</v>
      </c>
      <c r="J225" t="s">
        <v>1385</v>
      </c>
      <c r="K225" t="s">
        <v>1386</v>
      </c>
      <c r="L225">
        <v>22.960733182148811</v>
      </c>
      <c r="M225">
        <v>11.246073395338192</v>
      </c>
      <c r="N225">
        <v>34.675392968959429</v>
      </c>
      <c r="O225">
        <v>0</v>
      </c>
      <c r="P225">
        <v>0</v>
      </c>
      <c r="Q225">
        <v>0</v>
      </c>
      <c r="R225" t="s">
        <v>531</v>
      </c>
      <c r="S225" t="s">
        <v>531</v>
      </c>
      <c r="T225" t="s">
        <v>531</v>
      </c>
      <c r="U225" t="s">
        <v>531</v>
      </c>
      <c r="W225" s="429">
        <f t="shared" ref="W225:Z288" si="6">IFERROR(R225*1,0)</f>
        <v>0</v>
      </c>
      <c r="X225" s="429">
        <f t="shared" si="6"/>
        <v>0</v>
      </c>
      <c r="Y225" s="429">
        <f t="shared" si="6"/>
        <v>0</v>
      </c>
      <c r="Z225" s="429">
        <f t="shared" si="5"/>
        <v>0</v>
      </c>
      <c r="AA225" s="429" t="s">
        <v>1296</v>
      </c>
    </row>
    <row r="226" spans="1:27" x14ac:dyDescent="0.25">
      <c r="A226" t="s">
        <v>149</v>
      </c>
      <c r="B226" t="s">
        <v>1246</v>
      </c>
      <c r="C226" t="s">
        <v>1324</v>
      </c>
      <c r="D226" t="s">
        <v>1384</v>
      </c>
      <c r="E226" t="s">
        <v>1326</v>
      </c>
      <c r="F226" t="s">
        <v>1293</v>
      </c>
      <c r="G226">
        <v>35</v>
      </c>
      <c r="H226">
        <v>35015</v>
      </c>
      <c r="I226" t="s">
        <v>552</v>
      </c>
      <c r="J226" t="s">
        <v>1385</v>
      </c>
      <c r="K226" t="s">
        <v>1386</v>
      </c>
      <c r="L226">
        <v>49.201571104604589</v>
      </c>
      <c r="M226">
        <v>24.600785552302295</v>
      </c>
      <c r="N226">
        <v>74.739529439851736</v>
      </c>
      <c r="O226">
        <v>0</v>
      </c>
      <c r="P226">
        <v>0</v>
      </c>
      <c r="Q226">
        <v>0</v>
      </c>
      <c r="R226" t="s">
        <v>531</v>
      </c>
      <c r="S226" t="s">
        <v>531</v>
      </c>
      <c r="T226" t="s">
        <v>531</v>
      </c>
      <c r="U226" t="s">
        <v>531</v>
      </c>
      <c r="W226" s="429">
        <f t="shared" si="6"/>
        <v>0</v>
      </c>
      <c r="X226" s="429">
        <f t="shared" si="6"/>
        <v>0</v>
      </c>
      <c r="Y226" s="429">
        <f t="shared" si="6"/>
        <v>0</v>
      </c>
      <c r="Z226" s="429">
        <f t="shared" si="5"/>
        <v>0</v>
      </c>
      <c r="AA226" s="429" t="s">
        <v>1296</v>
      </c>
    </row>
    <row r="227" spans="1:27" x14ac:dyDescent="0.25">
      <c r="A227" t="s">
        <v>149</v>
      </c>
      <c r="B227" t="s">
        <v>1246</v>
      </c>
      <c r="C227" t="s">
        <v>1324</v>
      </c>
      <c r="D227" t="s">
        <v>1384</v>
      </c>
      <c r="E227" t="s">
        <v>1326</v>
      </c>
      <c r="F227" t="s">
        <v>1293</v>
      </c>
      <c r="G227">
        <v>35</v>
      </c>
      <c r="H227">
        <v>35015</v>
      </c>
      <c r="I227" t="s">
        <v>552</v>
      </c>
      <c r="J227" t="s">
        <v>1385</v>
      </c>
      <c r="K227" t="s">
        <v>1386</v>
      </c>
      <c r="L227">
        <v>22.960733182148811</v>
      </c>
      <c r="M227">
        <v>11.246073395338192</v>
      </c>
      <c r="N227">
        <v>34.675392968959429</v>
      </c>
      <c r="O227">
        <v>0</v>
      </c>
      <c r="P227">
        <v>0</v>
      </c>
      <c r="Q227">
        <v>0</v>
      </c>
      <c r="R227" t="s">
        <v>531</v>
      </c>
      <c r="S227" t="s">
        <v>531</v>
      </c>
      <c r="T227" t="s">
        <v>531</v>
      </c>
      <c r="U227" t="s">
        <v>531</v>
      </c>
      <c r="W227" s="429">
        <f t="shared" si="6"/>
        <v>0</v>
      </c>
      <c r="X227" s="429">
        <f t="shared" si="6"/>
        <v>0</v>
      </c>
      <c r="Y227" s="429">
        <f t="shared" si="6"/>
        <v>0</v>
      </c>
      <c r="Z227" s="429">
        <f t="shared" si="5"/>
        <v>0</v>
      </c>
      <c r="AA227" s="429" t="s">
        <v>1296</v>
      </c>
    </row>
    <row r="228" spans="1:27" x14ac:dyDescent="0.25">
      <c r="A228" t="s">
        <v>149</v>
      </c>
      <c r="B228" t="s">
        <v>1246</v>
      </c>
      <c r="C228" t="s">
        <v>1324</v>
      </c>
      <c r="D228" t="s">
        <v>1384</v>
      </c>
      <c r="E228" t="s">
        <v>1326</v>
      </c>
      <c r="F228" t="s">
        <v>1293</v>
      </c>
      <c r="G228">
        <v>35</v>
      </c>
      <c r="H228">
        <v>35015</v>
      </c>
      <c r="I228" t="s">
        <v>552</v>
      </c>
      <c r="J228" t="s">
        <v>1385</v>
      </c>
      <c r="K228" t="s">
        <v>1386</v>
      </c>
      <c r="L228">
        <v>54.356021410801262</v>
      </c>
      <c r="M228">
        <v>18.040576071688353</v>
      </c>
      <c r="N228">
        <v>54.356021410801262</v>
      </c>
      <c r="O228">
        <v>0</v>
      </c>
      <c r="P228">
        <v>0</v>
      </c>
      <c r="Q228">
        <v>0</v>
      </c>
      <c r="R228" t="s">
        <v>531</v>
      </c>
      <c r="S228" t="s">
        <v>531</v>
      </c>
      <c r="T228" t="s">
        <v>531</v>
      </c>
      <c r="U228" t="s">
        <v>531</v>
      </c>
      <c r="W228" s="429">
        <f t="shared" si="6"/>
        <v>0</v>
      </c>
      <c r="X228" s="429">
        <f t="shared" si="6"/>
        <v>0</v>
      </c>
      <c r="Y228" s="429">
        <f t="shared" si="6"/>
        <v>0</v>
      </c>
      <c r="Z228" s="429">
        <f t="shared" si="5"/>
        <v>0</v>
      </c>
      <c r="AA228" s="429" t="s">
        <v>1296</v>
      </c>
    </row>
    <row r="229" spans="1:27" x14ac:dyDescent="0.25">
      <c r="A229" t="s">
        <v>149</v>
      </c>
      <c r="B229" t="s">
        <v>1246</v>
      </c>
      <c r="C229" t="s">
        <v>1324</v>
      </c>
      <c r="D229" t="s">
        <v>1384</v>
      </c>
      <c r="E229" t="s">
        <v>1326</v>
      </c>
      <c r="F229" t="s">
        <v>1293</v>
      </c>
      <c r="G229">
        <v>35</v>
      </c>
      <c r="H229">
        <v>35015</v>
      </c>
      <c r="I229" t="s">
        <v>552</v>
      </c>
      <c r="J229" t="s">
        <v>1385</v>
      </c>
      <c r="K229" t="s">
        <v>1386</v>
      </c>
      <c r="L229">
        <v>0</v>
      </c>
      <c r="M229">
        <v>4.9201571104604591</v>
      </c>
      <c r="N229">
        <v>0</v>
      </c>
      <c r="O229">
        <v>0</v>
      </c>
      <c r="P229">
        <v>0</v>
      </c>
      <c r="Q229">
        <v>0</v>
      </c>
      <c r="R229" t="s">
        <v>531</v>
      </c>
      <c r="S229" t="s">
        <v>531</v>
      </c>
      <c r="T229" t="s">
        <v>531</v>
      </c>
      <c r="U229" t="s">
        <v>531</v>
      </c>
      <c r="W229" s="429">
        <f t="shared" si="6"/>
        <v>0</v>
      </c>
      <c r="X229" s="429">
        <f t="shared" si="6"/>
        <v>0</v>
      </c>
      <c r="Y229" s="429">
        <f t="shared" si="6"/>
        <v>0</v>
      </c>
      <c r="Z229" s="429">
        <f t="shared" si="5"/>
        <v>0</v>
      </c>
      <c r="AA229" s="429" t="s">
        <v>1296</v>
      </c>
    </row>
    <row r="230" spans="1:27" x14ac:dyDescent="0.25">
      <c r="A230" t="s">
        <v>149</v>
      </c>
      <c r="B230" t="s">
        <v>1246</v>
      </c>
      <c r="C230" t="s">
        <v>1324</v>
      </c>
      <c r="D230" t="s">
        <v>1384</v>
      </c>
      <c r="E230" t="s">
        <v>1326</v>
      </c>
      <c r="F230" t="s">
        <v>1293</v>
      </c>
      <c r="G230">
        <v>35</v>
      </c>
      <c r="H230">
        <v>35015</v>
      </c>
      <c r="I230" t="s">
        <v>552</v>
      </c>
      <c r="J230" t="s">
        <v>1385</v>
      </c>
      <c r="K230" t="s">
        <v>1386</v>
      </c>
      <c r="L230">
        <v>54.356021410801262</v>
      </c>
      <c r="M230">
        <v>18.040576071688353</v>
      </c>
      <c r="N230">
        <v>54.356021410801262</v>
      </c>
      <c r="O230">
        <v>0</v>
      </c>
      <c r="P230">
        <v>0</v>
      </c>
      <c r="Q230">
        <v>0</v>
      </c>
      <c r="R230" t="s">
        <v>531</v>
      </c>
      <c r="S230" t="s">
        <v>531</v>
      </c>
      <c r="T230" t="s">
        <v>531</v>
      </c>
      <c r="U230" t="s">
        <v>531</v>
      </c>
      <c r="W230" s="429">
        <f t="shared" si="6"/>
        <v>0</v>
      </c>
      <c r="X230" s="429">
        <f t="shared" si="6"/>
        <v>0</v>
      </c>
      <c r="Y230" s="429">
        <f t="shared" si="6"/>
        <v>0</v>
      </c>
      <c r="Z230" s="429">
        <f t="shared" si="5"/>
        <v>0</v>
      </c>
      <c r="AA230" s="429" t="s">
        <v>1296</v>
      </c>
    </row>
    <row r="231" spans="1:27" x14ac:dyDescent="0.25">
      <c r="A231" t="s">
        <v>149</v>
      </c>
      <c r="B231" t="s">
        <v>1246</v>
      </c>
      <c r="C231" t="s">
        <v>1324</v>
      </c>
      <c r="D231" t="s">
        <v>1384</v>
      </c>
      <c r="E231" t="s">
        <v>1326</v>
      </c>
      <c r="F231" t="s">
        <v>1293</v>
      </c>
      <c r="G231">
        <v>35</v>
      </c>
      <c r="H231">
        <v>35015</v>
      </c>
      <c r="I231" t="s">
        <v>552</v>
      </c>
      <c r="J231" t="s">
        <v>1385</v>
      </c>
      <c r="K231" t="s">
        <v>1386</v>
      </c>
      <c r="L231">
        <v>0</v>
      </c>
      <c r="M231">
        <v>5.8573298934053089</v>
      </c>
      <c r="N231">
        <v>0</v>
      </c>
      <c r="O231">
        <v>0</v>
      </c>
      <c r="P231">
        <v>0</v>
      </c>
      <c r="Q231">
        <v>0</v>
      </c>
      <c r="R231" t="s">
        <v>531</v>
      </c>
      <c r="S231" t="s">
        <v>531</v>
      </c>
      <c r="T231" t="s">
        <v>531</v>
      </c>
      <c r="U231" t="s">
        <v>531</v>
      </c>
      <c r="W231" s="429">
        <f t="shared" si="6"/>
        <v>0</v>
      </c>
      <c r="X231" s="429">
        <f t="shared" si="6"/>
        <v>0</v>
      </c>
      <c r="Y231" s="429">
        <f t="shared" si="6"/>
        <v>0</v>
      </c>
      <c r="Z231" s="429">
        <f t="shared" si="5"/>
        <v>0</v>
      </c>
      <c r="AA231" s="429" t="s">
        <v>1296</v>
      </c>
    </row>
    <row r="232" spans="1:27" x14ac:dyDescent="0.25">
      <c r="A232" t="s">
        <v>149</v>
      </c>
      <c r="B232" t="s">
        <v>1246</v>
      </c>
      <c r="C232" t="s">
        <v>1324</v>
      </c>
      <c r="D232" t="s">
        <v>1384</v>
      </c>
      <c r="E232" t="s">
        <v>1326</v>
      </c>
      <c r="F232" t="s">
        <v>1293</v>
      </c>
      <c r="G232">
        <v>35</v>
      </c>
      <c r="H232">
        <v>35015</v>
      </c>
      <c r="I232" t="s">
        <v>552</v>
      </c>
      <c r="J232" t="s">
        <v>1385</v>
      </c>
      <c r="K232" t="s">
        <v>1386</v>
      </c>
      <c r="L232">
        <v>0</v>
      </c>
      <c r="M232">
        <v>0.23429319573621235</v>
      </c>
      <c r="N232">
        <v>0</v>
      </c>
      <c r="O232">
        <v>0</v>
      </c>
      <c r="P232">
        <v>0</v>
      </c>
      <c r="Q232">
        <v>0</v>
      </c>
      <c r="R232" t="s">
        <v>531</v>
      </c>
      <c r="S232" t="s">
        <v>531</v>
      </c>
      <c r="T232" t="s">
        <v>531</v>
      </c>
      <c r="U232" t="s">
        <v>531</v>
      </c>
      <c r="W232" s="429">
        <f t="shared" si="6"/>
        <v>0</v>
      </c>
      <c r="X232" s="429">
        <f t="shared" si="6"/>
        <v>0</v>
      </c>
      <c r="Y232" s="429">
        <f t="shared" si="6"/>
        <v>0</v>
      </c>
      <c r="Z232" s="429">
        <f t="shared" si="5"/>
        <v>0</v>
      </c>
      <c r="AA232" s="429" t="s">
        <v>1296</v>
      </c>
    </row>
    <row r="233" spans="1:27" x14ac:dyDescent="0.25">
      <c r="A233" t="s">
        <v>149</v>
      </c>
      <c r="B233" t="s">
        <v>1246</v>
      </c>
      <c r="C233" t="s">
        <v>1324</v>
      </c>
      <c r="D233" t="s">
        <v>1384</v>
      </c>
      <c r="E233" t="s">
        <v>1326</v>
      </c>
      <c r="F233" t="s">
        <v>1293</v>
      </c>
      <c r="G233">
        <v>35</v>
      </c>
      <c r="H233">
        <v>35015</v>
      </c>
      <c r="I233" t="s">
        <v>552</v>
      </c>
      <c r="J233" t="s">
        <v>1385</v>
      </c>
      <c r="K233" t="s">
        <v>1386</v>
      </c>
      <c r="L233">
        <v>0</v>
      </c>
      <c r="M233">
        <v>23.429319573621235</v>
      </c>
      <c r="N233">
        <v>0</v>
      </c>
      <c r="O233">
        <v>0</v>
      </c>
      <c r="P233">
        <v>0</v>
      </c>
      <c r="Q233">
        <v>0</v>
      </c>
      <c r="R233" t="s">
        <v>531</v>
      </c>
      <c r="S233" t="s">
        <v>531</v>
      </c>
      <c r="T233" t="s">
        <v>531</v>
      </c>
      <c r="U233" t="s">
        <v>531</v>
      </c>
      <c r="W233" s="429">
        <f t="shared" si="6"/>
        <v>0</v>
      </c>
      <c r="X233" s="429">
        <f t="shared" si="6"/>
        <v>0</v>
      </c>
      <c r="Y233" s="429">
        <f t="shared" si="6"/>
        <v>0</v>
      </c>
      <c r="Z233" s="429">
        <f t="shared" si="5"/>
        <v>0</v>
      </c>
      <c r="AA233" s="429" t="s">
        <v>1296</v>
      </c>
    </row>
    <row r="234" spans="1:27" x14ac:dyDescent="0.25">
      <c r="A234" t="s">
        <v>149</v>
      </c>
      <c r="B234" t="s">
        <v>1246</v>
      </c>
      <c r="C234" t="s">
        <v>1324</v>
      </c>
      <c r="D234" t="s">
        <v>1384</v>
      </c>
      <c r="E234" t="s">
        <v>1326</v>
      </c>
      <c r="F234" t="s">
        <v>1293</v>
      </c>
      <c r="G234">
        <v>35</v>
      </c>
      <c r="H234">
        <v>35015</v>
      </c>
      <c r="I234" t="s">
        <v>552</v>
      </c>
      <c r="J234" t="s">
        <v>1385</v>
      </c>
      <c r="K234" t="s">
        <v>1386</v>
      </c>
      <c r="L234">
        <v>0</v>
      </c>
      <c r="M234">
        <v>2.3429319573621235</v>
      </c>
      <c r="N234">
        <v>0</v>
      </c>
      <c r="O234">
        <v>0</v>
      </c>
      <c r="P234">
        <v>0</v>
      </c>
      <c r="Q234">
        <v>0</v>
      </c>
      <c r="R234" t="s">
        <v>531</v>
      </c>
      <c r="S234" t="s">
        <v>531</v>
      </c>
      <c r="T234" t="s">
        <v>531</v>
      </c>
      <c r="U234" t="s">
        <v>531</v>
      </c>
      <c r="W234" s="429">
        <f t="shared" si="6"/>
        <v>0</v>
      </c>
      <c r="X234" s="429">
        <f t="shared" si="6"/>
        <v>0</v>
      </c>
      <c r="Y234" s="429">
        <f t="shared" si="6"/>
        <v>0</v>
      </c>
      <c r="Z234" s="429">
        <f t="shared" si="5"/>
        <v>0</v>
      </c>
      <c r="AA234" s="429" t="s">
        <v>1296</v>
      </c>
    </row>
    <row r="235" spans="1:27" x14ac:dyDescent="0.25">
      <c r="A235" t="s">
        <v>149</v>
      </c>
      <c r="B235" t="s">
        <v>1246</v>
      </c>
      <c r="C235" t="s">
        <v>1324</v>
      </c>
      <c r="D235" t="s">
        <v>1384</v>
      </c>
      <c r="E235" t="s">
        <v>1326</v>
      </c>
      <c r="F235" t="s">
        <v>1293</v>
      </c>
      <c r="G235">
        <v>35</v>
      </c>
      <c r="H235">
        <v>35015</v>
      </c>
      <c r="I235" t="s">
        <v>552</v>
      </c>
      <c r="J235" t="s">
        <v>1385</v>
      </c>
      <c r="K235" t="s">
        <v>1386</v>
      </c>
      <c r="L235">
        <v>0</v>
      </c>
      <c r="M235">
        <v>19.91492163757805</v>
      </c>
      <c r="N235">
        <v>0</v>
      </c>
      <c r="O235">
        <v>0</v>
      </c>
      <c r="P235">
        <v>0</v>
      </c>
      <c r="Q235">
        <v>0</v>
      </c>
      <c r="R235" t="s">
        <v>531</v>
      </c>
      <c r="S235" t="s">
        <v>531</v>
      </c>
      <c r="T235" t="s">
        <v>531</v>
      </c>
      <c r="U235" t="s">
        <v>531</v>
      </c>
      <c r="W235" s="429">
        <f t="shared" si="6"/>
        <v>0</v>
      </c>
      <c r="X235" s="429">
        <f t="shared" si="6"/>
        <v>0</v>
      </c>
      <c r="Y235" s="429">
        <f t="shared" si="6"/>
        <v>0</v>
      </c>
      <c r="Z235" s="429">
        <f t="shared" si="5"/>
        <v>0</v>
      </c>
      <c r="AA235" s="429" t="s">
        <v>1296</v>
      </c>
    </row>
    <row r="236" spans="1:27" x14ac:dyDescent="0.25">
      <c r="A236" t="s">
        <v>149</v>
      </c>
      <c r="B236" t="s">
        <v>1246</v>
      </c>
      <c r="C236" t="s">
        <v>1324</v>
      </c>
      <c r="D236" t="s">
        <v>1384</v>
      </c>
      <c r="E236" t="s">
        <v>1326</v>
      </c>
      <c r="F236" t="s">
        <v>1293</v>
      </c>
      <c r="G236">
        <v>35</v>
      </c>
      <c r="H236">
        <v>35015</v>
      </c>
      <c r="I236" t="s">
        <v>552</v>
      </c>
      <c r="J236" t="s">
        <v>1385</v>
      </c>
      <c r="K236" t="s">
        <v>1386</v>
      </c>
      <c r="L236">
        <v>36.315445339112912</v>
      </c>
      <c r="M236">
        <v>18.040576071688353</v>
      </c>
      <c r="N236">
        <v>54.356021410801262</v>
      </c>
      <c r="O236">
        <v>0</v>
      </c>
      <c r="P236">
        <v>0</v>
      </c>
      <c r="Q236">
        <v>0</v>
      </c>
      <c r="R236" t="s">
        <v>531</v>
      </c>
      <c r="S236" t="s">
        <v>531</v>
      </c>
      <c r="T236" t="s">
        <v>531</v>
      </c>
      <c r="U236" t="s">
        <v>531</v>
      </c>
      <c r="W236" s="429">
        <f t="shared" si="6"/>
        <v>0</v>
      </c>
      <c r="X236" s="429">
        <f t="shared" si="6"/>
        <v>0</v>
      </c>
      <c r="Y236" s="429">
        <f t="shared" si="6"/>
        <v>0</v>
      </c>
      <c r="Z236" s="429">
        <f t="shared" si="5"/>
        <v>0</v>
      </c>
      <c r="AA236" s="429" t="s">
        <v>1296</v>
      </c>
    </row>
    <row r="237" spans="1:27" x14ac:dyDescent="0.25">
      <c r="A237" t="s">
        <v>149</v>
      </c>
      <c r="B237" t="s">
        <v>1246</v>
      </c>
      <c r="C237" t="s">
        <v>1324</v>
      </c>
      <c r="D237" t="s">
        <v>1384</v>
      </c>
      <c r="E237" t="s">
        <v>1326</v>
      </c>
      <c r="F237" t="s">
        <v>1293</v>
      </c>
      <c r="G237">
        <v>35</v>
      </c>
      <c r="H237">
        <v>35015</v>
      </c>
      <c r="I237" t="s">
        <v>552</v>
      </c>
      <c r="J237" t="s">
        <v>1385</v>
      </c>
      <c r="K237" t="s">
        <v>1386</v>
      </c>
      <c r="L237">
        <v>0</v>
      </c>
      <c r="M237">
        <v>4.9201571104604591</v>
      </c>
      <c r="N237">
        <v>0</v>
      </c>
      <c r="O237">
        <v>0</v>
      </c>
      <c r="P237">
        <v>0</v>
      </c>
      <c r="Q237">
        <v>0</v>
      </c>
      <c r="R237" t="s">
        <v>531</v>
      </c>
      <c r="S237" t="s">
        <v>531</v>
      </c>
      <c r="T237" t="s">
        <v>531</v>
      </c>
      <c r="U237" t="s">
        <v>531</v>
      </c>
      <c r="W237" s="429">
        <f t="shared" si="6"/>
        <v>0</v>
      </c>
      <c r="X237" s="429">
        <f t="shared" si="6"/>
        <v>0</v>
      </c>
      <c r="Y237" s="429">
        <f t="shared" si="6"/>
        <v>0</v>
      </c>
      <c r="Z237" s="429">
        <f t="shared" si="5"/>
        <v>0</v>
      </c>
      <c r="AA237" s="429" t="s">
        <v>1296</v>
      </c>
    </row>
    <row r="238" spans="1:27" x14ac:dyDescent="0.25">
      <c r="A238" t="s">
        <v>149</v>
      </c>
      <c r="B238" t="s">
        <v>1246</v>
      </c>
      <c r="C238" t="s">
        <v>1324</v>
      </c>
      <c r="D238" t="s">
        <v>1384</v>
      </c>
      <c r="E238" t="s">
        <v>1326</v>
      </c>
      <c r="F238" t="s">
        <v>1293</v>
      </c>
      <c r="G238">
        <v>35</v>
      </c>
      <c r="H238">
        <v>35015</v>
      </c>
      <c r="I238" t="s">
        <v>552</v>
      </c>
      <c r="J238" t="s">
        <v>1385</v>
      </c>
      <c r="K238" t="s">
        <v>1386</v>
      </c>
      <c r="L238">
        <v>87.367932690033584</v>
      </c>
      <c r="M238">
        <v>29.028926951716709</v>
      </c>
      <c r="N238">
        <v>87.367932690033584</v>
      </c>
      <c r="O238">
        <v>0</v>
      </c>
      <c r="P238">
        <v>0</v>
      </c>
      <c r="Q238">
        <v>0</v>
      </c>
      <c r="R238" t="s">
        <v>531</v>
      </c>
      <c r="S238" t="s">
        <v>531</v>
      </c>
      <c r="T238" t="s">
        <v>531</v>
      </c>
      <c r="U238" t="s">
        <v>531</v>
      </c>
      <c r="W238" s="429">
        <f t="shared" si="6"/>
        <v>0</v>
      </c>
      <c r="X238" s="429">
        <f t="shared" si="6"/>
        <v>0</v>
      </c>
      <c r="Y238" s="429">
        <f t="shared" si="6"/>
        <v>0</v>
      </c>
      <c r="Z238" s="429">
        <f t="shared" si="5"/>
        <v>0</v>
      </c>
      <c r="AA238" s="429" t="s">
        <v>1296</v>
      </c>
    </row>
    <row r="239" spans="1:27" x14ac:dyDescent="0.25">
      <c r="A239" t="s">
        <v>149</v>
      </c>
      <c r="B239" t="s">
        <v>1246</v>
      </c>
      <c r="C239" t="s">
        <v>1324</v>
      </c>
      <c r="D239" t="s">
        <v>1384</v>
      </c>
      <c r="E239" t="s">
        <v>1326</v>
      </c>
      <c r="F239" t="s">
        <v>1293</v>
      </c>
      <c r="G239">
        <v>35</v>
      </c>
      <c r="H239">
        <v>35015</v>
      </c>
      <c r="I239" t="s">
        <v>552</v>
      </c>
      <c r="J239" t="s">
        <v>1385</v>
      </c>
      <c r="K239" t="s">
        <v>1386</v>
      </c>
      <c r="L239">
        <v>43.109948015463068</v>
      </c>
      <c r="M239">
        <v>14.291884939908952</v>
      </c>
      <c r="N239">
        <v>43.109948015463068</v>
      </c>
      <c r="O239">
        <v>0</v>
      </c>
      <c r="P239">
        <v>0</v>
      </c>
      <c r="Q239">
        <v>0</v>
      </c>
      <c r="R239" t="s">
        <v>531</v>
      </c>
      <c r="S239" t="s">
        <v>531</v>
      </c>
      <c r="T239" t="s">
        <v>531</v>
      </c>
      <c r="U239" t="s">
        <v>531</v>
      </c>
      <c r="W239" s="429">
        <f t="shared" si="6"/>
        <v>0</v>
      </c>
      <c r="X239" s="429">
        <f t="shared" si="6"/>
        <v>0</v>
      </c>
      <c r="Y239" s="429">
        <f t="shared" si="6"/>
        <v>0</v>
      </c>
      <c r="Z239" s="429">
        <f t="shared" si="5"/>
        <v>0</v>
      </c>
      <c r="AA239" s="429" t="s">
        <v>1296</v>
      </c>
    </row>
    <row r="240" spans="1:27" x14ac:dyDescent="0.25">
      <c r="A240" t="s">
        <v>149</v>
      </c>
      <c r="B240" t="s">
        <v>1246</v>
      </c>
      <c r="C240" t="s">
        <v>1324</v>
      </c>
      <c r="D240" t="s">
        <v>1384</v>
      </c>
      <c r="E240" t="s">
        <v>1326</v>
      </c>
      <c r="F240" t="s">
        <v>1293</v>
      </c>
      <c r="G240">
        <v>35</v>
      </c>
      <c r="H240">
        <v>35015</v>
      </c>
      <c r="I240" t="s">
        <v>552</v>
      </c>
      <c r="J240" t="s">
        <v>1385</v>
      </c>
      <c r="K240" t="s">
        <v>1386</v>
      </c>
      <c r="L240">
        <v>43.109948015463068</v>
      </c>
      <c r="M240">
        <v>14.291884939908952</v>
      </c>
      <c r="N240">
        <v>43.109948015463068</v>
      </c>
      <c r="O240">
        <v>0</v>
      </c>
      <c r="P240">
        <v>0</v>
      </c>
      <c r="Q240">
        <v>0</v>
      </c>
      <c r="R240" t="s">
        <v>531</v>
      </c>
      <c r="S240" t="s">
        <v>531</v>
      </c>
      <c r="T240" t="s">
        <v>531</v>
      </c>
      <c r="U240" t="s">
        <v>531</v>
      </c>
      <c r="W240" s="429">
        <f t="shared" si="6"/>
        <v>0</v>
      </c>
      <c r="X240" s="429">
        <f t="shared" si="6"/>
        <v>0</v>
      </c>
      <c r="Y240" s="429">
        <f t="shared" si="6"/>
        <v>0</v>
      </c>
      <c r="Z240" s="429">
        <f t="shared" si="5"/>
        <v>0</v>
      </c>
      <c r="AA240" s="429" t="s">
        <v>1296</v>
      </c>
    </row>
    <row r="241" spans="1:27" x14ac:dyDescent="0.25">
      <c r="A241" t="s">
        <v>149</v>
      </c>
      <c r="B241" t="s">
        <v>1246</v>
      </c>
      <c r="C241" t="s">
        <v>1324</v>
      </c>
      <c r="D241" t="s">
        <v>1384</v>
      </c>
      <c r="E241" t="s">
        <v>1326</v>
      </c>
      <c r="F241" t="s">
        <v>1293</v>
      </c>
      <c r="G241">
        <v>35</v>
      </c>
      <c r="H241">
        <v>35015</v>
      </c>
      <c r="I241" t="s">
        <v>552</v>
      </c>
      <c r="J241" t="s">
        <v>1385</v>
      </c>
      <c r="K241" t="s">
        <v>1386</v>
      </c>
      <c r="L241">
        <v>0</v>
      </c>
      <c r="M241">
        <v>8.9031414379760694</v>
      </c>
      <c r="N241">
        <v>0</v>
      </c>
      <c r="O241">
        <v>0</v>
      </c>
      <c r="P241">
        <v>0</v>
      </c>
      <c r="Q241">
        <v>0</v>
      </c>
      <c r="R241" t="s">
        <v>531</v>
      </c>
      <c r="S241" t="s">
        <v>531</v>
      </c>
      <c r="T241" t="s">
        <v>531</v>
      </c>
      <c r="U241" t="s">
        <v>531</v>
      </c>
      <c r="W241" s="429">
        <f t="shared" si="6"/>
        <v>0</v>
      </c>
      <c r="X241" s="429">
        <f t="shared" si="6"/>
        <v>0</v>
      </c>
      <c r="Y241" s="429">
        <f t="shared" si="6"/>
        <v>0</v>
      </c>
      <c r="Z241" s="429">
        <f t="shared" si="5"/>
        <v>0</v>
      </c>
      <c r="AA241" s="429" t="s">
        <v>1296</v>
      </c>
    </row>
    <row r="242" spans="1:27" x14ac:dyDescent="0.25">
      <c r="A242" t="s">
        <v>149</v>
      </c>
      <c r="B242" t="s">
        <v>1246</v>
      </c>
      <c r="C242" t="s">
        <v>1324</v>
      </c>
      <c r="D242" t="s">
        <v>1384</v>
      </c>
      <c r="E242" t="s">
        <v>1326</v>
      </c>
      <c r="F242" t="s">
        <v>1293</v>
      </c>
      <c r="G242">
        <v>35</v>
      </c>
      <c r="H242">
        <v>35015</v>
      </c>
      <c r="I242" t="s">
        <v>552</v>
      </c>
      <c r="J242" t="s">
        <v>1385</v>
      </c>
      <c r="K242" t="s">
        <v>1386</v>
      </c>
      <c r="L242">
        <v>43.109948015463068</v>
      </c>
      <c r="M242">
        <v>14.291884939908952</v>
      </c>
      <c r="N242">
        <v>43.109948015463068</v>
      </c>
      <c r="O242">
        <v>0</v>
      </c>
      <c r="P242">
        <v>0</v>
      </c>
      <c r="Q242">
        <v>0</v>
      </c>
      <c r="R242" t="s">
        <v>531</v>
      </c>
      <c r="S242" t="s">
        <v>531</v>
      </c>
      <c r="T242" t="s">
        <v>531</v>
      </c>
      <c r="U242" t="s">
        <v>531</v>
      </c>
      <c r="W242" s="429">
        <f t="shared" si="6"/>
        <v>0</v>
      </c>
      <c r="X242" s="429">
        <f t="shared" si="6"/>
        <v>0</v>
      </c>
      <c r="Y242" s="429">
        <f t="shared" si="6"/>
        <v>0</v>
      </c>
      <c r="Z242" s="429">
        <f t="shared" si="5"/>
        <v>0</v>
      </c>
      <c r="AA242" s="429" t="s">
        <v>1296</v>
      </c>
    </row>
    <row r="243" spans="1:27" x14ac:dyDescent="0.25">
      <c r="A243" t="s">
        <v>149</v>
      </c>
      <c r="B243" t="s">
        <v>1246</v>
      </c>
      <c r="C243" t="s">
        <v>1324</v>
      </c>
      <c r="D243" t="s">
        <v>1384</v>
      </c>
      <c r="E243" t="s">
        <v>1326</v>
      </c>
      <c r="F243" t="s">
        <v>1293</v>
      </c>
      <c r="G243">
        <v>35</v>
      </c>
      <c r="H243">
        <v>35015</v>
      </c>
      <c r="I243" t="s">
        <v>552</v>
      </c>
      <c r="J243" t="s">
        <v>1385</v>
      </c>
      <c r="K243" t="s">
        <v>1386</v>
      </c>
      <c r="L243">
        <v>0</v>
      </c>
      <c r="M243">
        <v>7.4973822635587952</v>
      </c>
      <c r="N243">
        <v>0</v>
      </c>
      <c r="O243">
        <v>0</v>
      </c>
      <c r="P243">
        <v>0</v>
      </c>
      <c r="Q243">
        <v>0</v>
      </c>
      <c r="R243" t="s">
        <v>531</v>
      </c>
      <c r="S243" t="s">
        <v>531</v>
      </c>
      <c r="T243" t="s">
        <v>531</v>
      </c>
      <c r="U243" t="s">
        <v>531</v>
      </c>
      <c r="W243" s="429">
        <f t="shared" si="6"/>
        <v>0</v>
      </c>
      <c r="X243" s="429">
        <f t="shared" si="6"/>
        <v>0</v>
      </c>
      <c r="Y243" s="429">
        <f t="shared" si="6"/>
        <v>0</v>
      </c>
      <c r="Z243" s="429">
        <f t="shared" si="5"/>
        <v>0</v>
      </c>
      <c r="AA243" s="429" t="s">
        <v>1296</v>
      </c>
    </row>
    <row r="244" spans="1:27" x14ac:dyDescent="0.25">
      <c r="A244" t="s">
        <v>149</v>
      </c>
      <c r="B244" t="s">
        <v>1246</v>
      </c>
      <c r="C244" t="s">
        <v>1324</v>
      </c>
      <c r="D244" t="s">
        <v>1384</v>
      </c>
      <c r="E244" t="s">
        <v>1326</v>
      </c>
      <c r="F244" t="s">
        <v>1293</v>
      </c>
      <c r="G244">
        <v>35</v>
      </c>
      <c r="H244">
        <v>35015</v>
      </c>
      <c r="I244" t="s">
        <v>552</v>
      </c>
      <c r="J244" t="s">
        <v>1385</v>
      </c>
      <c r="K244" t="s">
        <v>1386</v>
      </c>
      <c r="L244">
        <v>0</v>
      </c>
      <c r="M244">
        <v>23.429319573621235</v>
      </c>
      <c r="N244">
        <v>0</v>
      </c>
      <c r="O244">
        <v>0</v>
      </c>
      <c r="P244">
        <v>0</v>
      </c>
      <c r="Q244">
        <v>0</v>
      </c>
      <c r="R244" t="s">
        <v>531</v>
      </c>
      <c r="S244" t="s">
        <v>531</v>
      </c>
      <c r="T244" t="s">
        <v>531</v>
      </c>
      <c r="U244" t="s">
        <v>531</v>
      </c>
      <c r="W244" s="429">
        <f t="shared" si="6"/>
        <v>0</v>
      </c>
      <c r="X244" s="429">
        <f t="shared" si="6"/>
        <v>0</v>
      </c>
      <c r="Y244" s="429">
        <f t="shared" si="6"/>
        <v>0</v>
      </c>
      <c r="Z244" s="429">
        <f t="shared" si="5"/>
        <v>0</v>
      </c>
      <c r="AA244" s="429" t="s">
        <v>1296</v>
      </c>
    </row>
    <row r="245" spans="1:27" x14ac:dyDescent="0.25">
      <c r="A245" t="s">
        <v>149</v>
      </c>
      <c r="B245" t="s">
        <v>1246</v>
      </c>
      <c r="C245" t="s">
        <v>1324</v>
      </c>
      <c r="D245" t="s">
        <v>1384</v>
      </c>
      <c r="E245" t="s">
        <v>1326</v>
      </c>
      <c r="F245" t="s">
        <v>1293</v>
      </c>
      <c r="G245">
        <v>35</v>
      </c>
      <c r="H245">
        <v>35015</v>
      </c>
      <c r="I245" t="s">
        <v>552</v>
      </c>
      <c r="J245" t="s">
        <v>1385</v>
      </c>
      <c r="K245" t="s">
        <v>1386</v>
      </c>
      <c r="L245">
        <v>0</v>
      </c>
      <c r="M245">
        <v>3.514397936043185</v>
      </c>
      <c r="N245">
        <v>0</v>
      </c>
      <c r="O245">
        <v>0</v>
      </c>
      <c r="P245">
        <v>0</v>
      </c>
      <c r="Q245">
        <v>0</v>
      </c>
      <c r="R245" t="s">
        <v>531</v>
      </c>
      <c r="S245" t="s">
        <v>531</v>
      </c>
      <c r="T245" t="s">
        <v>531</v>
      </c>
      <c r="U245" t="s">
        <v>531</v>
      </c>
      <c r="W245" s="429">
        <f t="shared" si="6"/>
        <v>0</v>
      </c>
      <c r="X245" s="429">
        <f t="shared" si="6"/>
        <v>0</v>
      </c>
      <c r="Y245" s="429">
        <f t="shared" si="6"/>
        <v>0</v>
      </c>
      <c r="Z245" s="429">
        <f t="shared" si="5"/>
        <v>0</v>
      </c>
      <c r="AA245" s="429" t="s">
        <v>1296</v>
      </c>
    </row>
    <row r="246" spans="1:27" x14ac:dyDescent="0.25">
      <c r="A246" t="s">
        <v>149</v>
      </c>
      <c r="B246" t="s">
        <v>1246</v>
      </c>
      <c r="C246" t="s">
        <v>1324</v>
      </c>
      <c r="D246" t="s">
        <v>1384</v>
      </c>
      <c r="E246" t="s">
        <v>1326</v>
      </c>
      <c r="F246" t="s">
        <v>1293</v>
      </c>
      <c r="G246">
        <v>35</v>
      </c>
      <c r="H246">
        <v>35015</v>
      </c>
      <c r="I246" t="s">
        <v>552</v>
      </c>
      <c r="J246" t="s">
        <v>1385</v>
      </c>
      <c r="K246" t="s">
        <v>1386</v>
      </c>
      <c r="L246">
        <v>0</v>
      </c>
      <c r="M246">
        <v>0.70287958720863697</v>
      </c>
      <c r="N246">
        <v>0</v>
      </c>
      <c r="O246">
        <v>0</v>
      </c>
      <c r="P246">
        <v>0</v>
      </c>
      <c r="Q246">
        <v>0</v>
      </c>
      <c r="R246" t="s">
        <v>531</v>
      </c>
      <c r="S246" t="s">
        <v>531</v>
      </c>
      <c r="T246" t="s">
        <v>531</v>
      </c>
      <c r="U246" t="s">
        <v>531</v>
      </c>
      <c r="W246" s="429">
        <f t="shared" si="6"/>
        <v>0</v>
      </c>
      <c r="X246" s="429">
        <f t="shared" si="6"/>
        <v>0</v>
      </c>
      <c r="Y246" s="429">
        <f t="shared" si="6"/>
        <v>0</v>
      </c>
      <c r="Z246" s="429">
        <f t="shared" si="5"/>
        <v>0</v>
      </c>
      <c r="AA246" s="429" t="s">
        <v>1296</v>
      </c>
    </row>
    <row r="247" spans="1:27" x14ac:dyDescent="0.25">
      <c r="A247" t="s">
        <v>149</v>
      </c>
      <c r="B247" t="s">
        <v>1246</v>
      </c>
      <c r="C247" t="s">
        <v>1324</v>
      </c>
      <c r="D247" t="s">
        <v>1384</v>
      </c>
      <c r="E247" t="s">
        <v>1326</v>
      </c>
      <c r="F247" t="s">
        <v>1293</v>
      </c>
      <c r="G247">
        <v>35</v>
      </c>
      <c r="H247">
        <v>35015</v>
      </c>
      <c r="I247" t="s">
        <v>552</v>
      </c>
      <c r="J247" t="s">
        <v>1385</v>
      </c>
      <c r="K247" t="s">
        <v>1386</v>
      </c>
      <c r="L247">
        <v>50.84162347475808</v>
      </c>
      <c r="M247">
        <v>2.8115183488345479</v>
      </c>
      <c r="N247">
        <v>50.84162347475808</v>
      </c>
      <c r="O247">
        <v>0</v>
      </c>
      <c r="P247">
        <v>0</v>
      </c>
      <c r="Q247">
        <v>0</v>
      </c>
      <c r="R247" t="s">
        <v>531</v>
      </c>
      <c r="S247" t="s">
        <v>531</v>
      </c>
      <c r="T247" t="s">
        <v>531</v>
      </c>
      <c r="U247" t="s">
        <v>531</v>
      </c>
      <c r="W247" s="429">
        <f t="shared" si="6"/>
        <v>0</v>
      </c>
      <c r="X247" s="429">
        <f t="shared" si="6"/>
        <v>0</v>
      </c>
      <c r="Y247" s="429">
        <f t="shared" si="6"/>
        <v>0</v>
      </c>
      <c r="Z247" s="429">
        <f t="shared" si="5"/>
        <v>0</v>
      </c>
      <c r="AA247" s="429" t="s">
        <v>1296</v>
      </c>
    </row>
    <row r="248" spans="1:27" x14ac:dyDescent="0.25">
      <c r="A248" t="s">
        <v>149</v>
      </c>
      <c r="B248" t="s">
        <v>1246</v>
      </c>
      <c r="C248" t="s">
        <v>1324</v>
      </c>
      <c r="D248" t="s">
        <v>1384</v>
      </c>
      <c r="E248" t="s">
        <v>1326</v>
      </c>
      <c r="F248" t="s">
        <v>1293</v>
      </c>
      <c r="G248">
        <v>35</v>
      </c>
      <c r="H248">
        <v>35015</v>
      </c>
      <c r="I248" t="s">
        <v>552</v>
      </c>
      <c r="J248" t="s">
        <v>1385</v>
      </c>
      <c r="K248" t="s">
        <v>1386</v>
      </c>
      <c r="L248">
        <v>0</v>
      </c>
      <c r="M248">
        <v>9.606021025184706</v>
      </c>
      <c r="N248">
        <v>0</v>
      </c>
      <c r="O248">
        <v>0</v>
      </c>
      <c r="P248">
        <v>0</v>
      </c>
      <c r="Q248">
        <v>0</v>
      </c>
      <c r="R248" t="s">
        <v>531</v>
      </c>
      <c r="S248" t="s">
        <v>531</v>
      </c>
      <c r="T248" t="s">
        <v>531</v>
      </c>
      <c r="U248" t="s">
        <v>531</v>
      </c>
      <c r="W248" s="429">
        <f t="shared" si="6"/>
        <v>0</v>
      </c>
      <c r="X248" s="429">
        <f t="shared" si="6"/>
        <v>0</v>
      </c>
      <c r="Y248" s="429">
        <f t="shared" si="6"/>
        <v>0</v>
      </c>
      <c r="Z248" s="429">
        <f t="shared" si="5"/>
        <v>0</v>
      </c>
      <c r="AA248" s="429" t="s">
        <v>1296</v>
      </c>
    </row>
    <row r="249" spans="1:27" x14ac:dyDescent="0.25">
      <c r="A249" t="s">
        <v>149</v>
      </c>
      <c r="B249" t="s">
        <v>1246</v>
      </c>
      <c r="C249" t="s">
        <v>1324</v>
      </c>
      <c r="D249" t="s">
        <v>1384</v>
      </c>
      <c r="E249" t="s">
        <v>1326</v>
      </c>
      <c r="F249" t="s">
        <v>1293</v>
      </c>
      <c r="G249">
        <v>35</v>
      </c>
      <c r="H249">
        <v>35015</v>
      </c>
      <c r="I249" t="s">
        <v>552</v>
      </c>
      <c r="J249" t="s">
        <v>1385</v>
      </c>
      <c r="K249" t="s">
        <v>1386</v>
      </c>
      <c r="L249">
        <v>50.84162347475808</v>
      </c>
      <c r="M249">
        <v>2.8115183488345479</v>
      </c>
      <c r="N249">
        <v>50.84162347475808</v>
      </c>
      <c r="O249">
        <v>0</v>
      </c>
      <c r="P249">
        <v>0</v>
      </c>
      <c r="Q249">
        <v>0</v>
      </c>
      <c r="R249" t="s">
        <v>531</v>
      </c>
      <c r="S249" t="s">
        <v>531</v>
      </c>
      <c r="T249" t="s">
        <v>531</v>
      </c>
      <c r="U249" t="s">
        <v>531</v>
      </c>
      <c r="W249" s="429">
        <f t="shared" si="6"/>
        <v>0</v>
      </c>
      <c r="X249" s="429">
        <f t="shared" si="6"/>
        <v>0</v>
      </c>
      <c r="Y249" s="429">
        <f t="shared" si="6"/>
        <v>0</v>
      </c>
      <c r="Z249" s="429">
        <f t="shared" si="5"/>
        <v>0</v>
      </c>
      <c r="AA249" s="429" t="s">
        <v>1296</v>
      </c>
    </row>
    <row r="250" spans="1:27" x14ac:dyDescent="0.25">
      <c r="A250" t="s">
        <v>149</v>
      </c>
      <c r="B250" t="s">
        <v>1246</v>
      </c>
      <c r="C250" t="s">
        <v>1324</v>
      </c>
      <c r="D250" t="s">
        <v>1384</v>
      </c>
      <c r="E250" t="s">
        <v>1326</v>
      </c>
      <c r="F250" t="s">
        <v>1293</v>
      </c>
      <c r="G250">
        <v>35</v>
      </c>
      <c r="H250">
        <v>35015</v>
      </c>
      <c r="I250" t="s">
        <v>552</v>
      </c>
      <c r="J250" t="s">
        <v>1385</v>
      </c>
      <c r="K250" t="s">
        <v>1386</v>
      </c>
      <c r="L250">
        <v>50.84162347475808</v>
      </c>
      <c r="M250">
        <v>2.8115183488345479</v>
      </c>
      <c r="N250">
        <v>50.84162347475808</v>
      </c>
      <c r="O250">
        <v>0</v>
      </c>
      <c r="P250">
        <v>0</v>
      </c>
      <c r="Q250">
        <v>0</v>
      </c>
      <c r="R250" t="s">
        <v>531</v>
      </c>
      <c r="S250" t="s">
        <v>531</v>
      </c>
      <c r="T250" t="s">
        <v>531</v>
      </c>
      <c r="U250" t="s">
        <v>531</v>
      </c>
      <c r="W250" s="429">
        <f t="shared" si="6"/>
        <v>0</v>
      </c>
      <c r="X250" s="429">
        <f t="shared" si="6"/>
        <v>0</v>
      </c>
      <c r="Y250" s="429">
        <f t="shared" si="6"/>
        <v>0</v>
      </c>
      <c r="Z250" s="429">
        <f t="shared" si="5"/>
        <v>0</v>
      </c>
      <c r="AA250" s="429" t="s">
        <v>1296</v>
      </c>
    </row>
    <row r="251" spans="1:27" x14ac:dyDescent="0.25">
      <c r="A251" t="s">
        <v>149</v>
      </c>
      <c r="B251" t="s">
        <v>1246</v>
      </c>
      <c r="C251" t="s">
        <v>1324</v>
      </c>
      <c r="D251" t="s">
        <v>1384</v>
      </c>
      <c r="E251" t="s">
        <v>1326</v>
      </c>
      <c r="F251" t="s">
        <v>1293</v>
      </c>
      <c r="G251">
        <v>35</v>
      </c>
      <c r="H251">
        <v>35015</v>
      </c>
      <c r="I251" t="s">
        <v>552</v>
      </c>
      <c r="J251" t="s">
        <v>1385</v>
      </c>
      <c r="K251" t="s">
        <v>1386</v>
      </c>
      <c r="L251">
        <v>50.84162347475808</v>
      </c>
      <c r="M251">
        <v>2.8115183488345479</v>
      </c>
      <c r="N251">
        <v>50.84162347475808</v>
      </c>
      <c r="O251">
        <v>0</v>
      </c>
      <c r="P251">
        <v>0</v>
      </c>
      <c r="Q251">
        <v>0</v>
      </c>
      <c r="R251" t="s">
        <v>531</v>
      </c>
      <c r="S251" t="s">
        <v>531</v>
      </c>
      <c r="T251" t="s">
        <v>531</v>
      </c>
      <c r="U251" t="s">
        <v>531</v>
      </c>
      <c r="W251" s="429">
        <f t="shared" si="6"/>
        <v>0</v>
      </c>
      <c r="X251" s="429">
        <f t="shared" si="6"/>
        <v>0</v>
      </c>
      <c r="Y251" s="429">
        <f t="shared" si="6"/>
        <v>0</v>
      </c>
      <c r="Z251" s="429">
        <f t="shared" si="5"/>
        <v>0</v>
      </c>
      <c r="AA251" s="429" t="s">
        <v>1296</v>
      </c>
    </row>
    <row r="252" spans="1:27" x14ac:dyDescent="0.25">
      <c r="A252" t="s">
        <v>149</v>
      </c>
      <c r="B252" t="s">
        <v>1246</v>
      </c>
      <c r="C252" t="s">
        <v>1324</v>
      </c>
      <c r="D252" t="s">
        <v>1384</v>
      </c>
      <c r="E252" t="s">
        <v>1326</v>
      </c>
      <c r="F252" t="s">
        <v>1293</v>
      </c>
      <c r="G252">
        <v>35</v>
      </c>
      <c r="H252">
        <v>35015</v>
      </c>
      <c r="I252" t="s">
        <v>552</v>
      </c>
      <c r="J252" t="s">
        <v>1385</v>
      </c>
      <c r="K252" t="s">
        <v>1386</v>
      </c>
      <c r="L252">
        <v>0</v>
      </c>
      <c r="M252">
        <v>9.1374346337122816</v>
      </c>
      <c r="N252">
        <v>0</v>
      </c>
      <c r="O252">
        <v>0</v>
      </c>
      <c r="P252">
        <v>0</v>
      </c>
      <c r="Q252">
        <v>0</v>
      </c>
      <c r="R252" t="s">
        <v>531</v>
      </c>
      <c r="S252" t="s">
        <v>531</v>
      </c>
      <c r="T252" t="s">
        <v>531</v>
      </c>
      <c r="U252" t="s">
        <v>531</v>
      </c>
      <c r="W252" s="429">
        <f t="shared" si="6"/>
        <v>0</v>
      </c>
      <c r="X252" s="429">
        <f t="shared" si="6"/>
        <v>0</v>
      </c>
      <c r="Y252" s="429">
        <f t="shared" si="6"/>
        <v>0</v>
      </c>
      <c r="Z252" s="429">
        <f t="shared" si="5"/>
        <v>0</v>
      </c>
      <c r="AA252" s="429" t="s">
        <v>1296</v>
      </c>
    </row>
    <row r="253" spans="1:27" x14ac:dyDescent="0.25">
      <c r="A253" t="s">
        <v>149</v>
      </c>
      <c r="B253" t="s">
        <v>1246</v>
      </c>
      <c r="C253" t="s">
        <v>1324</v>
      </c>
      <c r="D253" t="s">
        <v>1384</v>
      </c>
      <c r="E253" t="s">
        <v>1326</v>
      </c>
      <c r="F253" t="s">
        <v>1293</v>
      </c>
      <c r="G253">
        <v>35</v>
      </c>
      <c r="H253">
        <v>35015</v>
      </c>
      <c r="I253" t="s">
        <v>552</v>
      </c>
      <c r="J253" t="s">
        <v>1385</v>
      </c>
      <c r="K253" t="s">
        <v>1386</v>
      </c>
      <c r="L253">
        <v>2.8115183488345479</v>
      </c>
      <c r="M253">
        <v>14.291884939908952</v>
      </c>
      <c r="N253">
        <v>28.583769879817904</v>
      </c>
      <c r="O253">
        <v>0</v>
      </c>
      <c r="P253">
        <v>0</v>
      </c>
      <c r="Q253">
        <v>0</v>
      </c>
      <c r="R253" t="s">
        <v>531</v>
      </c>
      <c r="S253" t="s">
        <v>531</v>
      </c>
      <c r="T253" t="s">
        <v>531</v>
      </c>
      <c r="U253" t="s">
        <v>531</v>
      </c>
      <c r="W253" s="429">
        <f t="shared" si="6"/>
        <v>0</v>
      </c>
      <c r="X253" s="429">
        <f t="shared" si="6"/>
        <v>0</v>
      </c>
      <c r="Y253" s="429">
        <f t="shared" si="6"/>
        <v>0</v>
      </c>
      <c r="Z253" s="429">
        <f t="shared" si="5"/>
        <v>0</v>
      </c>
      <c r="AA253" s="429" t="s">
        <v>1296</v>
      </c>
    </row>
    <row r="254" spans="1:27" x14ac:dyDescent="0.25">
      <c r="A254" t="s">
        <v>149</v>
      </c>
      <c r="B254" t="s">
        <v>1246</v>
      </c>
      <c r="C254" t="s">
        <v>1324</v>
      </c>
      <c r="D254" t="s">
        <v>1384</v>
      </c>
      <c r="E254" t="s">
        <v>1326</v>
      </c>
      <c r="F254" t="s">
        <v>1293</v>
      </c>
      <c r="G254">
        <v>35</v>
      </c>
      <c r="H254">
        <v>35015</v>
      </c>
      <c r="I254" t="s">
        <v>552</v>
      </c>
      <c r="J254" t="s">
        <v>1385</v>
      </c>
      <c r="K254" t="s">
        <v>1386</v>
      </c>
      <c r="L254">
        <v>28.583769879817904</v>
      </c>
      <c r="M254">
        <v>14.291884939908952</v>
      </c>
      <c r="N254">
        <v>28.583769879817904</v>
      </c>
      <c r="O254">
        <v>0</v>
      </c>
      <c r="P254">
        <v>0</v>
      </c>
      <c r="Q254">
        <v>0</v>
      </c>
      <c r="R254" t="s">
        <v>531</v>
      </c>
      <c r="S254" t="s">
        <v>531</v>
      </c>
      <c r="T254" t="s">
        <v>531</v>
      </c>
      <c r="U254" t="s">
        <v>531</v>
      </c>
      <c r="W254" s="429">
        <f t="shared" si="6"/>
        <v>0</v>
      </c>
      <c r="X254" s="429">
        <f t="shared" si="6"/>
        <v>0</v>
      </c>
      <c r="Y254" s="429">
        <f t="shared" si="6"/>
        <v>0</v>
      </c>
      <c r="Z254" s="429">
        <f t="shared" si="5"/>
        <v>0</v>
      </c>
      <c r="AA254" s="429" t="s">
        <v>1296</v>
      </c>
    </row>
    <row r="255" spans="1:27" x14ac:dyDescent="0.25">
      <c r="A255" t="s">
        <v>149</v>
      </c>
      <c r="B255" t="s">
        <v>1246</v>
      </c>
      <c r="C255" t="s">
        <v>1324</v>
      </c>
      <c r="D255" t="s">
        <v>1384</v>
      </c>
      <c r="E255" t="s">
        <v>1326</v>
      </c>
      <c r="F255" t="s">
        <v>1293</v>
      </c>
      <c r="G255">
        <v>35</v>
      </c>
      <c r="H255">
        <v>35015</v>
      </c>
      <c r="I255" t="s">
        <v>552</v>
      </c>
      <c r="J255" t="s">
        <v>1385</v>
      </c>
      <c r="K255" t="s">
        <v>1386</v>
      </c>
      <c r="L255">
        <v>28.583769879817904</v>
      </c>
      <c r="M255">
        <v>14.291884939908952</v>
      </c>
      <c r="N255">
        <v>28.583769879817904</v>
      </c>
      <c r="O255">
        <v>0</v>
      </c>
      <c r="P255">
        <v>0</v>
      </c>
      <c r="Q255">
        <v>0</v>
      </c>
      <c r="R255" t="s">
        <v>531</v>
      </c>
      <c r="S255" t="s">
        <v>531</v>
      </c>
      <c r="T255" t="s">
        <v>531</v>
      </c>
      <c r="U255" t="s">
        <v>531</v>
      </c>
      <c r="W255" s="429">
        <f t="shared" si="6"/>
        <v>0</v>
      </c>
      <c r="X255" s="429">
        <f t="shared" si="6"/>
        <v>0</v>
      </c>
      <c r="Y255" s="429">
        <f t="shared" si="6"/>
        <v>0</v>
      </c>
      <c r="Z255" s="429">
        <f t="shared" si="5"/>
        <v>0</v>
      </c>
      <c r="AA255" s="429" t="s">
        <v>1296</v>
      </c>
    </row>
    <row r="256" spans="1:27" x14ac:dyDescent="0.25">
      <c r="A256" t="s">
        <v>149</v>
      </c>
      <c r="B256" t="s">
        <v>1246</v>
      </c>
      <c r="C256" t="s">
        <v>1324</v>
      </c>
      <c r="D256" t="s">
        <v>1384</v>
      </c>
      <c r="E256" t="s">
        <v>1326</v>
      </c>
      <c r="F256" t="s">
        <v>1293</v>
      </c>
      <c r="G256">
        <v>35</v>
      </c>
      <c r="H256">
        <v>35015</v>
      </c>
      <c r="I256" t="s">
        <v>552</v>
      </c>
      <c r="J256" t="s">
        <v>1385</v>
      </c>
      <c r="K256" t="s">
        <v>1386</v>
      </c>
      <c r="L256">
        <v>0</v>
      </c>
      <c r="M256">
        <v>1.3354712156964104</v>
      </c>
      <c r="N256">
        <v>0</v>
      </c>
      <c r="O256">
        <v>0</v>
      </c>
      <c r="P256">
        <v>0</v>
      </c>
      <c r="Q256">
        <v>0</v>
      </c>
      <c r="R256" t="s">
        <v>531</v>
      </c>
      <c r="S256" t="s">
        <v>531</v>
      </c>
      <c r="T256" t="s">
        <v>531</v>
      </c>
      <c r="U256" t="s">
        <v>531</v>
      </c>
      <c r="W256" s="429">
        <f t="shared" si="6"/>
        <v>0</v>
      </c>
      <c r="X256" s="429">
        <f t="shared" si="6"/>
        <v>0</v>
      </c>
      <c r="Y256" s="429">
        <f t="shared" si="6"/>
        <v>0</v>
      </c>
      <c r="Z256" s="429">
        <f t="shared" si="5"/>
        <v>0</v>
      </c>
      <c r="AA256" s="429" t="s">
        <v>1296</v>
      </c>
    </row>
    <row r="257" spans="1:27" x14ac:dyDescent="0.25">
      <c r="A257" t="s">
        <v>149</v>
      </c>
      <c r="B257" t="s">
        <v>1246</v>
      </c>
      <c r="C257" t="s">
        <v>1324</v>
      </c>
      <c r="D257" t="s">
        <v>1384</v>
      </c>
      <c r="E257" t="s">
        <v>1326</v>
      </c>
      <c r="F257" t="s">
        <v>1293</v>
      </c>
      <c r="G257">
        <v>35</v>
      </c>
      <c r="H257">
        <v>35015</v>
      </c>
      <c r="I257" t="s">
        <v>552</v>
      </c>
      <c r="J257" t="s">
        <v>1385</v>
      </c>
      <c r="K257" t="s">
        <v>1386</v>
      </c>
      <c r="L257">
        <v>0</v>
      </c>
      <c r="M257">
        <v>1.1714659786810617</v>
      </c>
      <c r="N257">
        <v>0</v>
      </c>
      <c r="O257">
        <v>0</v>
      </c>
      <c r="P257">
        <v>0</v>
      </c>
      <c r="Q257">
        <v>0</v>
      </c>
      <c r="R257" t="s">
        <v>531</v>
      </c>
      <c r="S257" t="s">
        <v>531</v>
      </c>
      <c r="T257" t="s">
        <v>531</v>
      </c>
      <c r="U257" t="s">
        <v>531</v>
      </c>
      <c r="W257" s="429">
        <f t="shared" si="6"/>
        <v>0</v>
      </c>
      <c r="X257" s="429">
        <f t="shared" si="6"/>
        <v>0</v>
      </c>
      <c r="Y257" s="429">
        <f t="shared" si="6"/>
        <v>0</v>
      </c>
      <c r="Z257" s="429">
        <f t="shared" si="5"/>
        <v>0</v>
      </c>
      <c r="AA257" s="429" t="s">
        <v>1296</v>
      </c>
    </row>
    <row r="258" spans="1:27" x14ac:dyDescent="0.25">
      <c r="A258" t="s">
        <v>149</v>
      </c>
      <c r="B258" t="s">
        <v>1246</v>
      </c>
      <c r="C258" t="s">
        <v>1324</v>
      </c>
      <c r="D258" t="s">
        <v>1384</v>
      </c>
      <c r="E258" t="s">
        <v>1326</v>
      </c>
      <c r="F258" t="s">
        <v>1293</v>
      </c>
      <c r="G258">
        <v>35</v>
      </c>
      <c r="H258">
        <v>35015</v>
      </c>
      <c r="I258" t="s">
        <v>552</v>
      </c>
      <c r="J258" t="s">
        <v>1385</v>
      </c>
      <c r="K258" t="s">
        <v>1386</v>
      </c>
      <c r="L258">
        <v>28.583769879817904</v>
      </c>
      <c r="M258">
        <v>14.291884939908952</v>
      </c>
      <c r="N258">
        <v>28.583769879817904</v>
      </c>
      <c r="O258">
        <v>0</v>
      </c>
      <c r="P258">
        <v>0</v>
      </c>
      <c r="Q258">
        <v>0</v>
      </c>
      <c r="R258" t="s">
        <v>531</v>
      </c>
      <c r="S258" t="s">
        <v>531</v>
      </c>
      <c r="T258" t="s">
        <v>531</v>
      </c>
      <c r="U258" t="s">
        <v>531</v>
      </c>
      <c r="W258" s="429">
        <f t="shared" si="6"/>
        <v>0</v>
      </c>
      <c r="X258" s="429">
        <f t="shared" si="6"/>
        <v>0</v>
      </c>
      <c r="Y258" s="429">
        <f t="shared" si="6"/>
        <v>0</v>
      </c>
      <c r="Z258" s="429">
        <f t="shared" si="5"/>
        <v>0</v>
      </c>
      <c r="AA258" s="429" t="s">
        <v>1296</v>
      </c>
    </row>
    <row r="259" spans="1:27" x14ac:dyDescent="0.25">
      <c r="A259" t="s">
        <v>149</v>
      </c>
      <c r="B259" t="s">
        <v>1246</v>
      </c>
      <c r="C259" t="s">
        <v>1324</v>
      </c>
      <c r="D259" t="s">
        <v>1384</v>
      </c>
      <c r="E259" t="s">
        <v>1326</v>
      </c>
      <c r="F259" t="s">
        <v>1293</v>
      </c>
      <c r="G259">
        <v>35</v>
      </c>
      <c r="H259">
        <v>35015</v>
      </c>
      <c r="I259" t="s">
        <v>552</v>
      </c>
      <c r="J259" t="s">
        <v>1385</v>
      </c>
      <c r="K259" t="s">
        <v>1386</v>
      </c>
      <c r="L259">
        <v>28.583769879817904</v>
      </c>
      <c r="M259">
        <v>14.291884939908952</v>
      </c>
      <c r="N259">
        <v>28.583769879817904</v>
      </c>
      <c r="O259">
        <v>0</v>
      </c>
      <c r="P259">
        <v>0</v>
      </c>
      <c r="Q259">
        <v>0</v>
      </c>
      <c r="R259" t="s">
        <v>531</v>
      </c>
      <c r="S259" t="s">
        <v>531</v>
      </c>
      <c r="T259" t="s">
        <v>531</v>
      </c>
      <c r="U259" t="s">
        <v>531</v>
      </c>
      <c r="W259" s="429">
        <f t="shared" si="6"/>
        <v>0</v>
      </c>
      <c r="X259" s="429">
        <f t="shared" si="6"/>
        <v>0</v>
      </c>
      <c r="Y259" s="429">
        <f t="shared" si="6"/>
        <v>0</v>
      </c>
      <c r="Z259" s="429">
        <f t="shared" si="5"/>
        <v>0</v>
      </c>
      <c r="AA259" s="429" t="s">
        <v>1296</v>
      </c>
    </row>
    <row r="260" spans="1:27" x14ac:dyDescent="0.25">
      <c r="A260" t="s">
        <v>149</v>
      </c>
      <c r="B260" t="s">
        <v>1246</v>
      </c>
      <c r="C260" t="s">
        <v>1324</v>
      </c>
      <c r="D260" t="s">
        <v>1384</v>
      </c>
      <c r="E260" t="s">
        <v>1326</v>
      </c>
      <c r="F260" t="s">
        <v>1293</v>
      </c>
      <c r="G260">
        <v>35</v>
      </c>
      <c r="H260">
        <v>35015</v>
      </c>
      <c r="I260" t="s">
        <v>552</v>
      </c>
      <c r="J260" t="s">
        <v>1385</v>
      </c>
      <c r="K260" t="s">
        <v>1386</v>
      </c>
      <c r="L260">
        <v>28.583769879817904</v>
      </c>
      <c r="M260">
        <v>14.291884939908952</v>
      </c>
      <c r="N260">
        <v>28.583769879817904</v>
      </c>
      <c r="O260">
        <v>0</v>
      </c>
      <c r="P260">
        <v>0</v>
      </c>
      <c r="Q260">
        <v>0</v>
      </c>
      <c r="R260" t="s">
        <v>531</v>
      </c>
      <c r="S260" t="s">
        <v>531</v>
      </c>
      <c r="T260" t="s">
        <v>531</v>
      </c>
      <c r="U260" t="s">
        <v>531</v>
      </c>
      <c r="W260" s="429">
        <f t="shared" si="6"/>
        <v>0</v>
      </c>
      <c r="X260" s="429">
        <f t="shared" si="6"/>
        <v>0</v>
      </c>
      <c r="Y260" s="429">
        <f t="shared" si="6"/>
        <v>0</v>
      </c>
      <c r="Z260" s="429">
        <f t="shared" si="5"/>
        <v>0</v>
      </c>
      <c r="AA260" s="429" t="s">
        <v>1296</v>
      </c>
    </row>
    <row r="261" spans="1:27" x14ac:dyDescent="0.25">
      <c r="A261" t="s">
        <v>149</v>
      </c>
      <c r="B261" t="s">
        <v>1246</v>
      </c>
      <c r="C261" t="s">
        <v>1324</v>
      </c>
      <c r="D261" t="s">
        <v>1384</v>
      </c>
      <c r="E261" t="s">
        <v>1326</v>
      </c>
      <c r="F261" t="s">
        <v>1293</v>
      </c>
      <c r="G261">
        <v>35</v>
      </c>
      <c r="H261">
        <v>35015</v>
      </c>
      <c r="I261" t="s">
        <v>552</v>
      </c>
      <c r="J261" t="s">
        <v>1385</v>
      </c>
      <c r="K261" t="s">
        <v>1386</v>
      </c>
      <c r="L261">
        <v>37.018324926321554</v>
      </c>
      <c r="M261">
        <v>18.509162463160777</v>
      </c>
      <c r="N261">
        <v>37.018324926321554</v>
      </c>
      <c r="O261">
        <v>0</v>
      </c>
      <c r="P261">
        <v>0</v>
      </c>
      <c r="Q261">
        <v>0</v>
      </c>
      <c r="R261" t="s">
        <v>531</v>
      </c>
      <c r="S261" t="s">
        <v>531</v>
      </c>
      <c r="T261" t="s">
        <v>531</v>
      </c>
      <c r="U261" t="s">
        <v>531</v>
      </c>
      <c r="W261" s="429">
        <f t="shared" si="6"/>
        <v>0</v>
      </c>
      <c r="X261" s="429">
        <f t="shared" si="6"/>
        <v>0</v>
      </c>
      <c r="Y261" s="429">
        <f t="shared" si="6"/>
        <v>0</v>
      </c>
      <c r="Z261" s="429">
        <f t="shared" si="5"/>
        <v>0</v>
      </c>
      <c r="AA261" s="429" t="s">
        <v>1296</v>
      </c>
    </row>
    <row r="262" spans="1:27" x14ac:dyDescent="0.25">
      <c r="A262" t="s">
        <v>149</v>
      </c>
      <c r="B262" t="s">
        <v>1246</v>
      </c>
      <c r="C262" t="s">
        <v>1324</v>
      </c>
      <c r="D262" t="s">
        <v>1384</v>
      </c>
      <c r="E262" t="s">
        <v>1326</v>
      </c>
      <c r="F262" t="s">
        <v>1293</v>
      </c>
      <c r="G262">
        <v>35</v>
      </c>
      <c r="H262">
        <v>35015</v>
      </c>
      <c r="I262" t="s">
        <v>552</v>
      </c>
      <c r="J262" t="s">
        <v>1385</v>
      </c>
      <c r="K262" t="s">
        <v>1386</v>
      </c>
      <c r="L262">
        <v>0</v>
      </c>
      <c r="M262">
        <v>4.1938482036782014</v>
      </c>
      <c r="N262">
        <v>0</v>
      </c>
      <c r="O262">
        <v>0</v>
      </c>
      <c r="P262">
        <v>0</v>
      </c>
      <c r="Q262">
        <v>0</v>
      </c>
      <c r="R262" t="s">
        <v>531</v>
      </c>
      <c r="S262" t="s">
        <v>531</v>
      </c>
      <c r="T262" t="s">
        <v>531</v>
      </c>
      <c r="U262" t="s">
        <v>531</v>
      </c>
      <c r="W262" s="429">
        <f t="shared" si="6"/>
        <v>0</v>
      </c>
      <c r="X262" s="429">
        <f t="shared" si="6"/>
        <v>0</v>
      </c>
      <c r="Y262" s="429">
        <f t="shared" si="6"/>
        <v>0</v>
      </c>
      <c r="Z262" s="429">
        <f t="shared" si="5"/>
        <v>0</v>
      </c>
      <c r="AA262" s="429" t="s">
        <v>1296</v>
      </c>
    </row>
    <row r="263" spans="1:27" x14ac:dyDescent="0.25">
      <c r="A263" t="s">
        <v>149</v>
      </c>
      <c r="B263" t="s">
        <v>1246</v>
      </c>
      <c r="C263" t="s">
        <v>1324</v>
      </c>
      <c r="D263" t="s">
        <v>1384</v>
      </c>
      <c r="E263" t="s">
        <v>1326</v>
      </c>
      <c r="F263" t="s">
        <v>1293</v>
      </c>
      <c r="G263">
        <v>35</v>
      </c>
      <c r="H263">
        <v>35015</v>
      </c>
      <c r="I263" t="s">
        <v>552</v>
      </c>
      <c r="J263" t="s">
        <v>1385</v>
      </c>
      <c r="K263" t="s">
        <v>1386</v>
      </c>
      <c r="L263">
        <v>54.356021410801262</v>
      </c>
      <c r="M263">
        <v>18.040576071688353</v>
      </c>
      <c r="N263">
        <v>54.356021410801262</v>
      </c>
      <c r="O263">
        <v>0</v>
      </c>
      <c r="P263">
        <v>0</v>
      </c>
      <c r="Q263">
        <v>0</v>
      </c>
      <c r="R263" t="s">
        <v>531</v>
      </c>
      <c r="S263" t="s">
        <v>531</v>
      </c>
      <c r="T263" t="s">
        <v>531</v>
      </c>
      <c r="U263" t="s">
        <v>531</v>
      </c>
      <c r="W263" s="429">
        <f t="shared" si="6"/>
        <v>0</v>
      </c>
      <c r="X263" s="429">
        <f t="shared" si="6"/>
        <v>0</v>
      </c>
      <c r="Y263" s="429">
        <f t="shared" si="6"/>
        <v>0</v>
      </c>
      <c r="Z263" s="429">
        <f t="shared" si="5"/>
        <v>0</v>
      </c>
      <c r="AA263" s="429" t="s">
        <v>1296</v>
      </c>
    </row>
    <row r="264" spans="1:27" x14ac:dyDescent="0.25">
      <c r="A264" t="s">
        <v>149</v>
      </c>
      <c r="B264" t="s">
        <v>1246</v>
      </c>
      <c r="C264" t="s">
        <v>1324</v>
      </c>
      <c r="D264" t="s">
        <v>1384</v>
      </c>
      <c r="E264" t="s">
        <v>1326</v>
      </c>
      <c r="F264" t="s">
        <v>1293</v>
      </c>
      <c r="G264">
        <v>35</v>
      </c>
      <c r="H264">
        <v>35015</v>
      </c>
      <c r="I264" t="s">
        <v>552</v>
      </c>
      <c r="J264" t="s">
        <v>1385</v>
      </c>
      <c r="K264" t="s">
        <v>1386</v>
      </c>
      <c r="L264">
        <v>54.356021410801262</v>
      </c>
      <c r="M264">
        <v>18.040576071688353</v>
      </c>
      <c r="N264">
        <v>54.356021410801262</v>
      </c>
      <c r="O264">
        <v>0</v>
      </c>
      <c r="P264">
        <v>0</v>
      </c>
      <c r="Q264">
        <v>0</v>
      </c>
      <c r="R264" t="s">
        <v>531</v>
      </c>
      <c r="S264" t="s">
        <v>531</v>
      </c>
      <c r="T264" t="s">
        <v>531</v>
      </c>
      <c r="U264" t="s">
        <v>531</v>
      </c>
      <c r="W264" s="429">
        <f t="shared" si="6"/>
        <v>0</v>
      </c>
      <c r="X264" s="429">
        <f t="shared" si="6"/>
        <v>0</v>
      </c>
      <c r="Y264" s="429">
        <f t="shared" si="6"/>
        <v>0</v>
      </c>
      <c r="Z264" s="429">
        <f t="shared" si="5"/>
        <v>0</v>
      </c>
      <c r="AA264" s="429" t="s">
        <v>1296</v>
      </c>
    </row>
    <row r="265" spans="1:27" x14ac:dyDescent="0.25">
      <c r="A265" t="s">
        <v>149</v>
      </c>
      <c r="B265" t="s">
        <v>1246</v>
      </c>
      <c r="C265" t="s">
        <v>1324</v>
      </c>
      <c r="D265" t="s">
        <v>1384</v>
      </c>
      <c r="E265" t="s">
        <v>1326</v>
      </c>
      <c r="F265" t="s">
        <v>1293</v>
      </c>
      <c r="G265">
        <v>35</v>
      </c>
      <c r="H265">
        <v>35015</v>
      </c>
      <c r="I265" t="s">
        <v>552</v>
      </c>
      <c r="J265" t="s">
        <v>1385</v>
      </c>
      <c r="K265" t="s">
        <v>1386</v>
      </c>
      <c r="L265">
        <v>0</v>
      </c>
      <c r="M265">
        <v>11.246073395338192</v>
      </c>
      <c r="N265">
        <v>0</v>
      </c>
      <c r="O265">
        <v>0</v>
      </c>
      <c r="P265">
        <v>0</v>
      </c>
      <c r="Q265">
        <v>0</v>
      </c>
      <c r="R265" t="s">
        <v>531</v>
      </c>
      <c r="S265" t="s">
        <v>531</v>
      </c>
      <c r="T265" t="s">
        <v>531</v>
      </c>
      <c r="U265" t="s">
        <v>531</v>
      </c>
      <c r="W265" s="429">
        <f t="shared" si="6"/>
        <v>0</v>
      </c>
      <c r="X265" s="429">
        <f t="shared" si="6"/>
        <v>0</v>
      </c>
      <c r="Y265" s="429">
        <f t="shared" si="6"/>
        <v>0</v>
      </c>
      <c r="Z265" s="429">
        <f t="shared" si="5"/>
        <v>0</v>
      </c>
      <c r="AA265" s="429" t="s">
        <v>1296</v>
      </c>
    </row>
    <row r="266" spans="1:27" x14ac:dyDescent="0.25">
      <c r="A266" t="s">
        <v>149</v>
      </c>
      <c r="B266" t="s">
        <v>1246</v>
      </c>
      <c r="C266" t="s">
        <v>1324</v>
      </c>
      <c r="D266" t="s">
        <v>1384</v>
      </c>
      <c r="E266" t="s">
        <v>1326</v>
      </c>
      <c r="F266" t="s">
        <v>1293</v>
      </c>
      <c r="G266">
        <v>35</v>
      </c>
      <c r="H266">
        <v>35015</v>
      </c>
      <c r="I266" t="s">
        <v>552</v>
      </c>
      <c r="J266" t="s">
        <v>1385</v>
      </c>
      <c r="K266" t="s">
        <v>1386</v>
      </c>
      <c r="L266">
        <v>54.356021410801262</v>
      </c>
      <c r="M266">
        <v>18.040576071688353</v>
      </c>
      <c r="N266">
        <v>54.356021410801262</v>
      </c>
      <c r="O266">
        <v>0</v>
      </c>
      <c r="P266">
        <v>0</v>
      </c>
      <c r="Q266">
        <v>0</v>
      </c>
      <c r="R266" t="s">
        <v>531</v>
      </c>
      <c r="S266" t="s">
        <v>531</v>
      </c>
      <c r="T266" t="s">
        <v>531</v>
      </c>
      <c r="U266" t="s">
        <v>531</v>
      </c>
      <c r="W266" s="429">
        <f t="shared" si="6"/>
        <v>0</v>
      </c>
      <c r="X266" s="429">
        <f t="shared" si="6"/>
        <v>0</v>
      </c>
      <c r="Y266" s="429">
        <f t="shared" si="6"/>
        <v>0</v>
      </c>
      <c r="Z266" s="429">
        <f t="shared" si="5"/>
        <v>0</v>
      </c>
      <c r="AA266" s="429" t="s">
        <v>1296</v>
      </c>
    </row>
    <row r="267" spans="1:27" x14ac:dyDescent="0.25">
      <c r="A267" t="s">
        <v>149</v>
      </c>
      <c r="B267" t="s">
        <v>1246</v>
      </c>
      <c r="C267" t="s">
        <v>1324</v>
      </c>
      <c r="D267" t="s">
        <v>1384</v>
      </c>
      <c r="E267" t="s">
        <v>1326</v>
      </c>
      <c r="F267" t="s">
        <v>1293</v>
      </c>
      <c r="G267">
        <v>35</v>
      </c>
      <c r="H267">
        <v>35015</v>
      </c>
      <c r="I267" t="s">
        <v>552</v>
      </c>
      <c r="J267" t="s">
        <v>1385</v>
      </c>
      <c r="K267" t="s">
        <v>1386</v>
      </c>
      <c r="L267">
        <v>54.356021410801262</v>
      </c>
      <c r="M267">
        <v>18.040576071688353</v>
      </c>
      <c r="N267">
        <v>54.356021410801262</v>
      </c>
      <c r="O267">
        <v>0</v>
      </c>
      <c r="P267">
        <v>0</v>
      </c>
      <c r="Q267">
        <v>0</v>
      </c>
      <c r="R267" t="s">
        <v>531</v>
      </c>
      <c r="S267" t="s">
        <v>531</v>
      </c>
      <c r="T267" t="s">
        <v>531</v>
      </c>
      <c r="U267" t="s">
        <v>531</v>
      </c>
      <c r="W267" s="429">
        <f t="shared" si="6"/>
        <v>0</v>
      </c>
      <c r="X267" s="429">
        <f t="shared" si="6"/>
        <v>0</v>
      </c>
      <c r="Y267" s="429">
        <f t="shared" si="6"/>
        <v>0</v>
      </c>
      <c r="Z267" s="429">
        <f t="shared" si="5"/>
        <v>0</v>
      </c>
      <c r="AA267" s="429" t="s">
        <v>1296</v>
      </c>
    </row>
    <row r="268" spans="1:27" x14ac:dyDescent="0.25">
      <c r="A268" t="s">
        <v>149</v>
      </c>
      <c r="B268" t="s">
        <v>1246</v>
      </c>
      <c r="C268" t="s">
        <v>1324</v>
      </c>
      <c r="D268" t="s">
        <v>1384</v>
      </c>
      <c r="E268" t="s">
        <v>1326</v>
      </c>
      <c r="F268" t="s">
        <v>1293</v>
      </c>
      <c r="G268">
        <v>35</v>
      </c>
      <c r="H268">
        <v>35015</v>
      </c>
      <c r="I268" t="s">
        <v>552</v>
      </c>
      <c r="J268" t="s">
        <v>1385</v>
      </c>
      <c r="K268" t="s">
        <v>1386</v>
      </c>
      <c r="L268">
        <v>0</v>
      </c>
      <c r="M268">
        <v>4.4515707189880347</v>
      </c>
      <c r="N268">
        <v>0</v>
      </c>
      <c r="O268">
        <v>0</v>
      </c>
      <c r="P268">
        <v>0</v>
      </c>
      <c r="Q268">
        <v>0</v>
      </c>
      <c r="R268" t="s">
        <v>531</v>
      </c>
      <c r="S268" t="s">
        <v>531</v>
      </c>
      <c r="T268" t="s">
        <v>531</v>
      </c>
      <c r="U268" t="s">
        <v>531</v>
      </c>
      <c r="W268" s="429">
        <f t="shared" si="6"/>
        <v>0</v>
      </c>
      <c r="X268" s="429">
        <f t="shared" si="6"/>
        <v>0</v>
      </c>
      <c r="Y268" s="429">
        <f t="shared" si="6"/>
        <v>0</v>
      </c>
      <c r="Z268" s="429">
        <f t="shared" si="5"/>
        <v>0</v>
      </c>
      <c r="AA268" s="429" t="s">
        <v>1296</v>
      </c>
    </row>
    <row r="269" spans="1:27" x14ac:dyDescent="0.25">
      <c r="A269" t="s">
        <v>149</v>
      </c>
      <c r="B269" t="s">
        <v>1246</v>
      </c>
      <c r="C269" t="s">
        <v>1324</v>
      </c>
      <c r="D269" t="s">
        <v>1384</v>
      </c>
      <c r="E269" t="s">
        <v>1326</v>
      </c>
      <c r="F269" t="s">
        <v>1293</v>
      </c>
      <c r="G269">
        <v>35</v>
      </c>
      <c r="H269">
        <v>35015</v>
      </c>
      <c r="I269" t="s">
        <v>552</v>
      </c>
      <c r="J269" t="s">
        <v>1385</v>
      </c>
      <c r="K269" t="s">
        <v>1386</v>
      </c>
      <c r="L269">
        <v>0</v>
      </c>
      <c r="M269">
        <v>2.3429319573621235</v>
      </c>
      <c r="N269">
        <v>0</v>
      </c>
      <c r="O269">
        <v>0</v>
      </c>
      <c r="P269">
        <v>0</v>
      </c>
      <c r="Q269">
        <v>0</v>
      </c>
      <c r="R269" t="s">
        <v>531</v>
      </c>
      <c r="S269" t="s">
        <v>531</v>
      </c>
      <c r="T269" t="s">
        <v>531</v>
      </c>
      <c r="U269" t="s">
        <v>531</v>
      </c>
      <c r="W269" s="429">
        <f t="shared" si="6"/>
        <v>0</v>
      </c>
      <c r="X269" s="429">
        <f t="shared" si="6"/>
        <v>0</v>
      </c>
      <c r="Y269" s="429">
        <f t="shared" si="6"/>
        <v>0</v>
      </c>
      <c r="Z269" s="429">
        <f t="shared" si="5"/>
        <v>0</v>
      </c>
      <c r="AA269" s="429" t="s">
        <v>1296</v>
      </c>
    </row>
    <row r="270" spans="1:27" x14ac:dyDescent="0.25">
      <c r="A270" t="s">
        <v>149</v>
      </c>
      <c r="B270" t="s">
        <v>1246</v>
      </c>
      <c r="C270" t="s">
        <v>1324</v>
      </c>
      <c r="D270" t="s">
        <v>1384</v>
      </c>
      <c r="E270" t="s">
        <v>1326</v>
      </c>
      <c r="F270" t="s">
        <v>1293</v>
      </c>
      <c r="G270">
        <v>35</v>
      </c>
      <c r="H270">
        <v>35015</v>
      </c>
      <c r="I270" t="s">
        <v>552</v>
      </c>
      <c r="J270" t="s">
        <v>1385</v>
      </c>
      <c r="K270" t="s">
        <v>1386</v>
      </c>
      <c r="L270">
        <v>0</v>
      </c>
      <c r="M270">
        <v>23.429319573621235</v>
      </c>
      <c r="N270">
        <v>0</v>
      </c>
      <c r="O270">
        <v>0</v>
      </c>
      <c r="P270">
        <v>0</v>
      </c>
      <c r="Q270">
        <v>0</v>
      </c>
      <c r="R270" t="s">
        <v>531</v>
      </c>
      <c r="S270" t="s">
        <v>531</v>
      </c>
      <c r="T270" t="s">
        <v>531</v>
      </c>
      <c r="U270" t="s">
        <v>531</v>
      </c>
      <c r="W270" s="429">
        <f t="shared" si="6"/>
        <v>0</v>
      </c>
      <c r="X270" s="429">
        <f t="shared" si="6"/>
        <v>0</v>
      </c>
      <c r="Y270" s="429">
        <f t="shared" si="6"/>
        <v>0</v>
      </c>
      <c r="Z270" s="429">
        <f t="shared" si="5"/>
        <v>0</v>
      </c>
      <c r="AA270" s="429" t="s">
        <v>1296</v>
      </c>
    </row>
    <row r="271" spans="1:27" x14ac:dyDescent="0.25">
      <c r="A271" t="s">
        <v>149</v>
      </c>
      <c r="B271" t="s">
        <v>1246</v>
      </c>
      <c r="C271" t="s">
        <v>1324</v>
      </c>
      <c r="D271" t="s">
        <v>1384</v>
      </c>
      <c r="E271" t="s">
        <v>1326</v>
      </c>
      <c r="F271" t="s">
        <v>1293</v>
      </c>
      <c r="G271">
        <v>35</v>
      </c>
      <c r="H271">
        <v>35015</v>
      </c>
      <c r="I271" t="s">
        <v>552</v>
      </c>
      <c r="J271" t="s">
        <v>1385</v>
      </c>
      <c r="K271" t="s">
        <v>1386</v>
      </c>
      <c r="L271">
        <v>16.400523701534865</v>
      </c>
      <c r="M271">
        <v>31.863874620124879</v>
      </c>
      <c r="N271">
        <v>33.035340598805938</v>
      </c>
      <c r="O271">
        <v>6.0916230891415211</v>
      </c>
      <c r="P271">
        <v>0</v>
      </c>
      <c r="Q271">
        <v>0</v>
      </c>
      <c r="R271" t="s">
        <v>531</v>
      </c>
      <c r="S271" t="s">
        <v>531</v>
      </c>
      <c r="T271" t="s">
        <v>531</v>
      </c>
      <c r="U271" t="s">
        <v>531</v>
      </c>
      <c r="W271" s="429">
        <f t="shared" si="6"/>
        <v>0</v>
      </c>
      <c r="X271" s="429">
        <f t="shared" si="6"/>
        <v>0</v>
      </c>
      <c r="Y271" s="429">
        <f t="shared" si="6"/>
        <v>0</v>
      </c>
      <c r="Z271" s="429">
        <f t="shared" si="5"/>
        <v>0</v>
      </c>
      <c r="AA271" s="429" t="s">
        <v>1296</v>
      </c>
    </row>
    <row r="272" spans="1:27" x14ac:dyDescent="0.25">
      <c r="A272" t="s">
        <v>149</v>
      </c>
      <c r="B272" t="s">
        <v>1246</v>
      </c>
      <c r="C272" t="s">
        <v>1324</v>
      </c>
      <c r="D272" t="s">
        <v>1384</v>
      </c>
      <c r="E272" t="s">
        <v>1326</v>
      </c>
      <c r="F272" t="s">
        <v>1293</v>
      </c>
      <c r="G272">
        <v>35</v>
      </c>
      <c r="H272">
        <v>35015</v>
      </c>
      <c r="I272" t="s">
        <v>552</v>
      </c>
      <c r="J272" t="s">
        <v>1385</v>
      </c>
      <c r="K272" t="s">
        <v>1386</v>
      </c>
      <c r="L272">
        <v>56.230366976690959</v>
      </c>
      <c r="M272">
        <v>18.743455658896988</v>
      </c>
      <c r="N272">
        <v>56.230366976690959</v>
      </c>
      <c r="O272">
        <v>0</v>
      </c>
      <c r="P272">
        <v>2.8115183488345479</v>
      </c>
      <c r="Q272">
        <v>2.8115183488345479</v>
      </c>
      <c r="R272" t="s">
        <v>531</v>
      </c>
      <c r="S272" t="s">
        <v>531</v>
      </c>
      <c r="T272" t="s">
        <v>531</v>
      </c>
      <c r="U272" t="s">
        <v>531</v>
      </c>
      <c r="W272" s="429">
        <f t="shared" si="6"/>
        <v>0</v>
      </c>
      <c r="X272" s="429">
        <f t="shared" si="6"/>
        <v>0</v>
      </c>
      <c r="Y272" s="429">
        <f t="shared" si="6"/>
        <v>0</v>
      </c>
      <c r="Z272" s="429">
        <f t="shared" si="5"/>
        <v>0</v>
      </c>
      <c r="AA272" s="429" t="s">
        <v>1296</v>
      </c>
    </row>
    <row r="273" spans="1:27" x14ac:dyDescent="0.25">
      <c r="A273" t="s">
        <v>149</v>
      </c>
      <c r="B273" t="s">
        <v>1246</v>
      </c>
      <c r="C273" t="s">
        <v>1324</v>
      </c>
      <c r="D273" t="s">
        <v>1384</v>
      </c>
      <c r="E273" t="s">
        <v>1326</v>
      </c>
      <c r="F273" t="s">
        <v>1293</v>
      </c>
      <c r="G273">
        <v>35</v>
      </c>
      <c r="H273">
        <v>35015</v>
      </c>
      <c r="I273" t="s">
        <v>552</v>
      </c>
      <c r="J273" t="s">
        <v>1385</v>
      </c>
      <c r="K273" t="s">
        <v>1386</v>
      </c>
      <c r="L273">
        <v>0</v>
      </c>
      <c r="M273">
        <v>22.492146790676383</v>
      </c>
      <c r="N273">
        <v>0</v>
      </c>
      <c r="O273">
        <v>0</v>
      </c>
      <c r="P273">
        <v>0</v>
      </c>
      <c r="Q273">
        <v>0</v>
      </c>
      <c r="R273" t="s">
        <v>531</v>
      </c>
      <c r="S273" t="s">
        <v>531</v>
      </c>
      <c r="T273" t="s">
        <v>531</v>
      </c>
      <c r="U273" t="s">
        <v>531</v>
      </c>
      <c r="W273" s="429">
        <f t="shared" si="6"/>
        <v>0</v>
      </c>
      <c r="X273" s="429">
        <f t="shared" si="6"/>
        <v>0</v>
      </c>
      <c r="Y273" s="429">
        <f t="shared" si="6"/>
        <v>0</v>
      </c>
      <c r="Z273" s="429">
        <f t="shared" si="5"/>
        <v>0</v>
      </c>
      <c r="AA273" s="429" t="s">
        <v>1296</v>
      </c>
    </row>
    <row r="274" spans="1:27" x14ac:dyDescent="0.25">
      <c r="A274" t="s">
        <v>149</v>
      </c>
      <c r="B274" t="s">
        <v>1246</v>
      </c>
      <c r="C274" t="s">
        <v>1324</v>
      </c>
      <c r="D274" t="s">
        <v>1384</v>
      </c>
      <c r="E274" t="s">
        <v>1326</v>
      </c>
      <c r="F274" t="s">
        <v>1293</v>
      </c>
      <c r="G274">
        <v>35</v>
      </c>
      <c r="H274">
        <v>35015</v>
      </c>
      <c r="I274" t="s">
        <v>552</v>
      </c>
      <c r="J274" t="s">
        <v>1385</v>
      </c>
      <c r="K274" t="s">
        <v>1386</v>
      </c>
      <c r="L274">
        <v>0</v>
      </c>
      <c r="M274">
        <v>1.8743455658896988</v>
      </c>
      <c r="N274">
        <v>0</v>
      </c>
      <c r="O274">
        <v>0</v>
      </c>
      <c r="P274">
        <v>0</v>
      </c>
      <c r="Q274">
        <v>0</v>
      </c>
      <c r="R274" t="s">
        <v>531</v>
      </c>
      <c r="S274" t="s">
        <v>531</v>
      </c>
      <c r="T274" t="s">
        <v>531</v>
      </c>
      <c r="U274" t="s">
        <v>531</v>
      </c>
      <c r="W274" s="429">
        <f t="shared" si="6"/>
        <v>0</v>
      </c>
      <c r="X274" s="429">
        <f t="shared" si="6"/>
        <v>0</v>
      </c>
      <c r="Y274" s="429">
        <f t="shared" si="6"/>
        <v>0</v>
      </c>
      <c r="Z274" s="429">
        <f t="shared" si="5"/>
        <v>0</v>
      </c>
      <c r="AA274" s="429" t="s">
        <v>1296</v>
      </c>
    </row>
    <row r="275" spans="1:27" x14ac:dyDescent="0.25">
      <c r="A275" t="s">
        <v>149</v>
      </c>
      <c r="B275" t="s">
        <v>1246</v>
      </c>
      <c r="C275" t="s">
        <v>1324</v>
      </c>
      <c r="D275" t="s">
        <v>1384</v>
      </c>
      <c r="E275" t="s">
        <v>1326</v>
      </c>
      <c r="F275" t="s">
        <v>1293</v>
      </c>
      <c r="G275">
        <v>35</v>
      </c>
      <c r="H275">
        <v>35015</v>
      </c>
      <c r="I275" t="s">
        <v>552</v>
      </c>
      <c r="J275" t="s">
        <v>1385</v>
      </c>
      <c r="K275" t="s">
        <v>1386</v>
      </c>
      <c r="L275">
        <v>0</v>
      </c>
      <c r="M275">
        <v>0</v>
      </c>
      <c r="N275">
        <v>2.8115183488345479</v>
      </c>
      <c r="O275">
        <v>0</v>
      </c>
      <c r="P275">
        <v>0</v>
      </c>
      <c r="Q275">
        <v>0</v>
      </c>
      <c r="R275" t="s">
        <v>531</v>
      </c>
      <c r="S275" t="s">
        <v>531</v>
      </c>
      <c r="T275" t="s">
        <v>531</v>
      </c>
      <c r="U275" t="s">
        <v>531</v>
      </c>
      <c r="W275" s="429">
        <f t="shared" si="6"/>
        <v>0</v>
      </c>
      <c r="X275" s="429">
        <f t="shared" si="6"/>
        <v>0</v>
      </c>
      <c r="Y275" s="429">
        <f t="shared" si="6"/>
        <v>0</v>
      </c>
      <c r="Z275" s="429">
        <f t="shared" si="5"/>
        <v>0</v>
      </c>
      <c r="AA275" s="429" t="s">
        <v>1296</v>
      </c>
    </row>
    <row r="276" spans="1:27" x14ac:dyDescent="0.25">
      <c r="A276" t="s">
        <v>149</v>
      </c>
      <c r="B276" t="s">
        <v>1246</v>
      </c>
      <c r="C276" t="s">
        <v>1324</v>
      </c>
      <c r="D276" t="s">
        <v>1384</v>
      </c>
      <c r="E276" t="s">
        <v>1326</v>
      </c>
      <c r="F276" t="s">
        <v>1293</v>
      </c>
      <c r="G276">
        <v>35</v>
      </c>
      <c r="H276">
        <v>35015</v>
      </c>
      <c r="I276" t="s">
        <v>552</v>
      </c>
      <c r="J276" t="s">
        <v>1385</v>
      </c>
      <c r="K276" t="s">
        <v>1386</v>
      </c>
      <c r="L276">
        <v>56.230366976690959</v>
      </c>
      <c r="M276">
        <v>18.743455658896988</v>
      </c>
      <c r="N276">
        <v>56.230366976690959</v>
      </c>
      <c r="O276">
        <v>0</v>
      </c>
      <c r="P276">
        <v>1.4057591744172739</v>
      </c>
      <c r="Q276">
        <v>1.4057591744172739</v>
      </c>
      <c r="R276" t="s">
        <v>531</v>
      </c>
      <c r="S276" t="s">
        <v>531</v>
      </c>
      <c r="T276" t="s">
        <v>531</v>
      </c>
      <c r="U276" t="s">
        <v>531</v>
      </c>
      <c r="W276" s="429">
        <f t="shared" si="6"/>
        <v>0</v>
      </c>
      <c r="X276" s="429">
        <f t="shared" si="6"/>
        <v>0</v>
      </c>
      <c r="Y276" s="429">
        <f t="shared" si="6"/>
        <v>0</v>
      </c>
      <c r="Z276" s="429">
        <f t="shared" si="5"/>
        <v>0</v>
      </c>
      <c r="AA276" s="429" t="s">
        <v>1296</v>
      </c>
    </row>
    <row r="277" spans="1:27" x14ac:dyDescent="0.25">
      <c r="A277" t="s">
        <v>149</v>
      </c>
      <c r="B277" t="s">
        <v>1246</v>
      </c>
      <c r="C277" t="s">
        <v>1324</v>
      </c>
      <c r="D277" t="s">
        <v>1384</v>
      </c>
      <c r="E277" t="s">
        <v>1326</v>
      </c>
      <c r="F277" t="s">
        <v>1293</v>
      </c>
      <c r="G277">
        <v>35</v>
      </c>
      <c r="H277">
        <v>35015</v>
      </c>
      <c r="I277" t="s">
        <v>552</v>
      </c>
      <c r="J277" t="s">
        <v>1385</v>
      </c>
      <c r="K277" t="s">
        <v>1386</v>
      </c>
      <c r="L277">
        <v>96.528796643319495</v>
      </c>
      <c r="M277">
        <v>28.583769879817904</v>
      </c>
      <c r="N277">
        <v>57.401832955372022</v>
      </c>
      <c r="O277">
        <v>0</v>
      </c>
      <c r="P277">
        <v>0</v>
      </c>
      <c r="Q277">
        <v>0</v>
      </c>
      <c r="R277" t="s">
        <v>531</v>
      </c>
      <c r="S277" t="s">
        <v>531</v>
      </c>
      <c r="T277" t="s">
        <v>531</v>
      </c>
      <c r="U277" t="s">
        <v>531</v>
      </c>
      <c r="W277" s="429">
        <f t="shared" si="6"/>
        <v>0</v>
      </c>
      <c r="X277" s="429">
        <f t="shared" si="6"/>
        <v>0</v>
      </c>
      <c r="Y277" s="429">
        <f t="shared" si="6"/>
        <v>0</v>
      </c>
      <c r="Z277" s="429">
        <f t="shared" si="5"/>
        <v>0</v>
      </c>
      <c r="AA277" s="429" t="s">
        <v>1296</v>
      </c>
    </row>
    <row r="278" spans="1:27" x14ac:dyDescent="0.25">
      <c r="A278" t="s">
        <v>149</v>
      </c>
      <c r="B278" t="s">
        <v>1246</v>
      </c>
      <c r="C278" t="s">
        <v>1324</v>
      </c>
      <c r="D278" t="s">
        <v>1384</v>
      </c>
      <c r="E278" t="s">
        <v>1326</v>
      </c>
      <c r="F278" t="s">
        <v>1293</v>
      </c>
      <c r="G278">
        <v>35</v>
      </c>
      <c r="H278">
        <v>35015</v>
      </c>
      <c r="I278" t="s">
        <v>552</v>
      </c>
      <c r="J278" t="s">
        <v>1385</v>
      </c>
      <c r="K278" t="s">
        <v>1386</v>
      </c>
      <c r="L278">
        <v>0</v>
      </c>
      <c r="M278">
        <v>11.714659786810618</v>
      </c>
      <c r="N278">
        <v>0</v>
      </c>
      <c r="O278">
        <v>0</v>
      </c>
      <c r="P278">
        <v>0</v>
      </c>
      <c r="Q278">
        <v>0</v>
      </c>
      <c r="R278" t="s">
        <v>531</v>
      </c>
      <c r="S278" t="s">
        <v>531</v>
      </c>
      <c r="T278" t="s">
        <v>531</v>
      </c>
      <c r="U278" t="s">
        <v>531</v>
      </c>
      <c r="W278" s="429">
        <f t="shared" si="6"/>
        <v>0</v>
      </c>
      <c r="X278" s="429">
        <f t="shared" si="6"/>
        <v>0</v>
      </c>
      <c r="Y278" s="429">
        <f t="shared" si="6"/>
        <v>0</v>
      </c>
      <c r="Z278" s="429">
        <f t="shared" si="5"/>
        <v>0</v>
      </c>
      <c r="AA278" s="429" t="s">
        <v>1296</v>
      </c>
    </row>
    <row r="279" spans="1:27" x14ac:dyDescent="0.25">
      <c r="A279" t="s">
        <v>149</v>
      </c>
      <c r="B279" t="s">
        <v>1246</v>
      </c>
      <c r="C279" t="s">
        <v>1324</v>
      </c>
      <c r="D279" t="s">
        <v>1384</v>
      </c>
      <c r="E279" t="s">
        <v>1326</v>
      </c>
      <c r="F279" t="s">
        <v>1293</v>
      </c>
      <c r="G279">
        <v>35</v>
      </c>
      <c r="H279">
        <v>35015</v>
      </c>
      <c r="I279" t="s">
        <v>552</v>
      </c>
      <c r="J279" t="s">
        <v>1385</v>
      </c>
      <c r="K279" t="s">
        <v>1386</v>
      </c>
      <c r="L279">
        <v>0</v>
      </c>
      <c r="M279">
        <v>23.429319573621235</v>
      </c>
      <c r="N279">
        <v>0</v>
      </c>
      <c r="O279">
        <v>0</v>
      </c>
      <c r="P279">
        <v>0</v>
      </c>
      <c r="Q279">
        <v>0</v>
      </c>
      <c r="R279" t="s">
        <v>531</v>
      </c>
      <c r="S279" t="s">
        <v>531</v>
      </c>
      <c r="T279" t="s">
        <v>531</v>
      </c>
      <c r="U279" t="s">
        <v>531</v>
      </c>
      <c r="W279" s="429">
        <f t="shared" si="6"/>
        <v>0</v>
      </c>
      <c r="X279" s="429">
        <f t="shared" si="6"/>
        <v>0</v>
      </c>
      <c r="Y279" s="429">
        <f t="shared" si="6"/>
        <v>0</v>
      </c>
      <c r="Z279" s="429">
        <f t="shared" si="5"/>
        <v>0</v>
      </c>
      <c r="AA279" s="429" t="s">
        <v>1296</v>
      </c>
    </row>
    <row r="280" spans="1:27" x14ac:dyDescent="0.25">
      <c r="A280" t="s">
        <v>149</v>
      </c>
      <c r="B280" t="s">
        <v>1246</v>
      </c>
      <c r="C280" t="s">
        <v>1324</v>
      </c>
      <c r="D280" t="s">
        <v>1384</v>
      </c>
      <c r="E280" t="s">
        <v>1326</v>
      </c>
      <c r="F280" t="s">
        <v>1293</v>
      </c>
      <c r="G280">
        <v>35</v>
      </c>
      <c r="H280">
        <v>35015</v>
      </c>
      <c r="I280" t="s">
        <v>552</v>
      </c>
      <c r="J280" t="s">
        <v>1385</v>
      </c>
      <c r="K280" t="s">
        <v>1386</v>
      </c>
      <c r="L280">
        <v>43.344241211199282</v>
      </c>
      <c r="M280">
        <v>5.8573298934053089</v>
      </c>
      <c r="N280">
        <v>51.310209866230501</v>
      </c>
      <c r="O280">
        <v>2.5772251530983361</v>
      </c>
      <c r="P280">
        <v>0</v>
      </c>
      <c r="Q280">
        <v>0</v>
      </c>
      <c r="R280" t="s">
        <v>531</v>
      </c>
      <c r="S280" t="s">
        <v>531</v>
      </c>
      <c r="T280" t="s">
        <v>531</v>
      </c>
      <c r="U280" t="s">
        <v>531</v>
      </c>
      <c r="W280" s="429">
        <f t="shared" si="6"/>
        <v>0</v>
      </c>
      <c r="X280" s="429">
        <f t="shared" si="6"/>
        <v>0</v>
      </c>
      <c r="Y280" s="429">
        <f t="shared" si="6"/>
        <v>0</v>
      </c>
      <c r="Z280" s="429">
        <f t="shared" si="5"/>
        <v>0</v>
      </c>
      <c r="AA280" s="429" t="s">
        <v>1296</v>
      </c>
    </row>
    <row r="281" spans="1:27" x14ac:dyDescent="0.25">
      <c r="A281" t="s">
        <v>149</v>
      </c>
      <c r="B281" t="s">
        <v>1246</v>
      </c>
      <c r="C281" t="s">
        <v>1324</v>
      </c>
      <c r="D281" t="s">
        <v>1384</v>
      </c>
      <c r="E281" t="s">
        <v>1326</v>
      </c>
      <c r="F281" t="s">
        <v>1293</v>
      </c>
      <c r="G281">
        <v>35</v>
      </c>
      <c r="H281">
        <v>35015</v>
      </c>
      <c r="I281" t="s">
        <v>552</v>
      </c>
      <c r="J281" t="s">
        <v>1385</v>
      </c>
      <c r="K281" t="s">
        <v>1386</v>
      </c>
      <c r="L281">
        <v>0</v>
      </c>
      <c r="M281">
        <v>23.195026377885021</v>
      </c>
      <c r="N281">
        <v>0</v>
      </c>
      <c r="O281">
        <v>0</v>
      </c>
      <c r="P281">
        <v>0</v>
      </c>
      <c r="Q281">
        <v>0</v>
      </c>
      <c r="R281" t="s">
        <v>531</v>
      </c>
      <c r="S281" t="s">
        <v>531</v>
      </c>
      <c r="T281" t="s">
        <v>531</v>
      </c>
      <c r="U281" t="s">
        <v>531</v>
      </c>
      <c r="W281" s="429">
        <f t="shared" si="6"/>
        <v>0</v>
      </c>
      <c r="X281" s="429">
        <f t="shared" si="6"/>
        <v>0</v>
      </c>
      <c r="Y281" s="429">
        <f t="shared" si="6"/>
        <v>0</v>
      </c>
      <c r="Z281" s="429">
        <f t="shared" si="5"/>
        <v>0</v>
      </c>
      <c r="AA281" s="429" t="s">
        <v>1296</v>
      </c>
    </row>
    <row r="282" spans="1:27" x14ac:dyDescent="0.25">
      <c r="A282" t="s">
        <v>149</v>
      </c>
      <c r="B282" t="s">
        <v>1246</v>
      </c>
      <c r="C282" t="s">
        <v>1324</v>
      </c>
      <c r="D282" t="s">
        <v>1384</v>
      </c>
      <c r="E282" t="s">
        <v>1326</v>
      </c>
      <c r="F282" t="s">
        <v>1293</v>
      </c>
      <c r="G282">
        <v>35</v>
      </c>
      <c r="H282">
        <v>35015</v>
      </c>
      <c r="I282" t="s">
        <v>552</v>
      </c>
      <c r="J282" t="s">
        <v>1385</v>
      </c>
      <c r="K282" t="s">
        <v>1386</v>
      </c>
      <c r="L282">
        <v>43.344241211199282</v>
      </c>
      <c r="M282">
        <v>5.8573298934053089</v>
      </c>
      <c r="N282">
        <v>51.310209866230501</v>
      </c>
      <c r="O282">
        <v>2.5772251530983361</v>
      </c>
      <c r="P282">
        <v>0</v>
      </c>
      <c r="Q282">
        <v>0</v>
      </c>
      <c r="R282" t="s">
        <v>531</v>
      </c>
      <c r="S282" t="s">
        <v>531</v>
      </c>
      <c r="T282" t="s">
        <v>531</v>
      </c>
      <c r="U282" t="s">
        <v>531</v>
      </c>
      <c r="W282" s="429">
        <f t="shared" si="6"/>
        <v>0</v>
      </c>
      <c r="X282" s="429">
        <f t="shared" si="6"/>
        <v>0</v>
      </c>
      <c r="Y282" s="429">
        <f t="shared" si="6"/>
        <v>0</v>
      </c>
      <c r="Z282" s="429">
        <f t="shared" si="5"/>
        <v>0</v>
      </c>
      <c r="AA282" s="429" t="s">
        <v>1296</v>
      </c>
    </row>
    <row r="283" spans="1:27" x14ac:dyDescent="0.25">
      <c r="A283" t="s">
        <v>149</v>
      </c>
      <c r="B283" t="s">
        <v>1246</v>
      </c>
      <c r="C283" t="s">
        <v>1324</v>
      </c>
      <c r="D283" t="s">
        <v>1384</v>
      </c>
      <c r="E283" t="s">
        <v>1326</v>
      </c>
      <c r="F283" t="s">
        <v>1293</v>
      </c>
      <c r="G283">
        <v>35</v>
      </c>
      <c r="H283">
        <v>35015</v>
      </c>
      <c r="I283" t="s">
        <v>552</v>
      </c>
      <c r="J283" t="s">
        <v>1385</v>
      </c>
      <c r="K283" t="s">
        <v>1386</v>
      </c>
      <c r="L283">
        <v>43.344241211199282</v>
      </c>
      <c r="M283">
        <v>5.8573298934053089</v>
      </c>
      <c r="N283">
        <v>51.310209866230501</v>
      </c>
      <c r="O283">
        <v>2.5772251530983361</v>
      </c>
      <c r="P283">
        <v>0</v>
      </c>
      <c r="Q283">
        <v>0</v>
      </c>
      <c r="R283" t="s">
        <v>531</v>
      </c>
      <c r="S283" t="s">
        <v>531</v>
      </c>
      <c r="T283" t="s">
        <v>531</v>
      </c>
      <c r="U283" t="s">
        <v>531</v>
      </c>
      <c r="W283" s="429">
        <f t="shared" si="6"/>
        <v>0</v>
      </c>
      <c r="X283" s="429">
        <f t="shared" si="6"/>
        <v>0</v>
      </c>
      <c r="Y283" s="429">
        <f t="shared" si="6"/>
        <v>0</v>
      </c>
      <c r="Z283" s="429">
        <f t="shared" si="5"/>
        <v>0</v>
      </c>
      <c r="AA283" s="429" t="s">
        <v>1296</v>
      </c>
    </row>
    <row r="284" spans="1:27" x14ac:dyDescent="0.25">
      <c r="A284" t="s">
        <v>149</v>
      </c>
      <c r="B284" t="s">
        <v>1246</v>
      </c>
      <c r="C284" t="s">
        <v>1324</v>
      </c>
      <c r="D284" t="s">
        <v>1384</v>
      </c>
      <c r="E284" t="s">
        <v>1326</v>
      </c>
      <c r="F284" t="s">
        <v>1293</v>
      </c>
      <c r="G284">
        <v>35</v>
      </c>
      <c r="H284">
        <v>35015</v>
      </c>
      <c r="I284" t="s">
        <v>552</v>
      </c>
      <c r="J284" t="s">
        <v>1385</v>
      </c>
      <c r="K284" t="s">
        <v>1386</v>
      </c>
      <c r="L284">
        <v>43.344241211199282</v>
      </c>
      <c r="M284">
        <v>8.2002618507674327</v>
      </c>
      <c r="N284">
        <v>51.310209866230501</v>
      </c>
      <c r="O284">
        <v>2.5772251530983361</v>
      </c>
      <c r="P284">
        <v>0</v>
      </c>
      <c r="Q284">
        <v>0</v>
      </c>
      <c r="R284" t="s">
        <v>531</v>
      </c>
      <c r="S284" t="s">
        <v>531</v>
      </c>
      <c r="T284" t="s">
        <v>531</v>
      </c>
      <c r="U284" t="s">
        <v>531</v>
      </c>
      <c r="W284" s="429">
        <f t="shared" si="6"/>
        <v>0</v>
      </c>
      <c r="X284" s="429">
        <f t="shared" si="6"/>
        <v>0</v>
      </c>
      <c r="Y284" s="429">
        <f t="shared" si="6"/>
        <v>0</v>
      </c>
      <c r="Z284" s="429">
        <f t="shared" si="5"/>
        <v>0</v>
      </c>
      <c r="AA284" s="429" t="s">
        <v>1296</v>
      </c>
    </row>
    <row r="285" spans="1:27" x14ac:dyDescent="0.25">
      <c r="A285" t="s">
        <v>149</v>
      </c>
      <c r="B285" t="s">
        <v>1246</v>
      </c>
      <c r="C285" t="s">
        <v>1324</v>
      </c>
      <c r="D285" t="s">
        <v>1384</v>
      </c>
      <c r="E285" t="s">
        <v>1326</v>
      </c>
      <c r="F285" t="s">
        <v>1293</v>
      </c>
      <c r="G285">
        <v>35</v>
      </c>
      <c r="H285">
        <v>35015</v>
      </c>
      <c r="I285" t="s">
        <v>552</v>
      </c>
      <c r="J285" t="s">
        <v>1385</v>
      </c>
      <c r="K285" t="s">
        <v>1386</v>
      </c>
      <c r="L285">
        <v>0</v>
      </c>
      <c r="M285">
        <v>5.8573298934053089</v>
      </c>
      <c r="N285">
        <v>0</v>
      </c>
      <c r="O285">
        <v>0</v>
      </c>
      <c r="P285">
        <v>0</v>
      </c>
      <c r="Q285">
        <v>0</v>
      </c>
      <c r="R285" t="s">
        <v>531</v>
      </c>
      <c r="S285" t="s">
        <v>531</v>
      </c>
      <c r="T285" t="s">
        <v>531</v>
      </c>
      <c r="U285" t="s">
        <v>531</v>
      </c>
      <c r="W285" s="429">
        <f t="shared" si="6"/>
        <v>0</v>
      </c>
      <c r="X285" s="429">
        <f t="shared" si="6"/>
        <v>0</v>
      </c>
      <c r="Y285" s="429">
        <f t="shared" si="6"/>
        <v>0</v>
      </c>
      <c r="Z285" s="429">
        <f t="shared" si="5"/>
        <v>0</v>
      </c>
      <c r="AA285" s="429" t="s">
        <v>1296</v>
      </c>
    </row>
    <row r="286" spans="1:27" x14ac:dyDescent="0.25">
      <c r="A286" t="s">
        <v>149</v>
      </c>
      <c r="B286" t="s">
        <v>1246</v>
      </c>
      <c r="C286" t="s">
        <v>1324</v>
      </c>
      <c r="D286" t="s">
        <v>1384</v>
      </c>
      <c r="E286" t="s">
        <v>1326</v>
      </c>
      <c r="F286" t="s">
        <v>1293</v>
      </c>
      <c r="G286">
        <v>35</v>
      </c>
      <c r="H286">
        <v>35015</v>
      </c>
      <c r="I286" t="s">
        <v>552</v>
      </c>
      <c r="J286" t="s">
        <v>1385</v>
      </c>
      <c r="K286" t="s">
        <v>1386</v>
      </c>
      <c r="L286">
        <v>0</v>
      </c>
      <c r="M286">
        <v>23.429319573621235</v>
      </c>
      <c r="N286">
        <v>0</v>
      </c>
      <c r="O286">
        <v>0</v>
      </c>
      <c r="P286">
        <v>0</v>
      </c>
      <c r="Q286">
        <v>0</v>
      </c>
      <c r="R286" t="s">
        <v>531</v>
      </c>
      <c r="S286" t="s">
        <v>531</v>
      </c>
      <c r="T286" t="s">
        <v>531</v>
      </c>
      <c r="U286" t="s">
        <v>531</v>
      </c>
      <c r="W286" s="429">
        <f t="shared" si="6"/>
        <v>0</v>
      </c>
      <c r="X286" s="429">
        <f t="shared" si="6"/>
        <v>0</v>
      </c>
      <c r="Y286" s="429">
        <f t="shared" si="6"/>
        <v>0</v>
      </c>
      <c r="Z286" s="429">
        <f t="shared" si="5"/>
        <v>0</v>
      </c>
      <c r="AA286" s="429" t="s">
        <v>1296</v>
      </c>
    </row>
    <row r="287" spans="1:27" x14ac:dyDescent="0.25">
      <c r="A287" t="s">
        <v>149</v>
      </c>
      <c r="B287" t="s">
        <v>1246</v>
      </c>
      <c r="C287" t="s">
        <v>1324</v>
      </c>
      <c r="D287" t="s">
        <v>1384</v>
      </c>
      <c r="E287" t="s">
        <v>1326</v>
      </c>
      <c r="F287" t="s">
        <v>1293</v>
      </c>
      <c r="G287">
        <v>35</v>
      </c>
      <c r="H287">
        <v>35015</v>
      </c>
      <c r="I287" t="s">
        <v>552</v>
      </c>
      <c r="J287" t="s">
        <v>1385</v>
      </c>
      <c r="K287" t="s">
        <v>1386</v>
      </c>
      <c r="L287">
        <v>0</v>
      </c>
      <c r="M287">
        <v>23.429319573621235</v>
      </c>
      <c r="N287">
        <v>0</v>
      </c>
      <c r="O287">
        <v>0</v>
      </c>
      <c r="P287">
        <v>0</v>
      </c>
      <c r="Q287">
        <v>0</v>
      </c>
      <c r="R287" t="s">
        <v>531</v>
      </c>
      <c r="S287" t="s">
        <v>531</v>
      </c>
      <c r="T287" t="s">
        <v>531</v>
      </c>
      <c r="U287" t="s">
        <v>531</v>
      </c>
      <c r="W287" s="429">
        <f t="shared" si="6"/>
        <v>0</v>
      </c>
      <c r="X287" s="429">
        <f t="shared" si="6"/>
        <v>0</v>
      </c>
      <c r="Y287" s="429">
        <f t="shared" si="6"/>
        <v>0</v>
      </c>
      <c r="Z287" s="429">
        <f t="shared" si="5"/>
        <v>0</v>
      </c>
      <c r="AA287" s="429" t="s">
        <v>1296</v>
      </c>
    </row>
    <row r="288" spans="1:27" x14ac:dyDescent="0.25">
      <c r="A288" t="s">
        <v>149</v>
      </c>
      <c r="B288" t="s">
        <v>1246</v>
      </c>
      <c r="C288" t="s">
        <v>1324</v>
      </c>
      <c r="D288" t="s">
        <v>1384</v>
      </c>
      <c r="E288" t="s">
        <v>1326</v>
      </c>
      <c r="F288" t="s">
        <v>1293</v>
      </c>
      <c r="G288">
        <v>35</v>
      </c>
      <c r="H288">
        <v>35015</v>
      </c>
      <c r="I288" t="s">
        <v>552</v>
      </c>
      <c r="J288" t="s">
        <v>1385</v>
      </c>
      <c r="K288" t="s">
        <v>1386</v>
      </c>
      <c r="L288">
        <v>0</v>
      </c>
      <c r="M288">
        <v>61.150524087151425</v>
      </c>
      <c r="N288">
        <v>0</v>
      </c>
      <c r="O288">
        <v>0</v>
      </c>
      <c r="P288">
        <v>0</v>
      </c>
      <c r="Q288">
        <v>0</v>
      </c>
      <c r="R288" t="s">
        <v>531</v>
      </c>
      <c r="S288" t="s">
        <v>531</v>
      </c>
      <c r="T288" t="s">
        <v>531</v>
      </c>
      <c r="U288" t="s">
        <v>531</v>
      </c>
      <c r="W288" s="429">
        <f t="shared" si="6"/>
        <v>0</v>
      </c>
      <c r="X288" s="429">
        <f t="shared" si="6"/>
        <v>0</v>
      </c>
      <c r="Y288" s="429">
        <f t="shared" si="6"/>
        <v>0</v>
      </c>
      <c r="Z288" s="429">
        <f t="shared" si="6"/>
        <v>0</v>
      </c>
      <c r="AA288" s="429" t="s">
        <v>1296</v>
      </c>
    </row>
    <row r="289" spans="1:27" x14ac:dyDescent="0.25">
      <c r="A289" t="s">
        <v>149</v>
      </c>
      <c r="B289" t="s">
        <v>1246</v>
      </c>
      <c r="C289" t="s">
        <v>1324</v>
      </c>
      <c r="D289" t="s">
        <v>1384</v>
      </c>
      <c r="E289" t="s">
        <v>1326</v>
      </c>
      <c r="F289" t="s">
        <v>1293</v>
      </c>
      <c r="G289">
        <v>35</v>
      </c>
      <c r="H289">
        <v>35015</v>
      </c>
      <c r="I289" t="s">
        <v>552</v>
      </c>
      <c r="J289" t="s">
        <v>1385</v>
      </c>
      <c r="K289" t="s">
        <v>1386</v>
      </c>
      <c r="L289">
        <v>69.819372329391285</v>
      </c>
      <c r="M289">
        <v>34.909686164695643</v>
      </c>
      <c r="N289">
        <v>104.96335168982313</v>
      </c>
      <c r="O289">
        <v>0</v>
      </c>
      <c r="P289">
        <v>0</v>
      </c>
      <c r="Q289">
        <v>0</v>
      </c>
      <c r="R289" t="s">
        <v>531</v>
      </c>
      <c r="S289" t="s">
        <v>531</v>
      </c>
      <c r="T289" t="s">
        <v>531</v>
      </c>
      <c r="U289" t="s">
        <v>531</v>
      </c>
      <c r="W289" s="429">
        <f t="shared" ref="W289:Z352" si="7">IFERROR(R289*1,0)</f>
        <v>0</v>
      </c>
      <c r="X289" s="429">
        <f t="shared" si="7"/>
        <v>0</v>
      </c>
      <c r="Y289" s="429">
        <f t="shared" si="7"/>
        <v>0</v>
      </c>
      <c r="Z289" s="429">
        <f t="shared" si="7"/>
        <v>0</v>
      </c>
      <c r="AA289" s="429" t="s">
        <v>1296</v>
      </c>
    </row>
    <row r="290" spans="1:27" x14ac:dyDescent="0.25">
      <c r="A290" t="s">
        <v>149</v>
      </c>
      <c r="B290" t="s">
        <v>1246</v>
      </c>
      <c r="C290" t="s">
        <v>1324</v>
      </c>
      <c r="D290" t="s">
        <v>1384</v>
      </c>
      <c r="E290" t="s">
        <v>1326</v>
      </c>
      <c r="F290" t="s">
        <v>1293</v>
      </c>
      <c r="G290">
        <v>35</v>
      </c>
      <c r="H290">
        <v>35015</v>
      </c>
      <c r="I290" t="s">
        <v>552</v>
      </c>
      <c r="J290" t="s">
        <v>1385</v>
      </c>
      <c r="K290" t="s">
        <v>1386</v>
      </c>
      <c r="L290">
        <v>0</v>
      </c>
      <c r="M290">
        <v>37.252618122057761</v>
      </c>
      <c r="N290">
        <v>0</v>
      </c>
      <c r="O290">
        <v>0</v>
      </c>
      <c r="P290">
        <v>0</v>
      </c>
      <c r="Q290">
        <v>0</v>
      </c>
      <c r="R290" t="s">
        <v>531</v>
      </c>
      <c r="S290" t="s">
        <v>531</v>
      </c>
      <c r="T290" t="s">
        <v>531</v>
      </c>
      <c r="U290" t="s">
        <v>531</v>
      </c>
      <c r="W290" s="429">
        <f t="shared" si="7"/>
        <v>0</v>
      </c>
      <c r="X290" s="429">
        <f t="shared" si="7"/>
        <v>0</v>
      </c>
      <c r="Y290" s="429">
        <f t="shared" si="7"/>
        <v>0</v>
      </c>
      <c r="Z290" s="429">
        <f t="shared" si="7"/>
        <v>0</v>
      </c>
      <c r="AA290" s="429" t="s">
        <v>1296</v>
      </c>
    </row>
    <row r="291" spans="1:27" x14ac:dyDescent="0.25">
      <c r="A291" t="s">
        <v>149</v>
      </c>
      <c r="B291" t="s">
        <v>1246</v>
      </c>
      <c r="C291" t="s">
        <v>1324</v>
      </c>
      <c r="D291" t="s">
        <v>1384</v>
      </c>
      <c r="E291" t="s">
        <v>1326</v>
      </c>
      <c r="F291" t="s">
        <v>1293</v>
      </c>
      <c r="G291">
        <v>35</v>
      </c>
      <c r="H291">
        <v>35015</v>
      </c>
      <c r="I291" t="s">
        <v>552</v>
      </c>
      <c r="J291" t="s">
        <v>1385</v>
      </c>
      <c r="K291" t="s">
        <v>1386</v>
      </c>
      <c r="L291">
        <v>0</v>
      </c>
      <c r="M291">
        <v>9.1374346337122816</v>
      </c>
      <c r="N291">
        <v>0</v>
      </c>
      <c r="O291">
        <v>0</v>
      </c>
      <c r="P291">
        <v>0</v>
      </c>
      <c r="Q291">
        <v>0</v>
      </c>
      <c r="R291" t="s">
        <v>531</v>
      </c>
      <c r="S291" t="s">
        <v>531</v>
      </c>
      <c r="T291" t="s">
        <v>531</v>
      </c>
      <c r="U291" t="s">
        <v>531</v>
      </c>
      <c r="W291" s="429">
        <f t="shared" si="7"/>
        <v>0</v>
      </c>
      <c r="X291" s="429">
        <f t="shared" si="7"/>
        <v>0</v>
      </c>
      <c r="Y291" s="429">
        <f t="shared" si="7"/>
        <v>0</v>
      </c>
      <c r="Z291" s="429">
        <f t="shared" si="7"/>
        <v>0</v>
      </c>
      <c r="AA291" s="429" t="s">
        <v>1296</v>
      </c>
    </row>
    <row r="292" spans="1:27" x14ac:dyDescent="0.25">
      <c r="A292" t="s">
        <v>149</v>
      </c>
      <c r="B292" t="s">
        <v>1246</v>
      </c>
      <c r="C292" t="s">
        <v>1324</v>
      </c>
      <c r="D292" t="s">
        <v>1384</v>
      </c>
      <c r="E292" t="s">
        <v>1326</v>
      </c>
      <c r="F292" t="s">
        <v>1293</v>
      </c>
      <c r="G292">
        <v>35</v>
      </c>
      <c r="H292">
        <v>35015</v>
      </c>
      <c r="I292" t="s">
        <v>552</v>
      </c>
      <c r="J292" t="s">
        <v>1385</v>
      </c>
      <c r="K292" t="s">
        <v>1386</v>
      </c>
      <c r="L292">
        <v>0</v>
      </c>
      <c r="M292">
        <v>9.1374346337122816</v>
      </c>
      <c r="N292">
        <v>0</v>
      </c>
      <c r="O292">
        <v>0</v>
      </c>
      <c r="P292">
        <v>0</v>
      </c>
      <c r="Q292">
        <v>0</v>
      </c>
      <c r="R292" t="s">
        <v>531</v>
      </c>
      <c r="S292" t="s">
        <v>531</v>
      </c>
      <c r="T292" t="s">
        <v>531</v>
      </c>
      <c r="U292" t="s">
        <v>531</v>
      </c>
      <c r="W292" s="429">
        <f t="shared" si="7"/>
        <v>0</v>
      </c>
      <c r="X292" s="429">
        <f t="shared" si="7"/>
        <v>0</v>
      </c>
      <c r="Y292" s="429">
        <f t="shared" si="7"/>
        <v>0</v>
      </c>
      <c r="Z292" s="429">
        <f t="shared" si="7"/>
        <v>0</v>
      </c>
      <c r="AA292" s="429" t="s">
        <v>1296</v>
      </c>
    </row>
    <row r="293" spans="1:27" x14ac:dyDescent="0.25">
      <c r="A293" t="s">
        <v>149</v>
      </c>
      <c r="B293" t="s">
        <v>1246</v>
      </c>
      <c r="C293" t="s">
        <v>1324</v>
      </c>
      <c r="D293" t="s">
        <v>1384</v>
      </c>
      <c r="E293" t="s">
        <v>1326</v>
      </c>
      <c r="F293" t="s">
        <v>1293</v>
      </c>
      <c r="G293">
        <v>35</v>
      </c>
      <c r="H293">
        <v>35015</v>
      </c>
      <c r="I293" t="s">
        <v>552</v>
      </c>
      <c r="J293" t="s">
        <v>1385</v>
      </c>
      <c r="K293" t="s">
        <v>1386</v>
      </c>
      <c r="L293">
        <v>0</v>
      </c>
      <c r="M293">
        <v>76.848168201477648</v>
      </c>
      <c r="N293">
        <v>0</v>
      </c>
      <c r="O293">
        <v>0</v>
      </c>
      <c r="P293">
        <v>0</v>
      </c>
      <c r="Q293">
        <v>0</v>
      </c>
      <c r="R293" t="s">
        <v>531</v>
      </c>
      <c r="S293" t="s">
        <v>531</v>
      </c>
      <c r="T293" t="s">
        <v>531</v>
      </c>
      <c r="U293" t="s">
        <v>531</v>
      </c>
      <c r="W293" s="429">
        <f t="shared" si="7"/>
        <v>0</v>
      </c>
      <c r="X293" s="429">
        <f t="shared" si="7"/>
        <v>0</v>
      </c>
      <c r="Y293" s="429">
        <f t="shared" si="7"/>
        <v>0</v>
      </c>
      <c r="Z293" s="429">
        <f t="shared" si="7"/>
        <v>0</v>
      </c>
      <c r="AA293" s="429" t="s">
        <v>1296</v>
      </c>
    </row>
    <row r="294" spans="1:27" x14ac:dyDescent="0.25">
      <c r="A294" t="s">
        <v>149</v>
      </c>
      <c r="B294" t="s">
        <v>1246</v>
      </c>
      <c r="C294" t="s">
        <v>1324</v>
      </c>
      <c r="D294" t="s">
        <v>1384</v>
      </c>
      <c r="E294" t="s">
        <v>1326</v>
      </c>
      <c r="F294" t="s">
        <v>1293</v>
      </c>
      <c r="G294">
        <v>35</v>
      </c>
      <c r="H294">
        <v>35015</v>
      </c>
      <c r="I294" t="s">
        <v>552</v>
      </c>
      <c r="J294" t="s">
        <v>1385</v>
      </c>
      <c r="K294" t="s">
        <v>1386</v>
      </c>
      <c r="L294">
        <v>0</v>
      </c>
      <c r="M294">
        <v>10.777487003865767</v>
      </c>
      <c r="N294">
        <v>0</v>
      </c>
      <c r="O294">
        <v>0</v>
      </c>
      <c r="P294">
        <v>0</v>
      </c>
      <c r="Q294">
        <v>0</v>
      </c>
      <c r="R294" t="s">
        <v>531</v>
      </c>
      <c r="S294" t="s">
        <v>531</v>
      </c>
      <c r="T294" t="s">
        <v>531</v>
      </c>
      <c r="U294" t="s">
        <v>531</v>
      </c>
      <c r="W294" s="429">
        <f t="shared" si="7"/>
        <v>0</v>
      </c>
      <c r="X294" s="429">
        <f t="shared" si="7"/>
        <v>0</v>
      </c>
      <c r="Y294" s="429">
        <f t="shared" si="7"/>
        <v>0</v>
      </c>
      <c r="Z294" s="429">
        <f t="shared" si="7"/>
        <v>0</v>
      </c>
      <c r="AA294" s="429" t="s">
        <v>1296</v>
      </c>
    </row>
    <row r="295" spans="1:27" x14ac:dyDescent="0.25">
      <c r="A295" t="s">
        <v>149</v>
      </c>
      <c r="B295" t="s">
        <v>1246</v>
      </c>
      <c r="C295" t="s">
        <v>1324</v>
      </c>
      <c r="D295" t="s">
        <v>1384</v>
      </c>
      <c r="E295" t="s">
        <v>1326</v>
      </c>
      <c r="F295" t="s">
        <v>1293</v>
      </c>
      <c r="G295">
        <v>35</v>
      </c>
      <c r="H295">
        <v>35015</v>
      </c>
      <c r="I295" t="s">
        <v>552</v>
      </c>
      <c r="J295" t="s">
        <v>1385</v>
      </c>
      <c r="K295" t="s">
        <v>1386</v>
      </c>
      <c r="L295">
        <v>66.773560784820518</v>
      </c>
      <c r="M295">
        <v>33.503926990278366</v>
      </c>
      <c r="N295">
        <v>50.138743887549438</v>
      </c>
      <c r="O295">
        <v>0</v>
      </c>
      <c r="P295">
        <v>0</v>
      </c>
      <c r="Q295">
        <v>0</v>
      </c>
      <c r="R295" t="s">
        <v>531</v>
      </c>
      <c r="S295" t="s">
        <v>531</v>
      </c>
      <c r="T295" t="s">
        <v>531</v>
      </c>
      <c r="U295" t="s">
        <v>531</v>
      </c>
      <c r="W295" s="429">
        <f t="shared" si="7"/>
        <v>0</v>
      </c>
      <c r="X295" s="429">
        <f t="shared" si="7"/>
        <v>0</v>
      </c>
      <c r="Y295" s="429">
        <f t="shared" si="7"/>
        <v>0</v>
      </c>
      <c r="Z295" s="429">
        <f t="shared" si="7"/>
        <v>0</v>
      </c>
      <c r="AA295" s="429" t="s">
        <v>1296</v>
      </c>
    </row>
    <row r="296" spans="1:27" x14ac:dyDescent="0.25">
      <c r="A296" t="s">
        <v>149</v>
      </c>
      <c r="B296" t="s">
        <v>1246</v>
      </c>
      <c r="C296" t="s">
        <v>1324</v>
      </c>
      <c r="D296" t="s">
        <v>1384</v>
      </c>
      <c r="E296" t="s">
        <v>1326</v>
      </c>
      <c r="F296" t="s">
        <v>1293</v>
      </c>
      <c r="G296">
        <v>35</v>
      </c>
      <c r="H296">
        <v>35015</v>
      </c>
      <c r="I296" t="s">
        <v>552</v>
      </c>
      <c r="J296" t="s">
        <v>1385</v>
      </c>
      <c r="K296" t="s">
        <v>1386</v>
      </c>
      <c r="L296">
        <v>61.619110478623845</v>
      </c>
      <c r="M296">
        <v>7.7316754592950065</v>
      </c>
      <c r="N296">
        <v>46.155759560033829</v>
      </c>
      <c r="O296">
        <v>0</v>
      </c>
      <c r="P296">
        <v>0</v>
      </c>
      <c r="Q296">
        <v>0</v>
      </c>
      <c r="R296" t="s">
        <v>531</v>
      </c>
      <c r="S296" t="s">
        <v>531</v>
      </c>
      <c r="T296" t="s">
        <v>531</v>
      </c>
      <c r="U296" t="s">
        <v>531</v>
      </c>
      <c r="W296" s="429">
        <f t="shared" si="7"/>
        <v>0</v>
      </c>
      <c r="X296" s="429">
        <f t="shared" si="7"/>
        <v>0</v>
      </c>
      <c r="Y296" s="429">
        <f t="shared" si="7"/>
        <v>0</v>
      </c>
      <c r="Z296" s="429">
        <f t="shared" si="7"/>
        <v>0</v>
      </c>
      <c r="AA296" s="429" t="s">
        <v>1296</v>
      </c>
    </row>
    <row r="297" spans="1:27" x14ac:dyDescent="0.25">
      <c r="A297" t="s">
        <v>149</v>
      </c>
      <c r="B297" t="s">
        <v>1246</v>
      </c>
      <c r="C297" t="s">
        <v>1324</v>
      </c>
      <c r="D297" t="s">
        <v>1384</v>
      </c>
      <c r="E297" t="s">
        <v>1326</v>
      </c>
      <c r="F297" t="s">
        <v>1293</v>
      </c>
      <c r="G297">
        <v>35</v>
      </c>
      <c r="H297">
        <v>35015</v>
      </c>
      <c r="I297" t="s">
        <v>552</v>
      </c>
      <c r="J297" t="s">
        <v>1385</v>
      </c>
      <c r="K297" t="s">
        <v>1386</v>
      </c>
      <c r="L297">
        <v>67.007853980556732</v>
      </c>
      <c r="M297">
        <v>33.503926990278366</v>
      </c>
      <c r="N297">
        <v>50.138743887549438</v>
      </c>
      <c r="O297">
        <v>0</v>
      </c>
      <c r="P297">
        <v>0</v>
      </c>
      <c r="Q297">
        <v>0</v>
      </c>
      <c r="R297" t="s">
        <v>531</v>
      </c>
      <c r="S297" t="s">
        <v>531</v>
      </c>
      <c r="T297" t="s">
        <v>531</v>
      </c>
      <c r="U297" t="s">
        <v>531</v>
      </c>
      <c r="W297" s="429">
        <f t="shared" si="7"/>
        <v>0</v>
      </c>
      <c r="X297" s="429">
        <f t="shared" si="7"/>
        <v>0</v>
      </c>
      <c r="Y297" s="429">
        <f t="shared" si="7"/>
        <v>0</v>
      </c>
      <c r="Z297" s="429">
        <f t="shared" si="7"/>
        <v>0</v>
      </c>
      <c r="AA297" s="429" t="s">
        <v>1296</v>
      </c>
    </row>
    <row r="298" spans="1:27" x14ac:dyDescent="0.25">
      <c r="A298" t="s">
        <v>149</v>
      </c>
      <c r="B298" t="s">
        <v>1246</v>
      </c>
      <c r="C298" t="s">
        <v>1324</v>
      </c>
      <c r="D298" t="s">
        <v>1384</v>
      </c>
      <c r="E298" t="s">
        <v>1326</v>
      </c>
      <c r="F298" t="s">
        <v>1293</v>
      </c>
      <c r="G298">
        <v>35</v>
      </c>
      <c r="H298">
        <v>35015</v>
      </c>
      <c r="I298" t="s">
        <v>552</v>
      </c>
      <c r="J298" t="s">
        <v>1385</v>
      </c>
      <c r="K298" t="s">
        <v>1386</v>
      </c>
      <c r="L298">
        <v>0</v>
      </c>
      <c r="M298">
        <v>13.120418961227891</v>
      </c>
      <c r="N298">
        <v>0</v>
      </c>
      <c r="O298">
        <v>0</v>
      </c>
      <c r="P298">
        <v>0</v>
      </c>
      <c r="Q298">
        <v>0</v>
      </c>
      <c r="R298" t="s">
        <v>531</v>
      </c>
      <c r="S298" t="s">
        <v>531</v>
      </c>
      <c r="T298" t="s">
        <v>531</v>
      </c>
      <c r="U298" t="s">
        <v>531</v>
      </c>
      <c r="W298" s="429">
        <f t="shared" si="7"/>
        <v>0</v>
      </c>
      <c r="X298" s="429">
        <f t="shared" si="7"/>
        <v>0</v>
      </c>
      <c r="Y298" s="429">
        <f t="shared" si="7"/>
        <v>0</v>
      </c>
      <c r="Z298" s="429">
        <f t="shared" si="7"/>
        <v>0</v>
      </c>
      <c r="AA298" s="429" t="s">
        <v>1296</v>
      </c>
    </row>
    <row r="299" spans="1:27" x14ac:dyDescent="0.25">
      <c r="A299" t="s">
        <v>149</v>
      </c>
      <c r="B299" t="s">
        <v>1246</v>
      </c>
      <c r="C299" t="s">
        <v>1324</v>
      </c>
      <c r="D299" t="s">
        <v>1384</v>
      </c>
      <c r="E299" t="s">
        <v>1326</v>
      </c>
      <c r="F299" t="s">
        <v>1293</v>
      </c>
      <c r="G299">
        <v>35</v>
      </c>
      <c r="H299">
        <v>35015</v>
      </c>
      <c r="I299" t="s">
        <v>552</v>
      </c>
      <c r="J299" t="s">
        <v>1385</v>
      </c>
      <c r="K299" t="s">
        <v>1386</v>
      </c>
      <c r="L299">
        <v>25.537958335247147</v>
      </c>
      <c r="M299">
        <v>12.183246178283042</v>
      </c>
      <c r="N299">
        <v>23.195026377885021</v>
      </c>
      <c r="O299">
        <v>0</v>
      </c>
      <c r="P299">
        <v>0</v>
      </c>
      <c r="Q299">
        <v>0</v>
      </c>
      <c r="R299" t="s">
        <v>531</v>
      </c>
      <c r="S299" t="s">
        <v>531</v>
      </c>
      <c r="T299" t="s">
        <v>531</v>
      </c>
      <c r="U299" t="s">
        <v>531</v>
      </c>
      <c r="W299" s="429">
        <f t="shared" si="7"/>
        <v>0</v>
      </c>
      <c r="X299" s="429">
        <f t="shared" si="7"/>
        <v>0</v>
      </c>
      <c r="Y299" s="429">
        <f t="shared" si="7"/>
        <v>0</v>
      </c>
      <c r="Z299" s="429">
        <f t="shared" si="7"/>
        <v>0</v>
      </c>
      <c r="AA299" s="429" t="s">
        <v>1296</v>
      </c>
    </row>
    <row r="300" spans="1:27" x14ac:dyDescent="0.25">
      <c r="A300" t="s">
        <v>149</v>
      </c>
      <c r="B300" t="s">
        <v>1246</v>
      </c>
      <c r="C300" t="s">
        <v>1324</v>
      </c>
      <c r="D300" t="s">
        <v>1384</v>
      </c>
      <c r="E300" t="s">
        <v>1326</v>
      </c>
      <c r="F300" t="s">
        <v>1293</v>
      </c>
      <c r="G300">
        <v>35</v>
      </c>
      <c r="H300">
        <v>35015</v>
      </c>
      <c r="I300" t="s">
        <v>552</v>
      </c>
      <c r="J300" t="s">
        <v>1385</v>
      </c>
      <c r="K300" t="s">
        <v>1386</v>
      </c>
      <c r="L300">
        <v>3.0458115445707605</v>
      </c>
      <c r="M300">
        <v>0</v>
      </c>
      <c r="N300">
        <v>3.2801047403069727</v>
      </c>
      <c r="O300">
        <v>0</v>
      </c>
      <c r="P300">
        <v>0</v>
      </c>
      <c r="Q300">
        <v>0</v>
      </c>
      <c r="R300" t="s">
        <v>531</v>
      </c>
      <c r="S300" t="s">
        <v>531</v>
      </c>
      <c r="T300" t="s">
        <v>531</v>
      </c>
      <c r="U300" t="s">
        <v>531</v>
      </c>
      <c r="W300" s="429">
        <f t="shared" si="7"/>
        <v>0</v>
      </c>
      <c r="X300" s="429">
        <f t="shared" si="7"/>
        <v>0</v>
      </c>
      <c r="Y300" s="429">
        <f t="shared" si="7"/>
        <v>0</v>
      </c>
      <c r="Z300" s="429">
        <f t="shared" si="7"/>
        <v>0</v>
      </c>
      <c r="AA300" s="429" t="s">
        <v>1296</v>
      </c>
    </row>
    <row r="301" spans="1:27" x14ac:dyDescent="0.25">
      <c r="A301" t="s">
        <v>149</v>
      </c>
      <c r="B301" t="s">
        <v>1246</v>
      </c>
      <c r="C301" t="s">
        <v>1324</v>
      </c>
      <c r="D301" t="s">
        <v>1384</v>
      </c>
      <c r="E301" t="s">
        <v>1326</v>
      </c>
      <c r="F301" t="s">
        <v>1293</v>
      </c>
      <c r="G301">
        <v>35</v>
      </c>
      <c r="H301">
        <v>35015</v>
      </c>
      <c r="I301" t="s">
        <v>552</v>
      </c>
      <c r="J301" t="s">
        <v>1385</v>
      </c>
      <c r="K301" t="s">
        <v>1386</v>
      </c>
      <c r="L301">
        <v>3.0223822249971395</v>
      </c>
      <c r="M301">
        <v>14.760471331381376</v>
      </c>
      <c r="N301">
        <v>3.2566754207333513</v>
      </c>
      <c r="O301">
        <v>0</v>
      </c>
      <c r="P301">
        <v>0</v>
      </c>
      <c r="Q301">
        <v>0</v>
      </c>
      <c r="R301" t="s">
        <v>531</v>
      </c>
      <c r="S301" t="s">
        <v>531</v>
      </c>
      <c r="T301" t="s">
        <v>531</v>
      </c>
      <c r="U301" t="s">
        <v>531</v>
      </c>
      <c r="W301" s="429">
        <f t="shared" si="7"/>
        <v>0</v>
      </c>
      <c r="X301" s="429">
        <f t="shared" si="7"/>
        <v>0</v>
      </c>
      <c r="Y301" s="429">
        <f t="shared" si="7"/>
        <v>0</v>
      </c>
      <c r="Z301" s="429">
        <f t="shared" si="7"/>
        <v>0</v>
      </c>
      <c r="AA301" s="429" t="s">
        <v>1296</v>
      </c>
    </row>
    <row r="302" spans="1:27" x14ac:dyDescent="0.25">
      <c r="A302" t="s">
        <v>149</v>
      </c>
      <c r="B302" t="s">
        <v>1246</v>
      </c>
      <c r="C302" t="s">
        <v>1324</v>
      </c>
      <c r="D302" t="s">
        <v>1384</v>
      </c>
      <c r="E302" t="s">
        <v>1326</v>
      </c>
      <c r="F302" t="s">
        <v>1293</v>
      </c>
      <c r="G302">
        <v>35</v>
      </c>
      <c r="H302">
        <v>35015</v>
      </c>
      <c r="I302" t="s">
        <v>552</v>
      </c>
      <c r="J302" t="s">
        <v>1385</v>
      </c>
      <c r="K302" t="s">
        <v>1386</v>
      </c>
      <c r="L302">
        <v>0</v>
      </c>
      <c r="M302">
        <v>1.5229057722853803</v>
      </c>
      <c r="N302">
        <v>0</v>
      </c>
      <c r="O302">
        <v>0</v>
      </c>
      <c r="P302">
        <v>0</v>
      </c>
      <c r="Q302">
        <v>0</v>
      </c>
      <c r="R302" t="s">
        <v>531</v>
      </c>
      <c r="S302" t="s">
        <v>531</v>
      </c>
      <c r="T302" t="s">
        <v>531</v>
      </c>
      <c r="U302" t="s">
        <v>531</v>
      </c>
      <c r="W302" s="429">
        <f t="shared" si="7"/>
        <v>0</v>
      </c>
      <c r="X302" s="429">
        <f t="shared" si="7"/>
        <v>0</v>
      </c>
      <c r="Y302" s="429">
        <f t="shared" si="7"/>
        <v>0</v>
      </c>
      <c r="Z302" s="429">
        <f t="shared" si="7"/>
        <v>0</v>
      </c>
      <c r="AA302" s="429" t="s">
        <v>1296</v>
      </c>
    </row>
    <row r="303" spans="1:27" x14ac:dyDescent="0.25">
      <c r="A303" t="s">
        <v>149</v>
      </c>
      <c r="B303" t="s">
        <v>1246</v>
      </c>
      <c r="C303" t="s">
        <v>1324</v>
      </c>
      <c r="D303" t="s">
        <v>1384</v>
      </c>
      <c r="E303" t="s">
        <v>1326</v>
      </c>
      <c r="F303" t="s">
        <v>1293</v>
      </c>
      <c r="G303">
        <v>35</v>
      </c>
      <c r="H303">
        <v>35015</v>
      </c>
      <c r="I303" t="s">
        <v>552</v>
      </c>
      <c r="J303" t="s">
        <v>1385</v>
      </c>
      <c r="K303" t="s">
        <v>1386</v>
      </c>
      <c r="L303">
        <v>3.0458115445707605</v>
      </c>
      <c r="M303">
        <v>0</v>
      </c>
      <c r="N303">
        <v>3.2801047403069727</v>
      </c>
      <c r="O303">
        <v>0</v>
      </c>
      <c r="P303">
        <v>0</v>
      </c>
      <c r="Q303">
        <v>0</v>
      </c>
      <c r="R303" t="s">
        <v>531</v>
      </c>
      <c r="S303" t="s">
        <v>531</v>
      </c>
      <c r="T303" t="s">
        <v>531</v>
      </c>
      <c r="U303" t="s">
        <v>531</v>
      </c>
      <c r="W303" s="429">
        <f t="shared" si="7"/>
        <v>0</v>
      </c>
      <c r="X303" s="429">
        <f t="shared" si="7"/>
        <v>0</v>
      </c>
      <c r="Y303" s="429">
        <f t="shared" si="7"/>
        <v>0</v>
      </c>
      <c r="Z303" s="429">
        <f t="shared" si="7"/>
        <v>0</v>
      </c>
      <c r="AA303" s="429" t="s">
        <v>1296</v>
      </c>
    </row>
    <row r="304" spans="1:27" x14ac:dyDescent="0.25">
      <c r="A304" t="s">
        <v>149</v>
      </c>
      <c r="B304" t="s">
        <v>1246</v>
      </c>
      <c r="C304" t="s">
        <v>1324</v>
      </c>
      <c r="D304" t="s">
        <v>1384</v>
      </c>
      <c r="E304" t="s">
        <v>1326</v>
      </c>
      <c r="F304" t="s">
        <v>1293</v>
      </c>
      <c r="G304">
        <v>35</v>
      </c>
      <c r="H304">
        <v>35015</v>
      </c>
      <c r="I304" t="s">
        <v>552</v>
      </c>
      <c r="J304" t="s">
        <v>1385</v>
      </c>
      <c r="K304" t="s">
        <v>1386</v>
      </c>
      <c r="L304">
        <v>10.777487003865767</v>
      </c>
      <c r="M304">
        <v>2.8115183488345479</v>
      </c>
      <c r="N304">
        <v>16.400523701534865</v>
      </c>
      <c r="O304">
        <v>0</v>
      </c>
      <c r="P304">
        <v>0</v>
      </c>
      <c r="Q304">
        <v>0</v>
      </c>
      <c r="R304" t="s">
        <v>531</v>
      </c>
      <c r="S304" t="s">
        <v>531</v>
      </c>
      <c r="T304" t="s">
        <v>531</v>
      </c>
      <c r="U304" t="s">
        <v>531</v>
      </c>
      <c r="W304" s="429">
        <f t="shared" si="7"/>
        <v>0</v>
      </c>
      <c r="X304" s="429">
        <f t="shared" si="7"/>
        <v>0</v>
      </c>
      <c r="Y304" s="429">
        <f t="shared" si="7"/>
        <v>0</v>
      </c>
      <c r="Z304" s="429">
        <f t="shared" si="7"/>
        <v>0</v>
      </c>
      <c r="AA304" s="429" t="s">
        <v>1296</v>
      </c>
    </row>
    <row r="305" spans="1:27" x14ac:dyDescent="0.25">
      <c r="A305" t="s">
        <v>149</v>
      </c>
      <c r="B305" t="s">
        <v>1246</v>
      </c>
      <c r="C305" t="s">
        <v>1324</v>
      </c>
      <c r="D305" t="s">
        <v>1384</v>
      </c>
      <c r="E305" t="s">
        <v>1326</v>
      </c>
      <c r="F305" t="s">
        <v>1293</v>
      </c>
      <c r="G305">
        <v>35</v>
      </c>
      <c r="H305">
        <v>35015</v>
      </c>
      <c r="I305" t="s">
        <v>552</v>
      </c>
      <c r="J305" t="s">
        <v>1385</v>
      </c>
      <c r="K305" t="s">
        <v>1386</v>
      </c>
      <c r="L305">
        <v>25.537958335247147</v>
      </c>
      <c r="M305">
        <v>12.183246178283042</v>
      </c>
      <c r="N305">
        <v>23.195026377885021</v>
      </c>
      <c r="O305">
        <v>0</v>
      </c>
      <c r="P305">
        <v>0</v>
      </c>
      <c r="Q305">
        <v>0</v>
      </c>
      <c r="R305" t="s">
        <v>531</v>
      </c>
      <c r="S305" t="s">
        <v>531</v>
      </c>
      <c r="T305" t="s">
        <v>531</v>
      </c>
      <c r="U305" t="s">
        <v>531</v>
      </c>
      <c r="W305" s="429">
        <f t="shared" si="7"/>
        <v>0</v>
      </c>
      <c r="X305" s="429">
        <f t="shared" si="7"/>
        <v>0</v>
      </c>
      <c r="Y305" s="429">
        <f t="shared" si="7"/>
        <v>0</v>
      </c>
      <c r="Z305" s="429">
        <f t="shared" si="7"/>
        <v>0</v>
      </c>
      <c r="AA305" s="429" t="s">
        <v>1296</v>
      </c>
    </row>
    <row r="306" spans="1:27" x14ac:dyDescent="0.25">
      <c r="A306" t="s">
        <v>149</v>
      </c>
      <c r="B306" t="s">
        <v>1246</v>
      </c>
      <c r="C306" t="s">
        <v>1324</v>
      </c>
      <c r="D306" t="s">
        <v>1384</v>
      </c>
      <c r="E306" t="s">
        <v>1326</v>
      </c>
      <c r="F306" t="s">
        <v>1293</v>
      </c>
      <c r="G306">
        <v>35</v>
      </c>
      <c r="H306">
        <v>35015</v>
      </c>
      <c r="I306" t="s">
        <v>552</v>
      </c>
      <c r="J306" t="s">
        <v>1385</v>
      </c>
      <c r="K306" t="s">
        <v>1386</v>
      </c>
      <c r="L306">
        <v>25.537958335247147</v>
      </c>
      <c r="M306">
        <v>12.183246178283042</v>
      </c>
      <c r="N306">
        <v>23.195026377885021</v>
      </c>
      <c r="O306">
        <v>0</v>
      </c>
      <c r="P306">
        <v>0</v>
      </c>
      <c r="Q306">
        <v>0</v>
      </c>
      <c r="R306" t="s">
        <v>531</v>
      </c>
      <c r="S306" t="s">
        <v>531</v>
      </c>
      <c r="T306" t="s">
        <v>531</v>
      </c>
      <c r="U306" t="s">
        <v>531</v>
      </c>
      <c r="W306" s="429">
        <f t="shared" si="7"/>
        <v>0</v>
      </c>
      <c r="X306" s="429">
        <f t="shared" si="7"/>
        <v>0</v>
      </c>
      <c r="Y306" s="429">
        <f t="shared" si="7"/>
        <v>0</v>
      </c>
      <c r="Z306" s="429">
        <f t="shared" si="7"/>
        <v>0</v>
      </c>
      <c r="AA306" s="429" t="s">
        <v>1296</v>
      </c>
    </row>
    <row r="307" spans="1:27" x14ac:dyDescent="0.25">
      <c r="A307" t="s">
        <v>149</v>
      </c>
      <c r="B307" t="s">
        <v>1246</v>
      </c>
      <c r="C307" t="s">
        <v>1324</v>
      </c>
      <c r="D307" t="s">
        <v>1384</v>
      </c>
      <c r="E307" t="s">
        <v>1326</v>
      </c>
      <c r="F307" t="s">
        <v>1293</v>
      </c>
      <c r="G307">
        <v>35</v>
      </c>
      <c r="H307">
        <v>35015</v>
      </c>
      <c r="I307" t="s">
        <v>552</v>
      </c>
      <c r="J307" t="s">
        <v>1385</v>
      </c>
      <c r="K307" t="s">
        <v>1386</v>
      </c>
      <c r="L307">
        <v>0</v>
      </c>
      <c r="M307">
        <v>1.2886125765491681</v>
      </c>
      <c r="N307">
        <v>0</v>
      </c>
      <c r="O307">
        <v>0</v>
      </c>
      <c r="P307">
        <v>0</v>
      </c>
      <c r="Q307">
        <v>0</v>
      </c>
      <c r="R307" t="s">
        <v>531</v>
      </c>
      <c r="S307" t="s">
        <v>531</v>
      </c>
      <c r="T307" t="s">
        <v>531</v>
      </c>
      <c r="U307" t="s">
        <v>531</v>
      </c>
      <c r="W307" s="429">
        <f t="shared" si="7"/>
        <v>0</v>
      </c>
      <c r="X307" s="429">
        <f t="shared" si="7"/>
        <v>0</v>
      </c>
      <c r="Y307" s="429">
        <f t="shared" si="7"/>
        <v>0</v>
      </c>
      <c r="Z307" s="429">
        <f t="shared" si="7"/>
        <v>0</v>
      </c>
      <c r="AA307" s="429" t="s">
        <v>1296</v>
      </c>
    </row>
    <row r="308" spans="1:27" x14ac:dyDescent="0.25">
      <c r="A308" t="s">
        <v>149</v>
      </c>
      <c r="B308" t="s">
        <v>1246</v>
      </c>
      <c r="C308" t="s">
        <v>1324</v>
      </c>
      <c r="D308" t="s">
        <v>1384</v>
      </c>
      <c r="E308" t="s">
        <v>1326</v>
      </c>
      <c r="F308" t="s">
        <v>1293</v>
      </c>
      <c r="G308">
        <v>35</v>
      </c>
      <c r="H308">
        <v>35015</v>
      </c>
      <c r="I308" t="s">
        <v>552</v>
      </c>
      <c r="J308" t="s">
        <v>1385</v>
      </c>
      <c r="K308" t="s">
        <v>1386</v>
      </c>
      <c r="L308">
        <v>0</v>
      </c>
      <c r="M308">
        <v>3.7486911317793976</v>
      </c>
      <c r="N308">
        <v>0</v>
      </c>
      <c r="O308">
        <v>0</v>
      </c>
      <c r="P308">
        <v>0</v>
      </c>
      <c r="Q308">
        <v>0</v>
      </c>
      <c r="R308" t="s">
        <v>531</v>
      </c>
      <c r="S308" t="s">
        <v>531</v>
      </c>
      <c r="T308" t="s">
        <v>531</v>
      </c>
      <c r="U308" t="s">
        <v>531</v>
      </c>
      <c r="W308" s="429">
        <f t="shared" si="7"/>
        <v>0</v>
      </c>
      <c r="X308" s="429">
        <f t="shared" si="7"/>
        <v>0</v>
      </c>
      <c r="Y308" s="429">
        <f t="shared" si="7"/>
        <v>0</v>
      </c>
      <c r="Z308" s="429">
        <f t="shared" si="7"/>
        <v>0</v>
      </c>
      <c r="AA308" s="429" t="s">
        <v>1296</v>
      </c>
    </row>
    <row r="309" spans="1:27" x14ac:dyDescent="0.25">
      <c r="A309" t="s">
        <v>149</v>
      </c>
      <c r="B309" t="s">
        <v>1246</v>
      </c>
      <c r="C309" t="s">
        <v>1324</v>
      </c>
      <c r="D309" t="s">
        <v>1384</v>
      </c>
      <c r="E309" t="s">
        <v>1326</v>
      </c>
      <c r="F309" t="s">
        <v>1293</v>
      </c>
      <c r="G309">
        <v>35</v>
      </c>
      <c r="H309">
        <v>35015</v>
      </c>
      <c r="I309" t="s">
        <v>552</v>
      </c>
      <c r="J309" t="s">
        <v>1385</v>
      </c>
      <c r="K309" t="s">
        <v>1386</v>
      </c>
      <c r="L309">
        <v>0</v>
      </c>
      <c r="M309">
        <v>61.150524087151425</v>
      </c>
      <c r="N309">
        <v>0</v>
      </c>
      <c r="O309">
        <v>0</v>
      </c>
      <c r="P309">
        <v>0</v>
      </c>
      <c r="Q309">
        <v>0</v>
      </c>
      <c r="R309" t="s">
        <v>531</v>
      </c>
      <c r="S309" t="s">
        <v>531</v>
      </c>
      <c r="T309" t="s">
        <v>531</v>
      </c>
      <c r="U309" t="s">
        <v>531</v>
      </c>
      <c r="W309" s="429">
        <f t="shared" si="7"/>
        <v>0</v>
      </c>
      <c r="X309" s="429">
        <f t="shared" si="7"/>
        <v>0</v>
      </c>
      <c r="Y309" s="429">
        <f t="shared" si="7"/>
        <v>0</v>
      </c>
      <c r="Z309" s="429">
        <f t="shared" si="7"/>
        <v>0</v>
      </c>
      <c r="AA309" s="429" t="s">
        <v>1296</v>
      </c>
    </row>
    <row r="310" spans="1:27" x14ac:dyDescent="0.25">
      <c r="A310" t="s">
        <v>149</v>
      </c>
      <c r="B310" t="s">
        <v>1246</v>
      </c>
      <c r="C310" t="s">
        <v>1324</v>
      </c>
      <c r="D310" t="s">
        <v>1384</v>
      </c>
      <c r="E310" t="s">
        <v>1326</v>
      </c>
      <c r="F310" t="s">
        <v>1293</v>
      </c>
      <c r="G310">
        <v>35</v>
      </c>
      <c r="H310">
        <v>35015</v>
      </c>
      <c r="I310" t="s">
        <v>552</v>
      </c>
      <c r="J310" t="s">
        <v>1385</v>
      </c>
      <c r="K310" t="s">
        <v>1386</v>
      </c>
      <c r="L310">
        <v>0</v>
      </c>
      <c r="M310">
        <v>23.429319573621235</v>
      </c>
      <c r="N310">
        <v>0</v>
      </c>
      <c r="O310">
        <v>0</v>
      </c>
      <c r="P310">
        <v>0</v>
      </c>
      <c r="Q310">
        <v>0</v>
      </c>
      <c r="R310" t="s">
        <v>531</v>
      </c>
      <c r="S310" t="s">
        <v>531</v>
      </c>
      <c r="T310" t="s">
        <v>531</v>
      </c>
      <c r="U310" t="s">
        <v>531</v>
      </c>
      <c r="W310" s="429">
        <f t="shared" si="7"/>
        <v>0</v>
      </c>
      <c r="X310" s="429">
        <f t="shared" si="7"/>
        <v>0</v>
      </c>
      <c r="Y310" s="429">
        <f t="shared" si="7"/>
        <v>0</v>
      </c>
      <c r="Z310" s="429">
        <f t="shared" si="7"/>
        <v>0</v>
      </c>
      <c r="AA310" s="429" t="s">
        <v>1296</v>
      </c>
    </row>
    <row r="311" spans="1:27" x14ac:dyDescent="0.25">
      <c r="A311" t="s">
        <v>149</v>
      </c>
      <c r="B311" t="s">
        <v>1246</v>
      </c>
      <c r="C311" t="s">
        <v>1324</v>
      </c>
      <c r="D311" t="s">
        <v>1384</v>
      </c>
      <c r="E311" t="s">
        <v>1326</v>
      </c>
      <c r="F311" t="s">
        <v>1293</v>
      </c>
      <c r="G311">
        <v>35</v>
      </c>
      <c r="H311">
        <v>35015</v>
      </c>
      <c r="I311" t="s">
        <v>552</v>
      </c>
      <c r="J311" t="s">
        <v>1385</v>
      </c>
      <c r="K311" t="s">
        <v>1386</v>
      </c>
      <c r="L311">
        <v>56.698953368163387</v>
      </c>
      <c r="M311">
        <v>18.977748854633198</v>
      </c>
      <c r="N311">
        <v>56.698953368163387</v>
      </c>
      <c r="O311">
        <v>0</v>
      </c>
      <c r="P311">
        <v>0</v>
      </c>
      <c r="Q311">
        <v>0</v>
      </c>
      <c r="R311" t="s">
        <v>531</v>
      </c>
      <c r="S311" t="s">
        <v>531</v>
      </c>
      <c r="T311" t="s">
        <v>531</v>
      </c>
      <c r="U311" t="s">
        <v>531</v>
      </c>
      <c r="W311" s="429">
        <f t="shared" si="7"/>
        <v>0</v>
      </c>
      <c r="X311" s="429">
        <f t="shared" si="7"/>
        <v>0</v>
      </c>
      <c r="Y311" s="429">
        <f t="shared" si="7"/>
        <v>0</v>
      </c>
      <c r="Z311" s="429">
        <f t="shared" si="7"/>
        <v>0</v>
      </c>
      <c r="AA311" s="429" t="s">
        <v>1296</v>
      </c>
    </row>
    <row r="312" spans="1:27" x14ac:dyDescent="0.25">
      <c r="A312" t="s">
        <v>149</v>
      </c>
      <c r="B312" t="s">
        <v>1246</v>
      </c>
      <c r="C312" t="s">
        <v>1324</v>
      </c>
      <c r="D312" t="s">
        <v>1384</v>
      </c>
      <c r="E312" t="s">
        <v>1326</v>
      </c>
      <c r="F312" t="s">
        <v>1293</v>
      </c>
      <c r="G312">
        <v>35</v>
      </c>
      <c r="H312">
        <v>35015</v>
      </c>
      <c r="I312" t="s">
        <v>552</v>
      </c>
      <c r="J312" t="s">
        <v>1385</v>
      </c>
      <c r="K312" t="s">
        <v>1386</v>
      </c>
      <c r="L312">
        <v>50.607330279021873</v>
      </c>
      <c r="M312">
        <v>16.86911009300729</v>
      </c>
      <c r="N312">
        <v>50.607330279021873</v>
      </c>
      <c r="O312">
        <v>0</v>
      </c>
      <c r="P312">
        <v>0</v>
      </c>
      <c r="Q312">
        <v>0</v>
      </c>
      <c r="R312" t="s">
        <v>531</v>
      </c>
      <c r="S312" t="s">
        <v>531</v>
      </c>
      <c r="T312" t="s">
        <v>531</v>
      </c>
      <c r="U312" t="s">
        <v>531</v>
      </c>
      <c r="W312" s="429">
        <f t="shared" si="7"/>
        <v>0</v>
      </c>
      <c r="X312" s="429">
        <f t="shared" si="7"/>
        <v>0</v>
      </c>
      <c r="Y312" s="429">
        <f t="shared" si="7"/>
        <v>0</v>
      </c>
      <c r="Z312" s="429">
        <f t="shared" si="7"/>
        <v>0</v>
      </c>
      <c r="AA312" s="429" t="s">
        <v>1296</v>
      </c>
    </row>
    <row r="313" spans="1:27" x14ac:dyDescent="0.25">
      <c r="A313" t="s">
        <v>149</v>
      </c>
      <c r="B313" t="s">
        <v>1246</v>
      </c>
      <c r="C313" t="s">
        <v>1324</v>
      </c>
      <c r="D313" t="s">
        <v>1384</v>
      </c>
      <c r="E313" t="s">
        <v>1326</v>
      </c>
      <c r="F313" t="s">
        <v>1293</v>
      </c>
      <c r="G313">
        <v>35</v>
      </c>
      <c r="H313">
        <v>35015</v>
      </c>
      <c r="I313" t="s">
        <v>552</v>
      </c>
      <c r="J313" t="s">
        <v>1385</v>
      </c>
      <c r="K313" t="s">
        <v>1386</v>
      </c>
      <c r="L313">
        <v>0</v>
      </c>
      <c r="M313">
        <v>4.6858639147242469</v>
      </c>
      <c r="N313">
        <v>0</v>
      </c>
      <c r="O313">
        <v>0</v>
      </c>
      <c r="P313">
        <v>0</v>
      </c>
      <c r="Q313">
        <v>0</v>
      </c>
      <c r="R313" t="s">
        <v>531</v>
      </c>
      <c r="S313" t="s">
        <v>531</v>
      </c>
      <c r="T313" t="s">
        <v>531</v>
      </c>
      <c r="U313" t="s">
        <v>531</v>
      </c>
      <c r="W313" s="429">
        <f t="shared" si="7"/>
        <v>0</v>
      </c>
      <c r="X313" s="429">
        <f t="shared" si="7"/>
        <v>0</v>
      </c>
      <c r="Y313" s="429">
        <f t="shared" si="7"/>
        <v>0</v>
      </c>
      <c r="Z313" s="429">
        <f t="shared" si="7"/>
        <v>0</v>
      </c>
      <c r="AA313" s="429" t="s">
        <v>1296</v>
      </c>
    </row>
    <row r="314" spans="1:27" x14ac:dyDescent="0.25">
      <c r="A314" t="s">
        <v>149</v>
      </c>
      <c r="B314" t="s">
        <v>1246</v>
      </c>
      <c r="C314" t="s">
        <v>1324</v>
      </c>
      <c r="D314" t="s">
        <v>1384</v>
      </c>
      <c r="E314" t="s">
        <v>1326</v>
      </c>
      <c r="F314" t="s">
        <v>1293</v>
      </c>
      <c r="G314">
        <v>35</v>
      </c>
      <c r="H314">
        <v>35015</v>
      </c>
      <c r="I314" t="s">
        <v>552</v>
      </c>
      <c r="J314" t="s">
        <v>1385</v>
      </c>
      <c r="K314" t="s">
        <v>1386</v>
      </c>
      <c r="L314">
        <v>0</v>
      </c>
      <c r="M314">
        <v>4.6858639147242469</v>
      </c>
      <c r="N314">
        <v>0</v>
      </c>
      <c r="O314">
        <v>0</v>
      </c>
      <c r="P314">
        <v>0</v>
      </c>
      <c r="Q314">
        <v>0</v>
      </c>
      <c r="R314" t="s">
        <v>531</v>
      </c>
      <c r="S314" t="s">
        <v>531</v>
      </c>
      <c r="T314" t="s">
        <v>531</v>
      </c>
      <c r="U314" t="s">
        <v>531</v>
      </c>
      <c r="W314" s="429">
        <f t="shared" si="7"/>
        <v>0</v>
      </c>
      <c r="X314" s="429">
        <f t="shared" si="7"/>
        <v>0</v>
      </c>
      <c r="Y314" s="429">
        <f t="shared" si="7"/>
        <v>0</v>
      </c>
      <c r="Z314" s="429">
        <f t="shared" si="7"/>
        <v>0</v>
      </c>
      <c r="AA314" s="429" t="s">
        <v>1296</v>
      </c>
    </row>
    <row r="315" spans="1:27" x14ac:dyDescent="0.25">
      <c r="A315" t="s">
        <v>149</v>
      </c>
      <c r="B315" t="s">
        <v>1246</v>
      </c>
      <c r="C315" t="s">
        <v>1324</v>
      </c>
      <c r="D315" t="s">
        <v>1384</v>
      </c>
      <c r="E315" t="s">
        <v>1326</v>
      </c>
      <c r="F315" t="s">
        <v>1293</v>
      </c>
      <c r="G315">
        <v>35</v>
      </c>
      <c r="H315">
        <v>35015</v>
      </c>
      <c r="I315" t="s">
        <v>552</v>
      </c>
      <c r="J315" t="s">
        <v>1385</v>
      </c>
      <c r="K315" t="s">
        <v>1386</v>
      </c>
      <c r="L315">
        <v>0</v>
      </c>
      <c r="M315">
        <v>10.07460741665713</v>
      </c>
      <c r="N315">
        <v>0</v>
      </c>
      <c r="O315">
        <v>0</v>
      </c>
      <c r="P315">
        <v>0</v>
      </c>
      <c r="Q315">
        <v>0</v>
      </c>
      <c r="R315" t="s">
        <v>531</v>
      </c>
      <c r="S315" t="s">
        <v>531</v>
      </c>
      <c r="T315" t="s">
        <v>531</v>
      </c>
      <c r="U315" t="s">
        <v>531</v>
      </c>
      <c r="W315" s="429">
        <f t="shared" si="7"/>
        <v>0</v>
      </c>
      <c r="X315" s="429">
        <f t="shared" si="7"/>
        <v>0</v>
      </c>
      <c r="Y315" s="429">
        <f t="shared" si="7"/>
        <v>0</v>
      </c>
      <c r="Z315" s="429">
        <f t="shared" si="7"/>
        <v>0</v>
      </c>
      <c r="AA315" s="429" t="s">
        <v>1296</v>
      </c>
    </row>
    <row r="316" spans="1:27" x14ac:dyDescent="0.25">
      <c r="A316" t="s">
        <v>149</v>
      </c>
      <c r="B316" t="s">
        <v>1246</v>
      </c>
      <c r="C316" t="s">
        <v>1324</v>
      </c>
      <c r="D316" t="s">
        <v>1384</v>
      </c>
      <c r="E316" t="s">
        <v>1326</v>
      </c>
      <c r="F316" t="s">
        <v>1293</v>
      </c>
      <c r="G316">
        <v>35</v>
      </c>
      <c r="H316">
        <v>35015</v>
      </c>
      <c r="I316" t="s">
        <v>552</v>
      </c>
      <c r="J316" t="s">
        <v>1385</v>
      </c>
      <c r="K316" t="s">
        <v>1386</v>
      </c>
      <c r="L316">
        <v>0</v>
      </c>
      <c r="M316">
        <v>0.4685863914724247</v>
      </c>
      <c r="N316">
        <v>0</v>
      </c>
      <c r="O316">
        <v>0</v>
      </c>
      <c r="P316">
        <v>0</v>
      </c>
      <c r="Q316">
        <v>0</v>
      </c>
      <c r="R316" t="s">
        <v>531</v>
      </c>
      <c r="S316" t="s">
        <v>531</v>
      </c>
      <c r="T316" t="s">
        <v>531</v>
      </c>
      <c r="U316" t="s">
        <v>531</v>
      </c>
      <c r="W316" s="429">
        <f t="shared" si="7"/>
        <v>0</v>
      </c>
      <c r="X316" s="429">
        <f t="shared" si="7"/>
        <v>0</v>
      </c>
      <c r="Y316" s="429">
        <f t="shared" si="7"/>
        <v>0</v>
      </c>
      <c r="Z316" s="429">
        <f t="shared" si="7"/>
        <v>0</v>
      </c>
      <c r="AA316" s="429" t="s">
        <v>1296</v>
      </c>
    </row>
    <row r="317" spans="1:27" x14ac:dyDescent="0.25">
      <c r="A317" t="s">
        <v>149</v>
      </c>
      <c r="B317" t="s">
        <v>1246</v>
      </c>
      <c r="C317" t="s">
        <v>1324</v>
      </c>
      <c r="D317" t="s">
        <v>1384</v>
      </c>
      <c r="E317" t="s">
        <v>1326</v>
      </c>
      <c r="F317" t="s">
        <v>1293</v>
      </c>
      <c r="G317">
        <v>35</v>
      </c>
      <c r="H317">
        <v>35015</v>
      </c>
      <c r="I317" t="s">
        <v>552</v>
      </c>
      <c r="J317" t="s">
        <v>1385</v>
      </c>
      <c r="K317" t="s">
        <v>1386</v>
      </c>
      <c r="L317">
        <v>0</v>
      </c>
      <c r="M317">
        <v>23.429319573621235</v>
      </c>
      <c r="N317">
        <v>0</v>
      </c>
      <c r="O317">
        <v>0</v>
      </c>
      <c r="P317">
        <v>0</v>
      </c>
      <c r="Q317">
        <v>0</v>
      </c>
      <c r="R317" t="s">
        <v>531</v>
      </c>
      <c r="S317" t="s">
        <v>531</v>
      </c>
      <c r="T317" t="s">
        <v>531</v>
      </c>
      <c r="U317" t="s">
        <v>531</v>
      </c>
      <c r="W317" s="429">
        <f t="shared" si="7"/>
        <v>0</v>
      </c>
      <c r="X317" s="429">
        <f t="shared" si="7"/>
        <v>0</v>
      </c>
      <c r="Y317" s="429">
        <f t="shared" si="7"/>
        <v>0</v>
      </c>
      <c r="Z317" s="429">
        <f t="shared" si="7"/>
        <v>0</v>
      </c>
      <c r="AA317" s="429" t="s">
        <v>1296</v>
      </c>
    </row>
    <row r="318" spans="1:27" x14ac:dyDescent="0.25">
      <c r="A318" t="s">
        <v>149</v>
      </c>
      <c r="B318" t="s">
        <v>1246</v>
      </c>
      <c r="C318" t="s">
        <v>1324</v>
      </c>
      <c r="D318" t="s">
        <v>1384</v>
      </c>
      <c r="E318" t="s">
        <v>1326</v>
      </c>
      <c r="F318" t="s">
        <v>1293</v>
      </c>
      <c r="G318">
        <v>35</v>
      </c>
      <c r="H318">
        <v>35015</v>
      </c>
      <c r="I318" t="s">
        <v>552</v>
      </c>
      <c r="J318" t="s">
        <v>1385</v>
      </c>
      <c r="K318" t="s">
        <v>1386</v>
      </c>
      <c r="L318">
        <v>0</v>
      </c>
      <c r="M318">
        <v>4.4515707189880347</v>
      </c>
      <c r="N318">
        <v>0</v>
      </c>
      <c r="O318">
        <v>0</v>
      </c>
      <c r="P318">
        <v>0</v>
      </c>
      <c r="Q318">
        <v>0</v>
      </c>
      <c r="R318" t="s">
        <v>531</v>
      </c>
      <c r="S318" t="s">
        <v>531</v>
      </c>
      <c r="T318" t="s">
        <v>531</v>
      </c>
      <c r="U318" t="s">
        <v>531</v>
      </c>
      <c r="W318" s="429">
        <f t="shared" si="7"/>
        <v>0</v>
      </c>
      <c r="X318" s="429">
        <f t="shared" si="7"/>
        <v>0</v>
      </c>
      <c r="Y318" s="429">
        <f t="shared" si="7"/>
        <v>0</v>
      </c>
      <c r="Z318" s="429">
        <f t="shared" si="7"/>
        <v>0</v>
      </c>
      <c r="AA318" s="429" t="s">
        <v>1296</v>
      </c>
    </row>
    <row r="319" spans="1:27" x14ac:dyDescent="0.25">
      <c r="A319" t="s">
        <v>149</v>
      </c>
      <c r="B319" t="s">
        <v>1246</v>
      </c>
      <c r="C319" t="s">
        <v>1324</v>
      </c>
      <c r="D319" t="s">
        <v>1384</v>
      </c>
      <c r="E319" t="s">
        <v>1326</v>
      </c>
      <c r="F319" t="s">
        <v>1293</v>
      </c>
      <c r="G319">
        <v>35</v>
      </c>
      <c r="H319">
        <v>35015</v>
      </c>
      <c r="I319" t="s">
        <v>552</v>
      </c>
      <c r="J319" t="s">
        <v>1385</v>
      </c>
      <c r="K319" t="s">
        <v>1386</v>
      </c>
      <c r="L319">
        <v>28.349476684081694</v>
      </c>
      <c r="M319">
        <v>14.05759174417274</v>
      </c>
      <c r="N319">
        <v>42.407068428254441</v>
      </c>
      <c r="O319">
        <v>0</v>
      </c>
      <c r="P319">
        <v>0</v>
      </c>
      <c r="Q319">
        <v>0</v>
      </c>
      <c r="R319" t="s">
        <v>531</v>
      </c>
      <c r="S319" t="s">
        <v>531</v>
      </c>
      <c r="T319" t="s">
        <v>531</v>
      </c>
      <c r="U319" t="s">
        <v>531</v>
      </c>
      <c r="W319" s="429">
        <f t="shared" si="7"/>
        <v>0</v>
      </c>
      <c r="X319" s="429">
        <f t="shared" si="7"/>
        <v>0</v>
      </c>
      <c r="Y319" s="429">
        <f t="shared" si="7"/>
        <v>0</v>
      </c>
      <c r="Z319" s="429">
        <f t="shared" si="7"/>
        <v>0</v>
      </c>
      <c r="AA319" s="429" t="s">
        <v>1296</v>
      </c>
    </row>
    <row r="320" spans="1:27" x14ac:dyDescent="0.25">
      <c r="A320" t="s">
        <v>149</v>
      </c>
      <c r="B320" t="s">
        <v>1246</v>
      </c>
      <c r="C320" t="s">
        <v>1324</v>
      </c>
      <c r="D320" t="s">
        <v>1384</v>
      </c>
      <c r="E320" t="s">
        <v>1326</v>
      </c>
      <c r="F320" t="s">
        <v>1293</v>
      </c>
      <c r="G320">
        <v>35</v>
      </c>
      <c r="H320">
        <v>35015</v>
      </c>
      <c r="I320" t="s">
        <v>552</v>
      </c>
      <c r="J320" t="s">
        <v>1385</v>
      </c>
      <c r="K320" t="s">
        <v>1386</v>
      </c>
      <c r="L320">
        <v>0</v>
      </c>
      <c r="M320">
        <v>5.6230366976690958</v>
      </c>
      <c r="N320">
        <v>0</v>
      </c>
      <c r="O320">
        <v>0</v>
      </c>
      <c r="P320">
        <v>0</v>
      </c>
      <c r="Q320">
        <v>0</v>
      </c>
      <c r="R320" t="s">
        <v>531</v>
      </c>
      <c r="S320" t="s">
        <v>531</v>
      </c>
      <c r="T320" t="s">
        <v>531</v>
      </c>
      <c r="U320" t="s">
        <v>531</v>
      </c>
      <c r="W320" s="429">
        <f t="shared" si="7"/>
        <v>0</v>
      </c>
      <c r="X320" s="429">
        <f t="shared" si="7"/>
        <v>0</v>
      </c>
      <c r="Y320" s="429">
        <f t="shared" si="7"/>
        <v>0</v>
      </c>
      <c r="Z320" s="429">
        <f t="shared" si="7"/>
        <v>0</v>
      </c>
      <c r="AA320" s="429" t="s">
        <v>1296</v>
      </c>
    </row>
    <row r="321" spans="1:27" x14ac:dyDescent="0.25">
      <c r="A321" t="s">
        <v>149</v>
      </c>
      <c r="B321" t="s">
        <v>1246</v>
      </c>
      <c r="C321" t="s">
        <v>1324</v>
      </c>
      <c r="D321" t="s">
        <v>1384</v>
      </c>
      <c r="E321" t="s">
        <v>1326</v>
      </c>
      <c r="F321" t="s">
        <v>1293</v>
      </c>
      <c r="G321">
        <v>35</v>
      </c>
      <c r="H321">
        <v>35015</v>
      </c>
      <c r="I321" t="s">
        <v>552</v>
      </c>
      <c r="J321" t="s">
        <v>1385</v>
      </c>
      <c r="K321" t="s">
        <v>1386</v>
      </c>
      <c r="L321">
        <v>0</v>
      </c>
      <c r="M321">
        <v>3.2801047403069727</v>
      </c>
      <c r="N321">
        <v>0</v>
      </c>
      <c r="O321">
        <v>0</v>
      </c>
      <c r="P321">
        <v>0</v>
      </c>
      <c r="Q321">
        <v>0</v>
      </c>
      <c r="R321" t="s">
        <v>531</v>
      </c>
      <c r="S321" t="s">
        <v>531</v>
      </c>
      <c r="T321" t="s">
        <v>531</v>
      </c>
      <c r="U321" t="s">
        <v>531</v>
      </c>
      <c r="W321" s="429">
        <f t="shared" si="7"/>
        <v>0</v>
      </c>
      <c r="X321" s="429">
        <f t="shared" si="7"/>
        <v>0</v>
      </c>
      <c r="Y321" s="429">
        <f t="shared" si="7"/>
        <v>0</v>
      </c>
      <c r="Z321" s="429">
        <f t="shared" si="7"/>
        <v>0</v>
      </c>
      <c r="AA321" s="429" t="s">
        <v>1296</v>
      </c>
    </row>
    <row r="322" spans="1:27" x14ac:dyDescent="0.25">
      <c r="A322" t="s">
        <v>149</v>
      </c>
      <c r="B322" t="s">
        <v>1246</v>
      </c>
      <c r="C322" t="s">
        <v>1324</v>
      </c>
      <c r="D322" t="s">
        <v>1384</v>
      </c>
      <c r="E322" t="s">
        <v>1326</v>
      </c>
      <c r="F322" t="s">
        <v>1293</v>
      </c>
      <c r="G322">
        <v>35</v>
      </c>
      <c r="H322">
        <v>35015</v>
      </c>
      <c r="I322" t="s">
        <v>552</v>
      </c>
      <c r="J322" t="s">
        <v>1385</v>
      </c>
      <c r="K322" t="s">
        <v>1386</v>
      </c>
      <c r="L322">
        <v>36.315445339112912</v>
      </c>
      <c r="M322">
        <v>18.040576071688353</v>
      </c>
      <c r="N322">
        <v>54.356021410801262</v>
      </c>
      <c r="O322">
        <v>0</v>
      </c>
      <c r="P322">
        <v>0</v>
      </c>
      <c r="Q322">
        <v>0</v>
      </c>
      <c r="R322" t="s">
        <v>531</v>
      </c>
      <c r="S322" t="s">
        <v>531</v>
      </c>
      <c r="T322" t="s">
        <v>531</v>
      </c>
      <c r="U322" t="s">
        <v>531</v>
      </c>
      <c r="W322" s="429">
        <f t="shared" si="7"/>
        <v>0</v>
      </c>
      <c r="X322" s="429">
        <f t="shared" si="7"/>
        <v>0</v>
      </c>
      <c r="Y322" s="429">
        <f t="shared" si="7"/>
        <v>0</v>
      </c>
      <c r="Z322" s="429">
        <f t="shared" si="7"/>
        <v>0</v>
      </c>
      <c r="AA322" s="429" t="s">
        <v>1296</v>
      </c>
    </row>
    <row r="323" spans="1:27" x14ac:dyDescent="0.25">
      <c r="A323" t="s">
        <v>149</v>
      </c>
      <c r="B323" t="s">
        <v>1246</v>
      </c>
      <c r="C323" t="s">
        <v>1324</v>
      </c>
      <c r="D323" t="s">
        <v>1384</v>
      </c>
      <c r="E323" t="s">
        <v>1326</v>
      </c>
      <c r="F323" t="s">
        <v>1293</v>
      </c>
      <c r="G323">
        <v>35</v>
      </c>
      <c r="H323">
        <v>35015</v>
      </c>
      <c r="I323" t="s">
        <v>552</v>
      </c>
      <c r="J323" t="s">
        <v>1385</v>
      </c>
      <c r="K323" t="s">
        <v>1386</v>
      </c>
      <c r="L323">
        <v>0</v>
      </c>
      <c r="M323">
        <v>3.8658377296475033</v>
      </c>
      <c r="N323">
        <v>0</v>
      </c>
      <c r="O323">
        <v>0</v>
      </c>
      <c r="P323">
        <v>0</v>
      </c>
      <c r="Q323">
        <v>0</v>
      </c>
      <c r="R323" t="s">
        <v>531</v>
      </c>
      <c r="S323" t="s">
        <v>531</v>
      </c>
      <c r="T323" t="s">
        <v>531</v>
      </c>
      <c r="U323" t="s">
        <v>531</v>
      </c>
      <c r="W323" s="429">
        <f t="shared" si="7"/>
        <v>0</v>
      </c>
      <c r="X323" s="429">
        <f t="shared" si="7"/>
        <v>0</v>
      </c>
      <c r="Y323" s="429">
        <f t="shared" si="7"/>
        <v>0</v>
      </c>
      <c r="Z323" s="429">
        <f t="shared" si="7"/>
        <v>0</v>
      </c>
      <c r="AA323" s="429" t="s">
        <v>1296</v>
      </c>
    </row>
    <row r="324" spans="1:27" x14ac:dyDescent="0.25">
      <c r="A324" t="s">
        <v>149</v>
      </c>
      <c r="B324" t="s">
        <v>1246</v>
      </c>
      <c r="C324" t="s">
        <v>1324</v>
      </c>
      <c r="D324" t="s">
        <v>1384</v>
      </c>
      <c r="E324" t="s">
        <v>1326</v>
      </c>
      <c r="F324" t="s">
        <v>1293</v>
      </c>
      <c r="G324">
        <v>35</v>
      </c>
      <c r="H324">
        <v>35015</v>
      </c>
      <c r="I324" t="s">
        <v>552</v>
      </c>
      <c r="J324" t="s">
        <v>1385</v>
      </c>
      <c r="K324" t="s">
        <v>1386</v>
      </c>
      <c r="L324">
        <v>0</v>
      </c>
      <c r="M324">
        <v>7.263089067822583</v>
      </c>
      <c r="N324">
        <v>0</v>
      </c>
      <c r="O324">
        <v>0</v>
      </c>
      <c r="P324">
        <v>0</v>
      </c>
      <c r="Q324">
        <v>0</v>
      </c>
      <c r="R324" t="s">
        <v>531</v>
      </c>
      <c r="S324" t="s">
        <v>531</v>
      </c>
      <c r="T324" t="s">
        <v>531</v>
      </c>
      <c r="U324" t="s">
        <v>531</v>
      </c>
      <c r="W324" s="429">
        <f t="shared" si="7"/>
        <v>0</v>
      </c>
      <c r="X324" s="429">
        <f t="shared" si="7"/>
        <v>0</v>
      </c>
      <c r="Y324" s="429">
        <f t="shared" si="7"/>
        <v>0</v>
      </c>
      <c r="Z324" s="429">
        <f t="shared" si="7"/>
        <v>0</v>
      </c>
      <c r="AA324" s="429" t="s">
        <v>1296</v>
      </c>
    </row>
    <row r="325" spans="1:27" x14ac:dyDescent="0.25">
      <c r="A325" t="s">
        <v>149</v>
      </c>
      <c r="B325" t="s">
        <v>1246</v>
      </c>
      <c r="C325" t="s">
        <v>1324</v>
      </c>
      <c r="D325" t="s">
        <v>1384</v>
      </c>
      <c r="E325" t="s">
        <v>1326</v>
      </c>
      <c r="F325" t="s">
        <v>1293</v>
      </c>
      <c r="G325">
        <v>35</v>
      </c>
      <c r="H325">
        <v>35015</v>
      </c>
      <c r="I325" t="s">
        <v>552</v>
      </c>
      <c r="J325" t="s">
        <v>1385</v>
      </c>
      <c r="K325" t="s">
        <v>1386</v>
      </c>
      <c r="L325">
        <v>0</v>
      </c>
      <c r="M325">
        <v>23.429319573621235</v>
      </c>
      <c r="N325">
        <v>0</v>
      </c>
      <c r="O325">
        <v>0</v>
      </c>
      <c r="P325">
        <v>0</v>
      </c>
      <c r="Q325">
        <v>0</v>
      </c>
      <c r="R325" t="s">
        <v>531</v>
      </c>
      <c r="S325" t="s">
        <v>531</v>
      </c>
      <c r="T325" t="s">
        <v>531</v>
      </c>
      <c r="U325" t="s">
        <v>531</v>
      </c>
      <c r="W325" s="429">
        <f t="shared" si="7"/>
        <v>0</v>
      </c>
      <c r="X325" s="429">
        <f t="shared" si="7"/>
        <v>0</v>
      </c>
      <c r="Y325" s="429">
        <f t="shared" si="7"/>
        <v>0</v>
      </c>
      <c r="Z325" s="429">
        <f t="shared" si="7"/>
        <v>0</v>
      </c>
      <c r="AA325" s="429" t="s">
        <v>1296</v>
      </c>
    </row>
    <row r="326" spans="1:27" x14ac:dyDescent="0.25">
      <c r="A326" t="s">
        <v>149</v>
      </c>
      <c r="B326" t="s">
        <v>1246</v>
      </c>
      <c r="C326" t="s">
        <v>1324</v>
      </c>
      <c r="D326" t="s">
        <v>1384</v>
      </c>
      <c r="E326" t="s">
        <v>1326</v>
      </c>
      <c r="F326" t="s">
        <v>1293</v>
      </c>
      <c r="G326">
        <v>35</v>
      </c>
      <c r="H326">
        <v>35015</v>
      </c>
      <c r="I326" t="s">
        <v>552</v>
      </c>
      <c r="J326" t="s">
        <v>1385</v>
      </c>
      <c r="K326" t="s">
        <v>1386</v>
      </c>
      <c r="L326">
        <v>0</v>
      </c>
      <c r="M326">
        <v>4.5921466364297618</v>
      </c>
      <c r="N326">
        <v>0</v>
      </c>
      <c r="O326">
        <v>0</v>
      </c>
      <c r="P326">
        <v>0</v>
      </c>
      <c r="Q326">
        <v>0</v>
      </c>
      <c r="R326" t="s">
        <v>531</v>
      </c>
      <c r="S326" t="s">
        <v>531</v>
      </c>
      <c r="T326" t="s">
        <v>531</v>
      </c>
      <c r="U326" t="s">
        <v>531</v>
      </c>
      <c r="W326" s="429">
        <f t="shared" si="7"/>
        <v>0</v>
      </c>
      <c r="X326" s="429">
        <f t="shared" si="7"/>
        <v>0</v>
      </c>
      <c r="Y326" s="429">
        <f t="shared" si="7"/>
        <v>0</v>
      </c>
      <c r="Z326" s="429">
        <f t="shared" si="7"/>
        <v>0</v>
      </c>
      <c r="AA326" s="429" t="s">
        <v>1296</v>
      </c>
    </row>
    <row r="327" spans="1:27" x14ac:dyDescent="0.25">
      <c r="A327" t="s">
        <v>149</v>
      </c>
      <c r="B327" t="s">
        <v>1246</v>
      </c>
      <c r="C327" t="s">
        <v>1324</v>
      </c>
      <c r="D327" t="s">
        <v>1384</v>
      </c>
      <c r="E327" t="s">
        <v>1326</v>
      </c>
      <c r="F327" t="s">
        <v>1293</v>
      </c>
      <c r="G327">
        <v>35</v>
      </c>
      <c r="H327">
        <v>35015</v>
      </c>
      <c r="I327" t="s">
        <v>552</v>
      </c>
      <c r="J327" t="s">
        <v>1385</v>
      </c>
      <c r="K327" t="s">
        <v>1386</v>
      </c>
      <c r="L327">
        <v>0</v>
      </c>
      <c r="M327">
        <v>4.5921466364297618</v>
      </c>
      <c r="N327">
        <v>0</v>
      </c>
      <c r="O327">
        <v>0</v>
      </c>
      <c r="P327">
        <v>0</v>
      </c>
      <c r="Q327">
        <v>0</v>
      </c>
      <c r="R327" t="s">
        <v>531</v>
      </c>
      <c r="S327" t="s">
        <v>531</v>
      </c>
      <c r="T327" t="s">
        <v>531</v>
      </c>
      <c r="U327" t="s">
        <v>531</v>
      </c>
      <c r="W327" s="429">
        <f t="shared" si="7"/>
        <v>0</v>
      </c>
      <c r="X327" s="429">
        <f t="shared" si="7"/>
        <v>0</v>
      </c>
      <c r="Y327" s="429">
        <f t="shared" si="7"/>
        <v>0</v>
      </c>
      <c r="Z327" s="429">
        <f t="shared" si="7"/>
        <v>0</v>
      </c>
      <c r="AA327" s="429" t="s">
        <v>1296</v>
      </c>
    </row>
    <row r="328" spans="1:27" x14ac:dyDescent="0.25">
      <c r="A328" t="s">
        <v>149</v>
      </c>
      <c r="B328" t="s">
        <v>1246</v>
      </c>
      <c r="C328" t="s">
        <v>1324</v>
      </c>
      <c r="D328" t="s">
        <v>1384</v>
      </c>
      <c r="E328" t="s">
        <v>1326</v>
      </c>
      <c r="F328" t="s">
        <v>1293</v>
      </c>
      <c r="G328">
        <v>35</v>
      </c>
      <c r="H328">
        <v>35015</v>
      </c>
      <c r="I328" t="s">
        <v>552</v>
      </c>
      <c r="J328" t="s">
        <v>1385</v>
      </c>
      <c r="K328" t="s">
        <v>1386</v>
      </c>
      <c r="L328">
        <v>0</v>
      </c>
      <c r="M328">
        <v>3.9126963687947458</v>
      </c>
      <c r="N328">
        <v>0</v>
      </c>
      <c r="O328">
        <v>0</v>
      </c>
      <c r="P328">
        <v>0</v>
      </c>
      <c r="Q328">
        <v>0</v>
      </c>
      <c r="R328" t="s">
        <v>531</v>
      </c>
      <c r="S328" t="s">
        <v>531</v>
      </c>
      <c r="T328" t="s">
        <v>531</v>
      </c>
      <c r="U328" t="s">
        <v>531</v>
      </c>
      <c r="W328" s="429">
        <f t="shared" si="7"/>
        <v>0</v>
      </c>
      <c r="X328" s="429">
        <f t="shared" si="7"/>
        <v>0</v>
      </c>
      <c r="Y328" s="429">
        <f t="shared" si="7"/>
        <v>0</v>
      </c>
      <c r="Z328" s="429">
        <f t="shared" si="7"/>
        <v>0</v>
      </c>
      <c r="AA328" s="429" t="s">
        <v>1296</v>
      </c>
    </row>
    <row r="329" spans="1:27" x14ac:dyDescent="0.25">
      <c r="A329" t="s">
        <v>149</v>
      </c>
      <c r="B329" t="s">
        <v>1246</v>
      </c>
      <c r="C329" t="s">
        <v>1324</v>
      </c>
      <c r="D329" t="s">
        <v>1384</v>
      </c>
      <c r="E329" t="s">
        <v>1326</v>
      </c>
      <c r="F329" t="s">
        <v>1293</v>
      </c>
      <c r="G329">
        <v>35</v>
      </c>
      <c r="H329">
        <v>35015</v>
      </c>
      <c r="I329" t="s">
        <v>552</v>
      </c>
      <c r="J329" t="s">
        <v>1385</v>
      </c>
      <c r="K329" t="s">
        <v>1386</v>
      </c>
      <c r="L329">
        <v>70.522251916599913</v>
      </c>
      <c r="M329">
        <v>18.274869267424563</v>
      </c>
      <c r="N329">
        <v>21.08638761625911</v>
      </c>
      <c r="O329">
        <v>0</v>
      </c>
      <c r="P329">
        <v>0</v>
      </c>
      <c r="Q329">
        <v>0</v>
      </c>
      <c r="R329" t="s">
        <v>531</v>
      </c>
      <c r="S329" t="s">
        <v>531</v>
      </c>
      <c r="T329" t="s">
        <v>531</v>
      </c>
      <c r="U329" t="s">
        <v>531</v>
      </c>
      <c r="W329" s="429">
        <f t="shared" si="7"/>
        <v>0</v>
      </c>
      <c r="X329" s="429">
        <f t="shared" si="7"/>
        <v>0</v>
      </c>
      <c r="Y329" s="429">
        <f t="shared" si="7"/>
        <v>0</v>
      </c>
      <c r="Z329" s="429">
        <f t="shared" si="7"/>
        <v>0</v>
      </c>
      <c r="AA329" s="429" t="s">
        <v>1296</v>
      </c>
    </row>
    <row r="330" spans="1:27" x14ac:dyDescent="0.25">
      <c r="A330" t="s">
        <v>149</v>
      </c>
      <c r="B330" t="s">
        <v>1246</v>
      </c>
      <c r="C330" t="s">
        <v>1324</v>
      </c>
      <c r="D330" t="s">
        <v>1384</v>
      </c>
      <c r="E330" t="s">
        <v>1326</v>
      </c>
      <c r="F330" t="s">
        <v>1293</v>
      </c>
      <c r="G330">
        <v>35</v>
      </c>
      <c r="H330">
        <v>35015</v>
      </c>
      <c r="I330" t="s">
        <v>552</v>
      </c>
      <c r="J330" t="s">
        <v>1385</v>
      </c>
      <c r="K330" t="s">
        <v>1386</v>
      </c>
      <c r="L330">
        <v>0</v>
      </c>
      <c r="M330">
        <v>0.25772251530983359</v>
      </c>
      <c r="N330">
        <v>0</v>
      </c>
      <c r="O330">
        <v>0</v>
      </c>
      <c r="P330">
        <v>0</v>
      </c>
      <c r="Q330">
        <v>0</v>
      </c>
      <c r="R330" t="s">
        <v>531</v>
      </c>
      <c r="S330" t="s">
        <v>531</v>
      </c>
      <c r="T330" t="s">
        <v>531</v>
      </c>
      <c r="U330" t="s">
        <v>531</v>
      </c>
      <c r="W330" s="429">
        <f t="shared" si="7"/>
        <v>0</v>
      </c>
      <c r="X330" s="429">
        <f t="shared" si="7"/>
        <v>0</v>
      </c>
      <c r="Y330" s="429">
        <f t="shared" si="7"/>
        <v>0</v>
      </c>
      <c r="Z330" s="429">
        <f t="shared" si="7"/>
        <v>0</v>
      </c>
      <c r="AA330" s="429" t="s">
        <v>1296</v>
      </c>
    </row>
    <row r="331" spans="1:27" x14ac:dyDescent="0.25">
      <c r="A331" t="s">
        <v>149</v>
      </c>
      <c r="B331" t="s">
        <v>1246</v>
      </c>
      <c r="C331" t="s">
        <v>1324</v>
      </c>
      <c r="D331" t="s">
        <v>1384</v>
      </c>
      <c r="E331" t="s">
        <v>1326</v>
      </c>
      <c r="F331" t="s">
        <v>1293</v>
      </c>
      <c r="G331">
        <v>35</v>
      </c>
      <c r="H331">
        <v>35015</v>
      </c>
      <c r="I331" t="s">
        <v>552</v>
      </c>
      <c r="J331" t="s">
        <v>1385</v>
      </c>
      <c r="K331" t="s">
        <v>1386</v>
      </c>
      <c r="L331">
        <v>0</v>
      </c>
      <c r="M331">
        <v>7.4739529439851733</v>
      </c>
      <c r="N331">
        <v>0</v>
      </c>
      <c r="O331">
        <v>0</v>
      </c>
      <c r="P331">
        <v>0</v>
      </c>
      <c r="Q331">
        <v>0</v>
      </c>
      <c r="R331" t="s">
        <v>531</v>
      </c>
      <c r="S331" t="s">
        <v>531</v>
      </c>
      <c r="T331" t="s">
        <v>531</v>
      </c>
      <c r="U331" t="s">
        <v>531</v>
      </c>
      <c r="W331" s="429">
        <f t="shared" si="7"/>
        <v>0</v>
      </c>
      <c r="X331" s="429">
        <f t="shared" si="7"/>
        <v>0</v>
      </c>
      <c r="Y331" s="429">
        <f t="shared" si="7"/>
        <v>0</v>
      </c>
      <c r="Z331" s="429">
        <f t="shared" si="7"/>
        <v>0</v>
      </c>
      <c r="AA331" s="429" t="s">
        <v>1296</v>
      </c>
    </row>
    <row r="332" spans="1:27" x14ac:dyDescent="0.25">
      <c r="A332" t="s">
        <v>149</v>
      </c>
      <c r="B332" t="s">
        <v>1246</v>
      </c>
      <c r="C332" t="s">
        <v>1324</v>
      </c>
      <c r="D332" t="s">
        <v>1384</v>
      </c>
      <c r="E332" t="s">
        <v>1326</v>
      </c>
      <c r="F332" t="s">
        <v>1293</v>
      </c>
      <c r="G332">
        <v>35</v>
      </c>
      <c r="H332">
        <v>35015</v>
      </c>
      <c r="I332" t="s">
        <v>552</v>
      </c>
      <c r="J332" t="s">
        <v>1385</v>
      </c>
      <c r="K332" t="s">
        <v>1386</v>
      </c>
      <c r="L332">
        <v>0</v>
      </c>
      <c r="M332">
        <v>23.429319573621235</v>
      </c>
      <c r="N332">
        <v>0</v>
      </c>
      <c r="O332">
        <v>0</v>
      </c>
      <c r="P332">
        <v>0</v>
      </c>
      <c r="Q332">
        <v>0</v>
      </c>
      <c r="R332" t="s">
        <v>531</v>
      </c>
      <c r="S332" t="s">
        <v>531</v>
      </c>
      <c r="T332" t="s">
        <v>531</v>
      </c>
      <c r="U332" t="s">
        <v>531</v>
      </c>
      <c r="W332" s="429">
        <f t="shared" si="7"/>
        <v>0</v>
      </c>
      <c r="X332" s="429">
        <f t="shared" si="7"/>
        <v>0</v>
      </c>
      <c r="Y332" s="429">
        <f t="shared" si="7"/>
        <v>0</v>
      </c>
      <c r="Z332" s="429">
        <f t="shared" si="7"/>
        <v>0</v>
      </c>
      <c r="AA332" s="429" t="s">
        <v>1296</v>
      </c>
    </row>
    <row r="333" spans="1:27" x14ac:dyDescent="0.25">
      <c r="A333" t="s">
        <v>149</v>
      </c>
      <c r="B333" t="s">
        <v>1246</v>
      </c>
      <c r="C333" t="s">
        <v>1324</v>
      </c>
      <c r="D333" t="s">
        <v>1384</v>
      </c>
      <c r="E333" t="s">
        <v>1326</v>
      </c>
      <c r="F333" t="s">
        <v>1293</v>
      </c>
      <c r="G333">
        <v>35</v>
      </c>
      <c r="H333">
        <v>35015</v>
      </c>
      <c r="I333" t="s">
        <v>552</v>
      </c>
      <c r="J333" t="s">
        <v>1385</v>
      </c>
      <c r="K333" t="s">
        <v>1386</v>
      </c>
      <c r="L333">
        <v>0</v>
      </c>
      <c r="M333">
        <v>1.6869110093007289</v>
      </c>
      <c r="N333">
        <v>0</v>
      </c>
      <c r="O333">
        <v>0</v>
      </c>
      <c r="P333">
        <v>0</v>
      </c>
      <c r="Q333">
        <v>0</v>
      </c>
      <c r="R333" t="s">
        <v>531</v>
      </c>
      <c r="S333" t="s">
        <v>531</v>
      </c>
      <c r="T333" t="s">
        <v>531</v>
      </c>
      <c r="U333" t="s">
        <v>531</v>
      </c>
      <c r="W333" s="429">
        <f t="shared" si="7"/>
        <v>0</v>
      </c>
      <c r="X333" s="429">
        <f t="shared" si="7"/>
        <v>0</v>
      </c>
      <c r="Y333" s="429">
        <f t="shared" si="7"/>
        <v>0</v>
      </c>
      <c r="Z333" s="429">
        <f t="shared" si="7"/>
        <v>0</v>
      </c>
      <c r="AA333" s="429" t="s">
        <v>1296</v>
      </c>
    </row>
    <row r="334" spans="1:27" x14ac:dyDescent="0.25">
      <c r="A334" t="s">
        <v>149</v>
      </c>
      <c r="B334" t="s">
        <v>1246</v>
      </c>
      <c r="C334" t="s">
        <v>1324</v>
      </c>
      <c r="D334" t="s">
        <v>1384</v>
      </c>
      <c r="E334" t="s">
        <v>1326</v>
      </c>
      <c r="F334" t="s">
        <v>1293</v>
      </c>
      <c r="G334">
        <v>35</v>
      </c>
      <c r="H334">
        <v>35015</v>
      </c>
      <c r="I334" t="s">
        <v>552</v>
      </c>
      <c r="J334" t="s">
        <v>1385</v>
      </c>
      <c r="K334" t="s">
        <v>1386</v>
      </c>
      <c r="L334">
        <v>66.773560784820518</v>
      </c>
      <c r="M334">
        <v>33.503926990278366</v>
      </c>
      <c r="N334">
        <v>66.773560784820518</v>
      </c>
      <c r="O334">
        <v>0</v>
      </c>
      <c r="P334">
        <v>2.3429319573621235</v>
      </c>
      <c r="Q334">
        <v>2.3429319573621235</v>
      </c>
      <c r="R334" t="s">
        <v>531</v>
      </c>
      <c r="S334" t="s">
        <v>531</v>
      </c>
      <c r="T334" t="s">
        <v>531</v>
      </c>
      <c r="U334" t="s">
        <v>531</v>
      </c>
      <c r="W334" s="429">
        <f t="shared" si="7"/>
        <v>0</v>
      </c>
      <c r="X334" s="429">
        <f t="shared" si="7"/>
        <v>0</v>
      </c>
      <c r="Y334" s="429">
        <f t="shared" si="7"/>
        <v>0</v>
      </c>
      <c r="Z334" s="429">
        <f t="shared" si="7"/>
        <v>0</v>
      </c>
      <c r="AA334" s="429" t="s">
        <v>1296</v>
      </c>
    </row>
    <row r="335" spans="1:27" x14ac:dyDescent="0.25">
      <c r="A335" t="s">
        <v>149</v>
      </c>
      <c r="B335" t="s">
        <v>1246</v>
      </c>
      <c r="C335" t="s">
        <v>1324</v>
      </c>
      <c r="D335" t="s">
        <v>1384</v>
      </c>
      <c r="E335" t="s">
        <v>1326</v>
      </c>
      <c r="F335" t="s">
        <v>1293</v>
      </c>
      <c r="G335">
        <v>35</v>
      </c>
      <c r="H335">
        <v>35015</v>
      </c>
      <c r="I335" t="s">
        <v>552</v>
      </c>
      <c r="J335" t="s">
        <v>1385</v>
      </c>
      <c r="K335" t="s">
        <v>1386</v>
      </c>
      <c r="L335">
        <v>2.3429319573621235</v>
      </c>
      <c r="M335">
        <v>2.3429319573621234E-2</v>
      </c>
      <c r="N335">
        <v>0.42172775232518223</v>
      </c>
      <c r="O335">
        <v>0</v>
      </c>
      <c r="P335">
        <v>0</v>
      </c>
      <c r="Q335">
        <v>0</v>
      </c>
      <c r="R335" t="s">
        <v>531</v>
      </c>
      <c r="S335" t="s">
        <v>531</v>
      </c>
      <c r="T335" t="s">
        <v>531</v>
      </c>
      <c r="U335" t="s">
        <v>531</v>
      </c>
      <c r="W335" s="429">
        <f t="shared" si="7"/>
        <v>0</v>
      </c>
      <c r="X335" s="429">
        <f t="shared" si="7"/>
        <v>0</v>
      </c>
      <c r="Y335" s="429">
        <f t="shared" si="7"/>
        <v>0</v>
      </c>
      <c r="Z335" s="429">
        <f t="shared" si="7"/>
        <v>0</v>
      </c>
      <c r="AA335" s="429" t="s">
        <v>1296</v>
      </c>
    </row>
    <row r="336" spans="1:27" x14ac:dyDescent="0.25">
      <c r="A336" t="s">
        <v>149</v>
      </c>
      <c r="B336" t="s">
        <v>1246</v>
      </c>
      <c r="C336" t="s">
        <v>1324</v>
      </c>
      <c r="D336" t="s">
        <v>1384</v>
      </c>
      <c r="E336" t="s">
        <v>1326</v>
      </c>
      <c r="F336" t="s">
        <v>1293</v>
      </c>
      <c r="G336">
        <v>35</v>
      </c>
      <c r="H336">
        <v>35015</v>
      </c>
      <c r="I336" t="s">
        <v>552</v>
      </c>
      <c r="J336" t="s">
        <v>1385</v>
      </c>
      <c r="K336" t="s">
        <v>1386</v>
      </c>
      <c r="L336">
        <v>0</v>
      </c>
      <c r="M336">
        <v>22.726439986412597</v>
      </c>
      <c r="N336">
        <v>0</v>
      </c>
      <c r="O336">
        <v>0</v>
      </c>
      <c r="P336">
        <v>0</v>
      </c>
      <c r="Q336">
        <v>0</v>
      </c>
      <c r="R336" t="s">
        <v>531</v>
      </c>
      <c r="S336" t="s">
        <v>531</v>
      </c>
      <c r="T336" t="s">
        <v>531</v>
      </c>
      <c r="U336" t="s">
        <v>531</v>
      </c>
      <c r="W336" s="429">
        <f t="shared" si="7"/>
        <v>0</v>
      </c>
      <c r="X336" s="429">
        <f t="shared" si="7"/>
        <v>0</v>
      </c>
      <c r="Y336" s="429">
        <f t="shared" si="7"/>
        <v>0</v>
      </c>
      <c r="Z336" s="429">
        <f t="shared" si="7"/>
        <v>0</v>
      </c>
      <c r="AA336" s="429" t="s">
        <v>1296</v>
      </c>
    </row>
    <row r="337" spans="1:27" x14ac:dyDescent="0.25">
      <c r="A337" t="s">
        <v>149</v>
      </c>
      <c r="B337" t="s">
        <v>1246</v>
      </c>
      <c r="C337" t="s">
        <v>1324</v>
      </c>
      <c r="D337" t="s">
        <v>1384</v>
      </c>
      <c r="E337" t="s">
        <v>1326</v>
      </c>
      <c r="F337" t="s">
        <v>1293</v>
      </c>
      <c r="G337">
        <v>35</v>
      </c>
      <c r="H337">
        <v>35015</v>
      </c>
      <c r="I337" t="s">
        <v>552</v>
      </c>
      <c r="J337" t="s">
        <v>1385</v>
      </c>
      <c r="K337" t="s">
        <v>1386</v>
      </c>
      <c r="L337">
        <v>0</v>
      </c>
      <c r="M337">
        <v>7.0287958720863699</v>
      </c>
      <c r="N337">
        <v>0</v>
      </c>
      <c r="O337">
        <v>0</v>
      </c>
      <c r="P337">
        <v>0</v>
      </c>
      <c r="Q337">
        <v>0</v>
      </c>
      <c r="R337" t="s">
        <v>531</v>
      </c>
      <c r="S337" t="s">
        <v>531</v>
      </c>
      <c r="T337" t="s">
        <v>531</v>
      </c>
      <c r="U337" t="s">
        <v>531</v>
      </c>
      <c r="W337" s="429">
        <f t="shared" si="7"/>
        <v>0</v>
      </c>
      <c r="X337" s="429">
        <f t="shared" si="7"/>
        <v>0</v>
      </c>
      <c r="Y337" s="429">
        <f t="shared" si="7"/>
        <v>0</v>
      </c>
      <c r="Z337" s="429">
        <f t="shared" si="7"/>
        <v>0</v>
      </c>
      <c r="AA337" s="429" t="s">
        <v>1296</v>
      </c>
    </row>
    <row r="338" spans="1:27" x14ac:dyDescent="0.25">
      <c r="A338" t="s">
        <v>149</v>
      </c>
      <c r="B338" t="s">
        <v>1246</v>
      </c>
      <c r="C338" t="s">
        <v>1324</v>
      </c>
      <c r="D338" t="s">
        <v>1384</v>
      </c>
      <c r="E338" t="s">
        <v>1326</v>
      </c>
      <c r="F338" t="s">
        <v>1293</v>
      </c>
      <c r="G338">
        <v>35</v>
      </c>
      <c r="H338">
        <v>35015</v>
      </c>
      <c r="I338" t="s">
        <v>552</v>
      </c>
      <c r="J338" t="s">
        <v>1385</v>
      </c>
      <c r="K338" t="s">
        <v>1386</v>
      </c>
      <c r="L338">
        <v>0</v>
      </c>
      <c r="M338">
        <v>7.0287958720863699</v>
      </c>
      <c r="N338">
        <v>0</v>
      </c>
      <c r="O338">
        <v>0</v>
      </c>
      <c r="P338">
        <v>0</v>
      </c>
      <c r="Q338">
        <v>0</v>
      </c>
      <c r="R338" t="s">
        <v>531</v>
      </c>
      <c r="S338" t="s">
        <v>531</v>
      </c>
      <c r="T338" t="s">
        <v>531</v>
      </c>
      <c r="U338" t="s">
        <v>531</v>
      </c>
      <c r="W338" s="429">
        <f t="shared" si="7"/>
        <v>0</v>
      </c>
      <c r="X338" s="429">
        <f t="shared" si="7"/>
        <v>0</v>
      </c>
      <c r="Y338" s="429">
        <f t="shared" si="7"/>
        <v>0</v>
      </c>
      <c r="Z338" s="429">
        <f t="shared" si="7"/>
        <v>0</v>
      </c>
      <c r="AA338" s="429" t="s">
        <v>1296</v>
      </c>
    </row>
    <row r="339" spans="1:27" x14ac:dyDescent="0.25">
      <c r="A339" t="s">
        <v>149</v>
      </c>
      <c r="B339" t="s">
        <v>1246</v>
      </c>
      <c r="C339" t="s">
        <v>1324</v>
      </c>
      <c r="D339" t="s">
        <v>1384</v>
      </c>
      <c r="E339" t="s">
        <v>1326</v>
      </c>
      <c r="F339" t="s">
        <v>1293</v>
      </c>
      <c r="G339">
        <v>35</v>
      </c>
      <c r="H339">
        <v>35015</v>
      </c>
      <c r="I339" t="s">
        <v>552</v>
      </c>
      <c r="J339" t="s">
        <v>1385</v>
      </c>
      <c r="K339" t="s">
        <v>1386</v>
      </c>
      <c r="L339">
        <v>0</v>
      </c>
      <c r="M339">
        <v>7.0287958720863699</v>
      </c>
      <c r="N339">
        <v>0</v>
      </c>
      <c r="O339">
        <v>0</v>
      </c>
      <c r="P339">
        <v>0</v>
      </c>
      <c r="Q339">
        <v>0</v>
      </c>
      <c r="R339" t="s">
        <v>531</v>
      </c>
      <c r="S339" t="s">
        <v>531</v>
      </c>
      <c r="T339" t="s">
        <v>531</v>
      </c>
      <c r="U339" t="s">
        <v>531</v>
      </c>
      <c r="W339" s="429">
        <f t="shared" si="7"/>
        <v>0</v>
      </c>
      <c r="X339" s="429">
        <f t="shared" si="7"/>
        <v>0</v>
      </c>
      <c r="Y339" s="429">
        <f t="shared" si="7"/>
        <v>0</v>
      </c>
      <c r="Z339" s="429">
        <f t="shared" si="7"/>
        <v>0</v>
      </c>
      <c r="AA339" s="429" t="s">
        <v>1296</v>
      </c>
    </row>
    <row r="340" spans="1:27" x14ac:dyDescent="0.25">
      <c r="A340" t="s">
        <v>149</v>
      </c>
      <c r="B340" t="s">
        <v>1246</v>
      </c>
      <c r="C340" t="s">
        <v>1324</v>
      </c>
      <c r="D340" t="s">
        <v>1384</v>
      </c>
      <c r="E340" t="s">
        <v>1326</v>
      </c>
      <c r="F340" t="s">
        <v>1293</v>
      </c>
      <c r="G340">
        <v>35</v>
      </c>
      <c r="H340">
        <v>35015</v>
      </c>
      <c r="I340" t="s">
        <v>552</v>
      </c>
      <c r="J340" t="s">
        <v>1385</v>
      </c>
      <c r="K340" t="s">
        <v>1386</v>
      </c>
      <c r="L340">
        <v>100.27748777509888</v>
      </c>
      <c r="M340">
        <v>33.503926990278366</v>
      </c>
      <c r="N340">
        <v>66.773560784820518</v>
      </c>
      <c r="O340">
        <v>0</v>
      </c>
      <c r="P340">
        <v>2.3429319573621235</v>
      </c>
      <c r="Q340">
        <v>2.3429319573621235</v>
      </c>
      <c r="R340" t="s">
        <v>531</v>
      </c>
      <c r="S340" t="s">
        <v>531</v>
      </c>
      <c r="T340" t="s">
        <v>531</v>
      </c>
      <c r="U340" t="s">
        <v>531</v>
      </c>
      <c r="W340" s="429">
        <f t="shared" si="7"/>
        <v>0</v>
      </c>
      <c r="X340" s="429">
        <f t="shared" si="7"/>
        <v>0</v>
      </c>
      <c r="Y340" s="429">
        <f t="shared" si="7"/>
        <v>0</v>
      </c>
      <c r="Z340" s="429">
        <f t="shared" si="7"/>
        <v>0</v>
      </c>
      <c r="AA340" s="429" t="s">
        <v>1296</v>
      </c>
    </row>
    <row r="341" spans="1:27" x14ac:dyDescent="0.25">
      <c r="A341" t="s">
        <v>149</v>
      </c>
      <c r="B341" t="s">
        <v>1246</v>
      </c>
      <c r="C341" t="s">
        <v>1324</v>
      </c>
      <c r="D341" t="s">
        <v>1384</v>
      </c>
      <c r="E341" t="s">
        <v>1326</v>
      </c>
      <c r="F341" t="s">
        <v>1293</v>
      </c>
      <c r="G341">
        <v>35</v>
      </c>
      <c r="H341">
        <v>35015</v>
      </c>
      <c r="I341" t="s">
        <v>552</v>
      </c>
      <c r="J341" t="s">
        <v>1385</v>
      </c>
      <c r="K341" t="s">
        <v>1386</v>
      </c>
      <c r="L341">
        <v>0</v>
      </c>
      <c r="M341">
        <v>3.2801047403069727</v>
      </c>
      <c r="N341">
        <v>0</v>
      </c>
      <c r="O341">
        <v>0</v>
      </c>
      <c r="P341">
        <v>0</v>
      </c>
      <c r="Q341">
        <v>0</v>
      </c>
      <c r="R341" t="s">
        <v>531</v>
      </c>
      <c r="S341" t="s">
        <v>531</v>
      </c>
      <c r="T341" t="s">
        <v>531</v>
      </c>
      <c r="U341" t="s">
        <v>531</v>
      </c>
      <c r="W341" s="429">
        <f t="shared" si="7"/>
        <v>0</v>
      </c>
      <c r="X341" s="429">
        <f t="shared" si="7"/>
        <v>0</v>
      </c>
      <c r="Y341" s="429">
        <f t="shared" si="7"/>
        <v>0</v>
      </c>
      <c r="Z341" s="429">
        <f t="shared" si="7"/>
        <v>0</v>
      </c>
      <c r="AA341" s="429" t="s">
        <v>1296</v>
      </c>
    </row>
    <row r="342" spans="1:27" x14ac:dyDescent="0.25">
      <c r="A342" t="s">
        <v>149</v>
      </c>
      <c r="B342" t="s">
        <v>1246</v>
      </c>
      <c r="C342" t="s">
        <v>1324</v>
      </c>
      <c r="D342" t="s">
        <v>1384</v>
      </c>
      <c r="E342" t="s">
        <v>1326</v>
      </c>
      <c r="F342" t="s">
        <v>1293</v>
      </c>
      <c r="G342">
        <v>35</v>
      </c>
      <c r="H342">
        <v>35015</v>
      </c>
      <c r="I342" t="s">
        <v>552</v>
      </c>
      <c r="J342" t="s">
        <v>1385</v>
      </c>
      <c r="K342" t="s">
        <v>1386</v>
      </c>
      <c r="L342">
        <v>0</v>
      </c>
      <c r="M342">
        <v>13.354712156964105</v>
      </c>
      <c r="N342">
        <v>0</v>
      </c>
      <c r="O342">
        <v>0</v>
      </c>
      <c r="P342">
        <v>0</v>
      </c>
      <c r="Q342">
        <v>0</v>
      </c>
      <c r="R342" t="s">
        <v>531</v>
      </c>
      <c r="S342" t="s">
        <v>531</v>
      </c>
      <c r="T342" t="s">
        <v>531</v>
      </c>
      <c r="U342" t="s">
        <v>531</v>
      </c>
      <c r="W342" s="429">
        <f t="shared" si="7"/>
        <v>0</v>
      </c>
      <c r="X342" s="429">
        <f t="shared" si="7"/>
        <v>0</v>
      </c>
      <c r="Y342" s="429">
        <f t="shared" si="7"/>
        <v>0</v>
      </c>
      <c r="Z342" s="429">
        <f t="shared" si="7"/>
        <v>0</v>
      </c>
      <c r="AA342" s="429" t="s">
        <v>1296</v>
      </c>
    </row>
    <row r="343" spans="1:27" x14ac:dyDescent="0.25">
      <c r="A343" t="s">
        <v>149</v>
      </c>
      <c r="B343" t="s">
        <v>1246</v>
      </c>
      <c r="C343" t="s">
        <v>1324</v>
      </c>
      <c r="D343" t="s">
        <v>1384</v>
      </c>
      <c r="E343" t="s">
        <v>1326</v>
      </c>
      <c r="F343" t="s">
        <v>1293</v>
      </c>
      <c r="G343">
        <v>35</v>
      </c>
      <c r="H343">
        <v>35015</v>
      </c>
      <c r="I343" t="s">
        <v>552</v>
      </c>
      <c r="J343" t="s">
        <v>1385</v>
      </c>
      <c r="K343" t="s">
        <v>1386</v>
      </c>
      <c r="L343">
        <v>0</v>
      </c>
      <c r="M343">
        <v>23.429319573621235</v>
      </c>
      <c r="N343">
        <v>0</v>
      </c>
      <c r="O343">
        <v>0</v>
      </c>
      <c r="P343">
        <v>0</v>
      </c>
      <c r="Q343">
        <v>0</v>
      </c>
      <c r="R343" t="s">
        <v>531</v>
      </c>
      <c r="S343" t="s">
        <v>531</v>
      </c>
      <c r="T343" t="s">
        <v>531</v>
      </c>
      <c r="U343" t="s">
        <v>531</v>
      </c>
      <c r="W343" s="429">
        <f t="shared" si="7"/>
        <v>0</v>
      </c>
      <c r="X343" s="429">
        <f t="shared" si="7"/>
        <v>0</v>
      </c>
      <c r="Y343" s="429">
        <f t="shared" si="7"/>
        <v>0</v>
      </c>
      <c r="Z343" s="429">
        <f t="shared" si="7"/>
        <v>0</v>
      </c>
      <c r="AA343" s="429" t="s">
        <v>1296</v>
      </c>
    </row>
    <row r="344" spans="1:27" x14ac:dyDescent="0.25">
      <c r="A344" t="s">
        <v>149</v>
      </c>
      <c r="B344" t="s">
        <v>1246</v>
      </c>
      <c r="C344" t="s">
        <v>1324</v>
      </c>
      <c r="D344" t="s">
        <v>1384</v>
      </c>
      <c r="E344" t="s">
        <v>1326</v>
      </c>
      <c r="F344" t="s">
        <v>1293</v>
      </c>
      <c r="G344">
        <v>35</v>
      </c>
      <c r="H344">
        <v>35015</v>
      </c>
      <c r="I344" t="s">
        <v>552</v>
      </c>
      <c r="J344" t="s">
        <v>1385</v>
      </c>
      <c r="K344" t="s">
        <v>1386</v>
      </c>
      <c r="L344">
        <v>44.984293581352766</v>
      </c>
      <c r="M344">
        <v>27.880890292609269</v>
      </c>
      <c r="N344">
        <v>85.048430052245081</v>
      </c>
      <c r="O344">
        <v>0</v>
      </c>
      <c r="P344">
        <v>0</v>
      </c>
      <c r="Q344">
        <v>0</v>
      </c>
      <c r="R344" t="s">
        <v>531</v>
      </c>
      <c r="S344" t="s">
        <v>531</v>
      </c>
      <c r="T344" t="s">
        <v>531</v>
      </c>
      <c r="U344" t="s">
        <v>531</v>
      </c>
      <c r="W344" s="429">
        <f t="shared" si="7"/>
        <v>0</v>
      </c>
      <c r="X344" s="429">
        <f t="shared" si="7"/>
        <v>0</v>
      </c>
      <c r="Y344" s="429">
        <f t="shared" si="7"/>
        <v>0</v>
      </c>
      <c r="Z344" s="429">
        <f t="shared" si="7"/>
        <v>0</v>
      </c>
      <c r="AA344" s="429" t="s">
        <v>1296</v>
      </c>
    </row>
    <row r="345" spans="1:27" x14ac:dyDescent="0.25">
      <c r="A345" t="s">
        <v>149</v>
      </c>
      <c r="B345" t="s">
        <v>1246</v>
      </c>
      <c r="C345" t="s">
        <v>1324</v>
      </c>
      <c r="D345" t="s">
        <v>1384</v>
      </c>
      <c r="E345" t="s">
        <v>1326</v>
      </c>
      <c r="F345" t="s">
        <v>1293</v>
      </c>
      <c r="G345">
        <v>35</v>
      </c>
      <c r="H345">
        <v>35015</v>
      </c>
      <c r="I345" t="s">
        <v>552</v>
      </c>
      <c r="J345" t="s">
        <v>1385</v>
      </c>
      <c r="K345" t="s">
        <v>1386</v>
      </c>
      <c r="L345">
        <v>44.984293581352766</v>
      </c>
      <c r="M345">
        <v>27.880890292609269</v>
      </c>
      <c r="N345">
        <v>85.048430052245081</v>
      </c>
      <c r="O345">
        <v>0</v>
      </c>
      <c r="P345">
        <v>0</v>
      </c>
      <c r="Q345">
        <v>0</v>
      </c>
      <c r="R345" t="s">
        <v>531</v>
      </c>
      <c r="S345" t="s">
        <v>531</v>
      </c>
      <c r="T345" t="s">
        <v>531</v>
      </c>
      <c r="U345" t="s">
        <v>531</v>
      </c>
      <c r="W345" s="429">
        <f t="shared" si="7"/>
        <v>0</v>
      </c>
      <c r="X345" s="429">
        <f t="shared" si="7"/>
        <v>0</v>
      </c>
      <c r="Y345" s="429">
        <f t="shared" si="7"/>
        <v>0</v>
      </c>
      <c r="Z345" s="429">
        <f t="shared" si="7"/>
        <v>0</v>
      </c>
      <c r="AA345" s="429" t="s">
        <v>1296</v>
      </c>
    </row>
    <row r="346" spans="1:27" x14ac:dyDescent="0.25">
      <c r="A346" t="s">
        <v>149</v>
      </c>
      <c r="B346" t="s">
        <v>1246</v>
      </c>
      <c r="C346" t="s">
        <v>1324</v>
      </c>
      <c r="D346" t="s">
        <v>1384</v>
      </c>
      <c r="E346" t="s">
        <v>1326</v>
      </c>
      <c r="F346" t="s">
        <v>1293</v>
      </c>
      <c r="G346">
        <v>35</v>
      </c>
      <c r="H346">
        <v>35015</v>
      </c>
      <c r="I346" t="s">
        <v>552</v>
      </c>
      <c r="J346" t="s">
        <v>1385</v>
      </c>
      <c r="K346" t="s">
        <v>1386</v>
      </c>
      <c r="L346">
        <v>0</v>
      </c>
      <c r="M346">
        <v>11.784947745531481</v>
      </c>
      <c r="N346">
        <v>0</v>
      </c>
      <c r="O346">
        <v>0</v>
      </c>
      <c r="P346">
        <v>0</v>
      </c>
      <c r="Q346">
        <v>0</v>
      </c>
      <c r="R346" t="s">
        <v>531</v>
      </c>
      <c r="S346" t="s">
        <v>531</v>
      </c>
      <c r="T346" t="s">
        <v>531</v>
      </c>
      <c r="U346" t="s">
        <v>531</v>
      </c>
      <c r="W346" s="429">
        <f t="shared" si="7"/>
        <v>0</v>
      </c>
      <c r="X346" s="429">
        <f t="shared" si="7"/>
        <v>0</v>
      </c>
      <c r="Y346" s="429">
        <f t="shared" si="7"/>
        <v>0</v>
      </c>
      <c r="Z346" s="429">
        <f t="shared" si="7"/>
        <v>0</v>
      </c>
      <c r="AA346" s="429" t="s">
        <v>1296</v>
      </c>
    </row>
    <row r="347" spans="1:27" x14ac:dyDescent="0.25">
      <c r="A347" t="s">
        <v>149</v>
      </c>
      <c r="B347" t="s">
        <v>1246</v>
      </c>
      <c r="C347" t="s">
        <v>1324</v>
      </c>
      <c r="D347" t="s">
        <v>1384</v>
      </c>
      <c r="E347" t="s">
        <v>1326</v>
      </c>
      <c r="F347" t="s">
        <v>1293</v>
      </c>
      <c r="G347">
        <v>35</v>
      </c>
      <c r="H347">
        <v>35015</v>
      </c>
      <c r="I347" t="s">
        <v>552</v>
      </c>
      <c r="J347" t="s">
        <v>1385</v>
      </c>
      <c r="K347" t="s">
        <v>1386</v>
      </c>
      <c r="L347">
        <v>0</v>
      </c>
      <c r="M347">
        <v>11.784947745531481</v>
      </c>
      <c r="N347">
        <v>0</v>
      </c>
      <c r="O347">
        <v>0</v>
      </c>
      <c r="P347">
        <v>0</v>
      </c>
      <c r="Q347">
        <v>0</v>
      </c>
      <c r="R347" t="s">
        <v>531</v>
      </c>
      <c r="S347" t="s">
        <v>531</v>
      </c>
      <c r="T347" t="s">
        <v>531</v>
      </c>
      <c r="U347" t="s">
        <v>531</v>
      </c>
      <c r="W347" s="429">
        <f t="shared" si="7"/>
        <v>0</v>
      </c>
      <c r="X347" s="429">
        <f t="shared" si="7"/>
        <v>0</v>
      </c>
      <c r="Y347" s="429">
        <f t="shared" si="7"/>
        <v>0</v>
      </c>
      <c r="Z347" s="429">
        <f t="shared" si="7"/>
        <v>0</v>
      </c>
      <c r="AA347" s="429" t="s">
        <v>1296</v>
      </c>
    </row>
    <row r="348" spans="1:27" x14ac:dyDescent="0.25">
      <c r="A348" t="s">
        <v>149</v>
      </c>
      <c r="B348" t="s">
        <v>1246</v>
      </c>
      <c r="C348" t="s">
        <v>1324</v>
      </c>
      <c r="D348" t="s">
        <v>1384</v>
      </c>
      <c r="E348" t="s">
        <v>1326</v>
      </c>
      <c r="F348" t="s">
        <v>1293</v>
      </c>
      <c r="G348">
        <v>35</v>
      </c>
      <c r="H348">
        <v>35015</v>
      </c>
      <c r="I348" t="s">
        <v>552</v>
      </c>
      <c r="J348" t="s">
        <v>1385</v>
      </c>
      <c r="K348" t="s">
        <v>1386</v>
      </c>
      <c r="L348">
        <v>0</v>
      </c>
      <c r="M348">
        <v>29.520942662762753</v>
      </c>
      <c r="N348">
        <v>0</v>
      </c>
      <c r="O348">
        <v>0</v>
      </c>
      <c r="P348">
        <v>0</v>
      </c>
      <c r="Q348">
        <v>0</v>
      </c>
      <c r="R348" t="s">
        <v>531</v>
      </c>
      <c r="S348" t="s">
        <v>531</v>
      </c>
      <c r="T348" t="s">
        <v>531</v>
      </c>
      <c r="U348" t="s">
        <v>531</v>
      </c>
      <c r="W348" s="429">
        <f t="shared" si="7"/>
        <v>0</v>
      </c>
      <c r="X348" s="429">
        <f t="shared" si="7"/>
        <v>0</v>
      </c>
      <c r="Y348" s="429">
        <f t="shared" si="7"/>
        <v>0</v>
      </c>
      <c r="Z348" s="429">
        <f t="shared" si="7"/>
        <v>0</v>
      </c>
      <c r="AA348" s="429" t="s">
        <v>1296</v>
      </c>
    </row>
    <row r="349" spans="1:27" x14ac:dyDescent="0.25">
      <c r="A349" t="s">
        <v>149</v>
      </c>
      <c r="B349" t="s">
        <v>1246</v>
      </c>
      <c r="C349" t="s">
        <v>1324</v>
      </c>
      <c r="D349" t="s">
        <v>1384</v>
      </c>
      <c r="E349" t="s">
        <v>1326</v>
      </c>
      <c r="F349" t="s">
        <v>1293</v>
      </c>
      <c r="G349">
        <v>35</v>
      </c>
      <c r="H349">
        <v>35015</v>
      </c>
      <c r="I349" t="s">
        <v>552</v>
      </c>
      <c r="J349" t="s">
        <v>1385</v>
      </c>
      <c r="K349" t="s">
        <v>1386</v>
      </c>
      <c r="L349">
        <v>0.51544503061966718</v>
      </c>
      <c r="M349">
        <v>0</v>
      </c>
      <c r="N349">
        <v>0.42172775232518223</v>
      </c>
      <c r="O349">
        <v>0</v>
      </c>
      <c r="P349">
        <v>0</v>
      </c>
      <c r="Q349">
        <v>0</v>
      </c>
      <c r="R349" t="s">
        <v>531</v>
      </c>
      <c r="S349" t="s">
        <v>531</v>
      </c>
      <c r="T349" t="s">
        <v>531</v>
      </c>
      <c r="U349" t="s">
        <v>531</v>
      </c>
      <c r="W349" s="429">
        <f t="shared" si="7"/>
        <v>0</v>
      </c>
      <c r="X349" s="429">
        <f t="shared" si="7"/>
        <v>0</v>
      </c>
      <c r="Y349" s="429">
        <f t="shared" si="7"/>
        <v>0</v>
      </c>
      <c r="Z349" s="429">
        <f t="shared" si="7"/>
        <v>0</v>
      </c>
      <c r="AA349" s="429" t="s">
        <v>1296</v>
      </c>
    </row>
    <row r="350" spans="1:27" x14ac:dyDescent="0.25">
      <c r="A350" t="s">
        <v>149</v>
      </c>
      <c r="B350" t="s">
        <v>1246</v>
      </c>
      <c r="C350" t="s">
        <v>1324</v>
      </c>
      <c r="D350" t="s">
        <v>1384</v>
      </c>
      <c r="E350" t="s">
        <v>1326</v>
      </c>
      <c r="F350" t="s">
        <v>1293</v>
      </c>
      <c r="G350">
        <v>35</v>
      </c>
      <c r="H350">
        <v>35015</v>
      </c>
      <c r="I350" t="s">
        <v>552</v>
      </c>
      <c r="J350" t="s">
        <v>1385</v>
      </c>
      <c r="K350" t="s">
        <v>1386</v>
      </c>
      <c r="L350">
        <v>0</v>
      </c>
      <c r="M350">
        <v>5.3418848627856415</v>
      </c>
      <c r="N350">
        <v>0</v>
      </c>
      <c r="O350">
        <v>0</v>
      </c>
      <c r="P350">
        <v>0</v>
      </c>
      <c r="Q350">
        <v>0</v>
      </c>
      <c r="R350" t="s">
        <v>531</v>
      </c>
      <c r="S350" t="s">
        <v>531</v>
      </c>
      <c r="T350" t="s">
        <v>531</v>
      </c>
      <c r="U350" t="s">
        <v>531</v>
      </c>
      <c r="W350" s="429">
        <f t="shared" si="7"/>
        <v>0</v>
      </c>
      <c r="X350" s="429">
        <f t="shared" si="7"/>
        <v>0</v>
      </c>
      <c r="Y350" s="429">
        <f t="shared" si="7"/>
        <v>0</v>
      </c>
      <c r="Z350" s="429">
        <f t="shared" si="7"/>
        <v>0</v>
      </c>
      <c r="AA350" s="429" t="s">
        <v>1296</v>
      </c>
    </row>
    <row r="351" spans="1:27" x14ac:dyDescent="0.25">
      <c r="A351" t="s">
        <v>149</v>
      </c>
      <c r="B351" t="s">
        <v>1246</v>
      </c>
      <c r="C351" t="s">
        <v>1324</v>
      </c>
      <c r="D351" t="s">
        <v>1384</v>
      </c>
      <c r="E351" t="s">
        <v>1326</v>
      </c>
      <c r="F351" t="s">
        <v>1293</v>
      </c>
      <c r="G351">
        <v>35</v>
      </c>
      <c r="H351">
        <v>35015</v>
      </c>
      <c r="I351" t="s">
        <v>552</v>
      </c>
      <c r="J351" t="s">
        <v>1385</v>
      </c>
      <c r="K351" t="s">
        <v>1386</v>
      </c>
      <c r="L351">
        <v>0</v>
      </c>
      <c r="M351">
        <v>1.5463350918590015</v>
      </c>
      <c r="N351">
        <v>0</v>
      </c>
      <c r="O351">
        <v>0</v>
      </c>
      <c r="P351">
        <v>0</v>
      </c>
      <c r="Q351">
        <v>0</v>
      </c>
      <c r="R351" t="s">
        <v>531</v>
      </c>
      <c r="S351" t="s">
        <v>531</v>
      </c>
      <c r="T351" t="s">
        <v>531</v>
      </c>
      <c r="U351" t="s">
        <v>531</v>
      </c>
      <c r="W351" s="429">
        <f t="shared" si="7"/>
        <v>0</v>
      </c>
      <c r="X351" s="429">
        <f t="shared" si="7"/>
        <v>0</v>
      </c>
      <c r="Y351" s="429">
        <f t="shared" si="7"/>
        <v>0</v>
      </c>
      <c r="Z351" s="429">
        <f t="shared" si="7"/>
        <v>0</v>
      </c>
      <c r="AA351" s="429" t="s">
        <v>1296</v>
      </c>
    </row>
    <row r="352" spans="1:27" x14ac:dyDescent="0.25">
      <c r="A352" t="s">
        <v>149</v>
      </c>
      <c r="B352" t="s">
        <v>1246</v>
      </c>
      <c r="C352" t="s">
        <v>1324</v>
      </c>
      <c r="D352" t="s">
        <v>1384</v>
      </c>
      <c r="E352" t="s">
        <v>1326</v>
      </c>
      <c r="F352" t="s">
        <v>1293</v>
      </c>
      <c r="G352">
        <v>35</v>
      </c>
      <c r="H352">
        <v>35015</v>
      </c>
      <c r="I352" t="s">
        <v>552</v>
      </c>
      <c r="J352" t="s">
        <v>1385</v>
      </c>
      <c r="K352" t="s">
        <v>1386</v>
      </c>
      <c r="L352">
        <v>0</v>
      </c>
      <c r="M352">
        <v>3.1629581424388671</v>
      </c>
      <c r="N352">
        <v>0</v>
      </c>
      <c r="O352">
        <v>0</v>
      </c>
      <c r="P352">
        <v>0</v>
      </c>
      <c r="Q352">
        <v>0</v>
      </c>
      <c r="R352" t="s">
        <v>531</v>
      </c>
      <c r="S352" t="s">
        <v>531</v>
      </c>
      <c r="T352" t="s">
        <v>531</v>
      </c>
      <c r="U352" t="s">
        <v>531</v>
      </c>
      <c r="W352" s="429">
        <f t="shared" si="7"/>
        <v>0</v>
      </c>
      <c r="X352" s="429">
        <f t="shared" si="7"/>
        <v>0</v>
      </c>
      <c r="Y352" s="429">
        <f t="shared" si="7"/>
        <v>0</v>
      </c>
      <c r="Z352" s="429">
        <f t="shared" ref="Z352:Z415" si="8">IFERROR(U352*1,0)</f>
        <v>0</v>
      </c>
      <c r="AA352" s="429" t="s">
        <v>1296</v>
      </c>
    </row>
    <row r="353" spans="1:27" x14ac:dyDescent="0.25">
      <c r="A353" t="s">
        <v>149</v>
      </c>
      <c r="B353" t="s">
        <v>1246</v>
      </c>
      <c r="C353" t="s">
        <v>1324</v>
      </c>
      <c r="D353" t="s">
        <v>1384</v>
      </c>
      <c r="E353" t="s">
        <v>1326</v>
      </c>
      <c r="F353" t="s">
        <v>1293</v>
      </c>
      <c r="G353">
        <v>35</v>
      </c>
      <c r="H353">
        <v>35015</v>
      </c>
      <c r="I353" t="s">
        <v>552</v>
      </c>
      <c r="J353" t="s">
        <v>1385</v>
      </c>
      <c r="K353" t="s">
        <v>1386</v>
      </c>
      <c r="L353">
        <v>0</v>
      </c>
      <c r="M353">
        <v>1.6400523701534864</v>
      </c>
      <c r="N353">
        <v>0</v>
      </c>
      <c r="O353">
        <v>0</v>
      </c>
      <c r="P353">
        <v>0</v>
      </c>
      <c r="Q353">
        <v>0</v>
      </c>
      <c r="R353" t="s">
        <v>531</v>
      </c>
      <c r="S353" t="s">
        <v>531</v>
      </c>
      <c r="T353" t="s">
        <v>531</v>
      </c>
      <c r="U353" t="s">
        <v>531</v>
      </c>
      <c r="W353" s="429">
        <f t="shared" ref="W353:Z416" si="9">IFERROR(R353*1,0)</f>
        <v>0</v>
      </c>
      <c r="X353" s="429">
        <f t="shared" si="9"/>
        <v>0</v>
      </c>
      <c r="Y353" s="429">
        <f t="shared" si="9"/>
        <v>0</v>
      </c>
      <c r="Z353" s="429">
        <f t="shared" si="8"/>
        <v>0</v>
      </c>
      <c r="AA353" s="429" t="s">
        <v>1296</v>
      </c>
    </row>
    <row r="354" spans="1:27" x14ac:dyDescent="0.25">
      <c r="A354" t="s">
        <v>149</v>
      </c>
      <c r="B354" t="s">
        <v>1246</v>
      </c>
      <c r="C354" t="s">
        <v>1324</v>
      </c>
      <c r="D354" t="s">
        <v>1384</v>
      </c>
      <c r="E354" t="s">
        <v>1326</v>
      </c>
      <c r="F354" t="s">
        <v>1293</v>
      </c>
      <c r="G354">
        <v>35</v>
      </c>
      <c r="H354">
        <v>35015</v>
      </c>
      <c r="I354" t="s">
        <v>552</v>
      </c>
      <c r="J354" t="s">
        <v>1385</v>
      </c>
      <c r="K354" t="s">
        <v>1386</v>
      </c>
      <c r="L354">
        <v>57.167539759635808</v>
      </c>
      <c r="M354">
        <v>11.480366591074405</v>
      </c>
      <c r="N354">
        <v>45.687173168561408</v>
      </c>
      <c r="O354">
        <v>0</v>
      </c>
      <c r="P354">
        <v>0</v>
      </c>
      <c r="Q354">
        <v>0</v>
      </c>
      <c r="R354" t="s">
        <v>531</v>
      </c>
      <c r="S354" t="s">
        <v>531</v>
      </c>
      <c r="T354" t="s">
        <v>531</v>
      </c>
      <c r="U354" t="s">
        <v>531</v>
      </c>
      <c r="W354" s="429">
        <f t="shared" si="9"/>
        <v>0</v>
      </c>
      <c r="X354" s="429">
        <f t="shared" si="9"/>
        <v>0</v>
      </c>
      <c r="Y354" s="429">
        <f t="shared" si="9"/>
        <v>0</v>
      </c>
      <c r="Z354" s="429">
        <f t="shared" si="8"/>
        <v>0</v>
      </c>
      <c r="AA354" s="429" t="s">
        <v>1296</v>
      </c>
    </row>
    <row r="355" spans="1:27" x14ac:dyDescent="0.25">
      <c r="A355" t="s">
        <v>149</v>
      </c>
      <c r="B355" t="s">
        <v>1246</v>
      </c>
      <c r="C355" t="s">
        <v>1324</v>
      </c>
      <c r="D355" t="s">
        <v>1384</v>
      </c>
      <c r="E355" t="s">
        <v>1326</v>
      </c>
      <c r="F355" t="s">
        <v>1293</v>
      </c>
      <c r="G355">
        <v>35</v>
      </c>
      <c r="H355">
        <v>35015</v>
      </c>
      <c r="I355" t="s">
        <v>552</v>
      </c>
      <c r="J355" t="s">
        <v>1385</v>
      </c>
      <c r="K355" t="s">
        <v>1386</v>
      </c>
      <c r="L355">
        <v>0</v>
      </c>
      <c r="M355">
        <v>1.6400523701534864</v>
      </c>
      <c r="N355">
        <v>0</v>
      </c>
      <c r="O355">
        <v>0</v>
      </c>
      <c r="P355">
        <v>0</v>
      </c>
      <c r="Q355">
        <v>0</v>
      </c>
      <c r="R355" t="s">
        <v>531</v>
      </c>
      <c r="S355" t="s">
        <v>531</v>
      </c>
      <c r="T355" t="s">
        <v>531</v>
      </c>
      <c r="U355" t="s">
        <v>531</v>
      </c>
      <c r="W355" s="429">
        <f t="shared" si="9"/>
        <v>0</v>
      </c>
      <c r="X355" s="429">
        <f t="shared" si="9"/>
        <v>0</v>
      </c>
      <c r="Y355" s="429">
        <f t="shared" si="9"/>
        <v>0</v>
      </c>
      <c r="Z355" s="429">
        <f t="shared" si="8"/>
        <v>0</v>
      </c>
      <c r="AA355" s="429" t="s">
        <v>1296</v>
      </c>
    </row>
    <row r="356" spans="1:27" x14ac:dyDescent="0.25">
      <c r="A356" t="s">
        <v>149</v>
      </c>
      <c r="B356" t="s">
        <v>1246</v>
      </c>
      <c r="C356" t="s">
        <v>1324</v>
      </c>
      <c r="D356" t="s">
        <v>1384</v>
      </c>
      <c r="E356" t="s">
        <v>1326</v>
      </c>
      <c r="F356" t="s">
        <v>1293</v>
      </c>
      <c r="G356">
        <v>35</v>
      </c>
      <c r="H356">
        <v>35015</v>
      </c>
      <c r="I356" t="s">
        <v>552</v>
      </c>
      <c r="J356" t="s">
        <v>1385</v>
      </c>
      <c r="K356" t="s">
        <v>1386</v>
      </c>
      <c r="L356">
        <v>23.195026377885021</v>
      </c>
      <c r="M356">
        <v>15.229057722853803</v>
      </c>
      <c r="N356">
        <v>60.681937695678997</v>
      </c>
      <c r="O356">
        <v>0</v>
      </c>
      <c r="P356">
        <v>0</v>
      </c>
      <c r="Q356">
        <v>0</v>
      </c>
      <c r="R356" t="s">
        <v>531</v>
      </c>
      <c r="S356" t="s">
        <v>531</v>
      </c>
      <c r="T356" t="s">
        <v>531</v>
      </c>
      <c r="U356" t="s">
        <v>531</v>
      </c>
      <c r="W356" s="429">
        <f t="shared" si="9"/>
        <v>0</v>
      </c>
      <c r="X356" s="429">
        <f t="shared" si="9"/>
        <v>0</v>
      </c>
      <c r="Y356" s="429">
        <f t="shared" si="9"/>
        <v>0</v>
      </c>
      <c r="Z356" s="429">
        <f t="shared" si="8"/>
        <v>0</v>
      </c>
      <c r="AA356" s="429" t="s">
        <v>1296</v>
      </c>
    </row>
    <row r="357" spans="1:27" x14ac:dyDescent="0.25">
      <c r="A357" t="s">
        <v>149</v>
      </c>
      <c r="B357" t="s">
        <v>1246</v>
      </c>
      <c r="C357" t="s">
        <v>1324</v>
      </c>
      <c r="D357" t="s">
        <v>1384</v>
      </c>
      <c r="E357" t="s">
        <v>1326</v>
      </c>
      <c r="F357" t="s">
        <v>1293</v>
      </c>
      <c r="G357">
        <v>35</v>
      </c>
      <c r="H357">
        <v>35015</v>
      </c>
      <c r="I357" t="s">
        <v>552</v>
      </c>
      <c r="J357" t="s">
        <v>1385</v>
      </c>
      <c r="K357" t="s">
        <v>1386</v>
      </c>
      <c r="L357">
        <v>0</v>
      </c>
      <c r="M357">
        <v>7.4973822635587952</v>
      </c>
      <c r="N357">
        <v>0</v>
      </c>
      <c r="O357">
        <v>0</v>
      </c>
      <c r="P357">
        <v>0</v>
      </c>
      <c r="Q357">
        <v>0</v>
      </c>
      <c r="R357" t="s">
        <v>531</v>
      </c>
      <c r="S357" t="s">
        <v>531</v>
      </c>
      <c r="T357" t="s">
        <v>531</v>
      </c>
      <c r="U357" t="s">
        <v>531</v>
      </c>
      <c r="W357" s="429">
        <f t="shared" si="9"/>
        <v>0</v>
      </c>
      <c r="X357" s="429">
        <f t="shared" si="9"/>
        <v>0</v>
      </c>
      <c r="Y357" s="429">
        <f t="shared" si="9"/>
        <v>0</v>
      </c>
      <c r="Z357" s="429">
        <f t="shared" si="8"/>
        <v>0</v>
      </c>
      <c r="AA357" s="429" t="s">
        <v>1296</v>
      </c>
    </row>
    <row r="358" spans="1:27" x14ac:dyDescent="0.25">
      <c r="A358" t="s">
        <v>149</v>
      </c>
      <c r="B358" t="s">
        <v>1246</v>
      </c>
      <c r="C358" t="s">
        <v>1324</v>
      </c>
      <c r="D358" t="s">
        <v>1384</v>
      </c>
      <c r="E358" t="s">
        <v>1326</v>
      </c>
      <c r="F358" t="s">
        <v>1293</v>
      </c>
      <c r="G358">
        <v>35</v>
      </c>
      <c r="H358">
        <v>35015</v>
      </c>
      <c r="I358" t="s">
        <v>552</v>
      </c>
      <c r="J358" t="s">
        <v>1385</v>
      </c>
      <c r="K358" t="s">
        <v>1386</v>
      </c>
      <c r="L358">
        <v>0</v>
      </c>
      <c r="M358">
        <v>14.99476452711759</v>
      </c>
      <c r="N358">
        <v>0</v>
      </c>
      <c r="O358">
        <v>0</v>
      </c>
      <c r="P358">
        <v>0</v>
      </c>
      <c r="Q358">
        <v>0</v>
      </c>
      <c r="R358" t="s">
        <v>531</v>
      </c>
      <c r="S358" t="s">
        <v>531</v>
      </c>
      <c r="T358" t="s">
        <v>531</v>
      </c>
      <c r="U358" t="s">
        <v>531</v>
      </c>
      <c r="W358" s="429">
        <f t="shared" si="9"/>
        <v>0</v>
      </c>
      <c r="X358" s="429">
        <f t="shared" si="9"/>
        <v>0</v>
      </c>
      <c r="Y358" s="429">
        <f t="shared" si="9"/>
        <v>0</v>
      </c>
      <c r="Z358" s="429">
        <f t="shared" si="8"/>
        <v>0</v>
      </c>
      <c r="AA358" s="429" t="s">
        <v>1296</v>
      </c>
    </row>
    <row r="359" spans="1:27" x14ac:dyDescent="0.25">
      <c r="A359" t="s">
        <v>149</v>
      </c>
      <c r="B359" t="s">
        <v>1246</v>
      </c>
      <c r="C359" t="s">
        <v>1324</v>
      </c>
      <c r="D359" t="s">
        <v>1384</v>
      </c>
      <c r="E359" t="s">
        <v>1326</v>
      </c>
      <c r="F359" t="s">
        <v>1293</v>
      </c>
      <c r="G359">
        <v>35</v>
      </c>
      <c r="H359">
        <v>35015</v>
      </c>
      <c r="I359" t="s">
        <v>552</v>
      </c>
      <c r="J359" t="s">
        <v>1385</v>
      </c>
      <c r="K359" t="s">
        <v>1386</v>
      </c>
      <c r="L359">
        <v>0</v>
      </c>
      <c r="M359">
        <v>8.6688482422398572</v>
      </c>
      <c r="N359">
        <v>0</v>
      </c>
      <c r="O359">
        <v>0</v>
      </c>
      <c r="P359">
        <v>0</v>
      </c>
      <c r="Q359">
        <v>0</v>
      </c>
      <c r="R359" t="s">
        <v>531</v>
      </c>
      <c r="S359" t="s">
        <v>531</v>
      </c>
      <c r="T359" t="s">
        <v>531</v>
      </c>
      <c r="U359" t="s">
        <v>531</v>
      </c>
      <c r="W359" s="429">
        <f t="shared" si="9"/>
        <v>0</v>
      </c>
      <c r="X359" s="429">
        <f t="shared" si="9"/>
        <v>0</v>
      </c>
      <c r="Y359" s="429">
        <f t="shared" si="9"/>
        <v>0</v>
      </c>
      <c r="Z359" s="429">
        <f t="shared" si="8"/>
        <v>0</v>
      </c>
      <c r="AA359" s="429" t="s">
        <v>1296</v>
      </c>
    </row>
    <row r="360" spans="1:27" x14ac:dyDescent="0.25">
      <c r="A360" t="s">
        <v>149</v>
      </c>
      <c r="B360" t="s">
        <v>1246</v>
      </c>
      <c r="C360" t="s">
        <v>1324</v>
      </c>
      <c r="D360" t="s">
        <v>1384</v>
      </c>
      <c r="E360" t="s">
        <v>1326</v>
      </c>
      <c r="F360" t="s">
        <v>1293</v>
      </c>
      <c r="G360">
        <v>35</v>
      </c>
      <c r="H360">
        <v>35015</v>
      </c>
      <c r="I360" t="s">
        <v>552</v>
      </c>
      <c r="J360" t="s">
        <v>1385</v>
      </c>
      <c r="K360" t="s">
        <v>1386</v>
      </c>
      <c r="L360">
        <v>0</v>
      </c>
      <c r="M360">
        <v>4.4515707189880347</v>
      </c>
      <c r="N360">
        <v>0</v>
      </c>
      <c r="O360">
        <v>0</v>
      </c>
      <c r="P360">
        <v>0</v>
      </c>
      <c r="Q360">
        <v>0</v>
      </c>
      <c r="R360" t="s">
        <v>531</v>
      </c>
      <c r="S360" t="s">
        <v>531</v>
      </c>
      <c r="T360" t="s">
        <v>531</v>
      </c>
      <c r="U360" t="s">
        <v>531</v>
      </c>
      <c r="W360" s="429">
        <f t="shared" si="9"/>
        <v>0</v>
      </c>
      <c r="X360" s="429">
        <f t="shared" si="9"/>
        <v>0</v>
      </c>
      <c r="Y360" s="429">
        <f t="shared" si="9"/>
        <v>0</v>
      </c>
      <c r="Z360" s="429">
        <f t="shared" si="8"/>
        <v>0</v>
      </c>
      <c r="AA360" s="429" t="s">
        <v>1296</v>
      </c>
    </row>
    <row r="361" spans="1:27" x14ac:dyDescent="0.25">
      <c r="A361" t="s">
        <v>149</v>
      </c>
      <c r="B361" t="s">
        <v>1246</v>
      </c>
      <c r="C361" t="s">
        <v>1324</v>
      </c>
      <c r="D361" t="s">
        <v>1384</v>
      </c>
      <c r="E361" t="s">
        <v>1326</v>
      </c>
      <c r="F361" t="s">
        <v>1293</v>
      </c>
      <c r="G361">
        <v>35</v>
      </c>
      <c r="H361">
        <v>35015</v>
      </c>
      <c r="I361" t="s">
        <v>552</v>
      </c>
      <c r="J361" t="s">
        <v>1385</v>
      </c>
      <c r="K361" t="s">
        <v>1386</v>
      </c>
      <c r="L361">
        <v>38.892670492211252</v>
      </c>
      <c r="M361">
        <v>5.6230366976690958</v>
      </c>
      <c r="N361">
        <v>0</v>
      </c>
      <c r="O361">
        <v>0</v>
      </c>
      <c r="P361">
        <v>0</v>
      </c>
      <c r="Q361">
        <v>0</v>
      </c>
      <c r="R361" t="s">
        <v>531</v>
      </c>
      <c r="S361" t="s">
        <v>531</v>
      </c>
      <c r="T361" t="s">
        <v>531</v>
      </c>
      <c r="U361" t="s">
        <v>531</v>
      </c>
      <c r="W361" s="429">
        <f t="shared" si="9"/>
        <v>0</v>
      </c>
      <c r="X361" s="429">
        <f t="shared" si="9"/>
        <v>0</v>
      </c>
      <c r="Y361" s="429">
        <f t="shared" si="9"/>
        <v>0</v>
      </c>
      <c r="Z361" s="429">
        <f t="shared" si="8"/>
        <v>0</v>
      </c>
      <c r="AA361" s="429" t="s">
        <v>1296</v>
      </c>
    </row>
    <row r="362" spans="1:27" x14ac:dyDescent="0.25">
      <c r="A362" t="s">
        <v>149</v>
      </c>
      <c r="B362" t="s">
        <v>1246</v>
      </c>
      <c r="C362" t="s">
        <v>1324</v>
      </c>
      <c r="D362" t="s">
        <v>1384</v>
      </c>
      <c r="E362" t="s">
        <v>1326</v>
      </c>
      <c r="F362" t="s">
        <v>1293</v>
      </c>
      <c r="G362">
        <v>35</v>
      </c>
      <c r="H362">
        <v>35015</v>
      </c>
      <c r="I362" t="s">
        <v>552</v>
      </c>
      <c r="J362" t="s">
        <v>1385</v>
      </c>
      <c r="K362" t="s">
        <v>1386</v>
      </c>
      <c r="L362">
        <v>0</v>
      </c>
      <c r="M362">
        <v>3.0458115445707605</v>
      </c>
      <c r="N362">
        <v>0</v>
      </c>
      <c r="O362">
        <v>0</v>
      </c>
      <c r="P362">
        <v>0</v>
      </c>
      <c r="Q362">
        <v>0</v>
      </c>
      <c r="R362" t="s">
        <v>531</v>
      </c>
      <c r="S362" t="s">
        <v>531</v>
      </c>
      <c r="T362" t="s">
        <v>531</v>
      </c>
      <c r="U362" t="s">
        <v>531</v>
      </c>
      <c r="W362" s="429">
        <f t="shared" si="9"/>
        <v>0</v>
      </c>
      <c r="X362" s="429">
        <f t="shared" si="9"/>
        <v>0</v>
      </c>
      <c r="Y362" s="429">
        <f t="shared" si="9"/>
        <v>0</v>
      </c>
      <c r="Z362" s="429">
        <f t="shared" si="8"/>
        <v>0</v>
      </c>
      <c r="AA362" s="429" t="s">
        <v>1296</v>
      </c>
    </row>
    <row r="363" spans="1:27" x14ac:dyDescent="0.25">
      <c r="A363" t="s">
        <v>149</v>
      </c>
      <c r="B363" t="s">
        <v>1246</v>
      </c>
      <c r="C363" t="s">
        <v>1324</v>
      </c>
      <c r="D363" t="s">
        <v>1384</v>
      </c>
      <c r="E363" t="s">
        <v>1326</v>
      </c>
      <c r="F363" t="s">
        <v>1293</v>
      </c>
      <c r="G363">
        <v>35</v>
      </c>
      <c r="H363">
        <v>35015</v>
      </c>
      <c r="I363" t="s">
        <v>552</v>
      </c>
      <c r="J363" t="s">
        <v>1385</v>
      </c>
      <c r="K363" t="s">
        <v>1386</v>
      </c>
      <c r="L363">
        <v>1.6166230505798651</v>
      </c>
      <c r="M363">
        <v>6.5367801610403244</v>
      </c>
      <c r="N363">
        <v>3.3972513381750788</v>
      </c>
      <c r="O363">
        <v>110.46924178962412</v>
      </c>
      <c r="P363">
        <v>0</v>
      </c>
      <c r="Q363">
        <v>0</v>
      </c>
      <c r="R363" t="s">
        <v>531</v>
      </c>
      <c r="S363" t="s">
        <v>531</v>
      </c>
      <c r="T363" t="s">
        <v>531</v>
      </c>
      <c r="U363" t="s">
        <v>531</v>
      </c>
      <c r="W363" s="429">
        <f t="shared" si="9"/>
        <v>0</v>
      </c>
      <c r="X363" s="429">
        <f t="shared" si="9"/>
        <v>0</v>
      </c>
      <c r="Y363" s="429">
        <f t="shared" si="9"/>
        <v>0</v>
      </c>
      <c r="Z363" s="429">
        <f t="shared" si="8"/>
        <v>0</v>
      </c>
      <c r="AA363" s="429" t="s">
        <v>1296</v>
      </c>
    </row>
    <row r="364" spans="1:27" x14ac:dyDescent="0.25">
      <c r="A364" t="s">
        <v>149</v>
      </c>
      <c r="B364" t="s">
        <v>1246</v>
      </c>
      <c r="C364" t="s">
        <v>1324</v>
      </c>
      <c r="D364" t="s">
        <v>1384</v>
      </c>
      <c r="E364" t="s">
        <v>1326</v>
      </c>
      <c r="F364" t="s">
        <v>1293</v>
      </c>
      <c r="G364">
        <v>35</v>
      </c>
      <c r="H364">
        <v>35015</v>
      </c>
      <c r="I364" t="s">
        <v>552</v>
      </c>
      <c r="J364" t="s">
        <v>1385</v>
      </c>
      <c r="K364" t="s">
        <v>1386</v>
      </c>
      <c r="L364">
        <v>57.167539759635808</v>
      </c>
      <c r="M364">
        <v>12.558115291460982</v>
      </c>
      <c r="N364">
        <v>54.332592091227646</v>
      </c>
      <c r="O364">
        <v>4.6858639147242469E-2</v>
      </c>
      <c r="P364">
        <v>0</v>
      </c>
      <c r="Q364">
        <v>0</v>
      </c>
      <c r="R364" t="s">
        <v>531</v>
      </c>
      <c r="S364" t="s">
        <v>531</v>
      </c>
      <c r="T364" t="s">
        <v>531</v>
      </c>
      <c r="U364" t="s">
        <v>531</v>
      </c>
      <c r="W364" s="429">
        <f t="shared" si="9"/>
        <v>0</v>
      </c>
      <c r="X364" s="429">
        <f t="shared" si="9"/>
        <v>0</v>
      </c>
      <c r="Y364" s="429">
        <f t="shared" si="9"/>
        <v>0</v>
      </c>
      <c r="Z364" s="429">
        <f t="shared" si="8"/>
        <v>0</v>
      </c>
      <c r="AA364" s="429" t="s">
        <v>1296</v>
      </c>
    </row>
    <row r="365" spans="1:27" x14ac:dyDescent="0.25">
      <c r="A365" t="s">
        <v>149</v>
      </c>
      <c r="B365" t="s">
        <v>1246</v>
      </c>
      <c r="C365" t="s">
        <v>1324</v>
      </c>
      <c r="D365" t="s">
        <v>1384</v>
      </c>
      <c r="E365" t="s">
        <v>1326</v>
      </c>
      <c r="F365" t="s">
        <v>1293</v>
      </c>
      <c r="G365">
        <v>35</v>
      </c>
      <c r="H365">
        <v>35015</v>
      </c>
      <c r="I365" t="s">
        <v>552</v>
      </c>
      <c r="J365" t="s">
        <v>1385</v>
      </c>
      <c r="K365" t="s">
        <v>1386</v>
      </c>
      <c r="L365">
        <v>57.167539759635808</v>
      </c>
      <c r="M365">
        <v>12.558115291460982</v>
      </c>
      <c r="N365">
        <v>54.332592091227646</v>
      </c>
      <c r="O365">
        <v>4.6858639147242469E-2</v>
      </c>
      <c r="P365">
        <v>0</v>
      </c>
      <c r="Q365">
        <v>0</v>
      </c>
      <c r="R365" t="s">
        <v>531</v>
      </c>
      <c r="S365" t="s">
        <v>531</v>
      </c>
      <c r="T365" t="s">
        <v>531</v>
      </c>
      <c r="U365" t="s">
        <v>531</v>
      </c>
      <c r="W365" s="429">
        <f t="shared" si="9"/>
        <v>0</v>
      </c>
      <c r="X365" s="429">
        <f t="shared" si="9"/>
        <v>0</v>
      </c>
      <c r="Y365" s="429">
        <f t="shared" si="9"/>
        <v>0</v>
      </c>
      <c r="Z365" s="429">
        <f t="shared" si="8"/>
        <v>0</v>
      </c>
      <c r="AA365" s="429" t="s">
        <v>1296</v>
      </c>
    </row>
    <row r="366" spans="1:27" x14ac:dyDescent="0.25">
      <c r="A366" t="s">
        <v>149</v>
      </c>
      <c r="B366" t="s">
        <v>1246</v>
      </c>
      <c r="C366" t="s">
        <v>1324</v>
      </c>
      <c r="D366" t="s">
        <v>1384</v>
      </c>
      <c r="E366" t="s">
        <v>1326</v>
      </c>
      <c r="F366" t="s">
        <v>1293</v>
      </c>
      <c r="G366">
        <v>35</v>
      </c>
      <c r="H366">
        <v>35015</v>
      </c>
      <c r="I366" t="s">
        <v>552</v>
      </c>
      <c r="J366" t="s">
        <v>1385</v>
      </c>
      <c r="K366" t="s">
        <v>1386</v>
      </c>
      <c r="L366">
        <v>24.835078748038509</v>
      </c>
      <c r="M366">
        <v>24.835078748038509</v>
      </c>
      <c r="N366">
        <v>75.676702222796578</v>
      </c>
      <c r="O366">
        <v>0</v>
      </c>
      <c r="P366">
        <v>0</v>
      </c>
      <c r="Q366">
        <v>0</v>
      </c>
      <c r="R366" t="s">
        <v>531</v>
      </c>
      <c r="S366" t="s">
        <v>531</v>
      </c>
      <c r="T366" t="s">
        <v>531</v>
      </c>
      <c r="U366" t="s">
        <v>531</v>
      </c>
      <c r="W366" s="429">
        <f t="shared" si="9"/>
        <v>0</v>
      </c>
      <c r="X366" s="429">
        <f t="shared" si="9"/>
        <v>0</v>
      </c>
      <c r="Y366" s="429">
        <f t="shared" si="9"/>
        <v>0</v>
      </c>
      <c r="Z366" s="429">
        <f t="shared" si="8"/>
        <v>0</v>
      </c>
      <c r="AA366" s="429" t="s">
        <v>1296</v>
      </c>
    </row>
    <row r="367" spans="1:27" x14ac:dyDescent="0.25">
      <c r="A367" t="s">
        <v>149</v>
      </c>
      <c r="B367" t="s">
        <v>1246</v>
      </c>
      <c r="C367" t="s">
        <v>1324</v>
      </c>
      <c r="D367" t="s">
        <v>1384</v>
      </c>
      <c r="E367" t="s">
        <v>1326</v>
      </c>
      <c r="F367" t="s">
        <v>1293</v>
      </c>
      <c r="G367">
        <v>35</v>
      </c>
      <c r="H367">
        <v>35015</v>
      </c>
      <c r="I367" t="s">
        <v>552</v>
      </c>
      <c r="J367" t="s">
        <v>1385</v>
      </c>
      <c r="K367" t="s">
        <v>1386</v>
      </c>
      <c r="L367">
        <v>1.1714659786810617</v>
      </c>
      <c r="M367">
        <v>0</v>
      </c>
      <c r="N367">
        <v>0</v>
      </c>
      <c r="O367">
        <v>0</v>
      </c>
      <c r="P367">
        <v>0</v>
      </c>
      <c r="Q367">
        <v>0</v>
      </c>
      <c r="R367" t="s">
        <v>531</v>
      </c>
      <c r="S367" t="s">
        <v>531</v>
      </c>
      <c r="T367" t="s">
        <v>531</v>
      </c>
      <c r="U367" t="s">
        <v>531</v>
      </c>
      <c r="W367" s="429">
        <f t="shared" si="9"/>
        <v>0</v>
      </c>
      <c r="X367" s="429">
        <f t="shared" si="9"/>
        <v>0</v>
      </c>
      <c r="Y367" s="429">
        <f t="shared" si="9"/>
        <v>0</v>
      </c>
      <c r="Z367" s="429">
        <f t="shared" si="8"/>
        <v>0</v>
      </c>
      <c r="AA367" s="429" t="s">
        <v>1296</v>
      </c>
    </row>
    <row r="368" spans="1:27" x14ac:dyDescent="0.25">
      <c r="A368" t="s">
        <v>149</v>
      </c>
      <c r="B368" t="s">
        <v>1246</v>
      </c>
      <c r="C368" t="s">
        <v>1324</v>
      </c>
      <c r="D368" t="s">
        <v>1384</v>
      </c>
      <c r="E368" t="s">
        <v>1326</v>
      </c>
      <c r="F368" t="s">
        <v>1293</v>
      </c>
      <c r="G368">
        <v>35</v>
      </c>
      <c r="H368">
        <v>35015</v>
      </c>
      <c r="I368" t="s">
        <v>552</v>
      </c>
      <c r="J368" t="s">
        <v>1385</v>
      </c>
      <c r="K368" t="s">
        <v>1386</v>
      </c>
      <c r="L368">
        <v>0</v>
      </c>
      <c r="M368">
        <v>2.5772251530983361</v>
      </c>
      <c r="N368">
        <v>4.4515707189880347</v>
      </c>
      <c r="O368">
        <v>99.574608187890249</v>
      </c>
      <c r="P368">
        <v>0</v>
      </c>
      <c r="Q368">
        <v>0</v>
      </c>
      <c r="R368" t="s">
        <v>531</v>
      </c>
      <c r="S368" t="s">
        <v>531</v>
      </c>
      <c r="T368" t="s">
        <v>531</v>
      </c>
      <c r="U368" t="s">
        <v>531</v>
      </c>
      <c r="W368" s="429">
        <f t="shared" si="9"/>
        <v>0</v>
      </c>
      <c r="X368" s="429">
        <f t="shared" si="9"/>
        <v>0</v>
      </c>
      <c r="Y368" s="429">
        <f t="shared" si="9"/>
        <v>0</v>
      </c>
      <c r="Z368" s="429">
        <f t="shared" si="8"/>
        <v>0</v>
      </c>
      <c r="AA368" s="429" t="s">
        <v>1296</v>
      </c>
    </row>
    <row r="369" spans="1:27" x14ac:dyDescent="0.25">
      <c r="A369" t="s">
        <v>149</v>
      </c>
      <c r="B369" t="s">
        <v>1246</v>
      </c>
      <c r="C369" t="s">
        <v>1324</v>
      </c>
      <c r="D369" t="s">
        <v>1384</v>
      </c>
      <c r="E369" t="s">
        <v>1326</v>
      </c>
      <c r="F369" t="s">
        <v>1293</v>
      </c>
      <c r="G369">
        <v>35</v>
      </c>
      <c r="H369">
        <v>35015</v>
      </c>
      <c r="I369" t="s">
        <v>552</v>
      </c>
      <c r="J369" t="s">
        <v>1385</v>
      </c>
      <c r="K369" t="s">
        <v>1386</v>
      </c>
      <c r="L369">
        <v>0</v>
      </c>
      <c r="M369">
        <v>2.5772251530983361</v>
      </c>
      <c r="N369">
        <v>4.4515707189880347</v>
      </c>
      <c r="O369">
        <v>99.574608187890249</v>
      </c>
      <c r="P369">
        <v>0</v>
      </c>
      <c r="Q369">
        <v>0</v>
      </c>
      <c r="R369" t="s">
        <v>531</v>
      </c>
      <c r="S369" t="s">
        <v>531</v>
      </c>
      <c r="T369" t="s">
        <v>531</v>
      </c>
      <c r="U369" t="s">
        <v>531</v>
      </c>
      <c r="W369" s="429">
        <f t="shared" si="9"/>
        <v>0</v>
      </c>
      <c r="X369" s="429">
        <f t="shared" si="9"/>
        <v>0</v>
      </c>
      <c r="Y369" s="429">
        <f t="shared" si="9"/>
        <v>0</v>
      </c>
      <c r="Z369" s="429">
        <f t="shared" si="8"/>
        <v>0</v>
      </c>
      <c r="AA369" s="429" t="s">
        <v>1296</v>
      </c>
    </row>
    <row r="370" spans="1:27" x14ac:dyDescent="0.25">
      <c r="A370" t="s">
        <v>149</v>
      </c>
      <c r="B370" t="s">
        <v>1246</v>
      </c>
      <c r="C370" t="s">
        <v>1324</v>
      </c>
      <c r="D370" t="s">
        <v>1384</v>
      </c>
      <c r="E370" t="s">
        <v>1326</v>
      </c>
      <c r="F370" t="s">
        <v>1293</v>
      </c>
      <c r="G370">
        <v>35</v>
      </c>
      <c r="H370">
        <v>35015</v>
      </c>
      <c r="I370" t="s">
        <v>552</v>
      </c>
      <c r="J370" t="s">
        <v>1385</v>
      </c>
      <c r="K370" t="s">
        <v>1386</v>
      </c>
      <c r="L370">
        <v>0</v>
      </c>
      <c r="M370">
        <v>6.7945026763501577</v>
      </c>
      <c r="N370">
        <v>0</v>
      </c>
      <c r="O370">
        <v>0</v>
      </c>
      <c r="P370">
        <v>0</v>
      </c>
      <c r="Q370">
        <v>0</v>
      </c>
      <c r="R370" t="s">
        <v>531</v>
      </c>
      <c r="S370" t="s">
        <v>531</v>
      </c>
      <c r="T370" t="s">
        <v>531</v>
      </c>
      <c r="U370" t="s">
        <v>531</v>
      </c>
      <c r="W370" s="429">
        <f t="shared" si="9"/>
        <v>0</v>
      </c>
      <c r="X370" s="429">
        <f t="shared" si="9"/>
        <v>0</v>
      </c>
      <c r="Y370" s="429">
        <f t="shared" si="9"/>
        <v>0</v>
      </c>
      <c r="Z370" s="429">
        <f t="shared" si="8"/>
        <v>0</v>
      </c>
      <c r="AA370" s="429" t="s">
        <v>1296</v>
      </c>
    </row>
    <row r="371" spans="1:27" x14ac:dyDescent="0.25">
      <c r="A371" t="s">
        <v>149</v>
      </c>
      <c r="B371" t="s">
        <v>1246</v>
      </c>
      <c r="C371" t="s">
        <v>1324</v>
      </c>
      <c r="D371" t="s">
        <v>1384</v>
      </c>
      <c r="E371" t="s">
        <v>1326</v>
      </c>
      <c r="F371" t="s">
        <v>1293</v>
      </c>
      <c r="G371">
        <v>35</v>
      </c>
      <c r="H371">
        <v>35015</v>
      </c>
      <c r="I371" t="s">
        <v>552</v>
      </c>
      <c r="J371" t="s">
        <v>1385</v>
      </c>
      <c r="K371" t="s">
        <v>1386</v>
      </c>
      <c r="L371">
        <v>0</v>
      </c>
      <c r="M371">
        <v>2.5772251530983361</v>
      </c>
      <c r="N371">
        <v>0</v>
      </c>
      <c r="O371">
        <v>0</v>
      </c>
      <c r="P371">
        <v>0</v>
      </c>
      <c r="Q371">
        <v>0</v>
      </c>
      <c r="R371" t="s">
        <v>531</v>
      </c>
      <c r="S371" t="s">
        <v>531</v>
      </c>
      <c r="T371" t="s">
        <v>531</v>
      </c>
      <c r="U371" t="s">
        <v>531</v>
      </c>
      <c r="W371" s="429">
        <f t="shared" si="9"/>
        <v>0</v>
      </c>
      <c r="X371" s="429">
        <f t="shared" si="9"/>
        <v>0</v>
      </c>
      <c r="Y371" s="429">
        <f t="shared" si="9"/>
        <v>0</v>
      </c>
      <c r="Z371" s="429">
        <f t="shared" si="8"/>
        <v>0</v>
      </c>
      <c r="AA371" s="429" t="s">
        <v>1296</v>
      </c>
    </row>
    <row r="372" spans="1:27" x14ac:dyDescent="0.25">
      <c r="A372" t="s">
        <v>149</v>
      </c>
      <c r="B372" t="s">
        <v>1246</v>
      </c>
      <c r="C372" t="s">
        <v>1324</v>
      </c>
      <c r="D372" t="s">
        <v>1384</v>
      </c>
      <c r="E372" t="s">
        <v>1326</v>
      </c>
      <c r="F372" t="s">
        <v>1293</v>
      </c>
      <c r="G372">
        <v>35</v>
      </c>
      <c r="H372">
        <v>35015</v>
      </c>
      <c r="I372" t="s">
        <v>552</v>
      </c>
      <c r="J372" t="s">
        <v>1385</v>
      </c>
      <c r="K372" t="s">
        <v>1386</v>
      </c>
      <c r="L372">
        <v>0</v>
      </c>
      <c r="M372">
        <v>2.5772251530983361</v>
      </c>
      <c r="N372">
        <v>0</v>
      </c>
      <c r="O372">
        <v>0</v>
      </c>
      <c r="P372">
        <v>0</v>
      </c>
      <c r="Q372">
        <v>0</v>
      </c>
      <c r="R372" t="s">
        <v>531</v>
      </c>
      <c r="S372" t="s">
        <v>531</v>
      </c>
      <c r="T372" t="s">
        <v>531</v>
      </c>
      <c r="U372" t="s">
        <v>531</v>
      </c>
      <c r="W372" s="429">
        <f t="shared" si="9"/>
        <v>0</v>
      </c>
      <c r="X372" s="429">
        <f t="shared" si="9"/>
        <v>0</v>
      </c>
      <c r="Y372" s="429">
        <f t="shared" si="9"/>
        <v>0</v>
      </c>
      <c r="Z372" s="429">
        <f t="shared" si="8"/>
        <v>0</v>
      </c>
      <c r="AA372" s="429" t="s">
        <v>1296</v>
      </c>
    </row>
    <row r="373" spans="1:27" x14ac:dyDescent="0.25">
      <c r="A373" t="s">
        <v>149</v>
      </c>
      <c r="B373" t="s">
        <v>1246</v>
      </c>
      <c r="C373" t="s">
        <v>1324</v>
      </c>
      <c r="D373" t="s">
        <v>1384</v>
      </c>
      <c r="E373" t="s">
        <v>1326</v>
      </c>
      <c r="F373" t="s">
        <v>1293</v>
      </c>
      <c r="G373">
        <v>35</v>
      </c>
      <c r="H373">
        <v>35015</v>
      </c>
      <c r="I373" t="s">
        <v>552</v>
      </c>
      <c r="J373" t="s">
        <v>1385</v>
      </c>
      <c r="K373" t="s">
        <v>1386</v>
      </c>
      <c r="L373">
        <v>0</v>
      </c>
      <c r="M373">
        <v>4.6858639147242469</v>
      </c>
      <c r="N373">
        <v>0</v>
      </c>
      <c r="O373">
        <v>0</v>
      </c>
      <c r="P373">
        <v>0</v>
      </c>
      <c r="Q373">
        <v>0</v>
      </c>
      <c r="R373" t="s">
        <v>531</v>
      </c>
      <c r="S373" t="s">
        <v>531</v>
      </c>
      <c r="T373" t="s">
        <v>531</v>
      </c>
      <c r="U373" t="s">
        <v>531</v>
      </c>
      <c r="W373" s="429">
        <f t="shared" si="9"/>
        <v>0</v>
      </c>
      <c r="X373" s="429">
        <f t="shared" si="9"/>
        <v>0</v>
      </c>
      <c r="Y373" s="429">
        <f t="shared" si="9"/>
        <v>0</v>
      </c>
      <c r="Z373" s="429">
        <f t="shared" si="8"/>
        <v>0</v>
      </c>
      <c r="AA373" s="429" t="s">
        <v>1296</v>
      </c>
    </row>
    <row r="374" spans="1:27" x14ac:dyDescent="0.25">
      <c r="A374" t="s">
        <v>149</v>
      </c>
      <c r="B374" t="s">
        <v>1246</v>
      </c>
      <c r="C374" t="s">
        <v>1324</v>
      </c>
      <c r="D374" t="s">
        <v>1384</v>
      </c>
      <c r="E374" t="s">
        <v>1326</v>
      </c>
      <c r="F374" t="s">
        <v>1293</v>
      </c>
      <c r="G374">
        <v>35</v>
      </c>
      <c r="H374">
        <v>35015</v>
      </c>
      <c r="I374" t="s">
        <v>552</v>
      </c>
      <c r="J374" t="s">
        <v>1385</v>
      </c>
      <c r="K374" t="s">
        <v>1386</v>
      </c>
      <c r="L374">
        <v>0</v>
      </c>
      <c r="M374">
        <v>0</v>
      </c>
      <c r="N374">
        <v>0</v>
      </c>
      <c r="O374">
        <v>36.549738534849126</v>
      </c>
      <c r="P374">
        <v>0</v>
      </c>
      <c r="Q374">
        <v>0</v>
      </c>
      <c r="R374" t="s">
        <v>531</v>
      </c>
      <c r="S374" t="s">
        <v>531</v>
      </c>
      <c r="T374" t="s">
        <v>531</v>
      </c>
      <c r="U374" t="s">
        <v>531</v>
      </c>
      <c r="W374" s="429">
        <f t="shared" si="9"/>
        <v>0</v>
      </c>
      <c r="X374" s="429">
        <f t="shared" si="9"/>
        <v>0</v>
      </c>
      <c r="Y374" s="429">
        <f t="shared" si="9"/>
        <v>0</v>
      </c>
      <c r="Z374" s="429">
        <f t="shared" si="8"/>
        <v>0</v>
      </c>
      <c r="AA374" s="429" t="s">
        <v>1296</v>
      </c>
    </row>
    <row r="375" spans="1:27" x14ac:dyDescent="0.25">
      <c r="A375" t="s">
        <v>149</v>
      </c>
      <c r="B375" t="s">
        <v>1246</v>
      </c>
      <c r="C375" t="s">
        <v>1324</v>
      </c>
      <c r="D375" t="s">
        <v>1384</v>
      </c>
      <c r="E375" t="s">
        <v>1326</v>
      </c>
      <c r="F375" t="s">
        <v>1293</v>
      </c>
      <c r="G375">
        <v>35</v>
      </c>
      <c r="H375">
        <v>35015</v>
      </c>
      <c r="I375" t="s">
        <v>552</v>
      </c>
      <c r="J375" t="s">
        <v>1385</v>
      </c>
      <c r="K375" t="s">
        <v>1386</v>
      </c>
      <c r="L375">
        <v>0</v>
      </c>
      <c r="M375">
        <v>6.3259162848777342</v>
      </c>
      <c r="N375">
        <v>0</v>
      </c>
      <c r="O375">
        <v>0</v>
      </c>
      <c r="P375">
        <v>0</v>
      </c>
      <c r="Q375">
        <v>0</v>
      </c>
      <c r="R375" t="s">
        <v>531</v>
      </c>
      <c r="S375" t="s">
        <v>531</v>
      </c>
      <c r="T375" t="s">
        <v>531</v>
      </c>
      <c r="U375" t="s">
        <v>531</v>
      </c>
      <c r="W375" s="429">
        <f t="shared" si="9"/>
        <v>0</v>
      </c>
      <c r="X375" s="429">
        <f t="shared" si="9"/>
        <v>0</v>
      </c>
      <c r="Y375" s="429">
        <f t="shared" si="9"/>
        <v>0</v>
      </c>
      <c r="Z375" s="429">
        <f t="shared" si="8"/>
        <v>0</v>
      </c>
      <c r="AA375" s="429" t="s">
        <v>1296</v>
      </c>
    </row>
    <row r="376" spans="1:27" x14ac:dyDescent="0.25">
      <c r="A376" t="s">
        <v>149</v>
      </c>
      <c r="B376" t="s">
        <v>1246</v>
      </c>
      <c r="C376" t="s">
        <v>1324</v>
      </c>
      <c r="D376" t="s">
        <v>1384</v>
      </c>
      <c r="E376" t="s">
        <v>1326</v>
      </c>
      <c r="F376" t="s">
        <v>1293</v>
      </c>
      <c r="G376">
        <v>35</v>
      </c>
      <c r="H376">
        <v>35015</v>
      </c>
      <c r="I376" t="s">
        <v>552</v>
      </c>
      <c r="J376" t="s">
        <v>1385</v>
      </c>
      <c r="K376" t="s">
        <v>1386</v>
      </c>
      <c r="L376">
        <v>0</v>
      </c>
      <c r="M376">
        <v>0</v>
      </c>
      <c r="N376">
        <v>0</v>
      </c>
      <c r="O376">
        <v>0</v>
      </c>
      <c r="P376">
        <v>0</v>
      </c>
      <c r="Q376">
        <v>0</v>
      </c>
      <c r="R376" t="s">
        <v>531</v>
      </c>
      <c r="S376" t="s">
        <v>531</v>
      </c>
      <c r="T376" t="s">
        <v>531</v>
      </c>
      <c r="U376" t="s">
        <v>531</v>
      </c>
      <c r="W376" s="429">
        <f t="shared" si="9"/>
        <v>0</v>
      </c>
      <c r="X376" s="429">
        <f t="shared" si="9"/>
        <v>0</v>
      </c>
      <c r="Y376" s="429">
        <f t="shared" si="9"/>
        <v>0</v>
      </c>
      <c r="Z376" s="429">
        <f t="shared" si="8"/>
        <v>0</v>
      </c>
      <c r="AA376" s="429" t="s">
        <v>1296</v>
      </c>
    </row>
    <row r="377" spans="1:27" x14ac:dyDescent="0.25">
      <c r="A377" t="s">
        <v>149</v>
      </c>
      <c r="B377" t="s">
        <v>1246</v>
      </c>
      <c r="C377" t="s">
        <v>1324</v>
      </c>
      <c r="D377" t="s">
        <v>1384</v>
      </c>
      <c r="E377" t="s">
        <v>1326</v>
      </c>
      <c r="F377" t="s">
        <v>1293</v>
      </c>
      <c r="G377">
        <v>35</v>
      </c>
      <c r="H377">
        <v>35015</v>
      </c>
      <c r="I377" t="s">
        <v>552</v>
      </c>
      <c r="J377" t="s">
        <v>1385</v>
      </c>
      <c r="K377" t="s">
        <v>1386</v>
      </c>
      <c r="L377">
        <v>0</v>
      </c>
      <c r="M377">
        <v>13.214136239522375</v>
      </c>
      <c r="N377">
        <v>0</v>
      </c>
      <c r="O377">
        <v>0</v>
      </c>
      <c r="P377">
        <v>0</v>
      </c>
      <c r="Q377">
        <v>0</v>
      </c>
      <c r="R377" t="s">
        <v>531</v>
      </c>
      <c r="S377" t="s">
        <v>531</v>
      </c>
      <c r="T377" t="s">
        <v>531</v>
      </c>
      <c r="U377" t="s">
        <v>531</v>
      </c>
      <c r="W377" s="429">
        <f t="shared" si="9"/>
        <v>0</v>
      </c>
      <c r="X377" s="429">
        <f t="shared" si="9"/>
        <v>0</v>
      </c>
      <c r="Y377" s="429">
        <f t="shared" si="9"/>
        <v>0</v>
      </c>
      <c r="Z377" s="429">
        <f t="shared" si="8"/>
        <v>0</v>
      </c>
      <c r="AA377" s="429" t="s">
        <v>1296</v>
      </c>
    </row>
    <row r="378" spans="1:27" x14ac:dyDescent="0.25">
      <c r="A378" t="s">
        <v>149</v>
      </c>
      <c r="B378" t="s">
        <v>1246</v>
      </c>
      <c r="C378" t="s">
        <v>1324</v>
      </c>
      <c r="D378" t="s">
        <v>1384</v>
      </c>
      <c r="E378" t="s">
        <v>1326</v>
      </c>
      <c r="F378" t="s">
        <v>1293</v>
      </c>
      <c r="G378">
        <v>35</v>
      </c>
      <c r="H378">
        <v>35015</v>
      </c>
      <c r="I378" t="s">
        <v>552</v>
      </c>
      <c r="J378" t="s">
        <v>1385</v>
      </c>
      <c r="K378" t="s">
        <v>1386</v>
      </c>
      <c r="L378">
        <v>12.487827332740117</v>
      </c>
      <c r="M378">
        <v>0</v>
      </c>
      <c r="N378">
        <v>0</v>
      </c>
      <c r="O378">
        <v>0</v>
      </c>
      <c r="P378">
        <v>0</v>
      </c>
      <c r="Q378">
        <v>0</v>
      </c>
      <c r="R378" t="s">
        <v>531</v>
      </c>
      <c r="S378" t="s">
        <v>531</v>
      </c>
      <c r="T378" t="s">
        <v>531</v>
      </c>
      <c r="U378" t="s">
        <v>531</v>
      </c>
      <c r="W378" s="429">
        <f t="shared" si="9"/>
        <v>0</v>
      </c>
      <c r="X378" s="429">
        <f t="shared" si="9"/>
        <v>0</v>
      </c>
      <c r="Y378" s="429">
        <f t="shared" si="9"/>
        <v>0</v>
      </c>
      <c r="Z378" s="429">
        <f t="shared" si="8"/>
        <v>0</v>
      </c>
      <c r="AA378" s="429" t="s">
        <v>1296</v>
      </c>
    </row>
    <row r="379" spans="1:27" x14ac:dyDescent="0.25">
      <c r="A379" t="s">
        <v>149</v>
      </c>
      <c r="B379" t="s">
        <v>1246</v>
      </c>
      <c r="C379" t="s">
        <v>1324</v>
      </c>
      <c r="D379" t="s">
        <v>1384</v>
      </c>
      <c r="E379" t="s">
        <v>1326</v>
      </c>
      <c r="F379" t="s">
        <v>1293</v>
      </c>
      <c r="G379">
        <v>35</v>
      </c>
      <c r="H379">
        <v>35015</v>
      </c>
      <c r="I379" t="s">
        <v>552</v>
      </c>
      <c r="J379" t="s">
        <v>1385</v>
      </c>
      <c r="K379" t="s">
        <v>1386</v>
      </c>
      <c r="L379">
        <v>0</v>
      </c>
      <c r="M379">
        <v>9.0202880358441764</v>
      </c>
      <c r="N379">
        <v>0</v>
      </c>
      <c r="O379">
        <v>0</v>
      </c>
      <c r="P379">
        <v>0</v>
      </c>
      <c r="Q379">
        <v>0</v>
      </c>
      <c r="R379" t="s">
        <v>531</v>
      </c>
      <c r="S379" t="s">
        <v>531</v>
      </c>
      <c r="T379" t="s">
        <v>531</v>
      </c>
      <c r="U379" t="s">
        <v>531</v>
      </c>
      <c r="W379" s="429">
        <f t="shared" si="9"/>
        <v>0</v>
      </c>
      <c r="X379" s="429">
        <f t="shared" si="9"/>
        <v>0</v>
      </c>
      <c r="Y379" s="429">
        <f t="shared" si="9"/>
        <v>0</v>
      </c>
      <c r="Z379" s="429">
        <f t="shared" si="8"/>
        <v>0</v>
      </c>
      <c r="AA379" s="429" t="s">
        <v>1296</v>
      </c>
    </row>
    <row r="380" spans="1:27" x14ac:dyDescent="0.25">
      <c r="A380" t="s">
        <v>149</v>
      </c>
      <c r="B380" t="s">
        <v>1246</v>
      </c>
      <c r="C380" t="s">
        <v>1324</v>
      </c>
      <c r="D380" t="s">
        <v>1384</v>
      </c>
      <c r="E380" t="s">
        <v>1326</v>
      </c>
      <c r="F380" t="s">
        <v>1293</v>
      </c>
      <c r="G380">
        <v>35</v>
      </c>
      <c r="H380">
        <v>35015</v>
      </c>
      <c r="I380" t="s">
        <v>552</v>
      </c>
      <c r="J380" t="s">
        <v>1385</v>
      </c>
      <c r="K380" t="s">
        <v>1386</v>
      </c>
      <c r="L380">
        <v>23.757330047651934</v>
      </c>
      <c r="M380">
        <v>0.35143979360431848</v>
      </c>
      <c r="N380">
        <v>35.378272556168064</v>
      </c>
      <c r="O380">
        <v>0</v>
      </c>
      <c r="P380">
        <v>1.194895298254683</v>
      </c>
      <c r="Q380">
        <v>1.194895298254683</v>
      </c>
      <c r="R380" t="s">
        <v>531</v>
      </c>
      <c r="S380" t="s">
        <v>531</v>
      </c>
      <c r="T380" t="s">
        <v>531</v>
      </c>
      <c r="U380" t="s">
        <v>531</v>
      </c>
      <c r="W380" s="429">
        <f t="shared" si="9"/>
        <v>0</v>
      </c>
      <c r="X380" s="429">
        <f t="shared" si="9"/>
        <v>0</v>
      </c>
      <c r="Y380" s="429">
        <f t="shared" si="9"/>
        <v>0</v>
      </c>
      <c r="Z380" s="429">
        <f t="shared" si="8"/>
        <v>0</v>
      </c>
      <c r="AA380" s="429" t="s">
        <v>1296</v>
      </c>
    </row>
    <row r="381" spans="1:27" x14ac:dyDescent="0.25">
      <c r="A381" t="s">
        <v>149</v>
      </c>
      <c r="B381" t="s">
        <v>1246</v>
      </c>
      <c r="C381" t="s">
        <v>1324</v>
      </c>
      <c r="D381" t="s">
        <v>1384</v>
      </c>
      <c r="E381" t="s">
        <v>1326</v>
      </c>
      <c r="F381" t="s">
        <v>1293</v>
      </c>
      <c r="G381">
        <v>35</v>
      </c>
      <c r="H381">
        <v>35015</v>
      </c>
      <c r="I381" t="s">
        <v>552</v>
      </c>
      <c r="J381" t="s">
        <v>1385</v>
      </c>
      <c r="K381" t="s">
        <v>1386</v>
      </c>
      <c r="L381">
        <v>0.7497382263558795</v>
      </c>
      <c r="M381">
        <v>4.6858639147242469E-2</v>
      </c>
      <c r="N381">
        <v>0.60916230891415213</v>
      </c>
      <c r="O381">
        <v>0</v>
      </c>
      <c r="P381">
        <v>0</v>
      </c>
      <c r="Q381">
        <v>0</v>
      </c>
      <c r="R381" t="s">
        <v>531</v>
      </c>
      <c r="S381" t="s">
        <v>531</v>
      </c>
      <c r="T381" t="s">
        <v>531</v>
      </c>
      <c r="U381" t="s">
        <v>531</v>
      </c>
      <c r="W381" s="429">
        <f t="shared" si="9"/>
        <v>0</v>
      </c>
      <c r="X381" s="429">
        <f t="shared" si="9"/>
        <v>0</v>
      </c>
      <c r="Y381" s="429">
        <f t="shared" si="9"/>
        <v>0</v>
      </c>
      <c r="Z381" s="429">
        <f t="shared" si="8"/>
        <v>0</v>
      </c>
      <c r="AA381" s="429" t="s">
        <v>1296</v>
      </c>
    </row>
    <row r="382" spans="1:27" x14ac:dyDescent="0.25">
      <c r="A382" t="s">
        <v>149</v>
      </c>
      <c r="B382" t="s">
        <v>1246</v>
      </c>
      <c r="C382" t="s">
        <v>1324</v>
      </c>
      <c r="D382" t="s">
        <v>1384</v>
      </c>
      <c r="E382" t="s">
        <v>1326</v>
      </c>
      <c r="F382" t="s">
        <v>1293</v>
      </c>
      <c r="G382">
        <v>35</v>
      </c>
      <c r="H382">
        <v>35015</v>
      </c>
      <c r="I382" t="s">
        <v>552</v>
      </c>
      <c r="J382" t="s">
        <v>1385</v>
      </c>
      <c r="K382" t="s">
        <v>1386</v>
      </c>
      <c r="L382">
        <v>0.25772251530983359</v>
      </c>
      <c r="M382">
        <v>2.3429319573621234E-2</v>
      </c>
      <c r="N382">
        <v>0</v>
      </c>
      <c r="O382">
        <v>0</v>
      </c>
      <c r="P382">
        <v>0</v>
      </c>
      <c r="Q382">
        <v>0</v>
      </c>
      <c r="R382" t="s">
        <v>531</v>
      </c>
      <c r="S382" t="s">
        <v>531</v>
      </c>
      <c r="T382" t="s">
        <v>531</v>
      </c>
      <c r="U382" t="s">
        <v>531</v>
      </c>
      <c r="W382" s="429">
        <f t="shared" si="9"/>
        <v>0</v>
      </c>
      <c r="X382" s="429">
        <f t="shared" si="9"/>
        <v>0</v>
      </c>
      <c r="Y382" s="429">
        <f t="shared" si="9"/>
        <v>0</v>
      </c>
      <c r="Z382" s="429">
        <f t="shared" si="8"/>
        <v>0</v>
      </c>
      <c r="AA382" s="429" t="s">
        <v>1296</v>
      </c>
    </row>
    <row r="383" spans="1:27" x14ac:dyDescent="0.25">
      <c r="A383" t="s">
        <v>149</v>
      </c>
      <c r="B383" t="s">
        <v>1246</v>
      </c>
      <c r="C383" t="s">
        <v>1324</v>
      </c>
      <c r="D383" t="s">
        <v>1384</v>
      </c>
      <c r="E383" t="s">
        <v>1326</v>
      </c>
      <c r="F383" t="s">
        <v>1293</v>
      </c>
      <c r="G383">
        <v>35</v>
      </c>
      <c r="H383">
        <v>35015</v>
      </c>
      <c r="I383" t="s">
        <v>552</v>
      </c>
      <c r="J383" t="s">
        <v>1385</v>
      </c>
      <c r="K383" t="s">
        <v>1386</v>
      </c>
      <c r="L383">
        <v>0</v>
      </c>
      <c r="M383">
        <v>10.496335168982315</v>
      </c>
      <c r="N383">
        <v>0</v>
      </c>
      <c r="O383">
        <v>0</v>
      </c>
      <c r="P383">
        <v>0</v>
      </c>
      <c r="Q383">
        <v>0</v>
      </c>
      <c r="R383" t="s">
        <v>531</v>
      </c>
      <c r="S383" t="s">
        <v>531</v>
      </c>
      <c r="T383" t="s">
        <v>531</v>
      </c>
      <c r="U383" t="s">
        <v>531</v>
      </c>
      <c r="W383" s="429">
        <f t="shared" si="9"/>
        <v>0</v>
      </c>
      <c r="X383" s="429">
        <f t="shared" si="9"/>
        <v>0</v>
      </c>
      <c r="Y383" s="429">
        <f t="shared" si="9"/>
        <v>0</v>
      </c>
      <c r="Z383" s="429">
        <f t="shared" si="8"/>
        <v>0</v>
      </c>
      <c r="AA383" s="429" t="s">
        <v>1296</v>
      </c>
    </row>
    <row r="384" spans="1:27" x14ac:dyDescent="0.25">
      <c r="A384" t="s">
        <v>149</v>
      </c>
      <c r="B384" t="s">
        <v>1246</v>
      </c>
      <c r="C384" t="s">
        <v>1324</v>
      </c>
      <c r="D384" t="s">
        <v>1384</v>
      </c>
      <c r="E384" t="s">
        <v>1326</v>
      </c>
      <c r="F384" t="s">
        <v>1293</v>
      </c>
      <c r="G384">
        <v>35</v>
      </c>
      <c r="H384">
        <v>35015</v>
      </c>
      <c r="I384" t="s">
        <v>552</v>
      </c>
      <c r="J384" t="s">
        <v>1385</v>
      </c>
      <c r="K384" t="s">
        <v>1386</v>
      </c>
      <c r="L384">
        <v>12.487827332740117</v>
      </c>
      <c r="M384">
        <v>3.4206806577487003</v>
      </c>
      <c r="N384">
        <v>12.487827332740117</v>
      </c>
      <c r="O384">
        <v>0</v>
      </c>
      <c r="P384">
        <v>3.4206806577487003</v>
      </c>
      <c r="Q384">
        <v>3.4206806577487003</v>
      </c>
      <c r="R384" t="s">
        <v>531</v>
      </c>
      <c r="S384" t="s">
        <v>531</v>
      </c>
      <c r="T384" t="s">
        <v>531</v>
      </c>
      <c r="U384" t="s">
        <v>531</v>
      </c>
      <c r="W384" s="429">
        <f t="shared" si="9"/>
        <v>0</v>
      </c>
      <c r="X384" s="429">
        <f t="shared" si="9"/>
        <v>0</v>
      </c>
      <c r="Y384" s="429">
        <f t="shared" si="9"/>
        <v>0</v>
      </c>
      <c r="Z384" s="429">
        <f t="shared" si="8"/>
        <v>0</v>
      </c>
      <c r="AA384" s="429" t="s">
        <v>1296</v>
      </c>
    </row>
    <row r="385" spans="1:27" x14ac:dyDescent="0.25">
      <c r="A385" t="s">
        <v>149</v>
      </c>
      <c r="B385" t="s">
        <v>1246</v>
      </c>
      <c r="C385" t="s">
        <v>1324</v>
      </c>
      <c r="D385" t="s">
        <v>1384</v>
      </c>
      <c r="E385" t="s">
        <v>1326</v>
      </c>
      <c r="F385" t="s">
        <v>1293</v>
      </c>
      <c r="G385">
        <v>35</v>
      </c>
      <c r="H385">
        <v>35015</v>
      </c>
      <c r="I385" t="s">
        <v>552</v>
      </c>
      <c r="J385" t="s">
        <v>1385</v>
      </c>
      <c r="K385" t="s">
        <v>1386</v>
      </c>
      <c r="L385">
        <v>54.309162771654023</v>
      </c>
      <c r="M385">
        <v>18.110864030409214</v>
      </c>
      <c r="N385">
        <v>54.309162771654023</v>
      </c>
      <c r="O385">
        <v>0</v>
      </c>
      <c r="P385">
        <v>0</v>
      </c>
      <c r="Q385">
        <v>0</v>
      </c>
      <c r="R385" t="s">
        <v>531</v>
      </c>
      <c r="S385" t="s">
        <v>531</v>
      </c>
      <c r="T385" t="s">
        <v>531</v>
      </c>
      <c r="U385" t="s">
        <v>531</v>
      </c>
      <c r="W385" s="429">
        <f t="shared" si="9"/>
        <v>0</v>
      </c>
      <c r="X385" s="429">
        <f t="shared" si="9"/>
        <v>0</v>
      </c>
      <c r="Y385" s="429">
        <f t="shared" si="9"/>
        <v>0</v>
      </c>
      <c r="Z385" s="429">
        <f t="shared" si="8"/>
        <v>0</v>
      </c>
      <c r="AA385" s="429" t="s">
        <v>1296</v>
      </c>
    </row>
    <row r="386" spans="1:27" x14ac:dyDescent="0.25">
      <c r="A386" t="s">
        <v>149</v>
      </c>
      <c r="B386" t="s">
        <v>1246</v>
      </c>
      <c r="C386" t="s">
        <v>1324</v>
      </c>
      <c r="D386" t="s">
        <v>1384</v>
      </c>
      <c r="E386" t="s">
        <v>1326</v>
      </c>
      <c r="F386" t="s">
        <v>1293</v>
      </c>
      <c r="G386">
        <v>35</v>
      </c>
      <c r="H386">
        <v>35015</v>
      </c>
      <c r="I386" t="s">
        <v>552</v>
      </c>
      <c r="J386" t="s">
        <v>1385</v>
      </c>
      <c r="K386" t="s">
        <v>1386</v>
      </c>
      <c r="L386">
        <v>55.761780585218538</v>
      </c>
      <c r="M386">
        <v>27.880890292609269</v>
      </c>
      <c r="N386">
        <v>69.585079133655071</v>
      </c>
      <c r="O386">
        <v>0</v>
      </c>
      <c r="P386">
        <v>1.8743455658896988</v>
      </c>
      <c r="Q386">
        <v>1.8743455658896988</v>
      </c>
      <c r="R386" t="s">
        <v>531</v>
      </c>
      <c r="S386" t="s">
        <v>531</v>
      </c>
      <c r="T386" t="s">
        <v>531</v>
      </c>
      <c r="U386" t="s">
        <v>531</v>
      </c>
      <c r="W386" s="429">
        <f t="shared" si="9"/>
        <v>0</v>
      </c>
      <c r="X386" s="429">
        <f t="shared" si="9"/>
        <v>0</v>
      </c>
      <c r="Y386" s="429">
        <f t="shared" si="9"/>
        <v>0</v>
      </c>
      <c r="Z386" s="429">
        <f t="shared" si="8"/>
        <v>0</v>
      </c>
      <c r="AA386" s="429" t="s">
        <v>1296</v>
      </c>
    </row>
    <row r="387" spans="1:27" x14ac:dyDescent="0.25">
      <c r="A387" t="s">
        <v>149</v>
      </c>
      <c r="B387" t="s">
        <v>1246</v>
      </c>
      <c r="C387" t="s">
        <v>1324</v>
      </c>
      <c r="D387" t="s">
        <v>1384</v>
      </c>
      <c r="E387" t="s">
        <v>1326</v>
      </c>
      <c r="F387" t="s">
        <v>1293</v>
      </c>
      <c r="G387">
        <v>35</v>
      </c>
      <c r="H387">
        <v>35015</v>
      </c>
      <c r="I387" t="s">
        <v>552</v>
      </c>
      <c r="J387" t="s">
        <v>1385</v>
      </c>
      <c r="K387" t="s">
        <v>1386</v>
      </c>
      <c r="L387">
        <v>0</v>
      </c>
      <c r="M387">
        <v>7.9659686550312196</v>
      </c>
      <c r="N387">
        <v>0</v>
      </c>
      <c r="O387">
        <v>0</v>
      </c>
      <c r="P387">
        <v>0</v>
      </c>
      <c r="Q387">
        <v>0</v>
      </c>
      <c r="R387" t="s">
        <v>531</v>
      </c>
      <c r="S387" t="s">
        <v>531</v>
      </c>
      <c r="T387" t="s">
        <v>531</v>
      </c>
      <c r="U387" t="s">
        <v>531</v>
      </c>
      <c r="W387" s="429">
        <f t="shared" si="9"/>
        <v>0</v>
      </c>
      <c r="X387" s="429">
        <f t="shared" si="9"/>
        <v>0</v>
      </c>
      <c r="Y387" s="429">
        <f t="shared" si="9"/>
        <v>0</v>
      </c>
      <c r="Z387" s="429">
        <f t="shared" si="8"/>
        <v>0</v>
      </c>
      <c r="AA387" s="429" t="s">
        <v>1296</v>
      </c>
    </row>
    <row r="388" spans="1:27" x14ac:dyDescent="0.25">
      <c r="A388" t="s">
        <v>149</v>
      </c>
      <c r="B388" t="s">
        <v>1246</v>
      </c>
      <c r="C388" t="s">
        <v>1324</v>
      </c>
      <c r="D388" t="s">
        <v>1384</v>
      </c>
      <c r="E388" t="s">
        <v>1326</v>
      </c>
      <c r="F388" t="s">
        <v>1293</v>
      </c>
      <c r="G388">
        <v>35</v>
      </c>
      <c r="H388">
        <v>35015</v>
      </c>
      <c r="I388" t="s">
        <v>552</v>
      </c>
      <c r="J388" t="s">
        <v>1385</v>
      </c>
      <c r="K388" t="s">
        <v>1386</v>
      </c>
      <c r="L388">
        <v>0</v>
      </c>
      <c r="M388">
        <v>5.3887435019328835</v>
      </c>
      <c r="N388">
        <v>0</v>
      </c>
      <c r="O388">
        <v>0</v>
      </c>
      <c r="P388">
        <v>0</v>
      </c>
      <c r="Q388">
        <v>0</v>
      </c>
      <c r="R388" t="s">
        <v>531</v>
      </c>
      <c r="S388" t="s">
        <v>531</v>
      </c>
      <c r="T388" t="s">
        <v>531</v>
      </c>
      <c r="U388" t="s">
        <v>531</v>
      </c>
      <c r="W388" s="429">
        <f t="shared" si="9"/>
        <v>0</v>
      </c>
      <c r="X388" s="429">
        <f t="shared" si="9"/>
        <v>0</v>
      </c>
      <c r="Y388" s="429">
        <f t="shared" si="9"/>
        <v>0</v>
      </c>
      <c r="Z388" s="429">
        <f t="shared" si="8"/>
        <v>0</v>
      </c>
      <c r="AA388" s="429" t="s">
        <v>1296</v>
      </c>
    </row>
    <row r="389" spans="1:27" x14ac:dyDescent="0.25">
      <c r="A389" t="s">
        <v>149</v>
      </c>
      <c r="B389" t="s">
        <v>1246</v>
      </c>
      <c r="C389" t="s">
        <v>1324</v>
      </c>
      <c r="D389" t="s">
        <v>1384</v>
      </c>
      <c r="E389" t="s">
        <v>1326</v>
      </c>
      <c r="F389" t="s">
        <v>1293</v>
      </c>
      <c r="G389">
        <v>35</v>
      </c>
      <c r="H389">
        <v>35015</v>
      </c>
      <c r="I389" t="s">
        <v>552</v>
      </c>
      <c r="J389" t="s">
        <v>1385</v>
      </c>
      <c r="K389" t="s">
        <v>1386</v>
      </c>
      <c r="L389">
        <v>0</v>
      </c>
      <c r="M389">
        <v>5.8573298934053089</v>
      </c>
      <c r="N389">
        <v>0</v>
      </c>
      <c r="O389">
        <v>0</v>
      </c>
      <c r="P389">
        <v>0</v>
      </c>
      <c r="Q389">
        <v>0</v>
      </c>
      <c r="R389" t="s">
        <v>531</v>
      </c>
      <c r="S389" t="s">
        <v>531</v>
      </c>
      <c r="T389" t="s">
        <v>531</v>
      </c>
      <c r="U389" t="s">
        <v>531</v>
      </c>
      <c r="W389" s="429">
        <f t="shared" si="9"/>
        <v>0</v>
      </c>
      <c r="X389" s="429">
        <f t="shared" si="9"/>
        <v>0</v>
      </c>
      <c r="Y389" s="429">
        <f t="shared" si="9"/>
        <v>0</v>
      </c>
      <c r="Z389" s="429">
        <f t="shared" si="8"/>
        <v>0</v>
      </c>
      <c r="AA389" s="429" t="s">
        <v>1296</v>
      </c>
    </row>
    <row r="390" spans="1:27" x14ac:dyDescent="0.25">
      <c r="A390" t="s">
        <v>149</v>
      </c>
      <c r="B390" t="s">
        <v>1246</v>
      </c>
      <c r="C390" t="s">
        <v>1324</v>
      </c>
      <c r="D390" t="s">
        <v>1384</v>
      </c>
      <c r="E390" t="s">
        <v>1326</v>
      </c>
      <c r="F390" t="s">
        <v>1293</v>
      </c>
      <c r="G390">
        <v>35</v>
      </c>
      <c r="H390">
        <v>35015</v>
      </c>
      <c r="I390" t="s">
        <v>552</v>
      </c>
      <c r="J390" t="s">
        <v>1385</v>
      </c>
      <c r="K390" t="s">
        <v>1386</v>
      </c>
      <c r="L390">
        <v>36.081152143376706</v>
      </c>
      <c r="M390">
        <v>18.040576071688353</v>
      </c>
      <c r="N390">
        <v>45.218586777088987</v>
      </c>
      <c r="O390">
        <v>0</v>
      </c>
      <c r="P390">
        <v>1.1714659786810617</v>
      </c>
      <c r="Q390">
        <v>1.1714659786810617</v>
      </c>
      <c r="R390" t="s">
        <v>531</v>
      </c>
      <c r="S390" t="s">
        <v>531</v>
      </c>
      <c r="T390" t="s">
        <v>531</v>
      </c>
      <c r="U390" t="s">
        <v>531</v>
      </c>
      <c r="W390" s="429">
        <f t="shared" si="9"/>
        <v>0</v>
      </c>
      <c r="X390" s="429">
        <f t="shared" si="9"/>
        <v>0</v>
      </c>
      <c r="Y390" s="429">
        <f t="shared" si="9"/>
        <v>0</v>
      </c>
      <c r="Z390" s="429">
        <f t="shared" si="8"/>
        <v>0</v>
      </c>
      <c r="AA390" s="429" t="s">
        <v>1296</v>
      </c>
    </row>
    <row r="391" spans="1:27" x14ac:dyDescent="0.25">
      <c r="A391" t="s">
        <v>149</v>
      </c>
      <c r="B391" t="s">
        <v>1246</v>
      </c>
      <c r="C391" t="s">
        <v>1324</v>
      </c>
      <c r="D391" t="s">
        <v>1384</v>
      </c>
      <c r="E391" t="s">
        <v>1326</v>
      </c>
      <c r="F391" t="s">
        <v>1293</v>
      </c>
      <c r="G391">
        <v>35</v>
      </c>
      <c r="H391">
        <v>35015</v>
      </c>
      <c r="I391" t="s">
        <v>552</v>
      </c>
      <c r="J391" t="s">
        <v>1385</v>
      </c>
      <c r="K391" t="s">
        <v>1386</v>
      </c>
      <c r="L391">
        <v>33.035340598805938</v>
      </c>
      <c r="M391">
        <v>16.634816897271076</v>
      </c>
      <c r="N391">
        <v>41.235602449573378</v>
      </c>
      <c r="O391">
        <v>0</v>
      </c>
      <c r="P391">
        <v>1.1714659786810617</v>
      </c>
      <c r="Q391">
        <v>1.1714659786810617</v>
      </c>
      <c r="R391" t="s">
        <v>531</v>
      </c>
      <c r="S391" t="s">
        <v>531</v>
      </c>
      <c r="T391" t="s">
        <v>531</v>
      </c>
      <c r="U391" t="s">
        <v>531</v>
      </c>
      <c r="W391" s="429">
        <f t="shared" si="9"/>
        <v>0</v>
      </c>
      <c r="X391" s="429">
        <f t="shared" si="9"/>
        <v>0</v>
      </c>
      <c r="Y391" s="429">
        <f t="shared" si="9"/>
        <v>0</v>
      </c>
      <c r="Z391" s="429">
        <f t="shared" si="8"/>
        <v>0</v>
      </c>
      <c r="AA391" s="429" t="s">
        <v>1296</v>
      </c>
    </row>
    <row r="392" spans="1:27" x14ac:dyDescent="0.25">
      <c r="A392" t="s">
        <v>149</v>
      </c>
      <c r="B392" t="s">
        <v>1246</v>
      </c>
      <c r="C392" t="s">
        <v>1324</v>
      </c>
      <c r="D392" t="s">
        <v>1384</v>
      </c>
      <c r="E392" t="s">
        <v>1326</v>
      </c>
      <c r="F392" t="s">
        <v>1293</v>
      </c>
      <c r="G392">
        <v>35</v>
      </c>
      <c r="H392">
        <v>35015</v>
      </c>
      <c r="I392" t="s">
        <v>552</v>
      </c>
      <c r="J392" t="s">
        <v>1385</v>
      </c>
      <c r="K392" t="s">
        <v>1386</v>
      </c>
      <c r="L392">
        <v>0</v>
      </c>
      <c r="M392">
        <v>18.040576071688353</v>
      </c>
      <c r="N392">
        <v>0</v>
      </c>
      <c r="O392">
        <v>0</v>
      </c>
      <c r="P392">
        <v>0</v>
      </c>
      <c r="Q392">
        <v>0</v>
      </c>
      <c r="R392" t="s">
        <v>531</v>
      </c>
      <c r="S392" t="s">
        <v>531</v>
      </c>
      <c r="T392" t="s">
        <v>531</v>
      </c>
      <c r="U392" t="s">
        <v>531</v>
      </c>
      <c r="W392" s="429">
        <f t="shared" si="9"/>
        <v>0</v>
      </c>
      <c r="X392" s="429">
        <f t="shared" si="9"/>
        <v>0</v>
      </c>
      <c r="Y392" s="429">
        <f t="shared" si="9"/>
        <v>0</v>
      </c>
      <c r="Z392" s="429">
        <f t="shared" si="8"/>
        <v>0</v>
      </c>
      <c r="AA392" s="429" t="s">
        <v>1296</v>
      </c>
    </row>
    <row r="393" spans="1:27" x14ac:dyDescent="0.25">
      <c r="A393" t="s">
        <v>149</v>
      </c>
      <c r="B393" t="s">
        <v>1246</v>
      </c>
      <c r="C393" t="s">
        <v>1324</v>
      </c>
      <c r="D393" t="s">
        <v>1384</v>
      </c>
      <c r="E393" t="s">
        <v>1326</v>
      </c>
      <c r="F393" t="s">
        <v>1293</v>
      </c>
      <c r="G393">
        <v>35</v>
      </c>
      <c r="H393">
        <v>35015</v>
      </c>
      <c r="I393" t="s">
        <v>552</v>
      </c>
      <c r="J393" t="s">
        <v>1385</v>
      </c>
      <c r="K393" t="s">
        <v>1386</v>
      </c>
      <c r="L393">
        <v>0</v>
      </c>
      <c r="M393">
        <v>7.9659686550312196</v>
      </c>
      <c r="N393">
        <v>0</v>
      </c>
      <c r="O393">
        <v>0</v>
      </c>
      <c r="P393">
        <v>0</v>
      </c>
      <c r="Q393">
        <v>0</v>
      </c>
      <c r="R393" t="s">
        <v>531</v>
      </c>
      <c r="S393" t="s">
        <v>531</v>
      </c>
      <c r="T393" t="s">
        <v>531</v>
      </c>
      <c r="U393" t="s">
        <v>531</v>
      </c>
      <c r="W393" s="429">
        <f t="shared" si="9"/>
        <v>0</v>
      </c>
      <c r="X393" s="429">
        <f t="shared" si="9"/>
        <v>0</v>
      </c>
      <c r="Y393" s="429">
        <f t="shared" si="9"/>
        <v>0</v>
      </c>
      <c r="Z393" s="429">
        <f t="shared" si="8"/>
        <v>0</v>
      </c>
      <c r="AA393" s="429" t="s">
        <v>1296</v>
      </c>
    </row>
    <row r="394" spans="1:27" x14ac:dyDescent="0.25">
      <c r="A394" t="s">
        <v>149</v>
      </c>
      <c r="B394" t="s">
        <v>1246</v>
      </c>
      <c r="C394" t="s">
        <v>1324</v>
      </c>
      <c r="D394" t="s">
        <v>1384</v>
      </c>
      <c r="E394" t="s">
        <v>1326</v>
      </c>
      <c r="F394" t="s">
        <v>1293</v>
      </c>
      <c r="G394">
        <v>35</v>
      </c>
      <c r="H394">
        <v>35015</v>
      </c>
      <c r="I394" t="s">
        <v>552</v>
      </c>
      <c r="J394" t="s">
        <v>1385</v>
      </c>
      <c r="K394" t="s">
        <v>1386</v>
      </c>
      <c r="L394">
        <v>36.315445339112912</v>
      </c>
      <c r="M394">
        <v>18.040576071688353</v>
      </c>
      <c r="N394">
        <v>45.218586777088987</v>
      </c>
      <c r="O394">
        <v>0</v>
      </c>
      <c r="P394">
        <v>1.1714659786810617</v>
      </c>
      <c r="Q394">
        <v>1.1714659786810617</v>
      </c>
      <c r="R394" t="s">
        <v>531</v>
      </c>
      <c r="S394" t="s">
        <v>531</v>
      </c>
      <c r="T394" t="s">
        <v>531</v>
      </c>
      <c r="U394" t="s">
        <v>531</v>
      </c>
      <c r="W394" s="429">
        <f t="shared" si="9"/>
        <v>0</v>
      </c>
      <c r="X394" s="429">
        <f t="shared" si="9"/>
        <v>0</v>
      </c>
      <c r="Y394" s="429">
        <f t="shared" si="9"/>
        <v>0</v>
      </c>
      <c r="Z394" s="429">
        <f t="shared" si="8"/>
        <v>0</v>
      </c>
      <c r="AA394" s="429" t="s">
        <v>1296</v>
      </c>
    </row>
    <row r="395" spans="1:27" x14ac:dyDescent="0.25">
      <c r="A395" t="s">
        <v>149</v>
      </c>
      <c r="B395" t="s">
        <v>1246</v>
      </c>
      <c r="C395" t="s">
        <v>1324</v>
      </c>
      <c r="D395" t="s">
        <v>1384</v>
      </c>
      <c r="E395" t="s">
        <v>1326</v>
      </c>
      <c r="F395" t="s">
        <v>1293</v>
      </c>
      <c r="G395">
        <v>35</v>
      </c>
      <c r="H395">
        <v>35015</v>
      </c>
      <c r="I395" t="s">
        <v>552</v>
      </c>
      <c r="J395" t="s">
        <v>1385</v>
      </c>
      <c r="K395" t="s">
        <v>1386</v>
      </c>
      <c r="L395">
        <v>0</v>
      </c>
      <c r="M395">
        <v>13.354712156964105</v>
      </c>
      <c r="N395">
        <v>0</v>
      </c>
      <c r="O395">
        <v>0</v>
      </c>
      <c r="P395">
        <v>0</v>
      </c>
      <c r="Q395">
        <v>0</v>
      </c>
      <c r="R395" t="s">
        <v>531</v>
      </c>
      <c r="S395" t="s">
        <v>531</v>
      </c>
      <c r="T395" t="s">
        <v>531</v>
      </c>
      <c r="U395" t="s">
        <v>531</v>
      </c>
      <c r="W395" s="429">
        <f t="shared" si="9"/>
        <v>0</v>
      </c>
      <c r="X395" s="429">
        <f t="shared" si="9"/>
        <v>0</v>
      </c>
      <c r="Y395" s="429">
        <f t="shared" si="9"/>
        <v>0</v>
      </c>
      <c r="Z395" s="429">
        <f t="shared" si="8"/>
        <v>0</v>
      </c>
      <c r="AA395" s="429" t="s">
        <v>1296</v>
      </c>
    </row>
    <row r="396" spans="1:27" x14ac:dyDescent="0.25">
      <c r="A396" t="s">
        <v>149</v>
      </c>
      <c r="B396" t="s">
        <v>1246</v>
      </c>
      <c r="C396" t="s">
        <v>1324</v>
      </c>
      <c r="D396" t="s">
        <v>1384</v>
      </c>
      <c r="E396" t="s">
        <v>1326</v>
      </c>
      <c r="F396" t="s">
        <v>1293</v>
      </c>
      <c r="G396">
        <v>35</v>
      </c>
      <c r="H396">
        <v>35015</v>
      </c>
      <c r="I396" t="s">
        <v>552</v>
      </c>
      <c r="J396" t="s">
        <v>1385</v>
      </c>
      <c r="K396" t="s">
        <v>1386</v>
      </c>
      <c r="L396">
        <v>0</v>
      </c>
      <c r="M396">
        <v>3.514397936043185</v>
      </c>
      <c r="N396">
        <v>0</v>
      </c>
      <c r="O396">
        <v>0</v>
      </c>
      <c r="P396">
        <v>0</v>
      </c>
      <c r="Q396">
        <v>0</v>
      </c>
      <c r="R396" t="s">
        <v>531</v>
      </c>
      <c r="S396" t="s">
        <v>531</v>
      </c>
      <c r="T396" t="s">
        <v>531</v>
      </c>
      <c r="U396" t="s">
        <v>531</v>
      </c>
      <c r="W396" s="429">
        <f t="shared" si="9"/>
        <v>0</v>
      </c>
      <c r="X396" s="429">
        <f t="shared" si="9"/>
        <v>0</v>
      </c>
      <c r="Y396" s="429">
        <f t="shared" si="9"/>
        <v>0</v>
      </c>
      <c r="Z396" s="429">
        <f t="shared" si="8"/>
        <v>0</v>
      </c>
      <c r="AA396" s="429" t="s">
        <v>1296</v>
      </c>
    </row>
    <row r="397" spans="1:27" x14ac:dyDescent="0.25">
      <c r="A397" t="s">
        <v>149</v>
      </c>
      <c r="B397" t="s">
        <v>1246</v>
      </c>
      <c r="C397" t="s">
        <v>1324</v>
      </c>
      <c r="D397" t="s">
        <v>1384</v>
      </c>
      <c r="E397" t="s">
        <v>1326</v>
      </c>
      <c r="F397" t="s">
        <v>1293</v>
      </c>
      <c r="G397">
        <v>35</v>
      </c>
      <c r="H397">
        <v>35015</v>
      </c>
      <c r="I397" t="s">
        <v>552</v>
      </c>
      <c r="J397" t="s">
        <v>1385</v>
      </c>
      <c r="K397" t="s">
        <v>1386</v>
      </c>
      <c r="L397">
        <v>49.43586430034081</v>
      </c>
      <c r="M397">
        <v>16.400523701534865</v>
      </c>
      <c r="N397">
        <v>11.011780199601981</v>
      </c>
      <c r="O397">
        <v>0</v>
      </c>
      <c r="P397">
        <v>1.4057591744172739</v>
      </c>
      <c r="Q397">
        <v>1.4057591744172739</v>
      </c>
      <c r="R397" t="s">
        <v>531</v>
      </c>
      <c r="S397" t="s">
        <v>531</v>
      </c>
      <c r="T397" t="s">
        <v>531</v>
      </c>
      <c r="U397" t="s">
        <v>531</v>
      </c>
      <c r="W397" s="429">
        <f t="shared" si="9"/>
        <v>0</v>
      </c>
      <c r="X397" s="429">
        <f t="shared" si="9"/>
        <v>0</v>
      </c>
      <c r="Y397" s="429">
        <f t="shared" si="9"/>
        <v>0</v>
      </c>
      <c r="Z397" s="429">
        <f t="shared" si="8"/>
        <v>0</v>
      </c>
      <c r="AA397" s="429" t="s">
        <v>1296</v>
      </c>
    </row>
    <row r="398" spans="1:27" x14ac:dyDescent="0.25">
      <c r="A398" t="s">
        <v>149</v>
      </c>
      <c r="B398" t="s">
        <v>1246</v>
      </c>
      <c r="C398" t="s">
        <v>1324</v>
      </c>
      <c r="D398" t="s">
        <v>1384</v>
      </c>
      <c r="E398" t="s">
        <v>1326</v>
      </c>
      <c r="F398" t="s">
        <v>1293</v>
      </c>
      <c r="G398">
        <v>35</v>
      </c>
      <c r="H398">
        <v>35015</v>
      </c>
      <c r="I398" t="s">
        <v>552</v>
      </c>
      <c r="J398" t="s">
        <v>1385</v>
      </c>
      <c r="K398" t="s">
        <v>1386</v>
      </c>
      <c r="L398">
        <v>55.761780585218538</v>
      </c>
      <c r="M398">
        <v>9.8403142209209182</v>
      </c>
      <c r="N398">
        <v>83.642670877827811</v>
      </c>
      <c r="O398">
        <v>0</v>
      </c>
      <c r="P398">
        <v>2.1086387616259112</v>
      </c>
      <c r="Q398">
        <v>2.1086387616259112</v>
      </c>
      <c r="R398" t="s">
        <v>531</v>
      </c>
      <c r="S398" t="s">
        <v>531</v>
      </c>
      <c r="T398" t="s">
        <v>531</v>
      </c>
      <c r="U398" t="s">
        <v>531</v>
      </c>
      <c r="W398" s="429">
        <f t="shared" si="9"/>
        <v>0</v>
      </c>
      <c r="X398" s="429">
        <f t="shared" si="9"/>
        <v>0</v>
      </c>
      <c r="Y398" s="429">
        <f t="shared" si="9"/>
        <v>0</v>
      </c>
      <c r="Z398" s="429">
        <f t="shared" si="8"/>
        <v>0</v>
      </c>
      <c r="AA398" s="429" t="s">
        <v>1296</v>
      </c>
    </row>
    <row r="399" spans="1:27" x14ac:dyDescent="0.25">
      <c r="A399" t="s">
        <v>149</v>
      </c>
      <c r="B399" t="s">
        <v>1246</v>
      </c>
      <c r="C399" t="s">
        <v>1324</v>
      </c>
      <c r="D399" t="s">
        <v>1384</v>
      </c>
      <c r="E399" t="s">
        <v>1326</v>
      </c>
      <c r="F399" t="s">
        <v>1293</v>
      </c>
      <c r="G399">
        <v>35</v>
      </c>
      <c r="H399">
        <v>35015</v>
      </c>
      <c r="I399" t="s">
        <v>552</v>
      </c>
      <c r="J399" t="s">
        <v>1385</v>
      </c>
      <c r="K399" t="s">
        <v>1386</v>
      </c>
      <c r="L399">
        <v>0</v>
      </c>
      <c r="M399">
        <v>1.1714659786810617</v>
      </c>
      <c r="N399">
        <v>0</v>
      </c>
      <c r="O399">
        <v>0</v>
      </c>
      <c r="P399">
        <v>0</v>
      </c>
      <c r="Q399">
        <v>0</v>
      </c>
      <c r="R399" t="s">
        <v>531</v>
      </c>
      <c r="S399" t="s">
        <v>531</v>
      </c>
      <c r="T399" t="s">
        <v>531</v>
      </c>
      <c r="U399" t="s">
        <v>531</v>
      </c>
      <c r="W399" s="429">
        <f t="shared" si="9"/>
        <v>0</v>
      </c>
      <c r="X399" s="429">
        <f t="shared" si="9"/>
        <v>0</v>
      </c>
      <c r="Y399" s="429">
        <f t="shared" si="9"/>
        <v>0</v>
      </c>
      <c r="Z399" s="429">
        <f t="shared" si="8"/>
        <v>0</v>
      </c>
      <c r="AA399" s="429" t="s">
        <v>1296</v>
      </c>
    </row>
    <row r="400" spans="1:27" x14ac:dyDescent="0.25">
      <c r="A400" t="s">
        <v>149</v>
      </c>
      <c r="B400" t="s">
        <v>1246</v>
      </c>
      <c r="C400" t="s">
        <v>1324</v>
      </c>
      <c r="D400" t="s">
        <v>1384</v>
      </c>
      <c r="E400" t="s">
        <v>1326</v>
      </c>
      <c r="F400" t="s">
        <v>1293</v>
      </c>
      <c r="G400">
        <v>35</v>
      </c>
      <c r="H400">
        <v>35015</v>
      </c>
      <c r="I400" t="s">
        <v>552</v>
      </c>
      <c r="J400" t="s">
        <v>1385</v>
      </c>
      <c r="K400" t="s">
        <v>1386</v>
      </c>
      <c r="L400">
        <v>0</v>
      </c>
      <c r="M400">
        <v>9.3717278294484938</v>
      </c>
      <c r="N400">
        <v>0</v>
      </c>
      <c r="O400">
        <v>0</v>
      </c>
      <c r="P400">
        <v>0</v>
      </c>
      <c r="Q400">
        <v>0</v>
      </c>
      <c r="R400" t="s">
        <v>531</v>
      </c>
      <c r="S400" t="s">
        <v>531</v>
      </c>
      <c r="T400" t="s">
        <v>531</v>
      </c>
      <c r="U400" t="s">
        <v>531</v>
      </c>
      <c r="W400" s="429">
        <f t="shared" si="9"/>
        <v>0</v>
      </c>
      <c r="X400" s="429">
        <f t="shared" si="9"/>
        <v>0</v>
      </c>
      <c r="Y400" s="429">
        <f t="shared" si="9"/>
        <v>0</v>
      </c>
      <c r="Z400" s="429">
        <f t="shared" si="8"/>
        <v>0</v>
      </c>
      <c r="AA400" s="429" t="s">
        <v>1296</v>
      </c>
    </row>
    <row r="401" spans="1:27" x14ac:dyDescent="0.25">
      <c r="A401" t="s">
        <v>149</v>
      </c>
      <c r="B401" t="s">
        <v>1246</v>
      </c>
      <c r="C401" t="s">
        <v>1324</v>
      </c>
      <c r="D401" t="s">
        <v>1384</v>
      </c>
      <c r="E401" t="s">
        <v>1326</v>
      </c>
      <c r="F401" t="s">
        <v>1293</v>
      </c>
      <c r="G401">
        <v>35</v>
      </c>
      <c r="H401">
        <v>35015</v>
      </c>
      <c r="I401" t="s">
        <v>552</v>
      </c>
      <c r="J401" t="s">
        <v>1385</v>
      </c>
      <c r="K401" t="s">
        <v>1386</v>
      </c>
      <c r="L401">
        <v>55.761780585218538</v>
      </c>
      <c r="M401">
        <v>9.8403142209209182</v>
      </c>
      <c r="N401">
        <v>83.642670877827811</v>
      </c>
      <c r="O401">
        <v>0</v>
      </c>
      <c r="P401">
        <v>2.1086387616259112</v>
      </c>
      <c r="Q401">
        <v>2.1086387616259112</v>
      </c>
      <c r="R401" t="s">
        <v>531</v>
      </c>
      <c r="S401" t="s">
        <v>531</v>
      </c>
      <c r="T401" t="s">
        <v>531</v>
      </c>
      <c r="U401" t="s">
        <v>531</v>
      </c>
      <c r="W401" s="429">
        <f t="shared" si="9"/>
        <v>0</v>
      </c>
      <c r="X401" s="429">
        <f t="shared" si="9"/>
        <v>0</v>
      </c>
      <c r="Y401" s="429">
        <f t="shared" si="9"/>
        <v>0</v>
      </c>
      <c r="Z401" s="429">
        <f t="shared" si="8"/>
        <v>0</v>
      </c>
      <c r="AA401" s="429" t="s">
        <v>1296</v>
      </c>
    </row>
    <row r="402" spans="1:27" x14ac:dyDescent="0.25">
      <c r="A402" t="s">
        <v>149</v>
      </c>
      <c r="B402" t="s">
        <v>1246</v>
      </c>
      <c r="C402" t="s">
        <v>1324</v>
      </c>
      <c r="D402" t="s">
        <v>1384</v>
      </c>
      <c r="E402" t="s">
        <v>1326</v>
      </c>
      <c r="F402" t="s">
        <v>1293</v>
      </c>
      <c r="G402">
        <v>35</v>
      </c>
      <c r="H402">
        <v>35015</v>
      </c>
      <c r="I402" t="s">
        <v>552</v>
      </c>
      <c r="J402" t="s">
        <v>1385</v>
      </c>
      <c r="K402" t="s">
        <v>1386</v>
      </c>
      <c r="L402">
        <v>0</v>
      </c>
      <c r="M402">
        <v>1.4057591744172739</v>
      </c>
      <c r="N402">
        <v>0</v>
      </c>
      <c r="O402">
        <v>0</v>
      </c>
      <c r="P402">
        <v>0</v>
      </c>
      <c r="Q402">
        <v>0</v>
      </c>
      <c r="R402" t="s">
        <v>531</v>
      </c>
      <c r="S402" t="s">
        <v>531</v>
      </c>
      <c r="T402" t="s">
        <v>531</v>
      </c>
      <c r="U402" t="s">
        <v>531</v>
      </c>
      <c r="W402" s="429">
        <f t="shared" si="9"/>
        <v>0</v>
      </c>
      <c r="X402" s="429">
        <f t="shared" si="9"/>
        <v>0</v>
      </c>
      <c r="Y402" s="429">
        <f t="shared" si="9"/>
        <v>0</v>
      </c>
      <c r="Z402" s="429">
        <f t="shared" si="8"/>
        <v>0</v>
      </c>
      <c r="AA402" s="429" t="s">
        <v>1296</v>
      </c>
    </row>
    <row r="403" spans="1:27" x14ac:dyDescent="0.25">
      <c r="A403" t="s">
        <v>149</v>
      </c>
      <c r="B403" t="s">
        <v>1246</v>
      </c>
      <c r="C403" t="s">
        <v>1324</v>
      </c>
      <c r="D403" t="s">
        <v>1384</v>
      </c>
      <c r="E403" t="s">
        <v>1326</v>
      </c>
      <c r="F403" t="s">
        <v>1293</v>
      </c>
      <c r="G403">
        <v>35</v>
      </c>
      <c r="H403">
        <v>35015</v>
      </c>
      <c r="I403" t="s">
        <v>552</v>
      </c>
      <c r="J403" t="s">
        <v>1385</v>
      </c>
      <c r="K403" t="s">
        <v>1386</v>
      </c>
      <c r="L403">
        <v>45.687173168561408</v>
      </c>
      <c r="M403">
        <v>11.948952982546828</v>
      </c>
      <c r="N403">
        <v>57.636126151108243</v>
      </c>
      <c r="O403">
        <v>0</v>
      </c>
      <c r="P403">
        <v>0</v>
      </c>
      <c r="Q403">
        <v>0</v>
      </c>
      <c r="R403" t="s">
        <v>531</v>
      </c>
      <c r="S403" t="s">
        <v>531</v>
      </c>
      <c r="T403" t="s">
        <v>531</v>
      </c>
      <c r="U403" t="s">
        <v>531</v>
      </c>
      <c r="W403" s="429">
        <f t="shared" si="9"/>
        <v>0</v>
      </c>
      <c r="X403" s="429">
        <f t="shared" si="9"/>
        <v>0</v>
      </c>
      <c r="Y403" s="429">
        <f t="shared" si="9"/>
        <v>0</v>
      </c>
      <c r="Z403" s="429">
        <f t="shared" si="8"/>
        <v>0</v>
      </c>
      <c r="AA403" s="429" t="s">
        <v>1296</v>
      </c>
    </row>
    <row r="404" spans="1:27" x14ac:dyDescent="0.25">
      <c r="A404" t="s">
        <v>149</v>
      </c>
      <c r="B404" t="s">
        <v>1246</v>
      </c>
      <c r="C404" t="s">
        <v>1324</v>
      </c>
      <c r="D404" t="s">
        <v>1384</v>
      </c>
      <c r="E404" t="s">
        <v>1326</v>
      </c>
      <c r="F404" t="s">
        <v>1293</v>
      </c>
      <c r="G404">
        <v>35</v>
      </c>
      <c r="H404">
        <v>35015</v>
      </c>
      <c r="I404" t="s">
        <v>552</v>
      </c>
      <c r="J404" t="s">
        <v>1385</v>
      </c>
      <c r="K404" t="s">
        <v>1386</v>
      </c>
      <c r="L404">
        <v>0</v>
      </c>
      <c r="M404">
        <v>12.417539374019254</v>
      </c>
      <c r="N404">
        <v>0</v>
      </c>
      <c r="O404">
        <v>0</v>
      </c>
      <c r="P404">
        <v>0</v>
      </c>
      <c r="Q404">
        <v>0</v>
      </c>
      <c r="R404" t="s">
        <v>531</v>
      </c>
      <c r="S404" t="s">
        <v>531</v>
      </c>
      <c r="T404" t="s">
        <v>531</v>
      </c>
      <c r="U404" t="s">
        <v>531</v>
      </c>
      <c r="W404" s="429">
        <f t="shared" si="9"/>
        <v>0</v>
      </c>
      <c r="X404" s="429">
        <f t="shared" si="9"/>
        <v>0</v>
      </c>
      <c r="Y404" s="429">
        <f t="shared" si="9"/>
        <v>0</v>
      </c>
      <c r="Z404" s="429">
        <f t="shared" si="8"/>
        <v>0</v>
      </c>
      <c r="AA404" s="429" t="s">
        <v>1296</v>
      </c>
    </row>
    <row r="405" spans="1:27" x14ac:dyDescent="0.25">
      <c r="A405" t="s">
        <v>149</v>
      </c>
      <c r="B405" t="s">
        <v>1246</v>
      </c>
      <c r="C405" t="s">
        <v>1324</v>
      </c>
      <c r="D405" t="s">
        <v>1384</v>
      </c>
      <c r="E405" t="s">
        <v>1326</v>
      </c>
      <c r="F405" t="s">
        <v>1293</v>
      </c>
      <c r="G405">
        <v>35</v>
      </c>
      <c r="H405">
        <v>35015</v>
      </c>
      <c r="I405" t="s">
        <v>552</v>
      </c>
      <c r="J405" t="s">
        <v>1385</v>
      </c>
      <c r="K405" t="s">
        <v>1386</v>
      </c>
      <c r="L405">
        <v>0</v>
      </c>
      <c r="M405">
        <v>12.417539374019254</v>
      </c>
      <c r="N405">
        <v>0</v>
      </c>
      <c r="O405">
        <v>0</v>
      </c>
      <c r="P405">
        <v>0</v>
      </c>
      <c r="Q405">
        <v>0</v>
      </c>
      <c r="R405" t="s">
        <v>531</v>
      </c>
      <c r="S405" t="s">
        <v>531</v>
      </c>
      <c r="T405" t="s">
        <v>531</v>
      </c>
      <c r="U405" t="s">
        <v>531</v>
      </c>
      <c r="W405" s="429">
        <f t="shared" si="9"/>
        <v>0</v>
      </c>
      <c r="X405" s="429">
        <f t="shared" si="9"/>
        <v>0</v>
      </c>
      <c r="Y405" s="429">
        <f t="shared" si="9"/>
        <v>0</v>
      </c>
      <c r="Z405" s="429">
        <f t="shared" si="8"/>
        <v>0</v>
      </c>
      <c r="AA405" s="429" t="s">
        <v>1296</v>
      </c>
    </row>
    <row r="406" spans="1:27" x14ac:dyDescent="0.25">
      <c r="A406" t="s">
        <v>149</v>
      </c>
      <c r="B406" t="s">
        <v>1246</v>
      </c>
      <c r="C406" t="s">
        <v>1324</v>
      </c>
      <c r="D406" t="s">
        <v>1384</v>
      </c>
      <c r="E406" t="s">
        <v>1326</v>
      </c>
      <c r="F406" t="s">
        <v>1293</v>
      </c>
      <c r="G406">
        <v>35</v>
      </c>
      <c r="H406">
        <v>35015</v>
      </c>
      <c r="I406" t="s">
        <v>552</v>
      </c>
      <c r="J406" t="s">
        <v>1385</v>
      </c>
      <c r="K406" t="s">
        <v>1386</v>
      </c>
      <c r="L406">
        <v>46.624345951506257</v>
      </c>
      <c r="M406">
        <v>9.606021025184706</v>
      </c>
      <c r="N406">
        <v>46.624345951506257</v>
      </c>
      <c r="O406">
        <v>0</v>
      </c>
      <c r="P406">
        <v>0</v>
      </c>
      <c r="Q406">
        <v>0</v>
      </c>
      <c r="R406" t="s">
        <v>531</v>
      </c>
      <c r="S406" t="s">
        <v>531</v>
      </c>
      <c r="T406" t="s">
        <v>531</v>
      </c>
      <c r="U406" t="s">
        <v>531</v>
      </c>
      <c r="W406" s="429">
        <f t="shared" si="9"/>
        <v>0</v>
      </c>
      <c r="X406" s="429">
        <f t="shared" si="9"/>
        <v>0</v>
      </c>
      <c r="Y406" s="429">
        <f t="shared" si="9"/>
        <v>0</v>
      </c>
      <c r="Z406" s="429">
        <f t="shared" si="8"/>
        <v>0</v>
      </c>
      <c r="AA406" s="429" t="s">
        <v>1296</v>
      </c>
    </row>
    <row r="407" spans="1:27" x14ac:dyDescent="0.25">
      <c r="A407" t="s">
        <v>149</v>
      </c>
      <c r="B407" t="s">
        <v>1246</v>
      </c>
      <c r="C407" t="s">
        <v>1324</v>
      </c>
      <c r="D407" t="s">
        <v>1384</v>
      </c>
      <c r="E407" t="s">
        <v>1326</v>
      </c>
      <c r="F407" t="s">
        <v>1293</v>
      </c>
      <c r="G407">
        <v>35</v>
      </c>
      <c r="H407">
        <v>35015</v>
      </c>
      <c r="I407" t="s">
        <v>552</v>
      </c>
      <c r="J407" t="s">
        <v>1385</v>
      </c>
      <c r="K407" t="s">
        <v>1386</v>
      </c>
      <c r="L407">
        <v>46.624345951506257</v>
      </c>
      <c r="M407">
        <v>9.606021025184706</v>
      </c>
      <c r="N407">
        <v>46.624345951506257</v>
      </c>
      <c r="O407">
        <v>0</v>
      </c>
      <c r="P407">
        <v>0</v>
      </c>
      <c r="Q407">
        <v>0</v>
      </c>
      <c r="R407" t="s">
        <v>531</v>
      </c>
      <c r="S407" t="s">
        <v>531</v>
      </c>
      <c r="T407" t="s">
        <v>531</v>
      </c>
      <c r="U407" t="s">
        <v>531</v>
      </c>
      <c r="W407" s="429">
        <f t="shared" si="9"/>
        <v>0</v>
      </c>
      <c r="X407" s="429">
        <f t="shared" si="9"/>
        <v>0</v>
      </c>
      <c r="Y407" s="429">
        <f t="shared" si="9"/>
        <v>0</v>
      </c>
      <c r="Z407" s="429">
        <f t="shared" si="8"/>
        <v>0</v>
      </c>
      <c r="AA407" s="429" t="s">
        <v>1296</v>
      </c>
    </row>
    <row r="408" spans="1:27" x14ac:dyDescent="0.25">
      <c r="A408" t="s">
        <v>149</v>
      </c>
      <c r="B408" t="s">
        <v>1246</v>
      </c>
      <c r="C408" t="s">
        <v>1324</v>
      </c>
      <c r="D408" t="s">
        <v>1384</v>
      </c>
      <c r="E408" t="s">
        <v>1326</v>
      </c>
      <c r="F408" t="s">
        <v>1293</v>
      </c>
      <c r="G408">
        <v>35</v>
      </c>
      <c r="H408">
        <v>35015</v>
      </c>
      <c r="I408" t="s">
        <v>552</v>
      </c>
      <c r="J408" t="s">
        <v>1385</v>
      </c>
      <c r="K408" t="s">
        <v>1386</v>
      </c>
      <c r="L408">
        <v>46.624345951506257</v>
      </c>
      <c r="M408">
        <v>9.606021025184706</v>
      </c>
      <c r="N408">
        <v>46.624345951506257</v>
      </c>
      <c r="O408">
        <v>0</v>
      </c>
      <c r="P408">
        <v>0</v>
      </c>
      <c r="Q408">
        <v>0</v>
      </c>
      <c r="R408" t="s">
        <v>531</v>
      </c>
      <c r="S408" t="s">
        <v>531</v>
      </c>
      <c r="T408" t="s">
        <v>531</v>
      </c>
      <c r="U408" t="s">
        <v>531</v>
      </c>
      <c r="W408" s="429">
        <f t="shared" si="9"/>
        <v>0</v>
      </c>
      <c r="X408" s="429">
        <f t="shared" si="9"/>
        <v>0</v>
      </c>
      <c r="Y408" s="429">
        <f t="shared" si="9"/>
        <v>0</v>
      </c>
      <c r="Z408" s="429">
        <f t="shared" si="8"/>
        <v>0</v>
      </c>
      <c r="AA408" s="429" t="s">
        <v>1296</v>
      </c>
    </row>
    <row r="409" spans="1:27" x14ac:dyDescent="0.25">
      <c r="A409" t="s">
        <v>149</v>
      </c>
      <c r="B409" t="s">
        <v>1246</v>
      </c>
      <c r="C409" t="s">
        <v>1324</v>
      </c>
      <c r="D409" t="s">
        <v>1384</v>
      </c>
      <c r="E409" t="s">
        <v>1326</v>
      </c>
      <c r="F409" t="s">
        <v>1293</v>
      </c>
      <c r="G409">
        <v>35</v>
      </c>
      <c r="H409">
        <v>35015</v>
      </c>
      <c r="I409" t="s">
        <v>552</v>
      </c>
      <c r="J409" t="s">
        <v>1385</v>
      </c>
      <c r="K409" t="s">
        <v>1386</v>
      </c>
      <c r="L409">
        <v>0</v>
      </c>
      <c r="M409">
        <v>2.5772251530983361</v>
      </c>
      <c r="N409">
        <v>0</v>
      </c>
      <c r="O409">
        <v>0</v>
      </c>
      <c r="P409">
        <v>0</v>
      </c>
      <c r="Q409">
        <v>0</v>
      </c>
      <c r="R409" t="s">
        <v>531</v>
      </c>
      <c r="S409" t="s">
        <v>531</v>
      </c>
      <c r="T409" t="s">
        <v>531</v>
      </c>
      <c r="U409" t="s">
        <v>531</v>
      </c>
      <c r="W409" s="429">
        <f t="shared" si="9"/>
        <v>0</v>
      </c>
      <c r="X409" s="429">
        <f t="shared" si="9"/>
        <v>0</v>
      </c>
      <c r="Y409" s="429">
        <f t="shared" si="9"/>
        <v>0</v>
      </c>
      <c r="Z409" s="429">
        <f t="shared" si="8"/>
        <v>0</v>
      </c>
      <c r="AA409" s="429" t="s">
        <v>1296</v>
      </c>
    </row>
    <row r="410" spans="1:27" x14ac:dyDescent="0.25">
      <c r="A410" t="s">
        <v>149</v>
      </c>
      <c r="B410" t="s">
        <v>1246</v>
      </c>
      <c r="C410" t="s">
        <v>1324</v>
      </c>
      <c r="D410" t="s">
        <v>1384</v>
      </c>
      <c r="E410" t="s">
        <v>1326</v>
      </c>
      <c r="F410" t="s">
        <v>1293</v>
      </c>
      <c r="G410">
        <v>35</v>
      </c>
      <c r="H410">
        <v>35015</v>
      </c>
      <c r="I410" t="s">
        <v>552</v>
      </c>
      <c r="J410" t="s">
        <v>1385</v>
      </c>
      <c r="K410" t="s">
        <v>1386</v>
      </c>
      <c r="L410">
        <v>0</v>
      </c>
      <c r="M410">
        <v>12.417539374019254</v>
      </c>
      <c r="N410">
        <v>0</v>
      </c>
      <c r="O410">
        <v>0</v>
      </c>
      <c r="P410">
        <v>0</v>
      </c>
      <c r="Q410">
        <v>0</v>
      </c>
      <c r="R410" t="s">
        <v>531</v>
      </c>
      <c r="S410" t="s">
        <v>531</v>
      </c>
      <c r="T410" t="s">
        <v>531</v>
      </c>
      <c r="U410" t="s">
        <v>531</v>
      </c>
      <c r="W410" s="429">
        <f t="shared" si="9"/>
        <v>0</v>
      </c>
      <c r="X410" s="429">
        <f t="shared" si="9"/>
        <v>0</v>
      </c>
      <c r="Y410" s="429">
        <f t="shared" si="9"/>
        <v>0</v>
      </c>
      <c r="Z410" s="429">
        <f t="shared" si="8"/>
        <v>0</v>
      </c>
      <c r="AA410" s="429" t="s">
        <v>1296</v>
      </c>
    </row>
    <row r="411" spans="1:27" x14ac:dyDescent="0.25">
      <c r="A411" t="s">
        <v>149</v>
      </c>
      <c r="B411" t="s">
        <v>1246</v>
      </c>
      <c r="C411" t="s">
        <v>1324</v>
      </c>
      <c r="D411" t="s">
        <v>1384</v>
      </c>
      <c r="E411" t="s">
        <v>1326</v>
      </c>
      <c r="F411" t="s">
        <v>1293</v>
      </c>
      <c r="G411">
        <v>35</v>
      </c>
      <c r="H411">
        <v>35015</v>
      </c>
      <c r="I411" t="s">
        <v>552</v>
      </c>
      <c r="J411" t="s">
        <v>1385</v>
      </c>
      <c r="K411" t="s">
        <v>1386</v>
      </c>
      <c r="L411">
        <v>11.714659786810618</v>
      </c>
      <c r="M411">
        <v>23.429319573621235</v>
      </c>
      <c r="N411">
        <v>11.714659786810618</v>
      </c>
      <c r="O411">
        <v>11.714659786810618</v>
      </c>
      <c r="P411">
        <v>0</v>
      </c>
      <c r="Q411">
        <v>0</v>
      </c>
      <c r="R411" t="s">
        <v>531</v>
      </c>
      <c r="S411" t="s">
        <v>531</v>
      </c>
      <c r="T411" t="s">
        <v>531</v>
      </c>
      <c r="U411" t="s">
        <v>531</v>
      </c>
      <c r="W411" s="429">
        <f t="shared" si="9"/>
        <v>0</v>
      </c>
      <c r="X411" s="429">
        <f t="shared" si="9"/>
        <v>0</v>
      </c>
      <c r="Y411" s="429">
        <f t="shared" si="9"/>
        <v>0</v>
      </c>
      <c r="Z411" s="429">
        <f t="shared" si="8"/>
        <v>0</v>
      </c>
      <c r="AA411" s="429" t="s">
        <v>1296</v>
      </c>
    </row>
    <row r="412" spans="1:27" x14ac:dyDescent="0.25">
      <c r="A412" t="s">
        <v>149</v>
      </c>
      <c r="B412" t="s">
        <v>1246</v>
      </c>
      <c r="C412" t="s">
        <v>1324</v>
      </c>
      <c r="D412" t="s">
        <v>1384</v>
      </c>
      <c r="E412" t="s">
        <v>1326</v>
      </c>
      <c r="F412" t="s">
        <v>1293</v>
      </c>
      <c r="G412">
        <v>35</v>
      </c>
      <c r="H412">
        <v>35015</v>
      </c>
      <c r="I412" t="s">
        <v>552</v>
      </c>
      <c r="J412" t="s">
        <v>1385</v>
      </c>
      <c r="K412" t="s">
        <v>1386</v>
      </c>
      <c r="L412">
        <v>0</v>
      </c>
      <c r="M412">
        <v>33.972513381750787</v>
      </c>
      <c r="N412">
        <v>0</v>
      </c>
      <c r="O412">
        <v>0</v>
      </c>
      <c r="P412">
        <v>0</v>
      </c>
      <c r="Q412">
        <v>0</v>
      </c>
      <c r="R412" t="s">
        <v>531</v>
      </c>
      <c r="S412" t="s">
        <v>531</v>
      </c>
      <c r="T412" t="s">
        <v>531</v>
      </c>
      <c r="U412" t="s">
        <v>531</v>
      </c>
      <c r="W412" s="429">
        <f t="shared" si="9"/>
        <v>0</v>
      </c>
      <c r="X412" s="429">
        <f t="shared" si="9"/>
        <v>0</v>
      </c>
      <c r="Y412" s="429">
        <f t="shared" si="9"/>
        <v>0</v>
      </c>
      <c r="Z412" s="429">
        <f t="shared" si="8"/>
        <v>0</v>
      </c>
      <c r="AA412" s="429" t="s">
        <v>1296</v>
      </c>
    </row>
    <row r="413" spans="1:27" x14ac:dyDescent="0.25">
      <c r="A413" t="s">
        <v>149</v>
      </c>
      <c r="B413" t="s">
        <v>1246</v>
      </c>
      <c r="C413" t="s">
        <v>1324</v>
      </c>
      <c r="D413" t="s">
        <v>1384</v>
      </c>
      <c r="E413" t="s">
        <v>1326</v>
      </c>
      <c r="F413" t="s">
        <v>1293</v>
      </c>
      <c r="G413">
        <v>35</v>
      </c>
      <c r="H413">
        <v>35015</v>
      </c>
      <c r="I413" t="s">
        <v>552</v>
      </c>
      <c r="J413" t="s">
        <v>1385</v>
      </c>
      <c r="K413" t="s">
        <v>1386</v>
      </c>
      <c r="L413">
        <v>0</v>
      </c>
      <c r="M413">
        <v>33.972513381750787</v>
      </c>
      <c r="N413">
        <v>0</v>
      </c>
      <c r="O413">
        <v>0</v>
      </c>
      <c r="P413">
        <v>0</v>
      </c>
      <c r="Q413">
        <v>0</v>
      </c>
      <c r="R413" t="s">
        <v>531</v>
      </c>
      <c r="S413" t="s">
        <v>531</v>
      </c>
      <c r="T413" t="s">
        <v>531</v>
      </c>
      <c r="U413" t="s">
        <v>531</v>
      </c>
      <c r="W413" s="429">
        <f t="shared" si="9"/>
        <v>0</v>
      </c>
      <c r="X413" s="429">
        <f t="shared" si="9"/>
        <v>0</v>
      </c>
      <c r="Y413" s="429">
        <f t="shared" si="9"/>
        <v>0</v>
      </c>
      <c r="Z413" s="429">
        <f t="shared" si="8"/>
        <v>0</v>
      </c>
      <c r="AA413" s="429" t="s">
        <v>1296</v>
      </c>
    </row>
    <row r="414" spans="1:27" x14ac:dyDescent="0.25">
      <c r="A414" t="s">
        <v>149</v>
      </c>
      <c r="B414" t="s">
        <v>1246</v>
      </c>
      <c r="C414" t="s">
        <v>1324</v>
      </c>
      <c r="D414" t="s">
        <v>1384</v>
      </c>
      <c r="E414" t="s">
        <v>1326</v>
      </c>
      <c r="F414" t="s">
        <v>1293</v>
      </c>
      <c r="G414">
        <v>35</v>
      </c>
      <c r="H414">
        <v>35015</v>
      </c>
      <c r="I414" t="s">
        <v>552</v>
      </c>
      <c r="J414" t="s">
        <v>1385</v>
      </c>
      <c r="K414" t="s">
        <v>1386</v>
      </c>
      <c r="L414">
        <v>29.989529054235181</v>
      </c>
      <c r="M414">
        <v>23.429319573621235</v>
      </c>
      <c r="N414">
        <v>29.989529054235181</v>
      </c>
      <c r="O414">
        <v>0</v>
      </c>
      <c r="P414">
        <v>2.3195026377885024</v>
      </c>
      <c r="Q414">
        <v>2.3195026377885024</v>
      </c>
      <c r="R414" t="s">
        <v>531</v>
      </c>
      <c r="S414" t="s">
        <v>531</v>
      </c>
      <c r="T414" t="s">
        <v>531</v>
      </c>
      <c r="U414" t="s">
        <v>531</v>
      </c>
      <c r="W414" s="429">
        <f t="shared" si="9"/>
        <v>0</v>
      </c>
      <c r="X414" s="429">
        <f t="shared" si="9"/>
        <v>0</v>
      </c>
      <c r="Y414" s="429">
        <f t="shared" si="9"/>
        <v>0</v>
      </c>
      <c r="Z414" s="429">
        <f t="shared" si="8"/>
        <v>0</v>
      </c>
      <c r="AA414" s="429" t="s">
        <v>1296</v>
      </c>
    </row>
    <row r="415" spans="1:27" x14ac:dyDescent="0.25">
      <c r="A415" t="s">
        <v>149</v>
      </c>
      <c r="B415" t="s">
        <v>1246</v>
      </c>
      <c r="C415" t="s">
        <v>1324</v>
      </c>
      <c r="D415" t="s">
        <v>1384</v>
      </c>
      <c r="E415" t="s">
        <v>1326</v>
      </c>
      <c r="F415" t="s">
        <v>1293</v>
      </c>
      <c r="G415">
        <v>35</v>
      </c>
      <c r="H415">
        <v>35015</v>
      </c>
      <c r="I415" t="s">
        <v>552</v>
      </c>
      <c r="J415" t="s">
        <v>1385</v>
      </c>
      <c r="K415" t="s">
        <v>1386</v>
      </c>
      <c r="L415">
        <v>29.989529054235181</v>
      </c>
      <c r="M415">
        <v>23.429319573621235</v>
      </c>
      <c r="N415">
        <v>29.989529054235181</v>
      </c>
      <c r="O415">
        <v>0</v>
      </c>
      <c r="P415">
        <v>2.3195026377885024</v>
      </c>
      <c r="Q415">
        <v>2.3195026377885024</v>
      </c>
      <c r="R415" t="s">
        <v>531</v>
      </c>
      <c r="S415" t="s">
        <v>531</v>
      </c>
      <c r="T415" t="s">
        <v>531</v>
      </c>
      <c r="U415" t="s">
        <v>531</v>
      </c>
      <c r="W415" s="429">
        <f t="shared" si="9"/>
        <v>0</v>
      </c>
      <c r="X415" s="429">
        <f t="shared" si="9"/>
        <v>0</v>
      </c>
      <c r="Y415" s="429">
        <f t="shared" si="9"/>
        <v>0</v>
      </c>
      <c r="Z415" s="429">
        <f t="shared" si="8"/>
        <v>0</v>
      </c>
      <c r="AA415" s="429" t="s">
        <v>1296</v>
      </c>
    </row>
    <row r="416" spans="1:27" x14ac:dyDescent="0.25">
      <c r="A416" t="s">
        <v>149</v>
      </c>
      <c r="B416" t="s">
        <v>1246</v>
      </c>
      <c r="C416" t="s">
        <v>1324</v>
      </c>
      <c r="D416" t="s">
        <v>1384</v>
      </c>
      <c r="E416" t="s">
        <v>1326</v>
      </c>
      <c r="F416" t="s">
        <v>1293</v>
      </c>
      <c r="G416">
        <v>35</v>
      </c>
      <c r="H416">
        <v>35015</v>
      </c>
      <c r="I416" t="s">
        <v>552</v>
      </c>
      <c r="J416" t="s">
        <v>1385</v>
      </c>
      <c r="K416" t="s">
        <v>1386</v>
      </c>
      <c r="L416">
        <v>29.989529054235181</v>
      </c>
      <c r="M416">
        <v>23.429319573621235</v>
      </c>
      <c r="N416">
        <v>29.989529054235181</v>
      </c>
      <c r="O416">
        <v>0</v>
      </c>
      <c r="P416">
        <v>2.3429319573621235</v>
      </c>
      <c r="Q416">
        <v>2.3429319573621235</v>
      </c>
      <c r="R416" t="s">
        <v>531</v>
      </c>
      <c r="S416" t="s">
        <v>531</v>
      </c>
      <c r="T416" t="s">
        <v>531</v>
      </c>
      <c r="U416" t="s">
        <v>531</v>
      </c>
      <c r="W416" s="429">
        <f t="shared" si="9"/>
        <v>0</v>
      </c>
      <c r="X416" s="429">
        <f t="shared" si="9"/>
        <v>0</v>
      </c>
      <c r="Y416" s="429">
        <f t="shared" si="9"/>
        <v>0</v>
      </c>
      <c r="Z416" s="429">
        <f t="shared" si="9"/>
        <v>0</v>
      </c>
      <c r="AA416" s="429" t="s">
        <v>1296</v>
      </c>
    </row>
    <row r="417" spans="1:27" x14ac:dyDescent="0.25">
      <c r="A417" t="s">
        <v>149</v>
      </c>
      <c r="B417" t="s">
        <v>1246</v>
      </c>
      <c r="C417" t="s">
        <v>1324</v>
      </c>
      <c r="D417" t="s">
        <v>1384</v>
      </c>
      <c r="E417" t="s">
        <v>1326</v>
      </c>
      <c r="F417" t="s">
        <v>1293</v>
      </c>
      <c r="G417">
        <v>35</v>
      </c>
      <c r="H417">
        <v>35015</v>
      </c>
      <c r="I417" t="s">
        <v>552</v>
      </c>
      <c r="J417" t="s">
        <v>1385</v>
      </c>
      <c r="K417" t="s">
        <v>1386</v>
      </c>
      <c r="L417">
        <v>0</v>
      </c>
      <c r="M417">
        <v>7.4973822635587952</v>
      </c>
      <c r="N417">
        <v>0</v>
      </c>
      <c r="O417">
        <v>0</v>
      </c>
      <c r="P417">
        <v>0</v>
      </c>
      <c r="Q417">
        <v>0</v>
      </c>
      <c r="R417" t="s">
        <v>531</v>
      </c>
      <c r="S417" t="s">
        <v>531</v>
      </c>
      <c r="T417" t="s">
        <v>531</v>
      </c>
      <c r="U417" t="s">
        <v>531</v>
      </c>
      <c r="W417" s="429">
        <f t="shared" ref="W417:Z480" si="10">IFERROR(R417*1,0)</f>
        <v>0</v>
      </c>
      <c r="X417" s="429">
        <f t="shared" si="10"/>
        <v>0</v>
      </c>
      <c r="Y417" s="429">
        <f t="shared" si="10"/>
        <v>0</v>
      </c>
      <c r="Z417" s="429">
        <f t="shared" si="10"/>
        <v>0</v>
      </c>
      <c r="AA417" s="429" t="s">
        <v>1296</v>
      </c>
    </row>
    <row r="418" spans="1:27" x14ac:dyDescent="0.25">
      <c r="A418" t="s">
        <v>149</v>
      </c>
      <c r="B418" t="s">
        <v>1246</v>
      </c>
      <c r="C418" t="s">
        <v>1324</v>
      </c>
      <c r="D418" t="s">
        <v>1384</v>
      </c>
      <c r="E418" t="s">
        <v>1326</v>
      </c>
      <c r="F418" t="s">
        <v>1293</v>
      </c>
      <c r="G418">
        <v>35</v>
      </c>
      <c r="H418">
        <v>35015</v>
      </c>
      <c r="I418" t="s">
        <v>552</v>
      </c>
      <c r="J418" t="s">
        <v>1385</v>
      </c>
      <c r="K418" t="s">
        <v>1386</v>
      </c>
      <c r="L418">
        <v>29.989529054235181</v>
      </c>
      <c r="M418">
        <v>23.429319573621235</v>
      </c>
      <c r="N418">
        <v>29.989529054235181</v>
      </c>
      <c r="O418">
        <v>0</v>
      </c>
      <c r="P418">
        <v>2.3195026377885024</v>
      </c>
      <c r="Q418">
        <v>2.3195026377885024</v>
      </c>
      <c r="R418" t="s">
        <v>531</v>
      </c>
      <c r="S418" t="s">
        <v>531</v>
      </c>
      <c r="T418" t="s">
        <v>531</v>
      </c>
      <c r="U418" t="s">
        <v>531</v>
      </c>
      <c r="W418" s="429">
        <f t="shared" si="10"/>
        <v>0</v>
      </c>
      <c r="X418" s="429">
        <f t="shared" si="10"/>
        <v>0</v>
      </c>
      <c r="Y418" s="429">
        <f t="shared" si="10"/>
        <v>0</v>
      </c>
      <c r="Z418" s="429">
        <f t="shared" si="10"/>
        <v>0</v>
      </c>
      <c r="AA418" s="429" t="s">
        <v>1296</v>
      </c>
    </row>
    <row r="419" spans="1:27" x14ac:dyDescent="0.25">
      <c r="A419" t="s">
        <v>149</v>
      </c>
      <c r="B419" t="s">
        <v>1246</v>
      </c>
      <c r="C419" t="s">
        <v>1324</v>
      </c>
      <c r="D419" t="s">
        <v>1384</v>
      </c>
      <c r="E419" t="s">
        <v>1326</v>
      </c>
      <c r="F419" t="s">
        <v>1293</v>
      </c>
      <c r="G419">
        <v>35</v>
      </c>
      <c r="H419">
        <v>35015</v>
      </c>
      <c r="I419" t="s">
        <v>552</v>
      </c>
      <c r="J419" t="s">
        <v>1385</v>
      </c>
      <c r="K419" t="s">
        <v>1386</v>
      </c>
      <c r="L419">
        <v>0</v>
      </c>
      <c r="M419">
        <v>11.011780199601981</v>
      </c>
      <c r="N419">
        <v>0</v>
      </c>
      <c r="O419">
        <v>0</v>
      </c>
      <c r="P419">
        <v>0</v>
      </c>
      <c r="Q419">
        <v>0</v>
      </c>
      <c r="R419" t="s">
        <v>531</v>
      </c>
      <c r="S419" t="s">
        <v>531</v>
      </c>
      <c r="T419" t="s">
        <v>531</v>
      </c>
      <c r="U419" t="s">
        <v>531</v>
      </c>
      <c r="W419" s="429">
        <f t="shared" si="10"/>
        <v>0</v>
      </c>
      <c r="X419" s="429">
        <f t="shared" si="10"/>
        <v>0</v>
      </c>
      <c r="Y419" s="429">
        <f t="shared" si="10"/>
        <v>0</v>
      </c>
      <c r="Z419" s="429">
        <f t="shared" si="10"/>
        <v>0</v>
      </c>
      <c r="AA419" s="429" t="s">
        <v>1296</v>
      </c>
    </row>
    <row r="420" spans="1:27" x14ac:dyDescent="0.25">
      <c r="A420" t="s">
        <v>149</v>
      </c>
      <c r="B420" t="s">
        <v>1246</v>
      </c>
      <c r="C420" t="s">
        <v>1324</v>
      </c>
      <c r="D420" t="s">
        <v>1384</v>
      </c>
      <c r="E420" t="s">
        <v>1326</v>
      </c>
      <c r="F420" t="s">
        <v>1293</v>
      </c>
      <c r="G420">
        <v>35</v>
      </c>
      <c r="H420">
        <v>35015</v>
      </c>
      <c r="I420" t="s">
        <v>552</v>
      </c>
      <c r="J420" t="s">
        <v>1385</v>
      </c>
      <c r="K420" t="s">
        <v>1386</v>
      </c>
      <c r="L420">
        <v>0</v>
      </c>
      <c r="M420">
        <v>23.429319573621235</v>
      </c>
      <c r="N420">
        <v>0</v>
      </c>
      <c r="O420">
        <v>0</v>
      </c>
      <c r="P420">
        <v>0</v>
      </c>
      <c r="Q420">
        <v>0</v>
      </c>
      <c r="R420" t="s">
        <v>531</v>
      </c>
      <c r="S420" t="s">
        <v>531</v>
      </c>
      <c r="T420" t="s">
        <v>531</v>
      </c>
      <c r="U420" t="s">
        <v>531</v>
      </c>
      <c r="W420" s="429">
        <f t="shared" si="10"/>
        <v>0</v>
      </c>
      <c r="X420" s="429">
        <f t="shared" si="10"/>
        <v>0</v>
      </c>
      <c r="Y420" s="429">
        <f t="shared" si="10"/>
        <v>0</v>
      </c>
      <c r="Z420" s="429">
        <f t="shared" si="10"/>
        <v>0</v>
      </c>
      <c r="AA420" s="429" t="s">
        <v>1296</v>
      </c>
    </row>
    <row r="421" spans="1:27" x14ac:dyDescent="0.25">
      <c r="A421" t="s">
        <v>149</v>
      </c>
      <c r="B421" t="s">
        <v>1246</v>
      </c>
      <c r="C421" t="s">
        <v>1324</v>
      </c>
      <c r="D421" t="s">
        <v>1384</v>
      </c>
      <c r="E421" t="s">
        <v>1326</v>
      </c>
      <c r="F421" t="s">
        <v>1293</v>
      </c>
      <c r="G421">
        <v>35</v>
      </c>
      <c r="H421">
        <v>35015</v>
      </c>
      <c r="I421" t="s">
        <v>552</v>
      </c>
      <c r="J421" t="s">
        <v>1385</v>
      </c>
      <c r="K421" t="s">
        <v>1386</v>
      </c>
      <c r="L421">
        <v>0</v>
      </c>
      <c r="M421">
        <v>3.2801047403069727</v>
      </c>
      <c r="N421">
        <v>0</v>
      </c>
      <c r="O421">
        <v>0</v>
      </c>
      <c r="P421">
        <v>0</v>
      </c>
      <c r="Q421">
        <v>0</v>
      </c>
      <c r="R421" t="s">
        <v>531</v>
      </c>
      <c r="S421" t="s">
        <v>531</v>
      </c>
      <c r="T421" t="s">
        <v>531</v>
      </c>
      <c r="U421" t="s">
        <v>531</v>
      </c>
      <c r="W421" s="429">
        <f t="shared" si="10"/>
        <v>0</v>
      </c>
      <c r="X421" s="429">
        <f t="shared" si="10"/>
        <v>0</v>
      </c>
      <c r="Y421" s="429">
        <f t="shared" si="10"/>
        <v>0</v>
      </c>
      <c r="Z421" s="429">
        <f t="shared" si="10"/>
        <v>0</v>
      </c>
      <c r="AA421" s="429" t="s">
        <v>1296</v>
      </c>
    </row>
    <row r="422" spans="1:27" x14ac:dyDescent="0.25">
      <c r="A422" t="s">
        <v>149</v>
      </c>
      <c r="B422" t="s">
        <v>1246</v>
      </c>
      <c r="C422" t="s">
        <v>1324</v>
      </c>
      <c r="D422" t="s">
        <v>1384</v>
      </c>
      <c r="E422" t="s">
        <v>1326</v>
      </c>
      <c r="F422" t="s">
        <v>1293</v>
      </c>
      <c r="G422">
        <v>35</v>
      </c>
      <c r="H422">
        <v>35015</v>
      </c>
      <c r="I422" t="s">
        <v>552</v>
      </c>
      <c r="J422" t="s">
        <v>1385</v>
      </c>
      <c r="K422" t="s">
        <v>1386</v>
      </c>
      <c r="L422">
        <v>0</v>
      </c>
      <c r="M422">
        <v>45.687173168561408</v>
      </c>
      <c r="N422">
        <v>0</v>
      </c>
      <c r="O422">
        <v>0</v>
      </c>
      <c r="P422">
        <v>0</v>
      </c>
      <c r="Q422">
        <v>0</v>
      </c>
      <c r="R422" t="s">
        <v>531</v>
      </c>
      <c r="S422" t="s">
        <v>531</v>
      </c>
      <c r="T422" t="s">
        <v>531</v>
      </c>
      <c r="U422" t="s">
        <v>531</v>
      </c>
      <c r="W422" s="429">
        <f t="shared" si="10"/>
        <v>0</v>
      </c>
      <c r="X422" s="429">
        <f t="shared" si="10"/>
        <v>0</v>
      </c>
      <c r="Y422" s="429">
        <f t="shared" si="10"/>
        <v>0</v>
      </c>
      <c r="Z422" s="429">
        <f t="shared" si="10"/>
        <v>0</v>
      </c>
      <c r="AA422" s="429" t="s">
        <v>1296</v>
      </c>
    </row>
    <row r="423" spans="1:27" x14ac:dyDescent="0.25">
      <c r="A423" t="s">
        <v>149</v>
      </c>
      <c r="B423" t="s">
        <v>1246</v>
      </c>
      <c r="C423" t="s">
        <v>1324</v>
      </c>
      <c r="D423" t="s">
        <v>1384</v>
      </c>
      <c r="E423" t="s">
        <v>1326</v>
      </c>
      <c r="F423" t="s">
        <v>1293</v>
      </c>
      <c r="G423">
        <v>35</v>
      </c>
      <c r="H423">
        <v>35015</v>
      </c>
      <c r="I423" t="s">
        <v>552</v>
      </c>
      <c r="J423" t="s">
        <v>1385</v>
      </c>
      <c r="K423" t="s">
        <v>1386</v>
      </c>
      <c r="L423">
        <v>0</v>
      </c>
      <c r="M423">
        <v>2.8115183488345479</v>
      </c>
      <c r="N423">
        <v>0</v>
      </c>
      <c r="O423">
        <v>0</v>
      </c>
      <c r="P423">
        <v>0</v>
      </c>
      <c r="Q423">
        <v>0</v>
      </c>
      <c r="R423" t="s">
        <v>531</v>
      </c>
      <c r="S423" t="s">
        <v>531</v>
      </c>
      <c r="T423" t="s">
        <v>531</v>
      </c>
      <c r="U423" t="s">
        <v>531</v>
      </c>
      <c r="W423" s="429">
        <f t="shared" si="10"/>
        <v>0</v>
      </c>
      <c r="X423" s="429">
        <f t="shared" si="10"/>
        <v>0</v>
      </c>
      <c r="Y423" s="429">
        <f t="shared" si="10"/>
        <v>0</v>
      </c>
      <c r="Z423" s="429">
        <f t="shared" si="10"/>
        <v>0</v>
      </c>
      <c r="AA423" s="429" t="s">
        <v>1296</v>
      </c>
    </row>
    <row r="424" spans="1:27" x14ac:dyDescent="0.25">
      <c r="A424" t="s">
        <v>149</v>
      </c>
      <c r="B424" t="s">
        <v>1246</v>
      </c>
      <c r="C424" t="s">
        <v>1324</v>
      </c>
      <c r="D424" t="s">
        <v>1384</v>
      </c>
      <c r="E424" t="s">
        <v>1326</v>
      </c>
      <c r="F424" t="s">
        <v>1293</v>
      </c>
      <c r="G424">
        <v>35</v>
      </c>
      <c r="H424">
        <v>35015</v>
      </c>
      <c r="I424" t="s">
        <v>552</v>
      </c>
      <c r="J424" t="s">
        <v>1385</v>
      </c>
      <c r="K424" t="s">
        <v>1386</v>
      </c>
      <c r="L424">
        <v>121.36387539135799</v>
      </c>
      <c r="M424">
        <v>18.274869267424563</v>
      </c>
      <c r="N424">
        <v>72.865183873962039</v>
      </c>
      <c r="O424">
        <v>0</v>
      </c>
      <c r="P424">
        <v>0</v>
      </c>
      <c r="Q424">
        <v>0</v>
      </c>
      <c r="R424" t="s">
        <v>531</v>
      </c>
      <c r="S424" t="s">
        <v>531</v>
      </c>
      <c r="T424" t="s">
        <v>531</v>
      </c>
      <c r="U424" t="s">
        <v>531</v>
      </c>
      <c r="W424" s="429">
        <f t="shared" si="10"/>
        <v>0</v>
      </c>
      <c r="X424" s="429">
        <f t="shared" si="10"/>
        <v>0</v>
      </c>
      <c r="Y424" s="429">
        <f t="shared" si="10"/>
        <v>0</v>
      </c>
      <c r="Z424" s="429">
        <f t="shared" si="10"/>
        <v>0</v>
      </c>
      <c r="AA424" s="429" t="s">
        <v>1296</v>
      </c>
    </row>
    <row r="425" spans="1:27" x14ac:dyDescent="0.25">
      <c r="A425" t="s">
        <v>149</v>
      </c>
      <c r="B425" t="s">
        <v>1246</v>
      </c>
      <c r="C425" t="s">
        <v>1324</v>
      </c>
      <c r="D425" t="s">
        <v>1384</v>
      </c>
      <c r="E425" t="s">
        <v>1326</v>
      </c>
      <c r="F425" t="s">
        <v>1293</v>
      </c>
      <c r="G425">
        <v>35</v>
      </c>
      <c r="H425">
        <v>35015</v>
      </c>
      <c r="I425" t="s">
        <v>552</v>
      </c>
      <c r="J425" t="s">
        <v>1385</v>
      </c>
      <c r="K425" t="s">
        <v>1386</v>
      </c>
      <c r="L425">
        <v>0</v>
      </c>
      <c r="M425">
        <v>2.5772251530983361</v>
      </c>
      <c r="N425">
        <v>0</v>
      </c>
      <c r="O425">
        <v>0</v>
      </c>
      <c r="P425">
        <v>0</v>
      </c>
      <c r="Q425">
        <v>0</v>
      </c>
      <c r="R425" t="s">
        <v>531</v>
      </c>
      <c r="S425" t="s">
        <v>531</v>
      </c>
      <c r="T425" t="s">
        <v>531</v>
      </c>
      <c r="U425" t="s">
        <v>531</v>
      </c>
      <c r="W425" s="429">
        <f t="shared" si="10"/>
        <v>0</v>
      </c>
      <c r="X425" s="429">
        <f t="shared" si="10"/>
        <v>0</v>
      </c>
      <c r="Y425" s="429">
        <f t="shared" si="10"/>
        <v>0</v>
      </c>
      <c r="Z425" s="429">
        <f t="shared" si="10"/>
        <v>0</v>
      </c>
      <c r="AA425" s="429" t="s">
        <v>1296</v>
      </c>
    </row>
    <row r="426" spans="1:27" x14ac:dyDescent="0.25">
      <c r="A426" t="s">
        <v>149</v>
      </c>
      <c r="B426" t="s">
        <v>1246</v>
      </c>
      <c r="C426" t="s">
        <v>1324</v>
      </c>
      <c r="D426" t="s">
        <v>1384</v>
      </c>
      <c r="E426" t="s">
        <v>1326</v>
      </c>
      <c r="F426" t="s">
        <v>1293</v>
      </c>
      <c r="G426">
        <v>35</v>
      </c>
      <c r="H426">
        <v>35015</v>
      </c>
      <c r="I426" t="s">
        <v>552</v>
      </c>
      <c r="J426" t="s">
        <v>1385</v>
      </c>
      <c r="K426" t="s">
        <v>1386</v>
      </c>
      <c r="L426">
        <v>0</v>
      </c>
      <c r="M426">
        <v>2.5772251530983361</v>
      </c>
      <c r="N426">
        <v>0</v>
      </c>
      <c r="O426">
        <v>0</v>
      </c>
      <c r="P426">
        <v>0</v>
      </c>
      <c r="Q426">
        <v>0</v>
      </c>
      <c r="R426" t="s">
        <v>531</v>
      </c>
      <c r="S426" t="s">
        <v>531</v>
      </c>
      <c r="T426" t="s">
        <v>531</v>
      </c>
      <c r="U426" t="s">
        <v>531</v>
      </c>
      <c r="W426" s="429">
        <f t="shared" si="10"/>
        <v>0</v>
      </c>
      <c r="X426" s="429">
        <f t="shared" si="10"/>
        <v>0</v>
      </c>
      <c r="Y426" s="429">
        <f t="shared" si="10"/>
        <v>0</v>
      </c>
      <c r="Z426" s="429">
        <f t="shared" si="10"/>
        <v>0</v>
      </c>
      <c r="AA426" s="429" t="s">
        <v>1296</v>
      </c>
    </row>
    <row r="427" spans="1:27" x14ac:dyDescent="0.25">
      <c r="A427" t="s">
        <v>149</v>
      </c>
      <c r="B427" t="s">
        <v>1246</v>
      </c>
      <c r="C427" t="s">
        <v>1324</v>
      </c>
      <c r="D427" t="s">
        <v>1384</v>
      </c>
      <c r="E427" t="s">
        <v>1326</v>
      </c>
      <c r="F427" t="s">
        <v>1293</v>
      </c>
      <c r="G427">
        <v>35</v>
      </c>
      <c r="H427">
        <v>35015</v>
      </c>
      <c r="I427" t="s">
        <v>552</v>
      </c>
      <c r="J427" t="s">
        <v>1385</v>
      </c>
      <c r="K427" t="s">
        <v>1386</v>
      </c>
      <c r="L427">
        <v>0</v>
      </c>
      <c r="M427">
        <v>2.5772251530983361</v>
      </c>
      <c r="N427">
        <v>0</v>
      </c>
      <c r="O427">
        <v>0</v>
      </c>
      <c r="P427">
        <v>0</v>
      </c>
      <c r="Q427">
        <v>0</v>
      </c>
      <c r="R427" t="s">
        <v>531</v>
      </c>
      <c r="S427" t="s">
        <v>531</v>
      </c>
      <c r="T427" t="s">
        <v>531</v>
      </c>
      <c r="U427" t="s">
        <v>531</v>
      </c>
      <c r="W427" s="429">
        <f t="shared" si="10"/>
        <v>0</v>
      </c>
      <c r="X427" s="429">
        <f t="shared" si="10"/>
        <v>0</v>
      </c>
      <c r="Y427" s="429">
        <f t="shared" si="10"/>
        <v>0</v>
      </c>
      <c r="Z427" s="429">
        <f t="shared" si="10"/>
        <v>0</v>
      </c>
      <c r="AA427" s="429" t="s">
        <v>1296</v>
      </c>
    </row>
    <row r="428" spans="1:27" x14ac:dyDescent="0.25">
      <c r="A428" t="s">
        <v>149</v>
      </c>
      <c r="B428" t="s">
        <v>1246</v>
      </c>
      <c r="C428" t="s">
        <v>1324</v>
      </c>
      <c r="D428" t="s">
        <v>1384</v>
      </c>
      <c r="E428" t="s">
        <v>1326</v>
      </c>
      <c r="F428" t="s">
        <v>1293</v>
      </c>
      <c r="G428">
        <v>35</v>
      </c>
      <c r="H428">
        <v>35015</v>
      </c>
      <c r="I428" t="s">
        <v>552</v>
      </c>
      <c r="J428" t="s">
        <v>1385</v>
      </c>
      <c r="K428" t="s">
        <v>1386</v>
      </c>
      <c r="L428">
        <v>44.515707189880345</v>
      </c>
      <c r="M428">
        <v>3.514397936043185</v>
      </c>
      <c r="N428">
        <v>44.515707189880345</v>
      </c>
      <c r="O428">
        <v>0</v>
      </c>
      <c r="P428">
        <v>0</v>
      </c>
      <c r="Q428">
        <v>0</v>
      </c>
      <c r="R428" t="s">
        <v>531</v>
      </c>
      <c r="S428" t="s">
        <v>531</v>
      </c>
      <c r="T428" t="s">
        <v>531</v>
      </c>
      <c r="U428" t="s">
        <v>531</v>
      </c>
      <c r="W428" s="429">
        <f t="shared" si="10"/>
        <v>0</v>
      </c>
      <c r="X428" s="429">
        <f t="shared" si="10"/>
        <v>0</v>
      </c>
      <c r="Y428" s="429">
        <f t="shared" si="10"/>
        <v>0</v>
      </c>
      <c r="Z428" s="429">
        <f t="shared" si="10"/>
        <v>0</v>
      </c>
      <c r="AA428" s="429" t="s">
        <v>1296</v>
      </c>
    </row>
    <row r="429" spans="1:27" x14ac:dyDescent="0.25">
      <c r="A429" t="s">
        <v>149</v>
      </c>
      <c r="B429" t="s">
        <v>1246</v>
      </c>
      <c r="C429" t="s">
        <v>1324</v>
      </c>
      <c r="D429" t="s">
        <v>1384</v>
      </c>
      <c r="E429" t="s">
        <v>1326</v>
      </c>
      <c r="F429" t="s">
        <v>1293</v>
      </c>
      <c r="G429">
        <v>35</v>
      </c>
      <c r="H429">
        <v>35015</v>
      </c>
      <c r="I429" t="s">
        <v>552</v>
      </c>
      <c r="J429" t="s">
        <v>1385</v>
      </c>
      <c r="K429" t="s">
        <v>1386</v>
      </c>
      <c r="L429">
        <v>46.624345951506257</v>
      </c>
      <c r="M429">
        <v>7.263089067822583</v>
      </c>
      <c r="N429">
        <v>46.624345951506257</v>
      </c>
      <c r="O429">
        <v>0</v>
      </c>
      <c r="P429">
        <v>0</v>
      </c>
      <c r="Q429">
        <v>0</v>
      </c>
      <c r="R429" t="s">
        <v>531</v>
      </c>
      <c r="S429" t="s">
        <v>531</v>
      </c>
      <c r="T429" t="s">
        <v>531</v>
      </c>
      <c r="U429" t="s">
        <v>531</v>
      </c>
      <c r="W429" s="429">
        <f t="shared" si="10"/>
        <v>0</v>
      </c>
      <c r="X429" s="429">
        <f t="shared" si="10"/>
        <v>0</v>
      </c>
      <c r="Y429" s="429">
        <f t="shared" si="10"/>
        <v>0</v>
      </c>
      <c r="Z429" s="429">
        <f t="shared" si="10"/>
        <v>0</v>
      </c>
      <c r="AA429" s="429" t="s">
        <v>1296</v>
      </c>
    </row>
    <row r="430" spans="1:27" x14ac:dyDescent="0.25">
      <c r="A430" t="s">
        <v>149</v>
      </c>
      <c r="B430" t="s">
        <v>1246</v>
      </c>
      <c r="C430" t="s">
        <v>1324</v>
      </c>
      <c r="D430" t="s">
        <v>1384</v>
      </c>
      <c r="E430" t="s">
        <v>1326</v>
      </c>
      <c r="F430" t="s">
        <v>1293</v>
      </c>
      <c r="G430">
        <v>35</v>
      </c>
      <c r="H430">
        <v>35015</v>
      </c>
      <c r="I430" t="s">
        <v>552</v>
      </c>
      <c r="J430" t="s">
        <v>1385</v>
      </c>
      <c r="K430" t="s">
        <v>1386</v>
      </c>
      <c r="L430">
        <v>46.624345951506257</v>
      </c>
      <c r="M430">
        <v>7.263089067822583</v>
      </c>
      <c r="N430">
        <v>46.624345951506257</v>
      </c>
      <c r="O430">
        <v>0</v>
      </c>
      <c r="P430">
        <v>0</v>
      </c>
      <c r="Q430">
        <v>0</v>
      </c>
      <c r="R430" t="s">
        <v>531</v>
      </c>
      <c r="S430" t="s">
        <v>531</v>
      </c>
      <c r="T430" t="s">
        <v>531</v>
      </c>
      <c r="U430" t="s">
        <v>531</v>
      </c>
      <c r="W430" s="429">
        <f t="shared" si="10"/>
        <v>0</v>
      </c>
      <c r="X430" s="429">
        <f t="shared" si="10"/>
        <v>0</v>
      </c>
      <c r="Y430" s="429">
        <f t="shared" si="10"/>
        <v>0</v>
      </c>
      <c r="Z430" s="429">
        <f t="shared" si="10"/>
        <v>0</v>
      </c>
      <c r="AA430" s="429" t="s">
        <v>1296</v>
      </c>
    </row>
    <row r="431" spans="1:27" x14ac:dyDescent="0.25">
      <c r="A431" t="s">
        <v>149</v>
      </c>
      <c r="B431" t="s">
        <v>1246</v>
      </c>
      <c r="C431" t="s">
        <v>1324</v>
      </c>
      <c r="D431" t="s">
        <v>1384</v>
      </c>
      <c r="E431" t="s">
        <v>1326</v>
      </c>
      <c r="F431" t="s">
        <v>1293</v>
      </c>
      <c r="G431">
        <v>35</v>
      </c>
      <c r="H431">
        <v>35015</v>
      </c>
      <c r="I431" t="s">
        <v>552</v>
      </c>
      <c r="J431" t="s">
        <v>1385</v>
      </c>
      <c r="K431" t="s">
        <v>1386</v>
      </c>
      <c r="L431">
        <v>0</v>
      </c>
      <c r="M431">
        <v>7.4973822635587952</v>
      </c>
      <c r="N431">
        <v>0</v>
      </c>
      <c r="O431">
        <v>0</v>
      </c>
      <c r="P431">
        <v>0</v>
      </c>
      <c r="Q431">
        <v>0</v>
      </c>
      <c r="R431" t="s">
        <v>531</v>
      </c>
      <c r="S431" t="s">
        <v>531</v>
      </c>
      <c r="T431" t="s">
        <v>531</v>
      </c>
      <c r="U431" t="s">
        <v>531</v>
      </c>
      <c r="W431" s="429">
        <f t="shared" si="10"/>
        <v>0</v>
      </c>
      <c r="X431" s="429">
        <f t="shared" si="10"/>
        <v>0</v>
      </c>
      <c r="Y431" s="429">
        <f t="shared" si="10"/>
        <v>0</v>
      </c>
      <c r="Z431" s="429">
        <f t="shared" si="10"/>
        <v>0</v>
      </c>
      <c r="AA431" s="429" t="s">
        <v>1296</v>
      </c>
    </row>
    <row r="432" spans="1:27" x14ac:dyDescent="0.25">
      <c r="A432" t="s">
        <v>149</v>
      </c>
      <c r="B432" t="s">
        <v>1246</v>
      </c>
      <c r="C432" t="s">
        <v>1324</v>
      </c>
      <c r="D432" t="s">
        <v>1384</v>
      </c>
      <c r="E432" t="s">
        <v>1326</v>
      </c>
      <c r="F432" t="s">
        <v>1293</v>
      </c>
      <c r="G432">
        <v>35</v>
      </c>
      <c r="H432">
        <v>35015</v>
      </c>
      <c r="I432" t="s">
        <v>552</v>
      </c>
      <c r="J432" t="s">
        <v>1385</v>
      </c>
      <c r="K432" t="s">
        <v>1386</v>
      </c>
      <c r="L432">
        <v>0</v>
      </c>
      <c r="M432">
        <v>7.4973822635587952</v>
      </c>
      <c r="N432">
        <v>0</v>
      </c>
      <c r="O432">
        <v>0</v>
      </c>
      <c r="P432">
        <v>0</v>
      </c>
      <c r="Q432">
        <v>0</v>
      </c>
      <c r="R432" t="s">
        <v>531</v>
      </c>
      <c r="S432" t="s">
        <v>531</v>
      </c>
      <c r="T432" t="s">
        <v>531</v>
      </c>
      <c r="U432" t="s">
        <v>531</v>
      </c>
      <c r="W432" s="429">
        <f t="shared" si="10"/>
        <v>0</v>
      </c>
      <c r="X432" s="429">
        <f t="shared" si="10"/>
        <v>0</v>
      </c>
      <c r="Y432" s="429">
        <f t="shared" si="10"/>
        <v>0</v>
      </c>
      <c r="Z432" s="429">
        <f t="shared" si="10"/>
        <v>0</v>
      </c>
      <c r="AA432" s="429" t="s">
        <v>1296</v>
      </c>
    </row>
    <row r="433" spans="1:27" x14ac:dyDescent="0.25">
      <c r="A433" t="s">
        <v>149</v>
      </c>
      <c r="B433" t="s">
        <v>1246</v>
      </c>
      <c r="C433" t="s">
        <v>1324</v>
      </c>
      <c r="D433" t="s">
        <v>1384</v>
      </c>
      <c r="E433" t="s">
        <v>1326</v>
      </c>
      <c r="F433" t="s">
        <v>1293</v>
      </c>
      <c r="G433">
        <v>35</v>
      </c>
      <c r="H433">
        <v>35015</v>
      </c>
      <c r="I433" t="s">
        <v>552</v>
      </c>
      <c r="J433" t="s">
        <v>1385</v>
      </c>
      <c r="K433" t="s">
        <v>1386</v>
      </c>
      <c r="L433">
        <v>0</v>
      </c>
      <c r="M433">
        <v>3.2801047403069727</v>
      </c>
      <c r="N433">
        <v>0</v>
      </c>
      <c r="O433">
        <v>0</v>
      </c>
      <c r="P433">
        <v>0</v>
      </c>
      <c r="Q433">
        <v>0</v>
      </c>
      <c r="R433" t="s">
        <v>531</v>
      </c>
      <c r="S433" t="s">
        <v>531</v>
      </c>
      <c r="T433" t="s">
        <v>531</v>
      </c>
      <c r="U433" t="s">
        <v>531</v>
      </c>
      <c r="W433" s="429">
        <f t="shared" si="10"/>
        <v>0</v>
      </c>
      <c r="X433" s="429">
        <f t="shared" si="10"/>
        <v>0</v>
      </c>
      <c r="Y433" s="429">
        <f t="shared" si="10"/>
        <v>0</v>
      </c>
      <c r="Z433" s="429">
        <f t="shared" si="10"/>
        <v>0</v>
      </c>
      <c r="AA433" s="429" t="s">
        <v>1296</v>
      </c>
    </row>
    <row r="434" spans="1:27" x14ac:dyDescent="0.25">
      <c r="A434" t="s">
        <v>149</v>
      </c>
      <c r="B434" t="s">
        <v>1246</v>
      </c>
      <c r="C434" t="s">
        <v>1324</v>
      </c>
      <c r="D434" t="s">
        <v>1384</v>
      </c>
      <c r="E434" t="s">
        <v>1326</v>
      </c>
      <c r="F434" t="s">
        <v>1293</v>
      </c>
      <c r="G434">
        <v>35</v>
      </c>
      <c r="H434">
        <v>35015</v>
      </c>
      <c r="I434" t="s">
        <v>552</v>
      </c>
      <c r="J434" t="s">
        <v>1385</v>
      </c>
      <c r="K434" t="s">
        <v>1386</v>
      </c>
      <c r="L434">
        <v>0</v>
      </c>
      <c r="M434">
        <v>8.6688482422398572</v>
      </c>
      <c r="N434">
        <v>0</v>
      </c>
      <c r="O434">
        <v>0</v>
      </c>
      <c r="P434">
        <v>0</v>
      </c>
      <c r="Q434">
        <v>0</v>
      </c>
      <c r="R434" t="s">
        <v>531</v>
      </c>
      <c r="S434" t="s">
        <v>531</v>
      </c>
      <c r="T434" t="s">
        <v>531</v>
      </c>
      <c r="U434" t="s">
        <v>531</v>
      </c>
      <c r="W434" s="429">
        <f t="shared" si="10"/>
        <v>0</v>
      </c>
      <c r="X434" s="429">
        <f t="shared" si="10"/>
        <v>0</v>
      </c>
      <c r="Y434" s="429">
        <f t="shared" si="10"/>
        <v>0</v>
      </c>
      <c r="Z434" s="429">
        <f t="shared" si="10"/>
        <v>0</v>
      </c>
      <c r="AA434" s="429" t="s">
        <v>1296</v>
      </c>
    </row>
    <row r="435" spans="1:27" x14ac:dyDescent="0.25">
      <c r="A435" t="s">
        <v>149</v>
      </c>
      <c r="B435" t="s">
        <v>1246</v>
      </c>
      <c r="C435" t="s">
        <v>1324</v>
      </c>
      <c r="D435" t="s">
        <v>1384</v>
      </c>
      <c r="E435" t="s">
        <v>1326</v>
      </c>
      <c r="F435" t="s">
        <v>1293</v>
      </c>
      <c r="G435">
        <v>35</v>
      </c>
      <c r="H435">
        <v>35015</v>
      </c>
      <c r="I435" t="s">
        <v>552</v>
      </c>
      <c r="J435" t="s">
        <v>1385</v>
      </c>
      <c r="K435" t="s">
        <v>1386</v>
      </c>
      <c r="L435">
        <v>0</v>
      </c>
      <c r="M435">
        <v>2.1086387616259112</v>
      </c>
      <c r="N435">
        <v>0</v>
      </c>
      <c r="O435">
        <v>0</v>
      </c>
      <c r="P435">
        <v>0</v>
      </c>
      <c r="Q435">
        <v>0</v>
      </c>
      <c r="R435" t="s">
        <v>531</v>
      </c>
      <c r="S435" t="s">
        <v>531</v>
      </c>
      <c r="T435" t="s">
        <v>531</v>
      </c>
      <c r="U435" t="s">
        <v>531</v>
      </c>
      <c r="W435" s="429">
        <f t="shared" si="10"/>
        <v>0</v>
      </c>
      <c r="X435" s="429">
        <f t="shared" si="10"/>
        <v>0</v>
      </c>
      <c r="Y435" s="429">
        <f t="shared" si="10"/>
        <v>0</v>
      </c>
      <c r="Z435" s="429">
        <f t="shared" si="10"/>
        <v>0</v>
      </c>
      <c r="AA435" s="429" t="s">
        <v>1296</v>
      </c>
    </row>
    <row r="436" spans="1:27" x14ac:dyDescent="0.25">
      <c r="A436" t="s">
        <v>149</v>
      </c>
      <c r="B436" t="s">
        <v>1246</v>
      </c>
      <c r="C436" t="s">
        <v>1324</v>
      </c>
      <c r="D436" t="s">
        <v>1384</v>
      </c>
      <c r="E436" t="s">
        <v>1326</v>
      </c>
      <c r="F436" t="s">
        <v>1293</v>
      </c>
      <c r="G436">
        <v>35</v>
      </c>
      <c r="H436">
        <v>35015</v>
      </c>
      <c r="I436" t="s">
        <v>552</v>
      </c>
      <c r="J436" t="s">
        <v>1385</v>
      </c>
      <c r="K436" t="s">
        <v>1386</v>
      </c>
      <c r="L436">
        <v>0</v>
      </c>
      <c r="M436">
        <v>23.429319573621235</v>
      </c>
      <c r="N436">
        <v>0</v>
      </c>
      <c r="O436">
        <v>0</v>
      </c>
      <c r="P436">
        <v>0</v>
      </c>
      <c r="Q436">
        <v>0</v>
      </c>
      <c r="R436" t="s">
        <v>531</v>
      </c>
      <c r="S436" t="s">
        <v>531</v>
      </c>
      <c r="T436" t="s">
        <v>531</v>
      </c>
      <c r="U436" t="s">
        <v>531</v>
      </c>
      <c r="W436" s="429">
        <f t="shared" si="10"/>
        <v>0</v>
      </c>
      <c r="X436" s="429">
        <f t="shared" si="10"/>
        <v>0</v>
      </c>
      <c r="Y436" s="429">
        <f t="shared" si="10"/>
        <v>0</v>
      </c>
      <c r="Z436" s="429">
        <f t="shared" si="10"/>
        <v>0</v>
      </c>
      <c r="AA436" s="429" t="s">
        <v>1296</v>
      </c>
    </row>
    <row r="437" spans="1:27" x14ac:dyDescent="0.25">
      <c r="A437" t="s">
        <v>149</v>
      </c>
      <c r="B437" t="s">
        <v>1246</v>
      </c>
      <c r="C437" t="s">
        <v>1324</v>
      </c>
      <c r="D437" t="s">
        <v>1384</v>
      </c>
      <c r="E437" t="s">
        <v>1326</v>
      </c>
      <c r="F437" t="s">
        <v>1293</v>
      </c>
      <c r="G437">
        <v>35</v>
      </c>
      <c r="H437">
        <v>35015</v>
      </c>
      <c r="I437" t="s">
        <v>552</v>
      </c>
      <c r="J437" t="s">
        <v>1385</v>
      </c>
      <c r="K437" t="s">
        <v>1386</v>
      </c>
      <c r="L437">
        <v>28.11518348834548</v>
      </c>
      <c r="M437">
        <v>20.149214833314261</v>
      </c>
      <c r="N437">
        <v>7.0287958720863699</v>
      </c>
      <c r="O437">
        <v>1.9680628441841836</v>
      </c>
      <c r="P437">
        <v>1.3589005352700314</v>
      </c>
      <c r="Q437">
        <v>1.3589005352700314</v>
      </c>
      <c r="R437" t="s">
        <v>531</v>
      </c>
      <c r="S437" t="s">
        <v>531</v>
      </c>
      <c r="T437" t="s">
        <v>531</v>
      </c>
      <c r="U437" t="s">
        <v>531</v>
      </c>
      <c r="W437" s="429">
        <f t="shared" si="10"/>
        <v>0</v>
      </c>
      <c r="X437" s="429">
        <f t="shared" si="10"/>
        <v>0</v>
      </c>
      <c r="Y437" s="429">
        <f t="shared" si="10"/>
        <v>0</v>
      </c>
      <c r="Z437" s="429">
        <f t="shared" si="10"/>
        <v>0</v>
      </c>
      <c r="AA437" s="429" t="s">
        <v>1296</v>
      </c>
    </row>
    <row r="438" spans="1:27" x14ac:dyDescent="0.25">
      <c r="A438" t="s">
        <v>149</v>
      </c>
      <c r="B438" t="s">
        <v>1246</v>
      </c>
      <c r="C438" t="s">
        <v>1324</v>
      </c>
      <c r="D438" t="s">
        <v>1384</v>
      </c>
      <c r="E438" t="s">
        <v>1326</v>
      </c>
      <c r="F438" t="s">
        <v>1293</v>
      </c>
      <c r="G438">
        <v>35</v>
      </c>
      <c r="H438">
        <v>35015</v>
      </c>
      <c r="I438" t="s">
        <v>552</v>
      </c>
      <c r="J438" t="s">
        <v>1385</v>
      </c>
      <c r="K438" t="s">
        <v>1386</v>
      </c>
      <c r="L438">
        <v>28.11518348834548</v>
      </c>
      <c r="M438">
        <v>20.149214833314261</v>
      </c>
      <c r="N438">
        <v>7.0287958720863699</v>
      </c>
      <c r="O438">
        <v>1.9680628441841836</v>
      </c>
      <c r="P438">
        <v>1.3589005352700314</v>
      </c>
      <c r="Q438">
        <v>1.3589005352700314</v>
      </c>
      <c r="R438" t="s">
        <v>531</v>
      </c>
      <c r="S438" t="s">
        <v>531</v>
      </c>
      <c r="T438" t="s">
        <v>531</v>
      </c>
      <c r="U438" t="s">
        <v>531</v>
      </c>
      <c r="W438" s="429">
        <f t="shared" si="10"/>
        <v>0</v>
      </c>
      <c r="X438" s="429">
        <f t="shared" si="10"/>
        <v>0</v>
      </c>
      <c r="Y438" s="429">
        <f t="shared" si="10"/>
        <v>0</v>
      </c>
      <c r="Z438" s="429">
        <f t="shared" si="10"/>
        <v>0</v>
      </c>
      <c r="AA438" s="429" t="s">
        <v>1296</v>
      </c>
    </row>
    <row r="439" spans="1:27" x14ac:dyDescent="0.25">
      <c r="A439" t="s">
        <v>149</v>
      </c>
      <c r="B439" t="s">
        <v>1246</v>
      </c>
      <c r="C439" t="s">
        <v>1324</v>
      </c>
      <c r="D439" t="s">
        <v>1384</v>
      </c>
      <c r="E439" t="s">
        <v>1326</v>
      </c>
      <c r="F439" t="s">
        <v>1293</v>
      </c>
      <c r="G439">
        <v>35</v>
      </c>
      <c r="H439">
        <v>35015</v>
      </c>
      <c r="I439" t="s">
        <v>552</v>
      </c>
      <c r="J439" t="s">
        <v>1385</v>
      </c>
      <c r="K439" t="s">
        <v>1386</v>
      </c>
      <c r="L439">
        <v>0</v>
      </c>
      <c r="M439">
        <v>1.4057591744172739</v>
      </c>
      <c r="N439">
        <v>0</v>
      </c>
      <c r="O439">
        <v>0</v>
      </c>
      <c r="P439">
        <v>0</v>
      </c>
      <c r="Q439">
        <v>0</v>
      </c>
      <c r="R439" t="s">
        <v>531</v>
      </c>
      <c r="S439" t="s">
        <v>531</v>
      </c>
      <c r="T439" t="s">
        <v>531</v>
      </c>
      <c r="U439" t="s">
        <v>531</v>
      </c>
      <c r="W439" s="429">
        <f t="shared" si="10"/>
        <v>0</v>
      </c>
      <c r="X439" s="429">
        <f t="shared" si="10"/>
        <v>0</v>
      </c>
      <c r="Y439" s="429">
        <f t="shared" si="10"/>
        <v>0</v>
      </c>
      <c r="Z439" s="429">
        <f t="shared" si="10"/>
        <v>0</v>
      </c>
      <c r="AA439" s="429" t="s">
        <v>1296</v>
      </c>
    </row>
    <row r="440" spans="1:27" x14ac:dyDescent="0.25">
      <c r="A440" t="s">
        <v>149</v>
      </c>
      <c r="B440" t="s">
        <v>1246</v>
      </c>
      <c r="C440" t="s">
        <v>1324</v>
      </c>
      <c r="D440" t="s">
        <v>1384</v>
      </c>
      <c r="E440" t="s">
        <v>1326</v>
      </c>
      <c r="F440" t="s">
        <v>1293</v>
      </c>
      <c r="G440">
        <v>35</v>
      </c>
      <c r="H440">
        <v>35015</v>
      </c>
      <c r="I440" t="s">
        <v>552</v>
      </c>
      <c r="J440" t="s">
        <v>1385</v>
      </c>
      <c r="K440" t="s">
        <v>1386</v>
      </c>
      <c r="L440">
        <v>15.697644114326227</v>
      </c>
      <c r="M440">
        <v>5.3887435019328835</v>
      </c>
      <c r="N440">
        <v>5.3887435019328835</v>
      </c>
      <c r="O440">
        <v>1.6634816897271076</v>
      </c>
      <c r="P440">
        <v>2.3429319573621235</v>
      </c>
      <c r="Q440">
        <v>2.3429319573621235</v>
      </c>
      <c r="R440" t="s">
        <v>531</v>
      </c>
      <c r="S440" t="s">
        <v>531</v>
      </c>
      <c r="T440" t="s">
        <v>531</v>
      </c>
      <c r="U440" t="s">
        <v>531</v>
      </c>
      <c r="W440" s="429">
        <f t="shared" si="10"/>
        <v>0</v>
      </c>
      <c r="X440" s="429">
        <f t="shared" si="10"/>
        <v>0</v>
      </c>
      <c r="Y440" s="429">
        <f t="shared" si="10"/>
        <v>0</v>
      </c>
      <c r="Z440" s="429">
        <f t="shared" si="10"/>
        <v>0</v>
      </c>
      <c r="AA440" s="429" t="s">
        <v>1296</v>
      </c>
    </row>
    <row r="441" spans="1:27" x14ac:dyDescent="0.25">
      <c r="A441" t="s">
        <v>149</v>
      </c>
      <c r="B441" t="s">
        <v>1246</v>
      </c>
      <c r="C441" t="s">
        <v>1324</v>
      </c>
      <c r="D441" t="s">
        <v>1384</v>
      </c>
      <c r="E441" t="s">
        <v>1326</v>
      </c>
      <c r="F441" t="s">
        <v>1293</v>
      </c>
      <c r="G441">
        <v>35</v>
      </c>
      <c r="H441">
        <v>35015</v>
      </c>
      <c r="I441" t="s">
        <v>552</v>
      </c>
      <c r="J441" t="s">
        <v>1385</v>
      </c>
      <c r="K441" t="s">
        <v>1386</v>
      </c>
      <c r="L441">
        <v>15.697644114326227</v>
      </c>
      <c r="M441">
        <v>7.4973822635587952</v>
      </c>
      <c r="N441">
        <v>5.3887435019328835</v>
      </c>
      <c r="O441">
        <v>1.6634816897271076</v>
      </c>
      <c r="P441">
        <v>2.3429319573621235</v>
      </c>
      <c r="Q441">
        <v>2.3429319573621235</v>
      </c>
      <c r="R441" t="s">
        <v>531</v>
      </c>
      <c r="S441" t="s">
        <v>531</v>
      </c>
      <c r="T441" t="s">
        <v>531</v>
      </c>
      <c r="U441" t="s">
        <v>531</v>
      </c>
      <c r="W441" s="429">
        <f t="shared" si="10"/>
        <v>0</v>
      </c>
      <c r="X441" s="429">
        <f t="shared" si="10"/>
        <v>0</v>
      </c>
      <c r="Y441" s="429">
        <f t="shared" si="10"/>
        <v>0</v>
      </c>
      <c r="Z441" s="429">
        <f t="shared" si="10"/>
        <v>0</v>
      </c>
      <c r="AA441" s="429" t="s">
        <v>1296</v>
      </c>
    </row>
    <row r="442" spans="1:27" x14ac:dyDescent="0.25">
      <c r="A442" t="s">
        <v>149</v>
      </c>
      <c r="B442" t="s">
        <v>1246</v>
      </c>
      <c r="C442" t="s">
        <v>1324</v>
      </c>
      <c r="D442" t="s">
        <v>1384</v>
      </c>
      <c r="E442" t="s">
        <v>1326</v>
      </c>
      <c r="F442" t="s">
        <v>1293</v>
      </c>
      <c r="G442">
        <v>35</v>
      </c>
      <c r="H442">
        <v>35015</v>
      </c>
      <c r="I442" t="s">
        <v>552</v>
      </c>
      <c r="J442" t="s">
        <v>1385</v>
      </c>
      <c r="K442" t="s">
        <v>1386</v>
      </c>
      <c r="L442">
        <v>28.11518348834548</v>
      </c>
      <c r="M442">
        <v>15.229057722853803</v>
      </c>
      <c r="N442">
        <v>10.07460741665713</v>
      </c>
      <c r="O442">
        <v>1.9680628441841836</v>
      </c>
      <c r="P442">
        <v>1.3589005352700314</v>
      </c>
      <c r="Q442">
        <v>1.3589005352700314</v>
      </c>
      <c r="R442" t="s">
        <v>531</v>
      </c>
      <c r="S442" t="s">
        <v>531</v>
      </c>
      <c r="T442" t="s">
        <v>531</v>
      </c>
      <c r="U442" t="s">
        <v>531</v>
      </c>
      <c r="W442" s="429">
        <f t="shared" si="10"/>
        <v>0</v>
      </c>
      <c r="X442" s="429">
        <f t="shared" si="10"/>
        <v>0</v>
      </c>
      <c r="Y442" s="429">
        <f t="shared" si="10"/>
        <v>0</v>
      </c>
      <c r="Z442" s="429">
        <f t="shared" si="10"/>
        <v>0</v>
      </c>
      <c r="AA442" s="429" t="s">
        <v>1296</v>
      </c>
    </row>
    <row r="443" spans="1:27" x14ac:dyDescent="0.25">
      <c r="A443" t="s">
        <v>149</v>
      </c>
      <c r="B443" t="s">
        <v>1246</v>
      </c>
      <c r="C443" t="s">
        <v>1324</v>
      </c>
      <c r="D443" t="s">
        <v>1384</v>
      </c>
      <c r="E443" t="s">
        <v>1326</v>
      </c>
      <c r="F443" t="s">
        <v>1293</v>
      </c>
      <c r="G443">
        <v>35</v>
      </c>
      <c r="H443">
        <v>35015</v>
      </c>
      <c r="I443" t="s">
        <v>552</v>
      </c>
      <c r="J443" t="s">
        <v>1385</v>
      </c>
      <c r="K443" t="s">
        <v>1386</v>
      </c>
      <c r="L443">
        <v>12.487827332740117</v>
      </c>
      <c r="M443">
        <v>2.8115183488345479</v>
      </c>
      <c r="N443">
        <v>12.487827332740117</v>
      </c>
      <c r="O443">
        <v>0</v>
      </c>
      <c r="P443">
        <v>0</v>
      </c>
      <c r="Q443">
        <v>0</v>
      </c>
      <c r="R443" t="s">
        <v>531</v>
      </c>
      <c r="S443" t="s">
        <v>531</v>
      </c>
      <c r="T443" t="s">
        <v>531</v>
      </c>
      <c r="U443" t="s">
        <v>531</v>
      </c>
      <c r="W443" s="429">
        <f t="shared" si="10"/>
        <v>0</v>
      </c>
      <c r="X443" s="429">
        <f t="shared" si="10"/>
        <v>0</v>
      </c>
      <c r="Y443" s="429">
        <f t="shared" si="10"/>
        <v>0</v>
      </c>
      <c r="Z443" s="429">
        <f t="shared" si="10"/>
        <v>0</v>
      </c>
      <c r="AA443" s="429" t="s">
        <v>1296</v>
      </c>
    </row>
    <row r="444" spans="1:27" x14ac:dyDescent="0.25">
      <c r="A444" t="s">
        <v>149</v>
      </c>
      <c r="B444" t="s">
        <v>1246</v>
      </c>
      <c r="C444" t="s">
        <v>1324</v>
      </c>
      <c r="D444" t="s">
        <v>1384</v>
      </c>
      <c r="E444" t="s">
        <v>1326</v>
      </c>
      <c r="F444" t="s">
        <v>1293</v>
      </c>
      <c r="G444">
        <v>35</v>
      </c>
      <c r="H444">
        <v>35015</v>
      </c>
      <c r="I444" t="s">
        <v>552</v>
      </c>
      <c r="J444" t="s">
        <v>1385</v>
      </c>
      <c r="K444" t="s">
        <v>1386</v>
      </c>
      <c r="L444">
        <v>0</v>
      </c>
      <c r="M444">
        <v>0</v>
      </c>
      <c r="N444">
        <v>0</v>
      </c>
      <c r="O444">
        <v>0</v>
      </c>
      <c r="P444">
        <v>0</v>
      </c>
      <c r="Q444">
        <v>0</v>
      </c>
      <c r="R444" t="s">
        <v>531</v>
      </c>
      <c r="S444" t="s">
        <v>531</v>
      </c>
      <c r="T444" t="s">
        <v>531</v>
      </c>
      <c r="U444" t="s">
        <v>531</v>
      </c>
      <c r="W444" s="429">
        <f t="shared" si="10"/>
        <v>0</v>
      </c>
      <c r="X444" s="429">
        <f t="shared" si="10"/>
        <v>0</v>
      </c>
      <c r="Y444" s="429">
        <f t="shared" si="10"/>
        <v>0</v>
      </c>
      <c r="Z444" s="429">
        <f t="shared" si="10"/>
        <v>0</v>
      </c>
      <c r="AA444" s="429" t="s">
        <v>1296</v>
      </c>
    </row>
    <row r="445" spans="1:27" x14ac:dyDescent="0.25">
      <c r="A445" t="s">
        <v>149</v>
      </c>
      <c r="B445" t="s">
        <v>1246</v>
      </c>
      <c r="C445" t="s">
        <v>1324</v>
      </c>
      <c r="D445" t="s">
        <v>1384</v>
      </c>
      <c r="E445" t="s">
        <v>1326</v>
      </c>
      <c r="F445" t="s">
        <v>1293</v>
      </c>
      <c r="G445">
        <v>35</v>
      </c>
      <c r="H445">
        <v>35015</v>
      </c>
      <c r="I445" t="s">
        <v>552</v>
      </c>
      <c r="J445" t="s">
        <v>1385</v>
      </c>
      <c r="K445" t="s">
        <v>1386</v>
      </c>
      <c r="L445">
        <v>57.167539759635808</v>
      </c>
      <c r="M445">
        <v>11.480366591074405</v>
      </c>
      <c r="N445">
        <v>45.687173168561408</v>
      </c>
      <c r="O445">
        <v>0</v>
      </c>
      <c r="P445">
        <v>0</v>
      </c>
      <c r="Q445">
        <v>0</v>
      </c>
      <c r="R445" t="s">
        <v>531</v>
      </c>
      <c r="S445" t="s">
        <v>531</v>
      </c>
      <c r="T445" t="s">
        <v>531</v>
      </c>
      <c r="U445" t="s">
        <v>531</v>
      </c>
      <c r="W445" s="429">
        <f t="shared" si="10"/>
        <v>0</v>
      </c>
      <c r="X445" s="429">
        <f t="shared" si="10"/>
        <v>0</v>
      </c>
      <c r="Y445" s="429">
        <f t="shared" si="10"/>
        <v>0</v>
      </c>
      <c r="Z445" s="429">
        <f t="shared" si="10"/>
        <v>0</v>
      </c>
      <c r="AA445" s="429" t="s">
        <v>1296</v>
      </c>
    </row>
    <row r="446" spans="1:27" x14ac:dyDescent="0.25">
      <c r="A446" t="s">
        <v>149</v>
      </c>
      <c r="B446" t="s">
        <v>1246</v>
      </c>
      <c r="C446" t="s">
        <v>1324</v>
      </c>
      <c r="D446" t="s">
        <v>1384</v>
      </c>
      <c r="E446" t="s">
        <v>1326</v>
      </c>
      <c r="F446" t="s">
        <v>1293</v>
      </c>
      <c r="G446">
        <v>35</v>
      </c>
      <c r="H446">
        <v>35015</v>
      </c>
      <c r="I446" t="s">
        <v>552</v>
      </c>
      <c r="J446" t="s">
        <v>1385</v>
      </c>
      <c r="K446" t="s">
        <v>1386</v>
      </c>
      <c r="L446">
        <v>57.167539759635808</v>
      </c>
      <c r="M446">
        <v>11.480366591074405</v>
      </c>
      <c r="N446">
        <v>45.687173168561408</v>
      </c>
      <c r="O446">
        <v>0</v>
      </c>
      <c r="P446">
        <v>0</v>
      </c>
      <c r="Q446">
        <v>0</v>
      </c>
      <c r="R446" t="s">
        <v>531</v>
      </c>
      <c r="S446" t="s">
        <v>531</v>
      </c>
      <c r="T446" t="s">
        <v>531</v>
      </c>
      <c r="U446" t="s">
        <v>531</v>
      </c>
      <c r="W446" s="429">
        <f t="shared" si="10"/>
        <v>0</v>
      </c>
      <c r="X446" s="429">
        <f t="shared" si="10"/>
        <v>0</v>
      </c>
      <c r="Y446" s="429">
        <f t="shared" si="10"/>
        <v>0</v>
      </c>
      <c r="Z446" s="429">
        <f t="shared" si="10"/>
        <v>0</v>
      </c>
      <c r="AA446" s="429" t="s">
        <v>1296</v>
      </c>
    </row>
    <row r="447" spans="1:27" x14ac:dyDescent="0.25">
      <c r="A447" t="s">
        <v>149</v>
      </c>
      <c r="B447" t="s">
        <v>1246</v>
      </c>
      <c r="C447" t="s">
        <v>1324</v>
      </c>
      <c r="D447" t="s">
        <v>1384</v>
      </c>
      <c r="E447" t="s">
        <v>1326</v>
      </c>
      <c r="F447" t="s">
        <v>1293</v>
      </c>
      <c r="G447">
        <v>35</v>
      </c>
      <c r="H447">
        <v>35015</v>
      </c>
      <c r="I447" t="s">
        <v>552</v>
      </c>
      <c r="J447" t="s">
        <v>1385</v>
      </c>
      <c r="K447" t="s">
        <v>1386</v>
      </c>
      <c r="L447">
        <v>57.167539759635808</v>
      </c>
      <c r="M447">
        <v>11.480366591074405</v>
      </c>
      <c r="N447">
        <v>45.687173168561408</v>
      </c>
      <c r="O447">
        <v>0</v>
      </c>
      <c r="P447">
        <v>0</v>
      </c>
      <c r="Q447">
        <v>0</v>
      </c>
      <c r="R447" t="s">
        <v>531</v>
      </c>
      <c r="S447" t="s">
        <v>531</v>
      </c>
      <c r="T447" t="s">
        <v>531</v>
      </c>
      <c r="U447" t="s">
        <v>531</v>
      </c>
      <c r="W447" s="429">
        <f t="shared" si="10"/>
        <v>0</v>
      </c>
      <c r="X447" s="429">
        <f t="shared" si="10"/>
        <v>0</v>
      </c>
      <c r="Y447" s="429">
        <f t="shared" si="10"/>
        <v>0</v>
      </c>
      <c r="Z447" s="429">
        <f t="shared" si="10"/>
        <v>0</v>
      </c>
      <c r="AA447" s="429" t="s">
        <v>1296</v>
      </c>
    </row>
    <row r="448" spans="1:27" x14ac:dyDescent="0.25">
      <c r="A448" t="s">
        <v>149</v>
      </c>
      <c r="B448" t="s">
        <v>1246</v>
      </c>
      <c r="C448" t="s">
        <v>1324</v>
      </c>
      <c r="D448" t="s">
        <v>1384</v>
      </c>
      <c r="E448" t="s">
        <v>1326</v>
      </c>
      <c r="F448" t="s">
        <v>1293</v>
      </c>
      <c r="G448">
        <v>35</v>
      </c>
      <c r="H448">
        <v>35015</v>
      </c>
      <c r="I448" t="s">
        <v>552</v>
      </c>
      <c r="J448" t="s">
        <v>1385</v>
      </c>
      <c r="K448" t="s">
        <v>1386</v>
      </c>
      <c r="L448">
        <v>0</v>
      </c>
      <c r="M448">
        <v>6.0916230891415211</v>
      </c>
      <c r="N448">
        <v>0</v>
      </c>
      <c r="O448">
        <v>0</v>
      </c>
      <c r="P448">
        <v>0</v>
      </c>
      <c r="Q448">
        <v>0</v>
      </c>
      <c r="R448" t="s">
        <v>531</v>
      </c>
      <c r="S448" t="s">
        <v>531</v>
      </c>
      <c r="T448" t="s">
        <v>531</v>
      </c>
      <c r="U448" t="s">
        <v>531</v>
      </c>
      <c r="W448" s="429">
        <f t="shared" si="10"/>
        <v>0</v>
      </c>
      <c r="X448" s="429">
        <f t="shared" si="10"/>
        <v>0</v>
      </c>
      <c r="Y448" s="429">
        <f t="shared" si="10"/>
        <v>0</v>
      </c>
      <c r="Z448" s="429">
        <f t="shared" si="10"/>
        <v>0</v>
      </c>
      <c r="AA448" s="429" t="s">
        <v>1296</v>
      </c>
    </row>
    <row r="449" spans="1:27" x14ac:dyDescent="0.25">
      <c r="A449" t="s">
        <v>149</v>
      </c>
      <c r="B449" t="s">
        <v>1246</v>
      </c>
      <c r="C449" t="s">
        <v>1324</v>
      </c>
      <c r="D449" t="s">
        <v>1384</v>
      </c>
      <c r="E449" t="s">
        <v>1326</v>
      </c>
      <c r="F449" t="s">
        <v>1293</v>
      </c>
      <c r="G449">
        <v>35</v>
      </c>
      <c r="H449">
        <v>35015</v>
      </c>
      <c r="I449" t="s">
        <v>552</v>
      </c>
      <c r="J449" t="s">
        <v>1385</v>
      </c>
      <c r="K449" t="s">
        <v>1386</v>
      </c>
      <c r="L449">
        <v>57.167539759635808</v>
      </c>
      <c r="M449">
        <v>28.583769879817904</v>
      </c>
      <c r="N449">
        <v>85.751309639453723</v>
      </c>
      <c r="O449">
        <v>0</v>
      </c>
      <c r="P449">
        <v>0</v>
      </c>
      <c r="Q449">
        <v>0</v>
      </c>
      <c r="R449" t="s">
        <v>531</v>
      </c>
      <c r="S449" t="s">
        <v>531</v>
      </c>
      <c r="T449" t="s">
        <v>531</v>
      </c>
      <c r="U449" t="s">
        <v>531</v>
      </c>
      <c r="W449" s="429">
        <f t="shared" si="10"/>
        <v>0</v>
      </c>
      <c r="X449" s="429">
        <f t="shared" si="10"/>
        <v>0</v>
      </c>
      <c r="Y449" s="429">
        <f t="shared" si="10"/>
        <v>0</v>
      </c>
      <c r="Z449" s="429">
        <f t="shared" si="10"/>
        <v>0</v>
      </c>
      <c r="AA449" s="429" t="s">
        <v>1296</v>
      </c>
    </row>
    <row r="450" spans="1:27" x14ac:dyDescent="0.25">
      <c r="A450" t="s">
        <v>149</v>
      </c>
      <c r="B450" t="s">
        <v>1246</v>
      </c>
      <c r="C450" t="s">
        <v>1324</v>
      </c>
      <c r="D450" t="s">
        <v>1384</v>
      </c>
      <c r="E450" t="s">
        <v>1326</v>
      </c>
      <c r="F450" t="s">
        <v>1293</v>
      </c>
      <c r="G450">
        <v>35</v>
      </c>
      <c r="H450">
        <v>35015</v>
      </c>
      <c r="I450" t="s">
        <v>552</v>
      </c>
      <c r="J450" t="s">
        <v>1385</v>
      </c>
      <c r="K450" t="s">
        <v>1386</v>
      </c>
      <c r="L450">
        <v>16.400523701534865</v>
      </c>
      <c r="M450">
        <v>52.715969040647778</v>
      </c>
      <c r="N450">
        <v>18.720026339323368</v>
      </c>
      <c r="O450">
        <v>0</v>
      </c>
      <c r="P450">
        <v>0</v>
      </c>
      <c r="Q450">
        <v>0</v>
      </c>
      <c r="R450" t="s">
        <v>531</v>
      </c>
      <c r="S450" t="s">
        <v>531</v>
      </c>
      <c r="T450" t="s">
        <v>531</v>
      </c>
      <c r="U450" t="s">
        <v>531</v>
      </c>
      <c r="W450" s="429">
        <f t="shared" si="10"/>
        <v>0</v>
      </c>
      <c r="X450" s="429">
        <f t="shared" si="10"/>
        <v>0</v>
      </c>
      <c r="Y450" s="429">
        <f t="shared" si="10"/>
        <v>0</v>
      </c>
      <c r="Z450" s="429">
        <f t="shared" si="10"/>
        <v>0</v>
      </c>
      <c r="AA450" s="429" t="s">
        <v>1296</v>
      </c>
    </row>
    <row r="451" spans="1:27" x14ac:dyDescent="0.25">
      <c r="A451" t="s">
        <v>149</v>
      </c>
      <c r="B451" t="s">
        <v>1246</v>
      </c>
      <c r="C451" t="s">
        <v>1324</v>
      </c>
      <c r="D451" t="s">
        <v>1384</v>
      </c>
      <c r="E451" t="s">
        <v>1326</v>
      </c>
      <c r="F451" t="s">
        <v>1293</v>
      </c>
      <c r="G451">
        <v>35</v>
      </c>
      <c r="H451">
        <v>35015</v>
      </c>
      <c r="I451" t="s">
        <v>552</v>
      </c>
      <c r="J451" t="s">
        <v>1385</v>
      </c>
      <c r="K451" t="s">
        <v>1386</v>
      </c>
      <c r="L451">
        <v>0</v>
      </c>
      <c r="M451">
        <v>8.9031414379760694</v>
      </c>
      <c r="N451">
        <v>0</v>
      </c>
      <c r="O451">
        <v>0</v>
      </c>
      <c r="P451">
        <v>0</v>
      </c>
      <c r="Q451">
        <v>0</v>
      </c>
      <c r="R451" t="s">
        <v>531</v>
      </c>
      <c r="S451" t="s">
        <v>531</v>
      </c>
      <c r="T451" t="s">
        <v>531</v>
      </c>
      <c r="U451" t="s">
        <v>531</v>
      </c>
      <c r="W451" s="429">
        <f t="shared" si="10"/>
        <v>0</v>
      </c>
      <c r="X451" s="429">
        <f t="shared" si="10"/>
        <v>0</v>
      </c>
      <c r="Y451" s="429">
        <f t="shared" si="10"/>
        <v>0</v>
      </c>
      <c r="Z451" s="429">
        <f t="shared" si="10"/>
        <v>0</v>
      </c>
      <c r="AA451" s="429" t="s">
        <v>1296</v>
      </c>
    </row>
    <row r="452" spans="1:27" x14ac:dyDescent="0.25">
      <c r="A452" t="s">
        <v>149</v>
      </c>
      <c r="B452" t="s">
        <v>1246</v>
      </c>
      <c r="C452" t="s">
        <v>1324</v>
      </c>
      <c r="D452" t="s">
        <v>1384</v>
      </c>
      <c r="E452" t="s">
        <v>1326</v>
      </c>
      <c r="F452" t="s">
        <v>1293</v>
      </c>
      <c r="G452">
        <v>35</v>
      </c>
      <c r="H452">
        <v>35015</v>
      </c>
      <c r="I452" t="s">
        <v>552</v>
      </c>
      <c r="J452" t="s">
        <v>1385</v>
      </c>
      <c r="K452" t="s">
        <v>1386</v>
      </c>
      <c r="L452">
        <v>0</v>
      </c>
      <c r="M452">
        <v>4.9201571104604591</v>
      </c>
      <c r="N452">
        <v>0</v>
      </c>
      <c r="O452">
        <v>0</v>
      </c>
      <c r="P452">
        <v>0</v>
      </c>
      <c r="Q452">
        <v>0</v>
      </c>
      <c r="R452" t="s">
        <v>531</v>
      </c>
      <c r="S452" t="s">
        <v>531</v>
      </c>
      <c r="T452" t="s">
        <v>531</v>
      </c>
      <c r="U452" t="s">
        <v>531</v>
      </c>
      <c r="W452" s="429">
        <f t="shared" si="10"/>
        <v>0</v>
      </c>
      <c r="X452" s="429">
        <f t="shared" si="10"/>
        <v>0</v>
      </c>
      <c r="Y452" s="429">
        <f t="shared" si="10"/>
        <v>0</v>
      </c>
      <c r="Z452" s="429">
        <f t="shared" si="10"/>
        <v>0</v>
      </c>
      <c r="AA452" s="429" t="s">
        <v>1296</v>
      </c>
    </row>
    <row r="453" spans="1:27" x14ac:dyDescent="0.25">
      <c r="A453" t="s">
        <v>149</v>
      </c>
      <c r="B453" t="s">
        <v>1246</v>
      </c>
      <c r="C453" t="s">
        <v>1324</v>
      </c>
      <c r="D453" t="s">
        <v>1384</v>
      </c>
      <c r="E453" t="s">
        <v>1326</v>
      </c>
      <c r="F453" t="s">
        <v>1293</v>
      </c>
      <c r="G453">
        <v>35</v>
      </c>
      <c r="H453">
        <v>35015</v>
      </c>
      <c r="I453" t="s">
        <v>552</v>
      </c>
      <c r="J453" t="s">
        <v>1385</v>
      </c>
      <c r="K453" t="s">
        <v>1386</v>
      </c>
      <c r="L453">
        <v>57.167539759635808</v>
      </c>
      <c r="M453">
        <v>28.583769879817904</v>
      </c>
      <c r="N453">
        <v>85.751309639453723</v>
      </c>
      <c r="O453">
        <v>0</v>
      </c>
      <c r="P453">
        <v>0</v>
      </c>
      <c r="Q453">
        <v>0</v>
      </c>
      <c r="R453" t="s">
        <v>531</v>
      </c>
      <c r="S453" t="s">
        <v>531</v>
      </c>
      <c r="T453" t="s">
        <v>531</v>
      </c>
      <c r="U453" t="s">
        <v>531</v>
      </c>
      <c r="W453" s="429">
        <f t="shared" si="10"/>
        <v>0</v>
      </c>
      <c r="X453" s="429">
        <f t="shared" si="10"/>
        <v>0</v>
      </c>
      <c r="Y453" s="429">
        <f t="shared" si="10"/>
        <v>0</v>
      </c>
      <c r="Z453" s="429">
        <f t="shared" si="10"/>
        <v>0</v>
      </c>
      <c r="AA453" s="429" t="s">
        <v>1296</v>
      </c>
    </row>
    <row r="454" spans="1:27" x14ac:dyDescent="0.25">
      <c r="A454" t="s">
        <v>149</v>
      </c>
      <c r="B454" t="s">
        <v>1246</v>
      </c>
      <c r="C454" t="s">
        <v>1324</v>
      </c>
      <c r="D454" t="s">
        <v>1384</v>
      </c>
      <c r="E454" t="s">
        <v>1326</v>
      </c>
      <c r="F454" t="s">
        <v>1293</v>
      </c>
      <c r="G454">
        <v>35</v>
      </c>
      <c r="H454">
        <v>35015</v>
      </c>
      <c r="I454" t="s">
        <v>552</v>
      </c>
      <c r="J454" t="s">
        <v>1385</v>
      </c>
      <c r="K454" t="s">
        <v>1386</v>
      </c>
      <c r="L454">
        <v>0</v>
      </c>
      <c r="M454">
        <v>3.0458115445707605</v>
      </c>
      <c r="N454">
        <v>0</v>
      </c>
      <c r="O454">
        <v>0</v>
      </c>
      <c r="P454">
        <v>0</v>
      </c>
      <c r="Q454">
        <v>0</v>
      </c>
      <c r="R454" t="s">
        <v>531</v>
      </c>
      <c r="S454" t="s">
        <v>531</v>
      </c>
      <c r="T454" t="s">
        <v>531</v>
      </c>
      <c r="U454" t="s">
        <v>531</v>
      </c>
      <c r="W454" s="429">
        <f t="shared" si="10"/>
        <v>0</v>
      </c>
      <c r="X454" s="429">
        <f t="shared" si="10"/>
        <v>0</v>
      </c>
      <c r="Y454" s="429">
        <f t="shared" si="10"/>
        <v>0</v>
      </c>
      <c r="Z454" s="429">
        <f t="shared" si="10"/>
        <v>0</v>
      </c>
      <c r="AA454" s="429" t="s">
        <v>1296</v>
      </c>
    </row>
    <row r="455" spans="1:27" x14ac:dyDescent="0.25">
      <c r="A455" t="s">
        <v>149</v>
      </c>
      <c r="B455" t="s">
        <v>1246</v>
      </c>
      <c r="C455" t="s">
        <v>1324</v>
      </c>
      <c r="D455" t="s">
        <v>1384</v>
      </c>
      <c r="E455" t="s">
        <v>1326</v>
      </c>
      <c r="F455" t="s">
        <v>1293</v>
      </c>
      <c r="G455">
        <v>35</v>
      </c>
      <c r="H455">
        <v>35015</v>
      </c>
      <c r="I455" t="s">
        <v>552</v>
      </c>
      <c r="J455" t="s">
        <v>1385</v>
      </c>
      <c r="K455" t="s">
        <v>1386</v>
      </c>
      <c r="L455">
        <v>57.144110440062192</v>
      </c>
      <c r="M455">
        <v>12.651832569755468</v>
      </c>
      <c r="N455">
        <v>54.356021410801262</v>
      </c>
      <c r="O455">
        <v>0</v>
      </c>
      <c r="P455">
        <v>0</v>
      </c>
      <c r="Q455">
        <v>0</v>
      </c>
      <c r="R455" t="s">
        <v>531</v>
      </c>
      <c r="S455" t="s">
        <v>531</v>
      </c>
      <c r="T455" t="s">
        <v>531</v>
      </c>
      <c r="U455" t="s">
        <v>531</v>
      </c>
      <c r="W455" s="429">
        <f t="shared" si="10"/>
        <v>0</v>
      </c>
      <c r="X455" s="429">
        <f t="shared" si="10"/>
        <v>0</v>
      </c>
      <c r="Y455" s="429">
        <f t="shared" si="10"/>
        <v>0</v>
      </c>
      <c r="Z455" s="429">
        <f t="shared" si="10"/>
        <v>0</v>
      </c>
      <c r="AA455" s="429" t="s">
        <v>1296</v>
      </c>
    </row>
    <row r="456" spans="1:27" x14ac:dyDescent="0.25">
      <c r="A456" t="s">
        <v>149</v>
      </c>
      <c r="B456" t="s">
        <v>1246</v>
      </c>
      <c r="C456" t="s">
        <v>1324</v>
      </c>
      <c r="D456" t="s">
        <v>1384</v>
      </c>
      <c r="E456" t="s">
        <v>1326</v>
      </c>
      <c r="F456" t="s">
        <v>1293</v>
      </c>
      <c r="G456">
        <v>35</v>
      </c>
      <c r="H456">
        <v>35025</v>
      </c>
      <c r="I456" t="s">
        <v>563</v>
      </c>
      <c r="J456" t="s">
        <v>1385</v>
      </c>
      <c r="K456" t="s">
        <v>1386</v>
      </c>
      <c r="L456">
        <v>45.452879972825194</v>
      </c>
      <c r="M456">
        <v>14.05759174417274</v>
      </c>
      <c r="N456">
        <v>57.401832955372022</v>
      </c>
      <c r="O456">
        <v>0</v>
      </c>
      <c r="P456">
        <v>0</v>
      </c>
      <c r="Q456">
        <v>0</v>
      </c>
      <c r="R456" t="s">
        <v>531</v>
      </c>
      <c r="S456" t="s">
        <v>531</v>
      </c>
      <c r="T456" t="s">
        <v>531</v>
      </c>
      <c r="U456" t="s">
        <v>531</v>
      </c>
      <c r="W456" s="429">
        <f t="shared" si="10"/>
        <v>0</v>
      </c>
      <c r="X456" s="429">
        <f t="shared" si="10"/>
        <v>0</v>
      </c>
      <c r="Y456" s="429">
        <f t="shared" si="10"/>
        <v>0</v>
      </c>
      <c r="Z456" s="429">
        <f t="shared" si="10"/>
        <v>0</v>
      </c>
      <c r="AA456" s="429" t="s">
        <v>1296</v>
      </c>
    </row>
    <row r="457" spans="1:27" x14ac:dyDescent="0.25">
      <c r="A457" t="s">
        <v>149</v>
      </c>
      <c r="B457" t="s">
        <v>1246</v>
      </c>
      <c r="C457" t="s">
        <v>1324</v>
      </c>
      <c r="D457" t="s">
        <v>1384</v>
      </c>
      <c r="E457" t="s">
        <v>1326</v>
      </c>
      <c r="F457" t="s">
        <v>1293</v>
      </c>
      <c r="G457">
        <v>35</v>
      </c>
      <c r="H457">
        <v>35025</v>
      </c>
      <c r="I457" t="s">
        <v>563</v>
      </c>
      <c r="J457" t="s">
        <v>1385</v>
      </c>
      <c r="K457" t="s">
        <v>1386</v>
      </c>
      <c r="L457">
        <v>45.452879972825194</v>
      </c>
      <c r="M457">
        <v>14.05759174417274</v>
      </c>
      <c r="N457">
        <v>57.401832955372022</v>
      </c>
      <c r="O457">
        <v>0</v>
      </c>
      <c r="P457">
        <v>0</v>
      </c>
      <c r="Q457">
        <v>0</v>
      </c>
      <c r="R457" t="s">
        <v>531</v>
      </c>
      <c r="S457" t="s">
        <v>531</v>
      </c>
      <c r="T457" t="s">
        <v>531</v>
      </c>
      <c r="U457" t="s">
        <v>531</v>
      </c>
      <c r="W457" s="429">
        <f t="shared" si="10"/>
        <v>0</v>
      </c>
      <c r="X457" s="429">
        <f t="shared" si="10"/>
        <v>0</v>
      </c>
      <c r="Y457" s="429">
        <f t="shared" si="10"/>
        <v>0</v>
      </c>
      <c r="Z457" s="429">
        <f t="shared" si="10"/>
        <v>0</v>
      </c>
      <c r="AA457" s="429" t="s">
        <v>1296</v>
      </c>
    </row>
    <row r="458" spans="1:27" x14ac:dyDescent="0.25">
      <c r="A458" t="s">
        <v>149</v>
      </c>
      <c r="B458" t="s">
        <v>1246</v>
      </c>
      <c r="C458" t="s">
        <v>1324</v>
      </c>
      <c r="D458" t="s">
        <v>1384</v>
      </c>
      <c r="E458" t="s">
        <v>1326</v>
      </c>
      <c r="F458" t="s">
        <v>1293</v>
      </c>
      <c r="G458">
        <v>35</v>
      </c>
      <c r="H458">
        <v>35025</v>
      </c>
      <c r="I458" t="s">
        <v>563</v>
      </c>
      <c r="J458" t="s">
        <v>1385</v>
      </c>
      <c r="K458" t="s">
        <v>1386</v>
      </c>
      <c r="L458">
        <v>45.452879972825194</v>
      </c>
      <c r="M458">
        <v>14.05759174417274</v>
      </c>
      <c r="N458">
        <v>57.401832955372022</v>
      </c>
      <c r="O458">
        <v>0</v>
      </c>
      <c r="P458">
        <v>0</v>
      </c>
      <c r="Q458">
        <v>0</v>
      </c>
      <c r="R458" t="s">
        <v>531</v>
      </c>
      <c r="S458" t="s">
        <v>531</v>
      </c>
      <c r="T458" t="s">
        <v>531</v>
      </c>
      <c r="U458" t="s">
        <v>531</v>
      </c>
      <c r="W458" s="429">
        <f t="shared" si="10"/>
        <v>0</v>
      </c>
      <c r="X458" s="429">
        <f t="shared" si="10"/>
        <v>0</v>
      </c>
      <c r="Y458" s="429">
        <f t="shared" si="10"/>
        <v>0</v>
      </c>
      <c r="Z458" s="429">
        <f t="shared" si="10"/>
        <v>0</v>
      </c>
      <c r="AA458" s="429" t="s">
        <v>1296</v>
      </c>
    </row>
    <row r="459" spans="1:27" x14ac:dyDescent="0.25">
      <c r="A459" t="s">
        <v>149</v>
      </c>
      <c r="B459" t="s">
        <v>1246</v>
      </c>
      <c r="C459" t="s">
        <v>1324</v>
      </c>
      <c r="D459" t="s">
        <v>1384</v>
      </c>
      <c r="E459" t="s">
        <v>1326</v>
      </c>
      <c r="F459" t="s">
        <v>1293</v>
      </c>
      <c r="G459">
        <v>35</v>
      </c>
      <c r="H459">
        <v>35025</v>
      </c>
      <c r="I459" t="s">
        <v>563</v>
      </c>
      <c r="J459" t="s">
        <v>1385</v>
      </c>
      <c r="K459" t="s">
        <v>1386</v>
      </c>
      <c r="L459">
        <v>15.697644114326227</v>
      </c>
      <c r="M459">
        <v>9.3717278294484938</v>
      </c>
      <c r="N459">
        <v>8.6688482422398572</v>
      </c>
      <c r="O459">
        <v>0</v>
      </c>
      <c r="P459">
        <v>0</v>
      </c>
      <c r="Q459">
        <v>0</v>
      </c>
      <c r="R459" t="s">
        <v>531</v>
      </c>
      <c r="S459" t="s">
        <v>531</v>
      </c>
      <c r="T459" t="s">
        <v>531</v>
      </c>
      <c r="U459" t="s">
        <v>531</v>
      </c>
      <c r="W459" s="429">
        <f t="shared" si="10"/>
        <v>0</v>
      </c>
      <c r="X459" s="429">
        <f t="shared" si="10"/>
        <v>0</v>
      </c>
      <c r="Y459" s="429">
        <f t="shared" si="10"/>
        <v>0</v>
      </c>
      <c r="Z459" s="429">
        <f t="shared" si="10"/>
        <v>0</v>
      </c>
      <c r="AA459" s="429" t="s">
        <v>1296</v>
      </c>
    </row>
    <row r="460" spans="1:27" x14ac:dyDescent="0.25">
      <c r="A460" t="s">
        <v>149</v>
      </c>
      <c r="B460" t="s">
        <v>1246</v>
      </c>
      <c r="C460" t="s">
        <v>1324</v>
      </c>
      <c r="D460" t="s">
        <v>1384</v>
      </c>
      <c r="E460" t="s">
        <v>1326</v>
      </c>
      <c r="F460" t="s">
        <v>1293</v>
      </c>
      <c r="G460">
        <v>35</v>
      </c>
      <c r="H460">
        <v>35015</v>
      </c>
      <c r="I460" t="s">
        <v>552</v>
      </c>
      <c r="J460" t="s">
        <v>1385</v>
      </c>
      <c r="K460" t="s">
        <v>1386</v>
      </c>
      <c r="L460">
        <v>1.4057591744172739</v>
      </c>
      <c r="M460">
        <v>0</v>
      </c>
      <c r="N460">
        <v>1.1714659786810617</v>
      </c>
      <c r="O460">
        <v>18.274869267424563</v>
      </c>
      <c r="P460">
        <v>0</v>
      </c>
      <c r="Q460">
        <v>0</v>
      </c>
      <c r="R460" t="s">
        <v>531</v>
      </c>
      <c r="S460" t="s">
        <v>531</v>
      </c>
      <c r="T460" t="s">
        <v>531</v>
      </c>
      <c r="U460" t="s">
        <v>531</v>
      </c>
      <c r="W460" s="429">
        <f t="shared" si="10"/>
        <v>0</v>
      </c>
      <c r="X460" s="429">
        <f t="shared" si="10"/>
        <v>0</v>
      </c>
      <c r="Y460" s="429">
        <f t="shared" si="10"/>
        <v>0</v>
      </c>
      <c r="Z460" s="429">
        <f t="shared" si="10"/>
        <v>0</v>
      </c>
      <c r="AA460" s="429" t="s">
        <v>1296</v>
      </c>
    </row>
    <row r="461" spans="1:27" x14ac:dyDescent="0.25">
      <c r="A461" t="s">
        <v>149</v>
      </c>
      <c r="B461" t="s">
        <v>1246</v>
      </c>
      <c r="C461" t="s">
        <v>1324</v>
      </c>
      <c r="D461" t="s">
        <v>1384</v>
      </c>
      <c r="E461" t="s">
        <v>1326</v>
      </c>
      <c r="F461" t="s">
        <v>1293</v>
      </c>
      <c r="G461">
        <v>35</v>
      </c>
      <c r="H461">
        <v>35015</v>
      </c>
      <c r="I461" t="s">
        <v>552</v>
      </c>
      <c r="J461" t="s">
        <v>1385</v>
      </c>
      <c r="K461" t="s">
        <v>1386</v>
      </c>
      <c r="L461">
        <v>0</v>
      </c>
      <c r="M461">
        <v>0</v>
      </c>
      <c r="N461">
        <v>0</v>
      </c>
      <c r="O461">
        <v>82.682068775309332</v>
      </c>
      <c r="P461">
        <v>0</v>
      </c>
      <c r="Q461">
        <v>0</v>
      </c>
      <c r="R461" t="s">
        <v>531</v>
      </c>
      <c r="S461" t="s">
        <v>531</v>
      </c>
      <c r="T461" t="s">
        <v>531</v>
      </c>
      <c r="U461" t="s">
        <v>531</v>
      </c>
      <c r="W461" s="429">
        <f t="shared" si="10"/>
        <v>0</v>
      </c>
      <c r="X461" s="429">
        <f t="shared" si="10"/>
        <v>0</v>
      </c>
      <c r="Y461" s="429">
        <f t="shared" si="10"/>
        <v>0</v>
      </c>
      <c r="Z461" s="429">
        <f t="shared" si="10"/>
        <v>0</v>
      </c>
      <c r="AA461" s="429" t="s">
        <v>1296</v>
      </c>
    </row>
    <row r="462" spans="1:27" x14ac:dyDescent="0.25">
      <c r="A462" t="s">
        <v>149</v>
      </c>
      <c r="B462" t="s">
        <v>1246</v>
      </c>
      <c r="C462" t="s">
        <v>1324</v>
      </c>
      <c r="D462" t="s">
        <v>1384</v>
      </c>
      <c r="E462" t="s">
        <v>1326</v>
      </c>
      <c r="F462" t="s">
        <v>1293</v>
      </c>
      <c r="G462">
        <v>35</v>
      </c>
      <c r="H462">
        <v>35015</v>
      </c>
      <c r="I462" t="s">
        <v>552</v>
      </c>
      <c r="J462" t="s">
        <v>1385</v>
      </c>
      <c r="K462" t="s">
        <v>1386</v>
      </c>
      <c r="L462">
        <v>0</v>
      </c>
      <c r="M462">
        <v>1.8743455658896988</v>
      </c>
      <c r="N462">
        <v>0</v>
      </c>
      <c r="O462">
        <v>0</v>
      </c>
      <c r="P462">
        <v>0</v>
      </c>
      <c r="Q462">
        <v>0</v>
      </c>
      <c r="R462" t="s">
        <v>531</v>
      </c>
      <c r="S462" t="s">
        <v>531</v>
      </c>
      <c r="T462" t="s">
        <v>531</v>
      </c>
      <c r="U462" t="s">
        <v>531</v>
      </c>
      <c r="W462" s="429">
        <f t="shared" si="10"/>
        <v>0</v>
      </c>
      <c r="X462" s="429">
        <f t="shared" si="10"/>
        <v>0</v>
      </c>
      <c r="Y462" s="429">
        <f t="shared" si="10"/>
        <v>0</v>
      </c>
      <c r="Z462" s="429">
        <f t="shared" si="10"/>
        <v>0</v>
      </c>
      <c r="AA462" s="429" t="s">
        <v>1296</v>
      </c>
    </row>
    <row r="463" spans="1:27" x14ac:dyDescent="0.25">
      <c r="A463" t="s">
        <v>149</v>
      </c>
      <c r="B463" t="s">
        <v>1246</v>
      </c>
      <c r="C463" t="s">
        <v>1324</v>
      </c>
      <c r="D463" t="s">
        <v>1384</v>
      </c>
      <c r="E463" t="s">
        <v>1326</v>
      </c>
      <c r="F463" t="s">
        <v>1293</v>
      </c>
      <c r="G463">
        <v>35</v>
      </c>
      <c r="H463">
        <v>35015</v>
      </c>
      <c r="I463" t="s">
        <v>552</v>
      </c>
      <c r="J463" t="s">
        <v>1385</v>
      </c>
      <c r="K463" t="s">
        <v>1386</v>
      </c>
      <c r="L463">
        <v>0</v>
      </c>
      <c r="M463">
        <v>0.23429319573621235</v>
      </c>
      <c r="N463">
        <v>0.4685863914724247</v>
      </c>
      <c r="O463">
        <v>9.1374346337122816</v>
      </c>
      <c r="P463">
        <v>0</v>
      </c>
      <c r="Q463">
        <v>0</v>
      </c>
      <c r="R463" t="s">
        <v>531</v>
      </c>
      <c r="S463" t="s">
        <v>531</v>
      </c>
      <c r="T463" t="s">
        <v>531</v>
      </c>
      <c r="U463" t="s">
        <v>531</v>
      </c>
      <c r="W463" s="429">
        <f t="shared" si="10"/>
        <v>0</v>
      </c>
      <c r="X463" s="429">
        <f t="shared" si="10"/>
        <v>0</v>
      </c>
      <c r="Y463" s="429">
        <f t="shared" si="10"/>
        <v>0</v>
      </c>
      <c r="Z463" s="429">
        <f t="shared" si="10"/>
        <v>0</v>
      </c>
      <c r="AA463" s="429" t="s">
        <v>1296</v>
      </c>
    </row>
    <row r="464" spans="1:27" x14ac:dyDescent="0.25">
      <c r="A464" t="s">
        <v>149</v>
      </c>
      <c r="B464" t="s">
        <v>1246</v>
      </c>
      <c r="C464" t="s">
        <v>1324</v>
      </c>
      <c r="D464" t="s">
        <v>1384</v>
      </c>
      <c r="E464" t="s">
        <v>1326</v>
      </c>
      <c r="F464" t="s">
        <v>1293</v>
      </c>
      <c r="G464">
        <v>35</v>
      </c>
      <c r="H464">
        <v>35015</v>
      </c>
      <c r="I464" t="s">
        <v>552</v>
      </c>
      <c r="J464" t="s">
        <v>1385</v>
      </c>
      <c r="K464" t="s">
        <v>1386</v>
      </c>
      <c r="L464">
        <v>57.167539759635808</v>
      </c>
      <c r="M464">
        <v>13.120418961227891</v>
      </c>
      <c r="N464">
        <v>54.356021410801262</v>
      </c>
      <c r="O464">
        <v>0</v>
      </c>
      <c r="P464">
        <v>0</v>
      </c>
      <c r="Q464">
        <v>0</v>
      </c>
      <c r="R464" t="s">
        <v>531</v>
      </c>
      <c r="S464" t="s">
        <v>531</v>
      </c>
      <c r="T464" t="s">
        <v>531</v>
      </c>
      <c r="U464" t="s">
        <v>531</v>
      </c>
      <c r="W464" s="429">
        <f t="shared" si="10"/>
        <v>0</v>
      </c>
      <c r="X464" s="429">
        <f t="shared" si="10"/>
        <v>0</v>
      </c>
      <c r="Y464" s="429">
        <f t="shared" si="10"/>
        <v>0</v>
      </c>
      <c r="Z464" s="429">
        <f t="shared" si="10"/>
        <v>0</v>
      </c>
      <c r="AA464" s="429" t="s">
        <v>1296</v>
      </c>
    </row>
    <row r="465" spans="1:27" x14ac:dyDescent="0.25">
      <c r="A465" t="s">
        <v>149</v>
      </c>
      <c r="B465" t="s">
        <v>1246</v>
      </c>
      <c r="C465" t="s">
        <v>1324</v>
      </c>
      <c r="D465" t="s">
        <v>1384</v>
      </c>
      <c r="E465" t="s">
        <v>1326</v>
      </c>
      <c r="F465" t="s">
        <v>1293</v>
      </c>
      <c r="G465">
        <v>35</v>
      </c>
      <c r="H465">
        <v>35015</v>
      </c>
      <c r="I465" t="s">
        <v>552</v>
      </c>
      <c r="J465" t="s">
        <v>1385</v>
      </c>
      <c r="K465" t="s">
        <v>1386</v>
      </c>
      <c r="L465">
        <v>57.167539759635808</v>
      </c>
      <c r="M465">
        <v>13.120418961227891</v>
      </c>
      <c r="N465">
        <v>54.356021410801262</v>
      </c>
      <c r="O465">
        <v>0</v>
      </c>
      <c r="P465">
        <v>0</v>
      </c>
      <c r="Q465">
        <v>0</v>
      </c>
      <c r="R465" t="s">
        <v>531</v>
      </c>
      <c r="S465" t="s">
        <v>531</v>
      </c>
      <c r="T465" t="s">
        <v>531</v>
      </c>
      <c r="U465" t="s">
        <v>531</v>
      </c>
      <c r="W465" s="429">
        <f t="shared" si="10"/>
        <v>0</v>
      </c>
      <c r="X465" s="429">
        <f t="shared" si="10"/>
        <v>0</v>
      </c>
      <c r="Y465" s="429">
        <f t="shared" si="10"/>
        <v>0</v>
      </c>
      <c r="Z465" s="429">
        <f t="shared" si="10"/>
        <v>0</v>
      </c>
      <c r="AA465" s="429" t="s">
        <v>1296</v>
      </c>
    </row>
    <row r="466" spans="1:27" x14ac:dyDescent="0.25">
      <c r="A466" t="s">
        <v>149</v>
      </c>
      <c r="B466" t="s">
        <v>1246</v>
      </c>
      <c r="C466" t="s">
        <v>1324</v>
      </c>
      <c r="D466" t="s">
        <v>1384</v>
      </c>
      <c r="E466" t="s">
        <v>1326</v>
      </c>
      <c r="F466" t="s">
        <v>1293</v>
      </c>
      <c r="G466">
        <v>35</v>
      </c>
      <c r="H466">
        <v>35015</v>
      </c>
      <c r="I466" t="s">
        <v>552</v>
      </c>
      <c r="J466" t="s">
        <v>1385</v>
      </c>
      <c r="K466" t="s">
        <v>1386</v>
      </c>
      <c r="L466">
        <v>0</v>
      </c>
      <c r="M466">
        <v>0.23429319573621235</v>
      </c>
      <c r="N466">
        <v>0</v>
      </c>
      <c r="O466">
        <v>0</v>
      </c>
      <c r="P466">
        <v>0</v>
      </c>
      <c r="Q466">
        <v>0</v>
      </c>
      <c r="R466" t="s">
        <v>531</v>
      </c>
      <c r="S466" t="s">
        <v>531</v>
      </c>
      <c r="T466" t="s">
        <v>531</v>
      </c>
      <c r="U466" t="s">
        <v>531</v>
      </c>
      <c r="W466" s="429">
        <f t="shared" si="10"/>
        <v>0</v>
      </c>
      <c r="X466" s="429">
        <f t="shared" si="10"/>
        <v>0</v>
      </c>
      <c r="Y466" s="429">
        <f t="shared" si="10"/>
        <v>0</v>
      </c>
      <c r="Z466" s="429">
        <f t="shared" si="10"/>
        <v>0</v>
      </c>
      <c r="AA466" s="429" t="s">
        <v>1296</v>
      </c>
    </row>
    <row r="467" spans="1:27" x14ac:dyDescent="0.25">
      <c r="A467" t="s">
        <v>149</v>
      </c>
      <c r="B467" t="s">
        <v>1246</v>
      </c>
      <c r="C467" t="s">
        <v>1324</v>
      </c>
      <c r="D467" t="s">
        <v>1384</v>
      </c>
      <c r="E467" t="s">
        <v>1326</v>
      </c>
      <c r="F467" t="s">
        <v>1293</v>
      </c>
      <c r="G467">
        <v>35</v>
      </c>
      <c r="H467">
        <v>35015</v>
      </c>
      <c r="I467" t="s">
        <v>552</v>
      </c>
      <c r="J467" t="s">
        <v>1385</v>
      </c>
      <c r="K467" t="s">
        <v>1386</v>
      </c>
      <c r="L467">
        <v>0</v>
      </c>
      <c r="M467">
        <v>1.8743455658896988</v>
      </c>
      <c r="N467">
        <v>0</v>
      </c>
      <c r="O467">
        <v>0</v>
      </c>
      <c r="P467">
        <v>0</v>
      </c>
      <c r="Q467">
        <v>0</v>
      </c>
      <c r="R467" t="s">
        <v>531</v>
      </c>
      <c r="S467" t="s">
        <v>531</v>
      </c>
      <c r="T467" t="s">
        <v>531</v>
      </c>
      <c r="U467" t="s">
        <v>531</v>
      </c>
      <c r="W467" s="429">
        <f t="shared" si="10"/>
        <v>0</v>
      </c>
      <c r="X467" s="429">
        <f t="shared" si="10"/>
        <v>0</v>
      </c>
      <c r="Y467" s="429">
        <f t="shared" si="10"/>
        <v>0</v>
      </c>
      <c r="Z467" s="429">
        <f t="shared" si="10"/>
        <v>0</v>
      </c>
      <c r="AA467" s="429" t="s">
        <v>1296</v>
      </c>
    </row>
    <row r="468" spans="1:27" x14ac:dyDescent="0.25">
      <c r="A468" t="s">
        <v>149</v>
      </c>
      <c r="B468" t="s">
        <v>1246</v>
      </c>
      <c r="C468" t="s">
        <v>1324</v>
      </c>
      <c r="D468" t="s">
        <v>1384</v>
      </c>
      <c r="E468" t="s">
        <v>1326</v>
      </c>
      <c r="F468" t="s">
        <v>1293</v>
      </c>
      <c r="G468">
        <v>35</v>
      </c>
      <c r="H468">
        <v>35015</v>
      </c>
      <c r="I468" t="s">
        <v>552</v>
      </c>
      <c r="J468" t="s">
        <v>1385</v>
      </c>
      <c r="K468" t="s">
        <v>1386</v>
      </c>
      <c r="L468">
        <v>15.697644114326227</v>
      </c>
      <c r="M468">
        <v>13.589005352700315</v>
      </c>
      <c r="N468">
        <v>38.892670492211252</v>
      </c>
      <c r="O468">
        <v>0</v>
      </c>
      <c r="P468">
        <v>1.1714659786810617</v>
      </c>
      <c r="Q468">
        <v>1.1714659786810617</v>
      </c>
      <c r="R468" t="s">
        <v>531</v>
      </c>
      <c r="S468" t="s">
        <v>531</v>
      </c>
      <c r="T468" t="s">
        <v>531</v>
      </c>
      <c r="U468" t="s">
        <v>531</v>
      </c>
      <c r="W468" s="429">
        <f t="shared" si="10"/>
        <v>0</v>
      </c>
      <c r="X468" s="429">
        <f t="shared" si="10"/>
        <v>0</v>
      </c>
      <c r="Y468" s="429">
        <f t="shared" si="10"/>
        <v>0</v>
      </c>
      <c r="Z468" s="429">
        <f t="shared" si="10"/>
        <v>0</v>
      </c>
      <c r="AA468" s="429" t="s">
        <v>1296</v>
      </c>
    </row>
    <row r="469" spans="1:27" x14ac:dyDescent="0.25">
      <c r="A469" t="s">
        <v>149</v>
      </c>
      <c r="B469" t="s">
        <v>1246</v>
      </c>
      <c r="C469" t="s">
        <v>1324</v>
      </c>
      <c r="D469" t="s">
        <v>1384</v>
      </c>
      <c r="E469" t="s">
        <v>1326</v>
      </c>
      <c r="F469" t="s">
        <v>1293</v>
      </c>
      <c r="G469">
        <v>35</v>
      </c>
      <c r="H469">
        <v>35015</v>
      </c>
      <c r="I469" t="s">
        <v>552</v>
      </c>
      <c r="J469" t="s">
        <v>1385</v>
      </c>
      <c r="K469" t="s">
        <v>1386</v>
      </c>
      <c r="L469">
        <v>0</v>
      </c>
      <c r="M469">
        <v>1.4057591744172739</v>
      </c>
      <c r="N469">
        <v>0</v>
      </c>
      <c r="O469">
        <v>0</v>
      </c>
      <c r="P469">
        <v>0</v>
      </c>
      <c r="Q469">
        <v>0</v>
      </c>
      <c r="R469" t="s">
        <v>531</v>
      </c>
      <c r="S469" t="s">
        <v>531</v>
      </c>
      <c r="T469" t="s">
        <v>531</v>
      </c>
      <c r="U469" t="s">
        <v>531</v>
      </c>
      <c r="W469" s="429">
        <f t="shared" si="10"/>
        <v>0</v>
      </c>
      <c r="X469" s="429">
        <f t="shared" si="10"/>
        <v>0</v>
      </c>
      <c r="Y469" s="429">
        <f t="shared" si="10"/>
        <v>0</v>
      </c>
      <c r="Z469" s="429">
        <f t="shared" si="10"/>
        <v>0</v>
      </c>
      <c r="AA469" s="429" t="s">
        <v>1296</v>
      </c>
    </row>
    <row r="470" spans="1:27" x14ac:dyDescent="0.25">
      <c r="A470" t="s">
        <v>149</v>
      </c>
      <c r="B470" t="s">
        <v>1246</v>
      </c>
      <c r="C470" t="s">
        <v>1324</v>
      </c>
      <c r="D470" t="s">
        <v>1384</v>
      </c>
      <c r="E470" t="s">
        <v>1326</v>
      </c>
      <c r="F470" t="s">
        <v>1293</v>
      </c>
      <c r="G470">
        <v>35</v>
      </c>
      <c r="H470">
        <v>35015</v>
      </c>
      <c r="I470" t="s">
        <v>552</v>
      </c>
      <c r="J470" t="s">
        <v>1385</v>
      </c>
      <c r="K470" t="s">
        <v>1386</v>
      </c>
      <c r="L470">
        <v>15.697644114326227</v>
      </c>
      <c r="M470">
        <v>13.589005352700315</v>
      </c>
      <c r="N470">
        <v>38.892670492211252</v>
      </c>
      <c r="O470">
        <v>0</v>
      </c>
      <c r="P470">
        <v>0</v>
      </c>
      <c r="Q470">
        <v>0</v>
      </c>
      <c r="R470" t="s">
        <v>531</v>
      </c>
      <c r="S470" t="s">
        <v>531</v>
      </c>
      <c r="T470" t="s">
        <v>531</v>
      </c>
      <c r="U470" t="s">
        <v>531</v>
      </c>
      <c r="W470" s="429">
        <f t="shared" si="10"/>
        <v>0</v>
      </c>
      <c r="X470" s="429">
        <f t="shared" si="10"/>
        <v>0</v>
      </c>
      <c r="Y470" s="429">
        <f t="shared" si="10"/>
        <v>0</v>
      </c>
      <c r="Z470" s="429">
        <f t="shared" si="10"/>
        <v>0</v>
      </c>
      <c r="AA470" s="429" t="s">
        <v>1296</v>
      </c>
    </row>
    <row r="471" spans="1:27" x14ac:dyDescent="0.25">
      <c r="A471" t="s">
        <v>149</v>
      </c>
      <c r="B471" t="s">
        <v>1246</v>
      </c>
      <c r="C471" t="s">
        <v>1324</v>
      </c>
      <c r="D471" t="s">
        <v>1384</v>
      </c>
      <c r="E471" t="s">
        <v>1326</v>
      </c>
      <c r="F471" t="s">
        <v>1293</v>
      </c>
      <c r="G471">
        <v>35</v>
      </c>
      <c r="H471">
        <v>35015</v>
      </c>
      <c r="I471" t="s">
        <v>552</v>
      </c>
      <c r="J471" t="s">
        <v>1385</v>
      </c>
      <c r="K471" t="s">
        <v>1386</v>
      </c>
      <c r="L471">
        <v>0</v>
      </c>
      <c r="M471">
        <v>4.4515707189880347</v>
      </c>
      <c r="N471">
        <v>0</v>
      </c>
      <c r="O471">
        <v>0</v>
      </c>
      <c r="P471">
        <v>0</v>
      </c>
      <c r="Q471">
        <v>0</v>
      </c>
      <c r="R471" t="s">
        <v>531</v>
      </c>
      <c r="S471" t="s">
        <v>531</v>
      </c>
      <c r="T471" t="s">
        <v>531</v>
      </c>
      <c r="U471" t="s">
        <v>531</v>
      </c>
      <c r="W471" s="429">
        <f t="shared" si="10"/>
        <v>0</v>
      </c>
      <c r="X471" s="429">
        <f t="shared" si="10"/>
        <v>0</v>
      </c>
      <c r="Y471" s="429">
        <f t="shared" si="10"/>
        <v>0</v>
      </c>
      <c r="Z471" s="429">
        <f t="shared" si="10"/>
        <v>0</v>
      </c>
      <c r="AA471" s="429" t="s">
        <v>1296</v>
      </c>
    </row>
    <row r="472" spans="1:27" x14ac:dyDescent="0.25">
      <c r="A472" t="s">
        <v>149</v>
      </c>
      <c r="B472" t="s">
        <v>1246</v>
      </c>
      <c r="C472" t="s">
        <v>1324</v>
      </c>
      <c r="D472" t="s">
        <v>1384</v>
      </c>
      <c r="E472" t="s">
        <v>1326</v>
      </c>
      <c r="F472" t="s">
        <v>1293</v>
      </c>
      <c r="G472">
        <v>35</v>
      </c>
      <c r="H472">
        <v>35015</v>
      </c>
      <c r="I472" t="s">
        <v>552</v>
      </c>
      <c r="J472" t="s">
        <v>1385</v>
      </c>
      <c r="K472" t="s">
        <v>1386</v>
      </c>
      <c r="L472">
        <v>0.72630890678225823</v>
      </c>
      <c r="M472">
        <v>0</v>
      </c>
      <c r="N472">
        <v>0.58573298934053086</v>
      </c>
      <c r="O472">
        <v>0</v>
      </c>
      <c r="P472">
        <v>0</v>
      </c>
      <c r="Q472">
        <v>0</v>
      </c>
      <c r="R472" t="s">
        <v>531</v>
      </c>
      <c r="S472" t="s">
        <v>531</v>
      </c>
      <c r="T472" t="s">
        <v>531</v>
      </c>
      <c r="U472" t="s">
        <v>531</v>
      </c>
      <c r="W472" s="429">
        <f t="shared" si="10"/>
        <v>0</v>
      </c>
      <c r="X472" s="429">
        <f t="shared" si="10"/>
        <v>0</v>
      </c>
      <c r="Y472" s="429">
        <f t="shared" si="10"/>
        <v>0</v>
      </c>
      <c r="Z472" s="429">
        <f t="shared" si="10"/>
        <v>0</v>
      </c>
      <c r="AA472" s="429" t="s">
        <v>1296</v>
      </c>
    </row>
    <row r="473" spans="1:27" x14ac:dyDescent="0.25">
      <c r="A473" t="s">
        <v>149</v>
      </c>
      <c r="B473" t="s">
        <v>1246</v>
      </c>
      <c r="C473" t="s">
        <v>1324</v>
      </c>
      <c r="D473" t="s">
        <v>1384</v>
      </c>
      <c r="E473" t="s">
        <v>1326</v>
      </c>
      <c r="F473" t="s">
        <v>1293</v>
      </c>
      <c r="G473">
        <v>35</v>
      </c>
      <c r="H473">
        <v>35015</v>
      </c>
      <c r="I473" t="s">
        <v>552</v>
      </c>
      <c r="J473" t="s">
        <v>1385</v>
      </c>
      <c r="K473" t="s">
        <v>1386</v>
      </c>
      <c r="L473">
        <v>0</v>
      </c>
      <c r="M473">
        <v>9.8403142209209182</v>
      </c>
      <c r="N473">
        <v>0</v>
      </c>
      <c r="O473">
        <v>0</v>
      </c>
      <c r="P473">
        <v>0</v>
      </c>
      <c r="Q473">
        <v>0</v>
      </c>
      <c r="R473" t="s">
        <v>531</v>
      </c>
      <c r="S473" t="s">
        <v>531</v>
      </c>
      <c r="T473" t="s">
        <v>531</v>
      </c>
      <c r="U473" t="s">
        <v>531</v>
      </c>
      <c r="W473" s="429">
        <f t="shared" si="10"/>
        <v>0</v>
      </c>
      <c r="X473" s="429">
        <f t="shared" si="10"/>
        <v>0</v>
      </c>
      <c r="Y473" s="429">
        <f t="shared" si="10"/>
        <v>0</v>
      </c>
      <c r="Z473" s="429">
        <f t="shared" si="10"/>
        <v>0</v>
      </c>
      <c r="AA473" s="429" t="s">
        <v>1296</v>
      </c>
    </row>
    <row r="474" spans="1:27" x14ac:dyDescent="0.25">
      <c r="A474" t="s">
        <v>149</v>
      </c>
      <c r="B474" t="s">
        <v>1246</v>
      </c>
      <c r="C474" t="s">
        <v>1324</v>
      </c>
      <c r="D474" t="s">
        <v>1384</v>
      </c>
      <c r="E474" t="s">
        <v>1326</v>
      </c>
      <c r="F474" t="s">
        <v>1293</v>
      </c>
      <c r="G474">
        <v>35</v>
      </c>
      <c r="H474">
        <v>35015</v>
      </c>
      <c r="I474" t="s">
        <v>552</v>
      </c>
      <c r="J474" t="s">
        <v>1385</v>
      </c>
      <c r="K474" t="s">
        <v>1386</v>
      </c>
      <c r="L474">
        <v>85.985602835189937</v>
      </c>
      <c r="M474">
        <v>45.218586777088987</v>
      </c>
      <c r="N474">
        <v>85.985602835189937</v>
      </c>
      <c r="O474">
        <v>0</v>
      </c>
      <c r="P474">
        <v>0</v>
      </c>
      <c r="Q474">
        <v>0</v>
      </c>
      <c r="R474" t="s">
        <v>531</v>
      </c>
      <c r="S474" t="s">
        <v>531</v>
      </c>
      <c r="T474" t="s">
        <v>531</v>
      </c>
      <c r="U474" t="s">
        <v>531</v>
      </c>
      <c r="W474" s="429">
        <f t="shared" si="10"/>
        <v>0</v>
      </c>
      <c r="X474" s="429">
        <f t="shared" si="10"/>
        <v>0</v>
      </c>
      <c r="Y474" s="429">
        <f t="shared" si="10"/>
        <v>0</v>
      </c>
      <c r="Z474" s="429">
        <f t="shared" si="10"/>
        <v>0</v>
      </c>
      <c r="AA474" s="429" t="s">
        <v>1296</v>
      </c>
    </row>
    <row r="475" spans="1:27" x14ac:dyDescent="0.25">
      <c r="A475" t="s">
        <v>149</v>
      </c>
      <c r="B475" t="s">
        <v>1246</v>
      </c>
      <c r="C475" t="s">
        <v>1324</v>
      </c>
      <c r="D475" t="s">
        <v>1384</v>
      </c>
      <c r="E475" t="s">
        <v>1326</v>
      </c>
      <c r="F475" t="s">
        <v>1293</v>
      </c>
      <c r="G475">
        <v>35</v>
      </c>
      <c r="H475">
        <v>35015</v>
      </c>
      <c r="I475" t="s">
        <v>552</v>
      </c>
      <c r="J475" t="s">
        <v>1385</v>
      </c>
      <c r="K475" t="s">
        <v>1386</v>
      </c>
      <c r="L475">
        <v>60.681937695678997</v>
      </c>
      <c r="M475">
        <v>7.0287958720863699</v>
      </c>
      <c r="N475">
        <v>90.905759945650388</v>
      </c>
      <c r="O475">
        <v>0</v>
      </c>
      <c r="P475">
        <v>0</v>
      </c>
      <c r="Q475">
        <v>0</v>
      </c>
      <c r="R475" t="s">
        <v>531</v>
      </c>
      <c r="S475" t="s">
        <v>531</v>
      </c>
      <c r="T475" t="s">
        <v>531</v>
      </c>
      <c r="U475" t="s">
        <v>531</v>
      </c>
      <c r="W475" s="429">
        <f t="shared" si="10"/>
        <v>0</v>
      </c>
      <c r="X475" s="429">
        <f t="shared" si="10"/>
        <v>0</v>
      </c>
      <c r="Y475" s="429">
        <f t="shared" si="10"/>
        <v>0</v>
      </c>
      <c r="Z475" s="429">
        <f t="shared" si="10"/>
        <v>0</v>
      </c>
      <c r="AA475" s="429" t="s">
        <v>1296</v>
      </c>
    </row>
    <row r="476" spans="1:27" x14ac:dyDescent="0.25">
      <c r="A476" t="s">
        <v>149</v>
      </c>
      <c r="B476" t="s">
        <v>1246</v>
      </c>
      <c r="C476" t="s">
        <v>1324</v>
      </c>
      <c r="D476" t="s">
        <v>1384</v>
      </c>
      <c r="E476" t="s">
        <v>1326</v>
      </c>
      <c r="F476" t="s">
        <v>1293</v>
      </c>
      <c r="G476">
        <v>35</v>
      </c>
      <c r="H476">
        <v>35015</v>
      </c>
      <c r="I476" t="s">
        <v>552</v>
      </c>
      <c r="J476" t="s">
        <v>1385</v>
      </c>
      <c r="K476" t="s">
        <v>1386</v>
      </c>
      <c r="L476">
        <v>0</v>
      </c>
      <c r="M476">
        <v>9.8403142209209182</v>
      </c>
      <c r="N476">
        <v>0</v>
      </c>
      <c r="O476">
        <v>0</v>
      </c>
      <c r="P476">
        <v>0</v>
      </c>
      <c r="Q476">
        <v>0</v>
      </c>
      <c r="R476" t="s">
        <v>531</v>
      </c>
      <c r="S476" t="s">
        <v>531</v>
      </c>
      <c r="T476" t="s">
        <v>531</v>
      </c>
      <c r="U476" t="s">
        <v>531</v>
      </c>
      <c r="W476" s="429">
        <f t="shared" si="10"/>
        <v>0</v>
      </c>
      <c r="X476" s="429">
        <f t="shared" si="10"/>
        <v>0</v>
      </c>
      <c r="Y476" s="429">
        <f t="shared" si="10"/>
        <v>0</v>
      </c>
      <c r="Z476" s="429">
        <f t="shared" si="10"/>
        <v>0</v>
      </c>
      <c r="AA476" s="429" t="s">
        <v>1296</v>
      </c>
    </row>
    <row r="477" spans="1:27" x14ac:dyDescent="0.25">
      <c r="A477" t="s">
        <v>149</v>
      </c>
      <c r="B477" t="s">
        <v>1246</v>
      </c>
      <c r="C477" t="s">
        <v>1324</v>
      </c>
      <c r="D477" t="s">
        <v>1384</v>
      </c>
      <c r="E477" t="s">
        <v>1326</v>
      </c>
      <c r="F477" t="s">
        <v>1293</v>
      </c>
      <c r="G477">
        <v>35</v>
      </c>
      <c r="H477">
        <v>35015</v>
      </c>
      <c r="I477" t="s">
        <v>552</v>
      </c>
      <c r="J477" t="s">
        <v>1385</v>
      </c>
      <c r="K477" t="s">
        <v>1386</v>
      </c>
      <c r="L477">
        <v>0</v>
      </c>
      <c r="M477">
        <v>20.852094420522899</v>
      </c>
      <c r="N477">
        <v>0</v>
      </c>
      <c r="O477">
        <v>0</v>
      </c>
      <c r="P477">
        <v>0</v>
      </c>
      <c r="Q477">
        <v>0</v>
      </c>
      <c r="R477" t="s">
        <v>531</v>
      </c>
      <c r="S477" t="s">
        <v>531</v>
      </c>
      <c r="T477" t="s">
        <v>531</v>
      </c>
      <c r="U477" t="s">
        <v>531</v>
      </c>
      <c r="W477" s="429">
        <f t="shared" si="10"/>
        <v>0</v>
      </c>
      <c r="X477" s="429">
        <f t="shared" si="10"/>
        <v>0</v>
      </c>
      <c r="Y477" s="429">
        <f t="shared" si="10"/>
        <v>0</v>
      </c>
      <c r="Z477" s="429">
        <f t="shared" si="10"/>
        <v>0</v>
      </c>
      <c r="AA477" s="429" t="s">
        <v>1296</v>
      </c>
    </row>
    <row r="478" spans="1:27" x14ac:dyDescent="0.25">
      <c r="A478" t="s">
        <v>149</v>
      </c>
      <c r="B478" t="s">
        <v>1246</v>
      </c>
      <c r="C478" t="s">
        <v>1324</v>
      </c>
      <c r="D478" t="s">
        <v>1384</v>
      </c>
      <c r="E478" t="s">
        <v>1326</v>
      </c>
      <c r="F478" t="s">
        <v>1293</v>
      </c>
      <c r="G478">
        <v>35</v>
      </c>
      <c r="H478">
        <v>35015</v>
      </c>
      <c r="I478" t="s">
        <v>552</v>
      </c>
      <c r="J478" t="s">
        <v>1385</v>
      </c>
      <c r="K478" t="s">
        <v>1386</v>
      </c>
      <c r="L478">
        <v>70.756545112336127</v>
      </c>
      <c r="M478">
        <v>21.320680811995324</v>
      </c>
      <c r="N478">
        <v>28.349476684081694</v>
      </c>
      <c r="O478">
        <v>0</v>
      </c>
      <c r="P478">
        <v>0</v>
      </c>
      <c r="Q478">
        <v>0</v>
      </c>
      <c r="R478" t="s">
        <v>531</v>
      </c>
      <c r="S478" t="s">
        <v>531</v>
      </c>
      <c r="T478" t="s">
        <v>531</v>
      </c>
      <c r="U478" t="s">
        <v>531</v>
      </c>
      <c r="W478" s="429">
        <f t="shared" si="10"/>
        <v>0</v>
      </c>
      <c r="X478" s="429">
        <f t="shared" si="10"/>
        <v>0</v>
      </c>
      <c r="Y478" s="429">
        <f t="shared" si="10"/>
        <v>0</v>
      </c>
      <c r="Z478" s="429">
        <f t="shared" si="10"/>
        <v>0</v>
      </c>
      <c r="AA478" s="429" t="s">
        <v>1296</v>
      </c>
    </row>
    <row r="479" spans="1:27" x14ac:dyDescent="0.25">
      <c r="A479" t="s">
        <v>149</v>
      </c>
      <c r="B479" t="s">
        <v>1246</v>
      </c>
      <c r="C479" t="s">
        <v>1324</v>
      </c>
      <c r="D479" t="s">
        <v>1384</v>
      </c>
      <c r="E479" t="s">
        <v>1326</v>
      </c>
      <c r="F479" t="s">
        <v>1293</v>
      </c>
      <c r="G479">
        <v>35</v>
      </c>
      <c r="H479">
        <v>35015</v>
      </c>
      <c r="I479" t="s">
        <v>552</v>
      </c>
      <c r="J479" t="s">
        <v>1385</v>
      </c>
      <c r="K479" t="s">
        <v>1386</v>
      </c>
      <c r="L479">
        <v>0</v>
      </c>
      <c r="M479">
        <v>23.429319573621235</v>
      </c>
      <c r="N479">
        <v>0</v>
      </c>
      <c r="O479">
        <v>0</v>
      </c>
      <c r="P479">
        <v>0</v>
      </c>
      <c r="Q479">
        <v>0</v>
      </c>
      <c r="R479" t="s">
        <v>531</v>
      </c>
      <c r="S479" t="s">
        <v>531</v>
      </c>
      <c r="T479" t="s">
        <v>531</v>
      </c>
      <c r="U479" t="s">
        <v>531</v>
      </c>
      <c r="W479" s="429">
        <f t="shared" si="10"/>
        <v>0</v>
      </c>
      <c r="X479" s="429">
        <f t="shared" si="10"/>
        <v>0</v>
      </c>
      <c r="Y479" s="429">
        <f t="shared" si="10"/>
        <v>0</v>
      </c>
      <c r="Z479" s="429">
        <f t="shared" si="10"/>
        <v>0</v>
      </c>
      <c r="AA479" s="429" t="s">
        <v>1296</v>
      </c>
    </row>
    <row r="480" spans="1:27" x14ac:dyDescent="0.25">
      <c r="A480" t="s">
        <v>149</v>
      </c>
      <c r="B480" t="s">
        <v>1246</v>
      </c>
      <c r="C480" t="s">
        <v>1324</v>
      </c>
      <c r="D480" t="s">
        <v>1384</v>
      </c>
      <c r="E480" t="s">
        <v>1326</v>
      </c>
      <c r="F480" t="s">
        <v>1293</v>
      </c>
      <c r="G480">
        <v>35</v>
      </c>
      <c r="H480">
        <v>35015</v>
      </c>
      <c r="I480" t="s">
        <v>552</v>
      </c>
      <c r="J480" t="s">
        <v>1385</v>
      </c>
      <c r="K480" t="s">
        <v>1386</v>
      </c>
      <c r="L480">
        <v>0</v>
      </c>
      <c r="M480">
        <v>7.0287958720863699</v>
      </c>
      <c r="N480">
        <v>0</v>
      </c>
      <c r="O480">
        <v>0</v>
      </c>
      <c r="P480">
        <v>0</v>
      </c>
      <c r="Q480">
        <v>0</v>
      </c>
      <c r="R480" t="s">
        <v>531</v>
      </c>
      <c r="S480" t="s">
        <v>531</v>
      </c>
      <c r="T480" t="s">
        <v>531</v>
      </c>
      <c r="U480" t="s">
        <v>531</v>
      </c>
      <c r="W480" s="429">
        <f t="shared" si="10"/>
        <v>0</v>
      </c>
      <c r="X480" s="429">
        <f t="shared" si="10"/>
        <v>0</v>
      </c>
      <c r="Y480" s="429">
        <f t="shared" si="10"/>
        <v>0</v>
      </c>
      <c r="Z480" s="429">
        <f t="shared" ref="Z480:Z543" si="11">IFERROR(U480*1,0)</f>
        <v>0</v>
      </c>
      <c r="AA480" s="429" t="s">
        <v>1296</v>
      </c>
    </row>
    <row r="481" spans="1:27" x14ac:dyDescent="0.25">
      <c r="A481" t="s">
        <v>149</v>
      </c>
      <c r="B481" t="s">
        <v>1246</v>
      </c>
      <c r="C481" t="s">
        <v>1324</v>
      </c>
      <c r="D481" t="s">
        <v>1384</v>
      </c>
      <c r="E481" t="s">
        <v>1326</v>
      </c>
      <c r="F481" t="s">
        <v>1293</v>
      </c>
      <c r="G481">
        <v>35</v>
      </c>
      <c r="H481">
        <v>35015</v>
      </c>
      <c r="I481" t="s">
        <v>552</v>
      </c>
      <c r="J481" t="s">
        <v>1385</v>
      </c>
      <c r="K481" t="s">
        <v>1386</v>
      </c>
      <c r="L481">
        <v>17.337696484479714</v>
      </c>
      <c r="M481">
        <v>10.308900612393344</v>
      </c>
      <c r="N481">
        <v>10.308900612393344</v>
      </c>
      <c r="O481">
        <v>0</v>
      </c>
      <c r="P481">
        <v>0</v>
      </c>
      <c r="Q481">
        <v>0</v>
      </c>
      <c r="R481" t="s">
        <v>531</v>
      </c>
      <c r="S481" t="s">
        <v>531</v>
      </c>
      <c r="T481" t="s">
        <v>531</v>
      </c>
      <c r="U481" t="s">
        <v>531</v>
      </c>
      <c r="W481" s="429">
        <f t="shared" ref="W481:Z544" si="12">IFERROR(R481*1,0)</f>
        <v>0</v>
      </c>
      <c r="X481" s="429">
        <f t="shared" si="12"/>
        <v>0</v>
      </c>
      <c r="Y481" s="429">
        <f t="shared" si="12"/>
        <v>0</v>
      </c>
      <c r="Z481" s="429">
        <f t="shared" si="11"/>
        <v>0</v>
      </c>
      <c r="AA481" s="429" t="s">
        <v>1296</v>
      </c>
    </row>
    <row r="482" spans="1:27" x14ac:dyDescent="0.25">
      <c r="A482" t="s">
        <v>149</v>
      </c>
      <c r="B482" t="s">
        <v>1246</v>
      </c>
      <c r="C482" t="s">
        <v>1324</v>
      </c>
      <c r="D482" t="s">
        <v>1384</v>
      </c>
      <c r="E482" t="s">
        <v>1326</v>
      </c>
      <c r="F482" t="s">
        <v>1293</v>
      </c>
      <c r="G482">
        <v>35</v>
      </c>
      <c r="H482">
        <v>35015</v>
      </c>
      <c r="I482" t="s">
        <v>552</v>
      </c>
      <c r="J482" t="s">
        <v>1385</v>
      </c>
      <c r="K482" t="s">
        <v>1386</v>
      </c>
      <c r="L482">
        <v>17.337696484479714</v>
      </c>
      <c r="M482">
        <v>10.308900612393344</v>
      </c>
      <c r="N482">
        <v>10.308900612393344</v>
      </c>
      <c r="O482">
        <v>0</v>
      </c>
      <c r="P482">
        <v>0</v>
      </c>
      <c r="Q482">
        <v>0</v>
      </c>
      <c r="R482" t="s">
        <v>531</v>
      </c>
      <c r="S482" t="s">
        <v>531</v>
      </c>
      <c r="T482" t="s">
        <v>531</v>
      </c>
      <c r="U482" t="s">
        <v>531</v>
      </c>
      <c r="W482" s="429">
        <f t="shared" si="12"/>
        <v>0</v>
      </c>
      <c r="X482" s="429">
        <f t="shared" si="12"/>
        <v>0</v>
      </c>
      <c r="Y482" s="429">
        <f t="shared" si="12"/>
        <v>0</v>
      </c>
      <c r="Z482" s="429">
        <f t="shared" si="11"/>
        <v>0</v>
      </c>
      <c r="AA482" s="429" t="s">
        <v>1296</v>
      </c>
    </row>
    <row r="483" spans="1:27" x14ac:dyDescent="0.25">
      <c r="A483" t="s">
        <v>149</v>
      </c>
      <c r="B483" t="s">
        <v>1246</v>
      </c>
      <c r="C483" t="s">
        <v>1324</v>
      </c>
      <c r="D483" t="s">
        <v>1384</v>
      </c>
      <c r="E483" t="s">
        <v>1326</v>
      </c>
      <c r="F483" t="s">
        <v>1293</v>
      </c>
      <c r="G483">
        <v>35</v>
      </c>
      <c r="H483">
        <v>35015</v>
      </c>
      <c r="I483" t="s">
        <v>552</v>
      </c>
      <c r="J483" t="s">
        <v>1385</v>
      </c>
      <c r="K483" t="s">
        <v>1386</v>
      </c>
      <c r="L483">
        <v>17.337696484479714</v>
      </c>
      <c r="M483">
        <v>10.308900612393344</v>
      </c>
      <c r="N483">
        <v>10.308900612393344</v>
      </c>
      <c r="O483">
        <v>0</v>
      </c>
      <c r="P483">
        <v>0</v>
      </c>
      <c r="Q483">
        <v>0</v>
      </c>
      <c r="R483" t="s">
        <v>531</v>
      </c>
      <c r="S483" t="s">
        <v>531</v>
      </c>
      <c r="T483" t="s">
        <v>531</v>
      </c>
      <c r="U483" t="s">
        <v>531</v>
      </c>
      <c r="W483" s="429">
        <f t="shared" si="12"/>
        <v>0</v>
      </c>
      <c r="X483" s="429">
        <f t="shared" si="12"/>
        <v>0</v>
      </c>
      <c r="Y483" s="429">
        <f t="shared" si="12"/>
        <v>0</v>
      </c>
      <c r="Z483" s="429">
        <f t="shared" si="11"/>
        <v>0</v>
      </c>
      <c r="AA483" s="429" t="s">
        <v>1296</v>
      </c>
    </row>
    <row r="484" spans="1:27" x14ac:dyDescent="0.25">
      <c r="A484" t="s">
        <v>149</v>
      </c>
      <c r="B484" t="s">
        <v>1246</v>
      </c>
      <c r="C484" t="s">
        <v>1324</v>
      </c>
      <c r="D484" t="s">
        <v>1384</v>
      </c>
      <c r="E484" t="s">
        <v>1326</v>
      </c>
      <c r="F484" t="s">
        <v>1293</v>
      </c>
      <c r="G484">
        <v>35</v>
      </c>
      <c r="H484">
        <v>35015</v>
      </c>
      <c r="I484" t="s">
        <v>552</v>
      </c>
      <c r="J484" t="s">
        <v>1385</v>
      </c>
      <c r="K484" t="s">
        <v>1386</v>
      </c>
      <c r="L484">
        <v>17.337696484479714</v>
      </c>
      <c r="M484">
        <v>10.308900612393344</v>
      </c>
      <c r="N484">
        <v>10.308900612393344</v>
      </c>
      <c r="O484">
        <v>0</v>
      </c>
      <c r="P484">
        <v>0</v>
      </c>
      <c r="Q484">
        <v>0</v>
      </c>
      <c r="R484" t="s">
        <v>531</v>
      </c>
      <c r="S484" t="s">
        <v>531</v>
      </c>
      <c r="T484" t="s">
        <v>531</v>
      </c>
      <c r="U484" t="s">
        <v>531</v>
      </c>
      <c r="W484" s="429">
        <f t="shared" si="12"/>
        <v>0</v>
      </c>
      <c r="X484" s="429">
        <f t="shared" si="12"/>
        <v>0</v>
      </c>
      <c r="Y484" s="429">
        <f t="shared" si="12"/>
        <v>0</v>
      </c>
      <c r="Z484" s="429">
        <f t="shared" si="11"/>
        <v>0</v>
      </c>
      <c r="AA484" s="429" t="s">
        <v>1296</v>
      </c>
    </row>
    <row r="485" spans="1:27" x14ac:dyDescent="0.25">
      <c r="A485" t="s">
        <v>149</v>
      </c>
      <c r="B485" t="s">
        <v>1246</v>
      </c>
      <c r="C485" t="s">
        <v>1324</v>
      </c>
      <c r="D485" t="s">
        <v>1384</v>
      </c>
      <c r="E485" t="s">
        <v>1326</v>
      </c>
      <c r="F485" t="s">
        <v>1293</v>
      </c>
      <c r="G485">
        <v>35</v>
      </c>
      <c r="H485">
        <v>35015</v>
      </c>
      <c r="I485" t="s">
        <v>552</v>
      </c>
      <c r="J485" t="s">
        <v>1385</v>
      </c>
      <c r="K485" t="s">
        <v>1386</v>
      </c>
      <c r="L485">
        <v>0</v>
      </c>
      <c r="M485">
        <v>50.84162347475808</v>
      </c>
      <c r="N485">
        <v>0</v>
      </c>
      <c r="O485">
        <v>0</v>
      </c>
      <c r="P485">
        <v>0</v>
      </c>
      <c r="Q485">
        <v>0</v>
      </c>
      <c r="R485" t="s">
        <v>531</v>
      </c>
      <c r="S485" t="s">
        <v>531</v>
      </c>
      <c r="T485" t="s">
        <v>531</v>
      </c>
      <c r="U485" t="s">
        <v>531</v>
      </c>
      <c r="W485" s="429">
        <f t="shared" si="12"/>
        <v>0</v>
      </c>
      <c r="X485" s="429">
        <f t="shared" si="12"/>
        <v>0</v>
      </c>
      <c r="Y485" s="429">
        <f t="shared" si="12"/>
        <v>0</v>
      </c>
      <c r="Z485" s="429">
        <f t="shared" si="11"/>
        <v>0</v>
      </c>
      <c r="AA485" s="429" t="s">
        <v>1296</v>
      </c>
    </row>
    <row r="486" spans="1:27" x14ac:dyDescent="0.25">
      <c r="A486" t="s">
        <v>149</v>
      </c>
      <c r="B486" t="s">
        <v>1246</v>
      </c>
      <c r="C486" t="s">
        <v>1324</v>
      </c>
      <c r="D486" t="s">
        <v>1384</v>
      </c>
      <c r="E486" t="s">
        <v>1326</v>
      </c>
      <c r="F486" t="s">
        <v>1293</v>
      </c>
      <c r="G486">
        <v>35</v>
      </c>
      <c r="H486">
        <v>35015</v>
      </c>
      <c r="I486" t="s">
        <v>552</v>
      </c>
      <c r="J486" t="s">
        <v>1385</v>
      </c>
      <c r="K486" t="s">
        <v>1386</v>
      </c>
      <c r="L486">
        <v>0</v>
      </c>
      <c r="M486">
        <v>6.3259162848777342</v>
      </c>
      <c r="N486">
        <v>0</v>
      </c>
      <c r="O486">
        <v>0</v>
      </c>
      <c r="P486">
        <v>0</v>
      </c>
      <c r="Q486">
        <v>0</v>
      </c>
      <c r="R486" t="s">
        <v>531</v>
      </c>
      <c r="S486" t="s">
        <v>531</v>
      </c>
      <c r="T486" t="s">
        <v>531</v>
      </c>
      <c r="U486" t="s">
        <v>531</v>
      </c>
      <c r="W486" s="429">
        <f t="shared" si="12"/>
        <v>0</v>
      </c>
      <c r="X486" s="429">
        <f t="shared" si="12"/>
        <v>0</v>
      </c>
      <c r="Y486" s="429">
        <f t="shared" si="12"/>
        <v>0</v>
      </c>
      <c r="Z486" s="429">
        <f t="shared" si="11"/>
        <v>0</v>
      </c>
      <c r="AA486" s="429" t="s">
        <v>1296</v>
      </c>
    </row>
    <row r="487" spans="1:27" x14ac:dyDescent="0.25">
      <c r="A487" t="s">
        <v>149</v>
      </c>
      <c r="B487" t="s">
        <v>1246</v>
      </c>
      <c r="C487" t="s">
        <v>1324</v>
      </c>
      <c r="D487" t="s">
        <v>1384</v>
      </c>
      <c r="E487" t="s">
        <v>1326</v>
      </c>
      <c r="F487" t="s">
        <v>1293</v>
      </c>
      <c r="G487">
        <v>35</v>
      </c>
      <c r="H487">
        <v>35015</v>
      </c>
      <c r="I487" t="s">
        <v>552</v>
      </c>
      <c r="J487" t="s">
        <v>1385</v>
      </c>
      <c r="K487" t="s">
        <v>1386</v>
      </c>
      <c r="L487">
        <v>0</v>
      </c>
      <c r="M487">
        <v>6.3259162848777342</v>
      </c>
      <c r="N487">
        <v>0</v>
      </c>
      <c r="O487">
        <v>0</v>
      </c>
      <c r="P487">
        <v>0</v>
      </c>
      <c r="Q487">
        <v>0</v>
      </c>
      <c r="R487" t="s">
        <v>531</v>
      </c>
      <c r="S487" t="s">
        <v>531</v>
      </c>
      <c r="T487" t="s">
        <v>531</v>
      </c>
      <c r="U487" t="s">
        <v>531</v>
      </c>
      <c r="W487" s="429">
        <f t="shared" si="12"/>
        <v>0</v>
      </c>
      <c r="X487" s="429">
        <f t="shared" si="12"/>
        <v>0</v>
      </c>
      <c r="Y487" s="429">
        <f t="shared" si="12"/>
        <v>0</v>
      </c>
      <c r="Z487" s="429">
        <f t="shared" si="11"/>
        <v>0</v>
      </c>
      <c r="AA487" s="429" t="s">
        <v>1296</v>
      </c>
    </row>
    <row r="488" spans="1:27" x14ac:dyDescent="0.25">
      <c r="A488" t="s">
        <v>149</v>
      </c>
      <c r="B488" t="s">
        <v>1246</v>
      </c>
      <c r="C488" t="s">
        <v>1324</v>
      </c>
      <c r="D488" t="s">
        <v>1384</v>
      </c>
      <c r="E488" t="s">
        <v>1326</v>
      </c>
      <c r="F488" t="s">
        <v>1293</v>
      </c>
      <c r="G488">
        <v>35</v>
      </c>
      <c r="H488">
        <v>35015</v>
      </c>
      <c r="I488" t="s">
        <v>552</v>
      </c>
      <c r="J488" t="s">
        <v>1385</v>
      </c>
      <c r="K488" t="s">
        <v>1386</v>
      </c>
      <c r="L488">
        <v>60.681937695678997</v>
      </c>
      <c r="M488">
        <v>30.223822249971395</v>
      </c>
      <c r="N488">
        <v>90.905759945650388</v>
      </c>
      <c r="O488">
        <v>0</v>
      </c>
      <c r="P488">
        <v>0</v>
      </c>
      <c r="Q488">
        <v>0</v>
      </c>
      <c r="R488" t="s">
        <v>531</v>
      </c>
      <c r="S488" t="s">
        <v>531</v>
      </c>
      <c r="T488" t="s">
        <v>531</v>
      </c>
      <c r="U488" t="s">
        <v>531</v>
      </c>
      <c r="W488" s="429">
        <f t="shared" si="12"/>
        <v>0</v>
      </c>
      <c r="X488" s="429">
        <f t="shared" si="12"/>
        <v>0</v>
      </c>
      <c r="Y488" s="429">
        <f t="shared" si="12"/>
        <v>0</v>
      </c>
      <c r="Z488" s="429">
        <f t="shared" si="11"/>
        <v>0</v>
      </c>
      <c r="AA488" s="429" t="s">
        <v>1296</v>
      </c>
    </row>
    <row r="489" spans="1:27" x14ac:dyDescent="0.25">
      <c r="A489" t="s">
        <v>149</v>
      </c>
      <c r="B489" t="s">
        <v>1246</v>
      </c>
      <c r="C489" t="s">
        <v>1324</v>
      </c>
      <c r="D489" t="s">
        <v>1384</v>
      </c>
      <c r="E489" t="s">
        <v>1326</v>
      </c>
      <c r="F489" t="s">
        <v>1293</v>
      </c>
      <c r="G489">
        <v>35</v>
      </c>
      <c r="H489">
        <v>35015</v>
      </c>
      <c r="I489" t="s">
        <v>552</v>
      </c>
      <c r="J489" t="s">
        <v>1385</v>
      </c>
      <c r="K489" t="s">
        <v>1386</v>
      </c>
      <c r="L489">
        <v>0</v>
      </c>
      <c r="M489">
        <v>13.354712156964105</v>
      </c>
      <c r="N489">
        <v>0</v>
      </c>
      <c r="O489">
        <v>0</v>
      </c>
      <c r="P489">
        <v>0</v>
      </c>
      <c r="Q489">
        <v>0</v>
      </c>
      <c r="R489" t="s">
        <v>531</v>
      </c>
      <c r="S489" t="s">
        <v>531</v>
      </c>
      <c r="T489" t="s">
        <v>531</v>
      </c>
      <c r="U489" t="s">
        <v>531</v>
      </c>
      <c r="W489" s="429">
        <f t="shared" si="12"/>
        <v>0</v>
      </c>
      <c r="X489" s="429">
        <f t="shared" si="12"/>
        <v>0</v>
      </c>
      <c r="Y489" s="429">
        <f t="shared" si="12"/>
        <v>0</v>
      </c>
      <c r="Z489" s="429">
        <f t="shared" si="11"/>
        <v>0</v>
      </c>
      <c r="AA489" s="429" t="s">
        <v>1296</v>
      </c>
    </row>
    <row r="490" spans="1:27" x14ac:dyDescent="0.25">
      <c r="A490" t="s">
        <v>149</v>
      </c>
      <c r="B490" t="s">
        <v>1246</v>
      </c>
      <c r="C490" t="s">
        <v>1324</v>
      </c>
      <c r="D490" t="s">
        <v>1384</v>
      </c>
      <c r="E490" t="s">
        <v>1326</v>
      </c>
      <c r="F490" t="s">
        <v>1293</v>
      </c>
      <c r="G490">
        <v>35</v>
      </c>
      <c r="H490">
        <v>35015</v>
      </c>
      <c r="I490" t="s">
        <v>552</v>
      </c>
      <c r="J490" t="s">
        <v>1385</v>
      </c>
      <c r="K490" t="s">
        <v>1386</v>
      </c>
      <c r="L490">
        <v>2.8115183488345479</v>
      </c>
      <c r="M490">
        <v>36.081152143376706</v>
      </c>
      <c r="N490">
        <v>14.99476452711759</v>
      </c>
      <c r="O490">
        <v>226.79581347265355</v>
      </c>
      <c r="P490">
        <v>0</v>
      </c>
      <c r="Q490">
        <v>0</v>
      </c>
      <c r="R490" t="s">
        <v>531</v>
      </c>
      <c r="S490" t="s">
        <v>531</v>
      </c>
      <c r="T490" t="s">
        <v>531</v>
      </c>
      <c r="U490" t="s">
        <v>531</v>
      </c>
      <c r="W490" s="429">
        <f t="shared" si="12"/>
        <v>0</v>
      </c>
      <c r="X490" s="429">
        <f t="shared" si="12"/>
        <v>0</v>
      </c>
      <c r="Y490" s="429">
        <f t="shared" si="12"/>
        <v>0</v>
      </c>
      <c r="Z490" s="429">
        <f t="shared" si="11"/>
        <v>0</v>
      </c>
      <c r="AA490" s="429" t="s">
        <v>1296</v>
      </c>
    </row>
    <row r="491" spans="1:27" x14ac:dyDescent="0.25">
      <c r="A491" t="s">
        <v>149</v>
      </c>
      <c r="B491" t="s">
        <v>1246</v>
      </c>
      <c r="C491" t="s">
        <v>1324</v>
      </c>
      <c r="D491" t="s">
        <v>1384</v>
      </c>
      <c r="E491" t="s">
        <v>1326</v>
      </c>
      <c r="F491" t="s">
        <v>1293</v>
      </c>
      <c r="G491">
        <v>35</v>
      </c>
      <c r="H491">
        <v>35015</v>
      </c>
      <c r="I491" t="s">
        <v>552</v>
      </c>
      <c r="J491" t="s">
        <v>1385</v>
      </c>
      <c r="K491" t="s">
        <v>1386</v>
      </c>
      <c r="L491">
        <v>43.344241211199282</v>
      </c>
      <c r="M491">
        <v>14.502748816071545</v>
      </c>
      <c r="N491">
        <v>43.344241211199282</v>
      </c>
      <c r="O491">
        <v>0</v>
      </c>
      <c r="P491">
        <v>0</v>
      </c>
      <c r="Q491">
        <v>0</v>
      </c>
      <c r="R491" t="s">
        <v>531</v>
      </c>
      <c r="S491" t="s">
        <v>531</v>
      </c>
      <c r="T491" t="s">
        <v>531</v>
      </c>
      <c r="U491" t="s">
        <v>531</v>
      </c>
      <c r="W491" s="429">
        <f t="shared" si="12"/>
        <v>0</v>
      </c>
      <c r="X491" s="429">
        <f t="shared" si="12"/>
        <v>0</v>
      </c>
      <c r="Y491" s="429">
        <f t="shared" si="12"/>
        <v>0</v>
      </c>
      <c r="Z491" s="429">
        <f t="shared" si="11"/>
        <v>0</v>
      </c>
      <c r="AA491" s="429" t="s">
        <v>1296</v>
      </c>
    </row>
    <row r="492" spans="1:27" x14ac:dyDescent="0.25">
      <c r="A492" t="s">
        <v>149</v>
      </c>
      <c r="B492" t="s">
        <v>1246</v>
      </c>
      <c r="C492" t="s">
        <v>1324</v>
      </c>
      <c r="D492" t="s">
        <v>1384</v>
      </c>
      <c r="E492" t="s">
        <v>1326</v>
      </c>
      <c r="F492" t="s">
        <v>1293</v>
      </c>
      <c r="G492">
        <v>35</v>
      </c>
      <c r="H492">
        <v>35015</v>
      </c>
      <c r="I492" t="s">
        <v>552</v>
      </c>
      <c r="J492" t="s">
        <v>1385</v>
      </c>
      <c r="K492" t="s">
        <v>1386</v>
      </c>
      <c r="L492">
        <v>60.681937695678997</v>
      </c>
      <c r="M492">
        <v>30.223822249971395</v>
      </c>
      <c r="N492">
        <v>90.905759945650388</v>
      </c>
      <c r="O492">
        <v>0</v>
      </c>
      <c r="P492">
        <v>0</v>
      </c>
      <c r="Q492">
        <v>0</v>
      </c>
      <c r="R492" t="s">
        <v>531</v>
      </c>
      <c r="S492" t="s">
        <v>531</v>
      </c>
      <c r="T492" t="s">
        <v>531</v>
      </c>
      <c r="U492" t="s">
        <v>531</v>
      </c>
      <c r="W492" s="429">
        <f t="shared" si="12"/>
        <v>0</v>
      </c>
      <c r="X492" s="429">
        <f t="shared" si="12"/>
        <v>0</v>
      </c>
      <c r="Y492" s="429">
        <f t="shared" si="12"/>
        <v>0</v>
      </c>
      <c r="Z492" s="429">
        <f t="shared" si="11"/>
        <v>0</v>
      </c>
      <c r="AA492" s="429" t="s">
        <v>1296</v>
      </c>
    </row>
    <row r="493" spans="1:27" x14ac:dyDescent="0.25">
      <c r="A493" t="s">
        <v>149</v>
      </c>
      <c r="B493" t="s">
        <v>1246</v>
      </c>
      <c r="C493" t="s">
        <v>1324</v>
      </c>
      <c r="D493" t="s">
        <v>1384</v>
      </c>
      <c r="E493" t="s">
        <v>1326</v>
      </c>
      <c r="F493" t="s">
        <v>1293</v>
      </c>
      <c r="G493">
        <v>35</v>
      </c>
      <c r="H493">
        <v>35015</v>
      </c>
      <c r="I493" t="s">
        <v>552</v>
      </c>
      <c r="J493" t="s">
        <v>1385</v>
      </c>
      <c r="K493" t="s">
        <v>1386</v>
      </c>
      <c r="L493">
        <v>0</v>
      </c>
      <c r="M493">
        <v>1.1714659786810617</v>
      </c>
      <c r="N493">
        <v>0</v>
      </c>
      <c r="O493">
        <v>0</v>
      </c>
      <c r="P493">
        <v>0</v>
      </c>
      <c r="Q493">
        <v>0</v>
      </c>
      <c r="R493" t="s">
        <v>531</v>
      </c>
      <c r="S493" t="s">
        <v>531</v>
      </c>
      <c r="T493" t="s">
        <v>531</v>
      </c>
      <c r="U493" t="s">
        <v>531</v>
      </c>
      <c r="W493" s="429">
        <f t="shared" si="12"/>
        <v>0</v>
      </c>
      <c r="X493" s="429">
        <f t="shared" si="12"/>
        <v>0</v>
      </c>
      <c r="Y493" s="429">
        <f t="shared" si="12"/>
        <v>0</v>
      </c>
      <c r="Z493" s="429">
        <f t="shared" si="11"/>
        <v>0</v>
      </c>
      <c r="AA493" s="429" t="s">
        <v>1296</v>
      </c>
    </row>
    <row r="494" spans="1:27" x14ac:dyDescent="0.25">
      <c r="A494" t="s">
        <v>149</v>
      </c>
      <c r="B494" t="s">
        <v>1246</v>
      </c>
      <c r="C494" t="s">
        <v>1324</v>
      </c>
      <c r="D494" t="s">
        <v>1384</v>
      </c>
      <c r="E494" t="s">
        <v>1326</v>
      </c>
      <c r="F494" t="s">
        <v>1293</v>
      </c>
      <c r="G494">
        <v>35</v>
      </c>
      <c r="H494">
        <v>35015</v>
      </c>
      <c r="I494" t="s">
        <v>552</v>
      </c>
      <c r="J494" t="s">
        <v>1385</v>
      </c>
      <c r="K494" t="s">
        <v>1386</v>
      </c>
      <c r="L494">
        <v>0</v>
      </c>
      <c r="M494">
        <v>1.1714659786810617</v>
      </c>
      <c r="N494">
        <v>0</v>
      </c>
      <c r="O494">
        <v>0</v>
      </c>
      <c r="P494">
        <v>0</v>
      </c>
      <c r="Q494">
        <v>0</v>
      </c>
      <c r="R494" t="s">
        <v>531</v>
      </c>
      <c r="S494" t="s">
        <v>531</v>
      </c>
      <c r="T494" t="s">
        <v>531</v>
      </c>
      <c r="U494" t="s">
        <v>531</v>
      </c>
      <c r="W494" s="429">
        <f t="shared" si="12"/>
        <v>0</v>
      </c>
      <c r="X494" s="429">
        <f t="shared" si="12"/>
        <v>0</v>
      </c>
      <c r="Y494" s="429">
        <f t="shared" si="12"/>
        <v>0</v>
      </c>
      <c r="Z494" s="429">
        <f t="shared" si="11"/>
        <v>0</v>
      </c>
      <c r="AA494" s="429" t="s">
        <v>1296</v>
      </c>
    </row>
    <row r="495" spans="1:27" x14ac:dyDescent="0.25">
      <c r="A495" t="s">
        <v>149</v>
      </c>
      <c r="B495" t="s">
        <v>1246</v>
      </c>
      <c r="C495" t="s">
        <v>1324</v>
      </c>
      <c r="D495" t="s">
        <v>1384</v>
      </c>
      <c r="E495" t="s">
        <v>1326</v>
      </c>
      <c r="F495" t="s">
        <v>1293</v>
      </c>
      <c r="G495">
        <v>35</v>
      </c>
      <c r="H495">
        <v>35025</v>
      </c>
      <c r="I495" t="s">
        <v>563</v>
      </c>
      <c r="J495" t="s">
        <v>1385</v>
      </c>
      <c r="K495" t="s">
        <v>1386</v>
      </c>
      <c r="L495">
        <v>0</v>
      </c>
      <c r="M495">
        <v>3.678403173058534</v>
      </c>
      <c r="N495">
        <v>3.7486911317793976</v>
      </c>
      <c r="O495">
        <v>0</v>
      </c>
      <c r="P495">
        <v>0</v>
      </c>
      <c r="Q495">
        <v>0</v>
      </c>
      <c r="R495" t="s">
        <v>531</v>
      </c>
      <c r="S495" t="s">
        <v>531</v>
      </c>
      <c r="T495" t="s">
        <v>531</v>
      </c>
      <c r="U495" t="s">
        <v>531</v>
      </c>
      <c r="W495" s="429">
        <f t="shared" si="12"/>
        <v>0</v>
      </c>
      <c r="X495" s="429">
        <f t="shared" si="12"/>
        <v>0</v>
      </c>
      <c r="Y495" s="429">
        <f t="shared" si="12"/>
        <v>0</v>
      </c>
      <c r="Z495" s="429">
        <f t="shared" si="11"/>
        <v>0</v>
      </c>
      <c r="AA495" s="429" t="s">
        <v>1296</v>
      </c>
    </row>
    <row r="496" spans="1:27" x14ac:dyDescent="0.25">
      <c r="A496" t="s">
        <v>149</v>
      </c>
      <c r="B496" t="s">
        <v>1246</v>
      </c>
      <c r="C496" t="s">
        <v>1324</v>
      </c>
      <c r="D496" t="s">
        <v>1384</v>
      </c>
      <c r="E496" t="s">
        <v>1326</v>
      </c>
      <c r="F496" t="s">
        <v>1293</v>
      </c>
      <c r="G496">
        <v>35</v>
      </c>
      <c r="H496">
        <v>35025</v>
      </c>
      <c r="I496" t="s">
        <v>563</v>
      </c>
      <c r="J496" t="s">
        <v>1385</v>
      </c>
      <c r="K496" t="s">
        <v>1386</v>
      </c>
      <c r="L496">
        <v>0</v>
      </c>
      <c r="M496">
        <v>6.7945026763501577</v>
      </c>
      <c r="N496">
        <v>6.7945026763501577</v>
      </c>
      <c r="O496">
        <v>0</v>
      </c>
      <c r="P496">
        <v>0</v>
      </c>
      <c r="Q496">
        <v>0</v>
      </c>
      <c r="R496" t="s">
        <v>531</v>
      </c>
      <c r="S496" t="s">
        <v>531</v>
      </c>
      <c r="T496" t="s">
        <v>531</v>
      </c>
      <c r="U496" t="s">
        <v>531</v>
      </c>
      <c r="W496" s="429">
        <f t="shared" si="12"/>
        <v>0</v>
      </c>
      <c r="X496" s="429">
        <f t="shared" si="12"/>
        <v>0</v>
      </c>
      <c r="Y496" s="429">
        <f t="shared" si="12"/>
        <v>0</v>
      </c>
      <c r="Z496" s="429">
        <f t="shared" si="11"/>
        <v>0</v>
      </c>
      <c r="AA496" s="429" t="s">
        <v>1296</v>
      </c>
    </row>
    <row r="497" spans="1:27" x14ac:dyDescent="0.25">
      <c r="A497" t="s">
        <v>149</v>
      </c>
      <c r="B497" t="s">
        <v>1246</v>
      </c>
      <c r="C497" t="s">
        <v>1324</v>
      </c>
      <c r="D497" t="s">
        <v>1384</v>
      </c>
      <c r="E497" t="s">
        <v>1326</v>
      </c>
      <c r="F497" t="s">
        <v>1293</v>
      </c>
      <c r="G497">
        <v>35</v>
      </c>
      <c r="H497">
        <v>35025</v>
      </c>
      <c r="I497" t="s">
        <v>563</v>
      </c>
      <c r="J497" t="s">
        <v>1385</v>
      </c>
      <c r="K497" t="s">
        <v>1386</v>
      </c>
      <c r="L497">
        <v>0</v>
      </c>
      <c r="M497">
        <v>41.001309253837164</v>
      </c>
      <c r="N497">
        <v>0</v>
      </c>
      <c r="O497">
        <v>0</v>
      </c>
      <c r="P497">
        <v>0</v>
      </c>
      <c r="Q497">
        <v>0</v>
      </c>
      <c r="R497" t="s">
        <v>531</v>
      </c>
      <c r="S497" t="s">
        <v>531</v>
      </c>
      <c r="T497" t="s">
        <v>531</v>
      </c>
      <c r="U497" t="s">
        <v>531</v>
      </c>
      <c r="W497" s="429">
        <f t="shared" si="12"/>
        <v>0</v>
      </c>
      <c r="X497" s="429">
        <f t="shared" si="12"/>
        <v>0</v>
      </c>
      <c r="Y497" s="429">
        <f t="shared" si="12"/>
        <v>0</v>
      </c>
      <c r="Z497" s="429">
        <f t="shared" si="11"/>
        <v>0</v>
      </c>
      <c r="AA497" s="429" t="s">
        <v>1296</v>
      </c>
    </row>
    <row r="498" spans="1:27" x14ac:dyDescent="0.25">
      <c r="A498" t="s">
        <v>149</v>
      </c>
      <c r="B498" t="s">
        <v>1246</v>
      </c>
      <c r="C498" t="s">
        <v>1324</v>
      </c>
      <c r="D498" t="s">
        <v>1384</v>
      </c>
      <c r="E498" t="s">
        <v>1326</v>
      </c>
      <c r="F498" t="s">
        <v>1293</v>
      </c>
      <c r="G498">
        <v>35</v>
      </c>
      <c r="H498">
        <v>35025</v>
      </c>
      <c r="I498" t="s">
        <v>563</v>
      </c>
      <c r="J498" t="s">
        <v>1385</v>
      </c>
      <c r="K498" t="s">
        <v>1386</v>
      </c>
      <c r="L498">
        <v>0</v>
      </c>
      <c r="M498">
        <v>6.0916230891415211</v>
      </c>
      <c r="N498">
        <v>0</v>
      </c>
      <c r="O498">
        <v>0</v>
      </c>
      <c r="P498">
        <v>0</v>
      </c>
      <c r="Q498">
        <v>0</v>
      </c>
      <c r="R498" t="s">
        <v>531</v>
      </c>
      <c r="S498" t="s">
        <v>531</v>
      </c>
      <c r="T498" t="s">
        <v>531</v>
      </c>
      <c r="U498" t="s">
        <v>531</v>
      </c>
      <c r="W498" s="429">
        <f t="shared" si="12"/>
        <v>0</v>
      </c>
      <c r="X498" s="429">
        <f t="shared" si="12"/>
        <v>0</v>
      </c>
      <c r="Y498" s="429">
        <f t="shared" si="12"/>
        <v>0</v>
      </c>
      <c r="Z498" s="429">
        <f t="shared" si="11"/>
        <v>0</v>
      </c>
      <c r="AA498" s="429" t="s">
        <v>1296</v>
      </c>
    </row>
    <row r="499" spans="1:27" x14ac:dyDescent="0.25">
      <c r="A499" t="s">
        <v>149</v>
      </c>
      <c r="B499" t="s">
        <v>1246</v>
      </c>
      <c r="C499" t="s">
        <v>1324</v>
      </c>
      <c r="D499" t="s">
        <v>1384</v>
      </c>
      <c r="E499" t="s">
        <v>1326</v>
      </c>
      <c r="F499" t="s">
        <v>1293</v>
      </c>
      <c r="G499">
        <v>35</v>
      </c>
      <c r="H499">
        <v>35025</v>
      </c>
      <c r="I499" t="s">
        <v>563</v>
      </c>
      <c r="J499" t="s">
        <v>1385</v>
      </c>
      <c r="K499" t="s">
        <v>1386</v>
      </c>
      <c r="L499">
        <v>0</v>
      </c>
      <c r="M499">
        <v>10.308900612393344</v>
      </c>
      <c r="N499">
        <v>0</v>
      </c>
      <c r="O499">
        <v>0</v>
      </c>
      <c r="P499">
        <v>0</v>
      </c>
      <c r="Q499">
        <v>0</v>
      </c>
      <c r="R499" t="s">
        <v>531</v>
      </c>
      <c r="S499" t="s">
        <v>531</v>
      </c>
      <c r="T499" t="s">
        <v>531</v>
      </c>
      <c r="U499" t="s">
        <v>531</v>
      </c>
      <c r="W499" s="429">
        <f t="shared" si="12"/>
        <v>0</v>
      </c>
      <c r="X499" s="429">
        <f t="shared" si="12"/>
        <v>0</v>
      </c>
      <c r="Y499" s="429">
        <f t="shared" si="12"/>
        <v>0</v>
      </c>
      <c r="Z499" s="429">
        <f t="shared" si="11"/>
        <v>0</v>
      </c>
      <c r="AA499" s="429" t="s">
        <v>1296</v>
      </c>
    </row>
    <row r="500" spans="1:27" x14ac:dyDescent="0.25">
      <c r="A500" t="s">
        <v>149</v>
      </c>
      <c r="B500" t="s">
        <v>1246</v>
      </c>
      <c r="C500" t="s">
        <v>1324</v>
      </c>
      <c r="D500" t="s">
        <v>1384</v>
      </c>
      <c r="E500" t="s">
        <v>1326</v>
      </c>
      <c r="F500" t="s">
        <v>1293</v>
      </c>
      <c r="G500">
        <v>35</v>
      </c>
      <c r="H500">
        <v>35025</v>
      </c>
      <c r="I500" t="s">
        <v>563</v>
      </c>
      <c r="J500" t="s">
        <v>1385</v>
      </c>
      <c r="K500" t="s">
        <v>1386</v>
      </c>
      <c r="L500">
        <v>58.573298934053085</v>
      </c>
      <c r="M500">
        <v>14.05759174417274</v>
      </c>
      <c r="N500">
        <v>28.11518348834548</v>
      </c>
      <c r="O500">
        <v>0</v>
      </c>
      <c r="P500">
        <v>0</v>
      </c>
      <c r="Q500">
        <v>0</v>
      </c>
      <c r="R500" t="s">
        <v>531</v>
      </c>
      <c r="S500" t="s">
        <v>531</v>
      </c>
      <c r="T500" t="s">
        <v>531</v>
      </c>
      <c r="U500" t="s">
        <v>531</v>
      </c>
      <c r="W500" s="429">
        <f t="shared" si="12"/>
        <v>0</v>
      </c>
      <c r="X500" s="429">
        <f t="shared" si="12"/>
        <v>0</v>
      </c>
      <c r="Y500" s="429">
        <f t="shared" si="12"/>
        <v>0</v>
      </c>
      <c r="Z500" s="429">
        <f t="shared" si="11"/>
        <v>0</v>
      </c>
      <c r="AA500" s="429" t="s">
        <v>1296</v>
      </c>
    </row>
    <row r="501" spans="1:27" x14ac:dyDescent="0.25">
      <c r="A501" t="s">
        <v>149</v>
      </c>
      <c r="B501" t="s">
        <v>1246</v>
      </c>
      <c r="C501" t="s">
        <v>1324</v>
      </c>
      <c r="D501" t="s">
        <v>1384</v>
      </c>
      <c r="E501" t="s">
        <v>1326</v>
      </c>
      <c r="F501" t="s">
        <v>1293</v>
      </c>
      <c r="G501">
        <v>35</v>
      </c>
      <c r="H501">
        <v>35025</v>
      </c>
      <c r="I501" t="s">
        <v>563</v>
      </c>
      <c r="J501" t="s">
        <v>1385</v>
      </c>
      <c r="K501" t="s">
        <v>1386</v>
      </c>
      <c r="L501">
        <v>0</v>
      </c>
      <c r="M501">
        <v>1.1714659786810617</v>
      </c>
      <c r="N501">
        <v>0</v>
      </c>
      <c r="O501">
        <v>0</v>
      </c>
      <c r="P501">
        <v>0</v>
      </c>
      <c r="Q501">
        <v>0</v>
      </c>
      <c r="R501" t="s">
        <v>531</v>
      </c>
      <c r="S501" t="s">
        <v>531</v>
      </c>
      <c r="T501" t="s">
        <v>531</v>
      </c>
      <c r="U501" t="s">
        <v>531</v>
      </c>
      <c r="W501" s="429">
        <f t="shared" si="12"/>
        <v>0</v>
      </c>
      <c r="X501" s="429">
        <f t="shared" si="12"/>
        <v>0</v>
      </c>
      <c r="Y501" s="429">
        <f t="shared" si="12"/>
        <v>0</v>
      </c>
      <c r="Z501" s="429">
        <f t="shared" si="11"/>
        <v>0</v>
      </c>
      <c r="AA501" s="429" t="s">
        <v>1296</v>
      </c>
    </row>
    <row r="502" spans="1:27" x14ac:dyDescent="0.25">
      <c r="A502" t="s">
        <v>149</v>
      </c>
      <c r="B502" t="s">
        <v>1246</v>
      </c>
      <c r="C502" t="s">
        <v>1324</v>
      </c>
      <c r="D502" t="s">
        <v>1384</v>
      </c>
      <c r="E502" t="s">
        <v>1326</v>
      </c>
      <c r="F502" t="s">
        <v>1293</v>
      </c>
      <c r="G502">
        <v>35</v>
      </c>
      <c r="H502">
        <v>35025</v>
      </c>
      <c r="I502" t="s">
        <v>563</v>
      </c>
      <c r="J502" t="s">
        <v>1385</v>
      </c>
      <c r="K502" t="s">
        <v>1386</v>
      </c>
      <c r="L502">
        <v>0</v>
      </c>
      <c r="M502">
        <v>2.1086387616259112</v>
      </c>
      <c r="N502">
        <v>0</v>
      </c>
      <c r="O502">
        <v>0</v>
      </c>
      <c r="P502">
        <v>0</v>
      </c>
      <c r="Q502">
        <v>0</v>
      </c>
      <c r="R502" t="s">
        <v>531</v>
      </c>
      <c r="S502" t="s">
        <v>531</v>
      </c>
      <c r="T502" t="s">
        <v>531</v>
      </c>
      <c r="U502" t="s">
        <v>531</v>
      </c>
      <c r="W502" s="429">
        <f t="shared" si="12"/>
        <v>0</v>
      </c>
      <c r="X502" s="429">
        <f t="shared" si="12"/>
        <v>0</v>
      </c>
      <c r="Y502" s="429">
        <f t="shared" si="12"/>
        <v>0</v>
      </c>
      <c r="Z502" s="429">
        <f t="shared" si="11"/>
        <v>0</v>
      </c>
      <c r="AA502" s="429" t="s">
        <v>1296</v>
      </c>
    </row>
    <row r="503" spans="1:27" x14ac:dyDescent="0.25">
      <c r="A503" t="s">
        <v>149</v>
      </c>
      <c r="B503" t="s">
        <v>1246</v>
      </c>
      <c r="C503" t="s">
        <v>1324</v>
      </c>
      <c r="D503" t="s">
        <v>1384</v>
      </c>
      <c r="E503" t="s">
        <v>1326</v>
      </c>
      <c r="F503" t="s">
        <v>1293</v>
      </c>
      <c r="G503">
        <v>35</v>
      </c>
      <c r="H503">
        <v>35025</v>
      </c>
      <c r="I503" t="s">
        <v>563</v>
      </c>
      <c r="J503" t="s">
        <v>1385</v>
      </c>
      <c r="K503" t="s">
        <v>1386</v>
      </c>
      <c r="L503">
        <v>0</v>
      </c>
      <c r="M503">
        <v>1.1714659786810617</v>
      </c>
      <c r="N503">
        <v>0</v>
      </c>
      <c r="O503">
        <v>0</v>
      </c>
      <c r="P503">
        <v>0</v>
      </c>
      <c r="Q503">
        <v>0</v>
      </c>
      <c r="R503" t="s">
        <v>531</v>
      </c>
      <c r="S503" t="s">
        <v>531</v>
      </c>
      <c r="T503" t="s">
        <v>531</v>
      </c>
      <c r="U503" t="s">
        <v>531</v>
      </c>
      <c r="W503" s="429">
        <f t="shared" si="12"/>
        <v>0</v>
      </c>
      <c r="X503" s="429">
        <f t="shared" si="12"/>
        <v>0</v>
      </c>
      <c r="Y503" s="429">
        <f t="shared" si="12"/>
        <v>0</v>
      </c>
      <c r="Z503" s="429">
        <f t="shared" si="11"/>
        <v>0</v>
      </c>
      <c r="AA503" s="429" t="s">
        <v>1296</v>
      </c>
    </row>
    <row r="504" spans="1:27" x14ac:dyDescent="0.25">
      <c r="A504" t="s">
        <v>149</v>
      </c>
      <c r="B504" t="s">
        <v>1246</v>
      </c>
      <c r="C504" t="s">
        <v>1324</v>
      </c>
      <c r="D504" t="s">
        <v>1384</v>
      </c>
      <c r="E504" t="s">
        <v>1326</v>
      </c>
      <c r="F504" t="s">
        <v>1293</v>
      </c>
      <c r="G504">
        <v>35</v>
      </c>
      <c r="H504">
        <v>35025</v>
      </c>
      <c r="I504" t="s">
        <v>563</v>
      </c>
      <c r="J504" t="s">
        <v>1385</v>
      </c>
      <c r="K504" t="s">
        <v>1386</v>
      </c>
      <c r="L504">
        <v>0</v>
      </c>
      <c r="M504">
        <v>1.1714659786810617</v>
      </c>
      <c r="N504">
        <v>0</v>
      </c>
      <c r="O504">
        <v>0</v>
      </c>
      <c r="P504">
        <v>0</v>
      </c>
      <c r="Q504">
        <v>0</v>
      </c>
      <c r="R504" t="s">
        <v>531</v>
      </c>
      <c r="S504" t="s">
        <v>531</v>
      </c>
      <c r="T504" t="s">
        <v>531</v>
      </c>
      <c r="U504" t="s">
        <v>531</v>
      </c>
      <c r="W504" s="429">
        <f t="shared" si="12"/>
        <v>0</v>
      </c>
      <c r="X504" s="429">
        <f t="shared" si="12"/>
        <v>0</v>
      </c>
      <c r="Y504" s="429">
        <f t="shared" si="12"/>
        <v>0</v>
      </c>
      <c r="Z504" s="429">
        <f t="shared" si="11"/>
        <v>0</v>
      </c>
      <c r="AA504" s="429" t="s">
        <v>1296</v>
      </c>
    </row>
    <row r="505" spans="1:27" x14ac:dyDescent="0.25">
      <c r="A505" t="s">
        <v>149</v>
      </c>
      <c r="B505" t="s">
        <v>1246</v>
      </c>
      <c r="C505" t="s">
        <v>1324</v>
      </c>
      <c r="D505" t="s">
        <v>1384</v>
      </c>
      <c r="E505" t="s">
        <v>1326</v>
      </c>
      <c r="F505" t="s">
        <v>1293</v>
      </c>
      <c r="G505">
        <v>35</v>
      </c>
      <c r="H505">
        <v>35025</v>
      </c>
      <c r="I505" t="s">
        <v>563</v>
      </c>
      <c r="J505" t="s">
        <v>1385</v>
      </c>
      <c r="K505" t="s">
        <v>1386</v>
      </c>
      <c r="L505">
        <v>23.429319573621235</v>
      </c>
      <c r="M505">
        <v>23.429319573621235</v>
      </c>
      <c r="N505">
        <v>23.429319573621235</v>
      </c>
      <c r="O505">
        <v>23.429319573621235</v>
      </c>
      <c r="P505">
        <v>0</v>
      </c>
      <c r="Q505">
        <v>0</v>
      </c>
      <c r="R505" t="s">
        <v>531</v>
      </c>
      <c r="S505" t="s">
        <v>531</v>
      </c>
      <c r="T505" t="s">
        <v>531</v>
      </c>
      <c r="U505" t="s">
        <v>531</v>
      </c>
      <c r="W505" s="429">
        <f t="shared" si="12"/>
        <v>0</v>
      </c>
      <c r="X505" s="429">
        <f t="shared" si="12"/>
        <v>0</v>
      </c>
      <c r="Y505" s="429">
        <f t="shared" si="12"/>
        <v>0</v>
      </c>
      <c r="Z505" s="429">
        <f t="shared" si="11"/>
        <v>0</v>
      </c>
      <c r="AA505" s="429" t="s">
        <v>1296</v>
      </c>
    </row>
    <row r="506" spans="1:27" x14ac:dyDescent="0.25">
      <c r="A506" t="s">
        <v>149</v>
      </c>
      <c r="B506" t="s">
        <v>1246</v>
      </c>
      <c r="C506" t="s">
        <v>1324</v>
      </c>
      <c r="D506" t="s">
        <v>1384</v>
      </c>
      <c r="E506" t="s">
        <v>1326</v>
      </c>
      <c r="F506" t="s">
        <v>1293</v>
      </c>
      <c r="G506">
        <v>35</v>
      </c>
      <c r="H506">
        <v>35025</v>
      </c>
      <c r="I506" t="s">
        <v>563</v>
      </c>
      <c r="J506" t="s">
        <v>1385</v>
      </c>
      <c r="K506" t="s">
        <v>1386</v>
      </c>
      <c r="L506">
        <v>0</v>
      </c>
      <c r="M506">
        <v>4.4515707189880347</v>
      </c>
      <c r="N506">
        <v>0</v>
      </c>
      <c r="O506">
        <v>0</v>
      </c>
      <c r="P506">
        <v>0</v>
      </c>
      <c r="Q506">
        <v>0</v>
      </c>
      <c r="R506" t="s">
        <v>531</v>
      </c>
      <c r="S506" t="s">
        <v>531</v>
      </c>
      <c r="T506" t="s">
        <v>531</v>
      </c>
      <c r="U506" t="s">
        <v>531</v>
      </c>
      <c r="W506" s="429">
        <f t="shared" si="12"/>
        <v>0</v>
      </c>
      <c r="X506" s="429">
        <f t="shared" si="12"/>
        <v>0</v>
      </c>
      <c r="Y506" s="429">
        <f t="shared" si="12"/>
        <v>0</v>
      </c>
      <c r="Z506" s="429">
        <f t="shared" si="11"/>
        <v>0</v>
      </c>
      <c r="AA506" s="429" t="s">
        <v>1296</v>
      </c>
    </row>
    <row r="507" spans="1:27" x14ac:dyDescent="0.25">
      <c r="A507" t="s">
        <v>149</v>
      </c>
      <c r="B507" t="s">
        <v>1246</v>
      </c>
      <c r="C507" t="s">
        <v>1324</v>
      </c>
      <c r="D507" t="s">
        <v>1384</v>
      </c>
      <c r="E507" t="s">
        <v>1326</v>
      </c>
      <c r="F507" t="s">
        <v>1293</v>
      </c>
      <c r="G507">
        <v>35</v>
      </c>
      <c r="H507">
        <v>35025</v>
      </c>
      <c r="I507" t="s">
        <v>563</v>
      </c>
      <c r="J507" t="s">
        <v>1385</v>
      </c>
      <c r="K507" t="s">
        <v>1386</v>
      </c>
      <c r="L507">
        <v>7.263089067822583</v>
      </c>
      <c r="M507">
        <v>25.537958335247147</v>
      </c>
      <c r="N507">
        <v>39.829843275156101</v>
      </c>
      <c r="O507">
        <v>132.84424198243241</v>
      </c>
      <c r="P507">
        <v>0</v>
      </c>
      <c r="Q507">
        <v>0</v>
      </c>
      <c r="R507" t="s">
        <v>531</v>
      </c>
      <c r="S507" t="s">
        <v>531</v>
      </c>
      <c r="T507" t="s">
        <v>531</v>
      </c>
      <c r="U507" t="s">
        <v>531</v>
      </c>
      <c r="W507" s="429">
        <f t="shared" si="12"/>
        <v>0</v>
      </c>
      <c r="X507" s="429">
        <f t="shared" si="12"/>
        <v>0</v>
      </c>
      <c r="Y507" s="429">
        <f t="shared" si="12"/>
        <v>0</v>
      </c>
      <c r="Z507" s="429">
        <f t="shared" si="11"/>
        <v>0</v>
      </c>
      <c r="AA507" s="429" t="s">
        <v>1296</v>
      </c>
    </row>
    <row r="508" spans="1:27" x14ac:dyDescent="0.25">
      <c r="A508" t="s">
        <v>149</v>
      </c>
      <c r="B508" t="s">
        <v>1246</v>
      </c>
      <c r="C508" t="s">
        <v>1324</v>
      </c>
      <c r="D508" t="s">
        <v>1384</v>
      </c>
      <c r="E508" t="s">
        <v>1326</v>
      </c>
      <c r="F508" t="s">
        <v>1293</v>
      </c>
      <c r="G508">
        <v>35</v>
      </c>
      <c r="H508">
        <v>35025</v>
      </c>
      <c r="I508" t="s">
        <v>563</v>
      </c>
      <c r="J508" t="s">
        <v>1385</v>
      </c>
      <c r="K508" t="s">
        <v>1386</v>
      </c>
      <c r="L508">
        <v>0</v>
      </c>
      <c r="M508">
        <v>0</v>
      </c>
      <c r="N508">
        <v>0</v>
      </c>
      <c r="O508">
        <v>0</v>
      </c>
      <c r="P508">
        <v>1.1714659786810617</v>
      </c>
      <c r="Q508">
        <v>1.1714659786810617</v>
      </c>
      <c r="R508" t="s">
        <v>531</v>
      </c>
      <c r="S508" t="s">
        <v>531</v>
      </c>
      <c r="T508" t="s">
        <v>531</v>
      </c>
      <c r="U508" t="s">
        <v>531</v>
      </c>
      <c r="W508" s="429">
        <f t="shared" si="12"/>
        <v>0</v>
      </c>
      <c r="X508" s="429">
        <f t="shared" si="12"/>
        <v>0</v>
      </c>
      <c r="Y508" s="429">
        <f t="shared" si="12"/>
        <v>0</v>
      </c>
      <c r="Z508" s="429">
        <f t="shared" si="11"/>
        <v>0</v>
      </c>
      <c r="AA508" s="429" t="s">
        <v>1296</v>
      </c>
    </row>
    <row r="509" spans="1:27" x14ac:dyDescent="0.25">
      <c r="A509" t="s">
        <v>149</v>
      </c>
      <c r="B509" t="s">
        <v>1246</v>
      </c>
      <c r="C509" t="s">
        <v>1324</v>
      </c>
      <c r="D509" t="s">
        <v>1384</v>
      </c>
      <c r="E509" t="s">
        <v>1326</v>
      </c>
      <c r="F509" t="s">
        <v>1293</v>
      </c>
      <c r="G509">
        <v>35</v>
      </c>
      <c r="H509">
        <v>35025</v>
      </c>
      <c r="I509" t="s">
        <v>563</v>
      </c>
      <c r="J509" t="s">
        <v>1385</v>
      </c>
      <c r="K509" t="s">
        <v>1386</v>
      </c>
      <c r="L509">
        <v>0</v>
      </c>
      <c r="M509">
        <v>1.3354712156964104</v>
      </c>
      <c r="N509">
        <v>0</v>
      </c>
      <c r="O509">
        <v>0</v>
      </c>
      <c r="P509">
        <v>0</v>
      </c>
      <c r="Q509">
        <v>0</v>
      </c>
      <c r="R509" t="s">
        <v>531</v>
      </c>
      <c r="S509" t="s">
        <v>531</v>
      </c>
      <c r="T509" t="s">
        <v>531</v>
      </c>
      <c r="U509" t="s">
        <v>531</v>
      </c>
      <c r="W509" s="429">
        <f t="shared" si="12"/>
        <v>0</v>
      </c>
      <c r="X509" s="429">
        <f t="shared" si="12"/>
        <v>0</v>
      </c>
      <c r="Y509" s="429">
        <f t="shared" si="12"/>
        <v>0</v>
      </c>
      <c r="Z509" s="429">
        <f t="shared" si="11"/>
        <v>0</v>
      </c>
      <c r="AA509" s="429" t="s">
        <v>1296</v>
      </c>
    </row>
    <row r="510" spans="1:27" x14ac:dyDescent="0.25">
      <c r="A510" t="s">
        <v>149</v>
      </c>
      <c r="B510" t="s">
        <v>1246</v>
      </c>
      <c r="C510" t="s">
        <v>1324</v>
      </c>
      <c r="D510" t="s">
        <v>1384</v>
      </c>
      <c r="E510" t="s">
        <v>1326</v>
      </c>
      <c r="F510" t="s">
        <v>1293</v>
      </c>
      <c r="G510">
        <v>35</v>
      </c>
      <c r="H510">
        <v>35025</v>
      </c>
      <c r="I510" t="s">
        <v>563</v>
      </c>
      <c r="J510" t="s">
        <v>1385</v>
      </c>
      <c r="K510" t="s">
        <v>1386</v>
      </c>
      <c r="L510">
        <v>0</v>
      </c>
      <c r="M510">
        <v>0.77316754592950077</v>
      </c>
      <c r="N510">
        <v>0</v>
      </c>
      <c r="O510">
        <v>0</v>
      </c>
      <c r="P510">
        <v>0</v>
      </c>
      <c r="Q510">
        <v>0</v>
      </c>
      <c r="R510" t="s">
        <v>531</v>
      </c>
      <c r="S510" t="s">
        <v>531</v>
      </c>
      <c r="T510" t="s">
        <v>531</v>
      </c>
      <c r="U510" t="s">
        <v>531</v>
      </c>
      <c r="W510" s="429">
        <f t="shared" si="12"/>
        <v>0</v>
      </c>
      <c r="X510" s="429">
        <f t="shared" si="12"/>
        <v>0</v>
      </c>
      <c r="Y510" s="429">
        <f t="shared" si="12"/>
        <v>0</v>
      </c>
      <c r="Z510" s="429">
        <f t="shared" si="11"/>
        <v>0</v>
      </c>
      <c r="AA510" s="429" t="s">
        <v>1296</v>
      </c>
    </row>
    <row r="511" spans="1:27" x14ac:dyDescent="0.25">
      <c r="A511" t="s">
        <v>149</v>
      </c>
      <c r="B511" t="s">
        <v>1246</v>
      </c>
      <c r="C511" t="s">
        <v>1324</v>
      </c>
      <c r="D511" t="s">
        <v>1384</v>
      </c>
      <c r="E511" t="s">
        <v>1326</v>
      </c>
      <c r="F511" t="s">
        <v>1293</v>
      </c>
      <c r="G511">
        <v>35</v>
      </c>
      <c r="H511">
        <v>35025</v>
      </c>
      <c r="I511" t="s">
        <v>563</v>
      </c>
      <c r="J511" t="s">
        <v>1385</v>
      </c>
      <c r="K511" t="s">
        <v>1386</v>
      </c>
      <c r="L511">
        <v>54.121728215065055</v>
      </c>
      <c r="M511">
        <v>27.178010705400631</v>
      </c>
      <c r="N511">
        <v>81.042016405155863</v>
      </c>
      <c r="O511">
        <v>5.6230366976690958</v>
      </c>
      <c r="P511">
        <v>0</v>
      </c>
      <c r="Q511">
        <v>0</v>
      </c>
      <c r="R511" t="s">
        <v>531</v>
      </c>
      <c r="S511" t="s">
        <v>531</v>
      </c>
      <c r="T511" t="s">
        <v>531</v>
      </c>
      <c r="U511" t="s">
        <v>531</v>
      </c>
      <c r="W511" s="429">
        <f t="shared" si="12"/>
        <v>0</v>
      </c>
      <c r="X511" s="429">
        <f t="shared" si="12"/>
        <v>0</v>
      </c>
      <c r="Y511" s="429">
        <f t="shared" si="12"/>
        <v>0</v>
      </c>
      <c r="Z511" s="429">
        <f t="shared" si="11"/>
        <v>0</v>
      </c>
      <c r="AA511" s="429" t="s">
        <v>1296</v>
      </c>
    </row>
    <row r="512" spans="1:27" x14ac:dyDescent="0.25">
      <c r="A512" t="s">
        <v>149</v>
      </c>
      <c r="B512" t="s">
        <v>1246</v>
      </c>
      <c r="C512" t="s">
        <v>1324</v>
      </c>
      <c r="D512" t="s">
        <v>1384</v>
      </c>
      <c r="E512" t="s">
        <v>1326</v>
      </c>
      <c r="F512" t="s">
        <v>1293</v>
      </c>
      <c r="G512">
        <v>35</v>
      </c>
      <c r="H512">
        <v>35025</v>
      </c>
      <c r="I512" t="s">
        <v>563</v>
      </c>
      <c r="J512" t="s">
        <v>1385</v>
      </c>
      <c r="K512" t="s">
        <v>1386</v>
      </c>
      <c r="L512">
        <v>121.34044607178437</v>
      </c>
      <c r="M512">
        <v>17.806282875952139</v>
      </c>
      <c r="N512">
        <v>72.865183873962039</v>
      </c>
      <c r="O512">
        <v>5.1544503061966722</v>
      </c>
      <c r="P512">
        <v>0</v>
      </c>
      <c r="Q512">
        <v>0</v>
      </c>
      <c r="R512" t="s">
        <v>531</v>
      </c>
      <c r="S512" t="s">
        <v>531</v>
      </c>
      <c r="T512" t="s">
        <v>531</v>
      </c>
      <c r="U512" t="s">
        <v>531</v>
      </c>
      <c r="W512" s="429">
        <f t="shared" si="12"/>
        <v>0</v>
      </c>
      <c r="X512" s="429">
        <f t="shared" si="12"/>
        <v>0</v>
      </c>
      <c r="Y512" s="429">
        <f t="shared" si="12"/>
        <v>0</v>
      </c>
      <c r="Z512" s="429">
        <f t="shared" si="11"/>
        <v>0</v>
      </c>
      <c r="AA512" s="429" t="s">
        <v>1296</v>
      </c>
    </row>
    <row r="513" spans="1:27" x14ac:dyDescent="0.25">
      <c r="A513" t="s">
        <v>149</v>
      </c>
      <c r="B513" t="s">
        <v>1246</v>
      </c>
      <c r="C513" t="s">
        <v>1324</v>
      </c>
      <c r="D513" t="s">
        <v>1384</v>
      </c>
      <c r="E513" t="s">
        <v>1326</v>
      </c>
      <c r="F513" t="s">
        <v>1293</v>
      </c>
      <c r="G513">
        <v>35</v>
      </c>
      <c r="H513">
        <v>35025</v>
      </c>
      <c r="I513" t="s">
        <v>563</v>
      </c>
      <c r="J513" t="s">
        <v>1385</v>
      </c>
      <c r="K513" t="s">
        <v>1386</v>
      </c>
      <c r="L513">
        <v>0</v>
      </c>
      <c r="M513">
        <v>23.429319573621235</v>
      </c>
      <c r="N513">
        <v>0</v>
      </c>
      <c r="O513">
        <v>0</v>
      </c>
      <c r="P513">
        <v>0</v>
      </c>
      <c r="Q513">
        <v>0</v>
      </c>
      <c r="R513" t="s">
        <v>531</v>
      </c>
      <c r="S513" t="s">
        <v>531</v>
      </c>
      <c r="T513" t="s">
        <v>531</v>
      </c>
      <c r="U513" t="s">
        <v>531</v>
      </c>
      <c r="W513" s="429">
        <f t="shared" si="12"/>
        <v>0</v>
      </c>
      <c r="X513" s="429">
        <f t="shared" si="12"/>
        <v>0</v>
      </c>
      <c r="Y513" s="429">
        <f t="shared" si="12"/>
        <v>0</v>
      </c>
      <c r="Z513" s="429">
        <f t="shared" si="11"/>
        <v>0</v>
      </c>
      <c r="AA513" s="429" t="s">
        <v>1296</v>
      </c>
    </row>
    <row r="514" spans="1:27" x14ac:dyDescent="0.25">
      <c r="A514" t="s">
        <v>149</v>
      </c>
      <c r="B514" t="s">
        <v>1246</v>
      </c>
      <c r="C514" t="s">
        <v>1324</v>
      </c>
      <c r="D514" t="s">
        <v>1384</v>
      </c>
      <c r="E514" t="s">
        <v>1326</v>
      </c>
      <c r="F514" t="s">
        <v>1293</v>
      </c>
      <c r="G514">
        <v>35</v>
      </c>
      <c r="H514">
        <v>35025</v>
      </c>
      <c r="I514" t="s">
        <v>563</v>
      </c>
      <c r="J514" t="s">
        <v>1385</v>
      </c>
      <c r="K514" t="s">
        <v>1386</v>
      </c>
      <c r="L514">
        <v>67.945026763501573</v>
      </c>
      <c r="M514">
        <v>0</v>
      </c>
      <c r="N514">
        <v>0</v>
      </c>
      <c r="O514">
        <v>0</v>
      </c>
      <c r="P514">
        <v>0</v>
      </c>
      <c r="Q514">
        <v>0</v>
      </c>
      <c r="R514" t="s">
        <v>531</v>
      </c>
      <c r="S514" t="s">
        <v>531</v>
      </c>
      <c r="T514" t="s">
        <v>531</v>
      </c>
      <c r="U514" t="s">
        <v>531</v>
      </c>
      <c r="W514" s="429">
        <f t="shared" si="12"/>
        <v>0</v>
      </c>
      <c r="X514" s="429">
        <f t="shared" si="12"/>
        <v>0</v>
      </c>
      <c r="Y514" s="429">
        <f t="shared" si="12"/>
        <v>0</v>
      </c>
      <c r="Z514" s="429">
        <f t="shared" si="11"/>
        <v>0</v>
      </c>
      <c r="AA514" s="429" t="s">
        <v>1296</v>
      </c>
    </row>
    <row r="515" spans="1:27" x14ac:dyDescent="0.25">
      <c r="A515" t="s">
        <v>149</v>
      </c>
      <c r="B515" t="s">
        <v>1246</v>
      </c>
      <c r="C515" t="s">
        <v>1324</v>
      </c>
      <c r="D515" t="s">
        <v>1384</v>
      </c>
      <c r="E515" t="s">
        <v>1326</v>
      </c>
      <c r="F515" t="s">
        <v>1293</v>
      </c>
      <c r="G515">
        <v>35</v>
      </c>
      <c r="H515">
        <v>35025</v>
      </c>
      <c r="I515" t="s">
        <v>563</v>
      </c>
      <c r="J515" t="s">
        <v>1385</v>
      </c>
      <c r="K515" t="s">
        <v>1386</v>
      </c>
      <c r="L515">
        <v>222.57853594940173</v>
      </c>
      <c r="M515">
        <v>222.57853594940173</v>
      </c>
      <c r="N515">
        <v>222.57853594940173</v>
      </c>
      <c r="O515">
        <v>222.57853594940173</v>
      </c>
      <c r="P515">
        <v>0</v>
      </c>
      <c r="Q515">
        <v>0</v>
      </c>
      <c r="R515" t="s">
        <v>531</v>
      </c>
      <c r="S515" t="s">
        <v>531</v>
      </c>
      <c r="T515" t="s">
        <v>531</v>
      </c>
      <c r="U515" t="s">
        <v>531</v>
      </c>
      <c r="W515" s="429">
        <f t="shared" si="12"/>
        <v>0</v>
      </c>
      <c r="X515" s="429">
        <f t="shared" si="12"/>
        <v>0</v>
      </c>
      <c r="Y515" s="429">
        <f t="shared" si="12"/>
        <v>0</v>
      </c>
      <c r="Z515" s="429">
        <f t="shared" si="11"/>
        <v>0</v>
      </c>
      <c r="AA515" s="429" t="s">
        <v>1296</v>
      </c>
    </row>
    <row r="516" spans="1:27" x14ac:dyDescent="0.25">
      <c r="A516" t="s">
        <v>149</v>
      </c>
      <c r="B516" t="s">
        <v>1246</v>
      </c>
      <c r="C516" t="s">
        <v>1324</v>
      </c>
      <c r="D516" t="s">
        <v>1384</v>
      </c>
      <c r="E516" t="s">
        <v>1326</v>
      </c>
      <c r="F516" t="s">
        <v>1293</v>
      </c>
      <c r="G516">
        <v>35</v>
      </c>
      <c r="H516">
        <v>35025</v>
      </c>
      <c r="I516" t="s">
        <v>563</v>
      </c>
      <c r="J516" t="s">
        <v>1385</v>
      </c>
      <c r="K516" t="s">
        <v>1386</v>
      </c>
      <c r="L516">
        <v>45.218586777088987</v>
      </c>
      <c r="M516">
        <v>25.069371943774719</v>
      </c>
      <c r="N516">
        <v>45.218586777088987</v>
      </c>
      <c r="O516">
        <v>0</v>
      </c>
      <c r="P516">
        <v>0</v>
      </c>
      <c r="Q516">
        <v>0</v>
      </c>
      <c r="R516" t="s">
        <v>531</v>
      </c>
      <c r="S516" t="s">
        <v>531</v>
      </c>
      <c r="T516" t="s">
        <v>531</v>
      </c>
      <c r="U516" t="s">
        <v>531</v>
      </c>
      <c r="W516" s="429">
        <f t="shared" si="12"/>
        <v>0</v>
      </c>
      <c r="X516" s="429">
        <f t="shared" si="12"/>
        <v>0</v>
      </c>
      <c r="Y516" s="429">
        <f t="shared" si="12"/>
        <v>0</v>
      </c>
      <c r="Z516" s="429">
        <f t="shared" si="11"/>
        <v>0</v>
      </c>
      <c r="AA516" s="429" t="s">
        <v>1296</v>
      </c>
    </row>
    <row r="517" spans="1:27" x14ac:dyDescent="0.25">
      <c r="A517" t="s">
        <v>149</v>
      </c>
      <c r="B517" t="s">
        <v>1246</v>
      </c>
      <c r="C517" t="s">
        <v>1324</v>
      </c>
      <c r="D517" t="s">
        <v>1384</v>
      </c>
      <c r="E517" t="s">
        <v>1326</v>
      </c>
      <c r="F517" t="s">
        <v>1293</v>
      </c>
      <c r="G517">
        <v>35</v>
      </c>
      <c r="H517">
        <v>35025</v>
      </c>
      <c r="I517" t="s">
        <v>563</v>
      </c>
      <c r="J517" t="s">
        <v>1385</v>
      </c>
      <c r="K517" t="s">
        <v>1386</v>
      </c>
      <c r="L517">
        <v>45.218586777088987</v>
      </c>
      <c r="M517">
        <v>25.069371943774719</v>
      </c>
      <c r="N517">
        <v>45.218586777088987</v>
      </c>
      <c r="O517">
        <v>0</v>
      </c>
      <c r="P517">
        <v>0</v>
      </c>
      <c r="Q517">
        <v>0</v>
      </c>
      <c r="R517" t="s">
        <v>531</v>
      </c>
      <c r="S517" t="s">
        <v>531</v>
      </c>
      <c r="T517" t="s">
        <v>531</v>
      </c>
      <c r="U517" t="s">
        <v>531</v>
      </c>
      <c r="W517" s="429">
        <f t="shared" si="12"/>
        <v>0</v>
      </c>
      <c r="X517" s="429">
        <f t="shared" si="12"/>
        <v>0</v>
      </c>
      <c r="Y517" s="429">
        <f t="shared" si="12"/>
        <v>0</v>
      </c>
      <c r="Z517" s="429">
        <f t="shared" si="11"/>
        <v>0</v>
      </c>
      <c r="AA517" s="429" t="s">
        <v>1296</v>
      </c>
    </row>
    <row r="518" spans="1:27" x14ac:dyDescent="0.25">
      <c r="A518" t="s">
        <v>149</v>
      </c>
      <c r="B518" t="s">
        <v>1246</v>
      </c>
      <c r="C518" t="s">
        <v>1324</v>
      </c>
      <c r="D518" t="s">
        <v>1384</v>
      </c>
      <c r="E518" t="s">
        <v>1326</v>
      </c>
      <c r="F518" t="s">
        <v>1293</v>
      </c>
      <c r="G518">
        <v>35</v>
      </c>
      <c r="H518">
        <v>35025</v>
      </c>
      <c r="I518" t="s">
        <v>563</v>
      </c>
      <c r="J518" t="s">
        <v>1385</v>
      </c>
      <c r="K518" t="s">
        <v>1386</v>
      </c>
      <c r="L518">
        <v>0</v>
      </c>
      <c r="M518">
        <v>13.823298548436529</v>
      </c>
      <c r="N518">
        <v>0</v>
      </c>
      <c r="O518">
        <v>0</v>
      </c>
      <c r="P518">
        <v>0</v>
      </c>
      <c r="Q518">
        <v>0</v>
      </c>
      <c r="R518" t="s">
        <v>531</v>
      </c>
      <c r="S518" t="s">
        <v>531</v>
      </c>
      <c r="T518" t="s">
        <v>531</v>
      </c>
      <c r="U518" t="s">
        <v>531</v>
      </c>
      <c r="W518" s="429">
        <f t="shared" si="12"/>
        <v>0</v>
      </c>
      <c r="X518" s="429">
        <f t="shared" si="12"/>
        <v>0</v>
      </c>
      <c r="Y518" s="429">
        <f t="shared" si="12"/>
        <v>0</v>
      </c>
      <c r="Z518" s="429">
        <f t="shared" si="11"/>
        <v>0</v>
      </c>
      <c r="AA518" s="429" t="s">
        <v>1296</v>
      </c>
    </row>
    <row r="519" spans="1:27" x14ac:dyDescent="0.25">
      <c r="A519" t="s">
        <v>149</v>
      </c>
      <c r="B519" t="s">
        <v>1246</v>
      </c>
      <c r="C519" t="s">
        <v>1324</v>
      </c>
      <c r="D519" t="s">
        <v>1384</v>
      </c>
      <c r="E519" t="s">
        <v>1326</v>
      </c>
      <c r="F519" t="s">
        <v>1293</v>
      </c>
      <c r="G519">
        <v>35</v>
      </c>
      <c r="H519">
        <v>35025</v>
      </c>
      <c r="I519" t="s">
        <v>563</v>
      </c>
      <c r="J519" t="s">
        <v>1385</v>
      </c>
      <c r="K519" t="s">
        <v>1386</v>
      </c>
      <c r="L519">
        <v>45.218586777088987</v>
      </c>
      <c r="M519">
        <v>25.069371943774719</v>
      </c>
      <c r="N519">
        <v>45.218586777088987</v>
      </c>
      <c r="O519">
        <v>0</v>
      </c>
      <c r="P519">
        <v>0</v>
      </c>
      <c r="Q519">
        <v>0</v>
      </c>
      <c r="R519" t="s">
        <v>531</v>
      </c>
      <c r="S519" t="s">
        <v>531</v>
      </c>
      <c r="T519" t="s">
        <v>531</v>
      </c>
      <c r="U519" t="s">
        <v>531</v>
      </c>
      <c r="W519" s="429">
        <f t="shared" si="12"/>
        <v>0</v>
      </c>
      <c r="X519" s="429">
        <f t="shared" si="12"/>
        <v>0</v>
      </c>
      <c r="Y519" s="429">
        <f t="shared" si="12"/>
        <v>0</v>
      </c>
      <c r="Z519" s="429">
        <f t="shared" si="11"/>
        <v>0</v>
      </c>
      <c r="AA519" s="429" t="s">
        <v>1296</v>
      </c>
    </row>
    <row r="520" spans="1:27" x14ac:dyDescent="0.25">
      <c r="A520" t="s">
        <v>149</v>
      </c>
      <c r="B520" t="s">
        <v>1246</v>
      </c>
      <c r="C520" t="s">
        <v>1324</v>
      </c>
      <c r="D520" t="s">
        <v>1384</v>
      </c>
      <c r="E520" t="s">
        <v>1326</v>
      </c>
      <c r="F520" t="s">
        <v>1293</v>
      </c>
      <c r="G520">
        <v>35</v>
      </c>
      <c r="H520">
        <v>35025</v>
      </c>
      <c r="I520" t="s">
        <v>563</v>
      </c>
      <c r="J520" t="s">
        <v>1385</v>
      </c>
      <c r="K520" t="s">
        <v>1386</v>
      </c>
      <c r="L520">
        <v>45.218586777088987</v>
      </c>
      <c r="M520">
        <v>25.069371943774719</v>
      </c>
      <c r="N520">
        <v>45.218586777088987</v>
      </c>
      <c r="O520">
        <v>0</v>
      </c>
      <c r="P520">
        <v>0</v>
      </c>
      <c r="Q520">
        <v>0</v>
      </c>
      <c r="R520" t="s">
        <v>531</v>
      </c>
      <c r="S520" t="s">
        <v>531</v>
      </c>
      <c r="T520" t="s">
        <v>531</v>
      </c>
      <c r="U520" t="s">
        <v>531</v>
      </c>
      <c r="W520" s="429">
        <f t="shared" si="12"/>
        <v>0</v>
      </c>
      <c r="X520" s="429">
        <f t="shared" si="12"/>
        <v>0</v>
      </c>
      <c r="Y520" s="429">
        <f t="shared" si="12"/>
        <v>0</v>
      </c>
      <c r="Z520" s="429">
        <f t="shared" si="11"/>
        <v>0</v>
      </c>
      <c r="AA520" s="429" t="s">
        <v>1296</v>
      </c>
    </row>
    <row r="521" spans="1:27" x14ac:dyDescent="0.25">
      <c r="A521" t="s">
        <v>149</v>
      </c>
      <c r="B521" t="s">
        <v>1246</v>
      </c>
      <c r="C521" t="s">
        <v>1324</v>
      </c>
      <c r="D521" t="s">
        <v>1384</v>
      </c>
      <c r="E521" t="s">
        <v>1326</v>
      </c>
      <c r="F521" t="s">
        <v>1293</v>
      </c>
      <c r="G521">
        <v>35</v>
      </c>
      <c r="H521">
        <v>35025</v>
      </c>
      <c r="I521" t="s">
        <v>563</v>
      </c>
      <c r="J521" t="s">
        <v>1385</v>
      </c>
      <c r="K521" t="s">
        <v>1386</v>
      </c>
      <c r="L521">
        <v>45.218586777088987</v>
      </c>
      <c r="M521">
        <v>25.069371943774719</v>
      </c>
      <c r="N521">
        <v>45.218586777088987</v>
      </c>
      <c r="O521">
        <v>0</v>
      </c>
      <c r="P521">
        <v>0</v>
      </c>
      <c r="Q521">
        <v>0</v>
      </c>
      <c r="R521" t="s">
        <v>531</v>
      </c>
      <c r="S521" t="s">
        <v>531</v>
      </c>
      <c r="T521" t="s">
        <v>531</v>
      </c>
      <c r="U521" t="s">
        <v>531</v>
      </c>
      <c r="W521" s="429">
        <f t="shared" si="12"/>
        <v>0</v>
      </c>
      <c r="X521" s="429">
        <f t="shared" si="12"/>
        <v>0</v>
      </c>
      <c r="Y521" s="429">
        <f t="shared" si="12"/>
        <v>0</v>
      </c>
      <c r="Z521" s="429">
        <f t="shared" si="11"/>
        <v>0</v>
      </c>
      <c r="AA521" s="429" t="s">
        <v>1296</v>
      </c>
    </row>
    <row r="522" spans="1:27" x14ac:dyDescent="0.25">
      <c r="A522" t="s">
        <v>149</v>
      </c>
      <c r="B522" t="s">
        <v>1246</v>
      </c>
      <c r="C522" t="s">
        <v>1324</v>
      </c>
      <c r="D522" t="s">
        <v>1384</v>
      </c>
      <c r="E522" t="s">
        <v>1326</v>
      </c>
      <c r="F522" t="s">
        <v>1293</v>
      </c>
      <c r="G522">
        <v>35</v>
      </c>
      <c r="H522">
        <v>35025</v>
      </c>
      <c r="I522" t="s">
        <v>563</v>
      </c>
      <c r="J522" t="s">
        <v>1385</v>
      </c>
      <c r="K522" t="s">
        <v>1386</v>
      </c>
      <c r="L522">
        <v>0</v>
      </c>
      <c r="M522">
        <v>11.714659786810618</v>
      </c>
      <c r="N522">
        <v>0</v>
      </c>
      <c r="O522">
        <v>0</v>
      </c>
      <c r="P522">
        <v>0</v>
      </c>
      <c r="Q522">
        <v>0</v>
      </c>
      <c r="R522" t="s">
        <v>531</v>
      </c>
      <c r="S522" t="s">
        <v>531</v>
      </c>
      <c r="T522" t="s">
        <v>531</v>
      </c>
      <c r="U522" t="s">
        <v>531</v>
      </c>
      <c r="W522" s="429">
        <f t="shared" si="12"/>
        <v>0</v>
      </c>
      <c r="X522" s="429">
        <f t="shared" si="12"/>
        <v>0</v>
      </c>
      <c r="Y522" s="429">
        <f t="shared" si="12"/>
        <v>0</v>
      </c>
      <c r="Z522" s="429">
        <f t="shared" si="11"/>
        <v>0</v>
      </c>
      <c r="AA522" s="429" t="s">
        <v>1296</v>
      </c>
    </row>
    <row r="523" spans="1:27" x14ac:dyDescent="0.25">
      <c r="A523" t="s">
        <v>149</v>
      </c>
      <c r="B523" t="s">
        <v>1246</v>
      </c>
      <c r="C523" t="s">
        <v>1324</v>
      </c>
      <c r="D523" t="s">
        <v>1384</v>
      </c>
      <c r="E523" t="s">
        <v>1326</v>
      </c>
      <c r="F523" t="s">
        <v>1293</v>
      </c>
      <c r="G523">
        <v>35</v>
      </c>
      <c r="H523">
        <v>35025</v>
      </c>
      <c r="I523" t="s">
        <v>563</v>
      </c>
      <c r="J523" t="s">
        <v>1385</v>
      </c>
      <c r="K523" t="s">
        <v>1386</v>
      </c>
      <c r="L523">
        <v>0</v>
      </c>
      <c r="M523">
        <v>1.5229057722853803</v>
      </c>
      <c r="N523">
        <v>0</v>
      </c>
      <c r="O523">
        <v>0</v>
      </c>
      <c r="P523">
        <v>0</v>
      </c>
      <c r="Q523">
        <v>0</v>
      </c>
      <c r="R523" t="s">
        <v>531</v>
      </c>
      <c r="S523" t="s">
        <v>531</v>
      </c>
      <c r="T523" t="s">
        <v>531</v>
      </c>
      <c r="U523" t="s">
        <v>531</v>
      </c>
      <c r="W523" s="429">
        <f t="shared" si="12"/>
        <v>0</v>
      </c>
      <c r="X523" s="429">
        <f t="shared" si="12"/>
        <v>0</v>
      </c>
      <c r="Y523" s="429">
        <f t="shared" si="12"/>
        <v>0</v>
      </c>
      <c r="Z523" s="429">
        <f t="shared" si="11"/>
        <v>0</v>
      </c>
      <c r="AA523" s="429" t="s">
        <v>1296</v>
      </c>
    </row>
    <row r="524" spans="1:27" x14ac:dyDescent="0.25">
      <c r="A524" t="s">
        <v>149</v>
      </c>
      <c r="B524" t="s">
        <v>1246</v>
      </c>
      <c r="C524" t="s">
        <v>1324</v>
      </c>
      <c r="D524" t="s">
        <v>1384</v>
      </c>
      <c r="E524" t="s">
        <v>1326</v>
      </c>
      <c r="F524" t="s">
        <v>1293</v>
      </c>
      <c r="G524">
        <v>35</v>
      </c>
      <c r="H524">
        <v>35025</v>
      </c>
      <c r="I524" t="s">
        <v>563</v>
      </c>
      <c r="J524" t="s">
        <v>1385</v>
      </c>
      <c r="K524" t="s">
        <v>1386</v>
      </c>
      <c r="L524">
        <v>0</v>
      </c>
      <c r="M524">
        <v>23.429319573621235</v>
      </c>
      <c r="N524">
        <v>0</v>
      </c>
      <c r="O524">
        <v>0</v>
      </c>
      <c r="P524">
        <v>0</v>
      </c>
      <c r="Q524">
        <v>0</v>
      </c>
      <c r="R524" t="s">
        <v>531</v>
      </c>
      <c r="S524" t="s">
        <v>531</v>
      </c>
      <c r="T524" t="s">
        <v>531</v>
      </c>
      <c r="U524" t="s">
        <v>531</v>
      </c>
      <c r="W524" s="429">
        <f t="shared" si="12"/>
        <v>0</v>
      </c>
      <c r="X524" s="429">
        <f t="shared" si="12"/>
        <v>0</v>
      </c>
      <c r="Y524" s="429">
        <f t="shared" si="12"/>
        <v>0</v>
      </c>
      <c r="Z524" s="429">
        <f t="shared" si="11"/>
        <v>0</v>
      </c>
      <c r="AA524" s="429" t="s">
        <v>1296</v>
      </c>
    </row>
    <row r="525" spans="1:27" x14ac:dyDescent="0.25">
      <c r="A525" t="s">
        <v>149</v>
      </c>
      <c r="B525" t="s">
        <v>1246</v>
      </c>
      <c r="C525" t="s">
        <v>1324</v>
      </c>
      <c r="D525" t="s">
        <v>1384</v>
      </c>
      <c r="E525" t="s">
        <v>1326</v>
      </c>
      <c r="F525" t="s">
        <v>1293</v>
      </c>
      <c r="G525">
        <v>35</v>
      </c>
      <c r="H525">
        <v>35025</v>
      </c>
      <c r="I525" t="s">
        <v>563</v>
      </c>
      <c r="J525" t="s">
        <v>1385</v>
      </c>
      <c r="K525" t="s">
        <v>1386</v>
      </c>
      <c r="L525">
        <v>33.503926990278366</v>
      </c>
      <c r="M525">
        <v>23.429319573621235</v>
      </c>
      <c r="N525">
        <v>67.007853980556732</v>
      </c>
      <c r="O525">
        <v>0</v>
      </c>
      <c r="P525">
        <v>2.5772251530983361</v>
      </c>
      <c r="Q525">
        <v>2.5772251530983361</v>
      </c>
      <c r="R525" t="s">
        <v>531</v>
      </c>
      <c r="S525" t="s">
        <v>531</v>
      </c>
      <c r="T525" t="s">
        <v>531</v>
      </c>
      <c r="U525" t="s">
        <v>531</v>
      </c>
      <c r="W525" s="429">
        <f t="shared" si="12"/>
        <v>0</v>
      </c>
      <c r="X525" s="429">
        <f t="shared" si="12"/>
        <v>0</v>
      </c>
      <c r="Y525" s="429">
        <f t="shared" si="12"/>
        <v>0</v>
      </c>
      <c r="Z525" s="429">
        <f t="shared" si="11"/>
        <v>0</v>
      </c>
      <c r="AA525" s="429" t="s">
        <v>1296</v>
      </c>
    </row>
    <row r="526" spans="1:27" x14ac:dyDescent="0.25">
      <c r="A526" t="s">
        <v>149</v>
      </c>
      <c r="B526" t="s">
        <v>1246</v>
      </c>
      <c r="C526" t="s">
        <v>1324</v>
      </c>
      <c r="D526" t="s">
        <v>1384</v>
      </c>
      <c r="E526" t="s">
        <v>1326</v>
      </c>
      <c r="F526" t="s">
        <v>1293</v>
      </c>
      <c r="G526">
        <v>35</v>
      </c>
      <c r="H526">
        <v>35025</v>
      </c>
      <c r="I526" t="s">
        <v>563</v>
      </c>
      <c r="J526" t="s">
        <v>1385</v>
      </c>
      <c r="K526" t="s">
        <v>1386</v>
      </c>
      <c r="L526">
        <v>0</v>
      </c>
      <c r="M526">
        <v>5.3887435019328835</v>
      </c>
      <c r="N526">
        <v>0</v>
      </c>
      <c r="O526">
        <v>0</v>
      </c>
      <c r="P526">
        <v>0</v>
      </c>
      <c r="Q526">
        <v>0</v>
      </c>
      <c r="R526" t="s">
        <v>531</v>
      </c>
      <c r="S526" t="s">
        <v>531</v>
      </c>
      <c r="T526" t="s">
        <v>531</v>
      </c>
      <c r="U526" t="s">
        <v>531</v>
      </c>
      <c r="W526" s="429">
        <f t="shared" si="12"/>
        <v>0</v>
      </c>
      <c r="X526" s="429">
        <f t="shared" si="12"/>
        <v>0</v>
      </c>
      <c r="Y526" s="429">
        <f t="shared" si="12"/>
        <v>0</v>
      </c>
      <c r="Z526" s="429">
        <f t="shared" si="11"/>
        <v>0</v>
      </c>
      <c r="AA526" s="429" t="s">
        <v>1296</v>
      </c>
    </row>
    <row r="527" spans="1:27" x14ac:dyDescent="0.25">
      <c r="A527" t="s">
        <v>149</v>
      </c>
      <c r="B527" t="s">
        <v>1246</v>
      </c>
      <c r="C527" t="s">
        <v>1324</v>
      </c>
      <c r="D527" t="s">
        <v>1384</v>
      </c>
      <c r="E527" t="s">
        <v>1326</v>
      </c>
      <c r="F527" t="s">
        <v>1293</v>
      </c>
      <c r="G527">
        <v>35</v>
      </c>
      <c r="H527">
        <v>35025</v>
      </c>
      <c r="I527" t="s">
        <v>563</v>
      </c>
      <c r="J527" t="s">
        <v>1385</v>
      </c>
      <c r="K527" t="s">
        <v>1386</v>
      </c>
      <c r="L527">
        <v>0</v>
      </c>
      <c r="M527">
        <v>23.429319573621235</v>
      </c>
      <c r="N527">
        <v>0</v>
      </c>
      <c r="O527">
        <v>0</v>
      </c>
      <c r="P527">
        <v>0</v>
      </c>
      <c r="Q527">
        <v>0</v>
      </c>
      <c r="R527" t="s">
        <v>531</v>
      </c>
      <c r="S527" t="s">
        <v>531</v>
      </c>
      <c r="T527" t="s">
        <v>531</v>
      </c>
      <c r="U527" t="s">
        <v>531</v>
      </c>
      <c r="W527" s="429">
        <f t="shared" si="12"/>
        <v>0</v>
      </c>
      <c r="X527" s="429">
        <f t="shared" si="12"/>
        <v>0</v>
      </c>
      <c r="Y527" s="429">
        <f t="shared" si="12"/>
        <v>0</v>
      </c>
      <c r="Z527" s="429">
        <f t="shared" si="11"/>
        <v>0</v>
      </c>
      <c r="AA527" s="429" t="s">
        <v>1296</v>
      </c>
    </row>
    <row r="528" spans="1:27" x14ac:dyDescent="0.25">
      <c r="A528" t="s">
        <v>149</v>
      </c>
      <c r="B528" t="s">
        <v>1246</v>
      </c>
      <c r="C528" t="s">
        <v>1324</v>
      </c>
      <c r="D528" t="s">
        <v>1384</v>
      </c>
      <c r="E528" t="s">
        <v>1326</v>
      </c>
      <c r="F528" t="s">
        <v>1293</v>
      </c>
      <c r="G528">
        <v>35</v>
      </c>
      <c r="H528">
        <v>35025</v>
      </c>
      <c r="I528" t="s">
        <v>563</v>
      </c>
      <c r="J528" t="s">
        <v>1385</v>
      </c>
      <c r="K528" t="s">
        <v>1386</v>
      </c>
      <c r="L528">
        <v>0</v>
      </c>
      <c r="M528">
        <v>4.2172775232518225</v>
      </c>
      <c r="N528">
        <v>0</v>
      </c>
      <c r="O528">
        <v>0</v>
      </c>
      <c r="P528">
        <v>0</v>
      </c>
      <c r="Q528">
        <v>0</v>
      </c>
      <c r="R528" t="s">
        <v>531</v>
      </c>
      <c r="S528" t="s">
        <v>531</v>
      </c>
      <c r="T528" t="s">
        <v>531</v>
      </c>
      <c r="U528" t="s">
        <v>531</v>
      </c>
      <c r="W528" s="429">
        <f t="shared" si="12"/>
        <v>0</v>
      </c>
      <c r="X528" s="429">
        <f t="shared" si="12"/>
        <v>0</v>
      </c>
      <c r="Y528" s="429">
        <f t="shared" si="12"/>
        <v>0</v>
      </c>
      <c r="Z528" s="429">
        <f t="shared" si="11"/>
        <v>0</v>
      </c>
      <c r="AA528" s="429" t="s">
        <v>1296</v>
      </c>
    </row>
    <row r="529" spans="1:27" x14ac:dyDescent="0.25">
      <c r="A529" t="s">
        <v>149</v>
      </c>
      <c r="B529" t="s">
        <v>1246</v>
      </c>
      <c r="C529" t="s">
        <v>1324</v>
      </c>
      <c r="D529" t="s">
        <v>1384</v>
      </c>
      <c r="E529" t="s">
        <v>1326</v>
      </c>
      <c r="F529" t="s">
        <v>1293</v>
      </c>
      <c r="G529">
        <v>35</v>
      </c>
      <c r="H529">
        <v>35025</v>
      </c>
      <c r="I529" t="s">
        <v>563</v>
      </c>
      <c r="J529" t="s">
        <v>1385</v>
      </c>
      <c r="K529" t="s">
        <v>1386</v>
      </c>
      <c r="L529">
        <v>3.0458115445707605</v>
      </c>
      <c r="M529">
        <v>0</v>
      </c>
      <c r="N529">
        <v>2.5772251530983361</v>
      </c>
      <c r="O529">
        <v>0</v>
      </c>
      <c r="P529">
        <v>0</v>
      </c>
      <c r="Q529">
        <v>0</v>
      </c>
      <c r="R529" t="s">
        <v>531</v>
      </c>
      <c r="S529" t="s">
        <v>531</v>
      </c>
      <c r="T529" t="s">
        <v>531</v>
      </c>
      <c r="U529" t="s">
        <v>531</v>
      </c>
      <c r="W529" s="429">
        <f t="shared" si="12"/>
        <v>0</v>
      </c>
      <c r="X529" s="429">
        <f t="shared" si="12"/>
        <v>0</v>
      </c>
      <c r="Y529" s="429">
        <f t="shared" si="12"/>
        <v>0</v>
      </c>
      <c r="Z529" s="429">
        <f t="shared" si="11"/>
        <v>0</v>
      </c>
      <c r="AA529" s="429" t="s">
        <v>1296</v>
      </c>
    </row>
    <row r="530" spans="1:27" x14ac:dyDescent="0.25">
      <c r="A530" t="s">
        <v>149</v>
      </c>
      <c r="B530" t="s">
        <v>1246</v>
      </c>
      <c r="C530" t="s">
        <v>1324</v>
      </c>
      <c r="D530" t="s">
        <v>1384</v>
      </c>
      <c r="E530" t="s">
        <v>1326</v>
      </c>
      <c r="F530" t="s">
        <v>1293</v>
      </c>
      <c r="G530">
        <v>35</v>
      </c>
      <c r="H530">
        <v>35025</v>
      </c>
      <c r="I530" t="s">
        <v>563</v>
      </c>
      <c r="J530" t="s">
        <v>1385</v>
      </c>
      <c r="K530" t="s">
        <v>1386</v>
      </c>
      <c r="L530">
        <v>3.514397936043185</v>
      </c>
      <c r="M530">
        <v>0</v>
      </c>
      <c r="N530">
        <v>3.0458115445707605</v>
      </c>
      <c r="O530">
        <v>0</v>
      </c>
      <c r="P530">
        <v>0</v>
      </c>
      <c r="Q530">
        <v>0</v>
      </c>
      <c r="R530" t="s">
        <v>531</v>
      </c>
      <c r="S530" t="s">
        <v>531</v>
      </c>
      <c r="T530" t="s">
        <v>531</v>
      </c>
      <c r="U530" t="s">
        <v>531</v>
      </c>
      <c r="W530" s="429">
        <f t="shared" si="12"/>
        <v>0</v>
      </c>
      <c r="X530" s="429">
        <f t="shared" si="12"/>
        <v>0</v>
      </c>
      <c r="Y530" s="429">
        <f t="shared" si="12"/>
        <v>0</v>
      </c>
      <c r="Z530" s="429">
        <f t="shared" si="11"/>
        <v>0</v>
      </c>
      <c r="AA530" s="429" t="s">
        <v>1296</v>
      </c>
    </row>
    <row r="531" spans="1:27" x14ac:dyDescent="0.25">
      <c r="A531" t="s">
        <v>149</v>
      </c>
      <c r="B531" t="s">
        <v>1246</v>
      </c>
      <c r="C531" t="s">
        <v>1324</v>
      </c>
      <c r="D531" t="s">
        <v>1384</v>
      </c>
      <c r="E531" t="s">
        <v>1326</v>
      </c>
      <c r="F531" t="s">
        <v>1293</v>
      </c>
      <c r="G531">
        <v>35</v>
      </c>
      <c r="H531">
        <v>35025</v>
      </c>
      <c r="I531" t="s">
        <v>563</v>
      </c>
      <c r="J531" t="s">
        <v>1385</v>
      </c>
      <c r="K531" t="s">
        <v>1386</v>
      </c>
      <c r="L531">
        <v>0</v>
      </c>
      <c r="M531">
        <v>59.744764912734148</v>
      </c>
      <c r="N531">
        <v>0</v>
      </c>
      <c r="O531">
        <v>0</v>
      </c>
      <c r="P531">
        <v>0</v>
      </c>
      <c r="Q531">
        <v>0</v>
      </c>
      <c r="R531" t="s">
        <v>531</v>
      </c>
      <c r="S531" t="s">
        <v>531</v>
      </c>
      <c r="T531" t="s">
        <v>531</v>
      </c>
      <c r="U531" t="s">
        <v>531</v>
      </c>
      <c r="W531" s="429">
        <f t="shared" si="12"/>
        <v>0</v>
      </c>
      <c r="X531" s="429">
        <f t="shared" si="12"/>
        <v>0</v>
      </c>
      <c r="Y531" s="429">
        <f t="shared" si="12"/>
        <v>0</v>
      </c>
      <c r="Z531" s="429">
        <f t="shared" si="11"/>
        <v>0</v>
      </c>
      <c r="AA531" s="429" t="s">
        <v>1296</v>
      </c>
    </row>
    <row r="532" spans="1:27" x14ac:dyDescent="0.25">
      <c r="A532" t="s">
        <v>149</v>
      </c>
      <c r="B532" t="s">
        <v>1246</v>
      </c>
      <c r="C532" t="s">
        <v>1324</v>
      </c>
      <c r="D532" t="s">
        <v>1384</v>
      </c>
      <c r="E532" t="s">
        <v>1326</v>
      </c>
      <c r="F532" t="s">
        <v>1293</v>
      </c>
      <c r="G532">
        <v>35</v>
      </c>
      <c r="H532">
        <v>35025</v>
      </c>
      <c r="I532" t="s">
        <v>563</v>
      </c>
      <c r="J532" t="s">
        <v>1385</v>
      </c>
      <c r="K532" t="s">
        <v>1386</v>
      </c>
      <c r="L532">
        <v>0</v>
      </c>
      <c r="M532">
        <v>3.8424084100738822</v>
      </c>
      <c r="N532">
        <v>0</v>
      </c>
      <c r="O532">
        <v>0</v>
      </c>
      <c r="P532">
        <v>0</v>
      </c>
      <c r="Q532">
        <v>0</v>
      </c>
      <c r="R532" t="s">
        <v>531</v>
      </c>
      <c r="S532" t="s">
        <v>531</v>
      </c>
      <c r="T532" t="s">
        <v>531</v>
      </c>
      <c r="U532" t="s">
        <v>531</v>
      </c>
      <c r="W532" s="429">
        <f t="shared" si="12"/>
        <v>0</v>
      </c>
      <c r="X532" s="429">
        <f t="shared" si="12"/>
        <v>0</v>
      </c>
      <c r="Y532" s="429">
        <f t="shared" si="12"/>
        <v>0</v>
      </c>
      <c r="Z532" s="429">
        <f t="shared" si="11"/>
        <v>0</v>
      </c>
      <c r="AA532" s="429" t="s">
        <v>1296</v>
      </c>
    </row>
    <row r="533" spans="1:27" x14ac:dyDescent="0.25">
      <c r="A533" t="s">
        <v>149</v>
      </c>
      <c r="B533" t="s">
        <v>1246</v>
      </c>
      <c r="C533" t="s">
        <v>1324</v>
      </c>
      <c r="D533" t="s">
        <v>1384</v>
      </c>
      <c r="E533" t="s">
        <v>1326</v>
      </c>
      <c r="F533" t="s">
        <v>1293</v>
      </c>
      <c r="G533">
        <v>35</v>
      </c>
      <c r="H533">
        <v>35025</v>
      </c>
      <c r="I533" t="s">
        <v>563</v>
      </c>
      <c r="J533" t="s">
        <v>1385</v>
      </c>
      <c r="K533" t="s">
        <v>1386</v>
      </c>
      <c r="L533">
        <v>28.818063075554122</v>
      </c>
      <c r="M533">
        <v>14.526178135645166</v>
      </c>
      <c r="N533">
        <v>28.818063075554122</v>
      </c>
      <c r="O533">
        <v>0</v>
      </c>
      <c r="P533">
        <v>0</v>
      </c>
      <c r="Q533">
        <v>0</v>
      </c>
      <c r="R533" t="s">
        <v>531</v>
      </c>
      <c r="S533" t="s">
        <v>531</v>
      </c>
      <c r="T533" t="s">
        <v>531</v>
      </c>
      <c r="U533" t="s">
        <v>531</v>
      </c>
      <c r="W533" s="429">
        <f t="shared" si="12"/>
        <v>0</v>
      </c>
      <c r="X533" s="429">
        <f t="shared" si="12"/>
        <v>0</v>
      </c>
      <c r="Y533" s="429">
        <f t="shared" si="12"/>
        <v>0</v>
      </c>
      <c r="Z533" s="429">
        <f t="shared" si="11"/>
        <v>0</v>
      </c>
      <c r="AA533" s="429" t="s">
        <v>1296</v>
      </c>
    </row>
    <row r="534" spans="1:27" x14ac:dyDescent="0.25">
      <c r="A534" t="s">
        <v>149</v>
      </c>
      <c r="B534" t="s">
        <v>1246</v>
      </c>
      <c r="C534" t="s">
        <v>1324</v>
      </c>
      <c r="D534" t="s">
        <v>1384</v>
      </c>
      <c r="E534" t="s">
        <v>1326</v>
      </c>
      <c r="F534" t="s">
        <v>1293</v>
      </c>
      <c r="G534">
        <v>35</v>
      </c>
      <c r="H534">
        <v>35025</v>
      </c>
      <c r="I534" t="s">
        <v>563</v>
      </c>
      <c r="J534" t="s">
        <v>1385</v>
      </c>
      <c r="K534" t="s">
        <v>1386</v>
      </c>
      <c r="L534">
        <v>36.315445339112912</v>
      </c>
      <c r="M534">
        <v>18.040576071688353</v>
      </c>
      <c r="N534">
        <v>54.356021410801262</v>
      </c>
      <c r="O534">
        <v>0</v>
      </c>
      <c r="P534">
        <v>0</v>
      </c>
      <c r="Q534">
        <v>0</v>
      </c>
      <c r="R534" t="s">
        <v>531</v>
      </c>
      <c r="S534" t="s">
        <v>531</v>
      </c>
      <c r="T534" t="s">
        <v>531</v>
      </c>
      <c r="U534" t="s">
        <v>531</v>
      </c>
      <c r="W534" s="429">
        <f t="shared" si="12"/>
        <v>0</v>
      </c>
      <c r="X534" s="429">
        <f t="shared" si="12"/>
        <v>0</v>
      </c>
      <c r="Y534" s="429">
        <f t="shared" si="12"/>
        <v>0</v>
      </c>
      <c r="Z534" s="429">
        <f t="shared" si="11"/>
        <v>0</v>
      </c>
      <c r="AA534" s="429" t="s">
        <v>1296</v>
      </c>
    </row>
    <row r="535" spans="1:27" x14ac:dyDescent="0.25">
      <c r="A535" t="s">
        <v>149</v>
      </c>
      <c r="B535" t="s">
        <v>1246</v>
      </c>
      <c r="C535" t="s">
        <v>1324</v>
      </c>
      <c r="D535" t="s">
        <v>1384</v>
      </c>
      <c r="E535" t="s">
        <v>1326</v>
      </c>
      <c r="F535" t="s">
        <v>1293</v>
      </c>
      <c r="G535">
        <v>35</v>
      </c>
      <c r="H535">
        <v>35025</v>
      </c>
      <c r="I535" t="s">
        <v>563</v>
      </c>
      <c r="J535" t="s">
        <v>1385</v>
      </c>
      <c r="K535" t="s">
        <v>1386</v>
      </c>
      <c r="L535">
        <v>49.670157496077017</v>
      </c>
      <c r="M535">
        <v>18.743455658896988</v>
      </c>
      <c r="N535">
        <v>74.739529439851736</v>
      </c>
      <c r="O535">
        <v>0</v>
      </c>
      <c r="P535">
        <v>0</v>
      </c>
      <c r="Q535">
        <v>0</v>
      </c>
      <c r="R535" t="s">
        <v>531</v>
      </c>
      <c r="S535" t="s">
        <v>531</v>
      </c>
      <c r="T535" t="s">
        <v>531</v>
      </c>
      <c r="U535" t="s">
        <v>531</v>
      </c>
      <c r="W535" s="429">
        <f t="shared" si="12"/>
        <v>0</v>
      </c>
      <c r="X535" s="429">
        <f t="shared" si="12"/>
        <v>0</v>
      </c>
      <c r="Y535" s="429">
        <f t="shared" si="12"/>
        <v>0</v>
      </c>
      <c r="Z535" s="429">
        <f t="shared" si="11"/>
        <v>0</v>
      </c>
      <c r="AA535" s="429" t="s">
        <v>1296</v>
      </c>
    </row>
    <row r="536" spans="1:27" x14ac:dyDescent="0.25">
      <c r="A536" t="s">
        <v>149</v>
      </c>
      <c r="B536" t="s">
        <v>1246</v>
      </c>
      <c r="C536" t="s">
        <v>1324</v>
      </c>
      <c r="D536" t="s">
        <v>1384</v>
      </c>
      <c r="E536" t="s">
        <v>1326</v>
      </c>
      <c r="F536" t="s">
        <v>1293</v>
      </c>
      <c r="G536">
        <v>35</v>
      </c>
      <c r="H536">
        <v>35025</v>
      </c>
      <c r="I536" t="s">
        <v>563</v>
      </c>
      <c r="J536" t="s">
        <v>1385</v>
      </c>
      <c r="K536" t="s">
        <v>1386</v>
      </c>
      <c r="L536">
        <v>64.196335631722178</v>
      </c>
      <c r="M536">
        <v>33.503926990278366</v>
      </c>
      <c r="N536">
        <v>64.196335631722178</v>
      </c>
      <c r="O536">
        <v>0</v>
      </c>
      <c r="P536">
        <v>2.3429319573621235</v>
      </c>
      <c r="Q536">
        <v>2.3429319573621235</v>
      </c>
      <c r="R536" t="s">
        <v>531</v>
      </c>
      <c r="S536" t="s">
        <v>531</v>
      </c>
      <c r="T536" t="s">
        <v>531</v>
      </c>
      <c r="U536" t="s">
        <v>531</v>
      </c>
      <c r="W536" s="429">
        <f t="shared" si="12"/>
        <v>0</v>
      </c>
      <c r="X536" s="429">
        <f t="shared" si="12"/>
        <v>0</v>
      </c>
      <c r="Y536" s="429">
        <f t="shared" si="12"/>
        <v>0</v>
      </c>
      <c r="Z536" s="429">
        <f t="shared" si="11"/>
        <v>0</v>
      </c>
      <c r="AA536" s="429" t="s">
        <v>1296</v>
      </c>
    </row>
    <row r="537" spans="1:27" x14ac:dyDescent="0.25">
      <c r="A537" t="s">
        <v>149</v>
      </c>
      <c r="B537" t="s">
        <v>1246</v>
      </c>
      <c r="C537" t="s">
        <v>1324</v>
      </c>
      <c r="D537" t="s">
        <v>1384</v>
      </c>
      <c r="E537" t="s">
        <v>1326</v>
      </c>
      <c r="F537" t="s">
        <v>1293</v>
      </c>
      <c r="G537">
        <v>35</v>
      </c>
      <c r="H537">
        <v>35025</v>
      </c>
      <c r="I537" t="s">
        <v>563</v>
      </c>
      <c r="J537" t="s">
        <v>1385</v>
      </c>
      <c r="K537" t="s">
        <v>1386</v>
      </c>
      <c r="L537">
        <v>0</v>
      </c>
      <c r="M537">
        <v>0.23429319573621235</v>
      </c>
      <c r="N537">
        <v>0</v>
      </c>
      <c r="O537">
        <v>0</v>
      </c>
      <c r="P537">
        <v>0</v>
      </c>
      <c r="Q537">
        <v>0</v>
      </c>
      <c r="R537" t="s">
        <v>531</v>
      </c>
      <c r="S537" t="s">
        <v>531</v>
      </c>
      <c r="T537" t="s">
        <v>531</v>
      </c>
      <c r="U537" t="s">
        <v>531</v>
      </c>
      <c r="W537" s="429">
        <f t="shared" si="12"/>
        <v>0</v>
      </c>
      <c r="X537" s="429">
        <f t="shared" si="12"/>
        <v>0</v>
      </c>
      <c r="Y537" s="429">
        <f t="shared" si="12"/>
        <v>0</v>
      </c>
      <c r="Z537" s="429">
        <f t="shared" si="11"/>
        <v>0</v>
      </c>
      <c r="AA537" s="429" t="s">
        <v>1296</v>
      </c>
    </row>
    <row r="538" spans="1:27" x14ac:dyDescent="0.25">
      <c r="A538" t="s">
        <v>149</v>
      </c>
      <c r="B538" t="s">
        <v>1246</v>
      </c>
      <c r="C538" t="s">
        <v>1324</v>
      </c>
      <c r="D538" t="s">
        <v>1384</v>
      </c>
      <c r="E538" t="s">
        <v>1326</v>
      </c>
      <c r="F538" t="s">
        <v>1293</v>
      </c>
      <c r="G538">
        <v>35</v>
      </c>
      <c r="H538">
        <v>35025</v>
      </c>
      <c r="I538" t="s">
        <v>563</v>
      </c>
      <c r="J538" t="s">
        <v>1385</v>
      </c>
      <c r="K538" t="s">
        <v>1386</v>
      </c>
      <c r="L538">
        <v>0</v>
      </c>
      <c r="M538">
        <v>25.772251530983358</v>
      </c>
      <c r="N538">
        <v>0</v>
      </c>
      <c r="O538">
        <v>0</v>
      </c>
      <c r="P538">
        <v>0</v>
      </c>
      <c r="Q538">
        <v>0</v>
      </c>
      <c r="R538" t="s">
        <v>531</v>
      </c>
      <c r="S538" t="s">
        <v>531</v>
      </c>
      <c r="T538" t="s">
        <v>531</v>
      </c>
      <c r="U538" t="s">
        <v>531</v>
      </c>
      <c r="W538" s="429">
        <f t="shared" si="12"/>
        <v>0</v>
      </c>
      <c r="X538" s="429">
        <f t="shared" si="12"/>
        <v>0</v>
      </c>
      <c r="Y538" s="429">
        <f t="shared" si="12"/>
        <v>0</v>
      </c>
      <c r="Z538" s="429">
        <f t="shared" si="11"/>
        <v>0</v>
      </c>
      <c r="AA538" s="429" t="s">
        <v>1296</v>
      </c>
    </row>
    <row r="539" spans="1:27" x14ac:dyDescent="0.25">
      <c r="A539" t="s">
        <v>149</v>
      </c>
      <c r="B539" t="s">
        <v>1246</v>
      </c>
      <c r="C539" t="s">
        <v>1324</v>
      </c>
      <c r="D539" t="s">
        <v>1384</v>
      </c>
      <c r="E539" t="s">
        <v>1326</v>
      </c>
      <c r="F539" t="s">
        <v>1293</v>
      </c>
      <c r="G539">
        <v>35</v>
      </c>
      <c r="H539">
        <v>35025</v>
      </c>
      <c r="I539" t="s">
        <v>563</v>
      </c>
      <c r="J539" t="s">
        <v>1385</v>
      </c>
      <c r="K539" t="s">
        <v>1386</v>
      </c>
      <c r="L539">
        <v>0</v>
      </c>
      <c r="M539">
        <v>4.6858639147242469</v>
      </c>
      <c r="N539">
        <v>0</v>
      </c>
      <c r="O539">
        <v>0</v>
      </c>
      <c r="P539">
        <v>0</v>
      </c>
      <c r="Q539">
        <v>0</v>
      </c>
      <c r="R539" t="s">
        <v>531</v>
      </c>
      <c r="S539" t="s">
        <v>531</v>
      </c>
      <c r="T539" t="s">
        <v>531</v>
      </c>
      <c r="U539" t="s">
        <v>531</v>
      </c>
      <c r="W539" s="429">
        <f t="shared" si="12"/>
        <v>0</v>
      </c>
      <c r="X539" s="429">
        <f t="shared" si="12"/>
        <v>0</v>
      </c>
      <c r="Y539" s="429">
        <f t="shared" si="12"/>
        <v>0</v>
      </c>
      <c r="Z539" s="429">
        <f t="shared" si="11"/>
        <v>0</v>
      </c>
      <c r="AA539" s="429" t="s">
        <v>1296</v>
      </c>
    </row>
    <row r="540" spans="1:27" x14ac:dyDescent="0.25">
      <c r="A540" t="s">
        <v>149</v>
      </c>
      <c r="B540" t="s">
        <v>1246</v>
      </c>
      <c r="C540" t="s">
        <v>1324</v>
      </c>
      <c r="D540" t="s">
        <v>1384</v>
      </c>
      <c r="E540" t="s">
        <v>1326</v>
      </c>
      <c r="F540" t="s">
        <v>1293</v>
      </c>
      <c r="G540">
        <v>35</v>
      </c>
      <c r="H540">
        <v>35025</v>
      </c>
      <c r="I540" t="s">
        <v>563</v>
      </c>
      <c r="J540" t="s">
        <v>1385</v>
      </c>
      <c r="K540" t="s">
        <v>1386</v>
      </c>
      <c r="L540">
        <v>0</v>
      </c>
      <c r="M540">
        <v>1.6400523701534864</v>
      </c>
      <c r="N540">
        <v>0</v>
      </c>
      <c r="O540">
        <v>0</v>
      </c>
      <c r="P540">
        <v>0</v>
      </c>
      <c r="Q540">
        <v>0</v>
      </c>
      <c r="R540" t="s">
        <v>531</v>
      </c>
      <c r="S540" t="s">
        <v>531</v>
      </c>
      <c r="T540" t="s">
        <v>531</v>
      </c>
      <c r="U540" t="s">
        <v>531</v>
      </c>
      <c r="W540" s="429">
        <f t="shared" si="12"/>
        <v>0</v>
      </c>
      <c r="X540" s="429">
        <f t="shared" si="12"/>
        <v>0</v>
      </c>
      <c r="Y540" s="429">
        <f t="shared" si="12"/>
        <v>0</v>
      </c>
      <c r="Z540" s="429">
        <f t="shared" si="11"/>
        <v>0</v>
      </c>
      <c r="AA540" s="429" t="s">
        <v>1296</v>
      </c>
    </row>
    <row r="541" spans="1:27" x14ac:dyDescent="0.25">
      <c r="A541" t="s">
        <v>149</v>
      </c>
      <c r="B541" t="s">
        <v>1246</v>
      </c>
      <c r="C541" t="s">
        <v>1324</v>
      </c>
      <c r="D541" t="s">
        <v>1384</v>
      </c>
      <c r="E541" t="s">
        <v>1326</v>
      </c>
      <c r="F541" t="s">
        <v>1293</v>
      </c>
      <c r="G541">
        <v>35</v>
      </c>
      <c r="H541">
        <v>35025</v>
      </c>
      <c r="I541" t="s">
        <v>563</v>
      </c>
      <c r="J541" t="s">
        <v>1385</v>
      </c>
      <c r="K541" t="s">
        <v>1386</v>
      </c>
      <c r="L541">
        <v>0</v>
      </c>
      <c r="M541">
        <v>0.16400523701534866</v>
      </c>
      <c r="N541">
        <v>0</v>
      </c>
      <c r="O541">
        <v>0</v>
      </c>
      <c r="P541">
        <v>0</v>
      </c>
      <c r="Q541">
        <v>0</v>
      </c>
      <c r="R541" t="s">
        <v>531</v>
      </c>
      <c r="S541" t="s">
        <v>531</v>
      </c>
      <c r="T541" t="s">
        <v>531</v>
      </c>
      <c r="U541" t="s">
        <v>531</v>
      </c>
      <c r="W541" s="429">
        <f t="shared" si="12"/>
        <v>0</v>
      </c>
      <c r="X541" s="429">
        <f t="shared" si="12"/>
        <v>0</v>
      </c>
      <c r="Y541" s="429">
        <f t="shared" si="12"/>
        <v>0</v>
      </c>
      <c r="Z541" s="429">
        <f t="shared" si="11"/>
        <v>0</v>
      </c>
      <c r="AA541" s="429" t="s">
        <v>1296</v>
      </c>
    </row>
    <row r="542" spans="1:27" x14ac:dyDescent="0.25">
      <c r="A542" t="s">
        <v>149</v>
      </c>
      <c r="B542" t="s">
        <v>1246</v>
      </c>
      <c r="C542" t="s">
        <v>1324</v>
      </c>
      <c r="D542" t="s">
        <v>1384</v>
      </c>
      <c r="E542" t="s">
        <v>1326</v>
      </c>
      <c r="F542" t="s">
        <v>1293</v>
      </c>
      <c r="G542">
        <v>35</v>
      </c>
      <c r="H542">
        <v>35025</v>
      </c>
      <c r="I542" t="s">
        <v>563</v>
      </c>
      <c r="J542" t="s">
        <v>1385</v>
      </c>
      <c r="K542" t="s">
        <v>1386</v>
      </c>
      <c r="L542">
        <v>0</v>
      </c>
      <c r="M542">
        <v>23.429319573621235</v>
      </c>
      <c r="N542">
        <v>0</v>
      </c>
      <c r="O542">
        <v>0</v>
      </c>
      <c r="P542">
        <v>0</v>
      </c>
      <c r="Q542">
        <v>0</v>
      </c>
      <c r="R542" t="s">
        <v>531</v>
      </c>
      <c r="S542" t="s">
        <v>531</v>
      </c>
      <c r="T542" t="s">
        <v>531</v>
      </c>
      <c r="U542" t="s">
        <v>531</v>
      </c>
      <c r="W542" s="429">
        <f t="shared" si="12"/>
        <v>0</v>
      </c>
      <c r="X542" s="429">
        <f t="shared" si="12"/>
        <v>0</v>
      </c>
      <c r="Y542" s="429">
        <f t="shared" si="12"/>
        <v>0</v>
      </c>
      <c r="Z542" s="429">
        <f t="shared" si="11"/>
        <v>0</v>
      </c>
      <c r="AA542" s="429" t="s">
        <v>1296</v>
      </c>
    </row>
    <row r="543" spans="1:27" x14ac:dyDescent="0.25">
      <c r="A543" t="s">
        <v>149</v>
      </c>
      <c r="B543" t="s">
        <v>1246</v>
      </c>
      <c r="C543" t="s">
        <v>1324</v>
      </c>
      <c r="D543" t="s">
        <v>1384</v>
      </c>
      <c r="E543" t="s">
        <v>1326</v>
      </c>
      <c r="F543" t="s">
        <v>1293</v>
      </c>
      <c r="G543">
        <v>35</v>
      </c>
      <c r="H543">
        <v>35025</v>
      </c>
      <c r="I543" t="s">
        <v>563</v>
      </c>
      <c r="J543" t="s">
        <v>1385</v>
      </c>
      <c r="K543" t="s">
        <v>1386</v>
      </c>
      <c r="L543">
        <v>69.678796411949548</v>
      </c>
      <c r="M543">
        <v>13.940445146304635</v>
      </c>
      <c r="N543">
        <v>73.872644615627749</v>
      </c>
      <c r="O543">
        <v>0</v>
      </c>
      <c r="P543">
        <v>0</v>
      </c>
      <c r="Q543">
        <v>0</v>
      </c>
      <c r="R543" t="s">
        <v>531</v>
      </c>
      <c r="S543" t="s">
        <v>531</v>
      </c>
      <c r="T543" t="s">
        <v>531</v>
      </c>
      <c r="U543" t="s">
        <v>531</v>
      </c>
      <c r="W543" s="429">
        <f t="shared" si="12"/>
        <v>0</v>
      </c>
      <c r="X543" s="429">
        <f t="shared" si="12"/>
        <v>0</v>
      </c>
      <c r="Y543" s="429">
        <f t="shared" si="12"/>
        <v>0</v>
      </c>
      <c r="Z543" s="429">
        <f t="shared" si="11"/>
        <v>0</v>
      </c>
      <c r="AA543" s="429" t="s">
        <v>1296</v>
      </c>
    </row>
    <row r="544" spans="1:27" x14ac:dyDescent="0.25">
      <c r="A544" t="s">
        <v>149</v>
      </c>
      <c r="B544" t="s">
        <v>1246</v>
      </c>
      <c r="C544" t="s">
        <v>1324</v>
      </c>
      <c r="D544" t="s">
        <v>1384</v>
      </c>
      <c r="E544" t="s">
        <v>1326</v>
      </c>
      <c r="F544" t="s">
        <v>1293</v>
      </c>
      <c r="G544">
        <v>35</v>
      </c>
      <c r="H544">
        <v>35025</v>
      </c>
      <c r="I544" t="s">
        <v>563</v>
      </c>
      <c r="J544" t="s">
        <v>1385</v>
      </c>
      <c r="K544" t="s">
        <v>1386</v>
      </c>
      <c r="L544">
        <v>0</v>
      </c>
      <c r="M544">
        <v>36.03429350422946</v>
      </c>
      <c r="N544">
        <v>0</v>
      </c>
      <c r="O544">
        <v>0</v>
      </c>
      <c r="P544">
        <v>0</v>
      </c>
      <c r="Q544">
        <v>0</v>
      </c>
      <c r="R544" t="s">
        <v>531</v>
      </c>
      <c r="S544" t="s">
        <v>531</v>
      </c>
      <c r="T544" t="s">
        <v>531</v>
      </c>
      <c r="U544" t="s">
        <v>531</v>
      </c>
      <c r="W544" s="429">
        <f t="shared" si="12"/>
        <v>0</v>
      </c>
      <c r="X544" s="429">
        <f t="shared" si="12"/>
        <v>0</v>
      </c>
      <c r="Y544" s="429">
        <f t="shared" si="12"/>
        <v>0</v>
      </c>
      <c r="Z544" s="429">
        <f t="shared" si="12"/>
        <v>0</v>
      </c>
      <c r="AA544" s="429" t="s">
        <v>1296</v>
      </c>
    </row>
    <row r="545" spans="1:27" x14ac:dyDescent="0.25">
      <c r="A545" t="s">
        <v>149</v>
      </c>
      <c r="B545" t="s">
        <v>1246</v>
      </c>
      <c r="C545" t="s">
        <v>1324</v>
      </c>
      <c r="D545" t="s">
        <v>1384</v>
      </c>
      <c r="E545" t="s">
        <v>1326</v>
      </c>
      <c r="F545" t="s">
        <v>1293</v>
      </c>
      <c r="G545">
        <v>35</v>
      </c>
      <c r="H545">
        <v>35025</v>
      </c>
      <c r="I545" t="s">
        <v>563</v>
      </c>
      <c r="J545" t="s">
        <v>1385</v>
      </c>
      <c r="K545" t="s">
        <v>1386</v>
      </c>
      <c r="L545">
        <v>1.9446335246105624</v>
      </c>
      <c r="M545">
        <v>0.11714659786810618</v>
      </c>
      <c r="N545">
        <v>1.6166230505798651</v>
      </c>
      <c r="O545">
        <v>0</v>
      </c>
      <c r="P545">
        <v>0</v>
      </c>
      <c r="Q545">
        <v>0</v>
      </c>
      <c r="R545" t="s">
        <v>531</v>
      </c>
      <c r="S545" t="s">
        <v>531</v>
      </c>
      <c r="T545" t="s">
        <v>531</v>
      </c>
      <c r="U545" t="s">
        <v>531</v>
      </c>
      <c r="W545" s="429">
        <f t="shared" ref="W545:Z608" si="13">IFERROR(R545*1,0)</f>
        <v>0</v>
      </c>
      <c r="X545" s="429">
        <f t="shared" si="13"/>
        <v>0</v>
      </c>
      <c r="Y545" s="429">
        <f t="shared" si="13"/>
        <v>0</v>
      </c>
      <c r="Z545" s="429">
        <f t="shared" si="13"/>
        <v>0</v>
      </c>
      <c r="AA545" s="429" t="s">
        <v>1296</v>
      </c>
    </row>
    <row r="546" spans="1:27" x14ac:dyDescent="0.25">
      <c r="A546" t="s">
        <v>149</v>
      </c>
      <c r="B546" t="s">
        <v>1246</v>
      </c>
      <c r="C546" t="s">
        <v>1324</v>
      </c>
      <c r="D546" t="s">
        <v>1384</v>
      </c>
      <c r="E546" t="s">
        <v>1326</v>
      </c>
      <c r="F546" t="s">
        <v>1293</v>
      </c>
      <c r="G546">
        <v>35</v>
      </c>
      <c r="H546">
        <v>35025</v>
      </c>
      <c r="I546" t="s">
        <v>563</v>
      </c>
      <c r="J546" t="s">
        <v>1385</v>
      </c>
      <c r="K546" t="s">
        <v>1386</v>
      </c>
      <c r="L546">
        <v>0</v>
      </c>
      <c r="M546">
        <v>19.212042050369412</v>
      </c>
      <c r="N546">
        <v>0</v>
      </c>
      <c r="O546">
        <v>0</v>
      </c>
      <c r="P546">
        <v>0</v>
      </c>
      <c r="Q546">
        <v>0</v>
      </c>
      <c r="R546" t="s">
        <v>531</v>
      </c>
      <c r="S546" t="s">
        <v>531</v>
      </c>
      <c r="T546" t="s">
        <v>531</v>
      </c>
      <c r="U546" t="s">
        <v>531</v>
      </c>
      <c r="W546" s="429">
        <f t="shared" si="13"/>
        <v>0</v>
      </c>
      <c r="X546" s="429">
        <f t="shared" si="13"/>
        <v>0</v>
      </c>
      <c r="Y546" s="429">
        <f t="shared" si="13"/>
        <v>0</v>
      </c>
      <c r="Z546" s="429">
        <f t="shared" si="13"/>
        <v>0</v>
      </c>
      <c r="AA546" s="429" t="s">
        <v>1296</v>
      </c>
    </row>
    <row r="547" spans="1:27" x14ac:dyDescent="0.25">
      <c r="A547" t="s">
        <v>149</v>
      </c>
      <c r="B547" t="s">
        <v>1246</v>
      </c>
      <c r="C547" t="s">
        <v>1324</v>
      </c>
      <c r="D547" t="s">
        <v>1384</v>
      </c>
      <c r="E547" t="s">
        <v>1326</v>
      </c>
      <c r="F547" t="s">
        <v>1293</v>
      </c>
      <c r="G547">
        <v>35</v>
      </c>
      <c r="H547">
        <v>35025</v>
      </c>
      <c r="I547" t="s">
        <v>563</v>
      </c>
      <c r="J547" t="s">
        <v>1385</v>
      </c>
      <c r="K547" t="s">
        <v>1386</v>
      </c>
      <c r="L547">
        <v>0</v>
      </c>
      <c r="M547">
        <v>19.212042050369412</v>
      </c>
      <c r="N547">
        <v>0</v>
      </c>
      <c r="O547">
        <v>0</v>
      </c>
      <c r="P547">
        <v>0</v>
      </c>
      <c r="Q547">
        <v>0</v>
      </c>
      <c r="R547" t="s">
        <v>531</v>
      </c>
      <c r="S547" t="s">
        <v>531</v>
      </c>
      <c r="T547" t="s">
        <v>531</v>
      </c>
      <c r="U547" t="s">
        <v>531</v>
      </c>
      <c r="W547" s="429">
        <f t="shared" si="13"/>
        <v>0</v>
      </c>
      <c r="X547" s="429">
        <f t="shared" si="13"/>
        <v>0</v>
      </c>
      <c r="Y547" s="429">
        <f t="shared" si="13"/>
        <v>0</v>
      </c>
      <c r="Z547" s="429">
        <f t="shared" si="13"/>
        <v>0</v>
      </c>
      <c r="AA547" s="429" t="s">
        <v>1296</v>
      </c>
    </row>
    <row r="548" spans="1:27" x14ac:dyDescent="0.25">
      <c r="A548" t="s">
        <v>149</v>
      </c>
      <c r="B548" t="s">
        <v>1246</v>
      </c>
      <c r="C548" t="s">
        <v>1324</v>
      </c>
      <c r="D548" t="s">
        <v>1384</v>
      </c>
      <c r="E548" t="s">
        <v>1326</v>
      </c>
      <c r="F548" t="s">
        <v>1293</v>
      </c>
      <c r="G548">
        <v>35</v>
      </c>
      <c r="H548">
        <v>35025</v>
      </c>
      <c r="I548" t="s">
        <v>563</v>
      </c>
      <c r="J548" t="s">
        <v>1385</v>
      </c>
      <c r="K548" t="s">
        <v>1386</v>
      </c>
      <c r="L548">
        <v>1.9446335246105624</v>
      </c>
      <c r="M548">
        <v>0.11714659786810618</v>
      </c>
      <c r="N548">
        <v>1.6166230505798651</v>
      </c>
      <c r="O548">
        <v>0</v>
      </c>
      <c r="P548">
        <v>0</v>
      </c>
      <c r="Q548">
        <v>0</v>
      </c>
      <c r="R548" t="s">
        <v>531</v>
      </c>
      <c r="S548" t="s">
        <v>531</v>
      </c>
      <c r="T548" t="s">
        <v>531</v>
      </c>
      <c r="U548" t="s">
        <v>531</v>
      </c>
      <c r="W548" s="429">
        <f t="shared" si="13"/>
        <v>0</v>
      </c>
      <c r="X548" s="429">
        <f t="shared" si="13"/>
        <v>0</v>
      </c>
      <c r="Y548" s="429">
        <f t="shared" si="13"/>
        <v>0</v>
      </c>
      <c r="Z548" s="429">
        <f t="shared" si="13"/>
        <v>0</v>
      </c>
      <c r="AA548" s="429" t="s">
        <v>1296</v>
      </c>
    </row>
    <row r="549" spans="1:27" x14ac:dyDescent="0.25">
      <c r="A549" t="s">
        <v>149</v>
      </c>
      <c r="B549" t="s">
        <v>1246</v>
      </c>
      <c r="C549" t="s">
        <v>1324</v>
      </c>
      <c r="D549" t="s">
        <v>1384</v>
      </c>
      <c r="E549" t="s">
        <v>1326</v>
      </c>
      <c r="F549" t="s">
        <v>1293</v>
      </c>
      <c r="G549">
        <v>35</v>
      </c>
      <c r="H549">
        <v>35025</v>
      </c>
      <c r="I549" t="s">
        <v>563</v>
      </c>
      <c r="J549" t="s">
        <v>1385</v>
      </c>
      <c r="K549" t="s">
        <v>1386</v>
      </c>
      <c r="L549">
        <v>0.49201571104604591</v>
      </c>
      <c r="M549">
        <v>2.3429319573621234E-2</v>
      </c>
      <c r="N549">
        <v>0.39829843275156102</v>
      </c>
      <c r="O549">
        <v>0</v>
      </c>
      <c r="P549">
        <v>0</v>
      </c>
      <c r="Q549">
        <v>0</v>
      </c>
      <c r="R549" t="s">
        <v>531</v>
      </c>
      <c r="S549" t="s">
        <v>531</v>
      </c>
      <c r="T549" t="s">
        <v>531</v>
      </c>
      <c r="U549" t="s">
        <v>531</v>
      </c>
      <c r="W549" s="429">
        <f t="shared" si="13"/>
        <v>0</v>
      </c>
      <c r="X549" s="429">
        <f t="shared" si="13"/>
        <v>0</v>
      </c>
      <c r="Y549" s="429">
        <f t="shared" si="13"/>
        <v>0</v>
      </c>
      <c r="Z549" s="429">
        <f t="shared" si="13"/>
        <v>0</v>
      </c>
      <c r="AA549" s="429" t="s">
        <v>1296</v>
      </c>
    </row>
    <row r="550" spans="1:27" x14ac:dyDescent="0.25">
      <c r="A550" t="s">
        <v>149</v>
      </c>
      <c r="B550" t="s">
        <v>1246</v>
      </c>
      <c r="C550" t="s">
        <v>1324</v>
      </c>
      <c r="D550" t="s">
        <v>1384</v>
      </c>
      <c r="E550" t="s">
        <v>1326</v>
      </c>
      <c r="F550" t="s">
        <v>1293</v>
      </c>
      <c r="G550">
        <v>35</v>
      </c>
      <c r="H550">
        <v>35025</v>
      </c>
      <c r="I550" t="s">
        <v>563</v>
      </c>
      <c r="J550" t="s">
        <v>1385</v>
      </c>
      <c r="K550" t="s">
        <v>1386</v>
      </c>
      <c r="L550">
        <v>50.162173207123061</v>
      </c>
      <c r="M550">
        <v>4.9201571104604591</v>
      </c>
      <c r="N550">
        <v>66.773560784820518</v>
      </c>
      <c r="O550">
        <v>0</v>
      </c>
      <c r="P550">
        <v>0</v>
      </c>
      <c r="Q550">
        <v>0</v>
      </c>
      <c r="R550" t="s">
        <v>531</v>
      </c>
      <c r="S550" t="s">
        <v>531</v>
      </c>
      <c r="T550" t="s">
        <v>531</v>
      </c>
      <c r="U550" t="s">
        <v>531</v>
      </c>
      <c r="W550" s="429">
        <f t="shared" si="13"/>
        <v>0</v>
      </c>
      <c r="X550" s="429">
        <f t="shared" si="13"/>
        <v>0</v>
      </c>
      <c r="Y550" s="429">
        <f t="shared" si="13"/>
        <v>0</v>
      </c>
      <c r="Z550" s="429">
        <f t="shared" si="13"/>
        <v>0</v>
      </c>
      <c r="AA550" s="429" t="s">
        <v>1296</v>
      </c>
    </row>
    <row r="551" spans="1:27" x14ac:dyDescent="0.25">
      <c r="A551" t="s">
        <v>149</v>
      </c>
      <c r="B551" t="s">
        <v>1246</v>
      </c>
      <c r="C551" t="s">
        <v>1324</v>
      </c>
      <c r="D551" t="s">
        <v>1384</v>
      </c>
      <c r="E551" t="s">
        <v>1326</v>
      </c>
      <c r="F551" t="s">
        <v>1293</v>
      </c>
      <c r="G551">
        <v>35</v>
      </c>
      <c r="H551">
        <v>35025</v>
      </c>
      <c r="I551" t="s">
        <v>563</v>
      </c>
      <c r="J551" t="s">
        <v>1385</v>
      </c>
      <c r="K551" t="s">
        <v>1386</v>
      </c>
      <c r="L551">
        <v>0</v>
      </c>
      <c r="M551">
        <v>0.70287958720863697</v>
      </c>
      <c r="N551">
        <v>0</v>
      </c>
      <c r="O551">
        <v>0</v>
      </c>
      <c r="P551">
        <v>0</v>
      </c>
      <c r="Q551">
        <v>0</v>
      </c>
      <c r="R551" t="s">
        <v>531</v>
      </c>
      <c r="S551" t="s">
        <v>531</v>
      </c>
      <c r="T551" t="s">
        <v>531</v>
      </c>
      <c r="U551" t="s">
        <v>531</v>
      </c>
      <c r="W551" s="429">
        <f t="shared" si="13"/>
        <v>0</v>
      </c>
      <c r="X551" s="429">
        <f t="shared" si="13"/>
        <v>0</v>
      </c>
      <c r="Y551" s="429">
        <f t="shared" si="13"/>
        <v>0</v>
      </c>
      <c r="Z551" s="429">
        <f t="shared" si="13"/>
        <v>0</v>
      </c>
      <c r="AA551" s="429" t="s">
        <v>1296</v>
      </c>
    </row>
    <row r="552" spans="1:27" x14ac:dyDescent="0.25">
      <c r="A552" t="s">
        <v>149</v>
      </c>
      <c r="B552" t="s">
        <v>1246</v>
      </c>
      <c r="C552" t="s">
        <v>1324</v>
      </c>
      <c r="D552" t="s">
        <v>1384</v>
      </c>
      <c r="E552" t="s">
        <v>1326</v>
      </c>
      <c r="F552" t="s">
        <v>1293</v>
      </c>
      <c r="G552">
        <v>35</v>
      </c>
      <c r="H552">
        <v>35025</v>
      </c>
      <c r="I552" t="s">
        <v>563</v>
      </c>
      <c r="J552" t="s">
        <v>1385</v>
      </c>
      <c r="K552" t="s">
        <v>1386</v>
      </c>
      <c r="L552">
        <v>0</v>
      </c>
      <c r="M552">
        <v>0.86688482422398572</v>
      </c>
      <c r="N552">
        <v>0</v>
      </c>
      <c r="O552">
        <v>0</v>
      </c>
      <c r="P552">
        <v>0</v>
      </c>
      <c r="Q552">
        <v>0</v>
      </c>
      <c r="R552" t="s">
        <v>531</v>
      </c>
      <c r="S552" t="s">
        <v>531</v>
      </c>
      <c r="T552" t="s">
        <v>531</v>
      </c>
      <c r="U552" t="s">
        <v>531</v>
      </c>
      <c r="W552" s="429">
        <f t="shared" si="13"/>
        <v>0</v>
      </c>
      <c r="X552" s="429">
        <f t="shared" si="13"/>
        <v>0</v>
      </c>
      <c r="Y552" s="429">
        <f t="shared" si="13"/>
        <v>0</v>
      </c>
      <c r="Z552" s="429">
        <f t="shared" si="13"/>
        <v>0</v>
      </c>
      <c r="AA552" s="429" t="s">
        <v>1296</v>
      </c>
    </row>
    <row r="553" spans="1:27" x14ac:dyDescent="0.25">
      <c r="A553" t="s">
        <v>149</v>
      </c>
      <c r="B553" t="s">
        <v>1246</v>
      </c>
      <c r="C553" t="s">
        <v>1324</v>
      </c>
      <c r="D553" t="s">
        <v>1384</v>
      </c>
      <c r="E553" t="s">
        <v>1326</v>
      </c>
      <c r="F553" t="s">
        <v>1293</v>
      </c>
      <c r="G553">
        <v>35</v>
      </c>
      <c r="H553">
        <v>35025</v>
      </c>
      <c r="I553" t="s">
        <v>563</v>
      </c>
      <c r="J553" t="s">
        <v>1385</v>
      </c>
      <c r="K553" t="s">
        <v>1386</v>
      </c>
      <c r="L553">
        <v>0</v>
      </c>
      <c r="M553">
        <v>0.16400523701534866</v>
      </c>
      <c r="N553">
        <v>0</v>
      </c>
      <c r="O553">
        <v>0</v>
      </c>
      <c r="P553">
        <v>0</v>
      </c>
      <c r="Q553">
        <v>0</v>
      </c>
      <c r="R553" t="s">
        <v>531</v>
      </c>
      <c r="S553" t="s">
        <v>531</v>
      </c>
      <c r="T553" t="s">
        <v>531</v>
      </c>
      <c r="U553" t="s">
        <v>531</v>
      </c>
      <c r="W553" s="429">
        <f t="shared" si="13"/>
        <v>0</v>
      </c>
      <c r="X553" s="429">
        <f t="shared" si="13"/>
        <v>0</v>
      </c>
      <c r="Y553" s="429">
        <f t="shared" si="13"/>
        <v>0</v>
      </c>
      <c r="Z553" s="429">
        <f t="shared" si="13"/>
        <v>0</v>
      </c>
      <c r="AA553" s="429" t="s">
        <v>1296</v>
      </c>
    </row>
    <row r="554" spans="1:27" x14ac:dyDescent="0.25">
      <c r="A554" t="s">
        <v>149</v>
      </c>
      <c r="B554" t="s">
        <v>1246</v>
      </c>
      <c r="C554" t="s">
        <v>1324</v>
      </c>
      <c r="D554" t="s">
        <v>1384</v>
      </c>
      <c r="E554" t="s">
        <v>1326</v>
      </c>
      <c r="F554" t="s">
        <v>1293</v>
      </c>
      <c r="G554">
        <v>35</v>
      </c>
      <c r="H554">
        <v>35025</v>
      </c>
      <c r="I554" t="s">
        <v>563</v>
      </c>
      <c r="J554" t="s">
        <v>1385</v>
      </c>
      <c r="K554" t="s">
        <v>1386</v>
      </c>
      <c r="L554">
        <v>0</v>
      </c>
      <c r="M554">
        <v>7.4973822635587952</v>
      </c>
      <c r="N554">
        <v>0</v>
      </c>
      <c r="O554">
        <v>0</v>
      </c>
      <c r="P554">
        <v>0</v>
      </c>
      <c r="Q554">
        <v>0</v>
      </c>
      <c r="R554" t="s">
        <v>531</v>
      </c>
      <c r="S554" t="s">
        <v>531</v>
      </c>
      <c r="T554" t="s">
        <v>531</v>
      </c>
      <c r="U554" t="s">
        <v>531</v>
      </c>
      <c r="W554" s="429">
        <f t="shared" si="13"/>
        <v>0</v>
      </c>
      <c r="X554" s="429">
        <f t="shared" si="13"/>
        <v>0</v>
      </c>
      <c r="Y554" s="429">
        <f t="shared" si="13"/>
        <v>0</v>
      </c>
      <c r="Z554" s="429">
        <f t="shared" si="13"/>
        <v>0</v>
      </c>
      <c r="AA554" s="429" t="s">
        <v>1296</v>
      </c>
    </row>
    <row r="555" spans="1:27" x14ac:dyDescent="0.25">
      <c r="A555" t="s">
        <v>149</v>
      </c>
      <c r="B555" t="s">
        <v>1246</v>
      </c>
      <c r="C555" t="s">
        <v>1324</v>
      </c>
      <c r="D555" t="s">
        <v>1384</v>
      </c>
      <c r="E555" t="s">
        <v>1326</v>
      </c>
      <c r="F555" t="s">
        <v>1293</v>
      </c>
      <c r="G555">
        <v>35</v>
      </c>
      <c r="H555">
        <v>35025</v>
      </c>
      <c r="I555" t="s">
        <v>563</v>
      </c>
      <c r="J555" t="s">
        <v>1385</v>
      </c>
      <c r="K555" t="s">
        <v>1386</v>
      </c>
      <c r="L555">
        <v>0</v>
      </c>
      <c r="M555">
        <v>7.4973822635587952</v>
      </c>
      <c r="N555">
        <v>0</v>
      </c>
      <c r="O555">
        <v>0</v>
      </c>
      <c r="P555">
        <v>0</v>
      </c>
      <c r="Q555">
        <v>0</v>
      </c>
      <c r="R555" t="s">
        <v>531</v>
      </c>
      <c r="S555" t="s">
        <v>531</v>
      </c>
      <c r="T555" t="s">
        <v>531</v>
      </c>
      <c r="U555" t="s">
        <v>531</v>
      </c>
      <c r="W555" s="429">
        <f t="shared" si="13"/>
        <v>0</v>
      </c>
      <c r="X555" s="429">
        <f t="shared" si="13"/>
        <v>0</v>
      </c>
      <c r="Y555" s="429">
        <f t="shared" si="13"/>
        <v>0</v>
      </c>
      <c r="Z555" s="429">
        <f t="shared" si="13"/>
        <v>0</v>
      </c>
      <c r="AA555" s="429" t="s">
        <v>1296</v>
      </c>
    </row>
    <row r="556" spans="1:27" x14ac:dyDescent="0.25">
      <c r="A556" t="s">
        <v>149</v>
      </c>
      <c r="B556" t="s">
        <v>1246</v>
      </c>
      <c r="C556" t="s">
        <v>1324</v>
      </c>
      <c r="D556" t="s">
        <v>1384</v>
      </c>
      <c r="E556" t="s">
        <v>1326</v>
      </c>
      <c r="F556" t="s">
        <v>1293</v>
      </c>
      <c r="G556">
        <v>35</v>
      </c>
      <c r="H556">
        <v>35025</v>
      </c>
      <c r="I556" t="s">
        <v>563</v>
      </c>
      <c r="J556" t="s">
        <v>1385</v>
      </c>
      <c r="K556" t="s">
        <v>1386</v>
      </c>
      <c r="L556">
        <v>50.607330279021873</v>
      </c>
      <c r="M556">
        <v>18.743455658896988</v>
      </c>
      <c r="N556">
        <v>74.97382263558795</v>
      </c>
      <c r="O556">
        <v>0</v>
      </c>
      <c r="P556">
        <v>0</v>
      </c>
      <c r="Q556">
        <v>0</v>
      </c>
      <c r="R556" t="s">
        <v>531</v>
      </c>
      <c r="S556" t="s">
        <v>531</v>
      </c>
      <c r="T556" t="s">
        <v>531</v>
      </c>
      <c r="U556" t="s">
        <v>531</v>
      </c>
      <c r="W556" s="429">
        <f t="shared" si="13"/>
        <v>0</v>
      </c>
      <c r="X556" s="429">
        <f t="shared" si="13"/>
        <v>0</v>
      </c>
      <c r="Y556" s="429">
        <f t="shared" si="13"/>
        <v>0</v>
      </c>
      <c r="Z556" s="429">
        <f t="shared" si="13"/>
        <v>0</v>
      </c>
      <c r="AA556" s="429" t="s">
        <v>1296</v>
      </c>
    </row>
    <row r="557" spans="1:27" x14ac:dyDescent="0.25">
      <c r="A557" t="s">
        <v>149</v>
      </c>
      <c r="B557" t="s">
        <v>1246</v>
      </c>
      <c r="C557" t="s">
        <v>1324</v>
      </c>
      <c r="D557" t="s">
        <v>1384</v>
      </c>
      <c r="E557" t="s">
        <v>1326</v>
      </c>
      <c r="F557" t="s">
        <v>1293</v>
      </c>
      <c r="G557">
        <v>35</v>
      </c>
      <c r="H557">
        <v>35025</v>
      </c>
      <c r="I557" t="s">
        <v>563</v>
      </c>
      <c r="J557" t="s">
        <v>1385</v>
      </c>
      <c r="K557" t="s">
        <v>1386</v>
      </c>
      <c r="L557">
        <v>58.807592129789299</v>
      </c>
      <c r="M557">
        <v>51.778796257702929</v>
      </c>
      <c r="N557">
        <v>207.11518503081172</v>
      </c>
      <c r="O557">
        <v>0</v>
      </c>
      <c r="P557">
        <v>0</v>
      </c>
      <c r="Q557">
        <v>0</v>
      </c>
      <c r="R557" t="s">
        <v>531</v>
      </c>
      <c r="S557" t="s">
        <v>531</v>
      </c>
      <c r="T557" t="s">
        <v>531</v>
      </c>
      <c r="U557" t="s">
        <v>531</v>
      </c>
      <c r="W557" s="429">
        <f t="shared" si="13"/>
        <v>0</v>
      </c>
      <c r="X557" s="429">
        <f t="shared" si="13"/>
        <v>0</v>
      </c>
      <c r="Y557" s="429">
        <f t="shared" si="13"/>
        <v>0</v>
      </c>
      <c r="Z557" s="429">
        <f t="shared" si="13"/>
        <v>0</v>
      </c>
      <c r="AA557" s="429" t="s">
        <v>1296</v>
      </c>
    </row>
    <row r="558" spans="1:27" x14ac:dyDescent="0.25">
      <c r="A558" t="s">
        <v>149</v>
      </c>
      <c r="B558" t="s">
        <v>1246</v>
      </c>
      <c r="C558" t="s">
        <v>1324</v>
      </c>
      <c r="D558" t="s">
        <v>1384</v>
      </c>
      <c r="E558" t="s">
        <v>1326</v>
      </c>
      <c r="F558" t="s">
        <v>1293</v>
      </c>
      <c r="G558">
        <v>35</v>
      </c>
      <c r="H558">
        <v>35025</v>
      </c>
      <c r="I558" t="s">
        <v>563</v>
      </c>
      <c r="J558" t="s">
        <v>1385</v>
      </c>
      <c r="K558" t="s">
        <v>1386</v>
      </c>
      <c r="L558">
        <v>14.760471331381376</v>
      </c>
      <c r="M558">
        <v>0</v>
      </c>
      <c r="N558">
        <v>12.417539374019254</v>
      </c>
      <c r="O558">
        <v>0</v>
      </c>
      <c r="P558">
        <v>1.1714659786810617</v>
      </c>
      <c r="Q558">
        <v>1.1714659786810617</v>
      </c>
      <c r="R558" t="s">
        <v>531</v>
      </c>
      <c r="S558" t="s">
        <v>531</v>
      </c>
      <c r="T558" t="s">
        <v>531</v>
      </c>
      <c r="U558" t="s">
        <v>531</v>
      </c>
      <c r="W558" s="429">
        <f t="shared" si="13"/>
        <v>0</v>
      </c>
      <c r="X558" s="429">
        <f t="shared" si="13"/>
        <v>0</v>
      </c>
      <c r="Y558" s="429">
        <f t="shared" si="13"/>
        <v>0</v>
      </c>
      <c r="Z558" s="429">
        <f t="shared" si="13"/>
        <v>0</v>
      </c>
      <c r="AA558" s="429" t="s">
        <v>1296</v>
      </c>
    </row>
    <row r="559" spans="1:27" x14ac:dyDescent="0.25">
      <c r="A559" t="s">
        <v>149</v>
      </c>
      <c r="B559" t="s">
        <v>1246</v>
      </c>
      <c r="C559" t="s">
        <v>1324</v>
      </c>
      <c r="D559" t="s">
        <v>1384</v>
      </c>
      <c r="E559" t="s">
        <v>1326</v>
      </c>
      <c r="F559" t="s">
        <v>1293</v>
      </c>
      <c r="G559">
        <v>35</v>
      </c>
      <c r="H559">
        <v>35025</v>
      </c>
      <c r="I559" t="s">
        <v>563</v>
      </c>
      <c r="J559" t="s">
        <v>1385</v>
      </c>
      <c r="K559" t="s">
        <v>1386</v>
      </c>
      <c r="L559">
        <v>18.977748854633198</v>
      </c>
      <c r="M559">
        <v>16.86911009300729</v>
      </c>
      <c r="N559">
        <v>67.945026763501573</v>
      </c>
      <c r="O559">
        <v>0</v>
      </c>
      <c r="P559">
        <v>0</v>
      </c>
      <c r="Q559">
        <v>0</v>
      </c>
      <c r="R559" t="s">
        <v>531</v>
      </c>
      <c r="S559" t="s">
        <v>531</v>
      </c>
      <c r="T559" t="s">
        <v>531</v>
      </c>
      <c r="U559" t="s">
        <v>531</v>
      </c>
      <c r="W559" s="429">
        <f t="shared" si="13"/>
        <v>0</v>
      </c>
      <c r="X559" s="429">
        <f t="shared" si="13"/>
        <v>0</v>
      </c>
      <c r="Y559" s="429">
        <f t="shared" si="13"/>
        <v>0</v>
      </c>
      <c r="Z559" s="429">
        <f t="shared" si="13"/>
        <v>0</v>
      </c>
      <c r="AA559" s="429" t="s">
        <v>1296</v>
      </c>
    </row>
    <row r="560" spans="1:27" x14ac:dyDescent="0.25">
      <c r="A560" t="s">
        <v>149</v>
      </c>
      <c r="B560" t="s">
        <v>1246</v>
      </c>
      <c r="C560" t="s">
        <v>1324</v>
      </c>
      <c r="D560" t="s">
        <v>1384</v>
      </c>
      <c r="E560" t="s">
        <v>1326</v>
      </c>
      <c r="F560" t="s">
        <v>1293</v>
      </c>
      <c r="G560">
        <v>35</v>
      </c>
      <c r="H560">
        <v>35025</v>
      </c>
      <c r="I560" t="s">
        <v>563</v>
      </c>
      <c r="J560" t="s">
        <v>1385</v>
      </c>
      <c r="K560" t="s">
        <v>1386</v>
      </c>
      <c r="L560">
        <v>0</v>
      </c>
      <c r="M560">
        <v>6.0916230891415211</v>
      </c>
      <c r="N560">
        <v>0</v>
      </c>
      <c r="O560">
        <v>0</v>
      </c>
      <c r="P560">
        <v>0</v>
      </c>
      <c r="Q560">
        <v>0</v>
      </c>
      <c r="R560" t="s">
        <v>531</v>
      </c>
      <c r="S560" t="s">
        <v>531</v>
      </c>
      <c r="T560" t="s">
        <v>531</v>
      </c>
      <c r="U560" t="s">
        <v>531</v>
      </c>
      <c r="W560" s="429">
        <f t="shared" si="13"/>
        <v>0</v>
      </c>
      <c r="X560" s="429">
        <f t="shared" si="13"/>
        <v>0</v>
      </c>
      <c r="Y560" s="429">
        <f t="shared" si="13"/>
        <v>0</v>
      </c>
      <c r="Z560" s="429">
        <f t="shared" si="13"/>
        <v>0</v>
      </c>
      <c r="AA560" s="429" t="s">
        <v>1296</v>
      </c>
    </row>
    <row r="561" spans="1:27" x14ac:dyDescent="0.25">
      <c r="A561" t="s">
        <v>149</v>
      </c>
      <c r="B561" t="s">
        <v>1246</v>
      </c>
      <c r="C561" t="s">
        <v>1324</v>
      </c>
      <c r="D561" t="s">
        <v>1384</v>
      </c>
      <c r="E561" t="s">
        <v>1326</v>
      </c>
      <c r="F561" t="s">
        <v>1293</v>
      </c>
      <c r="G561">
        <v>35</v>
      </c>
      <c r="H561">
        <v>35025</v>
      </c>
      <c r="I561" t="s">
        <v>563</v>
      </c>
      <c r="J561" t="s">
        <v>1385</v>
      </c>
      <c r="K561" t="s">
        <v>1386</v>
      </c>
      <c r="L561">
        <v>1.8743455658896988</v>
      </c>
      <c r="M561">
        <v>0</v>
      </c>
      <c r="N561">
        <v>1.1714659786810617</v>
      </c>
      <c r="O561">
        <v>0</v>
      </c>
      <c r="P561">
        <v>0</v>
      </c>
      <c r="Q561">
        <v>0</v>
      </c>
      <c r="R561" t="s">
        <v>531</v>
      </c>
      <c r="S561" t="s">
        <v>531</v>
      </c>
      <c r="T561" t="s">
        <v>531</v>
      </c>
      <c r="U561" t="s">
        <v>531</v>
      </c>
      <c r="W561" s="429">
        <f t="shared" si="13"/>
        <v>0</v>
      </c>
      <c r="X561" s="429">
        <f t="shared" si="13"/>
        <v>0</v>
      </c>
      <c r="Y561" s="429">
        <f t="shared" si="13"/>
        <v>0</v>
      </c>
      <c r="Z561" s="429">
        <f t="shared" si="13"/>
        <v>0</v>
      </c>
      <c r="AA561" s="429" t="s">
        <v>1296</v>
      </c>
    </row>
    <row r="562" spans="1:27" x14ac:dyDescent="0.25">
      <c r="A562" t="s">
        <v>149</v>
      </c>
      <c r="B562" t="s">
        <v>1246</v>
      </c>
      <c r="C562" t="s">
        <v>1324</v>
      </c>
      <c r="D562" t="s">
        <v>1384</v>
      </c>
      <c r="E562" t="s">
        <v>1326</v>
      </c>
      <c r="F562" t="s">
        <v>1293</v>
      </c>
      <c r="G562">
        <v>35</v>
      </c>
      <c r="H562">
        <v>35025</v>
      </c>
      <c r="I562" t="s">
        <v>563</v>
      </c>
      <c r="J562" t="s">
        <v>1385</v>
      </c>
      <c r="K562" t="s">
        <v>1386</v>
      </c>
      <c r="L562">
        <v>0</v>
      </c>
      <c r="M562">
        <v>5.1544503061966722</v>
      </c>
      <c r="N562">
        <v>0</v>
      </c>
      <c r="O562">
        <v>0</v>
      </c>
      <c r="P562">
        <v>0</v>
      </c>
      <c r="Q562">
        <v>0</v>
      </c>
      <c r="R562" t="s">
        <v>531</v>
      </c>
      <c r="S562" t="s">
        <v>531</v>
      </c>
      <c r="T562" t="s">
        <v>531</v>
      </c>
      <c r="U562" t="s">
        <v>531</v>
      </c>
      <c r="W562" s="429">
        <f t="shared" si="13"/>
        <v>0</v>
      </c>
      <c r="X562" s="429">
        <f t="shared" si="13"/>
        <v>0</v>
      </c>
      <c r="Y562" s="429">
        <f t="shared" si="13"/>
        <v>0</v>
      </c>
      <c r="Z562" s="429">
        <f t="shared" si="13"/>
        <v>0</v>
      </c>
      <c r="AA562" s="429" t="s">
        <v>1296</v>
      </c>
    </row>
    <row r="563" spans="1:27" x14ac:dyDescent="0.25">
      <c r="A563" t="s">
        <v>149</v>
      </c>
      <c r="B563" t="s">
        <v>1246</v>
      </c>
      <c r="C563" t="s">
        <v>1324</v>
      </c>
      <c r="D563" t="s">
        <v>1384</v>
      </c>
      <c r="E563" t="s">
        <v>1326</v>
      </c>
      <c r="F563" t="s">
        <v>1293</v>
      </c>
      <c r="G563">
        <v>35</v>
      </c>
      <c r="H563">
        <v>35025</v>
      </c>
      <c r="I563" t="s">
        <v>563</v>
      </c>
      <c r="J563" t="s">
        <v>1385</v>
      </c>
      <c r="K563" t="s">
        <v>1386</v>
      </c>
      <c r="L563">
        <v>0</v>
      </c>
      <c r="M563">
        <v>1.1714659786810617</v>
      </c>
      <c r="N563">
        <v>0</v>
      </c>
      <c r="O563">
        <v>0</v>
      </c>
      <c r="P563">
        <v>0</v>
      </c>
      <c r="Q563">
        <v>0</v>
      </c>
      <c r="R563" t="s">
        <v>531</v>
      </c>
      <c r="S563" t="s">
        <v>531</v>
      </c>
      <c r="T563" t="s">
        <v>531</v>
      </c>
      <c r="U563" t="s">
        <v>531</v>
      </c>
      <c r="W563" s="429">
        <f t="shared" si="13"/>
        <v>0</v>
      </c>
      <c r="X563" s="429">
        <f t="shared" si="13"/>
        <v>0</v>
      </c>
      <c r="Y563" s="429">
        <f t="shared" si="13"/>
        <v>0</v>
      </c>
      <c r="Z563" s="429">
        <f t="shared" si="13"/>
        <v>0</v>
      </c>
      <c r="AA563" s="429" t="s">
        <v>1296</v>
      </c>
    </row>
    <row r="564" spans="1:27" x14ac:dyDescent="0.25">
      <c r="A564" t="s">
        <v>149</v>
      </c>
      <c r="B564" t="s">
        <v>1246</v>
      </c>
      <c r="C564" t="s">
        <v>1324</v>
      </c>
      <c r="D564" t="s">
        <v>1384</v>
      </c>
      <c r="E564" t="s">
        <v>1326</v>
      </c>
      <c r="F564" t="s">
        <v>1293</v>
      </c>
      <c r="G564">
        <v>35</v>
      </c>
      <c r="H564">
        <v>35025</v>
      </c>
      <c r="I564" t="s">
        <v>563</v>
      </c>
      <c r="J564" t="s">
        <v>1385</v>
      </c>
      <c r="K564" t="s">
        <v>1386</v>
      </c>
      <c r="L564">
        <v>0</v>
      </c>
      <c r="M564">
        <v>25.772251530983358</v>
      </c>
      <c r="N564">
        <v>0</v>
      </c>
      <c r="O564">
        <v>0</v>
      </c>
      <c r="P564">
        <v>0</v>
      </c>
      <c r="Q564">
        <v>0</v>
      </c>
      <c r="R564" t="s">
        <v>531</v>
      </c>
      <c r="S564" t="s">
        <v>531</v>
      </c>
      <c r="T564" t="s">
        <v>531</v>
      </c>
      <c r="U564" t="s">
        <v>531</v>
      </c>
      <c r="W564" s="429">
        <f t="shared" si="13"/>
        <v>0</v>
      </c>
      <c r="X564" s="429">
        <f t="shared" si="13"/>
        <v>0</v>
      </c>
      <c r="Y564" s="429">
        <f t="shared" si="13"/>
        <v>0</v>
      </c>
      <c r="Z564" s="429">
        <f t="shared" si="13"/>
        <v>0</v>
      </c>
      <c r="AA564" s="429" t="s">
        <v>1296</v>
      </c>
    </row>
    <row r="565" spans="1:27" x14ac:dyDescent="0.25">
      <c r="A565" t="s">
        <v>149</v>
      </c>
      <c r="B565" t="s">
        <v>1246</v>
      </c>
      <c r="C565" t="s">
        <v>1324</v>
      </c>
      <c r="D565" t="s">
        <v>1384</v>
      </c>
      <c r="E565" t="s">
        <v>1326</v>
      </c>
      <c r="F565" t="s">
        <v>1293</v>
      </c>
      <c r="G565">
        <v>35</v>
      </c>
      <c r="H565">
        <v>35025</v>
      </c>
      <c r="I565" t="s">
        <v>563</v>
      </c>
      <c r="J565" t="s">
        <v>1385</v>
      </c>
      <c r="K565" t="s">
        <v>1386</v>
      </c>
      <c r="L565">
        <v>0</v>
      </c>
      <c r="M565">
        <v>23.429319573621235</v>
      </c>
      <c r="N565">
        <v>0</v>
      </c>
      <c r="O565">
        <v>0</v>
      </c>
      <c r="P565">
        <v>0</v>
      </c>
      <c r="Q565">
        <v>0</v>
      </c>
      <c r="R565" t="s">
        <v>531</v>
      </c>
      <c r="S565" t="s">
        <v>531</v>
      </c>
      <c r="T565" t="s">
        <v>531</v>
      </c>
      <c r="U565" t="s">
        <v>531</v>
      </c>
      <c r="W565" s="429">
        <f t="shared" si="13"/>
        <v>0</v>
      </c>
      <c r="X565" s="429">
        <f t="shared" si="13"/>
        <v>0</v>
      </c>
      <c r="Y565" s="429">
        <f t="shared" si="13"/>
        <v>0</v>
      </c>
      <c r="Z565" s="429">
        <f t="shared" si="13"/>
        <v>0</v>
      </c>
      <c r="AA565" s="429" t="s">
        <v>1296</v>
      </c>
    </row>
    <row r="566" spans="1:27" x14ac:dyDescent="0.25">
      <c r="A566" t="s">
        <v>149</v>
      </c>
      <c r="B566" t="s">
        <v>1246</v>
      </c>
      <c r="C566" t="s">
        <v>1324</v>
      </c>
      <c r="D566" t="s">
        <v>1384</v>
      </c>
      <c r="E566" t="s">
        <v>1326</v>
      </c>
      <c r="F566" t="s">
        <v>1293</v>
      </c>
      <c r="G566">
        <v>35</v>
      </c>
      <c r="H566">
        <v>35025</v>
      </c>
      <c r="I566" t="s">
        <v>563</v>
      </c>
      <c r="J566" t="s">
        <v>1385</v>
      </c>
      <c r="K566" t="s">
        <v>1386</v>
      </c>
      <c r="L566">
        <v>45.921466364297622</v>
      </c>
      <c r="M566">
        <v>0</v>
      </c>
      <c r="N566">
        <v>62.556283261568694</v>
      </c>
      <c r="O566">
        <v>0</v>
      </c>
      <c r="P566">
        <v>0</v>
      </c>
      <c r="Q566">
        <v>0</v>
      </c>
      <c r="R566" t="s">
        <v>531</v>
      </c>
      <c r="S566" t="s">
        <v>531</v>
      </c>
      <c r="T566" t="s">
        <v>531</v>
      </c>
      <c r="U566" t="s">
        <v>531</v>
      </c>
      <c r="W566" s="429">
        <f t="shared" si="13"/>
        <v>0</v>
      </c>
      <c r="X566" s="429">
        <f t="shared" si="13"/>
        <v>0</v>
      </c>
      <c r="Y566" s="429">
        <f t="shared" si="13"/>
        <v>0</v>
      </c>
      <c r="Z566" s="429">
        <f t="shared" si="13"/>
        <v>0</v>
      </c>
      <c r="AA566" s="429" t="s">
        <v>1296</v>
      </c>
    </row>
    <row r="567" spans="1:27" x14ac:dyDescent="0.25">
      <c r="A567" t="s">
        <v>149</v>
      </c>
      <c r="B567" t="s">
        <v>1246</v>
      </c>
      <c r="C567" t="s">
        <v>1324</v>
      </c>
      <c r="D567" t="s">
        <v>1384</v>
      </c>
      <c r="E567" t="s">
        <v>1326</v>
      </c>
      <c r="F567" t="s">
        <v>1293</v>
      </c>
      <c r="G567">
        <v>35</v>
      </c>
      <c r="H567">
        <v>35025</v>
      </c>
      <c r="I567" t="s">
        <v>563</v>
      </c>
      <c r="J567" t="s">
        <v>1385</v>
      </c>
      <c r="K567" t="s">
        <v>1386</v>
      </c>
      <c r="L567">
        <v>39.361256883683673</v>
      </c>
      <c r="M567">
        <v>13.823298548436529</v>
      </c>
      <c r="N567">
        <v>48.030105125923534</v>
      </c>
      <c r="O567">
        <v>0</v>
      </c>
      <c r="P567">
        <v>0</v>
      </c>
      <c r="Q567">
        <v>0</v>
      </c>
      <c r="R567" t="s">
        <v>531</v>
      </c>
      <c r="S567" t="s">
        <v>531</v>
      </c>
      <c r="T567" t="s">
        <v>531</v>
      </c>
      <c r="U567" t="s">
        <v>531</v>
      </c>
      <c r="W567" s="429">
        <f t="shared" si="13"/>
        <v>0</v>
      </c>
      <c r="X567" s="429">
        <f t="shared" si="13"/>
        <v>0</v>
      </c>
      <c r="Y567" s="429">
        <f t="shared" si="13"/>
        <v>0</v>
      </c>
      <c r="Z567" s="429">
        <f t="shared" si="13"/>
        <v>0</v>
      </c>
      <c r="AA567" s="429" t="s">
        <v>1296</v>
      </c>
    </row>
    <row r="568" spans="1:27" x14ac:dyDescent="0.25">
      <c r="A568" t="s">
        <v>149</v>
      </c>
      <c r="B568" t="s">
        <v>1246</v>
      </c>
      <c r="C568" t="s">
        <v>1324</v>
      </c>
      <c r="D568" t="s">
        <v>1384</v>
      </c>
      <c r="E568" t="s">
        <v>1326</v>
      </c>
      <c r="F568" t="s">
        <v>1293</v>
      </c>
      <c r="G568">
        <v>35</v>
      </c>
      <c r="H568">
        <v>35025</v>
      </c>
      <c r="I568" t="s">
        <v>563</v>
      </c>
      <c r="J568" t="s">
        <v>1385</v>
      </c>
      <c r="K568" t="s">
        <v>1386</v>
      </c>
      <c r="L568">
        <v>39.361256883683673</v>
      </c>
      <c r="M568">
        <v>13.823298548436529</v>
      </c>
      <c r="N568">
        <v>48.030105125923534</v>
      </c>
      <c r="O568">
        <v>0</v>
      </c>
      <c r="P568">
        <v>0</v>
      </c>
      <c r="Q568">
        <v>0</v>
      </c>
      <c r="R568" t="s">
        <v>531</v>
      </c>
      <c r="S568" t="s">
        <v>531</v>
      </c>
      <c r="T568" t="s">
        <v>531</v>
      </c>
      <c r="U568" t="s">
        <v>531</v>
      </c>
      <c r="W568" s="429">
        <f t="shared" si="13"/>
        <v>0</v>
      </c>
      <c r="X568" s="429">
        <f t="shared" si="13"/>
        <v>0</v>
      </c>
      <c r="Y568" s="429">
        <f t="shared" si="13"/>
        <v>0</v>
      </c>
      <c r="Z568" s="429">
        <f t="shared" si="13"/>
        <v>0</v>
      </c>
      <c r="AA568" s="429" t="s">
        <v>1296</v>
      </c>
    </row>
    <row r="569" spans="1:27" x14ac:dyDescent="0.25">
      <c r="A569" t="s">
        <v>149</v>
      </c>
      <c r="B569" t="s">
        <v>1246</v>
      </c>
      <c r="C569" t="s">
        <v>1324</v>
      </c>
      <c r="D569" t="s">
        <v>1384</v>
      </c>
      <c r="E569" t="s">
        <v>1326</v>
      </c>
      <c r="F569" t="s">
        <v>1293</v>
      </c>
      <c r="G569">
        <v>35</v>
      </c>
      <c r="H569">
        <v>35025</v>
      </c>
      <c r="I569" t="s">
        <v>563</v>
      </c>
      <c r="J569" t="s">
        <v>1385</v>
      </c>
      <c r="K569" t="s">
        <v>1386</v>
      </c>
      <c r="L569">
        <v>39.361256883683673</v>
      </c>
      <c r="M569">
        <v>13.823298548436529</v>
      </c>
      <c r="N569">
        <v>48.030105125923534</v>
      </c>
      <c r="O569">
        <v>0</v>
      </c>
      <c r="P569">
        <v>0</v>
      </c>
      <c r="Q569">
        <v>0</v>
      </c>
      <c r="R569" t="s">
        <v>531</v>
      </c>
      <c r="S569" t="s">
        <v>531</v>
      </c>
      <c r="T569" t="s">
        <v>531</v>
      </c>
      <c r="U569" t="s">
        <v>531</v>
      </c>
      <c r="W569" s="429">
        <f t="shared" si="13"/>
        <v>0</v>
      </c>
      <c r="X569" s="429">
        <f t="shared" si="13"/>
        <v>0</v>
      </c>
      <c r="Y569" s="429">
        <f t="shared" si="13"/>
        <v>0</v>
      </c>
      <c r="Z569" s="429">
        <f t="shared" si="13"/>
        <v>0</v>
      </c>
      <c r="AA569" s="429" t="s">
        <v>1296</v>
      </c>
    </row>
    <row r="570" spans="1:27" x14ac:dyDescent="0.25">
      <c r="A570" t="s">
        <v>149</v>
      </c>
      <c r="B570" t="s">
        <v>1246</v>
      </c>
      <c r="C570" t="s">
        <v>1324</v>
      </c>
      <c r="D570" t="s">
        <v>1384</v>
      </c>
      <c r="E570" t="s">
        <v>1326</v>
      </c>
      <c r="F570" t="s">
        <v>1293</v>
      </c>
      <c r="G570">
        <v>35</v>
      </c>
      <c r="H570">
        <v>35025</v>
      </c>
      <c r="I570" t="s">
        <v>563</v>
      </c>
      <c r="J570" t="s">
        <v>1385</v>
      </c>
      <c r="K570" t="s">
        <v>1386</v>
      </c>
      <c r="L570">
        <v>0</v>
      </c>
      <c r="M570">
        <v>4.4515707189880347</v>
      </c>
      <c r="N570">
        <v>0</v>
      </c>
      <c r="O570">
        <v>0</v>
      </c>
      <c r="P570">
        <v>0</v>
      </c>
      <c r="Q570">
        <v>0</v>
      </c>
      <c r="R570" t="s">
        <v>531</v>
      </c>
      <c r="S570" t="s">
        <v>531</v>
      </c>
      <c r="T570" t="s">
        <v>531</v>
      </c>
      <c r="U570" t="s">
        <v>531</v>
      </c>
      <c r="W570" s="429">
        <f t="shared" si="13"/>
        <v>0</v>
      </c>
      <c r="X570" s="429">
        <f t="shared" si="13"/>
        <v>0</v>
      </c>
      <c r="Y570" s="429">
        <f t="shared" si="13"/>
        <v>0</v>
      </c>
      <c r="Z570" s="429">
        <f t="shared" si="13"/>
        <v>0</v>
      </c>
      <c r="AA570" s="429" t="s">
        <v>1296</v>
      </c>
    </row>
    <row r="571" spans="1:27" x14ac:dyDescent="0.25">
      <c r="A571" t="s">
        <v>149</v>
      </c>
      <c r="B571" t="s">
        <v>1246</v>
      </c>
      <c r="C571" t="s">
        <v>1324</v>
      </c>
      <c r="D571" t="s">
        <v>1384</v>
      </c>
      <c r="E571" t="s">
        <v>1326</v>
      </c>
      <c r="F571" t="s">
        <v>1293</v>
      </c>
      <c r="G571">
        <v>35</v>
      </c>
      <c r="H571">
        <v>35025</v>
      </c>
      <c r="I571" t="s">
        <v>563</v>
      </c>
      <c r="J571" t="s">
        <v>1385</v>
      </c>
      <c r="K571" t="s">
        <v>1386</v>
      </c>
      <c r="L571">
        <v>42.172775232518219</v>
      </c>
      <c r="M571">
        <v>3.7486911317793976</v>
      </c>
      <c r="N571">
        <v>45.218586777088987</v>
      </c>
      <c r="O571">
        <v>1.4057591744172739</v>
      </c>
      <c r="P571">
        <v>2.8115183488345479</v>
      </c>
      <c r="Q571">
        <v>2.8115183488345479</v>
      </c>
      <c r="R571" t="s">
        <v>531</v>
      </c>
      <c r="S571" t="s">
        <v>531</v>
      </c>
      <c r="T571" t="s">
        <v>531</v>
      </c>
      <c r="U571" t="s">
        <v>531</v>
      </c>
      <c r="W571" s="429">
        <f t="shared" si="13"/>
        <v>0</v>
      </c>
      <c r="X571" s="429">
        <f t="shared" si="13"/>
        <v>0</v>
      </c>
      <c r="Y571" s="429">
        <f t="shared" si="13"/>
        <v>0</v>
      </c>
      <c r="Z571" s="429">
        <f t="shared" si="13"/>
        <v>0</v>
      </c>
      <c r="AA571" s="429" t="s">
        <v>1296</v>
      </c>
    </row>
    <row r="572" spans="1:27" x14ac:dyDescent="0.25">
      <c r="A572" t="s">
        <v>149</v>
      </c>
      <c r="B572" t="s">
        <v>1246</v>
      </c>
      <c r="C572" t="s">
        <v>1324</v>
      </c>
      <c r="D572" t="s">
        <v>1384</v>
      </c>
      <c r="E572" t="s">
        <v>1326</v>
      </c>
      <c r="F572" t="s">
        <v>1293</v>
      </c>
      <c r="G572">
        <v>35</v>
      </c>
      <c r="H572">
        <v>35025</v>
      </c>
      <c r="I572" t="s">
        <v>563</v>
      </c>
      <c r="J572" t="s">
        <v>1385</v>
      </c>
      <c r="K572" t="s">
        <v>1386</v>
      </c>
      <c r="L572">
        <v>42.172775232518219</v>
      </c>
      <c r="M572">
        <v>3.7486911317793976</v>
      </c>
      <c r="N572">
        <v>45.218586777088987</v>
      </c>
      <c r="O572">
        <v>1.4057591744172739</v>
      </c>
      <c r="P572">
        <v>2.8115183488345479</v>
      </c>
      <c r="Q572">
        <v>2.8115183488345479</v>
      </c>
      <c r="R572" t="s">
        <v>531</v>
      </c>
      <c r="S572" t="s">
        <v>531</v>
      </c>
      <c r="T572" t="s">
        <v>531</v>
      </c>
      <c r="U572" t="s">
        <v>531</v>
      </c>
      <c r="W572" s="429">
        <f t="shared" si="13"/>
        <v>0</v>
      </c>
      <c r="X572" s="429">
        <f t="shared" si="13"/>
        <v>0</v>
      </c>
      <c r="Y572" s="429">
        <f t="shared" si="13"/>
        <v>0</v>
      </c>
      <c r="Z572" s="429">
        <f t="shared" si="13"/>
        <v>0</v>
      </c>
      <c r="AA572" s="429" t="s">
        <v>1296</v>
      </c>
    </row>
    <row r="573" spans="1:27" x14ac:dyDescent="0.25">
      <c r="A573" t="s">
        <v>149</v>
      </c>
      <c r="B573" t="s">
        <v>1246</v>
      </c>
      <c r="C573" t="s">
        <v>1324</v>
      </c>
      <c r="D573" t="s">
        <v>1384</v>
      </c>
      <c r="E573" t="s">
        <v>1326</v>
      </c>
      <c r="F573" t="s">
        <v>1293</v>
      </c>
      <c r="G573">
        <v>35</v>
      </c>
      <c r="H573">
        <v>35025</v>
      </c>
      <c r="I573" t="s">
        <v>563</v>
      </c>
      <c r="J573" t="s">
        <v>1385</v>
      </c>
      <c r="K573" t="s">
        <v>1386</v>
      </c>
      <c r="L573">
        <v>0</v>
      </c>
      <c r="M573">
        <v>0</v>
      </c>
      <c r="N573">
        <v>2.1086387616259112</v>
      </c>
      <c r="O573">
        <v>0</v>
      </c>
      <c r="P573">
        <v>0</v>
      </c>
      <c r="Q573">
        <v>0</v>
      </c>
      <c r="R573" t="s">
        <v>531</v>
      </c>
      <c r="S573" t="s">
        <v>531</v>
      </c>
      <c r="T573" t="s">
        <v>531</v>
      </c>
      <c r="U573" t="s">
        <v>531</v>
      </c>
      <c r="W573" s="429">
        <f t="shared" si="13"/>
        <v>0</v>
      </c>
      <c r="X573" s="429">
        <f t="shared" si="13"/>
        <v>0</v>
      </c>
      <c r="Y573" s="429">
        <f t="shared" si="13"/>
        <v>0</v>
      </c>
      <c r="Z573" s="429">
        <f t="shared" si="13"/>
        <v>0</v>
      </c>
      <c r="AA573" s="429" t="s">
        <v>1296</v>
      </c>
    </row>
    <row r="574" spans="1:27" x14ac:dyDescent="0.25">
      <c r="A574" t="s">
        <v>149</v>
      </c>
      <c r="B574" t="s">
        <v>1246</v>
      </c>
      <c r="C574" t="s">
        <v>1324</v>
      </c>
      <c r="D574" t="s">
        <v>1384</v>
      </c>
      <c r="E574" t="s">
        <v>1326</v>
      </c>
      <c r="F574" t="s">
        <v>1293</v>
      </c>
      <c r="G574">
        <v>35</v>
      </c>
      <c r="H574">
        <v>35025</v>
      </c>
      <c r="I574" t="s">
        <v>563</v>
      </c>
      <c r="J574" t="s">
        <v>1385</v>
      </c>
      <c r="K574" t="s">
        <v>1386</v>
      </c>
      <c r="L574">
        <v>0</v>
      </c>
      <c r="M574">
        <v>2.8115183488345479</v>
      </c>
      <c r="N574">
        <v>0</v>
      </c>
      <c r="O574">
        <v>0</v>
      </c>
      <c r="P574">
        <v>0</v>
      </c>
      <c r="Q574">
        <v>0</v>
      </c>
      <c r="R574" t="s">
        <v>531</v>
      </c>
      <c r="S574" t="s">
        <v>531</v>
      </c>
      <c r="T574" t="s">
        <v>531</v>
      </c>
      <c r="U574" t="s">
        <v>531</v>
      </c>
      <c r="W574" s="429">
        <f t="shared" si="13"/>
        <v>0</v>
      </c>
      <c r="X574" s="429">
        <f t="shared" si="13"/>
        <v>0</v>
      </c>
      <c r="Y574" s="429">
        <f t="shared" si="13"/>
        <v>0</v>
      </c>
      <c r="Z574" s="429">
        <f t="shared" si="13"/>
        <v>0</v>
      </c>
      <c r="AA574" s="429" t="s">
        <v>1296</v>
      </c>
    </row>
    <row r="575" spans="1:27" x14ac:dyDescent="0.25">
      <c r="A575" t="s">
        <v>149</v>
      </c>
      <c r="B575" t="s">
        <v>1246</v>
      </c>
      <c r="C575" t="s">
        <v>1324</v>
      </c>
      <c r="D575" t="s">
        <v>1384</v>
      </c>
      <c r="E575" t="s">
        <v>1326</v>
      </c>
      <c r="F575" t="s">
        <v>1293</v>
      </c>
      <c r="G575">
        <v>35</v>
      </c>
      <c r="H575">
        <v>35025</v>
      </c>
      <c r="I575" t="s">
        <v>563</v>
      </c>
      <c r="J575" t="s">
        <v>1385</v>
      </c>
      <c r="K575" t="s">
        <v>1386</v>
      </c>
      <c r="L575">
        <v>0</v>
      </c>
      <c r="M575">
        <v>1.4057591744172739</v>
      </c>
      <c r="N575">
        <v>0</v>
      </c>
      <c r="O575">
        <v>0</v>
      </c>
      <c r="P575">
        <v>0</v>
      </c>
      <c r="Q575">
        <v>0</v>
      </c>
      <c r="R575" t="s">
        <v>531</v>
      </c>
      <c r="S575" t="s">
        <v>531</v>
      </c>
      <c r="T575" t="s">
        <v>531</v>
      </c>
      <c r="U575" t="s">
        <v>531</v>
      </c>
      <c r="W575" s="429">
        <f t="shared" si="13"/>
        <v>0</v>
      </c>
      <c r="X575" s="429">
        <f t="shared" si="13"/>
        <v>0</v>
      </c>
      <c r="Y575" s="429">
        <f t="shared" si="13"/>
        <v>0</v>
      </c>
      <c r="Z575" s="429">
        <f t="shared" si="13"/>
        <v>0</v>
      </c>
      <c r="AA575" s="429" t="s">
        <v>1296</v>
      </c>
    </row>
    <row r="576" spans="1:27" x14ac:dyDescent="0.25">
      <c r="A576" t="s">
        <v>149</v>
      </c>
      <c r="B576" t="s">
        <v>1246</v>
      </c>
      <c r="C576" t="s">
        <v>1324</v>
      </c>
      <c r="D576" t="s">
        <v>1384</v>
      </c>
      <c r="E576" t="s">
        <v>1326</v>
      </c>
      <c r="F576" t="s">
        <v>1293</v>
      </c>
      <c r="G576">
        <v>35</v>
      </c>
      <c r="H576">
        <v>35025</v>
      </c>
      <c r="I576" t="s">
        <v>563</v>
      </c>
      <c r="J576" t="s">
        <v>1385</v>
      </c>
      <c r="K576" t="s">
        <v>1386</v>
      </c>
      <c r="L576">
        <v>0</v>
      </c>
      <c r="M576">
        <v>2.8115183488345479</v>
      </c>
      <c r="N576">
        <v>0</v>
      </c>
      <c r="O576">
        <v>0</v>
      </c>
      <c r="P576">
        <v>0</v>
      </c>
      <c r="Q576">
        <v>0</v>
      </c>
      <c r="R576" t="s">
        <v>531</v>
      </c>
      <c r="S576" t="s">
        <v>531</v>
      </c>
      <c r="T576" t="s">
        <v>531</v>
      </c>
      <c r="U576" t="s">
        <v>531</v>
      </c>
      <c r="W576" s="429">
        <f t="shared" si="13"/>
        <v>0</v>
      </c>
      <c r="X576" s="429">
        <f t="shared" si="13"/>
        <v>0</v>
      </c>
      <c r="Y576" s="429">
        <f t="shared" si="13"/>
        <v>0</v>
      </c>
      <c r="Z576" s="429">
        <f t="shared" si="13"/>
        <v>0</v>
      </c>
      <c r="AA576" s="429" t="s">
        <v>1296</v>
      </c>
    </row>
    <row r="577" spans="1:27" x14ac:dyDescent="0.25">
      <c r="A577" t="s">
        <v>149</v>
      </c>
      <c r="B577" t="s">
        <v>1246</v>
      </c>
      <c r="C577" t="s">
        <v>1324</v>
      </c>
      <c r="D577" t="s">
        <v>1384</v>
      </c>
      <c r="E577" t="s">
        <v>1326</v>
      </c>
      <c r="F577" t="s">
        <v>1293</v>
      </c>
      <c r="G577">
        <v>35</v>
      </c>
      <c r="H577">
        <v>35025</v>
      </c>
      <c r="I577" t="s">
        <v>563</v>
      </c>
      <c r="J577" t="s">
        <v>1385</v>
      </c>
      <c r="K577" t="s">
        <v>1386</v>
      </c>
      <c r="L577">
        <v>0</v>
      </c>
      <c r="M577">
        <v>3.0458115445707605</v>
      </c>
      <c r="N577">
        <v>0</v>
      </c>
      <c r="O577">
        <v>0</v>
      </c>
      <c r="P577">
        <v>0</v>
      </c>
      <c r="Q577">
        <v>0</v>
      </c>
      <c r="R577" t="s">
        <v>531</v>
      </c>
      <c r="S577" t="s">
        <v>531</v>
      </c>
      <c r="T577" t="s">
        <v>531</v>
      </c>
      <c r="U577" t="s">
        <v>531</v>
      </c>
      <c r="W577" s="429">
        <f t="shared" si="13"/>
        <v>0</v>
      </c>
      <c r="X577" s="429">
        <f t="shared" si="13"/>
        <v>0</v>
      </c>
      <c r="Y577" s="429">
        <f t="shared" si="13"/>
        <v>0</v>
      </c>
      <c r="Z577" s="429">
        <f t="shared" si="13"/>
        <v>0</v>
      </c>
      <c r="AA577" s="429" t="s">
        <v>1296</v>
      </c>
    </row>
    <row r="578" spans="1:27" x14ac:dyDescent="0.25">
      <c r="A578" t="s">
        <v>149</v>
      </c>
      <c r="B578" t="s">
        <v>1246</v>
      </c>
      <c r="C578" t="s">
        <v>1324</v>
      </c>
      <c r="D578" t="s">
        <v>1384</v>
      </c>
      <c r="E578" t="s">
        <v>1326</v>
      </c>
      <c r="F578" t="s">
        <v>1293</v>
      </c>
      <c r="G578">
        <v>35</v>
      </c>
      <c r="H578">
        <v>35025</v>
      </c>
      <c r="I578" t="s">
        <v>563</v>
      </c>
      <c r="J578" t="s">
        <v>1385</v>
      </c>
      <c r="K578" t="s">
        <v>1386</v>
      </c>
      <c r="L578">
        <v>23.429319573621235</v>
      </c>
      <c r="M578">
        <v>23.429319573621235</v>
      </c>
      <c r="N578">
        <v>23.429319573621235</v>
      </c>
      <c r="O578">
        <v>23.429319573621235</v>
      </c>
      <c r="P578">
        <v>0</v>
      </c>
      <c r="Q578">
        <v>0</v>
      </c>
      <c r="R578" t="s">
        <v>531</v>
      </c>
      <c r="S578" t="s">
        <v>531</v>
      </c>
      <c r="T578" t="s">
        <v>531</v>
      </c>
      <c r="U578" t="s">
        <v>531</v>
      </c>
      <c r="W578" s="429">
        <f t="shared" si="13"/>
        <v>0</v>
      </c>
      <c r="X578" s="429">
        <f t="shared" si="13"/>
        <v>0</v>
      </c>
      <c r="Y578" s="429">
        <f t="shared" si="13"/>
        <v>0</v>
      </c>
      <c r="Z578" s="429">
        <f t="shared" si="13"/>
        <v>0</v>
      </c>
      <c r="AA578" s="429" t="s">
        <v>1296</v>
      </c>
    </row>
    <row r="579" spans="1:27" x14ac:dyDescent="0.25">
      <c r="A579" t="s">
        <v>149</v>
      </c>
      <c r="B579" t="s">
        <v>1246</v>
      </c>
      <c r="C579" t="s">
        <v>1324</v>
      </c>
      <c r="D579" t="s">
        <v>1384</v>
      </c>
      <c r="E579" t="s">
        <v>1326</v>
      </c>
      <c r="F579" t="s">
        <v>1293</v>
      </c>
      <c r="G579">
        <v>35</v>
      </c>
      <c r="H579">
        <v>35025</v>
      </c>
      <c r="I579" t="s">
        <v>563</v>
      </c>
      <c r="J579" t="s">
        <v>1385</v>
      </c>
      <c r="K579" t="s">
        <v>1386</v>
      </c>
      <c r="L579">
        <v>6.7945026763501577</v>
      </c>
      <c r="M579">
        <v>27.646597096873059</v>
      </c>
      <c r="N579">
        <v>54.590314606537476</v>
      </c>
      <c r="O579">
        <v>127.45549848049951</v>
      </c>
      <c r="P579">
        <v>0</v>
      </c>
      <c r="Q579">
        <v>0</v>
      </c>
      <c r="R579" t="s">
        <v>531</v>
      </c>
      <c r="S579" t="s">
        <v>531</v>
      </c>
      <c r="T579" t="s">
        <v>531</v>
      </c>
      <c r="U579" t="s">
        <v>531</v>
      </c>
      <c r="W579" s="429">
        <f t="shared" si="13"/>
        <v>0</v>
      </c>
      <c r="X579" s="429">
        <f t="shared" si="13"/>
        <v>0</v>
      </c>
      <c r="Y579" s="429">
        <f t="shared" si="13"/>
        <v>0</v>
      </c>
      <c r="Z579" s="429">
        <f t="shared" si="13"/>
        <v>0</v>
      </c>
      <c r="AA579" s="429" t="s">
        <v>1296</v>
      </c>
    </row>
    <row r="580" spans="1:27" x14ac:dyDescent="0.25">
      <c r="A580" t="s">
        <v>149</v>
      </c>
      <c r="B580" t="s">
        <v>1246</v>
      </c>
      <c r="C580" t="s">
        <v>1324</v>
      </c>
      <c r="D580" t="s">
        <v>1384</v>
      </c>
      <c r="E580" t="s">
        <v>1326</v>
      </c>
      <c r="F580" t="s">
        <v>1293</v>
      </c>
      <c r="G580">
        <v>35</v>
      </c>
      <c r="H580">
        <v>35025</v>
      </c>
      <c r="I580" t="s">
        <v>563</v>
      </c>
      <c r="J580" t="s">
        <v>1385</v>
      </c>
      <c r="K580" t="s">
        <v>1386</v>
      </c>
      <c r="L580">
        <v>0</v>
      </c>
      <c r="M580">
        <v>23.429319573621235</v>
      </c>
      <c r="N580">
        <v>0</v>
      </c>
      <c r="O580">
        <v>0</v>
      </c>
      <c r="P580">
        <v>0</v>
      </c>
      <c r="Q580">
        <v>0</v>
      </c>
      <c r="R580" t="s">
        <v>531</v>
      </c>
      <c r="S580" t="s">
        <v>531</v>
      </c>
      <c r="T580" t="s">
        <v>531</v>
      </c>
      <c r="U580" t="s">
        <v>531</v>
      </c>
      <c r="W580" s="429">
        <f t="shared" si="13"/>
        <v>0</v>
      </c>
      <c r="X580" s="429">
        <f t="shared" si="13"/>
        <v>0</v>
      </c>
      <c r="Y580" s="429">
        <f t="shared" si="13"/>
        <v>0</v>
      </c>
      <c r="Z580" s="429">
        <f t="shared" si="13"/>
        <v>0</v>
      </c>
      <c r="AA580" s="429" t="s">
        <v>1296</v>
      </c>
    </row>
    <row r="581" spans="1:27" x14ac:dyDescent="0.25">
      <c r="A581" t="s">
        <v>149</v>
      </c>
      <c r="B581" t="s">
        <v>1246</v>
      </c>
      <c r="C581" t="s">
        <v>1324</v>
      </c>
      <c r="D581" t="s">
        <v>1384</v>
      </c>
      <c r="E581" t="s">
        <v>1326</v>
      </c>
      <c r="F581" t="s">
        <v>1293</v>
      </c>
      <c r="G581">
        <v>35</v>
      </c>
      <c r="H581">
        <v>35025</v>
      </c>
      <c r="I581" t="s">
        <v>563</v>
      </c>
      <c r="J581" t="s">
        <v>1385</v>
      </c>
      <c r="K581" t="s">
        <v>1386</v>
      </c>
      <c r="L581">
        <v>194.93193885252867</v>
      </c>
      <c r="M581">
        <v>11.246073395338192</v>
      </c>
      <c r="N581">
        <v>61.619110478623845</v>
      </c>
      <c r="O581">
        <v>8.434555046503645</v>
      </c>
      <c r="P581">
        <v>0</v>
      </c>
      <c r="Q581">
        <v>0</v>
      </c>
      <c r="R581" t="s">
        <v>531</v>
      </c>
      <c r="S581" t="s">
        <v>531</v>
      </c>
      <c r="T581" t="s">
        <v>531</v>
      </c>
      <c r="U581" t="s">
        <v>531</v>
      </c>
      <c r="W581" s="429">
        <f t="shared" si="13"/>
        <v>0</v>
      </c>
      <c r="X581" s="429">
        <f t="shared" si="13"/>
        <v>0</v>
      </c>
      <c r="Y581" s="429">
        <f t="shared" si="13"/>
        <v>0</v>
      </c>
      <c r="Z581" s="429">
        <f t="shared" si="13"/>
        <v>0</v>
      </c>
      <c r="AA581" s="429" t="s">
        <v>1296</v>
      </c>
    </row>
    <row r="582" spans="1:27" x14ac:dyDescent="0.25">
      <c r="A582" t="s">
        <v>149</v>
      </c>
      <c r="B582" t="s">
        <v>1246</v>
      </c>
      <c r="C582" t="s">
        <v>1324</v>
      </c>
      <c r="D582" t="s">
        <v>1384</v>
      </c>
      <c r="E582" t="s">
        <v>1326</v>
      </c>
      <c r="F582" t="s">
        <v>1293</v>
      </c>
      <c r="G582">
        <v>35</v>
      </c>
      <c r="H582">
        <v>35025</v>
      </c>
      <c r="I582" t="s">
        <v>563</v>
      </c>
      <c r="J582" t="s">
        <v>1385</v>
      </c>
      <c r="K582" t="s">
        <v>1386</v>
      </c>
      <c r="L582">
        <v>85.517016443717509</v>
      </c>
      <c r="M582">
        <v>85.517016443717509</v>
      </c>
      <c r="N582">
        <v>21.320680811995324</v>
      </c>
      <c r="O582">
        <v>3.9829843275156098</v>
      </c>
      <c r="P582">
        <v>0</v>
      </c>
      <c r="Q582">
        <v>0</v>
      </c>
      <c r="R582" t="s">
        <v>531</v>
      </c>
      <c r="S582" t="s">
        <v>531</v>
      </c>
      <c r="T582" t="s">
        <v>531</v>
      </c>
      <c r="U582" t="s">
        <v>531</v>
      </c>
      <c r="W582" s="429">
        <f t="shared" si="13"/>
        <v>0</v>
      </c>
      <c r="X582" s="429">
        <f t="shared" si="13"/>
        <v>0</v>
      </c>
      <c r="Y582" s="429">
        <f t="shared" si="13"/>
        <v>0</v>
      </c>
      <c r="Z582" s="429">
        <f t="shared" si="13"/>
        <v>0</v>
      </c>
      <c r="AA582" s="429" t="s">
        <v>1296</v>
      </c>
    </row>
    <row r="583" spans="1:27" x14ac:dyDescent="0.25">
      <c r="A583" t="s">
        <v>149</v>
      </c>
      <c r="B583" t="s">
        <v>1246</v>
      </c>
      <c r="C583" t="s">
        <v>1324</v>
      </c>
      <c r="D583" t="s">
        <v>1384</v>
      </c>
      <c r="E583" t="s">
        <v>1326</v>
      </c>
      <c r="F583" t="s">
        <v>1293</v>
      </c>
      <c r="G583">
        <v>35</v>
      </c>
      <c r="H583">
        <v>35025</v>
      </c>
      <c r="I583" t="s">
        <v>563</v>
      </c>
      <c r="J583" t="s">
        <v>1385</v>
      </c>
      <c r="K583" t="s">
        <v>1386</v>
      </c>
      <c r="L583">
        <v>59.510471716997934</v>
      </c>
      <c r="M583">
        <v>2.1086387616259112</v>
      </c>
      <c r="N583">
        <v>72.396597482489611</v>
      </c>
      <c r="O583">
        <v>9.3717278294484938</v>
      </c>
      <c r="P583">
        <v>0</v>
      </c>
      <c r="Q583">
        <v>0</v>
      </c>
      <c r="R583" t="s">
        <v>531</v>
      </c>
      <c r="S583" t="s">
        <v>531</v>
      </c>
      <c r="T583" t="s">
        <v>531</v>
      </c>
      <c r="U583" t="s">
        <v>531</v>
      </c>
      <c r="W583" s="429">
        <f t="shared" si="13"/>
        <v>0</v>
      </c>
      <c r="X583" s="429">
        <f t="shared" si="13"/>
        <v>0</v>
      </c>
      <c r="Y583" s="429">
        <f t="shared" si="13"/>
        <v>0</v>
      </c>
      <c r="Z583" s="429">
        <f t="shared" si="13"/>
        <v>0</v>
      </c>
      <c r="AA583" s="429" t="s">
        <v>1296</v>
      </c>
    </row>
    <row r="584" spans="1:27" x14ac:dyDescent="0.25">
      <c r="A584" t="s">
        <v>149</v>
      </c>
      <c r="B584" t="s">
        <v>1246</v>
      </c>
      <c r="C584" t="s">
        <v>1324</v>
      </c>
      <c r="D584" t="s">
        <v>1384</v>
      </c>
      <c r="E584" t="s">
        <v>1326</v>
      </c>
      <c r="F584" t="s">
        <v>1293</v>
      </c>
      <c r="G584">
        <v>35</v>
      </c>
      <c r="H584">
        <v>35025</v>
      </c>
      <c r="I584" t="s">
        <v>563</v>
      </c>
      <c r="J584" t="s">
        <v>1385</v>
      </c>
      <c r="K584" t="s">
        <v>1386</v>
      </c>
      <c r="L584">
        <v>59.510471716997934</v>
      </c>
      <c r="M584">
        <v>2.1086387616259112</v>
      </c>
      <c r="N584">
        <v>72.396597482489611</v>
      </c>
      <c r="O584">
        <v>9.3717278294484938</v>
      </c>
      <c r="P584">
        <v>0</v>
      </c>
      <c r="Q584">
        <v>0</v>
      </c>
      <c r="R584" t="s">
        <v>531</v>
      </c>
      <c r="S584" t="s">
        <v>531</v>
      </c>
      <c r="T584" t="s">
        <v>531</v>
      </c>
      <c r="U584" t="s">
        <v>531</v>
      </c>
      <c r="W584" s="429">
        <f t="shared" si="13"/>
        <v>0</v>
      </c>
      <c r="X584" s="429">
        <f t="shared" si="13"/>
        <v>0</v>
      </c>
      <c r="Y584" s="429">
        <f t="shared" si="13"/>
        <v>0</v>
      </c>
      <c r="Z584" s="429">
        <f t="shared" si="13"/>
        <v>0</v>
      </c>
      <c r="AA584" s="429" t="s">
        <v>1296</v>
      </c>
    </row>
    <row r="585" spans="1:27" x14ac:dyDescent="0.25">
      <c r="A585" t="s">
        <v>149</v>
      </c>
      <c r="B585" t="s">
        <v>1246</v>
      </c>
      <c r="C585" t="s">
        <v>1324</v>
      </c>
      <c r="D585" t="s">
        <v>1384</v>
      </c>
      <c r="E585" t="s">
        <v>1326</v>
      </c>
      <c r="F585" t="s">
        <v>1293</v>
      </c>
      <c r="G585">
        <v>35</v>
      </c>
      <c r="H585">
        <v>35025</v>
      </c>
      <c r="I585" t="s">
        <v>563</v>
      </c>
      <c r="J585" t="s">
        <v>1385</v>
      </c>
      <c r="K585" t="s">
        <v>1386</v>
      </c>
      <c r="L585">
        <v>0</v>
      </c>
      <c r="M585">
        <v>161.89659825372271</v>
      </c>
      <c r="N585">
        <v>0</v>
      </c>
      <c r="O585">
        <v>0</v>
      </c>
      <c r="P585">
        <v>0</v>
      </c>
      <c r="Q585">
        <v>0</v>
      </c>
      <c r="R585" t="s">
        <v>531</v>
      </c>
      <c r="S585" t="s">
        <v>531</v>
      </c>
      <c r="T585" t="s">
        <v>531</v>
      </c>
      <c r="U585" t="s">
        <v>531</v>
      </c>
      <c r="W585" s="429">
        <f t="shared" si="13"/>
        <v>0</v>
      </c>
      <c r="X585" s="429">
        <f t="shared" si="13"/>
        <v>0</v>
      </c>
      <c r="Y585" s="429">
        <f t="shared" si="13"/>
        <v>0</v>
      </c>
      <c r="Z585" s="429">
        <f t="shared" si="13"/>
        <v>0</v>
      </c>
      <c r="AA585" s="429" t="s">
        <v>1296</v>
      </c>
    </row>
    <row r="586" spans="1:27" x14ac:dyDescent="0.25">
      <c r="A586" t="s">
        <v>149</v>
      </c>
      <c r="B586" t="s">
        <v>1246</v>
      </c>
      <c r="C586" t="s">
        <v>1324</v>
      </c>
      <c r="D586" t="s">
        <v>1384</v>
      </c>
      <c r="E586" t="s">
        <v>1326</v>
      </c>
      <c r="F586" t="s">
        <v>1293</v>
      </c>
      <c r="G586">
        <v>35</v>
      </c>
      <c r="H586">
        <v>35025</v>
      </c>
      <c r="I586" t="s">
        <v>563</v>
      </c>
      <c r="J586" t="s">
        <v>1385</v>
      </c>
      <c r="K586" t="s">
        <v>1386</v>
      </c>
      <c r="L586">
        <v>33.73822018601458</v>
      </c>
      <c r="M586">
        <v>0.49201571104604591</v>
      </c>
      <c r="N586">
        <v>43.578534406935496</v>
      </c>
      <c r="O586">
        <v>0</v>
      </c>
      <c r="P586">
        <v>0</v>
      </c>
      <c r="Q586">
        <v>0</v>
      </c>
      <c r="R586" t="s">
        <v>531</v>
      </c>
      <c r="S586" t="s">
        <v>531</v>
      </c>
      <c r="T586" t="s">
        <v>531</v>
      </c>
      <c r="U586" t="s">
        <v>531</v>
      </c>
      <c r="W586" s="429">
        <f t="shared" si="13"/>
        <v>0</v>
      </c>
      <c r="X586" s="429">
        <f t="shared" si="13"/>
        <v>0</v>
      </c>
      <c r="Y586" s="429">
        <f t="shared" si="13"/>
        <v>0</v>
      </c>
      <c r="Z586" s="429">
        <f t="shared" si="13"/>
        <v>0</v>
      </c>
      <c r="AA586" s="429" t="s">
        <v>1296</v>
      </c>
    </row>
    <row r="587" spans="1:27" x14ac:dyDescent="0.25">
      <c r="A587" t="s">
        <v>149</v>
      </c>
      <c r="B587" t="s">
        <v>1246</v>
      </c>
      <c r="C587" t="s">
        <v>1324</v>
      </c>
      <c r="D587" t="s">
        <v>1384</v>
      </c>
      <c r="E587" t="s">
        <v>1326</v>
      </c>
      <c r="F587" t="s">
        <v>1293</v>
      </c>
      <c r="G587">
        <v>35</v>
      </c>
      <c r="H587">
        <v>35025</v>
      </c>
      <c r="I587" t="s">
        <v>563</v>
      </c>
      <c r="J587" t="s">
        <v>1385</v>
      </c>
      <c r="K587" t="s">
        <v>1386</v>
      </c>
      <c r="L587">
        <v>33.73822018601458</v>
      </c>
      <c r="M587">
        <v>0.49201571104604591</v>
      </c>
      <c r="N587">
        <v>43.578534406935496</v>
      </c>
      <c r="O587">
        <v>0</v>
      </c>
      <c r="P587">
        <v>0</v>
      </c>
      <c r="Q587">
        <v>0</v>
      </c>
      <c r="R587" t="s">
        <v>531</v>
      </c>
      <c r="S587" t="s">
        <v>531</v>
      </c>
      <c r="T587" t="s">
        <v>531</v>
      </c>
      <c r="U587" t="s">
        <v>531</v>
      </c>
      <c r="W587" s="429">
        <f t="shared" si="13"/>
        <v>0</v>
      </c>
      <c r="X587" s="429">
        <f t="shared" si="13"/>
        <v>0</v>
      </c>
      <c r="Y587" s="429">
        <f t="shared" si="13"/>
        <v>0</v>
      </c>
      <c r="Z587" s="429">
        <f t="shared" si="13"/>
        <v>0</v>
      </c>
      <c r="AA587" s="429" t="s">
        <v>1296</v>
      </c>
    </row>
    <row r="588" spans="1:27" x14ac:dyDescent="0.25">
      <c r="A588" t="s">
        <v>149</v>
      </c>
      <c r="B588" t="s">
        <v>1246</v>
      </c>
      <c r="C588" t="s">
        <v>1324</v>
      </c>
      <c r="D588" t="s">
        <v>1384</v>
      </c>
      <c r="E588" t="s">
        <v>1326</v>
      </c>
      <c r="F588" t="s">
        <v>1293</v>
      </c>
      <c r="G588">
        <v>35</v>
      </c>
      <c r="H588">
        <v>35025</v>
      </c>
      <c r="I588" t="s">
        <v>563</v>
      </c>
      <c r="J588" t="s">
        <v>1385</v>
      </c>
      <c r="K588" t="s">
        <v>1386</v>
      </c>
      <c r="L588">
        <v>0</v>
      </c>
      <c r="M588">
        <v>23.429319573621235</v>
      </c>
      <c r="N588">
        <v>0</v>
      </c>
      <c r="O588">
        <v>0</v>
      </c>
      <c r="P588">
        <v>0</v>
      </c>
      <c r="Q588">
        <v>0</v>
      </c>
      <c r="R588" t="s">
        <v>531</v>
      </c>
      <c r="S588" t="s">
        <v>531</v>
      </c>
      <c r="T588" t="s">
        <v>531</v>
      </c>
      <c r="U588" t="s">
        <v>531</v>
      </c>
      <c r="W588" s="429">
        <f t="shared" si="13"/>
        <v>0</v>
      </c>
      <c r="X588" s="429">
        <f t="shared" si="13"/>
        <v>0</v>
      </c>
      <c r="Y588" s="429">
        <f t="shared" si="13"/>
        <v>0</v>
      </c>
      <c r="Z588" s="429">
        <f t="shared" si="13"/>
        <v>0</v>
      </c>
      <c r="AA588" s="429" t="s">
        <v>1296</v>
      </c>
    </row>
    <row r="589" spans="1:27" x14ac:dyDescent="0.25">
      <c r="A589" t="s">
        <v>149</v>
      </c>
      <c r="B589" t="s">
        <v>1246</v>
      </c>
      <c r="C589" t="s">
        <v>1324</v>
      </c>
      <c r="D589" t="s">
        <v>1384</v>
      </c>
      <c r="E589" t="s">
        <v>1326</v>
      </c>
      <c r="F589" t="s">
        <v>1293</v>
      </c>
      <c r="G589">
        <v>35</v>
      </c>
      <c r="H589">
        <v>35025</v>
      </c>
      <c r="I589" t="s">
        <v>563</v>
      </c>
      <c r="J589" t="s">
        <v>1385</v>
      </c>
      <c r="K589" t="s">
        <v>1386</v>
      </c>
      <c r="L589">
        <v>0</v>
      </c>
      <c r="M589">
        <v>10.543193808129555</v>
      </c>
      <c r="N589">
        <v>0</v>
      </c>
      <c r="O589">
        <v>0</v>
      </c>
      <c r="P589">
        <v>0</v>
      </c>
      <c r="Q589">
        <v>0</v>
      </c>
      <c r="R589" t="s">
        <v>531</v>
      </c>
      <c r="S589" t="s">
        <v>531</v>
      </c>
      <c r="T589" t="s">
        <v>531</v>
      </c>
      <c r="U589" t="s">
        <v>531</v>
      </c>
      <c r="W589" s="429">
        <f t="shared" si="13"/>
        <v>0</v>
      </c>
      <c r="X589" s="429">
        <f t="shared" si="13"/>
        <v>0</v>
      </c>
      <c r="Y589" s="429">
        <f t="shared" si="13"/>
        <v>0</v>
      </c>
      <c r="Z589" s="429">
        <f t="shared" si="13"/>
        <v>0</v>
      </c>
      <c r="AA589" s="429" t="s">
        <v>1296</v>
      </c>
    </row>
    <row r="590" spans="1:27" x14ac:dyDescent="0.25">
      <c r="A590" t="s">
        <v>149</v>
      </c>
      <c r="B590" t="s">
        <v>1246</v>
      </c>
      <c r="C590" t="s">
        <v>1324</v>
      </c>
      <c r="D590" t="s">
        <v>1384</v>
      </c>
      <c r="E590" t="s">
        <v>1326</v>
      </c>
      <c r="F590" t="s">
        <v>1293</v>
      </c>
      <c r="G590">
        <v>35</v>
      </c>
      <c r="H590">
        <v>35025</v>
      </c>
      <c r="I590" t="s">
        <v>563</v>
      </c>
      <c r="J590" t="s">
        <v>1385</v>
      </c>
      <c r="K590" t="s">
        <v>1386</v>
      </c>
      <c r="L590">
        <v>0</v>
      </c>
      <c r="M590">
        <v>36.549738534849126</v>
      </c>
      <c r="N590">
        <v>0</v>
      </c>
      <c r="O590">
        <v>0</v>
      </c>
      <c r="P590">
        <v>0</v>
      </c>
      <c r="Q590">
        <v>0</v>
      </c>
      <c r="R590" t="s">
        <v>531</v>
      </c>
      <c r="S590" t="s">
        <v>531</v>
      </c>
      <c r="T590" t="s">
        <v>531</v>
      </c>
      <c r="U590" t="s">
        <v>531</v>
      </c>
      <c r="W590" s="429">
        <f t="shared" si="13"/>
        <v>0</v>
      </c>
      <c r="X590" s="429">
        <f t="shared" si="13"/>
        <v>0</v>
      </c>
      <c r="Y590" s="429">
        <f t="shared" si="13"/>
        <v>0</v>
      </c>
      <c r="Z590" s="429">
        <f t="shared" si="13"/>
        <v>0</v>
      </c>
      <c r="AA590" s="429" t="s">
        <v>1296</v>
      </c>
    </row>
    <row r="591" spans="1:27" x14ac:dyDescent="0.25">
      <c r="A591" t="s">
        <v>149</v>
      </c>
      <c r="B591" t="s">
        <v>1246</v>
      </c>
      <c r="C591" t="s">
        <v>1324</v>
      </c>
      <c r="D591" t="s">
        <v>1384</v>
      </c>
      <c r="E591" t="s">
        <v>1326</v>
      </c>
      <c r="F591" t="s">
        <v>1293</v>
      </c>
      <c r="G591">
        <v>35</v>
      </c>
      <c r="H591">
        <v>35025</v>
      </c>
      <c r="I591" t="s">
        <v>563</v>
      </c>
      <c r="J591" t="s">
        <v>1385</v>
      </c>
      <c r="K591" t="s">
        <v>1386</v>
      </c>
      <c r="L591">
        <v>0</v>
      </c>
      <c r="M591">
        <v>4.4281413994144128</v>
      </c>
      <c r="N591">
        <v>0</v>
      </c>
      <c r="O591">
        <v>0</v>
      </c>
      <c r="P591">
        <v>0</v>
      </c>
      <c r="Q591">
        <v>0</v>
      </c>
      <c r="R591" t="s">
        <v>531</v>
      </c>
      <c r="S591" t="s">
        <v>531</v>
      </c>
      <c r="T591" t="s">
        <v>531</v>
      </c>
      <c r="U591" t="s">
        <v>531</v>
      </c>
      <c r="W591" s="429">
        <f t="shared" si="13"/>
        <v>0</v>
      </c>
      <c r="X591" s="429">
        <f t="shared" si="13"/>
        <v>0</v>
      </c>
      <c r="Y591" s="429">
        <f t="shared" si="13"/>
        <v>0</v>
      </c>
      <c r="Z591" s="429">
        <f t="shared" si="13"/>
        <v>0</v>
      </c>
      <c r="AA591" s="429" t="s">
        <v>1296</v>
      </c>
    </row>
    <row r="592" spans="1:27" x14ac:dyDescent="0.25">
      <c r="A592" t="s">
        <v>149</v>
      </c>
      <c r="B592" t="s">
        <v>1246</v>
      </c>
      <c r="C592" t="s">
        <v>1324</v>
      </c>
      <c r="D592" t="s">
        <v>1384</v>
      </c>
      <c r="E592" t="s">
        <v>1326</v>
      </c>
      <c r="F592" t="s">
        <v>1293</v>
      </c>
      <c r="G592">
        <v>35</v>
      </c>
      <c r="H592">
        <v>35025</v>
      </c>
      <c r="I592" t="s">
        <v>563</v>
      </c>
      <c r="J592" t="s">
        <v>1385</v>
      </c>
      <c r="K592" t="s">
        <v>1386</v>
      </c>
      <c r="L592">
        <v>45.218586777088987</v>
      </c>
      <c r="M592">
        <v>10.07460741665713</v>
      </c>
      <c r="N592">
        <v>45.218586777088987</v>
      </c>
      <c r="O592">
        <v>0</v>
      </c>
      <c r="P592">
        <v>1.1714659786810617</v>
      </c>
      <c r="Q592">
        <v>1.1714659786810617</v>
      </c>
      <c r="R592" t="s">
        <v>531</v>
      </c>
      <c r="S592" t="s">
        <v>531</v>
      </c>
      <c r="T592" t="s">
        <v>531</v>
      </c>
      <c r="U592" t="s">
        <v>531</v>
      </c>
      <c r="W592" s="429">
        <f t="shared" si="13"/>
        <v>0</v>
      </c>
      <c r="X592" s="429">
        <f t="shared" si="13"/>
        <v>0</v>
      </c>
      <c r="Y592" s="429">
        <f t="shared" si="13"/>
        <v>0</v>
      </c>
      <c r="Z592" s="429">
        <f t="shared" si="13"/>
        <v>0</v>
      </c>
      <c r="AA592" s="429" t="s">
        <v>1296</v>
      </c>
    </row>
    <row r="593" spans="1:27" x14ac:dyDescent="0.25">
      <c r="A593" t="s">
        <v>149</v>
      </c>
      <c r="B593" t="s">
        <v>1246</v>
      </c>
      <c r="C593" t="s">
        <v>1324</v>
      </c>
      <c r="D593" t="s">
        <v>1384</v>
      </c>
      <c r="E593" t="s">
        <v>1326</v>
      </c>
      <c r="F593" t="s">
        <v>1293</v>
      </c>
      <c r="G593">
        <v>35</v>
      </c>
      <c r="H593">
        <v>35025</v>
      </c>
      <c r="I593" t="s">
        <v>563</v>
      </c>
      <c r="J593" t="s">
        <v>1385</v>
      </c>
      <c r="K593" t="s">
        <v>1386</v>
      </c>
      <c r="L593">
        <v>45.218586777088987</v>
      </c>
      <c r="M593">
        <v>10.07460741665713</v>
      </c>
      <c r="N593">
        <v>45.218586777088987</v>
      </c>
      <c r="O593">
        <v>0</v>
      </c>
      <c r="P593">
        <v>1.1714659786810617</v>
      </c>
      <c r="Q593">
        <v>1.1714659786810617</v>
      </c>
      <c r="R593" t="s">
        <v>531</v>
      </c>
      <c r="S593" t="s">
        <v>531</v>
      </c>
      <c r="T593" t="s">
        <v>531</v>
      </c>
      <c r="U593" t="s">
        <v>531</v>
      </c>
      <c r="W593" s="429">
        <f t="shared" si="13"/>
        <v>0</v>
      </c>
      <c r="X593" s="429">
        <f t="shared" si="13"/>
        <v>0</v>
      </c>
      <c r="Y593" s="429">
        <f t="shared" si="13"/>
        <v>0</v>
      </c>
      <c r="Z593" s="429">
        <f t="shared" si="13"/>
        <v>0</v>
      </c>
      <c r="AA593" s="429" t="s">
        <v>1296</v>
      </c>
    </row>
    <row r="594" spans="1:27" x14ac:dyDescent="0.25">
      <c r="A594" t="s">
        <v>149</v>
      </c>
      <c r="B594" t="s">
        <v>1246</v>
      </c>
      <c r="C594" t="s">
        <v>1324</v>
      </c>
      <c r="D594" t="s">
        <v>1384</v>
      </c>
      <c r="E594" t="s">
        <v>1326</v>
      </c>
      <c r="F594" t="s">
        <v>1293</v>
      </c>
      <c r="G594">
        <v>35</v>
      </c>
      <c r="H594">
        <v>35025</v>
      </c>
      <c r="I594" t="s">
        <v>563</v>
      </c>
      <c r="J594" t="s">
        <v>1385</v>
      </c>
      <c r="K594" t="s">
        <v>1386</v>
      </c>
      <c r="L594">
        <v>0.37486911317793975</v>
      </c>
      <c r="M594">
        <v>84.345550465036439</v>
      </c>
      <c r="N594">
        <v>0.32801047403069733</v>
      </c>
      <c r="O594">
        <v>0</v>
      </c>
      <c r="P594">
        <v>0</v>
      </c>
      <c r="Q594">
        <v>0</v>
      </c>
      <c r="R594" t="s">
        <v>531</v>
      </c>
      <c r="S594" t="s">
        <v>531</v>
      </c>
      <c r="T594" t="s">
        <v>531</v>
      </c>
      <c r="U594" t="s">
        <v>531</v>
      </c>
      <c r="W594" s="429">
        <f t="shared" si="13"/>
        <v>0</v>
      </c>
      <c r="X594" s="429">
        <f t="shared" si="13"/>
        <v>0</v>
      </c>
      <c r="Y594" s="429">
        <f t="shared" si="13"/>
        <v>0</v>
      </c>
      <c r="Z594" s="429">
        <f t="shared" si="13"/>
        <v>0</v>
      </c>
      <c r="AA594" s="429" t="s">
        <v>1296</v>
      </c>
    </row>
    <row r="595" spans="1:27" x14ac:dyDescent="0.25">
      <c r="A595" t="s">
        <v>149</v>
      </c>
      <c r="B595" t="s">
        <v>1246</v>
      </c>
      <c r="C595" t="s">
        <v>1324</v>
      </c>
      <c r="D595" t="s">
        <v>1384</v>
      </c>
      <c r="E595" t="s">
        <v>1326</v>
      </c>
      <c r="F595" t="s">
        <v>1293</v>
      </c>
      <c r="G595">
        <v>35</v>
      </c>
      <c r="H595">
        <v>35025</v>
      </c>
      <c r="I595" t="s">
        <v>563</v>
      </c>
      <c r="J595" t="s">
        <v>1385</v>
      </c>
      <c r="K595" t="s">
        <v>1386</v>
      </c>
      <c r="L595">
        <v>0</v>
      </c>
      <c r="M595">
        <v>18.977748854633198</v>
      </c>
      <c r="N595">
        <v>0</v>
      </c>
      <c r="O595">
        <v>0</v>
      </c>
      <c r="P595">
        <v>0</v>
      </c>
      <c r="Q595">
        <v>0</v>
      </c>
      <c r="R595" t="s">
        <v>531</v>
      </c>
      <c r="S595" t="s">
        <v>531</v>
      </c>
      <c r="T595" t="s">
        <v>531</v>
      </c>
      <c r="U595" t="s">
        <v>531</v>
      </c>
      <c r="W595" s="429">
        <f t="shared" si="13"/>
        <v>0</v>
      </c>
      <c r="X595" s="429">
        <f t="shared" si="13"/>
        <v>0</v>
      </c>
      <c r="Y595" s="429">
        <f t="shared" si="13"/>
        <v>0</v>
      </c>
      <c r="Z595" s="429">
        <f t="shared" si="13"/>
        <v>0</v>
      </c>
      <c r="AA595" s="429" t="s">
        <v>1296</v>
      </c>
    </row>
    <row r="596" spans="1:27" x14ac:dyDescent="0.25">
      <c r="A596" t="s">
        <v>149</v>
      </c>
      <c r="B596" t="s">
        <v>1246</v>
      </c>
      <c r="C596" t="s">
        <v>1324</v>
      </c>
      <c r="D596" t="s">
        <v>1384</v>
      </c>
      <c r="E596" t="s">
        <v>1326</v>
      </c>
      <c r="F596" t="s">
        <v>1293</v>
      </c>
      <c r="G596">
        <v>35</v>
      </c>
      <c r="H596">
        <v>35025</v>
      </c>
      <c r="I596" t="s">
        <v>563</v>
      </c>
      <c r="J596" t="s">
        <v>1385</v>
      </c>
      <c r="K596" t="s">
        <v>1386</v>
      </c>
      <c r="L596">
        <v>0</v>
      </c>
      <c r="M596">
        <v>18.977748854633198</v>
      </c>
      <c r="N596">
        <v>0</v>
      </c>
      <c r="O596">
        <v>0</v>
      </c>
      <c r="P596">
        <v>0</v>
      </c>
      <c r="Q596">
        <v>0</v>
      </c>
      <c r="R596" t="s">
        <v>531</v>
      </c>
      <c r="S596" t="s">
        <v>531</v>
      </c>
      <c r="T596" t="s">
        <v>531</v>
      </c>
      <c r="U596" t="s">
        <v>531</v>
      </c>
      <c r="W596" s="429">
        <f t="shared" si="13"/>
        <v>0</v>
      </c>
      <c r="X596" s="429">
        <f t="shared" si="13"/>
        <v>0</v>
      </c>
      <c r="Y596" s="429">
        <f t="shared" si="13"/>
        <v>0</v>
      </c>
      <c r="Z596" s="429">
        <f t="shared" si="13"/>
        <v>0</v>
      </c>
      <c r="AA596" s="429" t="s">
        <v>1296</v>
      </c>
    </row>
    <row r="597" spans="1:27" x14ac:dyDescent="0.25">
      <c r="A597" t="s">
        <v>149</v>
      </c>
      <c r="B597" t="s">
        <v>1246</v>
      </c>
      <c r="C597" t="s">
        <v>1324</v>
      </c>
      <c r="D597" t="s">
        <v>1384</v>
      </c>
      <c r="E597" t="s">
        <v>1326</v>
      </c>
      <c r="F597" t="s">
        <v>1293</v>
      </c>
      <c r="G597">
        <v>35</v>
      </c>
      <c r="H597">
        <v>35025</v>
      </c>
      <c r="I597" t="s">
        <v>563</v>
      </c>
      <c r="J597" t="s">
        <v>1385</v>
      </c>
      <c r="K597" t="s">
        <v>1386</v>
      </c>
      <c r="L597">
        <v>0</v>
      </c>
      <c r="M597">
        <v>3.2801047403069727</v>
      </c>
      <c r="N597">
        <v>0</v>
      </c>
      <c r="O597">
        <v>0</v>
      </c>
      <c r="P597">
        <v>0</v>
      </c>
      <c r="Q597">
        <v>0</v>
      </c>
      <c r="R597" t="s">
        <v>531</v>
      </c>
      <c r="S597" t="s">
        <v>531</v>
      </c>
      <c r="T597" t="s">
        <v>531</v>
      </c>
      <c r="U597" t="s">
        <v>531</v>
      </c>
      <c r="W597" s="429">
        <f t="shared" si="13"/>
        <v>0</v>
      </c>
      <c r="X597" s="429">
        <f t="shared" si="13"/>
        <v>0</v>
      </c>
      <c r="Y597" s="429">
        <f t="shared" si="13"/>
        <v>0</v>
      </c>
      <c r="Z597" s="429">
        <f t="shared" si="13"/>
        <v>0</v>
      </c>
      <c r="AA597" s="429" t="s">
        <v>1296</v>
      </c>
    </row>
    <row r="598" spans="1:27" x14ac:dyDescent="0.25">
      <c r="A598" t="s">
        <v>149</v>
      </c>
      <c r="B598" t="s">
        <v>1246</v>
      </c>
      <c r="C598" t="s">
        <v>1324</v>
      </c>
      <c r="D598" t="s">
        <v>1384</v>
      </c>
      <c r="E598" t="s">
        <v>1326</v>
      </c>
      <c r="F598" t="s">
        <v>1293</v>
      </c>
      <c r="G598">
        <v>35</v>
      </c>
      <c r="H598">
        <v>35025</v>
      </c>
      <c r="I598" t="s">
        <v>563</v>
      </c>
      <c r="J598" t="s">
        <v>1385</v>
      </c>
      <c r="K598" t="s">
        <v>1386</v>
      </c>
      <c r="L598">
        <v>0</v>
      </c>
      <c r="M598">
        <v>2.1086387616259112</v>
      </c>
      <c r="N598">
        <v>0</v>
      </c>
      <c r="O598">
        <v>0</v>
      </c>
      <c r="P598">
        <v>0</v>
      </c>
      <c r="Q598">
        <v>0</v>
      </c>
      <c r="R598" t="s">
        <v>531</v>
      </c>
      <c r="S598" t="s">
        <v>531</v>
      </c>
      <c r="T598" t="s">
        <v>531</v>
      </c>
      <c r="U598" t="s">
        <v>531</v>
      </c>
      <c r="W598" s="429">
        <f t="shared" si="13"/>
        <v>0</v>
      </c>
      <c r="X598" s="429">
        <f t="shared" si="13"/>
        <v>0</v>
      </c>
      <c r="Y598" s="429">
        <f t="shared" si="13"/>
        <v>0</v>
      </c>
      <c r="Z598" s="429">
        <f t="shared" si="13"/>
        <v>0</v>
      </c>
      <c r="AA598" s="429" t="s">
        <v>1296</v>
      </c>
    </row>
    <row r="599" spans="1:27" x14ac:dyDescent="0.25">
      <c r="A599" t="s">
        <v>149</v>
      </c>
      <c r="B599" t="s">
        <v>1246</v>
      </c>
      <c r="C599" t="s">
        <v>1324</v>
      </c>
      <c r="D599" t="s">
        <v>1384</v>
      </c>
      <c r="E599" t="s">
        <v>1326</v>
      </c>
      <c r="F599" t="s">
        <v>1293</v>
      </c>
      <c r="G599">
        <v>35</v>
      </c>
      <c r="H599">
        <v>35025</v>
      </c>
      <c r="I599" t="s">
        <v>563</v>
      </c>
      <c r="J599" t="s">
        <v>1385</v>
      </c>
      <c r="K599" t="s">
        <v>1386</v>
      </c>
      <c r="L599">
        <v>0</v>
      </c>
      <c r="M599">
        <v>13.823298548436529</v>
      </c>
      <c r="N599">
        <v>0</v>
      </c>
      <c r="O599">
        <v>0</v>
      </c>
      <c r="P599">
        <v>0</v>
      </c>
      <c r="Q599">
        <v>0</v>
      </c>
      <c r="R599" t="s">
        <v>531</v>
      </c>
      <c r="S599" t="s">
        <v>531</v>
      </c>
      <c r="T599" t="s">
        <v>531</v>
      </c>
      <c r="U599" t="s">
        <v>531</v>
      </c>
      <c r="W599" s="429">
        <f t="shared" si="13"/>
        <v>0</v>
      </c>
      <c r="X599" s="429">
        <f t="shared" si="13"/>
        <v>0</v>
      </c>
      <c r="Y599" s="429">
        <f t="shared" si="13"/>
        <v>0</v>
      </c>
      <c r="Z599" s="429">
        <f t="shared" si="13"/>
        <v>0</v>
      </c>
      <c r="AA599" s="429" t="s">
        <v>1296</v>
      </c>
    </row>
    <row r="600" spans="1:27" x14ac:dyDescent="0.25">
      <c r="A600" t="s">
        <v>149</v>
      </c>
      <c r="B600" t="s">
        <v>1246</v>
      </c>
      <c r="C600" t="s">
        <v>1324</v>
      </c>
      <c r="D600" t="s">
        <v>1384</v>
      </c>
      <c r="E600" t="s">
        <v>1326</v>
      </c>
      <c r="F600" t="s">
        <v>1293</v>
      </c>
      <c r="G600">
        <v>35</v>
      </c>
      <c r="H600">
        <v>35025</v>
      </c>
      <c r="I600" t="s">
        <v>563</v>
      </c>
      <c r="J600" t="s">
        <v>1385</v>
      </c>
      <c r="K600" t="s">
        <v>1386</v>
      </c>
      <c r="L600">
        <v>36.198298741244805</v>
      </c>
      <c r="M600">
        <v>7.2396597482489611</v>
      </c>
      <c r="N600">
        <v>54.285733452080407</v>
      </c>
      <c r="O600">
        <v>0</v>
      </c>
      <c r="P600">
        <v>0</v>
      </c>
      <c r="Q600">
        <v>0</v>
      </c>
      <c r="R600" t="s">
        <v>531</v>
      </c>
      <c r="S600" t="s">
        <v>531</v>
      </c>
      <c r="T600" t="s">
        <v>531</v>
      </c>
      <c r="U600" t="s">
        <v>531</v>
      </c>
      <c r="W600" s="429">
        <f t="shared" si="13"/>
        <v>0</v>
      </c>
      <c r="X600" s="429">
        <f t="shared" si="13"/>
        <v>0</v>
      </c>
      <c r="Y600" s="429">
        <f t="shared" si="13"/>
        <v>0</v>
      </c>
      <c r="Z600" s="429">
        <f t="shared" si="13"/>
        <v>0</v>
      </c>
      <c r="AA600" s="429" t="s">
        <v>1296</v>
      </c>
    </row>
    <row r="601" spans="1:27" x14ac:dyDescent="0.25">
      <c r="A601" t="s">
        <v>149</v>
      </c>
      <c r="B601" t="s">
        <v>1246</v>
      </c>
      <c r="C601" t="s">
        <v>1324</v>
      </c>
      <c r="D601" t="s">
        <v>1384</v>
      </c>
      <c r="E601" t="s">
        <v>1326</v>
      </c>
      <c r="F601" t="s">
        <v>1293</v>
      </c>
      <c r="G601">
        <v>35</v>
      </c>
      <c r="H601">
        <v>35025</v>
      </c>
      <c r="I601" t="s">
        <v>563</v>
      </c>
      <c r="J601" t="s">
        <v>1385</v>
      </c>
      <c r="K601" t="s">
        <v>1386</v>
      </c>
      <c r="L601">
        <v>36.198298741244805</v>
      </c>
      <c r="M601">
        <v>7.2396597482489611</v>
      </c>
      <c r="N601">
        <v>54.285733452080407</v>
      </c>
      <c r="O601">
        <v>0</v>
      </c>
      <c r="P601">
        <v>0</v>
      </c>
      <c r="Q601">
        <v>0</v>
      </c>
      <c r="R601" t="s">
        <v>531</v>
      </c>
      <c r="S601" t="s">
        <v>531</v>
      </c>
      <c r="T601" t="s">
        <v>531</v>
      </c>
      <c r="U601" t="s">
        <v>531</v>
      </c>
      <c r="W601" s="429">
        <f t="shared" si="13"/>
        <v>0</v>
      </c>
      <c r="X601" s="429">
        <f t="shared" si="13"/>
        <v>0</v>
      </c>
      <c r="Y601" s="429">
        <f t="shared" si="13"/>
        <v>0</v>
      </c>
      <c r="Z601" s="429">
        <f t="shared" si="13"/>
        <v>0</v>
      </c>
      <c r="AA601" s="429" t="s">
        <v>1296</v>
      </c>
    </row>
    <row r="602" spans="1:27" x14ac:dyDescent="0.25">
      <c r="A602" t="s">
        <v>149</v>
      </c>
      <c r="B602" t="s">
        <v>1246</v>
      </c>
      <c r="C602" t="s">
        <v>1324</v>
      </c>
      <c r="D602" t="s">
        <v>1384</v>
      </c>
      <c r="E602" t="s">
        <v>1326</v>
      </c>
      <c r="F602" t="s">
        <v>1293</v>
      </c>
      <c r="G602">
        <v>35</v>
      </c>
      <c r="H602">
        <v>35025</v>
      </c>
      <c r="I602" t="s">
        <v>563</v>
      </c>
      <c r="J602" t="s">
        <v>1385</v>
      </c>
      <c r="K602" t="s">
        <v>1386</v>
      </c>
      <c r="L602">
        <v>0</v>
      </c>
      <c r="M602">
        <v>23.429319573621235</v>
      </c>
      <c r="N602">
        <v>0</v>
      </c>
      <c r="O602">
        <v>0</v>
      </c>
      <c r="P602">
        <v>0</v>
      </c>
      <c r="Q602">
        <v>0</v>
      </c>
      <c r="R602" t="s">
        <v>531</v>
      </c>
      <c r="S602" t="s">
        <v>531</v>
      </c>
      <c r="T602" t="s">
        <v>531</v>
      </c>
      <c r="U602" t="s">
        <v>531</v>
      </c>
      <c r="W602" s="429">
        <f t="shared" si="13"/>
        <v>0</v>
      </c>
      <c r="X602" s="429">
        <f t="shared" si="13"/>
        <v>0</v>
      </c>
      <c r="Y602" s="429">
        <f t="shared" si="13"/>
        <v>0</v>
      </c>
      <c r="Z602" s="429">
        <f t="shared" si="13"/>
        <v>0</v>
      </c>
      <c r="AA602" s="429" t="s">
        <v>1296</v>
      </c>
    </row>
    <row r="603" spans="1:27" x14ac:dyDescent="0.25">
      <c r="A603" t="s">
        <v>149</v>
      </c>
      <c r="B603" t="s">
        <v>1246</v>
      </c>
      <c r="C603" t="s">
        <v>1324</v>
      </c>
      <c r="D603" t="s">
        <v>1384</v>
      </c>
      <c r="E603" t="s">
        <v>1326</v>
      </c>
      <c r="F603" t="s">
        <v>1293</v>
      </c>
      <c r="G603">
        <v>35</v>
      </c>
      <c r="H603">
        <v>35025</v>
      </c>
      <c r="I603" t="s">
        <v>563</v>
      </c>
      <c r="J603" t="s">
        <v>1385</v>
      </c>
      <c r="K603" t="s">
        <v>1386</v>
      </c>
      <c r="L603">
        <v>0</v>
      </c>
      <c r="M603">
        <v>18.743455658896988</v>
      </c>
      <c r="N603">
        <v>0</v>
      </c>
      <c r="O603">
        <v>0</v>
      </c>
      <c r="P603">
        <v>0</v>
      </c>
      <c r="Q603">
        <v>0</v>
      </c>
      <c r="R603" t="s">
        <v>531</v>
      </c>
      <c r="S603" t="s">
        <v>531</v>
      </c>
      <c r="T603" t="s">
        <v>531</v>
      </c>
      <c r="U603" t="s">
        <v>531</v>
      </c>
      <c r="W603" s="429">
        <f t="shared" si="13"/>
        <v>0</v>
      </c>
      <c r="X603" s="429">
        <f t="shared" si="13"/>
        <v>0</v>
      </c>
      <c r="Y603" s="429">
        <f t="shared" si="13"/>
        <v>0</v>
      </c>
      <c r="Z603" s="429">
        <f t="shared" si="13"/>
        <v>0</v>
      </c>
      <c r="AA603" s="429" t="s">
        <v>1296</v>
      </c>
    </row>
    <row r="604" spans="1:27" x14ac:dyDescent="0.25">
      <c r="A604" t="s">
        <v>149</v>
      </c>
      <c r="B604" t="s">
        <v>1246</v>
      </c>
      <c r="C604" t="s">
        <v>1324</v>
      </c>
      <c r="D604" t="s">
        <v>1384</v>
      </c>
      <c r="E604" t="s">
        <v>1326</v>
      </c>
      <c r="F604" t="s">
        <v>1293</v>
      </c>
      <c r="G604">
        <v>35</v>
      </c>
      <c r="H604">
        <v>35025</v>
      </c>
      <c r="I604" t="s">
        <v>563</v>
      </c>
      <c r="J604" t="s">
        <v>1385</v>
      </c>
      <c r="K604" t="s">
        <v>1386</v>
      </c>
      <c r="L604">
        <v>22.023560399203962</v>
      </c>
      <c r="M604">
        <v>3.0458115445707605</v>
      </c>
      <c r="N604">
        <v>22.960733182148811</v>
      </c>
      <c r="O604">
        <v>0</v>
      </c>
      <c r="P604">
        <v>0</v>
      </c>
      <c r="Q604">
        <v>0</v>
      </c>
      <c r="R604" t="s">
        <v>531</v>
      </c>
      <c r="S604" t="s">
        <v>531</v>
      </c>
      <c r="T604" t="s">
        <v>531</v>
      </c>
      <c r="U604" t="s">
        <v>531</v>
      </c>
      <c r="W604" s="429">
        <f t="shared" si="13"/>
        <v>0</v>
      </c>
      <c r="X604" s="429">
        <f t="shared" si="13"/>
        <v>0</v>
      </c>
      <c r="Y604" s="429">
        <f t="shared" si="13"/>
        <v>0</v>
      </c>
      <c r="Z604" s="429">
        <f t="shared" si="13"/>
        <v>0</v>
      </c>
      <c r="AA604" s="429" t="s">
        <v>1296</v>
      </c>
    </row>
    <row r="605" spans="1:27" x14ac:dyDescent="0.25">
      <c r="A605" t="s">
        <v>149</v>
      </c>
      <c r="B605" t="s">
        <v>1246</v>
      </c>
      <c r="C605" t="s">
        <v>1324</v>
      </c>
      <c r="D605" t="s">
        <v>1384</v>
      </c>
      <c r="E605" t="s">
        <v>1326</v>
      </c>
      <c r="F605" t="s">
        <v>1293</v>
      </c>
      <c r="G605">
        <v>35</v>
      </c>
      <c r="H605">
        <v>35025</v>
      </c>
      <c r="I605" t="s">
        <v>563</v>
      </c>
      <c r="J605" t="s">
        <v>1385</v>
      </c>
      <c r="K605" t="s">
        <v>1386</v>
      </c>
      <c r="L605">
        <v>50.138743887549438</v>
      </c>
      <c r="M605">
        <v>33.503926990278366</v>
      </c>
      <c r="N605">
        <v>90.437173554177974</v>
      </c>
      <c r="O605">
        <v>0</v>
      </c>
      <c r="P605">
        <v>0</v>
      </c>
      <c r="Q605">
        <v>0</v>
      </c>
      <c r="R605" t="s">
        <v>531</v>
      </c>
      <c r="S605" t="s">
        <v>531</v>
      </c>
      <c r="T605" t="s">
        <v>531</v>
      </c>
      <c r="U605" t="s">
        <v>531</v>
      </c>
      <c r="W605" s="429">
        <f t="shared" si="13"/>
        <v>0</v>
      </c>
      <c r="X605" s="429">
        <f t="shared" si="13"/>
        <v>0</v>
      </c>
      <c r="Y605" s="429">
        <f t="shared" si="13"/>
        <v>0</v>
      </c>
      <c r="Z605" s="429">
        <f t="shared" si="13"/>
        <v>0</v>
      </c>
      <c r="AA605" s="429" t="s">
        <v>1296</v>
      </c>
    </row>
    <row r="606" spans="1:27" x14ac:dyDescent="0.25">
      <c r="A606" t="s">
        <v>149</v>
      </c>
      <c r="B606" t="s">
        <v>1246</v>
      </c>
      <c r="C606" t="s">
        <v>1324</v>
      </c>
      <c r="D606" t="s">
        <v>1384</v>
      </c>
      <c r="E606" t="s">
        <v>1326</v>
      </c>
      <c r="F606" t="s">
        <v>1293</v>
      </c>
      <c r="G606">
        <v>35</v>
      </c>
      <c r="H606">
        <v>35025</v>
      </c>
      <c r="I606" t="s">
        <v>563</v>
      </c>
      <c r="J606" t="s">
        <v>1385</v>
      </c>
      <c r="K606" t="s">
        <v>1386</v>
      </c>
      <c r="L606">
        <v>0</v>
      </c>
      <c r="M606">
        <v>23.429319573621235</v>
      </c>
      <c r="N606">
        <v>0</v>
      </c>
      <c r="O606">
        <v>0</v>
      </c>
      <c r="P606">
        <v>0</v>
      </c>
      <c r="Q606">
        <v>0</v>
      </c>
      <c r="R606" t="s">
        <v>531</v>
      </c>
      <c r="S606" t="s">
        <v>531</v>
      </c>
      <c r="T606" t="s">
        <v>531</v>
      </c>
      <c r="U606" t="s">
        <v>531</v>
      </c>
      <c r="W606" s="429">
        <f t="shared" si="13"/>
        <v>0</v>
      </c>
      <c r="X606" s="429">
        <f t="shared" si="13"/>
        <v>0</v>
      </c>
      <c r="Y606" s="429">
        <f t="shared" si="13"/>
        <v>0</v>
      </c>
      <c r="Z606" s="429">
        <f t="shared" si="13"/>
        <v>0</v>
      </c>
      <c r="AA606" s="429" t="s">
        <v>1296</v>
      </c>
    </row>
    <row r="607" spans="1:27" x14ac:dyDescent="0.25">
      <c r="A607" t="s">
        <v>149</v>
      </c>
      <c r="B607" t="s">
        <v>1246</v>
      </c>
      <c r="C607" t="s">
        <v>1324</v>
      </c>
      <c r="D607" t="s">
        <v>1384</v>
      </c>
      <c r="E607" t="s">
        <v>1326</v>
      </c>
      <c r="F607" t="s">
        <v>1293</v>
      </c>
      <c r="G607">
        <v>35</v>
      </c>
      <c r="H607">
        <v>35025</v>
      </c>
      <c r="I607" t="s">
        <v>563</v>
      </c>
      <c r="J607" t="s">
        <v>1385</v>
      </c>
      <c r="K607" t="s">
        <v>1386</v>
      </c>
      <c r="L607">
        <v>0</v>
      </c>
      <c r="M607">
        <v>0</v>
      </c>
      <c r="N607">
        <v>0</v>
      </c>
      <c r="O607">
        <v>0</v>
      </c>
      <c r="P607">
        <v>0.70287958720863697</v>
      </c>
      <c r="Q607">
        <v>0.70287958720863697</v>
      </c>
      <c r="R607" t="s">
        <v>531</v>
      </c>
      <c r="S607" t="s">
        <v>531</v>
      </c>
      <c r="T607" t="s">
        <v>531</v>
      </c>
      <c r="U607" t="s">
        <v>531</v>
      </c>
      <c r="W607" s="429">
        <f t="shared" si="13"/>
        <v>0</v>
      </c>
      <c r="X607" s="429">
        <f t="shared" si="13"/>
        <v>0</v>
      </c>
      <c r="Y607" s="429">
        <f t="shared" si="13"/>
        <v>0</v>
      </c>
      <c r="Z607" s="429">
        <f t="shared" si="13"/>
        <v>0</v>
      </c>
      <c r="AA607" s="429" t="s">
        <v>1296</v>
      </c>
    </row>
    <row r="608" spans="1:27" x14ac:dyDescent="0.25">
      <c r="A608" t="s">
        <v>149</v>
      </c>
      <c r="B608" t="s">
        <v>1246</v>
      </c>
      <c r="C608" t="s">
        <v>1324</v>
      </c>
      <c r="D608" t="s">
        <v>1384</v>
      </c>
      <c r="E608" t="s">
        <v>1326</v>
      </c>
      <c r="F608" t="s">
        <v>1293</v>
      </c>
      <c r="G608">
        <v>35</v>
      </c>
      <c r="H608">
        <v>35025</v>
      </c>
      <c r="I608" t="s">
        <v>563</v>
      </c>
      <c r="J608" t="s">
        <v>1385</v>
      </c>
      <c r="K608" t="s">
        <v>1386</v>
      </c>
      <c r="L608">
        <v>0</v>
      </c>
      <c r="M608">
        <v>0</v>
      </c>
      <c r="N608">
        <v>0</v>
      </c>
      <c r="O608">
        <v>0</v>
      </c>
      <c r="P608">
        <v>0.4685863914724247</v>
      </c>
      <c r="Q608">
        <v>0.4685863914724247</v>
      </c>
      <c r="R608" t="s">
        <v>531</v>
      </c>
      <c r="S608" t="s">
        <v>531</v>
      </c>
      <c r="T608" t="s">
        <v>531</v>
      </c>
      <c r="U608" t="s">
        <v>531</v>
      </c>
      <c r="W608" s="429">
        <f t="shared" si="13"/>
        <v>0</v>
      </c>
      <c r="X608" s="429">
        <f t="shared" si="13"/>
        <v>0</v>
      </c>
      <c r="Y608" s="429">
        <f t="shared" si="13"/>
        <v>0</v>
      </c>
      <c r="Z608" s="429">
        <f t="shared" ref="Z608:Z671" si="14">IFERROR(U608*1,0)</f>
        <v>0</v>
      </c>
      <c r="AA608" s="429" t="s">
        <v>1296</v>
      </c>
    </row>
    <row r="609" spans="1:27" x14ac:dyDescent="0.25">
      <c r="A609" t="s">
        <v>149</v>
      </c>
      <c r="B609" t="s">
        <v>1246</v>
      </c>
      <c r="C609" t="s">
        <v>1324</v>
      </c>
      <c r="D609" t="s">
        <v>1384</v>
      </c>
      <c r="E609" t="s">
        <v>1326</v>
      </c>
      <c r="F609" t="s">
        <v>1293</v>
      </c>
      <c r="G609">
        <v>35</v>
      </c>
      <c r="H609">
        <v>35025</v>
      </c>
      <c r="I609" t="s">
        <v>563</v>
      </c>
      <c r="J609" t="s">
        <v>1385</v>
      </c>
      <c r="K609" t="s">
        <v>1386</v>
      </c>
      <c r="L609">
        <v>0</v>
      </c>
      <c r="M609">
        <v>0</v>
      </c>
      <c r="N609">
        <v>0</v>
      </c>
      <c r="O609">
        <v>0</v>
      </c>
      <c r="P609">
        <v>0.58573298934053086</v>
      </c>
      <c r="Q609">
        <v>0.58573298934053086</v>
      </c>
      <c r="R609" t="s">
        <v>531</v>
      </c>
      <c r="S609" t="s">
        <v>531</v>
      </c>
      <c r="T609" t="s">
        <v>531</v>
      </c>
      <c r="U609" t="s">
        <v>531</v>
      </c>
      <c r="W609" s="429">
        <f t="shared" ref="W609:Z672" si="15">IFERROR(R609*1,0)</f>
        <v>0</v>
      </c>
      <c r="X609" s="429">
        <f t="shared" si="15"/>
        <v>0</v>
      </c>
      <c r="Y609" s="429">
        <f t="shared" si="15"/>
        <v>0</v>
      </c>
      <c r="Z609" s="429">
        <f t="shared" si="14"/>
        <v>0</v>
      </c>
      <c r="AA609" s="429" t="s">
        <v>1296</v>
      </c>
    </row>
    <row r="610" spans="1:27" x14ac:dyDescent="0.25">
      <c r="A610" t="s">
        <v>149</v>
      </c>
      <c r="B610" t="s">
        <v>1246</v>
      </c>
      <c r="C610" t="s">
        <v>1324</v>
      </c>
      <c r="D610" t="s">
        <v>1384</v>
      </c>
      <c r="E610" t="s">
        <v>1326</v>
      </c>
      <c r="F610" t="s">
        <v>1293</v>
      </c>
      <c r="G610">
        <v>35</v>
      </c>
      <c r="H610">
        <v>35025</v>
      </c>
      <c r="I610" t="s">
        <v>563</v>
      </c>
      <c r="J610" t="s">
        <v>1385</v>
      </c>
      <c r="K610" t="s">
        <v>1386</v>
      </c>
      <c r="L610">
        <v>0</v>
      </c>
      <c r="M610">
        <v>0</v>
      </c>
      <c r="N610">
        <v>0</v>
      </c>
      <c r="O610">
        <v>0</v>
      </c>
      <c r="P610">
        <v>13.589005352700315</v>
      </c>
      <c r="Q610">
        <v>13.589005352700315</v>
      </c>
      <c r="R610" t="s">
        <v>531</v>
      </c>
      <c r="S610" t="s">
        <v>531</v>
      </c>
      <c r="T610" t="s">
        <v>531</v>
      </c>
      <c r="U610" t="s">
        <v>531</v>
      </c>
      <c r="W610" s="429">
        <f t="shared" si="15"/>
        <v>0</v>
      </c>
      <c r="X610" s="429">
        <f t="shared" si="15"/>
        <v>0</v>
      </c>
      <c r="Y610" s="429">
        <f t="shared" si="15"/>
        <v>0</v>
      </c>
      <c r="Z610" s="429">
        <f t="shared" si="14"/>
        <v>0</v>
      </c>
      <c r="AA610" s="429" t="s">
        <v>1296</v>
      </c>
    </row>
    <row r="611" spans="1:27" x14ac:dyDescent="0.25">
      <c r="A611" t="s">
        <v>149</v>
      </c>
      <c r="B611" t="s">
        <v>1246</v>
      </c>
      <c r="C611" t="s">
        <v>1324</v>
      </c>
      <c r="D611" t="s">
        <v>1384</v>
      </c>
      <c r="E611" t="s">
        <v>1326</v>
      </c>
      <c r="F611" t="s">
        <v>1293</v>
      </c>
      <c r="G611">
        <v>35</v>
      </c>
      <c r="H611">
        <v>35025</v>
      </c>
      <c r="I611" t="s">
        <v>563</v>
      </c>
      <c r="J611" t="s">
        <v>1385</v>
      </c>
      <c r="K611" t="s">
        <v>1386</v>
      </c>
      <c r="L611">
        <v>0</v>
      </c>
      <c r="M611">
        <v>0</v>
      </c>
      <c r="N611">
        <v>0</v>
      </c>
      <c r="O611">
        <v>0</v>
      </c>
      <c r="P611">
        <v>0.58573298934053086</v>
      </c>
      <c r="Q611">
        <v>0.58573298934053086</v>
      </c>
      <c r="R611" t="s">
        <v>531</v>
      </c>
      <c r="S611" t="s">
        <v>531</v>
      </c>
      <c r="T611" t="s">
        <v>531</v>
      </c>
      <c r="U611" t="s">
        <v>531</v>
      </c>
      <c r="W611" s="429">
        <f t="shared" si="15"/>
        <v>0</v>
      </c>
      <c r="X611" s="429">
        <f t="shared" si="15"/>
        <v>0</v>
      </c>
      <c r="Y611" s="429">
        <f t="shared" si="15"/>
        <v>0</v>
      </c>
      <c r="Z611" s="429">
        <f t="shared" si="14"/>
        <v>0</v>
      </c>
      <c r="AA611" s="429" t="s">
        <v>1296</v>
      </c>
    </row>
    <row r="612" spans="1:27" x14ac:dyDescent="0.25">
      <c r="A612" t="s">
        <v>149</v>
      </c>
      <c r="B612" t="s">
        <v>1246</v>
      </c>
      <c r="C612" t="s">
        <v>1324</v>
      </c>
      <c r="D612" t="s">
        <v>1384</v>
      </c>
      <c r="E612" t="s">
        <v>1326</v>
      </c>
      <c r="F612" t="s">
        <v>1293</v>
      </c>
      <c r="G612">
        <v>35</v>
      </c>
      <c r="H612">
        <v>35025</v>
      </c>
      <c r="I612" t="s">
        <v>563</v>
      </c>
      <c r="J612" t="s">
        <v>1385</v>
      </c>
      <c r="K612" t="s">
        <v>1386</v>
      </c>
      <c r="L612">
        <v>49.201571104604589</v>
      </c>
      <c r="M612">
        <v>11.948952982546828</v>
      </c>
      <c r="N612">
        <v>44.281413994144131</v>
      </c>
      <c r="O612">
        <v>7.02879587208637E-2</v>
      </c>
      <c r="P612">
        <v>0</v>
      </c>
      <c r="Q612">
        <v>0</v>
      </c>
      <c r="R612" t="s">
        <v>531</v>
      </c>
      <c r="S612" t="s">
        <v>531</v>
      </c>
      <c r="T612" t="s">
        <v>531</v>
      </c>
      <c r="U612" t="s">
        <v>531</v>
      </c>
      <c r="W612" s="429">
        <f t="shared" si="15"/>
        <v>0</v>
      </c>
      <c r="X612" s="429">
        <f t="shared" si="15"/>
        <v>0</v>
      </c>
      <c r="Y612" s="429">
        <f t="shared" si="15"/>
        <v>0</v>
      </c>
      <c r="Z612" s="429">
        <f t="shared" si="14"/>
        <v>0</v>
      </c>
      <c r="AA612" s="429" t="s">
        <v>1296</v>
      </c>
    </row>
    <row r="613" spans="1:27" x14ac:dyDescent="0.25">
      <c r="A613" t="s">
        <v>149</v>
      </c>
      <c r="B613" t="s">
        <v>1246</v>
      </c>
      <c r="C613" t="s">
        <v>1324</v>
      </c>
      <c r="D613" t="s">
        <v>1384</v>
      </c>
      <c r="E613" t="s">
        <v>1326</v>
      </c>
      <c r="F613" t="s">
        <v>1293</v>
      </c>
      <c r="G613">
        <v>35</v>
      </c>
      <c r="H613">
        <v>35025</v>
      </c>
      <c r="I613" t="s">
        <v>563</v>
      </c>
      <c r="J613" t="s">
        <v>1385</v>
      </c>
      <c r="K613" t="s">
        <v>1386</v>
      </c>
      <c r="L613">
        <v>0</v>
      </c>
      <c r="M613">
        <v>5.1544503061966722</v>
      </c>
      <c r="N613">
        <v>0</v>
      </c>
      <c r="O613">
        <v>0</v>
      </c>
      <c r="P613">
        <v>0</v>
      </c>
      <c r="Q613">
        <v>0</v>
      </c>
      <c r="R613" t="s">
        <v>531</v>
      </c>
      <c r="S613" t="s">
        <v>531</v>
      </c>
      <c r="T613" t="s">
        <v>531</v>
      </c>
      <c r="U613" t="s">
        <v>531</v>
      </c>
      <c r="W613" s="429">
        <f t="shared" si="15"/>
        <v>0</v>
      </c>
      <c r="X613" s="429">
        <f t="shared" si="15"/>
        <v>0</v>
      </c>
      <c r="Y613" s="429">
        <f t="shared" si="15"/>
        <v>0</v>
      </c>
      <c r="Z613" s="429">
        <f t="shared" si="14"/>
        <v>0</v>
      </c>
      <c r="AA613" s="429" t="s">
        <v>1296</v>
      </c>
    </row>
    <row r="614" spans="1:27" x14ac:dyDescent="0.25">
      <c r="A614" t="s">
        <v>149</v>
      </c>
      <c r="B614" t="s">
        <v>1246</v>
      </c>
      <c r="C614" t="s">
        <v>1324</v>
      </c>
      <c r="D614" t="s">
        <v>1384</v>
      </c>
      <c r="E614" t="s">
        <v>1326</v>
      </c>
      <c r="F614" t="s">
        <v>1293</v>
      </c>
      <c r="G614">
        <v>35</v>
      </c>
      <c r="H614">
        <v>35025</v>
      </c>
      <c r="I614" t="s">
        <v>563</v>
      </c>
      <c r="J614" t="s">
        <v>1385</v>
      </c>
      <c r="K614" t="s">
        <v>1386</v>
      </c>
      <c r="L614">
        <v>0</v>
      </c>
      <c r="M614">
        <v>0.32801047403069733</v>
      </c>
      <c r="N614">
        <v>0</v>
      </c>
      <c r="O614">
        <v>0</v>
      </c>
      <c r="P614">
        <v>0</v>
      </c>
      <c r="Q614">
        <v>0</v>
      </c>
      <c r="R614" t="s">
        <v>531</v>
      </c>
      <c r="S614" t="s">
        <v>531</v>
      </c>
      <c r="T614" t="s">
        <v>531</v>
      </c>
      <c r="U614" t="s">
        <v>531</v>
      </c>
      <c r="W614" s="429">
        <f t="shared" si="15"/>
        <v>0</v>
      </c>
      <c r="X614" s="429">
        <f t="shared" si="15"/>
        <v>0</v>
      </c>
      <c r="Y614" s="429">
        <f t="shared" si="15"/>
        <v>0</v>
      </c>
      <c r="Z614" s="429">
        <f t="shared" si="14"/>
        <v>0</v>
      </c>
      <c r="AA614" s="429" t="s">
        <v>1296</v>
      </c>
    </row>
    <row r="615" spans="1:27" x14ac:dyDescent="0.25">
      <c r="A615" t="s">
        <v>149</v>
      </c>
      <c r="B615" t="s">
        <v>1246</v>
      </c>
      <c r="C615" t="s">
        <v>1324</v>
      </c>
      <c r="D615" t="s">
        <v>1384</v>
      </c>
      <c r="E615" t="s">
        <v>1326</v>
      </c>
      <c r="F615" t="s">
        <v>1293</v>
      </c>
      <c r="G615">
        <v>35</v>
      </c>
      <c r="H615">
        <v>35025</v>
      </c>
      <c r="I615" t="s">
        <v>563</v>
      </c>
      <c r="J615" t="s">
        <v>1385</v>
      </c>
      <c r="K615" t="s">
        <v>1386</v>
      </c>
      <c r="L615">
        <v>0</v>
      </c>
      <c r="M615">
        <v>5.3887435019328835</v>
      </c>
      <c r="N615">
        <v>0</v>
      </c>
      <c r="O615">
        <v>0</v>
      </c>
      <c r="P615">
        <v>0</v>
      </c>
      <c r="Q615">
        <v>0</v>
      </c>
      <c r="R615" t="s">
        <v>531</v>
      </c>
      <c r="S615" t="s">
        <v>531</v>
      </c>
      <c r="T615" t="s">
        <v>531</v>
      </c>
      <c r="U615" t="s">
        <v>531</v>
      </c>
      <c r="W615" s="429">
        <f t="shared" si="15"/>
        <v>0</v>
      </c>
      <c r="X615" s="429">
        <f t="shared" si="15"/>
        <v>0</v>
      </c>
      <c r="Y615" s="429">
        <f t="shared" si="15"/>
        <v>0</v>
      </c>
      <c r="Z615" s="429">
        <f t="shared" si="14"/>
        <v>0</v>
      </c>
      <c r="AA615" s="429" t="s">
        <v>1296</v>
      </c>
    </row>
    <row r="616" spans="1:27" x14ac:dyDescent="0.25">
      <c r="A616" t="s">
        <v>149</v>
      </c>
      <c r="B616" t="s">
        <v>1246</v>
      </c>
      <c r="C616" t="s">
        <v>1324</v>
      </c>
      <c r="D616" t="s">
        <v>1384</v>
      </c>
      <c r="E616" t="s">
        <v>1326</v>
      </c>
      <c r="F616" t="s">
        <v>1293</v>
      </c>
      <c r="G616">
        <v>35</v>
      </c>
      <c r="H616">
        <v>35025</v>
      </c>
      <c r="I616" t="s">
        <v>563</v>
      </c>
      <c r="J616" t="s">
        <v>1385</v>
      </c>
      <c r="K616" t="s">
        <v>1386</v>
      </c>
      <c r="L616">
        <v>37.955497709266396</v>
      </c>
      <c r="M616">
        <v>23.195026377885021</v>
      </c>
      <c r="N616">
        <v>17.1034032887435</v>
      </c>
      <c r="O616">
        <v>0</v>
      </c>
      <c r="P616">
        <v>0</v>
      </c>
      <c r="Q616">
        <v>0</v>
      </c>
      <c r="R616" t="s">
        <v>531</v>
      </c>
      <c r="S616" t="s">
        <v>531</v>
      </c>
      <c r="T616" t="s">
        <v>531</v>
      </c>
      <c r="U616" t="s">
        <v>531</v>
      </c>
      <c r="W616" s="429">
        <f t="shared" si="15"/>
        <v>0</v>
      </c>
      <c r="X616" s="429">
        <f t="shared" si="15"/>
        <v>0</v>
      </c>
      <c r="Y616" s="429">
        <f t="shared" si="15"/>
        <v>0</v>
      </c>
      <c r="Z616" s="429">
        <f t="shared" si="14"/>
        <v>0</v>
      </c>
      <c r="AA616" s="429" t="s">
        <v>1296</v>
      </c>
    </row>
    <row r="617" spans="1:27" x14ac:dyDescent="0.25">
      <c r="A617" t="s">
        <v>149</v>
      </c>
      <c r="B617" t="s">
        <v>1246</v>
      </c>
      <c r="C617" t="s">
        <v>1324</v>
      </c>
      <c r="D617" t="s">
        <v>1384</v>
      </c>
      <c r="E617" t="s">
        <v>1326</v>
      </c>
      <c r="F617" t="s">
        <v>1293</v>
      </c>
      <c r="G617">
        <v>35</v>
      </c>
      <c r="H617">
        <v>35025</v>
      </c>
      <c r="I617" t="s">
        <v>563</v>
      </c>
      <c r="J617" t="s">
        <v>1385</v>
      </c>
      <c r="K617" t="s">
        <v>1386</v>
      </c>
      <c r="L617">
        <v>45.452879972825194</v>
      </c>
      <c r="M617">
        <v>14.05759174417274</v>
      </c>
      <c r="N617">
        <v>57.636126151108243</v>
      </c>
      <c r="O617">
        <v>1.6400523701534864</v>
      </c>
      <c r="P617">
        <v>0</v>
      </c>
      <c r="Q617">
        <v>0</v>
      </c>
      <c r="R617" t="s">
        <v>531</v>
      </c>
      <c r="S617" t="s">
        <v>531</v>
      </c>
      <c r="T617" t="s">
        <v>531</v>
      </c>
      <c r="U617" t="s">
        <v>531</v>
      </c>
      <c r="W617" s="429">
        <f t="shared" si="15"/>
        <v>0</v>
      </c>
      <c r="X617" s="429">
        <f t="shared" si="15"/>
        <v>0</v>
      </c>
      <c r="Y617" s="429">
        <f t="shared" si="15"/>
        <v>0</v>
      </c>
      <c r="Z617" s="429">
        <f t="shared" si="14"/>
        <v>0</v>
      </c>
      <c r="AA617" s="429" t="s">
        <v>1296</v>
      </c>
    </row>
    <row r="618" spans="1:27" x14ac:dyDescent="0.25">
      <c r="A618" t="s">
        <v>149</v>
      </c>
      <c r="B618" t="s">
        <v>1246</v>
      </c>
      <c r="C618" t="s">
        <v>1324</v>
      </c>
      <c r="D618" t="s">
        <v>1384</v>
      </c>
      <c r="E618" t="s">
        <v>1326</v>
      </c>
      <c r="F618" t="s">
        <v>1293</v>
      </c>
      <c r="G618">
        <v>35</v>
      </c>
      <c r="H618">
        <v>35025</v>
      </c>
      <c r="I618" t="s">
        <v>563</v>
      </c>
      <c r="J618" t="s">
        <v>1385</v>
      </c>
      <c r="K618" t="s">
        <v>1386</v>
      </c>
      <c r="L618">
        <v>0</v>
      </c>
      <c r="M618">
        <v>1.4057591744172739</v>
      </c>
      <c r="N618">
        <v>0</v>
      </c>
      <c r="O618">
        <v>0</v>
      </c>
      <c r="P618">
        <v>0</v>
      </c>
      <c r="Q618">
        <v>0</v>
      </c>
      <c r="R618" t="s">
        <v>531</v>
      </c>
      <c r="S618" t="s">
        <v>531</v>
      </c>
      <c r="T618" t="s">
        <v>531</v>
      </c>
      <c r="U618" t="s">
        <v>531</v>
      </c>
      <c r="W618" s="429">
        <f t="shared" si="15"/>
        <v>0</v>
      </c>
      <c r="X618" s="429">
        <f t="shared" si="15"/>
        <v>0</v>
      </c>
      <c r="Y618" s="429">
        <f t="shared" si="15"/>
        <v>0</v>
      </c>
      <c r="Z618" s="429">
        <f t="shared" si="14"/>
        <v>0</v>
      </c>
      <c r="AA618" s="429" t="s">
        <v>1296</v>
      </c>
    </row>
    <row r="619" spans="1:27" x14ac:dyDescent="0.25">
      <c r="A619" t="s">
        <v>149</v>
      </c>
      <c r="B619" t="s">
        <v>1246</v>
      </c>
      <c r="C619" t="s">
        <v>1324</v>
      </c>
      <c r="D619" t="s">
        <v>1384</v>
      </c>
      <c r="E619" t="s">
        <v>1326</v>
      </c>
      <c r="F619" t="s">
        <v>1293</v>
      </c>
      <c r="G619">
        <v>35</v>
      </c>
      <c r="H619">
        <v>35025</v>
      </c>
      <c r="I619" t="s">
        <v>563</v>
      </c>
      <c r="J619" t="s">
        <v>1385</v>
      </c>
      <c r="K619" t="s">
        <v>1386</v>
      </c>
      <c r="L619">
        <v>0</v>
      </c>
      <c r="M619">
        <v>1.4057591744172739</v>
      </c>
      <c r="N619">
        <v>0</v>
      </c>
      <c r="O619">
        <v>0</v>
      </c>
      <c r="P619">
        <v>0</v>
      </c>
      <c r="Q619">
        <v>0</v>
      </c>
      <c r="R619" t="s">
        <v>531</v>
      </c>
      <c r="S619" t="s">
        <v>531</v>
      </c>
      <c r="T619" t="s">
        <v>531</v>
      </c>
      <c r="U619" t="s">
        <v>531</v>
      </c>
      <c r="W619" s="429">
        <f t="shared" si="15"/>
        <v>0</v>
      </c>
      <c r="X619" s="429">
        <f t="shared" si="15"/>
        <v>0</v>
      </c>
      <c r="Y619" s="429">
        <f t="shared" si="15"/>
        <v>0</v>
      </c>
      <c r="Z619" s="429">
        <f t="shared" si="14"/>
        <v>0</v>
      </c>
      <c r="AA619" s="429" t="s">
        <v>1296</v>
      </c>
    </row>
    <row r="620" spans="1:27" x14ac:dyDescent="0.25">
      <c r="A620" t="s">
        <v>149</v>
      </c>
      <c r="B620" t="s">
        <v>1246</v>
      </c>
      <c r="C620" t="s">
        <v>1324</v>
      </c>
      <c r="D620" t="s">
        <v>1384</v>
      </c>
      <c r="E620" t="s">
        <v>1326</v>
      </c>
      <c r="F620" t="s">
        <v>1293</v>
      </c>
      <c r="G620">
        <v>35</v>
      </c>
      <c r="H620">
        <v>35025</v>
      </c>
      <c r="I620" t="s">
        <v>563</v>
      </c>
      <c r="J620" t="s">
        <v>1385</v>
      </c>
      <c r="K620" t="s">
        <v>1386</v>
      </c>
      <c r="L620">
        <v>45.452879972825194</v>
      </c>
      <c r="M620">
        <v>14.05759174417274</v>
      </c>
      <c r="N620">
        <v>57.636126151108243</v>
      </c>
      <c r="O620">
        <v>1.6400523701534864</v>
      </c>
      <c r="P620">
        <v>0</v>
      </c>
      <c r="Q620">
        <v>0</v>
      </c>
      <c r="R620" t="s">
        <v>531</v>
      </c>
      <c r="S620" t="s">
        <v>531</v>
      </c>
      <c r="T620" t="s">
        <v>531</v>
      </c>
      <c r="U620" t="s">
        <v>531</v>
      </c>
      <c r="W620" s="429">
        <f t="shared" si="15"/>
        <v>0</v>
      </c>
      <c r="X620" s="429">
        <f t="shared" si="15"/>
        <v>0</v>
      </c>
      <c r="Y620" s="429">
        <f t="shared" si="15"/>
        <v>0</v>
      </c>
      <c r="Z620" s="429">
        <f t="shared" si="14"/>
        <v>0</v>
      </c>
      <c r="AA620" s="429" t="s">
        <v>1296</v>
      </c>
    </row>
    <row r="621" spans="1:27" x14ac:dyDescent="0.25">
      <c r="A621" t="s">
        <v>149</v>
      </c>
      <c r="B621" t="s">
        <v>1246</v>
      </c>
      <c r="C621" t="s">
        <v>1324</v>
      </c>
      <c r="D621" t="s">
        <v>1384</v>
      </c>
      <c r="E621" t="s">
        <v>1326</v>
      </c>
      <c r="F621" t="s">
        <v>1293</v>
      </c>
      <c r="G621">
        <v>35</v>
      </c>
      <c r="H621">
        <v>35025</v>
      </c>
      <c r="I621" t="s">
        <v>563</v>
      </c>
      <c r="J621" t="s">
        <v>1385</v>
      </c>
      <c r="K621" t="s">
        <v>1386</v>
      </c>
      <c r="L621">
        <v>0</v>
      </c>
      <c r="M621">
        <v>1.6400523701534864</v>
      </c>
      <c r="N621">
        <v>0</v>
      </c>
      <c r="O621">
        <v>0</v>
      </c>
      <c r="P621">
        <v>0</v>
      </c>
      <c r="Q621">
        <v>0</v>
      </c>
      <c r="R621" t="s">
        <v>531</v>
      </c>
      <c r="S621" t="s">
        <v>531</v>
      </c>
      <c r="T621" t="s">
        <v>531</v>
      </c>
      <c r="U621" t="s">
        <v>531</v>
      </c>
      <c r="W621" s="429">
        <f t="shared" si="15"/>
        <v>0</v>
      </c>
      <c r="X621" s="429">
        <f t="shared" si="15"/>
        <v>0</v>
      </c>
      <c r="Y621" s="429">
        <f t="shared" si="15"/>
        <v>0</v>
      </c>
      <c r="Z621" s="429">
        <f t="shared" si="14"/>
        <v>0</v>
      </c>
      <c r="AA621" s="429" t="s">
        <v>1296</v>
      </c>
    </row>
    <row r="622" spans="1:27" x14ac:dyDescent="0.25">
      <c r="A622" t="s">
        <v>149</v>
      </c>
      <c r="B622" t="s">
        <v>1246</v>
      </c>
      <c r="C622" t="s">
        <v>1324</v>
      </c>
      <c r="D622" t="s">
        <v>1384</v>
      </c>
      <c r="E622" t="s">
        <v>1326</v>
      </c>
      <c r="F622" t="s">
        <v>1293</v>
      </c>
      <c r="G622">
        <v>35</v>
      </c>
      <c r="H622">
        <v>35025</v>
      </c>
      <c r="I622" t="s">
        <v>563</v>
      </c>
      <c r="J622" t="s">
        <v>1385</v>
      </c>
      <c r="K622" t="s">
        <v>1386</v>
      </c>
      <c r="L622">
        <v>0</v>
      </c>
      <c r="M622">
        <v>0</v>
      </c>
      <c r="N622">
        <v>7.7316754592950065</v>
      </c>
      <c r="O622">
        <v>0</v>
      </c>
      <c r="P622">
        <v>0</v>
      </c>
      <c r="Q622">
        <v>0</v>
      </c>
      <c r="R622" t="s">
        <v>531</v>
      </c>
      <c r="S622" t="s">
        <v>531</v>
      </c>
      <c r="T622" t="s">
        <v>531</v>
      </c>
      <c r="U622" t="s">
        <v>531</v>
      </c>
      <c r="W622" s="429">
        <f t="shared" si="15"/>
        <v>0</v>
      </c>
      <c r="X622" s="429">
        <f t="shared" si="15"/>
        <v>0</v>
      </c>
      <c r="Y622" s="429">
        <f t="shared" si="15"/>
        <v>0</v>
      </c>
      <c r="Z622" s="429">
        <f t="shared" si="14"/>
        <v>0</v>
      </c>
      <c r="AA622" s="429" t="s">
        <v>1296</v>
      </c>
    </row>
    <row r="623" spans="1:27" x14ac:dyDescent="0.25">
      <c r="A623" t="s">
        <v>149</v>
      </c>
      <c r="B623" t="s">
        <v>1246</v>
      </c>
      <c r="C623" t="s">
        <v>1324</v>
      </c>
      <c r="D623" t="s">
        <v>1384</v>
      </c>
      <c r="E623" t="s">
        <v>1326</v>
      </c>
      <c r="F623" t="s">
        <v>1293</v>
      </c>
      <c r="G623">
        <v>35</v>
      </c>
      <c r="H623">
        <v>35025</v>
      </c>
      <c r="I623" t="s">
        <v>563</v>
      </c>
      <c r="J623" t="s">
        <v>1385</v>
      </c>
      <c r="K623" t="s">
        <v>1386</v>
      </c>
      <c r="L623">
        <v>0</v>
      </c>
      <c r="M623">
        <v>0</v>
      </c>
      <c r="N623">
        <v>9.3717278294484938</v>
      </c>
      <c r="O623">
        <v>0</v>
      </c>
      <c r="P623">
        <v>0</v>
      </c>
      <c r="Q623">
        <v>0</v>
      </c>
      <c r="R623" t="s">
        <v>531</v>
      </c>
      <c r="S623" t="s">
        <v>531</v>
      </c>
      <c r="T623" t="s">
        <v>531</v>
      </c>
      <c r="U623" t="s">
        <v>531</v>
      </c>
      <c r="W623" s="429">
        <f t="shared" si="15"/>
        <v>0</v>
      </c>
      <c r="X623" s="429">
        <f t="shared" si="15"/>
        <v>0</v>
      </c>
      <c r="Y623" s="429">
        <f t="shared" si="15"/>
        <v>0</v>
      </c>
      <c r="Z623" s="429">
        <f t="shared" si="14"/>
        <v>0</v>
      </c>
      <c r="AA623" s="429" t="s">
        <v>1296</v>
      </c>
    </row>
    <row r="624" spans="1:27" x14ac:dyDescent="0.25">
      <c r="A624" t="s">
        <v>149</v>
      </c>
      <c r="B624" t="s">
        <v>1246</v>
      </c>
      <c r="C624" t="s">
        <v>1324</v>
      </c>
      <c r="D624" t="s">
        <v>1384</v>
      </c>
      <c r="E624" t="s">
        <v>1326</v>
      </c>
      <c r="F624" t="s">
        <v>1293</v>
      </c>
      <c r="G624">
        <v>35</v>
      </c>
      <c r="H624">
        <v>35025</v>
      </c>
      <c r="I624" t="s">
        <v>563</v>
      </c>
      <c r="J624" t="s">
        <v>1385</v>
      </c>
      <c r="K624" t="s">
        <v>1386</v>
      </c>
      <c r="L624">
        <v>4.2172775232518225</v>
      </c>
      <c r="M624">
        <v>4.2172775232518225</v>
      </c>
      <c r="N624">
        <v>3.514397936043185</v>
      </c>
      <c r="O624">
        <v>55.761780585218538</v>
      </c>
      <c r="P624">
        <v>0</v>
      </c>
      <c r="Q624">
        <v>0</v>
      </c>
      <c r="R624" t="s">
        <v>531</v>
      </c>
      <c r="S624" t="s">
        <v>531</v>
      </c>
      <c r="T624" t="s">
        <v>531</v>
      </c>
      <c r="U624" t="s">
        <v>531</v>
      </c>
      <c r="W624" s="429">
        <f t="shared" si="15"/>
        <v>0</v>
      </c>
      <c r="X624" s="429">
        <f t="shared" si="15"/>
        <v>0</v>
      </c>
      <c r="Y624" s="429">
        <f t="shared" si="15"/>
        <v>0</v>
      </c>
      <c r="Z624" s="429">
        <f t="shared" si="14"/>
        <v>0</v>
      </c>
      <c r="AA624" s="429" t="s">
        <v>1296</v>
      </c>
    </row>
    <row r="625" spans="1:27" x14ac:dyDescent="0.25">
      <c r="A625" t="s">
        <v>149</v>
      </c>
      <c r="B625" t="s">
        <v>1246</v>
      </c>
      <c r="C625" t="s">
        <v>1324</v>
      </c>
      <c r="D625" t="s">
        <v>1384</v>
      </c>
      <c r="E625" t="s">
        <v>1326</v>
      </c>
      <c r="F625" t="s">
        <v>1293</v>
      </c>
      <c r="G625">
        <v>35</v>
      </c>
      <c r="H625">
        <v>35025</v>
      </c>
      <c r="I625" t="s">
        <v>563</v>
      </c>
      <c r="J625" t="s">
        <v>1385</v>
      </c>
      <c r="K625" t="s">
        <v>1386</v>
      </c>
      <c r="L625">
        <v>0</v>
      </c>
      <c r="M625">
        <v>11.246073395338192</v>
      </c>
      <c r="N625">
        <v>0</v>
      </c>
      <c r="O625">
        <v>0</v>
      </c>
      <c r="P625">
        <v>0</v>
      </c>
      <c r="Q625">
        <v>0</v>
      </c>
      <c r="R625" t="s">
        <v>531</v>
      </c>
      <c r="S625" t="s">
        <v>531</v>
      </c>
      <c r="T625" t="s">
        <v>531</v>
      </c>
      <c r="U625" t="s">
        <v>531</v>
      </c>
      <c r="W625" s="429">
        <f t="shared" si="15"/>
        <v>0</v>
      </c>
      <c r="X625" s="429">
        <f t="shared" si="15"/>
        <v>0</v>
      </c>
      <c r="Y625" s="429">
        <f t="shared" si="15"/>
        <v>0</v>
      </c>
      <c r="Z625" s="429">
        <f t="shared" si="14"/>
        <v>0</v>
      </c>
      <c r="AA625" s="429" t="s">
        <v>1296</v>
      </c>
    </row>
    <row r="626" spans="1:27" x14ac:dyDescent="0.25">
      <c r="A626" t="s">
        <v>149</v>
      </c>
      <c r="B626" t="s">
        <v>1246</v>
      </c>
      <c r="C626" t="s">
        <v>1324</v>
      </c>
      <c r="D626" t="s">
        <v>1384</v>
      </c>
      <c r="E626" t="s">
        <v>1326</v>
      </c>
      <c r="F626" t="s">
        <v>1293</v>
      </c>
      <c r="G626">
        <v>35</v>
      </c>
      <c r="H626">
        <v>35025</v>
      </c>
      <c r="I626" t="s">
        <v>563</v>
      </c>
      <c r="J626" t="s">
        <v>1385</v>
      </c>
      <c r="K626" t="s">
        <v>1386</v>
      </c>
      <c r="L626">
        <v>0</v>
      </c>
      <c r="M626">
        <v>10.308900612393344</v>
      </c>
      <c r="N626">
        <v>0</v>
      </c>
      <c r="O626">
        <v>0</v>
      </c>
      <c r="P626">
        <v>0</v>
      </c>
      <c r="Q626">
        <v>0</v>
      </c>
      <c r="R626" t="s">
        <v>531</v>
      </c>
      <c r="S626" t="s">
        <v>531</v>
      </c>
      <c r="T626" t="s">
        <v>531</v>
      </c>
      <c r="U626" t="s">
        <v>531</v>
      </c>
      <c r="W626" s="429">
        <f t="shared" si="15"/>
        <v>0</v>
      </c>
      <c r="X626" s="429">
        <f t="shared" si="15"/>
        <v>0</v>
      </c>
      <c r="Y626" s="429">
        <f t="shared" si="15"/>
        <v>0</v>
      </c>
      <c r="Z626" s="429">
        <f t="shared" si="14"/>
        <v>0</v>
      </c>
      <c r="AA626" s="429" t="s">
        <v>1296</v>
      </c>
    </row>
    <row r="627" spans="1:27" x14ac:dyDescent="0.25">
      <c r="A627" t="s">
        <v>149</v>
      </c>
      <c r="B627" t="s">
        <v>1246</v>
      </c>
      <c r="C627" t="s">
        <v>1324</v>
      </c>
      <c r="D627" t="s">
        <v>1384</v>
      </c>
      <c r="E627" t="s">
        <v>1326</v>
      </c>
      <c r="F627" t="s">
        <v>1293</v>
      </c>
      <c r="G627">
        <v>35</v>
      </c>
      <c r="H627">
        <v>35025</v>
      </c>
      <c r="I627" t="s">
        <v>563</v>
      </c>
      <c r="J627" t="s">
        <v>1385</v>
      </c>
      <c r="K627" t="s">
        <v>1386</v>
      </c>
      <c r="L627">
        <v>33.269633794542152</v>
      </c>
      <c r="M627">
        <v>0</v>
      </c>
      <c r="N627">
        <v>13.823298548436529</v>
      </c>
      <c r="O627">
        <v>0</v>
      </c>
      <c r="P627">
        <v>0</v>
      </c>
      <c r="Q627">
        <v>0</v>
      </c>
      <c r="R627" t="s">
        <v>531</v>
      </c>
      <c r="S627" t="s">
        <v>531</v>
      </c>
      <c r="T627" t="s">
        <v>531</v>
      </c>
      <c r="U627" t="s">
        <v>531</v>
      </c>
      <c r="W627" s="429">
        <f t="shared" si="15"/>
        <v>0</v>
      </c>
      <c r="X627" s="429">
        <f t="shared" si="15"/>
        <v>0</v>
      </c>
      <c r="Y627" s="429">
        <f t="shared" si="15"/>
        <v>0</v>
      </c>
      <c r="Z627" s="429">
        <f t="shared" si="14"/>
        <v>0</v>
      </c>
      <c r="AA627" s="429" t="s">
        <v>1296</v>
      </c>
    </row>
    <row r="628" spans="1:27" x14ac:dyDescent="0.25">
      <c r="A628" t="s">
        <v>149</v>
      </c>
      <c r="B628" t="s">
        <v>1246</v>
      </c>
      <c r="C628" t="s">
        <v>1324</v>
      </c>
      <c r="D628" t="s">
        <v>1384</v>
      </c>
      <c r="E628" t="s">
        <v>1326</v>
      </c>
      <c r="F628" t="s">
        <v>1293</v>
      </c>
      <c r="G628">
        <v>35</v>
      </c>
      <c r="H628">
        <v>35025</v>
      </c>
      <c r="I628" t="s">
        <v>563</v>
      </c>
      <c r="J628" t="s">
        <v>1385</v>
      </c>
      <c r="K628" t="s">
        <v>1386</v>
      </c>
      <c r="L628">
        <v>33.269633794542152</v>
      </c>
      <c r="M628">
        <v>0</v>
      </c>
      <c r="N628">
        <v>13.823298548436529</v>
      </c>
      <c r="O628">
        <v>0</v>
      </c>
      <c r="P628">
        <v>0</v>
      </c>
      <c r="Q628">
        <v>0</v>
      </c>
      <c r="R628" t="s">
        <v>531</v>
      </c>
      <c r="S628" t="s">
        <v>531</v>
      </c>
      <c r="T628" t="s">
        <v>531</v>
      </c>
      <c r="U628" t="s">
        <v>531</v>
      </c>
      <c r="W628" s="429">
        <f t="shared" si="15"/>
        <v>0</v>
      </c>
      <c r="X628" s="429">
        <f t="shared" si="15"/>
        <v>0</v>
      </c>
      <c r="Y628" s="429">
        <f t="shared" si="15"/>
        <v>0</v>
      </c>
      <c r="Z628" s="429">
        <f t="shared" si="14"/>
        <v>0</v>
      </c>
      <c r="AA628" s="429" t="s">
        <v>1296</v>
      </c>
    </row>
    <row r="629" spans="1:27" x14ac:dyDescent="0.25">
      <c r="A629" t="s">
        <v>149</v>
      </c>
      <c r="B629" t="s">
        <v>1246</v>
      </c>
      <c r="C629" t="s">
        <v>1324</v>
      </c>
      <c r="D629" t="s">
        <v>1384</v>
      </c>
      <c r="E629" t="s">
        <v>1326</v>
      </c>
      <c r="F629" t="s">
        <v>1293</v>
      </c>
      <c r="G629">
        <v>35</v>
      </c>
      <c r="H629">
        <v>35025</v>
      </c>
      <c r="I629" t="s">
        <v>563</v>
      </c>
      <c r="J629" t="s">
        <v>1385</v>
      </c>
      <c r="K629" t="s">
        <v>1386</v>
      </c>
      <c r="L629">
        <v>0</v>
      </c>
      <c r="M629">
        <v>9.3717278294484938</v>
      </c>
      <c r="N629">
        <v>0</v>
      </c>
      <c r="O629">
        <v>0</v>
      </c>
      <c r="P629">
        <v>0</v>
      </c>
      <c r="Q629">
        <v>0</v>
      </c>
      <c r="R629" t="s">
        <v>531</v>
      </c>
      <c r="S629" t="s">
        <v>531</v>
      </c>
      <c r="T629" t="s">
        <v>531</v>
      </c>
      <c r="U629" t="s">
        <v>531</v>
      </c>
      <c r="W629" s="429">
        <f t="shared" si="15"/>
        <v>0</v>
      </c>
      <c r="X629" s="429">
        <f t="shared" si="15"/>
        <v>0</v>
      </c>
      <c r="Y629" s="429">
        <f t="shared" si="15"/>
        <v>0</v>
      </c>
      <c r="Z629" s="429">
        <f t="shared" si="14"/>
        <v>0</v>
      </c>
      <c r="AA629" s="429" t="s">
        <v>1296</v>
      </c>
    </row>
    <row r="630" spans="1:27" x14ac:dyDescent="0.25">
      <c r="A630" t="s">
        <v>149</v>
      </c>
      <c r="B630" t="s">
        <v>1246</v>
      </c>
      <c r="C630" t="s">
        <v>1324</v>
      </c>
      <c r="D630" t="s">
        <v>1384</v>
      </c>
      <c r="E630" t="s">
        <v>1326</v>
      </c>
      <c r="F630" t="s">
        <v>1293</v>
      </c>
      <c r="G630">
        <v>35</v>
      </c>
      <c r="H630">
        <v>35025</v>
      </c>
      <c r="I630" t="s">
        <v>563</v>
      </c>
      <c r="J630" t="s">
        <v>1385</v>
      </c>
      <c r="K630" t="s">
        <v>1386</v>
      </c>
      <c r="L630">
        <v>0</v>
      </c>
      <c r="M630">
        <v>8.6688482422398572</v>
      </c>
      <c r="N630">
        <v>0</v>
      </c>
      <c r="O630">
        <v>0</v>
      </c>
      <c r="P630">
        <v>0</v>
      </c>
      <c r="Q630">
        <v>0</v>
      </c>
      <c r="R630" t="s">
        <v>531</v>
      </c>
      <c r="S630" t="s">
        <v>531</v>
      </c>
      <c r="T630" t="s">
        <v>531</v>
      </c>
      <c r="U630" t="s">
        <v>531</v>
      </c>
      <c r="W630" s="429">
        <f t="shared" si="15"/>
        <v>0</v>
      </c>
      <c r="X630" s="429">
        <f t="shared" si="15"/>
        <v>0</v>
      </c>
      <c r="Y630" s="429">
        <f t="shared" si="15"/>
        <v>0</v>
      </c>
      <c r="Z630" s="429">
        <f t="shared" si="14"/>
        <v>0</v>
      </c>
      <c r="AA630" s="429" t="s">
        <v>1296</v>
      </c>
    </row>
    <row r="631" spans="1:27" x14ac:dyDescent="0.25">
      <c r="A631" t="s">
        <v>149</v>
      </c>
      <c r="B631" t="s">
        <v>1246</v>
      </c>
      <c r="C631" t="s">
        <v>1324</v>
      </c>
      <c r="D631" t="s">
        <v>1384</v>
      </c>
      <c r="E631" t="s">
        <v>1326</v>
      </c>
      <c r="F631" t="s">
        <v>1293</v>
      </c>
      <c r="G631">
        <v>35</v>
      </c>
      <c r="H631">
        <v>35025</v>
      </c>
      <c r="I631" t="s">
        <v>563</v>
      </c>
      <c r="J631" t="s">
        <v>1385</v>
      </c>
      <c r="K631" t="s">
        <v>1386</v>
      </c>
      <c r="L631">
        <v>23.429319573621235</v>
      </c>
      <c r="M631">
        <v>23.429319573621235</v>
      </c>
      <c r="N631">
        <v>23.429319573621235</v>
      </c>
      <c r="O631">
        <v>0</v>
      </c>
      <c r="P631">
        <v>23.429319573621235</v>
      </c>
      <c r="Q631">
        <v>23.429319573621235</v>
      </c>
      <c r="R631" t="s">
        <v>531</v>
      </c>
      <c r="S631" t="s">
        <v>531</v>
      </c>
      <c r="T631" t="s">
        <v>531</v>
      </c>
      <c r="U631" t="s">
        <v>531</v>
      </c>
      <c r="W631" s="429">
        <f t="shared" si="15"/>
        <v>0</v>
      </c>
      <c r="X631" s="429">
        <f t="shared" si="15"/>
        <v>0</v>
      </c>
      <c r="Y631" s="429">
        <f t="shared" si="15"/>
        <v>0</v>
      </c>
      <c r="Z631" s="429">
        <f t="shared" si="14"/>
        <v>0</v>
      </c>
      <c r="AA631" s="429" t="s">
        <v>1296</v>
      </c>
    </row>
    <row r="632" spans="1:27" x14ac:dyDescent="0.25">
      <c r="A632" t="s">
        <v>149</v>
      </c>
      <c r="B632" t="s">
        <v>1246</v>
      </c>
      <c r="C632" t="s">
        <v>1324</v>
      </c>
      <c r="D632" t="s">
        <v>1384</v>
      </c>
      <c r="E632" t="s">
        <v>1326</v>
      </c>
      <c r="F632" t="s">
        <v>1293</v>
      </c>
      <c r="G632">
        <v>35</v>
      </c>
      <c r="H632">
        <v>35025</v>
      </c>
      <c r="I632" t="s">
        <v>563</v>
      </c>
      <c r="J632" t="s">
        <v>1385</v>
      </c>
      <c r="K632" t="s">
        <v>1386</v>
      </c>
      <c r="L632">
        <v>21.554974007731534</v>
      </c>
      <c r="M632">
        <v>1.1714659786810617</v>
      </c>
      <c r="N632">
        <v>18.274869267424563</v>
      </c>
      <c r="O632">
        <v>0</v>
      </c>
      <c r="P632">
        <v>0</v>
      </c>
      <c r="Q632">
        <v>0</v>
      </c>
      <c r="R632" t="s">
        <v>531</v>
      </c>
      <c r="S632" t="s">
        <v>531</v>
      </c>
      <c r="T632" t="s">
        <v>531</v>
      </c>
      <c r="U632" t="s">
        <v>531</v>
      </c>
      <c r="W632" s="429">
        <f t="shared" si="15"/>
        <v>0</v>
      </c>
      <c r="X632" s="429">
        <f t="shared" si="15"/>
        <v>0</v>
      </c>
      <c r="Y632" s="429">
        <f t="shared" si="15"/>
        <v>0</v>
      </c>
      <c r="Z632" s="429">
        <f t="shared" si="14"/>
        <v>0</v>
      </c>
      <c r="AA632" s="429" t="s">
        <v>1296</v>
      </c>
    </row>
    <row r="633" spans="1:27" x14ac:dyDescent="0.25">
      <c r="A633" t="s">
        <v>149</v>
      </c>
      <c r="B633" t="s">
        <v>1246</v>
      </c>
      <c r="C633" t="s">
        <v>1324</v>
      </c>
      <c r="D633" t="s">
        <v>1384</v>
      </c>
      <c r="E633" t="s">
        <v>1326</v>
      </c>
      <c r="F633" t="s">
        <v>1293</v>
      </c>
      <c r="G633">
        <v>35</v>
      </c>
      <c r="H633">
        <v>35025</v>
      </c>
      <c r="I633" t="s">
        <v>563</v>
      </c>
      <c r="J633" t="s">
        <v>1385</v>
      </c>
      <c r="K633" t="s">
        <v>1386</v>
      </c>
      <c r="L633">
        <v>3.2801047403069727</v>
      </c>
      <c r="M633">
        <v>26.498560437765619</v>
      </c>
      <c r="N633">
        <v>17.806282875952139</v>
      </c>
      <c r="O633">
        <v>167.28534175565562</v>
      </c>
      <c r="P633">
        <v>0</v>
      </c>
      <c r="Q633">
        <v>0</v>
      </c>
      <c r="R633" t="s">
        <v>531</v>
      </c>
      <c r="S633" t="s">
        <v>531</v>
      </c>
      <c r="T633" t="s">
        <v>531</v>
      </c>
      <c r="U633" t="s">
        <v>531</v>
      </c>
      <c r="W633" s="429">
        <f t="shared" si="15"/>
        <v>0</v>
      </c>
      <c r="X633" s="429">
        <f t="shared" si="15"/>
        <v>0</v>
      </c>
      <c r="Y633" s="429">
        <f t="shared" si="15"/>
        <v>0</v>
      </c>
      <c r="Z633" s="429">
        <f t="shared" si="14"/>
        <v>0</v>
      </c>
      <c r="AA633" s="429" t="s">
        <v>1296</v>
      </c>
    </row>
    <row r="634" spans="1:27" x14ac:dyDescent="0.25">
      <c r="A634" t="s">
        <v>149</v>
      </c>
      <c r="B634" t="s">
        <v>1246</v>
      </c>
      <c r="C634" t="s">
        <v>1324</v>
      </c>
      <c r="D634" t="s">
        <v>1384</v>
      </c>
      <c r="E634" t="s">
        <v>1326</v>
      </c>
      <c r="F634" t="s">
        <v>1293</v>
      </c>
      <c r="G634">
        <v>35</v>
      </c>
      <c r="H634">
        <v>35025</v>
      </c>
      <c r="I634" t="s">
        <v>563</v>
      </c>
      <c r="J634" t="s">
        <v>1385</v>
      </c>
      <c r="K634" t="s">
        <v>1386</v>
      </c>
      <c r="L634">
        <v>7.7082461397213864</v>
      </c>
      <c r="M634">
        <v>6.3259162848777342</v>
      </c>
      <c r="N634">
        <v>41.961911356355628</v>
      </c>
      <c r="O634">
        <v>36.456021256554642</v>
      </c>
      <c r="P634">
        <v>0</v>
      </c>
      <c r="Q634">
        <v>0</v>
      </c>
      <c r="R634" t="s">
        <v>531</v>
      </c>
      <c r="S634" t="s">
        <v>531</v>
      </c>
      <c r="T634" t="s">
        <v>531</v>
      </c>
      <c r="U634" t="s">
        <v>531</v>
      </c>
      <c r="W634" s="429">
        <f t="shared" si="15"/>
        <v>0</v>
      </c>
      <c r="X634" s="429">
        <f t="shared" si="15"/>
        <v>0</v>
      </c>
      <c r="Y634" s="429">
        <f t="shared" si="15"/>
        <v>0</v>
      </c>
      <c r="Z634" s="429">
        <f t="shared" si="14"/>
        <v>0</v>
      </c>
      <c r="AA634" s="429" t="s">
        <v>1296</v>
      </c>
    </row>
    <row r="635" spans="1:27" x14ac:dyDescent="0.25">
      <c r="A635" t="s">
        <v>149</v>
      </c>
      <c r="B635" t="s">
        <v>1246</v>
      </c>
      <c r="C635" t="s">
        <v>1324</v>
      </c>
      <c r="D635" t="s">
        <v>1384</v>
      </c>
      <c r="E635" t="s">
        <v>1326</v>
      </c>
      <c r="F635" t="s">
        <v>1293</v>
      </c>
      <c r="G635">
        <v>35</v>
      </c>
      <c r="H635">
        <v>35025</v>
      </c>
      <c r="I635" t="s">
        <v>563</v>
      </c>
      <c r="J635" t="s">
        <v>1385</v>
      </c>
      <c r="K635" t="s">
        <v>1386</v>
      </c>
      <c r="L635">
        <v>0</v>
      </c>
      <c r="M635">
        <v>28.818063075554122</v>
      </c>
      <c r="N635">
        <v>0</v>
      </c>
      <c r="O635">
        <v>0</v>
      </c>
      <c r="P635">
        <v>0</v>
      </c>
      <c r="Q635">
        <v>0</v>
      </c>
      <c r="R635" t="s">
        <v>531</v>
      </c>
      <c r="S635" t="s">
        <v>531</v>
      </c>
      <c r="T635" t="s">
        <v>531</v>
      </c>
      <c r="U635" t="s">
        <v>531</v>
      </c>
      <c r="W635" s="429">
        <f t="shared" si="15"/>
        <v>0</v>
      </c>
      <c r="X635" s="429">
        <f t="shared" si="15"/>
        <v>0</v>
      </c>
      <c r="Y635" s="429">
        <f t="shared" si="15"/>
        <v>0</v>
      </c>
      <c r="Z635" s="429">
        <f t="shared" si="14"/>
        <v>0</v>
      </c>
      <c r="AA635" s="429" t="s">
        <v>1296</v>
      </c>
    </row>
    <row r="636" spans="1:27" x14ac:dyDescent="0.25">
      <c r="A636" t="s">
        <v>149</v>
      </c>
      <c r="B636" t="s">
        <v>1246</v>
      </c>
      <c r="C636" t="s">
        <v>1324</v>
      </c>
      <c r="D636" t="s">
        <v>1384</v>
      </c>
      <c r="E636" t="s">
        <v>1326</v>
      </c>
      <c r="F636" t="s">
        <v>1293</v>
      </c>
      <c r="G636">
        <v>35</v>
      </c>
      <c r="H636">
        <v>35025</v>
      </c>
      <c r="I636" t="s">
        <v>563</v>
      </c>
      <c r="J636" t="s">
        <v>1385</v>
      </c>
      <c r="K636" t="s">
        <v>1386</v>
      </c>
      <c r="L636">
        <v>0</v>
      </c>
      <c r="M636">
        <v>18.977748854633198</v>
      </c>
      <c r="N636">
        <v>0</v>
      </c>
      <c r="O636">
        <v>0</v>
      </c>
      <c r="P636">
        <v>0</v>
      </c>
      <c r="Q636">
        <v>0</v>
      </c>
      <c r="R636" t="s">
        <v>531</v>
      </c>
      <c r="S636" t="s">
        <v>531</v>
      </c>
      <c r="T636" t="s">
        <v>531</v>
      </c>
      <c r="U636" t="s">
        <v>531</v>
      </c>
      <c r="W636" s="429">
        <f t="shared" si="15"/>
        <v>0</v>
      </c>
      <c r="X636" s="429">
        <f t="shared" si="15"/>
        <v>0</v>
      </c>
      <c r="Y636" s="429">
        <f t="shared" si="15"/>
        <v>0</v>
      </c>
      <c r="Z636" s="429">
        <f t="shared" si="14"/>
        <v>0</v>
      </c>
      <c r="AA636" s="429" t="s">
        <v>1296</v>
      </c>
    </row>
    <row r="637" spans="1:27" x14ac:dyDescent="0.25">
      <c r="A637" t="s">
        <v>149</v>
      </c>
      <c r="B637" t="s">
        <v>1246</v>
      </c>
      <c r="C637" t="s">
        <v>1324</v>
      </c>
      <c r="D637" t="s">
        <v>1384</v>
      </c>
      <c r="E637" t="s">
        <v>1326</v>
      </c>
      <c r="F637" t="s">
        <v>1293</v>
      </c>
      <c r="G637">
        <v>35</v>
      </c>
      <c r="H637">
        <v>35025</v>
      </c>
      <c r="I637" t="s">
        <v>563</v>
      </c>
      <c r="J637" t="s">
        <v>1385</v>
      </c>
      <c r="K637" t="s">
        <v>1386</v>
      </c>
      <c r="L637">
        <v>121.36387539135799</v>
      </c>
      <c r="M637">
        <v>30.223822249971395</v>
      </c>
      <c r="N637">
        <v>90.905759945650388</v>
      </c>
      <c r="O637">
        <v>7.02879587208637E-2</v>
      </c>
      <c r="P637">
        <v>1.0074607416657131</v>
      </c>
      <c r="Q637">
        <v>1.0074607416657131</v>
      </c>
      <c r="R637" t="s">
        <v>531</v>
      </c>
      <c r="S637" t="s">
        <v>531</v>
      </c>
      <c r="T637" t="s">
        <v>531</v>
      </c>
      <c r="U637" t="s">
        <v>531</v>
      </c>
      <c r="W637" s="429">
        <f t="shared" si="15"/>
        <v>0</v>
      </c>
      <c r="X637" s="429">
        <f t="shared" si="15"/>
        <v>0</v>
      </c>
      <c r="Y637" s="429">
        <f t="shared" si="15"/>
        <v>0</v>
      </c>
      <c r="Z637" s="429">
        <f t="shared" si="14"/>
        <v>0</v>
      </c>
      <c r="AA637" s="429" t="s">
        <v>1296</v>
      </c>
    </row>
    <row r="638" spans="1:27" x14ac:dyDescent="0.25">
      <c r="A638" t="s">
        <v>149</v>
      </c>
      <c r="B638" t="s">
        <v>1246</v>
      </c>
      <c r="C638" t="s">
        <v>1324</v>
      </c>
      <c r="D638" t="s">
        <v>1384</v>
      </c>
      <c r="E638" t="s">
        <v>1326</v>
      </c>
      <c r="F638" t="s">
        <v>1293</v>
      </c>
      <c r="G638">
        <v>35</v>
      </c>
      <c r="H638">
        <v>35025</v>
      </c>
      <c r="I638" t="s">
        <v>563</v>
      </c>
      <c r="J638" t="s">
        <v>1385</v>
      </c>
      <c r="K638" t="s">
        <v>1386</v>
      </c>
      <c r="L638">
        <v>0</v>
      </c>
      <c r="M638">
        <v>2.8115183488345479</v>
      </c>
      <c r="N638">
        <v>0</v>
      </c>
      <c r="O638">
        <v>0</v>
      </c>
      <c r="P638">
        <v>0</v>
      </c>
      <c r="Q638">
        <v>0</v>
      </c>
      <c r="R638" t="s">
        <v>531</v>
      </c>
      <c r="S638" t="s">
        <v>531</v>
      </c>
      <c r="T638" t="s">
        <v>531</v>
      </c>
      <c r="U638" t="s">
        <v>531</v>
      </c>
      <c r="W638" s="429">
        <f t="shared" si="15"/>
        <v>0</v>
      </c>
      <c r="X638" s="429">
        <f t="shared" si="15"/>
        <v>0</v>
      </c>
      <c r="Y638" s="429">
        <f t="shared" si="15"/>
        <v>0</v>
      </c>
      <c r="Z638" s="429">
        <f t="shared" si="14"/>
        <v>0</v>
      </c>
      <c r="AA638" s="429" t="s">
        <v>1296</v>
      </c>
    </row>
    <row r="639" spans="1:27" x14ac:dyDescent="0.25">
      <c r="A639" t="s">
        <v>149</v>
      </c>
      <c r="B639" t="s">
        <v>1246</v>
      </c>
      <c r="C639" t="s">
        <v>1324</v>
      </c>
      <c r="D639" t="s">
        <v>1384</v>
      </c>
      <c r="E639" t="s">
        <v>1326</v>
      </c>
      <c r="F639" t="s">
        <v>1293</v>
      </c>
      <c r="G639">
        <v>35</v>
      </c>
      <c r="H639">
        <v>35025</v>
      </c>
      <c r="I639" t="s">
        <v>563</v>
      </c>
      <c r="J639" t="s">
        <v>1385</v>
      </c>
      <c r="K639" t="s">
        <v>1386</v>
      </c>
      <c r="L639">
        <v>31.160995032916244</v>
      </c>
      <c r="M639">
        <v>21.789267203467748</v>
      </c>
      <c r="N639">
        <v>62.556283261568694</v>
      </c>
      <c r="O639">
        <v>0</v>
      </c>
      <c r="P639">
        <v>0</v>
      </c>
      <c r="Q639">
        <v>0</v>
      </c>
      <c r="R639" t="s">
        <v>531</v>
      </c>
      <c r="S639" t="s">
        <v>531</v>
      </c>
      <c r="T639" t="s">
        <v>531</v>
      </c>
      <c r="U639" t="s">
        <v>531</v>
      </c>
      <c r="W639" s="429">
        <f t="shared" si="15"/>
        <v>0</v>
      </c>
      <c r="X639" s="429">
        <f t="shared" si="15"/>
        <v>0</v>
      </c>
      <c r="Y639" s="429">
        <f t="shared" si="15"/>
        <v>0</v>
      </c>
      <c r="Z639" s="429">
        <f t="shared" si="14"/>
        <v>0</v>
      </c>
      <c r="AA639" s="429" t="s">
        <v>1296</v>
      </c>
    </row>
    <row r="640" spans="1:27" x14ac:dyDescent="0.25">
      <c r="A640" t="s">
        <v>149</v>
      </c>
      <c r="B640" t="s">
        <v>1246</v>
      </c>
      <c r="C640" t="s">
        <v>1324</v>
      </c>
      <c r="D640" t="s">
        <v>1384</v>
      </c>
      <c r="E640" t="s">
        <v>1326</v>
      </c>
      <c r="F640" t="s">
        <v>1293</v>
      </c>
      <c r="G640">
        <v>35</v>
      </c>
      <c r="H640">
        <v>35025</v>
      </c>
      <c r="I640" t="s">
        <v>563</v>
      </c>
      <c r="J640" t="s">
        <v>1385</v>
      </c>
      <c r="K640" t="s">
        <v>1386</v>
      </c>
      <c r="L640">
        <v>1.2651832569755468</v>
      </c>
      <c r="M640">
        <v>7.02879587208637E-2</v>
      </c>
      <c r="N640">
        <v>1.0543193808129556</v>
      </c>
      <c r="O640">
        <v>0</v>
      </c>
      <c r="P640">
        <v>0</v>
      </c>
      <c r="Q640">
        <v>0</v>
      </c>
      <c r="R640" t="s">
        <v>531</v>
      </c>
      <c r="S640" t="s">
        <v>531</v>
      </c>
      <c r="T640" t="s">
        <v>531</v>
      </c>
      <c r="U640" t="s">
        <v>531</v>
      </c>
      <c r="W640" s="429">
        <f t="shared" si="15"/>
        <v>0</v>
      </c>
      <c r="X640" s="429">
        <f t="shared" si="15"/>
        <v>0</v>
      </c>
      <c r="Y640" s="429">
        <f t="shared" si="15"/>
        <v>0</v>
      </c>
      <c r="Z640" s="429">
        <f t="shared" si="14"/>
        <v>0</v>
      </c>
      <c r="AA640" s="429" t="s">
        <v>1296</v>
      </c>
    </row>
    <row r="641" spans="1:27" x14ac:dyDescent="0.25">
      <c r="A641" t="s">
        <v>149</v>
      </c>
      <c r="B641" t="s">
        <v>1246</v>
      </c>
      <c r="C641" t="s">
        <v>1324</v>
      </c>
      <c r="D641" t="s">
        <v>1384</v>
      </c>
      <c r="E641" t="s">
        <v>1326</v>
      </c>
      <c r="F641" t="s">
        <v>1293</v>
      </c>
      <c r="G641">
        <v>35</v>
      </c>
      <c r="H641">
        <v>35025</v>
      </c>
      <c r="I641" t="s">
        <v>563</v>
      </c>
      <c r="J641" t="s">
        <v>1385</v>
      </c>
      <c r="K641" t="s">
        <v>1386</v>
      </c>
      <c r="L641">
        <v>0</v>
      </c>
      <c r="M641">
        <v>6.1619110478623842</v>
      </c>
      <c r="N641">
        <v>0</v>
      </c>
      <c r="O641">
        <v>0</v>
      </c>
      <c r="P641">
        <v>0</v>
      </c>
      <c r="Q641">
        <v>0</v>
      </c>
      <c r="R641" t="s">
        <v>531</v>
      </c>
      <c r="S641" t="s">
        <v>531</v>
      </c>
      <c r="T641" t="s">
        <v>531</v>
      </c>
      <c r="U641" t="s">
        <v>531</v>
      </c>
      <c r="W641" s="429">
        <f t="shared" si="15"/>
        <v>0</v>
      </c>
      <c r="X641" s="429">
        <f t="shared" si="15"/>
        <v>0</v>
      </c>
      <c r="Y641" s="429">
        <f t="shared" si="15"/>
        <v>0</v>
      </c>
      <c r="Z641" s="429">
        <f t="shared" si="14"/>
        <v>0</v>
      </c>
      <c r="AA641" s="429" t="s">
        <v>1296</v>
      </c>
    </row>
    <row r="642" spans="1:27" x14ac:dyDescent="0.25">
      <c r="A642" t="s">
        <v>149</v>
      </c>
      <c r="B642" t="s">
        <v>1246</v>
      </c>
      <c r="C642" t="s">
        <v>1324</v>
      </c>
      <c r="D642" t="s">
        <v>1384</v>
      </c>
      <c r="E642" t="s">
        <v>1326</v>
      </c>
      <c r="F642" t="s">
        <v>1293</v>
      </c>
      <c r="G642">
        <v>35</v>
      </c>
      <c r="H642">
        <v>35025</v>
      </c>
      <c r="I642" t="s">
        <v>563</v>
      </c>
      <c r="J642" t="s">
        <v>1385</v>
      </c>
      <c r="K642" t="s">
        <v>1386</v>
      </c>
      <c r="L642">
        <v>0</v>
      </c>
      <c r="M642">
        <v>0</v>
      </c>
      <c r="N642">
        <v>0</v>
      </c>
      <c r="O642">
        <v>0</v>
      </c>
      <c r="P642">
        <v>0</v>
      </c>
      <c r="Q642">
        <v>0</v>
      </c>
      <c r="R642" t="s">
        <v>531</v>
      </c>
      <c r="S642" t="s">
        <v>531</v>
      </c>
      <c r="T642" t="s">
        <v>531</v>
      </c>
      <c r="U642" t="s">
        <v>531</v>
      </c>
      <c r="W642" s="429">
        <f t="shared" si="15"/>
        <v>0</v>
      </c>
      <c r="X642" s="429">
        <f t="shared" si="15"/>
        <v>0</v>
      </c>
      <c r="Y642" s="429">
        <f t="shared" si="15"/>
        <v>0</v>
      </c>
      <c r="Z642" s="429">
        <f t="shared" si="14"/>
        <v>0</v>
      </c>
      <c r="AA642" s="429" t="s">
        <v>1296</v>
      </c>
    </row>
    <row r="643" spans="1:27" x14ac:dyDescent="0.25">
      <c r="A643" t="s">
        <v>149</v>
      </c>
      <c r="B643" t="s">
        <v>1246</v>
      </c>
      <c r="C643" t="s">
        <v>1324</v>
      </c>
      <c r="D643" t="s">
        <v>1384</v>
      </c>
      <c r="E643" t="s">
        <v>1326</v>
      </c>
      <c r="F643" t="s">
        <v>1293</v>
      </c>
      <c r="G643">
        <v>35</v>
      </c>
      <c r="H643">
        <v>35025</v>
      </c>
      <c r="I643" t="s">
        <v>563</v>
      </c>
      <c r="J643" t="s">
        <v>1385</v>
      </c>
      <c r="K643" t="s">
        <v>1386</v>
      </c>
      <c r="L643">
        <v>0</v>
      </c>
      <c r="M643">
        <v>2.3429319573621234E-2</v>
      </c>
      <c r="N643">
        <v>0</v>
      </c>
      <c r="O643">
        <v>0</v>
      </c>
      <c r="P643">
        <v>0</v>
      </c>
      <c r="Q643">
        <v>0</v>
      </c>
      <c r="R643" t="s">
        <v>531</v>
      </c>
      <c r="S643" t="s">
        <v>531</v>
      </c>
      <c r="T643" t="s">
        <v>531</v>
      </c>
      <c r="U643" t="s">
        <v>531</v>
      </c>
      <c r="W643" s="429">
        <f t="shared" si="15"/>
        <v>0</v>
      </c>
      <c r="X643" s="429">
        <f t="shared" si="15"/>
        <v>0</v>
      </c>
      <c r="Y643" s="429">
        <f t="shared" si="15"/>
        <v>0</v>
      </c>
      <c r="Z643" s="429">
        <f t="shared" si="14"/>
        <v>0</v>
      </c>
      <c r="AA643" s="429" t="s">
        <v>1296</v>
      </c>
    </row>
    <row r="644" spans="1:27" x14ac:dyDescent="0.25">
      <c r="A644" t="s">
        <v>149</v>
      </c>
      <c r="B644" t="s">
        <v>1246</v>
      </c>
      <c r="C644" t="s">
        <v>1324</v>
      </c>
      <c r="D644" t="s">
        <v>1384</v>
      </c>
      <c r="E644" t="s">
        <v>1326</v>
      </c>
      <c r="F644" t="s">
        <v>1293</v>
      </c>
      <c r="G644">
        <v>35</v>
      </c>
      <c r="H644">
        <v>35025</v>
      </c>
      <c r="I644" t="s">
        <v>563</v>
      </c>
      <c r="J644" t="s">
        <v>1385</v>
      </c>
      <c r="K644" t="s">
        <v>1386</v>
      </c>
      <c r="L644">
        <v>0</v>
      </c>
      <c r="M644">
        <v>16.634816897271076</v>
      </c>
      <c r="N644">
        <v>0</v>
      </c>
      <c r="O644">
        <v>0</v>
      </c>
      <c r="P644">
        <v>0</v>
      </c>
      <c r="Q644">
        <v>0</v>
      </c>
      <c r="R644" t="s">
        <v>531</v>
      </c>
      <c r="S644" t="s">
        <v>531</v>
      </c>
      <c r="T644" t="s">
        <v>531</v>
      </c>
      <c r="U644" t="s">
        <v>531</v>
      </c>
      <c r="W644" s="429">
        <f t="shared" si="15"/>
        <v>0</v>
      </c>
      <c r="X644" s="429">
        <f t="shared" si="15"/>
        <v>0</v>
      </c>
      <c r="Y644" s="429">
        <f t="shared" si="15"/>
        <v>0</v>
      </c>
      <c r="Z644" s="429">
        <f t="shared" si="14"/>
        <v>0</v>
      </c>
      <c r="AA644" s="429" t="s">
        <v>1296</v>
      </c>
    </row>
    <row r="645" spans="1:27" x14ac:dyDescent="0.25">
      <c r="A645" t="s">
        <v>149</v>
      </c>
      <c r="B645" t="s">
        <v>1246</v>
      </c>
      <c r="C645" t="s">
        <v>1324</v>
      </c>
      <c r="D645" t="s">
        <v>1384</v>
      </c>
      <c r="E645" t="s">
        <v>1326</v>
      </c>
      <c r="F645" t="s">
        <v>1293</v>
      </c>
      <c r="G645">
        <v>35</v>
      </c>
      <c r="H645">
        <v>35025</v>
      </c>
      <c r="I645" t="s">
        <v>563</v>
      </c>
      <c r="J645" t="s">
        <v>1385</v>
      </c>
      <c r="K645" t="s">
        <v>1386</v>
      </c>
      <c r="L645">
        <v>0</v>
      </c>
      <c r="M645">
        <v>23.429319573621235</v>
      </c>
      <c r="N645">
        <v>0</v>
      </c>
      <c r="O645">
        <v>0</v>
      </c>
      <c r="P645">
        <v>0</v>
      </c>
      <c r="Q645">
        <v>0</v>
      </c>
      <c r="R645" t="s">
        <v>531</v>
      </c>
      <c r="S645" t="s">
        <v>531</v>
      </c>
      <c r="T645" t="s">
        <v>531</v>
      </c>
      <c r="U645" t="s">
        <v>531</v>
      </c>
      <c r="W645" s="429">
        <f t="shared" si="15"/>
        <v>0</v>
      </c>
      <c r="X645" s="429">
        <f t="shared" si="15"/>
        <v>0</v>
      </c>
      <c r="Y645" s="429">
        <f t="shared" si="15"/>
        <v>0</v>
      </c>
      <c r="Z645" s="429">
        <f t="shared" si="14"/>
        <v>0</v>
      </c>
      <c r="AA645" s="429" t="s">
        <v>1296</v>
      </c>
    </row>
    <row r="646" spans="1:27" x14ac:dyDescent="0.25">
      <c r="A646" t="s">
        <v>149</v>
      </c>
      <c r="B646" t="s">
        <v>1246</v>
      </c>
      <c r="C646" t="s">
        <v>1324</v>
      </c>
      <c r="D646" t="s">
        <v>1384</v>
      </c>
      <c r="E646" t="s">
        <v>1326</v>
      </c>
      <c r="F646" t="s">
        <v>1293</v>
      </c>
      <c r="G646">
        <v>35</v>
      </c>
      <c r="H646">
        <v>35025</v>
      </c>
      <c r="I646" t="s">
        <v>563</v>
      </c>
      <c r="J646" t="s">
        <v>1385</v>
      </c>
      <c r="K646" t="s">
        <v>1386</v>
      </c>
      <c r="L646">
        <v>0</v>
      </c>
      <c r="M646">
        <v>0</v>
      </c>
      <c r="N646">
        <v>0</v>
      </c>
      <c r="O646">
        <v>0</v>
      </c>
      <c r="P646">
        <v>0.11714659786810618</v>
      </c>
      <c r="Q646">
        <v>0.11714659786810618</v>
      </c>
      <c r="R646" t="s">
        <v>531</v>
      </c>
      <c r="S646" t="s">
        <v>531</v>
      </c>
      <c r="T646" t="s">
        <v>531</v>
      </c>
      <c r="U646" t="s">
        <v>531</v>
      </c>
      <c r="W646" s="429">
        <f t="shared" si="15"/>
        <v>0</v>
      </c>
      <c r="X646" s="429">
        <f t="shared" si="15"/>
        <v>0</v>
      </c>
      <c r="Y646" s="429">
        <f t="shared" si="15"/>
        <v>0</v>
      </c>
      <c r="Z646" s="429">
        <f t="shared" si="14"/>
        <v>0</v>
      </c>
      <c r="AA646" s="429" t="s">
        <v>1296</v>
      </c>
    </row>
    <row r="647" spans="1:27" x14ac:dyDescent="0.25">
      <c r="A647" t="s">
        <v>149</v>
      </c>
      <c r="B647" t="s">
        <v>1246</v>
      </c>
      <c r="C647" t="s">
        <v>1324</v>
      </c>
      <c r="D647" t="s">
        <v>1384</v>
      </c>
      <c r="E647" t="s">
        <v>1326</v>
      </c>
      <c r="F647" t="s">
        <v>1293</v>
      </c>
      <c r="G647">
        <v>35</v>
      </c>
      <c r="H647">
        <v>35025</v>
      </c>
      <c r="I647" t="s">
        <v>563</v>
      </c>
      <c r="J647" t="s">
        <v>1385</v>
      </c>
      <c r="K647" t="s">
        <v>1386</v>
      </c>
      <c r="L647">
        <v>0</v>
      </c>
      <c r="M647">
        <v>1.1714659786810617</v>
      </c>
      <c r="N647">
        <v>0</v>
      </c>
      <c r="O647">
        <v>0</v>
      </c>
      <c r="P647">
        <v>0</v>
      </c>
      <c r="Q647">
        <v>0</v>
      </c>
      <c r="R647" t="s">
        <v>531</v>
      </c>
      <c r="S647" t="s">
        <v>531</v>
      </c>
      <c r="T647" t="s">
        <v>531</v>
      </c>
      <c r="U647" t="s">
        <v>531</v>
      </c>
      <c r="W647" s="429">
        <f t="shared" si="15"/>
        <v>0</v>
      </c>
      <c r="X647" s="429">
        <f t="shared" si="15"/>
        <v>0</v>
      </c>
      <c r="Y647" s="429">
        <f t="shared" si="15"/>
        <v>0</v>
      </c>
      <c r="Z647" s="429">
        <f t="shared" si="14"/>
        <v>0</v>
      </c>
      <c r="AA647" s="429" t="s">
        <v>1296</v>
      </c>
    </row>
    <row r="648" spans="1:27" x14ac:dyDescent="0.25">
      <c r="A648" t="s">
        <v>149</v>
      </c>
      <c r="B648" t="s">
        <v>1246</v>
      </c>
      <c r="C648" t="s">
        <v>1324</v>
      </c>
      <c r="D648" t="s">
        <v>1384</v>
      </c>
      <c r="E648" t="s">
        <v>1326</v>
      </c>
      <c r="F648" t="s">
        <v>1293</v>
      </c>
      <c r="G648">
        <v>35</v>
      </c>
      <c r="H648">
        <v>35025</v>
      </c>
      <c r="I648" t="s">
        <v>563</v>
      </c>
      <c r="J648" t="s">
        <v>1385</v>
      </c>
      <c r="K648" t="s">
        <v>1386</v>
      </c>
      <c r="L648">
        <v>0</v>
      </c>
      <c r="M648">
        <v>16.400523701534865</v>
      </c>
      <c r="N648">
        <v>0</v>
      </c>
      <c r="O648">
        <v>0</v>
      </c>
      <c r="P648">
        <v>0</v>
      </c>
      <c r="Q648">
        <v>0</v>
      </c>
      <c r="R648" t="s">
        <v>531</v>
      </c>
      <c r="S648" t="s">
        <v>531</v>
      </c>
      <c r="T648" t="s">
        <v>531</v>
      </c>
      <c r="U648" t="s">
        <v>531</v>
      </c>
      <c r="W648" s="429">
        <f t="shared" si="15"/>
        <v>0</v>
      </c>
      <c r="X648" s="429">
        <f t="shared" si="15"/>
        <v>0</v>
      </c>
      <c r="Y648" s="429">
        <f t="shared" si="15"/>
        <v>0</v>
      </c>
      <c r="Z648" s="429">
        <f t="shared" si="14"/>
        <v>0</v>
      </c>
      <c r="AA648" s="429" t="s">
        <v>1296</v>
      </c>
    </row>
    <row r="649" spans="1:27" x14ac:dyDescent="0.25">
      <c r="A649" t="s">
        <v>149</v>
      </c>
      <c r="B649" t="s">
        <v>1246</v>
      </c>
      <c r="C649" t="s">
        <v>1324</v>
      </c>
      <c r="D649" t="s">
        <v>1384</v>
      </c>
      <c r="E649" t="s">
        <v>1326</v>
      </c>
      <c r="F649" t="s">
        <v>1293</v>
      </c>
      <c r="G649">
        <v>35</v>
      </c>
      <c r="H649">
        <v>35025</v>
      </c>
      <c r="I649" t="s">
        <v>563</v>
      </c>
      <c r="J649" t="s">
        <v>1385</v>
      </c>
      <c r="K649" t="s">
        <v>1386</v>
      </c>
      <c r="L649">
        <v>36.081152143376706</v>
      </c>
      <c r="M649">
        <v>18.040576071688353</v>
      </c>
      <c r="N649">
        <v>54.356021410801262</v>
      </c>
      <c r="O649">
        <v>0</v>
      </c>
      <c r="P649">
        <v>1.1714659786810617</v>
      </c>
      <c r="Q649">
        <v>1.1714659786810617</v>
      </c>
      <c r="R649" t="s">
        <v>531</v>
      </c>
      <c r="S649" t="s">
        <v>531</v>
      </c>
      <c r="T649" t="s">
        <v>531</v>
      </c>
      <c r="U649" t="s">
        <v>531</v>
      </c>
      <c r="W649" s="429">
        <f t="shared" si="15"/>
        <v>0</v>
      </c>
      <c r="X649" s="429">
        <f t="shared" si="15"/>
        <v>0</v>
      </c>
      <c r="Y649" s="429">
        <f t="shared" si="15"/>
        <v>0</v>
      </c>
      <c r="Z649" s="429">
        <f t="shared" si="14"/>
        <v>0</v>
      </c>
      <c r="AA649" s="429" t="s">
        <v>1296</v>
      </c>
    </row>
    <row r="650" spans="1:27" x14ac:dyDescent="0.25">
      <c r="A650" t="s">
        <v>149</v>
      </c>
      <c r="B650" t="s">
        <v>1246</v>
      </c>
      <c r="C650" t="s">
        <v>1324</v>
      </c>
      <c r="D650" t="s">
        <v>1384</v>
      </c>
      <c r="E650" t="s">
        <v>1326</v>
      </c>
      <c r="F650" t="s">
        <v>1293</v>
      </c>
      <c r="G650">
        <v>35</v>
      </c>
      <c r="H650">
        <v>35025</v>
      </c>
      <c r="I650" t="s">
        <v>563</v>
      </c>
      <c r="J650" t="s">
        <v>1385</v>
      </c>
      <c r="K650" t="s">
        <v>1386</v>
      </c>
      <c r="L650">
        <v>42.875654819726861</v>
      </c>
      <c r="M650">
        <v>21.320680811995324</v>
      </c>
      <c r="N650">
        <v>64.196335631722178</v>
      </c>
      <c r="O650">
        <v>0</v>
      </c>
      <c r="P650">
        <v>0</v>
      </c>
      <c r="Q650">
        <v>0</v>
      </c>
      <c r="R650" t="s">
        <v>531</v>
      </c>
      <c r="S650" t="s">
        <v>531</v>
      </c>
      <c r="T650" t="s">
        <v>531</v>
      </c>
      <c r="U650" t="s">
        <v>531</v>
      </c>
      <c r="W650" s="429">
        <f t="shared" si="15"/>
        <v>0</v>
      </c>
      <c r="X650" s="429">
        <f t="shared" si="15"/>
        <v>0</v>
      </c>
      <c r="Y650" s="429">
        <f t="shared" si="15"/>
        <v>0</v>
      </c>
      <c r="Z650" s="429">
        <f t="shared" si="14"/>
        <v>0</v>
      </c>
      <c r="AA650" s="429" t="s">
        <v>1296</v>
      </c>
    </row>
    <row r="651" spans="1:27" x14ac:dyDescent="0.25">
      <c r="A651" t="s">
        <v>149</v>
      </c>
      <c r="B651" t="s">
        <v>1246</v>
      </c>
      <c r="C651" t="s">
        <v>1324</v>
      </c>
      <c r="D651" t="s">
        <v>1384</v>
      </c>
      <c r="E651" t="s">
        <v>1326</v>
      </c>
      <c r="F651" t="s">
        <v>1293</v>
      </c>
      <c r="G651">
        <v>35</v>
      </c>
      <c r="H651">
        <v>35025</v>
      </c>
      <c r="I651" t="s">
        <v>563</v>
      </c>
      <c r="J651" t="s">
        <v>1385</v>
      </c>
      <c r="K651" t="s">
        <v>1386</v>
      </c>
      <c r="L651">
        <v>0</v>
      </c>
      <c r="M651">
        <v>14.713612692234136</v>
      </c>
      <c r="N651">
        <v>0</v>
      </c>
      <c r="O651">
        <v>0</v>
      </c>
      <c r="P651">
        <v>0</v>
      </c>
      <c r="Q651">
        <v>0</v>
      </c>
      <c r="R651" t="s">
        <v>531</v>
      </c>
      <c r="S651" t="s">
        <v>531</v>
      </c>
      <c r="T651" t="s">
        <v>531</v>
      </c>
      <c r="U651" t="s">
        <v>531</v>
      </c>
      <c r="W651" s="429">
        <f t="shared" si="15"/>
        <v>0</v>
      </c>
      <c r="X651" s="429">
        <f t="shared" si="15"/>
        <v>0</v>
      </c>
      <c r="Y651" s="429">
        <f t="shared" si="15"/>
        <v>0</v>
      </c>
      <c r="Z651" s="429">
        <f t="shared" si="14"/>
        <v>0</v>
      </c>
      <c r="AA651" s="429" t="s">
        <v>1296</v>
      </c>
    </row>
    <row r="652" spans="1:27" x14ac:dyDescent="0.25">
      <c r="A652" t="s">
        <v>149</v>
      </c>
      <c r="B652" t="s">
        <v>1246</v>
      </c>
      <c r="C652" t="s">
        <v>1324</v>
      </c>
      <c r="D652" t="s">
        <v>1384</v>
      </c>
      <c r="E652" t="s">
        <v>1326</v>
      </c>
      <c r="F652" t="s">
        <v>1293</v>
      </c>
      <c r="G652">
        <v>35</v>
      </c>
      <c r="H652">
        <v>35025</v>
      </c>
      <c r="I652" t="s">
        <v>563</v>
      </c>
      <c r="J652" t="s">
        <v>1385</v>
      </c>
      <c r="K652" t="s">
        <v>1386</v>
      </c>
      <c r="L652">
        <v>0</v>
      </c>
      <c r="M652">
        <v>9.816884901347299</v>
      </c>
      <c r="N652">
        <v>0</v>
      </c>
      <c r="O652">
        <v>0</v>
      </c>
      <c r="P652">
        <v>0</v>
      </c>
      <c r="Q652">
        <v>0</v>
      </c>
      <c r="R652" t="s">
        <v>531</v>
      </c>
      <c r="S652" t="s">
        <v>531</v>
      </c>
      <c r="T652" t="s">
        <v>531</v>
      </c>
      <c r="U652" t="s">
        <v>531</v>
      </c>
      <c r="W652" s="429">
        <f t="shared" si="15"/>
        <v>0</v>
      </c>
      <c r="X652" s="429">
        <f t="shared" si="15"/>
        <v>0</v>
      </c>
      <c r="Y652" s="429">
        <f t="shared" si="15"/>
        <v>0</v>
      </c>
      <c r="Z652" s="429">
        <f t="shared" si="14"/>
        <v>0</v>
      </c>
      <c r="AA652" s="429" t="s">
        <v>1296</v>
      </c>
    </row>
    <row r="653" spans="1:27" x14ac:dyDescent="0.25">
      <c r="A653" t="s">
        <v>149</v>
      </c>
      <c r="B653" t="s">
        <v>1246</v>
      </c>
      <c r="C653" t="s">
        <v>1324</v>
      </c>
      <c r="D653" t="s">
        <v>1384</v>
      </c>
      <c r="E653" t="s">
        <v>1326</v>
      </c>
      <c r="F653" t="s">
        <v>1293</v>
      </c>
      <c r="G653">
        <v>35</v>
      </c>
      <c r="H653">
        <v>35025</v>
      </c>
      <c r="I653" t="s">
        <v>563</v>
      </c>
      <c r="J653" t="s">
        <v>1385</v>
      </c>
      <c r="K653" t="s">
        <v>1386</v>
      </c>
      <c r="L653">
        <v>36.081152143376706</v>
      </c>
      <c r="M653">
        <v>9.1374346337122816</v>
      </c>
      <c r="N653">
        <v>23.429319573621235</v>
      </c>
      <c r="O653">
        <v>0</v>
      </c>
      <c r="P653">
        <v>0</v>
      </c>
      <c r="Q653">
        <v>0</v>
      </c>
      <c r="R653" t="s">
        <v>531</v>
      </c>
      <c r="S653" t="s">
        <v>531</v>
      </c>
      <c r="T653" t="s">
        <v>531</v>
      </c>
      <c r="U653" t="s">
        <v>531</v>
      </c>
      <c r="W653" s="429">
        <f t="shared" si="15"/>
        <v>0</v>
      </c>
      <c r="X653" s="429">
        <f t="shared" si="15"/>
        <v>0</v>
      </c>
      <c r="Y653" s="429">
        <f t="shared" si="15"/>
        <v>0</v>
      </c>
      <c r="Z653" s="429">
        <f t="shared" si="14"/>
        <v>0</v>
      </c>
      <c r="AA653" s="429" t="s">
        <v>1296</v>
      </c>
    </row>
    <row r="654" spans="1:27" x14ac:dyDescent="0.25">
      <c r="A654" t="s">
        <v>149</v>
      </c>
      <c r="B654" t="s">
        <v>1246</v>
      </c>
      <c r="C654" t="s">
        <v>1324</v>
      </c>
      <c r="D654" t="s">
        <v>1384</v>
      </c>
      <c r="E654" t="s">
        <v>1326</v>
      </c>
      <c r="F654" t="s">
        <v>1293</v>
      </c>
      <c r="G654">
        <v>35</v>
      </c>
      <c r="H654">
        <v>35025</v>
      </c>
      <c r="I654" t="s">
        <v>563</v>
      </c>
      <c r="J654" t="s">
        <v>1385</v>
      </c>
      <c r="K654" t="s">
        <v>1386</v>
      </c>
      <c r="L654">
        <v>57.167539759635808</v>
      </c>
      <c r="M654">
        <v>11.480366591074405</v>
      </c>
      <c r="N654">
        <v>45.687173168561408</v>
      </c>
      <c r="O654">
        <v>0</v>
      </c>
      <c r="P654">
        <v>0</v>
      </c>
      <c r="Q654">
        <v>0</v>
      </c>
      <c r="R654" t="s">
        <v>531</v>
      </c>
      <c r="S654" t="s">
        <v>531</v>
      </c>
      <c r="T654" t="s">
        <v>531</v>
      </c>
      <c r="U654" t="s">
        <v>531</v>
      </c>
      <c r="W654" s="429">
        <f t="shared" si="15"/>
        <v>0</v>
      </c>
      <c r="X654" s="429">
        <f t="shared" si="15"/>
        <v>0</v>
      </c>
      <c r="Y654" s="429">
        <f t="shared" si="15"/>
        <v>0</v>
      </c>
      <c r="Z654" s="429">
        <f t="shared" si="14"/>
        <v>0</v>
      </c>
      <c r="AA654" s="429" t="s">
        <v>1296</v>
      </c>
    </row>
    <row r="655" spans="1:27" x14ac:dyDescent="0.25">
      <c r="A655" t="s">
        <v>149</v>
      </c>
      <c r="B655" t="s">
        <v>1246</v>
      </c>
      <c r="C655" t="s">
        <v>1324</v>
      </c>
      <c r="D655" t="s">
        <v>1384</v>
      </c>
      <c r="E655" t="s">
        <v>1326</v>
      </c>
      <c r="F655" t="s">
        <v>1293</v>
      </c>
      <c r="G655">
        <v>35</v>
      </c>
      <c r="H655">
        <v>35025</v>
      </c>
      <c r="I655" t="s">
        <v>563</v>
      </c>
      <c r="J655" t="s">
        <v>1385</v>
      </c>
      <c r="K655" t="s">
        <v>1386</v>
      </c>
      <c r="L655">
        <v>1.3354712156964104</v>
      </c>
      <c r="M655">
        <v>7.02879587208637E-2</v>
      </c>
      <c r="N655">
        <v>1.1246073395338192</v>
      </c>
      <c r="O655">
        <v>0</v>
      </c>
      <c r="P655">
        <v>9.3717278294484938E-2</v>
      </c>
      <c r="Q655">
        <v>9.3717278294484938E-2</v>
      </c>
      <c r="R655" t="s">
        <v>531</v>
      </c>
      <c r="S655" t="s">
        <v>531</v>
      </c>
      <c r="T655" t="s">
        <v>531</v>
      </c>
      <c r="U655" t="s">
        <v>531</v>
      </c>
      <c r="W655" s="429">
        <f t="shared" si="15"/>
        <v>0</v>
      </c>
      <c r="X655" s="429">
        <f t="shared" si="15"/>
        <v>0</v>
      </c>
      <c r="Y655" s="429">
        <f t="shared" si="15"/>
        <v>0</v>
      </c>
      <c r="Z655" s="429">
        <f t="shared" si="14"/>
        <v>0</v>
      </c>
      <c r="AA655" s="429" t="s">
        <v>1296</v>
      </c>
    </row>
    <row r="656" spans="1:27" x14ac:dyDescent="0.25">
      <c r="A656" t="s">
        <v>149</v>
      </c>
      <c r="B656" t="s">
        <v>1246</v>
      </c>
      <c r="C656" t="s">
        <v>1324</v>
      </c>
      <c r="D656" t="s">
        <v>1384</v>
      </c>
      <c r="E656" t="s">
        <v>1326</v>
      </c>
      <c r="F656" t="s">
        <v>1293</v>
      </c>
      <c r="G656">
        <v>35</v>
      </c>
      <c r="H656">
        <v>35025</v>
      </c>
      <c r="I656" t="s">
        <v>563</v>
      </c>
      <c r="J656" t="s">
        <v>1385</v>
      </c>
      <c r="K656" t="s">
        <v>1386</v>
      </c>
      <c r="L656">
        <v>0</v>
      </c>
      <c r="M656">
        <v>39.993848512171446</v>
      </c>
      <c r="N656">
        <v>0</v>
      </c>
      <c r="O656">
        <v>0</v>
      </c>
      <c r="P656">
        <v>0</v>
      </c>
      <c r="Q656">
        <v>0</v>
      </c>
      <c r="R656" t="s">
        <v>531</v>
      </c>
      <c r="S656" t="s">
        <v>531</v>
      </c>
      <c r="T656" t="s">
        <v>531</v>
      </c>
      <c r="U656" t="s">
        <v>531</v>
      </c>
      <c r="W656" s="429">
        <f t="shared" si="15"/>
        <v>0</v>
      </c>
      <c r="X656" s="429">
        <f t="shared" si="15"/>
        <v>0</v>
      </c>
      <c r="Y656" s="429">
        <f t="shared" si="15"/>
        <v>0</v>
      </c>
      <c r="Z656" s="429">
        <f t="shared" si="14"/>
        <v>0</v>
      </c>
      <c r="AA656" s="429" t="s">
        <v>1296</v>
      </c>
    </row>
    <row r="657" spans="1:27" x14ac:dyDescent="0.25">
      <c r="A657" t="s">
        <v>149</v>
      </c>
      <c r="B657" t="s">
        <v>1246</v>
      </c>
      <c r="C657" t="s">
        <v>1324</v>
      </c>
      <c r="D657" t="s">
        <v>1384</v>
      </c>
      <c r="E657" t="s">
        <v>1326</v>
      </c>
      <c r="F657" t="s">
        <v>1293</v>
      </c>
      <c r="G657">
        <v>35</v>
      </c>
      <c r="H657">
        <v>35025</v>
      </c>
      <c r="I657" t="s">
        <v>563</v>
      </c>
      <c r="J657" t="s">
        <v>1385</v>
      </c>
      <c r="K657" t="s">
        <v>1386</v>
      </c>
      <c r="L657">
        <v>57.167539759635808</v>
      </c>
      <c r="M657">
        <v>11.480366591074405</v>
      </c>
      <c r="N657">
        <v>45.687173168561408</v>
      </c>
      <c r="O657">
        <v>0</v>
      </c>
      <c r="P657">
        <v>0</v>
      </c>
      <c r="Q657">
        <v>0</v>
      </c>
      <c r="R657" t="s">
        <v>531</v>
      </c>
      <c r="S657" t="s">
        <v>531</v>
      </c>
      <c r="T657" t="s">
        <v>531</v>
      </c>
      <c r="U657" t="s">
        <v>531</v>
      </c>
      <c r="W657" s="429">
        <f t="shared" si="15"/>
        <v>0</v>
      </c>
      <c r="X657" s="429">
        <f t="shared" si="15"/>
        <v>0</v>
      </c>
      <c r="Y657" s="429">
        <f t="shared" si="15"/>
        <v>0</v>
      </c>
      <c r="Z657" s="429">
        <f t="shared" si="14"/>
        <v>0</v>
      </c>
      <c r="AA657" s="429" t="s">
        <v>1296</v>
      </c>
    </row>
    <row r="658" spans="1:27" x14ac:dyDescent="0.25">
      <c r="A658" t="s">
        <v>149</v>
      </c>
      <c r="B658" t="s">
        <v>1246</v>
      </c>
      <c r="C658" t="s">
        <v>1324</v>
      </c>
      <c r="D658" t="s">
        <v>1384</v>
      </c>
      <c r="E658" t="s">
        <v>1326</v>
      </c>
      <c r="F658" t="s">
        <v>1293</v>
      </c>
      <c r="G658">
        <v>35</v>
      </c>
      <c r="H658">
        <v>35025</v>
      </c>
      <c r="I658" t="s">
        <v>563</v>
      </c>
      <c r="J658" t="s">
        <v>1385</v>
      </c>
      <c r="K658" t="s">
        <v>1386</v>
      </c>
      <c r="L658">
        <v>26.357984520323889</v>
      </c>
      <c r="M658">
        <v>38.04921498756088</v>
      </c>
      <c r="N658">
        <v>94.162435366383733</v>
      </c>
      <c r="O658">
        <v>0</v>
      </c>
      <c r="P658">
        <v>0</v>
      </c>
      <c r="Q658">
        <v>0</v>
      </c>
      <c r="R658" t="s">
        <v>531</v>
      </c>
      <c r="S658" t="s">
        <v>531</v>
      </c>
      <c r="T658" t="s">
        <v>531</v>
      </c>
      <c r="U658" t="s">
        <v>531</v>
      </c>
      <c r="W658" s="429">
        <f t="shared" si="15"/>
        <v>0</v>
      </c>
      <c r="X658" s="429">
        <f t="shared" si="15"/>
        <v>0</v>
      </c>
      <c r="Y658" s="429">
        <f t="shared" si="15"/>
        <v>0</v>
      </c>
      <c r="Z658" s="429">
        <f t="shared" si="14"/>
        <v>0</v>
      </c>
      <c r="AA658" s="429" t="s">
        <v>1296</v>
      </c>
    </row>
    <row r="659" spans="1:27" x14ac:dyDescent="0.25">
      <c r="A659" t="s">
        <v>149</v>
      </c>
      <c r="B659" t="s">
        <v>1246</v>
      </c>
      <c r="C659" t="s">
        <v>1324</v>
      </c>
      <c r="D659" t="s">
        <v>1384</v>
      </c>
      <c r="E659" t="s">
        <v>1326</v>
      </c>
      <c r="F659" t="s">
        <v>1293</v>
      </c>
      <c r="G659">
        <v>35</v>
      </c>
      <c r="H659">
        <v>35025</v>
      </c>
      <c r="I659" t="s">
        <v>563</v>
      </c>
      <c r="J659" t="s">
        <v>1385</v>
      </c>
      <c r="K659" t="s">
        <v>1386</v>
      </c>
      <c r="L659">
        <v>27.880890292609269</v>
      </c>
      <c r="M659">
        <v>1.3823298548436527</v>
      </c>
      <c r="N659">
        <v>27.880890292609269</v>
      </c>
      <c r="O659">
        <v>0</v>
      </c>
      <c r="P659">
        <v>2.8115183488345479</v>
      </c>
      <c r="Q659">
        <v>2.8115183488345479</v>
      </c>
      <c r="R659" t="s">
        <v>531</v>
      </c>
      <c r="S659" t="s">
        <v>531</v>
      </c>
      <c r="T659" t="s">
        <v>531</v>
      </c>
      <c r="U659" t="s">
        <v>531</v>
      </c>
      <c r="W659" s="429">
        <f t="shared" si="15"/>
        <v>0</v>
      </c>
      <c r="X659" s="429">
        <f t="shared" si="15"/>
        <v>0</v>
      </c>
      <c r="Y659" s="429">
        <f t="shared" si="15"/>
        <v>0</v>
      </c>
      <c r="Z659" s="429">
        <f t="shared" si="14"/>
        <v>0</v>
      </c>
      <c r="AA659" s="429" t="s">
        <v>1296</v>
      </c>
    </row>
    <row r="660" spans="1:27" x14ac:dyDescent="0.25">
      <c r="A660" t="s">
        <v>149</v>
      </c>
      <c r="B660" t="s">
        <v>1246</v>
      </c>
      <c r="C660" t="s">
        <v>1324</v>
      </c>
      <c r="D660" t="s">
        <v>1384</v>
      </c>
      <c r="E660" t="s">
        <v>1326</v>
      </c>
      <c r="F660" t="s">
        <v>1293</v>
      </c>
      <c r="G660">
        <v>35</v>
      </c>
      <c r="H660">
        <v>35025</v>
      </c>
      <c r="I660" t="s">
        <v>563</v>
      </c>
      <c r="J660" t="s">
        <v>1385</v>
      </c>
      <c r="K660" t="s">
        <v>1386</v>
      </c>
      <c r="L660">
        <v>27.880890292609269</v>
      </c>
      <c r="M660">
        <v>1.3823298548436527</v>
      </c>
      <c r="N660">
        <v>27.880890292609269</v>
      </c>
      <c r="O660">
        <v>0</v>
      </c>
      <c r="P660">
        <v>2.8115183488345479</v>
      </c>
      <c r="Q660">
        <v>2.8115183488345479</v>
      </c>
      <c r="R660" t="s">
        <v>531</v>
      </c>
      <c r="S660" t="s">
        <v>531</v>
      </c>
      <c r="T660" t="s">
        <v>531</v>
      </c>
      <c r="U660" t="s">
        <v>531</v>
      </c>
      <c r="W660" s="429">
        <f t="shared" si="15"/>
        <v>0</v>
      </c>
      <c r="X660" s="429">
        <f t="shared" si="15"/>
        <v>0</v>
      </c>
      <c r="Y660" s="429">
        <f t="shared" si="15"/>
        <v>0</v>
      </c>
      <c r="Z660" s="429">
        <f t="shared" si="14"/>
        <v>0</v>
      </c>
      <c r="AA660" s="429" t="s">
        <v>1296</v>
      </c>
    </row>
    <row r="661" spans="1:27" x14ac:dyDescent="0.25">
      <c r="A661" t="s">
        <v>149</v>
      </c>
      <c r="B661" t="s">
        <v>1246</v>
      </c>
      <c r="C661" t="s">
        <v>1324</v>
      </c>
      <c r="D661" t="s">
        <v>1384</v>
      </c>
      <c r="E661" t="s">
        <v>1326</v>
      </c>
      <c r="F661" t="s">
        <v>1293</v>
      </c>
      <c r="G661">
        <v>35</v>
      </c>
      <c r="H661">
        <v>35025</v>
      </c>
      <c r="I661" t="s">
        <v>563</v>
      </c>
      <c r="J661" t="s">
        <v>1385</v>
      </c>
      <c r="K661" t="s">
        <v>1386</v>
      </c>
      <c r="L661">
        <v>0</v>
      </c>
      <c r="M661">
        <v>23.429319573621235</v>
      </c>
      <c r="N661">
        <v>0</v>
      </c>
      <c r="O661">
        <v>0</v>
      </c>
      <c r="P661">
        <v>0</v>
      </c>
      <c r="Q661">
        <v>0</v>
      </c>
      <c r="R661" t="s">
        <v>531</v>
      </c>
      <c r="S661" t="s">
        <v>531</v>
      </c>
      <c r="T661" t="s">
        <v>531</v>
      </c>
      <c r="U661" t="s">
        <v>531</v>
      </c>
      <c r="W661" s="429">
        <f t="shared" si="15"/>
        <v>0</v>
      </c>
      <c r="X661" s="429">
        <f t="shared" si="15"/>
        <v>0</v>
      </c>
      <c r="Y661" s="429">
        <f t="shared" si="15"/>
        <v>0</v>
      </c>
      <c r="Z661" s="429">
        <f t="shared" si="14"/>
        <v>0</v>
      </c>
      <c r="AA661" s="429" t="s">
        <v>1296</v>
      </c>
    </row>
    <row r="662" spans="1:27" x14ac:dyDescent="0.25">
      <c r="A662" t="s">
        <v>149</v>
      </c>
      <c r="B662" t="s">
        <v>1246</v>
      </c>
      <c r="C662" t="s">
        <v>1324</v>
      </c>
      <c r="D662" t="s">
        <v>1384</v>
      </c>
      <c r="E662" t="s">
        <v>1326</v>
      </c>
      <c r="F662" t="s">
        <v>1293</v>
      </c>
      <c r="G662">
        <v>35</v>
      </c>
      <c r="H662">
        <v>35025</v>
      </c>
      <c r="I662" t="s">
        <v>563</v>
      </c>
      <c r="J662" t="s">
        <v>1385</v>
      </c>
      <c r="K662" t="s">
        <v>1386</v>
      </c>
      <c r="L662">
        <v>0</v>
      </c>
      <c r="M662">
        <v>3.2801047403069727</v>
      </c>
      <c r="N662">
        <v>0</v>
      </c>
      <c r="O662">
        <v>0</v>
      </c>
      <c r="P662">
        <v>0</v>
      </c>
      <c r="Q662">
        <v>0</v>
      </c>
      <c r="R662" t="s">
        <v>531</v>
      </c>
      <c r="S662" t="s">
        <v>531</v>
      </c>
      <c r="T662" t="s">
        <v>531</v>
      </c>
      <c r="U662" t="s">
        <v>531</v>
      </c>
      <c r="W662" s="429">
        <f t="shared" si="15"/>
        <v>0</v>
      </c>
      <c r="X662" s="429">
        <f t="shared" si="15"/>
        <v>0</v>
      </c>
      <c r="Y662" s="429">
        <f t="shared" si="15"/>
        <v>0</v>
      </c>
      <c r="Z662" s="429">
        <f t="shared" si="14"/>
        <v>0</v>
      </c>
      <c r="AA662" s="429" t="s">
        <v>1296</v>
      </c>
    </row>
    <row r="663" spans="1:27" x14ac:dyDescent="0.25">
      <c r="A663" t="s">
        <v>149</v>
      </c>
      <c r="B663" t="s">
        <v>1246</v>
      </c>
      <c r="C663" t="s">
        <v>1324</v>
      </c>
      <c r="D663" t="s">
        <v>1384</v>
      </c>
      <c r="E663" t="s">
        <v>1326</v>
      </c>
      <c r="F663" t="s">
        <v>1293</v>
      </c>
      <c r="G663">
        <v>35</v>
      </c>
      <c r="H663">
        <v>35025</v>
      </c>
      <c r="I663" t="s">
        <v>563</v>
      </c>
      <c r="J663" t="s">
        <v>1385</v>
      </c>
      <c r="K663" t="s">
        <v>1386</v>
      </c>
      <c r="L663">
        <v>41.469895645309585</v>
      </c>
      <c r="M663">
        <v>5.1544503061966722</v>
      </c>
      <c r="N663">
        <v>63.259162848777336</v>
      </c>
      <c r="O663">
        <v>2.1086387616259112</v>
      </c>
      <c r="P663">
        <v>2.5772251530983361</v>
      </c>
      <c r="Q663">
        <v>2.5772251530983361</v>
      </c>
      <c r="R663" t="s">
        <v>531</v>
      </c>
      <c r="S663" t="s">
        <v>531</v>
      </c>
      <c r="T663" t="s">
        <v>531</v>
      </c>
      <c r="U663" t="s">
        <v>531</v>
      </c>
      <c r="W663" s="429">
        <f t="shared" si="15"/>
        <v>0</v>
      </c>
      <c r="X663" s="429">
        <f t="shared" si="15"/>
        <v>0</v>
      </c>
      <c r="Y663" s="429">
        <f t="shared" si="15"/>
        <v>0</v>
      </c>
      <c r="Z663" s="429">
        <f t="shared" si="14"/>
        <v>0</v>
      </c>
      <c r="AA663" s="429" t="s">
        <v>1296</v>
      </c>
    </row>
    <row r="664" spans="1:27" x14ac:dyDescent="0.25">
      <c r="A664" t="s">
        <v>149</v>
      </c>
      <c r="B664" t="s">
        <v>1246</v>
      </c>
      <c r="C664" t="s">
        <v>1324</v>
      </c>
      <c r="D664" t="s">
        <v>1384</v>
      </c>
      <c r="E664" t="s">
        <v>1326</v>
      </c>
      <c r="F664" t="s">
        <v>1293</v>
      </c>
      <c r="G664">
        <v>35</v>
      </c>
      <c r="H664">
        <v>35025</v>
      </c>
      <c r="I664" t="s">
        <v>563</v>
      </c>
      <c r="J664" t="s">
        <v>1385</v>
      </c>
      <c r="K664" t="s">
        <v>1386</v>
      </c>
      <c r="L664">
        <v>41.469895645309585</v>
      </c>
      <c r="M664">
        <v>5.1544503061966722</v>
      </c>
      <c r="N664">
        <v>63.259162848777336</v>
      </c>
      <c r="O664">
        <v>2.1086387616259112</v>
      </c>
      <c r="P664">
        <v>2.5772251530983361</v>
      </c>
      <c r="Q664">
        <v>2.5772251530983361</v>
      </c>
      <c r="R664" t="s">
        <v>531</v>
      </c>
      <c r="S664" t="s">
        <v>531</v>
      </c>
      <c r="T664" t="s">
        <v>531</v>
      </c>
      <c r="U664" t="s">
        <v>531</v>
      </c>
      <c r="W664" s="429">
        <f t="shared" si="15"/>
        <v>0</v>
      </c>
      <c r="X664" s="429">
        <f t="shared" si="15"/>
        <v>0</v>
      </c>
      <c r="Y664" s="429">
        <f t="shared" si="15"/>
        <v>0</v>
      </c>
      <c r="Z664" s="429">
        <f t="shared" si="14"/>
        <v>0</v>
      </c>
      <c r="AA664" s="429" t="s">
        <v>1296</v>
      </c>
    </row>
    <row r="665" spans="1:27" x14ac:dyDescent="0.25">
      <c r="A665" t="s">
        <v>149</v>
      </c>
      <c r="B665" t="s">
        <v>1246</v>
      </c>
      <c r="C665" t="s">
        <v>1324</v>
      </c>
      <c r="D665" t="s">
        <v>1384</v>
      </c>
      <c r="E665" t="s">
        <v>1326</v>
      </c>
      <c r="F665" t="s">
        <v>1293</v>
      </c>
      <c r="G665">
        <v>35</v>
      </c>
      <c r="H665">
        <v>35025</v>
      </c>
      <c r="I665" t="s">
        <v>563</v>
      </c>
      <c r="J665" t="s">
        <v>1385</v>
      </c>
      <c r="K665" t="s">
        <v>1386</v>
      </c>
      <c r="L665">
        <v>36.549738534849126</v>
      </c>
      <c r="M665">
        <v>6.5602094806139455</v>
      </c>
      <c r="N665">
        <v>59.744764912734148</v>
      </c>
      <c r="O665">
        <v>1.8743455658896988</v>
      </c>
      <c r="P665">
        <v>2.3429319573621235</v>
      </c>
      <c r="Q665">
        <v>2.3429319573621235</v>
      </c>
      <c r="R665" t="s">
        <v>531</v>
      </c>
      <c r="S665" t="s">
        <v>531</v>
      </c>
      <c r="T665" t="s">
        <v>531</v>
      </c>
      <c r="U665" t="s">
        <v>531</v>
      </c>
      <c r="W665" s="429">
        <f t="shared" si="15"/>
        <v>0</v>
      </c>
      <c r="X665" s="429">
        <f t="shared" si="15"/>
        <v>0</v>
      </c>
      <c r="Y665" s="429">
        <f t="shared" si="15"/>
        <v>0</v>
      </c>
      <c r="Z665" s="429">
        <f t="shared" si="14"/>
        <v>0</v>
      </c>
      <c r="AA665" s="429" t="s">
        <v>1296</v>
      </c>
    </row>
    <row r="666" spans="1:27" x14ac:dyDescent="0.25">
      <c r="A666" t="s">
        <v>149</v>
      </c>
      <c r="B666" t="s">
        <v>1246</v>
      </c>
      <c r="C666" t="s">
        <v>1324</v>
      </c>
      <c r="D666" t="s">
        <v>1384</v>
      </c>
      <c r="E666" t="s">
        <v>1326</v>
      </c>
      <c r="F666" t="s">
        <v>1293</v>
      </c>
      <c r="G666">
        <v>35</v>
      </c>
      <c r="H666">
        <v>35025</v>
      </c>
      <c r="I666" t="s">
        <v>563</v>
      </c>
      <c r="J666" t="s">
        <v>1385</v>
      </c>
      <c r="K666" t="s">
        <v>1386</v>
      </c>
      <c r="L666">
        <v>0</v>
      </c>
      <c r="M666">
        <v>23.429319573621235</v>
      </c>
      <c r="N666">
        <v>0</v>
      </c>
      <c r="O666">
        <v>0</v>
      </c>
      <c r="P666">
        <v>0</v>
      </c>
      <c r="Q666">
        <v>0</v>
      </c>
      <c r="R666" t="s">
        <v>531</v>
      </c>
      <c r="S666" t="s">
        <v>531</v>
      </c>
      <c r="T666" t="s">
        <v>531</v>
      </c>
      <c r="U666" t="s">
        <v>531</v>
      </c>
      <c r="W666" s="429">
        <f t="shared" si="15"/>
        <v>0</v>
      </c>
      <c r="X666" s="429">
        <f t="shared" si="15"/>
        <v>0</v>
      </c>
      <c r="Y666" s="429">
        <f t="shared" si="15"/>
        <v>0</v>
      </c>
      <c r="Z666" s="429">
        <f t="shared" si="14"/>
        <v>0</v>
      </c>
      <c r="AA666" s="429" t="s">
        <v>1296</v>
      </c>
    </row>
    <row r="667" spans="1:27" x14ac:dyDescent="0.25">
      <c r="A667" t="s">
        <v>149</v>
      </c>
      <c r="B667" t="s">
        <v>1246</v>
      </c>
      <c r="C667" t="s">
        <v>1324</v>
      </c>
      <c r="D667" t="s">
        <v>1384</v>
      </c>
      <c r="E667" t="s">
        <v>1326</v>
      </c>
      <c r="F667" t="s">
        <v>1293</v>
      </c>
      <c r="G667">
        <v>35</v>
      </c>
      <c r="H667">
        <v>35025</v>
      </c>
      <c r="I667" t="s">
        <v>563</v>
      </c>
      <c r="J667" t="s">
        <v>1385</v>
      </c>
      <c r="K667" t="s">
        <v>1386</v>
      </c>
      <c r="L667">
        <v>0</v>
      </c>
      <c r="M667">
        <v>8.434555046503645</v>
      </c>
      <c r="N667">
        <v>0</v>
      </c>
      <c r="O667">
        <v>0</v>
      </c>
      <c r="P667">
        <v>0</v>
      </c>
      <c r="Q667">
        <v>0</v>
      </c>
      <c r="R667" t="s">
        <v>531</v>
      </c>
      <c r="S667" t="s">
        <v>531</v>
      </c>
      <c r="T667" t="s">
        <v>531</v>
      </c>
      <c r="U667" t="s">
        <v>531</v>
      </c>
      <c r="W667" s="429">
        <f t="shared" si="15"/>
        <v>0</v>
      </c>
      <c r="X667" s="429">
        <f t="shared" si="15"/>
        <v>0</v>
      </c>
      <c r="Y667" s="429">
        <f t="shared" si="15"/>
        <v>0</v>
      </c>
      <c r="Z667" s="429">
        <f t="shared" si="14"/>
        <v>0</v>
      </c>
      <c r="AA667" s="429" t="s">
        <v>1296</v>
      </c>
    </row>
    <row r="668" spans="1:27" x14ac:dyDescent="0.25">
      <c r="A668" t="s">
        <v>149</v>
      </c>
      <c r="B668" t="s">
        <v>1246</v>
      </c>
      <c r="C668" t="s">
        <v>1324</v>
      </c>
      <c r="D668" t="s">
        <v>1384</v>
      </c>
      <c r="E668" t="s">
        <v>1326</v>
      </c>
      <c r="F668" t="s">
        <v>1293</v>
      </c>
      <c r="G668">
        <v>35</v>
      </c>
      <c r="H668">
        <v>35025</v>
      </c>
      <c r="I668" t="s">
        <v>563</v>
      </c>
      <c r="J668" t="s">
        <v>1385</v>
      </c>
      <c r="K668" t="s">
        <v>1386</v>
      </c>
      <c r="L668">
        <v>0</v>
      </c>
      <c r="M668">
        <v>2.5772251530983361</v>
      </c>
      <c r="N668">
        <v>0</v>
      </c>
      <c r="O668">
        <v>0</v>
      </c>
      <c r="P668">
        <v>0</v>
      </c>
      <c r="Q668">
        <v>0</v>
      </c>
      <c r="R668" t="s">
        <v>531</v>
      </c>
      <c r="S668" t="s">
        <v>531</v>
      </c>
      <c r="T668" t="s">
        <v>531</v>
      </c>
      <c r="U668" t="s">
        <v>531</v>
      </c>
      <c r="W668" s="429">
        <f t="shared" si="15"/>
        <v>0</v>
      </c>
      <c r="X668" s="429">
        <f t="shared" si="15"/>
        <v>0</v>
      </c>
      <c r="Y668" s="429">
        <f t="shared" si="15"/>
        <v>0</v>
      </c>
      <c r="Z668" s="429">
        <f t="shared" si="14"/>
        <v>0</v>
      </c>
      <c r="AA668" s="429" t="s">
        <v>1296</v>
      </c>
    </row>
    <row r="669" spans="1:27" x14ac:dyDescent="0.25">
      <c r="A669" t="s">
        <v>149</v>
      </c>
      <c r="B669" t="s">
        <v>1246</v>
      </c>
      <c r="C669" t="s">
        <v>1324</v>
      </c>
      <c r="D669" t="s">
        <v>1384</v>
      </c>
      <c r="E669" t="s">
        <v>1326</v>
      </c>
      <c r="F669" t="s">
        <v>1293</v>
      </c>
      <c r="G669">
        <v>35</v>
      </c>
      <c r="H669">
        <v>35025</v>
      </c>
      <c r="I669" t="s">
        <v>563</v>
      </c>
      <c r="J669" t="s">
        <v>1385</v>
      </c>
      <c r="K669" t="s">
        <v>1386</v>
      </c>
      <c r="L669">
        <v>0</v>
      </c>
      <c r="M669">
        <v>2.5772251530983361</v>
      </c>
      <c r="N669">
        <v>0</v>
      </c>
      <c r="O669">
        <v>0</v>
      </c>
      <c r="P669">
        <v>0</v>
      </c>
      <c r="Q669">
        <v>0</v>
      </c>
      <c r="R669" t="s">
        <v>531</v>
      </c>
      <c r="S669" t="s">
        <v>531</v>
      </c>
      <c r="T669" t="s">
        <v>531</v>
      </c>
      <c r="U669" t="s">
        <v>531</v>
      </c>
      <c r="W669" s="429">
        <f t="shared" si="15"/>
        <v>0</v>
      </c>
      <c r="X669" s="429">
        <f t="shared" si="15"/>
        <v>0</v>
      </c>
      <c r="Y669" s="429">
        <f t="shared" si="15"/>
        <v>0</v>
      </c>
      <c r="Z669" s="429">
        <f t="shared" si="14"/>
        <v>0</v>
      </c>
      <c r="AA669" s="429" t="s">
        <v>1296</v>
      </c>
    </row>
    <row r="670" spans="1:27" x14ac:dyDescent="0.25">
      <c r="A670" t="s">
        <v>149</v>
      </c>
      <c r="B670" t="s">
        <v>1246</v>
      </c>
      <c r="C670" t="s">
        <v>1324</v>
      </c>
      <c r="D670" t="s">
        <v>1384</v>
      </c>
      <c r="E670" t="s">
        <v>1326</v>
      </c>
      <c r="F670" t="s">
        <v>1293</v>
      </c>
      <c r="G670">
        <v>35</v>
      </c>
      <c r="H670">
        <v>35025</v>
      </c>
      <c r="I670" t="s">
        <v>563</v>
      </c>
      <c r="J670" t="s">
        <v>1385</v>
      </c>
      <c r="K670" t="s">
        <v>1386</v>
      </c>
      <c r="L670">
        <v>29.052356271290332</v>
      </c>
      <c r="M670">
        <v>4.9201571104604591</v>
      </c>
      <c r="N670">
        <v>52.481675844911564</v>
      </c>
      <c r="O670">
        <v>1.6400523701534864</v>
      </c>
      <c r="P670">
        <v>2.3429319573621235</v>
      </c>
      <c r="Q670">
        <v>2.3429319573621235</v>
      </c>
      <c r="R670" t="s">
        <v>531</v>
      </c>
      <c r="S670" t="s">
        <v>531</v>
      </c>
      <c r="T670" t="s">
        <v>531</v>
      </c>
      <c r="U670" t="s">
        <v>531</v>
      </c>
      <c r="W670" s="429">
        <f t="shared" si="15"/>
        <v>0</v>
      </c>
      <c r="X670" s="429">
        <f t="shared" si="15"/>
        <v>0</v>
      </c>
      <c r="Y670" s="429">
        <f t="shared" si="15"/>
        <v>0</v>
      </c>
      <c r="Z670" s="429">
        <f t="shared" si="14"/>
        <v>0</v>
      </c>
      <c r="AA670" s="429" t="s">
        <v>1296</v>
      </c>
    </row>
    <row r="671" spans="1:27" x14ac:dyDescent="0.25">
      <c r="A671" t="s">
        <v>149</v>
      </c>
      <c r="B671" t="s">
        <v>1246</v>
      </c>
      <c r="C671" t="s">
        <v>1324</v>
      </c>
      <c r="D671" t="s">
        <v>1384</v>
      </c>
      <c r="E671" t="s">
        <v>1326</v>
      </c>
      <c r="F671" t="s">
        <v>1293</v>
      </c>
      <c r="G671">
        <v>35</v>
      </c>
      <c r="H671">
        <v>35025</v>
      </c>
      <c r="I671" t="s">
        <v>563</v>
      </c>
      <c r="J671" t="s">
        <v>1385</v>
      </c>
      <c r="K671" t="s">
        <v>1386</v>
      </c>
      <c r="L671">
        <v>28.818063075554122</v>
      </c>
      <c r="M671">
        <v>4.6858639147242469</v>
      </c>
      <c r="N671">
        <v>22.960733182148811</v>
      </c>
      <c r="O671">
        <v>0</v>
      </c>
      <c r="P671">
        <v>0</v>
      </c>
      <c r="Q671">
        <v>0</v>
      </c>
      <c r="R671" t="s">
        <v>531</v>
      </c>
      <c r="S671" t="s">
        <v>531</v>
      </c>
      <c r="T671" t="s">
        <v>531</v>
      </c>
      <c r="U671" t="s">
        <v>531</v>
      </c>
      <c r="W671" s="429">
        <f t="shared" si="15"/>
        <v>0</v>
      </c>
      <c r="X671" s="429">
        <f t="shared" si="15"/>
        <v>0</v>
      </c>
      <c r="Y671" s="429">
        <f t="shared" si="15"/>
        <v>0</v>
      </c>
      <c r="Z671" s="429">
        <f t="shared" si="14"/>
        <v>0</v>
      </c>
      <c r="AA671" s="429" t="s">
        <v>1296</v>
      </c>
    </row>
    <row r="672" spans="1:27" x14ac:dyDescent="0.25">
      <c r="A672" t="s">
        <v>149</v>
      </c>
      <c r="B672" t="s">
        <v>1246</v>
      </c>
      <c r="C672" t="s">
        <v>1324</v>
      </c>
      <c r="D672" t="s">
        <v>1384</v>
      </c>
      <c r="E672" t="s">
        <v>1326</v>
      </c>
      <c r="F672" t="s">
        <v>1293</v>
      </c>
      <c r="G672">
        <v>35</v>
      </c>
      <c r="H672">
        <v>35025</v>
      </c>
      <c r="I672" t="s">
        <v>563</v>
      </c>
      <c r="J672" t="s">
        <v>1385</v>
      </c>
      <c r="K672" t="s">
        <v>1386</v>
      </c>
      <c r="L672">
        <v>45.452879972825194</v>
      </c>
      <c r="M672">
        <v>14.05759174417274</v>
      </c>
      <c r="N672">
        <v>57.636126151108243</v>
      </c>
      <c r="O672">
        <v>1.4057591744172739</v>
      </c>
      <c r="P672">
        <v>0</v>
      </c>
      <c r="Q672">
        <v>0</v>
      </c>
      <c r="R672" t="s">
        <v>531</v>
      </c>
      <c r="S672" t="s">
        <v>531</v>
      </c>
      <c r="T672" t="s">
        <v>531</v>
      </c>
      <c r="U672" t="s">
        <v>531</v>
      </c>
      <c r="W672" s="429">
        <f t="shared" si="15"/>
        <v>0</v>
      </c>
      <c r="X672" s="429">
        <f t="shared" si="15"/>
        <v>0</v>
      </c>
      <c r="Y672" s="429">
        <f t="shared" si="15"/>
        <v>0</v>
      </c>
      <c r="Z672" s="429">
        <f t="shared" si="15"/>
        <v>0</v>
      </c>
      <c r="AA672" s="429" t="s">
        <v>1296</v>
      </c>
    </row>
    <row r="673" spans="1:27" x14ac:dyDescent="0.25">
      <c r="A673" t="s">
        <v>149</v>
      </c>
      <c r="B673" t="s">
        <v>1246</v>
      </c>
      <c r="C673" t="s">
        <v>1324</v>
      </c>
      <c r="D673" t="s">
        <v>1384</v>
      </c>
      <c r="E673" t="s">
        <v>1326</v>
      </c>
      <c r="F673" t="s">
        <v>1293</v>
      </c>
      <c r="G673">
        <v>35</v>
      </c>
      <c r="H673">
        <v>35025</v>
      </c>
      <c r="I673" t="s">
        <v>563</v>
      </c>
      <c r="J673" t="s">
        <v>1385</v>
      </c>
      <c r="K673" t="s">
        <v>1386</v>
      </c>
      <c r="L673">
        <v>29.052356271290332</v>
      </c>
      <c r="M673">
        <v>4.9201571104604591</v>
      </c>
      <c r="N673">
        <v>52.013089453439136</v>
      </c>
      <c r="O673">
        <v>1.6400523701534864</v>
      </c>
      <c r="P673">
        <v>2.3429319573621235</v>
      </c>
      <c r="Q673">
        <v>2.3429319573621235</v>
      </c>
      <c r="R673" t="s">
        <v>531</v>
      </c>
      <c r="S673" t="s">
        <v>531</v>
      </c>
      <c r="T673" t="s">
        <v>531</v>
      </c>
      <c r="U673" t="s">
        <v>531</v>
      </c>
      <c r="W673" s="429">
        <f t="shared" ref="W673:Z736" si="16">IFERROR(R673*1,0)</f>
        <v>0</v>
      </c>
      <c r="X673" s="429">
        <f t="shared" si="16"/>
        <v>0</v>
      </c>
      <c r="Y673" s="429">
        <f t="shared" si="16"/>
        <v>0</v>
      </c>
      <c r="Z673" s="429">
        <f t="shared" si="16"/>
        <v>0</v>
      </c>
      <c r="AA673" s="429" t="s">
        <v>1296</v>
      </c>
    </row>
    <row r="674" spans="1:27" x14ac:dyDescent="0.25">
      <c r="A674" t="s">
        <v>149</v>
      </c>
      <c r="B674" t="s">
        <v>1246</v>
      </c>
      <c r="C674" t="s">
        <v>1324</v>
      </c>
      <c r="D674" t="s">
        <v>1384</v>
      </c>
      <c r="E674" t="s">
        <v>1326</v>
      </c>
      <c r="F674" t="s">
        <v>1293</v>
      </c>
      <c r="G674">
        <v>35</v>
      </c>
      <c r="H674">
        <v>35025</v>
      </c>
      <c r="I674" t="s">
        <v>563</v>
      </c>
      <c r="J674" t="s">
        <v>1385</v>
      </c>
      <c r="K674" t="s">
        <v>1386</v>
      </c>
      <c r="L674">
        <v>28.818063075554122</v>
      </c>
      <c r="M674">
        <v>4.6858639147242469</v>
      </c>
      <c r="N674">
        <v>22.960733182148811</v>
      </c>
      <c r="O674">
        <v>0</v>
      </c>
      <c r="P674">
        <v>0</v>
      </c>
      <c r="Q674">
        <v>0</v>
      </c>
      <c r="R674" t="s">
        <v>531</v>
      </c>
      <c r="S674" t="s">
        <v>531</v>
      </c>
      <c r="T674" t="s">
        <v>531</v>
      </c>
      <c r="U674" t="s">
        <v>531</v>
      </c>
      <c r="W674" s="429">
        <f t="shared" si="16"/>
        <v>0</v>
      </c>
      <c r="X674" s="429">
        <f t="shared" si="16"/>
        <v>0</v>
      </c>
      <c r="Y674" s="429">
        <f t="shared" si="16"/>
        <v>0</v>
      </c>
      <c r="Z674" s="429">
        <f t="shared" si="16"/>
        <v>0</v>
      </c>
      <c r="AA674" s="429" t="s">
        <v>1296</v>
      </c>
    </row>
    <row r="675" spans="1:27" x14ac:dyDescent="0.25">
      <c r="A675" t="s">
        <v>149</v>
      </c>
      <c r="B675" t="s">
        <v>1246</v>
      </c>
      <c r="C675" t="s">
        <v>1324</v>
      </c>
      <c r="D675" t="s">
        <v>1384</v>
      </c>
      <c r="E675" t="s">
        <v>1326</v>
      </c>
      <c r="F675" t="s">
        <v>1293</v>
      </c>
      <c r="G675">
        <v>35</v>
      </c>
      <c r="H675">
        <v>35025</v>
      </c>
      <c r="I675" t="s">
        <v>563</v>
      </c>
      <c r="J675" t="s">
        <v>1385</v>
      </c>
      <c r="K675" t="s">
        <v>1386</v>
      </c>
      <c r="L675">
        <v>0</v>
      </c>
      <c r="M675">
        <v>1.4057591744172739</v>
      </c>
      <c r="N675">
        <v>0</v>
      </c>
      <c r="O675">
        <v>0</v>
      </c>
      <c r="P675">
        <v>0</v>
      </c>
      <c r="Q675">
        <v>0</v>
      </c>
      <c r="R675" t="s">
        <v>531</v>
      </c>
      <c r="S675" t="s">
        <v>531</v>
      </c>
      <c r="T675" t="s">
        <v>531</v>
      </c>
      <c r="U675" t="s">
        <v>531</v>
      </c>
      <c r="W675" s="429">
        <f t="shared" si="16"/>
        <v>0</v>
      </c>
      <c r="X675" s="429">
        <f t="shared" si="16"/>
        <v>0</v>
      </c>
      <c r="Y675" s="429">
        <f t="shared" si="16"/>
        <v>0</v>
      </c>
      <c r="Z675" s="429">
        <f t="shared" si="16"/>
        <v>0</v>
      </c>
      <c r="AA675" s="429" t="s">
        <v>1296</v>
      </c>
    </row>
    <row r="676" spans="1:27" x14ac:dyDescent="0.25">
      <c r="A676" t="s">
        <v>149</v>
      </c>
      <c r="B676" t="s">
        <v>1246</v>
      </c>
      <c r="C676" t="s">
        <v>1324</v>
      </c>
      <c r="D676" t="s">
        <v>1384</v>
      </c>
      <c r="E676" t="s">
        <v>1326</v>
      </c>
      <c r="F676" t="s">
        <v>1293</v>
      </c>
      <c r="G676">
        <v>35</v>
      </c>
      <c r="H676">
        <v>35015</v>
      </c>
      <c r="I676" t="s">
        <v>552</v>
      </c>
      <c r="J676" t="s">
        <v>1385</v>
      </c>
      <c r="K676" t="s">
        <v>1386</v>
      </c>
      <c r="L676">
        <v>0</v>
      </c>
      <c r="M676">
        <v>0</v>
      </c>
      <c r="N676">
        <v>0</v>
      </c>
      <c r="O676">
        <v>0</v>
      </c>
      <c r="P676">
        <v>0</v>
      </c>
      <c r="Q676">
        <v>0</v>
      </c>
      <c r="R676" t="s">
        <v>531</v>
      </c>
      <c r="S676" t="s">
        <v>531</v>
      </c>
      <c r="T676" t="s">
        <v>531</v>
      </c>
      <c r="U676" t="s">
        <v>531</v>
      </c>
      <c r="W676" s="429">
        <f t="shared" si="16"/>
        <v>0</v>
      </c>
      <c r="X676" s="429">
        <f t="shared" si="16"/>
        <v>0</v>
      </c>
      <c r="Y676" s="429">
        <f t="shared" si="16"/>
        <v>0</v>
      </c>
      <c r="Z676" s="429">
        <f t="shared" si="16"/>
        <v>0</v>
      </c>
      <c r="AA676" s="429" t="s">
        <v>1296</v>
      </c>
    </row>
    <row r="677" spans="1:27" x14ac:dyDescent="0.25">
      <c r="A677" t="s">
        <v>149</v>
      </c>
      <c r="B677" t="s">
        <v>1246</v>
      </c>
      <c r="C677" t="s">
        <v>1324</v>
      </c>
      <c r="D677" t="s">
        <v>1384</v>
      </c>
      <c r="E677" t="s">
        <v>1326</v>
      </c>
      <c r="F677" t="s">
        <v>1293</v>
      </c>
      <c r="G677">
        <v>35</v>
      </c>
      <c r="H677">
        <v>35015</v>
      </c>
      <c r="I677" t="s">
        <v>552</v>
      </c>
      <c r="J677" t="s">
        <v>1385</v>
      </c>
      <c r="K677" t="s">
        <v>1386</v>
      </c>
      <c r="L677">
        <v>0</v>
      </c>
      <c r="M677">
        <v>0</v>
      </c>
      <c r="N677">
        <v>0</v>
      </c>
      <c r="O677">
        <v>0</v>
      </c>
      <c r="P677">
        <v>0</v>
      </c>
      <c r="Q677">
        <v>0</v>
      </c>
      <c r="R677" t="s">
        <v>531</v>
      </c>
      <c r="S677" t="s">
        <v>531</v>
      </c>
      <c r="T677" t="s">
        <v>531</v>
      </c>
      <c r="U677" t="s">
        <v>531</v>
      </c>
      <c r="W677" s="429">
        <f t="shared" si="16"/>
        <v>0</v>
      </c>
      <c r="X677" s="429">
        <f t="shared" si="16"/>
        <v>0</v>
      </c>
      <c r="Y677" s="429">
        <f t="shared" si="16"/>
        <v>0</v>
      </c>
      <c r="Z677" s="429">
        <f t="shared" si="16"/>
        <v>0</v>
      </c>
      <c r="AA677" s="429" t="s">
        <v>1296</v>
      </c>
    </row>
    <row r="678" spans="1:27" x14ac:dyDescent="0.25">
      <c r="A678" t="s">
        <v>149</v>
      </c>
      <c r="B678" t="s">
        <v>1246</v>
      </c>
      <c r="C678" t="s">
        <v>1324</v>
      </c>
      <c r="D678" t="s">
        <v>1384</v>
      </c>
      <c r="E678" t="s">
        <v>1326</v>
      </c>
      <c r="F678" t="s">
        <v>1293</v>
      </c>
      <c r="G678">
        <v>35</v>
      </c>
      <c r="H678">
        <v>35015</v>
      </c>
      <c r="I678" t="s">
        <v>552</v>
      </c>
      <c r="J678" t="s">
        <v>1385</v>
      </c>
      <c r="K678" t="s">
        <v>1386</v>
      </c>
      <c r="L678">
        <v>0.25772251530983359</v>
      </c>
      <c r="M678">
        <v>16.634816897271076</v>
      </c>
      <c r="N678">
        <v>0.30458115445707606</v>
      </c>
      <c r="O678">
        <v>0</v>
      </c>
      <c r="P678">
        <v>4.6858639147242469E-2</v>
      </c>
      <c r="Q678">
        <v>4.6858639147242469E-2</v>
      </c>
      <c r="R678" t="s">
        <v>531</v>
      </c>
      <c r="S678" t="s">
        <v>531</v>
      </c>
      <c r="T678" t="s">
        <v>531</v>
      </c>
      <c r="U678" t="s">
        <v>531</v>
      </c>
      <c r="W678" s="429">
        <f t="shared" si="16"/>
        <v>0</v>
      </c>
      <c r="X678" s="429">
        <f t="shared" si="16"/>
        <v>0</v>
      </c>
      <c r="Y678" s="429">
        <f t="shared" si="16"/>
        <v>0</v>
      </c>
      <c r="Z678" s="429">
        <f t="shared" si="16"/>
        <v>0</v>
      </c>
      <c r="AA678" s="429" t="s">
        <v>1296</v>
      </c>
    </row>
    <row r="679" spans="1:27" x14ac:dyDescent="0.25">
      <c r="A679" t="s">
        <v>149</v>
      </c>
      <c r="B679" t="s">
        <v>1246</v>
      </c>
      <c r="C679" t="s">
        <v>1324</v>
      </c>
      <c r="D679" t="s">
        <v>1384</v>
      </c>
      <c r="E679" t="s">
        <v>1326</v>
      </c>
      <c r="F679" t="s">
        <v>1293</v>
      </c>
      <c r="G679">
        <v>35</v>
      </c>
      <c r="H679">
        <v>35015</v>
      </c>
      <c r="I679" t="s">
        <v>552</v>
      </c>
      <c r="J679" t="s">
        <v>1385</v>
      </c>
      <c r="K679" t="s">
        <v>1386</v>
      </c>
      <c r="L679">
        <v>0</v>
      </c>
      <c r="M679">
        <v>16.166230505798652</v>
      </c>
      <c r="N679">
        <v>0</v>
      </c>
      <c r="O679">
        <v>0</v>
      </c>
      <c r="P679">
        <v>0</v>
      </c>
      <c r="Q679">
        <v>0</v>
      </c>
      <c r="R679" t="s">
        <v>531</v>
      </c>
      <c r="S679" t="s">
        <v>531</v>
      </c>
      <c r="T679" t="s">
        <v>531</v>
      </c>
      <c r="U679" t="s">
        <v>531</v>
      </c>
      <c r="W679" s="429">
        <f t="shared" si="16"/>
        <v>0</v>
      </c>
      <c r="X679" s="429">
        <f t="shared" si="16"/>
        <v>0</v>
      </c>
      <c r="Y679" s="429">
        <f t="shared" si="16"/>
        <v>0</v>
      </c>
      <c r="Z679" s="429">
        <f t="shared" si="16"/>
        <v>0</v>
      </c>
      <c r="AA679" s="429" t="s">
        <v>1296</v>
      </c>
    </row>
    <row r="680" spans="1:27" x14ac:dyDescent="0.25">
      <c r="A680" t="s">
        <v>149</v>
      </c>
      <c r="B680" t="s">
        <v>1246</v>
      </c>
      <c r="C680" t="s">
        <v>1324</v>
      </c>
      <c r="D680" t="s">
        <v>1384</v>
      </c>
      <c r="E680" t="s">
        <v>1326</v>
      </c>
      <c r="F680" t="s">
        <v>1293</v>
      </c>
      <c r="G680">
        <v>35</v>
      </c>
      <c r="H680">
        <v>35015</v>
      </c>
      <c r="I680" t="s">
        <v>552</v>
      </c>
      <c r="J680" t="s">
        <v>1385</v>
      </c>
      <c r="K680" t="s">
        <v>1386</v>
      </c>
      <c r="L680">
        <v>70.053665525127485</v>
      </c>
      <c r="M680">
        <v>34.909686164695643</v>
      </c>
      <c r="N680">
        <v>104.96335168982313</v>
      </c>
      <c r="O680">
        <v>0</v>
      </c>
      <c r="P680">
        <v>0</v>
      </c>
      <c r="Q680">
        <v>0</v>
      </c>
      <c r="R680" t="s">
        <v>531</v>
      </c>
      <c r="S680" t="s">
        <v>531</v>
      </c>
      <c r="T680" t="s">
        <v>531</v>
      </c>
      <c r="U680" t="s">
        <v>531</v>
      </c>
      <c r="W680" s="429">
        <f t="shared" si="16"/>
        <v>0</v>
      </c>
      <c r="X680" s="429">
        <f t="shared" si="16"/>
        <v>0</v>
      </c>
      <c r="Y680" s="429">
        <f t="shared" si="16"/>
        <v>0</v>
      </c>
      <c r="Z680" s="429">
        <f t="shared" si="16"/>
        <v>0</v>
      </c>
      <c r="AA680" s="429" t="s">
        <v>1296</v>
      </c>
    </row>
    <row r="681" spans="1:27" x14ac:dyDescent="0.25">
      <c r="A681" t="s">
        <v>149</v>
      </c>
      <c r="B681" t="s">
        <v>1246</v>
      </c>
      <c r="C681" t="s">
        <v>1324</v>
      </c>
      <c r="D681" t="s">
        <v>1384</v>
      </c>
      <c r="E681" t="s">
        <v>1326</v>
      </c>
      <c r="F681" t="s">
        <v>1293</v>
      </c>
      <c r="G681">
        <v>35</v>
      </c>
      <c r="H681">
        <v>35025</v>
      </c>
      <c r="I681" t="s">
        <v>563</v>
      </c>
      <c r="J681" t="s">
        <v>1385</v>
      </c>
      <c r="K681" t="s">
        <v>1386</v>
      </c>
      <c r="L681">
        <v>0</v>
      </c>
      <c r="M681">
        <v>0</v>
      </c>
      <c r="N681">
        <v>0</v>
      </c>
      <c r="O681">
        <v>0</v>
      </c>
      <c r="P681">
        <v>10.98835088002836</v>
      </c>
      <c r="Q681">
        <v>10.98835088002836</v>
      </c>
      <c r="R681" t="s">
        <v>531</v>
      </c>
      <c r="S681" t="s">
        <v>531</v>
      </c>
      <c r="T681" t="s">
        <v>531</v>
      </c>
      <c r="U681" t="s">
        <v>531</v>
      </c>
      <c r="W681" s="429">
        <f t="shared" si="16"/>
        <v>0</v>
      </c>
      <c r="X681" s="429">
        <f t="shared" si="16"/>
        <v>0</v>
      </c>
      <c r="Y681" s="429">
        <f t="shared" si="16"/>
        <v>0</v>
      </c>
      <c r="Z681" s="429">
        <f t="shared" si="16"/>
        <v>0</v>
      </c>
      <c r="AA681" s="429" t="s">
        <v>1296</v>
      </c>
    </row>
    <row r="682" spans="1:27" x14ac:dyDescent="0.25">
      <c r="A682" t="s">
        <v>149</v>
      </c>
      <c r="B682" t="s">
        <v>1246</v>
      </c>
      <c r="C682" t="s">
        <v>1324</v>
      </c>
      <c r="D682" t="s">
        <v>1384</v>
      </c>
      <c r="E682" t="s">
        <v>1326</v>
      </c>
      <c r="F682" t="s">
        <v>1293</v>
      </c>
      <c r="G682">
        <v>35</v>
      </c>
      <c r="H682">
        <v>35025</v>
      </c>
      <c r="I682" t="s">
        <v>563</v>
      </c>
      <c r="J682" t="s">
        <v>1385</v>
      </c>
      <c r="K682" t="s">
        <v>1386</v>
      </c>
      <c r="L682">
        <v>0</v>
      </c>
      <c r="M682">
        <v>21.320680811995324</v>
      </c>
      <c r="N682">
        <v>0</v>
      </c>
      <c r="O682">
        <v>0</v>
      </c>
      <c r="P682">
        <v>0</v>
      </c>
      <c r="Q682">
        <v>0</v>
      </c>
      <c r="R682" t="s">
        <v>531</v>
      </c>
      <c r="S682" t="s">
        <v>531</v>
      </c>
      <c r="T682" t="s">
        <v>531</v>
      </c>
      <c r="U682" t="s">
        <v>531</v>
      </c>
      <c r="W682" s="429">
        <f t="shared" si="16"/>
        <v>0</v>
      </c>
      <c r="X682" s="429">
        <f t="shared" si="16"/>
        <v>0</v>
      </c>
      <c r="Y682" s="429">
        <f t="shared" si="16"/>
        <v>0</v>
      </c>
      <c r="Z682" s="429">
        <f t="shared" si="16"/>
        <v>0</v>
      </c>
      <c r="AA682" s="429" t="s">
        <v>1296</v>
      </c>
    </row>
    <row r="683" spans="1:27" x14ac:dyDescent="0.25">
      <c r="A683" t="s">
        <v>149</v>
      </c>
      <c r="B683" t="s">
        <v>1246</v>
      </c>
      <c r="C683" t="s">
        <v>1324</v>
      </c>
      <c r="D683" t="s">
        <v>1384</v>
      </c>
      <c r="E683" t="s">
        <v>1326</v>
      </c>
      <c r="F683" t="s">
        <v>1293</v>
      </c>
      <c r="G683">
        <v>35</v>
      </c>
      <c r="H683">
        <v>35025</v>
      </c>
      <c r="I683" t="s">
        <v>563</v>
      </c>
      <c r="J683" t="s">
        <v>1385</v>
      </c>
      <c r="K683" t="s">
        <v>1386</v>
      </c>
      <c r="L683">
        <v>0</v>
      </c>
      <c r="M683">
        <v>38.353796142017963</v>
      </c>
      <c r="N683">
        <v>0</v>
      </c>
      <c r="O683">
        <v>0</v>
      </c>
      <c r="P683">
        <v>0</v>
      </c>
      <c r="Q683">
        <v>0</v>
      </c>
      <c r="R683" t="s">
        <v>531</v>
      </c>
      <c r="S683" t="s">
        <v>531</v>
      </c>
      <c r="T683" t="s">
        <v>531</v>
      </c>
      <c r="U683" t="s">
        <v>531</v>
      </c>
      <c r="W683" s="429">
        <f t="shared" si="16"/>
        <v>0</v>
      </c>
      <c r="X683" s="429">
        <f t="shared" si="16"/>
        <v>0</v>
      </c>
      <c r="Y683" s="429">
        <f t="shared" si="16"/>
        <v>0</v>
      </c>
      <c r="Z683" s="429">
        <f t="shared" si="16"/>
        <v>0</v>
      </c>
      <c r="AA683" s="429" t="s">
        <v>1296</v>
      </c>
    </row>
    <row r="684" spans="1:27" x14ac:dyDescent="0.25">
      <c r="A684" t="s">
        <v>149</v>
      </c>
      <c r="B684" t="s">
        <v>1246</v>
      </c>
      <c r="C684" t="s">
        <v>1324</v>
      </c>
      <c r="D684" t="s">
        <v>1384</v>
      </c>
      <c r="E684" t="s">
        <v>1326</v>
      </c>
      <c r="F684" t="s">
        <v>1293</v>
      </c>
      <c r="G684">
        <v>35</v>
      </c>
      <c r="H684">
        <v>35025</v>
      </c>
      <c r="I684" t="s">
        <v>563</v>
      </c>
      <c r="J684" t="s">
        <v>1385</v>
      </c>
      <c r="K684" t="s">
        <v>1386</v>
      </c>
      <c r="L684">
        <v>0</v>
      </c>
      <c r="M684">
        <v>14.455890176924301</v>
      </c>
      <c r="N684">
        <v>0</v>
      </c>
      <c r="O684">
        <v>0</v>
      </c>
      <c r="P684">
        <v>0</v>
      </c>
      <c r="Q684">
        <v>0</v>
      </c>
      <c r="R684" t="s">
        <v>531</v>
      </c>
      <c r="S684" t="s">
        <v>531</v>
      </c>
      <c r="T684" t="s">
        <v>531</v>
      </c>
      <c r="U684" t="s">
        <v>531</v>
      </c>
      <c r="W684" s="429">
        <f t="shared" si="16"/>
        <v>0</v>
      </c>
      <c r="X684" s="429">
        <f t="shared" si="16"/>
        <v>0</v>
      </c>
      <c r="Y684" s="429">
        <f t="shared" si="16"/>
        <v>0</v>
      </c>
      <c r="Z684" s="429">
        <f t="shared" si="16"/>
        <v>0</v>
      </c>
      <c r="AA684" s="429" t="s">
        <v>1296</v>
      </c>
    </row>
    <row r="685" spans="1:27" x14ac:dyDescent="0.25">
      <c r="A685" t="s">
        <v>149</v>
      </c>
      <c r="B685" t="s">
        <v>1246</v>
      </c>
      <c r="C685" t="s">
        <v>1324</v>
      </c>
      <c r="D685" t="s">
        <v>1384</v>
      </c>
      <c r="E685" t="s">
        <v>1326</v>
      </c>
      <c r="F685" t="s">
        <v>1293</v>
      </c>
      <c r="G685">
        <v>35</v>
      </c>
      <c r="H685">
        <v>35025</v>
      </c>
      <c r="I685" t="s">
        <v>563</v>
      </c>
      <c r="J685" t="s">
        <v>1385</v>
      </c>
      <c r="K685" t="s">
        <v>1386</v>
      </c>
      <c r="L685">
        <v>0</v>
      </c>
      <c r="M685">
        <v>6.021335130420657</v>
      </c>
      <c r="N685">
        <v>0</v>
      </c>
      <c r="O685">
        <v>0</v>
      </c>
      <c r="P685">
        <v>0</v>
      </c>
      <c r="Q685">
        <v>0</v>
      </c>
      <c r="R685" t="s">
        <v>531</v>
      </c>
      <c r="S685" t="s">
        <v>531</v>
      </c>
      <c r="T685" t="s">
        <v>531</v>
      </c>
      <c r="U685" t="s">
        <v>531</v>
      </c>
      <c r="W685" s="429">
        <f t="shared" si="16"/>
        <v>0</v>
      </c>
      <c r="X685" s="429">
        <f t="shared" si="16"/>
        <v>0</v>
      </c>
      <c r="Y685" s="429">
        <f t="shared" si="16"/>
        <v>0</v>
      </c>
      <c r="Z685" s="429">
        <f t="shared" si="16"/>
        <v>0</v>
      </c>
      <c r="AA685" s="429" t="s">
        <v>1296</v>
      </c>
    </row>
    <row r="686" spans="1:27" x14ac:dyDescent="0.25">
      <c r="A686" t="s">
        <v>149</v>
      </c>
      <c r="B686" t="s">
        <v>1246</v>
      </c>
      <c r="C686" t="s">
        <v>1324</v>
      </c>
      <c r="D686" t="s">
        <v>1384</v>
      </c>
      <c r="E686" t="s">
        <v>1326</v>
      </c>
      <c r="F686" t="s">
        <v>1293</v>
      </c>
      <c r="G686">
        <v>35</v>
      </c>
      <c r="H686">
        <v>35025</v>
      </c>
      <c r="I686" t="s">
        <v>563</v>
      </c>
      <c r="J686" t="s">
        <v>1385</v>
      </c>
      <c r="K686" t="s">
        <v>1386</v>
      </c>
      <c r="L686">
        <v>0</v>
      </c>
      <c r="M686">
        <v>21.320680811995324</v>
      </c>
      <c r="N686">
        <v>0</v>
      </c>
      <c r="O686">
        <v>0</v>
      </c>
      <c r="P686">
        <v>0</v>
      </c>
      <c r="Q686">
        <v>0</v>
      </c>
      <c r="R686" t="s">
        <v>531</v>
      </c>
      <c r="S686" t="s">
        <v>531</v>
      </c>
      <c r="T686" t="s">
        <v>531</v>
      </c>
      <c r="U686" t="s">
        <v>531</v>
      </c>
      <c r="W686" s="429">
        <f t="shared" si="16"/>
        <v>0</v>
      </c>
      <c r="X686" s="429">
        <f t="shared" si="16"/>
        <v>0</v>
      </c>
      <c r="Y686" s="429">
        <f t="shared" si="16"/>
        <v>0</v>
      </c>
      <c r="Z686" s="429">
        <f t="shared" si="16"/>
        <v>0</v>
      </c>
      <c r="AA686" s="429" t="s">
        <v>1296</v>
      </c>
    </row>
    <row r="687" spans="1:27" x14ac:dyDescent="0.25">
      <c r="A687" t="s">
        <v>149</v>
      </c>
      <c r="B687" t="s">
        <v>1246</v>
      </c>
      <c r="C687" t="s">
        <v>1324</v>
      </c>
      <c r="D687" t="s">
        <v>1384</v>
      </c>
      <c r="E687" t="s">
        <v>1326</v>
      </c>
      <c r="F687" t="s">
        <v>1293</v>
      </c>
      <c r="G687">
        <v>35</v>
      </c>
      <c r="H687">
        <v>35025</v>
      </c>
      <c r="I687" t="s">
        <v>563</v>
      </c>
      <c r="J687" t="s">
        <v>1385</v>
      </c>
      <c r="K687" t="s">
        <v>1386</v>
      </c>
      <c r="L687">
        <v>0</v>
      </c>
      <c r="M687">
        <v>27.646597096873059</v>
      </c>
      <c r="N687">
        <v>0</v>
      </c>
      <c r="O687">
        <v>0</v>
      </c>
      <c r="P687">
        <v>0</v>
      </c>
      <c r="Q687">
        <v>0</v>
      </c>
      <c r="R687" t="s">
        <v>531</v>
      </c>
      <c r="S687" t="s">
        <v>531</v>
      </c>
      <c r="T687" t="s">
        <v>531</v>
      </c>
      <c r="U687" t="s">
        <v>531</v>
      </c>
      <c r="W687" s="429">
        <f t="shared" si="16"/>
        <v>0</v>
      </c>
      <c r="X687" s="429">
        <f t="shared" si="16"/>
        <v>0</v>
      </c>
      <c r="Y687" s="429">
        <f t="shared" si="16"/>
        <v>0</v>
      </c>
      <c r="Z687" s="429">
        <f t="shared" si="16"/>
        <v>0</v>
      </c>
      <c r="AA687" s="429" t="s">
        <v>1296</v>
      </c>
    </row>
    <row r="688" spans="1:27" x14ac:dyDescent="0.25">
      <c r="A688" t="s">
        <v>149</v>
      </c>
      <c r="B688" t="s">
        <v>1246</v>
      </c>
      <c r="C688" t="s">
        <v>1324</v>
      </c>
      <c r="D688" t="s">
        <v>1384</v>
      </c>
      <c r="E688" t="s">
        <v>1326</v>
      </c>
      <c r="F688" t="s">
        <v>1293</v>
      </c>
      <c r="G688">
        <v>35</v>
      </c>
      <c r="H688">
        <v>35025</v>
      </c>
      <c r="I688" t="s">
        <v>563</v>
      </c>
      <c r="J688" t="s">
        <v>1385</v>
      </c>
      <c r="K688" t="s">
        <v>1386</v>
      </c>
      <c r="L688">
        <v>0</v>
      </c>
      <c r="M688">
        <v>30.458115445707605</v>
      </c>
      <c r="N688">
        <v>0</v>
      </c>
      <c r="O688">
        <v>0</v>
      </c>
      <c r="P688">
        <v>0</v>
      </c>
      <c r="Q688">
        <v>0</v>
      </c>
      <c r="R688" t="s">
        <v>531</v>
      </c>
      <c r="S688" t="s">
        <v>531</v>
      </c>
      <c r="T688" t="s">
        <v>531</v>
      </c>
      <c r="U688" t="s">
        <v>531</v>
      </c>
      <c r="W688" s="429">
        <f t="shared" si="16"/>
        <v>0</v>
      </c>
      <c r="X688" s="429">
        <f t="shared" si="16"/>
        <v>0</v>
      </c>
      <c r="Y688" s="429">
        <f t="shared" si="16"/>
        <v>0</v>
      </c>
      <c r="Z688" s="429">
        <f t="shared" si="16"/>
        <v>0</v>
      </c>
      <c r="AA688" s="429" t="s">
        <v>1296</v>
      </c>
    </row>
    <row r="689" spans="1:27" x14ac:dyDescent="0.25">
      <c r="A689" t="s">
        <v>149</v>
      </c>
      <c r="B689" t="s">
        <v>1246</v>
      </c>
      <c r="C689" t="s">
        <v>1324</v>
      </c>
      <c r="D689" t="s">
        <v>1384</v>
      </c>
      <c r="E689" t="s">
        <v>1326</v>
      </c>
      <c r="F689" t="s">
        <v>1293</v>
      </c>
      <c r="G689">
        <v>35</v>
      </c>
      <c r="H689">
        <v>35025</v>
      </c>
      <c r="I689" t="s">
        <v>563</v>
      </c>
      <c r="J689" t="s">
        <v>1385</v>
      </c>
      <c r="K689" t="s">
        <v>1386</v>
      </c>
      <c r="L689">
        <v>0</v>
      </c>
      <c r="M689">
        <v>22.960733182148811</v>
      </c>
      <c r="N689">
        <v>0</v>
      </c>
      <c r="O689">
        <v>0</v>
      </c>
      <c r="P689">
        <v>0</v>
      </c>
      <c r="Q689">
        <v>0</v>
      </c>
      <c r="R689" t="s">
        <v>531</v>
      </c>
      <c r="S689" t="s">
        <v>531</v>
      </c>
      <c r="T689" t="s">
        <v>531</v>
      </c>
      <c r="U689" t="s">
        <v>531</v>
      </c>
      <c r="W689" s="429">
        <f t="shared" si="16"/>
        <v>0</v>
      </c>
      <c r="X689" s="429">
        <f t="shared" si="16"/>
        <v>0</v>
      </c>
      <c r="Y689" s="429">
        <f t="shared" si="16"/>
        <v>0</v>
      </c>
      <c r="Z689" s="429">
        <f t="shared" si="16"/>
        <v>0</v>
      </c>
      <c r="AA689" s="429" t="s">
        <v>1296</v>
      </c>
    </row>
    <row r="690" spans="1:27" x14ac:dyDescent="0.25">
      <c r="A690" t="s">
        <v>149</v>
      </c>
      <c r="B690" t="s">
        <v>1246</v>
      </c>
      <c r="C690" t="s">
        <v>1324</v>
      </c>
      <c r="D690" t="s">
        <v>1384</v>
      </c>
      <c r="E690" t="s">
        <v>1326</v>
      </c>
      <c r="F690" t="s">
        <v>1293</v>
      </c>
      <c r="G690">
        <v>35</v>
      </c>
      <c r="H690">
        <v>35025</v>
      </c>
      <c r="I690" t="s">
        <v>563</v>
      </c>
      <c r="J690" t="s">
        <v>1385</v>
      </c>
      <c r="K690" t="s">
        <v>1386</v>
      </c>
      <c r="L690">
        <v>0</v>
      </c>
      <c r="M690">
        <v>4.3812827602671707</v>
      </c>
      <c r="N690">
        <v>0</v>
      </c>
      <c r="O690">
        <v>0</v>
      </c>
      <c r="P690">
        <v>0</v>
      </c>
      <c r="Q690">
        <v>0</v>
      </c>
      <c r="R690" t="s">
        <v>531</v>
      </c>
      <c r="S690" t="s">
        <v>531</v>
      </c>
      <c r="T690" t="s">
        <v>531</v>
      </c>
      <c r="U690" t="s">
        <v>531</v>
      </c>
      <c r="W690" s="429">
        <f t="shared" si="16"/>
        <v>0</v>
      </c>
      <c r="X690" s="429">
        <f t="shared" si="16"/>
        <v>0</v>
      </c>
      <c r="Y690" s="429">
        <f t="shared" si="16"/>
        <v>0</v>
      </c>
      <c r="Z690" s="429">
        <f t="shared" si="16"/>
        <v>0</v>
      </c>
      <c r="AA690" s="429" t="s">
        <v>1296</v>
      </c>
    </row>
    <row r="691" spans="1:27" x14ac:dyDescent="0.25">
      <c r="A691" t="s">
        <v>149</v>
      </c>
      <c r="B691" t="s">
        <v>1246</v>
      </c>
      <c r="C691" t="s">
        <v>1324</v>
      </c>
      <c r="D691" t="s">
        <v>1384</v>
      </c>
      <c r="E691" t="s">
        <v>1326</v>
      </c>
      <c r="F691" t="s">
        <v>1293</v>
      </c>
      <c r="G691">
        <v>35</v>
      </c>
      <c r="H691">
        <v>35025</v>
      </c>
      <c r="I691" t="s">
        <v>563</v>
      </c>
      <c r="J691" t="s">
        <v>1385</v>
      </c>
      <c r="K691" t="s">
        <v>1386</v>
      </c>
      <c r="L691">
        <v>0</v>
      </c>
      <c r="M691">
        <v>1.1714659786810617</v>
      </c>
      <c r="N691">
        <v>0</v>
      </c>
      <c r="O691">
        <v>0</v>
      </c>
      <c r="P691">
        <v>7.263089067822583</v>
      </c>
      <c r="Q691">
        <v>7.263089067822583</v>
      </c>
      <c r="R691" t="s">
        <v>531</v>
      </c>
      <c r="S691" t="s">
        <v>531</v>
      </c>
      <c r="T691" t="s">
        <v>531</v>
      </c>
      <c r="U691" t="s">
        <v>531</v>
      </c>
      <c r="W691" s="429">
        <f t="shared" si="16"/>
        <v>0</v>
      </c>
      <c r="X691" s="429">
        <f t="shared" si="16"/>
        <v>0</v>
      </c>
      <c r="Y691" s="429">
        <f t="shared" si="16"/>
        <v>0</v>
      </c>
      <c r="Z691" s="429">
        <f t="shared" si="16"/>
        <v>0</v>
      </c>
      <c r="AA691" s="429" t="s">
        <v>1296</v>
      </c>
    </row>
    <row r="692" spans="1:27" x14ac:dyDescent="0.25">
      <c r="A692" t="s">
        <v>149</v>
      </c>
      <c r="B692" t="s">
        <v>1246</v>
      </c>
      <c r="C692" t="s">
        <v>1324</v>
      </c>
      <c r="D692" t="s">
        <v>1384</v>
      </c>
      <c r="E692" t="s">
        <v>1326</v>
      </c>
      <c r="F692" t="s">
        <v>1293</v>
      </c>
      <c r="G692">
        <v>35</v>
      </c>
      <c r="H692">
        <v>35025</v>
      </c>
      <c r="I692" t="s">
        <v>563</v>
      </c>
      <c r="J692" t="s">
        <v>1385</v>
      </c>
      <c r="K692" t="s">
        <v>1386</v>
      </c>
      <c r="L692">
        <v>0</v>
      </c>
      <c r="M692">
        <v>0.82002618507674319</v>
      </c>
      <c r="N692">
        <v>0</v>
      </c>
      <c r="O692">
        <v>0</v>
      </c>
      <c r="P692">
        <v>0</v>
      </c>
      <c r="Q692">
        <v>0</v>
      </c>
      <c r="R692" t="s">
        <v>531</v>
      </c>
      <c r="S692" t="s">
        <v>531</v>
      </c>
      <c r="T692" t="s">
        <v>531</v>
      </c>
      <c r="U692" t="s">
        <v>531</v>
      </c>
      <c r="W692" s="429">
        <f t="shared" si="16"/>
        <v>0</v>
      </c>
      <c r="X692" s="429">
        <f t="shared" si="16"/>
        <v>0</v>
      </c>
      <c r="Y692" s="429">
        <f t="shared" si="16"/>
        <v>0</v>
      </c>
      <c r="Z692" s="429">
        <f t="shared" si="16"/>
        <v>0</v>
      </c>
      <c r="AA692" s="429" t="s">
        <v>1296</v>
      </c>
    </row>
    <row r="693" spans="1:27" x14ac:dyDescent="0.25">
      <c r="A693" t="s">
        <v>149</v>
      </c>
      <c r="B693" t="s">
        <v>1246</v>
      </c>
      <c r="C693" t="s">
        <v>1324</v>
      </c>
      <c r="D693" t="s">
        <v>1384</v>
      </c>
      <c r="E693" t="s">
        <v>1326</v>
      </c>
      <c r="F693" t="s">
        <v>1293</v>
      </c>
      <c r="G693">
        <v>35</v>
      </c>
      <c r="H693">
        <v>35025</v>
      </c>
      <c r="I693" t="s">
        <v>563</v>
      </c>
      <c r="J693" t="s">
        <v>1385</v>
      </c>
      <c r="K693" t="s">
        <v>1386</v>
      </c>
      <c r="L693">
        <v>0</v>
      </c>
      <c r="M693">
        <v>0.82002618507674319</v>
      </c>
      <c r="N693">
        <v>0</v>
      </c>
      <c r="O693">
        <v>0</v>
      </c>
      <c r="P693">
        <v>0</v>
      </c>
      <c r="Q693">
        <v>0</v>
      </c>
      <c r="R693" t="s">
        <v>531</v>
      </c>
      <c r="S693" t="s">
        <v>531</v>
      </c>
      <c r="T693" t="s">
        <v>531</v>
      </c>
      <c r="U693" t="s">
        <v>531</v>
      </c>
      <c r="W693" s="429">
        <f t="shared" si="16"/>
        <v>0</v>
      </c>
      <c r="X693" s="429">
        <f t="shared" si="16"/>
        <v>0</v>
      </c>
      <c r="Y693" s="429">
        <f t="shared" si="16"/>
        <v>0</v>
      </c>
      <c r="Z693" s="429">
        <f t="shared" si="16"/>
        <v>0</v>
      </c>
      <c r="AA693" s="429" t="s">
        <v>1296</v>
      </c>
    </row>
    <row r="694" spans="1:27" x14ac:dyDescent="0.25">
      <c r="A694" t="s">
        <v>149</v>
      </c>
      <c r="B694" t="s">
        <v>1246</v>
      </c>
      <c r="C694" t="s">
        <v>1324</v>
      </c>
      <c r="D694" t="s">
        <v>1384</v>
      </c>
      <c r="E694" t="s">
        <v>1326</v>
      </c>
      <c r="F694" t="s">
        <v>1293</v>
      </c>
      <c r="G694">
        <v>35</v>
      </c>
      <c r="H694">
        <v>35025</v>
      </c>
      <c r="I694" t="s">
        <v>563</v>
      </c>
      <c r="J694" t="s">
        <v>1385</v>
      </c>
      <c r="K694" t="s">
        <v>1386</v>
      </c>
      <c r="L694">
        <v>0.79659686550312203</v>
      </c>
      <c r="M694">
        <v>0</v>
      </c>
      <c r="N694">
        <v>4.5921466364297618</v>
      </c>
      <c r="O694">
        <v>0</v>
      </c>
      <c r="P694">
        <v>0</v>
      </c>
      <c r="Q694">
        <v>0</v>
      </c>
      <c r="R694" t="s">
        <v>531</v>
      </c>
      <c r="S694" t="s">
        <v>531</v>
      </c>
      <c r="T694" t="s">
        <v>531</v>
      </c>
      <c r="U694" t="s">
        <v>531</v>
      </c>
      <c r="W694" s="429">
        <f t="shared" si="16"/>
        <v>0</v>
      </c>
      <c r="X694" s="429">
        <f t="shared" si="16"/>
        <v>0</v>
      </c>
      <c r="Y694" s="429">
        <f t="shared" si="16"/>
        <v>0</v>
      </c>
      <c r="Z694" s="429">
        <f t="shared" si="16"/>
        <v>0</v>
      </c>
      <c r="AA694" s="429" t="s">
        <v>1296</v>
      </c>
    </row>
    <row r="695" spans="1:27" x14ac:dyDescent="0.25">
      <c r="A695" t="s">
        <v>149</v>
      </c>
      <c r="B695" t="s">
        <v>1246</v>
      </c>
      <c r="C695" t="s">
        <v>1324</v>
      </c>
      <c r="D695" t="s">
        <v>1384</v>
      </c>
      <c r="E695" t="s">
        <v>1326</v>
      </c>
      <c r="F695" t="s">
        <v>1293</v>
      </c>
      <c r="G695">
        <v>35</v>
      </c>
      <c r="H695">
        <v>35025</v>
      </c>
      <c r="I695" t="s">
        <v>563</v>
      </c>
      <c r="J695" t="s">
        <v>1385</v>
      </c>
      <c r="K695" t="s">
        <v>1386</v>
      </c>
      <c r="L695">
        <v>0.79659686550312203</v>
      </c>
      <c r="M695">
        <v>0</v>
      </c>
      <c r="N695">
        <v>4.5921466364297618</v>
      </c>
      <c r="O695">
        <v>0</v>
      </c>
      <c r="P695">
        <v>0</v>
      </c>
      <c r="Q695">
        <v>0</v>
      </c>
      <c r="R695" t="s">
        <v>531</v>
      </c>
      <c r="S695" t="s">
        <v>531</v>
      </c>
      <c r="T695" t="s">
        <v>531</v>
      </c>
      <c r="U695" t="s">
        <v>531</v>
      </c>
      <c r="W695" s="429">
        <f t="shared" si="16"/>
        <v>0</v>
      </c>
      <c r="X695" s="429">
        <f t="shared" si="16"/>
        <v>0</v>
      </c>
      <c r="Y695" s="429">
        <f t="shared" si="16"/>
        <v>0</v>
      </c>
      <c r="Z695" s="429">
        <f t="shared" si="16"/>
        <v>0</v>
      </c>
      <c r="AA695" s="429" t="s">
        <v>1296</v>
      </c>
    </row>
    <row r="696" spans="1:27" x14ac:dyDescent="0.25">
      <c r="A696" t="s">
        <v>149</v>
      </c>
      <c r="B696" t="s">
        <v>1246</v>
      </c>
      <c r="C696" t="s">
        <v>1324</v>
      </c>
      <c r="D696" t="s">
        <v>1384</v>
      </c>
      <c r="E696" t="s">
        <v>1326</v>
      </c>
      <c r="F696" t="s">
        <v>1293</v>
      </c>
      <c r="G696">
        <v>35</v>
      </c>
      <c r="H696">
        <v>35015</v>
      </c>
      <c r="I696" t="s">
        <v>552</v>
      </c>
      <c r="J696" t="s">
        <v>1385</v>
      </c>
      <c r="K696" t="s">
        <v>1386</v>
      </c>
      <c r="L696">
        <v>222.57853594940173</v>
      </c>
      <c r="M696">
        <v>222.57853594940173</v>
      </c>
      <c r="N696">
        <v>222.57853594940173</v>
      </c>
      <c r="O696">
        <v>23.429319573621235</v>
      </c>
      <c r="P696">
        <v>0</v>
      </c>
      <c r="Q696">
        <v>0</v>
      </c>
      <c r="R696" t="s">
        <v>531</v>
      </c>
      <c r="S696" t="s">
        <v>531</v>
      </c>
      <c r="T696" t="s">
        <v>531</v>
      </c>
      <c r="U696" t="s">
        <v>531</v>
      </c>
      <c r="W696" s="429">
        <f t="shared" si="16"/>
        <v>0</v>
      </c>
      <c r="X696" s="429">
        <f t="shared" si="16"/>
        <v>0</v>
      </c>
      <c r="Y696" s="429">
        <f t="shared" si="16"/>
        <v>0</v>
      </c>
      <c r="Z696" s="429">
        <f t="shared" si="16"/>
        <v>0</v>
      </c>
      <c r="AA696" s="429" t="s">
        <v>1296</v>
      </c>
    </row>
    <row r="697" spans="1:27" x14ac:dyDescent="0.25">
      <c r="A697" t="s">
        <v>149</v>
      </c>
      <c r="B697" t="s">
        <v>1246</v>
      </c>
      <c r="C697" t="s">
        <v>1324</v>
      </c>
      <c r="D697" t="s">
        <v>1384</v>
      </c>
      <c r="E697" t="s">
        <v>1326</v>
      </c>
      <c r="F697" t="s">
        <v>1293</v>
      </c>
      <c r="G697">
        <v>35</v>
      </c>
      <c r="H697">
        <v>35015</v>
      </c>
      <c r="I697" t="s">
        <v>552</v>
      </c>
      <c r="J697" t="s">
        <v>1385</v>
      </c>
      <c r="K697" t="s">
        <v>1386</v>
      </c>
      <c r="L697">
        <v>52.950262236383992</v>
      </c>
      <c r="M697">
        <v>2.8115183488345479</v>
      </c>
      <c r="N697">
        <v>18.977748854633198</v>
      </c>
      <c r="O697">
        <v>0</v>
      </c>
      <c r="P697">
        <v>0</v>
      </c>
      <c r="Q697">
        <v>0</v>
      </c>
      <c r="R697" t="s">
        <v>531</v>
      </c>
      <c r="S697" t="s">
        <v>531</v>
      </c>
      <c r="T697" t="s">
        <v>531</v>
      </c>
      <c r="U697" t="s">
        <v>531</v>
      </c>
      <c r="W697" s="429">
        <f t="shared" si="16"/>
        <v>0</v>
      </c>
      <c r="X697" s="429">
        <f t="shared" si="16"/>
        <v>0</v>
      </c>
      <c r="Y697" s="429">
        <f t="shared" si="16"/>
        <v>0</v>
      </c>
      <c r="Z697" s="429">
        <f t="shared" si="16"/>
        <v>0</v>
      </c>
      <c r="AA697" s="429" t="s">
        <v>1296</v>
      </c>
    </row>
    <row r="698" spans="1:27" x14ac:dyDescent="0.25">
      <c r="A698" t="s">
        <v>149</v>
      </c>
      <c r="B698" t="s">
        <v>1246</v>
      </c>
      <c r="C698" t="s">
        <v>1324</v>
      </c>
      <c r="D698" t="s">
        <v>1384</v>
      </c>
      <c r="E698" t="s">
        <v>1326</v>
      </c>
      <c r="F698" t="s">
        <v>1293</v>
      </c>
      <c r="G698">
        <v>35</v>
      </c>
      <c r="H698">
        <v>35015</v>
      </c>
      <c r="I698" t="s">
        <v>552</v>
      </c>
      <c r="J698" t="s">
        <v>1385</v>
      </c>
      <c r="K698" t="s">
        <v>1386</v>
      </c>
      <c r="L698">
        <v>0</v>
      </c>
      <c r="M698">
        <v>0</v>
      </c>
      <c r="N698">
        <v>0</v>
      </c>
      <c r="O698">
        <v>0</v>
      </c>
      <c r="P698">
        <v>0</v>
      </c>
      <c r="Q698">
        <v>0</v>
      </c>
      <c r="R698" t="s">
        <v>531</v>
      </c>
      <c r="S698" t="s">
        <v>531</v>
      </c>
      <c r="T698" t="s">
        <v>531</v>
      </c>
      <c r="U698" t="s">
        <v>531</v>
      </c>
      <c r="W698" s="429">
        <f t="shared" si="16"/>
        <v>0</v>
      </c>
      <c r="X698" s="429">
        <f t="shared" si="16"/>
        <v>0</v>
      </c>
      <c r="Y698" s="429">
        <f t="shared" si="16"/>
        <v>0</v>
      </c>
      <c r="Z698" s="429">
        <f t="shared" si="16"/>
        <v>0</v>
      </c>
      <c r="AA698" s="429" t="s">
        <v>1296</v>
      </c>
    </row>
    <row r="699" spans="1:27" x14ac:dyDescent="0.25">
      <c r="A699" t="s">
        <v>149</v>
      </c>
      <c r="B699" t="s">
        <v>1246</v>
      </c>
      <c r="C699" t="s">
        <v>1324</v>
      </c>
      <c r="D699" t="s">
        <v>1384</v>
      </c>
      <c r="E699" t="s">
        <v>1326</v>
      </c>
      <c r="F699" t="s">
        <v>1293</v>
      </c>
      <c r="G699">
        <v>35</v>
      </c>
      <c r="H699">
        <v>35015</v>
      </c>
      <c r="I699" t="s">
        <v>552</v>
      </c>
      <c r="J699" t="s">
        <v>1385</v>
      </c>
      <c r="K699" t="s">
        <v>1386</v>
      </c>
      <c r="L699">
        <v>57.401832955372022</v>
      </c>
      <c r="M699">
        <v>0</v>
      </c>
      <c r="N699">
        <v>9.606021025184706</v>
      </c>
      <c r="O699">
        <v>0</v>
      </c>
      <c r="P699">
        <v>0</v>
      </c>
      <c r="Q699">
        <v>0</v>
      </c>
      <c r="R699" t="s">
        <v>531</v>
      </c>
      <c r="S699" t="s">
        <v>531</v>
      </c>
      <c r="T699" t="s">
        <v>531</v>
      </c>
      <c r="U699" t="s">
        <v>531</v>
      </c>
      <c r="W699" s="429">
        <f t="shared" si="16"/>
        <v>0</v>
      </c>
      <c r="X699" s="429">
        <f t="shared" si="16"/>
        <v>0</v>
      </c>
      <c r="Y699" s="429">
        <f t="shared" si="16"/>
        <v>0</v>
      </c>
      <c r="Z699" s="429">
        <f t="shared" si="16"/>
        <v>0</v>
      </c>
      <c r="AA699" s="429" t="s">
        <v>1296</v>
      </c>
    </row>
    <row r="700" spans="1:27" x14ac:dyDescent="0.25">
      <c r="A700" t="s">
        <v>149</v>
      </c>
      <c r="B700" t="s">
        <v>1246</v>
      </c>
      <c r="C700" t="s">
        <v>1324</v>
      </c>
      <c r="D700" t="s">
        <v>1384</v>
      </c>
      <c r="E700" t="s">
        <v>1326</v>
      </c>
      <c r="F700" t="s">
        <v>1293</v>
      </c>
      <c r="G700">
        <v>35</v>
      </c>
      <c r="H700">
        <v>35015</v>
      </c>
      <c r="I700" t="s">
        <v>552</v>
      </c>
      <c r="J700" t="s">
        <v>1385</v>
      </c>
      <c r="K700" t="s">
        <v>1386</v>
      </c>
      <c r="L700">
        <v>45.452879972825194</v>
      </c>
      <c r="M700">
        <v>13.589005352700315</v>
      </c>
      <c r="N700">
        <v>49.904450691813231</v>
      </c>
      <c r="O700">
        <v>0</v>
      </c>
      <c r="P700">
        <v>0</v>
      </c>
      <c r="Q700">
        <v>0</v>
      </c>
      <c r="R700" t="s">
        <v>531</v>
      </c>
      <c r="S700" t="s">
        <v>531</v>
      </c>
      <c r="T700" t="s">
        <v>531</v>
      </c>
      <c r="U700" t="s">
        <v>531</v>
      </c>
      <c r="W700" s="429">
        <f t="shared" si="16"/>
        <v>0</v>
      </c>
      <c r="X700" s="429">
        <f t="shared" si="16"/>
        <v>0</v>
      </c>
      <c r="Y700" s="429">
        <f t="shared" si="16"/>
        <v>0</v>
      </c>
      <c r="Z700" s="429">
        <f t="shared" si="16"/>
        <v>0</v>
      </c>
      <c r="AA700" s="429" t="s">
        <v>1296</v>
      </c>
    </row>
    <row r="701" spans="1:27" x14ac:dyDescent="0.25">
      <c r="A701" t="s">
        <v>149</v>
      </c>
      <c r="B701" t="s">
        <v>1246</v>
      </c>
      <c r="C701" t="s">
        <v>1324</v>
      </c>
      <c r="D701" t="s">
        <v>1384</v>
      </c>
      <c r="E701" t="s">
        <v>1326</v>
      </c>
      <c r="F701" t="s">
        <v>1293</v>
      </c>
      <c r="G701">
        <v>35</v>
      </c>
      <c r="H701">
        <v>35015</v>
      </c>
      <c r="I701" t="s">
        <v>552</v>
      </c>
      <c r="J701" t="s">
        <v>1385</v>
      </c>
      <c r="K701" t="s">
        <v>1386</v>
      </c>
      <c r="L701">
        <v>0</v>
      </c>
      <c r="M701">
        <v>24.835078748038509</v>
      </c>
      <c r="N701">
        <v>0</v>
      </c>
      <c r="O701">
        <v>0</v>
      </c>
      <c r="P701">
        <v>0</v>
      </c>
      <c r="Q701">
        <v>0</v>
      </c>
      <c r="R701" t="s">
        <v>531</v>
      </c>
      <c r="S701" t="s">
        <v>531</v>
      </c>
      <c r="T701" t="s">
        <v>531</v>
      </c>
      <c r="U701" t="s">
        <v>531</v>
      </c>
      <c r="W701" s="429">
        <f t="shared" si="16"/>
        <v>0</v>
      </c>
      <c r="X701" s="429">
        <f t="shared" si="16"/>
        <v>0</v>
      </c>
      <c r="Y701" s="429">
        <f t="shared" si="16"/>
        <v>0</v>
      </c>
      <c r="Z701" s="429">
        <f t="shared" si="16"/>
        <v>0</v>
      </c>
      <c r="AA701" s="429" t="s">
        <v>1296</v>
      </c>
    </row>
    <row r="702" spans="1:27" x14ac:dyDescent="0.25">
      <c r="A702" t="s">
        <v>149</v>
      </c>
      <c r="B702" t="s">
        <v>1246</v>
      </c>
      <c r="C702" t="s">
        <v>1324</v>
      </c>
      <c r="D702" t="s">
        <v>1384</v>
      </c>
      <c r="E702" t="s">
        <v>1326</v>
      </c>
      <c r="F702" t="s">
        <v>1293</v>
      </c>
      <c r="G702">
        <v>35</v>
      </c>
      <c r="H702">
        <v>35015</v>
      </c>
      <c r="I702" t="s">
        <v>552</v>
      </c>
      <c r="J702" t="s">
        <v>1385</v>
      </c>
      <c r="K702" t="s">
        <v>1386</v>
      </c>
      <c r="L702">
        <v>52.013089453439136</v>
      </c>
      <c r="M702">
        <v>15.229057722853803</v>
      </c>
      <c r="N702">
        <v>57.167539759635808</v>
      </c>
      <c r="O702">
        <v>0</v>
      </c>
      <c r="P702">
        <v>0</v>
      </c>
      <c r="Q702">
        <v>0</v>
      </c>
      <c r="R702" t="s">
        <v>531</v>
      </c>
      <c r="S702" t="s">
        <v>531</v>
      </c>
      <c r="T702" t="s">
        <v>531</v>
      </c>
      <c r="U702" t="s">
        <v>531</v>
      </c>
      <c r="W702" s="429">
        <f t="shared" si="16"/>
        <v>0</v>
      </c>
      <c r="X702" s="429">
        <f t="shared" si="16"/>
        <v>0</v>
      </c>
      <c r="Y702" s="429">
        <f t="shared" si="16"/>
        <v>0</v>
      </c>
      <c r="Z702" s="429">
        <f t="shared" si="16"/>
        <v>0</v>
      </c>
      <c r="AA702" s="429" t="s">
        <v>1296</v>
      </c>
    </row>
    <row r="703" spans="1:27" x14ac:dyDescent="0.25">
      <c r="A703" t="s">
        <v>149</v>
      </c>
      <c r="B703" t="s">
        <v>1246</v>
      </c>
      <c r="C703" t="s">
        <v>1324</v>
      </c>
      <c r="D703" t="s">
        <v>1384</v>
      </c>
      <c r="E703" t="s">
        <v>1326</v>
      </c>
      <c r="F703" t="s">
        <v>1293</v>
      </c>
      <c r="G703">
        <v>35</v>
      </c>
      <c r="H703">
        <v>35015</v>
      </c>
      <c r="I703" t="s">
        <v>552</v>
      </c>
      <c r="J703" t="s">
        <v>1385</v>
      </c>
      <c r="K703" t="s">
        <v>1386</v>
      </c>
      <c r="L703">
        <v>55.761780585218538</v>
      </c>
      <c r="M703">
        <v>10.308900612393344</v>
      </c>
      <c r="N703">
        <v>55.761780585218538</v>
      </c>
      <c r="O703">
        <v>0</v>
      </c>
      <c r="P703">
        <v>0</v>
      </c>
      <c r="Q703">
        <v>0</v>
      </c>
      <c r="R703" t="s">
        <v>531</v>
      </c>
      <c r="S703" t="s">
        <v>531</v>
      </c>
      <c r="T703" t="s">
        <v>531</v>
      </c>
      <c r="U703" t="s">
        <v>531</v>
      </c>
      <c r="W703" s="429">
        <f t="shared" si="16"/>
        <v>0</v>
      </c>
      <c r="X703" s="429">
        <f t="shared" si="16"/>
        <v>0</v>
      </c>
      <c r="Y703" s="429">
        <f t="shared" si="16"/>
        <v>0</v>
      </c>
      <c r="Z703" s="429">
        <f t="shared" si="16"/>
        <v>0</v>
      </c>
      <c r="AA703" s="429" t="s">
        <v>1296</v>
      </c>
    </row>
    <row r="704" spans="1:27" x14ac:dyDescent="0.25">
      <c r="A704" t="s">
        <v>149</v>
      </c>
      <c r="B704" t="s">
        <v>1246</v>
      </c>
      <c r="C704" t="s">
        <v>1324</v>
      </c>
      <c r="D704" t="s">
        <v>1384</v>
      </c>
      <c r="E704" t="s">
        <v>1326</v>
      </c>
      <c r="F704" t="s">
        <v>1293</v>
      </c>
      <c r="G704">
        <v>35</v>
      </c>
      <c r="H704">
        <v>35015</v>
      </c>
      <c r="I704" t="s">
        <v>552</v>
      </c>
      <c r="J704" t="s">
        <v>1385</v>
      </c>
      <c r="K704" t="s">
        <v>1386</v>
      </c>
      <c r="L704">
        <v>36.760602411011718</v>
      </c>
      <c r="M704">
        <v>10.754057684292146</v>
      </c>
      <c r="N704">
        <v>33.246204474968529</v>
      </c>
      <c r="O704">
        <v>0</v>
      </c>
      <c r="P704">
        <v>0</v>
      </c>
      <c r="Q704">
        <v>0</v>
      </c>
      <c r="R704" t="s">
        <v>531</v>
      </c>
      <c r="S704" t="s">
        <v>531</v>
      </c>
      <c r="T704" t="s">
        <v>531</v>
      </c>
      <c r="U704" t="s">
        <v>531</v>
      </c>
      <c r="W704" s="429">
        <f t="shared" si="16"/>
        <v>0</v>
      </c>
      <c r="X704" s="429">
        <f t="shared" si="16"/>
        <v>0</v>
      </c>
      <c r="Y704" s="429">
        <f t="shared" si="16"/>
        <v>0</v>
      </c>
      <c r="Z704" s="429">
        <f t="shared" si="16"/>
        <v>0</v>
      </c>
      <c r="AA704" s="429" t="s">
        <v>1296</v>
      </c>
    </row>
    <row r="705" spans="1:27" x14ac:dyDescent="0.25">
      <c r="A705" t="s">
        <v>149</v>
      </c>
      <c r="B705" t="s">
        <v>1246</v>
      </c>
      <c r="C705" t="s">
        <v>1324</v>
      </c>
      <c r="D705" t="s">
        <v>1384</v>
      </c>
      <c r="E705" t="s">
        <v>1326</v>
      </c>
      <c r="F705" t="s">
        <v>1293</v>
      </c>
      <c r="G705">
        <v>35</v>
      </c>
      <c r="H705">
        <v>35015</v>
      </c>
      <c r="I705" t="s">
        <v>552</v>
      </c>
      <c r="J705" t="s">
        <v>1385</v>
      </c>
      <c r="K705" t="s">
        <v>1386</v>
      </c>
      <c r="L705">
        <v>0</v>
      </c>
      <c r="M705">
        <v>2.3429319573621235</v>
      </c>
      <c r="N705">
        <v>0</v>
      </c>
      <c r="O705">
        <v>0</v>
      </c>
      <c r="P705">
        <v>0</v>
      </c>
      <c r="Q705">
        <v>0</v>
      </c>
      <c r="R705" t="s">
        <v>531</v>
      </c>
      <c r="S705" t="s">
        <v>531</v>
      </c>
      <c r="T705" t="s">
        <v>531</v>
      </c>
      <c r="U705" t="s">
        <v>531</v>
      </c>
      <c r="W705" s="429">
        <f t="shared" si="16"/>
        <v>0</v>
      </c>
      <c r="X705" s="429">
        <f t="shared" si="16"/>
        <v>0</v>
      </c>
      <c r="Y705" s="429">
        <f t="shared" si="16"/>
        <v>0</v>
      </c>
      <c r="Z705" s="429">
        <f t="shared" si="16"/>
        <v>0</v>
      </c>
      <c r="AA705" s="429" t="s">
        <v>1296</v>
      </c>
    </row>
    <row r="706" spans="1:27" x14ac:dyDescent="0.25">
      <c r="A706" t="s">
        <v>149</v>
      </c>
      <c r="B706" t="s">
        <v>1246</v>
      </c>
      <c r="C706" t="s">
        <v>1324</v>
      </c>
      <c r="D706" t="s">
        <v>1384</v>
      </c>
      <c r="E706" t="s">
        <v>1326</v>
      </c>
      <c r="F706" t="s">
        <v>1293</v>
      </c>
      <c r="G706">
        <v>35</v>
      </c>
      <c r="H706">
        <v>35015</v>
      </c>
      <c r="I706" t="s">
        <v>552</v>
      </c>
      <c r="J706" t="s">
        <v>1385</v>
      </c>
      <c r="K706" t="s">
        <v>1386</v>
      </c>
      <c r="L706">
        <v>0</v>
      </c>
      <c r="M706">
        <v>11.714659786810618</v>
      </c>
      <c r="N706">
        <v>0</v>
      </c>
      <c r="O706">
        <v>0</v>
      </c>
      <c r="P706">
        <v>0</v>
      </c>
      <c r="Q706">
        <v>0</v>
      </c>
      <c r="R706" t="s">
        <v>531</v>
      </c>
      <c r="S706" t="s">
        <v>531</v>
      </c>
      <c r="T706" t="s">
        <v>531</v>
      </c>
      <c r="U706" t="s">
        <v>531</v>
      </c>
      <c r="W706" s="429">
        <f t="shared" si="16"/>
        <v>0</v>
      </c>
      <c r="X706" s="429">
        <f t="shared" si="16"/>
        <v>0</v>
      </c>
      <c r="Y706" s="429">
        <f t="shared" si="16"/>
        <v>0</v>
      </c>
      <c r="Z706" s="429">
        <f t="shared" si="16"/>
        <v>0</v>
      </c>
      <c r="AA706" s="429" t="s">
        <v>1296</v>
      </c>
    </row>
    <row r="707" spans="1:27" x14ac:dyDescent="0.25">
      <c r="A707" t="s">
        <v>149</v>
      </c>
      <c r="B707" t="s">
        <v>1246</v>
      </c>
      <c r="C707" t="s">
        <v>1324</v>
      </c>
      <c r="D707" t="s">
        <v>1384</v>
      </c>
      <c r="E707" t="s">
        <v>1326</v>
      </c>
      <c r="F707" t="s">
        <v>1293</v>
      </c>
      <c r="G707">
        <v>35</v>
      </c>
      <c r="H707">
        <v>35015</v>
      </c>
      <c r="I707" t="s">
        <v>552</v>
      </c>
      <c r="J707" t="s">
        <v>1385</v>
      </c>
      <c r="K707" t="s">
        <v>1386</v>
      </c>
      <c r="L707">
        <v>0</v>
      </c>
      <c r="M707">
        <v>0</v>
      </c>
      <c r="N707">
        <v>0</v>
      </c>
      <c r="O707">
        <v>0</v>
      </c>
      <c r="P707">
        <v>0</v>
      </c>
      <c r="Q707">
        <v>0</v>
      </c>
      <c r="R707" t="s">
        <v>531</v>
      </c>
      <c r="S707" t="s">
        <v>531</v>
      </c>
      <c r="T707" t="s">
        <v>531</v>
      </c>
      <c r="U707" t="s">
        <v>531</v>
      </c>
      <c r="W707" s="429">
        <f t="shared" si="16"/>
        <v>0</v>
      </c>
      <c r="X707" s="429">
        <f t="shared" si="16"/>
        <v>0</v>
      </c>
      <c r="Y707" s="429">
        <f t="shared" si="16"/>
        <v>0</v>
      </c>
      <c r="Z707" s="429">
        <f t="shared" si="16"/>
        <v>0</v>
      </c>
      <c r="AA707" s="429" t="s">
        <v>1296</v>
      </c>
    </row>
    <row r="708" spans="1:27" x14ac:dyDescent="0.25">
      <c r="A708" t="s">
        <v>149</v>
      </c>
      <c r="B708" t="s">
        <v>1246</v>
      </c>
      <c r="C708" t="s">
        <v>1324</v>
      </c>
      <c r="D708" t="s">
        <v>1384</v>
      </c>
      <c r="E708" t="s">
        <v>1326</v>
      </c>
      <c r="F708" t="s">
        <v>1293</v>
      </c>
      <c r="G708">
        <v>35</v>
      </c>
      <c r="H708">
        <v>35025</v>
      </c>
      <c r="I708" t="s">
        <v>563</v>
      </c>
      <c r="J708" t="s">
        <v>1385</v>
      </c>
      <c r="K708" t="s">
        <v>1386</v>
      </c>
      <c r="L708">
        <v>0</v>
      </c>
      <c r="M708">
        <v>25.936256767998707</v>
      </c>
      <c r="N708">
        <v>0</v>
      </c>
      <c r="O708">
        <v>0</v>
      </c>
      <c r="P708">
        <v>0</v>
      </c>
      <c r="Q708">
        <v>0</v>
      </c>
      <c r="R708" t="s">
        <v>531</v>
      </c>
      <c r="S708" t="s">
        <v>531</v>
      </c>
      <c r="T708" t="s">
        <v>531</v>
      </c>
      <c r="U708" t="s">
        <v>531</v>
      </c>
      <c r="W708" s="429">
        <f t="shared" si="16"/>
        <v>0</v>
      </c>
      <c r="X708" s="429">
        <f t="shared" si="16"/>
        <v>0</v>
      </c>
      <c r="Y708" s="429">
        <f t="shared" si="16"/>
        <v>0</v>
      </c>
      <c r="Z708" s="429">
        <f t="shared" si="16"/>
        <v>0</v>
      </c>
      <c r="AA708" s="429" t="s">
        <v>1296</v>
      </c>
    </row>
    <row r="709" spans="1:27" x14ac:dyDescent="0.25">
      <c r="A709" t="s">
        <v>149</v>
      </c>
      <c r="B709" t="s">
        <v>1246</v>
      </c>
      <c r="C709" t="s">
        <v>1324</v>
      </c>
      <c r="D709" t="s">
        <v>1384</v>
      </c>
      <c r="E709" t="s">
        <v>1326</v>
      </c>
      <c r="F709" t="s">
        <v>1293</v>
      </c>
      <c r="G709">
        <v>35</v>
      </c>
      <c r="H709">
        <v>35025</v>
      </c>
      <c r="I709" t="s">
        <v>563</v>
      </c>
      <c r="J709" t="s">
        <v>1385</v>
      </c>
      <c r="K709" t="s">
        <v>1386</v>
      </c>
      <c r="L709">
        <v>0</v>
      </c>
      <c r="M709">
        <v>10.23861265367248</v>
      </c>
      <c r="N709">
        <v>0</v>
      </c>
      <c r="O709">
        <v>0</v>
      </c>
      <c r="P709">
        <v>0</v>
      </c>
      <c r="Q709">
        <v>0</v>
      </c>
      <c r="R709" t="s">
        <v>531</v>
      </c>
      <c r="S709" t="s">
        <v>531</v>
      </c>
      <c r="T709" t="s">
        <v>531</v>
      </c>
      <c r="U709" t="s">
        <v>531</v>
      </c>
      <c r="W709" s="429">
        <f t="shared" si="16"/>
        <v>0</v>
      </c>
      <c r="X709" s="429">
        <f t="shared" si="16"/>
        <v>0</v>
      </c>
      <c r="Y709" s="429">
        <f t="shared" si="16"/>
        <v>0</v>
      </c>
      <c r="Z709" s="429">
        <f t="shared" si="16"/>
        <v>0</v>
      </c>
      <c r="AA709" s="429" t="s">
        <v>1296</v>
      </c>
    </row>
    <row r="710" spans="1:27" x14ac:dyDescent="0.25">
      <c r="A710" t="s">
        <v>149</v>
      </c>
      <c r="B710" t="s">
        <v>1246</v>
      </c>
      <c r="C710" t="s">
        <v>1324</v>
      </c>
      <c r="D710" t="s">
        <v>1384</v>
      </c>
      <c r="E710" t="s">
        <v>1326</v>
      </c>
      <c r="F710" t="s">
        <v>1293</v>
      </c>
      <c r="G710">
        <v>35</v>
      </c>
      <c r="H710">
        <v>35025</v>
      </c>
      <c r="I710" t="s">
        <v>563</v>
      </c>
      <c r="J710" t="s">
        <v>1385</v>
      </c>
      <c r="K710" t="s">
        <v>1386</v>
      </c>
      <c r="L710">
        <v>0</v>
      </c>
      <c r="M710">
        <v>10.23861265367248</v>
      </c>
      <c r="N710">
        <v>0</v>
      </c>
      <c r="O710">
        <v>0</v>
      </c>
      <c r="P710">
        <v>0</v>
      </c>
      <c r="Q710">
        <v>0</v>
      </c>
      <c r="R710" t="s">
        <v>531</v>
      </c>
      <c r="S710" t="s">
        <v>531</v>
      </c>
      <c r="T710" t="s">
        <v>531</v>
      </c>
      <c r="U710" t="s">
        <v>531</v>
      </c>
      <c r="W710" s="429">
        <f t="shared" si="16"/>
        <v>0</v>
      </c>
      <c r="X710" s="429">
        <f t="shared" si="16"/>
        <v>0</v>
      </c>
      <c r="Y710" s="429">
        <f t="shared" si="16"/>
        <v>0</v>
      </c>
      <c r="Z710" s="429">
        <f t="shared" si="16"/>
        <v>0</v>
      </c>
      <c r="AA710" s="429" t="s">
        <v>1296</v>
      </c>
    </row>
    <row r="711" spans="1:27" x14ac:dyDescent="0.25">
      <c r="A711" t="s">
        <v>149</v>
      </c>
      <c r="B711" t="s">
        <v>1246</v>
      </c>
      <c r="C711" t="s">
        <v>1324</v>
      </c>
      <c r="D711" t="s">
        <v>1384</v>
      </c>
      <c r="E711" t="s">
        <v>1326</v>
      </c>
      <c r="F711" t="s">
        <v>1293</v>
      </c>
      <c r="G711">
        <v>35</v>
      </c>
      <c r="H711">
        <v>35015</v>
      </c>
      <c r="I711" t="s">
        <v>552</v>
      </c>
      <c r="J711" t="s">
        <v>1385</v>
      </c>
      <c r="K711" t="s">
        <v>1386</v>
      </c>
      <c r="L711">
        <v>45.452879972825194</v>
      </c>
      <c r="M711">
        <v>13.823298548436529</v>
      </c>
      <c r="N711">
        <v>57.401832955372022</v>
      </c>
      <c r="O711">
        <v>0</v>
      </c>
      <c r="P711">
        <v>0</v>
      </c>
      <c r="Q711">
        <v>0</v>
      </c>
      <c r="R711" t="s">
        <v>531</v>
      </c>
      <c r="S711" t="s">
        <v>531</v>
      </c>
      <c r="T711" t="s">
        <v>531</v>
      </c>
      <c r="U711" t="s">
        <v>531</v>
      </c>
      <c r="W711" s="429">
        <f t="shared" si="16"/>
        <v>0</v>
      </c>
      <c r="X711" s="429">
        <f t="shared" si="16"/>
        <v>0</v>
      </c>
      <c r="Y711" s="429">
        <f t="shared" si="16"/>
        <v>0</v>
      </c>
      <c r="Z711" s="429">
        <f t="shared" si="16"/>
        <v>0</v>
      </c>
      <c r="AA711" s="429" t="s">
        <v>1296</v>
      </c>
    </row>
    <row r="712" spans="1:27" x14ac:dyDescent="0.25">
      <c r="A712" t="s">
        <v>149</v>
      </c>
      <c r="B712" t="s">
        <v>1246</v>
      </c>
      <c r="C712" t="s">
        <v>1324</v>
      </c>
      <c r="D712" t="s">
        <v>1384</v>
      </c>
      <c r="E712" t="s">
        <v>1326</v>
      </c>
      <c r="F712" t="s">
        <v>1293</v>
      </c>
      <c r="G712">
        <v>35</v>
      </c>
      <c r="H712">
        <v>35015</v>
      </c>
      <c r="I712" t="s">
        <v>552</v>
      </c>
      <c r="J712" t="s">
        <v>1385</v>
      </c>
      <c r="K712" t="s">
        <v>1386</v>
      </c>
      <c r="L712">
        <v>0.96060210251847056</v>
      </c>
      <c r="M712">
        <v>39.314398244536434</v>
      </c>
      <c r="N712">
        <v>0.79659686550312203</v>
      </c>
      <c r="O712">
        <v>0</v>
      </c>
      <c r="P712">
        <v>0</v>
      </c>
      <c r="Q712">
        <v>0</v>
      </c>
      <c r="R712" t="s">
        <v>531</v>
      </c>
      <c r="S712" t="s">
        <v>531</v>
      </c>
      <c r="T712" t="s">
        <v>531</v>
      </c>
      <c r="U712" t="s">
        <v>531</v>
      </c>
      <c r="W712" s="429">
        <f t="shared" si="16"/>
        <v>0</v>
      </c>
      <c r="X712" s="429">
        <f t="shared" si="16"/>
        <v>0</v>
      </c>
      <c r="Y712" s="429">
        <f t="shared" si="16"/>
        <v>0</v>
      </c>
      <c r="Z712" s="429">
        <f t="shared" si="16"/>
        <v>0</v>
      </c>
      <c r="AA712" s="429" t="s">
        <v>1296</v>
      </c>
    </row>
    <row r="713" spans="1:27" x14ac:dyDescent="0.25">
      <c r="A713" t="s">
        <v>149</v>
      </c>
      <c r="B713" t="s">
        <v>1246</v>
      </c>
      <c r="C713" t="s">
        <v>1324</v>
      </c>
      <c r="D713" t="s">
        <v>1384</v>
      </c>
      <c r="E713" t="s">
        <v>1326</v>
      </c>
      <c r="F713" t="s">
        <v>1293</v>
      </c>
      <c r="G713">
        <v>35</v>
      </c>
      <c r="H713">
        <v>35015</v>
      </c>
      <c r="I713" t="s">
        <v>552</v>
      </c>
      <c r="J713" t="s">
        <v>1385</v>
      </c>
      <c r="K713" t="s">
        <v>1386</v>
      </c>
      <c r="L713">
        <v>0</v>
      </c>
      <c r="M713">
        <v>7.052225191659991</v>
      </c>
      <c r="N713">
        <v>0</v>
      </c>
      <c r="O713">
        <v>0</v>
      </c>
      <c r="P713">
        <v>0</v>
      </c>
      <c r="Q713">
        <v>0</v>
      </c>
      <c r="R713" t="s">
        <v>531</v>
      </c>
      <c r="S713" t="s">
        <v>531</v>
      </c>
      <c r="T713" t="s">
        <v>531</v>
      </c>
      <c r="U713" t="s">
        <v>531</v>
      </c>
      <c r="W713" s="429">
        <f t="shared" si="16"/>
        <v>0</v>
      </c>
      <c r="X713" s="429">
        <f t="shared" si="16"/>
        <v>0</v>
      </c>
      <c r="Y713" s="429">
        <f t="shared" si="16"/>
        <v>0</v>
      </c>
      <c r="Z713" s="429">
        <f t="shared" si="16"/>
        <v>0</v>
      </c>
      <c r="AA713" s="429" t="s">
        <v>1296</v>
      </c>
    </row>
    <row r="714" spans="1:27" x14ac:dyDescent="0.25">
      <c r="A714" t="s">
        <v>149</v>
      </c>
      <c r="B714" t="s">
        <v>1246</v>
      </c>
      <c r="C714" t="s">
        <v>1324</v>
      </c>
      <c r="D714" t="s">
        <v>1384</v>
      </c>
      <c r="E714" t="s">
        <v>1326</v>
      </c>
      <c r="F714" t="s">
        <v>1293</v>
      </c>
      <c r="G714">
        <v>35</v>
      </c>
      <c r="H714">
        <v>35025</v>
      </c>
      <c r="I714" t="s">
        <v>563</v>
      </c>
      <c r="J714" t="s">
        <v>1385</v>
      </c>
      <c r="K714" t="s">
        <v>1386</v>
      </c>
      <c r="L714">
        <v>12.417539374019254</v>
      </c>
      <c r="M714">
        <v>91.374346337122816</v>
      </c>
      <c r="N714">
        <v>67.710733567765359</v>
      </c>
      <c r="O714">
        <v>124.64398013166497</v>
      </c>
      <c r="P714">
        <v>0</v>
      </c>
      <c r="Q714">
        <v>0</v>
      </c>
      <c r="R714" t="s">
        <v>531</v>
      </c>
      <c r="S714" t="s">
        <v>531</v>
      </c>
      <c r="T714" t="s">
        <v>531</v>
      </c>
      <c r="U714" t="s">
        <v>531</v>
      </c>
      <c r="W714" s="429">
        <f t="shared" si="16"/>
        <v>0</v>
      </c>
      <c r="X714" s="429">
        <f t="shared" si="16"/>
        <v>0</v>
      </c>
      <c r="Y714" s="429">
        <f t="shared" si="16"/>
        <v>0</v>
      </c>
      <c r="Z714" s="429">
        <f t="shared" si="16"/>
        <v>0</v>
      </c>
      <c r="AA714" s="429" t="s">
        <v>1296</v>
      </c>
    </row>
    <row r="715" spans="1:27" x14ac:dyDescent="0.25">
      <c r="A715" t="s">
        <v>149</v>
      </c>
      <c r="B715" t="s">
        <v>1246</v>
      </c>
      <c r="C715" t="s">
        <v>1324</v>
      </c>
      <c r="D715" t="s">
        <v>1384</v>
      </c>
      <c r="E715" t="s">
        <v>1326</v>
      </c>
      <c r="F715" t="s">
        <v>1293</v>
      </c>
      <c r="G715">
        <v>35</v>
      </c>
      <c r="H715">
        <v>35025</v>
      </c>
      <c r="I715" t="s">
        <v>563</v>
      </c>
      <c r="J715" t="s">
        <v>1385</v>
      </c>
      <c r="K715" t="s">
        <v>1386</v>
      </c>
      <c r="L715">
        <v>52.013089453439136</v>
      </c>
      <c r="M715">
        <v>26.006544726719568</v>
      </c>
      <c r="N715">
        <v>78.019634180158704</v>
      </c>
      <c r="O715">
        <v>0</v>
      </c>
      <c r="P715">
        <v>0</v>
      </c>
      <c r="Q715">
        <v>0</v>
      </c>
      <c r="R715" t="s">
        <v>531</v>
      </c>
      <c r="S715" t="s">
        <v>531</v>
      </c>
      <c r="T715" t="s">
        <v>531</v>
      </c>
      <c r="U715" t="s">
        <v>531</v>
      </c>
      <c r="W715" s="429">
        <f t="shared" si="16"/>
        <v>0</v>
      </c>
      <c r="X715" s="429">
        <f t="shared" si="16"/>
        <v>0</v>
      </c>
      <c r="Y715" s="429">
        <f t="shared" si="16"/>
        <v>0</v>
      </c>
      <c r="Z715" s="429">
        <f t="shared" si="16"/>
        <v>0</v>
      </c>
      <c r="AA715" s="429" t="s">
        <v>1296</v>
      </c>
    </row>
    <row r="716" spans="1:27" x14ac:dyDescent="0.25">
      <c r="A716" t="s">
        <v>149</v>
      </c>
      <c r="B716" t="s">
        <v>1246</v>
      </c>
      <c r="C716" t="s">
        <v>1324</v>
      </c>
      <c r="D716" t="s">
        <v>1384</v>
      </c>
      <c r="E716" t="s">
        <v>1326</v>
      </c>
      <c r="F716" t="s">
        <v>1293</v>
      </c>
      <c r="G716">
        <v>35</v>
      </c>
      <c r="H716">
        <v>35025</v>
      </c>
      <c r="I716" t="s">
        <v>563</v>
      </c>
      <c r="J716" t="s">
        <v>1385</v>
      </c>
      <c r="K716" t="s">
        <v>1386</v>
      </c>
      <c r="L716">
        <v>0</v>
      </c>
      <c r="M716">
        <v>3.7486911317793976</v>
      </c>
      <c r="N716">
        <v>0</v>
      </c>
      <c r="O716">
        <v>0</v>
      </c>
      <c r="P716">
        <v>0</v>
      </c>
      <c r="Q716">
        <v>0</v>
      </c>
      <c r="R716" t="s">
        <v>531</v>
      </c>
      <c r="S716" t="s">
        <v>531</v>
      </c>
      <c r="T716" t="s">
        <v>531</v>
      </c>
      <c r="U716" t="s">
        <v>531</v>
      </c>
      <c r="W716" s="429">
        <f t="shared" si="16"/>
        <v>0</v>
      </c>
      <c r="X716" s="429">
        <f t="shared" si="16"/>
        <v>0</v>
      </c>
      <c r="Y716" s="429">
        <f t="shared" si="16"/>
        <v>0</v>
      </c>
      <c r="Z716" s="429">
        <f t="shared" si="16"/>
        <v>0</v>
      </c>
      <c r="AA716" s="429" t="s">
        <v>1296</v>
      </c>
    </row>
    <row r="717" spans="1:27" x14ac:dyDescent="0.25">
      <c r="A717" t="s">
        <v>149</v>
      </c>
      <c r="B717" t="s">
        <v>1246</v>
      </c>
      <c r="C717" t="s">
        <v>1324</v>
      </c>
      <c r="D717" t="s">
        <v>1384</v>
      </c>
      <c r="E717" t="s">
        <v>1326</v>
      </c>
      <c r="F717" t="s">
        <v>1293</v>
      </c>
      <c r="G717">
        <v>35</v>
      </c>
      <c r="H717">
        <v>35025</v>
      </c>
      <c r="I717" t="s">
        <v>563</v>
      </c>
      <c r="J717" t="s">
        <v>1385</v>
      </c>
      <c r="K717" t="s">
        <v>1386</v>
      </c>
      <c r="L717">
        <v>0</v>
      </c>
      <c r="M717">
        <v>2.1086387616259112</v>
      </c>
      <c r="N717">
        <v>0</v>
      </c>
      <c r="O717">
        <v>0</v>
      </c>
      <c r="P717">
        <v>0</v>
      </c>
      <c r="Q717">
        <v>0</v>
      </c>
      <c r="R717" t="s">
        <v>531</v>
      </c>
      <c r="S717" t="s">
        <v>531</v>
      </c>
      <c r="T717" t="s">
        <v>531</v>
      </c>
      <c r="U717" t="s">
        <v>531</v>
      </c>
      <c r="W717" s="429">
        <f t="shared" si="16"/>
        <v>0</v>
      </c>
      <c r="X717" s="429">
        <f t="shared" si="16"/>
        <v>0</v>
      </c>
      <c r="Y717" s="429">
        <f t="shared" si="16"/>
        <v>0</v>
      </c>
      <c r="Z717" s="429">
        <f t="shared" si="16"/>
        <v>0</v>
      </c>
      <c r="AA717" s="429" t="s">
        <v>1296</v>
      </c>
    </row>
    <row r="718" spans="1:27" x14ac:dyDescent="0.25">
      <c r="A718" t="s">
        <v>149</v>
      </c>
      <c r="B718" t="s">
        <v>1246</v>
      </c>
      <c r="C718" t="s">
        <v>1324</v>
      </c>
      <c r="D718" t="s">
        <v>1384</v>
      </c>
      <c r="E718" t="s">
        <v>1326</v>
      </c>
      <c r="F718" t="s">
        <v>1293</v>
      </c>
      <c r="G718">
        <v>35</v>
      </c>
      <c r="H718">
        <v>35025</v>
      </c>
      <c r="I718" t="s">
        <v>563</v>
      </c>
      <c r="J718" t="s">
        <v>1385</v>
      </c>
      <c r="K718" t="s">
        <v>1386</v>
      </c>
      <c r="L718">
        <v>52.013089453439136</v>
      </c>
      <c r="M718">
        <v>26.006544726719568</v>
      </c>
      <c r="N718">
        <v>78.019634180158704</v>
      </c>
      <c r="O718">
        <v>0</v>
      </c>
      <c r="P718">
        <v>0</v>
      </c>
      <c r="Q718">
        <v>0</v>
      </c>
      <c r="R718" t="s">
        <v>531</v>
      </c>
      <c r="S718" t="s">
        <v>531</v>
      </c>
      <c r="T718" t="s">
        <v>531</v>
      </c>
      <c r="U718" t="s">
        <v>531</v>
      </c>
      <c r="W718" s="429">
        <f t="shared" si="16"/>
        <v>0</v>
      </c>
      <c r="X718" s="429">
        <f t="shared" si="16"/>
        <v>0</v>
      </c>
      <c r="Y718" s="429">
        <f t="shared" si="16"/>
        <v>0</v>
      </c>
      <c r="Z718" s="429">
        <f t="shared" si="16"/>
        <v>0</v>
      </c>
      <c r="AA718" s="429" t="s">
        <v>1296</v>
      </c>
    </row>
    <row r="719" spans="1:27" x14ac:dyDescent="0.25">
      <c r="A719" t="s">
        <v>149</v>
      </c>
      <c r="B719" t="s">
        <v>1246</v>
      </c>
      <c r="C719" t="s">
        <v>1324</v>
      </c>
      <c r="D719" t="s">
        <v>1384</v>
      </c>
      <c r="E719" t="s">
        <v>1326</v>
      </c>
      <c r="F719" t="s">
        <v>1293</v>
      </c>
      <c r="G719">
        <v>35</v>
      </c>
      <c r="H719">
        <v>35025</v>
      </c>
      <c r="I719" t="s">
        <v>563</v>
      </c>
      <c r="J719" t="s">
        <v>1385</v>
      </c>
      <c r="K719" t="s">
        <v>1386</v>
      </c>
      <c r="L719">
        <v>14.05759174417274</v>
      </c>
      <c r="M719">
        <v>7.0287958720863699</v>
      </c>
      <c r="N719">
        <v>21.08638761625911</v>
      </c>
      <c r="O719">
        <v>0</v>
      </c>
      <c r="P719">
        <v>0</v>
      </c>
      <c r="Q719">
        <v>0</v>
      </c>
      <c r="R719" t="s">
        <v>531</v>
      </c>
      <c r="S719" t="s">
        <v>531</v>
      </c>
      <c r="T719" t="s">
        <v>531</v>
      </c>
      <c r="U719" t="s">
        <v>531</v>
      </c>
      <c r="W719" s="429">
        <f t="shared" si="16"/>
        <v>0</v>
      </c>
      <c r="X719" s="429">
        <f t="shared" si="16"/>
        <v>0</v>
      </c>
      <c r="Y719" s="429">
        <f t="shared" si="16"/>
        <v>0</v>
      </c>
      <c r="Z719" s="429">
        <f t="shared" si="16"/>
        <v>0</v>
      </c>
      <c r="AA719" s="429" t="s">
        <v>1296</v>
      </c>
    </row>
    <row r="720" spans="1:27" x14ac:dyDescent="0.25">
      <c r="A720" t="s">
        <v>149</v>
      </c>
      <c r="B720" t="s">
        <v>1246</v>
      </c>
      <c r="C720" t="s">
        <v>1324</v>
      </c>
      <c r="D720" t="s">
        <v>1384</v>
      </c>
      <c r="E720" t="s">
        <v>1326</v>
      </c>
      <c r="F720" t="s">
        <v>1293</v>
      </c>
      <c r="G720">
        <v>35</v>
      </c>
      <c r="H720">
        <v>35015</v>
      </c>
      <c r="I720" t="s">
        <v>552</v>
      </c>
      <c r="J720" t="s">
        <v>1385</v>
      </c>
      <c r="K720" t="s">
        <v>1386</v>
      </c>
      <c r="L720">
        <v>26.240837922455782</v>
      </c>
      <c r="M720">
        <v>33.972513381750787</v>
      </c>
      <c r="N720">
        <v>94.18586468595737</v>
      </c>
      <c r="O720">
        <v>0</v>
      </c>
      <c r="P720">
        <v>0</v>
      </c>
      <c r="Q720">
        <v>0</v>
      </c>
      <c r="R720" t="s">
        <v>531</v>
      </c>
      <c r="S720" t="s">
        <v>531</v>
      </c>
      <c r="T720" t="s">
        <v>531</v>
      </c>
      <c r="U720" t="s">
        <v>531</v>
      </c>
      <c r="W720" s="429">
        <f t="shared" si="16"/>
        <v>0</v>
      </c>
      <c r="X720" s="429">
        <f t="shared" si="16"/>
        <v>0</v>
      </c>
      <c r="Y720" s="429">
        <f t="shared" si="16"/>
        <v>0</v>
      </c>
      <c r="Z720" s="429">
        <f t="shared" si="16"/>
        <v>0</v>
      </c>
      <c r="AA720" s="429" t="s">
        <v>1296</v>
      </c>
    </row>
    <row r="721" spans="1:27" x14ac:dyDescent="0.25">
      <c r="A721" t="s">
        <v>149</v>
      </c>
      <c r="B721" t="s">
        <v>1246</v>
      </c>
      <c r="C721" t="s">
        <v>1324</v>
      </c>
      <c r="D721" t="s">
        <v>1384</v>
      </c>
      <c r="E721" t="s">
        <v>1326</v>
      </c>
      <c r="F721" t="s">
        <v>1293</v>
      </c>
      <c r="G721">
        <v>35</v>
      </c>
      <c r="H721">
        <v>35015</v>
      </c>
      <c r="I721" t="s">
        <v>552</v>
      </c>
      <c r="J721" t="s">
        <v>1385</v>
      </c>
      <c r="K721" t="s">
        <v>1386</v>
      </c>
      <c r="L721">
        <v>26.240837922455782</v>
      </c>
      <c r="M721">
        <v>33.972513381750787</v>
      </c>
      <c r="N721">
        <v>94.18586468595737</v>
      </c>
      <c r="O721">
        <v>0</v>
      </c>
      <c r="P721">
        <v>0</v>
      </c>
      <c r="Q721">
        <v>0</v>
      </c>
      <c r="R721" t="s">
        <v>531</v>
      </c>
      <c r="S721" t="s">
        <v>531</v>
      </c>
      <c r="T721" t="s">
        <v>531</v>
      </c>
      <c r="U721" t="s">
        <v>531</v>
      </c>
      <c r="W721" s="429">
        <f t="shared" si="16"/>
        <v>0</v>
      </c>
      <c r="X721" s="429">
        <f t="shared" si="16"/>
        <v>0</v>
      </c>
      <c r="Y721" s="429">
        <f t="shared" si="16"/>
        <v>0</v>
      </c>
      <c r="Z721" s="429">
        <f t="shared" si="16"/>
        <v>0</v>
      </c>
      <c r="AA721" s="429" t="s">
        <v>1296</v>
      </c>
    </row>
    <row r="722" spans="1:27" x14ac:dyDescent="0.25">
      <c r="A722" t="s">
        <v>149</v>
      </c>
      <c r="B722" t="s">
        <v>1246</v>
      </c>
      <c r="C722" t="s">
        <v>1324</v>
      </c>
      <c r="D722" t="s">
        <v>1384</v>
      </c>
      <c r="E722" t="s">
        <v>1326</v>
      </c>
      <c r="F722" t="s">
        <v>1293</v>
      </c>
      <c r="G722">
        <v>35</v>
      </c>
      <c r="H722">
        <v>35015</v>
      </c>
      <c r="I722" t="s">
        <v>552</v>
      </c>
      <c r="J722" t="s">
        <v>1385</v>
      </c>
      <c r="K722" t="s">
        <v>1386</v>
      </c>
      <c r="L722">
        <v>2.5772251530983361</v>
      </c>
      <c r="M722">
        <v>1.4057591744172739</v>
      </c>
      <c r="N722">
        <v>3.9829843275156098</v>
      </c>
      <c r="O722">
        <v>0</v>
      </c>
      <c r="P722">
        <v>0</v>
      </c>
      <c r="Q722">
        <v>0</v>
      </c>
      <c r="R722" t="s">
        <v>531</v>
      </c>
      <c r="S722" t="s">
        <v>531</v>
      </c>
      <c r="T722" t="s">
        <v>531</v>
      </c>
      <c r="U722" t="s">
        <v>531</v>
      </c>
      <c r="W722" s="429">
        <f t="shared" si="16"/>
        <v>0</v>
      </c>
      <c r="X722" s="429">
        <f t="shared" si="16"/>
        <v>0</v>
      </c>
      <c r="Y722" s="429">
        <f t="shared" si="16"/>
        <v>0</v>
      </c>
      <c r="Z722" s="429">
        <f t="shared" si="16"/>
        <v>0</v>
      </c>
      <c r="AA722" s="429" t="s">
        <v>1296</v>
      </c>
    </row>
    <row r="723" spans="1:27" x14ac:dyDescent="0.25">
      <c r="A723" t="s">
        <v>149</v>
      </c>
      <c r="B723" t="s">
        <v>1246</v>
      </c>
      <c r="C723" t="s">
        <v>1324</v>
      </c>
      <c r="D723" t="s">
        <v>1384</v>
      </c>
      <c r="E723" t="s">
        <v>1326</v>
      </c>
      <c r="F723" t="s">
        <v>1293</v>
      </c>
      <c r="G723">
        <v>35</v>
      </c>
      <c r="H723">
        <v>35025</v>
      </c>
      <c r="I723" t="s">
        <v>563</v>
      </c>
      <c r="J723" t="s">
        <v>1385</v>
      </c>
      <c r="K723" t="s">
        <v>1386</v>
      </c>
      <c r="L723">
        <v>2.8115183488345479</v>
      </c>
      <c r="M723">
        <v>0</v>
      </c>
      <c r="N723">
        <v>1.1714659786810617</v>
      </c>
      <c r="O723">
        <v>0.37486911317793975</v>
      </c>
      <c r="P723">
        <v>0</v>
      </c>
      <c r="Q723">
        <v>0</v>
      </c>
      <c r="R723" t="s">
        <v>531</v>
      </c>
      <c r="S723" t="s">
        <v>531</v>
      </c>
      <c r="T723" t="s">
        <v>531</v>
      </c>
      <c r="U723" t="s">
        <v>531</v>
      </c>
      <c r="W723" s="429">
        <f t="shared" si="16"/>
        <v>0</v>
      </c>
      <c r="X723" s="429">
        <f t="shared" si="16"/>
        <v>0</v>
      </c>
      <c r="Y723" s="429">
        <f t="shared" si="16"/>
        <v>0</v>
      </c>
      <c r="Z723" s="429">
        <f t="shared" si="16"/>
        <v>0</v>
      </c>
      <c r="AA723" s="429" t="s">
        <v>1296</v>
      </c>
    </row>
    <row r="724" spans="1:27" x14ac:dyDescent="0.25">
      <c r="A724" t="s">
        <v>149</v>
      </c>
      <c r="B724" t="s">
        <v>1246</v>
      </c>
      <c r="C724" t="s">
        <v>1324</v>
      </c>
      <c r="D724" t="s">
        <v>1384</v>
      </c>
      <c r="E724" t="s">
        <v>1326</v>
      </c>
      <c r="F724" t="s">
        <v>1293</v>
      </c>
      <c r="G724">
        <v>35</v>
      </c>
      <c r="H724">
        <v>35025</v>
      </c>
      <c r="I724" t="s">
        <v>563</v>
      </c>
      <c r="J724" t="s">
        <v>1385</v>
      </c>
      <c r="K724" t="s">
        <v>1386</v>
      </c>
      <c r="L724">
        <v>0.4685863914724247</v>
      </c>
      <c r="M724">
        <v>4.6858639147242469E-2</v>
      </c>
      <c r="N724">
        <v>0.4685863914724247</v>
      </c>
      <c r="O724">
        <v>0.1405759174417274</v>
      </c>
      <c r="P724">
        <v>0</v>
      </c>
      <c r="Q724">
        <v>0</v>
      </c>
      <c r="R724" t="s">
        <v>531</v>
      </c>
      <c r="S724" t="s">
        <v>531</v>
      </c>
      <c r="T724" t="s">
        <v>531</v>
      </c>
      <c r="U724" t="s">
        <v>531</v>
      </c>
      <c r="W724" s="429">
        <f t="shared" si="16"/>
        <v>0</v>
      </c>
      <c r="X724" s="429">
        <f t="shared" si="16"/>
        <v>0</v>
      </c>
      <c r="Y724" s="429">
        <f t="shared" si="16"/>
        <v>0</v>
      </c>
      <c r="Z724" s="429">
        <f t="shared" si="16"/>
        <v>0</v>
      </c>
      <c r="AA724" s="429" t="s">
        <v>1296</v>
      </c>
    </row>
    <row r="725" spans="1:27" x14ac:dyDescent="0.25">
      <c r="A725" t="s">
        <v>149</v>
      </c>
      <c r="B725" t="s">
        <v>1246</v>
      </c>
      <c r="C725" t="s">
        <v>1324</v>
      </c>
      <c r="D725" t="s">
        <v>1384</v>
      </c>
      <c r="E725" t="s">
        <v>1326</v>
      </c>
      <c r="F725" t="s">
        <v>1293</v>
      </c>
      <c r="G725">
        <v>35</v>
      </c>
      <c r="H725">
        <v>35025</v>
      </c>
      <c r="I725" t="s">
        <v>563</v>
      </c>
      <c r="J725" t="s">
        <v>1385</v>
      </c>
      <c r="K725" t="s">
        <v>1386</v>
      </c>
      <c r="L725">
        <v>0.4685863914724247</v>
      </c>
      <c r="M725">
        <v>0</v>
      </c>
      <c r="N725">
        <v>0.4685863914724247</v>
      </c>
      <c r="O725">
        <v>0.1405759174417274</v>
      </c>
      <c r="P725">
        <v>0</v>
      </c>
      <c r="Q725">
        <v>0</v>
      </c>
      <c r="R725" t="s">
        <v>531</v>
      </c>
      <c r="S725" t="s">
        <v>531</v>
      </c>
      <c r="T725" t="s">
        <v>531</v>
      </c>
      <c r="U725" t="s">
        <v>531</v>
      </c>
      <c r="W725" s="429">
        <f t="shared" si="16"/>
        <v>0</v>
      </c>
      <c r="X725" s="429">
        <f t="shared" si="16"/>
        <v>0</v>
      </c>
      <c r="Y725" s="429">
        <f t="shared" si="16"/>
        <v>0</v>
      </c>
      <c r="Z725" s="429">
        <f t="shared" si="16"/>
        <v>0</v>
      </c>
      <c r="AA725" s="429" t="s">
        <v>1296</v>
      </c>
    </row>
    <row r="726" spans="1:27" x14ac:dyDescent="0.25">
      <c r="A726" t="s">
        <v>149</v>
      </c>
      <c r="B726" t="s">
        <v>1246</v>
      </c>
      <c r="C726" t="s">
        <v>1324</v>
      </c>
      <c r="D726" t="s">
        <v>1384</v>
      </c>
      <c r="E726" t="s">
        <v>1326</v>
      </c>
      <c r="F726" t="s">
        <v>1293</v>
      </c>
      <c r="G726">
        <v>35</v>
      </c>
      <c r="H726">
        <v>35025</v>
      </c>
      <c r="I726" t="s">
        <v>563</v>
      </c>
      <c r="J726" t="s">
        <v>1385</v>
      </c>
      <c r="K726" t="s">
        <v>1386</v>
      </c>
      <c r="L726">
        <v>0</v>
      </c>
      <c r="M726">
        <v>4.2172775232518225</v>
      </c>
      <c r="N726">
        <v>0</v>
      </c>
      <c r="O726">
        <v>0</v>
      </c>
      <c r="P726">
        <v>0</v>
      </c>
      <c r="Q726">
        <v>0</v>
      </c>
      <c r="R726" t="s">
        <v>531</v>
      </c>
      <c r="S726" t="s">
        <v>531</v>
      </c>
      <c r="T726" t="s">
        <v>531</v>
      </c>
      <c r="U726" t="s">
        <v>531</v>
      </c>
      <c r="W726" s="429">
        <f t="shared" si="16"/>
        <v>0</v>
      </c>
      <c r="X726" s="429">
        <f t="shared" si="16"/>
        <v>0</v>
      </c>
      <c r="Y726" s="429">
        <f t="shared" si="16"/>
        <v>0</v>
      </c>
      <c r="Z726" s="429">
        <f t="shared" si="16"/>
        <v>0</v>
      </c>
      <c r="AA726" s="429" t="s">
        <v>1296</v>
      </c>
    </row>
    <row r="727" spans="1:27" x14ac:dyDescent="0.25">
      <c r="A727" t="s">
        <v>149</v>
      </c>
      <c r="B727" t="s">
        <v>1246</v>
      </c>
      <c r="C727" t="s">
        <v>1324</v>
      </c>
      <c r="D727" t="s">
        <v>1384</v>
      </c>
      <c r="E727" t="s">
        <v>1326</v>
      </c>
      <c r="F727" t="s">
        <v>1293</v>
      </c>
      <c r="G727">
        <v>35</v>
      </c>
      <c r="H727">
        <v>35025</v>
      </c>
      <c r="I727" t="s">
        <v>563</v>
      </c>
      <c r="J727" t="s">
        <v>1385</v>
      </c>
      <c r="K727" t="s">
        <v>1386</v>
      </c>
      <c r="L727">
        <v>0</v>
      </c>
      <c r="M727">
        <v>4.2172775232518225</v>
      </c>
      <c r="N727">
        <v>0</v>
      </c>
      <c r="O727">
        <v>0</v>
      </c>
      <c r="P727">
        <v>0</v>
      </c>
      <c r="Q727">
        <v>0</v>
      </c>
      <c r="R727" t="s">
        <v>531</v>
      </c>
      <c r="S727" t="s">
        <v>531</v>
      </c>
      <c r="T727" t="s">
        <v>531</v>
      </c>
      <c r="U727" t="s">
        <v>531</v>
      </c>
      <c r="W727" s="429">
        <f t="shared" si="16"/>
        <v>0</v>
      </c>
      <c r="X727" s="429">
        <f t="shared" si="16"/>
        <v>0</v>
      </c>
      <c r="Y727" s="429">
        <f t="shared" si="16"/>
        <v>0</v>
      </c>
      <c r="Z727" s="429">
        <f t="shared" si="16"/>
        <v>0</v>
      </c>
      <c r="AA727" s="429" t="s">
        <v>1296</v>
      </c>
    </row>
    <row r="728" spans="1:27" x14ac:dyDescent="0.25">
      <c r="A728" t="s">
        <v>149</v>
      </c>
      <c r="B728" t="s">
        <v>1246</v>
      </c>
      <c r="C728" t="s">
        <v>1324</v>
      </c>
      <c r="D728" t="s">
        <v>1384</v>
      </c>
      <c r="E728" t="s">
        <v>1326</v>
      </c>
      <c r="F728" t="s">
        <v>1293</v>
      </c>
      <c r="G728">
        <v>35</v>
      </c>
      <c r="H728">
        <v>35025</v>
      </c>
      <c r="I728" t="s">
        <v>563</v>
      </c>
      <c r="J728" t="s">
        <v>1385</v>
      </c>
      <c r="K728" t="s">
        <v>1386</v>
      </c>
      <c r="L728">
        <v>0</v>
      </c>
      <c r="M728">
        <v>4.2172775232518225</v>
      </c>
      <c r="N728">
        <v>0</v>
      </c>
      <c r="O728">
        <v>0</v>
      </c>
      <c r="P728">
        <v>0</v>
      </c>
      <c r="Q728">
        <v>0</v>
      </c>
      <c r="R728" t="s">
        <v>531</v>
      </c>
      <c r="S728" t="s">
        <v>531</v>
      </c>
      <c r="T728" t="s">
        <v>531</v>
      </c>
      <c r="U728" t="s">
        <v>531</v>
      </c>
      <c r="W728" s="429">
        <f t="shared" si="16"/>
        <v>0</v>
      </c>
      <c r="X728" s="429">
        <f t="shared" si="16"/>
        <v>0</v>
      </c>
      <c r="Y728" s="429">
        <f t="shared" si="16"/>
        <v>0</v>
      </c>
      <c r="Z728" s="429">
        <f t="shared" si="16"/>
        <v>0</v>
      </c>
      <c r="AA728" s="429" t="s">
        <v>1296</v>
      </c>
    </row>
    <row r="729" spans="1:27" x14ac:dyDescent="0.25">
      <c r="A729" t="s">
        <v>149</v>
      </c>
      <c r="B729" t="s">
        <v>1246</v>
      </c>
      <c r="C729" t="s">
        <v>1324</v>
      </c>
      <c r="D729" t="s">
        <v>1384</v>
      </c>
      <c r="E729" t="s">
        <v>1326</v>
      </c>
      <c r="F729" t="s">
        <v>1293</v>
      </c>
      <c r="G729">
        <v>35</v>
      </c>
      <c r="H729">
        <v>35025</v>
      </c>
      <c r="I729" t="s">
        <v>563</v>
      </c>
      <c r="J729" t="s">
        <v>1385</v>
      </c>
      <c r="K729" t="s">
        <v>1386</v>
      </c>
      <c r="L729">
        <v>4.6858639147242469</v>
      </c>
      <c r="M729">
        <v>18.040576071688353</v>
      </c>
      <c r="N729">
        <v>18.977748854633198</v>
      </c>
      <c r="O729">
        <v>61.619110478623845</v>
      </c>
      <c r="P729">
        <v>0</v>
      </c>
      <c r="Q729">
        <v>0</v>
      </c>
      <c r="R729" t="s">
        <v>531</v>
      </c>
      <c r="S729" t="s">
        <v>531</v>
      </c>
      <c r="T729" t="s">
        <v>531</v>
      </c>
      <c r="U729" t="s">
        <v>531</v>
      </c>
      <c r="W729" s="429">
        <f t="shared" si="16"/>
        <v>0</v>
      </c>
      <c r="X729" s="429">
        <f t="shared" si="16"/>
        <v>0</v>
      </c>
      <c r="Y729" s="429">
        <f t="shared" si="16"/>
        <v>0</v>
      </c>
      <c r="Z729" s="429">
        <f t="shared" si="16"/>
        <v>0</v>
      </c>
      <c r="AA729" s="429" t="s">
        <v>1296</v>
      </c>
    </row>
    <row r="730" spans="1:27" x14ac:dyDescent="0.25">
      <c r="A730" t="s">
        <v>149</v>
      </c>
      <c r="B730" t="s">
        <v>1246</v>
      </c>
      <c r="C730" t="s">
        <v>1324</v>
      </c>
      <c r="D730" t="s">
        <v>1384</v>
      </c>
      <c r="E730" t="s">
        <v>1326</v>
      </c>
      <c r="F730" t="s">
        <v>1293</v>
      </c>
      <c r="G730">
        <v>35</v>
      </c>
      <c r="H730">
        <v>35025</v>
      </c>
      <c r="I730" t="s">
        <v>563</v>
      </c>
      <c r="J730" t="s">
        <v>1385</v>
      </c>
      <c r="K730" t="s">
        <v>1386</v>
      </c>
      <c r="L730">
        <v>0</v>
      </c>
      <c r="M730">
        <v>11.246073395338192</v>
      </c>
      <c r="N730">
        <v>0</v>
      </c>
      <c r="O730">
        <v>0</v>
      </c>
      <c r="P730">
        <v>0</v>
      </c>
      <c r="Q730">
        <v>0</v>
      </c>
      <c r="R730" t="s">
        <v>531</v>
      </c>
      <c r="S730" t="s">
        <v>531</v>
      </c>
      <c r="T730" t="s">
        <v>531</v>
      </c>
      <c r="U730" t="s">
        <v>531</v>
      </c>
      <c r="W730" s="429">
        <f t="shared" si="16"/>
        <v>0</v>
      </c>
      <c r="X730" s="429">
        <f t="shared" si="16"/>
        <v>0</v>
      </c>
      <c r="Y730" s="429">
        <f t="shared" si="16"/>
        <v>0</v>
      </c>
      <c r="Z730" s="429">
        <f t="shared" si="16"/>
        <v>0</v>
      </c>
      <c r="AA730" s="429" t="s">
        <v>1296</v>
      </c>
    </row>
    <row r="731" spans="1:27" x14ac:dyDescent="0.25">
      <c r="A731" t="s">
        <v>149</v>
      </c>
      <c r="B731" t="s">
        <v>1246</v>
      </c>
      <c r="C731" t="s">
        <v>1324</v>
      </c>
      <c r="D731" t="s">
        <v>1384</v>
      </c>
      <c r="E731" t="s">
        <v>1326</v>
      </c>
      <c r="F731" t="s">
        <v>1293</v>
      </c>
      <c r="G731">
        <v>35</v>
      </c>
      <c r="H731">
        <v>35015</v>
      </c>
      <c r="I731" t="s">
        <v>552</v>
      </c>
      <c r="J731" t="s">
        <v>1385</v>
      </c>
      <c r="K731" t="s">
        <v>1386</v>
      </c>
      <c r="L731">
        <v>22.023560399203962</v>
      </c>
      <c r="M731">
        <v>11.011780199601981</v>
      </c>
      <c r="N731">
        <v>22.023560399203962</v>
      </c>
      <c r="O731">
        <v>0</v>
      </c>
      <c r="P731">
        <v>0</v>
      </c>
      <c r="Q731">
        <v>0</v>
      </c>
      <c r="R731" t="s">
        <v>531</v>
      </c>
      <c r="S731" t="s">
        <v>531</v>
      </c>
      <c r="T731" t="s">
        <v>531</v>
      </c>
      <c r="U731" t="s">
        <v>531</v>
      </c>
      <c r="W731" s="429">
        <f t="shared" si="16"/>
        <v>0</v>
      </c>
      <c r="X731" s="429">
        <f t="shared" si="16"/>
        <v>0</v>
      </c>
      <c r="Y731" s="429">
        <f t="shared" si="16"/>
        <v>0</v>
      </c>
      <c r="Z731" s="429">
        <f t="shared" si="16"/>
        <v>0</v>
      </c>
      <c r="AA731" s="429" t="s">
        <v>1296</v>
      </c>
    </row>
    <row r="732" spans="1:27" x14ac:dyDescent="0.25">
      <c r="A732" t="s">
        <v>149</v>
      </c>
      <c r="B732" t="s">
        <v>1246</v>
      </c>
      <c r="C732" t="s">
        <v>1324</v>
      </c>
      <c r="D732" t="s">
        <v>1384</v>
      </c>
      <c r="E732" t="s">
        <v>1326</v>
      </c>
      <c r="F732" t="s">
        <v>1293</v>
      </c>
      <c r="G732">
        <v>35</v>
      </c>
      <c r="H732">
        <v>35015</v>
      </c>
      <c r="I732" t="s">
        <v>552</v>
      </c>
      <c r="J732" t="s">
        <v>1385</v>
      </c>
      <c r="K732" t="s">
        <v>1386</v>
      </c>
      <c r="L732">
        <v>51.544503061966715</v>
      </c>
      <c r="M732">
        <v>25.772251530983358</v>
      </c>
      <c r="N732">
        <v>77.316754592950076</v>
      </c>
      <c r="O732">
        <v>0</v>
      </c>
      <c r="P732">
        <v>0</v>
      </c>
      <c r="Q732">
        <v>0</v>
      </c>
      <c r="R732" t="s">
        <v>531</v>
      </c>
      <c r="S732" t="s">
        <v>531</v>
      </c>
      <c r="T732" t="s">
        <v>531</v>
      </c>
      <c r="U732" t="s">
        <v>531</v>
      </c>
      <c r="W732" s="429">
        <f t="shared" si="16"/>
        <v>0</v>
      </c>
      <c r="X732" s="429">
        <f t="shared" si="16"/>
        <v>0</v>
      </c>
      <c r="Y732" s="429">
        <f t="shared" si="16"/>
        <v>0</v>
      </c>
      <c r="Z732" s="429">
        <f t="shared" si="16"/>
        <v>0</v>
      </c>
      <c r="AA732" s="429" t="s">
        <v>1296</v>
      </c>
    </row>
    <row r="733" spans="1:27" x14ac:dyDescent="0.25">
      <c r="A733" t="s">
        <v>149</v>
      </c>
      <c r="B733" t="s">
        <v>1246</v>
      </c>
      <c r="C733" t="s">
        <v>1324</v>
      </c>
      <c r="D733" t="s">
        <v>1384</v>
      </c>
      <c r="E733" t="s">
        <v>1326</v>
      </c>
      <c r="F733" t="s">
        <v>1293</v>
      </c>
      <c r="G733">
        <v>35</v>
      </c>
      <c r="H733">
        <v>35015</v>
      </c>
      <c r="I733" t="s">
        <v>552</v>
      </c>
      <c r="J733" t="s">
        <v>1385</v>
      </c>
      <c r="K733" t="s">
        <v>1386</v>
      </c>
      <c r="L733">
        <v>27.646597096873059</v>
      </c>
      <c r="M733">
        <v>15.229057722853803</v>
      </c>
      <c r="N733">
        <v>41.469895645309585</v>
      </c>
      <c r="O733">
        <v>0</v>
      </c>
      <c r="P733">
        <v>0</v>
      </c>
      <c r="Q733">
        <v>0</v>
      </c>
      <c r="R733" t="s">
        <v>531</v>
      </c>
      <c r="S733" t="s">
        <v>531</v>
      </c>
      <c r="T733" t="s">
        <v>531</v>
      </c>
      <c r="U733" t="s">
        <v>531</v>
      </c>
      <c r="W733" s="429">
        <f t="shared" si="16"/>
        <v>0</v>
      </c>
      <c r="X733" s="429">
        <f t="shared" si="16"/>
        <v>0</v>
      </c>
      <c r="Y733" s="429">
        <f t="shared" si="16"/>
        <v>0</v>
      </c>
      <c r="Z733" s="429">
        <f t="shared" si="16"/>
        <v>0</v>
      </c>
      <c r="AA733" s="429" t="s">
        <v>1296</v>
      </c>
    </row>
    <row r="734" spans="1:27" x14ac:dyDescent="0.25">
      <c r="A734" t="s">
        <v>149</v>
      </c>
      <c r="B734" t="s">
        <v>1246</v>
      </c>
      <c r="C734" t="s">
        <v>1324</v>
      </c>
      <c r="D734" t="s">
        <v>1384</v>
      </c>
      <c r="E734" t="s">
        <v>1326</v>
      </c>
      <c r="F734" t="s">
        <v>1293</v>
      </c>
      <c r="G734">
        <v>35</v>
      </c>
      <c r="H734">
        <v>35015</v>
      </c>
      <c r="I734" t="s">
        <v>552</v>
      </c>
      <c r="J734" t="s">
        <v>1385</v>
      </c>
      <c r="K734" t="s">
        <v>1386</v>
      </c>
      <c r="L734">
        <v>0</v>
      </c>
      <c r="M734">
        <v>0.4685863914724247</v>
      </c>
      <c r="N734">
        <v>0</v>
      </c>
      <c r="O734">
        <v>0</v>
      </c>
      <c r="P734">
        <v>0</v>
      </c>
      <c r="Q734">
        <v>0</v>
      </c>
      <c r="R734" t="s">
        <v>531</v>
      </c>
      <c r="S734" t="s">
        <v>531</v>
      </c>
      <c r="T734" t="s">
        <v>531</v>
      </c>
      <c r="U734" t="s">
        <v>531</v>
      </c>
      <c r="W734" s="429">
        <f t="shared" si="16"/>
        <v>0</v>
      </c>
      <c r="X734" s="429">
        <f t="shared" si="16"/>
        <v>0</v>
      </c>
      <c r="Y734" s="429">
        <f t="shared" si="16"/>
        <v>0</v>
      </c>
      <c r="Z734" s="429">
        <f t="shared" si="16"/>
        <v>0</v>
      </c>
      <c r="AA734" s="429" t="s">
        <v>1296</v>
      </c>
    </row>
    <row r="735" spans="1:27" x14ac:dyDescent="0.25">
      <c r="A735" t="s">
        <v>149</v>
      </c>
      <c r="B735" t="s">
        <v>1246</v>
      </c>
      <c r="C735" t="s">
        <v>1324</v>
      </c>
      <c r="D735" t="s">
        <v>1384</v>
      </c>
      <c r="E735" t="s">
        <v>1326</v>
      </c>
      <c r="F735" t="s">
        <v>1293</v>
      </c>
      <c r="G735">
        <v>35</v>
      </c>
      <c r="H735">
        <v>35015</v>
      </c>
      <c r="I735" t="s">
        <v>552</v>
      </c>
      <c r="J735" t="s">
        <v>1385</v>
      </c>
      <c r="K735" t="s">
        <v>1386</v>
      </c>
      <c r="L735">
        <v>0</v>
      </c>
      <c r="M735">
        <v>0.4685863914724247</v>
      </c>
      <c r="N735">
        <v>0</v>
      </c>
      <c r="O735">
        <v>0</v>
      </c>
      <c r="P735">
        <v>0</v>
      </c>
      <c r="Q735">
        <v>0</v>
      </c>
      <c r="R735" t="s">
        <v>531</v>
      </c>
      <c r="S735" t="s">
        <v>531</v>
      </c>
      <c r="T735" t="s">
        <v>531</v>
      </c>
      <c r="U735" t="s">
        <v>531</v>
      </c>
      <c r="W735" s="429">
        <f t="shared" si="16"/>
        <v>0</v>
      </c>
      <c r="X735" s="429">
        <f t="shared" si="16"/>
        <v>0</v>
      </c>
      <c r="Y735" s="429">
        <f t="shared" si="16"/>
        <v>0</v>
      </c>
      <c r="Z735" s="429">
        <f t="shared" si="16"/>
        <v>0</v>
      </c>
      <c r="AA735" s="429" t="s">
        <v>1296</v>
      </c>
    </row>
    <row r="736" spans="1:27" x14ac:dyDescent="0.25">
      <c r="A736" t="s">
        <v>149</v>
      </c>
      <c r="B736" t="s">
        <v>1246</v>
      </c>
      <c r="C736" t="s">
        <v>1324</v>
      </c>
      <c r="D736" t="s">
        <v>1384</v>
      </c>
      <c r="E736" t="s">
        <v>1326</v>
      </c>
      <c r="F736" t="s">
        <v>1293</v>
      </c>
      <c r="G736">
        <v>35</v>
      </c>
      <c r="H736">
        <v>35015</v>
      </c>
      <c r="I736" t="s">
        <v>552</v>
      </c>
      <c r="J736" t="s">
        <v>1385</v>
      </c>
      <c r="K736" t="s">
        <v>1386</v>
      </c>
      <c r="L736">
        <v>30.692408641443816</v>
      </c>
      <c r="M736">
        <v>46.858639147242471</v>
      </c>
      <c r="N736">
        <v>58.339005738316871</v>
      </c>
      <c r="O736">
        <v>0</v>
      </c>
      <c r="P736">
        <v>0</v>
      </c>
      <c r="Q736">
        <v>0</v>
      </c>
      <c r="R736" t="s">
        <v>531</v>
      </c>
      <c r="S736" t="s">
        <v>531</v>
      </c>
      <c r="T736" t="s">
        <v>531</v>
      </c>
      <c r="U736" t="s">
        <v>531</v>
      </c>
      <c r="W736" s="429">
        <f t="shared" si="16"/>
        <v>0</v>
      </c>
      <c r="X736" s="429">
        <f t="shared" si="16"/>
        <v>0</v>
      </c>
      <c r="Y736" s="429">
        <f t="shared" si="16"/>
        <v>0</v>
      </c>
      <c r="Z736" s="429">
        <f t="shared" ref="Z736:Z799" si="17">IFERROR(U736*1,0)</f>
        <v>0</v>
      </c>
      <c r="AA736" s="429" t="s">
        <v>1296</v>
      </c>
    </row>
    <row r="737" spans="1:27" x14ac:dyDescent="0.25">
      <c r="A737" t="s">
        <v>149</v>
      </c>
      <c r="B737" t="s">
        <v>1246</v>
      </c>
      <c r="C737" t="s">
        <v>1324</v>
      </c>
      <c r="D737" t="s">
        <v>1384</v>
      </c>
      <c r="E737" t="s">
        <v>1326</v>
      </c>
      <c r="F737" t="s">
        <v>1293</v>
      </c>
      <c r="G737">
        <v>35</v>
      </c>
      <c r="H737">
        <v>35015</v>
      </c>
      <c r="I737" t="s">
        <v>552</v>
      </c>
      <c r="J737" t="s">
        <v>1385</v>
      </c>
      <c r="K737" t="s">
        <v>1386</v>
      </c>
      <c r="L737">
        <v>30.692408641443816</v>
      </c>
      <c r="M737">
        <v>46.858639147242471</v>
      </c>
      <c r="N737">
        <v>58.339005738316871</v>
      </c>
      <c r="O737">
        <v>0</v>
      </c>
      <c r="P737">
        <v>0</v>
      </c>
      <c r="Q737">
        <v>0</v>
      </c>
      <c r="R737" t="s">
        <v>531</v>
      </c>
      <c r="S737" t="s">
        <v>531</v>
      </c>
      <c r="T737" t="s">
        <v>531</v>
      </c>
      <c r="U737" t="s">
        <v>531</v>
      </c>
      <c r="W737" s="429">
        <f t="shared" ref="W737:Z800" si="18">IFERROR(R737*1,0)</f>
        <v>0</v>
      </c>
      <c r="X737" s="429">
        <f t="shared" si="18"/>
        <v>0</v>
      </c>
      <c r="Y737" s="429">
        <f t="shared" si="18"/>
        <v>0</v>
      </c>
      <c r="Z737" s="429">
        <f t="shared" si="17"/>
        <v>0</v>
      </c>
      <c r="AA737" s="429" t="s">
        <v>1296</v>
      </c>
    </row>
    <row r="738" spans="1:27" x14ac:dyDescent="0.25">
      <c r="A738" t="s">
        <v>149</v>
      </c>
      <c r="B738" t="s">
        <v>1246</v>
      </c>
      <c r="C738" t="s">
        <v>1324</v>
      </c>
      <c r="D738" t="s">
        <v>1384</v>
      </c>
      <c r="E738" t="s">
        <v>1326</v>
      </c>
      <c r="F738" t="s">
        <v>1293</v>
      </c>
      <c r="G738">
        <v>35</v>
      </c>
      <c r="H738">
        <v>35015</v>
      </c>
      <c r="I738" t="s">
        <v>552</v>
      </c>
      <c r="J738" t="s">
        <v>1385</v>
      </c>
      <c r="K738" t="s">
        <v>1386</v>
      </c>
      <c r="L738">
        <v>30.692408641443816</v>
      </c>
      <c r="M738">
        <v>46.858639147242471</v>
      </c>
      <c r="N738">
        <v>58.339005738316871</v>
      </c>
      <c r="O738">
        <v>0</v>
      </c>
      <c r="P738">
        <v>0</v>
      </c>
      <c r="Q738">
        <v>0</v>
      </c>
      <c r="R738" t="s">
        <v>531</v>
      </c>
      <c r="S738" t="s">
        <v>531</v>
      </c>
      <c r="T738" t="s">
        <v>531</v>
      </c>
      <c r="U738" t="s">
        <v>531</v>
      </c>
      <c r="W738" s="429">
        <f t="shared" si="18"/>
        <v>0</v>
      </c>
      <c r="X738" s="429">
        <f t="shared" si="18"/>
        <v>0</v>
      </c>
      <c r="Y738" s="429">
        <f t="shared" si="18"/>
        <v>0</v>
      </c>
      <c r="Z738" s="429">
        <f t="shared" si="17"/>
        <v>0</v>
      </c>
      <c r="AA738" s="429" t="s">
        <v>1296</v>
      </c>
    </row>
    <row r="739" spans="1:27" x14ac:dyDescent="0.25">
      <c r="A739" t="s">
        <v>149</v>
      </c>
      <c r="B739" t="s">
        <v>1246</v>
      </c>
      <c r="C739" t="s">
        <v>1324</v>
      </c>
      <c r="D739" t="s">
        <v>1384</v>
      </c>
      <c r="E739" t="s">
        <v>1326</v>
      </c>
      <c r="F739" t="s">
        <v>1293</v>
      </c>
      <c r="G739">
        <v>35</v>
      </c>
      <c r="H739">
        <v>35015</v>
      </c>
      <c r="I739" t="s">
        <v>552</v>
      </c>
      <c r="J739" t="s">
        <v>1385</v>
      </c>
      <c r="K739" t="s">
        <v>1386</v>
      </c>
      <c r="L739">
        <v>0</v>
      </c>
      <c r="M739">
        <v>58.573298934053085</v>
      </c>
      <c r="N739">
        <v>0</v>
      </c>
      <c r="O739">
        <v>58.573298934053085</v>
      </c>
      <c r="P739">
        <v>0</v>
      </c>
      <c r="Q739">
        <v>0</v>
      </c>
      <c r="R739" t="s">
        <v>531</v>
      </c>
      <c r="S739" t="s">
        <v>531</v>
      </c>
      <c r="T739" t="s">
        <v>531</v>
      </c>
      <c r="U739" t="s">
        <v>531</v>
      </c>
      <c r="W739" s="429">
        <f t="shared" si="18"/>
        <v>0</v>
      </c>
      <c r="X739" s="429">
        <f t="shared" si="18"/>
        <v>0</v>
      </c>
      <c r="Y739" s="429">
        <f t="shared" si="18"/>
        <v>0</v>
      </c>
      <c r="Z739" s="429">
        <f t="shared" si="17"/>
        <v>0</v>
      </c>
      <c r="AA739" s="429" t="s">
        <v>1296</v>
      </c>
    </row>
    <row r="740" spans="1:27" x14ac:dyDescent="0.25">
      <c r="A740" t="s">
        <v>149</v>
      </c>
      <c r="B740" t="s">
        <v>1246</v>
      </c>
      <c r="C740" t="s">
        <v>1324</v>
      </c>
      <c r="D740" t="s">
        <v>1384</v>
      </c>
      <c r="E740" t="s">
        <v>1326</v>
      </c>
      <c r="F740" t="s">
        <v>1293</v>
      </c>
      <c r="G740">
        <v>35</v>
      </c>
      <c r="H740">
        <v>35025</v>
      </c>
      <c r="I740" t="s">
        <v>563</v>
      </c>
      <c r="J740" t="s">
        <v>1385</v>
      </c>
      <c r="K740" t="s">
        <v>1386</v>
      </c>
      <c r="L740">
        <v>0</v>
      </c>
      <c r="M740">
        <v>10.543193808129555</v>
      </c>
      <c r="N740">
        <v>0</v>
      </c>
      <c r="O740">
        <v>0</v>
      </c>
      <c r="P740">
        <v>0</v>
      </c>
      <c r="Q740">
        <v>0</v>
      </c>
      <c r="R740" t="s">
        <v>531</v>
      </c>
      <c r="S740" t="s">
        <v>531</v>
      </c>
      <c r="T740" t="s">
        <v>531</v>
      </c>
      <c r="U740" t="s">
        <v>531</v>
      </c>
      <c r="W740" s="429">
        <f t="shared" si="18"/>
        <v>0</v>
      </c>
      <c r="X740" s="429">
        <f t="shared" si="18"/>
        <v>0</v>
      </c>
      <c r="Y740" s="429">
        <f t="shared" si="18"/>
        <v>0</v>
      </c>
      <c r="Z740" s="429">
        <f t="shared" si="17"/>
        <v>0</v>
      </c>
      <c r="AA740" s="429" t="s">
        <v>1296</v>
      </c>
    </row>
    <row r="741" spans="1:27" x14ac:dyDescent="0.25">
      <c r="A741" t="s">
        <v>149</v>
      </c>
      <c r="B741" t="s">
        <v>1246</v>
      </c>
      <c r="C741" t="s">
        <v>1324</v>
      </c>
      <c r="D741" t="s">
        <v>1384</v>
      </c>
      <c r="E741" t="s">
        <v>1326</v>
      </c>
      <c r="F741" t="s">
        <v>1293</v>
      </c>
      <c r="G741">
        <v>35</v>
      </c>
      <c r="H741">
        <v>35025</v>
      </c>
      <c r="I741" t="s">
        <v>563</v>
      </c>
      <c r="J741" t="s">
        <v>1385</v>
      </c>
      <c r="K741" t="s">
        <v>1386</v>
      </c>
      <c r="L741">
        <v>0</v>
      </c>
      <c r="M741">
        <v>10.543193808129555</v>
      </c>
      <c r="N741">
        <v>0</v>
      </c>
      <c r="O741">
        <v>0</v>
      </c>
      <c r="P741">
        <v>0</v>
      </c>
      <c r="Q741">
        <v>0</v>
      </c>
      <c r="R741" t="s">
        <v>531</v>
      </c>
      <c r="S741" t="s">
        <v>531</v>
      </c>
      <c r="T741" t="s">
        <v>531</v>
      </c>
      <c r="U741" t="s">
        <v>531</v>
      </c>
      <c r="W741" s="429">
        <f t="shared" si="18"/>
        <v>0</v>
      </c>
      <c r="X741" s="429">
        <f t="shared" si="18"/>
        <v>0</v>
      </c>
      <c r="Y741" s="429">
        <f t="shared" si="18"/>
        <v>0</v>
      </c>
      <c r="Z741" s="429">
        <f t="shared" si="17"/>
        <v>0</v>
      </c>
      <c r="AA741" s="429" t="s">
        <v>1296</v>
      </c>
    </row>
    <row r="742" spans="1:27" x14ac:dyDescent="0.25">
      <c r="A742" t="s">
        <v>149</v>
      </c>
      <c r="B742" t="s">
        <v>1246</v>
      </c>
      <c r="C742" t="s">
        <v>1324</v>
      </c>
      <c r="D742" t="s">
        <v>1384</v>
      </c>
      <c r="E742" t="s">
        <v>1326</v>
      </c>
      <c r="F742" t="s">
        <v>1293</v>
      </c>
      <c r="G742">
        <v>35</v>
      </c>
      <c r="H742">
        <v>35025</v>
      </c>
      <c r="I742" t="s">
        <v>563</v>
      </c>
      <c r="J742" t="s">
        <v>1385</v>
      </c>
      <c r="K742" t="s">
        <v>1386</v>
      </c>
      <c r="L742">
        <v>49.670157496077017</v>
      </c>
      <c r="M742">
        <v>31.160995032916244</v>
      </c>
      <c r="N742">
        <v>49.670157496077017</v>
      </c>
      <c r="O742">
        <v>1.4057591744172739</v>
      </c>
      <c r="P742">
        <v>0</v>
      </c>
      <c r="Q742">
        <v>0</v>
      </c>
      <c r="R742" t="s">
        <v>531</v>
      </c>
      <c r="S742" t="s">
        <v>531</v>
      </c>
      <c r="T742" t="s">
        <v>531</v>
      </c>
      <c r="U742" t="s">
        <v>531</v>
      </c>
      <c r="W742" s="429">
        <f t="shared" si="18"/>
        <v>0</v>
      </c>
      <c r="X742" s="429">
        <f t="shared" si="18"/>
        <v>0</v>
      </c>
      <c r="Y742" s="429">
        <f t="shared" si="18"/>
        <v>0</v>
      </c>
      <c r="Z742" s="429">
        <f t="shared" si="17"/>
        <v>0</v>
      </c>
      <c r="AA742" s="429" t="s">
        <v>1296</v>
      </c>
    </row>
    <row r="743" spans="1:27" x14ac:dyDescent="0.25">
      <c r="A743" t="s">
        <v>149</v>
      </c>
      <c r="B743" t="s">
        <v>1246</v>
      </c>
      <c r="C743" t="s">
        <v>1324</v>
      </c>
      <c r="D743" t="s">
        <v>1384</v>
      </c>
      <c r="E743" t="s">
        <v>1326</v>
      </c>
      <c r="F743" t="s">
        <v>1293</v>
      </c>
      <c r="G743">
        <v>35</v>
      </c>
      <c r="H743">
        <v>35025</v>
      </c>
      <c r="I743" t="s">
        <v>563</v>
      </c>
      <c r="J743" t="s">
        <v>1385</v>
      </c>
      <c r="K743" t="s">
        <v>1386</v>
      </c>
      <c r="L743">
        <v>38.892670492211252</v>
      </c>
      <c r="M743">
        <v>19.446335246105626</v>
      </c>
      <c r="N743">
        <v>38.658377296475038</v>
      </c>
      <c r="O743">
        <v>0.9371727829448494</v>
      </c>
      <c r="P743">
        <v>0</v>
      </c>
      <c r="Q743">
        <v>0</v>
      </c>
      <c r="R743" t="s">
        <v>531</v>
      </c>
      <c r="S743" t="s">
        <v>531</v>
      </c>
      <c r="T743" t="s">
        <v>531</v>
      </c>
      <c r="U743" t="s">
        <v>531</v>
      </c>
      <c r="W743" s="429">
        <f t="shared" si="18"/>
        <v>0</v>
      </c>
      <c r="X743" s="429">
        <f t="shared" si="18"/>
        <v>0</v>
      </c>
      <c r="Y743" s="429">
        <f t="shared" si="18"/>
        <v>0</v>
      </c>
      <c r="Z743" s="429">
        <f t="shared" si="17"/>
        <v>0</v>
      </c>
      <c r="AA743" s="429" t="s">
        <v>1296</v>
      </c>
    </row>
    <row r="744" spans="1:27" x14ac:dyDescent="0.25">
      <c r="A744" t="s">
        <v>149</v>
      </c>
      <c r="B744" t="s">
        <v>1246</v>
      </c>
      <c r="C744" t="s">
        <v>1324</v>
      </c>
      <c r="D744" t="s">
        <v>1384</v>
      </c>
      <c r="E744" t="s">
        <v>1326</v>
      </c>
      <c r="F744" t="s">
        <v>1293</v>
      </c>
      <c r="G744">
        <v>35</v>
      </c>
      <c r="H744">
        <v>35015</v>
      </c>
      <c r="I744" t="s">
        <v>552</v>
      </c>
      <c r="J744" t="s">
        <v>1385</v>
      </c>
      <c r="K744" t="s">
        <v>1386</v>
      </c>
      <c r="L744">
        <v>0</v>
      </c>
      <c r="M744">
        <v>0.82002618507674319</v>
      </c>
      <c r="N744">
        <v>0</v>
      </c>
      <c r="O744">
        <v>0</v>
      </c>
      <c r="P744">
        <v>0</v>
      </c>
      <c r="Q744">
        <v>0</v>
      </c>
      <c r="R744" t="s">
        <v>531</v>
      </c>
      <c r="S744" t="s">
        <v>531</v>
      </c>
      <c r="T744" t="s">
        <v>531</v>
      </c>
      <c r="U744" t="s">
        <v>531</v>
      </c>
      <c r="W744" s="429">
        <f t="shared" si="18"/>
        <v>0</v>
      </c>
      <c r="X744" s="429">
        <f t="shared" si="18"/>
        <v>0</v>
      </c>
      <c r="Y744" s="429">
        <f t="shared" si="18"/>
        <v>0</v>
      </c>
      <c r="Z744" s="429">
        <f t="shared" si="17"/>
        <v>0</v>
      </c>
      <c r="AA744" s="429" t="s">
        <v>1296</v>
      </c>
    </row>
    <row r="745" spans="1:27" x14ac:dyDescent="0.25">
      <c r="A745" t="s">
        <v>149</v>
      </c>
      <c r="B745" t="s">
        <v>1246</v>
      </c>
      <c r="C745" t="s">
        <v>1324</v>
      </c>
      <c r="D745" t="s">
        <v>1384</v>
      </c>
      <c r="E745" t="s">
        <v>1326</v>
      </c>
      <c r="F745" t="s">
        <v>1293</v>
      </c>
      <c r="G745">
        <v>35</v>
      </c>
      <c r="H745">
        <v>35015</v>
      </c>
      <c r="I745" t="s">
        <v>552</v>
      </c>
      <c r="J745" t="s">
        <v>1385</v>
      </c>
      <c r="K745" t="s">
        <v>1386</v>
      </c>
      <c r="L745">
        <v>0</v>
      </c>
      <c r="M745">
        <v>3.2801047403069727</v>
      </c>
      <c r="N745">
        <v>0</v>
      </c>
      <c r="O745">
        <v>0</v>
      </c>
      <c r="P745">
        <v>0</v>
      </c>
      <c r="Q745">
        <v>0</v>
      </c>
      <c r="R745" t="s">
        <v>531</v>
      </c>
      <c r="S745" t="s">
        <v>531</v>
      </c>
      <c r="T745" t="s">
        <v>531</v>
      </c>
      <c r="U745" t="s">
        <v>531</v>
      </c>
      <c r="W745" s="429">
        <f t="shared" si="18"/>
        <v>0</v>
      </c>
      <c r="X745" s="429">
        <f t="shared" si="18"/>
        <v>0</v>
      </c>
      <c r="Y745" s="429">
        <f t="shared" si="18"/>
        <v>0</v>
      </c>
      <c r="Z745" s="429">
        <f t="shared" si="17"/>
        <v>0</v>
      </c>
      <c r="AA745" s="429" t="s">
        <v>1296</v>
      </c>
    </row>
    <row r="746" spans="1:27" x14ac:dyDescent="0.25">
      <c r="A746" t="s">
        <v>149</v>
      </c>
      <c r="B746" t="s">
        <v>1246</v>
      </c>
      <c r="C746" t="s">
        <v>1324</v>
      </c>
      <c r="D746" t="s">
        <v>1384</v>
      </c>
      <c r="E746" t="s">
        <v>1326</v>
      </c>
      <c r="F746" t="s">
        <v>1293</v>
      </c>
      <c r="G746">
        <v>35</v>
      </c>
      <c r="H746">
        <v>35015</v>
      </c>
      <c r="I746" t="s">
        <v>552</v>
      </c>
      <c r="J746" t="s">
        <v>1385</v>
      </c>
      <c r="K746" t="s">
        <v>1386</v>
      </c>
      <c r="L746">
        <v>0</v>
      </c>
      <c r="M746">
        <v>4.2172775232518225</v>
      </c>
      <c r="N746">
        <v>0</v>
      </c>
      <c r="O746">
        <v>0</v>
      </c>
      <c r="P746">
        <v>0</v>
      </c>
      <c r="Q746">
        <v>0</v>
      </c>
      <c r="R746" t="s">
        <v>531</v>
      </c>
      <c r="S746" t="s">
        <v>531</v>
      </c>
      <c r="T746" t="s">
        <v>531</v>
      </c>
      <c r="U746" t="s">
        <v>531</v>
      </c>
      <c r="W746" s="429">
        <f t="shared" si="18"/>
        <v>0</v>
      </c>
      <c r="X746" s="429">
        <f t="shared" si="18"/>
        <v>0</v>
      </c>
      <c r="Y746" s="429">
        <f t="shared" si="18"/>
        <v>0</v>
      </c>
      <c r="Z746" s="429">
        <f t="shared" si="17"/>
        <v>0</v>
      </c>
      <c r="AA746" s="429" t="s">
        <v>1296</v>
      </c>
    </row>
    <row r="747" spans="1:27" x14ac:dyDescent="0.25">
      <c r="A747" t="s">
        <v>149</v>
      </c>
      <c r="B747" t="s">
        <v>1246</v>
      </c>
      <c r="C747" t="s">
        <v>1324</v>
      </c>
      <c r="D747" t="s">
        <v>1384</v>
      </c>
      <c r="E747" t="s">
        <v>1326</v>
      </c>
      <c r="F747" t="s">
        <v>1293</v>
      </c>
      <c r="G747">
        <v>35</v>
      </c>
      <c r="H747">
        <v>35025</v>
      </c>
      <c r="I747" t="s">
        <v>563</v>
      </c>
      <c r="J747" t="s">
        <v>1385</v>
      </c>
      <c r="K747" t="s">
        <v>1386</v>
      </c>
      <c r="L747">
        <v>27.880890292609269</v>
      </c>
      <c r="M747">
        <v>3.0458115445707605</v>
      </c>
      <c r="N747">
        <v>41.704188841045799</v>
      </c>
      <c r="O747">
        <v>0</v>
      </c>
      <c r="P747">
        <v>0</v>
      </c>
      <c r="Q747">
        <v>0</v>
      </c>
      <c r="R747" t="s">
        <v>531</v>
      </c>
      <c r="S747" t="s">
        <v>531</v>
      </c>
      <c r="T747" t="s">
        <v>531</v>
      </c>
      <c r="U747" t="s">
        <v>531</v>
      </c>
      <c r="W747" s="429">
        <f t="shared" si="18"/>
        <v>0</v>
      </c>
      <c r="X747" s="429">
        <f t="shared" si="18"/>
        <v>0</v>
      </c>
      <c r="Y747" s="429">
        <f t="shared" si="18"/>
        <v>0</v>
      </c>
      <c r="Z747" s="429">
        <f t="shared" si="17"/>
        <v>0</v>
      </c>
      <c r="AA747" s="429" t="s">
        <v>1296</v>
      </c>
    </row>
    <row r="748" spans="1:27" x14ac:dyDescent="0.25">
      <c r="A748" t="s">
        <v>149</v>
      </c>
      <c r="B748" t="s">
        <v>1246</v>
      </c>
      <c r="C748" t="s">
        <v>1324</v>
      </c>
      <c r="D748" t="s">
        <v>1384</v>
      </c>
      <c r="E748" t="s">
        <v>1326</v>
      </c>
      <c r="F748" t="s">
        <v>1293</v>
      </c>
      <c r="G748">
        <v>35</v>
      </c>
      <c r="H748">
        <v>35025</v>
      </c>
      <c r="I748" t="s">
        <v>563</v>
      </c>
      <c r="J748" t="s">
        <v>1385</v>
      </c>
      <c r="K748" t="s">
        <v>1386</v>
      </c>
      <c r="L748">
        <v>27.880890292609269</v>
      </c>
      <c r="M748">
        <v>3.0458115445707605</v>
      </c>
      <c r="N748">
        <v>41.704188841045799</v>
      </c>
      <c r="O748">
        <v>0</v>
      </c>
      <c r="P748">
        <v>0</v>
      </c>
      <c r="Q748">
        <v>0</v>
      </c>
      <c r="R748" t="s">
        <v>531</v>
      </c>
      <c r="S748" t="s">
        <v>531</v>
      </c>
      <c r="T748" t="s">
        <v>531</v>
      </c>
      <c r="U748" t="s">
        <v>531</v>
      </c>
      <c r="W748" s="429">
        <f t="shared" si="18"/>
        <v>0</v>
      </c>
      <c r="X748" s="429">
        <f t="shared" si="18"/>
        <v>0</v>
      </c>
      <c r="Y748" s="429">
        <f t="shared" si="18"/>
        <v>0</v>
      </c>
      <c r="Z748" s="429">
        <f t="shared" si="17"/>
        <v>0</v>
      </c>
      <c r="AA748" s="429" t="s">
        <v>1296</v>
      </c>
    </row>
    <row r="749" spans="1:27" x14ac:dyDescent="0.25">
      <c r="A749" t="s">
        <v>149</v>
      </c>
      <c r="B749" t="s">
        <v>1246</v>
      </c>
      <c r="C749" t="s">
        <v>1324</v>
      </c>
      <c r="D749" t="s">
        <v>1384</v>
      </c>
      <c r="E749" t="s">
        <v>1326</v>
      </c>
      <c r="F749" t="s">
        <v>1293</v>
      </c>
      <c r="G749">
        <v>35</v>
      </c>
      <c r="H749">
        <v>35025</v>
      </c>
      <c r="I749" t="s">
        <v>563</v>
      </c>
      <c r="J749" t="s">
        <v>1385</v>
      </c>
      <c r="K749" t="s">
        <v>1386</v>
      </c>
      <c r="L749">
        <v>27.880890292609269</v>
      </c>
      <c r="M749">
        <v>3.0458115445707605</v>
      </c>
      <c r="N749">
        <v>41.704188841045799</v>
      </c>
      <c r="O749">
        <v>0</v>
      </c>
      <c r="P749">
        <v>0</v>
      </c>
      <c r="Q749">
        <v>0</v>
      </c>
      <c r="R749" t="s">
        <v>531</v>
      </c>
      <c r="S749" t="s">
        <v>531</v>
      </c>
      <c r="T749" t="s">
        <v>531</v>
      </c>
      <c r="U749" t="s">
        <v>531</v>
      </c>
      <c r="W749" s="429">
        <f t="shared" si="18"/>
        <v>0</v>
      </c>
      <c r="X749" s="429">
        <f t="shared" si="18"/>
        <v>0</v>
      </c>
      <c r="Y749" s="429">
        <f t="shared" si="18"/>
        <v>0</v>
      </c>
      <c r="Z749" s="429">
        <f t="shared" si="17"/>
        <v>0</v>
      </c>
      <c r="AA749" s="429" t="s">
        <v>1296</v>
      </c>
    </row>
    <row r="750" spans="1:27" x14ac:dyDescent="0.25">
      <c r="A750" t="s">
        <v>149</v>
      </c>
      <c r="B750" t="s">
        <v>1246</v>
      </c>
      <c r="C750" t="s">
        <v>1324</v>
      </c>
      <c r="D750" t="s">
        <v>1384</v>
      </c>
      <c r="E750" t="s">
        <v>1326</v>
      </c>
      <c r="F750" t="s">
        <v>1293</v>
      </c>
      <c r="G750">
        <v>35</v>
      </c>
      <c r="H750">
        <v>35005</v>
      </c>
      <c r="I750" t="s">
        <v>1327</v>
      </c>
      <c r="J750" t="s">
        <v>1385</v>
      </c>
      <c r="K750" t="s">
        <v>1386</v>
      </c>
      <c r="L750">
        <v>37.252618122057761</v>
      </c>
      <c r="M750">
        <v>12.417539374019254</v>
      </c>
      <c r="N750">
        <v>37.252618122057761</v>
      </c>
      <c r="O750">
        <v>0</v>
      </c>
      <c r="P750">
        <v>0</v>
      </c>
      <c r="Q750">
        <v>0</v>
      </c>
      <c r="R750" t="s">
        <v>531</v>
      </c>
      <c r="S750" t="s">
        <v>531</v>
      </c>
      <c r="T750" t="s">
        <v>531</v>
      </c>
      <c r="U750" t="s">
        <v>531</v>
      </c>
      <c r="W750" s="429">
        <f t="shared" si="18"/>
        <v>0</v>
      </c>
      <c r="X750" s="429">
        <f t="shared" si="18"/>
        <v>0</v>
      </c>
      <c r="Y750" s="429">
        <f t="shared" si="18"/>
        <v>0</v>
      </c>
      <c r="Z750" s="429">
        <f t="shared" si="17"/>
        <v>0</v>
      </c>
      <c r="AA750" s="429" t="s">
        <v>1296</v>
      </c>
    </row>
    <row r="751" spans="1:27" x14ac:dyDescent="0.25">
      <c r="A751" t="s">
        <v>149</v>
      </c>
      <c r="B751" t="s">
        <v>1246</v>
      </c>
      <c r="C751" t="s">
        <v>1324</v>
      </c>
      <c r="D751" t="s">
        <v>1384</v>
      </c>
      <c r="E751" t="s">
        <v>1326</v>
      </c>
      <c r="F751" t="s">
        <v>1293</v>
      </c>
      <c r="G751">
        <v>35</v>
      </c>
      <c r="H751">
        <v>35005</v>
      </c>
      <c r="I751" t="s">
        <v>1327</v>
      </c>
      <c r="J751" t="s">
        <v>1385</v>
      </c>
      <c r="K751" t="s">
        <v>1386</v>
      </c>
      <c r="L751">
        <v>18.040576071688353</v>
      </c>
      <c r="M751">
        <v>5.8573298934053089</v>
      </c>
      <c r="N751">
        <v>18.040576071688353</v>
      </c>
      <c r="O751">
        <v>0</v>
      </c>
      <c r="P751">
        <v>0</v>
      </c>
      <c r="Q751">
        <v>0</v>
      </c>
      <c r="R751" t="s">
        <v>531</v>
      </c>
      <c r="S751" t="s">
        <v>531</v>
      </c>
      <c r="T751" t="s">
        <v>531</v>
      </c>
      <c r="U751" t="s">
        <v>531</v>
      </c>
      <c r="W751" s="429">
        <f t="shared" si="18"/>
        <v>0</v>
      </c>
      <c r="X751" s="429">
        <f t="shared" si="18"/>
        <v>0</v>
      </c>
      <c r="Y751" s="429">
        <f t="shared" si="18"/>
        <v>0</v>
      </c>
      <c r="Z751" s="429">
        <f t="shared" si="17"/>
        <v>0</v>
      </c>
      <c r="AA751" s="429" t="s">
        <v>1296</v>
      </c>
    </row>
    <row r="752" spans="1:27" x14ac:dyDescent="0.25">
      <c r="A752" t="s">
        <v>149</v>
      </c>
      <c r="B752" t="s">
        <v>1246</v>
      </c>
      <c r="C752" t="s">
        <v>1324</v>
      </c>
      <c r="D752" t="s">
        <v>1384</v>
      </c>
      <c r="E752" t="s">
        <v>1326</v>
      </c>
      <c r="F752" t="s">
        <v>1293</v>
      </c>
      <c r="G752">
        <v>35</v>
      </c>
      <c r="H752">
        <v>35005</v>
      </c>
      <c r="I752" t="s">
        <v>1327</v>
      </c>
      <c r="J752" t="s">
        <v>1385</v>
      </c>
      <c r="K752" t="s">
        <v>1386</v>
      </c>
      <c r="L752">
        <v>0</v>
      </c>
      <c r="M752">
        <v>3.514397936043185</v>
      </c>
      <c r="N752">
        <v>0</v>
      </c>
      <c r="O752">
        <v>0</v>
      </c>
      <c r="P752">
        <v>0</v>
      </c>
      <c r="Q752">
        <v>0</v>
      </c>
      <c r="R752" t="s">
        <v>531</v>
      </c>
      <c r="S752" t="s">
        <v>531</v>
      </c>
      <c r="T752" t="s">
        <v>531</v>
      </c>
      <c r="U752" t="s">
        <v>531</v>
      </c>
      <c r="W752" s="429">
        <f t="shared" si="18"/>
        <v>0</v>
      </c>
      <c r="X752" s="429">
        <f t="shared" si="18"/>
        <v>0</v>
      </c>
      <c r="Y752" s="429">
        <f t="shared" si="18"/>
        <v>0</v>
      </c>
      <c r="Z752" s="429">
        <f t="shared" si="17"/>
        <v>0</v>
      </c>
      <c r="AA752" s="429" t="s">
        <v>1296</v>
      </c>
    </row>
    <row r="753" spans="1:27" x14ac:dyDescent="0.25">
      <c r="A753" t="s">
        <v>149</v>
      </c>
      <c r="B753" t="s">
        <v>1246</v>
      </c>
      <c r="C753" t="s">
        <v>1324</v>
      </c>
      <c r="D753" t="s">
        <v>1384</v>
      </c>
      <c r="E753" t="s">
        <v>1326</v>
      </c>
      <c r="F753" t="s">
        <v>1293</v>
      </c>
      <c r="G753">
        <v>35</v>
      </c>
      <c r="H753">
        <v>35015</v>
      </c>
      <c r="I753" t="s">
        <v>552</v>
      </c>
      <c r="J753" t="s">
        <v>1385</v>
      </c>
      <c r="K753" t="s">
        <v>1386</v>
      </c>
      <c r="L753">
        <v>22.023560399203962</v>
      </c>
      <c r="M753">
        <v>3.2801047403069727</v>
      </c>
      <c r="N753">
        <v>32.566754207333517</v>
      </c>
      <c r="O753">
        <v>0.9371727829448494</v>
      </c>
      <c r="P753">
        <v>0</v>
      </c>
      <c r="Q753">
        <v>0</v>
      </c>
      <c r="R753" t="s">
        <v>531</v>
      </c>
      <c r="S753" t="s">
        <v>531</v>
      </c>
      <c r="T753" t="s">
        <v>531</v>
      </c>
      <c r="U753" t="s">
        <v>531</v>
      </c>
      <c r="W753" s="429">
        <f t="shared" si="18"/>
        <v>0</v>
      </c>
      <c r="X753" s="429">
        <f t="shared" si="18"/>
        <v>0</v>
      </c>
      <c r="Y753" s="429">
        <f t="shared" si="18"/>
        <v>0</v>
      </c>
      <c r="Z753" s="429">
        <f t="shared" si="17"/>
        <v>0</v>
      </c>
      <c r="AA753" s="429" t="s">
        <v>1296</v>
      </c>
    </row>
    <row r="754" spans="1:27" x14ac:dyDescent="0.25">
      <c r="A754" t="s">
        <v>149</v>
      </c>
      <c r="B754" t="s">
        <v>1246</v>
      </c>
      <c r="C754" t="s">
        <v>1324</v>
      </c>
      <c r="D754" t="s">
        <v>1384</v>
      </c>
      <c r="E754" t="s">
        <v>1326</v>
      </c>
      <c r="F754" t="s">
        <v>1293</v>
      </c>
      <c r="G754">
        <v>35</v>
      </c>
      <c r="H754">
        <v>35015</v>
      </c>
      <c r="I754" t="s">
        <v>552</v>
      </c>
      <c r="J754" t="s">
        <v>1385</v>
      </c>
      <c r="K754" t="s">
        <v>1386</v>
      </c>
      <c r="L754">
        <v>0</v>
      </c>
      <c r="M754">
        <v>1.6400523701534864</v>
      </c>
      <c r="N754">
        <v>0</v>
      </c>
      <c r="O754">
        <v>0</v>
      </c>
      <c r="P754">
        <v>0</v>
      </c>
      <c r="Q754">
        <v>0</v>
      </c>
      <c r="R754" t="s">
        <v>531</v>
      </c>
      <c r="S754" t="s">
        <v>531</v>
      </c>
      <c r="T754" t="s">
        <v>531</v>
      </c>
      <c r="U754" t="s">
        <v>531</v>
      </c>
      <c r="W754" s="429">
        <f t="shared" si="18"/>
        <v>0</v>
      </c>
      <c r="X754" s="429">
        <f t="shared" si="18"/>
        <v>0</v>
      </c>
      <c r="Y754" s="429">
        <f t="shared" si="18"/>
        <v>0</v>
      </c>
      <c r="Z754" s="429">
        <f t="shared" si="17"/>
        <v>0</v>
      </c>
      <c r="AA754" s="429" t="s">
        <v>1296</v>
      </c>
    </row>
    <row r="755" spans="1:27" x14ac:dyDescent="0.25">
      <c r="A755" t="s">
        <v>149</v>
      </c>
      <c r="B755" t="s">
        <v>1246</v>
      </c>
      <c r="C755" t="s">
        <v>1324</v>
      </c>
      <c r="D755" t="s">
        <v>1384</v>
      </c>
      <c r="E755" t="s">
        <v>1326</v>
      </c>
      <c r="F755" t="s">
        <v>1293</v>
      </c>
      <c r="G755">
        <v>35</v>
      </c>
      <c r="H755">
        <v>35015</v>
      </c>
      <c r="I755" t="s">
        <v>552</v>
      </c>
      <c r="J755" t="s">
        <v>1385</v>
      </c>
      <c r="K755" t="s">
        <v>1386</v>
      </c>
      <c r="L755">
        <v>0</v>
      </c>
      <c r="M755">
        <v>1.6400523701534864</v>
      </c>
      <c r="N755">
        <v>0</v>
      </c>
      <c r="O755">
        <v>0</v>
      </c>
      <c r="P755">
        <v>0</v>
      </c>
      <c r="Q755">
        <v>0</v>
      </c>
      <c r="R755" t="s">
        <v>531</v>
      </c>
      <c r="S755" t="s">
        <v>531</v>
      </c>
      <c r="T755" t="s">
        <v>531</v>
      </c>
      <c r="U755" t="s">
        <v>531</v>
      </c>
      <c r="W755" s="429">
        <f t="shared" si="18"/>
        <v>0</v>
      </c>
      <c r="X755" s="429">
        <f t="shared" si="18"/>
        <v>0</v>
      </c>
      <c r="Y755" s="429">
        <f t="shared" si="18"/>
        <v>0</v>
      </c>
      <c r="Z755" s="429">
        <f t="shared" si="17"/>
        <v>0</v>
      </c>
      <c r="AA755" s="429" t="s">
        <v>1296</v>
      </c>
    </row>
    <row r="756" spans="1:27" x14ac:dyDescent="0.25">
      <c r="A756" t="s">
        <v>149</v>
      </c>
      <c r="B756" t="s">
        <v>1246</v>
      </c>
      <c r="C756" t="s">
        <v>1324</v>
      </c>
      <c r="D756" t="s">
        <v>1384</v>
      </c>
      <c r="E756" t="s">
        <v>1326</v>
      </c>
      <c r="F756" t="s">
        <v>1293</v>
      </c>
      <c r="G756">
        <v>35</v>
      </c>
      <c r="H756">
        <v>35015</v>
      </c>
      <c r="I756" t="s">
        <v>552</v>
      </c>
      <c r="J756" t="s">
        <v>1385</v>
      </c>
      <c r="K756" t="s">
        <v>1386</v>
      </c>
      <c r="L756">
        <v>0</v>
      </c>
      <c r="M756">
        <v>12.417539374019254</v>
      </c>
      <c r="N756">
        <v>0</v>
      </c>
      <c r="O756">
        <v>0</v>
      </c>
      <c r="P756">
        <v>0</v>
      </c>
      <c r="Q756">
        <v>0</v>
      </c>
      <c r="R756" t="s">
        <v>531</v>
      </c>
      <c r="S756" t="s">
        <v>531</v>
      </c>
      <c r="T756" t="s">
        <v>531</v>
      </c>
      <c r="U756" t="s">
        <v>531</v>
      </c>
      <c r="W756" s="429">
        <f t="shared" si="18"/>
        <v>0</v>
      </c>
      <c r="X756" s="429">
        <f t="shared" si="18"/>
        <v>0</v>
      </c>
      <c r="Y756" s="429">
        <f t="shared" si="18"/>
        <v>0</v>
      </c>
      <c r="Z756" s="429">
        <f t="shared" si="17"/>
        <v>0</v>
      </c>
      <c r="AA756" s="429" t="s">
        <v>1296</v>
      </c>
    </row>
    <row r="757" spans="1:27" x14ac:dyDescent="0.25">
      <c r="A757" t="s">
        <v>149</v>
      </c>
      <c r="B757" t="s">
        <v>1246</v>
      </c>
      <c r="C757" t="s">
        <v>1324</v>
      </c>
      <c r="D757" t="s">
        <v>1384</v>
      </c>
      <c r="E757" t="s">
        <v>1326</v>
      </c>
      <c r="F757" t="s">
        <v>1293</v>
      </c>
      <c r="G757">
        <v>35</v>
      </c>
      <c r="H757">
        <v>35015</v>
      </c>
      <c r="I757" t="s">
        <v>552</v>
      </c>
      <c r="J757" t="s">
        <v>1385</v>
      </c>
      <c r="K757" t="s">
        <v>1386</v>
      </c>
      <c r="L757">
        <v>0</v>
      </c>
      <c r="M757">
        <v>14.05759174417274</v>
      </c>
      <c r="N757">
        <v>0</v>
      </c>
      <c r="O757">
        <v>0</v>
      </c>
      <c r="P757">
        <v>0</v>
      </c>
      <c r="Q757">
        <v>0</v>
      </c>
      <c r="R757" t="s">
        <v>531</v>
      </c>
      <c r="S757" t="s">
        <v>531</v>
      </c>
      <c r="T757" t="s">
        <v>531</v>
      </c>
      <c r="U757" t="s">
        <v>531</v>
      </c>
      <c r="W757" s="429">
        <f t="shared" si="18"/>
        <v>0</v>
      </c>
      <c r="X757" s="429">
        <f t="shared" si="18"/>
        <v>0</v>
      </c>
      <c r="Y757" s="429">
        <f t="shared" si="18"/>
        <v>0</v>
      </c>
      <c r="Z757" s="429">
        <f t="shared" si="17"/>
        <v>0</v>
      </c>
      <c r="AA757" s="429" t="s">
        <v>1296</v>
      </c>
    </row>
    <row r="758" spans="1:27" x14ac:dyDescent="0.25">
      <c r="A758" t="s">
        <v>149</v>
      </c>
      <c r="B758" t="s">
        <v>1246</v>
      </c>
      <c r="C758" t="s">
        <v>1324</v>
      </c>
      <c r="D758" t="s">
        <v>1384</v>
      </c>
      <c r="E758" t="s">
        <v>1326</v>
      </c>
      <c r="F758" t="s">
        <v>1293</v>
      </c>
      <c r="G758">
        <v>35</v>
      </c>
      <c r="H758">
        <v>35015</v>
      </c>
      <c r="I758" t="s">
        <v>552</v>
      </c>
      <c r="J758" t="s">
        <v>1385</v>
      </c>
      <c r="K758" t="s">
        <v>1386</v>
      </c>
      <c r="L758">
        <v>45.452879972825194</v>
      </c>
      <c r="M758">
        <v>14.05759174417274</v>
      </c>
      <c r="N758">
        <v>57.636126151108243</v>
      </c>
      <c r="O758">
        <v>0</v>
      </c>
      <c r="P758">
        <v>0</v>
      </c>
      <c r="Q758">
        <v>0</v>
      </c>
      <c r="R758" t="s">
        <v>531</v>
      </c>
      <c r="S758" t="s">
        <v>531</v>
      </c>
      <c r="T758" t="s">
        <v>531</v>
      </c>
      <c r="U758" t="s">
        <v>531</v>
      </c>
      <c r="W758" s="429">
        <f t="shared" si="18"/>
        <v>0</v>
      </c>
      <c r="X758" s="429">
        <f t="shared" si="18"/>
        <v>0</v>
      </c>
      <c r="Y758" s="429">
        <f t="shared" si="18"/>
        <v>0</v>
      </c>
      <c r="Z758" s="429">
        <f t="shared" si="17"/>
        <v>0</v>
      </c>
      <c r="AA758" s="429" t="s">
        <v>1296</v>
      </c>
    </row>
    <row r="759" spans="1:27" x14ac:dyDescent="0.25">
      <c r="A759" t="s">
        <v>149</v>
      </c>
      <c r="B759" t="s">
        <v>1246</v>
      </c>
      <c r="C759" t="s">
        <v>1324</v>
      </c>
      <c r="D759" t="s">
        <v>1384</v>
      </c>
      <c r="E759" t="s">
        <v>1326</v>
      </c>
      <c r="F759" t="s">
        <v>1293</v>
      </c>
      <c r="G759">
        <v>35</v>
      </c>
      <c r="H759">
        <v>35015</v>
      </c>
      <c r="I759" t="s">
        <v>552</v>
      </c>
      <c r="J759" t="s">
        <v>1385</v>
      </c>
      <c r="K759" t="s">
        <v>1386</v>
      </c>
      <c r="L759">
        <v>0</v>
      </c>
      <c r="M759">
        <v>1.4057591744172739</v>
      </c>
      <c r="N759">
        <v>0</v>
      </c>
      <c r="O759">
        <v>0</v>
      </c>
      <c r="P759">
        <v>0</v>
      </c>
      <c r="Q759">
        <v>0</v>
      </c>
      <c r="R759" t="s">
        <v>531</v>
      </c>
      <c r="S759" t="s">
        <v>531</v>
      </c>
      <c r="T759" t="s">
        <v>531</v>
      </c>
      <c r="U759" t="s">
        <v>531</v>
      </c>
      <c r="W759" s="429">
        <f t="shared" si="18"/>
        <v>0</v>
      </c>
      <c r="X759" s="429">
        <f t="shared" si="18"/>
        <v>0</v>
      </c>
      <c r="Y759" s="429">
        <f t="shared" si="18"/>
        <v>0</v>
      </c>
      <c r="Z759" s="429">
        <f t="shared" si="17"/>
        <v>0</v>
      </c>
      <c r="AA759" s="429" t="s">
        <v>1296</v>
      </c>
    </row>
    <row r="760" spans="1:27" x14ac:dyDescent="0.25">
      <c r="A760" t="s">
        <v>149</v>
      </c>
      <c r="B760" t="s">
        <v>1246</v>
      </c>
      <c r="C760" t="s">
        <v>1324</v>
      </c>
      <c r="D760" t="s">
        <v>1384</v>
      </c>
      <c r="E760" t="s">
        <v>1326</v>
      </c>
      <c r="F760" t="s">
        <v>1293</v>
      </c>
      <c r="G760">
        <v>35</v>
      </c>
      <c r="H760">
        <v>35025</v>
      </c>
      <c r="I760" t="s">
        <v>563</v>
      </c>
      <c r="J760" t="s">
        <v>1385</v>
      </c>
      <c r="K760" t="s">
        <v>1386</v>
      </c>
      <c r="L760">
        <v>54.356021410801262</v>
      </c>
      <c r="M760">
        <v>18.040576071688353</v>
      </c>
      <c r="N760">
        <v>54.356021410801262</v>
      </c>
      <c r="O760">
        <v>0</v>
      </c>
      <c r="P760">
        <v>0</v>
      </c>
      <c r="Q760">
        <v>0</v>
      </c>
      <c r="R760" t="s">
        <v>531</v>
      </c>
      <c r="S760" t="s">
        <v>531</v>
      </c>
      <c r="T760" t="s">
        <v>531</v>
      </c>
      <c r="U760" t="s">
        <v>531</v>
      </c>
      <c r="W760" s="429">
        <f t="shared" si="18"/>
        <v>0</v>
      </c>
      <c r="X760" s="429">
        <f t="shared" si="18"/>
        <v>0</v>
      </c>
      <c r="Y760" s="429">
        <f t="shared" si="18"/>
        <v>0</v>
      </c>
      <c r="Z760" s="429">
        <f t="shared" si="17"/>
        <v>0</v>
      </c>
      <c r="AA760" s="429" t="s">
        <v>1296</v>
      </c>
    </row>
    <row r="761" spans="1:27" x14ac:dyDescent="0.25">
      <c r="A761" t="s">
        <v>149</v>
      </c>
      <c r="B761" t="s">
        <v>1246</v>
      </c>
      <c r="C761" t="s">
        <v>1324</v>
      </c>
      <c r="D761" t="s">
        <v>1384</v>
      </c>
      <c r="E761" t="s">
        <v>1326</v>
      </c>
      <c r="F761" t="s">
        <v>1293</v>
      </c>
      <c r="G761">
        <v>35</v>
      </c>
      <c r="H761">
        <v>35025</v>
      </c>
      <c r="I761" t="s">
        <v>563</v>
      </c>
      <c r="J761" t="s">
        <v>1385</v>
      </c>
      <c r="K761" t="s">
        <v>1386</v>
      </c>
      <c r="L761">
        <v>0</v>
      </c>
      <c r="M761">
        <v>18.977748854633198</v>
      </c>
      <c r="N761">
        <v>0</v>
      </c>
      <c r="O761">
        <v>0</v>
      </c>
      <c r="P761">
        <v>0</v>
      </c>
      <c r="Q761">
        <v>0</v>
      </c>
      <c r="R761" t="s">
        <v>531</v>
      </c>
      <c r="S761" t="s">
        <v>531</v>
      </c>
      <c r="T761" t="s">
        <v>531</v>
      </c>
      <c r="U761" t="s">
        <v>531</v>
      </c>
      <c r="W761" s="429">
        <f t="shared" si="18"/>
        <v>0</v>
      </c>
      <c r="X761" s="429">
        <f t="shared" si="18"/>
        <v>0</v>
      </c>
      <c r="Y761" s="429">
        <f t="shared" si="18"/>
        <v>0</v>
      </c>
      <c r="Z761" s="429">
        <f t="shared" si="17"/>
        <v>0</v>
      </c>
      <c r="AA761" s="429" t="s">
        <v>1296</v>
      </c>
    </row>
    <row r="762" spans="1:27" x14ac:dyDescent="0.25">
      <c r="A762" t="s">
        <v>149</v>
      </c>
      <c r="B762" t="s">
        <v>1246</v>
      </c>
      <c r="C762" t="s">
        <v>1324</v>
      </c>
      <c r="D762" t="s">
        <v>1384</v>
      </c>
      <c r="E762" t="s">
        <v>1326</v>
      </c>
      <c r="F762" t="s">
        <v>1293</v>
      </c>
      <c r="G762">
        <v>35</v>
      </c>
      <c r="H762">
        <v>35025</v>
      </c>
      <c r="I762" t="s">
        <v>563</v>
      </c>
      <c r="J762" t="s">
        <v>1385</v>
      </c>
      <c r="K762" t="s">
        <v>1386</v>
      </c>
      <c r="L762">
        <v>0</v>
      </c>
      <c r="M762">
        <v>10.308900612393344</v>
      </c>
      <c r="N762">
        <v>0</v>
      </c>
      <c r="O762">
        <v>0</v>
      </c>
      <c r="P762">
        <v>0</v>
      </c>
      <c r="Q762">
        <v>0</v>
      </c>
      <c r="R762" t="s">
        <v>531</v>
      </c>
      <c r="S762" t="s">
        <v>531</v>
      </c>
      <c r="T762" t="s">
        <v>531</v>
      </c>
      <c r="U762" t="s">
        <v>531</v>
      </c>
      <c r="W762" s="429">
        <f t="shared" si="18"/>
        <v>0</v>
      </c>
      <c r="X762" s="429">
        <f t="shared" si="18"/>
        <v>0</v>
      </c>
      <c r="Y762" s="429">
        <f t="shared" si="18"/>
        <v>0</v>
      </c>
      <c r="Z762" s="429">
        <f t="shared" si="17"/>
        <v>0</v>
      </c>
      <c r="AA762" s="429" t="s">
        <v>1296</v>
      </c>
    </row>
    <row r="763" spans="1:27" x14ac:dyDescent="0.25">
      <c r="A763" t="s">
        <v>149</v>
      </c>
      <c r="B763" t="s">
        <v>1246</v>
      </c>
      <c r="C763" t="s">
        <v>1324</v>
      </c>
      <c r="D763" t="s">
        <v>1384</v>
      </c>
      <c r="E763" t="s">
        <v>1326</v>
      </c>
      <c r="F763" t="s">
        <v>1293</v>
      </c>
      <c r="G763">
        <v>35</v>
      </c>
      <c r="H763">
        <v>35025</v>
      </c>
      <c r="I763" t="s">
        <v>563</v>
      </c>
      <c r="J763" t="s">
        <v>1385</v>
      </c>
      <c r="K763" t="s">
        <v>1386</v>
      </c>
      <c r="L763">
        <v>0</v>
      </c>
      <c r="M763">
        <v>5.1544503061966722</v>
      </c>
      <c r="N763">
        <v>0</v>
      </c>
      <c r="O763">
        <v>0</v>
      </c>
      <c r="P763">
        <v>0</v>
      </c>
      <c r="Q763">
        <v>0</v>
      </c>
      <c r="R763" t="s">
        <v>531</v>
      </c>
      <c r="S763" t="s">
        <v>531</v>
      </c>
      <c r="T763" t="s">
        <v>531</v>
      </c>
      <c r="U763" t="s">
        <v>531</v>
      </c>
      <c r="W763" s="429">
        <f t="shared" si="18"/>
        <v>0</v>
      </c>
      <c r="X763" s="429">
        <f t="shared" si="18"/>
        <v>0</v>
      </c>
      <c r="Y763" s="429">
        <f t="shared" si="18"/>
        <v>0</v>
      </c>
      <c r="Z763" s="429">
        <f t="shared" si="17"/>
        <v>0</v>
      </c>
      <c r="AA763" s="429" t="s">
        <v>1296</v>
      </c>
    </row>
    <row r="764" spans="1:27" x14ac:dyDescent="0.25">
      <c r="A764" t="s">
        <v>149</v>
      </c>
      <c r="B764" t="s">
        <v>1246</v>
      </c>
      <c r="C764" t="s">
        <v>1324</v>
      </c>
      <c r="D764" t="s">
        <v>1384</v>
      </c>
      <c r="E764" t="s">
        <v>1326</v>
      </c>
      <c r="F764" t="s">
        <v>1293</v>
      </c>
      <c r="G764">
        <v>35</v>
      </c>
      <c r="H764">
        <v>35005</v>
      </c>
      <c r="I764" t="s">
        <v>1327</v>
      </c>
      <c r="J764" t="s">
        <v>1385</v>
      </c>
      <c r="K764" t="s">
        <v>1386</v>
      </c>
      <c r="L764">
        <v>0</v>
      </c>
      <c r="M764">
        <v>18.743455658896988</v>
      </c>
      <c r="N764">
        <v>0</v>
      </c>
      <c r="O764">
        <v>0</v>
      </c>
      <c r="P764">
        <v>0</v>
      </c>
      <c r="Q764">
        <v>0</v>
      </c>
      <c r="R764" t="s">
        <v>531</v>
      </c>
      <c r="S764" t="s">
        <v>531</v>
      </c>
      <c r="T764" t="s">
        <v>531</v>
      </c>
      <c r="U764" t="s">
        <v>531</v>
      </c>
      <c r="W764" s="429">
        <f t="shared" si="18"/>
        <v>0</v>
      </c>
      <c r="X764" s="429">
        <f t="shared" si="18"/>
        <v>0</v>
      </c>
      <c r="Y764" s="429">
        <f t="shared" si="18"/>
        <v>0</v>
      </c>
      <c r="Z764" s="429">
        <f t="shared" si="17"/>
        <v>0</v>
      </c>
      <c r="AA764" s="429" t="s">
        <v>1296</v>
      </c>
    </row>
    <row r="765" spans="1:27" x14ac:dyDescent="0.25">
      <c r="A765" t="s">
        <v>149</v>
      </c>
      <c r="B765" t="s">
        <v>1246</v>
      </c>
      <c r="C765" t="s">
        <v>1324</v>
      </c>
      <c r="D765" t="s">
        <v>1384</v>
      </c>
      <c r="E765" t="s">
        <v>1326</v>
      </c>
      <c r="F765" t="s">
        <v>1293</v>
      </c>
      <c r="G765">
        <v>35</v>
      </c>
      <c r="H765">
        <v>35005</v>
      </c>
      <c r="I765" t="s">
        <v>1327</v>
      </c>
      <c r="J765" t="s">
        <v>1385</v>
      </c>
      <c r="K765" t="s">
        <v>1386</v>
      </c>
      <c r="L765">
        <v>0.7497382263558795</v>
      </c>
      <c r="M765">
        <v>0</v>
      </c>
      <c r="N765">
        <v>0.63259162848777339</v>
      </c>
      <c r="O765">
        <v>0</v>
      </c>
      <c r="P765">
        <v>0</v>
      </c>
      <c r="Q765">
        <v>0</v>
      </c>
      <c r="R765" t="s">
        <v>531</v>
      </c>
      <c r="S765" t="s">
        <v>531</v>
      </c>
      <c r="T765" t="s">
        <v>531</v>
      </c>
      <c r="U765" t="s">
        <v>531</v>
      </c>
      <c r="W765" s="429">
        <f t="shared" si="18"/>
        <v>0</v>
      </c>
      <c r="X765" s="429">
        <f t="shared" si="18"/>
        <v>0</v>
      </c>
      <c r="Y765" s="429">
        <f t="shared" si="18"/>
        <v>0</v>
      </c>
      <c r="Z765" s="429">
        <f t="shared" si="17"/>
        <v>0</v>
      </c>
      <c r="AA765" s="429" t="s">
        <v>1296</v>
      </c>
    </row>
    <row r="766" spans="1:27" x14ac:dyDescent="0.25">
      <c r="A766" t="s">
        <v>149</v>
      </c>
      <c r="B766" t="s">
        <v>1246</v>
      </c>
      <c r="C766" t="s">
        <v>1324</v>
      </c>
      <c r="D766" t="s">
        <v>1384</v>
      </c>
      <c r="E766" t="s">
        <v>1326</v>
      </c>
      <c r="F766" t="s">
        <v>1293</v>
      </c>
      <c r="G766">
        <v>35</v>
      </c>
      <c r="H766">
        <v>35005</v>
      </c>
      <c r="I766" t="s">
        <v>1327</v>
      </c>
      <c r="J766" t="s">
        <v>1385</v>
      </c>
      <c r="K766" t="s">
        <v>1386</v>
      </c>
      <c r="L766">
        <v>0</v>
      </c>
      <c r="M766">
        <v>34.839398205974774</v>
      </c>
      <c r="N766">
        <v>0</v>
      </c>
      <c r="O766">
        <v>0</v>
      </c>
      <c r="P766">
        <v>0</v>
      </c>
      <c r="Q766">
        <v>0</v>
      </c>
      <c r="R766" t="s">
        <v>531</v>
      </c>
      <c r="S766" t="s">
        <v>531</v>
      </c>
      <c r="T766" t="s">
        <v>531</v>
      </c>
      <c r="U766" t="s">
        <v>531</v>
      </c>
      <c r="W766" s="429">
        <f t="shared" si="18"/>
        <v>0</v>
      </c>
      <c r="X766" s="429">
        <f t="shared" si="18"/>
        <v>0</v>
      </c>
      <c r="Y766" s="429">
        <f t="shared" si="18"/>
        <v>0</v>
      </c>
      <c r="Z766" s="429">
        <f t="shared" si="17"/>
        <v>0</v>
      </c>
      <c r="AA766" s="429" t="s">
        <v>1296</v>
      </c>
    </row>
    <row r="767" spans="1:27" x14ac:dyDescent="0.25">
      <c r="A767" t="s">
        <v>149</v>
      </c>
      <c r="B767" t="s">
        <v>1246</v>
      </c>
      <c r="C767" t="s">
        <v>1324</v>
      </c>
      <c r="D767" t="s">
        <v>1384</v>
      </c>
      <c r="E767" t="s">
        <v>1326</v>
      </c>
      <c r="F767" t="s">
        <v>1293</v>
      </c>
      <c r="G767">
        <v>35</v>
      </c>
      <c r="H767">
        <v>35005</v>
      </c>
      <c r="I767" t="s">
        <v>1327</v>
      </c>
      <c r="J767" t="s">
        <v>1385</v>
      </c>
      <c r="K767" t="s">
        <v>1386</v>
      </c>
      <c r="L767">
        <v>1.804057607168835</v>
      </c>
      <c r="M767">
        <v>0</v>
      </c>
      <c r="N767">
        <v>1.5229057722853803</v>
      </c>
      <c r="O767">
        <v>0</v>
      </c>
      <c r="P767">
        <v>0</v>
      </c>
      <c r="Q767">
        <v>0</v>
      </c>
      <c r="R767" t="s">
        <v>531</v>
      </c>
      <c r="S767" t="s">
        <v>531</v>
      </c>
      <c r="T767" t="s">
        <v>531</v>
      </c>
      <c r="U767" t="s">
        <v>531</v>
      </c>
      <c r="W767" s="429">
        <f t="shared" si="18"/>
        <v>0</v>
      </c>
      <c r="X767" s="429">
        <f t="shared" si="18"/>
        <v>0</v>
      </c>
      <c r="Y767" s="429">
        <f t="shared" si="18"/>
        <v>0</v>
      </c>
      <c r="Z767" s="429">
        <f t="shared" si="17"/>
        <v>0</v>
      </c>
      <c r="AA767" s="429" t="s">
        <v>1296</v>
      </c>
    </row>
    <row r="768" spans="1:27" x14ac:dyDescent="0.25">
      <c r="A768" t="s">
        <v>149</v>
      </c>
      <c r="B768" t="s">
        <v>1246</v>
      </c>
      <c r="C768" t="s">
        <v>1324</v>
      </c>
      <c r="D768" t="s">
        <v>1384</v>
      </c>
      <c r="E768" t="s">
        <v>1326</v>
      </c>
      <c r="F768" t="s">
        <v>1293</v>
      </c>
      <c r="G768">
        <v>35</v>
      </c>
      <c r="H768">
        <v>35005</v>
      </c>
      <c r="I768" t="s">
        <v>1327</v>
      </c>
      <c r="J768" t="s">
        <v>1385</v>
      </c>
      <c r="K768" t="s">
        <v>1386</v>
      </c>
      <c r="L768">
        <v>45.452879972825194</v>
      </c>
      <c r="M768">
        <v>14.05759174417274</v>
      </c>
      <c r="N768">
        <v>15.229057722853803</v>
      </c>
      <c r="O768">
        <v>0</v>
      </c>
      <c r="P768">
        <v>0</v>
      </c>
      <c r="Q768">
        <v>0</v>
      </c>
      <c r="R768" t="s">
        <v>531</v>
      </c>
      <c r="S768" t="s">
        <v>531</v>
      </c>
      <c r="T768" t="s">
        <v>531</v>
      </c>
      <c r="U768" t="s">
        <v>531</v>
      </c>
      <c r="W768" s="429">
        <f t="shared" si="18"/>
        <v>0</v>
      </c>
      <c r="X768" s="429">
        <f t="shared" si="18"/>
        <v>0</v>
      </c>
      <c r="Y768" s="429">
        <f t="shared" si="18"/>
        <v>0</v>
      </c>
      <c r="Z768" s="429">
        <f t="shared" si="17"/>
        <v>0</v>
      </c>
      <c r="AA768" s="429" t="s">
        <v>1296</v>
      </c>
    </row>
    <row r="769" spans="1:27" x14ac:dyDescent="0.25">
      <c r="A769" t="s">
        <v>149</v>
      </c>
      <c r="B769" t="s">
        <v>1246</v>
      </c>
      <c r="C769" t="s">
        <v>1324</v>
      </c>
      <c r="D769" t="s">
        <v>1384</v>
      </c>
      <c r="E769" t="s">
        <v>1326</v>
      </c>
      <c r="F769" t="s">
        <v>1293</v>
      </c>
      <c r="G769">
        <v>35</v>
      </c>
      <c r="H769">
        <v>35005</v>
      </c>
      <c r="I769" t="s">
        <v>1327</v>
      </c>
      <c r="J769" t="s">
        <v>1385</v>
      </c>
      <c r="K769" t="s">
        <v>1386</v>
      </c>
      <c r="L769">
        <v>45.452879972825194</v>
      </c>
      <c r="M769">
        <v>14.05759174417274</v>
      </c>
      <c r="N769">
        <v>15.229057722853803</v>
      </c>
      <c r="O769">
        <v>0</v>
      </c>
      <c r="P769">
        <v>0</v>
      </c>
      <c r="Q769">
        <v>0</v>
      </c>
      <c r="R769" t="s">
        <v>531</v>
      </c>
      <c r="S769" t="s">
        <v>531</v>
      </c>
      <c r="T769" t="s">
        <v>531</v>
      </c>
      <c r="U769" t="s">
        <v>531</v>
      </c>
      <c r="W769" s="429">
        <f t="shared" si="18"/>
        <v>0</v>
      </c>
      <c r="X769" s="429">
        <f t="shared" si="18"/>
        <v>0</v>
      </c>
      <c r="Y769" s="429">
        <f t="shared" si="18"/>
        <v>0</v>
      </c>
      <c r="Z769" s="429">
        <f t="shared" si="17"/>
        <v>0</v>
      </c>
      <c r="AA769" s="429" t="s">
        <v>1296</v>
      </c>
    </row>
    <row r="770" spans="1:27" x14ac:dyDescent="0.25">
      <c r="A770" t="s">
        <v>149</v>
      </c>
      <c r="B770" t="s">
        <v>1246</v>
      </c>
      <c r="C770" t="s">
        <v>1324</v>
      </c>
      <c r="D770" t="s">
        <v>1384</v>
      </c>
      <c r="E770" t="s">
        <v>1326</v>
      </c>
      <c r="F770" t="s">
        <v>1293</v>
      </c>
      <c r="G770">
        <v>35</v>
      </c>
      <c r="H770">
        <v>35005</v>
      </c>
      <c r="I770" t="s">
        <v>1327</v>
      </c>
      <c r="J770" t="s">
        <v>1385</v>
      </c>
      <c r="K770" t="s">
        <v>1386</v>
      </c>
      <c r="L770">
        <v>0</v>
      </c>
      <c r="M770">
        <v>0</v>
      </c>
      <c r="N770">
        <v>0</v>
      </c>
      <c r="O770">
        <v>0</v>
      </c>
      <c r="P770">
        <v>0</v>
      </c>
      <c r="Q770">
        <v>0</v>
      </c>
      <c r="R770" t="s">
        <v>531</v>
      </c>
      <c r="S770" t="s">
        <v>531</v>
      </c>
      <c r="T770" t="s">
        <v>531</v>
      </c>
      <c r="U770" t="s">
        <v>531</v>
      </c>
      <c r="W770" s="429">
        <f t="shared" si="18"/>
        <v>0</v>
      </c>
      <c r="X770" s="429">
        <f t="shared" si="18"/>
        <v>0</v>
      </c>
      <c r="Y770" s="429">
        <f t="shared" si="18"/>
        <v>0</v>
      </c>
      <c r="Z770" s="429">
        <f t="shared" si="17"/>
        <v>0</v>
      </c>
      <c r="AA770" s="429" t="s">
        <v>1296</v>
      </c>
    </row>
    <row r="771" spans="1:27" x14ac:dyDescent="0.25">
      <c r="A771" t="s">
        <v>149</v>
      </c>
      <c r="B771" t="s">
        <v>1246</v>
      </c>
      <c r="C771" t="s">
        <v>1324</v>
      </c>
      <c r="D771" t="s">
        <v>1384</v>
      </c>
      <c r="E771" t="s">
        <v>1326</v>
      </c>
      <c r="F771" t="s">
        <v>1293</v>
      </c>
      <c r="G771">
        <v>35</v>
      </c>
      <c r="H771">
        <v>35015</v>
      </c>
      <c r="I771" t="s">
        <v>552</v>
      </c>
      <c r="J771" t="s">
        <v>1385</v>
      </c>
      <c r="K771" t="s">
        <v>1386</v>
      </c>
      <c r="L771">
        <v>37.486911317793975</v>
      </c>
      <c r="M771">
        <v>13.354712156964105</v>
      </c>
      <c r="N771">
        <v>9.3717278294484938</v>
      </c>
      <c r="O771">
        <v>1.4057591744172739</v>
      </c>
      <c r="P771">
        <v>1.8743455658896988</v>
      </c>
      <c r="Q771">
        <v>1.8743455658896988</v>
      </c>
      <c r="R771" t="s">
        <v>531</v>
      </c>
      <c r="S771" t="s">
        <v>531</v>
      </c>
      <c r="T771" t="s">
        <v>531</v>
      </c>
      <c r="U771" t="s">
        <v>531</v>
      </c>
      <c r="W771" s="429">
        <f t="shared" si="18"/>
        <v>0</v>
      </c>
      <c r="X771" s="429">
        <f t="shared" si="18"/>
        <v>0</v>
      </c>
      <c r="Y771" s="429">
        <f t="shared" si="18"/>
        <v>0</v>
      </c>
      <c r="Z771" s="429">
        <f t="shared" si="17"/>
        <v>0</v>
      </c>
      <c r="AA771" s="429" t="s">
        <v>1296</v>
      </c>
    </row>
    <row r="772" spans="1:27" x14ac:dyDescent="0.25">
      <c r="A772" t="s">
        <v>149</v>
      </c>
      <c r="B772" t="s">
        <v>1246</v>
      </c>
      <c r="C772" t="s">
        <v>1324</v>
      </c>
      <c r="D772" t="s">
        <v>1384</v>
      </c>
      <c r="E772" t="s">
        <v>1326</v>
      </c>
      <c r="F772" t="s">
        <v>1293</v>
      </c>
      <c r="G772">
        <v>35</v>
      </c>
      <c r="H772">
        <v>35015</v>
      </c>
      <c r="I772" t="s">
        <v>552</v>
      </c>
      <c r="J772" t="s">
        <v>1385</v>
      </c>
      <c r="K772" t="s">
        <v>1386</v>
      </c>
      <c r="L772">
        <v>37.486911317793975</v>
      </c>
      <c r="M772">
        <v>13.354712156964105</v>
      </c>
      <c r="N772">
        <v>9.3717278294484938</v>
      </c>
      <c r="O772">
        <v>1.4057591744172739</v>
      </c>
      <c r="P772">
        <v>1.8743455658896988</v>
      </c>
      <c r="Q772">
        <v>1.8743455658896988</v>
      </c>
      <c r="R772" t="s">
        <v>531</v>
      </c>
      <c r="S772" t="s">
        <v>531</v>
      </c>
      <c r="T772" t="s">
        <v>531</v>
      </c>
      <c r="U772" t="s">
        <v>531</v>
      </c>
      <c r="W772" s="429">
        <f t="shared" si="18"/>
        <v>0</v>
      </c>
      <c r="X772" s="429">
        <f t="shared" si="18"/>
        <v>0</v>
      </c>
      <c r="Y772" s="429">
        <f t="shared" si="18"/>
        <v>0</v>
      </c>
      <c r="Z772" s="429">
        <f t="shared" si="17"/>
        <v>0</v>
      </c>
      <c r="AA772" s="429" t="s">
        <v>1296</v>
      </c>
    </row>
    <row r="773" spans="1:27" x14ac:dyDescent="0.25">
      <c r="A773" t="s">
        <v>149</v>
      </c>
      <c r="B773" t="s">
        <v>1246</v>
      </c>
      <c r="C773" t="s">
        <v>1324</v>
      </c>
      <c r="D773" t="s">
        <v>1384</v>
      </c>
      <c r="E773" t="s">
        <v>1326</v>
      </c>
      <c r="F773" t="s">
        <v>1293</v>
      </c>
      <c r="G773">
        <v>35</v>
      </c>
      <c r="H773">
        <v>35025</v>
      </c>
      <c r="I773" t="s">
        <v>563</v>
      </c>
      <c r="J773" t="s">
        <v>1385</v>
      </c>
      <c r="K773" t="s">
        <v>1386</v>
      </c>
      <c r="L773">
        <v>40.532722862364736</v>
      </c>
      <c r="M773">
        <v>20.383508029050471</v>
      </c>
      <c r="N773">
        <v>60.916230891415211</v>
      </c>
      <c r="O773">
        <v>0</v>
      </c>
      <c r="P773">
        <v>0</v>
      </c>
      <c r="Q773">
        <v>0</v>
      </c>
      <c r="R773" t="s">
        <v>531</v>
      </c>
      <c r="S773" t="s">
        <v>531</v>
      </c>
      <c r="T773" t="s">
        <v>531</v>
      </c>
      <c r="U773" t="s">
        <v>531</v>
      </c>
      <c r="W773" s="429">
        <f t="shared" si="18"/>
        <v>0</v>
      </c>
      <c r="X773" s="429">
        <f t="shared" si="18"/>
        <v>0</v>
      </c>
      <c r="Y773" s="429">
        <f t="shared" si="18"/>
        <v>0</v>
      </c>
      <c r="Z773" s="429">
        <f t="shared" si="17"/>
        <v>0</v>
      </c>
      <c r="AA773" s="429" t="s">
        <v>1296</v>
      </c>
    </row>
    <row r="774" spans="1:27" x14ac:dyDescent="0.25">
      <c r="A774" t="s">
        <v>149</v>
      </c>
      <c r="B774" t="s">
        <v>1246</v>
      </c>
      <c r="C774" t="s">
        <v>1324</v>
      </c>
      <c r="D774" t="s">
        <v>1384</v>
      </c>
      <c r="E774" t="s">
        <v>1326</v>
      </c>
      <c r="F774" t="s">
        <v>1293</v>
      </c>
      <c r="G774">
        <v>35</v>
      </c>
      <c r="H774">
        <v>35025</v>
      </c>
      <c r="I774" t="s">
        <v>563</v>
      </c>
      <c r="J774" t="s">
        <v>1385</v>
      </c>
      <c r="K774" t="s">
        <v>1386</v>
      </c>
      <c r="L774">
        <v>55.761780585218538</v>
      </c>
      <c r="M774">
        <v>27.880890292609269</v>
      </c>
      <c r="N774">
        <v>83.642670877827811</v>
      </c>
      <c r="O774">
        <v>0</v>
      </c>
      <c r="P774">
        <v>0</v>
      </c>
      <c r="Q774">
        <v>0</v>
      </c>
      <c r="R774" t="s">
        <v>531</v>
      </c>
      <c r="S774" t="s">
        <v>531</v>
      </c>
      <c r="T774" t="s">
        <v>531</v>
      </c>
      <c r="U774" t="s">
        <v>531</v>
      </c>
      <c r="W774" s="429">
        <f t="shared" si="18"/>
        <v>0</v>
      </c>
      <c r="X774" s="429">
        <f t="shared" si="18"/>
        <v>0</v>
      </c>
      <c r="Y774" s="429">
        <f t="shared" si="18"/>
        <v>0</v>
      </c>
      <c r="Z774" s="429">
        <f t="shared" si="17"/>
        <v>0</v>
      </c>
      <c r="AA774" s="429" t="s">
        <v>1296</v>
      </c>
    </row>
    <row r="775" spans="1:27" x14ac:dyDescent="0.25">
      <c r="A775" t="s">
        <v>149</v>
      </c>
      <c r="B775" t="s">
        <v>1246</v>
      </c>
      <c r="C775" t="s">
        <v>1324</v>
      </c>
      <c r="D775" t="s">
        <v>1384</v>
      </c>
      <c r="E775" t="s">
        <v>1326</v>
      </c>
      <c r="F775" t="s">
        <v>1293</v>
      </c>
      <c r="G775">
        <v>35</v>
      </c>
      <c r="H775">
        <v>35025</v>
      </c>
      <c r="I775" t="s">
        <v>563</v>
      </c>
      <c r="J775" t="s">
        <v>1385</v>
      </c>
      <c r="K775" t="s">
        <v>1386</v>
      </c>
      <c r="L775">
        <v>0</v>
      </c>
      <c r="M775">
        <v>1.6400523701534864</v>
      </c>
      <c r="N775">
        <v>0</v>
      </c>
      <c r="O775">
        <v>0</v>
      </c>
      <c r="P775">
        <v>0</v>
      </c>
      <c r="Q775">
        <v>0</v>
      </c>
      <c r="R775" t="s">
        <v>531</v>
      </c>
      <c r="S775" t="s">
        <v>531</v>
      </c>
      <c r="T775" t="s">
        <v>531</v>
      </c>
      <c r="U775" t="s">
        <v>531</v>
      </c>
      <c r="W775" s="429">
        <f t="shared" si="18"/>
        <v>0</v>
      </c>
      <c r="X775" s="429">
        <f t="shared" si="18"/>
        <v>0</v>
      </c>
      <c r="Y775" s="429">
        <f t="shared" si="18"/>
        <v>0</v>
      </c>
      <c r="Z775" s="429">
        <f t="shared" si="17"/>
        <v>0</v>
      </c>
      <c r="AA775" s="429" t="s">
        <v>1296</v>
      </c>
    </row>
    <row r="776" spans="1:27" x14ac:dyDescent="0.25">
      <c r="A776" t="s">
        <v>149</v>
      </c>
      <c r="B776" t="s">
        <v>1246</v>
      </c>
      <c r="C776" t="s">
        <v>1324</v>
      </c>
      <c r="D776" t="s">
        <v>1384</v>
      </c>
      <c r="E776" t="s">
        <v>1326</v>
      </c>
      <c r="F776" t="s">
        <v>1293</v>
      </c>
      <c r="G776">
        <v>35</v>
      </c>
      <c r="H776">
        <v>35025</v>
      </c>
      <c r="I776" t="s">
        <v>563</v>
      </c>
      <c r="J776" t="s">
        <v>1385</v>
      </c>
      <c r="K776" t="s">
        <v>1386</v>
      </c>
      <c r="L776">
        <v>0</v>
      </c>
      <c r="M776">
        <v>1.9914921637578049</v>
      </c>
      <c r="N776">
        <v>0</v>
      </c>
      <c r="O776">
        <v>0</v>
      </c>
      <c r="P776">
        <v>0</v>
      </c>
      <c r="Q776">
        <v>0</v>
      </c>
      <c r="R776" t="s">
        <v>531</v>
      </c>
      <c r="S776" t="s">
        <v>531</v>
      </c>
      <c r="T776" t="s">
        <v>531</v>
      </c>
      <c r="U776" t="s">
        <v>531</v>
      </c>
      <c r="W776" s="429">
        <f t="shared" si="18"/>
        <v>0</v>
      </c>
      <c r="X776" s="429">
        <f t="shared" si="18"/>
        <v>0</v>
      </c>
      <c r="Y776" s="429">
        <f t="shared" si="18"/>
        <v>0</v>
      </c>
      <c r="Z776" s="429">
        <f t="shared" si="17"/>
        <v>0</v>
      </c>
      <c r="AA776" s="429" t="s">
        <v>1296</v>
      </c>
    </row>
    <row r="777" spans="1:27" x14ac:dyDescent="0.25">
      <c r="A777" t="s">
        <v>149</v>
      </c>
      <c r="B777" t="s">
        <v>1246</v>
      </c>
      <c r="C777" t="s">
        <v>1324</v>
      </c>
      <c r="D777" t="s">
        <v>1384</v>
      </c>
      <c r="E777" t="s">
        <v>1326</v>
      </c>
      <c r="F777" t="s">
        <v>1293</v>
      </c>
      <c r="G777">
        <v>35</v>
      </c>
      <c r="H777">
        <v>35025</v>
      </c>
      <c r="I777" t="s">
        <v>563</v>
      </c>
      <c r="J777" t="s">
        <v>1385</v>
      </c>
      <c r="K777" t="s">
        <v>1386</v>
      </c>
      <c r="L777">
        <v>0</v>
      </c>
      <c r="M777">
        <v>1.6400523701534864</v>
      </c>
      <c r="N777">
        <v>0</v>
      </c>
      <c r="O777">
        <v>0</v>
      </c>
      <c r="P777">
        <v>0</v>
      </c>
      <c r="Q777">
        <v>0</v>
      </c>
      <c r="R777" t="s">
        <v>531</v>
      </c>
      <c r="S777" t="s">
        <v>531</v>
      </c>
      <c r="T777" t="s">
        <v>531</v>
      </c>
      <c r="U777" t="s">
        <v>531</v>
      </c>
      <c r="W777" s="429">
        <f t="shared" si="18"/>
        <v>0</v>
      </c>
      <c r="X777" s="429">
        <f t="shared" si="18"/>
        <v>0</v>
      </c>
      <c r="Y777" s="429">
        <f t="shared" si="18"/>
        <v>0</v>
      </c>
      <c r="Z777" s="429">
        <f t="shared" si="17"/>
        <v>0</v>
      </c>
      <c r="AA777" s="429" t="s">
        <v>1296</v>
      </c>
    </row>
    <row r="778" spans="1:27" x14ac:dyDescent="0.25">
      <c r="A778" t="s">
        <v>149</v>
      </c>
      <c r="B778" t="s">
        <v>1246</v>
      </c>
      <c r="C778" t="s">
        <v>1324</v>
      </c>
      <c r="D778" t="s">
        <v>1384</v>
      </c>
      <c r="E778" t="s">
        <v>1326</v>
      </c>
      <c r="F778" t="s">
        <v>1293</v>
      </c>
      <c r="G778">
        <v>35</v>
      </c>
      <c r="H778">
        <v>35025</v>
      </c>
      <c r="I778" t="s">
        <v>563</v>
      </c>
      <c r="J778" t="s">
        <v>1385</v>
      </c>
      <c r="K778" t="s">
        <v>1386</v>
      </c>
      <c r="L778">
        <v>0</v>
      </c>
      <c r="M778">
        <v>27.646597096873059</v>
      </c>
      <c r="N778">
        <v>0</v>
      </c>
      <c r="O778">
        <v>0</v>
      </c>
      <c r="P778">
        <v>0</v>
      </c>
      <c r="Q778">
        <v>0</v>
      </c>
      <c r="R778" t="s">
        <v>531</v>
      </c>
      <c r="S778" t="s">
        <v>531</v>
      </c>
      <c r="T778" t="s">
        <v>531</v>
      </c>
      <c r="U778" t="s">
        <v>531</v>
      </c>
      <c r="W778" s="429">
        <f t="shared" si="18"/>
        <v>0</v>
      </c>
      <c r="X778" s="429">
        <f t="shared" si="18"/>
        <v>0</v>
      </c>
      <c r="Y778" s="429">
        <f t="shared" si="18"/>
        <v>0</v>
      </c>
      <c r="Z778" s="429">
        <f t="shared" si="17"/>
        <v>0</v>
      </c>
      <c r="AA778" s="429" t="s">
        <v>1296</v>
      </c>
    </row>
    <row r="779" spans="1:27" x14ac:dyDescent="0.25">
      <c r="A779" t="s">
        <v>149</v>
      </c>
      <c r="B779" t="s">
        <v>1246</v>
      </c>
      <c r="C779" t="s">
        <v>1324</v>
      </c>
      <c r="D779" t="s">
        <v>1384</v>
      </c>
      <c r="E779" t="s">
        <v>1326</v>
      </c>
      <c r="F779" t="s">
        <v>1293</v>
      </c>
      <c r="G779">
        <v>35</v>
      </c>
      <c r="H779">
        <v>35025</v>
      </c>
      <c r="I779" t="s">
        <v>563</v>
      </c>
      <c r="J779" t="s">
        <v>1385</v>
      </c>
      <c r="K779" t="s">
        <v>1386</v>
      </c>
      <c r="L779">
        <v>0</v>
      </c>
      <c r="M779">
        <v>1.6634816897271076</v>
      </c>
      <c r="N779">
        <v>0</v>
      </c>
      <c r="O779">
        <v>0</v>
      </c>
      <c r="P779">
        <v>0</v>
      </c>
      <c r="Q779">
        <v>0</v>
      </c>
      <c r="R779" t="s">
        <v>531</v>
      </c>
      <c r="S779" t="s">
        <v>531</v>
      </c>
      <c r="T779" t="s">
        <v>531</v>
      </c>
      <c r="U779" t="s">
        <v>531</v>
      </c>
      <c r="W779" s="429">
        <f t="shared" si="18"/>
        <v>0</v>
      </c>
      <c r="X779" s="429">
        <f t="shared" si="18"/>
        <v>0</v>
      </c>
      <c r="Y779" s="429">
        <f t="shared" si="18"/>
        <v>0</v>
      </c>
      <c r="Z779" s="429">
        <f t="shared" si="17"/>
        <v>0</v>
      </c>
      <c r="AA779" s="429" t="s">
        <v>1296</v>
      </c>
    </row>
    <row r="780" spans="1:27" x14ac:dyDescent="0.25">
      <c r="A780" t="s">
        <v>149</v>
      </c>
      <c r="B780" t="s">
        <v>1246</v>
      </c>
      <c r="C780" t="s">
        <v>1324</v>
      </c>
      <c r="D780" t="s">
        <v>1384</v>
      </c>
      <c r="E780" t="s">
        <v>1326</v>
      </c>
      <c r="F780" t="s">
        <v>1293</v>
      </c>
      <c r="G780">
        <v>35</v>
      </c>
      <c r="H780">
        <v>35025</v>
      </c>
      <c r="I780" t="s">
        <v>563</v>
      </c>
      <c r="J780" t="s">
        <v>1385</v>
      </c>
      <c r="K780" t="s">
        <v>1386</v>
      </c>
      <c r="L780">
        <v>0</v>
      </c>
      <c r="M780">
        <v>1.6634816897271076</v>
      </c>
      <c r="N780">
        <v>0</v>
      </c>
      <c r="O780">
        <v>0</v>
      </c>
      <c r="P780">
        <v>0</v>
      </c>
      <c r="Q780">
        <v>0</v>
      </c>
      <c r="R780" t="s">
        <v>531</v>
      </c>
      <c r="S780" t="s">
        <v>531</v>
      </c>
      <c r="T780" t="s">
        <v>531</v>
      </c>
      <c r="U780" t="s">
        <v>531</v>
      </c>
      <c r="W780" s="429">
        <f t="shared" si="18"/>
        <v>0</v>
      </c>
      <c r="X780" s="429">
        <f t="shared" si="18"/>
        <v>0</v>
      </c>
      <c r="Y780" s="429">
        <f t="shared" si="18"/>
        <v>0</v>
      </c>
      <c r="Z780" s="429">
        <f t="shared" si="17"/>
        <v>0</v>
      </c>
      <c r="AA780" s="429" t="s">
        <v>1296</v>
      </c>
    </row>
    <row r="781" spans="1:27" x14ac:dyDescent="0.25">
      <c r="A781" t="s">
        <v>149</v>
      </c>
      <c r="B781" t="s">
        <v>1246</v>
      </c>
      <c r="C781" t="s">
        <v>1324</v>
      </c>
      <c r="D781" t="s">
        <v>1384</v>
      </c>
      <c r="E781" t="s">
        <v>1326</v>
      </c>
      <c r="F781" t="s">
        <v>1293</v>
      </c>
      <c r="G781">
        <v>35</v>
      </c>
      <c r="H781">
        <v>35025</v>
      </c>
      <c r="I781" t="s">
        <v>563</v>
      </c>
      <c r="J781" t="s">
        <v>1385</v>
      </c>
      <c r="K781" t="s">
        <v>1386</v>
      </c>
      <c r="L781">
        <v>7.7316754592950065</v>
      </c>
      <c r="M781">
        <v>8.434555046503645</v>
      </c>
      <c r="N781">
        <v>3.2801047403069727</v>
      </c>
      <c r="O781">
        <v>0</v>
      </c>
      <c r="P781">
        <v>0</v>
      </c>
      <c r="Q781">
        <v>0</v>
      </c>
      <c r="R781" t="s">
        <v>531</v>
      </c>
      <c r="S781" t="s">
        <v>531</v>
      </c>
      <c r="T781" t="s">
        <v>531</v>
      </c>
      <c r="U781" t="s">
        <v>531</v>
      </c>
      <c r="W781" s="429">
        <f t="shared" si="18"/>
        <v>0</v>
      </c>
      <c r="X781" s="429">
        <f t="shared" si="18"/>
        <v>0</v>
      </c>
      <c r="Y781" s="429">
        <f t="shared" si="18"/>
        <v>0</v>
      </c>
      <c r="Z781" s="429">
        <f t="shared" si="17"/>
        <v>0</v>
      </c>
      <c r="AA781" s="429" t="s">
        <v>1296</v>
      </c>
    </row>
    <row r="782" spans="1:27" x14ac:dyDescent="0.25">
      <c r="A782" t="s">
        <v>149</v>
      </c>
      <c r="B782" t="s">
        <v>1246</v>
      </c>
      <c r="C782" t="s">
        <v>1324</v>
      </c>
      <c r="D782" t="s">
        <v>1384</v>
      </c>
      <c r="E782" t="s">
        <v>1326</v>
      </c>
      <c r="F782" t="s">
        <v>1293</v>
      </c>
      <c r="G782">
        <v>35</v>
      </c>
      <c r="H782">
        <v>35025</v>
      </c>
      <c r="I782" t="s">
        <v>563</v>
      </c>
      <c r="J782" t="s">
        <v>1385</v>
      </c>
      <c r="K782" t="s">
        <v>1386</v>
      </c>
      <c r="L782">
        <v>0</v>
      </c>
      <c r="M782">
        <v>1.4057591744172739</v>
      </c>
      <c r="N782">
        <v>0</v>
      </c>
      <c r="O782">
        <v>0</v>
      </c>
      <c r="P782">
        <v>0</v>
      </c>
      <c r="Q782">
        <v>0</v>
      </c>
      <c r="R782" t="s">
        <v>531</v>
      </c>
      <c r="S782" t="s">
        <v>531</v>
      </c>
      <c r="T782" t="s">
        <v>531</v>
      </c>
      <c r="U782" t="s">
        <v>531</v>
      </c>
      <c r="W782" s="429">
        <f t="shared" si="18"/>
        <v>0</v>
      </c>
      <c r="X782" s="429">
        <f t="shared" si="18"/>
        <v>0</v>
      </c>
      <c r="Y782" s="429">
        <f t="shared" si="18"/>
        <v>0</v>
      </c>
      <c r="Z782" s="429">
        <f t="shared" si="17"/>
        <v>0</v>
      </c>
      <c r="AA782" s="429" t="s">
        <v>1296</v>
      </c>
    </row>
    <row r="783" spans="1:27" x14ac:dyDescent="0.25">
      <c r="A783" t="s">
        <v>149</v>
      </c>
      <c r="B783" t="s">
        <v>1246</v>
      </c>
      <c r="C783" t="s">
        <v>1324</v>
      </c>
      <c r="D783" t="s">
        <v>1384</v>
      </c>
      <c r="E783" t="s">
        <v>1326</v>
      </c>
      <c r="F783" t="s">
        <v>1293</v>
      </c>
      <c r="G783">
        <v>35</v>
      </c>
      <c r="H783">
        <v>35025</v>
      </c>
      <c r="I783" t="s">
        <v>563</v>
      </c>
      <c r="J783" t="s">
        <v>1385</v>
      </c>
      <c r="K783" t="s">
        <v>1386</v>
      </c>
      <c r="L783">
        <v>0</v>
      </c>
      <c r="M783">
        <v>3.9829843275156098</v>
      </c>
      <c r="N783">
        <v>0</v>
      </c>
      <c r="O783">
        <v>0</v>
      </c>
      <c r="P783">
        <v>0</v>
      </c>
      <c r="Q783">
        <v>0</v>
      </c>
      <c r="R783" t="s">
        <v>531</v>
      </c>
      <c r="S783" t="s">
        <v>531</v>
      </c>
      <c r="T783" t="s">
        <v>531</v>
      </c>
      <c r="U783" t="s">
        <v>531</v>
      </c>
      <c r="W783" s="429">
        <f t="shared" si="18"/>
        <v>0</v>
      </c>
      <c r="X783" s="429">
        <f t="shared" si="18"/>
        <v>0</v>
      </c>
      <c r="Y783" s="429">
        <f t="shared" si="18"/>
        <v>0</v>
      </c>
      <c r="Z783" s="429">
        <f t="shared" si="17"/>
        <v>0</v>
      </c>
      <c r="AA783" s="429" t="s">
        <v>1296</v>
      </c>
    </row>
    <row r="784" spans="1:27" x14ac:dyDescent="0.25">
      <c r="A784" t="s">
        <v>149</v>
      </c>
      <c r="B784" t="s">
        <v>1246</v>
      </c>
      <c r="C784" t="s">
        <v>1324</v>
      </c>
      <c r="D784" t="s">
        <v>1384</v>
      </c>
      <c r="E784" t="s">
        <v>1326</v>
      </c>
      <c r="F784" t="s">
        <v>1293</v>
      </c>
      <c r="G784">
        <v>35</v>
      </c>
      <c r="H784">
        <v>35015</v>
      </c>
      <c r="I784" t="s">
        <v>552</v>
      </c>
      <c r="J784" t="s">
        <v>1385</v>
      </c>
      <c r="K784" t="s">
        <v>1386</v>
      </c>
      <c r="L784">
        <v>0</v>
      </c>
      <c r="M784">
        <v>0</v>
      </c>
      <c r="N784">
        <v>2.2492146790676384</v>
      </c>
      <c r="O784">
        <v>0</v>
      </c>
      <c r="P784">
        <v>0</v>
      </c>
      <c r="Q784">
        <v>0</v>
      </c>
      <c r="R784" t="s">
        <v>531</v>
      </c>
      <c r="S784" t="s">
        <v>531</v>
      </c>
      <c r="T784" t="s">
        <v>531</v>
      </c>
      <c r="U784" t="s">
        <v>531</v>
      </c>
      <c r="W784" s="429">
        <f t="shared" si="18"/>
        <v>0</v>
      </c>
      <c r="X784" s="429">
        <f t="shared" si="18"/>
        <v>0</v>
      </c>
      <c r="Y784" s="429">
        <f t="shared" si="18"/>
        <v>0</v>
      </c>
      <c r="Z784" s="429">
        <f t="shared" si="17"/>
        <v>0</v>
      </c>
      <c r="AA784" s="429" t="s">
        <v>1296</v>
      </c>
    </row>
    <row r="785" spans="1:27" x14ac:dyDescent="0.25">
      <c r="A785" t="s">
        <v>149</v>
      </c>
      <c r="B785" t="s">
        <v>1246</v>
      </c>
      <c r="C785" t="s">
        <v>1324</v>
      </c>
      <c r="D785" t="s">
        <v>1384</v>
      </c>
      <c r="E785" t="s">
        <v>1326</v>
      </c>
      <c r="F785" t="s">
        <v>1293</v>
      </c>
      <c r="G785">
        <v>35</v>
      </c>
      <c r="H785">
        <v>35015</v>
      </c>
      <c r="I785" t="s">
        <v>552</v>
      </c>
      <c r="J785" t="s">
        <v>1385</v>
      </c>
      <c r="K785" t="s">
        <v>1386</v>
      </c>
      <c r="L785">
        <v>15.463350918590013</v>
      </c>
      <c r="M785">
        <v>1.4760471331381377</v>
      </c>
      <c r="N785">
        <v>23.195026377885021</v>
      </c>
      <c r="O785">
        <v>0</v>
      </c>
      <c r="P785">
        <v>0</v>
      </c>
      <c r="Q785">
        <v>0</v>
      </c>
      <c r="R785" t="s">
        <v>531</v>
      </c>
      <c r="S785" t="s">
        <v>531</v>
      </c>
      <c r="T785" t="s">
        <v>531</v>
      </c>
      <c r="U785" t="s">
        <v>531</v>
      </c>
      <c r="W785" s="429">
        <f t="shared" si="18"/>
        <v>0</v>
      </c>
      <c r="X785" s="429">
        <f t="shared" si="18"/>
        <v>0</v>
      </c>
      <c r="Y785" s="429">
        <f t="shared" si="18"/>
        <v>0</v>
      </c>
      <c r="Z785" s="429">
        <f t="shared" si="17"/>
        <v>0</v>
      </c>
      <c r="AA785" s="429" t="s">
        <v>1296</v>
      </c>
    </row>
    <row r="786" spans="1:27" x14ac:dyDescent="0.25">
      <c r="A786" t="s">
        <v>149</v>
      </c>
      <c r="B786" t="s">
        <v>1246</v>
      </c>
      <c r="C786" t="s">
        <v>1324</v>
      </c>
      <c r="D786" t="s">
        <v>1384</v>
      </c>
      <c r="E786" t="s">
        <v>1326</v>
      </c>
      <c r="F786" t="s">
        <v>1293</v>
      </c>
      <c r="G786">
        <v>35</v>
      </c>
      <c r="H786">
        <v>35015</v>
      </c>
      <c r="I786" t="s">
        <v>552</v>
      </c>
      <c r="J786" t="s">
        <v>1385</v>
      </c>
      <c r="K786" t="s">
        <v>1386</v>
      </c>
      <c r="L786">
        <v>0</v>
      </c>
      <c r="M786">
        <v>3.0458115445707605</v>
      </c>
      <c r="N786">
        <v>0</v>
      </c>
      <c r="O786">
        <v>0</v>
      </c>
      <c r="P786">
        <v>0</v>
      </c>
      <c r="Q786">
        <v>0</v>
      </c>
      <c r="R786" t="s">
        <v>531</v>
      </c>
      <c r="S786" t="s">
        <v>531</v>
      </c>
      <c r="T786" t="s">
        <v>531</v>
      </c>
      <c r="U786" t="s">
        <v>531</v>
      </c>
      <c r="W786" s="429">
        <f t="shared" si="18"/>
        <v>0</v>
      </c>
      <c r="X786" s="429">
        <f t="shared" si="18"/>
        <v>0</v>
      </c>
      <c r="Y786" s="429">
        <f t="shared" si="18"/>
        <v>0</v>
      </c>
      <c r="Z786" s="429">
        <f t="shared" si="17"/>
        <v>0</v>
      </c>
      <c r="AA786" s="429" t="s">
        <v>1296</v>
      </c>
    </row>
    <row r="787" spans="1:27" x14ac:dyDescent="0.25">
      <c r="A787" t="s">
        <v>149</v>
      </c>
      <c r="B787" t="s">
        <v>1246</v>
      </c>
      <c r="C787" t="s">
        <v>1324</v>
      </c>
      <c r="D787" t="s">
        <v>1384</v>
      </c>
      <c r="E787" t="s">
        <v>1326</v>
      </c>
      <c r="F787" t="s">
        <v>1293</v>
      </c>
      <c r="G787">
        <v>35</v>
      </c>
      <c r="H787">
        <v>35015</v>
      </c>
      <c r="I787" t="s">
        <v>552</v>
      </c>
      <c r="J787" t="s">
        <v>1385</v>
      </c>
      <c r="K787" t="s">
        <v>1386</v>
      </c>
      <c r="L787">
        <v>0</v>
      </c>
      <c r="M787">
        <v>3.0458115445707605</v>
      </c>
      <c r="N787">
        <v>0</v>
      </c>
      <c r="O787">
        <v>0</v>
      </c>
      <c r="P787">
        <v>0</v>
      </c>
      <c r="Q787">
        <v>0</v>
      </c>
      <c r="R787" t="s">
        <v>531</v>
      </c>
      <c r="S787" t="s">
        <v>531</v>
      </c>
      <c r="T787" t="s">
        <v>531</v>
      </c>
      <c r="U787" t="s">
        <v>531</v>
      </c>
      <c r="W787" s="429">
        <f t="shared" si="18"/>
        <v>0</v>
      </c>
      <c r="X787" s="429">
        <f t="shared" si="18"/>
        <v>0</v>
      </c>
      <c r="Y787" s="429">
        <f t="shared" si="18"/>
        <v>0</v>
      </c>
      <c r="Z787" s="429">
        <f t="shared" si="17"/>
        <v>0</v>
      </c>
      <c r="AA787" s="429" t="s">
        <v>1296</v>
      </c>
    </row>
    <row r="788" spans="1:27" x14ac:dyDescent="0.25">
      <c r="A788" t="s">
        <v>149</v>
      </c>
      <c r="B788" t="s">
        <v>1246</v>
      </c>
      <c r="C788" t="s">
        <v>1324</v>
      </c>
      <c r="D788" t="s">
        <v>1384</v>
      </c>
      <c r="E788" t="s">
        <v>1326</v>
      </c>
      <c r="F788" t="s">
        <v>1293</v>
      </c>
      <c r="G788">
        <v>35</v>
      </c>
      <c r="H788">
        <v>35015</v>
      </c>
      <c r="I788" t="s">
        <v>552</v>
      </c>
      <c r="J788" t="s">
        <v>1385</v>
      </c>
      <c r="K788" t="s">
        <v>1386</v>
      </c>
      <c r="L788">
        <v>0</v>
      </c>
      <c r="M788">
        <v>3.0458115445707605</v>
      </c>
      <c r="N788">
        <v>0</v>
      </c>
      <c r="O788">
        <v>0</v>
      </c>
      <c r="P788">
        <v>0</v>
      </c>
      <c r="Q788">
        <v>0</v>
      </c>
      <c r="R788" t="s">
        <v>531</v>
      </c>
      <c r="S788" t="s">
        <v>531</v>
      </c>
      <c r="T788" t="s">
        <v>531</v>
      </c>
      <c r="U788" t="s">
        <v>531</v>
      </c>
      <c r="W788" s="429">
        <f t="shared" si="18"/>
        <v>0</v>
      </c>
      <c r="X788" s="429">
        <f t="shared" si="18"/>
        <v>0</v>
      </c>
      <c r="Y788" s="429">
        <f t="shared" si="18"/>
        <v>0</v>
      </c>
      <c r="Z788" s="429">
        <f t="shared" si="17"/>
        <v>0</v>
      </c>
      <c r="AA788" s="429" t="s">
        <v>1296</v>
      </c>
    </row>
    <row r="789" spans="1:27" x14ac:dyDescent="0.25">
      <c r="A789" t="s">
        <v>149</v>
      </c>
      <c r="B789" t="s">
        <v>1246</v>
      </c>
      <c r="C789" t="s">
        <v>1324</v>
      </c>
      <c r="D789" t="s">
        <v>1384</v>
      </c>
      <c r="E789" t="s">
        <v>1326</v>
      </c>
      <c r="F789" t="s">
        <v>1293</v>
      </c>
      <c r="G789">
        <v>35</v>
      </c>
      <c r="H789">
        <v>35015</v>
      </c>
      <c r="I789" t="s">
        <v>552</v>
      </c>
      <c r="J789" t="s">
        <v>1385</v>
      </c>
      <c r="K789" t="s">
        <v>1386</v>
      </c>
      <c r="L789">
        <v>0</v>
      </c>
      <c r="M789">
        <v>3.0458115445707605</v>
      </c>
      <c r="N789">
        <v>0</v>
      </c>
      <c r="O789">
        <v>0</v>
      </c>
      <c r="P789">
        <v>0</v>
      </c>
      <c r="Q789">
        <v>0</v>
      </c>
      <c r="R789" t="s">
        <v>531</v>
      </c>
      <c r="S789" t="s">
        <v>531</v>
      </c>
      <c r="T789" t="s">
        <v>531</v>
      </c>
      <c r="U789" t="s">
        <v>531</v>
      </c>
      <c r="W789" s="429">
        <f t="shared" si="18"/>
        <v>0</v>
      </c>
      <c r="X789" s="429">
        <f t="shared" si="18"/>
        <v>0</v>
      </c>
      <c r="Y789" s="429">
        <f t="shared" si="18"/>
        <v>0</v>
      </c>
      <c r="Z789" s="429">
        <f t="shared" si="17"/>
        <v>0</v>
      </c>
      <c r="AA789" s="429" t="s">
        <v>1296</v>
      </c>
    </row>
    <row r="790" spans="1:27" x14ac:dyDescent="0.25">
      <c r="A790" t="s">
        <v>149</v>
      </c>
      <c r="B790" t="s">
        <v>1246</v>
      </c>
      <c r="C790" t="s">
        <v>1324</v>
      </c>
      <c r="D790" t="s">
        <v>1384</v>
      </c>
      <c r="E790" t="s">
        <v>1326</v>
      </c>
      <c r="F790" t="s">
        <v>1293</v>
      </c>
      <c r="G790">
        <v>35</v>
      </c>
      <c r="H790">
        <v>35015</v>
      </c>
      <c r="I790" t="s">
        <v>552</v>
      </c>
      <c r="J790" t="s">
        <v>1385</v>
      </c>
      <c r="K790" t="s">
        <v>1386</v>
      </c>
      <c r="L790">
        <v>0</v>
      </c>
      <c r="M790">
        <v>3.0458115445707605</v>
      </c>
      <c r="N790">
        <v>0</v>
      </c>
      <c r="O790">
        <v>0</v>
      </c>
      <c r="P790">
        <v>0</v>
      </c>
      <c r="Q790">
        <v>0</v>
      </c>
      <c r="R790" t="s">
        <v>531</v>
      </c>
      <c r="S790" t="s">
        <v>531</v>
      </c>
      <c r="T790" t="s">
        <v>531</v>
      </c>
      <c r="U790" t="s">
        <v>531</v>
      </c>
      <c r="W790" s="429">
        <f t="shared" si="18"/>
        <v>0</v>
      </c>
      <c r="X790" s="429">
        <f t="shared" si="18"/>
        <v>0</v>
      </c>
      <c r="Y790" s="429">
        <f t="shared" si="18"/>
        <v>0</v>
      </c>
      <c r="Z790" s="429">
        <f t="shared" si="17"/>
        <v>0</v>
      </c>
      <c r="AA790" s="429" t="s">
        <v>1296</v>
      </c>
    </row>
    <row r="791" spans="1:27" x14ac:dyDescent="0.25">
      <c r="A791" t="s">
        <v>149</v>
      </c>
      <c r="B791" t="s">
        <v>1246</v>
      </c>
      <c r="C791" t="s">
        <v>1324</v>
      </c>
      <c r="D791" t="s">
        <v>1384</v>
      </c>
      <c r="E791" t="s">
        <v>1326</v>
      </c>
      <c r="F791" t="s">
        <v>1293</v>
      </c>
      <c r="G791">
        <v>35</v>
      </c>
      <c r="H791">
        <v>35015</v>
      </c>
      <c r="I791" t="s">
        <v>552</v>
      </c>
      <c r="J791" t="s">
        <v>1385</v>
      </c>
      <c r="K791" t="s">
        <v>1386</v>
      </c>
      <c r="L791">
        <v>0</v>
      </c>
      <c r="M791">
        <v>3.0458115445707605</v>
      </c>
      <c r="N791">
        <v>0</v>
      </c>
      <c r="O791">
        <v>0</v>
      </c>
      <c r="P791">
        <v>0</v>
      </c>
      <c r="Q791">
        <v>0</v>
      </c>
      <c r="R791" t="s">
        <v>531</v>
      </c>
      <c r="S791" t="s">
        <v>531</v>
      </c>
      <c r="T791" t="s">
        <v>531</v>
      </c>
      <c r="U791" t="s">
        <v>531</v>
      </c>
      <c r="W791" s="429">
        <f t="shared" si="18"/>
        <v>0</v>
      </c>
      <c r="X791" s="429">
        <f t="shared" si="18"/>
        <v>0</v>
      </c>
      <c r="Y791" s="429">
        <f t="shared" si="18"/>
        <v>0</v>
      </c>
      <c r="Z791" s="429">
        <f t="shared" si="17"/>
        <v>0</v>
      </c>
      <c r="AA791" s="429" t="s">
        <v>1296</v>
      </c>
    </row>
    <row r="792" spans="1:27" x14ac:dyDescent="0.25">
      <c r="A792" t="s">
        <v>149</v>
      </c>
      <c r="B792" t="s">
        <v>1246</v>
      </c>
      <c r="C792" t="s">
        <v>1324</v>
      </c>
      <c r="D792" t="s">
        <v>1384</v>
      </c>
      <c r="E792" t="s">
        <v>1326</v>
      </c>
      <c r="F792" t="s">
        <v>1293</v>
      </c>
      <c r="G792">
        <v>35</v>
      </c>
      <c r="H792">
        <v>35015</v>
      </c>
      <c r="I792" t="s">
        <v>552</v>
      </c>
      <c r="J792" t="s">
        <v>1385</v>
      </c>
      <c r="K792" t="s">
        <v>1386</v>
      </c>
      <c r="L792">
        <v>0</v>
      </c>
      <c r="M792">
        <v>3.7486911317793976</v>
      </c>
      <c r="N792">
        <v>0</v>
      </c>
      <c r="O792">
        <v>0</v>
      </c>
      <c r="P792">
        <v>0</v>
      </c>
      <c r="Q792">
        <v>0</v>
      </c>
      <c r="R792" t="s">
        <v>531</v>
      </c>
      <c r="S792" t="s">
        <v>531</v>
      </c>
      <c r="T792" t="s">
        <v>531</v>
      </c>
      <c r="U792" t="s">
        <v>531</v>
      </c>
      <c r="W792" s="429">
        <f t="shared" si="18"/>
        <v>0</v>
      </c>
      <c r="X792" s="429">
        <f t="shared" si="18"/>
        <v>0</v>
      </c>
      <c r="Y792" s="429">
        <f t="shared" si="18"/>
        <v>0</v>
      </c>
      <c r="Z792" s="429">
        <f t="shared" si="17"/>
        <v>0</v>
      </c>
      <c r="AA792" s="429" t="s">
        <v>1296</v>
      </c>
    </row>
    <row r="793" spans="1:27" x14ac:dyDescent="0.25">
      <c r="A793" t="s">
        <v>149</v>
      </c>
      <c r="B793" t="s">
        <v>1246</v>
      </c>
      <c r="C793" t="s">
        <v>1324</v>
      </c>
      <c r="D793" t="s">
        <v>1384</v>
      </c>
      <c r="E793" t="s">
        <v>1326</v>
      </c>
      <c r="F793" t="s">
        <v>1293</v>
      </c>
      <c r="G793">
        <v>35</v>
      </c>
      <c r="H793">
        <v>35015</v>
      </c>
      <c r="I793" t="s">
        <v>552</v>
      </c>
      <c r="J793" t="s">
        <v>1385</v>
      </c>
      <c r="K793" t="s">
        <v>1386</v>
      </c>
      <c r="L793">
        <v>0</v>
      </c>
      <c r="M793">
        <v>11.011780199601981</v>
      </c>
      <c r="N793">
        <v>0</v>
      </c>
      <c r="O793">
        <v>0</v>
      </c>
      <c r="P793">
        <v>0</v>
      </c>
      <c r="Q793">
        <v>0</v>
      </c>
      <c r="R793" t="s">
        <v>531</v>
      </c>
      <c r="S793" t="s">
        <v>531</v>
      </c>
      <c r="T793" t="s">
        <v>531</v>
      </c>
      <c r="U793" t="s">
        <v>531</v>
      </c>
      <c r="W793" s="429">
        <f t="shared" si="18"/>
        <v>0</v>
      </c>
      <c r="X793" s="429">
        <f t="shared" si="18"/>
        <v>0</v>
      </c>
      <c r="Y793" s="429">
        <f t="shared" si="18"/>
        <v>0</v>
      </c>
      <c r="Z793" s="429">
        <f t="shared" si="17"/>
        <v>0</v>
      </c>
      <c r="AA793" s="429" t="s">
        <v>1296</v>
      </c>
    </row>
    <row r="794" spans="1:27" x14ac:dyDescent="0.25">
      <c r="A794" t="s">
        <v>149</v>
      </c>
      <c r="B794" t="s">
        <v>1246</v>
      </c>
      <c r="C794" t="s">
        <v>1324</v>
      </c>
      <c r="D794" t="s">
        <v>1384</v>
      </c>
      <c r="E794" t="s">
        <v>1326</v>
      </c>
      <c r="F794" t="s">
        <v>1293</v>
      </c>
      <c r="G794">
        <v>35</v>
      </c>
      <c r="H794">
        <v>35015</v>
      </c>
      <c r="I794" t="s">
        <v>552</v>
      </c>
      <c r="J794" t="s">
        <v>1385</v>
      </c>
      <c r="K794" t="s">
        <v>1386</v>
      </c>
      <c r="L794">
        <v>0</v>
      </c>
      <c r="M794">
        <v>2.1086387616259112</v>
      </c>
      <c r="N794">
        <v>0</v>
      </c>
      <c r="O794">
        <v>0</v>
      </c>
      <c r="P794">
        <v>0</v>
      </c>
      <c r="Q794">
        <v>0</v>
      </c>
      <c r="R794" t="s">
        <v>531</v>
      </c>
      <c r="S794" t="s">
        <v>531</v>
      </c>
      <c r="T794" t="s">
        <v>531</v>
      </c>
      <c r="U794" t="s">
        <v>531</v>
      </c>
      <c r="W794" s="429">
        <f t="shared" si="18"/>
        <v>0</v>
      </c>
      <c r="X794" s="429">
        <f t="shared" si="18"/>
        <v>0</v>
      </c>
      <c r="Y794" s="429">
        <f t="shared" si="18"/>
        <v>0</v>
      </c>
      <c r="Z794" s="429">
        <f t="shared" si="17"/>
        <v>0</v>
      </c>
      <c r="AA794" s="429" t="s">
        <v>1296</v>
      </c>
    </row>
    <row r="795" spans="1:27" x14ac:dyDescent="0.25">
      <c r="A795" t="s">
        <v>149</v>
      </c>
      <c r="B795" t="s">
        <v>1246</v>
      </c>
      <c r="C795" t="s">
        <v>1324</v>
      </c>
      <c r="D795" t="s">
        <v>1384</v>
      </c>
      <c r="E795" t="s">
        <v>1326</v>
      </c>
      <c r="F795" t="s">
        <v>1293</v>
      </c>
      <c r="G795">
        <v>35</v>
      </c>
      <c r="H795">
        <v>35015</v>
      </c>
      <c r="I795" t="s">
        <v>552</v>
      </c>
      <c r="J795" t="s">
        <v>1385</v>
      </c>
      <c r="K795" t="s">
        <v>1386</v>
      </c>
      <c r="L795">
        <v>0</v>
      </c>
      <c r="M795">
        <v>1.194895298254683</v>
      </c>
      <c r="N795">
        <v>0</v>
      </c>
      <c r="O795">
        <v>0</v>
      </c>
      <c r="P795">
        <v>0</v>
      </c>
      <c r="Q795">
        <v>0</v>
      </c>
      <c r="R795" t="s">
        <v>531</v>
      </c>
      <c r="S795" t="s">
        <v>531</v>
      </c>
      <c r="T795" t="s">
        <v>531</v>
      </c>
      <c r="U795" t="s">
        <v>531</v>
      </c>
      <c r="W795" s="429">
        <f t="shared" si="18"/>
        <v>0</v>
      </c>
      <c r="X795" s="429">
        <f t="shared" si="18"/>
        <v>0</v>
      </c>
      <c r="Y795" s="429">
        <f t="shared" si="18"/>
        <v>0</v>
      </c>
      <c r="Z795" s="429">
        <f t="shared" si="17"/>
        <v>0</v>
      </c>
      <c r="AA795" s="429" t="s">
        <v>1296</v>
      </c>
    </row>
    <row r="796" spans="1:27" x14ac:dyDescent="0.25">
      <c r="A796" t="s">
        <v>149</v>
      </c>
      <c r="B796" t="s">
        <v>1246</v>
      </c>
      <c r="C796" t="s">
        <v>1324</v>
      </c>
      <c r="D796" t="s">
        <v>1384</v>
      </c>
      <c r="E796" t="s">
        <v>1326</v>
      </c>
      <c r="F796" t="s">
        <v>1293</v>
      </c>
      <c r="G796">
        <v>35</v>
      </c>
      <c r="H796">
        <v>35015</v>
      </c>
      <c r="I796" t="s">
        <v>552</v>
      </c>
      <c r="J796" t="s">
        <v>1385</v>
      </c>
      <c r="K796" t="s">
        <v>1386</v>
      </c>
      <c r="L796">
        <v>0</v>
      </c>
      <c r="M796">
        <v>1.2183246178283043</v>
      </c>
      <c r="N796">
        <v>0</v>
      </c>
      <c r="O796">
        <v>0</v>
      </c>
      <c r="P796">
        <v>0</v>
      </c>
      <c r="Q796">
        <v>0</v>
      </c>
      <c r="R796" t="s">
        <v>531</v>
      </c>
      <c r="S796" t="s">
        <v>531</v>
      </c>
      <c r="T796" t="s">
        <v>531</v>
      </c>
      <c r="U796" t="s">
        <v>531</v>
      </c>
      <c r="W796" s="429">
        <f t="shared" si="18"/>
        <v>0</v>
      </c>
      <c r="X796" s="429">
        <f t="shared" si="18"/>
        <v>0</v>
      </c>
      <c r="Y796" s="429">
        <f t="shared" si="18"/>
        <v>0</v>
      </c>
      <c r="Z796" s="429">
        <f t="shared" si="17"/>
        <v>0</v>
      </c>
      <c r="AA796" s="429" t="s">
        <v>1296</v>
      </c>
    </row>
    <row r="797" spans="1:27" x14ac:dyDescent="0.25">
      <c r="A797" t="s">
        <v>149</v>
      </c>
      <c r="B797" t="s">
        <v>1246</v>
      </c>
      <c r="C797" t="s">
        <v>1324</v>
      </c>
      <c r="D797" t="s">
        <v>1384</v>
      </c>
      <c r="E797" t="s">
        <v>1326</v>
      </c>
      <c r="F797" t="s">
        <v>1293</v>
      </c>
      <c r="G797">
        <v>35</v>
      </c>
      <c r="H797">
        <v>35015</v>
      </c>
      <c r="I797" t="s">
        <v>552</v>
      </c>
      <c r="J797" t="s">
        <v>1385</v>
      </c>
      <c r="K797" t="s">
        <v>1386</v>
      </c>
      <c r="L797">
        <v>0</v>
      </c>
      <c r="M797">
        <v>0.9371727829448494</v>
      </c>
      <c r="N797">
        <v>0</v>
      </c>
      <c r="O797">
        <v>0</v>
      </c>
      <c r="P797">
        <v>0</v>
      </c>
      <c r="Q797">
        <v>0</v>
      </c>
      <c r="R797" t="s">
        <v>531</v>
      </c>
      <c r="S797" t="s">
        <v>531</v>
      </c>
      <c r="T797" t="s">
        <v>531</v>
      </c>
      <c r="U797" t="s">
        <v>531</v>
      </c>
      <c r="W797" s="429">
        <f t="shared" si="18"/>
        <v>0</v>
      </c>
      <c r="X797" s="429">
        <f t="shared" si="18"/>
        <v>0</v>
      </c>
      <c r="Y797" s="429">
        <f t="shared" si="18"/>
        <v>0</v>
      </c>
      <c r="Z797" s="429">
        <f t="shared" si="17"/>
        <v>0</v>
      </c>
      <c r="AA797" s="429" t="s">
        <v>1296</v>
      </c>
    </row>
    <row r="798" spans="1:27" x14ac:dyDescent="0.25">
      <c r="A798" t="s">
        <v>149</v>
      </c>
      <c r="B798" t="s">
        <v>1246</v>
      </c>
      <c r="C798" t="s">
        <v>1324</v>
      </c>
      <c r="D798" t="s">
        <v>1384</v>
      </c>
      <c r="E798" t="s">
        <v>1326</v>
      </c>
      <c r="F798" t="s">
        <v>1293</v>
      </c>
      <c r="G798">
        <v>35</v>
      </c>
      <c r="H798">
        <v>35005</v>
      </c>
      <c r="I798" t="s">
        <v>1327</v>
      </c>
      <c r="J798" t="s">
        <v>1385</v>
      </c>
      <c r="K798" t="s">
        <v>1386</v>
      </c>
      <c r="L798">
        <v>35.846858947640492</v>
      </c>
      <c r="M798">
        <v>13.354712156964105</v>
      </c>
      <c r="N798">
        <v>31.395288228652454</v>
      </c>
      <c r="O798">
        <v>0</v>
      </c>
      <c r="P798">
        <v>0</v>
      </c>
      <c r="Q798">
        <v>0</v>
      </c>
      <c r="R798" t="s">
        <v>531</v>
      </c>
      <c r="S798" t="s">
        <v>531</v>
      </c>
      <c r="T798" t="s">
        <v>531</v>
      </c>
      <c r="U798" t="s">
        <v>531</v>
      </c>
      <c r="W798" s="429">
        <f t="shared" si="18"/>
        <v>0</v>
      </c>
      <c r="X798" s="429">
        <f t="shared" si="18"/>
        <v>0</v>
      </c>
      <c r="Y798" s="429">
        <f t="shared" si="18"/>
        <v>0</v>
      </c>
      <c r="Z798" s="429">
        <f t="shared" si="17"/>
        <v>0</v>
      </c>
      <c r="AA798" s="429" t="s">
        <v>1296</v>
      </c>
    </row>
    <row r="799" spans="1:27" x14ac:dyDescent="0.25">
      <c r="A799" t="s">
        <v>149</v>
      </c>
      <c r="B799" t="s">
        <v>1246</v>
      </c>
      <c r="C799" t="s">
        <v>1324</v>
      </c>
      <c r="D799" t="s">
        <v>1384</v>
      </c>
      <c r="E799" t="s">
        <v>1326</v>
      </c>
      <c r="F799" t="s">
        <v>1293</v>
      </c>
      <c r="G799">
        <v>35</v>
      </c>
      <c r="H799">
        <v>35025</v>
      </c>
      <c r="I799" t="s">
        <v>563</v>
      </c>
      <c r="J799" t="s">
        <v>1385</v>
      </c>
      <c r="K799" t="s">
        <v>1386</v>
      </c>
      <c r="L799">
        <v>28.818063075554122</v>
      </c>
      <c r="M799">
        <v>3.2801047403069727</v>
      </c>
      <c r="N799">
        <v>20.852094420522899</v>
      </c>
      <c r="O799">
        <v>0</v>
      </c>
      <c r="P799">
        <v>0</v>
      </c>
      <c r="Q799">
        <v>0</v>
      </c>
      <c r="R799" t="s">
        <v>531</v>
      </c>
      <c r="S799" t="s">
        <v>531</v>
      </c>
      <c r="T799" t="s">
        <v>531</v>
      </c>
      <c r="U799" t="s">
        <v>531</v>
      </c>
      <c r="W799" s="429">
        <f t="shared" si="18"/>
        <v>0</v>
      </c>
      <c r="X799" s="429">
        <f t="shared" si="18"/>
        <v>0</v>
      </c>
      <c r="Y799" s="429">
        <f t="shared" si="18"/>
        <v>0</v>
      </c>
      <c r="Z799" s="429">
        <f t="shared" si="17"/>
        <v>0</v>
      </c>
      <c r="AA799" s="429" t="s">
        <v>1296</v>
      </c>
    </row>
    <row r="800" spans="1:27" x14ac:dyDescent="0.25">
      <c r="A800" t="s">
        <v>149</v>
      </c>
      <c r="B800" t="s">
        <v>1246</v>
      </c>
      <c r="C800" t="s">
        <v>1324</v>
      </c>
      <c r="D800" t="s">
        <v>1384</v>
      </c>
      <c r="E800" t="s">
        <v>1326</v>
      </c>
      <c r="F800" t="s">
        <v>1293</v>
      </c>
      <c r="G800">
        <v>35</v>
      </c>
      <c r="H800">
        <v>35025</v>
      </c>
      <c r="I800" t="s">
        <v>563</v>
      </c>
      <c r="J800" t="s">
        <v>1385</v>
      </c>
      <c r="K800" t="s">
        <v>1386</v>
      </c>
      <c r="L800">
        <v>0</v>
      </c>
      <c r="M800">
        <v>2.1086387616259112</v>
      </c>
      <c r="N800">
        <v>0</v>
      </c>
      <c r="O800">
        <v>0</v>
      </c>
      <c r="P800">
        <v>0</v>
      </c>
      <c r="Q800">
        <v>0</v>
      </c>
      <c r="R800" t="s">
        <v>531</v>
      </c>
      <c r="S800" t="s">
        <v>531</v>
      </c>
      <c r="T800" t="s">
        <v>531</v>
      </c>
      <c r="U800" t="s">
        <v>531</v>
      </c>
      <c r="W800" s="429">
        <f t="shared" si="18"/>
        <v>0</v>
      </c>
      <c r="X800" s="429">
        <f t="shared" si="18"/>
        <v>0</v>
      </c>
      <c r="Y800" s="429">
        <f t="shared" si="18"/>
        <v>0</v>
      </c>
      <c r="Z800" s="429">
        <f t="shared" si="18"/>
        <v>0</v>
      </c>
      <c r="AA800" s="429" t="s">
        <v>1296</v>
      </c>
    </row>
    <row r="801" spans="1:27" x14ac:dyDescent="0.25">
      <c r="A801" t="s">
        <v>149</v>
      </c>
      <c r="B801" t="s">
        <v>1246</v>
      </c>
      <c r="C801" t="s">
        <v>1324</v>
      </c>
      <c r="D801" t="s">
        <v>1384</v>
      </c>
      <c r="E801" t="s">
        <v>1326</v>
      </c>
      <c r="F801" t="s">
        <v>1293</v>
      </c>
      <c r="G801">
        <v>35</v>
      </c>
      <c r="H801">
        <v>35025</v>
      </c>
      <c r="I801" t="s">
        <v>563</v>
      </c>
      <c r="J801" t="s">
        <v>1385</v>
      </c>
      <c r="K801" t="s">
        <v>1386</v>
      </c>
      <c r="L801">
        <v>28.818063075554122</v>
      </c>
      <c r="M801">
        <v>3.2801047403069727</v>
      </c>
      <c r="N801">
        <v>20.852094420522899</v>
      </c>
      <c r="O801">
        <v>0</v>
      </c>
      <c r="P801">
        <v>0</v>
      </c>
      <c r="Q801">
        <v>0</v>
      </c>
      <c r="R801" t="s">
        <v>531</v>
      </c>
      <c r="S801" t="s">
        <v>531</v>
      </c>
      <c r="T801" t="s">
        <v>531</v>
      </c>
      <c r="U801" t="s">
        <v>531</v>
      </c>
      <c r="W801" s="429">
        <f t="shared" ref="W801:Z864" si="19">IFERROR(R801*1,0)</f>
        <v>0</v>
      </c>
      <c r="X801" s="429">
        <f t="shared" si="19"/>
        <v>0</v>
      </c>
      <c r="Y801" s="429">
        <f t="shared" si="19"/>
        <v>0</v>
      </c>
      <c r="Z801" s="429">
        <f t="shared" si="19"/>
        <v>0</v>
      </c>
      <c r="AA801" s="429" t="s">
        <v>1296</v>
      </c>
    </row>
    <row r="802" spans="1:27" x14ac:dyDescent="0.25">
      <c r="A802" t="s">
        <v>149</v>
      </c>
      <c r="B802" t="s">
        <v>1246</v>
      </c>
      <c r="C802" t="s">
        <v>1324</v>
      </c>
      <c r="D802" t="s">
        <v>1384</v>
      </c>
      <c r="E802" t="s">
        <v>1326</v>
      </c>
      <c r="F802" t="s">
        <v>1293</v>
      </c>
      <c r="G802">
        <v>35</v>
      </c>
      <c r="H802">
        <v>35025</v>
      </c>
      <c r="I802" t="s">
        <v>563</v>
      </c>
      <c r="J802" t="s">
        <v>1385</v>
      </c>
      <c r="K802" t="s">
        <v>1386</v>
      </c>
      <c r="L802">
        <v>0</v>
      </c>
      <c r="M802">
        <v>11.714659786810618</v>
      </c>
      <c r="N802">
        <v>0</v>
      </c>
      <c r="O802">
        <v>0</v>
      </c>
      <c r="P802">
        <v>0</v>
      </c>
      <c r="Q802">
        <v>0</v>
      </c>
      <c r="R802" t="s">
        <v>531</v>
      </c>
      <c r="S802" t="s">
        <v>531</v>
      </c>
      <c r="T802" t="s">
        <v>531</v>
      </c>
      <c r="U802" t="s">
        <v>531</v>
      </c>
      <c r="W802" s="429">
        <f t="shared" si="19"/>
        <v>0</v>
      </c>
      <c r="X802" s="429">
        <f t="shared" si="19"/>
        <v>0</v>
      </c>
      <c r="Y802" s="429">
        <f t="shared" si="19"/>
        <v>0</v>
      </c>
      <c r="Z802" s="429">
        <f t="shared" si="19"/>
        <v>0</v>
      </c>
      <c r="AA802" s="429" t="s">
        <v>1296</v>
      </c>
    </row>
    <row r="803" spans="1:27" x14ac:dyDescent="0.25">
      <c r="A803" t="s">
        <v>149</v>
      </c>
      <c r="B803" t="s">
        <v>1246</v>
      </c>
      <c r="C803" t="s">
        <v>1324</v>
      </c>
      <c r="D803" t="s">
        <v>1384</v>
      </c>
      <c r="E803" t="s">
        <v>1326</v>
      </c>
      <c r="F803" t="s">
        <v>1293</v>
      </c>
      <c r="G803">
        <v>35</v>
      </c>
      <c r="H803">
        <v>35025</v>
      </c>
      <c r="I803" t="s">
        <v>563</v>
      </c>
      <c r="J803" t="s">
        <v>1385</v>
      </c>
      <c r="K803" t="s">
        <v>1386</v>
      </c>
      <c r="L803">
        <v>0</v>
      </c>
      <c r="M803">
        <v>1.6400523701534864</v>
      </c>
      <c r="N803">
        <v>0</v>
      </c>
      <c r="O803">
        <v>0</v>
      </c>
      <c r="P803">
        <v>0</v>
      </c>
      <c r="Q803">
        <v>0</v>
      </c>
      <c r="R803" t="s">
        <v>531</v>
      </c>
      <c r="S803" t="s">
        <v>531</v>
      </c>
      <c r="T803" t="s">
        <v>531</v>
      </c>
      <c r="U803" t="s">
        <v>531</v>
      </c>
      <c r="W803" s="429">
        <f t="shared" si="19"/>
        <v>0</v>
      </c>
      <c r="X803" s="429">
        <f t="shared" si="19"/>
        <v>0</v>
      </c>
      <c r="Y803" s="429">
        <f t="shared" si="19"/>
        <v>0</v>
      </c>
      <c r="Z803" s="429">
        <f t="shared" si="19"/>
        <v>0</v>
      </c>
      <c r="AA803" s="429" t="s">
        <v>1296</v>
      </c>
    </row>
    <row r="804" spans="1:27" x14ac:dyDescent="0.25">
      <c r="A804" t="s">
        <v>149</v>
      </c>
      <c r="B804" t="s">
        <v>1246</v>
      </c>
      <c r="C804" t="s">
        <v>1324</v>
      </c>
      <c r="D804" t="s">
        <v>1384</v>
      </c>
      <c r="E804" t="s">
        <v>1326</v>
      </c>
      <c r="F804" t="s">
        <v>1293</v>
      </c>
      <c r="G804">
        <v>35</v>
      </c>
      <c r="H804">
        <v>35025</v>
      </c>
      <c r="I804" t="s">
        <v>563</v>
      </c>
      <c r="J804" t="s">
        <v>1385</v>
      </c>
      <c r="K804" t="s">
        <v>1386</v>
      </c>
      <c r="L804">
        <v>0</v>
      </c>
      <c r="M804">
        <v>0</v>
      </c>
      <c r="N804">
        <v>0</v>
      </c>
      <c r="O804">
        <v>0</v>
      </c>
      <c r="P804">
        <v>0</v>
      </c>
      <c r="Q804">
        <v>0</v>
      </c>
      <c r="R804" t="s">
        <v>531</v>
      </c>
      <c r="S804" t="s">
        <v>531</v>
      </c>
      <c r="T804" t="s">
        <v>531</v>
      </c>
      <c r="U804" t="s">
        <v>531</v>
      </c>
      <c r="W804" s="429">
        <f t="shared" si="19"/>
        <v>0</v>
      </c>
      <c r="X804" s="429">
        <f t="shared" si="19"/>
        <v>0</v>
      </c>
      <c r="Y804" s="429">
        <f t="shared" si="19"/>
        <v>0</v>
      </c>
      <c r="Z804" s="429">
        <f t="shared" si="19"/>
        <v>0</v>
      </c>
      <c r="AA804" s="429" t="s">
        <v>1296</v>
      </c>
    </row>
    <row r="805" spans="1:27" x14ac:dyDescent="0.25">
      <c r="A805" t="s">
        <v>149</v>
      </c>
      <c r="B805" t="s">
        <v>1246</v>
      </c>
      <c r="C805" t="s">
        <v>1324</v>
      </c>
      <c r="D805" t="s">
        <v>1384</v>
      </c>
      <c r="E805" t="s">
        <v>1326</v>
      </c>
      <c r="F805" t="s">
        <v>1293</v>
      </c>
      <c r="G805">
        <v>35</v>
      </c>
      <c r="H805">
        <v>35025</v>
      </c>
      <c r="I805" t="s">
        <v>563</v>
      </c>
      <c r="J805" t="s">
        <v>1385</v>
      </c>
      <c r="K805" t="s">
        <v>1386</v>
      </c>
      <c r="L805">
        <v>45.452879972825194</v>
      </c>
      <c r="M805">
        <v>7.7316754592950065</v>
      </c>
      <c r="N805">
        <v>5.8573298934053089</v>
      </c>
      <c r="O805">
        <v>1.6400523701534864</v>
      </c>
      <c r="P805">
        <v>0</v>
      </c>
      <c r="Q805">
        <v>0</v>
      </c>
      <c r="R805" t="s">
        <v>531</v>
      </c>
      <c r="S805" t="s">
        <v>531</v>
      </c>
      <c r="T805" t="s">
        <v>531</v>
      </c>
      <c r="U805" t="s">
        <v>531</v>
      </c>
      <c r="W805" s="429">
        <f t="shared" si="19"/>
        <v>0</v>
      </c>
      <c r="X805" s="429">
        <f t="shared" si="19"/>
        <v>0</v>
      </c>
      <c r="Y805" s="429">
        <f t="shared" si="19"/>
        <v>0</v>
      </c>
      <c r="Z805" s="429">
        <f t="shared" si="19"/>
        <v>0</v>
      </c>
      <c r="AA805" s="429" t="s">
        <v>1296</v>
      </c>
    </row>
    <row r="806" spans="1:27" x14ac:dyDescent="0.25">
      <c r="A806" t="s">
        <v>149</v>
      </c>
      <c r="B806" t="s">
        <v>1246</v>
      </c>
      <c r="C806" t="s">
        <v>1324</v>
      </c>
      <c r="D806" t="s">
        <v>1384</v>
      </c>
      <c r="E806" t="s">
        <v>1326</v>
      </c>
      <c r="F806" t="s">
        <v>1293</v>
      </c>
      <c r="G806">
        <v>35</v>
      </c>
      <c r="H806">
        <v>35025</v>
      </c>
      <c r="I806" t="s">
        <v>563</v>
      </c>
      <c r="J806" t="s">
        <v>1385</v>
      </c>
      <c r="K806" t="s">
        <v>1386</v>
      </c>
      <c r="L806">
        <v>25.069371943774719</v>
      </c>
      <c r="M806">
        <v>13.589005352700315</v>
      </c>
      <c r="N806">
        <v>6.7945026763501577</v>
      </c>
      <c r="O806">
        <v>0</v>
      </c>
      <c r="P806">
        <v>0</v>
      </c>
      <c r="Q806">
        <v>0</v>
      </c>
      <c r="R806" t="s">
        <v>531</v>
      </c>
      <c r="S806" t="s">
        <v>531</v>
      </c>
      <c r="T806" t="s">
        <v>531</v>
      </c>
      <c r="U806" t="s">
        <v>531</v>
      </c>
      <c r="W806" s="429">
        <f t="shared" si="19"/>
        <v>0</v>
      </c>
      <c r="X806" s="429">
        <f t="shared" si="19"/>
        <v>0</v>
      </c>
      <c r="Y806" s="429">
        <f t="shared" si="19"/>
        <v>0</v>
      </c>
      <c r="Z806" s="429">
        <f t="shared" si="19"/>
        <v>0</v>
      </c>
      <c r="AA806" s="429" t="s">
        <v>1296</v>
      </c>
    </row>
    <row r="807" spans="1:27" x14ac:dyDescent="0.25">
      <c r="A807" t="s">
        <v>149</v>
      </c>
      <c r="B807" t="s">
        <v>1246</v>
      </c>
      <c r="C807" t="s">
        <v>1324</v>
      </c>
      <c r="D807" t="s">
        <v>1384</v>
      </c>
      <c r="E807" t="s">
        <v>1326</v>
      </c>
      <c r="F807" t="s">
        <v>1293</v>
      </c>
      <c r="G807">
        <v>35</v>
      </c>
      <c r="H807">
        <v>35025</v>
      </c>
      <c r="I807" t="s">
        <v>563</v>
      </c>
      <c r="J807" t="s">
        <v>1385</v>
      </c>
      <c r="K807" t="s">
        <v>1386</v>
      </c>
      <c r="L807">
        <v>0</v>
      </c>
      <c r="M807">
        <v>15.463350918590013</v>
      </c>
      <c r="N807">
        <v>0</v>
      </c>
      <c r="O807">
        <v>0</v>
      </c>
      <c r="P807">
        <v>0</v>
      </c>
      <c r="Q807">
        <v>0</v>
      </c>
      <c r="R807" t="s">
        <v>531</v>
      </c>
      <c r="S807" t="s">
        <v>531</v>
      </c>
      <c r="T807" t="s">
        <v>531</v>
      </c>
      <c r="U807" t="s">
        <v>531</v>
      </c>
      <c r="W807" s="429">
        <f t="shared" si="19"/>
        <v>0</v>
      </c>
      <c r="X807" s="429">
        <f t="shared" si="19"/>
        <v>0</v>
      </c>
      <c r="Y807" s="429">
        <f t="shared" si="19"/>
        <v>0</v>
      </c>
      <c r="Z807" s="429">
        <f t="shared" si="19"/>
        <v>0</v>
      </c>
      <c r="AA807" s="429" t="s">
        <v>1296</v>
      </c>
    </row>
    <row r="808" spans="1:27" x14ac:dyDescent="0.25">
      <c r="A808" t="s">
        <v>149</v>
      </c>
      <c r="B808" t="s">
        <v>1246</v>
      </c>
      <c r="C808" t="s">
        <v>1324</v>
      </c>
      <c r="D808" t="s">
        <v>1384</v>
      </c>
      <c r="E808" t="s">
        <v>1326</v>
      </c>
      <c r="F808" t="s">
        <v>1293</v>
      </c>
      <c r="G808">
        <v>35</v>
      </c>
      <c r="H808">
        <v>35025</v>
      </c>
      <c r="I808" t="s">
        <v>563</v>
      </c>
      <c r="J808" t="s">
        <v>1385</v>
      </c>
      <c r="K808" t="s">
        <v>1386</v>
      </c>
      <c r="L808">
        <v>25.069371943774719</v>
      </c>
      <c r="M808">
        <v>13.589005352700315</v>
      </c>
      <c r="N808">
        <v>6.7945026763501577</v>
      </c>
      <c r="O808">
        <v>0</v>
      </c>
      <c r="P808">
        <v>0</v>
      </c>
      <c r="Q808">
        <v>0</v>
      </c>
      <c r="R808" t="s">
        <v>531</v>
      </c>
      <c r="S808" t="s">
        <v>531</v>
      </c>
      <c r="T808" t="s">
        <v>531</v>
      </c>
      <c r="U808" t="s">
        <v>531</v>
      </c>
      <c r="W808" s="429">
        <f t="shared" si="19"/>
        <v>0</v>
      </c>
      <c r="X808" s="429">
        <f t="shared" si="19"/>
        <v>0</v>
      </c>
      <c r="Y808" s="429">
        <f t="shared" si="19"/>
        <v>0</v>
      </c>
      <c r="Z808" s="429">
        <f t="shared" si="19"/>
        <v>0</v>
      </c>
      <c r="AA808" s="429" t="s">
        <v>1296</v>
      </c>
    </row>
    <row r="809" spans="1:27" x14ac:dyDescent="0.25">
      <c r="A809" t="s">
        <v>149</v>
      </c>
      <c r="B809" t="s">
        <v>1246</v>
      </c>
      <c r="C809" t="s">
        <v>1324</v>
      </c>
      <c r="D809" t="s">
        <v>1384</v>
      </c>
      <c r="E809" t="s">
        <v>1326</v>
      </c>
      <c r="F809" t="s">
        <v>1293</v>
      </c>
      <c r="G809">
        <v>35</v>
      </c>
      <c r="H809">
        <v>35025</v>
      </c>
      <c r="I809" t="s">
        <v>563</v>
      </c>
      <c r="J809" t="s">
        <v>1385</v>
      </c>
      <c r="K809" t="s">
        <v>1386</v>
      </c>
      <c r="L809">
        <v>25.069371943774719</v>
      </c>
      <c r="M809">
        <v>13.589005352700315</v>
      </c>
      <c r="N809">
        <v>6.7945026763501577</v>
      </c>
      <c r="O809">
        <v>0</v>
      </c>
      <c r="P809">
        <v>0</v>
      </c>
      <c r="Q809">
        <v>0</v>
      </c>
      <c r="R809" t="s">
        <v>531</v>
      </c>
      <c r="S809" t="s">
        <v>531</v>
      </c>
      <c r="T809" t="s">
        <v>531</v>
      </c>
      <c r="U809" t="s">
        <v>531</v>
      </c>
      <c r="W809" s="429">
        <f t="shared" si="19"/>
        <v>0</v>
      </c>
      <c r="X809" s="429">
        <f t="shared" si="19"/>
        <v>0</v>
      </c>
      <c r="Y809" s="429">
        <f t="shared" si="19"/>
        <v>0</v>
      </c>
      <c r="Z809" s="429">
        <f t="shared" si="19"/>
        <v>0</v>
      </c>
      <c r="AA809" s="429" t="s">
        <v>1296</v>
      </c>
    </row>
    <row r="810" spans="1:27" x14ac:dyDescent="0.25">
      <c r="A810" t="s">
        <v>149</v>
      </c>
      <c r="B810" t="s">
        <v>1246</v>
      </c>
      <c r="C810" t="s">
        <v>1324</v>
      </c>
      <c r="D810" t="s">
        <v>1384</v>
      </c>
      <c r="E810" t="s">
        <v>1326</v>
      </c>
      <c r="F810" t="s">
        <v>1293</v>
      </c>
      <c r="G810">
        <v>35</v>
      </c>
      <c r="H810">
        <v>35025</v>
      </c>
      <c r="I810" t="s">
        <v>563</v>
      </c>
      <c r="J810" t="s">
        <v>1385</v>
      </c>
      <c r="K810" t="s">
        <v>1386</v>
      </c>
      <c r="L810">
        <v>0</v>
      </c>
      <c r="M810">
        <v>4.2172775232518225</v>
      </c>
      <c r="N810">
        <v>0</v>
      </c>
      <c r="O810">
        <v>0</v>
      </c>
      <c r="P810">
        <v>0</v>
      </c>
      <c r="Q810">
        <v>0</v>
      </c>
      <c r="R810" t="s">
        <v>531</v>
      </c>
      <c r="S810" t="s">
        <v>531</v>
      </c>
      <c r="T810" t="s">
        <v>531</v>
      </c>
      <c r="U810" t="s">
        <v>531</v>
      </c>
      <c r="W810" s="429">
        <f t="shared" si="19"/>
        <v>0</v>
      </c>
      <c r="X810" s="429">
        <f t="shared" si="19"/>
        <v>0</v>
      </c>
      <c r="Y810" s="429">
        <f t="shared" si="19"/>
        <v>0</v>
      </c>
      <c r="Z810" s="429">
        <f t="shared" si="19"/>
        <v>0</v>
      </c>
      <c r="AA810" s="429" t="s">
        <v>1296</v>
      </c>
    </row>
    <row r="811" spans="1:27" x14ac:dyDescent="0.25">
      <c r="A811" t="s">
        <v>149</v>
      </c>
      <c r="B811" t="s">
        <v>1246</v>
      </c>
      <c r="C811" t="s">
        <v>1324</v>
      </c>
      <c r="D811" t="s">
        <v>1384</v>
      </c>
      <c r="E811" t="s">
        <v>1326</v>
      </c>
      <c r="F811" t="s">
        <v>1293</v>
      </c>
      <c r="G811">
        <v>35</v>
      </c>
      <c r="H811">
        <v>35025</v>
      </c>
      <c r="I811" t="s">
        <v>563</v>
      </c>
      <c r="J811" t="s">
        <v>1385</v>
      </c>
      <c r="K811" t="s">
        <v>1386</v>
      </c>
      <c r="L811">
        <v>62.556283261568694</v>
      </c>
      <c r="M811">
        <v>31.160995032916244</v>
      </c>
      <c r="N811">
        <v>93.717278294484942</v>
      </c>
      <c r="O811">
        <v>0</v>
      </c>
      <c r="P811">
        <v>2.1086387616259112</v>
      </c>
      <c r="Q811">
        <v>2.1086387616259112</v>
      </c>
      <c r="R811" t="s">
        <v>531</v>
      </c>
      <c r="S811" t="s">
        <v>531</v>
      </c>
      <c r="T811" t="s">
        <v>531</v>
      </c>
      <c r="U811" t="s">
        <v>531</v>
      </c>
      <c r="W811" s="429">
        <f t="shared" si="19"/>
        <v>0</v>
      </c>
      <c r="X811" s="429">
        <f t="shared" si="19"/>
        <v>0</v>
      </c>
      <c r="Y811" s="429">
        <f t="shared" si="19"/>
        <v>0</v>
      </c>
      <c r="Z811" s="429">
        <f t="shared" si="19"/>
        <v>0</v>
      </c>
      <c r="AA811" s="429" t="s">
        <v>1296</v>
      </c>
    </row>
    <row r="812" spans="1:27" x14ac:dyDescent="0.25">
      <c r="A812" t="s">
        <v>149</v>
      </c>
      <c r="B812" t="s">
        <v>1246</v>
      </c>
      <c r="C812" t="s">
        <v>1324</v>
      </c>
      <c r="D812" t="s">
        <v>1384</v>
      </c>
      <c r="E812" t="s">
        <v>1326</v>
      </c>
      <c r="F812" t="s">
        <v>1293</v>
      </c>
      <c r="G812">
        <v>35</v>
      </c>
      <c r="H812">
        <v>35025</v>
      </c>
      <c r="I812" t="s">
        <v>563</v>
      </c>
      <c r="J812" t="s">
        <v>1385</v>
      </c>
      <c r="K812" t="s">
        <v>1386</v>
      </c>
      <c r="L812">
        <v>0</v>
      </c>
      <c r="M812">
        <v>7.7316754592950065</v>
      </c>
      <c r="N812">
        <v>0</v>
      </c>
      <c r="O812">
        <v>0</v>
      </c>
      <c r="P812">
        <v>0</v>
      </c>
      <c r="Q812">
        <v>0</v>
      </c>
      <c r="R812" t="s">
        <v>531</v>
      </c>
      <c r="S812" t="s">
        <v>531</v>
      </c>
      <c r="T812" t="s">
        <v>531</v>
      </c>
      <c r="U812" t="s">
        <v>531</v>
      </c>
      <c r="W812" s="429">
        <f t="shared" si="19"/>
        <v>0</v>
      </c>
      <c r="X812" s="429">
        <f t="shared" si="19"/>
        <v>0</v>
      </c>
      <c r="Y812" s="429">
        <f t="shared" si="19"/>
        <v>0</v>
      </c>
      <c r="Z812" s="429">
        <f t="shared" si="19"/>
        <v>0</v>
      </c>
      <c r="AA812" s="429" t="s">
        <v>1296</v>
      </c>
    </row>
    <row r="813" spans="1:27" x14ac:dyDescent="0.25">
      <c r="A813" t="s">
        <v>149</v>
      </c>
      <c r="B813" t="s">
        <v>1246</v>
      </c>
      <c r="C813" t="s">
        <v>1324</v>
      </c>
      <c r="D813" t="s">
        <v>1384</v>
      </c>
      <c r="E813" t="s">
        <v>1326</v>
      </c>
      <c r="F813" t="s">
        <v>1293</v>
      </c>
      <c r="G813">
        <v>35</v>
      </c>
      <c r="H813">
        <v>35025</v>
      </c>
      <c r="I813" t="s">
        <v>563</v>
      </c>
      <c r="J813" t="s">
        <v>1385</v>
      </c>
      <c r="K813" t="s">
        <v>1386</v>
      </c>
      <c r="L813">
        <v>0</v>
      </c>
      <c r="M813">
        <v>7.7316754592950065</v>
      </c>
      <c r="N813">
        <v>0</v>
      </c>
      <c r="O813">
        <v>0</v>
      </c>
      <c r="P813">
        <v>0</v>
      </c>
      <c r="Q813">
        <v>0</v>
      </c>
      <c r="R813" t="s">
        <v>531</v>
      </c>
      <c r="S813" t="s">
        <v>531</v>
      </c>
      <c r="T813" t="s">
        <v>531</v>
      </c>
      <c r="U813" t="s">
        <v>531</v>
      </c>
      <c r="W813" s="429">
        <f t="shared" si="19"/>
        <v>0</v>
      </c>
      <c r="X813" s="429">
        <f t="shared" si="19"/>
        <v>0</v>
      </c>
      <c r="Y813" s="429">
        <f t="shared" si="19"/>
        <v>0</v>
      </c>
      <c r="Z813" s="429">
        <f t="shared" si="19"/>
        <v>0</v>
      </c>
      <c r="AA813" s="429" t="s">
        <v>1296</v>
      </c>
    </row>
    <row r="814" spans="1:27" x14ac:dyDescent="0.25">
      <c r="A814" t="s">
        <v>149</v>
      </c>
      <c r="B814" t="s">
        <v>1246</v>
      </c>
      <c r="C814" t="s">
        <v>1324</v>
      </c>
      <c r="D814" t="s">
        <v>1384</v>
      </c>
      <c r="E814" t="s">
        <v>1326</v>
      </c>
      <c r="F814" t="s">
        <v>1293</v>
      </c>
      <c r="G814">
        <v>35</v>
      </c>
      <c r="H814">
        <v>35025</v>
      </c>
      <c r="I814" t="s">
        <v>563</v>
      </c>
      <c r="J814" t="s">
        <v>1385</v>
      </c>
      <c r="K814" t="s">
        <v>1386</v>
      </c>
      <c r="L814">
        <v>0</v>
      </c>
      <c r="M814">
        <v>3.2801047403069727</v>
      </c>
      <c r="N814">
        <v>0</v>
      </c>
      <c r="O814">
        <v>0</v>
      </c>
      <c r="P814">
        <v>0</v>
      </c>
      <c r="Q814">
        <v>0</v>
      </c>
      <c r="R814" t="s">
        <v>531</v>
      </c>
      <c r="S814" t="s">
        <v>531</v>
      </c>
      <c r="T814" t="s">
        <v>531</v>
      </c>
      <c r="U814" t="s">
        <v>531</v>
      </c>
      <c r="W814" s="429">
        <f t="shared" si="19"/>
        <v>0</v>
      </c>
      <c r="X814" s="429">
        <f t="shared" si="19"/>
        <v>0</v>
      </c>
      <c r="Y814" s="429">
        <f t="shared" si="19"/>
        <v>0</v>
      </c>
      <c r="Z814" s="429">
        <f t="shared" si="19"/>
        <v>0</v>
      </c>
      <c r="AA814" s="429" t="s">
        <v>1296</v>
      </c>
    </row>
    <row r="815" spans="1:27" x14ac:dyDescent="0.25">
      <c r="A815" t="s">
        <v>149</v>
      </c>
      <c r="B815" t="s">
        <v>1246</v>
      </c>
      <c r="C815" t="s">
        <v>1324</v>
      </c>
      <c r="D815" t="s">
        <v>1384</v>
      </c>
      <c r="E815" t="s">
        <v>1326</v>
      </c>
      <c r="F815" t="s">
        <v>1293</v>
      </c>
      <c r="G815">
        <v>35</v>
      </c>
      <c r="H815">
        <v>35025</v>
      </c>
      <c r="I815" t="s">
        <v>563</v>
      </c>
      <c r="J815" t="s">
        <v>1385</v>
      </c>
      <c r="K815" t="s">
        <v>1386</v>
      </c>
      <c r="L815">
        <v>0</v>
      </c>
      <c r="M815">
        <v>5.6230366976690958</v>
      </c>
      <c r="N815">
        <v>0</v>
      </c>
      <c r="O815">
        <v>0</v>
      </c>
      <c r="P815">
        <v>0</v>
      </c>
      <c r="Q815">
        <v>0</v>
      </c>
      <c r="R815" t="s">
        <v>531</v>
      </c>
      <c r="S815" t="s">
        <v>531</v>
      </c>
      <c r="T815" t="s">
        <v>531</v>
      </c>
      <c r="U815" t="s">
        <v>531</v>
      </c>
      <c r="W815" s="429">
        <f t="shared" si="19"/>
        <v>0</v>
      </c>
      <c r="X815" s="429">
        <f t="shared" si="19"/>
        <v>0</v>
      </c>
      <c r="Y815" s="429">
        <f t="shared" si="19"/>
        <v>0</v>
      </c>
      <c r="Z815" s="429">
        <f t="shared" si="19"/>
        <v>0</v>
      </c>
      <c r="AA815" s="429" t="s">
        <v>1296</v>
      </c>
    </row>
    <row r="816" spans="1:27" x14ac:dyDescent="0.25">
      <c r="A816" t="s">
        <v>149</v>
      </c>
      <c r="B816" t="s">
        <v>1246</v>
      </c>
      <c r="C816" t="s">
        <v>1324</v>
      </c>
      <c r="D816" t="s">
        <v>1384</v>
      </c>
      <c r="E816" t="s">
        <v>1326</v>
      </c>
      <c r="F816" t="s">
        <v>1293</v>
      </c>
      <c r="G816">
        <v>35</v>
      </c>
      <c r="H816">
        <v>35025</v>
      </c>
      <c r="I816" t="s">
        <v>563</v>
      </c>
      <c r="J816" t="s">
        <v>1385</v>
      </c>
      <c r="K816" t="s">
        <v>1386</v>
      </c>
      <c r="L816">
        <v>0</v>
      </c>
      <c r="M816">
        <v>9.3717278294484938</v>
      </c>
      <c r="N816">
        <v>0</v>
      </c>
      <c r="O816">
        <v>0</v>
      </c>
      <c r="P816">
        <v>0</v>
      </c>
      <c r="Q816">
        <v>0</v>
      </c>
      <c r="R816" t="s">
        <v>531</v>
      </c>
      <c r="S816" t="s">
        <v>531</v>
      </c>
      <c r="T816" t="s">
        <v>531</v>
      </c>
      <c r="U816" t="s">
        <v>531</v>
      </c>
      <c r="W816" s="429">
        <f t="shared" si="19"/>
        <v>0</v>
      </c>
      <c r="X816" s="429">
        <f t="shared" si="19"/>
        <v>0</v>
      </c>
      <c r="Y816" s="429">
        <f t="shared" si="19"/>
        <v>0</v>
      </c>
      <c r="Z816" s="429">
        <f t="shared" si="19"/>
        <v>0</v>
      </c>
      <c r="AA816" s="429" t="s">
        <v>1296</v>
      </c>
    </row>
    <row r="817" spans="1:27" x14ac:dyDescent="0.25">
      <c r="A817" t="s">
        <v>149</v>
      </c>
      <c r="B817" t="s">
        <v>1246</v>
      </c>
      <c r="C817" t="s">
        <v>1324</v>
      </c>
      <c r="D817" t="s">
        <v>1384</v>
      </c>
      <c r="E817" t="s">
        <v>1326</v>
      </c>
      <c r="F817" t="s">
        <v>1293</v>
      </c>
      <c r="G817">
        <v>35</v>
      </c>
      <c r="H817">
        <v>35015</v>
      </c>
      <c r="I817" t="s">
        <v>552</v>
      </c>
      <c r="J817" t="s">
        <v>1385</v>
      </c>
      <c r="K817" t="s">
        <v>1386</v>
      </c>
      <c r="L817">
        <v>0</v>
      </c>
      <c r="M817">
        <v>0</v>
      </c>
      <c r="N817">
        <v>0</v>
      </c>
      <c r="O817">
        <v>0</v>
      </c>
      <c r="P817">
        <v>1.8743455658896988</v>
      </c>
      <c r="Q817">
        <v>1.8743455658896988</v>
      </c>
      <c r="R817" t="s">
        <v>531</v>
      </c>
      <c r="S817" t="s">
        <v>531</v>
      </c>
      <c r="T817" t="s">
        <v>531</v>
      </c>
      <c r="U817" t="s">
        <v>531</v>
      </c>
      <c r="W817" s="429">
        <f t="shared" si="19"/>
        <v>0</v>
      </c>
      <c r="X817" s="429">
        <f t="shared" si="19"/>
        <v>0</v>
      </c>
      <c r="Y817" s="429">
        <f t="shared" si="19"/>
        <v>0</v>
      </c>
      <c r="Z817" s="429">
        <f t="shared" si="19"/>
        <v>0</v>
      </c>
      <c r="AA817" s="429" t="s">
        <v>1296</v>
      </c>
    </row>
    <row r="818" spans="1:27" x14ac:dyDescent="0.25">
      <c r="A818" t="s">
        <v>149</v>
      </c>
      <c r="B818" t="s">
        <v>1246</v>
      </c>
      <c r="C818" t="s">
        <v>1324</v>
      </c>
      <c r="D818" t="s">
        <v>1384</v>
      </c>
      <c r="E818" t="s">
        <v>1326</v>
      </c>
      <c r="F818" t="s">
        <v>1293</v>
      </c>
      <c r="G818">
        <v>35</v>
      </c>
      <c r="H818">
        <v>35015</v>
      </c>
      <c r="I818" t="s">
        <v>552</v>
      </c>
      <c r="J818" t="s">
        <v>1385</v>
      </c>
      <c r="K818" t="s">
        <v>1386</v>
      </c>
      <c r="L818">
        <v>64.196335631722178</v>
      </c>
      <c r="M818">
        <v>304.34686126133982</v>
      </c>
      <c r="N818">
        <v>128.62696445918058</v>
      </c>
      <c r="O818">
        <v>4.6858639147242469E-2</v>
      </c>
      <c r="P818">
        <v>0</v>
      </c>
      <c r="Q818">
        <v>0</v>
      </c>
      <c r="R818" t="s">
        <v>531</v>
      </c>
      <c r="S818" t="s">
        <v>531</v>
      </c>
      <c r="T818" t="s">
        <v>531</v>
      </c>
      <c r="U818" t="s">
        <v>531</v>
      </c>
      <c r="W818" s="429">
        <f t="shared" si="19"/>
        <v>0</v>
      </c>
      <c r="X818" s="429">
        <f t="shared" si="19"/>
        <v>0</v>
      </c>
      <c r="Y818" s="429">
        <f t="shared" si="19"/>
        <v>0</v>
      </c>
      <c r="Z818" s="429">
        <f t="shared" si="19"/>
        <v>0</v>
      </c>
      <c r="AA818" s="429" t="s">
        <v>1296</v>
      </c>
    </row>
    <row r="819" spans="1:27" x14ac:dyDescent="0.25">
      <c r="A819" t="s">
        <v>149</v>
      </c>
      <c r="B819" t="s">
        <v>1246</v>
      </c>
      <c r="C819" t="s">
        <v>1324</v>
      </c>
      <c r="D819" t="s">
        <v>1384</v>
      </c>
      <c r="E819" t="s">
        <v>1326</v>
      </c>
      <c r="F819" t="s">
        <v>1293</v>
      </c>
      <c r="G819">
        <v>35</v>
      </c>
      <c r="H819">
        <v>35015</v>
      </c>
      <c r="I819" t="s">
        <v>552</v>
      </c>
      <c r="J819" t="s">
        <v>1385</v>
      </c>
      <c r="K819" t="s">
        <v>1386</v>
      </c>
      <c r="L819">
        <v>39.126963687947459</v>
      </c>
      <c r="M819">
        <v>12.651832569755468</v>
      </c>
      <c r="N819">
        <v>46.858639147242471</v>
      </c>
      <c r="O819">
        <v>0</v>
      </c>
      <c r="P819">
        <v>0</v>
      </c>
      <c r="Q819">
        <v>0</v>
      </c>
      <c r="R819" t="s">
        <v>531</v>
      </c>
      <c r="S819" t="s">
        <v>531</v>
      </c>
      <c r="T819" t="s">
        <v>531</v>
      </c>
      <c r="U819" t="s">
        <v>531</v>
      </c>
      <c r="W819" s="429">
        <f t="shared" si="19"/>
        <v>0</v>
      </c>
      <c r="X819" s="429">
        <f t="shared" si="19"/>
        <v>0</v>
      </c>
      <c r="Y819" s="429">
        <f t="shared" si="19"/>
        <v>0</v>
      </c>
      <c r="Z819" s="429">
        <f t="shared" si="19"/>
        <v>0</v>
      </c>
      <c r="AA819" s="429" t="s">
        <v>1296</v>
      </c>
    </row>
    <row r="820" spans="1:27" x14ac:dyDescent="0.25">
      <c r="A820" t="s">
        <v>149</v>
      </c>
      <c r="B820" t="s">
        <v>1246</v>
      </c>
      <c r="C820" t="s">
        <v>1324</v>
      </c>
      <c r="D820" t="s">
        <v>1384</v>
      </c>
      <c r="E820" t="s">
        <v>1326</v>
      </c>
      <c r="F820" t="s">
        <v>1293</v>
      </c>
      <c r="G820">
        <v>35</v>
      </c>
      <c r="H820">
        <v>35015</v>
      </c>
      <c r="I820" t="s">
        <v>552</v>
      </c>
      <c r="J820" t="s">
        <v>1385</v>
      </c>
      <c r="K820" t="s">
        <v>1386</v>
      </c>
      <c r="L820">
        <v>52.481675844911564</v>
      </c>
      <c r="M820">
        <v>34.909686164695643</v>
      </c>
      <c r="N820">
        <v>18.509162463160777</v>
      </c>
      <c r="O820">
        <v>0</v>
      </c>
      <c r="P820">
        <v>0</v>
      </c>
      <c r="Q820">
        <v>0</v>
      </c>
      <c r="R820" t="s">
        <v>531</v>
      </c>
      <c r="S820" t="s">
        <v>531</v>
      </c>
      <c r="T820" t="s">
        <v>531</v>
      </c>
      <c r="U820" t="s">
        <v>531</v>
      </c>
      <c r="W820" s="429">
        <f t="shared" si="19"/>
        <v>0</v>
      </c>
      <c r="X820" s="429">
        <f t="shared" si="19"/>
        <v>0</v>
      </c>
      <c r="Y820" s="429">
        <f t="shared" si="19"/>
        <v>0</v>
      </c>
      <c r="Z820" s="429">
        <f t="shared" si="19"/>
        <v>0</v>
      </c>
      <c r="AA820" s="429" t="s">
        <v>1296</v>
      </c>
    </row>
    <row r="821" spans="1:27" x14ac:dyDescent="0.25">
      <c r="A821" t="s">
        <v>149</v>
      </c>
      <c r="B821" t="s">
        <v>1246</v>
      </c>
      <c r="C821" t="s">
        <v>1324</v>
      </c>
      <c r="D821" t="s">
        <v>1384</v>
      </c>
      <c r="E821" t="s">
        <v>1326</v>
      </c>
      <c r="F821" t="s">
        <v>1293</v>
      </c>
      <c r="G821">
        <v>35</v>
      </c>
      <c r="H821">
        <v>35015</v>
      </c>
      <c r="I821" t="s">
        <v>552</v>
      </c>
      <c r="J821" t="s">
        <v>1385</v>
      </c>
      <c r="K821" t="s">
        <v>1386</v>
      </c>
      <c r="L821">
        <v>52.481675844911564</v>
      </c>
      <c r="M821">
        <v>34.909686164695643</v>
      </c>
      <c r="N821">
        <v>18.509162463160777</v>
      </c>
      <c r="O821">
        <v>0</v>
      </c>
      <c r="P821">
        <v>0</v>
      </c>
      <c r="Q821">
        <v>0</v>
      </c>
      <c r="R821" t="s">
        <v>531</v>
      </c>
      <c r="S821" t="s">
        <v>531</v>
      </c>
      <c r="T821" t="s">
        <v>531</v>
      </c>
      <c r="U821" t="s">
        <v>531</v>
      </c>
      <c r="W821" s="429">
        <f t="shared" si="19"/>
        <v>0</v>
      </c>
      <c r="X821" s="429">
        <f t="shared" si="19"/>
        <v>0</v>
      </c>
      <c r="Y821" s="429">
        <f t="shared" si="19"/>
        <v>0</v>
      </c>
      <c r="Z821" s="429">
        <f t="shared" si="19"/>
        <v>0</v>
      </c>
      <c r="AA821" s="429" t="s">
        <v>1296</v>
      </c>
    </row>
    <row r="822" spans="1:27" x14ac:dyDescent="0.25">
      <c r="A822" t="s">
        <v>149</v>
      </c>
      <c r="B822" t="s">
        <v>1246</v>
      </c>
      <c r="C822" t="s">
        <v>1324</v>
      </c>
      <c r="D822" t="s">
        <v>1384</v>
      </c>
      <c r="E822" t="s">
        <v>1326</v>
      </c>
      <c r="F822" t="s">
        <v>1293</v>
      </c>
      <c r="G822">
        <v>35</v>
      </c>
      <c r="H822">
        <v>35015</v>
      </c>
      <c r="I822" t="s">
        <v>552</v>
      </c>
      <c r="J822" t="s">
        <v>1385</v>
      </c>
      <c r="K822" t="s">
        <v>1386</v>
      </c>
      <c r="L822">
        <v>39.126963687947459</v>
      </c>
      <c r="M822">
        <v>12.651832569755468</v>
      </c>
      <c r="N822">
        <v>46.858639147242471</v>
      </c>
      <c r="O822">
        <v>0</v>
      </c>
      <c r="P822">
        <v>0</v>
      </c>
      <c r="Q822">
        <v>0</v>
      </c>
      <c r="R822" t="s">
        <v>531</v>
      </c>
      <c r="S822" t="s">
        <v>531</v>
      </c>
      <c r="T822" t="s">
        <v>531</v>
      </c>
      <c r="U822" t="s">
        <v>531</v>
      </c>
      <c r="W822" s="429">
        <f t="shared" si="19"/>
        <v>0</v>
      </c>
      <c r="X822" s="429">
        <f t="shared" si="19"/>
        <v>0</v>
      </c>
      <c r="Y822" s="429">
        <f t="shared" si="19"/>
        <v>0</v>
      </c>
      <c r="Z822" s="429">
        <f t="shared" si="19"/>
        <v>0</v>
      </c>
      <c r="AA822" s="429" t="s">
        <v>1296</v>
      </c>
    </row>
    <row r="823" spans="1:27" x14ac:dyDescent="0.25">
      <c r="A823" t="s">
        <v>149</v>
      </c>
      <c r="B823" t="s">
        <v>1246</v>
      </c>
      <c r="C823" t="s">
        <v>1324</v>
      </c>
      <c r="D823" t="s">
        <v>1384</v>
      </c>
      <c r="E823" t="s">
        <v>1326</v>
      </c>
      <c r="F823" t="s">
        <v>1293</v>
      </c>
      <c r="G823">
        <v>35</v>
      </c>
      <c r="H823">
        <v>35015</v>
      </c>
      <c r="I823" t="s">
        <v>552</v>
      </c>
      <c r="J823" t="s">
        <v>1385</v>
      </c>
      <c r="K823" t="s">
        <v>1386</v>
      </c>
      <c r="L823">
        <v>3.0458115445707605</v>
      </c>
      <c r="M823">
        <v>0</v>
      </c>
      <c r="N823">
        <v>3.2801047403069727</v>
      </c>
      <c r="O823">
        <v>0</v>
      </c>
      <c r="P823">
        <v>0</v>
      </c>
      <c r="Q823">
        <v>0</v>
      </c>
      <c r="R823" t="s">
        <v>531</v>
      </c>
      <c r="S823" t="s">
        <v>531</v>
      </c>
      <c r="T823" t="s">
        <v>531</v>
      </c>
      <c r="U823" t="s">
        <v>531</v>
      </c>
      <c r="W823" s="429">
        <f t="shared" si="19"/>
        <v>0</v>
      </c>
      <c r="X823" s="429">
        <f t="shared" si="19"/>
        <v>0</v>
      </c>
      <c r="Y823" s="429">
        <f t="shared" si="19"/>
        <v>0</v>
      </c>
      <c r="Z823" s="429">
        <f t="shared" si="19"/>
        <v>0</v>
      </c>
      <c r="AA823" s="429" t="s">
        <v>1296</v>
      </c>
    </row>
    <row r="824" spans="1:27" x14ac:dyDescent="0.25">
      <c r="A824" t="s">
        <v>149</v>
      </c>
      <c r="B824" t="s">
        <v>1246</v>
      </c>
      <c r="C824" t="s">
        <v>1324</v>
      </c>
      <c r="D824" t="s">
        <v>1384</v>
      </c>
      <c r="E824" t="s">
        <v>1326</v>
      </c>
      <c r="F824" t="s">
        <v>1293</v>
      </c>
      <c r="G824">
        <v>35</v>
      </c>
      <c r="H824">
        <v>35015</v>
      </c>
      <c r="I824" t="s">
        <v>552</v>
      </c>
      <c r="J824" t="s">
        <v>1385</v>
      </c>
      <c r="K824" t="s">
        <v>1386</v>
      </c>
      <c r="L824">
        <v>0</v>
      </c>
      <c r="M824">
        <v>0.4685863914724247</v>
      </c>
      <c r="N824">
        <v>0</v>
      </c>
      <c r="O824">
        <v>0</v>
      </c>
      <c r="P824">
        <v>0</v>
      </c>
      <c r="Q824">
        <v>0</v>
      </c>
      <c r="R824" t="s">
        <v>531</v>
      </c>
      <c r="S824" t="s">
        <v>531</v>
      </c>
      <c r="T824" t="s">
        <v>531</v>
      </c>
      <c r="U824" t="s">
        <v>531</v>
      </c>
      <c r="W824" s="429">
        <f t="shared" si="19"/>
        <v>0</v>
      </c>
      <c r="X824" s="429">
        <f t="shared" si="19"/>
        <v>0</v>
      </c>
      <c r="Y824" s="429">
        <f t="shared" si="19"/>
        <v>0</v>
      </c>
      <c r="Z824" s="429">
        <f t="shared" si="19"/>
        <v>0</v>
      </c>
      <c r="AA824" s="429" t="s">
        <v>1296</v>
      </c>
    </row>
    <row r="825" spans="1:27" x14ac:dyDescent="0.25">
      <c r="A825" t="s">
        <v>149</v>
      </c>
      <c r="B825" t="s">
        <v>1246</v>
      </c>
      <c r="C825" t="s">
        <v>1324</v>
      </c>
      <c r="D825" t="s">
        <v>1384</v>
      </c>
      <c r="E825" t="s">
        <v>1326</v>
      </c>
      <c r="F825" t="s">
        <v>1293</v>
      </c>
      <c r="G825">
        <v>35</v>
      </c>
      <c r="H825">
        <v>35015</v>
      </c>
      <c r="I825" t="s">
        <v>552</v>
      </c>
      <c r="J825" t="s">
        <v>1385</v>
      </c>
      <c r="K825" t="s">
        <v>1386</v>
      </c>
      <c r="L825">
        <v>0</v>
      </c>
      <c r="M825">
        <v>10.543193808129555</v>
      </c>
      <c r="N825">
        <v>0</v>
      </c>
      <c r="O825">
        <v>0</v>
      </c>
      <c r="P825">
        <v>0</v>
      </c>
      <c r="Q825">
        <v>0</v>
      </c>
      <c r="R825" t="s">
        <v>531</v>
      </c>
      <c r="S825" t="s">
        <v>531</v>
      </c>
      <c r="T825" t="s">
        <v>531</v>
      </c>
      <c r="U825" t="s">
        <v>531</v>
      </c>
      <c r="W825" s="429">
        <f t="shared" si="19"/>
        <v>0</v>
      </c>
      <c r="X825" s="429">
        <f t="shared" si="19"/>
        <v>0</v>
      </c>
      <c r="Y825" s="429">
        <f t="shared" si="19"/>
        <v>0</v>
      </c>
      <c r="Z825" s="429">
        <f t="shared" si="19"/>
        <v>0</v>
      </c>
      <c r="AA825" s="429" t="s">
        <v>1296</v>
      </c>
    </row>
    <row r="826" spans="1:27" x14ac:dyDescent="0.25">
      <c r="A826" t="s">
        <v>149</v>
      </c>
      <c r="B826" t="s">
        <v>1246</v>
      </c>
      <c r="C826" t="s">
        <v>1324</v>
      </c>
      <c r="D826" t="s">
        <v>1384</v>
      </c>
      <c r="E826" t="s">
        <v>1326</v>
      </c>
      <c r="F826" t="s">
        <v>1293</v>
      </c>
      <c r="G826">
        <v>35</v>
      </c>
      <c r="H826">
        <v>35015</v>
      </c>
      <c r="I826" t="s">
        <v>552</v>
      </c>
      <c r="J826" t="s">
        <v>1385</v>
      </c>
      <c r="K826" t="s">
        <v>1386</v>
      </c>
      <c r="L826">
        <v>39.126963687947459</v>
      </c>
      <c r="M826">
        <v>6.3259162848777342</v>
      </c>
      <c r="N826">
        <v>7.9659686550312196</v>
      </c>
      <c r="O826">
        <v>0</v>
      </c>
      <c r="P826">
        <v>0</v>
      </c>
      <c r="Q826">
        <v>0</v>
      </c>
      <c r="R826" t="s">
        <v>531</v>
      </c>
      <c r="S826" t="s">
        <v>531</v>
      </c>
      <c r="T826" t="s">
        <v>531</v>
      </c>
      <c r="U826" t="s">
        <v>531</v>
      </c>
      <c r="W826" s="429">
        <f t="shared" si="19"/>
        <v>0</v>
      </c>
      <c r="X826" s="429">
        <f t="shared" si="19"/>
        <v>0</v>
      </c>
      <c r="Y826" s="429">
        <f t="shared" si="19"/>
        <v>0</v>
      </c>
      <c r="Z826" s="429">
        <f t="shared" si="19"/>
        <v>0</v>
      </c>
      <c r="AA826" s="429" t="s">
        <v>1296</v>
      </c>
    </row>
    <row r="827" spans="1:27" x14ac:dyDescent="0.25">
      <c r="A827" t="s">
        <v>149</v>
      </c>
      <c r="B827" t="s">
        <v>1246</v>
      </c>
      <c r="C827" t="s">
        <v>1324</v>
      </c>
      <c r="D827" t="s">
        <v>1384</v>
      </c>
      <c r="E827" t="s">
        <v>1326</v>
      </c>
      <c r="F827" t="s">
        <v>1293</v>
      </c>
      <c r="G827">
        <v>35</v>
      </c>
      <c r="H827">
        <v>35015</v>
      </c>
      <c r="I827" t="s">
        <v>552</v>
      </c>
      <c r="J827" t="s">
        <v>1385</v>
      </c>
      <c r="K827" t="s">
        <v>1386</v>
      </c>
      <c r="L827">
        <v>0</v>
      </c>
      <c r="M827">
        <v>10.543193808129555</v>
      </c>
      <c r="N827">
        <v>0</v>
      </c>
      <c r="O827">
        <v>0</v>
      </c>
      <c r="P827">
        <v>0</v>
      </c>
      <c r="Q827">
        <v>0</v>
      </c>
      <c r="R827" t="s">
        <v>531</v>
      </c>
      <c r="S827" t="s">
        <v>531</v>
      </c>
      <c r="T827" t="s">
        <v>531</v>
      </c>
      <c r="U827" t="s">
        <v>531</v>
      </c>
      <c r="W827" s="429">
        <f t="shared" si="19"/>
        <v>0</v>
      </c>
      <c r="X827" s="429">
        <f t="shared" si="19"/>
        <v>0</v>
      </c>
      <c r="Y827" s="429">
        <f t="shared" si="19"/>
        <v>0</v>
      </c>
      <c r="Z827" s="429">
        <f t="shared" si="19"/>
        <v>0</v>
      </c>
      <c r="AA827" s="429" t="s">
        <v>1296</v>
      </c>
    </row>
    <row r="828" spans="1:27" x14ac:dyDescent="0.25">
      <c r="A828" t="s">
        <v>149</v>
      </c>
      <c r="B828" t="s">
        <v>1246</v>
      </c>
      <c r="C828" t="s">
        <v>1324</v>
      </c>
      <c r="D828" t="s">
        <v>1384</v>
      </c>
      <c r="E828" t="s">
        <v>1326</v>
      </c>
      <c r="F828" t="s">
        <v>1293</v>
      </c>
      <c r="G828">
        <v>35</v>
      </c>
      <c r="H828">
        <v>35015</v>
      </c>
      <c r="I828" t="s">
        <v>552</v>
      </c>
      <c r="J828" t="s">
        <v>1385</v>
      </c>
      <c r="K828" t="s">
        <v>1386</v>
      </c>
      <c r="L828">
        <v>0</v>
      </c>
      <c r="M828">
        <v>16.166230505798652</v>
      </c>
      <c r="N828">
        <v>0</v>
      </c>
      <c r="O828">
        <v>0</v>
      </c>
      <c r="P828">
        <v>0</v>
      </c>
      <c r="Q828">
        <v>0</v>
      </c>
      <c r="R828" t="s">
        <v>531</v>
      </c>
      <c r="S828" t="s">
        <v>531</v>
      </c>
      <c r="T828" t="s">
        <v>531</v>
      </c>
      <c r="U828" t="s">
        <v>531</v>
      </c>
      <c r="W828" s="429">
        <f t="shared" si="19"/>
        <v>0</v>
      </c>
      <c r="X828" s="429">
        <f t="shared" si="19"/>
        <v>0</v>
      </c>
      <c r="Y828" s="429">
        <f t="shared" si="19"/>
        <v>0</v>
      </c>
      <c r="Z828" s="429">
        <f t="shared" si="19"/>
        <v>0</v>
      </c>
      <c r="AA828" s="429" t="s">
        <v>1296</v>
      </c>
    </row>
    <row r="829" spans="1:27" x14ac:dyDescent="0.25">
      <c r="A829" t="s">
        <v>149</v>
      </c>
      <c r="B829" t="s">
        <v>1246</v>
      </c>
      <c r="C829" t="s">
        <v>1324</v>
      </c>
      <c r="D829" t="s">
        <v>1384</v>
      </c>
      <c r="E829" t="s">
        <v>1326</v>
      </c>
      <c r="F829" t="s">
        <v>1293</v>
      </c>
      <c r="G829">
        <v>35</v>
      </c>
      <c r="H829">
        <v>35015</v>
      </c>
      <c r="I829" t="s">
        <v>552</v>
      </c>
      <c r="J829" t="s">
        <v>1385</v>
      </c>
      <c r="K829" t="s">
        <v>1386</v>
      </c>
      <c r="L829">
        <v>2.8115183488345479</v>
      </c>
      <c r="M829">
        <v>0</v>
      </c>
      <c r="N829">
        <v>2.3429319573621235</v>
      </c>
      <c r="O829">
        <v>0</v>
      </c>
      <c r="P829">
        <v>0</v>
      </c>
      <c r="Q829">
        <v>0</v>
      </c>
      <c r="R829" t="s">
        <v>531</v>
      </c>
      <c r="S829" t="s">
        <v>531</v>
      </c>
      <c r="T829" t="s">
        <v>531</v>
      </c>
      <c r="U829" t="s">
        <v>531</v>
      </c>
      <c r="W829" s="429">
        <f t="shared" si="19"/>
        <v>0</v>
      </c>
      <c r="X829" s="429">
        <f t="shared" si="19"/>
        <v>0</v>
      </c>
      <c r="Y829" s="429">
        <f t="shared" si="19"/>
        <v>0</v>
      </c>
      <c r="Z829" s="429">
        <f t="shared" si="19"/>
        <v>0</v>
      </c>
      <c r="AA829" s="429" t="s">
        <v>1296</v>
      </c>
    </row>
    <row r="830" spans="1:27" x14ac:dyDescent="0.25">
      <c r="A830" t="s">
        <v>149</v>
      </c>
      <c r="B830" t="s">
        <v>1246</v>
      </c>
      <c r="C830" t="s">
        <v>1324</v>
      </c>
      <c r="D830" t="s">
        <v>1384</v>
      </c>
      <c r="E830" t="s">
        <v>1326</v>
      </c>
      <c r="F830" t="s">
        <v>1293</v>
      </c>
      <c r="G830">
        <v>35</v>
      </c>
      <c r="H830">
        <v>35015</v>
      </c>
      <c r="I830" t="s">
        <v>552</v>
      </c>
      <c r="J830" t="s">
        <v>1385</v>
      </c>
      <c r="K830" t="s">
        <v>1386</v>
      </c>
      <c r="L830">
        <v>60.681937695678997</v>
      </c>
      <c r="M830">
        <v>7.9659686550312196</v>
      </c>
      <c r="N830">
        <v>56.46466017242718</v>
      </c>
      <c r="O830">
        <v>0</v>
      </c>
      <c r="P830">
        <v>0</v>
      </c>
      <c r="Q830">
        <v>0</v>
      </c>
      <c r="R830" t="s">
        <v>531</v>
      </c>
      <c r="S830" t="s">
        <v>531</v>
      </c>
      <c r="T830" t="s">
        <v>531</v>
      </c>
      <c r="U830" t="s">
        <v>531</v>
      </c>
      <c r="W830" s="429">
        <f t="shared" si="19"/>
        <v>0</v>
      </c>
      <c r="X830" s="429">
        <f t="shared" si="19"/>
        <v>0</v>
      </c>
      <c r="Y830" s="429">
        <f t="shared" si="19"/>
        <v>0</v>
      </c>
      <c r="Z830" s="429">
        <f t="shared" si="19"/>
        <v>0</v>
      </c>
      <c r="AA830" s="429" t="s">
        <v>1296</v>
      </c>
    </row>
    <row r="831" spans="1:27" x14ac:dyDescent="0.25">
      <c r="A831" t="s">
        <v>149</v>
      </c>
      <c r="B831" t="s">
        <v>1246</v>
      </c>
      <c r="C831" t="s">
        <v>1324</v>
      </c>
      <c r="D831" t="s">
        <v>1384</v>
      </c>
      <c r="E831" t="s">
        <v>1326</v>
      </c>
      <c r="F831" t="s">
        <v>1293</v>
      </c>
      <c r="G831">
        <v>35</v>
      </c>
      <c r="H831">
        <v>35015</v>
      </c>
      <c r="I831" t="s">
        <v>552</v>
      </c>
      <c r="J831" t="s">
        <v>1385</v>
      </c>
      <c r="K831" t="s">
        <v>1386</v>
      </c>
      <c r="L831">
        <v>0</v>
      </c>
      <c r="M831">
        <v>10.543193808129555</v>
      </c>
      <c r="N831">
        <v>0</v>
      </c>
      <c r="O831">
        <v>0</v>
      </c>
      <c r="P831">
        <v>0</v>
      </c>
      <c r="Q831">
        <v>0</v>
      </c>
      <c r="R831" t="s">
        <v>531</v>
      </c>
      <c r="S831" t="s">
        <v>531</v>
      </c>
      <c r="T831" t="s">
        <v>531</v>
      </c>
      <c r="U831" t="s">
        <v>531</v>
      </c>
      <c r="W831" s="429">
        <f t="shared" si="19"/>
        <v>0</v>
      </c>
      <c r="X831" s="429">
        <f t="shared" si="19"/>
        <v>0</v>
      </c>
      <c r="Y831" s="429">
        <f t="shared" si="19"/>
        <v>0</v>
      </c>
      <c r="Z831" s="429">
        <f t="shared" si="19"/>
        <v>0</v>
      </c>
      <c r="AA831" s="429" t="s">
        <v>1296</v>
      </c>
    </row>
    <row r="832" spans="1:27" x14ac:dyDescent="0.25">
      <c r="A832" t="s">
        <v>149</v>
      </c>
      <c r="B832" t="s">
        <v>1246</v>
      </c>
      <c r="C832" t="s">
        <v>1324</v>
      </c>
      <c r="D832" t="s">
        <v>1384</v>
      </c>
      <c r="E832" t="s">
        <v>1326</v>
      </c>
      <c r="F832" t="s">
        <v>1293</v>
      </c>
      <c r="G832">
        <v>35</v>
      </c>
      <c r="H832">
        <v>35015</v>
      </c>
      <c r="I832" t="s">
        <v>552</v>
      </c>
      <c r="J832" t="s">
        <v>1385</v>
      </c>
      <c r="K832" t="s">
        <v>1386</v>
      </c>
      <c r="L832">
        <v>60.681937695678997</v>
      </c>
      <c r="M832">
        <v>3.9829843275156098</v>
      </c>
      <c r="N832">
        <v>9.606021025184706</v>
      </c>
      <c r="O832">
        <v>0</v>
      </c>
      <c r="P832">
        <v>0</v>
      </c>
      <c r="Q832">
        <v>0</v>
      </c>
      <c r="R832" t="s">
        <v>531</v>
      </c>
      <c r="S832" t="s">
        <v>531</v>
      </c>
      <c r="T832" t="s">
        <v>531</v>
      </c>
      <c r="U832" t="s">
        <v>531</v>
      </c>
      <c r="W832" s="429">
        <f t="shared" si="19"/>
        <v>0</v>
      </c>
      <c r="X832" s="429">
        <f t="shared" si="19"/>
        <v>0</v>
      </c>
      <c r="Y832" s="429">
        <f t="shared" si="19"/>
        <v>0</v>
      </c>
      <c r="Z832" s="429">
        <f t="shared" si="19"/>
        <v>0</v>
      </c>
      <c r="AA832" s="429" t="s">
        <v>1296</v>
      </c>
    </row>
    <row r="833" spans="1:27" x14ac:dyDescent="0.25">
      <c r="A833" t="s">
        <v>149</v>
      </c>
      <c r="B833" t="s">
        <v>1246</v>
      </c>
      <c r="C833" t="s">
        <v>1324</v>
      </c>
      <c r="D833" t="s">
        <v>1384</v>
      </c>
      <c r="E833" t="s">
        <v>1326</v>
      </c>
      <c r="F833" t="s">
        <v>1293</v>
      </c>
      <c r="G833">
        <v>35</v>
      </c>
      <c r="H833">
        <v>35015</v>
      </c>
      <c r="I833" t="s">
        <v>552</v>
      </c>
      <c r="J833" t="s">
        <v>1385</v>
      </c>
      <c r="K833" t="s">
        <v>1386</v>
      </c>
      <c r="L833">
        <v>23.195026377885021</v>
      </c>
      <c r="M833">
        <v>3.9829843275156098</v>
      </c>
      <c r="N833">
        <v>3.9829843275156098</v>
      </c>
      <c r="O833">
        <v>0</v>
      </c>
      <c r="P833">
        <v>0</v>
      </c>
      <c r="Q833">
        <v>0</v>
      </c>
      <c r="R833" t="s">
        <v>531</v>
      </c>
      <c r="S833" t="s">
        <v>531</v>
      </c>
      <c r="T833" t="s">
        <v>531</v>
      </c>
      <c r="U833" t="s">
        <v>531</v>
      </c>
      <c r="W833" s="429">
        <f t="shared" si="19"/>
        <v>0</v>
      </c>
      <c r="X833" s="429">
        <f t="shared" si="19"/>
        <v>0</v>
      </c>
      <c r="Y833" s="429">
        <f t="shared" si="19"/>
        <v>0</v>
      </c>
      <c r="Z833" s="429">
        <f t="shared" si="19"/>
        <v>0</v>
      </c>
      <c r="AA833" s="429" t="s">
        <v>1296</v>
      </c>
    </row>
    <row r="834" spans="1:27" x14ac:dyDescent="0.25">
      <c r="A834" t="s">
        <v>149</v>
      </c>
      <c r="B834" t="s">
        <v>1246</v>
      </c>
      <c r="C834" t="s">
        <v>1324</v>
      </c>
      <c r="D834" t="s">
        <v>1384</v>
      </c>
      <c r="E834" t="s">
        <v>1326</v>
      </c>
      <c r="F834" t="s">
        <v>1293</v>
      </c>
      <c r="G834">
        <v>35</v>
      </c>
      <c r="H834">
        <v>35015</v>
      </c>
      <c r="I834" t="s">
        <v>552</v>
      </c>
      <c r="J834" t="s">
        <v>1385</v>
      </c>
      <c r="K834" t="s">
        <v>1386</v>
      </c>
      <c r="L834">
        <v>2.3429319573621235</v>
      </c>
      <c r="M834">
        <v>0</v>
      </c>
      <c r="N834">
        <v>0.9371727829448494</v>
      </c>
      <c r="O834">
        <v>0</v>
      </c>
      <c r="P834">
        <v>0</v>
      </c>
      <c r="Q834">
        <v>0</v>
      </c>
      <c r="R834" t="s">
        <v>531</v>
      </c>
      <c r="S834" t="s">
        <v>531</v>
      </c>
      <c r="T834" t="s">
        <v>531</v>
      </c>
      <c r="U834" t="s">
        <v>531</v>
      </c>
      <c r="W834" s="429">
        <f t="shared" si="19"/>
        <v>0</v>
      </c>
      <c r="X834" s="429">
        <f t="shared" si="19"/>
        <v>0</v>
      </c>
      <c r="Y834" s="429">
        <f t="shared" si="19"/>
        <v>0</v>
      </c>
      <c r="Z834" s="429">
        <f t="shared" si="19"/>
        <v>0</v>
      </c>
      <c r="AA834" s="429" t="s">
        <v>1296</v>
      </c>
    </row>
    <row r="835" spans="1:27" x14ac:dyDescent="0.25">
      <c r="A835" t="s">
        <v>149</v>
      </c>
      <c r="B835" t="s">
        <v>1246</v>
      </c>
      <c r="C835" t="s">
        <v>1324</v>
      </c>
      <c r="D835" t="s">
        <v>1384</v>
      </c>
      <c r="E835" t="s">
        <v>1326</v>
      </c>
      <c r="F835" t="s">
        <v>1293</v>
      </c>
      <c r="G835">
        <v>35</v>
      </c>
      <c r="H835">
        <v>35015</v>
      </c>
      <c r="I835" t="s">
        <v>552</v>
      </c>
      <c r="J835" t="s">
        <v>1385</v>
      </c>
      <c r="K835" t="s">
        <v>1386</v>
      </c>
      <c r="L835">
        <v>0</v>
      </c>
      <c r="M835">
        <v>3.7486911317793976</v>
      </c>
      <c r="N835">
        <v>0</v>
      </c>
      <c r="O835">
        <v>0</v>
      </c>
      <c r="P835">
        <v>0</v>
      </c>
      <c r="Q835">
        <v>0</v>
      </c>
      <c r="R835" t="s">
        <v>531</v>
      </c>
      <c r="S835" t="s">
        <v>531</v>
      </c>
      <c r="T835" t="s">
        <v>531</v>
      </c>
      <c r="U835" t="s">
        <v>531</v>
      </c>
      <c r="W835" s="429">
        <f t="shared" si="19"/>
        <v>0</v>
      </c>
      <c r="X835" s="429">
        <f t="shared" si="19"/>
        <v>0</v>
      </c>
      <c r="Y835" s="429">
        <f t="shared" si="19"/>
        <v>0</v>
      </c>
      <c r="Z835" s="429">
        <f t="shared" si="19"/>
        <v>0</v>
      </c>
      <c r="AA835" s="429" t="s">
        <v>1296</v>
      </c>
    </row>
    <row r="836" spans="1:27" x14ac:dyDescent="0.25">
      <c r="A836" t="s">
        <v>149</v>
      </c>
      <c r="B836" t="s">
        <v>1246</v>
      </c>
      <c r="C836" t="s">
        <v>1324</v>
      </c>
      <c r="D836" t="s">
        <v>1384</v>
      </c>
      <c r="E836" t="s">
        <v>1326</v>
      </c>
      <c r="F836" t="s">
        <v>1293</v>
      </c>
      <c r="G836">
        <v>35</v>
      </c>
      <c r="H836">
        <v>35015</v>
      </c>
      <c r="I836" t="s">
        <v>552</v>
      </c>
      <c r="J836" t="s">
        <v>1385</v>
      </c>
      <c r="K836" t="s">
        <v>1386</v>
      </c>
      <c r="L836">
        <v>0</v>
      </c>
      <c r="M836">
        <v>10.308900612393344</v>
      </c>
      <c r="N836">
        <v>0</v>
      </c>
      <c r="O836">
        <v>0</v>
      </c>
      <c r="P836">
        <v>0</v>
      </c>
      <c r="Q836">
        <v>0</v>
      </c>
      <c r="R836" t="s">
        <v>531</v>
      </c>
      <c r="S836" t="s">
        <v>531</v>
      </c>
      <c r="T836" t="s">
        <v>531</v>
      </c>
      <c r="U836" t="s">
        <v>531</v>
      </c>
      <c r="W836" s="429">
        <f t="shared" si="19"/>
        <v>0</v>
      </c>
      <c r="X836" s="429">
        <f t="shared" si="19"/>
        <v>0</v>
      </c>
      <c r="Y836" s="429">
        <f t="shared" si="19"/>
        <v>0</v>
      </c>
      <c r="Z836" s="429">
        <f t="shared" si="19"/>
        <v>0</v>
      </c>
      <c r="AA836" s="429" t="s">
        <v>1296</v>
      </c>
    </row>
    <row r="837" spans="1:27" x14ac:dyDescent="0.25">
      <c r="A837" t="s">
        <v>149</v>
      </c>
      <c r="B837" t="s">
        <v>1246</v>
      </c>
      <c r="C837" t="s">
        <v>1324</v>
      </c>
      <c r="D837" t="s">
        <v>1384</v>
      </c>
      <c r="E837" t="s">
        <v>1326</v>
      </c>
      <c r="F837" t="s">
        <v>1293</v>
      </c>
      <c r="G837">
        <v>35</v>
      </c>
      <c r="H837">
        <v>35015</v>
      </c>
      <c r="I837" t="s">
        <v>552</v>
      </c>
      <c r="J837" t="s">
        <v>1385</v>
      </c>
      <c r="K837" t="s">
        <v>1386</v>
      </c>
      <c r="L837">
        <v>0</v>
      </c>
      <c r="M837">
        <v>6.3259162848777342</v>
      </c>
      <c r="N837">
        <v>0</v>
      </c>
      <c r="O837">
        <v>0</v>
      </c>
      <c r="P837">
        <v>0</v>
      </c>
      <c r="Q837">
        <v>0</v>
      </c>
      <c r="R837" t="s">
        <v>531</v>
      </c>
      <c r="S837" t="s">
        <v>531</v>
      </c>
      <c r="T837" t="s">
        <v>531</v>
      </c>
      <c r="U837" t="s">
        <v>531</v>
      </c>
      <c r="W837" s="429">
        <f t="shared" si="19"/>
        <v>0</v>
      </c>
      <c r="X837" s="429">
        <f t="shared" si="19"/>
        <v>0</v>
      </c>
      <c r="Y837" s="429">
        <f t="shared" si="19"/>
        <v>0</v>
      </c>
      <c r="Z837" s="429">
        <f t="shared" si="19"/>
        <v>0</v>
      </c>
      <c r="AA837" s="429" t="s">
        <v>1296</v>
      </c>
    </row>
    <row r="838" spans="1:27" x14ac:dyDescent="0.25">
      <c r="A838" t="s">
        <v>149</v>
      </c>
      <c r="B838" t="s">
        <v>1246</v>
      </c>
      <c r="C838" t="s">
        <v>1324</v>
      </c>
      <c r="D838" t="s">
        <v>1384</v>
      </c>
      <c r="E838" t="s">
        <v>1326</v>
      </c>
      <c r="F838" t="s">
        <v>1293</v>
      </c>
      <c r="G838">
        <v>35</v>
      </c>
      <c r="H838">
        <v>35015</v>
      </c>
      <c r="I838" t="s">
        <v>552</v>
      </c>
      <c r="J838" t="s">
        <v>1385</v>
      </c>
      <c r="K838" t="s">
        <v>1386</v>
      </c>
      <c r="L838">
        <v>36.784031730585333</v>
      </c>
      <c r="M838">
        <v>11.948952982546828</v>
      </c>
      <c r="N838">
        <v>44.281413994144131</v>
      </c>
      <c r="O838">
        <v>0</v>
      </c>
      <c r="P838">
        <v>0</v>
      </c>
      <c r="Q838">
        <v>0</v>
      </c>
      <c r="R838" t="s">
        <v>531</v>
      </c>
      <c r="S838" t="s">
        <v>531</v>
      </c>
      <c r="T838" t="s">
        <v>531</v>
      </c>
      <c r="U838" t="s">
        <v>531</v>
      </c>
      <c r="W838" s="429">
        <f t="shared" si="19"/>
        <v>0</v>
      </c>
      <c r="X838" s="429">
        <f t="shared" si="19"/>
        <v>0</v>
      </c>
      <c r="Y838" s="429">
        <f t="shared" si="19"/>
        <v>0</v>
      </c>
      <c r="Z838" s="429">
        <f t="shared" si="19"/>
        <v>0</v>
      </c>
      <c r="AA838" s="429" t="s">
        <v>1296</v>
      </c>
    </row>
    <row r="839" spans="1:27" x14ac:dyDescent="0.25">
      <c r="A839" t="s">
        <v>149</v>
      </c>
      <c r="B839" t="s">
        <v>1246</v>
      </c>
      <c r="C839" t="s">
        <v>1324</v>
      </c>
      <c r="D839" t="s">
        <v>1384</v>
      </c>
      <c r="E839" t="s">
        <v>1326</v>
      </c>
      <c r="F839" t="s">
        <v>1293</v>
      </c>
      <c r="G839">
        <v>35</v>
      </c>
      <c r="H839">
        <v>35015</v>
      </c>
      <c r="I839" t="s">
        <v>552</v>
      </c>
      <c r="J839" t="s">
        <v>1385</v>
      </c>
      <c r="K839" t="s">
        <v>1386</v>
      </c>
      <c r="L839">
        <v>0</v>
      </c>
      <c r="M839">
        <v>67.242147176292946</v>
      </c>
      <c r="N839">
        <v>0</v>
      </c>
      <c r="O839">
        <v>0</v>
      </c>
      <c r="P839">
        <v>0</v>
      </c>
      <c r="Q839">
        <v>0</v>
      </c>
      <c r="R839" t="s">
        <v>531</v>
      </c>
      <c r="S839" t="s">
        <v>531</v>
      </c>
      <c r="T839" t="s">
        <v>531</v>
      </c>
      <c r="U839" t="s">
        <v>531</v>
      </c>
      <c r="W839" s="429">
        <f t="shared" si="19"/>
        <v>0</v>
      </c>
      <c r="X839" s="429">
        <f t="shared" si="19"/>
        <v>0</v>
      </c>
      <c r="Y839" s="429">
        <f t="shared" si="19"/>
        <v>0</v>
      </c>
      <c r="Z839" s="429">
        <f t="shared" si="19"/>
        <v>0</v>
      </c>
      <c r="AA839" s="429" t="s">
        <v>1296</v>
      </c>
    </row>
    <row r="840" spans="1:27" x14ac:dyDescent="0.25">
      <c r="A840" t="s">
        <v>149</v>
      </c>
      <c r="B840" t="s">
        <v>1246</v>
      </c>
      <c r="C840" t="s">
        <v>1324</v>
      </c>
      <c r="D840" t="s">
        <v>1384</v>
      </c>
      <c r="E840" t="s">
        <v>1326</v>
      </c>
      <c r="F840" t="s">
        <v>1293</v>
      </c>
      <c r="G840">
        <v>35</v>
      </c>
      <c r="H840">
        <v>35015</v>
      </c>
      <c r="I840" t="s">
        <v>552</v>
      </c>
      <c r="J840" t="s">
        <v>1385</v>
      </c>
      <c r="K840" t="s">
        <v>1386</v>
      </c>
      <c r="L840">
        <v>0</v>
      </c>
      <c r="M840">
        <v>11.480366591074405</v>
      </c>
      <c r="N840">
        <v>0</v>
      </c>
      <c r="O840">
        <v>0</v>
      </c>
      <c r="P840">
        <v>0</v>
      </c>
      <c r="Q840">
        <v>0</v>
      </c>
      <c r="R840" t="s">
        <v>531</v>
      </c>
      <c r="S840" t="s">
        <v>531</v>
      </c>
      <c r="T840" t="s">
        <v>531</v>
      </c>
      <c r="U840" t="s">
        <v>531</v>
      </c>
      <c r="W840" s="429">
        <f t="shared" si="19"/>
        <v>0</v>
      </c>
      <c r="X840" s="429">
        <f t="shared" si="19"/>
        <v>0</v>
      </c>
      <c r="Y840" s="429">
        <f t="shared" si="19"/>
        <v>0</v>
      </c>
      <c r="Z840" s="429">
        <f t="shared" si="19"/>
        <v>0</v>
      </c>
      <c r="AA840" s="429" t="s">
        <v>1296</v>
      </c>
    </row>
    <row r="841" spans="1:27" x14ac:dyDescent="0.25">
      <c r="A841" t="s">
        <v>149</v>
      </c>
      <c r="B841" t="s">
        <v>1246</v>
      </c>
      <c r="C841" t="s">
        <v>1324</v>
      </c>
      <c r="D841" t="s">
        <v>1384</v>
      </c>
      <c r="E841" t="s">
        <v>1326</v>
      </c>
      <c r="F841" t="s">
        <v>1293</v>
      </c>
      <c r="G841">
        <v>35</v>
      </c>
      <c r="H841">
        <v>35015</v>
      </c>
      <c r="I841" t="s">
        <v>552</v>
      </c>
      <c r="J841" t="s">
        <v>1385</v>
      </c>
      <c r="K841" t="s">
        <v>1386</v>
      </c>
      <c r="L841">
        <v>23.429319573621235</v>
      </c>
      <c r="M841">
        <v>23.429319573621235</v>
      </c>
      <c r="N841">
        <v>23.429319573621235</v>
      </c>
      <c r="O841">
        <v>23.429319573621235</v>
      </c>
      <c r="P841">
        <v>0</v>
      </c>
      <c r="Q841">
        <v>0</v>
      </c>
      <c r="R841" t="s">
        <v>531</v>
      </c>
      <c r="S841" t="s">
        <v>531</v>
      </c>
      <c r="T841" t="s">
        <v>531</v>
      </c>
      <c r="U841" t="s">
        <v>531</v>
      </c>
      <c r="W841" s="429">
        <f t="shared" si="19"/>
        <v>0</v>
      </c>
      <c r="X841" s="429">
        <f t="shared" si="19"/>
        <v>0</v>
      </c>
      <c r="Y841" s="429">
        <f t="shared" si="19"/>
        <v>0</v>
      </c>
      <c r="Z841" s="429">
        <f t="shared" si="19"/>
        <v>0</v>
      </c>
      <c r="AA841" s="429" t="s">
        <v>1296</v>
      </c>
    </row>
    <row r="842" spans="1:27" x14ac:dyDescent="0.25">
      <c r="A842" t="s">
        <v>149</v>
      </c>
      <c r="B842" t="s">
        <v>1246</v>
      </c>
      <c r="C842" t="s">
        <v>1324</v>
      </c>
      <c r="D842" t="s">
        <v>1384</v>
      </c>
      <c r="E842" t="s">
        <v>1326</v>
      </c>
      <c r="F842" t="s">
        <v>1293</v>
      </c>
      <c r="G842">
        <v>35</v>
      </c>
      <c r="H842">
        <v>35015</v>
      </c>
      <c r="I842" t="s">
        <v>552</v>
      </c>
      <c r="J842" t="s">
        <v>1385</v>
      </c>
      <c r="K842" t="s">
        <v>1386</v>
      </c>
      <c r="L842">
        <v>0</v>
      </c>
      <c r="M842">
        <v>33.503926990278366</v>
      </c>
      <c r="N842">
        <v>0</v>
      </c>
      <c r="O842">
        <v>0</v>
      </c>
      <c r="P842">
        <v>0</v>
      </c>
      <c r="Q842">
        <v>0</v>
      </c>
      <c r="R842" t="s">
        <v>531</v>
      </c>
      <c r="S842" t="s">
        <v>531</v>
      </c>
      <c r="T842" t="s">
        <v>531</v>
      </c>
      <c r="U842" t="s">
        <v>531</v>
      </c>
      <c r="W842" s="429">
        <f t="shared" si="19"/>
        <v>0</v>
      </c>
      <c r="X842" s="429">
        <f t="shared" si="19"/>
        <v>0</v>
      </c>
      <c r="Y842" s="429">
        <f t="shared" si="19"/>
        <v>0</v>
      </c>
      <c r="Z842" s="429">
        <f t="shared" si="19"/>
        <v>0</v>
      </c>
      <c r="AA842" s="429" t="s">
        <v>1296</v>
      </c>
    </row>
    <row r="843" spans="1:27" x14ac:dyDescent="0.25">
      <c r="A843" t="s">
        <v>149</v>
      </c>
      <c r="B843" t="s">
        <v>1246</v>
      </c>
      <c r="C843" t="s">
        <v>1324</v>
      </c>
      <c r="D843" t="s">
        <v>1384</v>
      </c>
      <c r="E843" t="s">
        <v>1326</v>
      </c>
      <c r="F843" t="s">
        <v>1293</v>
      </c>
      <c r="G843">
        <v>35</v>
      </c>
      <c r="H843">
        <v>35015</v>
      </c>
      <c r="I843" t="s">
        <v>552</v>
      </c>
      <c r="J843" t="s">
        <v>1385</v>
      </c>
      <c r="K843" t="s">
        <v>1386</v>
      </c>
      <c r="L843">
        <v>0</v>
      </c>
      <c r="M843">
        <v>7.5676702222796584</v>
      </c>
      <c r="N843">
        <v>0</v>
      </c>
      <c r="O843">
        <v>0</v>
      </c>
      <c r="P843">
        <v>0</v>
      </c>
      <c r="Q843">
        <v>0</v>
      </c>
      <c r="R843" t="s">
        <v>531</v>
      </c>
      <c r="S843" t="s">
        <v>531</v>
      </c>
      <c r="T843" t="s">
        <v>531</v>
      </c>
      <c r="U843" t="s">
        <v>531</v>
      </c>
      <c r="W843" s="429">
        <f t="shared" si="19"/>
        <v>0</v>
      </c>
      <c r="X843" s="429">
        <f t="shared" si="19"/>
        <v>0</v>
      </c>
      <c r="Y843" s="429">
        <f t="shared" si="19"/>
        <v>0</v>
      </c>
      <c r="Z843" s="429">
        <f t="shared" si="19"/>
        <v>0</v>
      </c>
      <c r="AA843" s="429" t="s">
        <v>1296</v>
      </c>
    </row>
    <row r="844" spans="1:27" x14ac:dyDescent="0.25">
      <c r="A844" t="s">
        <v>149</v>
      </c>
      <c r="B844" t="s">
        <v>1246</v>
      </c>
      <c r="C844" t="s">
        <v>1324</v>
      </c>
      <c r="D844" t="s">
        <v>1384</v>
      </c>
      <c r="E844" t="s">
        <v>1326</v>
      </c>
      <c r="F844" t="s">
        <v>1293</v>
      </c>
      <c r="G844">
        <v>35</v>
      </c>
      <c r="H844">
        <v>35025</v>
      </c>
      <c r="I844" t="s">
        <v>563</v>
      </c>
      <c r="J844" t="s">
        <v>1385</v>
      </c>
      <c r="K844" t="s">
        <v>1386</v>
      </c>
      <c r="L844">
        <v>45.452879972825194</v>
      </c>
      <c r="M844">
        <v>14.05759174417274</v>
      </c>
      <c r="N844">
        <v>57.636126151108243</v>
      </c>
      <c r="O844">
        <v>1.6400523701534864</v>
      </c>
      <c r="P844">
        <v>0</v>
      </c>
      <c r="Q844">
        <v>0</v>
      </c>
      <c r="R844" t="s">
        <v>531</v>
      </c>
      <c r="S844" t="s">
        <v>531</v>
      </c>
      <c r="T844" t="s">
        <v>531</v>
      </c>
      <c r="U844" t="s">
        <v>531</v>
      </c>
      <c r="W844" s="429">
        <f t="shared" si="19"/>
        <v>0</v>
      </c>
      <c r="X844" s="429">
        <f t="shared" si="19"/>
        <v>0</v>
      </c>
      <c r="Y844" s="429">
        <f t="shared" si="19"/>
        <v>0</v>
      </c>
      <c r="Z844" s="429">
        <f t="shared" si="19"/>
        <v>0</v>
      </c>
      <c r="AA844" s="429" t="s">
        <v>1296</v>
      </c>
    </row>
    <row r="845" spans="1:27" x14ac:dyDescent="0.25">
      <c r="A845" t="s">
        <v>149</v>
      </c>
      <c r="B845" t="s">
        <v>1246</v>
      </c>
      <c r="C845" t="s">
        <v>1324</v>
      </c>
      <c r="D845" t="s">
        <v>1384</v>
      </c>
      <c r="E845" t="s">
        <v>1326</v>
      </c>
      <c r="F845" t="s">
        <v>1293</v>
      </c>
      <c r="G845">
        <v>35</v>
      </c>
      <c r="H845">
        <v>35025</v>
      </c>
      <c r="I845" t="s">
        <v>563</v>
      </c>
      <c r="J845" t="s">
        <v>1385</v>
      </c>
      <c r="K845" t="s">
        <v>1386</v>
      </c>
      <c r="L845">
        <v>45.452879972825194</v>
      </c>
      <c r="M845">
        <v>14.05759174417274</v>
      </c>
      <c r="N845">
        <v>57.636126151108243</v>
      </c>
      <c r="O845">
        <v>1.6400523701534864</v>
      </c>
      <c r="P845">
        <v>0</v>
      </c>
      <c r="Q845">
        <v>0</v>
      </c>
      <c r="R845" t="s">
        <v>531</v>
      </c>
      <c r="S845" t="s">
        <v>531</v>
      </c>
      <c r="T845" t="s">
        <v>531</v>
      </c>
      <c r="U845" t="s">
        <v>531</v>
      </c>
      <c r="W845" s="429">
        <f t="shared" si="19"/>
        <v>0</v>
      </c>
      <c r="X845" s="429">
        <f t="shared" si="19"/>
        <v>0</v>
      </c>
      <c r="Y845" s="429">
        <f t="shared" si="19"/>
        <v>0</v>
      </c>
      <c r="Z845" s="429">
        <f t="shared" si="19"/>
        <v>0</v>
      </c>
      <c r="AA845" s="429" t="s">
        <v>1296</v>
      </c>
    </row>
    <row r="846" spans="1:27" x14ac:dyDescent="0.25">
      <c r="A846" t="s">
        <v>149</v>
      </c>
      <c r="B846" t="s">
        <v>1246</v>
      </c>
      <c r="C846" t="s">
        <v>1324</v>
      </c>
      <c r="D846" t="s">
        <v>1384</v>
      </c>
      <c r="E846" t="s">
        <v>1326</v>
      </c>
      <c r="F846" t="s">
        <v>1293</v>
      </c>
      <c r="G846">
        <v>35</v>
      </c>
      <c r="H846">
        <v>35025</v>
      </c>
      <c r="I846" t="s">
        <v>563</v>
      </c>
      <c r="J846" t="s">
        <v>1385</v>
      </c>
      <c r="K846" t="s">
        <v>1386</v>
      </c>
      <c r="L846">
        <v>0</v>
      </c>
      <c r="M846">
        <v>4.6858639147242469</v>
      </c>
      <c r="N846">
        <v>0</v>
      </c>
      <c r="O846">
        <v>0</v>
      </c>
      <c r="P846">
        <v>0</v>
      </c>
      <c r="Q846">
        <v>0</v>
      </c>
      <c r="R846" t="s">
        <v>531</v>
      </c>
      <c r="S846" t="s">
        <v>531</v>
      </c>
      <c r="T846" t="s">
        <v>531</v>
      </c>
      <c r="U846" t="s">
        <v>531</v>
      </c>
      <c r="W846" s="429">
        <f t="shared" si="19"/>
        <v>0</v>
      </c>
      <c r="X846" s="429">
        <f t="shared" si="19"/>
        <v>0</v>
      </c>
      <c r="Y846" s="429">
        <f t="shared" si="19"/>
        <v>0</v>
      </c>
      <c r="Z846" s="429">
        <f t="shared" si="19"/>
        <v>0</v>
      </c>
      <c r="AA846" s="429" t="s">
        <v>1296</v>
      </c>
    </row>
    <row r="847" spans="1:27" x14ac:dyDescent="0.25">
      <c r="A847" t="s">
        <v>149</v>
      </c>
      <c r="B847" t="s">
        <v>1246</v>
      </c>
      <c r="C847" t="s">
        <v>1324</v>
      </c>
      <c r="D847" t="s">
        <v>1384</v>
      </c>
      <c r="E847" t="s">
        <v>1326</v>
      </c>
      <c r="F847" t="s">
        <v>1293</v>
      </c>
      <c r="G847">
        <v>35</v>
      </c>
      <c r="H847">
        <v>35025</v>
      </c>
      <c r="I847" t="s">
        <v>563</v>
      </c>
      <c r="J847" t="s">
        <v>1385</v>
      </c>
      <c r="K847" t="s">
        <v>1386</v>
      </c>
      <c r="L847">
        <v>66.773560784820518</v>
      </c>
      <c r="M847">
        <v>33.503926990278366</v>
      </c>
      <c r="N847">
        <v>100.27748777509888</v>
      </c>
      <c r="O847">
        <v>1.8743455658896988</v>
      </c>
      <c r="P847">
        <v>2.3429319573621235</v>
      </c>
      <c r="Q847">
        <v>2.3429319573621235</v>
      </c>
      <c r="R847" t="s">
        <v>531</v>
      </c>
      <c r="S847" t="s">
        <v>531</v>
      </c>
      <c r="T847" t="s">
        <v>531</v>
      </c>
      <c r="U847" t="s">
        <v>531</v>
      </c>
      <c r="W847" s="429">
        <f t="shared" si="19"/>
        <v>0</v>
      </c>
      <c r="X847" s="429">
        <f t="shared" si="19"/>
        <v>0</v>
      </c>
      <c r="Y847" s="429">
        <f t="shared" si="19"/>
        <v>0</v>
      </c>
      <c r="Z847" s="429">
        <f t="shared" si="19"/>
        <v>0</v>
      </c>
      <c r="AA847" s="429" t="s">
        <v>1296</v>
      </c>
    </row>
    <row r="848" spans="1:27" x14ac:dyDescent="0.25">
      <c r="A848" t="s">
        <v>149</v>
      </c>
      <c r="B848" t="s">
        <v>1246</v>
      </c>
      <c r="C848" t="s">
        <v>1324</v>
      </c>
      <c r="D848" t="s">
        <v>1384</v>
      </c>
      <c r="E848" t="s">
        <v>1326</v>
      </c>
      <c r="F848" t="s">
        <v>1293</v>
      </c>
      <c r="G848">
        <v>35</v>
      </c>
      <c r="H848">
        <v>35025</v>
      </c>
      <c r="I848" t="s">
        <v>563</v>
      </c>
      <c r="J848" t="s">
        <v>1385</v>
      </c>
      <c r="K848" t="s">
        <v>1386</v>
      </c>
      <c r="L848">
        <v>45.452879972825194</v>
      </c>
      <c r="M848">
        <v>14.05759174417274</v>
      </c>
      <c r="N848">
        <v>57.636126151108243</v>
      </c>
      <c r="O848">
        <v>0</v>
      </c>
      <c r="P848">
        <v>0</v>
      </c>
      <c r="Q848">
        <v>0</v>
      </c>
      <c r="R848" t="s">
        <v>531</v>
      </c>
      <c r="S848" t="s">
        <v>531</v>
      </c>
      <c r="T848" t="s">
        <v>531</v>
      </c>
      <c r="U848" t="s">
        <v>531</v>
      </c>
      <c r="W848" s="429">
        <f t="shared" si="19"/>
        <v>0</v>
      </c>
      <c r="X848" s="429">
        <f t="shared" si="19"/>
        <v>0</v>
      </c>
      <c r="Y848" s="429">
        <f t="shared" si="19"/>
        <v>0</v>
      </c>
      <c r="Z848" s="429">
        <f t="shared" si="19"/>
        <v>0</v>
      </c>
      <c r="AA848" s="429" t="s">
        <v>1296</v>
      </c>
    </row>
    <row r="849" spans="1:27" x14ac:dyDescent="0.25">
      <c r="A849" t="s">
        <v>149</v>
      </c>
      <c r="B849" t="s">
        <v>1246</v>
      </c>
      <c r="C849" t="s">
        <v>1324</v>
      </c>
      <c r="D849" t="s">
        <v>1384</v>
      </c>
      <c r="E849" t="s">
        <v>1326</v>
      </c>
      <c r="F849" t="s">
        <v>1293</v>
      </c>
      <c r="G849">
        <v>35</v>
      </c>
      <c r="H849">
        <v>35025</v>
      </c>
      <c r="I849" t="s">
        <v>563</v>
      </c>
      <c r="J849" t="s">
        <v>1385</v>
      </c>
      <c r="K849" t="s">
        <v>1386</v>
      </c>
      <c r="L849">
        <v>45.452879972825194</v>
      </c>
      <c r="M849">
        <v>14.05759174417274</v>
      </c>
      <c r="N849">
        <v>57.636126151108243</v>
      </c>
      <c r="O849">
        <v>0</v>
      </c>
      <c r="P849">
        <v>0</v>
      </c>
      <c r="Q849">
        <v>0</v>
      </c>
      <c r="R849" t="s">
        <v>531</v>
      </c>
      <c r="S849" t="s">
        <v>531</v>
      </c>
      <c r="T849" t="s">
        <v>531</v>
      </c>
      <c r="U849" t="s">
        <v>531</v>
      </c>
      <c r="W849" s="429">
        <f t="shared" si="19"/>
        <v>0</v>
      </c>
      <c r="X849" s="429">
        <f t="shared" si="19"/>
        <v>0</v>
      </c>
      <c r="Y849" s="429">
        <f t="shared" si="19"/>
        <v>0</v>
      </c>
      <c r="Z849" s="429">
        <f t="shared" si="19"/>
        <v>0</v>
      </c>
      <c r="AA849" s="429" t="s">
        <v>1296</v>
      </c>
    </row>
    <row r="850" spans="1:27" x14ac:dyDescent="0.25">
      <c r="A850" t="s">
        <v>149</v>
      </c>
      <c r="B850" t="s">
        <v>1246</v>
      </c>
      <c r="C850" t="s">
        <v>1324</v>
      </c>
      <c r="D850" t="s">
        <v>1384</v>
      </c>
      <c r="E850" t="s">
        <v>1326</v>
      </c>
      <c r="F850" t="s">
        <v>1293</v>
      </c>
      <c r="G850">
        <v>35</v>
      </c>
      <c r="H850">
        <v>35025</v>
      </c>
      <c r="I850" t="s">
        <v>563</v>
      </c>
      <c r="J850" t="s">
        <v>1385</v>
      </c>
      <c r="K850" t="s">
        <v>1386</v>
      </c>
      <c r="L850">
        <v>0</v>
      </c>
      <c r="M850">
        <v>3.0458115445707605</v>
      </c>
      <c r="N850">
        <v>0</v>
      </c>
      <c r="O850">
        <v>0</v>
      </c>
      <c r="P850">
        <v>0</v>
      </c>
      <c r="Q850">
        <v>0</v>
      </c>
      <c r="R850" t="s">
        <v>531</v>
      </c>
      <c r="S850" t="s">
        <v>531</v>
      </c>
      <c r="T850" t="s">
        <v>531</v>
      </c>
      <c r="U850" t="s">
        <v>531</v>
      </c>
      <c r="W850" s="429">
        <f t="shared" si="19"/>
        <v>0</v>
      </c>
      <c r="X850" s="429">
        <f t="shared" si="19"/>
        <v>0</v>
      </c>
      <c r="Y850" s="429">
        <f t="shared" si="19"/>
        <v>0</v>
      </c>
      <c r="Z850" s="429">
        <f t="shared" si="19"/>
        <v>0</v>
      </c>
      <c r="AA850" s="429" t="s">
        <v>1296</v>
      </c>
    </row>
    <row r="851" spans="1:27" x14ac:dyDescent="0.25">
      <c r="A851" t="s">
        <v>149</v>
      </c>
      <c r="B851" t="s">
        <v>1246</v>
      </c>
      <c r="C851" t="s">
        <v>1324</v>
      </c>
      <c r="D851" t="s">
        <v>1384</v>
      </c>
      <c r="E851" t="s">
        <v>1326</v>
      </c>
      <c r="F851" t="s">
        <v>1293</v>
      </c>
      <c r="G851">
        <v>35</v>
      </c>
      <c r="H851">
        <v>35025</v>
      </c>
      <c r="I851" t="s">
        <v>563</v>
      </c>
      <c r="J851" t="s">
        <v>1385</v>
      </c>
      <c r="K851" t="s">
        <v>1386</v>
      </c>
      <c r="L851">
        <v>0</v>
      </c>
      <c r="M851">
        <v>3.0458115445707605</v>
      </c>
      <c r="N851">
        <v>0</v>
      </c>
      <c r="O851">
        <v>0</v>
      </c>
      <c r="P851">
        <v>0</v>
      </c>
      <c r="Q851">
        <v>0</v>
      </c>
      <c r="R851" t="s">
        <v>531</v>
      </c>
      <c r="S851" t="s">
        <v>531</v>
      </c>
      <c r="T851" t="s">
        <v>531</v>
      </c>
      <c r="U851" t="s">
        <v>531</v>
      </c>
      <c r="W851" s="429">
        <f t="shared" si="19"/>
        <v>0</v>
      </c>
      <c r="X851" s="429">
        <f t="shared" si="19"/>
        <v>0</v>
      </c>
      <c r="Y851" s="429">
        <f t="shared" si="19"/>
        <v>0</v>
      </c>
      <c r="Z851" s="429">
        <f t="shared" si="19"/>
        <v>0</v>
      </c>
      <c r="AA851" s="429" t="s">
        <v>1296</v>
      </c>
    </row>
    <row r="852" spans="1:27" x14ac:dyDescent="0.25">
      <c r="A852" t="s">
        <v>149</v>
      </c>
      <c r="B852" t="s">
        <v>1246</v>
      </c>
      <c r="C852" t="s">
        <v>1324</v>
      </c>
      <c r="D852" t="s">
        <v>1384</v>
      </c>
      <c r="E852" t="s">
        <v>1326</v>
      </c>
      <c r="F852" t="s">
        <v>1293</v>
      </c>
      <c r="G852">
        <v>35</v>
      </c>
      <c r="H852">
        <v>35015</v>
      </c>
      <c r="I852" t="s">
        <v>552</v>
      </c>
      <c r="J852" t="s">
        <v>1385</v>
      </c>
      <c r="K852" t="s">
        <v>1386</v>
      </c>
      <c r="L852">
        <v>16.86911009300729</v>
      </c>
      <c r="M852">
        <v>5.6230366976690958</v>
      </c>
      <c r="N852">
        <v>16.86911009300729</v>
      </c>
      <c r="O852">
        <v>0</v>
      </c>
      <c r="P852">
        <v>0.9371727829448494</v>
      </c>
      <c r="Q852">
        <v>0.9371727829448494</v>
      </c>
      <c r="R852" t="s">
        <v>531</v>
      </c>
      <c r="S852" t="s">
        <v>531</v>
      </c>
      <c r="T852" t="s">
        <v>531</v>
      </c>
      <c r="U852" t="s">
        <v>531</v>
      </c>
      <c r="W852" s="429">
        <f t="shared" si="19"/>
        <v>0</v>
      </c>
      <c r="X852" s="429">
        <f t="shared" si="19"/>
        <v>0</v>
      </c>
      <c r="Y852" s="429">
        <f t="shared" si="19"/>
        <v>0</v>
      </c>
      <c r="Z852" s="429">
        <f t="shared" si="19"/>
        <v>0</v>
      </c>
      <c r="AA852" s="429" t="s">
        <v>1296</v>
      </c>
    </row>
    <row r="853" spans="1:27" x14ac:dyDescent="0.25">
      <c r="A853" t="s">
        <v>149</v>
      </c>
      <c r="B853" t="s">
        <v>1246</v>
      </c>
      <c r="C853" t="s">
        <v>1324</v>
      </c>
      <c r="D853" t="s">
        <v>1384</v>
      </c>
      <c r="E853" t="s">
        <v>1326</v>
      </c>
      <c r="F853" t="s">
        <v>1293</v>
      </c>
      <c r="G853">
        <v>35</v>
      </c>
      <c r="H853">
        <v>35015</v>
      </c>
      <c r="I853" t="s">
        <v>552</v>
      </c>
      <c r="J853" t="s">
        <v>1385</v>
      </c>
      <c r="K853" t="s">
        <v>1386</v>
      </c>
      <c r="L853">
        <v>0.4685863914724247</v>
      </c>
      <c r="M853">
        <v>12.417539374019254</v>
      </c>
      <c r="N853">
        <v>0.70287958720863697</v>
      </c>
      <c r="O853">
        <v>0.11714659786810618</v>
      </c>
      <c r="P853">
        <v>0</v>
      </c>
      <c r="Q853">
        <v>0</v>
      </c>
      <c r="R853" t="s">
        <v>531</v>
      </c>
      <c r="S853" t="s">
        <v>531</v>
      </c>
      <c r="T853" t="s">
        <v>531</v>
      </c>
      <c r="U853" t="s">
        <v>531</v>
      </c>
      <c r="W853" s="429">
        <f t="shared" si="19"/>
        <v>0</v>
      </c>
      <c r="X853" s="429">
        <f t="shared" si="19"/>
        <v>0</v>
      </c>
      <c r="Y853" s="429">
        <f t="shared" si="19"/>
        <v>0</v>
      </c>
      <c r="Z853" s="429">
        <f t="shared" si="19"/>
        <v>0</v>
      </c>
      <c r="AA853" s="429" t="s">
        <v>1296</v>
      </c>
    </row>
    <row r="854" spans="1:27" x14ac:dyDescent="0.25">
      <c r="A854" t="s">
        <v>149</v>
      </c>
      <c r="B854" t="s">
        <v>1246</v>
      </c>
      <c r="C854" t="s">
        <v>1324</v>
      </c>
      <c r="D854" t="s">
        <v>1384</v>
      </c>
      <c r="E854" t="s">
        <v>1326</v>
      </c>
      <c r="F854" t="s">
        <v>1293</v>
      </c>
      <c r="G854">
        <v>35</v>
      </c>
      <c r="H854">
        <v>35015</v>
      </c>
      <c r="I854" t="s">
        <v>552</v>
      </c>
      <c r="J854" t="s">
        <v>1385</v>
      </c>
      <c r="K854" t="s">
        <v>1386</v>
      </c>
      <c r="L854">
        <v>0</v>
      </c>
      <c r="M854">
        <v>51.310209866230501</v>
      </c>
      <c r="N854">
        <v>0</v>
      </c>
      <c r="O854">
        <v>0</v>
      </c>
      <c r="P854">
        <v>0</v>
      </c>
      <c r="Q854">
        <v>0</v>
      </c>
      <c r="R854" t="s">
        <v>531</v>
      </c>
      <c r="S854" t="s">
        <v>531</v>
      </c>
      <c r="T854" t="s">
        <v>531</v>
      </c>
      <c r="U854" t="s">
        <v>531</v>
      </c>
      <c r="W854" s="429">
        <f t="shared" si="19"/>
        <v>0</v>
      </c>
      <c r="X854" s="429">
        <f t="shared" si="19"/>
        <v>0</v>
      </c>
      <c r="Y854" s="429">
        <f t="shared" si="19"/>
        <v>0</v>
      </c>
      <c r="Z854" s="429">
        <f t="shared" si="19"/>
        <v>0</v>
      </c>
      <c r="AA854" s="429" t="s">
        <v>1296</v>
      </c>
    </row>
    <row r="855" spans="1:27" x14ac:dyDescent="0.25">
      <c r="A855" t="s">
        <v>149</v>
      </c>
      <c r="B855" t="s">
        <v>1246</v>
      </c>
      <c r="C855" t="s">
        <v>1324</v>
      </c>
      <c r="D855" t="s">
        <v>1384</v>
      </c>
      <c r="E855" t="s">
        <v>1326</v>
      </c>
      <c r="F855" t="s">
        <v>1293</v>
      </c>
      <c r="G855">
        <v>35</v>
      </c>
      <c r="H855">
        <v>35015</v>
      </c>
      <c r="I855" t="s">
        <v>552</v>
      </c>
      <c r="J855" t="s">
        <v>1385</v>
      </c>
      <c r="K855" t="s">
        <v>1386</v>
      </c>
      <c r="L855">
        <v>2.3429319573621235</v>
      </c>
      <c r="M855">
        <v>0</v>
      </c>
      <c r="N855">
        <v>1.8743455658896988</v>
      </c>
      <c r="O855">
        <v>0</v>
      </c>
      <c r="P855">
        <v>0</v>
      </c>
      <c r="Q855">
        <v>0</v>
      </c>
      <c r="R855" t="s">
        <v>531</v>
      </c>
      <c r="S855" t="s">
        <v>531</v>
      </c>
      <c r="T855" t="s">
        <v>531</v>
      </c>
      <c r="U855" t="s">
        <v>531</v>
      </c>
      <c r="W855" s="429">
        <f t="shared" si="19"/>
        <v>0</v>
      </c>
      <c r="X855" s="429">
        <f t="shared" si="19"/>
        <v>0</v>
      </c>
      <c r="Y855" s="429">
        <f t="shared" si="19"/>
        <v>0</v>
      </c>
      <c r="Z855" s="429">
        <f t="shared" si="19"/>
        <v>0</v>
      </c>
      <c r="AA855" s="429" t="s">
        <v>1296</v>
      </c>
    </row>
    <row r="856" spans="1:27" x14ac:dyDescent="0.25">
      <c r="A856" t="s">
        <v>149</v>
      </c>
      <c r="B856" t="s">
        <v>1246</v>
      </c>
      <c r="C856" t="s">
        <v>1324</v>
      </c>
      <c r="D856" t="s">
        <v>1384</v>
      </c>
      <c r="E856" t="s">
        <v>1326</v>
      </c>
      <c r="F856" t="s">
        <v>1293</v>
      </c>
      <c r="G856">
        <v>35</v>
      </c>
      <c r="H856">
        <v>35015</v>
      </c>
      <c r="I856" t="s">
        <v>552</v>
      </c>
      <c r="J856" t="s">
        <v>1385</v>
      </c>
      <c r="K856" t="s">
        <v>1386</v>
      </c>
      <c r="L856">
        <v>3.7486911317793976</v>
      </c>
      <c r="M856">
        <v>0</v>
      </c>
      <c r="N856">
        <v>0</v>
      </c>
      <c r="O856">
        <v>0</v>
      </c>
      <c r="P856">
        <v>0</v>
      </c>
      <c r="Q856">
        <v>0</v>
      </c>
      <c r="R856" t="s">
        <v>531</v>
      </c>
      <c r="S856" t="s">
        <v>531</v>
      </c>
      <c r="T856" t="s">
        <v>531</v>
      </c>
      <c r="U856" t="s">
        <v>531</v>
      </c>
      <c r="W856" s="429">
        <f t="shared" si="19"/>
        <v>0</v>
      </c>
      <c r="X856" s="429">
        <f t="shared" si="19"/>
        <v>0</v>
      </c>
      <c r="Y856" s="429">
        <f t="shared" si="19"/>
        <v>0</v>
      </c>
      <c r="Z856" s="429">
        <f t="shared" si="19"/>
        <v>0</v>
      </c>
      <c r="AA856" s="429" t="s">
        <v>1296</v>
      </c>
    </row>
    <row r="857" spans="1:27" x14ac:dyDescent="0.25">
      <c r="A857" t="s">
        <v>149</v>
      </c>
      <c r="B857" t="s">
        <v>1246</v>
      </c>
      <c r="C857" t="s">
        <v>1324</v>
      </c>
      <c r="D857" t="s">
        <v>1384</v>
      </c>
      <c r="E857" t="s">
        <v>1326</v>
      </c>
      <c r="F857" t="s">
        <v>1293</v>
      </c>
      <c r="G857">
        <v>35</v>
      </c>
      <c r="H857">
        <v>35015</v>
      </c>
      <c r="I857" t="s">
        <v>552</v>
      </c>
      <c r="J857" t="s">
        <v>1385</v>
      </c>
      <c r="K857" t="s">
        <v>1386</v>
      </c>
      <c r="L857">
        <v>0</v>
      </c>
      <c r="M857">
        <v>5.6230366976690958</v>
      </c>
      <c r="N857">
        <v>0</v>
      </c>
      <c r="O857">
        <v>0</v>
      </c>
      <c r="P857">
        <v>0</v>
      </c>
      <c r="Q857">
        <v>0</v>
      </c>
      <c r="R857" t="s">
        <v>531</v>
      </c>
      <c r="S857" t="s">
        <v>531</v>
      </c>
      <c r="T857" t="s">
        <v>531</v>
      </c>
      <c r="U857" t="s">
        <v>531</v>
      </c>
      <c r="W857" s="429">
        <f t="shared" si="19"/>
        <v>0</v>
      </c>
      <c r="X857" s="429">
        <f t="shared" si="19"/>
        <v>0</v>
      </c>
      <c r="Y857" s="429">
        <f t="shared" si="19"/>
        <v>0</v>
      </c>
      <c r="Z857" s="429">
        <f t="shared" si="19"/>
        <v>0</v>
      </c>
      <c r="AA857" s="429" t="s">
        <v>1296</v>
      </c>
    </row>
    <row r="858" spans="1:27" x14ac:dyDescent="0.25">
      <c r="A858" t="s">
        <v>149</v>
      </c>
      <c r="B858" t="s">
        <v>1246</v>
      </c>
      <c r="C858" t="s">
        <v>1324</v>
      </c>
      <c r="D858" t="s">
        <v>1384</v>
      </c>
      <c r="E858" t="s">
        <v>1326</v>
      </c>
      <c r="F858" t="s">
        <v>1293</v>
      </c>
      <c r="G858">
        <v>35</v>
      </c>
      <c r="H858">
        <v>35015</v>
      </c>
      <c r="I858" t="s">
        <v>552</v>
      </c>
      <c r="J858" t="s">
        <v>1385</v>
      </c>
      <c r="K858" t="s">
        <v>1386</v>
      </c>
      <c r="L858">
        <v>0</v>
      </c>
      <c r="M858">
        <v>3.2801047403069727</v>
      </c>
      <c r="N858">
        <v>0</v>
      </c>
      <c r="O858">
        <v>0</v>
      </c>
      <c r="P858">
        <v>0</v>
      </c>
      <c r="Q858">
        <v>0</v>
      </c>
      <c r="R858" t="s">
        <v>531</v>
      </c>
      <c r="S858" t="s">
        <v>531</v>
      </c>
      <c r="T858" t="s">
        <v>531</v>
      </c>
      <c r="U858" t="s">
        <v>531</v>
      </c>
      <c r="W858" s="429">
        <f t="shared" si="19"/>
        <v>0</v>
      </c>
      <c r="X858" s="429">
        <f t="shared" si="19"/>
        <v>0</v>
      </c>
      <c r="Y858" s="429">
        <f t="shared" si="19"/>
        <v>0</v>
      </c>
      <c r="Z858" s="429">
        <f t="shared" si="19"/>
        <v>0</v>
      </c>
      <c r="AA858" s="429" t="s">
        <v>1296</v>
      </c>
    </row>
    <row r="859" spans="1:27" x14ac:dyDescent="0.25">
      <c r="A859" t="s">
        <v>149</v>
      </c>
      <c r="B859" t="s">
        <v>1246</v>
      </c>
      <c r="C859" t="s">
        <v>1324</v>
      </c>
      <c r="D859" t="s">
        <v>1384</v>
      </c>
      <c r="E859" t="s">
        <v>1326</v>
      </c>
      <c r="F859" t="s">
        <v>1293</v>
      </c>
      <c r="G859">
        <v>35</v>
      </c>
      <c r="H859">
        <v>35025</v>
      </c>
      <c r="I859" t="s">
        <v>563</v>
      </c>
      <c r="J859" t="s">
        <v>1385</v>
      </c>
      <c r="K859" t="s">
        <v>1386</v>
      </c>
      <c r="L859">
        <v>15.229057722853803</v>
      </c>
      <c r="M859">
        <v>4.9201571104604591</v>
      </c>
      <c r="N859">
        <v>9.3717278294484938</v>
      </c>
      <c r="O859">
        <v>0</v>
      </c>
      <c r="P859">
        <v>0</v>
      </c>
      <c r="Q859">
        <v>0</v>
      </c>
      <c r="R859" t="s">
        <v>531</v>
      </c>
      <c r="S859" t="s">
        <v>531</v>
      </c>
      <c r="T859" t="s">
        <v>531</v>
      </c>
      <c r="U859" t="s">
        <v>531</v>
      </c>
      <c r="W859" s="429">
        <f t="shared" si="19"/>
        <v>0</v>
      </c>
      <c r="X859" s="429">
        <f t="shared" si="19"/>
        <v>0</v>
      </c>
      <c r="Y859" s="429">
        <f t="shared" si="19"/>
        <v>0</v>
      </c>
      <c r="Z859" s="429">
        <f t="shared" si="19"/>
        <v>0</v>
      </c>
      <c r="AA859" s="429" t="s">
        <v>1296</v>
      </c>
    </row>
    <row r="860" spans="1:27" x14ac:dyDescent="0.25">
      <c r="A860" t="s">
        <v>149</v>
      </c>
      <c r="B860" t="s">
        <v>1246</v>
      </c>
      <c r="C860" t="s">
        <v>1324</v>
      </c>
      <c r="D860" t="s">
        <v>1384</v>
      </c>
      <c r="E860" t="s">
        <v>1326</v>
      </c>
      <c r="F860" t="s">
        <v>1293</v>
      </c>
      <c r="G860">
        <v>35</v>
      </c>
      <c r="H860">
        <v>35025</v>
      </c>
      <c r="I860" t="s">
        <v>563</v>
      </c>
      <c r="J860" t="s">
        <v>1385</v>
      </c>
      <c r="K860" t="s">
        <v>1386</v>
      </c>
      <c r="L860">
        <v>49.201571104604589</v>
      </c>
      <c r="M860">
        <v>16.400523701534865</v>
      </c>
      <c r="N860">
        <v>11.011780199601981</v>
      </c>
      <c r="O860">
        <v>0</v>
      </c>
      <c r="P860">
        <v>0</v>
      </c>
      <c r="Q860">
        <v>0</v>
      </c>
      <c r="R860" t="s">
        <v>531</v>
      </c>
      <c r="S860" t="s">
        <v>531</v>
      </c>
      <c r="T860" t="s">
        <v>531</v>
      </c>
      <c r="U860" t="s">
        <v>531</v>
      </c>
      <c r="W860" s="429">
        <f t="shared" si="19"/>
        <v>0</v>
      </c>
      <c r="X860" s="429">
        <f t="shared" si="19"/>
        <v>0</v>
      </c>
      <c r="Y860" s="429">
        <f t="shared" si="19"/>
        <v>0</v>
      </c>
      <c r="Z860" s="429">
        <f t="shared" si="19"/>
        <v>0</v>
      </c>
      <c r="AA860" s="429" t="s">
        <v>1296</v>
      </c>
    </row>
    <row r="861" spans="1:27" x14ac:dyDescent="0.25">
      <c r="A861" t="s">
        <v>149</v>
      </c>
      <c r="B861" t="s">
        <v>1246</v>
      </c>
      <c r="C861" t="s">
        <v>1324</v>
      </c>
      <c r="D861" t="s">
        <v>1384</v>
      </c>
      <c r="E861" t="s">
        <v>1326</v>
      </c>
      <c r="F861" t="s">
        <v>1293</v>
      </c>
      <c r="G861">
        <v>35</v>
      </c>
      <c r="H861">
        <v>35025</v>
      </c>
      <c r="I861" t="s">
        <v>563</v>
      </c>
      <c r="J861" t="s">
        <v>1385</v>
      </c>
      <c r="K861" t="s">
        <v>1386</v>
      </c>
      <c r="L861">
        <v>0</v>
      </c>
      <c r="M861">
        <v>3.7486911317793976</v>
      </c>
      <c r="N861">
        <v>0</v>
      </c>
      <c r="O861">
        <v>0</v>
      </c>
      <c r="P861">
        <v>0</v>
      </c>
      <c r="Q861">
        <v>0</v>
      </c>
      <c r="R861" t="s">
        <v>531</v>
      </c>
      <c r="S861" t="s">
        <v>531</v>
      </c>
      <c r="T861" t="s">
        <v>531</v>
      </c>
      <c r="U861" t="s">
        <v>531</v>
      </c>
      <c r="W861" s="429">
        <f t="shared" si="19"/>
        <v>0</v>
      </c>
      <c r="X861" s="429">
        <f t="shared" si="19"/>
        <v>0</v>
      </c>
      <c r="Y861" s="429">
        <f t="shared" si="19"/>
        <v>0</v>
      </c>
      <c r="Z861" s="429">
        <f t="shared" si="19"/>
        <v>0</v>
      </c>
      <c r="AA861" s="429" t="s">
        <v>1296</v>
      </c>
    </row>
    <row r="862" spans="1:27" x14ac:dyDescent="0.25">
      <c r="A862" t="s">
        <v>149</v>
      </c>
      <c r="B862" t="s">
        <v>1246</v>
      </c>
      <c r="C862" t="s">
        <v>1324</v>
      </c>
      <c r="D862" t="s">
        <v>1384</v>
      </c>
      <c r="E862" t="s">
        <v>1326</v>
      </c>
      <c r="F862" t="s">
        <v>1293</v>
      </c>
      <c r="G862">
        <v>35</v>
      </c>
      <c r="H862">
        <v>35025</v>
      </c>
      <c r="I862" t="s">
        <v>563</v>
      </c>
      <c r="J862" t="s">
        <v>1385</v>
      </c>
      <c r="K862" t="s">
        <v>1386</v>
      </c>
      <c r="L862">
        <v>0</v>
      </c>
      <c r="M862">
        <v>2.5772251530983361</v>
      </c>
      <c r="N862">
        <v>0</v>
      </c>
      <c r="O862">
        <v>0</v>
      </c>
      <c r="P862">
        <v>0</v>
      </c>
      <c r="Q862">
        <v>0</v>
      </c>
      <c r="R862" t="s">
        <v>531</v>
      </c>
      <c r="S862" t="s">
        <v>531</v>
      </c>
      <c r="T862" t="s">
        <v>531</v>
      </c>
      <c r="U862" t="s">
        <v>531</v>
      </c>
      <c r="W862" s="429">
        <f t="shared" si="19"/>
        <v>0</v>
      </c>
      <c r="X862" s="429">
        <f t="shared" si="19"/>
        <v>0</v>
      </c>
      <c r="Y862" s="429">
        <f t="shared" si="19"/>
        <v>0</v>
      </c>
      <c r="Z862" s="429">
        <f t="shared" si="19"/>
        <v>0</v>
      </c>
      <c r="AA862" s="429" t="s">
        <v>1296</v>
      </c>
    </row>
    <row r="863" spans="1:27" x14ac:dyDescent="0.25">
      <c r="A863" t="s">
        <v>149</v>
      </c>
      <c r="B863" t="s">
        <v>1246</v>
      </c>
      <c r="C863" t="s">
        <v>1324</v>
      </c>
      <c r="D863" t="s">
        <v>1384</v>
      </c>
      <c r="E863" t="s">
        <v>1326</v>
      </c>
      <c r="F863" t="s">
        <v>1293</v>
      </c>
      <c r="G863">
        <v>35</v>
      </c>
      <c r="H863">
        <v>35025</v>
      </c>
      <c r="I863" t="s">
        <v>563</v>
      </c>
      <c r="J863" t="s">
        <v>1385</v>
      </c>
      <c r="K863" t="s">
        <v>1386</v>
      </c>
      <c r="L863">
        <v>0</v>
      </c>
      <c r="M863">
        <v>2.5772251530983361</v>
      </c>
      <c r="N863">
        <v>0</v>
      </c>
      <c r="O863">
        <v>0</v>
      </c>
      <c r="P863">
        <v>0</v>
      </c>
      <c r="Q863">
        <v>0</v>
      </c>
      <c r="R863" t="s">
        <v>531</v>
      </c>
      <c r="S863" t="s">
        <v>531</v>
      </c>
      <c r="T863" t="s">
        <v>531</v>
      </c>
      <c r="U863" t="s">
        <v>531</v>
      </c>
      <c r="W863" s="429">
        <f t="shared" si="19"/>
        <v>0</v>
      </c>
      <c r="X863" s="429">
        <f t="shared" si="19"/>
        <v>0</v>
      </c>
      <c r="Y863" s="429">
        <f t="shared" si="19"/>
        <v>0</v>
      </c>
      <c r="Z863" s="429">
        <f t="shared" si="19"/>
        <v>0</v>
      </c>
      <c r="AA863" s="429" t="s">
        <v>1296</v>
      </c>
    </row>
    <row r="864" spans="1:27" x14ac:dyDescent="0.25">
      <c r="A864" t="s">
        <v>149</v>
      </c>
      <c r="B864" t="s">
        <v>1246</v>
      </c>
      <c r="C864" t="s">
        <v>1324</v>
      </c>
      <c r="D864" t="s">
        <v>1384</v>
      </c>
      <c r="E864" t="s">
        <v>1326</v>
      </c>
      <c r="F864" t="s">
        <v>1293</v>
      </c>
      <c r="G864">
        <v>35</v>
      </c>
      <c r="H864">
        <v>35025</v>
      </c>
      <c r="I864" t="s">
        <v>563</v>
      </c>
      <c r="J864" t="s">
        <v>1385</v>
      </c>
      <c r="K864" t="s">
        <v>1386</v>
      </c>
      <c r="L864">
        <v>0</v>
      </c>
      <c r="M864">
        <v>1.4057591744172739</v>
      </c>
      <c r="N864">
        <v>0</v>
      </c>
      <c r="O864">
        <v>0</v>
      </c>
      <c r="P864">
        <v>0</v>
      </c>
      <c r="Q864">
        <v>0</v>
      </c>
      <c r="R864" t="s">
        <v>531</v>
      </c>
      <c r="S864" t="s">
        <v>531</v>
      </c>
      <c r="T864" t="s">
        <v>531</v>
      </c>
      <c r="U864" t="s">
        <v>531</v>
      </c>
      <c r="W864" s="429">
        <f t="shared" si="19"/>
        <v>0</v>
      </c>
      <c r="X864" s="429">
        <f t="shared" si="19"/>
        <v>0</v>
      </c>
      <c r="Y864" s="429">
        <f t="shared" si="19"/>
        <v>0</v>
      </c>
      <c r="Z864" s="429">
        <f t="shared" ref="Z864:Z927" si="20">IFERROR(U864*1,0)</f>
        <v>0</v>
      </c>
      <c r="AA864" s="429" t="s">
        <v>1296</v>
      </c>
    </row>
    <row r="865" spans="1:27" x14ac:dyDescent="0.25">
      <c r="A865" t="s">
        <v>149</v>
      </c>
      <c r="B865" t="s">
        <v>1246</v>
      </c>
      <c r="C865" t="s">
        <v>1324</v>
      </c>
      <c r="D865" t="s">
        <v>1384</v>
      </c>
      <c r="E865" t="s">
        <v>1326</v>
      </c>
      <c r="F865" t="s">
        <v>1293</v>
      </c>
      <c r="G865">
        <v>35</v>
      </c>
      <c r="H865">
        <v>35015</v>
      </c>
      <c r="I865" t="s">
        <v>552</v>
      </c>
      <c r="J865" t="s">
        <v>1385</v>
      </c>
      <c r="K865" t="s">
        <v>1386</v>
      </c>
      <c r="L865">
        <v>53.41884862785642</v>
      </c>
      <c r="M865">
        <v>11.714659786810618</v>
      </c>
      <c r="N865">
        <v>53.41884862785642</v>
      </c>
      <c r="O865">
        <v>0</v>
      </c>
      <c r="P865">
        <v>2.3429319573621235</v>
      </c>
      <c r="Q865">
        <v>2.3429319573621235</v>
      </c>
      <c r="R865" t="s">
        <v>531</v>
      </c>
      <c r="S865" t="s">
        <v>531</v>
      </c>
      <c r="T865" t="s">
        <v>531</v>
      </c>
      <c r="U865" t="s">
        <v>531</v>
      </c>
      <c r="W865" s="429">
        <f t="shared" ref="W865:Z928" si="21">IFERROR(R865*1,0)</f>
        <v>0</v>
      </c>
      <c r="X865" s="429">
        <f t="shared" si="21"/>
        <v>0</v>
      </c>
      <c r="Y865" s="429">
        <f t="shared" si="21"/>
        <v>0</v>
      </c>
      <c r="Z865" s="429">
        <f t="shared" si="20"/>
        <v>0</v>
      </c>
      <c r="AA865" s="429" t="s">
        <v>1296</v>
      </c>
    </row>
    <row r="866" spans="1:27" x14ac:dyDescent="0.25">
      <c r="A866" t="s">
        <v>149</v>
      </c>
      <c r="B866" t="s">
        <v>1246</v>
      </c>
      <c r="C866" t="s">
        <v>1324</v>
      </c>
      <c r="D866" t="s">
        <v>1384</v>
      </c>
      <c r="E866" t="s">
        <v>1326</v>
      </c>
      <c r="F866" t="s">
        <v>1293</v>
      </c>
      <c r="G866">
        <v>35</v>
      </c>
      <c r="H866">
        <v>35015</v>
      </c>
      <c r="I866" t="s">
        <v>552</v>
      </c>
      <c r="J866" t="s">
        <v>1385</v>
      </c>
      <c r="K866" t="s">
        <v>1386</v>
      </c>
      <c r="L866">
        <v>53.41884862785642</v>
      </c>
      <c r="M866">
        <v>11.714659786810618</v>
      </c>
      <c r="N866">
        <v>53.41884862785642</v>
      </c>
      <c r="O866">
        <v>0</v>
      </c>
      <c r="P866">
        <v>2.3429319573621235</v>
      </c>
      <c r="Q866">
        <v>2.3429319573621235</v>
      </c>
      <c r="R866" t="s">
        <v>531</v>
      </c>
      <c r="S866" t="s">
        <v>531</v>
      </c>
      <c r="T866" t="s">
        <v>531</v>
      </c>
      <c r="U866" t="s">
        <v>531</v>
      </c>
      <c r="W866" s="429">
        <f t="shared" si="21"/>
        <v>0</v>
      </c>
      <c r="X866" s="429">
        <f t="shared" si="21"/>
        <v>0</v>
      </c>
      <c r="Y866" s="429">
        <f t="shared" si="21"/>
        <v>0</v>
      </c>
      <c r="Z866" s="429">
        <f t="shared" si="20"/>
        <v>0</v>
      </c>
      <c r="AA866" s="429" t="s">
        <v>1296</v>
      </c>
    </row>
    <row r="867" spans="1:27" x14ac:dyDescent="0.25">
      <c r="A867" t="s">
        <v>149</v>
      </c>
      <c r="B867" t="s">
        <v>1246</v>
      </c>
      <c r="C867" t="s">
        <v>1324</v>
      </c>
      <c r="D867" t="s">
        <v>1384</v>
      </c>
      <c r="E867" t="s">
        <v>1326</v>
      </c>
      <c r="F867" t="s">
        <v>1293</v>
      </c>
      <c r="G867">
        <v>35</v>
      </c>
      <c r="H867">
        <v>35015</v>
      </c>
      <c r="I867" t="s">
        <v>552</v>
      </c>
      <c r="J867" t="s">
        <v>1385</v>
      </c>
      <c r="K867" t="s">
        <v>1386</v>
      </c>
      <c r="L867">
        <v>0</v>
      </c>
      <c r="M867">
        <v>7.7316754592950065</v>
      </c>
      <c r="N867">
        <v>0</v>
      </c>
      <c r="O867">
        <v>0</v>
      </c>
      <c r="P867">
        <v>0</v>
      </c>
      <c r="Q867">
        <v>0</v>
      </c>
      <c r="R867" t="s">
        <v>531</v>
      </c>
      <c r="S867" t="s">
        <v>531</v>
      </c>
      <c r="T867" t="s">
        <v>531</v>
      </c>
      <c r="U867" t="s">
        <v>531</v>
      </c>
      <c r="W867" s="429">
        <f t="shared" si="21"/>
        <v>0</v>
      </c>
      <c r="X867" s="429">
        <f t="shared" si="21"/>
        <v>0</v>
      </c>
      <c r="Y867" s="429">
        <f t="shared" si="21"/>
        <v>0</v>
      </c>
      <c r="Z867" s="429">
        <f t="shared" si="20"/>
        <v>0</v>
      </c>
      <c r="AA867" s="429" t="s">
        <v>1296</v>
      </c>
    </row>
    <row r="868" spans="1:27" x14ac:dyDescent="0.25">
      <c r="A868" t="s">
        <v>149</v>
      </c>
      <c r="B868" t="s">
        <v>1246</v>
      </c>
      <c r="C868" t="s">
        <v>1324</v>
      </c>
      <c r="D868" t="s">
        <v>1384</v>
      </c>
      <c r="E868" t="s">
        <v>1326</v>
      </c>
      <c r="F868" t="s">
        <v>1293</v>
      </c>
      <c r="G868">
        <v>35</v>
      </c>
      <c r="H868">
        <v>35015</v>
      </c>
      <c r="I868" t="s">
        <v>552</v>
      </c>
      <c r="J868" t="s">
        <v>1385</v>
      </c>
      <c r="K868" t="s">
        <v>1386</v>
      </c>
      <c r="L868">
        <v>0</v>
      </c>
      <c r="M868">
        <v>7.7316754592950065</v>
      </c>
      <c r="N868">
        <v>0</v>
      </c>
      <c r="O868">
        <v>0</v>
      </c>
      <c r="P868">
        <v>0</v>
      </c>
      <c r="Q868">
        <v>0</v>
      </c>
      <c r="R868" t="s">
        <v>531</v>
      </c>
      <c r="S868" t="s">
        <v>531</v>
      </c>
      <c r="T868" t="s">
        <v>531</v>
      </c>
      <c r="U868" t="s">
        <v>531</v>
      </c>
      <c r="W868" s="429">
        <f t="shared" si="21"/>
        <v>0</v>
      </c>
      <c r="X868" s="429">
        <f t="shared" si="21"/>
        <v>0</v>
      </c>
      <c r="Y868" s="429">
        <f t="shared" si="21"/>
        <v>0</v>
      </c>
      <c r="Z868" s="429">
        <f t="shared" si="20"/>
        <v>0</v>
      </c>
      <c r="AA868" s="429" t="s">
        <v>1296</v>
      </c>
    </row>
    <row r="869" spans="1:27" x14ac:dyDescent="0.25">
      <c r="A869" t="s">
        <v>149</v>
      </c>
      <c r="B869" t="s">
        <v>1246</v>
      </c>
      <c r="C869" t="s">
        <v>1324</v>
      </c>
      <c r="D869" t="s">
        <v>1384</v>
      </c>
      <c r="E869" t="s">
        <v>1326</v>
      </c>
      <c r="F869" t="s">
        <v>1293</v>
      </c>
      <c r="G869">
        <v>35</v>
      </c>
      <c r="H869">
        <v>35015</v>
      </c>
      <c r="I869" t="s">
        <v>552</v>
      </c>
      <c r="J869" t="s">
        <v>1385</v>
      </c>
      <c r="K869" t="s">
        <v>1386</v>
      </c>
      <c r="L869">
        <v>0</v>
      </c>
      <c r="M869">
        <v>1.6400523701534864</v>
      </c>
      <c r="N869">
        <v>0</v>
      </c>
      <c r="O869">
        <v>0</v>
      </c>
      <c r="P869">
        <v>0</v>
      </c>
      <c r="Q869">
        <v>0</v>
      </c>
      <c r="R869" t="s">
        <v>531</v>
      </c>
      <c r="S869" t="s">
        <v>531</v>
      </c>
      <c r="T869" t="s">
        <v>531</v>
      </c>
      <c r="U869" t="s">
        <v>531</v>
      </c>
      <c r="W869" s="429">
        <f t="shared" si="21"/>
        <v>0</v>
      </c>
      <c r="X869" s="429">
        <f t="shared" si="21"/>
        <v>0</v>
      </c>
      <c r="Y869" s="429">
        <f t="shared" si="21"/>
        <v>0</v>
      </c>
      <c r="Z869" s="429">
        <f t="shared" si="20"/>
        <v>0</v>
      </c>
      <c r="AA869" s="429" t="s">
        <v>1296</v>
      </c>
    </row>
    <row r="870" spans="1:27" x14ac:dyDescent="0.25">
      <c r="A870" t="s">
        <v>149</v>
      </c>
      <c r="B870" t="s">
        <v>1246</v>
      </c>
      <c r="C870" t="s">
        <v>1324</v>
      </c>
      <c r="D870" t="s">
        <v>1384</v>
      </c>
      <c r="E870" t="s">
        <v>1326</v>
      </c>
      <c r="F870" t="s">
        <v>1293</v>
      </c>
      <c r="G870">
        <v>35</v>
      </c>
      <c r="H870">
        <v>35015</v>
      </c>
      <c r="I870" t="s">
        <v>552</v>
      </c>
      <c r="J870" t="s">
        <v>1385</v>
      </c>
      <c r="K870" t="s">
        <v>1386</v>
      </c>
      <c r="L870">
        <v>0</v>
      </c>
      <c r="M870">
        <v>0</v>
      </c>
      <c r="N870">
        <v>0</v>
      </c>
      <c r="O870">
        <v>0</v>
      </c>
      <c r="P870">
        <v>0</v>
      </c>
      <c r="Q870">
        <v>0</v>
      </c>
      <c r="R870" t="s">
        <v>531</v>
      </c>
      <c r="S870" t="s">
        <v>531</v>
      </c>
      <c r="T870" t="s">
        <v>531</v>
      </c>
      <c r="U870" t="s">
        <v>531</v>
      </c>
      <c r="W870" s="429">
        <f t="shared" si="21"/>
        <v>0</v>
      </c>
      <c r="X870" s="429">
        <f t="shared" si="21"/>
        <v>0</v>
      </c>
      <c r="Y870" s="429">
        <f t="shared" si="21"/>
        <v>0</v>
      </c>
      <c r="Z870" s="429">
        <f t="shared" si="20"/>
        <v>0</v>
      </c>
      <c r="AA870" s="429" t="s">
        <v>1296</v>
      </c>
    </row>
    <row r="871" spans="1:27" x14ac:dyDescent="0.25">
      <c r="A871" t="s">
        <v>149</v>
      </c>
      <c r="B871" t="s">
        <v>1246</v>
      </c>
      <c r="C871" t="s">
        <v>1324</v>
      </c>
      <c r="D871" t="s">
        <v>1384</v>
      </c>
      <c r="E871" t="s">
        <v>1326</v>
      </c>
      <c r="F871" t="s">
        <v>1293</v>
      </c>
      <c r="G871">
        <v>35</v>
      </c>
      <c r="H871">
        <v>35015</v>
      </c>
      <c r="I871" t="s">
        <v>552</v>
      </c>
      <c r="J871" t="s">
        <v>1385</v>
      </c>
      <c r="K871" t="s">
        <v>1386</v>
      </c>
      <c r="L871">
        <v>0</v>
      </c>
      <c r="M871">
        <v>11.714659786810618</v>
      </c>
      <c r="N871">
        <v>53.41884862785642</v>
      </c>
      <c r="O871">
        <v>0</v>
      </c>
      <c r="P871">
        <v>0</v>
      </c>
      <c r="Q871">
        <v>0</v>
      </c>
      <c r="R871" t="s">
        <v>531</v>
      </c>
      <c r="S871" t="s">
        <v>531</v>
      </c>
      <c r="T871" t="s">
        <v>531</v>
      </c>
      <c r="U871" t="s">
        <v>531</v>
      </c>
      <c r="W871" s="429">
        <f t="shared" si="21"/>
        <v>0</v>
      </c>
      <c r="X871" s="429">
        <f t="shared" si="21"/>
        <v>0</v>
      </c>
      <c r="Y871" s="429">
        <f t="shared" si="21"/>
        <v>0</v>
      </c>
      <c r="Z871" s="429">
        <f t="shared" si="20"/>
        <v>0</v>
      </c>
      <c r="AA871" s="429" t="s">
        <v>1296</v>
      </c>
    </row>
    <row r="872" spans="1:27" x14ac:dyDescent="0.25">
      <c r="A872" t="s">
        <v>149</v>
      </c>
      <c r="B872" t="s">
        <v>1246</v>
      </c>
      <c r="C872" t="s">
        <v>1324</v>
      </c>
      <c r="D872" t="s">
        <v>1384</v>
      </c>
      <c r="E872" t="s">
        <v>1326</v>
      </c>
      <c r="F872" t="s">
        <v>1293</v>
      </c>
      <c r="G872">
        <v>35</v>
      </c>
      <c r="H872">
        <v>35015</v>
      </c>
      <c r="I872" t="s">
        <v>552</v>
      </c>
      <c r="J872" t="s">
        <v>1385</v>
      </c>
      <c r="K872" t="s">
        <v>1386</v>
      </c>
      <c r="L872">
        <v>0</v>
      </c>
      <c r="M872">
        <v>11.714659786810618</v>
      </c>
      <c r="N872">
        <v>53.41884862785642</v>
      </c>
      <c r="O872">
        <v>0</v>
      </c>
      <c r="P872">
        <v>0</v>
      </c>
      <c r="Q872">
        <v>0</v>
      </c>
      <c r="R872" t="s">
        <v>531</v>
      </c>
      <c r="S872" t="s">
        <v>531</v>
      </c>
      <c r="T872" t="s">
        <v>531</v>
      </c>
      <c r="U872" t="s">
        <v>531</v>
      </c>
      <c r="W872" s="429">
        <f t="shared" si="21"/>
        <v>0</v>
      </c>
      <c r="X872" s="429">
        <f t="shared" si="21"/>
        <v>0</v>
      </c>
      <c r="Y872" s="429">
        <f t="shared" si="21"/>
        <v>0</v>
      </c>
      <c r="Z872" s="429">
        <f t="shared" si="20"/>
        <v>0</v>
      </c>
      <c r="AA872" s="429" t="s">
        <v>1296</v>
      </c>
    </row>
    <row r="873" spans="1:27" x14ac:dyDescent="0.25">
      <c r="A873" t="s">
        <v>149</v>
      </c>
      <c r="B873" t="s">
        <v>1246</v>
      </c>
      <c r="C873" t="s">
        <v>1324</v>
      </c>
      <c r="D873" t="s">
        <v>1384</v>
      </c>
      <c r="E873" t="s">
        <v>1326</v>
      </c>
      <c r="F873" t="s">
        <v>1293</v>
      </c>
      <c r="G873">
        <v>35</v>
      </c>
      <c r="H873">
        <v>35015</v>
      </c>
      <c r="I873" t="s">
        <v>552</v>
      </c>
      <c r="J873" t="s">
        <v>1385</v>
      </c>
      <c r="K873" t="s">
        <v>1386</v>
      </c>
      <c r="L873">
        <v>0</v>
      </c>
      <c r="M873">
        <v>6.0916230891415211</v>
      </c>
      <c r="N873">
        <v>0</v>
      </c>
      <c r="O873">
        <v>0</v>
      </c>
      <c r="P873">
        <v>0</v>
      </c>
      <c r="Q873">
        <v>0</v>
      </c>
      <c r="R873" t="s">
        <v>531</v>
      </c>
      <c r="S873" t="s">
        <v>531</v>
      </c>
      <c r="T873" t="s">
        <v>531</v>
      </c>
      <c r="U873" t="s">
        <v>531</v>
      </c>
      <c r="W873" s="429">
        <f t="shared" si="21"/>
        <v>0</v>
      </c>
      <c r="X873" s="429">
        <f t="shared" si="21"/>
        <v>0</v>
      </c>
      <c r="Y873" s="429">
        <f t="shared" si="21"/>
        <v>0</v>
      </c>
      <c r="Z873" s="429">
        <f t="shared" si="20"/>
        <v>0</v>
      </c>
      <c r="AA873" s="429" t="s">
        <v>1296</v>
      </c>
    </row>
    <row r="874" spans="1:27" x14ac:dyDescent="0.25">
      <c r="A874" t="s">
        <v>149</v>
      </c>
      <c r="B874" t="s">
        <v>1246</v>
      </c>
      <c r="C874" t="s">
        <v>1324</v>
      </c>
      <c r="D874" t="s">
        <v>1384</v>
      </c>
      <c r="E874" t="s">
        <v>1326</v>
      </c>
      <c r="F874" t="s">
        <v>1293</v>
      </c>
      <c r="G874">
        <v>35</v>
      </c>
      <c r="H874">
        <v>35015</v>
      </c>
      <c r="I874" t="s">
        <v>552</v>
      </c>
      <c r="J874" t="s">
        <v>1385</v>
      </c>
      <c r="K874" t="s">
        <v>1386</v>
      </c>
      <c r="L874">
        <v>0.70287958720863697</v>
      </c>
      <c r="M874">
        <v>0</v>
      </c>
      <c r="N874">
        <v>1.1714659786810617</v>
      </c>
      <c r="O874">
        <v>274.66191336156174</v>
      </c>
      <c r="P874">
        <v>0</v>
      </c>
      <c r="Q874">
        <v>0</v>
      </c>
      <c r="R874" t="s">
        <v>531</v>
      </c>
      <c r="S874" t="s">
        <v>531</v>
      </c>
      <c r="T874" t="s">
        <v>531</v>
      </c>
      <c r="U874" t="s">
        <v>531</v>
      </c>
      <c r="W874" s="429">
        <f t="shared" si="21"/>
        <v>0</v>
      </c>
      <c r="X874" s="429">
        <f t="shared" si="21"/>
        <v>0</v>
      </c>
      <c r="Y874" s="429">
        <f t="shared" si="21"/>
        <v>0</v>
      </c>
      <c r="Z874" s="429">
        <f t="shared" si="20"/>
        <v>0</v>
      </c>
      <c r="AA874" s="429" t="s">
        <v>1296</v>
      </c>
    </row>
    <row r="875" spans="1:27" x14ac:dyDescent="0.25">
      <c r="A875" t="s">
        <v>149</v>
      </c>
      <c r="B875" t="s">
        <v>1246</v>
      </c>
      <c r="C875" t="s">
        <v>1324</v>
      </c>
      <c r="D875" t="s">
        <v>1384</v>
      </c>
      <c r="E875" t="s">
        <v>1326</v>
      </c>
      <c r="F875" t="s">
        <v>1293</v>
      </c>
      <c r="G875">
        <v>35</v>
      </c>
      <c r="H875">
        <v>35015</v>
      </c>
      <c r="I875" t="s">
        <v>552</v>
      </c>
      <c r="J875" t="s">
        <v>1385</v>
      </c>
      <c r="K875" t="s">
        <v>1386</v>
      </c>
      <c r="L875">
        <v>23.429319573621235</v>
      </c>
      <c r="M875">
        <v>0</v>
      </c>
      <c r="N875">
        <v>0</v>
      </c>
      <c r="O875">
        <v>23.429319573621235</v>
      </c>
      <c r="P875">
        <v>0</v>
      </c>
      <c r="Q875">
        <v>0</v>
      </c>
      <c r="R875" t="s">
        <v>531</v>
      </c>
      <c r="S875" t="s">
        <v>531</v>
      </c>
      <c r="T875" t="s">
        <v>531</v>
      </c>
      <c r="U875" t="s">
        <v>531</v>
      </c>
      <c r="W875" s="429">
        <f t="shared" si="21"/>
        <v>0</v>
      </c>
      <c r="X875" s="429">
        <f t="shared" si="21"/>
        <v>0</v>
      </c>
      <c r="Y875" s="429">
        <f t="shared" si="21"/>
        <v>0</v>
      </c>
      <c r="Z875" s="429">
        <f t="shared" si="20"/>
        <v>0</v>
      </c>
      <c r="AA875" s="429" t="s">
        <v>1296</v>
      </c>
    </row>
    <row r="876" spans="1:27" x14ac:dyDescent="0.25">
      <c r="A876" t="s">
        <v>149</v>
      </c>
      <c r="B876" t="s">
        <v>1246</v>
      </c>
      <c r="C876" t="s">
        <v>1324</v>
      </c>
      <c r="D876" t="s">
        <v>1384</v>
      </c>
      <c r="E876" t="s">
        <v>1326</v>
      </c>
      <c r="F876" t="s">
        <v>1293</v>
      </c>
      <c r="G876">
        <v>35</v>
      </c>
      <c r="H876">
        <v>35015</v>
      </c>
      <c r="I876" t="s">
        <v>552</v>
      </c>
      <c r="J876" t="s">
        <v>1385</v>
      </c>
      <c r="K876" t="s">
        <v>1386</v>
      </c>
      <c r="L876">
        <v>45.452879972825194</v>
      </c>
      <c r="M876">
        <v>9.606021025184706</v>
      </c>
      <c r="N876">
        <v>7.263089067822583</v>
      </c>
      <c r="O876">
        <v>1.6400523701534864</v>
      </c>
      <c r="P876">
        <v>0</v>
      </c>
      <c r="Q876">
        <v>0</v>
      </c>
      <c r="R876" t="s">
        <v>531</v>
      </c>
      <c r="S876" t="s">
        <v>531</v>
      </c>
      <c r="T876" t="s">
        <v>531</v>
      </c>
      <c r="U876" t="s">
        <v>531</v>
      </c>
      <c r="W876" s="429">
        <f t="shared" si="21"/>
        <v>0</v>
      </c>
      <c r="X876" s="429">
        <f t="shared" si="21"/>
        <v>0</v>
      </c>
      <c r="Y876" s="429">
        <f t="shared" si="21"/>
        <v>0</v>
      </c>
      <c r="Z876" s="429">
        <f t="shared" si="20"/>
        <v>0</v>
      </c>
      <c r="AA876" s="429" t="s">
        <v>1296</v>
      </c>
    </row>
    <row r="877" spans="1:27" x14ac:dyDescent="0.25">
      <c r="A877" t="s">
        <v>149</v>
      </c>
      <c r="B877" t="s">
        <v>1246</v>
      </c>
      <c r="C877" t="s">
        <v>1324</v>
      </c>
      <c r="D877" t="s">
        <v>1384</v>
      </c>
      <c r="E877" t="s">
        <v>1326</v>
      </c>
      <c r="F877" t="s">
        <v>1293</v>
      </c>
      <c r="G877">
        <v>35</v>
      </c>
      <c r="H877">
        <v>35015</v>
      </c>
      <c r="I877" t="s">
        <v>552</v>
      </c>
      <c r="J877" t="s">
        <v>1385</v>
      </c>
      <c r="K877" t="s">
        <v>1386</v>
      </c>
      <c r="L877">
        <v>2.0149214833314262</v>
      </c>
      <c r="M877">
        <v>0</v>
      </c>
      <c r="N877">
        <v>0</v>
      </c>
      <c r="O877">
        <v>0.32801047403069733</v>
      </c>
      <c r="P877">
        <v>0.16400523701534866</v>
      </c>
      <c r="Q877">
        <v>0.16400523701534866</v>
      </c>
      <c r="R877" t="s">
        <v>531</v>
      </c>
      <c r="S877" t="s">
        <v>531</v>
      </c>
      <c r="T877" t="s">
        <v>531</v>
      </c>
      <c r="U877" t="s">
        <v>531</v>
      </c>
      <c r="W877" s="429">
        <f t="shared" si="21"/>
        <v>0</v>
      </c>
      <c r="X877" s="429">
        <f t="shared" si="21"/>
        <v>0</v>
      </c>
      <c r="Y877" s="429">
        <f t="shared" si="21"/>
        <v>0</v>
      </c>
      <c r="Z877" s="429">
        <f t="shared" si="20"/>
        <v>0</v>
      </c>
      <c r="AA877" s="429" t="s">
        <v>1296</v>
      </c>
    </row>
    <row r="878" spans="1:27" x14ac:dyDescent="0.25">
      <c r="A878" t="s">
        <v>149</v>
      </c>
      <c r="B878" t="s">
        <v>1246</v>
      </c>
      <c r="C878" t="s">
        <v>1324</v>
      </c>
      <c r="D878" t="s">
        <v>1384</v>
      </c>
      <c r="E878" t="s">
        <v>1326</v>
      </c>
      <c r="F878" t="s">
        <v>1293</v>
      </c>
      <c r="G878">
        <v>35</v>
      </c>
      <c r="H878">
        <v>35015</v>
      </c>
      <c r="I878" t="s">
        <v>552</v>
      </c>
      <c r="J878" t="s">
        <v>1385</v>
      </c>
      <c r="K878" t="s">
        <v>1386</v>
      </c>
      <c r="L878">
        <v>0</v>
      </c>
      <c r="M878">
        <v>23.195026377885021</v>
      </c>
      <c r="N878">
        <v>0</v>
      </c>
      <c r="O878">
        <v>0</v>
      </c>
      <c r="P878">
        <v>0</v>
      </c>
      <c r="Q878">
        <v>0</v>
      </c>
      <c r="R878" t="s">
        <v>531</v>
      </c>
      <c r="S878" t="s">
        <v>531</v>
      </c>
      <c r="T878" t="s">
        <v>531</v>
      </c>
      <c r="U878" t="s">
        <v>531</v>
      </c>
      <c r="W878" s="429">
        <f t="shared" si="21"/>
        <v>0</v>
      </c>
      <c r="X878" s="429">
        <f t="shared" si="21"/>
        <v>0</v>
      </c>
      <c r="Y878" s="429">
        <f t="shared" si="21"/>
        <v>0</v>
      </c>
      <c r="Z878" s="429">
        <f t="shared" si="20"/>
        <v>0</v>
      </c>
      <c r="AA878" s="429" t="s">
        <v>1296</v>
      </c>
    </row>
    <row r="879" spans="1:27" x14ac:dyDescent="0.25">
      <c r="A879" t="s">
        <v>149</v>
      </c>
      <c r="B879" t="s">
        <v>1246</v>
      </c>
      <c r="C879" t="s">
        <v>1324</v>
      </c>
      <c r="D879" t="s">
        <v>1384</v>
      </c>
      <c r="E879" t="s">
        <v>1326</v>
      </c>
      <c r="F879" t="s">
        <v>1293</v>
      </c>
      <c r="G879">
        <v>35</v>
      </c>
      <c r="H879">
        <v>35015</v>
      </c>
      <c r="I879" t="s">
        <v>552</v>
      </c>
      <c r="J879" t="s">
        <v>1385</v>
      </c>
      <c r="K879" t="s">
        <v>1386</v>
      </c>
      <c r="L879">
        <v>0</v>
      </c>
      <c r="M879">
        <v>3.9829843275156098</v>
      </c>
      <c r="N879">
        <v>0</v>
      </c>
      <c r="O879">
        <v>0</v>
      </c>
      <c r="P879">
        <v>0</v>
      </c>
      <c r="Q879">
        <v>0</v>
      </c>
      <c r="R879" t="s">
        <v>531</v>
      </c>
      <c r="S879" t="s">
        <v>531</v>
      </c>
      <c r="T879" t="s">
        <v>531</v>
      </c>
      <c r="U879" t="s">
        <v>531</v>
      </c>
      <c r="W879" s="429">
        <f t="shared" si="21"/>
        <v>0</v>
      </c>
      <c r="X879" s="429">
        <f t="shared" si="21"/>
        <v>0</v>
      </c>
      <c r="Y879" s="429">
        <f t="shared" si="21"/>
        <v>0</v>
      </c>
      <c r="Z879" s="429">
        <f t="shared" si="20"/>
        <v>0</v>
      </c>
      <c r="AA879" s="429" t="s">
        <v>1296</v>
      </c>
    </row>
    <row r="880" spans="1:27" x14ac:dyDescent="0.25">
      <c r="A880" t="s">
        <v>149</v>
      </c>
      <c r="B880" t="s">
        <v>1246</v>
      </c>
      <c r="C880" t="s">
        <v>1324</v>
      </c>
      <c r="D880" t="s">
        <v>1384</v>
      </c>
      <c r="E880" t="s">
        <v>1326</v>
      </c>
      <c r="F880" t="s">
        <v>1293</v>
      </c>
      <c r="G880">
        <v>35</v>
      </c>
      <c r="H880">
        <v>35015</v>
      </c>
      <c r="I880" t="s">
        <v>552</v>
      </c>
      <c r="J880" t="s">
        <v>1385</v>
      </c>
      <c r="K880" t="s">
        <v>1386</v>
      </c>
      <c r="L880">
        <v>45.452879972825194</v>
      </c>
      <c r="M880">
        <v>9.606021025184706</v>
      </c>
      <c r="N880">
        <v>7.263089067822583</v>
      </c>
      <c r="O880">
        <v>1.6400523701534864</v>
      </c>
      <c r="P880">
        <v>0</v>
      </c>
      <c r="Q880">
        <v>0</v>
      </c>
      <c r="R880" t="s">
        <v>531</v>
      </c>
      <c r="S880" t="s">
        <v>531</v>
      </c>
      <c r="T880" t="s">
        <v>531</v>
      </c>
      <c r="U880" t="s">
        <v>531</v>
      </c>
      <c r="W880" s="429">
        <f t="shared" si="21"/>
        <v>0</v>
      </c>
      <c r="X880" s="429">
        <f t="shared" si="21"/>
        <v>0</v>
      </c>
      <c r="Y880" s="429">
        <f t="shared" si="21"/>
        <v>0</v>
      </c>
      <c r="Z880" s="429">
        <f t="shared" si="20"/>
        <v>0</v>
      </c>
      <c r="AA880" s="429" t="s">
        <v>1296</v>
      </c>
    </row>
    <row r="881" spans="1:27" x14ac:dyDescent="0.25">
      <c r="A881" t="s">
        <v>149</v>
      </c>
      <c r="B881" t="s">
        <v>1246</v>
      </c>
      <c r="C881" t="s">
        <v>1324</v>
      </c>
      <c r="D881" t="s">
        <v>1384</v>
      </c>
      <c r="E881" t="s">
        <v>1326</v>
      </c>
      <c r="F881" t="s">
        <v>1293</v>
      </c>
      <c r="G881">
        <v>35</v>
      </c>
      <c r="H881">
        <v>35015</v>
      </c>
      <c r="I881" t="s">
        <v>552</v>
      </c>
      <c r="J881" t="s">
        <v>1385</v>
      </c>
      <c r="K881" t="s">
        <v>1386</v>
      </c>
      <c r="L881">
        <v>1.5931937310062441</v>
      </c>
      <c r="M881">
        <v>0</v>
      </c>
      <c r="N881">
        <v>0</v>
      </c>
      <c r="O881">
        <v>0</v>
      </c>
      <c r="P881">
        <v>0</v>
      </c>
      <c r="Q881">
        <v>0</v>
      </c>
      <c r="R881" t="s">
        <v>531</v>
      </c>
      <c r="S881" t="s">
        <v>531</v>
      </c>
      <c r="T881" t="s">
        <v>531</v>
      </c>
      <c r="U881" t="s">
        <v>531</v>
      </c>
      <c r="W881" s="429">
        <f t="shared" si="21"/>
        <v>0</v>
      </c>
      <c r="X881" s="429">
        <f t="shared" si="21"/>
        <v>0</v>
      </c>
      <c r="Y881" s="429">
        <f t="shared" si="21"/>
        <v>0</v>
      </c>
      <c r="Z881" s="429">
        <f t="shared" si="20"/>
        <v>0</v>
      </c>
      <c r="AA881" s="429" t="s">
        <v>1296</v>
      </c>
    </row>
    <row r="882" spans="1:27" x14ac:dyDescent="0.25">
      <c r="A882" t="s">
        <v>149</v>
      </c>
      <c r="B882" t="s">
        <v>1246</v>
      </c>
      <c r="C882" t="s">
        <v>1324</v>
      </c>
      <c r="D882" t="s">
        <v>1384</v>
      </c>
      <c r="E882" t="s">
        <v>1326</v>
      </c>
      <c r="F882" t="s">
        <v>1293</v>
      </c>
      <c r="G882">
        <v>35</v>
      </c>
      <c r="H882">
        <v>35015</v>
      </c>
      <c r="I882" t="s">
        <v>552</v>
      </c>
      <c r="J882" t="s">
        <v>1385</v>
      </c>
      <c r="K882" t="s">
        <v>1386</v>
      </c>
      <c r="L882">
        <v>4.2172775232518225</v>
      </c>
      <c r="M882">
        <v>107.54057684292147</v>
      </c>
      <c r="N882">
        <v>3.514397936043185</v>
      </c>
      <c r="O882">
        <v>0</v>
      </c>
      <c r="P882">
        <v>0</v>
      </c>
      <c r="Q882">
        <v>0</v>
      </c>
      <c r="R882" t="s">
        <v>531</v>
      </c>
      <c r="S882" t="s">
        <v>531</v>
      </c>
      <c r="T882" t="s">
        <v>531</v>
      </c>
      <c r="U882" t="s">
        <v>531</v>
      </c>
      <c r="W882" s="429">
        <f t="shared" si="21"/>
        <v>0</v>
      </c>
      <c r="X882" s="429">
        <f t="shared" si="21"/>
        <v>0</v>
      </c>
      <c r="Y882" s="429">
        <f t="shared" si="21"/>
        <v>0</v>
      </c>
      <c r="Z882" s="429">
        <f t="shared" si="20"/>
        <v>0</v>
      </c>
      <c r="AA882" s="429" t="s">
        <v>1296</v>
      </c>
    </row>
    <row r="883" spans="1:27" x14ac:dyDescent="0.25">
      <c r="A883" t="s">
        <v>149</v>
      </c>
      <c r="B883" t="s">
        <v>1246</v>
      </c>
      <c r="C883" t="s">
        <v>1324</v>
      </c>
      <c r="D883" t="s">
        <v>1384</v>
      </c>
      <c r="E883" t="s">
        <v>1326</v>
      </c>
      <c r="F883" t="s">
        <v>1293</v>
      </c>
      <c r="G883">
        <v>35</v>
      </c>
      <c r="H883">
        <v>35015</v>
      </c>
      <c r="I883" t="s">
        <v>552</v>
      </c>
      <c r="J883" t="s">
        <v>1385</v>
      </c>
      <c r="K883" t="s">
        <v>1386</v>
      </c>
      <c r="L883">
        <v>31.160995032916244</v>
      </c>
      <c r="M883">
        <v>12.183246178283042</v>
      </c>
      <c r="N883">
        <v>8.6688482422398572</v>
      </c>
      <c r="O883">
        <v>1.6400523701534864</v>
      </c>
      <c r="P883">
        <v>0</v>
      </c>
      <c r="Q883">
        <v>0</v>
      </c>
      <c r="R883" t="s">
        <v>531</v>
      </c>
      <c r="S883" t="s">
        <v>531</v>
      </c>
      <c r="T883" t="s">
        <v>531</v>
      </c>
      <c r="U883" t="s">
        <v>531</v>
      </c>
      <c r="W883" s="429">
        <f t="shared" si="21"/>
        <v>0</v>
      </c>
      <c r="X883" s="429">
        <f t="shared" si="21"/>
        <v>0</v>
      </c>
      <c r="Y883" s="429">
        <f t="shared" si="21"/>
        <v>0</v>
      </c>
      <c r="Z883" s="429">
        <f t="shared" si="20"/>
        <v>0</v>
      </c>
      <c r="AA883" s="429" t="s">
        <v>1296</v>
      </c>
    </row>
    <row r="884" spans="1:27" x14ac:dyDescent="0.25">
      <c r="A884" t="s">
        <v>149</v>
      </c>
      <c r="B884" t="s">
        <v>1246</v>
      </c>
      <c r="C884" t="s">
        <v>1324</v>
      </c>
      <c r="D884" t="s">
        <v>1384</v>
      </c>
      <c r="E884" t="s">
        <v>1326</v>
      </c>
      <c r="F884" t="s">
        <v>1293</v>
      </c>
      <c r="G884">
        <v>35</v>
      </c>
      <c r="H884">
        <v>35015</v>
      </c>
      <c r="I884" t="s">
        <v>552</v>
      </c>
      <c r="J884" t="s">
        <v>1385</v>
      </c>
      <c r="K884" t="s">
        <v>1386</v>
      </c>
      <c r="L884">
        <v>31.160995032916244</v>
      </c>
      <c r="M884">
        <v>12.183246178283042</v>
      </c>
      <c r="N884">
        <v>8.6688482422398572</v>
      </c>
      <c r="O884">
        <v>1.6400523701534864</v>
      </c>
      <c r="P884">
        <v>0</v>
      </c>
      <c r="Q884">
        <v>0</v>
      </c>
      <c r="R884" t="s">
        <v>531</v>
      </c>
      <c r="S884" t="s">
        <v>531</v>
      </c>
      <c r="T884" t="s">
        <v>531</v>
      </c>
      <c r="U884" t="s">
        <v>531</v>
      </c>
      <c r="W884" s="429">
        <f t="shared" si="21"/>
        <v>0</v>
      </c>
      <c r="X884" s="429">
        <f t="shared" si="21"/>
        <v>0</v>
      </c>
      <c r="Y884" s="429">
        <f t="shared" si="21"/>
        <v>0</v>
      </c>
      <c r="Z884" s="429">
        <f t="shared" si="20"/>
        <v>0</v>
      </c>
      <c r="AA884" s="429" t="s">
        <v>1296</v>
      </c>
    </row>
    <row r="885" spans="1:27" x14ac:dyDescent="0.25">
      <c r="A885" t="s">
        <v>149</v>
      </c>
      <c r="B885" t="s">
        <v>1246</v>
      </c>
      <c r="C885" t="s">
        <v>1324</v>
      </c>
      <c r="D885" t="s">
        <v>1384</v>
      </c>
      <c r="E885" t="s">
        <v>1326</v>
      </c>
      <c r="F885" t="s">
        <v>1293</v>
      </c>
      <c r="G885">
        <v>35</v>
      </c>
      <c r="H885">
        <v>35015</v>
      </c>
      <c r="I885" t="s">
        <v>552</v>
      </c>
      <c r="J885" t="s">
        <v>1385</v>
      </c>
      <c r="K885" t="s">
        <v>1386</v>
      </c>
      <c r="L885">
        <v>45.452879972825194</v>
      </c>
      <c r="M885">
        <v>19.446335246105626</v>
      </c>
      <c r="N885">
        <v>71.928011091017183</v>
      </c>
      <c r="O885">
        <v>0</v>
      </c>
      <c r="P885">
        <v>0</v>
      </c>
      <c r="Q885">
        <v>0</v>
      </c>
      <c r="R885" t="s">
        <v>531</v>
      </c>
      <c r="S885" t="s">
        <v>531</v>
      </c>
      <c r="T885" t="s">
        <v>531</v>
      </c>
      <c r="U885" t="s">
        <v>531</v>
      </c>
      <c r="W885" s="429">
        <f t="shared" si="21"/>
        <v>0</v>
      </c>
      <c r="X885" s="429">
        <f t="shared" si="21"/>
        <v>0</v>
      </c>
      <c r="Y885" s="429">
        <f t="shared" si="21"/>
        <v>0</v>
      </c>
      <c r="Z885" s="429">
        <f t="shared" si="20"/>
        <v>0</v>
      </c>
      <c r="AA885" s="429" t="s">
        <v>1296</v>
      </c>
    </row>
    <row r="886" spans="1:27" x14ac:dyDescent="0.25">
      <c r="A886" t="s">
        <v>149</v>
      </c>
      <c r="B886" t="s">
        <v>1246</v>
      </c>
      <c r="C886" t="s">
        <v>1324</v>
      </c>
      <c r="D886" t="s">
        <v>1384</v>
      </c>
      <c r="E886" t="s">
        <v>1326</v>
      </c>
      <c r="F886" t="s">
        <v>1293</v>
      </c>
      <c r="G886">
        <v>35</v>
      </c>
      <c r="H886">
        <v>35015</v>
      </c>
      <c r="I886" t="s">
        <v>552</v>
      </c>
      <c r="J886" t="s">
        <v>1385</v>
      </c>
      <c r="K886" t="s">
        <v>1386</v>
      </c>
      <c r="L886">
        <v>45.452879972825194</v>
      </c>
      <c r="M886">
        <v>19.446335246105626</v>
      </c>
      <c r="N886">
        <v>71.928011091017183</v>
      </c>
      <c r="O886">
        <v>0</v>
      </c>
      <c r="P886">
        <v>0</v>
      </c>
      <c r="Q886">
        <v>0</v>
      </c>
      <c r="R886" t="s">
        <v>531</v>
      </c>
      <c r="S886" t="s">
        <v>531</v>
      </c>
      <c r="T886" t="s">
        <v>531</v>
      </c>
      <c r="U886" t="s">
        <v>531</v>
      </c>
      <c r="W886" s="429">
        <f t="shared" si="21"/>
        <v>0</v>
      </c>
      <c r="X886" s="429">
        <f t="shared" si="21"/>
        <v>0</v>
      </c>
      <c r="Y886" s="429">
        <f t="shared" si="21"/>
        <v>0</v>
      </c>
      <c r="Z886" s="429">
        <f t="shared" si="20"/>
        <v>0</v>
      </c>
      <c r="AA886" s="429" t="s">
        <v>1296</v>
      </c>
    </row>
    <row r="887" spans="1:27" x14ac:dyDescent="0.25">
      <c r="A887" t="s">
        <v>149</v>
      </c>
      <c r="B887" t="s">
        <v>1246</v>
      </c>
      <c r="C887" t="s">
        <v>1324</v>
      </c>
      <c r="D887" t="s">
        <v>1384</v>
      </c>
      <c r="E887" t="s">
        <v>1326</v>
      </c>
      <c r="F887" t="s">
        <v>1293</v>
      </c>
      <c r="G887">
        <v>35</v>
      </c>
      <c r="H887">
        <v>35015</v>
      </c>
      <c r="I887" t="s">
        <v>552</v>
      </c>
      <c r="J887" t="s">
        <v>1385</v>
      </c>
      <c r="K887" t="s">
        <v>1386</v>
      </c>
      <c r="L887">
        <v>10.308900612393344</v>
      </c>
      <c r="M887">
        <v>4.4515707189880347</v>
      </c>
      <c r="N887">
        <v>16.400523701534865</v>
      </c>
      <c r="O887">
        <v>0</v>
      </c>
      <c r="P887">
        <v>0</v>
      </c>
      <c r="Q887">
        <v>0</v>
      </c>
      <c r="R887" t="s">
        <v>531</v>
      </c>
      <c r="S887" t="s">
        <v>531</v>
      </c>
      <c r="T887" t="s">
        <v>531</v>
      </c>
      <c r="U887" t="s">
        <v>531</v>
      </c>
      <c r="W887" s="429">
        <f t="shared" si="21"/>
        <v>0</v>
      </c>
      <c r="X887" s="429">
        <f t="shared" si="21"/>
        <v>0</v>
      </c>
      <c r="Y887" s="429">
        <f t="shared" si="21"/>
        <v>0</v>
      </c>
      <c r="Z887" s="429">
        <f t="shared" si="20"/>
        <v>0</v>
      </c>
      <c r="AA887" s="429" t="s">
        <v>1296</v>
      </c>
    </row>
    <row r="888" spans="1:27" x14ac:dyDescent="0.25">
      <c r="A888" t="s">
        <v>149</v>
      </c>
      <c r="B888" t="s">
        <v>1246</v>
      </c>
      <c r="C888" t="s">
        <v>1324</v>
      </c>
      <c r="D888" t="s">
        <v>1384</v>
      </c>
      <c r="E888" t="s">
        <v>1326</v>
      </c>
      <c r="F888" t="s">
        <v>1293</v>
      </c>
      <c r="G888">
        <v>35</v>
      </c>
      <c r="H888">
        <v>35015</v>
      </c>
      <c r="I888" t="s">
        <v>552</v>
      </c>
      <c r="J888" t="s">
        <v>1385</v>
      </c>
      <c r="K888" t="s">
        <v>1386</v>
      </c>
      <c r="L888">
        <v>0</v>
      </c>
      <c r="M888">
        <v>0</v>
      </c>
      <c r="N888">
        <v>0</v>
      </c>
      <c r="O888">
        <v>0</v>
      </c>
      <c r="P888">
        <v>0</v>
      </c>
      <c r="Q888">
        <v>0</v>
      </c>
      <c r="R888" t="s">
        <v>531</v>
      </c>
      <c r="S888" t="s">
        <v>531</v>
      </c>
      <c r="T888" t="s">
        <v>531</v>
      </c>
      <c r="U888" t="s">
        <v>531</v>
      </c>
      <c r="W888" s="429">
        <f t="shared" si="21"/>
        <v>0</v>
      </c>
      <c r="X888" s="429">
        <f t="shared" si="21"/>
        <v>0</v>
      </c>
      <c r="Y888" s="429">
        <f t="shared" si="21"/>
        <v>0</v>
      </c>
      <c r="Z888" s="429">
        <f t="shared" si="20"/>
        <v>0</v>
      </c>
      <c r="AA888" s="429" t="s">
        <v>1296</v>
      </c>
    </row>
    <row r="889" spans="1:27" x14ac:dyDescent="0.25">
      <c r="A889" t="s">
        <v>149</v>
      </c>
      <c r="B889" t="s">
        <v>1246</v>
      </c>
      <c r="C889" t="s">
        <v>1324</v>
      </c>
      <c r="D889" t="s">
        <v>1384</v>
      </c>
      <c r="E889" t="s">
        <v>1326</v>
      </c>
      <c r="F889" t="s">
        <v>1293</v>
      </c>
      <c r="G889">
        <v>35</v>
      </c>
      <c r="H889">
        <v>35015</v>
      </c>
      <c r="I889" t="s">
        <v>552</v>
      </c>
      <c r="J889" t="s">
        <v>1385</v>
      </c>
      <c r="K889" t="s">
        <v>1386</v>
      </c>
      <c r="L889">
        <v>55.996073780954745</v>
      </c>
      <c r="M889">
        <v>117.38089106384238</v>
      </c>
      <c r="N889">
        <v>88.328534792552063</v>
      </c>
      <c r="O889">
        <v>149.71335207543967</v>
      </c>
      <c r="P889">
        <v>0</v>
      </c>
      <c r="Q889">
        <v>0</v>
      </c>
      <c r="R889" t="s">
        <v>531</v>
      </c>
      <c r="S889" t="s">
        <v>531</v>
      </c>
      <c r="T889" t="s">
        <v>531</v>
      </c>
      <c r="U889" t="s">
        <v>531</v>
      </c>
      <c r="W889" s="429">
        <f t="shared" si="21"/>
        <v>0</v>
      </c>
      <c r="X889" s="429">
        <f t="shared" si="21"/>
        <v>0</v>
      </c>
      <c r="Y889" s="429">
        <f t="shared" si="21"/>
        <v>0</v>
      </c>
      <c r="Z889" s="429">
        <f t="shared" si="20"/>
        <v>0</v>
      </c>
      <c r="AA889" s="429" t="s">
        <v>1296</v>
      </c>
    </row>
    <row r="890" spans="1:27" x14ac:dyDescent="0.25">
      <c r="A890" t="s">
        <v>149</v>
      </c>
      <c r="B890" t="s">
        <v>1246</v>
      </c>
      <c r="C890" t="s">
        <v>1324</v>
      </c>
      <c r="D890" t="s">
        <v>1384</v>
      </c>
      <c r="E890" t="s">
        <v>1326</v>
      </c>
      <c r="F890" t="s">
        <v>1293</v>
      </c>
      <c r="G890">
        <v>35</v>
      </c>
      <c r="H890">
        <v>35015</v>
      </c>
      <c r="I890" t="s">
        <v>552</v>
      </c>
      <c r="J890" t="s">
        <v>1385</v>
      </c>
      <c r="K890" t="s">
        <v>1386</v>
      </c>
      <c r="L890">
        <v>0</v>
      </c>
      <c r="M890">
        <v>0</v>
      </c>
      <c r="N890">
        <v>0</v>
      </c>
      <c r="O890">
        <v>0</v>
      </c>
      <c r="P890">
        <v>0</v>
      </c>
      <c r="Q890">
        <v>0</v>
      </c>
      <c r="R890" t="s">
        <v>531</v>
      </c>
      <c r="S890" t="s">
        <v>531</v>
      </c>
      <c r="T890" t="s">
        <v>531</v>
      </c>
      <c r="U890" t="s">
        <v>531</v>
      </c>
      <c r="W890" s="429">
        <f t="shared" si="21"/>
        <v>0</v>
      </c>
      <c r="X890" s="429">
        <f t="shared" si="21"/>
        <v>0</v>
      </c>
      <c r="Y890" s="429">
        <f t="shared" si="21"/>
        <v>0</v>
      </c>
      <c r="Z890" s="429">
        <f t="shared" si="20"/>
        <v>0</v>
      </c>
      <c r="AA890" s="429" t="s">
        <v>1296</v>
      </c>
    </row>
    <row r="891" spans="1:27" x14ac:dyDescent="0.25">
      <c r="A891" t="s">
        <v>149</v>
      </c>
      <c r="B891" t="s">
        <v>1246</v>
      </c>
      <c r="C891" t="s">
        <v>1324</v>
      </c>
      <c r="D891" t="s">
        <v>1384</v>
      </c>
      <c r="E891" t="s">
        <v>1326</v>
      </c>
      <c r="F891" t="s">
        <v>1293</v>
      </c>
      <c r="G891">
        <v>35</v>
      </c>
      <c r="H891">
        <v>35015</v>
      </c>
      <c r="I891" t="s">
        <v>552</v>
      </c>
      <c r="J891" t="s">
        <v>1385</v>
      </c>
      <c r="K891" t="s">
        <v>1386</v>
      </c>
      <c r="L891">
        <v>0.39829843275156102</v>
      </c>
      <c r="M891">
        <v>2.3429319573621234E-2</v>
      </c>
      <c r="N891">
        <v>0.32801047403069733</v>
      </c>
      <c r="O891">
        <v>0</v>
      </c>
      <c r="P891">
        <v>2.3429319573621234E-2</v>
      </c>
      <c r="Q891">
        <v>2.3429319573621234E-2</v>
      </c>
      <c r="R891" t="s">
        <v>531</v>
      </c>
      <c r="S891" t="s">
        <v>531</v>
      </c>
      <c r="T891" t="s">
        <v>531</v>
      </c>
      <c r="U891" t="s">
        <v>531</v>
      </c>
      <c r="W891" s="429">
        <f t="shared" si="21"/>
        <v>0</v>
      </c>
      <c r="X891" s="429">
        <f t="shared" si="21"/>
        <v>0</v>
      </c>
      <c r="Y891" s="429">
        <f t="shared" si="21"/>
        <v>0</v>
      </c>
      <c r="Z891" s="429">
        <f t="shared" si="20"/>
        <v>0</v>
      </c>
      <c r="AA891" s="429" t="s">
        <v>1296</v>
      </c>
    </row>
    <row r="892" spans="1:27" x14ac:dyDescent="0.25">
      <c r="A892" t="s">
        <v>149</v>
      </c>
      <c r="B892" t="s">
        <v>1246</v>
      </c>
      <c r="C892" t="s">
        <v>1324</v>
      </c>
      <c r="D892" t="s">
        <v>1384</v>
      </c>
      <c r="E892" t="s">
        <v>1326</v>
      </c>
      <c r="F892" t="s">
        <v>1293</v>
      </c>
      <c r="G892">
        <v>35</v>
      </c>
      <c r="H892">
        <v>35015</v>
      </c>
      <c r="I892" t="s">
        <v>552</v>
      </c>
      <c r="J892" t="s">
        <v>1385</v>
      </c>
      <c r="K892" t="s">
        <v>1386</v>
      </c>
      <c r="L892">
        <v>0</v>
      </c>
      <c r="M892">
        <v>78.980236282677183</v>
      </c>
      <c r="N892">
        <v>0</v>
      </c>
      <c r="O892">
        <v>0</v>
      </c>
      <c r="P892">
        <v>0</v>
      </c>
      <c r="Q892">
        <v>0</v>
      </c>
      <c r="R892" t="s">
        <v>531</v>
      </c>
      <c r="S892" t="s">
        <v>531</v>
      </c>
      <c r="T892" t="s">
        <v>531</v>
      </c>
      <c r="U892" t="s">
        <v>531</v>
      </c>
      <c r="W892" s="429">
        <f t="shared" si="21"/>
        <v>0</v>
      </c>
      <c r="X892" s="429">
        <f t="shared" si="21"/>
        <v>0</v>
      </c>
      <c r="Y892" s="429">
        <f t="shared" si="21"/>
        <v>0</v>
      </c>
      <c r="Z892" s="429">
        <f t="shared" si="20"/>
        <v>0</v>
      </c>
      <c r="AA892" s="429" t="s">
        <v>1296</v>
      </c>
    </row>
    <row r="893" spans="1:27" x14ac:dyDescent="0.25">
      <c r="A893" t="s">
        <v>149</v>
      </c>
      <c r="B893" t="s">
        <v>1246</v>
      </c>
      <c r="C893" t="s">
        <v>1324</v>
      </c>
      <c r="D893" t="s">
        <v>1384</v>
      </c>
      <c r="E893" t="s">
        <v>1326</v>
      </c>
      <c r="F893" t="s">
        <v>1293</v>
      </c>
      <c r="G893">
        <v>35</v>
      </c>
      <c r="H893">
        <v>35015</v>
      </c>
      <c r="I893" t="s">
        <v>552</v>
      </c>
      <c r="J893" t="s">
        <v>1385</v>
      </c>
      <c r="K893" t="s">
        <v>1386</v>
      </c>
      <c r="L893">
        <v>0</v>
      </c>
      <c r="M893">
        <v>0.42172775232518223</v>
      </c>
      <c r="N893">
        <v>0</v>
      </c>
      <c r="O893">
        <v>0</v>
      </c>
      <c r="P893">
        <v>0</v>
      </c>
      <c r="Q893">
        <v>0</v>
      </c>
      <c r="R893" t="s">
        <v>531</v>
      </c>
      <c r="S893" t="s">
        <v>531</v>
      </c>
      <c r="T893" t="s">
        <v>531</v>
      </c>
      <c r="U893" t="s">
        <v>531</v>
      </c>
      <c r="W893" s="429">
        <f t="shared" si="21"/>
        <v>0</v>
      </c>
      <c r="X893" s="429">
        <f t="shared" si="21"/>
        <v>0</v>
      </c>
      <c r="Y893" s="429">
        <f t="shared" si="21"/>
        <v>0</v>
      </c>
      <c r="Z893" s="429">
        <f t="shared" si="20"/>
        <v>0</v>
      </c>
      <c r="AA893" s="429" t="s">
        <v>1296</v>
      </c>
    </row>
    <row r="894" spans="1:27" x14ac:dyDescent="0.25">
      <c r="A894" t="s">
        <v>149</v>
      </c>
      <c r="B894" t="s">
        <v>1246</v>
      </c>
      <c r="C894" t="s">
        <v>1324</v>
      </c>
      <c r="D894" t="s">
        <v>1384</v>
      </c>
      <c r="E894" t="s">
        <v>1326</v>
      </c>
      <c r="F894" t="s">
        <v>1293</v>
      </c>
      <c r="G894">
        <v>35</v>
      </c>
      <c r="H894">
        <v>35015</v>
      </c>
      <c r="I894" t="s">
        <v>552</v>
      </c>
      <c r="J894" t="s">
        <v>1385</v>
      </c>
      <c r="K894" t="s">
        <v>1386</v>
      </c>
      <c r="L894">
        <v>0</v>
      </c>
      <c r="M894">
        <v>6.8882199546446428</v>
      </c>
      <c r="N894">
        <v>0</v>
      </c>
      <c r="O894">
        <v>0</v>
      </c>
      <c r="P894">
        <v>0</v>
      </c>
      <c r="Q894">
        <v>0</v>
      </c>
      <c r="R894" t="s">
        <v>531</v>
      </c>
      <c r="S894" t="s">
        <v>531</v>
      </c>
      <c r="T894" t="s">
        <v>531</v>
      </c>
      <c r="U894" t="s">
        <v>531</v>
      </c>
      <c r="W894" s="429">
        <f t="shared" si="21"/>
        <v>0</v>
      </c>
      <c r="X894" s="429">
        <f t="shared" si="21"/>
        <v>0</v>
      </c>
      <c r="Y894" s="429">
        <f t="shared" si="21"/>
        <v>0</v>
      </c>
      <c r="Z894" s="429">
        <f t="shared" si="20"/>
        <v>0</v>
      </c>
      <c r="AA894" s="429" t="s">
        <v>1296</v>
      </c>
    </row>
    <row r="895" spans="1:27" x14ac:dyDescent="0.25">
      <c r="A895" t="s">
        <v>149</v>
      </c>
      <c r="B895" t="s">
        <v>1246</v>
      </c>
      <c r="C895" t="s">
        <v>1324</v>
      </c>
      <c r="D895" t="s">
        <v>1384</v>
      </c>
      <c r="E895" t="s">
        <v>1326</v>
      </c>
      <c r="F895" t="s">
        <v>1293</v>
      </c>
      <c r="G895">
        <v>35</v>
      </c>
      <c r="H895">
        <v>35015</v>
      </c>
      <c r="I895" t="s">
        <v>552</v>
      </c>
      <c r="J895" t="s">
        <v>1385</v>
      </c>
      <c r="K895" t="s">
        <v>1386</v>
      </c>
      <c r="L895">
        <v>0</v>
      </c>
      <c r="M895">
        <v>2.8349476684081694</v>
      </c>
      <c r="N895">
        <v>0</v>
      </c>
      <c r="O895">
        <v>0</v>
      </c>
      <c r="P895">
        <v>0</v>
      </c>
      <c r="Q895">
        <v>0</v>
      </c>
      <c r="R895" t="s">
        <v>531</v>
      </c>
      <c r="S895" t="s">
        <v>531</v>
      </c>
      <c r="T895" t="s">
        <v>531</v>
      </c>
      <c r="U895" t="s">
        <v>531</v>
      </c>
      <c r="W895" s="429">
        <f t="shared" si="21"/>
        <v>0</v>
      </c>
      <c r="X895" s="429">
        <f t="shared" si="21"/>
        <v>0</v>
      </c>
      <c r="Y895" s="429">
        <f t="shared" si="21"/>
        <v>0</v>
      </c>
      <c r="Z895" s="429">
        <f t="shared" si="20"/>
        <v>0</v>
      </c>
      <c r="AA895" s="429" t="s">
        <v>1296</v>
      </c>
    </row>
    <row r="896" spans="1:27" x14ac:dyDescent="0.25">
      <c r="A896" t="s">
        <v>149</v>
      </c>
      <c r="B896" t="s">
        <v>1246</v>
      </c>
      <c r="C896" t="s">
        <v>1324</v>
      </c>
      <c r="D896" t="s">
        <v>1384</v>
      </c>
      <c r="E896" t="s">
        <v>1326</v>
      </c>
      <c r="F896" t="s">
        <v>1293</v>
      </c>
      <c r="G896">
        <v>35</v>
      </c>
      <c r="H896">
        <v>35025</v>
      </c>
      <c r="I896" t="s">
        <v>563</v>
      </c>
      <c r="J896" t="s">
        <v>1385</v>
      </c>
      <c r="K896" t="s">
        <v>1386</v>
      </c>
      <c r="L896">
        <v>0</v>
      </c>
      <c r="M896">
        <v>10.168324694951615</v>
      </c>
      <c r="N896">
        <v>0</v>
      </c>
      <c r="O896">
        <v>0</v>
      </c>
      <c r="P896">
        <v>0</v>
      </c>
      <c r="Q896">
        <v>0</v>
      </c>
      <c r="R896" t="s">
        <v>531</v>
      </c>
      <c r="S896" t="s">
        <v>531</v>
      </c>
      <c r="T896" t="s">
        <v>531</v>
      </c>
      <c r="U896" t="s">
        <v>531</v>
      </c>
      <c r="W896" s="429">
        <f t="shared" si="21"/>
        <v>0</v>
      </c>
      <c r="X896" s="429">
        <f t="shared" si="21"/>
        <v>0</v>
      </c>
      <c r="Y896" s="429">
        <f t="shared" si="21"/>
        <v>0</v>
      </c>
      <c r="Z896" s="429">
        <f t="shared" si="20"/>
        <v>0</v>
      </c>
      <c r="AA896" s="429" t="s">
        <v>1296</v>
      </c>
    </row>
    <row r="897" spans="1:27" x14ac:dyDescent="0.25">
      <c r="A897" t="s">
        <v>149</v>
      </c>
      <c r="B897" t="s">
        <v>1246</v>
      </c>
      <c r="C897" t="s">
        <v>1324</v>
      </c>
      <c r="D897" t="s">
        <v>1384</v>
      </c>
      <c r="E897" t="s">
        <v>1326</v>
      </c>
      <c r="F897" t="s">
        <v>1293</v>
      </c>
      <c r="G897">
        <v>35</v>
      </c>
      <c r="H897">
        <v>35025</v>
      </c>
      <c r="I897" t="s">
        <v>563</v>
      </c>
      <c r="J897" t="s">
        <v>1385</v>
      </c>
      <c r="K897" t="s">
        <v>1386</v>
      </c>
      <c r="L897">
        <v>0</v>
      </c>
      <c r="M897">
        <v>10.168324694951615</v>
      </c>
      <c r="N897">
        <v>0</v>
      </c>
      <c r="O897">
        <v>0</v>
      </c>
      <c r="P897">
        <v>0</v>
      </c>
      <c r="Q897">
        <v>0</v>
      </c>
      <c r="R897" t="s">
        <v>531</v>
      </c>
      <c r="S897" t="s">
        <v>531</v>
      </c>
      <c r="T897" t="s">
        <v>531</v>
      </c>
      <c r="U897" t="s">
        <v>531</v>
      </c>
      <c r="W897" s="429">
        <f t="shared" si="21"/>
        <v>0</v>
      </c>
      <c r="X897" s="429">
        <f t="shared" si="21"/>
        <v>0</v>
      </c>
      <c r="Y897" s="429">
        <f t="shared" si="21"/>
        <v>0</v>
      </c>
      <c r="Z897" s="429">
        <f t="shared" si="20"/>
        <v>0</v>
      </c>
      <c r="AA897" s="429" t="s">
        <v>1296</v>
      </c>
    </row>
    <row r="898" spans="1:27" x14ac:dyDescent="0.25">
      <c r="A898" t="s">
        <v>149</v>
      </c>
      <c r="B898" t="s">
        <v>1246</v>
      </c>
      <c r="C898" t="s">
        <v>1324</v>
      </c>
      <c r="D898" t="s">
        <v>1384</v>
      </c>
      <c r="E898" t="s">
        <v>1326</v>
      </c>
      <c r="F898" t="s">
        <v>1293</v>
      </c>
      <c r="G898">
        <v>35</v>
      </c>
      <c r="H898">
        <v>35025</v>
      </c>
      <c r="I898" t="s">
        <v>563</v>
      </c>
      <c r="J898" t="s">
        <v>1385</v>
      </c>
      <c r="K898" t="s">
        <v>1386</v>
      </c>
      <c r="L898">
        <v>0.49201571104604591</v>
      </c>
      <c r="M898">
        <v>2.3429319573621234E-2</v>
      </c>
      <c r="N898">
        <v>0.42172775232518223</v>
      </c>
      <c r="O898">
        <v>1.8977748854633201</v>
      </c>
      <c r="P898">
        <v>4.6858639147242469E-2</v>
      </c>
      <c r="Q898">
        <v>4.6858639147242469E-2</v>
      </c>
      <c r="R898" t="s">
        <v>531</v>
      </c>
      <c r="S898" t="s">
        <v>531</v>
      </c>
      <c r="T898" t="s">
        <v>531</v>
      </c>
      <c r="U898" t="s">
        <v>531</v>
      </c>
      <c r="W898" s="429">
        <f t="shared" si="21"/>
        <v>0</v>
      </c>
      <c r="X898" s="429">
        <f t="shared" si="21"/>
        <v>0</v>
      </c>
      <c r="Y898" s="429">
        <f t="shared" si="21"/>
        <v>0</v>
      </c>
      <c r="Z898" s="429">
        <f t="shared" si="20"/>
        <v>0</v>
      </c>
      <c r="AA898" s="429" t="s">
        <v>1296</v>
      </c>
    </row>
    <row r="899" spans="1:27" x14ac:dyDescent="0.25">
      <c r="A899" t="s">
        <v>149</v>
      </c>
      <c r="B899" t="s">
        <v>1246</v>
      </c>
      <c r="C899" t="s">
        <v>1324</v>
      </c>
      <c r="D899" t="s">
        <v>1384</v>
      </c>
      <c r="E899" t="s">
        <v>1326</v>
      </c>
      <c r="F899" t="s">
        <v>1293</v>
      </c>
      <c r="G899">
        <v>35</v>
      </c>
      <c r="H899">
        <v>35025</v>
      </c>
      <c r="I899" t="s">
        <v>563</v>
      </c>
      <c r="J899" t="s">
        <v>1385</v>
      </c>
      <c r="K899" t="s">
        <v>1386</v>
      </c>
      <c r="L899">
        <v>0</v>
      </c>
      <c r="M899">
        <v>1.2183246178283043</v>
      </c>
      <c r="N899">
        <v>0</v>
      </c>
      <c r="O899">
        <v>0</v>
      </c>
      <c r="P899">
        <v>0</v>
      </c>
      <c r="Q899">
        <v>0</v>
      </c>
      <c r="R899" t="s">
        <v>531</v>
      </c>
      <c r="S899" t="s">
        <v>531</v>
      </c>
      <c r="T899" t="s">
        <v>531</v>
      </c>
      <c r="U899" t="s">
        <v>531</v>
      </c>
      <c r="W899" s="429">
        <f t="shared" si="21"/>
        <v>0</v>
      </c>
      <c r="X899" s="429">
        <f t="shared" si="21"/>
        <v>0</v>
      </c>
      <c r="Y899" s="429">
        <f t="shared" si="21"/>
        <v>0</v>
      </c>
      <c r="Z899" s="429">
        <f t="shared" si="20"/>
        <v>0</v>
      </c>
      <c r="AA899" s="429" t="s">
        <v>1296</v>
      </c>
    </row>
    <row r="900" spans="1:27" x14ac:dyDescent="0.25">
      <c r="A900" t="s">
        <v>149</v>
      </c>
      <c r="B900" t="s">
        <v>1246</v>
      </c>
      <c r="C900" t="s">
        <v>1324</v>
      </c>
      <c r="D900" t="s">
        <v>1384</v>
      </c>
      <c r="E900" t="s">
        <v>1326</v>
      </c>
      <c r="F900" t="s">
        <v>1293</v>
      </c>
      <c r="G900">
        <v>35</v>
      </c>
      <c r="H900">
        <v>35025</v>
      </c>
      <c r="I900" t="s">
        <v>563</v>
      </c>
      <c r="J900" t="s">
        <v>1385</v>
      </c>
      <c r="K900" t="s">
        <v>1386</v>
      </c>
      <c r="L900">
        <v>0</v>
      </c>
      <c r="M900">
        <v>3.8424084100738822</v>
      </c>
      <c r="N900">
        <v>0</v>
      </c>
      <c r="O900">
        <v>0</v>
      </c>
      <c r="P900">
        <v>0</v>
      </c>
      <c r="Q900">
        <v>0</v>
      </c>
      <c r="R900" t="s">
        <v>531</v>
      </c>
      <c r="S900" t="s">
        <v>531</v>
      </c>
      <c r="T900" t="s">
        <v>531</v>
      </c>
      <c r="U900" t="s">
        <v>531</v>
      </c>
      <c r="W900" s="429">
        <f t="shared" si="21"/>
        <v>0</v>
      </c>
      <c r="X900" s="429">
        <f t="shared" si="21"/>
        <v>0</v>
      </c>
      <c r="Y900" s="429">
        <f t="shared" si="21"/>
        <v>0</v>
      </c>
      <c r="Z900" s="429">
        <f t="shared" si="20"/>
        <v>0</v>
      </c>
      <c r="AA900" s="429" t="s">
        <v>1296</v>
      </c>
    </row>
    <row r="901" spans="1:27" x14ac:dyDescent="0.25">
      <c r="A901" t="s">
        <v>149</v>
      </c>
      <c r="B901" t="s">
        <v>1246</v>
      </c>
      <c r="C901" t="s">
        <v>1324</v>
      </c>
      <c r="D901" t="s">
        <v>1384</v>
      </c>
      <c r="E901" t="s">
        <v>1326</v>
      </c>
      <c r="F901" t="s">
        <v>1293</v>
      </c>
      <c r="G901">
        <v>35</v>
      </c>
      <c r="H901">
        <v>35025</v>
      </c>
      <c r="I901" t="s">
        <v>563</v>
      </c>
      <c r="J901" t="s">
        <v>1385</v>
      </c>
      <c r="K901" t="s">
        <v>1386</v>
      </c>
      <c r="L901">
        <v>0</v>
      </c>
      <c r="M901">
        <v>5.1544503061966722</v>
      </c>
      <c r="N901">
        <v>0</v>
      </c>
      <c r="O901">
        <v>0</v>
      </c>
      <c r="P901">
        <v>0</v>
      </c>
      <c r="Q901">
        <v>0</v>
      </c>
      <c r="R901" t="s">
        <v>531</v>
      </c>
      <c r="S901" t="s">
        <v>531</v>
      </c>
      <c r="T901" t="s">
        <v>531</v>
      </c>
      <c r="U901" t="s">
        <v>531</v>
      </c>
      <c r="W901" s="429">
        <f t="shared" si="21"/>
        <v>0</v>
      </c>
      <c r="X901" s="429">
        <f t="shared" si="21"/>
        <v>0</v>
      </c>
      <c r="Y901" s="429">
        <f t="shared" si="21"/>
        <v>0</v>
      </c>
      <c r="Z901" s="429">
        <f t="shared" si="20"/>
        <v>0</v>
      </c>
      <c r="AA901" s="429" t="s">
        <v>1296</v>
      </c>
    </row>
    <row r="902" spans="1:27" x14ac:dyDescent="0.25">
      <c r="A902" t="s">
        <v>149</v>
      </c>
      <c r="B902" t="s">
        <v>1246</v>
      </c>
      <c r="C902" t="s">
        <v>1324</v>
      </c>
      <c r="D902" t="s">
        <v>1384</v>
      </c>
      <c r="E902" t="s">
        <v>1326</v>
      </c>
      <c r="F902" t="s">
        <v>1293</v>
      </c>
      <c r="G902">
        <v>35</v>
      </c>
      <c r="H902">
        <v>35025</v>
      </c>
      <c r="I902" t="s">
        <v>563</v>
      </c>
      <c r="J902" t="s">
        <v>1385</v>
      </c>
      <c r="K902" t="s">
        <v>1386</v>
      </c>
      <c r="L902">
        <v>0</v>
      </c>
      <c r="M902">
        <v>5.1544503061966722</v>
      </c>
      <c r="N902">
        <v>0</v>
      </c>
      <c r="O902">
        <v>0</v>
      </c>
      <c r="P902">
        <v>0</v>
      </c>
      <c r="Q902">
        <v>0</v>
      </c>
      <c r="R902" t="s">
        <v>531</v>
      </c>
      <c r="S902" t="s">
        <v>531</v>
      </c>
      <c r="T902" t="s">
        <v>531</v>
      </c>
      <c r="U902" t="s">
        <v>531</v>
      </c>
      <c r="W902" s="429">
        <f t="shared" si="21"/>
        <v>0</v>
      </c>
      <c r="X902" s="429">
        <f t="shared" si="21"/>
        <v>0</v>
      </c>
      <c r="Y902" s="429">
        <f t="shared" si="21"/>
        <v>0</v>
      </c>
      <c r="Z902" s="429">
        <f t="shared" si="20"/>
        <v>0</v>
      </c>
      <c r="AA902" s="429" t="s">
        <v>1296</v>
      </c>
    </row>
    <row r="903" spans="1:27" x14ac:dyDescent="0.25">
      <c r="A903" t="s">
        <v>149</v>
      </c>
      <c r="B903" t="s">
        <v>1246</v>
      </c>
      <c r="C903" t="s">
        <v>1324</v>
      </c>
      <c r="D903" t="s">
        <v>1384</v>
      </c>
      <c r="E903" t="s">
        <v>1326</v>
      </c>
      <c r="F903" t="s">
        <v>1293</v>
      </c>
      <c r="G903">
        <v>35</v>
      </c>
      <c r="H903">
        <v>35025</v>
      </c>
      <c r="I903" t="s">
        <v>563</v>
      </c>
      <c r="J903" t="s">
        <v>1385</v>
      </c>
      <c r="K903" t="s">
        <v>1386</v>
      </c>
      <c r="L903">
        <v>0</v>
      </c>
      <c r="M903">
        <v>5.1544503061966722</v>
      </c>
      <c r="N903">
        <v>0</v>
      </c>
      <c r="O903">
        <v>0</v>
      </c>
      <c r="P903">
        <v>0</v>
      </c>
      <c r="Q903">
        <v>0</v>
      </c>
      <c r="R903" t="s">
        <v>531</v>
      </c>
      <c r="S903" t="s">
        <v>531</v>
      </c>
      <c r="T903" t="s">
        <v>531</v>
      </c>
      <c r="U903" t="s">
        <v>531</v>
      </c>
      <c r="W903" s="429">
        <f t="shared" si="21"/>
        <v>0</v>
      </c>
      <c r="X903" s="429">
        <f t="shared" si="21"/>
        <v>0</v>
      </c>
      <c r="Y903" s="429">
        <f t="shared" si="21"/>
        <v>0</v>
      </c>
      <c r="Z903" s="429">
        <f t="shared" si="20"/>
        <v>0</v>
      </c>
      <c r="AA903" s="429" t="s">
        <v>1296</v>
      </c>
    </row>
    <row r="904" spans="1:27" x14ac:dyDescent="0.25">
      <c r="A904" t="s">
        <v>149</v>
      </c>
      <c r="B904" t="s">
        <v>1246</v>
      </c>
      <c r="C904" t="s">
        <v>1324</v>
      </c>
      <c r="D904" t="s">
        <v>1384</v>
      </c>
      <c r="E904" t="s">
        <v>1326</v>
      </c>
      <c r="F904" t="s">
        <v>1293</v>
      </c>
      <c r="G904">
        <v>35</v>
      </c>
      <c r="H904">
        <v>35025</v>
      </c>
      <c r="I904" t="s">
        <v>563</v>
      </c>
      <c r="J904" t="s">
        <v>1385</v>
      </c>
      <c r="K904" t="s">
        <v>1386</v>
      </c>
      <c r="L904">
        <v>0</v>
      </c>
      <c r="M904">
        <v>5.1544503061966722</v>
      </c>
      <c r="N904">
        <v>0</v>
      </c>
      <c r="O904">
        <v>0</v>
      </c>
      <c r="P904">
        <v>0</v>
      </c>
      <c r="Q904">
        <v>0</v>
      </c>
      <c r="R904" t="s">
        <v>531</v>
      </c>
      <c r="S904" t="s">
        <v>531</v>
      </c>
      <c r="T904" t="s">
        <v>531</v>
      </c>
      <c r="U904" t="s">
        <v>531</v>
      </c>
      <c r="W904" s="429">
        <f t="shared" si="21"/>
        <v>0</v>
      </c>
      <c r="X904" s="429">
        <f t="shared" si="21"/>
        <v>0</v>
      </c>
      <c r="Y904" s="429">
        <f t="shared" si="21"/>
        <v>0</v>
      </c>
      <c r="Z904" s="429">
        <f t="shared" si="20"/>
        <v>0</v>
      </c>
      <c r="AA904" s="429" t="s">
        <v>1296</v>
      </c>
    </row>
    <row r="905" spans="1:27" x14ac:dyDescent="0.25">
      <c r="A905" t="s">
        <v>149</v>
      </c>
      <c r="B905" t="s">
        <v>1246</v>
      </c>
      <c r="C905" t="s">
        <v>1324</v>
      </c>
      <c r="D905" t="s">
        <v>1384</v>
      </c>
      <c r="E905" t="s">
        <v>1326</v>
      </c>
      <c r="F905" t="s">
        <v>1293</v>
      </c>
      <c r="G905">
        <v>35</v>
      </c>
      <c r="H905">
        <v>35025</v>
      </c>
      <c r="I905" t="s">
        <v>563</v>
      </c>
      <c r="J905" t="s">
        <v>1385</v>
      </c>
      <c r="K905" t="s">
        <v>1386</v>
      </c>
      <c r="L905">
        <v>0</v>
      </c>
      <c r="M905">
        <v>9.3717278294484938</v>
      </c>
      <c r="N905">
        <v>0</v>
      </c>
      <c r="O905">
        <v>0</v>
      </c>
      <c r="P905">
        <v>0</v>
      </c>
      <c r="Q905">
        <v>0</v>
      </c>
      <c r="R905" t="s">
        <v>531</v>
      </c>
      <c r="S905" t="s">
        <v>531</v>
      </c>
      <c r="T905" t="s">
        <v>531</v>
      </c>
      <c r="U905" t="s">
        <v>531</v>
      </c>
      <c r="W905" s="429">
        <f t="shared" si="21"/>
        <v>0</v>
      </c>
      <c r="X905" s="429">
        <f t="shared" si="21"/>
        <v>0</v>
      </c>
      <c r="Y905" s="429">
        <f t="shared" si="21"/>
        <v>0</v>
      </c>
      <c r="Z905" s="429">
        <f t="shared" si="20"/>
        <v>0</v>
      </c>
      <c r="AA905" s="429" t="s">
        <v>1296</v>
      </c>
    </row>
    <row r="906" spans="1:27" x14ac:dyDescent="0.25">
      <c r="A906" t="s">
        <v>149</v>
      </c>
      <c r="B906" t="s">
        <v>1246</v>
      </c>
      <c r="C906" t="s">
        <v>1324</v>
      </c>
      <c r="D906" t="s">
        <v>1384</v>
      </c>
      <c r="E906" t="s">
        <v>1326</v>
      </c>
      <c r="F906" t="s">
        <v>1293</v>
      </c>
      <c r="G906">
        <v>35</v>
      </c>
      <c r="H906">
        <v>35025</v>
      </c>
      <c r="I906" t="s">
        <v>563</v>
      </c>
      <c r="J906" t="s">
        <v>1385</v>
      </c>
      <c r="K906" t="s">
        <v>1386</v>
      </c>
      <c r="L906">
        <v>0</v>
      </c>
      <c r="M906">
        <v>11.948952982546828</v>
      </c>
      <c r="N906">
        <v>0</v>
      </c>
      <c r="O906">
        <v>0</v>
      </c>
      <c r="P906">
        <v>0</v>
      </c>
      <c r="Q906">
        <v>0</v>
      </c>
      <c r="R906" t="s">
        <v>531</v>
      </c>
      <c r="S906" t="s">
        <v>531</v>
      </c>
      <c r="T906" t="s">
        <v>531</v>
      </c>
      <c r="U906" t="s">
        <v>531</v>
      </c>
      <c r="W906" s="429">
        <f t="shared" si="21"/>
        <v>0</v>
      </c>
      <c r="X906" s="429">
        <f t="shared" si="21"/>
        <v>0</v>
      </c>
      <c r="Y906" s="429">
        <f t="shared" si="21"/>
        <v>0</v>
      </c>
      <c r="Z906" s="429">
        <f t="shared" si="20"/>
        <v>0</v>
      </c>
      <c r="AA906" s="429" t="s">
        <v>1296</v>
      </c>
    </row>
    <row r="907" spans="1:27" x14ac:dyDescent="0.25">
      <c r="A907" t="s">
        <v>149</v>
      </c>
      <c r="B907" t="s">
        <v>1246</v>
      </c>
      <c r="C907" t="s">
        <v>1324</v>
      </c>
      <c r="D907" t="s">
        <v>1384</v>
      </c>
      <c r="E907" t="s">
        <v>1326</v>
      </c>
      <c r="F907" t="s">
        <v>1293</v>
      </c>
      <c r="G907">
        <v>35</v>
      </c>
      <c r="H907">
        <v>35015</v>
      </c>
      <c r="I907" t="s">
        <v>552</v>
      </c>
      <c r="J907" t="s">
        <v>1385</v>
      </c>
      <c r="K907" t="s">
        <v>1386</v>
      </c>
      <c r="L907">
        <v>0</v>
      </c>
      <c r="M907">
        <v>37.721204513530189</v>
      </c>
      <c r="N907">
        <v>0</v>
      </c>
      <c r="O907">
        <v>0</v>
      </c>
      <c r="P907">
        <v>0</v>
      </c>
      <c r="Q907">
        <v>0</v>
      </c>
      <c r="R907" t="s">
        <v>531</v>
      </c>
      <c r="S907" t="s">
        <v>531</v>
      </c>
      <c r="T907" t="s">
        <v>531</v>
      </c>
      <c r="U907" t="s">
        <v>531</v>
      </c>
      <c r="W907" s="429">
        <f t="shared" si="21"/>
        <v>0</v>
      </c>
      <c r="X907" s="429">
        <f t="shared" si="21"/>
        <v>0</v>
      </c>
      <c r="Y907" s="429">
        <f t="shared" si="21"/>
        <v>0</v>
      </c>
      <c r="Z907" s="429">
        <f t="shared" si="20"/>
        <v>0</v>
      </c>
      <c r="AA907" s="429" t="s">
        <v>1296</v>
      </c>
    </row>
    <row r="908" spans="1:27" x14ac:dyDescent="0.25">
      <c r="A908" t="s">
        <v>149</v>
      </c>
      <c r="B908" t="s">
        <v>1246</v>
      </c>
      <c r="C908" t="s">
        <v>1324</v>
      </c>
      <c r="D908" t="s">
        <v>1384</v>
      </c>
      <c r="E908" t="s">
        <v>1326</v>
      </c>
      <c r="F908" t="s">
        <v>1293</v>
      </c>
      <c r="G908">
        <v>35</v>
      </c>
      <c r="H908">
        <v>35015</v>
      </c>
      <c r="I908" t="s">
        <v>552</v>
      </c>
      <c r="J908" t="s">
        <v>1385</v>
      </c>
      <c r="K908" t="s">
        <v>1386</v>
      </c>
      <c r="L908">
        <v>0</v>
      </c>
      <c r="M908">
        <v>37.721204513530189</v>
      </c>
      <c r="N908">
        <v>0</v>
      </c>
      <c r="O908">
        <v>0</v>
      </c>
      <c r="P908">
        <v>0</v>
      </c>
      <c r="Q908">
        <v>0</v>
      </c>
      <c r="R908" t="s">
        <v>531</v>
      </c>
      <c r="S908" t="s">
        <v>531</v>
      </c>
      <c r="T908" t="s">
        <v>531</v>
      </c>
      <c r="U908" t="s">
        <v>531</v>
      </c>
      <c r="W908" s="429">
        <f t="shared" si="21"/>
        <v>0</v>
      </c>
      <c r="X908" s="429">
        <f t="shared" si="21"/>
        <v>0</v>
      </c>
      <c r="Y908" s="429">
        <f t="shared" si="21"/>
        <v>0</v>
      </c>
      <c r="Z908" s="429">
        <f t="shared" si="20"/>
        <v>0</v>
      </c>
      <c r="AA908" s="429" t="s">
        <v>1296</v>
      </c>
    </row>
    <row r="909" spans="1:27" x14ac:dyDescent="0.25">
      <c r="A909" t="s">
        <v>149</v>
      </c>
      <c r="B909" t="s">
        <v>1246</v>
      </c>
      <c r="C909" t="s">
        <v>1324</v>
      </c>
      <c r="D909" t="s">
        <v>1384</v>
      </c>
      <c r="E909" t="s">
        <v>1326</v>
      </c>
      <c r="F909" t="s">
        <v>1293</v>
      </c>
      <c r="G909">
        <v>35</v>
      </c>
      <c r="H909">
        <v>35015</v>
      </c>
      <c r="I909" t="s">
        <v>552</v>
      </c>
      <c r="J909" t="s">
        <v>1385</v>
      </c>
      <c r="K909" t="s">
        <v>1386</v>
      </c>
      <c r="L909">
        <v>0</v>
      </c>
      <c r="M909">
        <v>37.721204513530189</v>
      </c>
      <c r="N909">
        <v>0</v>
      </c>
      <c r="O909">
        <v>0</v>
      </c>
      <c r="P909">
        <v>0</v>
      </c>
      <c r="Q909">
        <v>0</v>
      </c>
      <c r="R909" t="s">
        <v>531</v>
      </c>
      <c r="S909" t="s">
        <v>531</v>
      </c>
      <c r="T909" t="s">
        <v>531</v>
      </c>
      <c r="U909" t="s">
        <v>531</v>
      </c>
      <c r="W909" s="429">
        <f t="shared" si="21"/>
        <v>0</v>
      </c>
      <c r="X909" s="429">
        <f t="shared" si="21"/>
        <v>0</v>
      </c>
      <c r="Y909" s="429">
        <f t="shared" si="21"/>
        <v>0</v>
      </c>
      <c r="Z909" s="429">
        <f t="shared" si="20"/>
        <v>0</v>
      </c>
      <c r="AA909" s="429" t="s">
        <v>1296</v>
      </c>
    </row>
    <row r="910" spans="1:27" x14ac:dyDescent="0.25">
      <c r="A910" t="s">
        <v>149</v>
      </c>
      <c r="B910" t="s">
        <v>1246</v>
      </c>
      <c r="C910" t="s">
        <v>1324</v>
      </c>
      <c r="D910" t="s">
        <v>1384</v>
      </c>
      <c r="E910" t="s">
        <v>1326</v>
      </c>
      <c r="F910" t="s">
        <v>1293</v>
      </c>
      <c r="G910">
        <v>35</v>
      </c>
      <c r="H910">
        <v>35015</v>
      </c>
      <c r="I910" t="s">
        <v>552</v>
      </c>
      <c r="J910" t="s">
        <v>1385</v>
      </c>
      <c r="K910" t="s">
        <v>1386</v>
      </c>
      <c r="L910">
        <v>0</v>
      </c>
      <c r="M910">
        <v>16.86911009300729</v>
      </c>
      <c r="N910">
        <v>0</v>
      </c>
      <c r="O910">
        <v>0</v>
      </c>
      <c r="P910">
        <v>0</v>
      </c>
      <c r="Q910">
        <v>0</v>
      </c>
      <c r="R910" t="s">
        <v>531</v>
      </c>
      <c r="S910" t="s">
        <v>531</v>
      </c>
      <c r="T910" t="s">
        <v>531</v>
      </c>
      <c r="U910" t="s">
        <v>531</v>
      </c>
      <c r="W910" s="429">
        <f t="shared" si="21"/>
        <v>0</v>
      </c>
      <c r="X910" s="429">
        <f t="shared" si="21"/>
        <v>0</v>
      </c>
      <c r="Y910" s="429">
        <f t="shared" si="21"/>
        <v>0</v>
      </c>
      <c r="Z910" s="429">
        <f t="shared" si="20"/>
        <v>0</v>
      </c>
      <c r="AA910" s="429" t="s">
        <v>1296</v>
      </c>
    </row>
    <row r="911" spans="1:27" x14ac:dyDescent="0.25">
      <c r="A911" t="s">
        <v>149</v>
      </c>
      <c r="B911" t="s">
        <v>1246</v>
      </c>
      <c r="C911" t="s">
        <v>1324</v>
      </c>
      <c r="D911" t="s">
        <v>1384</v>
      </c>
      <c r="E911" t="s">
        <v>1326</v>
      </c>
      <c r="F911" t="s">
        <v>1293</v>
      </c>
      <c r="G911">
        <v>35</v>
      </c>
      <c r="H911">
        <v>35015</v>
      </c>
      <c r="I911" t="s">
        <v>552</v>
      </c>
      <c r="J911" t="s">
        <v>1385</v>
      </c>
      <c r="K911" t="s">
        <v>1386</v>
      </c>
      <c r="L911">
        <v>0</v>
      </c>
      <c r="M911">
        <v>11.011780199601981</v>
      </c>
      <c r="N911">
        <v>0</v>
      </c>
      <c r="O911">
        <v>0</v>
      </c>
      <c r="P911">
        <v>0</v>
      </c>
      <c r="Q911">
        <v>0</v>
      </c>
      <c r="R911" t="s">
        <v>531</v>
      </c>
      <c r="S911" t="s">
        <v>531</v>
      </c>
      <c r="T911" t="s">
        <v>531</v>
      </c>
      <c r="U911" t="s">
        <v>531</v>
      </c>
      <c r="W911" s="429">
        <f t="shared" si="21"/>
        <v>0</v>
      </c>
      <c r="X911" s="429">
        <f t="shared" si="21"/>
        <v>0</v>
      </c>
      <c r="Y911" s="429">
        <f t="shared" si="21"/>
        <v>0</v>
      </c>
      <c r="Z911" s="429">
        <f t="shared" si="20"/>
        <v>0</v>
      </c>
      <c r="AA911" s="429" t="s">
        <v>1296</v>
      </c>
    </row>
    <row r="912" spans="1:27" x14ac:dyDescent="0.25">
      <c r="A912" t="s">
        <v>149</v>
      </c>
      <c r="B912" t="s">
        <v>1246</v>
      </c>
      <c r="C912" t="s">
        <v>1324</v>
      </c>
      <c r="D912" t="s">
        <v>1384</v>
      </c>
      <c r="E912" t="s">
        <v>1326</v>
      </c>
      <c r="F912" t="s">
        <v>1293</v>
      </c>
      <c r="G912">
        <v>35</v>
      </c>
      <c r="H912">
        <v>35015</v>
      </c>
      <c r="I912" t="s">
        <v>552</v>
      </c>
      <c r="J912" t="s">
        <v>1385</v>
      </c>
      <c r="K912" t="s">
        <v>1386</v>
      </c>
      <c r="L912">
        <v>0.9371727829448494</v>
      </c>
      <c r="M912">
        <v>0.23429319573621235</v>
      </c>
      <c r="N912">
        <v>3.9829843275156098</v>
      </c>
      <c r="O912">
        <v>0</v>
      </c>
      <c r="P912">
        <v>0</v>
      </c>
      <c r="Q912">
        <v>0</v>
      </c>
      <c r="R912" t="s">
        <v>531</v>
      </c>
      <c r="S912" t="s">
        <v>531</v>
      </c>
      <c r="T912" t="s">
        <v>531</v>
      </c>
      <c r="U912" t="s">
        <v>531</v>
      </c>
      <c r="W912" s="429">
        <f t="shared" si="21"/>
        <v>0</v>
      </c>
      <c r="X912" s="429">
        <f t="shared" si="21"/>
        <v>0</v>
      </c>
      <c r="Y912" s="429">
        <f t="shared" si="21"/>
        <v>0</v>
      </c>
      <c r="Z912" s="429">
        <f t="shared" si="20"/>
        <v>0</v>
      </c>
      <c r="AA912" s="429" t="s">
        <v>1296</v>
      </c>
    </row>
    <row r="913" spans="1:27" x14ac:dyDescent="0.25">
      <c r="A913" t="s">
        <v>149</v>
      </c>
      <c r="B913" t="s">
        <v>1246</v>
      </c>
      <c r="C913" t="s">
        <v>1324</v>
      </c>
      <c r="D913" t="s">
        <v>1384</v>
      </c>
      <c r="E913" t="s">
        <v>1326</v>
      </c>
      <c r="F913" t="s">
        <v>1293</v>
      </c>
      <c r="G913">
        <v>35</v>
      </c>
      <c r="H913">
        <v>35015</v>
      </c>
      <c r="I913" t="s">
        <v>552</v>
      </c>
      <c r="J913" t="s">
        <v>1385</v>
      </c>
      <c r="K913" t="s">
        <v>1386</v>
      </c>
      <c r="L913">
        <v>0</v>
      </c>
      <c r="M913">
        <v>1.6400523701534864</v>
      </c>
      <c r="N913">
        <v>0</v>
      </c>
      <c r="O913">
        <v>0</v>
      </c>
      <c r="P913">
        <v>0</v>
      </c>
      <c r="Q913">
        <v>0</v>
      </c>
      <c r="R913" t="s">
        <v>531</v>
      </c>
      <c r="S913" t="s">
        <v>531</v>
      </c>
      <c r="T913" t="s">
        <v>531</v>
      </c>
      <c r="U913" t="s">
        <v>531</v>
      </c>
      <c r="W913" s="429">
        <f t="shared" si="21"/>
        <v>0</v>
      </c>
      <c r="X913" s="429">
        <f t="shared" si="21"/>
        <v>0</v>
      </c>
      <c r="Y913" s="429">
        <f t="shared" si="21"/>
        <v>0</v>
      </c>
      <c r="Z913" s="429">
        <f t="shared" si="20"/>
        <v>0</v>
      </c>
      <c r="AA913" s="429" t="s">
        <v>1296</v>
      </c>
    </row>
    <row r="914" spans="1:27" x14ac:dyDescent="0.25">
      <c r="A914" t="s">
        <v>149</v>
      </c>
      <c r="B914" t="s">
        <v>1246</v>
      </c>
      <c r="C914" t="s">
        <v>1324</v>
      </c>
      <c r="D914" t="s">
        <v>1384</v>
      </c>
      <c r="E914" t="s">
        <v>1326</v>
      </c>
      <c r="F914" t="s">
        <v>1293</v>
      </c>
      <c r="G914">
        <v>35</v>
      </c>
      <c r="H914">
        <v>35015</v>
      </c>
      <c r="I914" t="s">
        <v>552</v>
      </c>
      <c r="J914" t="s">
        <v>1385</v>
      </c>
      <c r="K914" t="s">
        <v>1386</v>
      </c>
      <c r="L914">
        <v>0</v>
      </c>
      <c r="M914">
        <v>1.1714659786810617</v>
      </c>
      <c r="N914">
        <v>0</v>
      </c>
      <c r="O914">
        <v>0</v>
      </c>
      <c r="P914">
        <v>0</v>
      </c>
      <c r="Q914">
        <v>0</v>
      </c>
      <c r="R914" t="s">
        <v>531</v>
      </c>
      <c r="S914" t="s">
        <v>531</v>
      </c>
      <c r="T914" t="s">
        <v>531</v>
      </c>
      <c r="U914" t="s">
        <v>531</v>
      </c>
      <c r="W914" s="429">
        <f t="shared" si="21"/>
        <v>0</v>
      </c>
      <c r="X914" s="429">
        <f t="shared" si="21"/>
        <v>0</v>
      </c>
      <c r="Y914" s="429">
        <f t="shared" si="21"/>
        <v>0</v>
      </c>
      <c r="Z914" s="429">
        <f t="shared" si="20"/>
        <v>0</v>
      </c>
      <c r="AA914" s="429" t="s">
        <v>1296</v>
      </c>
    </row>
    <row r="915" spans="1:27" x14ac:dyDescent="0.25">
      <c r="A915" t="s">
        <v>149</v>
      </c>
      <c r="B915" t="s">
        <v>1246</v>
      </c>
      <c r="C915" t="s">
        <v>1324</v>
      </c>
      <c r="D915" t="s">
        <v>1384</v>
      </c>
      <c r="E915" t="s">
        <v>1326</v>
      </c>
      <c r="F915" t="s">
        <v>1293</v>
      </c>
      <c r="G915">
        <v>35</v>
      </c>
      <c r="H915">
        <v>35015</v>
      </c>
      <c r="I915" t="s">
        <v>552</v>
      </c>
      <c r="J915" t="s">
        <v>1385</v>
      </c>
      <c r="K915" t="s">
        <v>1386</v>
      </c>
      <c r="L915">
        <v>0.9371727829448494</v>
      </c>
      <c r="M915">
        <v>0.23429319573621235</v>
      </c>
      <c r="N915">
        <v>3.9829843275156098</v>
      </c>
      <c r="O915">
        <v>0</v>
      </c>
      <c r="P915">
        <v>0</v>
      </c>
      <c r="Q915">
        <v>0</v>
      </c>
      <c r="R915" t="s">
        <v>531</v>
      </c>
      <c r="S915" t="s">
        <v>531</v>
      </c>
      <c r="T915" t="s">
        <v>531</v>
      </c>
      <c r="U915" t="s">
        <v>531</v>
      </c>
      <c r="W915" s="429">
        <f t="shared" si="21"/>
        <v>0</v>
      </c>
      <c r="X915" s="429">
        <f t="shared" si="21"/>
        <v>0</v>
      </c>
      <c r="Y915" s="429">
        <f t="shared" si="21"/>
        <v>0</v>
      </c>
      <c r="Z915" s="429">
        <f t="shared" si="20"/>
        <v>0</v>
      </c>
      <c r="AA915" s="429" t="s">
        <v>1296</v>
      </c>
    </row>
    <row r="916" spans="1:27" x14ac:dyDescent="0.25">
      <c r="A916" t="s">
        <v>149</v>
      </c>
      <c r="B916" t="s">
        <v>1246</v>
      </c>
      <c r="C916" t="s">
        <v>1324</v>
      </c>
      <c r="D916" t="s">
        <v>1384</v>
      </c>
      <c r="E916" t="s">
        <v>1326</v>
      </c>
      <c r="F916" t="s">
        <v>1293</v>
      </c>
      <c r="G916">
        <v>35</v>
      </c>
      <c r="H916">
        <v>35015</v>
      </c>
      <c r="I916" t="s">
        <v>552</v>
      </c>
      <c r="J916" t="s">
        <v>1385</v>
      </c>
      <c r="K916" t="s">
        <v>1386</v>
      </c>
      <c r="L916">
        <v>0</v>
      </c>
      <c r="M916">
        <v>1.6400523701534864</v>
      </c>
      <c r="N916">
        <v>0</v>
      </c>
      <c r="O916">
        <v>0</v>
      </c>
      <c r="P916">
        <v>0</v>
      </c>
      <c r="Q916">
        <v>0</v>
      </c>
      <c r="R916" t="s">
        <v>531</v>
      </c>
      <c r="S916" t="s">
        <v>531</v>
      </c>
      <c r="T916" t="s">
        <v>531</v>
      </c>
      <c r="U916" t="s">
        <v>531</v>
      </c>
      <c r="W916" s="429">
        <f t="shared" si="21"/>
        <v>0</v>
      </c>
      <c r="X916" s="429">
        <f t="shared" si="21"/>
        <v>0</v>
      </c>
      <c r="Y916" s="429">
        <f t="shared" si="21"/>
        <v>0</v>
      </c>
      <c r="Z916" s="429">
        <f t="shared" si="20"/>
        <v>0</v>
      </c>
      <c r="AA916" s="429" t="s">
        <v>1296</v>
      </c>
    </row>
    <row r="917" spans="1:27" x14ac:dyDescent="0.25">
      <c r="A917" t="s">
        <v>149</v>
      </c>
      <c r="B917" t="s">
        <v>1246</v>
      </c>
      <c r="C917" t="s">
        <v>1324</v>
      </c>
      <c r="D917" t="s">
        <v>1384</v>
      </c>
      <c r="E917" t="s">
        <v>1326</v>
      </c>
      <c r="F917" t="s">
        <v>1293</v>
      </c>
      <c r="G917">
        <v>35</v>
      </c>
      <c r="H917">
        <v>35015</v>
      </c>
      <c r="I917" t="s">
        <v>552</v>
      </c>
      <c r="J917" t="s">
        <v>1385</v>
      </c>
      <c r="K917" t="s">
        <v>1386</v>
      </c>
      <c r="L917">
        <v>0</v>
      </c>
      <c r="M917">
        <v>1.1714659786810617</v>
      </c>
      <c r="N917">
        <v>0</v>
      </c>
      <c r="O917">
        <v>0</v>
      </c>
      <c r="P917">
        <v>0</v>
      </c>
      <c r="Q917">
        <v>0</v>
      </c>
      <c r="R917" t="s">
        <v>531</v>
      </c>
      <c r="S917" t="s">
        <v>531</v>
      </c>
      <c r="T917" t="s">
        <v>531</v>
      </c>
      <c r="U917" t="s">
        <v>531</v>
      </c>
      <c r="W917" s="429">
        <f t="shared" si="21"/>
        <v>0</v>
      </c>
      <c r="X917" s="429">
        <f t="shared" si="21"/>
        <v>0</v>
      </c>
      <c r="Y917" s="429">
        <f t="shared" si="21"/>
        <v>0</v>
      </c>
      <c r="Z917" s="429">
        <f t="shared" si="20"/>
        <v>0</v>
      </c>
      <c r="AA917" s="429" t="s">
        <v>1296</v>
      </c>
    </row>
    <row r="918" spans="1:27" x14ac:dyDescent="0.25">
      <c r="A918" t="s">
        <v>149</v>
      </c>
      <c r="B918" t="s">
        <v>1246</v>
      </c>
      <c r="C918" t="s">
        <v>1324</v>
      </c>
      <c r="D918" t="s">
        <v>1384</v>
      </c>
      <c r="E918" t="s">
        <v>1326</v>
      </c>
      <c r="F918" t="s">
        <v>1293</v>
      </c>
      <c r="G918">
        <v>35</v>
      </c>
      <c r="H918">
        <v>35015</v>
      </c>
      <c r="I918" t="s">
        <v>552</v>
      </c>
      <c r="J918" t="s">
        <v>1385</v>
      </c>
      <c r="K918" t="s">
        <v>1386</v>
      </c>
      <c r="L918">
        <v>0</v>
      </c>
      <c r="M918">
        <v>2.8115183488345479</v>
      </c>
      <c r="N918">
        <v>0</v>
      </c>
      <c r="O918">
        <v>0</v>
      </c>
      <c r="P918">
        <v>0</v>
      </c>
      <c r="Q918">
        <v>0</v>
      </c>
      <c r="R918" t="s">
        <v>531</v>
      </c>
      <c r="S918" t="s">
        <v>531</v>
      </c>
      <c r="T918" t="s">
        <v>531</v>
      </c>
      <c r="U918" t="s">
        <v>531</v>
      </c>
      <c r="W918" s="429">
        <f t="shared" si="21"/>
        <v>0</v>
      </c>
      <c r="X918" s="429">
        <f t="shared" si="21"/>
        <v>0</v>
      </c>
      <c r="Y918" s="429">
        <f t="shared" si="21"/>
        <v>0</v>
      </c>
      <c r="Z918" s="429">
        <f t="shared" si="20"/>
        <v>0</v>
      </c>
      <c r="AA918" s="429" t="s">
        <v>1296</v>
      </c>
    </row>
    <row r="919" spans="1:27" x14ac:dyDescent="0.25">
      <c r="A919" t="s">
        <v>149</v>
      </c>
      <c r="B919" t="s">
        <v>1246</v>
      </c>
      <c r="C919" t="s">
        <v>1324</v>
      </c>
      <c r="D919" t="s">
        <v>1384</v>
      </c>
      <c r="E919" t="s">
        <v>1326</v>
      </c>
      <c r="F919" t="s">
        <v>1293</v>
      </c>
      <c r="G919">
        <v>35</v>
      </c>
      <c r="H919">
        <v>35015</v>
      </c>
      <c r="I919" t="s">
        <v>552</v>
      </c>
      <c r="J919" t="s">
        <v>1385</v>
      </c>
      <c r="K919" t="s">
        <v>1386</v>
      </c>
      <c r="L919">
        <v>0</v>
      </c>
      <c r="M919">
        <v>2.8115183488345479</v>
      </c>
      <c r="N919">
        <v>0</v>
      </c>
      <c r="O919">
        <v>0</v>
      </c>
      <c r="P919">
        <v>0</v>
      </c>
      <c r="Q919">
        <v>0</v>
      </c>
      <c r="R919" t="s">
        <v>531</v>
      </c>
      <c r="S919" t="s">
        <v>531</v>
      </c>
      <c r="T919" t="s">
        <v>531</v>
      </c>
      <c r="U919" t="s">
        <v>531</v>
      </c>
      <c r="W919" s="429">
        <f t="shared" si="21"/>
        <v>0</v>
      </c>
      <c r="X919" s="429">
        <f t="shared" si="21"/>
        <v>0</v>
      </c>
      <c r="Y919" s="429">
        <f t="shared" si="21"/>
        <v>0</v>
      </c>
      <c r="Z919" s="429">
        <f t="shared" si="20"/>
        <v>0</v>
      </c>
      <c r="AA919" s="429" t="s">
        <v>1296</v>
      </c>
    </row>
    <row r="920" spans="1:27" x14ac:dyDescent="0.25">
      <c r="A920" t="s">
        <v>149</v>
      </c>
      <c r="B920" t="s">
        <v>1246</v>
      </c>
      <c r="C920" t="s">
        <v>1324</v>
      </c>
      <c r="D920" t="s">
        <v>1384</v>
      </c>
      <c r="E920" t="s">
        <v>1326</v>
      </c>
      <c r="F920" t="s">
        <v>1293</v>
      </c>
      <c r="G920">
        <v>35</v>
      </c>
      <c r="H920">
        <v>35015</v>
      </c>
      <c r="I920" t="s">
        <v>552</v>
      </c>
      <c r="J920" t="s">
        <v>1385</v>
      </c>
      <c r="K920" t="s">
        <v>1386</v>
      </c>
      <c r="L920">
        <v>0</v>
      </c>
      <c r="M920">
        <v>2.8115183488345479</v>
      </c>
      <c r="N920">
        <v>0</v>
      </c>
      <c r="O920">
        <v>0</v>
      </c>
      <c r="P920">
        <v>0</v>
      </c>
      <c r="Q920">
        <v>0</v>
      </c>
      <c r="R920" t="s">
        <v>531</v>
      </c>
      <c r="S920" t="s">
        <v>531</v>
      </c>
      <c r="T920" t="s">
        <v>531</v>
      </c>
      <c r="U920" t="s">
        <v>531</v>
      </c>
      <c r="W920" s="429">
        <f t="shared" si="21"/>
        <v>0</v>
      </c>
      <c r="X920" s="429">
        <f t="shared" si="21"/>
        <v>0</v>
      </c>
      <c r="Y920" s="429">
        <f t="shared" si="21"/>
        <v>0</v>
      </c>
      <c r="Z920" s="429">
        <f t="shared" si="20"/>
        <v>0</v>
      </c>
      <c r="AA920" s="429" t="s">
        <v>1296</v>
      </c>
    </row>
    <row r="921" spans="1:27" x14ac:dyDescent="0.25">
      <c r="A921" t="s">
        <v>149</v>
      </c>
      <c r="B921" t="s">
        <v>1246</v>
      </c>
      <c r="C921" t="s">
        <v>1324</v>
      </c>
      <c r="D921" t="s">
        <v>1384</v>
      </c>
      <c r="E921" t="s">
        <v>1326</v>
      </c>
      <c r="F921" t="s">
        <v>1293</v>
      </c>
      <c r="G921">
        <v>35</v>
      </c>
      <c r="H921">
        <v>35015</v>
      </c>
      <c r="I921" t="s">
        <v>552</v>
      </c>
      <c r="J921" t="s">
        <v>1385</v>
      </c>
      <c r="K921" t="s">
        <v>1386</v>
      </c>
      <c r="L921">
        <v>0</v>
      </c>
      <c r="M921">
        <v>1.6400523701534864</v>
      </c>
      <c r="N921">
        <v>0</v>
      </c>
      <c r="O921">
        <v>0</v>
      </c>
      <c r="P921">
        <v>0</v>
      </c>
      <c r="Q921">
        <v>0</v>
      </c>
      <c r="R921" t="s">
        <v>531</v>
      </c>
      <c r="S921" t="s">
        <v>531</v>
      </c>
      <c r="T921" t="s">
        <v>531</v>
      </c>
      <c r="U921" t="s">
        <v>531</v>
      </c>
      <c r="W921" s="429">
        <f t="shared" si="21"/>
        <v>0</v>
      </c>
      <c r="X921" s="429">
        <f t="shared" si="21"/>
        <v>0</v>
      </c>
      <c r="Y921" s="429">
        <f t="shared" si="21"/>
        <v>0</v>
      </c>
      <c r="Z921" s="429">
        <f t="shared" si="20"/>
        <v>0</v>
      </c>
      <c r="AA921" s="429" t="s">
        <v>1296</v>
      </c>
    </row>
    <row r="922" spans="1:27" x14ac:dyDescent="0.25">
      <c r="A922" t="s">
        <v>149</v>
      </c>
      <c r="B922" t="s">
        <v>1246</v>
      </c>
      <c r="C922" t="s">
        <v>1324</v>
      </c>
      <c r="D922" t="s">
        <v>1384</v>
      </c>
      <c r="E922" t="s">
        <v>1326</v>
      </c>
      <c r="F922" t="s">
        <v>1293</v>
      </c>
      <c r="G922">
        <v>35</v>
      </c>
      <c r="H922">
        <v>35015</v>
      </c>
      <c r="I922" t="s">
        <v>552</v>
      </c>
      <c r="J922" t="s">
        <v>1385</v>
      </c>
      <c r="K922" t="s">
        <v>1386</v>
      </c>
      <c r="L922">
        <v>17.337696484479714</v>
      </c>
      <c r="M922">
        <v>10.543193808129555</v>
      </c>
      <c r="N922">
        <v>10.543193808129555</v>
      </c>
      <c r="O922">
        <v>0</v>
      </c>
      <c r="P922">
        <v>1.4057591744172739</v>
      </c>
      <c r="Q922">
        <v>1.4057591744172739</v>
      </c>
      <c r="R922" t="s">
        <v>531</v>
      </c>
      <c r="S922" t="s">
        <v>531</v>
      </c>
      <c r="T922" t="s">
        <v>531</v>
      </c>
      <c r="U922" t="s">
        <v>531</v>
      </c>
      <c r="W922" s="429">
        <f t="shared" si="21"/>
        <v>0</v>
      </c>
      <c r="X922" s="429">
        <f t="shared" si="21"/>
        <v>0</v>
      </c>
      <c r="Y922" s="429">
        <f t="shared" si="21"/>
        <v>0</v>
      </c>
      <c r="Z922" s="429">
        <f t="shared" si="20"/>
        <v>0</v>
      </c>
      <c r="AA922" s="429" t="s">
        <v>1296</v>
      </c>
    </row>
    <row r="923" spans="1:27" x14ac:dyDescent="0.25">
      <c r="A923" t="s">
        <v>149</v>
      </c>
      <c r="B923" t="s">
        <v>1246</v>
      </c>
      <c r="C923" t="s">
        <v>1324</v>
      </c>
      <c r="D923" t="s">
        <v>1384</v>
      </c>
      <c r="E923" t="s">
        <v>1326</v>
      </c>
      <c r="F923" t="s">
        <v>1293</v>
      </c>
      <c r="G923">
        <v>35</v>
      </c>
      <c r="H923">
        <v>35015</v>
      </c>
      <c r="I923" t="s">
        <v>552</v>
      </c>
      <c r="J923" t="s">
        <v>1385</v>
      </c>
      <c r="K923" t="s">
        <v>1386</v>
      </c>
      <c r="L923">
        <v>0</v>
      </c>
      <c r="M923">
        <v>32.566754207333517</v>
      </c>
      <c r="N923">
        <v>0</v>
      </c>
      <c r="O923">
        <v>0</v>
      </c>
      <c r="P923">
        <v>0</v>
      </c>
      <c r="Q923">
        <v>0</v>
      </c>
      <c r="R923" t="s">
        <v>531</v>
      </c>
      <c r="S923" t="s">
        <v>531</v>
      </c>
      <c r="T923" t="s">
        <v>531</v>
      </c>
      <c r="U923" t="s">
        <v>531</v>
      </c>
      <c r="W923" s="429">
        <f t="shared" si="21"/>
        <v>0</v>
      </c>
      <c r="X923" s="429">
        <f t="shared" si="21"/>
        <v>0</v>
      </c>
      <c r="Y923" s="429">
        <f t="shared" si="21"/>
        <v>0</v>
      </c>
      <c r="Z923" s="429">
        <f t="shared" si="20"/>
        <v>0</v>
      </c>
      <c r="AA923" s="429" t="s">
        <v>1296</v>
      </c>
    </row>
    <row r="924" spans="1:27" x14ac:dyDescent="0.25">
      <c r="A924" t="s">
        <v>149</v>
      </c>
      <c r="B924" t="s">
        <v>1246</v>
      </c>
      <c r="C924" t="s">
        <v>1324</v>
      </c>
      <c r="D924" t="s">
        <v>1384</v>
      </c>
      <c r="E924" t="s">
        <v>1326</v>
      </c>
      <c r="F924" t="s">
        <v>1293</v>
      </c>
      <c r="G924">
        <v>35</v>
      </c>
      <c r="H924">
        <v>35015</v>
      </c>
      <c r="I924" t="s">
        <v>552</v>
      </c>
      <c r="J924" t="s">
        <v>1385</v>
      </c>
      <c r="K924" t="s">
        <v>1386</v>
      </c>
      <c r="L924">
        <v>0</v>
      </c>
      <c r="M924">
        <v>14.05759174417274</v>
      </c>
      <c r="N924">
        <v>0</v>
      </c>
      <c r="O924">
        <v>0</v>
      </c>
      <c r="P924">
        <v>0</v>
      </c>
      <c r="Q924">
        <v>0</v>
      </c>
      <c r="R924" t="s">
        <v>531</v>
      </c>
      <c r="S924" t="s">
        <v>531</v>
      </c>
      <c r="T924" t="s">
        <v>531</v>
      </c>
      <c r="U924" t="s">
        <v>531</v>
      </c>
      <c r="W924" s="429">
        <f t="shared" si="21"/>
        <v>0</v>
      </c>
      <c r="X924" s="429">
        <f t="shared" si="21"/>
        <v>0</v>
      </c>
      <c r="Y924" s="429">
        <f t="shared" si="21"/>
        <v>0</v>
      </c>
      <c r="Z924" s="429">
        <f t="shared" si="20"/>
        <v>0</v>
      </c>
      <c r="AA924" s="429" t="s">
        <v>1296</v>
      </c>
    </row>
    <row r="925" spans="1:27" x14ac:dyDescent="0.25">
      <c r="A925" t="s">
        <v>149</v>
      </c>
      <c r="B925" t="s">
        <v>1246</v>
      </c>
      <c r="C925" t="s">
        <v>1324</v>
      </c>
      <c r="D925" t="s">
        <v>1384</v>
      </c>
      <c r="E925" t="s">
        <v>1326</v>
      </c>
      <c r="F925" t="s">
        <v>1293</v>
      </c>
      <c r="G925">
        <v>35</v>
      </c>
      <c r="H925">
        <v>35015</v>
      </c>
      <c r="I925" t="s">
        <v>552</v>
      </c>
      <c r="J925" t="s">
        <v>1385</v>
      </c>
      <c r="K925" t="s">
        <v>1386</v>
      </c>
      <c r="L925">
        <v>0</v>
      </c>
      <c r="M925">
        <v>8.2471204899146748</v>
      </c>
      <c r="N925">
        <v>0</v>
      </c>
      <c r="O925">
        <v>0</v>
      </c>
      <c r="P925">
        <v>0</v>
      </c>
      <c r="Q925">
        <v>0</v>
      </c>
      <c r="R925" t="s">
        <v>531</v>
      </c>
      <c r="S925" t="s">
        <v>531</v>
      </c>
      <c r="T925" t="s">
        <v>531</v>
      </c>
      <c r="U925" t="s">
        <v>531</v>
      </c>
      <c r="W925" s="429">
        <f t="shared" si="21"/>
        <v>0</v>
      </c>
      <c r="X925" s="429">
        <f t="shared" si="21"/>
        <v>0</v>
      </c>
      <c r="Y925" s="429">
        <f t="shared" si="21"/>
        <v>0</v>
      </c>
      <c r="Z925" s="429">
        <f t="shared" si="20"/>
        <v>0</v>
      </c>
      <c r="AA925" s="429" t="s">
        <v>1296</v>
      </c>
    </row>
    <row r="926" spans="1:27" x14ac:dyDescent="0.25">
      <c r="A926" t="s">
        <v>149</v>
      </c>
      <c r="B926" t="s">
        <v>1246</v>
      </c>
      <c r="C926" t="s">
        <v>1324</v>
      </c>
      <c r="D926" t="s">
        <v>1384</v>
      </c>
      <c r="E926" t="s">
        <v>1326</v>
      </c>
      <c r="F926" t="s">
        <v>1293</v>
      </c>
      <c r="G926">
        <v>35</v>
      </c>
      <c r="H926">
        <v>35015</v>
      </c>
      <c r="I926" t="s">
        <v>552</v>
      </c>
      <c r="J926" t="s">
        <v>1385</v>
      </c>
      <c r="K926" t="s">
        <v>1386</v>
      </c>
      <c r="L926">
        <v>0</v>
      </c>
      <c r="M926">
        <v>5.6230366976690958</v>
      </c>
      <c r="N926">
        <v>0</v>
      </c>
      <c r="O926">
        <v>0</v>
      </c>
      <c r="P926">
        <v>0</v>
      </c>
      <c r="Q926">
        <v>0</v>
      </c>
      <c r="R926" t="s">
        <v>531</v>
      </c>
      <c r="S926" t="s">
        <v>531</v>
      </c>
      <c r="T926" t="s">
        <v>531</v>
      </c>
      <c r="U926" t="s">
        <v>531</v>
      </c>
      <c r="W926" s="429">
        <f t="shared" si="21"/>
        <v>0</v>
      </c>
      <c r="X926" s="429">
        <f t="shared" si="21"/>
        <v>0</v>
      </c>
      <c r="Y926" s="429">
        <f t="shared" si="21"/>
        <v>0</v>
      </c>
      <c r="Z926" s="429">
        <f t="shared" si="20"/>
        <v>0</v>
      </c>
      <c r="AA926" s="429" t="s">
        <v>1296</v>
      </c>
    </row>
    <row r="927" spans="1:27" x14ac:dyDescent="0.25">
      <c r="A927" t="s">
        <v>149</v>
      </c>
      <c r="B927" t="s">
        <v>1246</v>
      </c>
      <c r="C927" t="s">
        <v>1324</v>
      </c>
      <c r="D927" t="s">
        <v>1384</v>
      </c>
      <c r="E927" t="s">
        <v>1326</v>
      </c>
      <c r="F927" t="s">
        <v>1293</v>
      </c>
      <c r="G927">
        <v>35</v>
      </c>
      <c r="H927">
        <v>35015</v>
      </c>
      <c r="I927" t="s">
        <v>552</v>
      </c>
      <c r="J927" t="s">
        <v>1385</v>
      </c>
      <c r="K927" t="s">
        <v>1386</v>
      </c>
      <c r="L927">
        <v>0</v>
      </c>
      <c r="M927">
        <v>5.6230366976690958</v>
      </c>
      <c r="N927">
        <v>0</v>
      </c>
      <c r="O927">
        <v>0</v>
      </c>
      <c r="P927">
        <v>0</v>
      </c>
      <c r="Q927">
        <v>0</v>
      </c>
      <c r="R927" t="s">
        <v>531</v>
      </c>
      <c r="S927" t="s">
        <v>531</v>
      </c>
      <c r="T927" t="s">
        <v>531</v>
      </c>
      <c r="U927" t="s">
        <v>531</v>
      </c>
      <c r="W927" s="429">
        <f t="shared" si="21"/>
        <v>0</v>
      </c>
      <c r="X927" s="429">
        <f t="shared" si="21"/>
        <v>0</v>
      </c>
      <c r="Y927" s="429">
        <f t="shared" si="21"/>
        <v>0</v>
      </c>
      <c r="Z927" s="429">
        <f t="shared" si="20"/>
        <v>0</v>
      </c>
      <c r="AA927" s="429" t="s">
        <v>1296</v>
      </c>
    </row>
    <row r="928" spans="1:27" x14ac:dyDescent="0.25">
      <c r="A928" t="s">
        <v>149</v>
      </c>
      <c r="B928" t="s">
        <v>1246</v>
      </c>
      <c r="C928" t="s">
        <v>1324</v>
      </c>
      <c r="D928" t="s">
        <v>1384</v>
      </c>
      <c r="E928" t="s">
        <v>1326</v>
      </c>
      <c r="F928" t="s">
        <v>1293</v>
      </c>
      <c r="G928">
        <v>35</v>
      </c>
      <c r="H928">
        <v>35015</v>
      </c>
      <c r="I928" t="s">
        <v>552</v>
      </c>
      <c r="J928" t="s">
        <v>1385</v>
      </c>
      <c r="K928" t="s">
        <v>1386</v>
      </c>
      <c r="L928">
        <v>2.5772251530983361</v>
      </c>
      <c r="M928">
        <v>14.05759174417274</v>
      </c>
      <c r="N928">
        <v>3.7486911317793976</v>
      </c>
      <c r="O928">
        <v>0</v>
      </c>
      <c r="P928">
        <v>0</v>
      </c>
      <c r="Q928">
        <v>0</v>
      </c>
      <c r="R928" t="s">
        <v>531</v>
      </c>
      <c r="S928" t="s">
        <v>531</v>
      </c>
      <c r="T928" t="s">
        <v>531</v>
      </c>
      <c r="U928" t="s">
        <v>531</v>
      </c>
      <c r="W928" s="429">
        <f t="shared" si="21"/>
        <v>0</v>
      </c>
      <c r="X928" s="429">
        <f t="shared" si="21"/>
        <v>0</v>
      </c>
      <c r="Y928" s="429">
        <f t="shared" si="21"/>
        <v>0</v>
      </c>
      <c r="Z928" s="429">
        <f t="shared" si="21"/>
        <v>0</v>
      </c>
      <c r="AA928" s="429" t="s">
        <v>1296</v>
      </c>
    </row>
    <row r="929" spans="1:27" x14ac:dyDescent="0.25">
      <c r="A929" t="s">
        <v>149</v>
      </c>
      <c r="B929" t="s">
        <v>1246</v>
      </c>
      <c r="C929" t="s">
        <v>1324</v>
      </c>
      <c r="D929" t="s">
        <v>1384</v>
      </c>
      <c r="E929" t="s">
        <v>1326</v>
      </c>
      <c r="F929" t="s">
        <v>1293</v>
      </c>
      <c r="G929">
        <v>35</v>
      </c>
      <c r="H929">
        <v>35015</v>
      </c>
      <c r="I929" t="s">
        <v>552</v>
      </c>
      <c r="J929" t="s">
        <v>1385</v>
      </c>
      <c r="K929" t="s">
        <v>1386</v>
      </c>
      <c r="L929">
        <v>15.603926836031743</v>
      </c>
      <c r="M929">
        <v>8.2471204899146748</v>
      </c>
      <c r="N929">
        <v>5.3184555432120204</v>
      </c>
      <c r="O929">
        <v>0</v>
      </c>
      <c r="P929">
        <v>0</v>
      </c>
      <c r="Q929">
        <v>0</v>
      </c>
      <c r="R929" t="s">
        <v>531</v>
      </c>
      <c r="S929" t="s">
        <v>531</v>
      </c>
      <c r="T929" t="s">
        <v>531</v>
      </c>
      <c r="U929" t="s">
        <v>531</v>
      </c>
      <c r="W929" s="429">
        <f t="shared" ref="W929:Z992" si="22">IFERROR(R929*1,0)</f>
        <v>0</v>
      </c>
      <c r="X929" s="429">
        <f t="shared" si="22"/>
        <v>0</v>
      </c>
      <c r="Y929" s="429">
        <f t="shared" si="22"/>
        <v>0</v>
      </c>
      <c r="Z929" s="429">
        <f t="shared" si="22"/>
        <v>0</v>
      </c>
      <c r="AA929" s="429" t="s">
        <v>1296</v>
      </c>
    </row>
    <row r="930" spans="1:27" x14ac:dyDescent="0.25">
      <c r="A930" t="s">
        <v>149</v>
      </c>
      <c r="B930" t="s">
        <v>1246</v>
      </c>
      <c r="C930" t="s">
        <v>1324</v>
      </c>
      <c r="D930" t="s">
        <v>1384</v>
      </c>
      <c r="E930" t="s">
        <v>1326</v>
      </c>
      <c r="F930" t="s">
        <v>1293</v>
      </c>
      <c r="G930">
        <v>35</v>
      </c>
      <c r="H930">
        <v>35015</v>
      </c>
      <c r="I930" t="s">
        <v>552</v>
      </c>
      <c r="J930" t="s">
        <v>1385</v>
      </c>
      <c r="K930" t="s">
        <v>1386</v>
      </c>
      <c r="L930">
        <v>23.429319573621235</v>
      </c>
      <c r="M930">
        <v>23.429319573621235</v>
      </c>
      <c r="N930">
        <v>23.429319573621235</v>
      </c>
      <c r="O930">
        <v>23.429319573621235</v>
      </c>
      <c r="P930">
        <v>23.429319573621235</v>
      </c>
      <c r="Q930">
        <v>23.429319573621235</v>
      </c>
      <c r="R930" t="s">
        <v>531</v>
      </c>
      <c r="S930" t="s">
        <v>531</v>
      </c>
      <c r="T930" t="s">
        <v>531</v>
      </c>
      <c r="U930" t="s">
        <v>531</v>
      </c>
      <c r="W930" s="429">
        <f t="shared" si="22"/>
        <v>0</v>
      </c>
      <c r="X930" s="429">
        <f t="shared" si="22"/>
        <v>0</v>
      </c>
      <c r="Y930" s="429">
        <f t="shared" si="22"/>
        <v>0</v>
      </c>
      <c r="Z930" s="429">
        <f t="shared" si="22"/>
        <v>0</v>
      </c>
      <c r="AA930" s="429" t="s">
        <v>1296</v>
      </c>
    </row>
    <row r="931" spans="1:27" x14ac:dyDescent="0.25">
      <c r="A931" t="s">
        <v>149</v>
      </c>
      <c r="B931" t="s">
        <v>1246</v>
      </c>
      <c r="C931" t="s">
        <v>1324</v>
      </c>
      <c r="D931" t="s">
        <v>1384</v>
      </c>
      <c r="E931" t="s">
        <v>1326</v>
      </c>
      <c r="F931" t="s">
        <v>1293</v>
      </c>
      <c r="G931">
        <v>35</v>
      </c>
      <c r="H931">
        <v>35015</v>
      </c>
      <c r="I931" t="s">
        <v>552</v>
      </c>
      <c r="J931" t="s">
        <v>1385</v>
      </c>
      <c r="K931" t="s">
        <v>1386</v>
      </c>
      <c r="L931">
        <v>0</v>
      </c>
      <c r="M931">
        <v>14.05759174417274</v>
      </c>
      <c r="N931">
        <v>0</v>
      </c>
      <c r="O931">
        <v>0</v>
      </c>
      <c r="P931">
        <v>0</v>
      </c>
      <c r="Q931">
        <v>0</v>
      </c>
      <c r="R931" t="s">
        <v>531</v>
      </c>
      <c r="S931" t="s">
        <v>531</v>
      </c>
      <c r="T931" t="s">
        <v>531</v>
      </c>
      <c r="U931" t="s">
        <v>531</v>
      </c>
      <c r="W931" s="429">
        <f t="shared" si="22"/>
        <v>0</v>
      </c>
      <c r="X931" s="429">
        <f t="shared" si="22"/>
        <v>0</v>
      </c>
      <c r="Y931" s="429">
        <f t="shared" si="22"/>
        <v>0</v>
      </c>
      <c r="Z931" s="429">
        <f t="shared" si="22"/>
        <v>0</v>
      </c>
      <c r="AA931" s="429" t="s">
        <v>1296</v>
      </c>
    </row>
    <row r="932" spans="1:27" x14ac:dyDescent="0.25">
      <c r="A932" t="s">
        <v>149</v>
      </c>
      <c r="B932" t="s">
        <v>1246</v>
      </c>
      <c r="C932" t="s">
        <v>1324</v>
      </c>
      <c r="D932" t="s">
        <v>1384</v>
      </c>
      <c r="E932" t="s">
        <v>1326</v>
      </c>
      <c r="F932" t="s">
        <v>1293</v>
      </c>
      <c r="G932">
        <v>35</v>
      </c>
      <c r="H932">
        <v>35015</v>
      </c>
      <c r="I932" t="s">
        <v>552</v>
      </c>
      <c r="J932" t="s">
        <v>1385</v>
      </c>
      <c r="K932" t="s">
        <v>1386</v>
      </c>
      <c r="L932">
        <v>0</v>
      </c>
      <c r="M932">
        <v>14.05759174417274</v>
      </c>
      <c r="N932">
        <v>0</v>
      </c>
      <c r="O932">
        <v>0</v>
      </c>
      <c r="P932">
        <v>0</v>
      </c>
      <c r="Q932">
        <v>0</v>
      </c>
      <c r="R932" t="s">
        <v>531</v>
      </c>
      <c r="S932" t="s">
        <v>531</v>
      </c>
      <c r="T932" t="s">
        <v>531</v>
      </c>
      <c r="U932" t="s">
        <v>531</v>
      </c>
      <c r="W932" s="429">
        <f t="shared" si="22"/>
        <v>0</v>
      </c>
      <c r="X932" s="429">
        <f t="shared" si="22"/>
        <v>0</v>
      </c>
      <c r="Y932" s="429">
        <f t="shared" si="22"/>
        <v>0</v>
      </c>
      <c r="Z932" s="429">
        <f t="shared" si="22"/>
        <v>0</v>
      </c>
      <c r="AA932" s="429" t="s">
        <v>1296</v>
      </c>
    </row>
    <row r="933" spans="1:27" x14ac:dyDescent="0.25">
      <c r="A933" t="s">
        <v>149</v>
      </c>
      <c r="B933" t="s">
        <v>1246</v>
      </c>
      <c r="C933" t="s">
        <v>1324</v>
      </c>
      <c r="D933" t="s">
        <v>1384</v>
      </c>
      <c r="E933" t="s">
        <v>1326</v>
      </c>
      <c r="F933" t="s">
        <v>1293</v>
      </c>
      <c r="G933">
        <v>35</v>
      </c>
      <c r="H933">
        <v>35015</v>
      </c>
      <c r="I933" t="s">
        <v>552</v>
      </c>
      <c r="J933" t="s">
        <v>1385</v>
      </c>
      <c r="K933" t="s">
        <v>1386</v>
      </c>
      <c r="L933">
        <v>0</v>
      </c>
      <c r="M933">
        <v>14.05759174417274</v>
      </c>
      <c r="N933">
        <v>0</v>
      </c>
      <c r="O933">
        <v>0</v>
      </c>
      <c r="P933">
        <v>0</v>
      </c>
      <c r="Q933">
        <v>0</v>
      </c>
      <c r="R933" t="s">
        <v>531</v>
      </c>
      <c r="S933" t="s">
        <v>531</v>
      </c>
      <c r="T933" t="s">
        <v>531</v>
      </c>
      <c r="U933" t="s">
        <v>531</v>
      </c>
      <c r="W933" s="429">
        <f t="shared" si="22"/>
        <v>0</v>
      </c>
      <c r="X933" s="429">
        <f t="shared" si="22"/>
        <v>0</v>
      </c>
      <c r="Y933" s="429">
        <f t="shared" si="22"/>
        <v>0</v>
      </c>
      <c r="Z933" s="429">
        <f t="shared" si="22"/>
        <v>0</v>
      </c>
      <c r="AA933" s="429" t="s">
        <v>1296</v>
      </c>
    </row>
    <row r="934" spans="1:27" x14ac:dyDescent="0.25">
      <c r="A934" t="s">
        <v>149</v>
      </c>
      <c r="B934" t="s">
        <v>1246</v>
      </c>
      <c r="C934" t="s">
        <v>1324</v>
      </c>
      <c r="D934" t="s">
        <v>1384</v>
      </c>
      <c r="E934" t="s">
        <v>1326</v>
      </c>
      <c r="F934" t="s">
        <v>1293</v>
      </c>
      <c r="G934">
        <v>35</v>
      </c>
      <c r="H934">
        <v>35015</v>
      </c>
      <c r="I934" t="s">
        <v>552</v>
      </c>
      <c r="J934" t="s">
        <v>1385</v>
      </c>
      <c r="K934" t="s">
        <v>1386</v>
      </c>
      <c r="L934">
        <v>0</v>
      </c>
      <c r="M934">
        <v>14.99476452711759</v>
      </c>
      <c r="N934">
        <v>0</v>
      </c>
      <c r="O934">
        <v>0</v>
      </c>
      <c r="P934">
        <v>0</v>
      </c>
      <c r="Q934">
        <v>0</v>
      </c>
      <c r="R934" t="s">
        <v>531</v>
      </c>
      <c r="S934" t="s">
        <v>531</v>
      </c>
      <c r="T934" t="s">
        <v>531</v>
      </c>
      <c r="U934" t="s">
        <v>531</v>
      </c>
      <c r="W934" s="429">
        <f t="shared" si="22"/>
        <v>0</v>
      </c>
      <c r="X934" s="429">
        <f t="shared" si="22"/>
        <v>0</v>
      </c>
      <c r="Y934" s="429">
        <f t="shared" si="22"/>
        <v>0</v>
      </c>
      <c r="Z934" s="429">
        <f t="shared" si="22"/>
        <v>0</v>
      </c>
      <c r="AA934" s="429" t="s">
        <v>1296</v>
      </c>
    </row>
    <row r="935" spans="1:27" x14ac:dyDescent="0.25">
      <c r="A935" t="s">
        <v>149</v>
      </c>
      <c r="B935" t="s">
        <v>1246</v>
      </c>
      <c r="C935" t="s">
        <v>1324</v>
      </c>
      <c r="D935" t="s">
        <v>1384</v>
      </c>
      <c r="E935" t="s">
        <v>1326</v>
      </c>
      <c r="F935" t="s">
        <v>1293</v>
      </c>
      <c r="G935">
        <v>35</v>
      </c>
      <c r="H935">
        <v>35015</v>
      </c>
      <c r="I935" t="s">
        <v>552</v>
      </c>
      <c r="J935" t="s">
        <v>1385</v>
      </c>
      <c r="K935" t="s">
        <v>1386</v>
      </c>
      <c r="L935">
        <v>0</v>
      </c>
      <c r="M935">
        <v>14.05759174417274</v>
      </c>
      <c r="N935">
        <v>0</v>
      </c>
      <c r="O935">
        <v>0</v>
      </c>
      <c r="P935">
        <v>0</v>
      </c>
      <c r="Q935">
        <v>0</v>
      </c>
      <c r="R935" t="s">
        <v>531</v>
      </c>
      <c r="S935" t="s">
        <v>531</v>
      </c>
      <c r="T935" t="s">
        <v>531</v>
      </c>
      <c r="U935" t="s">
        <v>531</v>
      </c>
      <c r="W935" s="429">
        <f t="shared" si="22"/>
        <v>0</v>
      </c>
      <c r="X935" s="429">
        <f t="shared" si="22"/>
        <v>0</v>
      </c>
      <c r="Y935" s="429">
        <f t="shared" si="22"/>
        <v>0</v>
      </c>
      <c r="Z935" s="429">
        <f t="shared" si="22"/>
        <v>0</v>
      </c>
      <c r="AA935" s="429" t="s">
        <v>1296</v>
      </c>
    </row>
    <row r="936" spans="1:27" x14ac:dyDescent="0.25">
      <c r="A936" t="s">
        <v>149</v>
      </c>
      <c r="B936" t="s">
        <v>1246</v>
      </c>
      <c r="C936" t="s">
        <v>1324</v>
      </c>
      <c r="D936" t="s">
        <v>1384</v>
      </c>
      <c r="E936" t="s">
        <v>1326</v>
      </c>
      <c r="F936" t="s">
        <v>1293</v>
      </c>
      <c r="G936">
        <v>35</v>
      </c>
      <c r="H936">
        <v>35015</v>
      </c>
      <c r="I936" t="s">
        <v>552</v>
      </c>
      <c r="J936" t="s">
        <v>1385</v>
      </c>
      <c r="K936" t="s">
        <v>1386</v>
      </c>
      <c r="L936">
        <v>1.4057591744172739</v>
      </c>
      <c r="M936">
        <v>0</v>
      </c>
      <c r="N936">
        <v>1.4057591744172739</v>
      </c>
      <c r="O936">
        <v>0</v>
      </c>
      <c r="P936">
        <v>0</v>
      </c>
      <c r="Q936">
        <v>0</v>
      </c>
      <c r="R936" t="s">
        <v>531</v>
      </c>
      <c r="S936" t="s">
        <v>531</v>
      </c>
      <c r="T936" t="s">
        <v>531</v>
      </c>
      <c r="U936" t="s">
        <v>531</v>
      </c>
      <c r="W936" s="429">
        <f t="shared" si="22"/>
        <v>0</v>
      </c>
      <c r="X936" s="429">
        <f t="shared" si="22"/>
        <v>0</v>
      </c>
      <c r="Y936" s="429">
        <f t="shared" si="22"/>
        <v>0</v>
      </c>
      <c r="Z936" s="429">
        <f t="shared" si="22"/>
        <v>0</v>
      </c>
      <c r="AA936" s="429" t="s">
        <v>1296</v>
      </c>
    </row>
    <row r="937" spans="1:27" x14ac:dyDescent="0.25">
      <c r="A937" t="s">
        <v>149</v>
      </c>
      <c r="B937" t="s">
        <v>1246</v>
      </c>
      <c r="C937" t="s">
        <v>1324</v>
      </c>
      <c r="D937" t="s">
        <v>1384</v>
      </c>
      <c r="E937" t="s">
        <v>1326</v>
      </c>
      <c r="F937" t="s">
        <v>1293</v>
      </c>
      <c r="G937">
        <v>35</v>
      </c>
      <c r="H937">
        <v>35015</v>
      </c>
      <c r="I937" t="s">
        <v>552</v>
      </c>
      <c r="J937" t="s">
        <v>1385</v>
      </c>
      <c r="K937" t="s">
        <v>1386</v>
      </c>
      <c r="L937">
        <v>0</v>
      </c>
      <c r="M937">
        <v>33.972513381750787</v>
      </c>
      <c r="N937">
        <v>0</v>
      </c>
      <c r="O937">
        <v>0</v>
      </c>
      <c r="P937">
        <v>0</v>
      </c>
      <c r="Q937">
        <v>0</v>
      </c>
      <c r="R937" t="s">
        <v>531</v>
      </c>
      <c r="S937" t="s">
        <v>531</v>
      </c>
      <c r="T937" t="s">
        <v>531</v>
      </c>
      <c r="U937" t="s">
        <v>531</v>
      </c>
      <c r="W937" s="429">
        <f t="shared" si="22"/>
        <v>0</v>
      </c>
      <c r="X937" s="429">
        <f t="shared" si="22"/>
        <v>0</v>
      </c>
      <c r="Y937" s="429">
        <f t="shared" si="22"/>
        <v>0</v>
      </c>
      <c r="Z937" s="429">
        <f t="shared" si="22"/>
        <v>0</v>
      </c>
      <c r="AA937" s="429" t="s">
        <v>1296</v>
      </c>
    </row>
    <row r="938" spans="1:27" x14ac:dyDescent="0.25">
      <c r="A938" t="s">
        <v>149</v>
      </c>
      <c r="B938" t="s">
        <v>1246</v>
      </c>
      <c r="C938" t="s">
        <v>1324</v>
      </c>
      <c r="D938" t="s">
        <v>1384</v>
      </c>
      <c r="E938" t="s">
        <v>1326</v>
      </c>
      <c r="F938" t="s">
        <v>1293</v>
      </c>
      <c r="G938">
        <v>35</v>
      </c>
      <c r="H938">
        <v>35015</v>
      </c>
      <c r="I938" t="s">
        <v>552</v>
      </c>
      <c r="J938" t="s">
        <v>1385</v>
      </c>
      <c r="K938" t="s">
        <v>1386</v>
      </c>
      <c r="L938">
        <v>0</v>
      </c>
      <c r="M938">
        <v>31.160995032916244</v>
      </c>
      <c r="N938">
        <v>0</v>
      </c>
      <c r="O938">
        <v>0</v>
      </c>
      <c r="P938">
        <v>0</v>
      </c>
      <c r="Q938">
        <v>0</v>
      </c>
      <c r="R938" t="s">
        <v>531</v>
      </c>
      <c r="S938" t="s">
        <v>531</v>
      </c>
      <c r="T938" t="s">
        <v>531</v>
      </c>
      <c r="U938" t="s">
        <v>531</v>
      </c>
      <c r="W938" s="429">
        <f t="shared" si="22"/>
        <v>0</v>
      </c>
      <c r="X938" s="429">
        <f t="shared" si="22"/>
        <v>0</v>
      </c>
      <c r="Y938" s="429">
        <f t="shared" si="22"/>
        <v>0</v>
      </c>
      <c r="Z938" s="429">
        <f t="shared" si="22"/>
        <v>0</v>
      </c>
      <c r="AA938" s="429" t="s">
        <v>1296</v>
      </c>
    </row>
    <row r="939" spans="1:27" x14ac:dyDescent="0.25">
      <c r="A939" t="s">
        <v>149</v>
      </c>
      <c r="B939" t="s">
        <v>1246</v>
      </c>
      <c r="C939" t="s">
        <v>1324</v>
      </c>
      <c r="D939" t="s">
        <v>1384</v>
      </c>
      <c r="E939" t="s">
        <v>1326</v>
      </c>
      <c r="F939" t="s">
        <v>1293</v>
      </c>
      <c r="G939">
        <v>35</v>
      </c>
      <c r="H939">
        <v>35015</v>
      </c>
      <c r="I939" t="s">
        <v>552</v>
      </c>
      <c r="J939" t="s">
        <v>1385</v>
      </c>
      <c r="K939" t="s">
        <v>1386</v>
      </c>
      <c r="L939">
        <v>0</v>
      </c>
      <c r="M939">
        <v>31.160995032916244</v>
      </c>
      <c r="N939">
        <v>0</v>
      </c>
      <c r="O939">
        <v>0</v>
      </c>
      <c r="P939">
        <v>0</v>
      </c>
      <c r="Q939">
        <v>0</v>
      </c>
      <c r="R939" t="s">
        <v>531</v>
      </c>
      <c r="S939" t="s">
        <v>531</v>
      </c>
      <c r="T939" t="s">
        <v>531</v>
      </c>
      <c r="U939" t="s">
        <v>531</v>
      </c>
      <c r="W939" s="429">
        <f t="shared" si="22"/>
        <v>0</v>
      </c>
      <c r="X939" s="429">
        <f t="shared" si="22"/>
        <v>0</v>
      </c>
      <c r="Y939" s="429">
        <f t="shared" si="22"/>
        <v>0</v>
      </c>
      <c r="Z939" s="429">
        <f t="shared" si="22"/>
        <v>0</v>
      </c>
      <c r="AA939" s="429" t="s">
        <v>1296</v>
      </c>
    </row>
    <row r="940" spans="1:27" x14ac:dyDescent="0.25">
      <c r="A940" t="s">
        <v>149</v>
      </c>
      <c r="B940" t="s">
        <v>1246</v>
      </c>
      <c r="C940" t="s">
        <v>1324</v>
      </c>
      <c r="D940" t="s">
        <v>1384</v>
      </c>
      <c r="E940" t="s">
        <v>1326</v>
      </c>
      <c r="F940" t="s">
        <v>1293</v>
      </c>
      <c r="G940">
        <v>35</v>
      </c>
      <c r="H940">
        <v>35015</v>
      </c>
      <c r="I940" t="s">
        <v>552</v>
      </c>
      <c r="J940" t="s">
        <v>1385</v>
      </c>
      <c r="K940" t="s">
        <v>1386</v>
      </c>
      <c r="L940">
        <v>0</v>
      </c>
      <c r="M940">
        <v>31.160995032916244</v>
      </c>
      <c r="N940">
        <v>0</v>
      </c>
      <c r="O940">
        <v>0</v>
      </c>
      <c r="P940">
        <v>0</v>
      </c>
      <c r="Q940">
        <v>0</v>
      </c>
      <c r="R940" t="s">
        <v>531</v>
      </c>
      <c r="S940" t="s">
        <v>531</v>
      </c>
      <c r="T940" t="s">
        <v>531</v>
      </c>
      <c r="U940" t="s">
        <v>531</v>
      </c>
      <c r="W940" s="429">
        <f t="shared" si="22"/>
        <v>0</v>
      </c>
      <c r="X940" s="429">
        <f t="shared" si="22"/>
        <v>0</v>
      </c>
      <c r="Y940" s="429">
        <f t="shared" si="22"/>
        <v>0</v>
      </c>
      <c r="Z940" s="429">
        <f t="shared" si="22"/>
        <v>0</v>
      </c>
      <c r="AA940" s="429" t="s">
        <v>1296</v>
      </c>
    </row>
    <row r="941" spans="1:27" x14ac:dyDescent="0.25">
      <c r="A941" t="s">
        <v>149</v>
      </c>
      <c r="B941" t="s">
        <v>1246</v>
      </c>
      <c r="C941" t="s">
        <v>1324</v>
      </c>
      <c r="D941" t="s">
        <v>1384</v>
      </c>
      <c r="E941" t="s">
        <v>1326</v>
      </c>
      <c r="F941" t="s">
        <v>1293</v>
      </c>
      <c r="G941">
        <v>35</v>
      </c>
      <c r="H941">
        <v>35015</v>
      </c>
      <c r="I941" t="s">
        <v>552</v>
      </c>
      <c r="J941" t="s">
        <v>1385</v>
      </c>
      <c r="K941" t="s">
        <v>1386</v>
      </c>
      <c r="L941">
        <v>0</v>
      </c>
      <c r="M941">
        <v>1.1714659786810617</v>
      </c>
      <c r="N941">
        <v>0</v>
      </c>
      <c r="O941">
        <v>0</v>
      </c>
      <c r="P941">
        <v>0</v>
      </c>
      <c r="Q941">
        <v>0</v>
      </c>
      <c r="R941" t="s">
        <v>531</v>
      </c>
      <c r="S941" t="s">
        <v>531</v>
      </c>
      <c r="T941" t="s">
        <v>531</v>
      </c>
      <c r="U941" t="s">
        <v>531</v>
      </c>
      <c r="W941" s="429">
        <f t="shared" si="22"/>
        <v>0</v>
      </c>
      <c r="X941" s="429">
        <f t="shared" si="22"/>
        <v>0</v>
      </c>
      <c r="Y941" s="429">
        <f t="shared" si="22"/>
        <v>0</v>
      </c>
      <c r="Z941" s="429">
        <f t="shared" si="22"/>
        <v>0</v>
      </c>
      <c r="AA941" s="429" t="s">
        <v>1296</v>
      </c>
    </row>
    <row r="942" spans="1:27" x14ac:dyDescent="0.25">
      <c r="A942" t="s">
        <v>149</v>
      </c>
      <c r="B942" t="s">
        <v>1246</v>
      </c>
      <c r="C942" t="s">
        <v>1324</v>
      </c>
      <c r="D942" t="s">
        <v>1384</v>
      </c>
      <c r="E942" t="s">
        <v>1326</v>
      </c>
      <c r="F942" t="s">
        <v>1293</v>
      </c>
      <c r="G942">
        <v>35</v>
      </c>
      <c r="H942">
        <v>35015</v>
      </c>
      <c r="I942" t="s">
        <v>552</v>
      </c>
      <c r="J942" t="s">
        <v>1385</v>
      </c>
      <c r="K942" t="s">
        <v>1386</v>
      </c>
      <c r="L942">
        <v>0</v>
      </c>
      <c r="M942">
        <v>8.9031414379760694</v>
      </c>
      <c r="N942">
        <v>0</v>
      </c>
      <c r="O942">
        <v>0</v>
      </c>
      <c r="P942">
        <v>0</v>
      </c>
      <c r="Q942">
        <v>0</v>
      </c>
      <c r="R942" t="s">
        <v>531</v>
      </c>
      <c r="S942" t="s">
        <v>531</v>
      </c>
      <c r="T942" t="s">
        <v>531</v>
      </c>
      <c r="U942" t="s">
        <v>531</v>
      </c>
      <c r="W942" s="429">
        <f t="shared" si="22"/>
        <v>0</v>
      </c>
      <c r="X942" s="429">
        <f t="shared" si="22"/>
        <v>0</v>
      </c>
      <c r="Y942" s="429">
        <f t="shared" si="22"/>
        <v>0</v>
      </c>
      <c r="Z942" s="429">
        <f t="shared" si="22"/>
        <v>0</v>
      </c>
      <c r="AA942" s="429" t="s">
        <v>1296</v>
      </c>
    </row>
    <row r="943" spans="1:27" x14ac:dyDescent="0.25">
      <c r="A943" t="s">
        <v>149</v>
      </c>
      <c r="B943" t="s">
        <v>1246</v>
      </c>
      <c r="C943" t="s">
        <v>1324</v>
      </c>
      <c r="D943" t="s">
        <v>1384</v>
      </c>
      <c r="E943" t="s">
        <v>1326</v>
      </c>
      <c r="F943" t="s">
        <v>1293</v>
      </c>
      <c r="G943">
        <v>35</v>
      </c>
      <c r="H943">
        <v>35015</v>
      </c>
      <c r="I943" t="s">
        <v>552</v>
      </c>
      <c r="J943" t="s">
        <v>1385</v>
      </c>
      <c r="K943" t="s">
        <v>1386</v>
      </c>
      <c r="L943">
        <v>0</v>
      </c>
      <c r="M943">
        <v>4.9201571104604591</v>
      </c>
      <c r="N943">
        <v>0</v>
      </c>
      <c r="O943">
        <v>0</v>
      </c>
      <c r="P943">
        <v>0</v>
      </c>
      <c r="Q943">
        <v>0</v>
      </c>
      <c r="R943" t="s">
        <v>531</v>
      </c>
      <c r="S943" t="s">
        <v>531</v>
      </c>
      <c r="T943" t="s">
        <v>531</v>
      </c>
      <c r="U943" t="s">
        <v>531</v>
      </c>
      <c r="W943" s="429">
        <f t="shared" si="22"/>
        <v>0</v>
      </c>
      <c r="X943" s="429">
        <f t="shared" si="22"/>
        <v>0</v>
      </c>
      <c r="Y943" s="429">
        <f t="shared" si="22"/>
        <v>0</v>
      </c>
      <c r="Z943" s="429">
        <f t="shared" si="22"/>
        <v>0</v>
      </c>
      <c r="AA943" s="429" t="s">
        <v>1296</v>
      </c>
    </row>
    <row r="944" spans="1:27" x14ac:dyDescent="0.25">
      <c r="A944" t="s">
        <v>149</v>
      </c>
      <c r="B944" t="s">
        <v>1246</v>
      </c>
      <c r="C944" t="s">
        <v>1324</v>
      </c>
      <c r="D944" t="s">
        <v>1384</v>
      </c>
      <c r="E944" t="s">
        <v>1326</v>
      </c>
      <c r="F944" t="s">
        <v>1293</v>
      </c>
      <c r="G944">
        <v>35</v>
      </c>
      <c r="H944">
        <v>35015</v>
      </c>
      <c r="I944" t="s">
        <v>552</v>
      </c>
      <c r="J944" t="s">
        <v>1385</v>
      </c>
      <c r="K944" t="s">
        <v>1386</v>
      </c>
      <c r="L944">
        <v>0</v>
      </c>
      <c r="M944">
        <v>4.9201571104604591</v>
      </c>
      <c r="N944">
        <v>0</v>
      </c>
      <c r="O944">
        <v>0</v>
      </c>
      <c r="P944">
        <v>0</v>
      </c>
      <c r="Q944">
        <v>0</v>
      </c>
      <c r="R944" t="s">
        <v>531</v>
      </c>
      <c r="S944" t="s">
        <v>531</v>
      </c>
      <c r="T944" t="s">
        <v>531</v>
      </c>
      <c r="U944" t="s">
        <v>531</v>
      </c>
      <c r="W944" s="429">
        <f t="shared" si="22"/>
        <v>0</v>
      </c>
      <c r="X944" s="429">
        <f t="shared" si="22"/>
        <v>0</v>
      </c>
      <c r="Y944" s="429">
        <f t="shared" si="22"/>
        <v>0</v>
      </c>
      <c r="Z944" s="429">
        <f t="shared" si="22"/>
        <v>0</v>
      </c>
      <c r="AA944" s="429" t="s">
        <v>1296</v>
      </c>
    </row>
    <row r="945" spans="1:27" x14ac:dyDescent="0.25">
      <c r="A945" t="s">
        <v>149</v>
      </c>
      <c r="B945" t="s">
        <v>1246</v>
      </c>
      <c r="C945" t="s">
        <v>1324</v>
      </c>
      <c r="D945" t="s">
        <v>1384</v>
      </c>
      <c r="E945" t="s">
        <v>1326</v>
      </c>
      <c r="F945" t="s">
        <v>1293</v>
      </c>
      <c r="G945">
        <v>35</v>
      </c>
      <c r="H945">
        <v>35015</v>
      </c>
      <c r="I945" t="s">
        <v>552</v>
      </c>
      <c r="J945" t="s">
        <v>1385</v>
      </c>
      <c r="K945" t="s">
        <v>1386</v>
      </c>
      <c r="L945">
        <v>0</v>
      </c>
      <c r="M945">
        <v>44.984293581352766</v>
      </c>
      <c r="N945">
        <v>0</v>
      </c>
      <c r="O945">
        <v>0</v>
      </c>
      <c r="P945">
        <v>0</v>
      </c>
      <c r="Q945">
        <v>0</v>
      </c>
      <c r="R945" t="s">
        <v>531</v>
      </c>
      <c r="S945" t="s">
        <v>531</v>
      </c>
      <c r="T945" t="s">
        <v>531</v>
      </c>
      <c r="U945" t="s">
        <v>531</v>
      </c>
      <c r="W945" s="429">
        <f t="shared" si="22"/>
        <v>0</v>
      </c>
      <c r="X945" s="429">
        <f t="shared" si="22"/>
        <v>0</v>
      </c>
      <c r="Y945" s="429">
        <f t="shared" si="22"/>
        <v>0</v>
      </c>
      <c r="Z945" s="429">
        <f t="shared" si="22"/>
        <v>0</v>
      </c>
      <c r="AA945" s="429" t="s">
        <v>1296</v>
      </c>
    </row>
    <row r="946" spans="1:27" x14ac:dyDescent="0.25">
      <c r="A946" t="s">
        <v>149</v>
      </c>
      <c r="B946" t="s">
        <v>1246</v>
      </c>
      <c r="C946" t="s">
        <v>1324</v>
      </c>
      <c r="D946" t="s">
        <v>1384</v>
      </c>
      <c r="E946" t="s">
        <v>1326</v>
      </c>
      <c r="F946" t="s">
        <v>1293</v>
      </c>
      <c r="G946">
        <v>35</v>
      </c>
      <c r="H946">
        <v>35015</v>
      </c>
      <c r="I946" t="s">
        <v>552</v>
      </c>
      <c r="J946" t="s">
        <v>1385</v>
      </c>
      <c r="K946" t="s">
        <v>1386</v>
      </c>
      <c r="L946">
        <v>31.160995032916244</v>
      </c>
      <c r="M946">
        <v>21.789267203467748</v>
      </c>
      <c r="N946">
        <v>62.556283261568694</v>
      </c>
      <c r="O946">
        <v>0</v>
      </c>
      <c r="P946">
        <v>0</v>
      </c>
      <c r="Q946">
        <v>0</v>
      </c>
      <c r="R946" t="s">
        <v>531</v>
      </c>
      <c r="S946" t="s">
        <v>531</v>
      </c>
      <c r="T946" t="s">
        <v>531</v>
      </c>
      <c r="U946" t="s">
        <v>531</v>
      </c>
      <c r="W946" s="429">
        <f t="shared" si="22"/>
        <v>0</v>
      </c>
      <c r="X946" s="429">
        <f t="shared" si="22"/>
        <v>0</v>
      </c>
      <c r="Y946" s="429">
        <f t="shared" si="22"/>
        <v>0</v>
      </c>
      <c r="Z946" s="429">
        <f t="shared" si="22"/>
        <v>0</v>
      </c>
      <c r="AA946" s="429" t="s">
        <v>1296</v>
      </c>
    </row>
    <row r="947" spans="1:27" x14ac:dyDescent="0.25">
      <c r="A947" t="s">
        <v>149</v>
      </c>
      <c r="B947" t="s">
        <v>1246</v>
      </c>
      <c r="C947" t="s">
        <v>1324</v>
      </c>
      <c r="D947" t="s">
        <v>1384</v>
      </c>
      <c r="E947" t="s">
        <v>1326</v>
      </c>
      <c r="F947" t="s">
        <v>1293</v>
      </c>
      <c r="G947">
        <v>35</v>
      </c>
      <c r="H947">
        <v>35015</v>
      </c>
      <c r="I947" t="s">
        <v>552</v>
      </c>
      <c r="J947" t="s">
        <v>1385</v>
      </c>
      <c r="K947" t="s">
        <v>1386</v>
      </c>
      <c r="L947">
        <v>31.160995032916244</v>
      </c>
      <c r="M947">
        <v>21.789267203467748</v>
      </c>
      <c r="N947">
        <v>62.556283261568694</v>
      </c>
      <c r="O947">
        <v>0</v>
      </c>
      <c r="P947">
        <v>0</v>
      </c>
      <c r="Q947">
        <v>0</v>
      </c>
      <c r="R947" t="s">
        <v>531</v>
      </c>
      <c r="S947" t="s">
        <v>531</v>
      </c>
      <c r="T947" t="s">
        <v>531</v>
      </c>
      <c r="U947" t="s">
        <v>531</v>
      </c>
      <c r="W947" s="429">
        <f t="shared" si="22"/>
        <v>0</v>
      </c>
      <c r="X947" s="429">
        <f t="shared" si="22"/>
        <v>0</v>
      </c>
      <c r="Y947" s="429">
        <f t="shared" si="22"/>
        <v>0</v>
      </c>
      <c r="Z947" s="429">
        <f t="shared" si="22"/>
        <v>0</v>
      </c>
      <c r="AA947" s="429" t="s">
        <v>1296</v>
      </c>
    </row>
    <row r="948" spans="1:27" x14ac:dyDescent="0.25">
      <c r="A948" t="s">
        <v>149</v>
      </c>
      <c r="B948" t="s">
        <v>1246</v>
      </c>
      <c r="C948" t="s">
        <v>1324</v>
      </c>
      <c r="D948" t="s">
        <v>1384</v>
      </c>
      <c r="E948" t="s">
        <v>1326</v>
      </c>
      <c r="F948" t="s">
        <v>1293</v>
      </c>
      <c r="G948">
        <v>35</v>
      </c>
      <c r="H948">
        <v>35015</v>
      </c>
      <c r="I948" t="s">
        <v>552</v>
      </c>
      <c r="J948" t="s">
        <v>1385</v>
      </c>
      <c r="K948" t="s">
        <v>1386</v>
      </c>
      <c r="L948">
        <v>31.160995032916244</v>
      </c>
      <c r="M948">
        <v>21.789267203467748</v>
      </c>
      <c r="N948">
        <v>62.556283261568694</v>
      </c>
      <c r="O948">
        <v>0</v>
      </c>
      <c r="P948">
        <v>0</v>
      </c>
      <c r="Q948">
        <v>0</v>
      </c>
      <c r="R948" t="s">
        <v>531</v>
      </c>
      <c r="S948" t="s">
        <v>531</v>
      </c>
      <c r="T948" t="s">
        <v>531</v>
      </c>
      <c r="U948" t="s">
        <v>531</v>
      </c>
      <c r="W948" s="429">
        <f t="shared" si="22"/>
        <v>0</v>
      </c>
      <c r="X948" s="429">
        <f t="shared" si="22"/>
        <v>0</v>
      </c>
      <c r="Y948" s="429">
        <f t="shared" si="22"/>
        <v>0</v>
      </c>
      <c r="Z948" s="429">
        <f t="shared" si="22"/>
        <v>0</v>
      </c>
      <c r="AA948" s="429" t="s">
        <v>1296</v>
      </c>
    </row>
    <row r="949" spans="1:27" x14ac:dyDescent="0.25">
      <c r="A949" t="s">
        <v>149</v>
      </c>
      <c r="B949" t="s">
        <v>1246</v>
      </c>
      <c r="C949" t="s">
        <v>1324</v>
      </c>
      <c r="D949" t="s">
        <v>1384</v>
      </c>
      <c r="E949" t="s">
        <v>1326</v>
      </c>
      <c r="F949" t="s">
        <v>1293</v>
      </c>
      <c r="G949">
        <v>35</v>
      </c>
      <c r="H949">
        <v>35025</v>
      </c>
      <c r="I949" t="s">
        <v>563</v>
      </c>
      <c r="J949" t="s">
        <v>1385</v>
      </c>
      <c r="K949" t="s">
        <v>1386</v>
      </c>
      <c r="L949">
        <v>57.167539759635808</v>
      </c>
      <c r="M949">
        <v>6.3259162848777342</v>
      </c>
      <c r="N949">
        <v>3.9829843275156098</v>
      </c>
      <c r="O949">
        <v>0</v>
      </c>
      <c r="P949">
        <v>0</v>
      </c>
      <c r="Q949">
        <v>0</v>
      </c>
      <c r="R949" t="s">
        <v>531</v>
      </c>
      <c r="S949" t="s">
        <v>531</v>
      </c>
      <c r="T949" t="s">
        <v>531</v>
      </c>
      <c r="U949" t="s">
        <v>531</v>
      </c>
      <c r="W949" s="429">
        <f t="shared" si="22"/>
        <v>0</v>
      </c>
      <c r="X949" s="429">
        <f t="shared" si="22"/>
        <v>0</v>
      </c>
      <c r="Y949" s="429">
        <f t="shared" si="22"/>
        <v>0</v>
      </c>
      <c r="Z949" s="429">
        <f t="shared" si="22"/>
        <v>0</v>
      </c>
      <c r="AA949" s="429" t="s">
        <v>1296</v>
      </c>
    </row>
    <row r="950" spans="1:27" x14ac:dyDescent="0.25">
      <c r="A950" t="s">
        <v>149</v>
      </c>
      <c r="B950" t="s">
        <v>1246</v>
      </c>
      <c r="C950" t="s">
        <v>1324</v>
      </c>
      <c r="D950" t="s">
        <v>1384</v>
      </c>
      <c r="E950" t="s">
        <v>1326</v>
      </c>
      <c r="F950" t="s">
        <v>1293</v>
      </c>
      <c r="G950">
        <v>35</v>
      </c>
      <c r="H950">
        <v>35025</v>
      </c>
      <c r="I950" t="s">
        <v>563</v>
      </c>
      <c r="J950" t="s">
        <v>1385</v>
      </c>
      <c r="K950" t="s">
        <v>1386</v>
      </c>
      <c r="L950">
        <v>19.446335246105626</v>
      </c>
      <c r="M950">
        <v>8.9031414379760694</v>
      </c>
      <c r="N950">
        <v>6.0916230891415211</v>
      </c>
      <c r="O950">
        <v>0</v>
      </c>
      <c r="P950">
        <v>0</v>
      </c>
      <c r="Q950">
        <v>0</v>
      </c>
      <c r="R950" t="s">
        <v>531</v>
      </c>
      <c r="S950" t="s">
        <v>531</v>
      </c>
      <c r="T950" t="s">
        <v>531</v>
      </c>
      <c r="U950" t="s">
        <v>531</v>
      </c>
      <c r="W950" s="429">
        <f t="shared" si="22"/>
        <v>0</v>
      </c>
      <c r="X950" s="429">
        <f t="shared" si="22"/>
        <v>0</v>
      </c>
      <c r="Y950" s="429">
        <f t="shared" si="22"/>
        <v>0</v>
      </c>
      <c r="Z950" s="429">
        <f t="shared" si="22"/>
        <v>0</v>
      </c>
      <c r="AA950" s="429" t="s">
        <v>1296</v>
      </c>
    </row>
    <row r="951" spans="1:27" x14ac:dyDescent="0.25">
      <c r="A951" t="s">
        <v>149</v>
      </c>
      <c r="B951" t="s">
        <v>1246</v>
      </c>
      <c r="C951" t="s">
        <v>1324</v>
      </c>
      <c r="D951" t="s">
        <v>1384</v>
      </c>
      <c r="E951" t="s">
        <v>1326</v>
      </c>
      <c r="F951" t="s">
        <v>1293</v>
      </c>
      <c r="G951">
        <v>35</v>
      </c>
      <c r="H951">
        <v>35025</v>
      </c>
      <c r="I951" t="s">
        <v>563</v>
      </c>
      <c r="J951" t="s">
        <v>1385</v>
      </c>
      <c r="K951" t="s">
        <v>1386</v>
      </c>
      <c r="L951">
        <v>15.697644114326227</v>
      </c>
      <c r="M951">
        <v>7.4973822635587952</v>
      </c>
      <c r="N951">
        <v>5.3887435019328835</v>
      </c>
      <c r="O951">
        <v>0</v>
      </c>
      <c r="P951">
        <v>0</v>
      </c>
      <c r="Q951">
        <v>0</v>
      </c>
      <c r="R951" t="s">
        <v>531</v>
      </c>
      <c r="S951" t="s">
        <v>531</v>
      </c>
      <c r="T951" t="s">
        <v>531</v>
      </c>
      <c r="U951" t="s">
        <v>531</v>
      </c>
      <c r="W951" s="429">
        <f t="shared" si="22"/>
        <v>0</v>
      </c>
      <c r="X951" s="429">
        <f t="shared" si="22"/>
        <v>0</v>
      </c>
      <c r="Y951" s="429">
        <f t="shared" si="22"/>
        <v>0</v>
      </c>
      <c r="Z951" s="429">
        <f t="shared" si="22"/>
        <v>0</v>
      </c>
      <c r="AA951" s="429" t="s">
        <v>1296</v>
      </c>
    </row>
    <row r="952" spans="1:27" x14ac:dyDescent="0.25">
      <c r="A952" t="s">
        <v>149</v>
      </c>
      <c r="B952" t="s">
        <v>1246</v>
      </c>
      <c r="C952" t="s">
        <v>1324</v>
      </c>
      <c r="D952" t="s">
        <v>1384</v>
      </c>
      <c r="E952" t="s">
        <v>1326</v>
      </c>
      <c r="F952" t="s">
        <v>1293</v>
      </c>
      <c r="G952">
        <v>35</v>
      </c>
      <c r="H952">
        <v>35025</v>
      </c>
      <c r="I952" t="s">
        <v>563</v>
      </c>
      <c r="J952" t="s">
        <v>1385</v>
      </c>
      <c r="K952" t="s">
        <v>1386</v>
      </c>
      <c r="L952">
        <v>15.697644114326227</v>
      </c>
      <c r="M952">
        <v>7.4973822635587952</v>
      </c>
      <c r="N952">
        <v>5.3887435019328835</v>
      </c>
      <c r="O952">
        <v>0</v>
      </c>
      <c r="P952">
        <v>0</v>
      </c>
      <c r="Q952">
        <v>0</v>
      </c>
      <c r="R952" t="s">
        <v>531</v>
      </c>
      <c r="S952" t="s">
        <v>531</v>
      </c>
      <c r="T952" t="s">
        <v>531</v>
      </c>
      <c r="U952" t="s">
        <v>531</v>
      </c>
      <c r="W952" s="429">
        <f t="shared" si="22"/>
        <v>0</v>
      </c>
      <c r="X952" s="429">
        <f t="shared" si="22"/>
        <v>0</v>
      </c>
      <c r="Y952" s="429">
        <f t="shared" si="22"/>
        <v>0</v>
      </c>
      <c r="Z952" s="429">
        <f t="shared" si="22"/>
        <v>0</v>
      </c>
      <c r="AA952" s="429" t="s">
        <v>1296</v>
      </c>
    </row>
    <row r="953" spans="1:27" x14ac:dyDescent="0.25">
      <c r="A953" t="s">
        <v>149</v>
      </c>
      <c r="B953" t="s">
        <v>1246</v>
      </c>
      <c r="C953" t="s">
        <v>1324</v>
      </c>
      <c r="D953" t="s">
        <v>1384</v>
      </c>
      <c r="E953" t="s">
        <v>1326</v>
      </c>
      <c r="F953" t="s">
        <v>1293</v>
      </c>
      <c r="G953">
        <v>35</v>
      </c>
      <c r="H953">
        <v>35025</v>
      </c>
      <c r="I953" t="s">
        <v>563</v>
      </c>
      <c r="J953" t="s">
        <v>1385</v>
      </c>
      <c r="K953" t="s">
        <v>1386</v>
      </c>
      <c r="L953">
        <v>15.697644114326227</v>
      </c>
      <c r="M953">
        <v>7.4973822635587952</v>
      </c>
      <c r="N953">
        <v>5.3887435019328835</v>
      </c>
      <c r="O953">
        <v>0</v>
      </c>
      <c r="P953">
        <v>0</v>
      </c>
      <c r="Q953">
        <v>0</v>
      </c>
      <c r="R953" t="s">
        <v>531</v>
      </c>
      <c r="S953" t="s">
        <v>531</v>
      </c>
      <c r="T953" t="s">
        <v>531</v>
      </c>
      <c r="U953" t="s">
        <v>531</v>
      </c>
      <c r="W953" s="429">
        <f t="shared" si="22"/>
        <v>0</v>
      </c>
      <c r="X953" s="429">
        <f t="shared" si="22"/>
        <v>0</v>
      </c>
      <c r="Y953" s="429">
        <f t="shared" si="22"/>
        <v>0</v>
      </c>
      <c r="Z953" s="429">
        <f t="shared" si="22"/>
        <v>0</v>
      </c>
      <c r="AA953" s="429" t="s">
        <v>1296</v>
      </c>
    </row>
    <row r="954" spans="1:27" x14ac:dyDescent="0.25">
      <c r="A954" t="s">
        <v>149</v>
      </c>
      <c r="B954" t="s">
        <v>1246</v>
      </c>
      <c r="C954" t="s">
        <v>1324</v>
      </c>
      <c r="D954" t="s">
        <v>1384</v>
      </c>
      <c r="E954" t="s">
        <v>1326</v>
      </c>
      <c r="F954" t="s">
        <v>1293</v>
      </c>
      <c r="G954">
        <v>35</v>
      </c>
      <c r="H954">
        <v>35025</v>
      </c>
      <c r="I954" t="s">
        <v>563</v>
      </c>
      <c r="J954" t="s">
        <v>1385</v>
      </c>
      <c r="K954" t="s">
        <v>1386</v>
      </c>
      <c r="L954">
        <v>2.3429319573621235</v>
      </c>
      <c r="M954">
        <v>0</v>
      </c>
      <c r="N954">
        <v>0</v>
      </c>
      <c r="O954">
        <v>0</v>
      </c>
      <c r="P954">
        <v>0</v>
      </c>
      <c r="Q954">
        <v>0</v>
      </c>
      <c r="R954" t="s">
        <v>531</v>
      </c>
      <c r="S954" t="s">
        <v>531</v>
      </c>
      <c r="T954" t="s">
        <v>531</v>
      </c>
      <c r="U954" t="s">
        <v>531</v>
      </c>
      <c r="W954" s="429">
        <f t="shared" si="22"/>
        <v>0</v>
      </c>
      <c r="X954" s="429">
        <f t="shared" si="22"/>
        <v>0</v>
      </c>
      <c r="Y954" s="429">
        <f t="shared" si="22"/>
        <v>0</v>
      </c>
      <c r="Z954" s="429">
        <f t="shared" si="22"/>
        <v>0</v>
      </c>
      <c r="AA954" s="429" t="s">
        <v>1296</v>
      </c>
    </row>
    <row r="955" spans="1:27" x14ac:dyDescent="0.25">
      <c r="A955" t="s">
        <v>149</v>
      </c>
      <c r="B955" t="s">
        <v>1246</v>
      </c>
      <c r="C955" t="s">
        <v>1324</v>
      </c>
      <c r="D955" t="s">
        <v>1384</v>
      </c>
      <c r="E955" t="s">
        <v>1326</v>
      </c>
      <c r="F955" t="s">
        <v>1293</v>
      </c>
      <c r="G955">
        <v>35</v>
      </c>
      <c r="H955">
        <v>35025</v>
      </c>
      <c r="I955" t="s">
        <v>563</v>
      </c>
      <c r="J955" t="s">
        <v>1385</v>
      </c>
      <c r="K955" t="s">
        <v>1386</v>
      </c>
      <c r="L955">
        <v>0</v>
      </c>
      <c r="M955">
        <v>19.212042050369412</v>
      </c>
      <c r="N955">
        <v>0</v>
      </c>
      <c r="O955">
        <v>0</v>
      </c>
      <c r="P955">
        <v>0</v>
      </c>
      <c r="Q955">
        <v>0</v>
      </c>
      <c r="R955" t="s">
        <v>531</v>
      </c>
      <c r="S955" t="s">
        <v>531</v>
      </c>
      <c r="T955" t="s">
        <v>531</v>
      </c>
      <c r="U955" t="s">
        <v>531</v>
      </c>
      <c r="W955" s="429">
        <f t="shared" si="22"/>
        <v>0</v>
      </c>
      <c r="X955" s="429">
        <f t="shared" si="22"/>
        <v>0</v>
      </c>
      <c r="Y955" s="429">
        <f t="shared" si="22"/>
        <v>0</v>
      </c>
      <c r="Z955" s="429">
        <f t="shared" si="22"/>
        <v>0</v>
      </c>
      <c r="AA955" s="429" t="s">
        <v>1296</v>
      </c>
    </row>
    <row r="956" spans="1:27" x14ac:dyDescent="0.25">
      <c r="A956" t="s">
        <v>149</v>
      </c>
      <c r="B956" t="s">
        <v>1246</v>
      </c>
      <c r="C956" t="s">
        <v>1324</v>
      </c>
      <c r="D956" t="s">
        <v>1384</v>
      </c>
      <c r="E956" t="s">
        <v>1326</v>
      </c>
      <c r="F956" t="s">
        <v>1293</v>
      </c>
      <c r="G956">
        <v>35</v>
      </c>
      <c r="H956">
        <v>35025</v>
      </c>
      <c r="I956" t="s">
        <v>563</v>
      </c>
      <c r="J956" t="s">
        <v>1385</v>
      </c>
      <c r="K956" t="s">
        <v>1386</v>
      </c>
      <c r="L956">
        <v>2.3429319573621235</v>
      </c>
      <c r="M956">
        <v>0</v>
      </c>
      <c r="N956">
        <v>0</v>
      </c>
      <c r="O956">
        <v>0</v>
      </c>
      <c r="P956">
        <v>0</v>
      </c>
      <c r="Q956">
        <v>0</v>
      </c>
      <c r="R956" t="s">
        <v>531</v>
      </c>
      <c r="S956" t="s">
        <v>531</v>
      </c>
      <c r="T956" t="s">
        <v>531</v>
      </c>
      <c r="U956" t="s">
        <v>531</v>
      </c>
      <c r="W956" s="429">
        <f t="shared" si="22"/>
        <v>0</v>
      </c>
      <c r="X956" s="429">
        <f t="shared" si="22"/>
        <v>0</v>
      </c>
      <c r="Y956" s="429">
        <f t="shared" si="22"/>
        <v>0</v>
      </c>
      <c r="Z956" s="429">
        <f t="shared" si="22"/>
        <v>0</v>
      </c>
      <c r="AA956" s="429" t="s">
        <v>1296</v>
      </c>
    </row>
    <row r="957" spans="1:27" x14ac:dyDescent="0.25">
      <c r="A957" t="s">
        <v>149</v>
      </c>
      <c r="B957" t="s">
        <v>1246</v>
      </c>
      <c r="C957" t="s">
        <v>1324</v>
      </c>
      <c r="D957" t="s">
        <v>1384</v>
      </c>
      <c r="E957" t="s">
        <v>1326</v>
      </c>
      <c r="F957" t="s">
        <v>1293</v>
      </c>
      <c r="G957">
        <v>35</v>
      </c>
      <c r="H957">
        <v>35025</v>
      </c>
      <c r="I957" t="s">
        <v>563</v>
      </c>
      <c r="J957" t="s">
        <v>1385</v>
      </c>
      <c r="K957" t="s">
        <v>1386</v>
      </c>
      <c r="L957">
        <v>0</v>
      </c>
      <c r="M957">
        <v>19.212042050369412</v>
      </c>
      <c r="N957">
        <v>0</v>
      </c>
      <c r="O957">
        <v>0</v>
      </c>
      <c r="P957">
        <v>0</v>
      </c>
      <c r="Q957">
        <v>0</v>
      </c>
      <c r="R957" t="s">
        <v>531</v>
      </c>
      <c r="S957" t="s">
        <v>531</v>
      </c>
      <c r="T957" t="s">
        <v>531</v>
      </c>
      <c r="U957" t="s">
        <v>531</v>
      </c>
      <c r="W957" s="429">
        <f t="shared" si="22"/>
        <v>0</v>
      </c>
      <c r="X957" s="429">
        <f t="shared" si="22"/>
        <v>0</v>
      </c>
      <c r="Y957" s="429">
        <f t="shared" si="22"/>
        <v>0</v>
      </c>
      <c r="Z957" s="429">
        <f t="shared" si="22"/>
        <v>0</v>
      </c>
      <c r="AA957" s="429" t="s">
        <v>1296</v>
      </c>
    </row>
    <row r="958" spans="1:27" x14ac:dyDescent="0.25">
      <c r="A958" t="s">
        <v>149</v>
      </c>
      <c r="B958" t="s">
        <v>1246</v>
      </c>
      <c r="C958" t="s">
        <v>1324</v>
      </c>
      <c r="D958" t="s">
        <v>1384</v>
      </c>
      <c r="E958" t="s">
        <v>1326</v>
      </c>
      <c r="F958" t="s">
        <v>1293</v>
      </c>
      <c r="G958">
        <v>35</v>
      </c>
      <c r="H958">
        <v>35025</v>
      </c>
      <c r="I958" t="s">
        <v>563</v>
      </c>
      <c r="J958" t="s">
        <v>1385</v>
      </c>
      <c r="K958" t="s">
        <v>1386</v>
      </c>
      <c r="L958">
        <v>15.697644114326227</v>
      </c>
      <c r="M958">
        <v>7.4973822635587952</v>
      </c>
      <c r="N958">
        <v>5.3887435019328835</v>
      </c>
      <c r="O958">
        <v>0</v>
      </c>
      <c r="P958">
        <v>0</v>
      </c>
      <c r="Q958">
        <v>0</v>
      </c>
      <c r="R958" t="s">
        <v>531</v>
      </c>
      <c r="S958" t="s">
        <v>531</v>
      </c>
      <c r="T958" t="s">
        <v>531</v>
      </c>
      <c r="U958" t="s">
        <v>531</v>
      </c>
      <c r="W958" s="429">
        <f t="shared" si="22"/>
        <v>0</v>
      </c>
      <c r="X958" s="429">
        <f t="shared" si="22"/>
        <v>0</v>
      </c>
      <c r="Y958" s="429">
        <f t="shared" si="22"/>
        <v>0</v>
      </c>
      <c r="Z958" s="429">
        <f t="shared" si="22"/>
        <v>0</v>
      </c>
      <c r="AA958" s="429" t="s">
        <v>1296</v>
      </c>
    </row>
    <row r="959" spans="1:27" x14ac:dyDescent="0.25">
      <c r="A959" t="s">
        <v>149</v>
      </c>
      <c r="B959" t="s">
        <v>1246</v>
      </c>
      <c r="C959" t="s">
        <v>1324</v>
      </c>
      <c r="D959" t="s">
        <v>1384</v>
      </c>
      <c r="E959" t="s">
        <v>1326</v>
      </c>
      <c r="F959" t="s">
        <v>1293</v>
      </c>
      <c r="G959">
        <v>35</v>
      </c>
      <c r="H959">
        <v>35025</v>
      </c>
      <c r="I959" t="s">
        <v>563</v>
      </c>
      <c r="J959" t="s">
        <v>1385</v>
      </c>
      <c r="K959" t="s">
        <v>1386</v>
      </c>
      <c r="L959">
        <v>15.229057722853803</v>
      </c>
      <c r="M959">
        <v>6.5602094806139455</v>
      </c>
      <c r="N959">
        <v>6.0916230891415211</v>
      </c>
      <c r="O959">
        <v>0</v>
      </c>
      <c r="P959">
        <v>0</v>
      </c>
      <c r="Q959">
        <v>0</v>
      </c>
      <c r="R959" t="s">
        <v>531</v>
      </c>
      <c r="S959" t="s">
        <v>531</v>
      </c>
      <c r="T959" t="s">
        <v>531</v>
      </c>
      <c r="U959" t="s">
        <v>531</v>
      </c>
      <c r="W959" s="429">
        <f t="shared" si="22"/>
        <v>0</v>
      </c>
      <c r="X959" s="429">
        <f t="shared" si="22"/>
        <v>0</v>
      </c>
      <c r="Y959" s="429">
        <f t="shared" si="22"/>
        <v>0</v>
      </c>
      <c r="Z959" s="429">
        <f t="shared" si="22"/>
        <v>0</v>
      </c>
      <c r="AA959" s="429" t="s">
        <v>1296</v>
      </c>
    </row>
    <row r="960" spans="1:27" x14ac:dyDescent="0.25">
      <c r="A960" t="s">
        <v>149</v>
      </c>
      <c r="B960" t="s">
        <v>1246</v>
      </c>
      <c r="C960" t="s">
        <v>1324</v>
      </c>
      <c r="D960" t="s">
        <v>1384</v>
      </c>
      <c r="E960" t="s">
        <v>1326</v>
      </c>
      <c r="F960" t="s">
        <v>1293</v>
      </c>
      <c r="G960">
        <v>35</v>
      </c>
      <c r="H960">
        <v>35025</v>
      </c>
      <c r="I960" t="s">
        <v>563</v>
      </c>
      <c r="J960" t="s">
        <v>1385</v>
      </c>
      <c r="K960" t="s">
        <v>1386</v>
      </c>
      <c r="L960">
        <v>15.697644114326227</v>
      </c>
      <c r="M960">
        <v>7.4973822635587952</v>
      </c>
      <c r="N960">
        <v>5.3887435019328835</v>
      </c>
      <c r="O960">
        <v>0</v>
      </c>
      <c r="P960">
        <v>0</v>
      </c>
      <c r="Q960">
        <v>0</v>
      </c>
      <c r="R960" t="s">
        <v>531</v>
      </c>
      <c r="S960" t="s">
        <v>531</v>
      </c>
      <c r="T960" t="s">
        <v>531</v>
      </c>
      <c r="U960" t="s">
        <v>531</v>
      </c>
      <c r="W960" s="429">
        <f t="shared" si="22"/>
        <v>0</v>
      </c>
      <c r="X960" s="429">
        <f t="shared" si="22"/>
        <v>0</v>
      </c>
      <c r="Y960" s="429">
        <f t="shared" si="22"/>
        <v>0</v>
      </c>
      <c r="Z960" s="429">
        <f t="shared" si="22"/>
        <v>0</v>
      </c>
      <c r="AA960" s="429" t="s">
        <v>1296</v>
      </c>
    </row>
    <row r="961" spans="1:27" x14ac:dyDescent="0.25">
      <c r="A961" t="s">
        <v>149</v>
      </c>
      <c r="B961" t="s">
        <v>1246</v>
      </c>
      <c r="C961" t="s">
        <v>1324</v>
      </c>
      <c r="D961" t="s">
        <v>1384</v>
      </c>
      <c r="E961" t="s">
        <v>1326</v>
      </c>
      <c r="F961" t="s">
        <v>1293</v>
      </c>
      <c r="G961">
        <v>35</v>
      </c>
      <c r="H961">
        <v>35025</v>
      </c>
      <c r="I961" t="s">
        <v>563</v>
      </c>
      <c r="J961" t="s">
        <v>1385</v>
      </c>
      <c r="K961" t="s">
        <v>1386</v>
      </c>
      <c r="L961">
        <v>0</v>
      </c>
      <c r="M961">
        <v>22.960733182148811</v>
      </c>
      <c r="N961">
        <v>0</v>
      </c>
      <c r="O961">
        <v>0</v>
      </c>
      <c r="P961">
        <v>0</v>
      </c>
      <c r="Q961">
        <v>0</v>
      </c>
      <c r="R961" t="s">
        <v>531</v>
      </c>
      <c r="S961" t="s">
        <v>531</v>
      </c>
      <c r="T961" t="s">
        <v>531</v>
      </c>
      <c r="U961" t="s">
        <v>531</v>
      </c>
      <c r="W961" s="429">
        <f t="shared" si="22"/>
        <v>0</v>
      </c>
      <c r="X961" s="429">
        <f t="shared" si="22"/>
        <v>0</v>
      </c>
      <c r="Y961" s="429">
        <f t="shared" si="22"/>
        <v>0</v>
      </c>
      <c r="Z961" s="429">
        <f t="shared" si="22"/>
        <v>0</v>
      </c>
      <c r="AA961" s="429" t="s">
        <v>1296</v>
      </c>
    </row>
    <row r="962" spans="1:27" x14ac:dyDescent="0.25">
      <c r="A962" t="s">
        <v>149</v>
      </c>
      <c r="B962" t="s">
        <v>1246</v>
      </c>
      <c r="C962" t="s">
        <v>1324</v>
      </c>
      <c r="D962" t="s">
        <v>1384</v>
      </c>
      <c r="E962" t="s">
        <v>1326</v>
      </c>
      <c r="F962" t="s">
        <v>1293</v>
      </c>
      <c r="G962">
        <v>35</v>
      </c>
      <c r="H962">
        <v>35025</v>
      </c>
      <c r="I962" t="s">
        <v>563</v>
      </c>
      <c r="J962" t="s">
        <v>1385</v>
      </c>
      <c r="K962" t="s">
        <v>1386</v>
      </c>
      <c r="L962">
        <v>34.675392968959429</v>
      </c>
      <c r="M962">
        <v>10.308900612393344</v>
      </c>
      <c r="N962">
        <v>10.308900612393344</v>
      </c>
      <c r="O962">
        <v>0</v>
      </c>
      <c r="P962">
        <v>0</v>
      </c>
      <c r="Q962">
        <v>0</v>
      </c>
      <c r="R962" t="s">
        <v>531</v>
      </c>
      <c r="S962" t="s">
        <v>531</v>
      </c>
      <c r="T962" t="s">
        <v>531</v>
      </c>
      <c r="U962" t="s">
        <v>531</v>
      </c>
      <c r="W962" s="429">
        <f t="shared" si="22"/>
        <v>0</v>
      </c>
      <c r="X962" s="429">
        <f t="shared" si="22"/>
        <v>0</v>
      </c>
      <c r="Y962" s="429">
        <f t="shared" si="22"/>
        <v>0</v>
      </c>
      <c r="Z962" s="429">
        <f t="shared" si="22"/>
        <v>0</v>
      </c>
      <c r="AA962" s="429" t="s">
        <v>1296</v>
      </c>
    </row>
    <row r="963" spans="1:27" x14ac:dyDescent="0.25">
      <c r="A963" t="s">
        <v>149</v>
      </c>
      <c r="B963" t="s">
        <v>1246</v>
      </c>
      <c r="C963" t="s">
        <v>1324</v>
      </c>
      <c r="D963" t="s">
        <v>1384</v>
      </c>
      <c r="E963" t="s">
        <v>1326</v>
      </c>
      <c r="F963" t="s">
        <v>1293</v>
      </c>
      <c r="G963">
        <v>35</v>
      </c>
      <c r="H963">
        <v>35025</v>
      </c>
      <c r="I963" t="s">
        <v>563</v>
      </c>
      <c r="J963" t="s">
        <v>1385</v>
      </c>
      <c r="K963" t="s">
        <v>1386</v>
      </c>
      <c r="L963">
        <v>114.33507951927162</v>
      </c>
      <c r="M963">
        <v>11.480366591074405</v>
      </c>
      <c r="N963">
        <v>45.687173168561408</v>
      </c>
      <c r="O963">
        <v>0</v>
      </c>
      <c r="P963">
        <v>0</v>
      </c>
      <c r="Q963">
        <v>0</v>
      </c>
      <c r="R963" t="s">
        <v>531</v>
      </c>
      <c r="S963" t="s">
        <v>531</v>
      </c>
      <c r="T963" t="s">
        <v>531</v>
      </c>
      <c r="U963" t="s">
        <v>531</v>
      </c>
      <c r="W963" s="429">
        <f t="shared" si="22"/>
        <v>0</v>
      </c>
      <c r="X963" s="429">
        <f t="shared" si="22"/>
        <v>0</v>
      </c>
      <c r="Y963" s="429">
        <f t="shared" si="22"/>
        <v>0</v>
      </c>
      <c r="Z963" s="429">
        <f t="shared" si="22"/>
        <v>0</v>
      </c>
      <c r="AA963" s="429" t="s">
        <v>1296</v>
      </c>
    </row>
    <row r="964" spans="1:27" x14ac:dyDescent="0.25">
      <c r="A964" t="s">
        <v>149</v>
      </c>
      <c r="B964" t="s">
        <v>1246</v>
      </c>
      <c r="C964" t="s">
        <v>1324</v>
      </c>
      <c r="D964" t="s">
        <v>1384</v>
      </c>
      <c r="E964" t="s">
        <v>1326</v>
      </c>
      <c r="F964" t="s">
        <v>1293</v>
      </c>
      <c r="G964">
        <v>35</v>
      </c>
      <c r="H964">
        <v>35025</v>
      </c>
      <c r="I964" t="s">
        <v>563</v>
      </c>
      <c r="J964" t="s">
        <v>1385</v>
      </c>
      <c r="K964" t="s">
        <v>1386</v>
      </c>
      <c r="L964">
        <v>0</v>
      </c>
      <c r="M964">
        <v>2.3429319573621235</v>
      </c>
      <c r="N964">
        <v>0</v>
      </c>
      <c r="O964">
        <v>0</v>
      </c>
      <c r="P964">
        <v>0</v>
      </c>
      <c r="Q964">
        <v>0</v>
      </c>
      <c r="R964" t="s">
        <v>531</v>
      </c>
      <c r="S964" t="s">
        <v>531</v>
      </c>
      <c r="T964" t="s">
        <v>531</v>
      </c>
      <c r="U964" t="s">
        <v>531</v>
      </c>
      <c r="W964" s="429">
        <f t="shared" si="22"/>
        <v>0</v>
      </c>
      <c r="X964" s="429">
        <f t="shared" si="22"/>
        <v>0</v>
      </c>
      <c r="Y964" s="429">
        <f t="shared" si="22"/>
        <v>0</v>
      </c>
      <c r="Z964" s="429">
        <f t="shared" si="22"/>
        <v>0</v>
      </c>
      <c r="AA964" s="429" t="s">
        <v>1296</v>
      </c>
    </row>
    <row r="965" spans="1:27" x14ac:dyDescent="0.25">
      <c r="A965" t="s">
        <v>149</v>
      </c>
      <c r="B965" t="s">
        <v>1246</v>
      </c>
      <c r="C965" t="s">
        <v>1324</v>
      </c>
      <c r="D965" t="s">
        <v>1384</v>
      </c>
      <c r="E965" t="s">
        <v>1326</v>
      </c>
      <c r="F965" t="s">
        <v>1293</v>
      </c>
      <c r="G965">
        <v>35</v>
      </c>
      <c r="H965">
        <v>35025</v>
      </c>
      <c r="I965" t="s">
        <v>563</v>
      </c>
      <c r="J965" t="s">
        <v>1385</v>
      </c>
      <c r="K965" t="s">
        <v>1386</v>
      </c>
      <c r="L965">
        <v>114.33507951927162</v>
      </c>
      <c r="M965">
        <v>11.480366591074405</v>
      </c>
      <c r="N965">
        <v>45.687173168561408</v>
      </c>
      <c r="O965">
        <v>0</v>
      </c>
      <c r="P965">
        <v>0</v>
      </c>
      <c r="Q965">
        <v>0</v>
      </c>
      <c r="R965" t="s">
        <v>531</v>
      </c>
      <c r="S965" t="s">
        <v>531</v>
      </c>
      <c r="T965" t="s">
        <v>531</v>
      </c>
      <c r="U965" t="s">
        <v>531</v>
      </c>
      <c r="W965" s="429">
        <f t="shared" si="22"/>
        <v>0</v>
      </c>
      <c r="X965" s="429">
        <f t="shared" si="22"/>
        <v>0</v>
      </c>
      <c r="Y965" s="429">
        <f t="shared" si="22"/>
        <v>0</v>
      </c>
      <c r="Z965" s="429">
        <f t="shared" si="22"/>
        <v>0</v>
      </c>
      <c r="AA965" s="429" t="s">
        <v>1296</v>
      </c>
    </row>
    <row r="966" spans="1:27" x14ac:dyDescent="0.25">
      <c r="A966" t="s">
        <v>149</v>
      </c>
      <c r="B966" t="s">
        <v>1246</v>
      </c>
      <c r="C966" t="s">
        <v>1324</v>
      </c>
      <c r="D966" t="s">
        <v>1384</v>
      </c>
      <c r="E966" t="s">
        <v>1326</v>
      </c>
      <c r="F966" t="s">
        <v>1293</v>
      </c>
      <c r="G966">
        <v>35</v>
      </c>
      <c r="H966">
        <v>35025</v>
      </c>
      <c r="I966" t="s">
        <v>563</v>
      </c>
      <c r="J966" t="s">
        <v>1385</v>
      </c>
      <c r="K966" t="s">
        <v>1386</v>
      </c>
      <c r="L966">
        <v>0</v>
      </c>
      <c r="M966">
        <v>2.3429319573621235</v>
      </c>
      <c r="N966">
        <v>0</v>
      </c>
      <c r="O966">
        <v>0</v>
      </c>
      <c r="P966">
        <v>0</v>
      </c>
      <c r="Q966">
        <v>0</v>
      </c>
      <c r="R966" t="s">
        <v>531</v>
      </c>
      <c r="S966" t="s">
        <v>531</v>
      </c>
      <c r="T966" t="s">
        <v>531</v>
      </c>
      <c r="U966" t="s">
        <v>531</v>
      </c>
      <c r="W966" s="429">
        <f t="shared" si="22"/>
        <v>0</v>
      </c>
      <c r="X966" s="429">
        <f t="shared" si="22"/>
        <v>0</v>
      </c>
      <c r="Y966" s="429">
        <f t="shared" si="22"/>
        <v>0</v>
      </c>
      <c r="Z966" s="429">
        <f t="shared" si="22"/>
        <v>0</v>
      </c>
      <c r="AA966" s="429" t="s">
        <v>1296</v>
      </c>
    </row>
    <row r="967" spans="1:27" x14ac:dyDescent="0.25">
      <c r="A967" t="s">
        <v>149</v>
      </c>
      <c r="B967" t="s">
        <v>1246</v>
      </c>
      <c r="C967" t="s">
        <v>1324</v>
      </c>
      <c r="D967" t="s">
        <v>1384</v>
      </c>
      <c r="E967" t="s">
        <v>1326</v>
      </c>
      <c r="F967" t="s">
        <v>1293</v>
      </c>
      <c r="G967">
        <v>35</v>
      </c>
      <c r="H967">
        <v>35025</v>
      </c>
      <c r="I967" t="s">
        <v>563</v>
      </c>
      <c r="J967" t="s">
        <v>1385</v>
      </c>
      <c r="K967" t="s">
        <v>1386</v>
      </c>
      <c r="L967">
        <v>0</v>
      </c>
      <c r="M967">
        <v>0</v>
      </c>
      <c r="N967">
        <v>0</v>
      </c>
      <c r="O967">
        <v>0</v>
      </c>
      <c r="P967">
        <v>0</v>
      </c>
      <c r="Q967">
        <v>0</v>
      </c>
      <c r="R967" t="s">
        <v>531</v>
      </c>
      <c r="S967" t="s">
        <v>531</v>
      </c>
      <c r="T967" t="s">
        <v>531</v>
      </c>
      <c r="U967" t="s">
        <v>531</v>
      </c>
      <c r="W967" s="429">
        <f t="shared" si="22"/>
        <v>0</v>
      </c>
      <c r="X967" s="429">
        <f t="shared" si="22"/>
        <v>0</v>
      </c>
      <c r="Y967" s="429">
        <f t="shared" si="22"/>
        <v>0</v>
      </c>
      <c r="Z967" s="429">
        <f t="shared" si="22"/>
        <v>0</v>
      </c>
      <c r="AA967" s="429" t="s">
        <v>1296</v>
      </c>
    </row>
    <row r="968" spans="1:27" x14ac:dyDescent="0.25">
      <c r="A968" t="s">
        <v>149</v>
      </c>
      <c r="B968" t="s">
        <v>1246</v>
      </c>
      <c r="C968" t="s">
        <v>1324</v>
      </c>
      <c r="D968" t="s">
        <v>1384</v>
      </c>
      <c r="E968" t="s">
        <v>1326</v>
      </c>
      <c r="F968" t="s">
        <v>1293</v>
      </c>
      <c r="G968">
        <v>35</v>
      </c>
      <c r="H968">
        <v>35015</v>
      </c>
      <c r="I968" t="s">
        <v>552</v>
      </c>
      <c r="J968" t="s">
        <v>1385</v>
      </c>
      <c r="K968" t="s">
        <v>1386</v>
      </c>
      <c r="L968">
        <v>56.698953368163387</v>
      </c>
      <c r="M968">
        <v>5.6230366976690958</v>
      </c>
      <c r="N968">
        <v>3.7486911317793976</v>
      </c>
      <c r="O968">
        <v>0</v>
      </c>
      <c r="P968">
        <v>0</v>
      </c>
      <c r="Q968">
        <v>0</v>
      </c>
      <c r="R968" t="s">
        <v>531</v>
      </c>
      <c r="S968" t="s">
        <v>531</v>
      </c>
      <c r="T968" t="s">
        <v>531</v>
      </c>
      <c r="U968" t="s">
        <v>531</v>
      </c>
      <c r="W968" s="429">
        <f t="shared" si="22"/>
        <v>0</v>
      </c>
      <c r="X968" s="429">
        <f t="shared" si="22"/>
        <v>0</v>
      </c>
      <c r="Y968" s="429">
        <f t="shared" si="22"/>
        <v>0</v>
      </c>
      <c r="Z968" s="429">
        <f t="shared" si="22"/>
        <v>0</v>
      </c>
      <c r="AA968" s="429" t="s">
        <v>1296</v>
      </c>
    </row>
    <row r="969" spans="1:27" x14ac:dyDescent="0.25">
      <c r="A969" t="s">
        <v>149</v>
      </c>
      <c r="B969" t="s">
        <v>1246</v>
      </c>
      <c r="C969" t="s">
        <v>1324</v>
      </c>
      <c r="D969" t="s">
        <v>1384</v>
      </c>
      <c r="E969" t="s">
        <v>1326</v>
      </c>
      <c r="F969" t="s">
        <v>1293</v>
      </c>
      <c r="G969">
        <v>35</v>
      </c>
      <c r="H969">
        <v>35015</v>
      </c>
      <c r="I969" t="s">
        <v>552</v>
      </c>
      <c r="J969" t="s">
        <v>1385</v>
      </c>
      <c r="K969" t="s">
        <v>1386</v>
      </c>
      <c r="L969">
        <v>0</v>
      </c>
      <c r="M969">
        <v>65.836388001875676</v>
      </c>
      <c r="N969">
        <v>0</v>
      </c>
      <c r="O969">
        <v>0</v>
      </c>
      <c r="P969">
        <v>0</v>
      </c>
      <c r="Q969">
        <v>0</v>
      </c>
      <c r="R969" t="s">
        <v>531</v>
      </c>
      <c r="S969" t="s">
        <v>531</v>
      </c>
      <c r="T969" t="s">
        <v>531</v>
      </c>
      <c r="U969" t="s">
        <v>531</v>
      </c>
      <c r="W969" s="429">
        <f t="shared" si="22"/>
        <v>0</v>
      </c>
      <c r="X969" s="429">
        <f t="shared" si="22"/>
        <v>0</v>
      </c>
      <c r="Y969" s="429">
        <f t="shared" si="22"/>
        <v>0</v>
      </c>
      <c r="Z969" s="429">
        <f t="shared" si="22"/>
        <v>0</v>
      </c>
      <c r="AA969" s="429" t="s">
        <v>1296</v>
      </c>
    </row>
    <row r="970" spans="1:27" x14ac:dyDescent="0.25">
      <c r="A970" t="s">
        <v>149</v>
      </c>
      <c r="B970" t="s">
        <v>1246</v>
      </c>
      <c r="C970" t="s">
        <v>1324</v>
      </c>
      <c r="D970" t="s">
        <v>1384</v>
      </c>
      <c r="E970" t="s">
        <v>1326</v>
      </c>
      <c r="F970" t="s">
        <v>1293</v>
      </c>
      <c r="G970">
        <v>35</v>
      </c>
      <c r="H970">
        <v>35015</v>
      </c>
      <c r="I970" t="s">
        <v>552</v>
      </c>
      <c r="J970" t="s">
        <v>1385</v>
      </c>
      <c r="K970" t="s">
        <v>1386</v>
      </c>
      <c r="L970">
        <v>0</v>
      </c>
      <c r="M970">
        <v>18.040576071688353</v>
      </c>
      <c r="N970">
        <v>0</v>
      </c>
      <c r="O970">
        <v>0</v>
      </c>
      <c r="P970">
        <v>0</v>
      </c>
      <c r="Q970">
        <v>0</v>
      </c>
      <c r="R970" t="s">
        <v>531</v>
      </c>
      <c r="S970" t="s">
        <v>531</v>
      </c>
      <c r="T970" t="s">
        <v>531</v>
      </c>
      <c r="U970" t="s">
        <v>531</v>
      </c>
      <c r="W970" s="429">
        <f t="shared" si="22"/>
        <v>0</v>
      </c>
      <c r="X970" s="429">
        <f t="shared" si="22"/>
        <v>0</v>
      </c>
      <c r="Y970" s="429">
        <f t="shared" si="22"/>
        <v>0</v>
      </c>
      <c r="Z970" s="429">
        <f t="shared" si="22"/>
        <v>0</v>
      </c>
      <c r="AA970" s="429" t="s">
        <v>1296</v>
      </c>
    </row>
    <row r="971" spans="1:27" x14ac:dyDescent="0.25">
      <c r="A971" t="s">
        <v>149</v>
      </c>
      <c r="B971" t="s">
        <v>1246</v>
      </c>
      <c r="C971" t="s">
        <v>1324</v>
      </c>
      <c r="D971" t="s">
        <v>1384</v>
      </c>
      <c r="E971" t="s">
        <v>1326</v>
      </c>
      <c r="F971" t="s">
        <v>1293</v>
      </c>
      <c r="G971">
        <v>35</v>
      </c>
      <c r="H971">
        <v>35015</v>
      </c>
      <c r="I971" t="s">
        <v>552</v>
      </c>
      <c r="J971" t="s">
        <v>1385</v>
      </c>
      <c r="K971" t="s">
        <v>1386</v>
      </c>
      <c r="L971">
        <v>57.167539759635808</v>
      </c>
      <c r="M971">
        <v>5.6230366976690958</v>
      </c>
      <c r="N971">
        <v>3.7486911317793976</v>
      </c>
      <c r="O971">
        <v>0</v>
      </c>
      <c r="P971">
        <v>0</v>
      </c>
      <c r="Q971">
        <v>0</v>
      </c>
      <c r="R971" t="s">
        <v>531</v>
      </c>
      <c r="S971" t="s">
        <v>531</v>
      </c>
      <c r="T971" t="s">
        <v>531</v>
      </c>
      <c r="U971" t="s">
        <v>531</v>
      </c>
      <c r="W971" s="429">
        <f t="shared" si="22"/>
        <v>0</v>
      </c>
      <c r="X971" s="429">
        <f t="shared" si="22"/>
        <v>0</v>
      </c>
      <c r="Y971" s="429">
        <f t="shared" si="22"/>
        <v>0</v>
      </c>
      <c r="Z971" s="429">
        <f t="shared" si="22"/>
        <v>0</v>
      </c>
      <c r="AA971" s="429" t="s">
        <v>1296</v>
      </c>
    </row>
    <row r="972" spans="1:27" x14ac:dyDescent="0.25">
      <c r="A972" t="s">
        <v>149</v>
      </c>
      <c r="B972" t="s">
        <v>1246</v>
      </c>
      <c r="C972" t="s">
        <v>1324</v>
      </c>
      <c r="D972" t="s">
        <v>1384</v>
      </c>
      <c r="E972" t="s">
        <v>1326</v>
      </c>
      <c r="F972" t="s">
        <v>1293</v>
      </c>
      <c r="G972">
        <v>35</v>
      </c>
      <c r="H972">
        <v>35015</v>
      </c>
      <c r="I972" t="s">
        <v>552</v>
      </c>
      <c r="J972" t="s">
        <v>1385</v>
      </c>
      <c r="K972" t="s">
        <v>1386</v>
      </c>
      <c r="L972">
        <v>57.167539759635808</v>
      </c>
      <c r="M972">
        <v>5.6230366976690958</v>
      </c>
      <c r="N972">
        <v>3.7486911317793976</v>
      </c>
      <c r="O972">
        <v>0</v>
      </c>
      <c r="P972">
        <v>0</v>
      </c>
      <c r="Q972">
        <v>0</v>
      </c>
      <c r="R972" t="s">
        <v>531</v>
      </c>
      <c r="S972" t="s">
        <v>531</v>
      </c>
      <c r="T972" t="s">
        <v>531</v>
      </c>
      <c r="U972" t="s">
        <v>531</v>
      </c>
      <c r="W972" s="429">
        <f t="shared" si="22"/>
        <v>0</v>
      </c>
      <c r="X972" s="429">
        <f t="shared" si="22"/>
        <v>0</v>
      </c>
      <c r="Y972" s="429">
        <f t="shared" si="22"/>
        <v>0</v>
      </c>
      <c r="Z972" s="429">
        <f t="shared" si="22"/>
        <v>0</v>
      </c>
      <c r="AA972" s="429" t="s">
        <v>1296</v>
      </c>
    </row>
    <row r="973" spans="1:27" x14ac:dyDescent="0.25">
      <c r="A973" t="s">
        <v>149</v>
      </c>
      <c r="B973" t="s">
        <v>1246</v>
      </c>
      <c r="C973" t="s">
        <v>1324</v>
      </c>
      <c r="D973" t="s">
        <v>1384</v>
      </c>
      <c r="E973" t="s">
        <v>1326</v>
      </c>
      <c r="F973" t="s">
        <v>1293</v>
      </c>
      <c r="G973">
        <v>35</v>
      </c>
      <c r="H973">
        <v>35015</v>
      </c>
      <c r="I973" t="s">
        <v>552</v>
      </c>
      <c r="J973" t="s">
        <v>1385</v>
      </c>
      <c r="K973" t="s">
        <v>1386</v>
      </c>
      <c r="L973">
        <v>57.167539759635808</v>
      </c>
      <c r="M973">
        <v>5.6230366976690958</v>
      </c>
      <c r="N973">
        <v>3.7486911317793976</v>
      </c>
      <c r="O973">
        <v>0</v>
      </c>
      <c r="P973">
        <v>0</v>
      </c>
      <c r="Q973">
        <v>0</v>
      </c>
      <c r="R973" t="s">
        <v>531</v>
      </c>
      <c r="S973" t="s">
        <v>531</v>
      </c>
      <c r="T973" t="s">
        <v>531</v>
      </c>
      <c r="U973" t="s">
        <v>531</v>
      </c>
      <c r="W973" s="429">
        <f t="shared" si="22"/>
        <v>0</v>
      </c>
      <c r="X973" s="429">
        <f t="shared" si="22"/>
        <v>0</v>
      </c>
      <c r="Y973" s="429">
        <f t="shared" si="22"/>
        <v>0</v>
      </c>
      <c r="Z973" s="429">
        <f t="shared" si="22"/>
        <v>0</v>
      </c>
      <c r="AA973" s="429" t="s">
        <v>1296</v>
      </c>
    </row>
    <row r="974" spans="1:27" x14ac:dyDescent="0.25">
      <c r="A974" t="s">
        <v>149</v>
      </c>
      <c r="B974" t="s">
        <v>1246</v>
      </c>
      <c r="C974" t="s">
        <v>1324</v>
      </c>
      <c r="D974" t="s">
        <v>1384</v>
      </c>
      <c r="E974" t="s">
        <v>1326</v>
      </c>
      <c r="F974" t="s">
        <v>1293</v>
      </c>
      <c r="G974">
        <v>35</v>
      </c>
      <c r="H974">
        <v>35015</v>
      </c>
      <c r="I974" t="s">
        <v>552</v>
      </c>
      <c r="J974" t="s">
        <v>1385</v>
      </c>
      <c r="K974" t="s">
        <v>1386</v>
      </c>
      <c r="L974">
        <v>0</v>
      </c>
      <c r="M974">
        <v>12.651832569755468</v>
      </c>
      <c r="N974">
        <v>0</v>
      </c>
      <c r="O974">
        <v>0</v>
      </c>
      <c r="P974">
        <v>0</v>
      </c>
      <c r="Q974">
        <v>0</v>
      </c>
      <c r="R974" t="s">
        <v>531</v>
      </c>
      <c r="S974" t="s">
        <v>531</v>
      </c>
      <c r="T974" t="s">
        <v>531</v>
      </c>
      <c r="U974" t="s">
        <v>531</v>
      </c>
      <c r="W974" s="429">
        <f t="shared" si="22"/>
        <v>0</v>
      </c>
      <c r="X974" s="429">
        <f t="shared" si="22"/>
        <v>0</v>
      </c>
      <c r="Y974" s="429">
        <f t="shared" si="22"/>
        <v>0</v>
      </c>
      <c r="Z974" s="429">
        <f t="shared" si="22"/>
        <v>0</v>
      </c>
      <c r="AA974" s="429" t="s">
        <v>1296</v>
      </c>
    </row>
    <row r="975" spans="1:27" x14ac:dyDescent="0.25">
      <c r="A975" t="s">
        <v>149</v>
      </c>
      <c r="B975" t="s">
        <v>1246</v>
      </c>
      <c r="C975" t="s">
        <v>1324</v>
      </c>
      <c r="D975" t="s">
        <v>1384</v>
      </c>
      <c r="E975" t="s">
        <v>1326</v>
      </c>
      <c r="F975" t="s">
        <v>1293</v>
      </c>
      <c r="G975">
        <v>35</v>
      </c>
      <c r="H975">
        <v>35015</v>
      </c>
      <c r="I975" t="s">
        <v>552</v>
      </c>
      <c r="J975" t="s">
        <v>1385</v>
      </c>
      <c r="K975" t="s">
        <v>1386</v>
      </c>
      <c r="L975">
        <v>0</v>
      </c>
      <c r="M975">
        <v>16.400523701534865</v>
      </c>
      <c r="N975">
        <v>0</v>
      </c>
      <c r="O975">
        <v>0</v>
      </c>
      <c r="P975">
        <v>0</v>
      </c>
      <c r="Q975">
        <v>0</v>
      </c>
      <c r="R975" t="s">
        <v>531</v>
      </c>
      <c r="S975" t="s">
        <v>531</v>
      </c>
      <c r="T975" t="s">
        <v>531</v>
      </c>
      <c r="U975" t="s">
        <v>531</v>
      </c>
      <c r="W975" s="429">
        <f t="shared" si="22"/>
        <v>0</v>
      </c>
      <c r="X975" s="429">
        <f t="shared" si="22"/>
        <v>0</v>
      </c>
      <c r="Y975" s="429">
        <f t="shared" si="22"/>
        <v>0</v>
      </c>
      <c r="Z975" s="429">
        <f t="shared" si="22"/>
        <v>0</v>
      </c>
      <c r="AA975" s="429" t="s">
        <v>1296</v>
      </c>
    </row>
    <row r="976" spans="1:27" x14ac:dyDescent="0.25">
      <c r="A976" t="s">
        <v>149</v>
      </c>
      <c r="B976" t="s">
        <v>1246</v>
      </c>
      <c r="C976" t="s">
        <v>1324</v>
      </c>
      <c r="D976" t="s">
        <v>1384</v>
      </c>
      <c r="E976" t="s">
        <v>1326</v>
      </c>
      <c r="F976" t="s">
        <v>1293</v>
      </c>
      <c r="G976">
        <v>35</v>
      </c>
      <c r="H976">
        <v>35015</v>
      </c>
      <c r="I976" t="s">
        <v>552</v>
      </c>
      <c r="J976" t="s">
        <v>1385</v>
      </c>
      <c r="K976" t="s">
        <v>1386</v>
      </c>
      <c r="L976">
        <v>0</v>
      </c>
      <c r="M976">
        <v>16.400523701534865</v>
      </c>
      <c r="N976">
        <v>0</v>
      </c>
      <c r="O976">
        <v>0</v>
      </c>
      <c r="P976">
        <v>0</v>
      </c>
      <c r="Q976">
        <v>0</v>
      </c>
      <c r="R976" t="s">
        <v>531</v>
      </c>
      <c r="S976" t="s">
        <v>531</v>
      </c>
      <c r="T976" t="s">
        <v>531</v>
      </c>
      <c r="U976" t="s">
        <v>531</v>
      </c>
      <c r="W976" s="429">
        <f t="shared" si="22"/>
        <v>0</v>
      </c>
      <c r="X976" s="429">
        <f t="shared" si="22"/>
        <v>0</v>
      </c>
      <c r="Y976" s="429">
        <f t="shared" si="22"/>
        <v>0</v>
      </c>
      <c r="Z976" s="429">
        <f t="shared" si="22"/>
        <v>0</v>
      </c>
      <c r="AA976" s="429" t="s">
        <v>1296</v>
      </c>
    </row>
    <row r="977" spans="1:27" x14ac:dyDescent="0.25">
      <c r="A977" t="s">
        <v>149</v>
      </c>
      <c r="B977" t="s">
        <v>1246</v>
      </c>
      <c r="C977" t="s">
        <v>1324</v>
      </c>
      <c r="D977" t="s">
        <v>1384</v>
      </c>
      <c r="E977" t="s">
        <v>1326</v>
      </c>
      <c r="F977" t="s">
        <v>1293</v>
      </c>
      <c r="G977">
        <v>35</v>
      </c>
      <c r="H977">
        <v>35015</v>
      </c>
      <c r="I977" t="s">
        <v>552</v>
      </c>
      <c r="J977" t="s">
        <v>1385</v>
      </c>
      <c r="K977" t="s">
        <v>1386</v>
      </c>
      <c r="L977">
        <v>15.697644114326227</v>
      </c>
      <c r="M977">
        <v>8.2002618507674327</v>
      </c>
      <c r="N977">
        <v>5.3887435019328835</v>
      </c>
      <c r="O977">
        <v>0</v>
      </c>
      <c r="P977">
        <v>0</v>
      </c>
      <c r="Q977">
        <v>0</v>
      </c>
      <c r="R977" t="s">
        <v>531</v>
      </c>
      <c r="S977" t="s">
        <v>531</v>
      </c>
      <c r="T977" t="s">
        <v>531</v>
      </c>
      <c r="U977" t="s">
        <v>531</v>
      </c>
      <c r="W977" s="429">
        <f t="shared" si="22"/>
        <v>0</v>
      </c>
      <c r="X977" s="429">
        <f t="shared" si="22"/>
        <v>0</v>
      </c>
      <c r="Y977" s="429">
        <f t="shared" si="22"/>
        <v>0</v>
      </c>
      <c r="Z977" s="429">
        <f t="shared" si="22"/>
        <v>0</v>
      </c>
      <c r="AA977" s="429" t="s">
        <v>1296</v>
      </c>
    </row>
    <row r="978" spans="1:27" x14ac:dyDescent="0.25">
      <c r="A978" t="s">
        <v>149</v>
      </c>
      <c r="B978" t="s">
        <v>1246</v>
      </c>
      <c r="C978" t="s">
        <v>1324</v>
      </c>
      <c r="D978" t="s">
        <v>1384</v>
      </c>
      <c r="E978" t="s">
        <v>1326</v>
      </c>
      <c r="F978" t="s">
        <v>1293</v>
      </c>
      <c r="G978">
        <v>35</v>
      </c>
      <c r="H978">
        <v>35015</v>
      </c>
      <c r="I978" t="s">
        <v>552</v>
      </c>
      <c r="J978" t="s">
        <v>1385</v>
      </c>
      <c r="K978" t="s">
        <v>1386</v>
      </c>
      <c r="L978">
        <v>0.91374346337122814</v>
      </c>
      <c r="M978">
        <v>1.2886125765491681</v>
      </c>
      <c r="N978">
        <v>3.678403173058534</v>
      </c>
      <c r="O978">
        <v>0</v>
      </c>
      <c r="P978">
        <v>0</v>
      </c>
      <c r="Q978">
        <v>0</v>
      </c>
      <c r="R978" t="s">
        <v>531</v>
      </c>
      <c r="S978" t="s">
        <v>531</v>
      </c>
      <c r="T978" t="s">
        <v>531</v>
      </c>
      <c r="U978" t="s">
        <v>531</v>
      </c>
      <c r="W978" s="429">
        <f t="shared" si="22"/>
        <v>0</v>
      </c>
      <c r="X978" s="429">
        <f t="shared" si="22"/>
        <v>0</v>
      </c>
      <c r="Y978" s="429">
        <f t="shared" si="22"/>
        <v>0</v>
      </c>
      <c r="Z978" s="429">
        <f t="shared" si="22"/>
        <v>0</v>
      </c>
      <c r="AA978" s="429" t="s">
        <v>1296</v>
      </c>
    </row>
    <row r="979" spans="1:27" x14ac:dyDescent="0.25">
      <c r="A979" t="s">
        <v>149</v>
      </c>
      <c r="B979" t="s">
        <v>1246</v>
      </c>
      <c r="C979" t="s">
        <v>1324</v>
      </c>
      <c r="D979" t="s">
        <v>1384</v>
      </c>
      <c r="E979" t="s">
        <v>1326</v>
      </c>
      <c r="F979" t="s">
        <v>1293</v>
      </c>
      <c r="G979">
        <v>35</v>
      </c>
      <c r="H979">
        <v>35015</v>
      </c>
      <c r="I979" t="s">
        <v>552</v>
      </c>
      <c r="J979" t="s">
        <v>1385</v>
      </c>
      <c r="K979" t="s">
        <v>1386</v>
      </c>
      <c r="L979">
        <v>0</v>
      </c>
      <c r="M979">
        <v>13.589005352700315</v>
      </c>
      <c r="N979">
        <v>0</v>
      </c>
      <c r="O979">
        <v>0</v>
      </c>
      <c r="P979">
        <v>0</v>
      </c>
      <c r="Q979">
        <v>0</v>
      </c>
      <c r="R979" t="s">
        <v>531</v>
      </c>
      <c r="S979" t="s">
        <v>531</v>
      </c>
      <c r="T979" t="s">
        <v>531</v>
      </c>
      <c r="U979" t="s">
        <v>531</v>
      </c>
      <c r="W979" s="429">
        <f t="shared" si="22"/>
        <v>0</v>
      </c>
      <c r="X979" s="429">
        <f t="shared" si="22"/>
        <v>0</v>
      </c>
      <c r="Y979" s="429">
        <f t="shared" si="22"/>
        <v>0</v>
      </c>
      <c r="Z979" s="429">
        <f t="shared" si="22"/>
        <v>0</v>
      </c>
      <c r="AA979" s="429" t="s">
        <v>1296</v>
      </c>
    </row>
    <row r="980" spans="1:27" x14ac:dyDescent="0.25">
      <c r="A980" t="s">
        <v>149</v>
      </c>
      <c r="B980" t="s">
        <v>1246</v>
      </c>
      <c r="C980" t="s">
        <v>1324</v>
      </c>
      <c r="D980" t="s">
        <v>1384</v>
      </c>
      <c r="E980" t="s">
        <v>1326</v>
      </c>
      <c r="F980" t="s">
        <v>1293</v>
      </c>
      <c r="G980">
        <v>35</v>
      </c>
      <c r="H980">
        <v>35041</v>
      </c>
      <c r="I980" t="s">
        <v>584</v>
      </c>
      <c r="J980" t="s">
        <v>1385</v>
      </c>
      <c r="K980" t="s">
        <v>1386</v>
      </c>
      <c r="L980">
        <v>89.968587162705532</v>
      </c>
      <c r="M980">
        <v>11.480366591074405</v>
      </c>
      <c r="N980">
        <v>74.739529439851736</v>
      </c>
      <c r="O980">
        <v>0</v>
      </c>
      <c r="P980">
        <v>0</v>
      </c>
      <c r="Q980">
        <v>0</v>
      </c>
      <c r="R980" t="s">
        <v>531</v>
      </c>
      <c r="S980" t="s">
        <v>531</v>
      </c>
      <c r="T980" t="s">
        <v>531</v>
      </c>
      <c r="U980" t="s">
        <v>531</v>
      </c>
      <c r="W980" s="429">
        <f t="shared" si="22"/>
        <v>0</v>
      </c>
      <c r="X980" s="429">
        <f t="shared" si="22"/>
        <v>0</v>
      </c>
      <c r="Y980" s="429">
        <f t="shared" si="22"/>
        <v>0</v>
      </c>
      <c r="Z980" s="429">
        <f t="shared" si="22"/>
        <v>0</v>
      </c>
      <c r="AA980" s="429" t="s">
        <v>1296</v>
      </c>
    </row>
    <row r="981" spans="1:27" x14ac:dyDescent="0.25">
      <c r="A981" t="s">
        <v>149</v>
      </c>
      <c r="B981" t="s">
        <v>1246</v>
      </c>
      <c r="C981" t="s">
        <v>1324</v>
      </c>
      <c r="D981" t="s">
        <v>1384</v>
      </c>
      <c r="E981" t="s">
        <v>1326</v>
      </c>
      <c r="F981" t="s">
        <v>1293</v>
      </c>
      <c r="G981">
        <v>35</v>
      </c>
      <c r="H981">
        <v>35041</v>
      </c>
      <c r="I981" t="s">
        <v>584</v>
      </c>
      <c r="J981" t="s">
        <v>1385</v>
      </c>
      <c r="K981" t="s">
        <v>1386</v>
      </c>
      <c r="L981">
        <v>0</v>
      </c>
      <c r="M981">
        <v>2.1086387616259112</v>
      </c>
      <c r="N981">
        <v>0</v>
      </c>
      <c r="O981">
        <v>0</v>
      </c>
      <c r="P981">
        <v>0</v>
      </c>
      <c r="Q981">
        <v>0</v>
      </c>
      <c r="R981" t="s">
        <v>531</v>
      </c>
      <c r="S981" t="s">
        <v>531</v>
      </c>
      <c r="T981" t="s">
        <v>531</v>
      </c>
      <c r="U981" t="s">
        <v>531</v>
      </c>
      <c r="W981" s="429">
        <f t="shared" si="22"/>
        <v>0</v>
      </c>
      <c r="X981" s="429">
        <f t="shared" si="22"/>
        <v>0</v>
      </c>
      <c r="Y981" s="429">
        <f t="shared" si="22"/>
        <v>0</v>
      </c>
      <c r="Z981" s="429">
        <f t="shared" si="22"/>
        <v>0</v>
      </c>
      <c r="AA981" s="429" t="s">
        <v>1296</v>
      </c>
    </row>
    <row r="982" spans="1:27" x14ac:dyDescent="0.25">
      <c r="A982" t="s">
        <v>149</v>
      </c>
      <c r="B982" t="s">
        <v>1246</v>
      </c>
      <c r="C982" t="s">
        <v>1324</v>
      </c>
      <c r="D982" t="s">
        <v>1384</v>
      </c>
      <c r="E982" t="s">
        <v>1326</v>
      </c>
      <c r="F982" t="s">
        <v>1293</v>
      </c>
      <c r="G982">
        <v>35</v>
      </c>
      <c r="H982">
        <v>35041</v>
      </c>
      <c r="I982" t="s">
        <v>584</v>
      </c>
      <c r="J982" t="s">
        <v>1385</v>
      </c>
      <c r="K982" t="s">
        <v>1386</v>
      </c>
      <c r="L982">
        <v>0</v>
      </c>
      <c r="M982">
        <v>2.1086387616259112</v>
      </c>
      <c r="N982">
        <v>0</v>
      </c>
      <c r="O982">
        <v>0</v>
      </c>
      <c r="P982">
        <v>0</v>
      </c>
      <c r="Q982">
        <v>0</v>
      </c>
      <c r="R982" t="s">
        <v>531</v>
      </c>
      <c r="S982" t="s">
        <v>531</v>
      </c>
      <c r="T982" t="s">
        <v>531</v>
      </c>
      <c r="U982" t="s">
        <v>531</v>
      </c>
      <c r="W982" s="429">
        <f t="shared" si="22"/>
        <v>0</v>
      </c>
      <c r="X982" s="429">
        <f t="shared" si="22"/>
        <v>0</v>
      </c>
      <c r="Y982" s="429">
        <f t="shared" si="22"/>
        <v>0</v>
      </c>
      <c r="Z982" s="429">
        <f t="shared" si="22"/>
        <v>0</v>
      </c>
      <c r="AA982" s="429" t="s">
        <v>1296</v>
      </c>
    </row>
    <row r="983" spans="1:27" x14ac:dyDescent="0.25">
      <c r="A983" t="s">
        <v>149</v>
      </c>
      <c r="B983" t="s">
        <v>1246</v>
      </c>
      <c r="C983" t="s">
        <v>1324</v>
      </c>
      <c r="D983" t="s">
        <v>1384</v>
      </c>
      <c r="E983" t="s">
        <v>1326</v>
      </c>
      <c r="F983" t="s">
        <v>1293</v>
      </c>
      <c r="G983">
        <v>35</v>
      </c>
      <c r="H983">
        <v>35041</v>
      </c>
      <c r="I983" t="s">
        <v>584</v>
      </c>
      <c r="J983" t="s">
        <v>1385</v>
      </c>
      <c r="K983" t="s">
        <v>1386</v>
      </c>
      <c r="L983">
        <v>1.1714659786810617</v>
      </c>
      <c r="M983">
        <v>0</v>
      </c>
      <c r="N983">
        <v>0.9371727829448494</v>
      </c>
      <c r="O983">
        <v>0</v>
      </c>
      <c r="P983">
        <v>0</v>
      </c>
      <c r="Q983">
        <v>0</v>
      </c>
      <c r="R983" t="s">
        <v>531</v>
      </c>
      <c r="S983" t="s">
        <v>531</v>
      </c>
      <c r="T983" t="s">
        <v>531</v>
      </c>
      <c r="U983" t="s">
        <v>531</v>
      </c>
      <c r="W983" s="429">
        <f t="shared" si="22"/>
        <v>0</v>
      </c>
      <c r="X983" s="429">
        <f t="shared" si="22"/>
        <v>0</v>
      </c>
      <c r="Y983" s="429">
        <f t="shared" si="22"/>
        <v>0</v>
      </c>
      <c r="Z983" s="429">
        <f t="shared" si="22"/>
        <v>0</v>
      </c>
      <c r="AA983" s="429" t="s">
        <v>1296</v>
      </c>
    </row>
    <row r="984" spans="1:27" x14ac:dyDescent="0.25">
      <c r="A984" t="s">
        <v>149</v>
      </c>
      <c r="B984" t="s">
        <v>1246</v>
      </c>
      <c r="C984" t="s">
        <v>1324</v>
      </c>
      <c r="D984" t="s">
        <v>1384</v>
      </c>
      <c r="E984" t="s">
        <v>1326</v>
      </c>
      <c r="F984" t="s">
        <v>1293</v>
      </c>
      <c r="G984">
        <v>35</v>
      </c>
      <c r="H984">
        <v>35041</v>
      </c>
      <c r="I984" t="s">
        <v>584</v>
      </c>
      <c r="J984" t="s">
        <v>1385</v>
      </c>
      <c r="K984" t="s">
        <v>1386</v>
      </c>
      <c r="L984">
        <v>1.1714659786810617</v>
      </c>
      <c r="M984">
        <v>0</v>
      </c>
      <c r="N984">
        <v>0.9371727829448494</v>
      </c>
      <c r="O984">
        <v>0</v>
      </c>
      <c r="P984">
        <v>0</v>
      </c>
      <c r="Q984">
        <v>0</v>
      </c>
      <c r="R984" t="s">
        <v>531</v>
      </c>
      <c r="S984" t="s">
        <v>531</v>
      </c>
      <c r="T984" t="s">
        <v>531</v>
      </c>
      <c r="U984" t="s">
        <v>531</v>
      </c>
      <c r="W984" s="429">
        <f t="shared" si="22"/>
        <v>0</v>
      </c>
      <c r="X984" s="429">
        <f t="shared" si="22"/>
        <v>0</v>
      </c>
      <c r="Y984" s="429">
        <f t="shared" si="22"/>
        <v>0</v>
      </c>
      <c r="Z984" s="429">
        <f t="shared" si="22"/>
        <v>0</v>
      </c>
      <c r="AA984" s="429" t="s">
        <v>1296</v>
      </c>
    </row>
    <row r="985" spans="1:27" x14ac:dyDescent="0.25">
      <c r="A985" t="s">
        <v>149</v>
      </c>
      <c r="B985" t="s">
        <v>1246</v>
      </c>
      <c r="C985" t="s">
        <v>1324</v>
      </c>
      <c r="D985" t="s">
        <v>1384</v>
      </c>
      <c r="E985" t="s">
        <v>1326</v>
      </c>
      <c r="F985" t="s">
        <v>1293</v>
      </c>
      <c r="G985">
        <v>35</v>
      </c>
      <c r="H985">
        <v>35041</v>
      </c>
      <c r="I985" t="s">
        <v>584</v>
      </c>
      <c r="J985" t="s">
        <v>1385</v>
      </c>
      <c r="K985" t="s">
        <v>1386</v>
      </c>
      <c r="L985">
        <v>0</v>
      </c>
      <c r="M985">
        <v>53.184555432120199</v>
      </c>
      <c r="N985">
        <v>0</v>
      </c>
      <c r="O985">
        <v>0</v>
      </c>
      <c r="P985">
        <v>0</v>
      </c>
      <c r="Q985">
        <v>0</v>
      </c>
      <c r="R985" t="s">
        <v>531</v>
      </c>
      <c r="S985" t="s">
        <v>531</v>
      </c>
      <c r="T985" t="s">
        <v>531</v>
      </c>
      <c r="U985" t="s">
        <v>531</v>
      </c>
      <c r="W985" s="429">
        <f t="shared" si="22"/>
        <v>0</v>
      </c>
      <c r="X985" s="429">
        <f t="shared" si="22"/>
        <v>0</v>
      </c>
      <c r="Y985" s="429">
        <f t="shared" si="22"/>
        <v>0</v>
      </c>
      <c r="Z985" s="429">
        <f t="shared" si="22"/>
        <v>0</v>
      </c>
      <c r="AA985" s="429" t="s">
        <v>1296</v>
      </c>
    </row>
    <row r="986" spans="1:27" x14ac:dyDescent="0.25">
      <c r="A986" t="s">
        <v>149</v>
      </c>
      <c r="B986" t="s">
        <v>1246</v>
      </c>
      <c r="C986" t="s">
        <v>1324</v>
      </c>
      <c r="D986" t="s">
        <v>1384</v>
      </c>
      <c r="E986" t="s">
        <v>1326</v>
      </c>
      <c r="F986" t="s">
        <v>1293</v>
      </c>
      <c r="G986">
        <v>35</v>
      </c>
      <c r="H986">
        <v>35041</v>
      </c>
      <c r="I986" t="s">
        <v>584</v>
      </c>
      <c r="J986" t="s">
        <v>1385</v>
      </c>
      <c r="K986" t="s">
        <v>1386</v>
      </c>
      <c r="L986">
        <v>33.73822018601458</v>
      </c>
      <c r="M986">
        <v>7.7316754592950065</v>
      </c>
      <c r="N986">
        <v>47.327225538714892</v>
      </c>
      <c r="O986">
        <v>0</v>
      </c>
      <c r="P986">
        <v>0</v>
      </c>
      <c r="Q986">
        <v>0</v>
      </c>
      <c r="R986" t="s">
        <v>531</v>
      </c>
      <c r="S986" t="s">
        <v>531</v>
      </c>
      <c r="T986" t="s">
        <v>531</v>
      </c>
      <c r="U986" t="s">
        <v>531</v>
      </c>
      <c r="W986" s="429">
        <f t="shared" si="22"/>
        <v>0</v>
      </c>
      <c r="X986" s="429">
        <f t="shared" si="22"/>
        <v>0</v>
      </c>
      <c r="Y986" s="429">
        <f t="shared" si="22"/>
        <v>0</v>
      </c>
      <c r="Z986" s="429">
        <f t="shared" si="22"/>
        <v>0</v>
      </c>
      <c r="AA986" s="429" t="s">
        <v>1296</v>
      </c>
    </row>
    <row r="987" spans="1:27" x14ac:dyDescent="0.25">
      <c r="A987" t="s">
        <v>149</v>
      </c>
      <c r="B987" t="s">
        <v>1246</v>
      </c>
      <c r="C987" t="s">
        <v>1324</v>
      </c>
      <c r="D987" t="s">
        <v>1384</v>
      </c>
      <c r="E987" t="s">
        <v>1326</v>
      </c>
      <c r="F987" t="s">
        <v>1293</v>
      </c>
      <c r="G987">
        <v>35</v>
      </c>
      <c r="H987">
        <v>35041</v>
      </c>
      <c r="I987" t="s">
        <v>584</v>
      </c>
      <c r="J987" t="s">
        <v>1385</v>
      </c>
      <c r="K987" t="s">
        <v>1386</v>
      </c>
      <c r="L987">
        <v>20.617801224786689</v>
      </c>
      <c r="M987">
        <v>20.617801224786689</v>
      </c>
      <c r="N987">
        <v>20.617801224786689</v>
      </c>
      <c r="O987">
        <v>0</v>
      </c>
      <c r="P987">
        <v>0</v>
      </c>
      <c r="Q987">
        <v>0</v>
      </c>
      <c r="R987" t="s">
        <v>531</v>
      </c>
      <c r="S987" t="s">
        <v>531</v>
      </c>
      <c r="T987" t="s">
        <v>531</v>
      </c>
      <c r="U987" t="s">
        <v>531</v>
      </c>
      <c r="W987" s="429">
        <f t="shared" si="22"/>
        <v>0</v>
      </c>
      <c r="X987" s="429">
        <f t="shared" si="22"/>
        <v>0</v>
      </c>
      <c r="Y987" s="429">
        <f t="shared" si="22"/>
        <v>0</v>
      </c>
      <c r="Z987" s="429">
        <f t="shared" si="22"/>
        <v>0</v>
      </c>
      <c r="AA987" s="429" t="s">
        <v>1296</v>
      </c>
    </row>
    <row r="988" spans="1:27" x14ac:dyDescent="0.25">
      <c r="A988" t="s">
        <v>149</v>
      </c>
      <c r="B988" t="s">
        <v>1246</v>
      </c>
      <c r="C988" t="s">
        <v>1324</v>
      </c>
      <c r="D988" t="s">
        <v>1384</v>
      </c>
      <c r="E988" t="s">
        <v>1326</v>
      </c>
      <c r="F988" t="s">
        <v>1293</v>
      </c>
      <c r="G988">
        <v>35</v>
      </c>
      <c r="H988">
        <v>35041</v>
      </c>
      <c r="I988" t="s">
        <v>584</v>
      </c>
      <c r="J988" t="s">
        <v>1385</v>
      </c>
      <c r="K988" t="s">
        <v>1386</v>
      </c>
      <c r="L988">
        <v>8.9500000771233115</v>
      </c>
      <c r="M988">
        <v>0</v>
      </c>
      <c r="N988">
        <v>0</v>
      </c>
      <c r="O988">
        <v>0</v>
      </c>
      <c r="P988">
        <v>0</v>
      </c>
      <c r="Q988">
        <v>0</v>
      </c>
      <c r="R988" t="s">
        <v>531</v>
      </c>
      <c r="S988" t="s">
        <v>531</v>
      </c>
      <c r="T988" t="s">
        <v>531</v>
      </c>
      <c r="U988" t="s">
        <v>531</v>
      </c>
      <c r="W988" s="429">
        <f t="shared" si="22"/>
        <v>0</v>
      </c>
      <c r="X988" s="429">
        <f t="shared" si="22"/>
        <v>0</v>
      </c>
      <c r="Y988" s="429">
        <f t="shared" si="22"/>
        <v>0</v>
      </c>
      <c r="Z988" s="429">
        <f t="shared" si="22"/>
        <v>0</v>
      </c>
      <c r="AA988" s="429" t="s">
        <v>1296</v>
      </c>
    </row>
    <row r="989" spans="1:27" x14ac:dyDescent="0.25">
      <c r="A989" t="s">
        <v>149</v>
      </c>
      <c r="B989" t="s">
        <v>1246</v>
      </c>
      <c r="C989" t="s">
        <v>1324</v>
      </c>
      <c r="D989" t="s">
        <v>1384</v>
      </c>
      <c r="E989" t="s">
        <v>1326</v>
      </c>
      <c r="F989" t="s">
        <v>1293</v>
      </c>
      <c r="G989">
        <v>35</v>
      </c>
      <c r="H989">
        <v>35015</v>
      </c>
      <c r="I989" t="s">
        <v>552</v>
      </c>
      <c r="J989" t="s">
        <v>1385</v>
      </c>
      <c r="K989" t="s">
        <v>1386</v>
      </c>
      <c r="L989">
        <v>33.503926990278366</v>
      </c>
      <c r="M989">
        <v>10.07460741665713</v>
      </c>
      <c r="N989">
        <v>38.424084100738824</v>
      </c>
      <c r="O989">
        <v>0</v>
      </c>
      <c r="P989">
        <v>2.3429319573621235</v>
      </c>
      <c r="Q989">
        <v>2.3429319573621235</v>
      </c>
      <c r="R989" t="s">
        <v>531</v>
      </c>
      <c r="S989" t="s">
        <v>531</v>
      </c>
      <c r="T989" t="s">
        <v>531</v>
      </c>
      <c r="U989" t="s">
        <v>531</v>
      </c>
      <c r="W989" s="429">
        <f t="shared" si="22"/>
        <v>0</v>
      </c>
      <c r="X989" s="429">
        <f t="shared" si="22"/>
        <v>0</v>
      </c>
      <c r="Y989" s="429">
        <f t="shared" si="22"/>
        <v>0</v>
      </c>
      <c r="Z989" s="429">
        <f t="shared" si="22"/>
        <v>0</v>
      </c>
      <c r="AA989" s="429" t="s">
        <v>1296</v>
      </c>
    </row>
    <row r="990" spans="1:27" x14ac:dyDescent="0.25">
      <c r="A990" t="s">
        <v>149</v>
      </c>
      <c r="B990" t="s">
        <v>1246</v>
      </c>
      <c r="C990" t="s">
        <v>1324</v>
      </c>
      <c r="D990" t="s">
        <v>1384</v>
      </c>
      <c r="E990" t="s">
        <v>1326</v>
      </c>
      <c r="F990" t="s">
        <v>1293</v>
      </c>
      <c r="G990">
        <v>35</v>
      </c>
      <c r="H990">
        <v>35015</v>
      </c>
      <c r="I990" t="s">
        <v>552</v>
      </c>
      <c r="J990" t="s">
        <v>1385</v>
      </c>
      <c r="K990" t="s">
        <v>1386</v>
      </c>
      <c r="L990">
        <v>33.503926990278366</v>
      </c>
      <c r="M990">
        <v>10.027748777509888</v>
      </c>
      <c r="N990">
        <v>38.424084100738824</v>
      </c>
      <c r="O990">
        <v>0</v>
      </c>
      <c r="P990">
        <v>2.2960733182148809</v>
      </c>
      <c r="Q990">
        <v>2.2960733182148809</v>
      </c>
      <c r="R990" t="s">
        <v>531</v>
      </c>
      <c r="S990" t="s">
        <v>531</v>
      </c>
      <c r="T990" t="s">
        <v>531</v>
      </c>
      <c r="U990" t="s">
        <v>531</v>
      </c>
      <c r="W990" s="429">
        <f t="shared" si="22"/>
        <v>0</v>
      </c>
      <c r="X990" s="429">
        <f t="shared" si="22"/>
        <v>0</v>
      </c>
      <c r="Y990" s="429">
        <f t="shared" si="22"/>
        <v>0</v>
      </c>
      <c r="Z990" s="429">
        <f t="shared" si="22"/>
        <v>0</v>
      </c>
      <c r="AA990" s="429" t="s">
        <v>1296</v>
      </c>
    </row>
    <row r="991" spans="1:27" x14ac:dyDescent="0.25">
      <c r="A991" t="s">
        <v>149</v>
      </c>
      <c r="B991" t="s">
        <v>1246</v>
      </c>
      <c r="C991" t="s">
        <v>1324</v>
      </c>
      <c r="D991" t="s">
        <v>1384</v>
      </c>
      <c r="E991" t="s">
        <v>1326</v>
      </c>
      <c r="F991" t="s">
        <v>1293</v>
      </c>
      <c r="G991">
        <v>35</v>
      </c>
      <c r="H991">
        <v>35015</v>
      </c>
      <c r="I991" t="s">
        <v>552</v>
      </c>
      <c r="J991" t="s">
        <v>1385</v>
      </c>
      <c r="K991" t="s">
        <v>1386</v>
      </c>
      <c r="L991">
        <v>33.503926990278366</v>
      </c>
      <c r="M991">
        <v>10.027748777509888</v>
      </c>
      <c r="N991">
        <v>38.424084100738824</v>
      </c>
      <c r="O991">
        <v>0</v>
      </c>
      <c r="P991">
        <v>2.3429319573621235</v>
      </c>
      <c r="Q991">
        <v>2.3429319573621235</v>
      </c>
      <c r="R991" t="s">
        <v>531</v>
      </c>
      <c r="S991" t="s">
        <v>531</v>
      </c>
      <c r="T991" t="s">
        <v>531</v>
      </c>
      <c r="U991" t="s">
        <v>531</v>
      </c>
      <c r="W991" s="429">
        <f t="shared" si="22"/>
        <v>0</v>
      </c>
      <c r="X991" s="429">
        <f t="shared" si="22"/>
        <v>0</v>
      </c>
      <c r="Y991" s="429">
        <f t="shared" si="22"/>
        <v>0</v>
      </c>
      <c r="Z991" s="429">
        <f t="shared" si="22"/>
        <v>0</v>
      </c>
      <c r="AA991" s="429" t="s">
        <v>1296</v>
      </c>
    </row>
    <row r="992" spans="1:27" x14ac:dyDescent="0.25">
      <c r="A992" t="s">
        <v>149</v>
      </c>
      <c r="B992" t="s">
        <v>1246</v>
      </c>
      <c r="C992" t="s">
        <v>1324</v>
      </c>
      <c r="D992" t="s">
        <v>1384</v>
      </c>
      <c r="E992" t="s">
        <v>1326</v>
      </c>
      <c r="F992" t="s">
        <v>1293</v>
      </c>
      <c r="G992">
        <v>35</v>
      </c>
      <c r="H992">
        <v>35015</v>
      </c>
      <c r="I992" t="s">
        <v>552</v>
      </c>
      <c r="J992" t="s">
        <v>1385</v>
      </c>
      <c r="K992" t="s">
        <v>1386</v>
      </c>
      <c r="L992">
        <v>31.160995032916244</v>
      </c>
      <c r="M992">
        <v>14.05759174417274</v>
      </c>
      <c r="N992">
        <v>31.160995032916244</v>
      </c>
      <c r="O992">
        <v>0</v>
      </c>
      <c r="P992">
        <v>0</v>
      </c>
      <c r="Q992">
        <v>0</v>
      </c>
      <c r="R992" t="s">
        <v>531</v>
      </c>
      <c r="S992" t="s">
        <v>531</v>
      </c>
      <c r="T992" t="s">
        <v>531</v>
      </c>
      <c r="U992" t="s">
        <v>531</v>
      </c>
      <c r="W992" s="429">
        <f t="shared" si="22"/>
        <v>0</v>
      </c>
      <c r="X992" s="429">
        <f t="shared" si="22"/>
        <v>0</v>
      </c>
      <c r="Y992" s="429">
        <f t="shared" si="22"/>
        <v>0</v>
      </c>
      <c r="Z992" s="429">
        <f t="shared" ref="Z992:Z1055" si="23">IFERROR(U992*1,0)</f>
        <v>0</v>
      </c>
      <c r="AA992" s="429" t="s">
        <v>1296</v>
      </c>
    </row>
    <row r="993" spans="1:27" x14ac:dyDescent="0.25">
      <c r="A993" t="s">
        <v>149</v>
      </c>
      <c r="B993" t="s">
        <v>1246</v>
      </c>
      <c r="C993" t="s">
        <v>1324</v>
      </c>
      <c r="D993" t="s">
        <v>1384</v>
      </c>
      <c r="E993" t="s">
        <v>1326</v>
      </c>
      <c r="F993" t="s">
        <v>1293</v>
      </c>
      <c r="G993">
        <v>35</v>
      </c>
      <c r="H993">
        <v>35015</v>
      </c>
      <c r="I993" t="s">
        <v>552</v>
      </c>
      <c r="J993" t="s">
        <v>1385</v>
      </c>
      <c r="K993" t="s">
        <v>1386</v>
      </c>
      <c r="L993">
        <v>0</v>
      </c>
      <c r="M993">
        <v>4.4515707189880347</v>
      </c>
      <c r="N993">
        <v>0</v>
      </c>
      <c r="O993">
        <v>0</v>
      </c>
      <c r="P993">
        <v>0</v>
      </c>
      <c r="Q993">
        <v>0</v>
      </c>
      <c r="R993" t="s">
        <v>531</v>
      </c>
      <c r="S993" t="s">
        <v>531</v>
      </c>
      <c r="T993" t="s">
        <v>531</v>
      </c>
      <c r="U993" t="s">
        <v>531</v>
      </c>
      <c r="W993" s="429">
        <f t="shared" ref="W993:Z1056" si="24">IFERROR(R993*1,0)</f>
        <v>0</v>
      </c>
      <c r="X993" s="429">
        <f t="shared" si="24"/>
        <v>0</v>
      </c>
      <c r="Y993" s="429">
        <f t="shared" si="24"/>
        <v>0</v>
      </c>
      <c r="Z993" s="429">
        <f t="shared" si="23"/>
        <v>0</v>
      </c>
      <c r="AA993" s="429" t="s">
        <v>1296</v>
      </c>
    </row>
    <row r="994" spans="1:27" x14ac:dyDescent="0.25">
      <c r="A994" t="s">
        <v>149</v>
      </c>
      <c r="B994" t="s">
        <v>1246</v>
      </c>
      <c r="C994" t="s">
        <v>1324</v>
      </c>
      <c r="D994" t="s">
        <v>1384</v>
      </c>
      <c r="E994" t="s">
        <v>1326</v>
      </c>
      <c r="F994" t="s">
        <v>1293</v>
      </c>
      <c r="G994">
        <v>35</v>
      </c>
      <c r="H994">
        <v>35015</v>
      </c>
      <c r="I994" t="s">
        <v>552</v>
      </c>
      <c r="J994" t="s">
        <v>1385</v>
      </c>
      <c r="K994" t="s">
        <v>1386</v>
      </c>
      <c r="L994">
        <v>0</v>
      </c>
      <c r="M994">
        <v>4.4515707189880347</v>
      </c>
      <c r="N994">
        <v>0</v>
      </c>
      <c r="O994">
        <v>0</v>
      </c>
      <c r="P994">
        <v>0</v>
      </c>
      <c r="Q994">
        <v>0</v>
      </c>
      <c r="R994" t="s">
        <v>531</v>
      </c>
      <c r="S994" t="s">
        <v>531</v>
      </c>
      <c r="T994" t="s">
        <v>531</v>
      </c>
      <c r="U994" t="s">
        <v>531</v>
      </c>
      <c r="W994" s="429">
        <f t="shared" si="24"/>
        <v>0</v>
      </c>
      <c r="X994" s="429">
        <f t="shared" si="24"/>
        <v>0</v>
      </c>
      <c r="Y994" s="429">
        <f t="shared" si="24"/>
        <v>0</v>
      </c>
      <c r="Z994" s="429">
        <f t="shared" si="23"/>
        <v>0</v>
      </c>
      <c r="AA994" s="429" t="s">
        <v>1296</v>
      </c>
    </row>
    <row r="995" spans="1:27" x14ac:dyDescent="0.25">
      <c r="A995" t="s">
        <v>149</v>
      </c>
      <c r="B995" t="s">
        <v>1246</v>
      </c>
      <c r="C995" t="s">
        <v>1324</v>
      </c>
      <c r="D995" t="s">
        <v>1384</v>
      </c>
      <c r="E995" t="s">
        <v>1326</v>
      </c>
      <c r="F995" t="s">
        <v>1293</v>
      </c>
      <c r="G995">
        <v>35</v>
      </c>
      <c r="H995">
        <v>35015</v>
      </c>
      <c r="I995" t="s">
        <v>552</v>
      </c>
      <c r="J995" t="s">
        <v>1385</v>
      </c>
      <c r="K995" t="s">
        <v>1386</v>
      </c>
      <c r="L995">
        <v>16.166230505798652</v>
      </c>
      <c r="M995">
        <v>0</v>
      </c>
      <c r="N995">
        <v>13.589005352700315</v>
      </c>
      <c r="O995">
        <v>2.3429319573621235</v>
      </c>
      <c r="P995">
        <v>0</v>
      </c>
      <c r="Q995">
        <v>0</v>
      </c>
      <c r="R995" t="s">
        <v>531</v>
      </c>
      <c r="S995" t="s">
        <v>531</v>
      </c>
      <c r="T995" t="s">
        <v>531</v>
      </c>
      <c r="U995" t="s">
        <v>531</v>
      </c>
      <c r="W995" s="429">
        <f t="shared" si="24"/>
        <v>0</v>
      </c>
      <c r="X995" s="429">
        <f t="shared" si="24"/>
        <v>0</v>
      </c>
      <c r="Y995" s="429">
        <f t="shared" si="24"/>
        <v>0</v>
      </c>
      <c r="Z995" s="429">
        <f t="shared" si="23"/>
        <v>0</v>
      </c>
      <c r="AA995" s="429" t="s">
        <v>1296</v>
      </c>
    </row>
    <row r="996" spans="1:27" x14ac:dyDescent="0.25">
      <c r="A996" t="s">
        <v>149</v>
      </c>
      <c r="B996" t="s">
        <v>1246</v>
      </c>
      <c r="C996" t="s">
        <v>1324</v>
      </c>
      <c r="D996" t="s">
        <v>1384</v>
      </c>
      <c r="E996" t="s">
        <v>1326</v>
      </c>
      <c r="F996" t="s">
        <v>1293</v>
      </c>
      <c r="G996">
        <v>35</v>
      </c>
      <c r="H996">
        <v>35015</v>
      </c>
      <c r="I996" t="s">
        <v>552</v>
      </c>
      <c r="J996" t="s">
        <v>1385</v>
      </c>
      <c r="K996" t="s">
        <v>1386</v>
      </c>
      <c r="L996">
        <v>4.9201571104604591</v>
      </c>
      <c r="M996">
        <v>5.1544503061966722</v>
      </c>
      <c r="N996">
        <v>55.527487389482324</v>
      </c>
      <c r="O996">
        <v>6.0916230891415211</v>
      </c>
      <c r="P996">
        <v>0</v>
      </c>
      <c r="Q996">
        <v>0</v>
      </c>
      <c r="R996" t="s">
        <v>531</v>
      </c>
      <c r="S996" t="s">
        <v>531</v>
      </c>
      <c r="T996" t="s">
        <v>531</v>
      </c>
      <c r="U996" t="s">
        <v>531</v>
      </c>
      <c r="W996" s="429">
        <f t="shared" si="24"/>
        <v>0</v>
      </c>
      <c r="X996" s="429">
        <f t="shared" si="24"/>
        <v>0</v>
      </c>
      <c r="Y996" s="429">
        <f t="shared" si="24"/>
        <v>0</v>
      </c>
      <c r="Z996" s="429">
        <f t="shared" si="23"/>
        <v>0</v>
      </c>
      <c r="AA996" s="429" t="s">
        <v>1296</v>
      </c>
    </row>
    <row r="997" spans="1:27" x14ac:dyDescent="0.25">
      <c r="A997" t="s">
        <v>149</v>
      </c>
      <c r="B997" t="s">
        <v>1246</v>
      </c>
      <c r="C997" t="s">
        <v>1324</v>
      </c>
      <c r="D997" t="s">
        <v>1384</v>
      </c>
      <c r="E997" t="s">
        <v>1326</v>
      </c>
      <c r="F997" t="s">
        <v>1293</v>
      </c>
      <c r="G997">
        <v>35</v>
      </c>
      <c r="H997">
        <v>35015</v>
      </c>
      <c r="I997" t="s">
        <v>552</v>
      </c>
      <c r="J997" t="s">
        <v>1385</v>
      </c>
      <c r="K997" t="s">
        <v>1386</v>
      </c>
      <c r="L997">
        <v>0</v>
      </c>
      <c r="M997">
        <v>12.745549848049953</v>
      </c>
      <c r="N997">
        <v>0</v>
      </c>
      <c r="O997">
        <v>0</v>
      </c>
      <c r="P997">
        <v>0</v>
      </c>
      <c r="Q997">
        <v>0</v>
      </c>
      <c r="R997" t="s">
        <v>531</v>
      </c>
      <c r="S997" t="s">
        <v>531</v>
      </c>
      <c r="T997" t="s">
        <v>531</v>
      </c>
      <c r="U997" t="s">
        <v>531</v>
      </c>
      <c r="W997" s="429">
        <f t="shared" si="24"/>
        <v>0</v>
      </c>
      <c r="X997" s="429">
        <f t="shared" si="24"/>
        <v>0</v>
      </c>
      <c r="Y997" s="429">
        <f t="shared" si="24"/>
        <v>0</v>
      </c>
      <c r="Z997" s="429">
        <f t="shared" si="23"/>
        <v>0</v>
      </c>
      <c r="AA997" s="429" t="s">
        <v>1296</v>
      </c>
    </row>
    <row r="998" spans="1:27" x14ac:dyDescent="0.25">
      <c r="A998" t="s">
        <v>149</v>
      </c>
      <c r="B998" t="s">
        <v>1246</v>
      </c>
      <c r="C998" t="s">
        <v>1324</v>
      </c>
      <c r="D998" t="s">
        <v>1384</v>
      </c>
      <c r="E998" t="s">
        <v>1326</v>
      </c>
      <c r="F998" t="s">
        <v>1293</v>
      </c>
      <c r="G998">
        <v>35</v>
      </c>
      <c r="H998">
        <v>35015</v>
      </c>
      <c r="I998" t="s">
        <v>552</v>
      </c>
      <c r="J998" t="s">
        <v>1385</v>
      </c>
      <c r="K998" t="s">
        <v>1386</v>
      </c>
      <c r="L998">
        <v>0</v>
      </c>
      <c r="M998">
        <v>23.429319573621235</v>
      </c>
      <c r="N998">
        <v>0</v>
      </c>
      <c r="O998">
        <v>0</v>
      </c>
      <c r="P998">
        <v>0</v>
      </c>
      <c r="Q998">
        <v>0</v>
      </c>
      <c r="R998" t="s">
        <v>531</v>
      </c>
      <c r="S998" t="s">
        <v>531</v>
      </c>
      <c r="T998" t="s">
        <v>531</v>
      </c>
      <c r="U998" t="s">
        <v>531</v>
      </c>
      <c r="W998" s="429">
        <f t="shared" si="24"/>
        <v>0</v>
      </c>
      <c r="X998" s="429">
        <f t="shared" si="24"/>
        <v>0</v>
      </c>
      <c r="Y998" s="429">
        <f t="shared" si="24"/>
        <v>0</v>
      </c>
      <c r="Z998" s="429">
        <f t="shared" si="23"/>
        <v>0</v>
      </c>
      <c r="AA998" s="429" t="s">
        <v>1296</v>
      </c>
    </row>
    <row r="999" spans="1:27" x14ac:dyDescent="0.25">
      <c r="A999" t="s">
        <v>149</v>
      </c>
      <c r="B999" t="s">
        <v>1246</v>
      </c>
      <c r="C999" t="s">
        <v>1324</v>
      </c>
      <c r="D999" t="s">
        <v>1384</v>
      </c>
      <c r="E999" t="s">
        <v>1326</v>
      </c>
      <c r="F999" t="s">
        <v>1293</v>
      </c>
      <c r="G999">
        <v>35</v>
      </c>
      <c r="H999">
        <v>35015</v>
      </c>
      <c r="I999" t="s">
        <v>552</v>
      </c>
      <c r="J999" t="s">
        <v>1385</v>
      </c>
      <c r="K999" t="s">
        <v>1386</v>
      </c>
      <c r="L999">
        <v>0</v>
      </c>
      <c r="M999">
        <v>7.9659686550312196</v>
      </c>
      <c r="N999">
        <v>0</v>
      </c>
      <c r="O999">
        <v>0</v>
      </c>
      <c r="P999">
        <v>0</v>
      </c>
      <c r="Q999">
        <v>0</v>
      </c>
      <c r="R999" t="s">
        <v>531</v>
      </c>
      <c r="S999" t="s">
        <v>531</v>
      </c>
      <c r="T999" t="s">
        <v>531</v>
      </c>
      <c r="U999" t="s">
        <v>531</v>
      </c>
      <c r="W999" s="429">
        <f t="shared" si="24"/>
        <v>0</v>
      </c>
      <c r="X999" s="429">
        <f t="shared" si="24"/>
        <v>0</v>
      </c>
      <c r="Y999" s="429">
        <f t="shared" si="24"/>
        <v>0</v>
      </c>
      <c r="Z999" s="429">
        <f t="shared" si="23"/>
        <v>0</v>
      </c>
      <c r="AA999" s="429" t="s">
        <v>1296</v>
      </c>
    </row>
    <row r="1000" spans="1:27" x14ac:dyDescent="0.25">
      <c r="A1000" t="s">
        <v>149</v>
      </c>
      <c r="B1000" t="s">
        <v>1246</v>
      </c>
      <c r="C1000" t="s">
        <v>1324</v>
      </c>
      <c r="D1000" t="s">
        <v>1384</v>
      </c>
      <c r="E1000" t="s">
        <v>1326</v>
      </c>
      <c r="F1000" t="s">
        <v>1293</v>
      </c>
      <c r="G1000">
        <v>35</v>
      </c>
      <c r="H1000">
        <v>35015</v>
      </c>
      <c r="I1000" t="s">
        <v>552</v>
      </c>
      <c r="J1000" t="s">
        <v>1385</v>
      </c>
      <c r="K1000" t="s">
        <v>1386</v>
      </c>
      <c r="L1000">
        <v>0</v>
      </c>
      <c r="M1000">
        <v>7.9659686550312196</v>
      </c>
      <c r="N1000">
        <v>0</v>
      </c>
      <c r="O1000">
        <v>0</v>
      </c>
      <c r="P1000">
        <v>0</v>
      </c>
      <c r="Q1000">
        <v>0</v>
      </c>
      <c r="R1000" t="s">
        <v>531</v>
      </c>
      <c r="S1000" t="s">
        <v>531</v>
      </c>
      <c r="T1000" t="s">
        <v>531</v>
      </c>
      <c r="U1000" t="s">
        <v>531</v>
      </c>
      <c r="W1000" s="429">
        <f t="shared" si="24"/>
        <v>0</v>
      </c>
      <c r="X1000" s="429">
        <f t="shared" si="24"/>
        <v>0</v>
      </c>
      <c r="Y1000" s="429">
        <f t="shared" si="24"/>
        <v>0</v>
      </c>
      <c r="Z1000" s="429">
        <f t="shared" si="23"/>
        <v>0</v>
      </c>
      <c r="AA1000" s="429" t="s">
        <v>1296</v>
      </c>
    </row>
    <row r="1001" spans="1:27" x14ac:dyDescent="0.25">
      <c r="A1001" t="s">
        <v>149</v>
      </c>
      <c r="B1001" t="s">
        <v>1246</v>
      </c>
      <c r="C1001" t="s">
        <v>1324</v>
      </c>
      <c r="D1001" t="s">
        <v>1384</v>
      </c>
      <c r="E1001" t="s">
        <v>1326</v>
      </c>
      <c r="F1001" t="s">
        <v>1293</v>
      </c>
      <c r="G1001">
        <v>35</v>
      </c>
      <c r="H1001">
        <v>35015</v>
      </c>
      <c r="I1001" t="s">
        <v>552</v>
      </c>
      <c r="J1001" t="s">
        <v>1385</v>
      </c>
      <c r="K1001" t="s">
        <v>1386</v>
      </c>
      <c r="L1001">
        <v>0</v>
      </c>
      <c r="M1001">
        <v>7.9659686550312196</v>
      </c>
      <c r="N1001">
        <v>0</v>
      </c>
      <c r="O1001">
        <v>0</v>
      </c>
      <c r="P1001">
        <v>0</v>
      </c>
      <c r="Q1001">
        <v>0</v>
      </c>
      <c r="R1001" t="s">
        <v>531</v>
      </c>
      <c r="S1001" t="s">
        <v>531</v>
      </c>
      <c r="T1001" t="s">
        <v>531</v>
      </c>
      <c r="U1001" t="s">
        <v>531</v>
      </c>
      <c r="W1001" s="429">
        <f t="shared" si="24"/>
        <v>0</v>
      </c>
      <c r="X1001" s="429">
        <f t="shared" si="24"/>
        <v>0</v>
      </c>
      <c r="Y1001" s="429">
        <f t="shared" si="24"/>
        <v>0</v>
      </c>
      <c r="Z1001" s="429">
        <f t="shared" si="23"/>
        <v>0</v>
      </c>
      <c r="AA1001" s="429" t="s">
        <v>1296</v>
      </c>
    </row>
    <row r="1002" spans="1:27" x14ac:dyDescent="0.25">
      <c r="A1002" t="s">
        <v>149</v>
      </c>
      <c r="B1002" t="s">
        <v>1246</v>
      </c>
      <c r="C1002" t="s">
        <v>1324</v>
      </c>
      <c r="D1002" t="s">
        <v>1384</v>
      </c>
      <c r="E1002" t="s">
        <v>1326</v>
      </c>
      <c r="F1002" t="s">
        <v>1293</v>
      </c>
      <c r="G1002">
        <v>35</v>
      </c>
      <c r="H1002">
        <v>35015</v>
      </c>
      <c r="I1002" t="s">
        <v>552</v>
      </c>
      <c r="J1002" t="s">
        <v>1385</v>
      </c>
      <c r="K1002" t="s">
        <v>1386</v>
      </c>
      <c r="L1002">
        <v>0</v>
      </c>
      <c r="M1002">
        <v>7.9659686550312196</v>
      </c>
      <c r="N1002">
        <v>0</v>
      </c>
      <c r="O1002">
        <v>0</v>
      </c>
      <c r="P1002">
        <v>0</v>
      </c>
      <c r="Q1002">
        <v>0</v>
      </c>
      <c r="R1002" t="s">
        <v>531</v>
      </c>
      <c r="S1002" t="s">
        <v>531</v>
      </c>
      <c r="T1002" t="s">
        <v>531</v>
      </c>
      <c r="U1002" t="s">
        <v>531</v>
      </c>
      <c r="W1002" s="429">
        <f t="shared" si="24"/>
        <v>0</v>
      </c>
      <c r="X1002" s="429">
        <f t="shared" si="24"/>
        <v>0</v>
      </c>
      <c r="Y1002" s="429">
        <f t="shared" si="24"/>
        <v>0</v>
      </c>
      <c r="Z1002" s="429">
        <f t="shared" si="23"/>
        <v>0</v>
      </c>
      <c r="AA1002" s="429" t="s">
        <v>1296</v>
      </c>
    </row>
    <row r="1003" spans="1:27" x14ac:dyDescent="0.25">
      <c r="A1003" t="s">
        <v>149</v>
      </c>
      <c r="B1003" t="s">
        <v>1246</v>
      </c>
      <c r="C1003" t="s">
        <v>1324</v>
      </c>
      <c r="D1003" t="s">
        <v>1384</v>
      </c>
      <c r="E1003" t="s">
        <v>1326</v>
      </c>
      <c r="F1003" t="s">
        <v>1293</v>
      </c>
      <c r="G1003">
        <v>35</v>
      </c>
      <c r="H1003">
        <v>35015</v>
      </c>
      <c r="I1003" t="s">
        <v>552</v>
      </c>
      <c r="J1003" t="s">
        <v>1385</v>
      </c>
      <c r="K1003" t="s">
        <v>1386</v>
      </c>
      <c r="L1003">
        <v>0</v>
      </c>
      <c r="M1003">
        <v>7.9659686550312196</v>
      </c>
      <c r="N1003">
        <v>0</v>
      </c>
      <c r="O1003">
        <v>0</v>
      </c>
      <c r="P1003">
        <v>0</v>
      </c>
      <c r="Q1003">
        <v>0</v>
      </c>
      <c r="R1003" t="s">
        <v>531</v>
      </c>
      <c r="S1003" t="s">
        <v>531</v>
      </c>
      <c r="T1003" t="s">
        <v>531</v>
      </c>
      <c r="U1003" t="s">
        <v>531</v>
      </c>
      <c r="W1003" s="429">
        <f t="shared" si="24"/>
        <v>0</v>
      </c>
      <c r="X1003" s="429">
        <f t="shared" si="24"/>
        <v>0</v>
      </c>
      <c r="Y1003" s="429">
        <f t="shared" si="24"/>
        <v>0</v>
      </c>
      <c r="Z1003" s="429">
        <f t="shared" si="23"/>
        <v>0</v>
      </c>
      <c r="AA1003" s="429" t="s">
        <v>1296</v>
      </c>
    </row>
    <row r="1004" spans="1:27" x14ac:dyDescent="0.25">
      <c r="A1004" t="s">
        <v>149</v>
      </c>
      <c r="B1004" t="s">
        <v>1246</v>
      </c>
      <c r="C1004" t="s">
        <v>1324</v>
      </c>
      <c r="D1004" t="s">
        <v>1384</v>
      </c>
      <c r="E1004" t="s">
        <v>1326</v>
      </c>
      <c r="F1004" t="s">
        <v>1293</v>
      </c>
      <c r="G1004">
        <v>35</v>
      </c>
      <c r="H1004">
        <v>35015</v>
      </c>
      <c r="I1004" t="s">
        <v>552</v>
      </c>
      <c r="J1004" t="s">
        <v>1385</v>
      </c>
      <c r="K1004" t="s">
        <v>1386</v>
      </c>
      <c r="L1004">
        <v>0</v>
      </c>
      <c r="M1004">
        <v>7.9659686550312196</v>
      </c>
      <c r="N1004">
        <v>0</v>
      </c>
      <c r="O1004">
        <v>0</v>
      </c>
      <c r="P1004">
        <v>0</v>
      </c>
      <c r="Q1004">
        <v>0</v>
      </c>
      <c r="R1004" t="s">
        <v>531</v>
      </c>
      <c r="S1004" t="s">
        <v>531</v>
      </c>
      <c r="T1004" t="s">
        <v>531</v>
      </c>
      <c r="U1004" t="s">
        <v>531</v>
      </c>
      <c r="W1004" s="429">
        <f t="shared" si="24"/>
        <v>0</v>
      </c>
      <c r="X1004" s="429">
        <f t="shared" si="24"/>
        <v>0</v>
      </c>
      <c r="Y1004" s="429">
        <f t="shared" si="24"/>
        <v>0</v>
      </c>
      <c r="Z1004" s="429">
        <f t="shared" si="23"/>
        <v>0</v>
      </c>
      <c r="AA1004" s="429" t="s">
        <v>1296</v>
      </c>
    </row>
    <row r="1005" spans="1:27" x14ac:dyDescent="0.25">
      <c r="A1005" t="s">
        <v>149</v>
      </c>
      <c r="B1005" t="s">
        <v>1246</v>
      </c>
      <c r="C1005" t="s">
        <v>1324</v>
      </c>
      <c r="D1005" t="s">
        <v>1384</v>
      </c>
      <c r="E1005" t="s">
        <v>1326</v>
      </c>
      <c r="F1005" t="s">
        <v>1293</v>
      </c>
      <c r="G1005">
        <v>35</v>
      </c>
      <c r="H1005">
        <v>35015</v>
      </c>
      <c r="I1005" t="s">
        <v>552</v>
      </c>
      <c r="J1005" t="s">
        <v>1385</v>
      </c>
      <c r="K1005" t="s">
        <v>1386</v>
      </c>
      <c r="L1005">
        <v>0</v>
      </c>
      <c r="M1005">
        <v>3.514397936043185</v>
      </c>
      <c r="N1005">
        <v>0</v>
      </c>
      <c r="O1005">
        <v>0</v>
      </c>
      <c r="P1005">
        <v>0</v>
      </c>
      <c r="Q1005">
        <v>0</v>
      </c>
      <c r="R1005" t="s">
        <v>531</v>
      </c>
      <c r="S1005" t="s">
        <v>531</v>
      </c>
      <c r="T1005" t="s">
        <v>531</v>
      </c>
      <c r="U1005" t="s">
        <v>531</v>
      </c>
      <c r="W1005" s="429">
        <f t="shared" si="24"/>
        <v>0</v>
      </c>
      <c r="X1005" s="429">
        <f t="shared" si="24"/>
        <v>0</v>
      </c>
      <c r="Y1005" s="429">
        <f t="shared" si="24"/>
        <v>0</v>
      </c>
      <c r="Z1005" s="429">
        <f t="shared" si="23"/>
        <v>0</v>
      </c>
      <c r="AA1005" s="429" t="s">
        <v>1296</v>
      </c>
    </row>
    <row r="1006" spans="1:27" x14ac:dyDescent="0.25">
      <c r="A1006" t="s">
        <v>149</v>
      </c>
      <c r="B1006" t="s">
        <v>1246</v>
      </c>
      <c r="C1006" t="s">
        <v>1324</v>
      </c>
      <c r="D1006" t="s">
        <v>1384</v>
      </c>
      <c r="E1006" t="s">
        <v>1326</v>
      </c>
      <c r="F1006" t="s">
        <v>1293</v>
      </c>
      <c r="G1006">
        <v>35</v>
      </c>
      <c r="H1006">
        <v>35015</v>
      </c>
      <c r="I1006" t="s">
        <v>552</v>
      </c>
      <c r="J1006" t="s">
        <v>1385</v>
      </c>
      <c r="K1006" t="s">
        <v>1386</v>
      </c>
      <c r="L1006">
        <v>57.167539759635808</v>
      </c>
      <c r="M1006">
        <v>11.480366591074405</v>
      </c>
      <c r="N1006">
        <v>45.687173168561408</v>
      </c>
      <c r="O1006">
        <v>0</v>
      </c>
      <c r="P1006">
        <v>0</v>
      </c>
      <c r="Q1006">
        <v>0</v>
      </c>
      <c r="R1006" t="s">
        <v>531</v>
      </c>
      <c r="S1006" t="s">
        <v>531</v>
      </c>
      <c r="T1006" t="s">
        <v>531</v>
      </c>
      <c r="U1006" t="s">
        <v>531</v>
      </c>
      <c r="W1006" s="429">
        <f t="shared" si="24"/>
        <v>0</v>
      </c>
      <c r="X1006" s="429">
        <f t="shared" si="24"/>
        <v>0</v>
      </c>
      <c r="Y1006" s="429">
        <f t="shared" si="24"/>
        <v>0</v>
      </c>
      <c r="Z1006" s="429">
        <f t="shared" si="23"/>
        <v>0</v>
      </c>
      <c r="AA1006" s="429" t="s">
        <v>1296</v>
      </c>
    </row>
    <row r="1007" spans="1:27" x14ac:dyDescent="0.25">
      <c r="A1007" t="s">
        <v>149</v>
      </c>
      <c r="B1007" t="s">
        <v>1246</v>
      </c>
      <c r="C1007" t="s">
        <v>1324</v>
      </c>
      <c r="D1007" t="s">
        <v>1384</v>
      </c>
      <c r="E1007" t="s">
        <v>1326</v>
      </c>
      <c r="F1007" t="s">
        <v>1293</v>
      </c>
      <c r="G1007">
        <v>35</v>
      </c>
      <c r="H1007">
        <v>35015</v>
      </c>
      <c r="I1007" t="s">
        <v>552</v>
      </c>
      <c r="J1007" t="s">
        <v>1385</v>
      </c>
      <c r="K1007" t="s">
        <v>1386</v>
      </c>
      <c r="L1007">
        <v>17.337696484479714</v>
      </c>
      <c r="M1007">
        <v>10.308900612393344</v>
      </c>
      <c r="N1007">
        <v>10.308900612393344</v>
      </c>
      <c r="O1007">
        <v>0</v>
      </c>
      <c r="P1007">
        <v>0</v>
      </c>
      <c r="Q1007">
        <v>0</v>
      </c>
      <c r="R1007" t="s">
        <v>531</v>
      </c>
      <c r="S1007" t="s">
        <v>531</v>
      </c>
      <c r="T1007" t="s">
        <v>531</v>
      </c>
      <c r="U1007" t="s">
        <v>531</v>
      </c>
      <c r="W1007" s="429">
        <f t="shared" si="24"/>
        <v>0</v>
      </c>
      <c r="X1007" s="429">
        <f t="shared" si="24"/>
        <v>0</v>
      </c>
      <c r="Y1007" s="429">
        <f t="shared" si="24"/>
        <v>0</v>
      </c>
      <c r="Z1007" s="429">
        <f t="shared" si="23"/>
        <v>0</v>
      </c>
      <c r="AA1007" s="429" t="s">
        <v>1296</v>
      </c>
    </row>
    <row r="1008" spans="1:27" x14ac:dyDescent="0.25">
      <c r="A1008" t="s">
        <v>149</v>
      </c>
      <c r="B1008" t="s">
        <v>1246</v>
      </c>
      <c r="C1008" t="s">
        <v>1324</v>
      </c>
      <c r="D1008" t="s">
        <v>1384</v>
      </c>
      <c r="E1008" t="s">
        <v>1326</v>
      </c>
      <c r="F1008" t="s">
        <v>1293</v>
      </c>
      <c r="G1008">
        <v>35</v>
      </c>
      <c r="H1008">
        <v>35015</v>
      </c>
      <c r="I1008" t="s">
        <v>552</v>
      </c>
      <c r="J1008" t="s">
        <v>1385</v>
      </c>
      <c r="K1008" t="s">
        <v>1386</v>
      </c>
      <c r="L1008">
        <v>57.167539759635808</v>
      </c>
      <c r="M1008">
        <v>11.480366591074405</v>
      </c>
      <c r="N1008">
        <v>45.687173168561408</v>
      </c>
      <c r="O1008">
        <v>0</v>
      </c>
      <c r="P1008">
        <v>0</v>
      </c>
      <c r="Q1008">
        <v>0</v>
      </c>
      <c r="R1008" t="s">
        <v>531</v>
      </c>
      <c r="S1008" t="s">
        <v>531</v>
      </c>
      <c r="T1008" t="s">
        <v>531</v>
      </c>
      <c r="U1008" t="s">
        <v>531</v>
      </c>
      <c r="W1008" s="429">
        <f t="shared" si="24"/>
        <v>0</v>
      </c>
      <c r="X1008" s="429">
        <f t="shared" si="24"/>
        <v>0</v>
      </c>
      <c r="Y1008" s="429">
        <f t="shared" si="24"/>
        <v>0</v>
      </c>
      <c r="Z1008" s="429">
        <f t="shared" si="23"/>
        <v>0</v>
      </c>
      <c r="AA1008" s="429" t="s">
        <v>1296</v>
      </c>
    </row>
    <row r="1009" spans="1:27" x14ac:dyDescent="0.25">
      <c r="A1009" t="s">
        <v>149</v>
      </c>
      <c r="B1009" t="s">
        <v>1246</v>
      </c>
      <c r="C1009" t="s">
        <v>1324</v>
      </c>
      <c r="D1009" t="s">
        <v>1384</v>
      </c>
      <c r="E1009" t="s">
        <v>1326</v>
      </c>
      <c r="F1009" t="s">
        <v>1293</v>
      </c>
      <c r="G1009">
        <v>35</v>
      </c>
      <c r="H1009">
        <v>35015</v>
      </c>
      <c r="I1009" t="s">
        <v>552</v>
      </c>
      <c r="J1009" t="s">
        <v>1385</v>
      </c>
      <c r="K1009" t="s">
        <v>1386</v>
      </c>
      <c r="L1009">
        <v>0</v>
      </c>
      <c r="M1009">
        <v>4.9201571104604591</v>
      </c>
      <c r="N1009">
        <v>0</v>
      </c>
      <c r="O1009">
        <v>0</v>
      </c>
      <c r="P1009">
        <v>0</v>
      </c>
      <c r="Q1009">
        <v>0</v>
      </c>
      <c r="R1009" t="s">
        <v>531</v>
      </c>
      <c r="S1009" t="s">
        <v>531</v>
      </c>
      <c r="T1009" t="s">
        <v>531</v>
      </c>
      <c r="U1009" t="s">
        <v>531</v>
      </c>
      <c r="W1009" s="429">
        <f t="shared" si="24"/>
        <v>0</v>
      </c>
      <c r="X1009" s="429">
        <f t="shared" si="24"/>
        <v>0</v>
      </c>
      <c r="Y1009" s="429">
        <f t="shared" si="24"/>
        <v>0</v>
      </c>
      <c r="Z1009" s="429">
        <f t="shared" si="23"/>
        <v>0</v>
      </c>
      <c r="AA1009" s="429" t="s">
        <v>1296</v>
      </c>
    </row>
    <row r="1010" spans="1:27" x14ac:dyDescent="0.25">
      <c r="A1010" t="s">
        <v>149</v>
      </c>
      <c r="B1010" t="s">
        <v>1246</v>
      </c>
      <c r="C1010" t="s">
        <v>1324</v>
      </c>
      <c r="D1010" t="s">
        <v>1384</v>
      </c>
      <c r="E1010" t="s">
        <v>1326</v>
      </c>
      <c r="F1010" t="s">
        <v>1293</v>
      </c>
      <c r="G1010">
        <v>35</v>
      </c>
      <c r="H1010">
        <v>35015</v>
      </c>
      <c r="I1010" t="s">
        <v>552</v>
      </c>
      <c r="J1010" t="s">
        <v>1385</v>
      </c>
      <c r="K1010" t="s">
        <v>1386</v>
      </c>
      <c r="L1010">
        <v>0</v>
      </c>
      <c r="M1010">
        <v>4.9201571104604591</v>
      </c>
      <c r="N1010">
        <v>0</v>
      </c>
      <c r="O1010">
        <v>0</v>
      </c>
      <c r="P1010">
        <v>0</v>
      </c>
      <c r="Q1010">
        <v>0</v>
      </c>
      <c r="R1010" t="s">
        <v>531</v>
      </c>
      <c r="S1010" t="s">
        <v>531</v>
      </c>
      <c r="T1010" t="s">
        <v>531</v>
      </c>
      <c r="U1010" t="s">
        <v>531</v>
      </c>
      <c r="W1010" s="429">
        <f t="shared" si="24"/>
        <v>0</v>
      </c>
      <c r="X1010" s="429">
        <f t="shared" si="24"/>
        <v>0</v>
      </c>
      <c r="Y1010" s="429">
        <f t="shared" si="24"/>
        <v>0</v>
      </c>
      <c r="Z1010" s="429">
        <f t="shared" si="23"/>
        <v>0</v>
      </c>
      <c r="AA1010" s="429" t="s">
        <v>1296</v>
      </c>
    </row>
    <row r="1011" spans="1:27" x14ac:dyDescent="0.25">
      <c r="A1011" t="s">
        <v>149</v>
      </c>
      <c r="B1011" t="s">
        <v>1246</v>
      </c>
      <c r="C1011" t="s">
        <v>1324</v>
      </c>
      <c r="D1011" t="s">
        <v>1384</v>
      </c>
      <c r="E1011" t="s">
        <v>1326</v>
      </c>
      <c r="F1011" t="s">
        <v>1293</v>
      </c>
      <c r="G1011">
        <v>35</v>
      </c>
      <c r="H1011">
        <v>35015</v>
      </c>
      <c r="I1011" t="s">
        <v>552</v>
      </c>
      <c r="J1011" t="s">
        <v>1385</v>
      </c>
      <c r="K1011" t="s">
        <v>1386</v>
      </c>
      <c r="L1011">
        <v>0</v>
      </c>
      <c r="M1011">
        <v>46.390052755770043</v>
      </c>
      <c r="N1011">
        <v>0</v>
      </c>
      <c r="O1011">
        <v>0</v>
      </c>
      <c r="P1011">
        <v>0</v>
      </c>
      <c r="Q1011">
        <v>0</v>
      </c>
      <c r="R1011" t="s">
        <v>531</v>
      </c>
      <c r="S1011" t="s">
        <v>531</v>
      </c>
      <c r="T1011" t="s">
        <v>531</v>
      </c>
      <c r="U1011" t="s">
        <v>531</v>
      </c>
      <c r="W1011" s="429">
        <f t="shared" si="24"/>
        <v>0</v>
      </c>
      <c r="X1011" s="429">
        <f t="shared" si="24"/>
        <v>0</v>
      </c>
      <c r="Y1011" s="429">
        <f t="shared" si="24"/>
        <v>0</v>
      </c>
      <c r="Z1011" s="429">
        <f t="shared" si="23"/>
        <v>0</v>
      </c>
      <c r="AA1011" s="429" t="s">
        <v>1296</v>
      </c>
    </row>
    <row r="1012" spans="1:27" x14ac:dyDescent="0.25">
      <c r="A1012" t="s">
        <v>149</v>
      </c>
      <c r="B1012" t="s">
        <v>1246</v>
      </c>
      <c r="C1012" t="s">
        <v>1324</v>
      </c>
      <c r="D1012" t="s">
        <v>1384</v>
      </c>
      <c r="E1012" t="s">
        <v>1326</v>
      </c>
      <c r="F1012" t="s">
        <v>1293</v>
      </c>
      <c r="G1012">
        <v>35</v>
      </c>
      <c r="H1012">
        <v>35015</v>
      </c>
      <c r="I1012" t="s">
        <v>552</v>
      </c>
      <c r="J1012" t="s">
        <v>1385</v>
      </c>
      <c r="K1012" t="s">
        <v>1386</v>
      </c>
      <c r="L1012">
        <v>0</v>
      </c>
      <c r="M1012">
        <v>0</v>
      </c>
      <c r="N1012">
        <v>2.5772251530983361</v>
      </c>
      <c r="O1012">
        <v>7.0287958720863699</v>
      </c>
      <c r="P1012">
        <v>0</v>
      </c>
      <c r="Q1012">
        <v>0</v>
      </c>
      <c r="R1012" t="s">
        <v>531</v>
      </c>
      <c r="S1012" t="s">
        <v>531</v>
      </c>
      <c r="T1012" t="s">
        <v>531</v>
      </c>
      <c r="U1012" t="s">
        <v>531</v>
      </c>
      <c r="W1012" s="429">
        <f t="shared" si="24"/>
        <v>0</v>
      </c>
      <c r="X1012" s="429">
        <f t="shared" si="24"/>
        <v>0</v>
      </c>
      <c r="Y1012" s="429">
        <f t="shared" si="24"/>
        <v>0</v>
      </c>
      <c r="Z1012" s="429">
        <f t="shared" si="23"/>
        <v>0</v>
      </c>
      <c r="AA1012" s="429" t="s">
        <v>1296</v>
      </c>
    </row>
    <row r="1013" spans="1:27" x14ac:dyDescent="0.25">
      <c r="A1013" t="s">
        <v>149</v>
      </c>
      <c r="B1013" t="s">
        <v>1246</v>
      </c>
      <c r="C1013" t="s">
        <v>1324</v>
      </c>
      <c r="D1013" t="s">
        <v>1384</v>
      </c>
      <c r="E1013" t="s">
        <v>1326</v>
      </c>
      <c r="F1013" t="s">
        <v>1293</v>
      </c>
      <c r="G1013">
        <v>35</v>
      </c>
      <c r="H1013">
        <v>35015</v>
      </c>
      <c r="I1013" t="s">
        <v>552</v>
      </c>
      <c r="J1013" t="s">
        <v>1385</v>
      </c>
      <c r="K1013" t="s">
        <v>1386</v>
      </c>
      <c r="L1013">
        <v>0</v>
      </c>
      <c r="M1013">
        <v>24.132199160829874</v>
      </c>
      <c r="N1013">
        <v>0</v>
      </c>
      <c r="O1013">
        <v>0</v>
      </c>
      <c r="P1013">
        <v>0</v>
      </c>
      <c r="Q1013">
        <v>0</v>
      </c>
      <c r="R1013" t="s">
        <v>531</v>
      </c>
      <c r="S1013" t="s">
        <v>531</v>
      </c>
      <c r="T1013" t="s">
        <v>531</v>
      </c>
      <c r="U1013" t="s">
        <v>531</v>
      </c>
      <c r="W1013" s="429">
        <f t="shared" si="24"/>
        <v>0</v>
      </c>
      <c r="X1013" s="429">
        <f t="shared" si="24"/>
        <v>0</v>
      </c>
      <c r="Y1013" s="429">
        <f t="shared" si="24"/>
        <v>0</v>
      </c>
      <c r="Z1013" s="429">
        <f t="shared" si="23"/>
        <v>0</v>
      </c>
      <c r="AA1013" s="429" t="s">
        <v>1296</v>
      </c>
    </row>
    <row r="1014" spans="1:27" x14ac:dyDescent="0.25">
      <c r="A1014" t="s">
        <v>149</v>
      </c>
      <c r="B1014" t="s">
        <v>1246</v>
      </c>
      <c r="C1014" t="s">
        <v>1324</v>
      </c>
      <c r="D1014" t="s">
        <v>1384</v>
      </c>
      <c r="E1014" t="s">
        <v>1326</v>
      </c>
      <c r="F1014" t="s">
        <v>1293</v>
      </c>
      <c r="G1014">
        <v>35</v>
      </c>
      <c r="H1014">
        <v>35015</v>
      </c>
      <c r="I1014" t="s">
        <v>552</v>
      </c>
      <c r="J1014" t="s">
        <v>1385</v>
      </c>
      <c r="K1014" t="s">
        <v>1386</v>
      </c>
      <c r="L1014">
        <v>0</v>
      </c>
      <c r="M1014">
        <v>38.658377296475038</v>
      </c>
      <c r="N1014">
        <v>0</v>
      </c>
      <c r="O1014">
        <v>0</v>
      </c>
      <c r="P1014">
        <v>0</v>
      </c>
      <c r="Q1014">
        <v>0</v>
      </c>
      <c r="R1014" t="s">
        <v>531</v>
      </c>
      <c r="S1014" t="s">
        <v>531</v>
      </c>
      <c r="T1014" t="s">
        <v>531</v>
      </c>
      <c r="U1014" t="s">
        <v>531</v>
      </c>
      <c r="W1014" s="429">
        <f t="shared" si="24"/>
        <v>0</v>
      </c>
      <c r="X1014" s="429">
        <f t="shared" si="24"/>
        <v>0</v>
      </c>
      <c r="Y1014" s="429">
        <f t="shared" si="24"/>
        <v>0</v>
      </c>
      <c r="Z1014" s="429">
        <f t="shared" si="23"/>
        <v>0</v>
      </c>
      <c r="AA1014" s="429" t="s">
        <v>1296</v>
      </c>
    </row>
    <row r="1015" spans="1:27" x14ac:dyDescent="0.25">
      <c r="A1015" t="s">
        <v>149</v>
      </c>
      <c r="B1015" t="s">
        <v>1246</v>
      </c>
      <c r="C1015" t="s">
        <v>1324</v>
      </c>
      <c r="D1015" t="s">
        <v>1384</v>
      </c>
      <c r="E1015" t="s">
        <v>1326</v>
      </c>
      <c r="F1015" t="s">
        <v>1293</v>
      </c>
      <c r="G1015">
        <v>35</v>
      </c>
      <c r="H1015">
        <v>35015</v>
      </c>
      <c r="I1015" t="s">
        <v>552</v>
      </c>
      <c r="J1015" t="s">
        <v>1385</v>
      </c>
      <c r="K1015" t="s">
        <v>1386</v>
      </c>
      <c r="L1015">
        <v>0</v>
      </c>
      <c r="M1015">
        <v>11.714659786810618</v>
      </c>
      <c r="N1015">
        <v>0</v>
      </c>
      <c r="O1015">
        <v>0</v>
      </c>
      <c r="P1015">
        <v>0</v>
      </c>
      <c r="Q1015">
        <v>0</v>
      </c>
      <c r="R1015" t="s">
        <v>531</v>
      </c>
      <c r="S1015" t="s">
        <v>531</v>
      </c>
      <c r="T1015" t="s">
        <v>531</v>
      </c>
      <c r="U1015" t="s">
        <v>531</v>
      </c>
      <c r="W1015" s="429">
        <f t="shared" si="24"/>
        <v>0</v>
      </c>
      <c r="X1015" s="429">
        <f t="shared" si="24"/>
        <v>0</v>
      </c>
      <c r="Y1015" s="429">
        <f t="shared" si="24"/>
        <v>0</v>
      </c>
      <c r="Z1015" s="429">
        <f t="shared" si="23"/>
        <v>0</v>
      </c>
      <c r="AA1015" s="429" t="s">
        <v>1296</v>
      </c>
    </row>
    <row r="1016" spans="1:27" x14ac:dyDescent="0.25">
      <c r="A1016" t="s">
        <v>149</v>
      </c>
      <c r="B1016" t="s">
        <v>1246</v>
      </c>
      <c r="C1016" t="s">
        <v>1324</v>
      </c>
      <c r="D1016" t="s">
        <v>1384</v>
      </c>
      <c r="E1016" t="s">
        <v>1326</v>
      </c>
      <c r="F1016" t="s">
        <v>1293</v>
      </c>
      <c r="G1016">
        <v>35</v>
      </c>
      <c r="H1016">
        <v>35015</v>
      </c>
      <c r="I1016" t="s">
        <v>552</v>
      </c>
      <c r="J1016" t="s">
        <v>1385</v>
      </c>
      <c r="K1016" t="s">
        <v>1386</v>
      </c>
      <c r="L1016">
        <v>19.446335246105626</v>
      </c>
      <c r="M1016">
        <v>0</v>
      </c>
      <c r="N1016">
        <v>16.400523701534865</v>
      </c>
      <c r="O1016">
        <v>0</v>
      </c>
      <c r="P1016">
        <v>0</v>
      </c>
      <c r="Q1016">
        <v>0</v>
      </c>
      <c r="R1016" t="s">
        <v>531</v>
      </c>
      <c r="S1016" t="s">
        <v>531</v>
      </c>
      <c r="T1016" t="s">
        <v>531</v>
      </c>
      <c r="U1016" t="s">
        <v>531</v>
      </c>
      <c r="W1016" s="429">
        <f t="shared" si="24"/>
        <v>0</v>
      </c>
      <c r="X1016" s="429">
        <f t="shared" si="24"/>
        <v>0</v>
      </c>
      <c r="Y1016" s="429">
        <f t="shared" si="24"/>
        <v>0</v>
      </c>
      <c r="Z1016" s="429">
        <f t="shared" si="23"/>
        <v>0</v>
      </c>
      <c r="AA1016" s="429" t="s">
        <v>1296</v>
      </c>
    </row>
    <row r="1017" spans="1:27" x14ac:dyDescent="0.25">
      <c r="A1017" t="s">
        <v>149</v>
      </c>
      <c r="B1017" t="s">
        <v>1246</v>
      </c>
      <c r="C1017" t="s">
        <v>1324</v>
      </c>
      <c r="D1017" t="s">
        <v>1384</v>
      </c>
      <c r="E1017" t="s">
        <v>1326</v>
      </c>
      <c r="F1017" t="s">
        <v>1293</v>
      </c>
      <c r="G1017">
        <v>35</v>
      </c>
      <c r="H1017">
        <v>35015</v>
      </c>
      <c r="I1017" t="s">
        <v>552</v>
      </c>
      <c r="J1017" t="s">
        <v>1385</v>
      </c>
      <c r="K1017" t="s">
        <v>1386</v>
      </c>
      <c r="L1017">
        <v>0</v>
      </c>
      <c r="M1017">
        <v>81.534032116201885</v>
      </c>
      <c r="N1017">
        <v>0</v>
      </c>
      <c r="O1017">
        <v>0</v>
      </c>
      <c r="P1017">
        <v>0</v>
      </c>
      <c r="Q1017">
        <v>0</v>
      </c>
      <c r="R1017" t="s">
        <v>531</v>
      </c>
      <c r="S1017" t="s">
        <v>531</v>
      </c>
      <c r="T1017" t="s">
        <v>531</v>
      </c>
      <c r="U1017" t="s">
        <v>531</v>
      </c>
      <c r="W1017" s="429">
        <f t="shared" si="24"/>
        <v>0</v>
      </c>
      <c r="X1017" s="429">
        <f t="shared" si="24"/>
        <v>0</v>
      </c>
      <c r="Y1017" s="429">
        <f t="shared" si="24"/>
        <v>0</v>
      </c>
      <c r="Z1017" s="429">
        <f t="shared" si="23"/>
        <v>0</v>
      </c>
      <c r="AA1017" s="429" t="s">
        <v>1296</v>
      </c>
    </row>
    <row r="1018" spans="1:27" x14ac:dyDescent="0.25">
      <c r="A1018" t="s">
        <v>149</v>
      </c>
      <c r="B1018" t="s">
        <v>1246</v>
      </c>
      <c r="C1018" t="s">
        <v>1324</v>
      </c>
      <c r="D1018" t="s">
        <v>1384</v>
      </c>
      <c r="E1018" t="s">
        <v>1326</v>
      </c>
      <c r="F1018" t="s">
        <v>1293</v>
      </c>
      <c r="G1018">
        <v>35</v>
      </c>
      <c r="H1018">
        <v>35015</v>
      </c>
      <c r="I1018" t="s">
        <v>552</v>
      </c>
      <c r="J1018" t="s">
        <v>1385</v>
      </c>
      <c r="K1018" t="s">
        <v>1386</v>
      </c>
      <c r="L1018">
        <v>0</v>
      </c>
      <c r="M1018">
        <v>29.989529054235181</v>
      </c>
      <c r="N1018">
        <v>0</v>
      </c>
      <c r="O1018">
        <v>0</v>
      </c>
      <c r="P1018">
        <v>0</v>
      </c>
      <c r="Q1018">
        <v>0</v>
      </c>
      <c r="R1018" t="s">
        <v>531</v>
      </c>
      <c r="S1018" t="s">
        <v>531</v>
      </c>
      <c r="T1018" t="s">
        <v>531</v>
      </c>
      <c r="U1018" t="s">
        <v>531</v>
      </c>
      <c r="W1018" s="429">
        <f t="shared" si="24"/>
        <v>0</v>
      </c>
      <c r="X1018" s="429">
        <f t="shared" si="24"/>
        <v>0</v>
      </c>
      <c r="Y1018" s="429">
        <f t="shared" si="24"/>
        <v>0</v>
      </c>
      <c r="Z1018" s="429">
        <f t="shared" si="23"/>
        <v>0</v>
      </c>
      <c r="AA1018" s="429" t="s">
        <v>1296</v>
      </c>
    </row>
    <row r="1019" spans="1:27" x14ac:dyDescent="0.25">
      <c r="A1019" t="s">
        <v>149</v>
      </c>
      <c r="B1019" t="s">
        <v>1246</v>
      </c>
      <c r="C1019" t="s">
        <v>1324</v>
      </c>
      <c r="D1019" t="s">
        <v>1384</v>
      </c>
      <c r="E1019" t="s">
        <v>1326</v>
      </c>
      <c r="F1019" t="s">
        <v>1293</v>
      </c>
      <c r="G1019">
        <v>35</v>
      </c>
      <c r="H1019">
        <v>35025</v>
      </c>
      <c r="I1019" t="s">
        <v>563</v>
      </c>
      <c r="J1019" t="s">
        <v>1385</v>
      </c>
      <c r="K1019" t="s">
        <v>1386</v>
      </c>
      <c r="L1019">
        <v>0</v>
      </c>
      <c r="M1019">
        <v>0</v>
      </c>
      <c r="N1019">
        <v>2.5772251530983361</v>
      </c>
      <c r="O1019">
        <v>0</v>
      </c>
      <c r="P1019">
        <v>0</v>
      </c>
      <c r="Q1019">
        <v>0</v>
      </c>
      <c r="R1019" t="s">
        <v>531</v>
      </c>
      <c r="S1019" t="s">
        <v>531</v>
      </c>
      <c r="T1019" t="s">
        <v>531</v>
      </c>
      <c r="U1019" t="s">
        <v>531</v>
      </c>
      <c r="W1019" s="429">
        <f t="shared" si="24"/>
        <v>0</v>
      </c>
      <c r="X1019" s="429">
        <f t="shared" si="24"/>
        <v>0</v>
      </c>
      <c r="Y1019" s="429">
        <f t="shared" si="24"/>
        <v>0</v>
      </c>
      <c r="Z1019" s="429">
        <f t="shared" si="23"/>
        <v>0</v>
      </c>
      <c r="AA1019" s="429" t="s">
        <v>1296</v>
      </c>
    </row>
    <row r="1020" spans="1:27" x14ac:dyDescent="0.25">
      <c r="A1020" t="s">
        <v>149</v>
      </c>
      <c r="B1020" t="s">
        <v>1246</v>
      </c>
      <c r="C1020" t="s">
        <v>1324</v>
      </c>
      <c r="D1020" t="s">
        <v>1384</v>
      </c>
      <c r="E1020" t="s">
        <v>1326</v>
      </c>
      <c r="F1020" t="s">
        <v>1293</v>
      </c>
      <c r="G1020">
        <v>35</v>
      </c>
      <c r="H1020">
        <v>35025</v>
      </c>
      <c r="I1020" t="s">
        <v>563</v>
      </c>
      <c r="J1020" t="s">
        <v>1385</v>
      </c>
      <c r="K1020" t="s">
        <v>1386</v>
      </c>
      <c r="L1020">
        <v>0</v>
      </c>
      <c r="M1020">
        <v>0</v>
      </c>
      <c r="N1020">
        <v>2.5772251530983361</v>
      </c>
      <c r="O1020">
        <v>0</v>
      </c>
      <c r="P1020">
        <v>0</v>
      </c>
      <c r="Q1020">
        <v>0</v>
      </c>
      <c r="R1020" t="s">
        <v>531</v>
      </c>
      <c r="S1020" t="s">
        <v>531</v>
      </c>
      <c r="T1020" t="s">
        <v>531</v>
      </c>
      <c r="U1020" t="s">
        <v>531</v>
      </c>
      <c r="W1020" s="429">
        <f t="shared" si="24"/>
        <v>0</v>
      </c>
      <c r="X1020" s="429">
        <f t="shared" si="24"/>
        <v>0</v>
      </c>
      <c r="Y1020" s="429">
        <f t="shared" si="24"/>
        <v>0</v>
      </c>
      <c r="Z1020" s="429">
        <f t="shared" si="23"/>
        <v>0</v>
      </c>
      <c r="AA1020" s="429" t="s">
        <v>1296</v>
      </c>
    </row>
    <row r="1021" spans="1:27" x14ac:dyDescent="0.25">
      <c r="A1021" t="s">
        <v>149</v>
      </c>
      <c r="B1021" t="s">
        <v>1246</v>
      </c>
      <c r="C1021" t="s">
        <v>1324</v>
      </c>
      <c r="D1021" t="s">
        <v>1384</v>
      </c>
      <c r="E1021" t="s">
        <v>1326</v>
      </c>
      <c r="F1021" t="s">
        <v>1293</v>
      </c>
      <c r="G1021">
        <v>35</v>
      </c>
      <c r="H1021">
        <v>35025</v>
      </c>
      <c r="I1021" t="s">
        <v>563</v>
      </c>
      <c r="J1021" t="s">
        <v>1385</v>
      </c>
      <c r="K1021" t="s">
        <v>1386</v>
      </c>
      <c r="L1021">
        <v>0</v>
      </c>
      <c r="M1021">
        <v>0</v>
      </c>
      <c r="N1021">
        <v>2.5772251530983361</v>
      </c>
      <c r="O1021">
        <v>0</v>
      </c>
      <c r="P1021">
        <v>0</v>
      </c>
      <c r="Q1021">
        <v>0</v>
      </c>
      <c r="R1021" t="s">
        <v>531</v>
      </c>
      <c r="S1021" t="s">
        <v>531</v>
      </c>
      <c r="T1021" t="s">
        <v>531</v>
      </c>
      <c r="U1021" t="s">
        <v>531</v>
      </c>
      <c r="W1021" s="429">
        <f t="shared" si="24"/>
        <v>0</v>
      </c>
      <c r="X1021" s="429">
        <f t="shared" si="24"/>
        <v>0</v>
      </c>
      <c r="Y1021" s="429">
        <f t="shared" si="24"/>
        <v>0</v>
      </c>
      <c r="Z1021" s="429">
        <f t="shared" si="23"/>
        <v>0</v>
      </c>
      <c r="AA1021" s="429" t="s">
        <v>1296</v>
      </c>
    </row>
    <row r="1022" spans="1:27" x14ac:dyDescent="0.25">
      <c r="A1022" t="s">
        <v>149</v>
      </c>
      <c r="B1022" t="s">
        <v>1246</v>
      </c>
      <c r="C1022" t="s">
        <v>1324</v>
      </c>
      <c r="D1022" t="s">
        <v>1384</v>
      </c>
      <c r="E1022" t="s">
        <v>1326</v>
      </c>
      <c r="F1022" t="s">
        <v>1293</v>
      </c>
      <c r="G1022">
        <v>35</v>
      </c>
      <c r="H1022">
        <v>35025</v>
      </c>
      <c r="I1022" t="s">
        <v>563</v>
      </c>
      <c r="J1022" t="s">
        <v>1385</v>
      </c>
      <c r="K1022" t="s">
        <v>1386</v>
      </c>
      <c r="L1022">
        <v>0</v>
      </c>
      <c r="M1022">
        <v>0</v>
      </c>
      <c r="N1022">
        <v>2.5772251530983361</v>
      </c>
      <c r="O1022">
        <v>0</v>
      </c>
      <c r="P1022">
        <v>0</v>
      </c>
      <c r="Q1022">
        <v>0</v>
      </c>
      <c r="R1022" t="s">
        <v>531</v>
      </c>
      <c r="S1022" t="s">
        <v>531</v>
      </c>
      <c r="T1022" t="s">
        <v>531</v>
      </c>
      <c r="U1022" t="s">
        <v>531</v>
      </c>
      <c r="W1022" s="429">
        <f t="shared" si="24"/>
        <v>0</v>
      </c>
      <c r="X1022" s="429">
        <f t="shared" si="24"/>
        <v>0</v>
      </c>
      <c r="Y1022" s="429">
        <f t="shared" si="24"/>
        <v>0</v>
      </c>
      <c r="Z1022" s="429">
        <f t="shared" si="23"/>
        <v>0</v>
      </c>
      <c r="AA1022" s="429" t="s">
        <v>1296</v>
      </c>
    </row>
    <row r="1023" spans="1:27" x14ac:dyDescent="0.25">
      <c r="A1023" t="s">
        <v>149</v>
      </c>
      <c r="B1023" t="s">
        <v>1246</v>
      </c>
      <c r="C1023" t="s">
        <v>1324</v>
      </c>
      <c r="D1023" t="s">
        <v>1384</v>
      </c>
      <c r="E1023" t="s">
        <v>1326</v>
      </c>
      <c r="F1023" t="s">
        <v>1293</v>
      </c>
      <c r="G1023">
        <v>35</v>
      </c>
      <c r="H1023">
        <v>35025</v>
      </c>
      <c r="I1023" t="s">
        <v>563</v>
      </c>
      <c r="J1023" t="s">
        <v>1385</v>
      </c>
      <c r="K1023" t="s">
        <v>1386</v>
      </c>
      <c r="L1023">
        <v>34.441099773223215</v>
      </c>
      <c r="M1023">
        <v>0</v>
      </c>
      <c r="N1023">
        <v>29.052356271290332</v>
      </c>
      <c r="O1023">
        <v>0</v>
      </c>
      <c r="P1023">
        <v>2.5772251530983361</v>
      </c>
      <c r="Q1023">
        <v>2.5772251530983361</v>
      </c>
      <c r="R1023" t="s">
        <v>531</v>
      </c>
      <c r="S1023" t="s">
        <v>531</v>
      </c>
      <c r="T1023" t="s">
        <v>531</v>
      </c>
      <c r="U1023" t="s">
        <v>531</v>
      </c>
      <c r="W1023" s="429">
        <f t="shared" si="24"/>
        <v>0</v>
      </c>
      <c r="X1023" s="429">
        <f t="shared" si="24"/>
        <v>0</v>
      </c>
      <c r="Y1023" s="429">
        <f t="shared" si="24"/>
        <v>0</v>
      </c>
      <c r="Z1023" s="429">
        <f t="shared" si="23"/>
        <v>0</v>
      </c>
      <c r="AA1023" s="429" t="s">
        <v>1296</v>
      </c>
    </row>
    <row r="1024" spans="1:27" x14ac:dyDescent="0.25">
      <c r="A1024" t="s">
        <v>149</v>
      </c>
      <c r="B1024" t="s">
        <v>1246</v>
      </c>
      <c r="C1024" t="s">
        <v>1324</v>
      </c>
      <c r="D1024" t="s">
        <v>1384</v>
      </c>
      <c r="E1024" t="s">
        <v>1326</v>
      </c>
      <c r="F1024" t="s">
        <v>1293</v>
      </c>
      <c r="G1024">
        <v>35</v>
      </c>
      <c r="H1024">
        <v>35025</v>
      </c>
      <c r="I1024" t="s">
        <v>563</v>
      </c>
      <c r="J1024" t="s">
        <v>1385</v>
      </c>
      <c r="K1024" t="s">
        <v>1386</v>
      </c>
      <c r="L1024">
        <v>0</v>
      </c>
      <c r="M1024">
        <v>55.293194193746118</v>
      </c>
      <c r="N1024">
        <v>0</v>
      </c>
      <c r="O1024">
        <v>0</v>
      </c>
      <c r="P1024">
        <v>0</v>
      </c>
      <c r="Q1024">
        <v>0</v>
      </c>
      <c r="R1024" t="s">
        <v>531</v>
      </c>
      <c r="S1024" t="s">
        <v>531</v>
      </c>
      <c r="T1024" t="s">
        <v>531</v>
      </c>
      <c r="U1024" t="s">
        <v>531</v>
      </c>
      <c r="W1024" s="429">
        <f t="shared" si="24"/>
        <v>0</v>
      </c>
      <c r="X1024" s="429">
        <f t="shared" si="24"/>
        <v>0</v>
      </c>
      <c r="Y1024" s="429">
        <f t="shared" si="24"/>
        <v>0</v>
      </c>
      <c r="Z1024" s="429">
        <f t="shared" si="23"/>
        <v>0</v>
      </c>
      <c r="AA1024" s="429" t="s">
        <v>1296</v>
      </c>
    </row>
    <row r="1025" spans="1:27" x14ac:dyDescent="0.25">
      <c r="A1025" t="s">
        <v>149</v>
      </c>
      <c r="B1025" t="s">
        <v>1246</v>
      </c>
      <c r="C1025" t="s">
        <v>1324</v>
      </c>
      <c r="D1025" t="s">
        <v>1384</v>
      </c>
      <c r="E1025" t="s">
        <v>1326</v>
      </c>
      <c r="F1025" t="s">
        <v>1293</v>
      </c>
      <c r="G1025">
        <v>35</v>
      </c>
      <c r="H1025">
        <v>35025</v>
      </c>
      <c r="I1025" t="s">
        <v>563</v>
      </c>
      <c r="J1025" t="s">
        <v>1385</v>
      </c>
      <c r="K1025" t="s">
        <v>1386</v>
      </c>
      <c r="L1025">
        <v>40.298429666628522</v>
      </c>
      <c r="M1025">
        <v>0</v>
      </c>
      <c r="N1025">
        <v>33.73822018601458</v>
      </c>
      <c r="O1025">
        <v>0</v>
      </c>
      <c r="P1025">
        <v>3.0458115445707605</v>
      </c>
      <c r="Q1025">
        <v>3.0458115445707605</v>
      </c>
      <c r="R1025" t="s">
        <v>531</v>
      </c>
      <c r="S1025" t="s">
        <v>531</v>
      </c>
      <c r="T1025" t="s">
        <v>531</v>
      </c>
      <c r="U1025" t="s">
        <v>531</v>
      </c>
      <c r="W1025" s="429">
        <f t="shared" si="24"/>
        <v>0</v>
      </c>
      <c r="X1025" s="429">
        <f t="shared" si="24"/>
        <v>0</v>
      </c>
      <c r="Y1025" s="429">
        <f t="shared" si="24"/>
        <v>0</v>
      </c>
      <c r="Z1025" s="429">
        <f t="shared" si="23"/>
        <v>0</v>
      </c>
      <c r="AA1025" s="429" t="s">
        <v>1296</v>
      </c>
    </row>
    <row r="1026" spans="1:27" x14ac:dyDescent="0.25">
      <c r="A1026" t="s">
        <v>149</v>
      </c>
      <c r="B1026" t="s">
        <v>1246</v>
      </c>
      <c r="C1026" t="s">
        <v>1324</v>
      </c>
      <c r="D1026" t="s">
        <v>1384</v>
      </c>
      <c r="E1026" t="s">
        <v>1326</v>
      </c>
      <c r="F1026" t="s">
        <v>1293</v>
      </c>
      <c r="G1026">
        <v>35</v>
      </c>
      <c r="H1026">
        <v>35025</v>
      </c>
      <c r="I1026" t="s">
        <v>563</v>
      </c>
      <c r="J1026" t="s">
        <v>1385</v>
      </c>
      <c r="K1026" t="s">
        <v>1386</v>
      </c>
      <c r="L1026">
        <v>2.5772251530983361</v>
      </c>
      <c r="M1026">
        <v>0</v>
      </c>
      <c r="N1026">
        <v>0</v>
      </c>
      <c r="O1026">
        <v>0</v>
      </c>
      <c r="P1026">
        <v>0</v>
      </c>
      <c r="Q1026">
        <v>0</v>
      </c>
      <c r="R1026" t="s">
        <v>531</v>
      </c>
      <c r="S1026" t="s">
        <v>531</v>
      </c>
      <c r="T1026" t="s">
        <v>531</v>
      </c>
      <c r="U1026" t="s">
        <v>531</v>
      </c>
      <c r="W1026" s="429">
        <f t="shared" si="24"/>
        <v>0</v>
      </c>
      <c r="X1026" s="429">
        <f t="shared" si="24"/>
        <v>0</v>
      </c>
      <c r="Y1026" s="429">
        <f t="shared" si="24"/>
        <v>0</v>
      </c>
      <c r="Z1026" s="429">
        <f t="shared" si="23"/>
        <v>0</v>
      </c>
      <c r="AA1026" s="429" t="s">
        <v>1296</v>
      </c>
    </row>
    <row r="1027" spans="1:27" x14ac:dyDescent="0.25">
      <c r="A1027" t="s">
        <v>149</v>
      </c>
      <c r="B1027" t="s">
        <v>1246</v>
      </c>
      <c r="C1027" t="s">
        <v>1324</v>
      </c>
      <c r="D1027" t="s">
        <v>1384</v>
      </c>
      <c r="E1027" t="s">
        <v>1326</v>
      </c>
      <c r="F1027" t="s">
        <v>1293</v>
      </c>
      <c r="G1027">
        <v>35</v>
      </c>
      <c r="H1027">
        <v>35025</v>
      </c>
      <c r="I1027" t="s">
        <v>563</v>
      </c>
      <c r="J1027" t="s">
        <v>1385</v>
      </c>
      <c r="K1027" t="s">
        <v>1386</v>
      </c>
      <c r="L1027">
        <v>0</v>
      </c>
      <c r="M1027">
        <v>0</v>
      </c>
      <c r="N1027">
        <v>0</v>
      </c>
      <c r="O1027">
        <v>0</v>
      </c>
      <c r="P1027">
        <v>0</v>
      </c>
      <c r="Q1027">
        <v>0</v>
      </c>
      <c r="R1027" t="s">
        <v>531</v>
      </c>
      <c r="S1027" t="s">
        <v>531</v>
      </c>
      <c r="T1027" t="s">
        <v>531</v>
      </c>
      <c r="U1027" t="s">
        <v>531</v>
      </c>
      <c r="W1027" s="429">
        <f t="shared" si="24"/>
        <v>0</v>
      </c>
      <c r="X1027" s="429">
        <f t="shared" si="24"/>
        <v>0</v>
      </c>
      <c r="Y1027" s="429">
        <f t="shared" si="24"/>
        <v>0</v>
      </c>
      <c r="Z1027" s="429">
        <f t="shared" si="23"/>
        <v>0</v>
      </c>
      <c r="AA1027" s="429" t="s">
        <v>1296</v>
      </c>
    </row>
    <row r="1028" spans="1:27" x14ac:dyDescent="0.25">
      <c r="A1028" t="s">
        <v>149</v>
      </c>
      <c r="B1028" t="s">
        <v>1246</v>
      </c>
      <c r="C1028" t="s">
        <v>1324</v>
      </c>
      <c r="D1028" t="s">
        <v>1384</v>
      </c>
      <c r="E1028" t="s">
        <v>1326</v>
      </c>
      <c r="F1028" t="s">
        <v>1293</v>
      </c>
      <c r="G1028">
        <v>35</v>
      </c>
      <c r="H1028">
        <v>35025</v>
      </c>
      <c r="I1028" t="s">
        <v>563</v>
      </c>
      <c r="J1028" t="s">
        <v>1385</v>
      </c>
      <c r="K1028" t="s">
        <v>1386</v>
      </c>
      <c r="L1028">
        <v>0</v>
      </c>
      <c r="M1028">
        <v>0</v>
      </c>
      <c r="N1028">
        <v>0</v>
      </c>
      <c r="O1028">
        <v>0</v>
      </c>
      <c r="P1028">
        <v>0</v>
      </c>
      <c r="Q1028">
        <v>0</v>
      </c>
      <c r="R1028" t="s">
        <v>531</v>
      </c>
      <c r="S1028" t="s">
        <v>531</v>
      </c>
      <c r="T1028" t="s">
        <v>531</v>
      </c>
      <c r="U1028" t="s">
        <v>531</v>
      </c>
      <c r="W1028" s="429">
        <f t="shared" si="24"/>
        <v>0</v>
      </c>
      <c r="X1028" s="429">
        <f t="shared" si="24"/>
        <v>0</v>
      </c>
      <c r="Y1028" s="429">
        <f t="shared" si="24"/>
        <v>0</v>
      </c>
      <c r="Z1028" s="429">
        <f t="shared" si="23"/>
        <v>0</v>
      </c>
      <c r="AA1028" s="429" t="s">
        <v>1296</v>
      </c>
    </row>
    <row r="1029" spans="1:27" x14ac:dyDescent="0.25">
      <c r="A1029" t="s">
        <v>149</v>
      </c>
      <c r="B1029" t="s">
        <v>1246</v>
      </c>
      <c r="C1029" t="s">
        <v>1324</v>
      </c>
      <c r="D1029" t="s">
        <v>1384</v>
      </c>
      <c r="E1029" t="s">
        <v>1326</v>
      </c>
      <c r="F1029" t="s">
        <v>1293</v>
      </c>
      <c r="G1029">
        <v>35</v>
      </c>
      <c r="H1029">
        <v>35025</v>
      </c>
      <c r="I1029" t="s">
        <v>563</v>
      </c>
      <c r="J1029" t="s">
        <v>1385</v>
      </c>
      <c r="K1029" t="s">
        <v>1386</v>
      </c>
      <c r="L1029">
        <v>40.298429666628522</v>
      </c>
      <c r="M1029">
        <v>2.3429319573621235</v>
      </c>
      <c r="N1029">
        <v>33.73822018601458</v>
      </c>
      <c r="O1029">
        <v>0</v>
      </c>
      <c r="P1029">
        <v>3.0458115445707605</v>
      </c>
      <c r="Q1029">
        <v>3.0458115445707605</v>
      </c>
      <c r="R1029" t="s">
        <v>531</v>
      </c>
      <c r="S1029" t="s">
        <v>531</v>
      </c>
      <c r="T1029" t="s">
        <v>531</v>
      </c>
      <c r="U1029" t="s">
        <v>531</v>
      </c>
      <c r="W1029" s="429">
        <f t="shared" si="24"/>
        <v>0</v>
      </c>
      <c r="X1029" s="429">
        <f t="shared" si="24"/>
        <v>0</v>
      </c>
      <c r="Y1029" s="429">
        <f t="shared" si="24"/>
        <v>0</v>
      </c>
      <c r="Z1029" s="429">
        <f t="shared" si="23"/>
        <v>0</v>
      </c>
      <c r="AA1029" s="429" t="s">
        <v>1296</v>
      </c>
    </row>
    <row r="1030" spans="1:27" x14ac:dyDescent="0.25">
      <c r="A1030" t="s">
        <v>149</v>
      </c>
      <c r="B1030" t="s">
        <v>1246</v>
      </c>
      <c r="C1030" t="s">
        <v>1324</v>
      </c>
      <c r="D1030" t="s">
        <v>1384</v>
      </c>
      <c r="E1030" t="s">
        <v>1326</v>
      </c>
      <c r="F1030" t="s">
        <v>1293</v>
      </c>
      <c r="G1030">
        <v>35</v>
      </c>
      <c r="H1030">
        <v>35025</v>
      </c>
      <c r="I1030" t="s">
        <v>563</v>
      </c>
      <c r="J1030" t="s">
        <v>1385</v>
      </c>
      <c r="K1030" t="s">
        <v>1386</v>
      </c>
      <c r="L1030">
        <v>2.5772251530983361</v>
      </c>
      <c r="M1030">
        <v>0</v>
      </c>
      <c r="N1030">
        <v>2.3429319573621235</v>
      </c>
      <c r="O1030">
        <v>0</v>
      </c>
      <c r="P1030">
        <v>0</v>
      </c>
      <c r="Q1030">
        <v>0</v>
      </c>
      <c r="R1030" t="s">
        <v>531</v>
      </c>
      <c r="S1030" t="s">
        <v>531</v>
      </c>
      <c r="T1030" t="s">
        <v>531</v>
      </c>
      <c r="U1030" t="s">
        <v>531</v>
      </c>
      <c r="W1030" s="429">
        <f t="shared" si="24"/>
        <v>0</v>
      </c>
      <c r="X1030" s="429">
        <f t="shared" si="24"/>
        <v>0</v>
      </c>
      <c r="Y1030" s="429">
        <f t="shared" si="24"/>
        <v>0</v>
      </c>
      <c r="Z1030" s="429">
        <f t="shared" si="23"/>
        <v>0</v>
      </c>
      <c r="AA1030" s="429" t="s">
        <v>1296</v>
      </c>
    </row>
    <row r="1031" spans="1:27" x14ac:dyDescent="0.25">
      <c r="A1031" t="s">
        <v>149</v>
      </c>
      <c r="B1031" t="s">
        <v>1246</v>
      </c>
      <c r="C1031" t="s">
        <v>1324</v>
      </c>
      <c r="D1031" t="s">
        <v>1384</v>
      </c>
      <c r="E1031" t="s">
        <v>1326</v>
      </c>
      <c r="F1031" t="s">
        <v>1293</v>
      </c>
      <c r="G1031">
        <v>35</v>
      </c>
      <c r="H1031">
        <v>35025</v>
      </c>
      <c r="I1031" t="s">
        <v>563</v>
      </c>
      <c r="J1031" t="s">
        <v>1385</v>
      </c>
      <c r="K1031" t="s">
        <v>1386</v>
      </c>
      <c r="L1031">
        <v>0</v>
      </c>
      <c r="M1031">
        <v>0</v>
      </c>
      <c r="N1031">
        <v>0</v>
      </c>
      <c r="O1031">
        <v>0</v>
      </c>
      <c r="P1031">
        <v>0</v>
      </c>
      <c r="Q1031">
        <v>0</v>
      </c>
      <c r="R1031" t="s">
        <v>531</v>
      </c>
      <c r="S1031" t="s">
        <v>531</v>
      </c>
      <c r="T1031" t="s">
        <v>531</v>
      </c>
      <c r="U1031" t="s">
        <v>531</v>
      </c>
      <c r="W1031" s="429">
        <f t="shared" si="24"/>
        <v>0</v>
      </c>
      <c r="X1031" s="429">
        <f t="shared" si="24"/>
        <v>0</v>
      </c>
      <c r="Y1031" s="429">
        <f t="shared" si="24"/>
        <v>0</v>
      </c>
      <c r="Z1031" s="429">
        <f t="shared" si="23"/>
        <v>0</v>
      </c>
      <c r="AA1031" s="429" t="s">
        <v>1296</v>
      </c>
    </row>
    <row r="1032" spans="1:27" x14ac:dyDescent="0.25">
      <c r="A1032" t="s">
        <v>149</v>
      </c>
      <c r="B1032" t="s">
        <v>1246</v>
      </c>
      <c r="C1032" t="s">
        <v>1324</v>
      </c>
      <c r="D1032" t="s">
        <v>1384</v>
      </c>
      <c r="E1032" t="s">
        <v>1326</v>
      </c>
      <c r="F1032" t="s">
        <v>1293</v>
      </c>
      <c r="G1032">
        <v>35</v>
      </c>
      <c r="H1032">
        <v>35025</v>
      </c>
      <c r="I1032" t="s">
        <v>563</v>
      </c>
      <c r="J1032" t="s">
        <v>1385</v>
      </c>
      <c r="K1032" t="s">
        <v>1386</v>
      </c>
      <c r="L1032">
        <v>40.298429666628522</v>
      </c>
      <c r="M1032">
        <v>2.3429319573621235</v>
      </c>
      <c r="N1032">
        <v>33.73822018601458</v>
      </c>
      <c r="O1032">
        <v>0</v>
      </c>
      <c r="P1032">
        <v>3.0458115445707605</v>
      </c>
      <c r="Q1032">
        <v>3.0458115445707605</v>
      </c>
      <c r="R1032" t="s">
        <v>531</v>
      </c>
      <c r="S1032" t="s">
        <v>531</v>
      </c>
      <c r="T1032" t="s">
        <v>531</v>
      </c>
      <c r="U1032" t="s">
        <v>531</v>
      </c>
      <c r="W1032" s="429">
        <f t="shared" si="24"/>
        <v>0</v>
      </c>
      <c r="X1032" s="429">
        <f t="shared" si="24"/>
        <v>0</v>
      </c>
      <c r="Y1032" s="429">
        <f t="shared" si="24"/>
        <v>0</v>
      </c>
      <c r="Z1032" s="429">
        <f t="shared" si="23"/>
        <v>0</v>
      </c>
      <c r="AA1032" s="429" t="s">
        <v>1296</v>
      </c>
    </row>
    <row r="1033" spans="1:27" x14ac:dyDescent="0.25">
      <c r="A1033" t="s">
        <v>149</v>
      </c>
      <c r="B1033" t="s">
        <v>1246</v>
      </c>
      <c r="C1033" t="s">
        <v>1324</v>
      </c>
      <c r="D1033" t="s">
        <v>1384</v>
      </c>
      <c r="E1033" t="s">
        <v>1326</v>
      </c>
      <c r="F1033" t="s">
        <v>1293</v>
      </c>
      <c r="G1033">
        <v>35</v>
      </c>
      <c r="H1033">
        <v>35025</v>
      </c>
      <c r="I1033" t="s">
        <v>563</v>
      </c>
      <c r="J1033" t="s">
        <v>1385</v>
      </c>
      <c r="K1033" t="s">
        <v>1386</v>
      </c>
      <c r="L1033">
        <v>2.5772251530983361</v>
      </c>
      <c r="M1033">
        <v>0</v>
      </c>
      <c r="N1033">
        <v>0</v>
      </c>
      <c r="O1033">
        <v>0</v>
      </c>
      <c r="P1033">
        <v>0</v>
      </c>
      <c r="Q1033">
        <v>0</v>
      </c>
      <c r="R1033" t="s">
        <v>531</v>
      </c>
      <c r="S1033" t="s">
        <v>531</v>
      </c>
      <c r="T1033" t="s">
        <v>531</v>
      </c>
      <c r="U1033" t="s">
        <v>531</v>
      </c>
      <c r="W1033" s="429">
        <f t="shared" si="24"/>
        <v>0</v>
      </c>
      <c r="X1033" s="429">
        <f t="shared" si="24"/>
        <v>0</v>
      </c>
      <c r="Y1033" s="429">
        <f t="shared" si="24"/>
        <v>0</v>
      </c>
      <c r="Z1033" s="429">
        <f t="shared" si="23"/>
        <v>0</v>
      </c>
      <c r="AA1033" s="429" t="s">
        <v>1296</v>
      </c>
    </row>
    <row r="1034" spans="1:27" x14ac:dyDescent="0.25">
      <c r="A1034" t="s">
        <v>149</v>
      </c>
      <c r="B1034" t="s">
        <v>1246</v>
      </c>
      <c r="C1034" t="s">
        <v>1324</v>
      </c>
      <c r="D1034" t="s">
        <v>1384</v>
      </c>
      <c r="E1034" t="s">
        <v>1326</v>
      </c>
      <c r="F1034" t="s">
        <v>1293</v>
      </c>
      <c r="G1034">
        <v>35</v>
      </c>
      <c r="H1034">
        <v>35025</v>
      </c>
      <c r="I1034" t="s">
        <v>563</v>
      </c>
      <c r="J1034" t="s">
        <v>1385</v>
      </c>
      <c r="K1034" t="s">
        <v>1386</v>
      </c>
      <c r="L1034">
        <v>0</v>
      </c>
      <c r="M1034">
        <v>0</v>
      </c>
      <c r="N1034">
        <v>0</v>
      </c>
      <c r="O1034">
        <v>0</v>
      </c>
      <c r="P1034">
        <v>0</v>
      </c>
      <c r="Q1034">
        <v>0</v>
      </c>
      <c r="R1034" t="s">
        <v>531</v>
      </c>
      <c r="S1034" t="s">
        <v>531</v>
      </c>
      <c r="T1034" t="s">
        <v>531</v>
      </c>
      <c r="U1034" t="s">
        <v>531</v>
      </c>
      <c r="W1034" s="429">
        <f t="shared" si="24"/>
        <v>0</v>
      </c>
      <c r="X1034" s="429">
        <f t="shared" si="24"/>
        <v>0</v>
      </c>
      <c r="Y1034" s="429">
        <f t="shared" si="24"/>
        <v>0</v>
      </c>
      <c r="Z1034" s="429">
        <f t="shared" si="23"/>
        <v>0</v>
      </c>
      <c r="AA1034" s="429" t="s">
        <v>1296</v>
      </c>
    </row>
    <row r="1035" spans="1:27" x14ac:dyDescent="0.25">
      <c r="A1035" t="s">
        <v>149</v>
      </c>
      <c r="B1035" t="s">
        <v>1246</v>
      </c>
      <c r="C1035" t="s">
        <v>1324</v>
      </c>
      <c r="D1035" t="s">
        <v>1384</v>
      </c>
      <c r="E1035" t="s">
        <v>1326</v>
      </c>
      <c r="F1035" t="s">
        <v>1293</v>
      </c>
      <c r="G1035">
        <v>35</v>
      </c>
      <c r="H1035">
        <v>35025</v>
      </c>
      <c r="I1035" t="s">
        <v>563</v>
      </c>
      <c r="J1035" t="s">
        <v>1385</v>
      </c>
      <c r="K1035" t="s">
        <v>1386</v>
      </c>
      <c r="L1035">
        <v>5.6230366976690958</v>
      </c>
      <c r="M1035">
        <v>0</v>
      </c>
      <c r="N1035">
        <v>4.6858639147242469</v>
      </c>
      <c r="O1035">
        <v>0</v>
      </c>
      <c r="P1035">
        <v>0</v>
      </c>
      <c r="Q1035">
        <v>0</v>
      </c>
      <c r="R1035" t="s">
        <v>531</v>
      </c>
      <c r="S1035" t="s">
        <v>531</v>
      </c>
      <c r="T1035" t="s">
        <v>531</v>
      </c>
      <c r="U1035" t="s">
        <v>531</v>
      </c>
      <c r="W1035" s="429">
        <f t="shared" si="24"/>
        <v>0</v>
      </c>
      <c r="X1035" s="429">
        <f t="shared" si="24"/>
        <v>0</v>
      </c>
      <c r="Y1035" s="429">
        <f t="shared" si="24"/>
        <v>0</v>
      </c>
      <c r="Z1035" s="429">
        <f t="shared" si="23"/>
        <v>0</v>
      </c>
      <c r="AA1035" s="429" t="s">
        <v>1296</v>
      </c>
    </row>
    <row r="1036" spans="1:27" x14ac:dyDescent="0.25">
      <c r="A1036" t="s">
        <v>149</v>
      </c>
      <c r="B1036" t="s">
        <v>1246</v>
      </c>
      <c r="C1036" t="s">
        <v>1324</v>
      </c>
      <c r="D1036" t="s">
        <v>1384</v>
      </c>
      <c r="E1036" t="s">
        <v>1326</v>
      </c>
      <c r="F1036" t="s">
        <v>1293</v>
      </c>
      <c r="G1036">
        <v>35</v>
      </c>
      <c r="H1036">
        <v>35025</v>
      </c>
      <c r="I1036" t="s">
        <v>563</v>
      </c>
      <c r="J1036" t="s">
        <v>1385</v>
      </c>
      <c r="K1036" t="s">
        <v>1386</v>
      </c>
      <c r="L1036">
        <v>17.571989680215925</v>
      </c>
      <c r="M1036">
        <v>0</v>
      </c>
      <c r="N1036">
        <v>14.760471331381376</v>
      </c>
      <c r="O1036">
        <v>0</v>
      </c>
      <c r="P1036">
        <v>0</v>
      </c>
      <c r="Q1036">
        <v>0</v>
      </c>
      <c r="R1036" t="s">
        <v>531</v>
      </c>
      <c r="S1036" t="s">
        <v>531</v>
      </c>
      <c r="T1036" t="s">
        <v>531</v>
      </c>
      <c r="U1036" t="s">
        <v>531</v>
      </c>
      <c r="W1036" s="429">
        <f t="shared" si="24"/>
        <v>0</v>
      </c>
      <c r="X1036" s="429">
        <f t="shared" si="24"/>
        <v>0</v>
      </c>
      <c r="Y1036" s="429">
        <f t="shared" si="24"/>
        <v>0</v>
      </c>
      <c r="Z1036" s="429">
        <f t="shared" si="23"/>
        <v>0</v>
      </c>
      <c r="AA1036" s="429" t="s">
        <v>1296</v>
      </c>
    </row>
    <row r="1037" spans="1:27" x14ac:dyDescent="0.25">
      <c r="A1037" t="s">
        <v>149</v>
      </c>
      <c r="B1037" t="s">
        <v>1246</v>
      </c>
      <c r="C1037" t="s">
        <v>1324</v>
      </c>
      <c r="D1037" t="s">
        <v>1384</v>
      </c>
      <c r="E1037" t="s">
        <v>1326</v>
      </c>
      <c r="F1037" t="s">
        <v>1293</v>
      </c>
      <c r="G1037">
        <v>35</v>
      </c>
      <c r="H1037">
        <v>35025</v>
      </c>
      <c r="I1037" t="s">
        <v>563</v>
      </c>
      <c r="J1037" t="s">
        <v>1385</v>
      </c>
      <c r="K1037" t="s">
        <v>1386</v>
      </c>
      <c r="L1037">
        <v>0</v>
      </c>
      <c r="M1037">
        <v>65.602094806139462</v>
      </c>
      <c r="N1037">
        <v>0</v>
      </c>
      <c r="O1037">
        <v>0</v>
      </c>
      <c r="P1037">
        <v>0</v>
      </c>
      <c r="Q1037">
        <v>0</v>
      </c>
      <c r="R1037" t="s">
        <v>531</v>
      </c>
      <c r="S1037" t="s">
        <v>531</v>
      </c>
      <c r="T1037" t="s">
        <v>531</v>
      </c>
      <c r="U1037" t="s">
        <v>531</v>
      </c>
      <c r="W1037" s="429">
        <f t="shared" si="24"/>
        <v>0</v>
      </c>
      <c r="X1037" s="429">
        <f t="shared" si="24"/>
        <v>0</v>
      </c>
      <c r="Y1037" s="429">
        <f t="shared" si="24"/>
        <v>0</v>
      </c>
      <c r="Z1037" s="429">
        <f t="shared" si="23"/>
        <v>0</v>
      </c>
      <c r="AA1037" s="429" t="s">
        <v>1296</v>
      </c>
    </row>
    <row r="1038" spans="1:27" x14ac:dyDescent="0.25">
      <c r="A1038" t="s">
        <v>149</v>
      </c>
      <c r="B1038" t="s">
        <v>1246</v>
      </c>
      <c r="C1038" t="s">
        <v>1324</v>
      </c>
      <c r="D1038" t="s">
        <v>1384</v>
      </c>
      <c r="E1038" t="s">
        <v>1326</v>
      </c>
      <c r="F1038" t="s">
        <v>1293</v>
      </c>
      <c r="G1038">
        <v>35</v>
      </c>
      <c r="H1038">
        <v>35025</v>
      </c>
      <c r="I1038" t="s">
        <v>563</v>
      </c>
      <c r="J1038" t="s">
        <v>1385</v>
      </c>
      <c r="K1038" t="s">
        <v>1386</v>
      </c>
      <c r="L1038">
        <v>28.11518348834548</v>
      </c>
      <c r="M1038">
        <v>29.755235858498967</v>
      </c>
      <c r="N1038">
        <v>23.663612769357446</v>
      </c>
      <c r="O1038">
        <v>0</v>
      </c>
      <c r="P1038">
        <v>0</v>
      </c>
      <c r="Q1038">
        <v>0</v>
      </c>
      <c r="R1038" t="s">
        <v>531</v>
      </c>
      <c r="S1038" t="s">
        <v>531</v>
      </c>
      <c r="T1038" t="s">
        <v>531</v>
      </c>
      <c r="U1038" t="s">
        <v>531</v>
      </c>
      <c r="W1038" s="429">
        <f t="shared" si="24"/>
        <v>0</v>
      </c>
      <c r="X1038" s="429">
        <f t="shared" si="24"/>
        <v>0</v>
      </c>
      <c r="Y1038" s="429">
        <f t="shared" si="24"/>
        <v>0</v>
      </c>
      <c r="Z1038" s="429">
        <f t="shared" si="23"/>
        <v>0</v>
      </c>
      <c r="AA1038" s="429" t="s">
        <v>1296</v>
      </c>
    </row>
    <row r="1039" spans="1:27" x14ac:dyDescent="0.25">
      <c r="A1039" t="s">
        <v>149</v>
      </c>
      <c r="B1039" t="s">
        <v>1246</v>
      </c>
      <c r="C1039" t="s">
        <v>1324</v>
      </c>
      <c r="D1039" t="s">
        <v>1384</v>
      </c>
      <c r="E1039" t="s">
        <v>1326</v>
      </c>
      <c r="F1039" t="s">
        <v>1293</v>
      </c>
      <c r="G1039">
        <v>35</v>
      </c>
      <c r="H1039">
        <v>35025</v>
      </c>
      <c r="I1039" t="s">
        <v>563</v>
      </c>
      <c r="J1039" t="s">
        <v>1385</v>
      </c>
      <c r="K1039" t="s">
        <v>1386</v>
      </c>
      <c r="L1039">
        <v>0</v>
      </c>
      <c r="M1039">
        <v>145.26178135645165</v>
      </c>
      <c r="N1039">
        <v>0</v>
      </c>
      <c r="O1039">
        <v>0</v>
      </c>
      <c r="P1039">
        <v>0</v>
      </c>
      <c r="Q1039">
        <v>0</v>
      </c>
      <c r="R1039" t="s">
        <v>531</v>
      </c>
      <c r="S1039" t="s">
        <v>531</v>
      </c>
      <c r="T1039" t="s">
        <v>531</v>
      </c>
      <c r="U1039" t="s">
        <v>531</v>
      </c>
      <c r="W1039" s="429">
        <f t="shared" si="24"/>
        <v>0</v>
      </c>
      <c r="X1039" s="429">
        <f t="shared" si="24"/>
        <v>0</v>
      </c>
      <c r="Y1039" s="429">
        <f t="shared" si="24"/>
        <v>0</v>
      </c>
      <c r="Z1039" s="429">
        <f t="shared" si="23"/>
        <v>0</v>
      </c>
      <c r="AA1039" s="429" t="s">
        <v>1296</v>
      </c>
    </row>
    <row r="1040" spans="1:27" x14ac:dyDescent="0.25">
      <c r="A1040" t="s">
        <v>149</v>
      </c>
      <c r="B1040" t="s">
        <v>1246</v>
      </c>
      <c r="C1040" t="s">
        <v>1324</v>
      </c>
      <c r="D1040" t="s">
        <v>1384</v>
      </c>
      <c r="E1040" t="s">
        <v>1326</v>
      </c>
      <c r="F1040" t="s">
        <v>1293</v>
      </c>
      <c r="G1040">
        <v>35</v>
      </c>
      <c r="H1040">
        <v>35025</v>
      </c>
      <c r="I1040" t="s">
        <v>563</v>
      </c>
      <c r="J1040" t="s">
        <v>1385</v>
      </c>
      <c r="K1040" t="s">
        <v>1386</v>
      </c>
      <c r="L1040">
        <v>0</v>
      </c>
      <c r="M1040">
        <v>50.373037083285652</v>
      </c>
      <c r="N1040">
        <v>0</v>
      </c>
      <c r="O1040">
        <v>0</v>
      </c>
      <c r="P1040">
        <v>0</v>
      </c>
      <c r="Q1040">
        <v>0</v>
      </c>
      <c r="R1040" t="s">
        <v>531</v>
      </c>
      <c r="S1040" t="s">
        <v>531</v>
      </c>
      <c r="T1040" t="s">
        <v>531</v>
      </c>
      <c r="U1040" t="s">
        <v>531</v>
      </c>
      <c r="W1040" s="429">
        <f t="shared" si="24"/>
        <v>0</v>
      </c>
      <c r="X1040" s="429">
        <f t="shared" si="24"/>
        <v>0</v>
      </c>
      <c r="Y1040" s="429">
        <f t="shared" si="24"/>
        <v>0</v>
      </c>
      <c r="Z1040" s="429">
        <f t="shared" si="23"/>
        <v>0</v>
      </c>
      <c r="AA1040" s="429" t="s">
        <v>1296</v>
      </c>
    </row>
    <row r="1041" spans="1:27" x14ac:dyDescent="0.25">
      <c r="A1041" t="s">
        <v>149</v>
      </c>
      <c r="B1041" t="s">
        <v>1246</v>
      </c>
      <c r="C1041" t="s">
        <v>1324</v>
      </c>
      <c r="D1041" t="s">
        <v>1384</v>
      </c>
      <c r="E1041" t="s">
        <v>1326</v>
      </c>
      <c r="F1041" t="s">
        <v>1293</v>
      </c>
      <c r="G1041">
        <v>35</v>
      </c>
      <c r="H1041">
        <v>35025</v>
      </c>
      <c r="I1041" t="s">
        <v>563</v>
      </c>
      <c r="J1041" t="s">
        <v>1385</v>
      </c>
      <c r="K1041" t="s">
        <v>1386</v>
      </c>
      <c r="L1041">
        <v>0</v>
      </c>
      <c r="M1041">
        <v>75.442409027060378</v>
      </c>
      <c r="N1041">
        <v>0</v>
      </c>
      <c r="O1041">
        <v>0</v>
      </c>
      <c r="P1041">
        <v>0</v>
      </c>
      <c r="Q1041">
        <v>0</v>
      </c>
      <c r="R1041" t="s">
        <v>531</v>
      </c>
      <c r="S1041" t="s">
        <v>531</v>
      </c>
      <c r="T1041" t="s">
        <v>531</v>
      </c>
      <c r="U1041" t="s">
        <v>531</v>
      </c>
      <c r="W1041" s="429">
        <f t="shared" si="24"/>
        <v>0</v>
      </c>
      <c r="X1041" s="429">
        <f t="shared" si="24"/>
        <v>0</v>
      </c>
      <c r="Y1041" s="429">
        <f t="shared" si="24"/>
        <v>0</v>
      </c>
      <c r="Z1041" s="429">
        <f t="shared" si="23"/>
        <v>0</v>
      </c>
      <c r="AA1041" s="429" t="s">
        <v>1296</v>
      </c>
    </row>
    <row r="1042" spans="1:27" x14ac:dyDescent="0.25">
      <c r="A1042" t="s">
        <v>149</v>
      </c>
      <c r="B1042" t="s">
        <v>1246</v>
      </c>
      <c r="C1042" t="s">
        <v>1324</v>
      </c>
      <c r="D1042" t="s">
        <v>1384</v>
      </c>
      <c r="E1042" t="s">
        <v>1326</v>
      </c>
      <c r="F1042" t="s">
        <v>1293</v>
      </c>
      <c r="G1042">
        <v>35</v>
      </c>
      <c r="H1042">
        <v>35025</v>
      </c>
      <c r="I1042" t="s">
        <v>563</v>
      </c>
      <c r="J1042" t="s">
        <v>1385</v>
      </c>
      <c r="K1042" t="s">
        <v>1386</v>
      </c>
      <c r="L1042">
        <v>22.492146790676383</v>
      </c>
      <c r="M1042">
        <v>187.43455658896988</v>
      </c>
      <c r="N1042">
        <v>166.11387577697457</v>
      </c>
      <c r="O1042">
        <v>0</v>
      </c>
      <c r="P1042">
        <v>0</v>
      </c>
      <c r="Q1042">
        <v>0</v>
      </c>
      <c r="R1042" t="s">
        <v>531</v>
      </c>
      <c r="S1042" t="s">
        <v>531</v>
      </c>
      <c r="T1042" t="s">
        <v>531</v>
      </c>
      <c r="U1042" t="s">
        <v>531</v>
      </c>
      <c r="W1042" s="429">
        <f t="shared" si="24"/>
        <v>0</v>
      </c>
      <c r="X1042" s="429">
        <f t="shared" si="24"/>
        <v>0</v>
      </c>
      <c r="Y1042" s="429">
        <f t="shared" si="24"/>
        <v>0</v>
      </c>
      <c r="Z1042" s="429">
        <f t="shared" si="23"/>
        <v>0</v>
      </c>
      <c r="AA1042" s="429" t="s">
        <v>1296</v>
      </c>
    </row>
    <row r="1043" spans="1:27" x14ac:dyDescent="0.25">
      <c r="A1043" t="s">
        <v>149</v>
      </c>
      <c r="B1043" t="s">
        <v>1246</v>
      </c>
      <c r="C1043" t="s">
        <v>1324</v>
      </c>
      <c r="D1043" t="s">
        <v>1384</v>
      </c>
      <c r="E1043" t="s">
        <v>1326</v>
      </c>
      <c r="F1043" t="s">
        <v>1293</v>
      </c>
      <c r="G1043">
        <v>35</v>
      </c>
      <c r="H1043">
        <v>35015</v>
      </c>
      <c r="I1043" t="s">
        <v>552</v>
      </c>
      <c r="J1043" t="s">
        <v>1385</v>
      </c>
      <c r="K1043" t="s">
        <v>1386</v>
      </c>
      <c r="L1043">
        <v>33.503926990278366</v>
      </c>
      <c r="M1043">
        <v>23.429319573621235</v>
      </c>
      <c r="N1043">
        <v>50.138743887549438</v>
      </c>
      <c r="O1043">
        <v>0</v>
      </c>
      <c r="P1043">
        <v>2.5772251530983361</v>
      </c>
      <c r="Q1043">
        <v>2.5772251530983361</v>
      </c>
      <c r="R1043" t="s">
        <v>531</v>
      </c>
      <c r="S1043" t="s">
        <v>531</v>
      </c>
      <c r="T1043" t="s">
        <v>531</v>
      </c>
      <c r="U1043" t="s">
        <v>531</v>
      </c>
      <c r="W1043" s="429">
        <f t="shared" si="24"/>
        <v>0</v>
      </c>
      <c r="X1043" s="429">
        <f t="shared" si="24"/>
        <v>0</v>
      </c>
      <c r="Y1043" s="429">
        <f t="shared" si="24"/>
        <v>0</v>
      </c>
      <c r="Z1043" s="429">
        <f t="shared" si="23"/>
        <v>0</v>
      </c>
      <c r="AA1043" s="429" t="s">
        <v>1296</v>
      </c>
    </row>
    <row r="1044" spans="1:27" x14ac:dyDescent="0.25">
      <c r="A1044" t="s">
        <v>149</v>
      </c>
      <c r="B1044" t="s">
        <v>1246</v>
      </c>
      <c r="C1044" t="s">
        <v>1324</v>
      </c>
      <c r="D1044" t="s">
        <v>1384</v>
      </c>
      <c r="E1044" t="s">
        <v>1326</v>
      </c>
      <c r="F1044" t="s">
        <v>1293</v>
      </c>
      <c r="G1044">
        <v>35</v>
      </c>
      <c r="H1044">
        <v>35015</v>
      </c>
      <c r="I1044" t="s">
        <v>552</v>
      </c>
      <c r="J1044" t="s">
        <v>1385</v>
      </c>
      <c r="K1044" t="s">
        <v>1386</v>
      </c>
      <c r="L1044">
        <v>33.503926990278366</v>
      </c>
      <c r="M1044">
        <v>23.429319573621235</v>
      </c>
      <c r="N1044">
        <v>50.138743887549438</v>
      </c>
      <c r="O1044">
        <v>0</v>
      </c>
      <c r="P1044">
        <v>2.5772251530983361</v>
      </c>
      <c r="Q1044">
        <v>2.5772251530983361</v>
      </c>
      <c r="R1044" t="s">
        <v>531</v>
      </c>
      <c r="S1044" t="s">
        <v>531</v>
      </c>
      <c r="T1044" t="s">
        <v>531</v>
      </c>
      <c r="U1044" t="s">
        <v>531</v>
      </c>
      <c r="W1044" s="429">
        <f t="shared" si="24"/>
        <v>0</v>
      </c>
      <c r="X1044" s="429">
        <f t="shared" si="24"/>
        <v>0</v>
      </c>
      <c r="Y1044" s="429">
        <f t="shared" si="24"/>
        <v>0</v>
      </c>
      <c r="Z1044" s="429">
        <f t="shared" si="23"/>
        <v>0</v>
      </c>
      <c r="AA1044" s="429" t="s">
        <v>1296</v>
      </c>
    </row>
    <row r="1045" spans="1:27" x14ac:dyDescent="0.25">
      <c r="A1045" t="s">
        <v>149</v>
      </c>
      <c r="B1045" t="s">
        <v>1246</v>
      </c>
      <c r="C1045" t="s">
        <v>1324</v>
      </c>
      <c r="D1045" t="s">
        <v>1384</v>
      </c>
      <c r="E1045" t="s">
        <v>1326</v>
      </c>
      <c r="F1045" t="s">
        <v>1293</v>
      </c>
      <c r="G1045">
        <v>35</v>
      </c>
      <c r="H1045">
        <v>35015</v>
      </c>
      <c r="I1045" t="s">
        <v>552</v>
      </c>
      <c r="J1045" t="s">
        <v>1385</v>
      </c>
      <c r="K1045" t="s">
        <v>1386</v>
      </c>
      <c r="L1045">
        <v>33.503926990278366</v>
      </c>
      <c r="M1045">
        <v>23.429319573621235</v>
      </c>
      <c r="N1045">
        <v>50.138743887549438</v>
      </c>
      <c r="O1045">
        <v>0</v>
      </c>
      <c r="P1045">
        <v>2.5772251530983361</v>
      </c>
      <c r="Q1045">
        <v>2.5772251530983361</v>
      </c>
      <c r="R1045" t="s">
        <v>531</v>
      </c>
      <c r="S1045" t="s">
        <v>531</v>
      </c>
      <c r="T1045" t="s">
        <v>531</v>
      </c>
      <c r="U1045" t="s">
        <v>531</v>
      </c>
      <c r="W1045" s="429">
        <f t="shared" si="24"/>
        <v>0</v>
      </c>
      <c r="X1045" s="429">
        <f t="shared" si="24"/>
        <v>0</v>
      </c>
      <c r="Y1045" s="429">
        <f t="shared" si="24"/>
        <v>0</v>
      </c>
      <c r="Z1045" s="429">
        <f t="shared" si="23"/>
        <v>0</v>
      </c>
      <c r="AA1045" s="429" t="s">
        <v>1296</v>
      </c>
    </row>
    <row r="1046" spans="1:27" x14ac:dyDescent="0.25">
      <c r="A1046" t="s">
        <v>149</v>
      </c>
      <c r="B1046" t="s">
        <v>1246</v>
      </c>
      <c r="C1046" t="s">
        <v>1324</v>
      </c>
      <c r="D1046" t="s">
        <v>1384</v>
      </c>
      <c r="E1046" t="s">
        <v>1326</v>
      </c>
      <c r="F1046" t="s">
        <v>1293</v>
      </c>
      <c r="G1046">
        <v>35</v>
      </c>
      <c r="H1046">
        <v>35015</v>
      </c>
      <c r="I1046" t="s">
        <v>552</v>
      </c>
      <c r="J1046" t="s">
        <v>1385</v>
      </c>
      <c r="K1046" t="s">
        <v>1386</v>
      </c>
      <c r="L1046">
        <v>33.503926990278366</v>
      </c>
      <c r="M1046">
        <v>23.429319573621235</v>
      </c>
      <c r="N1046">
        <v>50.138743887549438</v>
      </c>
      <c r="O1046">
        <v>0</v>
      </c>
      <c r="P1046">
        <v>2.5772251530983361</v>
      </c>
      <c r="Q1046">
        <v>2.5772251530983361</v>
      </c>
      <c r="R1046" t="s">
        <v>531</v>
      </c>
      <c r="S1046" t="s">
        <v>531</v>
      </c>
      <c r="T1046" t="s">
        <v>531</v>
      </c>
      <c r="U1046" t="s">
        <v>531</v>
      </c>
      <c r="W1046" s="429">
        <f t="shared" si="24"/>
        <v>0</v>
      </c>
      <c r="X1046" s="429">
        <f t="shared" si="24"/>
        <v>0</v>
      </c>
      <c r="Y1046" s="429">
        <f t="shared" si="24"/>
        <v>0</v>
      </c>
      <c r="Z1046" s="429">
        <f t="shared" si="23"/>
        <v>0</v>
      </c>
      <c r="AA1046" s="429" t="s">
        <v>1296</v>
      </c>
    </row>
    <row r="1047" spans="1:27" x14ac:dyDescent="0.25">
      <c r="A1047" t="s">
        <v>149</v>
      </c>
      <c r="B1047" t="s">
        <v>1246</v>
      </c>
      <c r="C1047" t="s">
        <v>1324</v>
      </c>
      <c r="D1047" t="s">
        <v>1384</v>
      </c>
      <c r="E1047" t="s">
        <v>1326</v>
      </c>
      <c r="F1047" t="s">
        <v>1293</v>
      </c>
      <c r="G1047">
        <v>35</v>
      </c>
      <c r="H1047">
        <v>35015</v>
      </c>
      <c r="I1047" t="s">
        <v>552</v>
      </c>
      <c r="J1047" t="s">
        <v>1385</v>
      </c>
      <c r="K1047" t="s">
        <v>1386</v>
      </c>
      <c r="L1047">
        <v>0</v>
      </c>
      <c r="M1047">
        <v>12.417539374019254</v>
      </c>
      <c r="N1047">
        <v>0</v>
      </c>
      <c r="O1047">
        <v>0</v>
      </c>
      <c r="P1047">
        <v>0</v>
      </c>
      <c r="Q1047">
        <v>0</v>
      </c>
      <c r="R1047" t="s">
        <v>531</v>
      </c>
      <c r="S1047" t="s">
        <v>531</v>
      </c>
      <c r="T1047" t="s">
        <v>531</v>
      </c>
      <c r="U1047" t="s">
        <v>531</v>
      </c>
      <c r="W1047" s="429">
        <f t="shared" si="24"/>
        <v>0</v>
      </c>
      <c r="X1047" s="429">
        <f t="shared" si="24"/>
        <v>0</v>
      </c>
      <c r="Y1047" s="429">
        <f t="shared" si="24"/>
        <v>0</v>
      </c>
      <c r="Z1047" s="429">
        <f t="shared" si="23"/>
        <v>0</v>
      </c>
      <c r="AA1047" s="429" t="s">
        <v>1296</v>
      </c>
    </row>
    <row r="1048" spans="1:27" x14ac:dyDescent="0.25">
      <c r="A1048" t="s">
        <v>149</v>
      </c>
      <c r="B1048" t="s">
        <v>1246</v>
      </c>
      <c r="C1048" t="s">
        <v>1324</v>
      </c>
      <c r="D1048" t="s">
        <v>1384</v>
      </c>
      <c r="E1048" t="s">
        <v>1326</v>
      </c>
      <c r="F1048" t="s">
        <v>1293</v>
      </c>
      <c r="G1048">
        <v>35</v>
      </c>
      <c r="H1048">
        <v>35015</v>
      </c>
      <c r="I1048" t="s">
        <v>552</v>
      </c>
      <c r="J1048" t="s">
        <v>1385</v>
      </c>
      <c r="K1048" t="s">
        <v>1386</v>
      </c>
      <c r="L1048">
        <v>0</v>
      </c>
      <c r="M1048">
        <v>12.417539374019254</v>
      </c>
      <c r="N1048">
        <v>0</v>
      </c>
      <c r="O1048">
        <v>0</v>
      </c>
      <c r="P1048">
        <v>0</v>
      </c>
      <c r="Q1048">
        <v>0</v>
      </c>
      <c r="R1048" t="s">
        <v>531</v>
      </c>
      <c r="S1048" t="s">
        <v>531</v>
      </c>
      <c r="T1048" t="s">
        <v>531</v>
      </c>
      <c r="U1048" t="s">
        <v>531</v>
      </c>
      <c r="W1048" s="429">
        <f t="shared" si="24"/>
        <v>0</v>
      </c>
      <c r="X1048" s="429">
        <f t="shared" si="24"/>
        <v>0</v>
      </c>
      <c r="Y1048" s="429">
        <f t="shared" si="24"/>
        <v>0</v>
      </c>
      <c r="Z1048" s="429">
        <f t="shared" si="23"/>
        <v>0</v>
      </c>
      <c r="AA1048" s="429" t="s">
        <v>1296</v>
      </c>
    </row>
    <row r="1049" spans="1:27" x14ac:dyDescent="0.25">
      <c r="A1049" t="s">
        <v>149</v>
      </c>
      <c r="B1049" t="s">
        <v>1246</v>
      </c>
      <c r="C1049" t="s">
        <v>1324</v>
      </c>
      <c r="D1049" t="s">
        <v>1384</v>
      </c>
      <c r="E1049" t="s">
        <v>1326</v>
      </c>
      <c r="F1049" t="s">
        <v>1293</v>
      </c>
      <c r="G1049">
        <v>35</v>
      </c>
      <c r="H1049">
        <v>35015</v>
      </c>
      <c r="I1049" t="s">
        <v>552</v>
      </c>
      <c r="J1049" t="s">
        <v>1385</v>
      </c>
      <c r="K1049" t="s">
        <v>1386</v>
      </c>
      <c r="L1049">
        <v>0</v>
      </c>
      <c r="M1049">
        <v>6.0916230891415211</v>
      </c>
      <c r="N1049">
        <v>0</v>
      </c>
      <c r="O1049">
        <v>0</v>
      </c>
      <c r="P1049">
        <v>0</v>
      </c>
      <c r="Q1049">
        <v>0</v>
      </c>
      <c r="R1049" t="s">
        <v>531</v>
      </c>
      <c r="S1049" t="s">
        <v>531</v>
      </c>
      <c r="T1049" t="s">
        <v>531</v>
      </c>
      <c r="U1049" t="s">
        <v>531</v>
      </c>
      <c r="W1049" s="429">
        <f t="shared" si="24"/>
        <v>0</v>
      </c>
      <c r="X1049" s="429">
        <f t="shared" si="24"/>
        <v>0</v>
      </c>
      <c r="Y1049" s="429">
        <f t="shared" si="24"/>
        <v>0</v>
      </c>
      <c r="Z1049" s="429">
        <f t="shared" si="23"/>
        <v>0</v>
      </c>
      <c r="AA1049" s="429" t="s">
        <v>1296</v>
      </c>
    </row>
    <row r="1050" spans="1:27" x14ac:dyDescent="0.25">
      <c r="A1050" t="s">
        <v>149</v>
      </c>
      <c r="B1050" t="s">
        <v>1246</v>
      </c>
      <c r="C1050" t="s">
        <v>1324</v>
      </c>
      <c r="D1050" t="s">
        <v>1384</v>
      </c>
      <c r="E1050" t="s">
        <v>1326</v>
      </c>
      <c r="F1050" t="s">
        <v>1293</v>
      </c>
      <c r="G1050">
        <v>35</v>
      </c>
      <c r="H1050">
        <v>35015</v>
      </c>
      <c r="I1050" t="s">
        <v>552</v>
      </c>
      <c r="J1050" t="s">
        <v>1385</v>
      </c>
      <c r="K1050" t="s">
        <v>1386</v>
      </c>
      <c r="L1050">
        <v>0</v>
      </c>
      <c r="M1050">
        <v>20.383508029050471</v>
      </c>
      <c r="N1050">
        <v>0</v>
      </c>
      <c r="O1050">
        <v>0</v>
      </c>
      <c r="P1050">
        <v>0</v>
      </c>
      <c r="Q1050">
        <v>0</v>
      </c>
      <c r="R1050" t="s">
        <v>531</v>
      </c>
      <c r="S1050" t="s">
        <v>531</v>
      </c>
      <c r="T1050" t="s">
        <v>531</v>
      </c>
      <c r="U1050" t="s">
        <v>531</v>
      </c>
      <c r="W1050" s="429">
        <f t="shared" si="24"/>
        <v>0</v>
      </c>
      <c r="X1050" s="429">
        <f t="shared" si="24"/>
        <v>0</v>
      </c>
      <c r="Y1050" s="429">
        <f t="shared" si="24"/>
        <v>0</v>
      </c>
      <c r="Z1050" s="429">
        <f t="shared" si="23"/>
        <v>0</v>
      </c>
      <c r="AA1050" s="429" t="s">
        <v>1296</v>
      </c>
    </row>
    <row r="1051" spans="1:27" x14ac:dyDescent="0.25">
      <c r="A1051" t="s">
        <v>149</v>
      </c>
      <c r="B1051" t="s">
        <v>1246</v>
      </c>
      <c r="C1051" t="s">
        <v>1324</v>
      </c>
      <c r="D1051" t="s">
        <v>1384</v>
      </c>
      <c r="E1051" t="s">
        <v>1326</v>
      </c>
      <c r="F1051" t="s">
        <v>1293</v>
      </c>
      <c r="G1051">
        <v>35</v>
      </c>
      <c r="H1051">
        <v>35015</v>
      </c>
      <c r="I1051" t="s">
        <v>552</v>
      </c>
      <c r="J1051" t="s">
        <v>1385</v>
      </c>
      <c r="K1051" t="s">
        <v>1386</v>
      </c>
      <c r="L1051">
        <v>0</v>
      </c>
      <c r="M1051">
        <v>12.183246178283042</v>
      </c>
      <c r="N1051">
        <v>0</v>
      </c>
      <c r="O1051">
        <v>0</v>
      </c>
      <c r="P1051">
        <v>0</v>
      </c>
      <c r="Q1051">
        <v>0</v>
      </c>
      <c r="R1051" t="s">
        <v>531</v>
      </c>
      <c r="S1051" t="s">
        <v>531</v>
      </c>
      <c r="T1051" t="s">
        <v>531</v>
      </c>
      <c r="U1051" t="s">
        <v>531</v>
      </c>
      <c r="W1051" s="429">
        <f t="shared" si="24"/>
        <v>0</v>
      </c>
      <c r="X1051" s="429">
        <f t="shared" si="24"/>
        <v>0</v>
      </c>
      <c r="Y1051" s="429">
        <f t="shared" si="24"/>
        <v>0</v>
      </c>
      <c r="Z1051" s="429">
        <f t="shared" si="23"/>
        <v>0</v>
      </c>
      <c r="AA1051" s="429" t="s">
        <v>1296</v>
      </c>
    </row>
    <row r="1052" spans="1:27" x14ac:dyDescent="0.25">
      <c r="A1052" t="s">
        <v>149</v>
      </c>
      <c r="B1052" t="s">
        <v>1246</v>
      </c>
      <c r="C1052" t="s">
        <v>1324</v>
      </c>
      <c r="D1052" t="s">
        <v>1384</v>
      </c>
      <c r="E1052" t="s">
        <v>1326</v>
      </c>
      <c r="F1052" t="s">
        <v>1293</v>
      </c>
      <c r="G1052">
        <v>35</v>
      </c>
      <c r="H1052">
        <v>35015</v>
      </c>
      <c r="I1052" t="s">
        <v>552</v>
      </c>
      <c r="J1052" t="s">
        <v>1385</v>
      </c>
      <c r="K1052" t="s">
        <v>1386</v>
      </c>
      <c r="L1052">
        <v>15.697644114326227</v>
      </c>
      <c r="M1052">
        <v>18.743455658896988</v>
      </c>
      <c r="N1052">
        <v>37.252618122057761</v>
      </c>
      <c r="O1052">
        <v>0</v>
      </c>
      <c r="P1052">
        <v>0</v>
      </c>
      <c r="Q1052">
        <v>0</v>
      </c>
      <c r="R1052" t="s">
        <v>531</v>
      </c>
      <c r="S1052" t="s">
        <v>531</v>
      </c>
      <c r="T1052" t="s">
        <v>531</v>
      </c>
      <c r="U1052" t="s">
        <v>531</v>
      </c>
      <c r="W1052" s="429">
        <f t="shared" si="24"/>
        <v>0</v>
      </c>
      <c r="X1052" s="429">
        <f t="shared" si="24"/>
        <v>0</v>
      </c>
      <c r="Y1052" s="429">
        <f t="shared" si="24"/>
        <v>0</v>
      </c>
      <c r="Z1052" s="429">
        <f t="shared" si="23"/>
        <v>0</v>
      </c>
      <c r="AA1052" s="429" t="s">
        <v>1296</v>
      </c>
    </row>
    <row r="1053" spans="1:27" x14ac:dyDescent="0.25">
      <c r="A1053" t="s">
        <v>149</v>
      </c>
      <c r="B1053" t="s">
        <v>1246</v>
      </c>
      <c r="C1053" t="s">
        <v>1324</v>
      </c>
      <c r="D1053" t="s">
        <v>1384</v>
      </c>
      <c r="E1053" t="s">
        <v>1326</v>
      </c>
      <c r="F1053" t="s">
        <v>1293</v>
      </c>
      <c r="G1053">
        <v>35</v>
      </c>
      <c r="H1053">
        <v>35015</v>
      </c>
      <c r="I1053" t="s">
        <v>552</v>
      </c>
      <c r="J1053" t="s">
        <v>1385</v>
      </c>
      <c r="K1053" t="s">
        <v>1386</v>
      </c>
      <c r="L1053">
        <v>25.069371943774719</v>
      </c>
      <c r="M1053">
        <v>18.743455658896988</v>
      </c>
      <c r="N1053">
        <v>37.252618122057761</v>
      </c>
      <c r="O1053">
        <v>0</v>
      </c>
      <c r="P1053">
        <v>0</v>
      </c>
      <c r="Q1053">
        <v>0</v>
      </c>
      <c r="R1053" t="s">
        <v>531</v>
      </c>
      <c r="S1053" t="s">
        <v>531</v>
      </c>
      <c r="T1053" t="s">
        <v>531</v>
      </c>
      <c r="U1053" t="s">
        <v>531</v>
      </c>
      <c r="W1053" s="429">
        <f t="shared" si="24"/>
        <v>0</v>
      </c>
      <c r="X1053" s="429">
        <f t="shared" si="24"/>
        <v>0</v>
      </c>
      <c r="Y1053" s="429">
        <f t="shared" si="24"/>
        <v>0</v>
      </c>
      <c r="Z1053" s="429">
        <f t="shared" si="23"/>
        <v>0</v>
      </c>
      <c r="AA1053" s="429" t="s">
        <v>1296</v>
      </c>
    </row>
    <row r="1054" spans="1:27" x14ac:dyDescent="0.25">
      <c r="A1054" t="s">
        <v>149</v>
      </c>
      <c r="B1054" t="s">
        <v>1246</v>
      </c>
      <c r="C1054" t="s">
        <v>1324</v>
      </c>
      <c r="D1054" t="s">
        <v>1384</v>
      </c>
      <c r="E1054" t="s">
        <v>1326</v>
      </c>
      <c r="F1054" t="s">
        <v>1293</v>
      </c>
      <c r="G1054">
        <v>35</v>
      </c>
      <c r="H1054">
        <v>35015</v>
      </c>
      <c r="I1054" t="s">
        <v>552</v>
      </c>
      <c r="J1054" t="s">
        <v>1385</v>
      </c>
      <c r="K1054" t="s">
        <v>1386</v>
      </c>
      <c r="L1054">
        <v>25.069371943774719</v>
      </c>
      <c r="M1054">
        <v>18.743455658896988</v>
      </c>
      <c r="N1054">
        <v>37.252618122057761</v>
      </c>
      <c r="O1054">
        <v>0</v>
      </c>
      <c r="P1054">
        <v>0</v>
      </c>
      <c r="Q1054">
        <v>0</v>
      </c>
      <c r="R1054" t="s">
        <v>531</v>
      </c>
      <c r="S1054" t="s">
        <v>531</v>
      </c>
      <c r="T1054" t="s">
        <v>531</v>
      </c>
      <c r="U1054" t="s">
        <v>531</v>
      </c>
      <c r="W1054" s="429">
        <f t="shared" si="24"/>
        <v>0</v>
      </c>
      <c r="X1054" s="429">
        <f t="shared" si="24"/>
        <v>0</v>
      </c>
      <c r="Y1054" s="429">
        <f t="shared" si="24"/>
        <v>0</v>
      </c>
      <c r="Z1054" s="429">
        <f t="shared" si="23"/>
        <v>0</v>
      </c>
      <c r="AA1054" s="429" t="s">
        <v>1296</v>
      </c>
    </row>
    <row r="1055" spans="1:27" x14ac:dyDescent="0.25">
      <c r="A1055" t="s">
        <v>149</v>
      </c>
      <c r="B1055" t="s">
        <v>1246</v>
      </c>
      <c r="C1055" t="s">
        <v>1324</v>
      </c>
      <c r="D1055" t="s">
        <v>1384</v>
      </c>
      <c r="E1055" t="s">
        <v>1326</v>
      </c>
      <c r="F1055" t="s">
        <v>1293</v>
      </c>
      <c r="G1055">
        <v>35</v>
      </c>
      <c r="H1055">
        <v>35015</v>
      </c>
      <c r="I1055" t="s">
        <v>552</v>
      </c>
      <c r="J1055" t="s">
        <v>1385</v>
      </c>
      <c r="K1055" t="s">
        <v>1386</v>
      </c>
      <c r="L1055">
        <v>25.069371943774719</v>
      </c>
      <c r="M1055">
        <v>18.743455658896988</v>
      </c>
      <c r="N1055">
        <v>37.252618122057761</v>
      </c>
      <c r="O1055">
        <v>0</v>
      </c>
      <c r="P1055">
        <v>0</v>
      </c>
      <c r="Q1055">
        <v>0</v>
      </c>
      <c r="R1055" t="s">
        <v>531</v>
      </c>
      <c r="S1055" t="s">
        <v>531</v>
      </c>
      <c r="T1055" t="s">
        <v>531</v>
      </c>
      <c r="U1055" t="s">
        <v>531</v>
      </c>
      <c r="W1055" s="429">
        <f t="shared" si="24"/>
        <v>0</v>
      </c>
      <c r="X1055" s="429">
        <f t="shared" si="24"/>
        <v>0</v>
      </c>
      <c r="Y1055" s="429">
        <f t="shared" si="24"/>
        <v>0</v>
      </c>
      <c r="Z1055" s="429">
        <f t="shared" si="23"/>
        <v>0</v>
      </c>
      <c r="AA1055" s="429" t="s">
        <v>1296</v>
      </c>
    </row>
    <row r="1056" spans="1:27" x14ac:dyDescent="0.25">
      <c r="A1056" t="s">
        <v>149</v>
      </c>
      <c r="B1056" t="s">
        <v>1246</v>
      </c>
      <c r="C1056" t="s">
        <v>1324</v>
      </c>
      <c r="D1056" t="s">
        <v>1384</v>
      </c>
      <c r="E1056" t="s">
        <v>1326</v>
      </c>
      <c r="F1056" t="s">
        <v>1293</v>
      </c>
      <c r="G1056">
        <v>35</v>
      </c>
      <c r="H1056">
        <v>35015</v>
      </c>
      <c r="I1056" t="s">
        <v>552</v>
      </c>
      <c r="J1056" t="s">
        <v>1385</v>
      </c>
      <c r="K1056" t="s">
        <v>1386</v>
      </c>
      <c r="L1056">
        <v>0</v>
      </c>
      <c r="M1056">
        <v>1.0777487003865769</v>
      </c>
      <c r="N1056">
        <v>0</v>
      </c>
      <c r="O1056">
        <v>0</v>
      </c>
      <c r="P1056">
        <v>0</v>
      </c>
      <c r="Q1056">
        <v>0</v>
      </c>
      <c r="R1056" t="s">
        <v>531</v>
      </c>
      <c r="S1056" t="s">
        <v>531</v>
      </c>
      <c r="T1056" t="s">
        <v>531</v>
      </c>
      <c r="U1056" t="s">
        <v>531</v>
      </c>
      <c r="W1056" s="429">
        <f t="shared" si="24"/>
        <v>0</v>
      </c>
      <c r="X1056" s="429">
        <f t="shared" si="24"/>
        <v>0</v>
      </c>
      <c r="Y1056" s="429">
        <f t="shared" si="24"/>
        <v>0</v>
      </c>
      <c r="Z1056" s="429">
        <f t="shared" si="24"/>
        <v>0</v>
      </c>
      <c r="AA1056" s="429" t="s">
        <v>1296</v>
      </c>
    </row>
    <row r="1057" spans="1:27" x14ac:dyDescent="0.25">
      <c r="A1057" t="s">
        <v>149</v>
      </c>
      <c r="B1057" t="s">
        <v>1246</v>
      </c>
      <c r="C1057" t="s">
        <v>1324</v>
      </c>
      <c r="D1057" t="s">
        <v>1384</v>
      </c>
      <c r="E1057" t="s">
        <v>1326</v>
      </c>
      <c r="F1057" t="s">
        <v>1293</v>
      </c>
      <c r="G1057">
        <v>35</v>
      </c>
      <c r="H1057">
        <v>35015</v>
      </c>
      <c r="I1057" t="s">
        <v>552</v>
      </c>
      <c r="J1057" t="s">
        <v>1385</v>
      </c>
      <c r="K1057" t="s">
        <v>1386</v>
      </c>
      <c r="L1057">
        <v>0</v>
      </c>
      <c r="M1057">
        <v>1.0777487003865769</v>
      </c>
      <c r="N1057">
        <v>0</v>
      </c>
      <c r="O1057">
        <v>0</v>
      </c>
      <c r="P1057">
        <v>0</v>
      </c>
      <c r="Q1057">
        <v>0</v>
      </c>
      <c r="R1057" t="s">
        <v>531</v>
      </c>
      <c r="S1057" t="s">
        <v>531</v>
      </c>
      <c r="T1057" t="s">
        <v>531</v>
      </c>
      <c r="U1057" t="s">
        <v>531</v>
      </c>
      <c r="W1057" s="429">
        <f t="shared" ref="W1057:Z1120" si="25">IFERROR(R1057*1,0)</f>
        <v>0</v>
      </c>
      <c r="X1057" s="429">
        <f t="shared" si="25"/>
        <v>0</v>
      </c>
      <c r="Y1057" s="429">
        <f t="shared" si="25"/>
        <v>0</v>
      </c>
      <c r="Z1057" s="429">
        <f t="shared" si="25"/>
        <v>0</v>
      </c>
      <c r="AA1057" s="429" t="s">
        <v>1296</v>
      </c>
    </row>
    <row r="1058" spans="1:27" x14ac:dyDescent="0.25">
      <c r="A1058" t="s">
        <v>149</v>
      </c>
      <c r="B1058" t="s">
        <v>1246</v>
      </c>
      <c r="C1058" t="s">
        <v>1324</v>
      </c>
      <c r="D1058" t="s">
        <v>1384</v>
      </c>
      <c r="E1058" t="s">
        <v>1326</v>
      </c>
      <c r="F1058" t="s">
        <v>1293</v>
      </c>
      <c r="G1058">
        <v>35</v>
      </c>
      <c r="H1058">
        <v>35015</v>
      </c>
      <c r="I1058" t="s">
        <v>552</v>
      </c>
      <c r="J1058" t="s">
        <v>1385</v>
      </c>
      <c r="K1058" t="s">
        <v>1386</v>
      </c>
      <c r="L1058">
        <v>0</v>
      </c>
      <c r="M1058">
        <v>4.9201571104604591</v>
      </c>
      <c r="N1058">
        <v>0</v>
      </c>
      <c r="O1058">
        <v>0</v>
      </c>
      <c r="P1058">
        <v>0</v>
      </c>
      <c r="Q1058">
        <v>0</v>
      </c>
      <c r="R1058" t="s">
        <v>531</v>
      </c>
      <c r="S1058" t="s">
        <v>531</v>
      </c>
      <c r="T1058" t="s">
        <v>531</v>
      </c>
      <c r="U1058" t="s">
        <v>531</v>
      </c>
      <c r="W1058" s="429">
        <f t="shared" si="25"/>
        <v>0</v>
      </c>
      <c r="X1058" s="429">
        <f t="shared" si="25"/>
        <v>0</v>
      </c>
      <c r="Y1058" s="429">
        <f t="shared" si="25"/>
        <v>0</v>
      </c>
      <c r="Z1058" s="429">
        <f t="shared" si="25"/>
        <v>0</v>
      </c>
      <c r="AA1058" s="429" t="s">
        <v>1296</v>
      </c>
    </row>
    <row r="1059" spans="1:27" x14ac:dyDescent="0.25">
      <c r="A1059" t="s">
        <v>149</v>
      </c>
      <c r="B1059" t="s">
        <v>1246</v>
      </c>
      <c r="C1059" t="s">
        <v>1324</v>
      </c>
      <c r="D1059" t="s">
        <v>1384</v>
      </c>
      <c r="E1059" t="s">
        <v>1326</v>
      </c>
      <c r="F1059" t="s">
        <v>1293</v>
      </c>
      <c r="G1059">
        <v>35</v>
      </c>
      <c r="H1059">
        <v>35015</v>
      </c>
      <c r="I1059" t="s">
        <v>552</v>
      </c>
      <c r="J1059" t="s">
        <v>1385</v>
      </c>
      <c r="K1059" t="s">
        <v>1386</v>
      </c>
      <c r="L1059">
        <v>0</v>
      </c>
      <c r="M1059">
        <v>4.9201571104604591</v>
      </c>
      <c r="N1059">
        <v>0</v>
      </c>
      <c r="O1059">
        <v>0</v>
      </c>
      <c r="P1059">
        <v>0</v>
      </c>
      <c r="Q1059">
        <v>0</v>
      </c>
      <c r="R1059" t="s">
        <v>531</v>
      </c>
      <c r="S1059" t="s">
        <v>531</v>
      </c>
      <c r="T1059" t="s">
        <v>531</v>
      </c>
      <c r="U1059" t="s">
        <v>531</v>
      </c>
      <c r="W1059" s="429">
        <f t="shared" si="25"/>
        <v>0</v>
      </c>
      <c r="X1059" s="429">
        <f t="shared" si="25"/>
        <v>0</v>
      </c>
      <c r="Y1059" s="429">
        <f t="shared" si="25"/>
        <v>0</v>
      </c>
      <c r="Z1059" s="429">
        <f t="shared" si="25"/>
        <v>0</v>
      </c>
      <c r="AA1059" s="429" t="s">
        <v>1296</v>
      </c>
    </row>
    <row r="1060" spans="1:27" x14ac:dyDescent="0.25">
      <c r="A1060" t="s">
        <v>149</v>
      </c>
      <c r="B1060" t="s">
        <v>1246</v>
      </c>
      <c r="C1060" t="s">
        <v>1324</v>
      </c>
      <c r="D1060" t="s">
        <v>1384</v>
      </c>
      <c r="E1060" t="s">
        <v>1326</v>
      </c>
      <c r="F1060" t="s">
        <v>1293</v>
      </c>
      <c r="G1060">
        <v>35</v>
      </c>
      <c r="H1060">
        <v>35015</v>
      </c>
      <c r="I1060" t="s">
        <v>552</v>
      </c>
      <c r="J1060" t="s">
        <v>1385</v>
      </c>
      <c r="K1060" t="s">
        <v>1386</v>
      </c>
      <c r="L1060">
        <v>25.069371943774719</v>
      </c>
      <c r="M1060">
        <v>18.743455658896988</v>
      </c>
      <c r="N1060">
        <v>37.252618122057761</v>
      </c>
      <c r="O1060">
        <v>0</v>
      </c>
      <c r="P1060">
        <v>0</v>
      </c>
      <c r="Q1060">
        <v>0</v>
      </c>
      <c r="R1060" t="s">
        <v>531</v>
      </c>
      <c r="S1060" t="s">
        <v>531</v>
      </c>
      <c r="T1060" t="s">
        <v>531</v>
      </c>
      <c r="U1060" t="s">
        <v>531</v>
      </c>
      <c r="W1060" s="429">
        <f t="shared" si="25"/>
        <v>0</v>
      </c>
      <c r="X1060" s="429">
        <f t="shared" si="25"/>
        <v>0</v>
      </c>
      <c r="Y1060" s="429">
        <f t="shared" si="25"/>
        <v>0</v>
      </c>
      <c r="Z1060" s="429">
        <f t="shared" si="25"/>
        <v>0</v>
      </c>
      <c r="AA1060" s="429" t="s">
        <v>1296</v>
      </c>
    </row>
    <row r="1061" spans="1:27" x14ac:dyDescent="0.25">
      <c r="A1061" t="s">
        <v>149</v>
      </c>
      <c r="B1061" t="s">
        <v>1246</v>
      </c>
      <c r="C1061" t="s">
        <v>1324</v>
      </c>
      <c r="D1061" t="s">
        <v>1384</v>
      </c>
      <c r="E1061" t="s">
        <v>1326</v>
      </c>
      <c r="F1061" t="s">
        <v>1293</v>
      </c>
      <c r="G1061">
        <v>35</v>
      </c>
      <c r="H1061">
        <v>35015</v>
      </c>
      <c r="I1061" t="s">
        <v>552</v>
      </c>
      <c r="J1061" t="s">
        <v>1385</v>
      </c>
      <c r="K1061" t="s">
        <v>1386</v>
      </c>
      <c r="L1061">
        <v>25.069371943774719</v>
      </c>
      <c r="M1061">
        <v>4.4515707189880347</v>
      </c>
      <c r="N1061">
        <v>37.252618122057761</v>
      </c>
      <c r="O1061">
        <v>0</v>
      </c>
      <c r="P1061">
        <v>0</v>
      </c>
      <c r="Q1061">
        <v>0</v>
      </c>
      <c r="R1061" t="s">
        <v>531</v>
      </c>
      <c r="S1061" t="s">
        <v>531</v>
      </c>
      <c r="T1061" t="s">
        <v>531</v>
      </c>
      <c r="U1061" t="s">
        <v>531</v>
      </c>
      <c r="W1061" s="429">
        <f t="shared" si="25"/>
        <v>0</v>
      </c>
      <c r="X1061" s="429">
        <f t="shared" si="25"/>
        <v>0</v>
      </c>
      <c r="Y1061" s="429">
        <f t="shared" si="25"/>
        <v>0</v>
      </c>
      <c r="Z1061" s="429">
        <f t="shared" si="25"/>
        <v>0</v>
      </c>
      <c r="AA1061" s="429" t="s">
        <v>1296</v>
      </c>
    </row>
    <row r="1062" spans="1:27" x14ac:dyDescent="0.25">
      <c r="A1062" t="s">
        <v>149</v>
      </c>
      <c r="B1062" t="s">
        <v>1246</v>
      </c>
      <c r="C1062" t="s">
        <v>1324</v>
      </c>
      <c r="D1062" t="s">
        <v>1384</v>
      </c>
      <c r="E1062" t="s">
        <v>1326</v>
      </c>
      <c r="F1062" t="s">
        <v>1293</v>
      </c>
      <c r="G1062">
        <v>35</v>
      </c>
      <c r="H1062">
        <v>35015</v>
      </c>
      <c r="I1062" t="s">
        <v>552</v>
      </c>
      <c r="J1062" t="s">
        <v>1385</v>
      </c>
      <c r="K1062" t="s">
        <v>1386</v>
      </c>
      <c r="L1062">
        <v>1.4057591744172739</v>
      </c>
      <c r="M1062">
        <v>0</v>
      </c>
      <c r="N1062">
        <v>1.4057591744172739</v>
      </c>
      <c r="O1062">
        <v>0</v>
      </c>
      <c r="P1062">
        <v>0</v>
      </c>
      <c r="Q1062">
        <v>0</v>
      </c>
      <c r="R1062" t="s">
        <v>531</v>
      </c>
      <c r="S1062" t="s">
        <v>531</v>
      </c>
      <c r="T1062" t="s">
        <v>531</v>
      </c>
      <c r="U1062" t="s">
        <v>531</v>
      </c>
      <c r="W1062" s="429">
        <f t="shared" si="25"/>
        <v>0</v>
      </c>
      <c r="X1062" s="429">
        <f t="shared" si="25"/>
        <v>0</v>
      </c>
      <c r="Y1062" s="429">
        <f t="shared" si="25"/>
        <v>0</v>
      </c>
      <c r="Z1062" s="429">
        <f t="shared" si="25"/>
        <v>0</v>
      </c>
      <c r="AA1062" s="429" t="s">
        <v>1296</v>
      </c>
    </row>
    <row r="1063" spans="1:27" x14ac:dyDescent="0.25">
      <c r="A1063" t="s">
        <v>149</v>
      </c>
      <c r="B1063" t="s">
        <v>1246</v>
      </c>
      <c r="C1063" t="s">
        <v>1324</v>
      </c>
      <c r="D1063" t="s">
        <v>1384</v>
      </c>
      <c r="E1063" t="s">
        <v>1326</v>
      </c>
      <c r="F1063" t="s">
        <v>1293</v>
      </c>
      <c r="G1063">
        <v>35</v>
      </c>
      <c r="H1063">
        <v>35015</v>
      </c>
      <c r="I1063" t="s">
        <v>552</v>
      </c>
      <c r="J1063" t="s">
        <v>1385</v>
      </c>
      <c r="K1063" t="s">
        <v>1386</v>
      </c>
      <c r="L1063">
        <v>0</v>
      </c>
      <c r="M1063">
        <v>6.7945026763501577</v>
      </c>
      <c r="N1063">
        <v>0</v>
      </c>
      <c r="O1063">
        <v>0</v>
      </c>
      <c r="P1063">
        <v>0</v>
      </c>
      <c r="Q1063">
        <v>0</v>
      </c>
      <c r="R1063" t="s">
        <v>531</v>
      </c>
      <c r="S1063" t="s">
        <v>531</v>
      </c>
      <c r="T1063" t="s">
        <v>531</v>
      </c>
      <c r="U1063" t="s">
        <v>531</v>
      </c>
      <c r="W1063" s="429">
        <f t="shared" si="25"/>
        <v>0</v>
      </c>
      <c r="X1063" s="429">
        <f t="shared" si="25"/>
        <v>0</v>
      </c>
      <c r="Y1063" s="429">
        <f t="shared" si="25"/>
        <v>0</v>
      </c>
      <c r="Z1063" s="429">
        <f t="shared" si="25"/>
        <v>0</v>
      </c>
      <c r="AA1063" s="429" t="s">
        <v>1296</v>
      </c>
    </row>
    <row r="1064" spans="1:27" x14ac:dyDescent="0.25">
      <c r="A1064" t="s">
        <v>149</v>
      </c>
      <c r="B1064" t="s">
        <v>1246</v>
      </c>
      <c r="C1064" t="s">
        <v>1324</v>
      </c>
      <c r="D1064" t="s">
        <v>1384</v>
      </c>
      <c r="E1064" t="s">
        <v>1326</v>
      </c>
      <c r="F1064" t="s">
        <v>1293</v>
      </c>
      <c r="G1064">
        <v>35</v>
      </c>
      <c r="H1064">
        <v>35015</v>
      </c>
      <c r="I1064" t="s">
        <v>552</v>
      </c>
      <c r="J1064" t="s">
        <v>1385</v>
      </c>
      <c r="K1064" t="s">
        <v>1386</v>
      </c>
      <c r="L1064">
        <v>0</v>
      </c>
      <c r="M1064">
        <v>23.429319573621235</v>
      </c>
      <c r="N1064">
        <v>0</v>
      </c>
      <c r="O1064">
        <v>0</v>
      </c>
      <c r="P1064">
        <v>0</v>
      </c>
      <c r="Q1064">
        <v>0</v>
      </c>
      <c r="R1064" t="s">
        <v>531</v>
      </c>
      <c r="S1064" t="s">
        <v>531</v>
      </c>
      <c r="T1064" t="s">
        <v>531</v>
      </c>
      <c r="U1064" t="s">
        <v>531</v>
      </c>
      <c r="W1064" s="429">
        <f t="shared" si="25"/>
        <v>0</v>
      </c>
      <c r="X1064" s="429">
        <f t="shared" si="25"/>
        <v>0</v>
      </c>
      <c r="Y1064" s="429">
        <f t="shared" si="25"/>
        <v>0</v>
      </c>
      <c r="Z1064" s="429">
        <f t="shared" si="25"/>
        <v>0</v>
      </c>
      <c r="AA1064" s="429" t="s">
        <v>1296</v>
      </c>
    </row>
    <row r="1065" spans="1:27" x14ac:dyDescent="0.25">
      <c r="A1065" t="s">
        <v>149</v>
      </c>
      <c r="B1065" t="s">
        <v>1246</v>
      </c>
      <c r="C1065" t="s">
        <v>1324</v>
      </c>
      <c r="D1065" t="s">
        <v>1384</v>
      </c>
      <c r="E1065" t="s">
        <v>1326</v>
      </c>
      <c r="F1065" t="s">
        <v>1293</v>
      </c>
      <c r="G1065">
        <v>35</v>
      </c>
      <c r="H1065">
        <v>35025</v>
      </c>
      <c r="I1065" t="s">
        <v>563</v>
      </c>
      <c r="J1065" t="s">
        <v>1385</v>
      </c>
      <c r="K1065" t="s">
        <v>1386</v>
      </c>
      <c r="L1065">
        <v>3.514397936043185</v>
      </c>
      <c r="M1065">
        <v>12.417539374019254</v>
      </c>
      <c r="N1065">
        <v>18.743455658896988</v>
      </c>
      <c r="O1065">
        <v>35.14397936043185</v>
      </c>
      <c r="P1065">
        <v>0</v>
      </c>
      <c r="Q1065">
        <v>0</v>
      </c>
      <c r="R1065" t="s">
        <v>531</v>
      </c>
      <c r="S1065" t="s">
        <v>531</v>
      </c>
      <c r="T1065" t="s">
        <v>531</v>
      </c>
      <c r="U1065" t="s">
        <v>531</v>
      </c>
      <c r="W1065" s="429">
        <f t="shared" si="25"/>
        <v>0</v>
      </c>
      <c r="X1065" s="429">
        <f t="shared" si="25"/>
        <v>0</v>
      </c>
      <c r="Y1065" s="429">
        <f t="shared" si="25"/>
        <v>0</v>
      </c>
      <c r="Z1065" s="429">
        <f t="shared" si="25"/>
        <v>0</v>
      </c>
      <c r="AA1065" s="429" t="s">
        <v>1296</v>
      </c>
    </row>
    <row r="1066" spans="1:27" x14ac:dyDescent="0.25">
      <c r="A1066" t="s">
        <v>149</v>
      </c>
      <c r="B1066" t="s">
        <v>1246</v>
      </c>
      <c r="C1066" t="s">
        <v>1324</v>
      </c>
      <c r="D1066" t="s">
        <v>1384</v>
      </c>
      <c r="E1066" t="s">
        <v>1326</v>
      </c>
      <c r="F1066" t="s">
        <v>1293</v>
      </c>
      <c r="G1066">
        <v>35</v>
      </c>
      <c r="H1066">
        <v>35025</v>
      </c>
      <c r="I1066" t="s">
        <v>563</v>
      </c>
      <c r="J1066" t="s">
        <v>1385</v>
      </c>
      <c r="K1066" t="s">
        <v>1386</v>
      </c>
      <c r="L1066">
        <v>21.789267203467748</v>
      </c>
      <c r="M1066">
        <v>6.7945026763501577</v>
      </c>
      <c r="N1066">
        <v>29.989529054235181</v>
      </c>
      <c r="O1066">
        <v>0</v>
      </c>
      <c r="P1066">
        <v>2.3429319573621235</v>
      </c>
      <c r="Q1066">
        <v>2.3429319573621235</v>
      </c>
      <c r="R1066" t="s">
        <v>531</v>
      </c>
      <c r="S1066" t="s">
        <v>531</v>
      </c>
      <c r="T1066" t="s">
        <v>531</v>
      </c>
      <c r="U1066" t="s">
        <v>531</v>
      </c>
      <c r="W1066" s="429">
        <f t="shared" si="25"/>
        <v>0</v>
      </c>
      <c r="X1066" s="429">
        <f t="shared" si="25"/>
        <v>0</v>
      </c>
      <c r="Y1066" s="429">
        <f t="shared" si="25"/>
        <v>0</v>
      </c>
      <c r="Z1066" s="429">
        <f t="shared" si="25"/>
        <v>0</v>
      </c>
      <c r="AA1066" s="429" t="s">
        <v>1296</v>
      </c>
    </row>
    <row r="1067" spans="1:27" x14ac:dyDescent="0.25">
      <c r="A1067" t="s">
        <v>149</v>
      </c>
      <c r="B1067" t="s">
        <v>1246</v>
      </c>
      <c r="C1067" t="s">
        <v>1324</v>
      </c>
      <c r="D1067" t="s">
        <v>1384</v>
      </c>
      <c r="E1067" t="s">
        <v>1326</v>
      </c>
      <c r="F1067" t="s">
        <v>1293</v>
      </c>
      <c r="G1067">
        <v>35</v>
      </c>
      <c r="H1067">
        <v>35025</v>
      </c>
      <c r="I1067" t="s">
        <v>563</v>
      </c>
      <c r="J1067" t="s">
        <v>1385</v>
      </c>
      <c r="K1067" t="s">
        <v>1386</v>
      </c>
      <c r="L1067">
        <v>21.789267203467748</v>
      </c>
      <c r="M1067">
        <v>6.7945026763501577</v>
      </c>
      <c r="N1067">
        <v>29.989529054235181</v>
      </c>
      <c r="O1067">
        <v>0</v>
      </c>
      <c r="P1067">
        <v>2.3429319573621235</v>
      </c>
      <c r="Q1067">
        <v>2.3429319573621235</v>
      </c>
      <c r="R1067" t="s">
        <v>531</v>
      </c>
      <c r="S1067" t="s">
        <v>531</v>
      </c>
      <c r="T1067" t="s">
        <v>531</v>
      </c>
      <c r="U1067" t="s">
        <v>531</v>
      </c>
      <c r="W1067" s="429">
        <f t="shared" si="25"/>
        <v>0</v>
      </c>
      <c r="X1067" s="429">
        <f t="shared" si="25"/>
        <v>0</v>
      </c>
      <c r="Y1067" s="429">
        <f t="shared" si="25"/>
        <v>0</v>
      </c>
      <c r="Z1067" s="429">
        <f t="shared" si="25"/>
        <v>0</v>
      </c>
      <c r="AA1067" s="429" t="s">
        <v>1296</v>
      </c>
    </row>
    <row r="1068" spans="1:27" x14ac:dyDescent="0.25">
      <c r="A1068" t="s">
        <v>149</v>
      </c>
      <c r="B1068" t="s">
        <v>1246</v>
      </c>
      <c r="C1068" t="s">
        <v>1324</v>
      </c>
      <c r="D1068" t="s">
        <v>1384</v>
      </c>
      <c r="E1068" t="s">
        <v>1326</v>
      </c>
      <c r="F1068" t="s">
        <v>1293</v>
      </c>
      <c r="G1068">
        <v>35</v>
      </c>
      <c r="H1068">
        <v>35025</v>
      </c>
      <c r="I1068" t="s">
        <v>563</v>
      </c>
      <c r="J1068" t="s">
        <v>1385</v>
      </c>
      <c r="K1068" t="s">
        <v>1386</v>
      </c>
      <c r="L1068">
        <v>21.789267203467748</v>
      </c>
      <c r="M1068">
        <v>6.7945026763501577</v>
      </c>
      <c r="N1068">
        <v>29.989529054235181</v>
      </c>
      <c r="O1068">
        <v>0</v>
      </c>
      <c r="P1068">
        <v>2.3429319573621235</v>
      </c>
      <c r="Q1068">
        <v>2.3429319573621235</v>
      </c>
      <c r="R1068" t="s">
        <v>531</v>
      </c>
      <c r="S1068" t="s">
        <v>531</v>
      </c>
      <c r="T1068" t="s">
        <v>531</v>
      </c>
      <c r="U1068" t="s">
        <v>531</v>
      </c>
      <c r="W1068" s="429">
        <f t="shared" si="25"/>
        <v>0</v>
      </c>
      <c r="X1068" s="429">
        <f t="shared" si="25"/>
        <v>0</v>
      </c>
      <c r="Y1068" s="429">
        <f t="shared" si="25"/>
        <v>0</v>
      </c>
      <c r="Z1068" s="429">
        <f t="shared" si="25"/>
        <v>0</v>
      </c>
      <c r="AA1068" s="429" t="s">
        <v>1296</v>
      </c>
    </row>
    <row r="1069" spans="1:27" x14ac:dyDescent="0.25">
      <c r="A1069" t="s">
        <v>149</v>
      </c>
      <c r="B1069" t="s">
        <v>1246</v>
      </c>
      <c r="C1069" t="s">
        <v>1324</v>
      </c>
      <c r="D1069" t="s">
        <v>1384</v>
      </c>
      <c r="E1069" t="s">
        <v>1326</v>
      </c>
      <c r="F1069" t="s">
        <v>1293</v>
      </c>
      <c r="G1069">
        <v>35</v>
      </c>
      <c r="H1069">
        <v>35025</v>
      </c>
      <c r="I1069" t="s">
        <v>563</v>
      </c>
      <c r="J1069" t="s">
        <v>1385</v>
      </c>
      <c r="K1069" t="s">
        <v>1386</v>
      </c>
      <c r="L1069">
        <v>21.789267203467748</v>
      </c>
      <c r="M1069">
        <v>6.7945026763501577</v>
      </c>
      <c r="N1069">
        <v>29.989529054235181</v>
      </c>
      <c r="O1069">
        <v>0</v>
      </c>
      <c r="P1069">
        <v>2.3429319573621235</v>
      </c>
      <c r="Q1069">
        <v>2.3429319573621235</v>
      </c>
      <c r="R1069" t="s">
        <v>531</v>
      </c>
      <c r="S1069" t="s">
        <v>531</v>
      </c>
      <c r="T1069" t="s">
        <v>531</v>
      </c>
      <c r="U1069" t="s">
        <v>531</v>
      </c>
      <c r="W1069" s="429">
        <f t="shared" si="25"/>
        <v>0</v>
      </c>
      <c r="X1069" s="429">
        <f t="shared" si="25"/>
        <v>0</v>
      </c>
      <c r="Y1069" s="429">
        <f t="shared" si="25"/>
        <v>0</v>
      </c>
      <c r="Z1069" s="429">
        <f t="shared" si="25"/>
        <v>0</v>
      </c>
      <c r="AA1069" s="429" t="s">
        <v>1296</v>
      </c>
    </row>
    <row r="1070" spans="1:27" x14ac:dyDescent="0.25">
      <c r="A1070" t="s">
        <v>149</v>
      </c>
      <c r="B1070" t="s">
        <v>1246</v>
      </c>
      <c r="C1070" t="s">
        <v>1324</v>
      </c>
      <c r="D1070" t="s">
        <v>1384</v>
      </c>
      <c r="E1070" t="s">
        <v>1326</v>
      </c>
      <c r="F1070" t="s">
        <v>1293</v>
      </c>
      <c r="G1070">
        <v>35</v>
      </c>
      <c r="H1070">
        <v>35025</v>
      </c>
      <c r="I1070" t="s">
        <v>563</v>
      </c>
      <c r="J1070" t="s">
        <v>1385</v>
      </c>
      <c r="K1070" t="s">
        <v>1386</v>
      </c>
      <c r="L1070">
        <v>0</v>
      </c>
      <c r="M1070">
        <v>7.0287958720863699</v>
      </c>
      <c r="N1070">
        <v>0</v>
      </c>
      <c r="O1070">
        <v>0</v>
      </c>
      <c r="P1070">
        <v>0</v>
      </c>
      <c r="Q1070">
        <v>0</v>
      </c>
      <c r="R1070" t="s">
        <v>531</v>
      </c>
      <c r="S1070" t="s">
        <v>531</v>
      </c>
      <c r="T1070" t="s">
        <v>531</v>
      </c>
      <c r="U1070" t="s">
        <v>531</v>
      </c>
      <c r="W1070" s="429">
        <f t="shared" si="25"/>
        <v>0</v>
      </c>
      <c r="X1070" s="429">
        <f t="shared" si="25"/>
        <v>0</v>
      </c>
      <c r="Y1070" s="429">
        <f t="shared" si="25"/>
        <v>0</v>
      </c>
      <c r="Z1070" s="429">
        <f t="shared" si="25"/>
        <v>0</v>
      </c>
      <c r="AA1070" s="429" t="s">
        <v>1296</v>
      </c>
    </row>
    <row r="1071" spans="1:27" x14ac:dyDescent="0.25">
      <c r="A1071" t="s">
        <v>149</v>
      </c>
      <c r="B1071" t="s">
        <v>1246</v>
      </c>
      <c r="C1071" t="s">
        <v>1324</v>
      </c>
      <c r="D1071" t="s">
        <v>1384</v>
      </c>
      <c r="E1071" t="s">
        <v>1326</v>
      </c>
      <c r="F1071" t="s">
        <v>1293</v>
      </c>
      <c r="G1071">
        <v>35</v>
      </c>
      <c r="H1071">
        <v>35025</v>
      </c>
      <c r="I1071" t="s">
        <v>563</v>
      </c>
      <c r="J1071" t="s">
        <v>1385</v>
      </c>
      <c r="K1071" t="s">
        <v>1386</v>
      </c>
      <c r="L1071">
        <v>0</v>
      </c>
      <c r="M1071">
        <v>7.0287958720863699</v>
      </c>
      <c r="N1071">
        <v>0</v>
      </c>
      <c r="O1071">
        <v>0</v>
      </c>
      <c r="P1071">
        <v>0</v>
      </c>
      <c r="Q1071">
        <v>0</v>
      </c>
      <c r="R1071" t="s">
        <v>531</v>
      </c>
      <c r="S1071" t="s">
        <v>531</v>
      </c>
      <c r="T1071" t="s">
        <v>531</v>
      </c>
      <c r="U1071" t="s">
        <v>531</v>
      </c>
      <c r="W1071" s="429">
        <f t="shared" si="25"/>
        <v>0</v>
      </c>
      <c r="X1071" s="429">
        <f t="shared" si="25"/>
        <v>0</v>
      </c>
      <c r="Y1071" s="429">
        <f t="shared" si="25"/>
        <v>0</v>
      </c>
      <c r="Z1071" s="429">
        <f t="shared" si="25"/>
        <v>0</v>
      </c>
      <c r="AA1071" s="429" t="s">
        <v>1296</v>
      </c>
    </row>
    <row r="1072" spans="1:27" x14ac:dyDescent="0.25">
      <c r="A1072" t="s">
        <v>149</v>
      </c>
      <c r="B1072" t="s">
        <v>1246</v>
      </c>
      <c r="C1072" t="s">
        <v>1324</v>
      </c>
      <c r="D1072" t="s">
        <v>1384</v>
      </c>
      <c r="E1072" t="s">
        <v>1326</v>
      </c>
      <c r="F1072" t="s">
        <v>1293</v>
      </c>
      <c r="G1072">
        <v>35</v>
      </c>
      <c r="H1072">
        <v>35025</v>
      </c>
      <c r="I1072" t="s">
        <v>563</v>
      </c>
      <c r="J1072" t="s">
        <v>1385</v>
      </c>
      <c r="K1072" t="s">
        <v>1386</v>
      </c>
      <c r="L1072">
        <v>0</v>
      </c>
      <c r="M1072">
        <v>3.2801047403069727</v>
      </c>
      <c r="N1072">
        <v>0</v>
      </c>
      <c r="O1072">
        <v>0</v>
      </c>
      <c r="P1072">
        <v>0</v>
      </c>
      <c r="Q1072">
        <v>0</v>
      </c>
      <c r="R1072" t="s">
        <v>531</v>
      </c>
      <c r="S1072" t="s">
        <v>531</v>
      </c>
      <c r="T1072" t="s">
        <v>531</v>
      </c>
      <c r="U1072" t="s">
        <v>531</v>
      </c>
      <c r="W1072" s="429">
        <f t="shared" si="25"/>
        <v>0</v>
      </c>
      <c r="X1072" s="429">
        <f t="shared" si="25"/>
        <v>0</v>
      </c>
      <c r="Y1072" s="429">
        <f t="shared" si="25"/>
        <v>0</v>
      </c>
      <c r="Z1072" s="429">
        <f t="shared" si="25"/>
        <v>0</v>
      </c>
      <c r="AA1072" s="429" t="s">
        <v>1296</v>
      </c>
    </row>
    <row r="1073" spans="1:27" x14ac:dyDescent="0.25">
      <c r="A1073" t="s">
        <v>149</v>
      </c>
      <c r="B1073" t="s">
        <v>1246</v>
      </c>
      <c r="C1073" t="s">
        <v>1324</v>
      </c>
      <c r="D1073" t="s">
        <v>1384</v>
      </c>
      <c r="E1073" t="s">
        <v>1326</v>
      </c>
      <c r="F1073" t="s">
        <v>1293</v>
      </c>
      <c r="G1073">
        <v>35</v>
      </c>
      <c r="H1073">
        <v>35025</v>
      </c>
      <c r="I1073" t="s">
        <v>563</v>
      </c>
      <c r="J1073" t="s">
        <v>1385</v>
      </c>
      <c r="K1073" t="s">
        <v>1386</v>
      </c>
      <c r="L1073">
        <v>23.429319573621235</v>
      </c>
      <c r="M1073">
        <v>23.429319573621235</v>
      </c>
      <c r="N1073">
        <v>0</v>
      </c>
      <c r="O1073">
        <v>23.429319573621235</v>
      </c>
      <c r="P1073">
        <v>23.429319573621235</v>
      </c>
      <c r="Q1073">
        <v>23.429319573621235</v>
      </c>
      <c r="R1073" t="s">
        <v>531</v>
      </c>
      <c r="S1073" t="s">
        <v>531</v>
      </c>
      <c r="T1073" t="s">
        <v>531</v>
      </c>
      <c r="U1073" t="s">
        <v>531</v>
      </c>
      <c r="W1073" s="429">
        <f t="shared" si="25"/>
        <v>0</v>
      </c>
      <c r="X1073" s="429">
        <f t="shared" si="25"/>
        <v>0</v>
      </c>
      <c r="Y1073" s="429">
        <f t="shared" si="25"/>
        <v>0</v>
      </c>
      <c r="Z1073" s="429">
        <f t="shared" si="25"/>
        <v>0</v>
      </c>
      <c r="AA1073" s="429" t="s">
        <v>1296</v>
      </c>
    </row>
    <row r="1074" spans="1:27" x14ac:dyDescent="0.25">
      <c r="A1074" t="s">
        <v>149</v>
      </c>
      <c r="B1074" t="s">
        <v>1246</v>
      </c>
      <c r="C1074" t="s">
        <v>1324</v>
      </c>
      <c r="D1074" t="s">
        <v>1384</v>
      </c>
      <c r="E1074" t="s">
        <v>1326</v>
      </c>
      <c r="F1074" t="s">
        <v>1293</v>
      </c>
      <c r="G1074">
        <v>35</v>
      </c>
      <c r="H1074">
        <v>35015</v>
      </c>
      <c r="I1074" t="s">
        <v>552</v>
      </c>
      <c r="J1074" t="s">
        <v>1385</v>
      </c>
      <c r="K1074" t="s">
        <v>1386</v>
      </c>
      <c r="L1074">
        <v>31.160995032916244</v>
      </c>
      <c r="M1074">
        <v>21.789267203467748</v>
      </c>
      <c r="N1074">
        <v>62.556283261568694</v>
      </c>
      <c r="O1074">
        <v>0</v>
      </c>
      <c r="P1074">
        <v>0</v>
      </c>
      <c r="Q1074">
        <v>0</v>
      </c>
      <c r="R1074" t="s">
        <v>531</v>
      </c>
      <c r="S1074" t="s">
        <v>531</v>
      </c>
      <c r="T1074" t="s">
        <v>531</v>
      </c>
      <c r="U1074" t="s">
        <v>531</v>
      </c>
      <c r="W1074" s="429">
        <f t="shared" si="25"/>
        <v>0</v>
      </c>
      <c r="X1074" s="429">
        <f t="shared" si="25"/>
        <v>0</v>
      </c>
      <c r="Y1074" s="429">
        <f t="shared" si="25"/>
        <v>0</v>
      </c>
      <c r="Z1074" s="429">
        <f t="shared" si="25"/>
        <v>0</v>
      </c>
      <c r="AA1074" s="429" t="s">
        <v>1296</v>
      </c>
    </row>
    <row r="1075" spans="1:27" x14ac:dyDescent="0.25">
      <c r="A1075" t="s">
        <v>149</v>
      </c>
      <c r="B1075" t="s">
        <v>1246</v>
      </c>
      <c r="C1075" t="s">
        <v>1324</v>
      </c>
      <c r="D1075" t="s">
        <v>1384</v>
      </c>
      <c r="E1075" t="s">
        <v>1326</v>
      </c>
      <c r="F1075" t="s">
        <v>1293</v>
      </c>
      <c r="G1075">
        <v>35</v>
      </c>
      <c r="H1075">
        <v>35015</v>
      </c>
      <c r="I1075" t="s">
        <v>552</v>
      </c>
      <c r="J1075" t="s">
        <v>1385</v>
      </c>
      <c r="K1075" t="s">
        <v>1386</v>
      </c>
      <c r="L1075">
        <v>31.160995032916244</v>
      </c>
      <c r="M1075">
        <v>21.789267203467748</v>
      </c>
      <c r="N1075">
        <v>62.556283261568694</v>
      </c>
      <c r="O1075">
        <v>0</v>
      </c>
      <c r="P1075">
        <v>0</v>
      </c>
      <c r="Q1075">
        <v>0</v>
      </c>
      <c r="R1075" t="s">
        <v>531</v>
      </c>
      <c r="S1075" t="s">
        <v>531</v>
      </c>
      <c r="T1075" t="s">
        <v>531</v>
      </c>
      <c r="U1075" t="s">
        <v>531</v>
      </c>
      <c r="W1075" s="429">
        <f t="shared" si="25"/>
        <v>0</v>
      </c>
      <c r="X1075" s="429">
        <f t="shared" si="25"/>
        <v>0</v>
      </c>
      <c r="Y1075" s="429">
        <f t="shared" si="25"/>
        <v>0</v>
      </c>
      <c r="Z1075" s="429">
        <f t="shared" si="25"/>
        <v>0</v>
      </c>
      <c r="AA1075" s="429" t="s">
        <v>1296</v>
      </c>
    </row>
    <row r="1076" spans="1:27" x14ac:dyDescent="0.25">
      <c r="A1076" t="s">
        <v>149</v>
      </c>
      <c r="B1076" t="s">
        <v>1246</v>
      </c>
      <c r="C1076" t="s">
        <v>1324</v>
      </c>
      <c r="D1076" t="s">
        <v>1384</v>
      </c>
      <c r="E1076" t="s">
        <v>1326</v>
      </c>
      <c r="F1076" t="s">
        <v>1293</v>
      </c>
      <c r="G1076">
        <v>35</v>
      </c>
      <c r="H1076">
        <v>35015</v>
      </c>
      <c r="I1076" t="s">
        <v>552</v>
      </c>
      <c r="J1076" t="s">
        <v>1385</v>
      </c>
      <c r="K1076" t="s">
        <v>1386</v>
      </c>
      <c r="L1076">
        <v>31.160995032916244</v>
      </c>
      <c r="M1076">
        <v>21.789267203467748</v>
      </c>
      <c r="N1076">
        <v>62.556283261568694</v>
      </c>
      <c r="O1076">
        <v>0</v>
      </c>
      <c r="P1076">
        <v>0</v>
      </c>
      <c r="Q1076">
        <v>0</v>
      </c>
      <c r="R1076" t="s">
        <v>531</v>
      </c>
      <c r="S1076" t="s">
        <v>531</v>
      </c>
      <c r="T1076" t="s">
        <v>531</v>
      </c>
      <c r="U1076" t="s">
        <v>531</v>
      </c>
      <c r="W1076" s="429">
        <f t="shared" si="25"/>
        <v>0</v>
      </c>
      <c r="X1076" s="429">
        <f t="shared" si="25"/>
        <v>0</v>
      </c>
      <c r="Y1076" s="429">
        <f t="shared" si="25"/>
        <v>0</v>
      </c>
      <c r="Z1076" s="429">
        <f t="shared" si="25"/>
        <v>0</v>
      </c>
      <c r="AA1076" s="429" t="s">
        <v>1296</v>
      </c>
    </row>
    <row r="1077" spans="1:27" x14ac:dyDescent="0.25">
      <c r="A1077" t="s">
        <v>149</v>
      </c>
      <c r="B1077" t="s">
        <v>1246</v>
      </c>
      <c r="C1077" t="s">
        <v>1324</v>
      </c>
      <c r="D1077" t="s">
        <v>1384</v>
      </c>
      <c r="E1077" t="s">
        <v>1326</v>
      </c>
      <c r="F1077" t="s">
        <v>1293</v>
      </c>
      <c r="G1077">
        <v>35</v>
      </c>
      <c r="H1077">
        <v>35015</v>
      </c>
      <c r="I1077" t="s">
        <v>552</v>
      </c>
      <c r="J1077" t="s">
        <v>1385</v>
      </c>
      <c r="K1077" t="s">
        <v>1386</v>
      </c>
      <c r="L1077">
        <v>0</v>
      </c>
      <c r="M1077">
        <v>44.984293581352766</v>
      </c>
      <c r="N1077">
        <v>0</v>
      </c>
      <c r="O1077">
        <v>0</v>
      </c>
      <c r="P1077">
        <v>0</v>
      </c>
      <c r="Q1077">
        <v>0</v>
      </c>
      <c r="R1077" t="s">
        <v>531</v>
      </c>
      <c r="S1077" t="s">
        <v>531</v>
      </c>
      <c r="T1077" t="s">
        <v>531</v>
      </c>
      <c r="U1077" t="s">
        <v>531</v>
      </c>
      <c r="W1077" s="429">
        <f t="shared" si="25"/>
        <v>0</v>
      </c>
      <c r="X1077" s="429">
        <f t="shared" si="25"/>
        <v>0</v>
      </c>
      <c r="Y1077" s="429">
        <f t="shared" si="25"/>
        <v>0</v>
      </c>
      <c r="Z1077" s="429">
        <f t="shared" si="25"/>
        <v>0</v>
      </c>
      <c r="AA1077" s="429" t="s">
        <v>1296</v>
      </c>
    </row>
    <row r="1078" spans="1:27" x14ac:dyDescent="0.25">
      <c r="A1078" t="s">
        <v>149</v>
      </c>
      <c r="B1078" t="s">
        <v>1246</v>
      </c>
      <c r="C1078" t="s">
        <v>1324</v>
      </c>
      <c r="D1078" t="s">
        <v>1384</v>
      </c>
      <c r="E1078" t="s">
        <v>1326</v>
      </c>
      <c r="F1078" t="s">
        <v>1293</v>
      </c>
      <c r="G1078">
        <v>35</v>
      </c>
      <c r="H1078">
        <v>35015</v>
      </c>
      <c r="I1078" t="s">
        <v>552</v>
      </c>
      <c r="J1078" t="s">
        <v>1385</v>
      </c>
      <c r="K1078" t="s">
        <v>1386</v>
      </c>
      <c r="L1078">
        <v>0</v>
      </c>
      <c r="M1078">
        <v>4.9201571104604591</v>
      </c>
      <c r="N1078">
        <v>0</v>
      </c>
      <c r="O1078">
        <v>0</v>
      </c>
      <c r="P1078">
        <v>0</v>
      </c>
      <c r="Q1078">
        <v>0</v>
      </c>
      <c r="R1078" t="s">
        <v>531</v>
      </c>
      <c r="S1078" t="s">
        <v>531</v>
      </c>
      <c r="T1078" t="s">
        <v>531</v>
      </c>
      <c r="U1078" t="s">
        <v>531</v>
      </c>
      <c r="W1078" s="429">
        <f t="shared" si="25"/>
        <v>0</v>
      </c>
      <c r="X1078" s="429">
        <f t="shared" si="25"/>
        <v>0</v>
      </c>
      <c r="Y1078" s="429">
        <f t="shared" si="25"/>
        <v>0</v>
      </c>
      <c r="Z1078" s="429">
        <f t="shared" si="25"/>
        <v>0</v>
      </c>
      <c r="AA1078" s="429" t="s">
        <v>1296</v>
      </c>
    </row>
    <row r="1079" spans="1:27" x14ac:dyDescent="0.25">
      <c r="A1079" t="s">
        <v>149</v>
      </c>
      <c r="B1079" t="s">
        <v>1246</v>
      </c>
      <c r="C1079" t="s">
        <v>1324</v>
      </c>
      <c r="D1079" t="s">
        <v>1384</v>
      </c>
      <c r="E1079" t="s">
        <v>1326</v>
      </c>
      <c r="F1079" t="s">
        <v>1293</v>
      </c>
      <c r="G1079">
        <v>35</v>
      </c>
      <c r="H1079">
        <v>35015</v>
      </c>
      <c r="I1079" t="s">
        <v>552</v>
      </c>
      <c r="J1079" t="s">
        <v>1385</v>
      </c>
      <c r="K1079" t="s">
        <v>1386</v>
      </c>
      <c r="L1079">
        <v>0</v>
      </c>
      <c r="M1079">
        <v>4.9201571104604591</v>
      </c>
      <c r="N1079">
        <v>0</v>
      </c>
      <c r="O1079">
        <v>0</v>
      </c>
      <c r="P1079">
        <v>0</v>
      </c>
      <c r="Q1079">
        <v>0</v>
      </c>
      <c r="R1079" t="s">
        <v>531</v>
      </c>
      <c r="S1079" t="s">
        <v>531</v>
      </c>
      <c r="T1079" t="s">
        <v>531</v>
      </c>
      <c r="U1079" t="s">
        <v>531</v>
      </c>
      <c r="W1079" s="429">
        <f t="shared" si="25"/>
        <v>0</v>
      </c>
      <c r="X1079" s="429">
        <f t="shared" si="25"/>
        <v>0</v>
      </c>
      <c r="Y1079" s="429">
        <f t="shared" si="25"/>
        <v>0</v>
      </c>
      <c r="Z1079" s="429">
        <f t="shared" si="25"/>
        <v>0</v>
      </c>
      <c r="AA1079" s="429" t="s">
        <v>1296</v>
      </c>
    </row>
    <row r="1080" spans="1:27" x14ac:dyDescent="0.25">
      <c r="A1080" t="s">
        <v>149</v>
      </c>
      <c r="B1080" t="s">
        <v>1246</v>
      </c>
      <c r="C1080" t="s">
        <v>1324</v>
      </c>
      <c r="D1080" t="s">
        <v>1384</v>
      </c>
      <c r="E1080" t="s">
        <v>1326</v>
      </c>
      <c r="F1080" t="s">
        <v>1293</v>
      </c>
      <c r="G1080">
        <v>35</v>
      </c>
      <c r="H1080">
        <v>35015</v>
      </c>
      <c r="I1080" t="s">
        <v>552</v>
      </c>
      <c r="J1080" t="s">
        <v>1385</v>
      </c>
      <c r="K1080" t="s">
        <v>1386</v>
      </c>
      <c r="L1080">
        <v>21.789267203467748</v>
      </c>
      <c r="M1080">
        <v>6.7945026763501577</v>
      </c>
      <c r="N1080">
        <v>53.41884862785642</v>
      </c>
      <c r="O1080">
        <v>1.8743455658896988</v>
      </c>
      <c r="P1080">
        <v>2.3429319573621235</v>
      </c>
      <c r="Q1080">
        <v>2.3429319573621235</v>
      </c>
      <c r="R1080" t="s">
        <v>531</v>
      </c>
      <c r="S1080" t="s">
        <v>531</v>
      </c>
      <c r="T1080" t="s">
        <v>531</v>
      </c>
      <c r="U1080" t="s">
        <v>531</v>
      </c>
      <c r="W1080" s="429">
        <f t="shared" si="25"/>
        <v>0</v>
      </c>
      <c r="X1080" s="429">
        <f t="shared" si="25"/>
        <v>0</v>
      </c>
      <c r="Y1080" s="429">
        <f t="shared" si="25"/>
        <v>0</v>
      </c>
      <c r="Z1080" s="429">
        <f t="shared" si="25"/>
        <v>0</v>
      </c>
      <c r="AA1080" s="429" t="s">
        <v>1296</v>
      </c>
    </row>
    <row r="1081" spans="1:27" x14ac:dyDescent="0.25">
      <c r="A1081" t="s">
        <v>149</v>
      </c>
      <c r="B1081" t="s">
        <v>1246</v>
      </c>
      <c r="C1081" t="s">
        <v>1324</v>
      </c>
      <c r="D1081" t="s">
        <v>1384</v>
      </c>
      <c r="E1081" t="s">
        <v>1326</v>
      </c>
      <c r="F1081" t="s">
        <v>1293</v>
      </c>
      <c r="G1081">
        <v>35</v>
      </c>
      <c r="H1081">
        <v>35015</v>
      </c>
      <c r="I1081" t="s">
        <v>552</v>
      </c>
      <c r="J1081" t="s">
        <v>1385</v>
      </c>
      <c r="K1081" t="s">
        <v>1386</v>
      </c>
      <c r="L1081">
        <v>21.789267203467748</v>
      </c>
      <c r="M1081">
        <v>6.7945026763501577</v>
      </c>
      <c r="N1081">
        <v>53.41884862785642</v>
      </c>
      <c r="O1081">
        <v>1.8743455658896988</v>
      </c>
      <c r="P1081">
        <v>2.3429319573621235</v>
      </c>
      <c r="Q1081">
        <v>2.3429319573621235</v>
      </c>
      <c r="R1081" t="s">
        <v>531</v>
      </c>
      <c r="S1081" t="s">
        <v>531</v>
      </c>
      <c r="T1081" t="s">
        <v>531</v>
      </c>
      <c r="U1081" t="s">
        <v>531</v>
      </c>
      <c r="W1081" s="429">
        <f t="shared" si="25"/>
        <v>0</v>
      </c>
      <c r="X1081" s="429">
        <f t="shared" si="25"/>
        <v>0</v>
      </c>
      <c r="Y1081" s="429">
        <f t="shared" si="25"/>
        <v>0</v>
      </c>
      <c r="Z1081" s="429">
        <f t="shared" si="25"/>
        <v>0</v>
      </c>
      <c r="AA1081" s="429" t="s">
        <v>1296</v>
      </c>
    </row>
    <row r="1082" spans="1:27" x14ac:dyDescent="0.25">
      <c r="A1082" t="s">
        <v>149</v>
      </c>
      <c r="B1082" t="s">
        <v>1246</v>
      </c>
      <c r="C1082" t="s">
        <v>1324</v>
      </c>
      <c r="D1082" t="s">
        <v>1384</v>
      </c>
      <c r="E1082" t="s">
        <v>1326</v>
      </c>
      <c r="F1082" t="s">
        <v>1293</v>
      </c>
      <c r="G1082">
        <v>35</v>
      </c>
      <c r="H1082">
        <v>35015</v>
      </c>
      <c r="I1082" t="s">
        <v>552</v>
      </c>
      <c r="J1082" t="s">
        <v>1385</v>
      </c>
      <c r="K1082" t="s">
        <v>1386</v>
      </c>
      <c r="L1082">
        <v>21.789267203467748</v>
      </c>
      <c r="M1082">
        <v>6.7945026763501577</v>
      </c>
      <c r="N1082">
        <v>53.41884862785642</v>
      </c>
      <c r="O1082">
        <v>1.8743455658896988</v>
      </c>
      <c r="P1082">
        <v>2.3429319573621235</v>
      </c>
      <c r="Q1082">
        <v>2.3429319573621235</v>
      </c>
      <c r="R1082" t="s">
        <v>531</v>
      </c>
      <c r="S1082" t="s">
        <v>531</v>
      </c>
      <c r="T1082" t="s">
        <v>531</v>
      </c>
      <c r="U1082" t="s">
        <v>531</v>
      </c>
      <c r="W1082" s="429">
        <f t="shared" si="25"/>
        <v>0</v>
      </c>
      <c r="X1082" s="429">
        <f t="shared" si="25"/>
        <v>0</v>
      </c>
      <c r="Y1082" s="429">
        <f t="shared" si="25"/>
        <v>0</v>
      </c>
      <c r="Z1082" s="429">
        <f t="shared" si="25"/>
        <v>0</v>
      </c>
      <c r="AA1082" s="429" t="s">
        <v>1296</v>
      </c>
    </row>
    <row r="1083" spans="1:27" x14ac:dyDescent="0.25">
      <c r="A1083" t="s">
        <v>149</v>
      </c>
      <c r="B1083" t="s">
        <v>1246</v>
      </c>
      <c r="C1083" t="s">
        <v>1324</v>
      </c>
      <c r="D1083" t="s">
        <v>1384</v>
      </c>
      <c r="E1083" t="s">
        <v>1326</v>
      </c>
      <c r="F1083" t="s">
        <v>1293</v>
      </c>
      <c r="G1083">
        <v>35</v>
      </c>
      <c r="H1083">
        <v>35015</v>
      </c>
      <c r="I1083" t="s">
        <v>552</v>
      </c>
      <c r="J1083" t="s">
        <v>1385</v>
      </c>
      <c r="K1083" t="s">
        <v>1386</v>
      </c>
      <c r="L1083">
        <v>21.789267203467748</v>
      </c>
      <c r="M1083">
        <v>6.7945026763501577</v>
      </c>
      <c r="N1083">
        <v>53.41884862785642</v>
      </c>
      <c r="O1083">
        <v>1.8743455658896988</v>
      </c>
      <c r="P1083">
        <v>2.3429319573621235</v>
      </c>
      <c r="Q1083">
        <v>2.3429319573621235</v>
      </c>
      <c r="R1083" t="s">
        <v>531</v>
      </c>
      <c r="S1083" t="s">
        <v>531</v>
      </c>
      <c r="T1083" t="s">
        <v>531</v>
      </c>
      <c r="U1083" t="s">
        <v>531</v>
      </c>
      <c r="W1083" s="429">
        <f t="shared" si="25"/>
        <v>0</v>
      </c>
      <c r="X1083" s="429">
        <f t="shared" si="25"/>
        <v>0</v>
      </c>
      <c r="Y1083" s="429">
        <f t="shared" si="25"/>
        <v>0</v>
      </c>
      <c r="Z1083" s="429">
        <f t="shared" si="25"/>
        <v>0</v>
      </c>
      <c r="AA1083" s="429" t="s">
        <v>1296</v>
      </c>
    </row>
    <row r="1084" spans="1:27" x14ac:dyDescent="0.25">
      <c r="A1084" t="s">
        <v>149</v>
      </c>
      <c r="B1084" t="s">
        <v>1246</v>
      </c>
      <c r="C1084" t="s">
        <v>1324</v>
      </c>
      <c r="D1084" t="s">
        <v>1384</v>
      </c>
      <c r="E1084" t="s">
        <v>1326</v>
      </c>
      <c r="F1084" t="s">
        <v>1293</v>
      </c>
      <c r="G1084">
        <v>35</v>
      </c>
      <c r="H1084">
        <v>35015</v>
      </c>
      <c r="I1084" t="s">
        <v>552</v>
      </c>
      <c r="J1084" t="s">
        <v>1385</v>
      </c>
      <c r="K1084" t="s">
        <v>1386</v>
      </c>
      <c r="L1084">
        <v>0</v>
      </c>
      <c r="M1084">
        <v>7.7316754592950065</v>
      </c>
      <c r="N1084">
        <v>0</v>
      </c>
      <c r="O1084">
        <v>0</v>
      </c>
      <c r="P1084">
        <v>0</v>
      </c>
      <c r="Q1084">
        <v>0</v>
      </c>
      <c r="R1084" t="s">
        <v>531</v>
      </c>
      <c r="S1084" t="s">
        <v>531</v>
      </c>
      <c r="T1084" t="s">
        <v>531</v>
      </c>
      <c r="U1084" t="s">
        <v>531</v>
      </c>
      <c r="W1084" s="429">
        <f t="shared" si="25"/>
        <v>0</v>
      </c>
      <c r="X1084" s="429">
        <f t="shared" si="25"/>
        <v>0</v>
      </c>
      <c r="Y1084" s="429">
        <f t="shared" si="25"/>
        <v>0</v>
      </c>
      <c r="Z1084" s="429">
        <f t="shared" si="25"/>
        <v>0</v>
      </c>
      <c r="AA1084" s="429" t="s">
        <v>1296</v>
      </c>
    </row>
    <row r="1085" spans="1:27" x14ac:dyDescent="0.25">
      <c r="A1085" t="s">
        <v>149</v>
      </c>
      <c r="B1085" t="s">
        <v>1246</v>
      </c>
      <c r="C1085" t="s">
        <v>1324</v>
      </c>
      <c r="D1085" t="s">
        <v>1384</v>
      </c>
      <c r="E1085" t="s">
        <v>1326</v>
      </c>
      <c r="F1085" t="s">
        <v>1293</v>
      </c>
      <c r="G1085">
        <v>35</v>
      </c>
      <c r="H1085">
        <v>35015</v>
      </c>
      <c r="I1085" t="s">
        <v>552</v>
      </c>
      <c r="J1085" t="s">
        <v>1385</v>
      </c>
      <c r="K1085" t="s">
        <v>1386</v>
      </c>
      <c r="L1085">
        <v>0</v>
      </c>
      <c r="M1085">
        <v>7.7316754592950065</v>
      </c>
      <c r="N1085">
        <v>0</v>
      </c>
      <c r="O1085">
        <v>0</v>
      </c>
      <c r="P1085">
        <v>0</v>
      </c>
      <c r="Q1085">
        <v>0</v>
      </c>
      <c r="R1085" t="s">
        <v>531</v>
      </c>
      <c r="S1085" t="s">
        <v>531</v>
      </c>
      <c r="T1085" t="s">
        <v>531</v>
      </c>
      <c r="U1085" t="s">
        <v>531</v>
      </c>
      <c r="W1085" s="429">
        <f t="shared" si="25"/>
        <v>0</v>
      </c>
      <c r="X1085" s="429">
        <f t="shared" si="25"/>
        <v>0</v>
      </c>
      <c r="Y1085" s="429">
        <f t="shared" si="25"/>
        <v>0</v>
      </c>
      <c r="Z1085" s="429">
        <f t="shared" si="25"/>
        <v>0</v>
      </c>
      <c r="AA1085" s="429" t="s">
        <v>1296</v>
      </c>
    </row>
    <row r="1086" spans="1:27" x14ac:dyDescent="0.25">
      <c r="A1086" t="s">
        <v>149</v>
      </c>
      <c r="B1086" t="s">
        <v>1246</v>
      </c>
      <c r="C1086" t="s">
        <v>1324</v>
      </c>
      <c r="D1086" t="s">
        <v>1384</v>
      </c>
      <c r="E1086" t="s">
        <v>1326</v>
      </c>
      <c r="F1086" t="s">
        <v>1293</v>
      </c>
      <c r="G1086">
        <v>35</v>
      </c>
      <c r="H1086">
        <v>35015</v>
      </c>
      <c r="I1086" t="s">
        <v>552</v>
      </c>
      <c r="J1086" t="s">
        <v>1385</v>
      </c>
      <c r="K1086" t="s">
        <v>1386</v>
      </c>
      <c r="L1086">
        <v>0</v>
      </c>
      <c r="M1086">
        <v>3.2801047403069727</v>
      </c>
      <c r="N1086">
        <v>0</v>
      </c>
      <c r="O1086">
        <v>0</v>
      </c>
      <c r="P1086">
        <v>0</v>
      </c>
      <c r="Q1086">
        <v>0</v>
      </c>
      <c r="R1086" t="s">
        <v>531</v>
      </c>
      <c r="S1086" t="s">
        <v>531</v>
      </c>
      <c r="T1086" t="s">
        <v>531</v>
      </c>
      <c r="U1086" t="s">
        <v>531</v>
      </c>
      <c r="W1086" s="429">
        <f t="shared" si="25"/>
        <v>0</v>
      </c>
      <c r="X1086" s="429">
        <f t="shared" si="25"/>
        <v>0</v>
      </c>
      <c r="Y1086" s="429">
        <f t="shared" si="25"/>
        <v>0</v>
      </c>
      <c r="Z1086" s="429">
        <f t="shared" si="25"/>
        <v>0</v>
      </c>
      <c r="AA1086" s="429" t="s">
        <v>1296</v>
      </c>
    </row>
    <row r="1087" spans="1:27" x14ac:dyDescent="0.25">
      <c r="A1087" t="s">
        <v>149</v>
      </c>
      <c r="B1087" t="s">
        <v>1246</v>
      </c>
      <c r="C1087" t="s">
        <v>1324</v>
      </c>
      <c r="D1087" t="s">
        <v>1384</v>
      </c>
      <c r="E1087" t="s">
        <v>1326</v>
      </c>
      <c r="F1087" t="s">
        <v>1293</v>
      </c>
      <c r="G1087">
        <v>35</v>
      </c>
      <c r="H1087">
        <v>35015</v>
      </c>
      <c r="I1087" t="s">
        <v>552</v>
      </c>
      <c r="J1087" t="s">
        <v>1385</v>
      </c>
      <c r="K1087" t="s">
        <v>1386</v>
      </c>
      <c r="L1087">
        <v>23.429319573621235</v>
      </c>
      <c r="M1087">
        <v>23.429319573621235</v>
      </c>
      <c r="N1087">
        <v>23.429319573621235</v>
      </c>
      <c r="O1087">
        <v>23.429319573621235</v>
      </c>
      <c r="P1087">
        <v>23.429319573621235</v>
      </c>
      <c r="Q1087">
        <v>23.429319573621235</v>
      </c>
      <c r="R1087" t="s">
        <v>531</v>
      </c>
      <c r="S1087" t="s">
        <v>531</v>
      </c>
      <c r="T1087" t="s">
        <v>531</v>
      </c>
      <c r="U1087" t="s">
        <v>531</v>
      </c>
      <c r="W1087" s="429">
        <f t="shared" si="25"/>
        <v>0</v>
      </c>
      <c r="X1087" s="429">
        <f t="shared" si="25"/>
        <v>0</v>
      </c>
      <c r="Y1087" s="429">
        <f t="shared" si="25"/>
        <v>0</v>
      </c>
      <c r="Z1087" s="429">
        <f t="shared" si="25"/>
        <v>0</v>
      </c>
      <c r="AA1087" s="429" t="s">
        <v>1296</v>
      </c>
    </row>
    <row r="1088" spans="1:27" x14ac:dyDescent="0.25">
      <c r="A1088" t="s">
        <v>149</v>
      </c>
      <c r="B1088" t="s">
        <v>1246</v>
      </c>
      <c r="C1088" t="s">
        <v>1324</v>
      </c>
      <c r="D1088" t="s">
        <v>1384</v>
      </c>
      <c r="E1088" t="s">
        <v>1326</v>
      </c>
      <c r="F1088" t="s">
        <v>1293</v>
      </c>
      <c r="G1088">
        <v>35</v>
      </c>
      <c r="H1088">
        <v>35015</v>
      </c>
      <c r="I1088" t="s">
        <v>552</v>
      </c>
      <c r="J1088" t="s">
        <v>1385</v>
      </c>
      <c r="K1088" t="s">
        <v>1386</v>
      </c>
      <c r="L1088">
        <v>11.480366591074405</v>
      </c>
      <c r="M1088">
        <v>97.465969426264337</v>
      </c>
      <c r="N1088">
        <v>149.01047248823104</v>
      </c>
      <c r="O1088">
        <v>0</v>
      </c>
      <c r="P1088">
        <v>0</v>
      </c>
      <c r="Q1088">
        <v>0</v>
      </c>
      <c r="R1088" t="s">
        <v>531</v>
      </c>
      <c r="S1088" t="s">
        <v>531</v>
      </c>
      <c r="T1088" t="s">
        <v>531</v>
      </c>
      <c r="U1088" t="s">
        <v>531</v>
      </c>
      <c r="W1088" s="429">
        <f t="shared" si="25"/>
        <v>0</v>
      </c>
      <c r="X1088" s="429">
        <f t="shared" si="25"/>
        <v>0</v>
      </c>
      <c r="Y1088" s="429">
        <f t="shared" si="25"/>
        <v>0</v>
      </c>
      <c r="Z1088" s="429">
        <f t="shared" si="25"/>
        <v>0</v>
      </c>
      <c r="AA1088" s="429" t="s">
        <v>1296</v>
      </c>
    </row>
    <row r="1089" spans="1:27" x14ac:dyDescent="0.25">
      <c r="A1089" t="s">
        <v>149</v>
      </c>
      <c r="B1089" t="s">
        <v>1246</v>
      </c>
      <c r="C1089" t="s">
        <v>1324</v>
      </c>
      <c r="D1089" t="s">
        <v>1384</v>
      </c>
      <c r="E1089" t="s">
        <v>1326</v>
      </c>
      <c r="F1089" t="s">
        <v>1293</v>
      </c>
      <c r="G1089">
        <v>35</v>
      </c>
      <c r="H1089">
        <v>35025</v>
      </c>
      <c r="I1089" t="s">
        <v>563</v>
      </c>
      <c r="J1089" t="s">
        <v>1385</v>
      </c>
      <c r="K1089" t="s">
        <v>1386</v>
      </c>
      <c r="L1089">
        <v>49.670157496077017</v>
      </c>
      <c r="M1089">
        <v>31.160995032916244</v>
      </c>
      <c r="N1089">
        <v>49.670157496077017</v>
      </c>
      <c r="O1089">
        <v>0</v>
      </c>
      <c r="P1089">
        <v>0</v>
      </c>
      <c r="Q1089">
        <v>0</v>
      </c>
      <c r="R1089" t="s">
        <v>531</v>
      </c>
      <c r="S1089" t="s">
        <v>531</v>
      </c>
      <c r="T1089" t="s">
        <v>531</v>
      </c>
      <c r="U1089" t="s">
        <v>531</v>
      </c>
      <c r="W1089" s="429">
        <f t="shared" si="25"/>
        <v>0</v>
      </c>
      <c r="X1089" s="429">
        <f t="shared" si="25"/>
        <v>0</v>
      </c>
      <c r="Y1089" s="429">
        <f t="shared" si="25"/>
        <v>0</v>
      </c>
      <c r="Z1089" s="429">
        <f t="shared" si="25"/>
        <v>0</v>
      </c>
      <c r="AA1089" s="429" t="s">
        <v>1296</v>
      </c>
    </row>
    <row r="1090" spans="1:27" x14ac:dyDescent="0.25">
      <c r="A1090" t="s">
        <v>149</v>
      </c>
      <c r="B1090" t="s">
        <v>1246</v>
      </c>
      <c r="C1090" t="s">
        <v>1324</v>
      </c>
      <c r="D1090" t="s">
        <v>1384</v>
      </c>
      <c r="E1090" t="s">
        <v>1326</v>
      </c>
      <c r="F1090" t="s">
        <v>1293</v>
      </c>
      <c r="G1090">
        <v>35</v>
      </c>
      <c r="H1090">
        <v>35025</v>
      </c>
      <c r="I1090" t="s">
        <v>563</v>
      </c>
      <c r="J1090" t="s">
        <v>1385</v>
      </c>
      <c r="K1090" t="s">
        <v>1386</v>
      </c>
      <c r="L1090">
        <v>49.670157496077017</v>
      </c>
      <c r="M1090">
        <v>31.160995032916244</v>
      </c>
      <c r="N1090">
        <v>49.670157496077017</v>
      </c>
      <c r="O1090">
        <v>0</v>
      </c>
      <c r="P1090">
        <v>0</v>
      </c>
      <c r="Q1090">
        <v>0</v>
      </c>
      <c r="R1090" t="s">
        <v>531</v>
      </c>
      <c r="S1090" t="s">
        <v>531</v>
      </c>
      <c r="T1090" t="s">
        <v>531</v>
      </c>
      <c r="U1090" t="s">
        <v>531</v>
      </c>
      <c r="W1090" s="429">
        <f t="shared" si="25"/>
        <v>0</v>
      </c>
      <c r="X1090" s="429">
        <f t="shared" si="25"/>
        <v>0</v>
      </c>
      <c r="Y1090" s="429">
        <f t="shared" si="25"/>
        <v>0</v>
      </c>
      <c r="Z1090" s="429">
        <f t="shared" si="25"/>
        <v>0</v>
      </c>
      <c r="AA1090" s="429" t="s">
        <v>1296</v>
      </c>
    </row>
    <row r="1091" spans="1:27" x14ac:dyDescent="0.25">
      <c r="A1091" t="s">
        <v>149</v>
      </c>
      <c r="B1091" t="s">
        <v>1246</v>
      </c>
      <c r="C1091" t="s">
        <v>1324</v>
      </c>
      <c r="D1091" t="s">
        <v>1384</v>
      </c>
      <c r="E1091" t="s">
        <v>1326</v>
      </c>
      <c r="F1091" t="s">
        <v>1293</v>
      </c>
      <c r="G1091">
        <v>35</v>
      </c>
      <c r="H1091">
        <v>35025</v>
      </c>
      <c r="I1091" t="s">
        <v>563</v>
      </c>
      <c r="J1091" t="s">
        <v>1385</v>
      </c>
      <c r="K1091" t="s">
        <v>1386</v>
      </c>
      <c r="L1091">
        <v>0</v>
      </c>
      <c r="M1091">
        <v>3.9829843275156098</v>
      </c>
      <c r="N1091">
        <v>0</v>
      </c>
      <c r="O1091">
        <v>0</v>
      </c>
      <c r="P1091">
        <v>0</v>
      </c>
      <c r="Q1091">
        <v>0</v>
      </c>
      <c r="R1091" t="s">
        <v>531</v>
      </c>
      <c r="S1091" t="s">
        <v>531</v>
      </c>
      <c r="T1091" t="s">
        <v>531</v>
      </c>
      <c r="U1091" t="s">
        <v>531</v>
      </c>
      <c r="W1091" s="429">
        <f t="shared" si="25"/>
        <v>0</v>
      </c>
      <c r="X1091" s="429">
        <f t="shared" si="25"/>
        <v>0</v>
      </c>
      <c r="Y1091" s="429">
        <f t="shared" si="25"/>
        <v>0</v>
      </c>
      <c r="Z1091" s="429">
        <f t="shared" si="25"/>
        <v>0</v>
      </c>
      <c r="AA1091" s="429" t="s">
        <v>1296</v>
      </c>
    </row>
    <row r="1092" spans="1:27" x14ac:dyDescent="0.25">
      <c r="A1092" t="s">
        <v>149</v>
      </c>
      <c r="B1092" t="s">
        <v>1246</v>
      </c>
      <c r="C1092" t="s">
        <v>1324</v>
      </c>
      <c r="D1092" t="s">
        <v>1384</v>
      </c>
      <c r="E1092" t="s">
        <v>1326</v>
      </c>
      <c r="F1092" t="s">
        <v>1293</v>
      </c>
      <c r="G1092">
        <v>35</v>
      </c>
      <c r="H1092">
        <v>35025</v>
      </c>
      <c r="I1092" t="s">
        <v>563</v>
      </c>
      <c r="J1092" t="s">
        <v>1385</v>
      </c>
      <c r="K1092" t="s">
        <v>1386</v>
      </c>
      <c r="L1092">
        <v>0</v>
      </c>
      <c r="M1092">
        <v>3.9829843275156098</v>
      </c>
      <c r="N1092">
        <v>0</v>
      </c>
      <c r="O1092">
        <v>0</v>
      </c>
      <c r="P1092">
        <v>0</v>
      </c>
      <c r="Q1092">
        <v>0</v>
      </c>
      <c r="R1092" t="s">
        <v>531</v>
      </c>
      <c r="S1092" t="s">
        <v>531</v>
      </c>
      <c r="T1092" t="s">
        <v>531</v>
      </c>
      <c r="U1092" t="s">
        <v>531</v>
      </c>
      <c r="W1092" s="429">
        <f t="shared" si="25"/>
        <v>0</v>
      </c>
      <c r="X1092" s="429">
        <f t="shared" si="25"/>
        <v>0</v>
      </c>
      <c r="Y1092" s="429">
        <f t="shared" si="25"/>
        <v>0</v>
      </c>
      <c r="Z1092" s="429">
        <f t="shared" si="25"/>
        <v>0</v>
      </c>
      <c r="AA1092" s="429" t="s">
        <v>1296</v>
      </c>
    </row>
    <row r="1093" spans="1:27" x14ac:dyDescent="0.25">
      <c r="A1093" t="s">
        <v>149</v>
      </c>
      <c r="B1093" t="s">
        <v>1246</v>
      </c>
      <c r="C1093" t="s">
        <v>1324</v>
      </c>
      <c r="D1093" t="s">
        <v>1384</v>
      </c>
      <c r="E1093" t="s">
        <v>1326</v>
      </c>
      <c r="F1093" t="s">
        <v>1293</v>
      </c>
      <c r="G1093">
        <v>35</v>
      </c>
      <c r="H1093">
        <v>35025</v>
      </c>
      <c r="I1093" t="s">
        <v>563</v>
      </c>
      <c r="J1093" t="s">
        <v>1385</v>
      </c>
      <c r="K1093" t="s">
        <v>1386</v>
      </c>
      <c r="L1093">
        <v>0</v>
      </c>
      <c r="M1093">
        <v>56.230366976690959</v>
      </c>
      <c r="N1093">
        <v>0</v>
      </c>
      <c r="O1093">
        <v>0</v>
      </c>
      <c r="P1093">
        <v>0</v>
      </c>
      <c r="Q1093">
        <v>0</v>
      </c>
      <c r="R1093" t="s">
        <v>531</v>
      </c>
      <c r="S1093" t="s">
        <v>531</v>
      </c>
      <c r="T1093" t="s">
        <v>531</v>
      </c>
      <c r="U1093" t="s">
        <v>531</v>
      </c>
      <c r="W1093" s="429">
        <f t="shared" si="25"/>
        <v>0</v>
      </c>
      <c r="X1093" s="429">
        <f t="shared" si="25"/>
        <v>0</v>
      </c>
      <c r="Y1093" s="429">
        <f t="shared" si="25"/>
        <v>0</v>
      </c>
      <c r="Z1093" s="429">
        <f t="shared" si="25"/>
        <v>0</v>
      </c>
      <c r="AA1093" s="429" t="s">
        <v>1296</v>
      </c>
    </row>
    <row r="1094" spans="1:27" x14ac:dyDescent="0.25">
      <c r="A1094" t="s">
        <v>149</v>
      </c>
      <c r="B1094" t="s">
        <v>1246</v>
      </c>
      <c r="C1094" t="s">
        <v>1324</v>
      </c>
      <c r="D1094" t="s">
        <v>1384</v>
      </c>
      <c r="E1094" t="s">
        <v>1326</v>
      </c>
      <c r="F1094" t="s">
        <v>1293</v>
      </c>
      <c r="G1094">
        <v>35</v>
      </c>
      <c r="H1094">
        <v>35025</v>
      </c>
      <c r="I1094" t="s">
        <v>563</v>
      </c>
      <c r="J1094" t="s">
        <v>1385</v>
      </c>
      <c r="K1094" t="s">
        <v>1386</v>
      </c>
      <c r="L1094">
        <v>26.94371750966442</v>
      </c>
      <c r="M1094">
        <v>0</v>
      </c>
      <c r="N1094">
        <v>22.726439986412597</v>
      </c>
      <c r="O1094">
        <v>3.9829843275156098</v>
      </c>
      <c r="P1094">
        <v>0</v>
      </c>
      <c r="Q1094">
        <v>0</v>
      </c>
      <c r="R1094" t="s">
        <v>531</v>
      </c>
      <c r="S1094" t="s">
        <v>531</v>
      </c>
      <c r="T1094" t="s">
        <v>531</v>
      </c>
      <c r="U1094" t="s">
        <v>531</v>
      </c>
      <c r="W1094" s="429">
        <f t="shared" si="25"/>
        <v>0</v>
      </c>
      <c r="X1094" s="429">
        <f t="shared" si="25"/>
        <v>0</v>
      </c>
      <c r="Y1094" s="429">
        <f t="shared" si="25"/>
        <v>0</v>
      </c>
      <c r="Z1094" s="429">
        <f t="shared" si="25"/>
        <v>0</v>
      </c>
      <c r="AA1094" s="429" t="s">
        <v>1296</v>
      </c>
    </row>
    <row r="1095" spans="1:27" x14ac:dyDescent="0.25">
      <c r="A1095" t="s">
        <v>149</v>
      </c>
      <c r="B1095" t="s">
        <v>1246</v>
      </c>
      <c r="C1095" t="s">
        <v>1324</v>
      </c>
      <c r="D1095" t="s">
        <v>1384</v>
      </c>
      <c r="E1095" t="s">
        <v>1326</v>
      </c>
      <c r="F1095" t="s">
        <v>1293</v>
      </c>
      <c r="G1095">
        <v>35</v>
      </c>
      <c r="H1095">
        <v>35025</v>
      </c>
      <c r="I1095" t="s">
        <v>563</v>
      </c>
      <c r="J1095" t="s">
        <v>1385</v>
      </c>
      <c r="K1095" t="s">
        <v>1386</v>
      </c>
      <c r="L1095">
        <v>0</v>
      </c>
      <c r="M1095">
        <v>49.43586430034081</v>
      </c>
      <c r="N1095">
        <v>0</v>
      </c>
      <c r="O1095">
        <v>0</v>
      </c>
      <c r="P1095">
        <v>0</v>
      </c>
      <c r="Q1095">
        <v>0</v>
      </c>
      <c r="R1095" t="s">
        <v>531</v>
      </c>
      <c r="S1095" t="s">
        <v>531</v>
      </c>
      <c r="T1095" t="s">
        <v>531</v>
      </c>
      <c r="U1095" t="s">
        <v>531</v>
      </c>
      <c r="W1095" s="429">
        <f t="shared" si="25"/>
        <v>0</v>
      </c>
      <c r="X1095" s="429">
        <f t="shared" si="25"/>
        <v>0</v>
      </c>
      <c r="Y1095" s="429">
        <f t="shared" si="25"/>
        <v>0</v>
      </c>
      <c r="Z1095" s="429">
        <f t="shared" si="25"/>
        <v>0</v>
      </c>
      <c r="AA1095" s="429" t="s">
        <v>1296</v>
      </c>
    </row>
    <row r="1096" spans="1:27" x14ac:dyDescent="0.25">
      <c r="A1096" t="s">
        <v>149</v>
      </c>
      <c r="B1096" t="s">
        <v>1246</v>
      </c>
      <c r="C1096" t="s">
        <v>1324</v>
      </c>
      <c r="D1096" t="s">
        <v>1384</v>
      </c>
      <c r="E1096" t="s">
        <v>1326</v>
      </c>
      <c r="F1096" t="s">
        <v>1293</v>
      </c>
      <c r="G1096">
        <v>35</v>
      </c>
      <c r="H1096">
        <v>35025</v>
      </c>
      <c r="I1096" t="s">
        <v>563</v>
      </c>
      <c r="J1096" t="s">
        <v>1385</v>
      </c>
      <c r="K1096" t="s">
        <v>1386</v>
      </c>
      <c r="L1096">
        <v>23.429319573621235</v>
      </c>
      <c r="M1096">
        <v>23.429319573621235</v>
      </c>
      <c r="N1096">
        <v>23.429319573621235</v>
      </c>
      <c r="O1096">
        <v>23.429319573621235</v>
      </c>
      <c r="P1096">
        <v>23.429319573621235</v>
      </c>
      <c r="Q1096">
        <v>23.429319573621235</v>
      </c>
      <c r="R1096" t="s">
        <v>531</v>
      </c>
      <c r="S1096" t="s">
        <v>531</v>
      </c>
      <c r="T1096" t="s">
        <v>531</v>
      </c>
      <c r="U1096" t="s">
        <v>531</v>
      </c>
      <c r="W1096" s="429">
        <f t="shared" si="25"/>
        <v>0</v>
      </c>
      <c r="X1096" s="429">
        <f t="shared" si="25"/>
        <v>0</v>
      </c>
      <c r="Y1096" s="429">
        <f t="shared" si="25"/>
        <v>0</v>
      </c>
      <c r="Z1096" s="429">
        <f t="shared" si="25"/>
        <v>0</v>
      </c>
      <c r="AA1096" s="429" t="s">
        <v>1296</v>
      </c>
    </row>
    <row r="1097" spans="1:27" x14ac:dyDescent="0.25">
      <c r="A1097" t="s">
        <v>149</v>
      </c>
      <c r="B1097" t="s">
        <v>1246</v>
      </c>
      <c r="C1097" t="s">
        <v>1324</v>
      </c>
      <c r="D1097" t="s">
        <v>1384</v>
      </c>
      <c r="E1097" t="s">
        <v>1326</v>
      </c>
      <c r="F1097" t="s">
        <v>1293</v>
      </c>
      <c r="G1097">
        <v>35</v>
      </c>
      <c r="H1097">
        <v>35015</v>
      </c>
      <c r="I1097" t="s">
        <v>552</v>
      </c>
      <c r="J1097" t="s">
        <v>1385</v>
      </c>
      <c r="K1097" t="s">
        <v>1386</v>
      </c>
      <c r="L1097">
        <v>18.509162463160777</v>
      </c>
      <c r="M1097">
        <v>62.790576457304908</v>
      </c>
      <c r="N1097">
        <v>100.04319457936268</v>
      </c>
      <c r="O1097">
        <v>0</v>
      </c>
      <c r="P1097">
        <v>0</v>
      </c>
      <c r="Q1097">
        <v>0</v>
      </c>
      <c r="R1097" t="s">
        <v>531</v>
      </c>
      <c r="S1097" t="s">
        <v>531</v>
      </c>
      <c r="T1097" t="s">
        <v>531</v>
      </c>
      <c r="U1097" t="s">
        <v>531</v>
      </c>
      <c r="W1097" s="429">
        <f t="shared" si="25"/>
        <v>0</v>
      </c>
      <c r="X1097" s="429">
        <f t="shared" si="25"/>
        <v>0</v>
      </c>
      <c r="Y1097" s="429">
        <f t="shared" si="25"/>
        <v>0</v>
      </c>
      <c r="Z1097" s="429">
        <f t="shared" si="25"/>
        <v>0</v>
      </c>
      <c r="AA1097" s="429" t="s">
        <v>1296</v>
      </c>
    </row>
    <row r="1098" spans="1:27" x14ac:dyDescent="0.25">
      <c r="A1098" t="s">
        <v>149</v>
      </c>
      <c r="B1098" t="s">
        <v>1246</v>
      </c>
      <c r="C1098" t="s">
        <v>1324</v>
      </c>
      <c r="D1098" t="s">
        <v>1384</v>
      </c>
      <c r="E1098" t="s">
        <v>1326</v>
      </c>
      <c r="F1098" t="s">
        <v>1293</v>
      </c>
      <c r="G1098">
        <v>35</v>
      </c>
      <c r="H1098">
        <v>35015</v>
      </c>
      <c r="I1098" t="s">
        <v>552</v>
      </c>
      <c r="J1098" t="s">
        <v>1385</v>
      </c>
      <c r="K1098" t="s">
        <v>1386</v>
      </c>
      <c r="L1098">
        <v>23.429319573621235</v>
      </c>
      <c r="M1098">
        <v>23.429319573621235</v>
      </c>
      <c r="N1098">
        <v>29.989529054235181</v>
      </c>
      <c r="O1098">
        <v>0</v>
      </c>
      <c r="P1098">
        <v>2.3429319573621235</v>
      </c>
      <c r="Q1098">
        <v>2.3429319573621235</v>
      </c>
      <c r="R1098" t="s">
        <v>531</v>
      </c>
      <c r="S1098" t="s">
        <v>531</v>
      </c>
      <c r="T1098" t="s">
        <v>531</v>
      </c>
      <c r="U1098" t="s">
        <v>531</v>
      </c>
      <c r="W1098" s="429">
        <f t="shared" si="25"/>
        <v>0</v>
      </c>
      <c r="X1098" s="429">
        <f t="shared" si="25"/>
        <v>0</v>
      </c>
      <c r="Y1098" s="429">
        <f t="shared" si="25"/>
        <v>0</v>
      </c>
      <c r="Z1098" s="429">
        <f t="shared" si="25"/>
        <v>0</v>
      </c>
      <c r="AA1098" s="429" t="s">
        <v>1296</v>
      </c>
    </row>
    <row r="1099" spans="1:27" x14ac:dyDescent="0.25">
      <c r="A1099" t="s">
        <v>149</v>
      </c>
      <c r="B1099" t="s">
        <v>1246</v>
      </c>
      <c r="C1099" t="s">
        <v>1324</v>
      </c>
      <c r="D1099" t="s">
        <v>1384</v>
      </c>
      <c r="E1099" t="s">
        <v>1326</v>
      </c>
      <c r="F1099" t="s">
        <v>1293</v>
      </c>
      <c r="G1099">
        <v>35</v>
      </c>
      <c r="H1099">
        <v>35015</v>
      </c>
      <c r="I1099" t="s">
        <v>552</v>
      </c>
      <c r="J1099" t="s">
        <v>1385</v>
      </c>
      <c r="K1099" t="s">
        <v>1386</v>
      </c>
      <c r="L1099">
        <v>23.429319573621235</v>
      </c>
      <c r="M1099">
        <v>23.429319573621235</v>
      </c>
      <c r="N1099">
        <v>29.989529054235181</v>
      </c>
      <c r="O1099">
        <v>0</v>
      </c>
      <c r="P1099">
        <v>2.3429319573621235</v>
      </c>
      <c r="Q1099">
        <v>2.3429319573621235</v>
      </c>
      <c r="R1099" t="s">
        <v>531</v>
      </c>
      <c r="S1099" t="s">
        <v>531</v>
      </c>
      <c r="T1099" t="s">
        <v>531</v>
      </c>
      <c r="U1099" t="s">
        <v>531</v>
      </c>
      <c r="W1099" s="429">
        <f t="shared" si="25"/>
        <v>0</v>
      </c>
      <c r="X1099" s="429">
        <f t="shared" si="25"/>
        <v>0</v>
      </c>
      <c r="Y1099" s="429">
        <f t="shared" si="25"/>
        <v>0</v>
      </c>
      <c r="Z1099" s="429">
        <f t="shared" si="25"/>
        <v>0</v>
      </c>
      <c r="AA1099" s="429" t="s">
        <v>1296</v>
      </c>
    </row>
    <row r="1100" spans="1:27" x14ac:dyDescent="0.25">
      <c r="A1100" t="s">
        <v>149</v>
      </c>
      <c r="B1100" t="s">
        <v>1246</v>
      </c>
      <c r="C1100" t="s">
        <v>1324</v>
      </c>
      <c r="D1100" t="s">
        <v>1384</v>
      </c>
      <c r="E1100" t="s">
        <v>1326</v>
      </c>
      <c r="F1100" t="s">
        <v>1293</v>
      </c>
      <c r="G1100">
        <v>35</v>
      </c>
      <c r="H1100">
        <v>35015</v>
      </c>
      <c r="I1100" t="s">
        <v>552</v>
      </c>
      <c r="J1100" t="s">
        <v>1385</v>
      </c>
      <c r="K1100" t="s">
        <v>1386</v>
      </c>
      <c r="L1100">
        <v>23.429319573621235</v>
      </c>
      <c r="M1100">
        <v>23.429319573621235</v>
      </c>
      <c r="N1100">
        <v>29.989529054235181</v>
      </c>
      <c r="O1100">
        <v>0</v>
      </c>
      <c r="P1100">
        <v>2.3429319573621235</v>
      </c>
      <c r="Q1100">
        <v>2.3429319573621235</v>
      </c>
      <c r="R1100" t="s">
        <v>531</v>
      </c>
      <c r="S1100" t="s">
        <v>531</v>
      </c>
      <c r="T1100" t="s">
        <v>531</v>
      </c>
      <c r="U1100" t="s">
        <v>531</v>
      </c>
      <c r="W1100" s="429">
        <f t="shared" si="25"/>
        <v>0</v>
      </c>
      <c r="X1100" s="429">
        <f t="shared" si="25"/>
        <v>0</v>
      </c>
      <c r="Y1100" s="429">
        <f t="shared" si="25"/>
        <v>0</v>
      </c>
      <c r="Z1100" s="429">
        <f t="shared" si="25"/>
        <v>0</v>
      </c>
      <c r="AA1100" s="429" t="s">
        <v>1296</v>
      </c>
    </row>
    <row r="1101" spans="1:27" x14ac:dyDescent="0.25">
      <c r="A1101" t="s">
        <v>149</v>
      </c>
      <c r="B1101" t="s">
        <v>1246</v>
      </c>
      <c r="C1101" t="s">
        <v>1324</v>
      </c>
      <c r="D1101" t="s">
        <v>1384</v>
      </c>
      <c r="E1101" t="s">
        <v>1326</v>
      </c>
      <c r="F1101" t="s">
        <v>1293</v>
      </c>
      <c r="G1101">
        <v>35</v>
      </c>
      <c r="H1101">
        <v>35015</v>
      </c>
      <c r="I1101" t="s">
        <v>552</v>
      </c>
      <c r="J1101" t="s">
        <v>1385</v>
      </c>
      <c r="K1101" t="s">
        <v>1386</v>
      </c>
      <c r="L1101">
        <v>0</v>
      </c>
      <c r="M1101">
        <v>7.7316754592950065</v>
      </c>
      <c r="N1101">
        <v>0</v>
      </c>
      <c r="O1101">
        <v>0</v>
      </c>
      <c r="P1101">
        <v>0</v>
      </c>
      <c r="Q1101">
        <v>0</v>
      </c>
      <c r="R1101" t="s">
        <v>531</v>
      </c>
      <c r="S1101" t="s">
        <v>531</v>
      </c>
      <c r="T1101" t="s">
        <v>531</v>
      </c>
      <c r="U1101" t="s">
        <v>531</v>
      </c>
      <c r="W1101" s="429">
        <f t="shared" si="25"/>
        <v>0</v>
      </c>
      <c r="X1101" s="429">
        <f t="shared" si="25"/>
        <v>0</v>
      </c>
      <c r="Y1101" s="429">
        <f t="shared" si="25"/>
        <v>0</v>
      </c>
      <c r="Z1101" s="429">
        <f t="shared" si="25"/>
        <v>0</v>
      </c>
      <c r="AA1101" s="429" t="s">
        <v>1296</v>
      </c>
    </row>
    <row r="1102" spans="1:27" x14ac:dyDescent="0.25">
      <c r="A1102" t="s">
        <v>149</v>
      </c>
      <c r="B1102" t="s">
        <v>1246</v>
      </c>
      <c r="C1102" t="s">
        <v>1324</v>
      </c>
      <c r="D1102" t="s">
        <v>1384</v>
      </c>
      <c r="E1102" t="s">
        <v>1326</v>
      </c>
      <c r="F1102" t="s">
        <v>1293</v>
      </c>
      <c r="G1102">
        <v>35</v>
      </c>
      <c r="H1102">
        <v>35015</v>
      </c>
      <c r="I1102" t="s">
        <v>552</v>
      </c>
      <c r="J1102" t="s">
        <v>1385</v>
      </c>
      <c r="K1102" t="s">
        <v>1386</v>
      </c>
      <c r="L1102">
        <v>0</v>
      </c>
      <c r="M1102">
        <v>7.7316754592950065</v>
      </c>
      <c r="N1102">
        <v>0</v>
      </c>
      <c r="O1102">
        <v>0</v>
      </c>
      <c r="P1102">
        <v>0</v>
      </c>
      <c r="Q1102">
        <v>0</v>
      </c>
      <c r="R1102" t="s">
        <v>531</v>
      </c>
      <c r="S1102" t="s">
        <v>531</v>
      </c>
      <c r="T1102" t="s">
        <v>531</v>
      </c>
      <c r="U1102" t="s">
        <v>531</v>
      </c>
      <c r="W1102" s="429">
        <f t="shared" si="25"/>
        <v>0</v>
      </c>
      <c r="X1102" s="429">
        <f t="shared" si="25"/>
        <v>0</v>
      </c>
      <c r="Y1102" s="429">
        <f t="shared" si="25"/>
        <v>0</v>
      </c>
      <c r="Z1102" s="429">
        <f t="shared" si="25"/>
        <v>0</v>
      </c>
      <c r="AA1102" s="429" t="s">
        <v>1296</v>
      </c>
    </row>
    <row r="1103" spans="1:27" x14ac:dyDescent="0.25">
      <c r="A1103" t="s">
        <v>149</v>
      </c>
      <c r="B1103" t="s">
        <v>1246</v>
      </c>
      <c r="C1103" t="s">
        <v>1324</v>
      </c>
      <c r="D1103" t="s">
        <v>1384</v>
      </c>
      <c r="E1103" t="s">
        <v>1326</v>
      </c>
      <c r="F1103" t="s">
        <v>1293</v>
      </c>
      <c r="G1103">
        <v>35</v>
      </c>
      <c r="H1103">
        <v>35015</v>
      </c>
      <c r="I1103" t="s">
        <v>552</v>
      </c>
      <c r="J1103" t="s">
        <v>1385</v>
      </c>
      <c r="K1103" t="s">
        <v>1386</v>
      </c>
      <c r="L1103">
        <v>0</v>
      </c>
      <c r="M1103">
        <v>3.2801047403069727</v>
      </c>
      <c r="N1103">
        <v>0</v>
      </c>
      <c r="O1103">
        <v>0</v>
      </c>
      <c r="P1103">
        <v>0</v>
      </c>
      <c r="Q1103">
        <v>0</v>
      </c>
      <c r="R1103" t="s">
        <v>531</v>
      </c>
      <c r="S1103" t="s">
        <v>531</v>
      </c>
      <c r="T1103" t="s">
        <v>531</v>
      </c>
      <c r="U1103" t="s">
        <v>531</v>
      </c>
      <c r="W1103" s="429">
        <f t="shared" si="25"/>
        <v>0</v>
      </c>
      <c r="X1103" s="429">
        <f t="shared" si="25"/>
        <v>0</v>
      </c>
      <c r="Y1103" s="429">
        <f t="shared" si="25"/>
        <v>0</v>
      </c>
      <c r="Z1103" s="429">
        <f t="shared" si="25"/>
        <v>0</v>
      </c>
      <c r="AA1103" s="429" t="s">
        <v>1296</v>
      </c>
    </row>
    <row r="1104" spans="1:27" x14ac:dyDescent="0.25">
      <c r="A1104" t="s">
        <v>149</v>
      </c>
      <c r="B1104" t="s">
        <v>1246</v>
      </c>
      <c r="C1104" t="s">
        <v>1324</v>
      </c>
      <c r="D1104" t="s">
        <v>1384</v>
      </c>
      <c r="E1104" t="s">
        <v>1326</v>
      </c>
      <c r="F1104" t="s">
        <v>1293</v>
      </c>
      <c r="G1104">
        <v>35</v>
      </c>
      <c r="H1104">
        <v>35015</v>
      </c>
      <c r="I1104" t="s">
        <v>552</v>
      </c>
      <c r="J1104" t="s">
        <v>1385</v>
      </c>
      <c r="K1104" t="s">
        <v>1386</v>
      </c>
      <c r="L1104">
        <v>0</v>
      </c>
      <c r="M1104">
        <v>23.429319573621235</v>
      </c>
      <c r="N1104">
        <v>0</v>
      </c>
      <c r="O1104">
        <v>0</v>
      </c>
      <c r="P1104">
        <v>0</v>
      </c>
      <c r="Q1104">
        <v>0</v>
      </c>
      <c r="R1104" t="s">
        <v>531</v>
      </c>
      <c r="S1104" t="s">
        <v>531</v>
      </c>
      <c r="T1104" t="s">
        <v>531</v>
      </c>
      <c r="U1104" t="s">
        <v>531</v>
      </c>
      <c r="W1104" s="429">
        <f t="shared" si="25"/>
        <v>0</v>
      </c>
      <c r="X1104" s="429">
        <f t="shared" si="25"/>
        <v>0</v>
      </c>
      <c r="Y1104" s="429">
        <f t="shared" si="25"/>
        <v>0</v>
      </c>
      <c r="Z1104" s="429">
        <f t="shared" si="25"/>
        <v>0</v>
      </c>
      <c r="AA1104" s="429" t="s">
        <v>1296</v>
      </c>
    </row>
    <row r="1105" spans="1:27" x14ac:dyDescent="0.25">
      <c r="A1105" t="s">
        <v>149</v>
      </c>
      <c r="B1105" t="s">
        <v>1246</v>
      </c>
      <c r="C1105" t="s">
        <v>1324</v>
      </c>
      <c r="D1105" t="s">
        <v>1384</v>
      </c>
      <c r="E1105" t="s">
        <v>1326</v>
      </c>
      <c r="F1105" t="s">
        <v>1293</v>
      </c>
      <c r="G1105">
        <v>35</v>
      </c>
      <c r="H1105">
        <v>35015</v>
      </c>
      <c r="I1105" t="s">
        <v>552</v>
      </c>
      <c r="J1105" t="s">
        <v>1385</v>
      </c>
      <c r="K1105" t="s">
        <v>1386</v>
      </c>
      <c r="L1105">
        <v>0</v>
      </c>
      <c r="M1105">
        <v>13.589005352700315</v>
      </c>
      <c r="N1105">
        <v>0</v>
      </c>
      <c r="O1105">
        <v>0</v>
      </c>
      <c r="P1105">
        <v>0</v>
      </c>
      <c r="Q1105">
        <v>0</v>
      </c>
      <c r="R1105" t="s">
        <v>531</v>
      </c>
      <c r="S1105" t="s">
        <v>531</v>
      </c>
      <c r="T1105" t="s">
        <v>531</v>
      </c>
      <c r="U1105" t="s">
        <v>531</v>
      </c>
      <c r="W1105" s="429">
        <f t="shared" si="25"/>
        <v>0</v>
      </c>
      <c r="X1105" s="429">
        <f t="shared" si="25"/>
        <v>0</v>
      </c>
      <c r="Y1105" s="429">
        <f t="shared" si="25"/>
        <v>0</v>
      </c>
      <c r="Z1105" s="429">
        <f t="shared" si="25"/>
        <v>0</v>
      </c>
      <c r="AA1105" s="429" t="s">
        <v>1296</v>
      </c>
    </row>
    <row r="1106" spans="1:27" x14ac:dyDescent="0.25">
      <c r="A1106" t="s">
        <v>149</v>
      </c>
      <c r="B1106" t="s">
        <v>1246</v>
      </c>
      <c r="C1106" t="s">
        <v>1324</v>
      </c>
      <c r="D1106" t="s">
        <v>1384</v>
      </c>
      <c r="E1106" t="s">
        <v>1326</v>
      </c>
      <c r="F1106" t="s">
        <v>1293</v>
      </c>
      <c r="G1106">
        <v>35</v>
      </c>
      <c r="H1106">
        <v>35015</v>
      </c>
      <c r="I1106" t="s">
        <v>552</v>
      </c>
      <c r="J1106" t="s">
        <v>1385</v>
      </c>
      <c r="K1106" t="s">
        <v>1386</v>
      </c>
      <c r="L1106">
        <v>89.03141437976069</v>
      </c>
      <c r="M1106">
        <v>35.14397936043185</v>
      </c>
      <c r="N1106">
        <v>96.060210251847067</v>
      </c>
      <c r="O1106">
        <v>0</v>
      </c>
      <c r="P1106">
        <v>0</v>
      </c>
      <c r="Q1106">
        <v>0</v>
      </c>
      <c r="R1106" t="s">
        <v>531</v>
      </c>
      <c r="S1106" t="s">
        <v>531</v>
      </c>
      <c r="T1106" t="s">
        <v>531</v>
      </c>
      <c r="U1106" t="s">
        <v>531</v>
      </c>
      <c r="W1106" s="429">
        <f t="shared" si="25"/>
        <v>0</v>
      </c>
      <c r="X1106" s="429">
        <f t="shared" si="25"/>
        <v>0</v>
      </c>
      <c r="Y1106" s="429">
        <f t="shared" si="25"/>
        <v>0</v>
      </c>
      <c r="Z1106" s="429">
        <f t="shared" si="25"/>
        <v>0</v>
      </c>
      <c r="AA1106" s="429" t="s">
        <v>1296</v>
      </c>
    </row>
    <row r="1107" spans="1:27" x14ac:dyDescent="0.25">
      <c r="A1107" t="s">
        <v>149</v>
      </c>
      <c r="B1107" t="s">
        <v>1246</v>
      </c>
      <c r="C1107" t="s">
        <v>1324</v>
      </c>
      <c r="D1107" t="s">
        <v>1384</v>
      </c>
      <c r="E1107" t="s">
        <v>1326</v>
      </c>
      <c r="F1107" t="s">
        <v>1293</v>
      </c>
      <c r="G1107">
        <v>35</v>
      </c>
      <c r="H1107">
        <v>35015</v>
      </c>
      <c r="I1107" t="s">
        <v>552</v>
      </c>
      <c r="J1107" t="s">
        <v>1385</v>
      </c>
      <c r="K1107" t="s">
        <v>1386</v>
      </c>
      <c r="L1107">
        <v>0</v>
      </c>
      <c r="M1107">
        <v>6.7945026763501577</v>
      </c>
      <c r="N1107">
        <v>0</v>
      </c>
      <c r="O1107">
        <v>0</v>
      </c>
      <c r="P1107">
        <v>0</v>
      </c>
      <c r="Q1107">
        <v>0</v>
      </c>
      <c r="R1107" t="s">
        <v>531</v>
      </c>
      <c r="S1107" t="s">
        <v>531</v>
      </c>
      <c r="T1107" t="s">
        <v>531</v>
      </c>
      <c r="U1107" t="s">
        <v>531</v>
      </c>
      <c r="W1107" s="429">
        <f t="shared" si="25"/>
        <v>0</v>
      </c>
      <c r="X1107" s="429">
        <f t="shared" si="25"/>
        <v>0</v>
      </c>
      <c r="Y1107" s="429">
        <f t="shared" si="25"/>
        <v>0</v>
      </c>
      <c r="Z1107" s="429">
        <f t="shared" si="25"/>
        <v>0</v>
      </c>
      <c r="AA1107" s="429" t="s">
        <v>1296</v>
      </c>
    </row>
    <row r="1108" spans="1:27" x14ac:dyDescent="0.25">
      <c r="A1108" t="s">
        <v>149</v>
      </c>
      <c r="B1108" t="s">
        <v>1246</v>
      </c>
      <c r="C1108" t="s">
        <v>1324</v>
      </c>
      <c r="D1108" t="s">
        <v>1384</v>
      </c>
      <c r="E1108" t="s">
        <v>1326</v>
      </c>
      <c r="F1108" t="s">
        <v>1293</v>
      </c>
      <c r="G1108">
        <v>35</v>
      </c>
      <c r="H1108">
        <v>35015</v>
      </c>
      <c r="I1108" t="s">
        <v>552</v>
      </c>
      <c r="J1108" t="s">
        <v>1385</v>
      </c>
      <c r="K1108" t="s">
        <v>1386</v>
      </c>
      <c r="L1108">
        <v>0</v>
      </c>
      <c r="M1108">
        <v>1.8743455658896988</v>
      </c>
      <c r="N1108">
        <v>0</v>
      </c>
      <c r="O1108">
        <v>0</v>
      </c>
      <c r="P1108">
        <v>0</v>
      </c>
      <c r="Q1108">
        <v>0</v>
      </c>
      <c r="R1108" t="s">
        <v>531</v>
      </c>
      <c r="S1108" t="s">
        <v>531</v>
      </c>
      <c r="T1108" t="s">
        <v>531</v>
      </c>
      <c r="U1108" t="s">
        <v>531</v>
      </c>
      <c r="W1108" s="429">
        <f t="shared" si="25"/>
        <v>0</v>
      </c>
      <c r="X1108" s="429">
        <f t="shared" si="25"/>
        <v>0</v>
      </c>
      <c r="Y1108" s="429">
        <f t="shared" si="25"/>
        <v>0</v>
      </c>
      <c r="Z1108" s="429">
        <f t="shared" si="25"/>
        <v>0</v>
      </c>
      <c r="AA1108" s="429" t="s">
        <v>1296</v>
      </c>
    </row>
    <row r="1109" spans="1:27" x14ac:dyDescent="0.25">
      <c r="A1109" t="s">
        <v>149</v>
      </c>
      <c r="B1109" t="s">
        <v>1246</v>
      </c>
      <c r="C1109" t="s">
        <v>1324</v>
      </c>
      <c r="D1109" t="s">
        <v>1384</v>
      </c>
      <c r="E1109" t="s">
        <v>1326</v>
      </c>
      <c r="F1109" t="s">
        <v>1293</v>
      </c>
      <c r="G1109">
        <v>35</v>
      </c>
      <c r="H1109">
        <v>35015</v>
      </c>
      <c r="I1109" t="s">
        <v>552</v>
      </c>
      <c r="J1109" t="s">
        <v>1385</v>
      </c>
      <c r="K1109" t="s">
        <v>1386</v>
      </c>
      <c r="L1109">
        <v>0</v>
      </c>
      <c r="M1109">
        <v>3.514397936043185</v>
      </c>
      <c r="N1109">
        <v>0</v>
      </c>
      <c r="O1109">
        <v>0</v>
      </c>
      <c r="P1109">
        <v>0</v>
      </c>
      <c r="Q1109">
        <v>0</v>
      </c>
      <c r="R1109" t="s">
        <v>531</v>
      </c>
      <c r="S1109" t="s">
        <v>531</v>
      </c>
      <c r="T1109" t="s">
        <v>531</v>
      </c>
      <c r="U1109" t="s">
        <v>531</v>
      </c>
      <c r="W1109" s="429">
        <f t="shared" si="25"/>
        <v>0</v>
      </c>
      <c r="X1109" s="429">
        <f t="shared" si="25"/>
        <v>0</v>
      </c>
      <c r="Y1109" s="429">
        <f t="shared" si="25"/>
        <v>0</v>
      </c>
      <c r="Z1109" s="429">
        <f t="shared" si="25"/>
        <v>0</v>
      </c>
      <c r="AA1109" s="429" t="s">
        <v>1296</v>
      </c>
    </row>
    <row r="1110" spans="1:27" x14ac:dyDescent="0.25">
      <c r="A1110" t="s">
        <v>149</v>
      </c>
      <c r="B1110" t="s">
        <v>1246</v>
      </c>
      <c r="C1110" t="s">
        <v>1324</v>
      </c>
      <c r="D1110" t="s">
        <v>1384</v>
      </c>
      <c r="E1110" t="s">
        <v>1326</v>
      </c>
      <c r="F1110" t="s">
        <v>1293</v>
      </c>
      <c r="G1110">
        <v>35</v>
      </c>
      <c r="H1110">
        <v>35015</v>
      </c>
      <c r="I1110" t="s">
        <v>552</v>
      </c>
      <c r="J1110" t="s">
        <v>1385</v>
      </c>
      <c r="K1110" t="s">
        <v>1386</v>
      </c>
      <c r="L1110">
        <v>0</v>
      </c>
      <c r="M1110">
        <v>23.429319573621235</v>
      </c>
      <c r="N1110">
        <v>0</v>
      </c>
      <c r="O1110">
        <v>0</v>
      </c>
      <c r="P1110">
        <v>0</v>
      </c>
      <c r="Q1110">
        <v>0</v>
      </c>
      <c r="R1110" t="s">
        <v>531</v>
      </c>
      <c r="S1110" t="s">
        <v>531</v>
      </c>
      <c r="T1110" t="s">
        <v>531</v>
      </c>
      <c r="U1110" t="s">
        <v>531</v>
      </c>
      <c r="W1110" s="429">
        <f t="shared" si="25"/>
        <v>0</v>
      </c>
      <c r="X1110" s="429">
        <f t="shared" si="25"/>
        <v>0</v>
      </c>
      <c r="Y1110" s="429">
        <f t="shared" si="25"/>
        <v>0</v>
      </c>
      <c r="Z1110" s="429">
        <f t="shared" si="25"/>
        <v>0</v>
      </c>
      <c r="AA1110" s="429" t="s">
        <v>1296</v>
      </c>
    </row>
    <row r="1111" spans="1:27" x14ac:dyDescent="0.25">
      <c r="A1111" t="s">
        <v>149</v>
      </c>
      <c r="B1111" t="s">
        <v>1246</v>
      </c>
      <c r="C1111" t="s">
        <v>1324</v>
      </c>
      <c r="D1111" t="s">
        <v>1384</v>
      </c>
      <c r="E1111" t="s">
        <v>1326</v>
      </c>
      <c r="F1111" t="s">
        <v>1293</v>
      </c>
      <c r="G1111">
        <v>35</v>
      </c>
      <c r="H1111">
        <v>35015</v>
      </c>
      <c r="I1111" t="s">
        <v>552</v>
      </c>
      <c r="J1111" t="s">
        <v>1385</v>
      </c>
      <c r="K1111" t="s">
        <v>1386</v>
      </c>
      <c r="L1111">
        <v>15.603926836031743</v>
      </c>
      <c r="M1111">
        <v>7.4973822635587952</v>
      </c>
      <c r="N1111">
        <v>5.3184555432120204</v>
      </c>
      <c r="O1111">
        <v>0</v>
      </c>
      <c r="P1111">
        <v>0</v>
      </c>
      <c r="Q1111">
        <v>0</v>
      </c>
      <c r="R1111" t="s">
        <v>531</v>
      </c>
      <c r="S1111" t="s">
        <v>531</v>
      </c>
      <c r="T1111" t="s">
        <v>531</v>
      </c>
      <c r="U1111" t="s">
        <v>531</v>
      </c>
      <c r="W1111" s="429">
        <f t="shared" si="25"/>
        <v>0</v>
      </c>
      <c r="X1111" s="429">
        <f t="shared" si="25"/>
        <v>0</v>
      </c>
      <c r="Y1111" s="429">
        <f t="shared" si="25"/>
        <v>0</v>
      </c>
      <c r="Z1111" s="429">
        <f t="shared" si="25"/>
        <v>0</v>
      </c>
      <c r="AA1111" s="429" t="s">
        <v>1296</v>
      </c>
    </row>
    <row r="1112" spans="1:27" x14ac:dyDescent="0.25">
      <c r="A1112" t="s">
        <v>149</v>
      </c>
      <c r="B1112" t="s">
        <v>1246</v>
      </c>
      <c r="C1112" t="s">
        <v>1324</v>
      </c>
      <c r="D1112" t="s">
        <v>1384</v>
      </c>
      <c r="E1112" t="s">
        <v>1326</v>
      </c>
      <c r="F1112" t="s">
        <v>1293</v>
      </c>
      <c r="G1112">
        <v>35</v>
      </c>
      <c r="H1112">
        <v>35015</v>
      </c>
      <c r="I1112" t="s">
        <v>552</v>
      </c>
      <c r="J1112" t="s">
        <v>1385</v>
      </c>
      <c r="K1112" t="s">
        <v>1386</v>
      </c>
      <c r="L1112">
        <v>0</v>
      </c>
      <c r="M1112">
        <v>14.854188609675862</v>
      </c>
      <c r="N1112">
        <v>0</v>
      </c>
      <c r="O1112">
        <v>0</v>
      </c>
      <c r="P1112">
        <v>0</v>
      </c>
      <c r="Q1112">
        <v>0</v>
      </c>
      <c r="R1112" t="s">
        <v>531</v>
      </c>
      <c r="S1112" t="s">
        <v>531</v>
      </c>
      <c r="T1112" t="s">
        <v>531</v>
      </c>
      <c r="U1112" t="s">
        <v>531</v>
      </c>
      <c r="W1112" s="429">
        <f t="shared" si="25"/>
        <v>0</v>
      </c>
      <c r="X1112" s="429">
        <f t="shared" si="25"/>
        <v>0</v>
      </c>
      <c r="Y1112" s="429">
        <f t="shared" si="25"/>
        <v>0</v>
      </c>
      <c r="Z1112" s="429">
        <f t="shared" si="25"/>
        <v>0</v>
      </c>
      <c r="AA1112" s="429" t="s">
        <v>1296</v>
      </c>
    </row>
    <row r="1113" spans="1:27" x14ac:dyDescent="0.25">
      <c r="A1113" t="s">
        <v>149</v>
      </c>
      <c r="B1113" t="s">
        <v>1246</v>
      </c>
      <c r="C1113" t="s">
        <v>1324</v>
      </c>
      <c r="D1113" t="s">
        <v>1384</v>
      </c>
      <c r="E1113" t="s">
        <v>1326</v>
      </c>
      <c r="F1113" t="s">
        <v>1293</v>
      </c>
      <c r="G1113">
        <v>35</v>
      </c>
      <c r="H1113">
        <v>35015</v>
      </c>
      <c r="I1113" t="s">
        <v>552</v>
      </c>
      <c r="J1113" t="s">
        <v>1385</v>
      </c>
      <c r="K1113" t="s">
        <v>1386</v>
      </c>
      <c r="L1113">
        <v>15.603926836031743</v>
      </c>
      <c r="M1113">
        <v>7.4973822635587952</v>
      </c>
      <c r="N1113">
        <v>5.3184555432120204</v>
      </c>
      <c r="O1113">
        <v>0</v>
      </c>
      <c r="P1113">
        <v>0</v>
      </c>
      <c r="Q1113">
        <v>0</v>
      </c>
      <c r="R1113" t="s">
        <v>531</v>
      </c>
      <c r="S1113" t="s">
        <v>531</v>
      </c>
      <c r="T1113" t="s">
        <v>531</v>
      </c>
      <c r="U1113" t="s">
        <v>531</v>
      </c>
      <c r="W1113" s="429">
        <f t="shared" si="25"/>
        <v>0</v>
      </c>
      <c r="X1113" s="429">
        <f t="shared" si="25"/>
        <v>0</v>
      </c>
      <c r="Y1113" s="429">
        <f t="shared" si="25"/>
        <v>0</v>
      </c>
      <c r="Z1113" s="429">
        <f t="shared" si="25"/>
        <v>0</v>
      </c>
      <c r="AA1113" s="429" t="s">
        <v>1296</v>
      </c>
    </row>
    <row r="1114" spans="1:27" x14ac:dyDescent="0.25">
      <c r="A1114" t="s">
        <v>149</v>
      </c>
      <c r="B1114" t="s">
        <v>1246</v>
      </c>
      <c r="C1114" t="s">
        <v>1324</v>
      </c>
      <c r="D1114" t="s">
        <v>1384</v>
      </c>
      <c r="E1114" t="s">
        <v>1326</v>
      </c>
      <c r="F1114" t="s">
        <v>1293</v>
      </c>
      <c r="G1114">
        <v>35</v>
      </c>
      <c r="H1114">
        <v>35015</v>
      </c>
      <c r="I1114" t="s">
        <v>552</v>
      </c>
      <c r="J1114" t="s">
        <v>1385</v>
      </c>
      <c r="K1114" t="s">
        <v>1386</v>
      </c>
      <c r="L1114">
        <v>19.516623204826487</v>
      </c>
      <c r="M1114">
        <v>8.7859948401079624</v>
      </c>
      <c r="N1114">
        <v>6.0681937695678991</v>
      </c>
      <c r="O1114">
        <v>0</v>
      </c>
      <c r="P1114">
        <v>0</v>
      </c>
      <c r="Q1114">
        <v>0</v>
      </c>
      <c r="R1114" t="s">
        <v>531</v>
      </c>
      <c r="S1114" t="s">
        <v>531</v>
      </c>
      <c r="T1114" t="s">
        <v>531</v>
      </c>
      <c r="U1114" t="s">
        <v>531</v>
      </c>
      <c r="W1114" s="429">
        <f t="shared" si="25"/>
        <v>0</v>
      </c>
      <c r="X1114" s="429">
        <f t="shared" si="25"/>
        <v>0</v>
      </c>
      <c r="Y1114" s="429">
        <f t="shared" si="25"/>
        <v>0</v>
      </c>
      <c r="Z1114" s="429">
        <f t="shared" si="25"/>
        <v>0</v>
      </c>
      <c r="AA1114" s="429" t="s">
        <v>1296</v>
      </c>
    </row>
    <row r="1115" spans="1:27" x14ac:dyDescent="0.25">
      <c r="A1115" t="s">
        <v>149</v>
      </c>
      <c r="B1115" t="s">
        <v>1246</v>
      </c>
      <c r="C1115" t="s">
        <v>1324</v>
      </c>
      <c r="D1115" t="s">
        <v>1384</v>
      </c>
      <c r="E1115" t="s">
        <v>1326</v>
      </c>
      <c r="F1115" t="s">
        <v>1293</v>
      </c>
      <c r="G1115">
        <v>35</v>
      </c>
      <c r="H1115">
        <v>35015</v>
      </c>
      <c r="I1115" t="s">
        <v>552</v>
      </c>
      <c r="J1115" t="s">
        <v>1385</v>
      </c>
      <c r="K1115" t="s">
        <v>1386</v>
      </c>
      <c r="L1115">
        <v>19.446335246105626</v>
      </c>
      <c r="M1115">
        <v>9.8403142209209182</v>
      </c>
      <c r="N1115">
        <v>1.4291884939908952</v>
      </c>
      <c r="O1115">
        <v>0</v>
      </c>
      <c r="P1115">
        <v>0</v>
      </c>
      <c r="Q1115">
        <v>0</v>
      </c>
      <c r="R1115" t="s">
        <v>531</v>
      </c>
      <c r="S1115" t="s">
        <v>531</v>
      </c>
      <c r="T1115" t="s">
        <v>531</v>
      </c>
      <c r="U1115" t="s">
        <v>531</v>
      </c>
      <c r="W1115" s="429">
        <f t="shared" si="25"/>
        <v>0</v>
      </c>
      <c r="X1115" s="429">
        <f t="shared" si="25"/>
        <v>0</v>
      </c>
      <c r="Y1115" s="429">
        <f t="shared" si="25"/>
        <v>0</v>
      </c>
      <c r="Z1115" s="429">
        <f t="shared" si="25"/>
        <v>0</v>
      </c>
      <c r="AA1115" s="429" t="s">
        <v>1296</v>
      </c>
    </row>
    <row r="1116" spans="1:27" x14ac:dyDescent="0.25">
      <c r="A1116" t="s">
        <v>149</v>
      </c>
      <c r="B1116" t="s">
        <v>1246</v>
      </c>
      <c r="C1116" t="s">
        <v>1324</v>
      </c>
      <c r="D1116" t="s">
        <v>1384</v>
      </c>
      <c r="E1116" t="s">
        <v>1326</v>
      </c>
      <c r="F1116" t="s">
        <v>1293</v>
      </c>
      <c r="G1116">
        <v>35</v>
      </c>
      <c r="H1116">
        <v>35015</v>
      </c>
      <c r="I1116" t="s">
        <v>552</v>
      </c>
      <c r="J1116" t="s">
        <v>1385</v>
      </c>
      <c r="K1116" t="s">
        <v>1386</v>
      </c>
      <c r="L1116">
        <v>0</v>
      </c>
      <c r="M1116">
        <v>55.293194193746118</v>
      </c>
      <c r="N1116">
        <v>0</v>
      </c>
      <c r="O1116">
        <v>0</v>
      </c>
      <c r="P1116">
        <v>0</v>
      </c>
      <c r="Q1116">
        <v>0</v>
      </c>
      <c r="R1116" t="s">
        <v>531</v>
      </c>
      <c r="S1116" t="s">
        <v>531</v>
      </c>
      <c r="T1116" t="s">
        <v>531</v>
      </c>
      <c r="U1116" t="s">
        <v>531</v>
      </c>
      <c r="W1116" s="429">
        <f t="shared" si="25"/>
        <v>0</v>
      </c>
      <c r="X1116" s="429">
        <f t="shared" si="25"/>
        <v>0</v>
      </c>
      <c r="Y1116" s="429">
        <f t="shared" si="25"/>
        <v>0</v>
      </c>
      <c r="Z1116" s="429">
        <f t="shared" si="25"/>
        <v>0</v>
      </c>
      <c r="AA1116" s="429" t="s">
        <v>1296</v>
      </c>
    </row>
    <row r="1117" spans="1:27" x14ac:dyDescent="0.25">
      <c r="A1117" t="s">
        <v>149</v>
      </c>
      <c r="B1117" t="s">
        <v>1246</v>
      </c>
      <c r="C1117" t="s">
        <v>1324</v>
      </c>
      <c r="D1117" t="s">
        <v>1384</v>
      </c>
      <c r="E1117" t="s">
        <v>1326</v>
      </c>
      <c r="F1117" t="s">
        <v>1293</v>
      </c>
      <c r="G1117">
        <v>35</v>
      </c>
      <c r="H1117">
        <v>35015</v>
      </c>
      <c r="I1117" t="s">
        <v>552</v>
      </c>
      <c r="J1117" t="s">
        <v>1385</v>
      </c>
      <c r="K1117" t="s">
        <v>1386</v>
      </c>
      <c r="L1117">
        <v>15.603926836031743</v>
      </c>
      <c r="M1117">
        <v>7.4973822635587952</v>
      </c>
      <c r="N1117">
        <v>5.3184555432120204</v>
      </c>
      <c r="O1117">
        <v>0</v>
      </c>
      <c r="P1117">
        <v>0</v>
      </c>
      <c r="Q1117">
        <v>0</v>
      </c>
      <c r="R1117" t="s">
        <v>531</v>
      </c>
      <c r="S1117" t="s">
        <v>531</v>
      </c>
      <c r="T1117" t="s">
        <v>531</v>
      </c>
      <c r="U1117" t="s">
        <v>531</v>
      </c>
      <c r="W1117" s="429">
        <f t="shared" si="25"/>
        <v>0</v>
      </c>
      <c r="X1117" s="429">
        <f t="shared" si="25"/>
        <v>0</v>
      </c>
      <c r="Y1117" s="429">
        <f t="shared" si="25"/>
        <v>0</v>
      </c>
      <c r="Z1117" s="429">
        <f t="shared" si="25"/>
        <v>0</v>
      </c>
      <c r="AA1117" s="429" t="s">
        <v>1296</v>
      </c>
    </row>
    <row r="1118" spans="1:27" x14ac:dyDescent="0.25">
      <c r="A1118" t="s">
        <v>149</v>
      </c>
      <c r="B1118" t="s">
        <v>1246</v>
      </c>
      <c r="C1118" t="s">
        <v>1324</v>
      </c>
      <c r="D1118" t="s">
        <v>1384</v>
      </c>
      <c r="E1118" t="s">
        <v>1326</v>
      </c>
      <c r="F1118" t="s">
        <v>1293</v>
      </c>
      <c r="G1118">
        <v>35</v>
      </c>
      <c r="H1118">
        <v>35015</v>
      </c>
      <c r="I1118" t="s">
        <v>552</v>
      </c>
      <c r="J1118" t="s">
        <v>1385</v>
      </c>
      <c r="K1118" t="s">
        <v>1386</v>
      </c>
      <c r="L1118">
        <v>15.603926836031743</v>
      </c>
      <c r="M1118">
        <v>7.4973822635587952</v>
      </c>
      <c r="N1118">
        <v>5.3184555432120204</v>
      </c>
      <c r="O1118">
        <v>0</v>
      </c>
      <c r="P1118">
        <v>0</v>
      </c>
      <c r="Q1118">
        <v>0</v>
      </c>
      <c r="R1118" t="s">
        <v>531</v>
      </c>
      <c r="S1118" t="s">
        <v>531</v>
      </c>
      <c r="T1118" t="s">
        <v>531</v>
      </c>
      <c r="U1118" t="s">
        <v>531</v>
      </c>
      <c r="W1118" s="429">
        <f t="shared" si="25"/>
        <v>0</v>
      </c>
      <c r="X1118" s="429">
        <f t="shared" si="25"/>
        <v>0</v>
      </c>
      <c r="Y1118" s="429">
        <f t="shared" si="25"/>
        <v>0</v>
      </c>
      <c r="Z1118" s="429">
        <f t="shared" si="25"/>
        <v>0</v>
      </c>
      <c r="AA1118" s="429" t="s">
        <v>1296</v>
      </c>
    </row>
    <row r="1119" spans="1:27" x14ac:dyDescent="0.25">
      <c r="A1119" t="s">
        <v>149</v>
      </c>
      <c r="B1119" t="s">
        <v>1246</v>
      </c>
      <c r="C1119" t="s">
        <v>1324</v>
      </c>
      <c r="D1119" t="s">
        <v>1384</v>
      </c>
      <c r="E1119" t="s">
        <v>1326</v>
      </c>
      <c r="F1119" t="s">
        <v>1293</v>
      </c>
      <c r="G1119">
        <v>35</v>
      </c>
      <c r="H1119">
        <v>35015</v>
      </c>
      <c r="I1119" t="s">
        <v>552</v>
      </c>
      <c r="J1119" t="s">
        <v>1385</v>
      </c>
      <c r="K1119" t="s">
        <v>1386</v>
      </c>
      <c r="L1119">
        <v>15.603926836031743</v>
      </c>
      <c r="M1119">
        <v>7.4973822635587952</v>
      </c>
      <c r="N1119">
        <v>5.3184555432120204</v>
      </c>
      <c r="O1119">
        <v>0</v>
      </c>
      <c r="P1119">
        <v>0</v>
      </c>
      <c r="Q1119">
        <v>0</v>
      </c>
      <c r="R1119" t="s">
        <v>531</v>
      </c>
      <c r="S1119" t="s">
        <v>531</v>
      </c>
      <c r="T1119" t="s">
        <v>531</v>
      </c>
      <c r="U1119" t="s">
        <v>531</v>
      </c>
      <c r="W1119" s="429">
        <f t="shared" si="25"/>
        <v>0</v>
      </c>
      <c r="X1119" s="429">
        <f t="shared" si="25"/>
        <v>0</v>
      </c>
      <c r="Y1119" s="429">
        <f t="shared" si="25"/>
        <v>0</v>
      </c>
      <c r="Z1119" s="429">
        <f t="shared" si="25"/>
        <v>0</v>
      </c>
      <c r="AA1119" s="429" t="s">
        <v>1296</v>
      </c>
    </row>
    <row r="1120" spans="1:27" x14ac:dyDescent="0.25">
      <c r="A1120" t="s">
        <v>149</v>
      </c>
      <c r="B1120" t="s">
        <v>1246</v>
      </c>
      <c r="C1120" t="s">
        <v>1324</v>
      </c>
      <c r="D1120" t="s">
        <v>1384</v>
      </c>
      <c r="E1120" t="s">
        <v>1326</v>
      </c>
      <c r="F1120" t="s">
        <v>1293</v>
      </c>
      <c r="G1120">
        <v>35</v>
      </c>
      <c r="H1120">
        <v>35015</v>
      </c>
      <c r="I1120" t="s">
        <v>552</v>
      </c>
      <c r="J1120" t="s">
        <v>1385</v>
      </c>
      <c r="K1120" t="s">
        <v>1386</v>
      </c>
      <c r="L1120">
        <v>15.603926836031743</v>
      </c>
      <c r="M1120">
        <v>7.4973822635587952</v>
      </c>
      <c r="N1120">
        <v>5.3184555432120204</v>
      </c>
      <c r="O1120">
        <v>0</v>
      </c>
      <c r="P1120">
        <v>0</v>
      </c>
      <c r="Q1120">
        <v>0</v>
      </c>
      <c r="R1120" t="s">
        <v>531</v>
      </c>
      <c r="S1120" t="s">
        <v>531</v>
      </c>
      <c r="T1120" t="s">
        <v>531</v>
      </c>
      <c r="U1120" t="s">
        <v>531</v>
      </c>
      <c r="W1120" s="429">
        <f t="shared" si="25"/>
        <v>0</v>
      </c>
      <c r="X1120" s="429">
        <f t="shared" si="25"/>
        <v>0</v>
      </c>
      <c r="Y1120" s="429">
        <f t="shared" si="25"/>
        <v>0</v>
      </c>
      <c r="Z1120" s="429">
        <f t="shared" ref="Z1120:Z1183" si="26">IFERROR(U1120*1,0)</f>
        <v>0</v>
      </c>
      <c r="AA1120" s="429" t="s">
        <v>1296</v>
      </c>
    </row>
    <row r="1121" spans="1:27" x14ac:dyDescent="0.25">
      <c r="A1121" t="s">
        <v>149</v>
      </c>
      <c r="B1121" t="s">
        <v>1246</v>
      </c>
      <c r="C1121" t="s">
        <v>1324</v>
      </c>
      <c r="D1121" t="s">
        <v>1384</v>
      </c>
      <c r="E1121" t="s">
        <v>1326</v>
      </c>
      <c r="F1121" t="s">
        <v>1293</v>
      </c>
      <c r="G1121">
        <v>35</v>
      </c>
      <c r="H1121">
        <v>35025</v>
      </c>
      <c r="I1121" t="s">
        <v>563</v>
      </c>
      <c r="J1121" t="s">
        <v>1385</v>
      </c>
      <c r="K1121" t="s">
        <v>1386</v>
      </c>
      <c r="L1121">
        <v>0</v>
      </c>
      <c r="M1121">
        <v>7.7316754592950065</v>
      </c>
      <c r="N1121">
        <v>0</v>
      </c>
      <c r="O1121">
        <v>0</v>
      </c>
      <c r="P1121">
        <v>0</v>
      </c>
      <c r="Q1121">
        <v>0</v>
      </c>
      <c r="R1121" t="s">
        <v>531</v>
      </c>
      <c r="S1121" t="s">
        <v>531</v>
      </c>
      <c r="T1121" t="s">
        <v>531</v>
      </c>
      <c r="U1121" t="s">
        <v>531</v>
      </c>
      <c r="W1121" s="429">
        <f t="shared" ref="W1121:Z1184" si="27">IFERROR(R1121*1,0)</f>
        <v>0</v>
      </c>
      <c r="X1121" s="429">
        <f t="shared" si="27"/>
        <v>0</v>
      </c>
      <c r="Y1121" s="429">
        <f t="shared" si="27"/>
        <v>0</v>
      </c>
      <c r="Z1121" s="429">
        <f t="shared" si="26"/>
        <v>0</v>
      </c>
      <c r="AA1121" s="429" t="s">
        <v>1296</v>
      </c>
    </row>
    <row r="1122" spans="1:27" x14ac:dyDescent="0.25">
      <c r="A1122" t="s">
        <v>149</v>
      </c>
      <c r="B1122" t="s">
        <v>1246</v>
      </c>
      <c r="C1122" t="s">
        <v>1324</v>
      </c>
      <c r="D1122" t="s">
        <v>1384</v>
      </c>
      <c r="E1122" t="s">
        <v>1326</v>
      </c>
      <c r="F1122" t="s">
        <v>1293</v>
      </c>
      <c r="G1122">
        <v>35</v>
      </c>
      <c r="H1122">
        <v>35025</v>
      </c>
      <c r="I1122" t="s">
        <v>563</v>
      </c>
      <c r="J1122" t="s">
        <v>1385</v>
      </c>
      <c r="K1122" t="s">
        <v>1386</v>
      </c>
      <c r="L1122">
        <v>0</v>
      </c>
      <c r="M1122">
        <v>7.7316754592950065</v>
      </c>
      <c r="N1122">
        <v>0</v>
      </c>
      <c r="O1122">
        <v>0</v>
      </c>
      <c r="P1122">
        <v>0</v>
      </c>
      <c r="Q1122">
        <v>0</v>
      </c>
      <c r="R1122" t="s">
        <v>531</v>
      </c>
      <c r="S1122" t="s">
        <v>531</v>
      </c>
      <c r="T1122" t="s">
        <v>531</v>
      </c>
      <c r="U1122" t="s">
        <v>531</v>
      </c>
      <c r="W1122" s="429">
        <f t="shared" si="27"/>
        <v>0</v>
      </c>
      <c r="X1122" s="429">
        <f t="shared" si="27"/>
        <v>0</v>
      </c>
      <c r="Y1122" s="429">
        <f t="shared" si="27"/>
        <v>0</v>
      </c>
      <c r="Z1122" s="429">
        <f t="shared" si="26"/>
        <v>0</v>
      </c>
      <c r="AA1122" s="429" t="s">
        <v>1296</v>
      </c>
    </row>
    <row r="1123" spans="1:27" x14ac:dyDescent="0.25">
      <c r="A1123" t="s">
        <v>149</v>
      </c>
      <c r="B1123" t="s">
        <v>1246</v>
      </c>
      <c r="C1123" t="s">
        <v>1324</v>
      </c>
      <c r="D1123" t="s">
        <v>1384</v>
      </c>
      <c r="E1123" t="s">
        <v>1326</v>
      </c>
      <c r="F1123" t="s">
        <v>1293</v>
      </c>
      <c r="G1123">
        <v>35</v>
      </c>
      <c r="H1123">
        <v>35025</v>
      </c>
      <c r="I1123" t="s">
        <v>563</v>
      </c>
      <c r="J1123" t="s">
        <v>1385</v>
      </c>
      <c r="K1123" t="s">
        <v>1386</v>
      </c>
      <c r="L1123">
        <v>0</v>
      </c>
      <c r="M1123">
        <v>2.5772251530983361</v>
      </c>
      <c r="N1123">
        <v>0</v>
      </c>
      <c r="O1123">
        <v>0</v>
      </c>
      <c r="P1123">
        <v>0</v>
      </c>
      <c r="Q1123">
        <v>0</v>
      </c>
      <c r="R1123" t="s">
        <v>531</v>
      </c>
      <c r="S1123" t="s">
        <v>531</v>
      </c>
      <c r="T1123" t="s">
        <v>531</v>
      </c>
      <c r="U1123" t="s">
        <v>531</v>
      </c>
      <c r="W1123" s="429">
        <f t="shared" si="27"/>
        <v>0</v>
      </c>
      <c r="X1123" s="429">
        <f t="shared" si="27"/>
        <v>0</v>
      </c>
      <c r="Y1123" s="429">
        <f t="shared" si="27"/>
        <v>0</v>
      </c>
      <c r="Z1123" s="429">
        <f t="shared" si="26"/>
        <v>0</v>
      </c>
      <c r="AA1123" s="429" t="s">
        <v>1296</v>
      </c>
    </row>
    <row r="1124" spans="1:27" x14ac:dyDescent="0.25">
      <c r="A1124" t="s">
        <v>149</v>
      </c>
      <c r="B1124" t="s">
        <v>1246</v>
      </c>
      <c r="C1124" t="s">
        <v>1324</v>
      </c>
      <c r="D1124" t="s">
        <v>1384</v>
      </c>
      <c r="E1124" t="s">
        <v>1326</v>
      </c>
      <c r="F1124" t="s">
        <v>1293</v>
      </c>
      <c r="G1124">
        <v>35</v>
      </c>
      <c r="H1124">
        <v>35015</v>
      </c>
      <c r="I1124" t="s">
        <v>552</v>
      </c>
      <c r="J1124" t="s">
        <v>1385</v>
      </c>
      <c r="K1124" t="s">
        <v>1386</v>
      </c>
      <c r="L1124">
        <v>17.337696484479714</v>
      </c>
      <c r="M1124">
        <v>10.308900612393344</v>
      </c>
      <c r="N1124">
        <v>10.308900612393344</v>
      </c>
      <c r="O1124">
        <v>0</v>
      </c>
      <c r="P1124">
        <v>0</v>
      </c>
      <c r="Q1124">
        <v>0</v>
      </c>
      <c r="R1124" t="s">
        <v>531</v>
      </c>
      <c r="S1124" t="s">
        <v>531</v>
      </c>
      <c r="T1124" t="s">
        <v>531</v>
      </c>
      <c r="U1124" t="s">
        <v>531</v>
      </c>
      <c r="W1124" s="429">
        <f t="shared" si="27"/>
        <v>0</v>
      </c>
      <c r="X1124" s="429">
        <f t="shared" si="27"/>
        <v>0</v>
      </c>
      <c r="Y1124" s="429">
        <f t="shared" si="27"/>
        <v>0</v>
      </c>
      <c r="Z1124" s="429">
        <f t="shared" si="26"/>
        <v>0</v>
      </c>
      <c r="AA1124" s="429" t="s">
        <v>1296</v>
      </c>
    </row>
    <row r="1125" spans="1:27" x14ac:dyDescent="0.25">
      <c r="A1125" t="s">
        <v>149</v>
      </c>
      <c r="B1125" t="s">
        <v>1246</v>
      </c>
      <c r="C1125" t="s">
        <v>1324</v>
      </c>
      <c r="D1125" t="s">
        <v>1384</v>
      </c>
      <c r="E1125" t="s">
        <v>1326</v>
      </c>
      <c r="F1125" t="s">
        <v>1293</v>
      </c>
      <c r="G1125">
        <v>35</v>
      </c>
      <c r="H1125">
        <v>35015</v>
      </c>
      <c r="I1125" t="s">
        <v>552</v>
      </c>
      <c r="J1125" t="s">
        <v>1385</v>
      </c>
      <c r="K1125" t="s">
        <v>1386</v>
      </c>
      <c r="L1125">
        <v>17.337696484479714</v>
      </c>
      <c r="M1125">
        <v>10.308900612393344</v>
      </c>
      <c r="N1125">
        <v>10.308900612393344</v>
      </c>
      <c r="O1125">
        <v>0</v>
      </c>
      <c r="P1125">
        <v>0</v>
      </c>
      <c r="Q1125">
        <v>0</v>
      </c>
      <c r="R1125" t="s">
        <v>531</v>
      </c>
      <c r="S1125" t="s">
        <v>531</v>
      </c>
      <c r="T1125" t="s">
        <v>531</v>
      </c>
      <c r="U1125" t="s">
        <v>531</v>
      </c>
      <c r="W1125" s="429">
        <f t="shared" si="27"/>
        <v>0</v>
      </c>
      <c r="X1125" s="429">
        <f t="shared" si="27"/>
        <v>0</v>
      </c>
      <c r="Y1125" s="429">
        <f t="shared" si="27"/>
        <v>0</v>
      </c>
      <c r="Z1125" s="429">
        <f t="shared" si="26"/>
        <v>0</v>
      </c>
      <c r="AA1125" s="429" t="s">
        <v>1296</v>
      </c>
    </row>
    <row r="1126" spans="1:27" x14ac:dyDescent="0.25">
      <c r="A1126" t="s">
        <v>149</v>
      </c>
      <c r="B1126" t="s">
        <v>1246</v>
      </c>
      <c r="C1126" t="s">
        <v>1324</v>
      </c>
      <c r="D1126" t="s">
        <v>1384</v>
      </c>
      <c r="E1126" t="s">
        <v>1326</v>
      </c>
      <c r="F1126" t="s">
        <v>1293</v>
      </c>
      <c r="G1126">
        <v>35</v>
      </c>
      <c r="H1126">
        <v>35015</v>
      </c>
      <c r="I1126" t="s">
        <v>552</v>
      </c>
      <c r="J1126" t="s">
        <v>1385</v>
      </c>
      <c r="K1126" t="s">
        <v>1386</v>
      </c>
      <c r="L1126">
        <v>17.337696484479714</v>
      </c>
      <c r="M1126">
        <v>10.308900612393344</v>
      </c>
      <c r="N1126">
        <v>10.308900612393344</v>
      </c>
      <c r="O1126">
        <v>0</v>
      </c>
      <c r="P1126">
        <v>0</v>
      </c>
      <c r="Q1126">
        <v>0</v>
      </c>
      <c r="R1126" t="s">
        <v>531</v>
      </c>
      <c r="S1126" t="s">
        <v>531</v>
      </c>
      <c r="T1126" t="s">
        <v>531</v>
      </c>
      <c r="U1126" t="s">
        <v>531</v>
      </c>
      <c r="W1126" s="429">
        <f t="shared" si="27"/>
        <v>0</v>
      </c>
      <c r="X1126" s="429">
        <f t="shared" si="27"/>
        <v>0</v>
      </c>
      <c r="Y1126" s="429">
        <f t="shared" si="27"/>
        <v>0</v>
      </c>
      <c r="Z1126" s="429">
        <f t="shared" si="26"/>
        <v>0</v>
      </c>
      <c r="AA1126" s="429" t="s">
        <v>1296</v>
      </c>
    </row>
    <row r="1127" spans="1:27" x14ac:dyDescent="0.25">
      <c r="A1127" t="s">
        <v>149</v>
      </c>
      <c r="B1127" t="s">
        <v>1246</v>
      </c>
      <c r="C1127" t="s">
        <v>1324</v>
      </c>
      <c r="D1127" t="s">
        <v>1384</v>
      </c>
      <c r="E1127" t="s">
        <v>1326</v>
      </c>
      <c r="F1127" t="s">
        <v>1293</v>
      </c>
      <c r="G1127">
        <v>35</v>
      </c>
      <c r="H1127">
        <v>35015</v>
      </c>
      <c r="I1127" t="s">
        <v>552</v>
      </c>
      <c r="J1127" t="s">
        <v>1385</v>
      </c>
      <c r="K1127" t="s">
        <v>1386</v>
      </c>
      <c r="L1127">
        <v>15.697644114326227</v>
      </c>
      <c r="M1127">
        <v>9.3717278294484938</v>
      </c>
      <c r="N1127">
        <v>8.6688482422398572</v>
      </c>
      <c r="O1127">
        <v>0</v>
      </c>
      <c r="P1127">
        <v>0</v>
      </c>
      <c r="Q1127">
        <v>0</v>
      </c>
      <c r="R1127" t="s">
        <v>531</v>
      </c>
      <c r="S1127" t="s">
        <v>531</v>
      </c>
      <c r="T1127" t="s">
        <v>531</v>
      </c>
      <c r="U1127" t="s">
        <v>531</v>
      </c>
      <c r="W1127" s="429">
        <f t="shared" si="27"/>
        <v>0</v>
      </c>
      <c r="X1127" s="429">
        <f t="shared" si="27"/>
        <v>0</v>
      </c>
      <c r="Y1127" s="429">
        <f t="shared" si="27"/>
        <v>0</v>
      </c>
      <c r="Z1127" s="429">
        <f t="shared" si="26"/>
        <v>0</v>
      </c>
      <c r="AA1127" s="429" t="s">
        <v>1296</v>
      </c>
    </row>
    <row r="1128" spans="1:27" x14ac:dyDescent="0.25">
      <c r="A1128" t="s">
        <v>149</v>
      </c>
      <c r="B1128" t="s">
        <v>1246</v>
      </c>
      <c r="C1128" t="s">
        <v>1324</v>
      </c>
      <c r="D1128" t="s">
        <v>1384</v>
      </c>
      <c r="E1128" t="s">
        <v>1326</v>
      </c>
      <c r="F1128" t="s">
        <v>1293</v>
      </c>
      <c r="G1128">
        <v>35</v>
      </c>
      <c r="H1128">
        <v>35015</v>
      </c>
      <c r="I1128" t="s">
        <v>552</v>
      </c>
      <c r="J1128" t="s">
        <v>1385</v>
      </c>
      <c r="K1128" t="s">
        <v>1386</v>
      </c>
      <c r="L1128">
        <v>0</v>
      </c>
      <c r="M1128">
        <v>3.9829843275156098</v>
      </c>
      <c r="N1128">
        <v>0</v>
      </c>
      <c r="O1128">
        <v>0</v>
      </c>
      <c r="P1128">
        <v>0</v>
      </c>
      <c r="Q1128">
        <v>0</v>
      </c>
      <c r="R1128" t="s">
        <v>531</v>
      </c>
      <c r="S1128" t="s">
        <v>531</v>
      </c>
      <c r="T1128" t="s">
        <v>531</v>
      </c>
      <c r="U1128" t="s">
        <v>531</v>
      </c>
      <c r="W1128" s="429">
        <f t="shared" si="27"/>
        <v>0</v>
      </c>
      <c r="X1128" s="429">
        <f t="shared" si="27"/>
        <v>0</v>
      </c>
      <c r="Y1128" s="429">
        <f t="shared" si="27"/>
        <v>0</v>
      </c>
      <c r="Z1128" s="429">
        <f t="shared" si="26"/>
        <v>0</v>
      </c>
      <c r="AA1128" s="429" t="s">
        <v>1296</v>
      </c>
    </row>
    <row r="1129" spans="1:27" x14ac:dyDescent="0.25">
      <c r="A1129" t="s">
        <v>149</v>
      </c>
      <c r="B1129" t="s">
        <v>1246</v>
      </c>
      <c r="C1129" t="s">
        <v>1324</v>
      </c>
      <c r="D1129" t="s">
        <v>1384</v>
      </c>
      <c r="E1129" t="s">
        <v>1326</v>
      </c>
      <c r="F1129" t="s">
        <v>1293</v>
      </c>
      <c r="G1129">
        <v>35</v>
      </c>
      <c r="H1129">
        <v>35015</v>
      </c>
      <c r="I1129" t="s">
        <v>552</v>
      </c>
      <c r="J1129" t="s">
        <v>1385</v>
      </c>
      <c r="K1129" t="s">
        <v>1386</v>
      </c>
      <c r="L1129">
        <v>32.473036929039033</v>
      </c>
      <c r="M1129">
        <v>45.523167931546055</v>
      </c>
      <c r="N1129">
        <v>64.805497940636329</v>
      </c>
      <c r="O1129">
        <v>0</v>
      </c>
      <c r="P1129">
        <v>0</v>
      </c>
      <c r="Q1129">
        <v>0</v>
      </c>
      <c r="R1129" t="s">
        <v>531</v>
      </c>
      <c r="S1129" t="s">
        <v>531</v>
      </c>
      <c r="T1129" t="s">
        <v>531</v>
      </c>
      <c r="U1129" t="s">
        <v>531</v>
      </c>
      <c r="W1129" s="429">
        <f t="shared" si="27"/>
        <v>0</v>
      </c>
      <c r="X1129" s="429">
        <f t="shared" si="27"/>
        <v>0</v>
      </c>
      <c r="Y1129" s="429">
        <f t="shared" si="27"/>
        <v>0</v>
      </c>
      <c r="Z1129" s="429">
        <f t="shared" si="26"/>
        <v>0</v>
      </c>
      <c r="AA1129" s="429" t="s">
        <v>1296</v>
      </c>
    </row>
    <row r="1130" spans="1:27" x14ac:dyDescent="0.25">
      <c r="A1130" t="s">
        <v>149</v>
      </c>
      <c r="B1130" t="s">
        <v>1246</v>
      </c>
      <c r="C1130" t="s">
        <v>1324</v>
      </c>
      <c r="D1130" t="s">
        <v>1384</v>
      </c>
      <c r="E1130" t="s">
        <v>1326</v>
      </c>
      <c r="F1130" t="s">
        <v>1293</v>
      </c>
      <c r="G1130">
        <v>35</v>
      </c>
      <c r="H1130">
        <v>35015</v>
      </c>
      <c r="I1130" t="s">
        <v>552</v>
      </c>
      <c r="J1130" t="s">
        <v>1385</v>
      </c>
      <c r="K1130" t="s">
        <v>1386</v>
      </c>
      <c r="L1130">
        <v>0</v>
      </c>
      <c r="M1130">
        <v>21.08638761625911</v>
      </c>
      <c r="N1130">
        <v>0</v>
      </c>
      <c r="O1130">
        <v>0</v>
      </c>
      <c r="P1130">
        <v>0</v>
      </c>
      <c r="Q1130">
        <v>0</v>
      </c>
      <c r="R1130" t="s">
        <v>531</v>
      </c>
      <c r="S1130" t="s">
        <v>531</v>
      </c>
      <c r="T1130" t="s">
        <v>531</v>
      </c>
      <c r="U1130" t="s">
        <v>531</v>
      </c>
      <c r="W1130" s="429">
        <f t="shared" si="27"/>
        <v>0</v>
      </c>
      <c r="X1130" s="429">
        <f t="shared" si="27"/>
        <v>0</v>
      </c>
      <c r="Y1130" s="429">
        <f t="shared" si="27"/>
        <v>0</v>
      </c>
      <c r="Z1130" s="429">
        <f t="shared" si="26"/>
        <v>0</v>
      </c>
      <c r="AA1130" s="429" t="s">
        <v>1296</v>
      </c>
    </row>
    <row r="1131" spans="1:27" x14ac:dyDescent="0.25">
      <c r="A1131" t="s">
        <v>149</v>
      </c>
      <c r="B1131" t="s">
        <v>1246</v>
      </c>
      <c r="C1131" t="s">
        <v>1324</v>
      </c>
      <c r="D1131" t="s">
        <v>1384</v>
      </c>
      <c r="E1131" t="s">
        <v>1326</v>
      </c>
      <c r="F1131" t="s">
        <v>1293</v>
      </c>
      <c r="G1131">
        <v>35</v>
      </c>
      <c r="H1131">
        <v>35015</v>
      </c>
      <c r="I1131" t="s">
        <v>552</v>
      </c>
      <c r="J1131" t="s">
        <v>1385</v>
      </c>
      <c r="K1131" t="s">
        <v>1386</v>
      </c>
      <c r="L1131">
        <v>0</v>
      </c>
      <c r="M1131">
        <v>0</v>
      </c>
      <c r="N1131">
        <v>4.2172775232518225</v>
      </c>
      <c r="O1131">
        <v>0</v>
      </c>
      <c r="P1131">
        <v>0</v>
      </c>
      <c r="Q1131">
        <v>0</v>
      </c>
      <c r="R1131" t="s">
        <v>531</v>
      </c>
      <c r="S1131" t="s">
        <v>531</v>
      </c>
      <c r="T1131" t="s">
        <v>531</v>
      </c>
      <c r="U1131" t="s">
        <v>531</v>
      </c>
      <c r="W1131" s="429">
        <f t="shared" si="27"/>
        <v>0</v>
      </c>
      <c r="X1131" s="429">
        <f t="shared" si="27"/>
        <v>0</v>
      </c>
      <c r="Y1131" s="429">
        <f t="shared" si="27"/>
        <v>0</v>
      </c>
      <c r="Z1131" s="429">
        <f t="shared" si="26"/>
        <v>0</v>
      </c>
      <c r="AA1131" s="429" t="s">
        <v>1296</v>
      </c>
    </row>
    <row r="1132" spans="1:27" x14ac:dyDescent="0.25">
      <c r="A1132" t="s">
        <v>149</v>
      </c>
      <c r="B1132" t="s">
        <v>1246</v>
      </c>
      <c r="C1132" t="s">
        <v>1324</v>
      </c>
      <c r="D1132" t="s">
        <v>1384</v>
      </c>
      <c r="E1132" t="s">
        <v>1326</v>
      </c>
      <c r="F1132" t="s">
        <v>1293</v>
      </c>
      <c r="G1132">
        <v>35</v>
      </c>
      <c r="H1132">
        <v>35015</v>
      </c>
      <c r="I1132" t="s">
        <v>552</v>
      </c>
      <c r="J1132" t="s">
        <v>1385</v>
      </c>
      <c r="K1132" t="s">
        <v>1386</v>
      </c>
      <c r="L1132">
        <v>0</v>
      </c>
      <c r="M1132">
        <v>21.08638761625911</v>
      </c>
      <c r="N1132">
        <v>0</v>
      </c>
      <c r="O1132">
        <v>0</v>
      </c>
      <c r="P1132">
        <v>0</v>
      </c>
      <c r="Q1132">
        <v>0</v>
      </c>
      <c r="R1132" t="s">
        <v>531</v>
      </c>
      <c r="S1132" t="s">
        <v>531</v>
      </c>
      <c r="T1132" t="s">
        <v>531</v>
      </c>
      <c r="U1132" t="s">
        <v>531</v>
      </c>
      <c r="W1132" s="429">
        <f t="shared" si="27"/>
        <v>0</v>
      </c>
      <c r="X1132" s="429">
        <f t="shared" si="27"/>
        <v>0</v>
      </c>
      <c r="Y1132" s="429">
        <f t="shared" si="27"/>
        <v>0</v>
      </c>
      <c r="Z1132" s="429">
        <f t="shared" si="26"/>
        <v>0</v>
      </c>
      <c r="AA1132" s="429" t="s">
        <v>1296</v>
      </c>
    </row>
    <row r="1133" spans="1:27" x14ac:dyDescent="0.25">
      <c r="A1133" t="s">
        <v>149</v>
      </c>
      <c r="B1133" t="s">
        <v>1246</v>
      </c>
      <c r="C1133" t="s">
        <v>1324</v>
      </c>
      <c r="D1133" t="s">
        <v>1384</v>
      </c>
      <c r="E1133" t="s">
        <v>1326</v>
      </c>
      <c r="F1133" t="s">
        <v>1293</v>
      </c>
      <c r="G1133">
        <v>35</v>
      </c>
      <c r="H1133">
        <v>35015</v>
      </c>
      <c r="I1133" t="s">
        <v>552</v>
      </c>
      <c r="J1133" t="s">
        <v>1385</v>
      </c>
      <c r="K1133" t="s">
        <v>1386</v>
      </c>
      <c r="L1133">
        <v>0</v>
      </c>
      <c r="M1133">
        <v>21.08638761625911</v>
      </c>
      <c r="N1133">
        <v>0</v>
      </c>
      <c r="O1133">
        <v>0</v>
      </c>
      <c r="P1133">
        <v>0</v>
      </c>
      <c r="Q1133">
        <v>0</v>
      </c>
      <c r="R1133" t="s">
        <v>531</v>
      </c>
      <c r="S1133" t="s">
        <v>531</v>
      </c>
      <c r="T1133" t="s">
        <v>531</v>
      </c>
      <c r="U1133" t="s">
        <v>531</v>
      </c>
      <c r="W1133" s="429">
        <f t="shared" si="27"/>
        <v>0</v>
      </c>
      <c r="X1133" s="429">
        <f t="shared" si="27"/>
        <v>0</v>
      </c>
      <c r="Y1133" s="429">
        <f t="shared" si="27"/>
        <v>0</v>
      </c>
      <c r="Z1133" s="429">
        <f t="shared" si="26"/>
        <v>0</v>
      </c>
      <c r="AA1133" s="429" t="s">
        <v>1296</v>
      </c>
    </row>
    <row r="1134" spans="1:27" x14ac:dyDescent="0.25">
      <c r="A1134" t="s">
        <v>149</v>
      </c>
      <c r="B1134" t="s">
        <v>1246</v>
      </c>
      <c r="C1134" t="s">
        <v>1324</v>
      </c>
      <c r="D1134" t="s">
        <v>1384</v>
      </c>
      <c r="E1134" t="s">
        <v>1326</v>
      </c>
      <c r="F1134" t="s">
        <v>1293</v>
      </c>
      <c r="G1134">
        <v>35</v>
      </c>
      <c r="H1134">
        <v>35015</v>
      </c>
      <c r="I1134" t="s">
        <v>552</v>
      </c>
      <c r="J1134" t="s">
        <v>1385</v>
      </c>
      <c r="K1134" t="s">
        <v>1386</v>
      </c>
      <c r="L1134">
        <v>0</v>
      </c>
      <c r="M1134">
        <v>21.08638761625911</v>
      </c>
      <c r="N1134">
        <v>0</v>
      </c>
      <c r="O1134">
        <v>0</v>
      </c>
      <c r="P1134">
        <v>0</v>
      </c>
      <c r="Q1134">
        <v>0</v>
      </c>
      <c r="R1134" t="s">
        <v>531</v>
      </c>
      <c r="S1134" t="s">
        <v>531</v>
      </c>
      <c r="T1134" t="s">
        <v>531</v>
      </c>
      <c r="U1134" t="s">
        <v>531</v>
      </c>
      <c r="W1134" s="429">
        <f t="shared" si="27"/>
        <v>0</v>
      </c>
      <c r="X1134" s="429">
        <f t="shared" si="27"/>
        <v>0</v>
      </c>
      <c r="Y1134" s="429">
        <f t="shared" si="27"/>
        <v>0</v>
      </c>
      <c r="Z1134" s="429">
        <f t="shared" si="26"/>
        <v>0</v>
      </c>
      <c r="AA1134" s="429" t="s">
        <v>1296</v>
      </c>
    </row>
    <row r="1135" spans="1:27" x14ac:dyDescent="0.25">
      <c r="A1135" t="s">
        <v>149</v>
      </c>
      <c r="B1135" t="s">
        <v>1246</v>
      </c>
      <c r="C1135" t="s">
        <v>1324</v>
      </c>
      <c r="D1135" t="s">
        <v>1384</v>
      </c>
      <c r="E1135" t="s">
        <v>1326</v>
      </c>
      <c r="F1135" t="s">
        <v>1293</v>
      </c>
      <c r="G1135">
        <v>35</v>
      </c>
      <c r="H1135">
        <v>35015</v>
      </c>
      <c r="I1135" t="s">
        <v>552</v>
      </c>
      <c r="J1135" t="s">
        <v>1385</v>
      </c>
      <c r="K1135" t="s">
        <v>1386</v>
      </c>
      <c r="L1135">
        <v>0</v>
      </c>
      <c r="M1135">
        <v>21.08638761625911</v>
      </c>
      <c r="N1135">
        <v>0</v>
      </c>
      <c r="O1135">
        <v>0</v>
      </c>
      <c r="P1135">
        <v>0</v>
      </c>
      <c r="Q1135">
        <v>0</v>
      </c>
      <c r="R1135" t="s">
        <v>531</v>
      </c>
      <c r="S1135" t="s">
        <v>531</v>
      </c>
      <c r="T1135" t="s">
        <v>531</v>
      </c>
      <c r="U1135" t="s">
        <v>531</v>
      </c>
      <c r="W1135" s="429">
        <f t="shared" si="27"/>
        <v>0</v>
      </c>
      <c r="X1135" s="429">
        <f t="shared" si="27"/>
        <v>0</v>
      </c>
      <c r="Y1135" s="429">
        <f t="shared" si="27"/>
        <v>0</v>
      </c>
      <c r="Z1135" s="429">
        <f t="shared" si="26"/>
        <v>0</v>
      </c>
      <c r="AA1135" s="429" t="s">
        <v>1296</v>
      </c>
    </row>
    <row r="1136" spans="1:27" x14ac:dyDescent="0.25">
      <c r="A1136" t="s">
        <v>149</v>
      </c>
      <c r="B1136" t="s">
        <v>1246</v>
      </c>
      <c r="C1136" t="s">
        <v>1324</v>
      </c>
      <c r="D1136" t="s">
        <v>1384</v>
      </c>
      <c r="E1136" t="s">
        <v>1326</v>
      </c>
      <c r="F1136" t="s">
        <v>1293</v>
      </c>
      <c r="G1136">
        <v>35</v>
      </c>
      <c r="H1136">
        <v>35015</v>
      </c>
      <c r="I1136" t="s">
        <v>552</v>
      </c>
      <c r="J1136" t="s">
        <v>1385</v>
      </c>
      <c r="K1136" t="s">
        <v>1386</v>
      </c>
      <c r="L1136">
        <v>0</v>
      </c>
      <c r="M1136">
        <v>21.08638761625911</v>
      </c>
      <c r="N1136">
        <v>0</v>
      </c>
      <c r="O1136">
        <v>0</v>
      </c>
      <c r="P1136">
        <v>0</v>
      </c>
      <c r="Q1136">
        <v>0</v>
      </c>
      <c r="R1136" t="s">
        <v>531</v>
      </c>
      <c r="S1136" t="s">
        <v>531</v>
      </c>
      <c r="T1136" t="s">
        <v>531</v>
      </c>
      <c r="U1136" t="s">
        <v>531</v>
      </c>
      <c r="W1136" s="429">
        <f t="shared" si="27"/>
        <v>0</v>
      </c>
      <c r="X1136" s="429">
        <f t="shared" si="27"/>
        <v>0</v>
      </c>
      <c r="Y1136" s="429">
        <f t="shared" si="27"/>
        <v>0</v>
      </c>
      <c r="Z1136" s="429">
        <f t="shared" si="26"/>
        <v>0</v>
      </c>
      <c r="AA1136" s="429" t="s">
        <v>1296</v>
      </c>
    </row>
    <row r="1137" spans="1:27" x14ac:dyDescent="0.25">
      <c r="A1137" t="s">
        <v>149</v>
      </c>
      <c r="B1137" t="s">
        <v>1246</v>
      </c>
      <c r="C1137" t="s">
        <v>1324</v>
      </c>
      <c r="D1137" t="s">
        <v>1384</v>
      </c>
      <c r="E1137" t="s">
        <v>1326</v>
      </c>
      <c r="F1137" t="s">
        <v>1293</v>
      </c>
      <c r="G1137">
        <v>35</v>
      </c>
      <c r="H1137">
        <v>35015</v>
      </c>
      <c r="I1137" t="s">
        <v>552</v>
      </c>
      <c r="J1137" t="s">
        <v>1385</v>
      </c>
      <c r="K1137" t="s">
        <v>1386</v>
      </c>
      <c r="L1137">
        <v>2.8115183488345479</v>
      </c>
      <c r="M1137">
        <v>2.1086387616259112</v>
      </c>
      <c r="N1137">
        <v>5.6230366976690958</v>
      </c>
      <c r="O1137">
        <v>0</v>
      </c>
      <c r="P1137">
        <v>0</v>
      </c>
      <c r="Q1137">
        <v>0</v>
      </c>
      <c r="R1137" t="s">
        <v>531</v>
      </c>
      <c r="S1137" t="s">
        <v>531</v>
      </c>
      <c r="T1137" t="s">
        <v>531</v>
      </c>
      <c r="U1137" t="s">
        <v>531</v>
      </c>
      <c r="W1137" s="429">
        <f t="shared" si="27"/>
        <v>0</v>
      </c>
      <c r="X1137" s="429">
        <f t="shared" si="27"/>
        <v>0</v>
      </c>
      <c r="Y1137" s="429">
        <f t="shared" si="27"/>
        <v>0</v>
      </c>
      <c r="Z1137" s="429">
        <f t="shared" si="26"/>
        <v>0</v>
      </c>
      <c r="AA1137" s="429" t="s">
        <v>1296</v>
      </c>
    </row>
    <row r="1138" spans="1:27" x14ac:dyDescent="0.25">
      <c r="A1138" t="s">
        <v>149</v>
      </c>
      <c r="B1138" t="s">
        <v>1246</v>
      </c>
      <c r="C1138" t="s">
        <v>1324</v>
      </c>
      <c r="D1138" t="s">
        <v>1384</v>
      </c>
      <c r="E1138" t="s">
        <v>1326</v>
      </c>
      <c r="F1138" t="s">
        <v>1293</v>
      </c>
      <c r="G1138">
        <v>35</v>
      </c>
      <c r="H1138">
        <v>35015</v>
      </c>
      <c r="I1138" t="s">
        <v>552</v>
      </c>
      <c r="J1138" t="s">
        <v>1385</v>
      </c>
      <c r="K1138" t="s">
        <v>1386</v>
      </c>
      <c r="L1138">
        <v>0</v>
      </c>
      <c r="M1138">
        <v>5.1544503061966722</v>
      </c>
      <c r="N1138">
        <v>0</v>
      </c>
      <c r="O1138">
        <v>0</v>
      </c>
      <c r="P1138">
        <v>0</v>
      </c>
      <c r="Q1138">
        <v>0</v>
      </c>
      <c r="R1138" t="s">
        <v>531</v>
      </c>
      <c r="S1138" t="s">
        <v>531</v>
      </c>
      <c r="T1138" t="s">
        <v>531</v>
      </c>
      <c r="U1138" t="s">
        <v>531</v>
      </c>
      <c r="W1138" s="429">
        <f t="shared" si="27"/>
        <v>0</v>
      </c>
      <c r="X1138" s="429">
        <f t="shared" si="27"/>
        <v>0</v>
      </c>
      <c r="Y1138" s="429">
        <f t="shared" si="27"/>
        <v>0</v>
      </c>
      <c r="Z1138" s="429">
        <f t="shared" si="26"/>
        <v>0</v>
      </c>
      <c r="AA1138" s="429" t="s">
        <v>1296</v>
      </c>
    </row>
    <row r="1139" spans="1:27" x14ac:dyDescent="0.25">
      <c r="A1139" t="s">
        <v>149</v>
      </c>
      <c r="B1139" t="s">
        <v>1246</v>
      </c>
      <c r="C1139" t="s">
        <v>1324</v>
      </c>
      <c r="D1139" t="s">
        <v>1384</v>
      </c>
      <c r="E1139" t="s">
        <v>1326</v>
      </c>
      <c r="F1139" t="s">
        <v>1293</v>
      </c>
      <c r="G1139">
        <v>35</v>
      </c>
      <c r="H1139">
        <v>35015</v>
      </c>
      <c r="I1139" t="s">
        <v>552</v>
      </c>
      <c r="J1139" t="s">
        <v>1385</v>
      </c>
      <c r="K1139" t="s">
        <v>1386</v>
      </c>
      <c r="L1139">
        <v>0</v>
      </c>
      <c r="M1139">
        <v>6.0916230891415211</v>
      </c>
      <c r="N1139">
        <v>0</v>
      </c>
      <c r="O1139">
        <v>0</v>
      </c>
      <c r="P1139">
        <v>0</v>
      </c>
      <c r="Q1139">
        <v>0</v>
      </c>
      <c r="R1139" t="s">
        <v>531</v>
      </c>
      <c r="S1139" t="s">
        <v>531</v>
      </c>
      <c r="T1139" t="s">
        <v>531</v>
      </c>
      <c r="U1139" t="s">
        <v>531</v>
      </c>
      <c r="W1139" s="429">
        <f t="shared" si="27"/>
        <v>0</v>
      </c>
      <c r="X1139" s="429">
        <f t="shared" si="27"/>
        <v>0</v>
      </c>
      <c r="Y1139" s="429">
        <f t="shared" si="27"/>
        <v>0</v>
      </c>
      <c r="Z1139" s="429">
        <f t="shared" si="26"/>
        <v>0</v>
      </c>
      <c r="AA1139" s="429" t="s">
        <v>1296</v>
      </c>
    </row>
    <row r="1140" spans="1:27" x14ac:dyDescent="0.25">
      <c r="A1140" t="s">
        <v>149</v>
      </c>
      <c r="B1140" t="s">
        <v>1246</v>
      </c>
      <c r="C1140" t="s">
        <v>1324</v>
      </c>
      <c r="D1140" t="s">
        <v>1384</v>
      </c>
      <c r="E1140" t="s">
        <v>1326</v>
      </c>
      <c r="F1140" t="s">
        <v>1293</v>
      </c>
      <c r="G1140">
        <v>35</v>
      </c>
      <c r="H1140">
        <v>35015</v>
      </c>
      <c r="I1140" t="s">
        <v>552</v>
      </c>
      <c r="J1140" t="s">
        <v>1385</v>
      </c>
      <c r="K1140" t="s">
        <v>1386</v>
      </c>
      <c r="L1140">
        <v>0</v>
      </c>
      <c r="M1140">
        <v>0.51544503061966718</v>
      </c>
      <c r="N1140">
        <v>0</v>
      </c>
      <c r="O1140">
        <v>0</v>
      </c>
      <c r="P1140">
        <v>0</v>
      </c>
      <c r="Q1140">
        <v>0</v>
      </c>
      <c r="R1140" t="s">
        <v>531</v>
      </c>
      <c r="S1140" t="s">
        <v>531</v>
      </c>
      <c r="T1140" t="s">
        <v>531</v>
      </c>
      <c r="U1140" t="s">
        <v>531</v>
      </c>
      <c r="W1140" s="429">
        <f t="shared" si="27"/>
        <v>0</v>
      </c>
      <c r="X1140" s="429">
        <f t="shared" si="27"/>
        <v>0</v>
      </c>
      <c r="Y1140" s="429">
        <f t="shared" si="27"/>
        <v>0</v>
      </c>
      <c r="Z1140" s="429">
        <f t="shared" si="26"/>
        <v>0</v>
      </c>
      <c r="AA1140" s="429" t="s">
        <v>1296</v>
      </c>
    </row>
    <row r="1141" spans="1:27" x14ac:dyDescent="0.25">
      <c r="A1141" t="s">
        <v>149</v>
      </c>
      <c r="B1141" t="s">
        <v>1246</v>
      </c>
      <c r="C1141" t="s">
        <v>1324</v>
      </c>
      <c r="D1141" t="s">
        <v>1384</v>
      </c>
      <c r="E1141" t="s">
        <v>1326</v>
      </c>
      <c r="F1141" t="s">
        <v>1293</v>
      </c>
      <c r="G1141">
        <v>35</v>
      </c>
      <c r="H1141">
        <v>35015</v>
      </c>
      <c r="I1141" t="s">
        <v>552</v>
      </c>
      <c r="J1141" t="s">
        <v>1385</v>
      </c>
      <c r="K1141" t="s">
        <v>1386</v>
      </c>
      <c r="L1141">
        <v>0</v>
      </c>
      <c r="M1141">
        <v>6.1150524087151421</v>
      </c>
      <c r="N1141">
        <v>0</v>
      </c>
      <c r="O1141">
        <v>0</v>
      </c>
      <c r="P1141">
        <v>0</v>
      </c>
      <c r="Q1141">
        <v>0</v>
      </c>
      <c r="R1141" t="s">
        <v>531</v>
      </c>
      <c r="S1141" t="s">
        <v>531</v>
      </c>
      <c r="T1141" t="s">
        <v>531</v>
      </c>
      <c r="U1141" t="s">
        <v>531</v>
      </c>
      <c r="W1141" s="429">
        <f t="shared" si="27"/>
        <v>0</v>
      </c>
      <c r="X1141" s="429">
        <f t="shared" si="27"/>
        <v>0</v>
      </c>
      <c r="Y1141" s="429">
        <f t="shared" si="27"/>
        <v>0</v>
      </c>
      <c r="Z1141" s="429">
        <f t="shared" si="26"/>
        <v>0</v>
      </c>
      <c r="AA1141" s="429" t="s">
        <v>1296</v>
      </c>
    </row>
    <row r="1142" spans="1:27" x14ac:dyDescent="0.25">
      <c r="A1142" t="s">
        <v>149</v>
      </c>
      <c r="B1142" t="s">
        <v>1246</v>
      </c>
      <c r="C1142" t="s">
        <v>1324</v>
      </c>
      <c r="D1142" t="s">
        <v>1384</v>
      </c>
      <c r="E1142" t="s">
        <v>1326</v>
      </c>
      <c r="F1142" t="s">
        <v>1293</v>
      </c>
      <c r="G1142">
        <v>35</v>
      </c>
      <c r="H1142">
        <v>35015</v>
      </c>
      <c r="I1142" t="s">
        <v>552</v>
      </c>
      <c r="J1142" t="s">
        <v>1385</v>
      </c>
      <c r="K1142" t="s">
        <v>1386</v>
      </c>
      <c r="L1142">
        <v>23.429319573621235</v>
      </c>
      <c r="M1142">
        <v>23.429319573621235</v>
      </c>
      <c r="N1142">
        <v>23.429319573621235</v>
      </c>
      <c r="O1142">
        <v>2.3429319573621235</v>
      </c>
      <c r="P1142">
        <v>0</v>
      </c>
      <c r="Q1142">
        <v>0</v>
      </c>
      <c r="R1142" t="s">
        <v>531</v>
      </c>
      <c r="S1142" t="s">
        <v>531</v>
      </c>
      <c r="T1142" t="s">
        <v>531</v>
      </c>
      <c r="U1142" t="s">
        <v>531</v>
      </c>
      <c r="W1142" s="429">
        <f t="shared" si="27"/>
        <v>0</v>
      </c>
      <c r="X1142" s="429">
        <f t="shared" si="27"/>
        <v>0</v>
      </c>
      <c r="Y1142" s="429">
        <f t="shared" si="27"/>
        <v>0</v>
      </c>
      <c r="Z1142" s="429">
        <f t="shared" si="26"/>
        <v>0</v>
      </c>
      <c r="AA1142" s="429" t="s">
        <v>1296</v>
      </c>
    </row>
    <row r="1143" spans="1:27" x14ac:dyDescent="0.25">
      <c r="A1143" t="s">
        <v>149</v>
      </c>
      <c r="B1143" t="s">
        <v>1246</v>
      </c>
      <c r="C1143" t="s">
        <v>1324</v>
      </c>
      <c r="D1143" t="s">
        <v>1384</v>
      </c>
      <c r="E1143" t="s">
        <v>1326</v>
      </c>
      <c r="F1143" t="s">
        <v>1293</v>
      </c>
      <c r="G1143">
        <v>35</v>
      </c>
      <c r="H1143">
        <v>35015</v>
      </c>
      <c r="I1143" t="s">
        <v>552</v>
      </c>
      <c r="J1143" t="s">
        <v>1385</v>
      </c>
      <c r="K1143" t="s">
        <v>1386</v>
      </c>
      <c r="L1143">
        <v>31.160995032916244</v>
      </c>
      <c r="M1143">
        <v>7.4973822635587952</v>
      </c>
      <c r="N1143">
        <v>5.3887435019328835</v>
      </c>
      <c r="O1143">
        <v>0</v>
      </c>
      <c r="P1143">
        <v>0</v>
      </c>
      <c r="Q1143">
        <v>0</v>
      </c>
      <c r="R1143" t="s">
        <v>531</v>
      </c>
      <c r="S1143" t="s">
        <v>531</v>
      </c>
      <c r="T1143" t="s">
        <v>531</v>
      </c>
      <c r="U1143" t="s">
        <v>531</v>
      </c>
      <c r="W1143" s="429">
        <f t="shared" si="27"/>
        <v>0</v>
      </c>
      <c r="X1143" s="429">
        <f t="shared" si="27"/>
        <v>0</v>
      </c>
      <c r="Y1143" s="429">
        <f t="shared" si="27"/>
        <v>0</v>
      </c>
      <c r="Z1143" s="429">
        <f t="shared" si="26"/>
        <v>0</v>
      </c>
      <c r="AA1143" s="429" t="s">
        <v>1296</v>
      </c>
    </row>
    <row r="1144" spans="1:27" x14ac:dyDescent="0.25">
      <c r="A1144" t="s">
        <v>149</v>
      </c>
      <c r="B1144" t="s">
        <v>1246</v>
      </c>
      <c r="C1144" t="s">
        <v>1324</v>
      </c>
      <c r="D1144" t="s">
        <v>1384</v>
      </c>
      <c r="E1144" t="s">
        <v>1326</v>
      </c>
      <c r="F1144" t="s">
        <v>1293</v>
      </c>
      <c r="G1144">
        <v>35</v>
      </c>
      <c r="H1144">
        <v>35015</v>
      </c>
      <c r="I1144" t="s">
        <v>552</v>
      </c>
      <c r="J1144" t="s">
        <v>1385</v>
      </c>
      <c r="K1144" t="s">
        <v>1386</v>
      </c>
      <c r="L1144">
        <v>0</v>
      </c>
      <c r="M1144">
        <v>12.183246178283042</v>
      </c>
      <c r="N1144">
        <v>0</v>
      </c>
      <c r="O1144">
        <v>0</v>
      </c>
      <c r="P1144">
        <v>0</v>
      </c>
      <c r="Q1144">
        <v>0</v>
      </c>
      <c r="R1144" t="s">
        <v>531</v>
      </c>
      <c r="S1144" t="s">
        <v>531</v>
      </c>
      <c r="T1144" t="s">
        <v>531</v>
      </c>
      <c r="U1144" t="s">
        <v>531</v>
      </c>
      <c r="W1144" s="429">
        <f t="shared" si="27"/>
        <v>0</v>
      </c>
      <c r="X1144" s="429">
        <f t="shared" si="27"/>
        <v>0</v>
      </c>
      <c r="Y1144" s="429">
        <f t="shared" si="27"/>
        <v>0</v>
      </c>
      <c r="Z1144" s="429">
        <f t="shared" si="26"/>
        <v>0</v>
      </c>
      <c r="AA1144" s="429" t="s">
        <v>1296</v>
      </c>
    </row>
    <row r="1145" spans="1:27" x14ac:dyDescent="0.25">
      <c r="A1145" t="s">
        <v>149</v>
      </c>
      <c r="B1145" t="s">
        <v>1246</v>
      </c>
      <c r="C1145" t="s">
        <v>1324</v>
      </c>
      <c r="D1145" t="s">
        <v>1384</v>
      </c>
      <c r="E1145" t="s">
        <v>1326</v>
      </c>
      <c r="F1145" t="s">
        <v>1293</v>
      </c>
      <c r="G1145">
        <v>35</v>
      </c>
      <c r="H1145">
        <v>35015</v>
      </c>
      <c r="I1145" t="s">
        <v>552</v>
      </c>
      <c r="J1145" t="s">
        <v>1385</v>
      </c>
      <c r="K1145" t="s">
        <v>1386</v>
      </c>
      <c r="L1145">
        <v>0</v>
      </c>
      <c r="M1145">
        <v>16.166230505798652</v>
      </c>
      <c r="N1145">
        <v>0</v>
      </c>
      <c r="O1145">
        <v>0</v>
      </c>
      <c r="P1145">
        <v>0</v>
      </c>
      <c r="Q1145">
        <v>0</v>
      </c>
      <c r="R1145" t="s">
        <v>531</v>
      </c>
      <c r="S1145" t="s">
        <v>531</v>
      </c>
      <c r="T1145" t="s">
        <v>531</v>
      </c>
      <c r="U1145" t="s">
        <v>531</v>
      </c>
      <c r="W1145" s="429">
        <f t="shared" si="27"/>
        <v>0</v>
      </c>
      <c r="X1145" s="429">
        <f t="shared" si="27"/>
        <v>0</v>
      </c>
      <c r="Y1145" s="429">
        <f t="shared" si="27"/>
        <v>0</v>
      </c>
      <c r="Z1145" s="429">
        <f t="shared" si="26"/>
        <v>0</v>
      </c>
      <c r="AA1145" s="429" t="s">
        <v>1296</v>
      </c>
    </row>
    <row r="1146" spans="1:27" x14ac:dyDescent="0.25">
      <c r="A1146" t="s">
        <v>149</v>
      </c>
      <c r="B1146" t="s">
        <v>1246</v>
      </c>
      <c r="C1146" t="s">
        <v>1324</v>
      </c>
      <c r="D1146" t="s">
        <v>1384</v>
      </c>
      <c r="E1146" t="s">
        <v>1326</v>
      </c>
      <c r="F1146" t="s">
        <v>1293</v>
      </c>
      <c r="G1146">
        <v>35</v>
      </c>
      <c r="H1146">
        <v>35015</v>
      </c>
      <c r="I1146" t="s">
        <v>552</v>
      </c>
      <c r="J1146" t="s">
        <v>1385</v>
      </c>
      <c r="K1146" t="s">
        <v>1386</v>
      </c>
      <c r="L1146">
        <v>31.160995032916244</v>
      </c>
      <c r="M1146">
        <v>7.4973822635587952</v>
      </c>
      <c r="N1146">
        <v>5.3887435019328835</v>
      </c>
      <c r="O1146">
        <v>0</v>
      </c>
      <c r="P1146">
        <v>0</v>
      </c>
      <c r="Q1146">
        <v>0</v>
      </c>
      <c r="R1146" t="s">
        <v>531</v>
      </c>
      <c r="S1146" t="s">
        <v>531</v>
      </c>
      <c r="T1146" t="s">
        <v>531</v>
      </c>
      <c r="U1146" t="s">
        <v>531</v>
      </c>
      <c r="W1146" s="429">
        <f t="shared" si="27"/>
        <v>0</v>
      </c>
      <c r="X1146" s="429">
        <f t="shared" si="27"/>
        <v>0</v>
      </c>
      <c r="Y1146" s="429">
        <f t="shared" si="27"/>
        <v>0</v>
      </c>
      <c r="Z1146" s="429">
        <f t="shared" si="26"/>
        <v>0</v>
      </c>
      <c r="AA1146" s="429" t="s">
        <v>1296</v>
      </c>
    </row>
    <row r="1147" spans="1:27" x14ac:dyDescent="0.25">
      <c r="A1147" t="s">
        <v>149</v>
      </c>
      <c r="B1147" t="s">
        <v>1246</v>
      </c>
      <c r="C1147" t="s">
        <v>1324</v>
      </c>
      <c r="D1147" t="s">
        <v>1384</v>
      </c>
      <c r="E1147" t="s">
        <v>1326</v>
      </c>
      <c r="F1147" t="s">
        <v>1293</v>
      </c>
      <c r="G1147">
        <v>35</v>
      </c>
      <c r="H1147">
        <v>35015</v>
      </c>
      <c r="I1147" t="s">
        <v>552</v>
      </c>
      <c r="J1147" t="s">
        <v>1385</v>
      </c>
      <c r="K1147" t="s">
        <v>1386</v>
      </c>
      <c r="L1147">
        <v>0</v>
      </c>
      <c r="M1147">
        <v>12.183246178283042</v>
      </c>
      <c r="N1147">
        <v>0</v>
      </c>
      <c r="O1147">
        <v>0</v>
      </c>
      <c r="P1147">
        <v>0</v>
      </c>
      <c r="Q1147">
        <v>0</v>
      </c>
      <c r="R1147" t="s">
        <v>531</v>
      </c>
      <c r="S1147" t="s">
        <v>531</v>
      </c>
      <c r="T1147" t="s">
        <v>531</v>
      </c>
      <c r="U1147" t="s">
        <v>531</v>
      </c>
      <c r="W1147" s="429">
        <f t="shared" si="27"/>
        <v>0</v>
      </c>
      <c r="X1147" s="429">
        <f t="shared" si="27"/>
        <v>0</v>
      </c>
      <c r="Y1147" s="429">
        <f t="shared" si="27"/>
        <v>0</v>
      </c>
      <c r="Z1147" s="429">
        <f t="shared" si="26"/>
        <v>0</v>
      </c>
      <c r="AA1147" s="429" t="s">
        <v>1296</v>
      </c>
    </row>
    <row r="1148" spans="1:27" x14ac:dyDescent="0.25">
      <c r="A1148" t="s">
        <v>149</v>
      </c>
      <c r="B1148" t="s">
        <v>1246</v>
      </c>
      <c r="C1148" t="s">
        <v>1324</v>
      </c>
      <c r="D1148" t="s">
        <v>1384</v>
      </c>
      <c r="E1148" t="s">
        <v>1326</v>
      </c>
      <c r="F1148" t="s">
        <v>1293</v>
      </c>
      <c r="G1148">
        <v>35</v>
      </c>
      <c r="H1148">
        <v>35015</v>
      </c>
      <c r="I1148" t="s">
        <v>552</v>
      </c>
      <c r="J1148" t="s">
        <v>1385</v>
      </c>
      <c r="K1148" t="s">
        <v>1386</v>
      </c>
      <c r="L1148">
        <v>0</v>
      </c>
      <c r="M1148">
        <v>0</v>
      </c>
      <c r="N1148">
        <v>2.8115183488345479</v>
      </c>
      <c r="O1148">
        <v>0</v>
      </c>
      <c r="P1148">
        <v>0</v>
      </c>
      <c r="Q1148">
        <v>0</v>
      </c>
      <c r="R1148" t="s">
        <v>531</v>
      </c>
      <c r="S1148" t="s">
        <v>531</v>
      </c>
      <c r="T1148" t="s">
        <v>531</v>
      </c>
      <c r="U1148" t="s">
        <v>531</v>
      </c>
      <c r="W1148" s="429">
        <f t="shared" si="27"/>
        <v>0</v>
      </c>
      <c r="X1148" s="429">
        <f t="shared" si="27"/>
        <v>0</v>
      </c>
      <c r="Y1148" s="429">
        <f t="shared" si="27"/>
        <v>0</v>
      </c>
      <c r="Z1148" s="429">
        <f t="shared" si="26"/>
        <v>0</v>
      </c>
      <c r="AA1148" s="429" t="s">
        <v>1296</v>
      </c>
    </row>
    <row r="1149" spans="1:27" x14ac:dyDescent="0.25">
      <c r="A1149" t="s">
        <v>149</v>
      </c>
      <c r="B1149" t="s">
        <v>1246</v>
      </c>
      <c r="C1149" t="s">
        <v>1324</v>
      </c>
      <c r="D1149" t="s">
        <v>1384</v>
      </c>
      <c r="E1149" t="s">
        <v>1326</v>
      </c>
      <c r="F1149" t="s">
        <v>1293</v>
      </c>
      <c r="G1149">
        <v>35</v>
      </c>
      <c r="H1149">
        <v>35015</v>
      </c>
      <c r="I1149" t="s">
        <v>552</v>
      </c>
      <c r="J1149" t="s">
        <v>1385</v>
      </c>
      <c r="K1149" t="s">
        <v>1386</v>
      </c>
      <c r="L1149">
        <v>43.578534406935496</v>
      </c>
      <c r="M1149">
        <v>4.9201571104604591</v>
      </c>
      <c r="N1149">
        <v>45.218586777088987</v>
      </c>
      <c r="O1149">
        <v>0</v>
      </c>
      <c r="P1149">
        <v>0</v>
      </c>
      <c r="Q1149">
        <v>0</v>
      </c>
      <c r="R1149" t="s">
        <v>531</v>
      </c>
      <c r="S1149" t="s">
        <v>531</v>
      </c>
      <c r="T1149" t="s">
        <v>531</v>
      </c>
      <c r="U1149" t="s">
        <v>531</v>
      </c>
      <c r="W1149" s="429">
        <f t="shared" si="27"/>
        <v>0</v>
      </c>
      <c r="X1149" s="429">
        <f t="shared" si="27"/>
        <v>0</v>
      </c>
      <c r="Y1149" s="429">
        <f t="shared" si="27"/>
        <v>0</v>
      </c>
      <c r="Z1149" s="429">
        <f t="shared" si="26"/>
        <v>0</v>
      </c>
      <c r="AA1149" s="429" t="s">
        <v>1296</v>
      </c>
    </row>
    <row r="1150" spans="1:27" x14ac:dyDescent="0.25">
      <c r="A1150" t="s">
        <v>149</v>
      </c>
      <c r="B1150" t="s">
        <v>1246</v>
      </c>
      <c r="C1150" t="s">
        <v>1324</v>
      </c>
      <c r="D1150" t="s">
        <v>1384</v>
      </c>
      <c r="E1150" t="s">
        <v>1326</v>
      </c>
      <c r="F1150" t="s">
        <v>1293</v>
      </c>
      <c r="G1150">
        <v>35</v>
      </c>
      <c r="H1150">
        <v>35015</v>
      </c>
      <c r="I1150" t="s">
        <v>552</v>
      </c>
      <c r="J1150" t="s">
        <v>1385</v>
      </c>
      <c r="K1150" t="s">
        <v>1386</v>
      </c>
      <c r="L1150">
        <v>30.223822249971395</v>
      </c>
      <c r="M1150">
        <v>3.514397936043185</v>
      </c>
      <c r="N1150">
        <v>31.395288228652454</v>
      </c>
      <c r="O1150">
        <v>0</v>
      </c>
      <c r="P1150">
        <v>0</v>
      </c>
      <c r="Q1150">
        <v>0</v>
      </c>
      <c r="R1150" t="s">
        <v>531</v>
      </c>
      <c r="S1150" t="s">
        <v>531</v>
      </c>
      <c r="T1150" t="s">
        <v>531</v>
      </c>
      <c r="U1150" t="s">
        <v>531</v>
      </c>
      <c r="W1150" s="429">
        <f t="shared" si="27"/>
        <v>0</v>
      </c>
      <c r="X1150" s="429">
        <f t="shared" si="27"/>
        <v>0</v>
      </c>
      <c r="Y1150" s="429">
        <f t="shared" si="27"/>
        <v>0</v>
      </c>
      <c r="Z1150" s="429">
        <f t="shared" si="26"/>
        <v>0</v>
      </c>
      <c r="AA1150" s="429" t="s">
        <v>1296</v>
      </c>
    </row>
    <row r="1151" spans="1:27" x14ac:dyDescent="0.25">
      <c r="A1151" t="s">
        <v>149</v>
      </c>
      <c r="B1151" t="s">
        <v>1246</v>
      </c>
      <c r="C1151" t="s">
        <v>1324</v>
      </c>
      <c r="D1151" t="s">
        <v>1384</v>
      </c>
      <c r="E1151" t="s">
        <v>1326</v>
      </c>
      <c r="F1151" t="s">
        <v>1293</v>
      </c>
      <c r="G1151">
        <v>35</v>
      </c>
      <c r="H1151">
        <v>35015</v>
      </c>
      <c r="I1151" t="s">
        <v>552</v>
      </c>
      <c r="J1151" t="s">
        <v>1385</v>
      </c>
      <c r="K1151" t="s">
        <v>1386</v>
      </c>
      <c r="L1151">
        <v>0</v>
      </c>
      <c r="M1151">
        <v>2.5772251530983361</v>
      </c>
      <c r="N1151">
        <v>0</v>
      </c>
      <c r="O1151">
        <v>0</v>
      </c>
      <c r="P1151">
        <v>0</v>
      </c>
      <c r="Q1151">
        <v>0</v>
      </c>
      <c r="R1151" t="s">
        <v>531</v>
      </c>
      <c r="S1151" t="s">
        <v>531</v>
      </c>
      <c r="T1151" t="s">
        <v>531</v>
      </c>
      <c r="U1151" t="s">
        <v>531</v>
      </c>
      <c r="W1151" s="429">
        <f t="shared" si="27"/>
        <v>0</v>
      </c>
      <c r="X1151" s="429">
        <f t="shared" si="27"/>
        <v>0</v>
      </c>
      <c r="Y1151" s="429">
        <f t="shared" si="27"/>
        <v>0</v>
      </c>
      <c r="Z1151" s="429">
        <f t="shared" si="26"/>
        <v>0</v>
      </c>
      <c r="AA1151" s="429" t="s">
        <v>1296</v>
      </c>
    </row>
    <row r="1152" spans="1:27" x14ac:dyDescent="0.25">
      <c r="A1152" t="s">
        <v>149</v>
      </c>
      <c r="B1152" t="s">
        <v>1246</v>
      </c>
      <c r="C1152" t="s">
        <v>1324</v>
      </c>
      <c r="D1152" t="s">
        <v>1384</v>
      </c>
      <c r="E1152" t="s">
        <v>1326</v>
      </c>
      <c r="F1152" t="s">
        <v>1293</v>
      </c>
      <c r="G1152">
        <v>35</v>
      </c>
      <c r="H1152">
        <v>35015</v>
      </c>
      <c r="I1152" t="s">
        <v>552</v>
      </c>
      <c r="J1152" t="s">
        <v>1385</v>
      </c>
      <c r="K1152" t="s">
        <v>1386</v>
      </c>
      <c r="L1152">
        <v>0</v>
      </c>
      <c r="M1152">
        <v>9.8403142209209182</v>
      </c>
      <c r="N1152">
        <v>0</v>
      </c>
      <c r="O1152">
        <v>0</v>
      </c>
      <c r="P1152">
        <v>0</v>
      </c>
      <c r="Q1152">
        <v>0</v>
      </c>
      <c r="R1152" t="s">
        <v>531</v>
      </c>
      <c r="S1152" t="s">
        <v>531</v>
      </c>
      <c r="T1152" t="s">
        <v>531</v>
      </c>
      <c r="U1152" t="s">
        <v>531</v>
      </c>
      <c r="W1152" s="429">
        <f t="shared" si="27"/>
        <v>0</v>
      </c>
      <c r="X1152" s="429">
        <f t="shared" si="27"/>
        <v>0</v>
      </c>
      <c r="Y1152" s="429">
        <f t="shared" si="27"/>
        <v>0</v>
      </c>
      <c r="Z1152" s="429">
        <f t="shared" si="26"/>
        <v>0</v>
      </c>
      <c r="AA1152" s="429" t="s">
        <v>1296</v>
      </c>
    </row>
    <row r="1153" spans="1:27" x14ac:dyDescent="0.25">
      <c r="A1153" t="s">
        <v>149</v>
      </c>
      <c r="B1153" t="s">
        <v>1246</v>
      </c>
      <c r="C1153" t="s">
        <v>1324</v>
      </c>
      <c r="D1153" t="s">
        <v>1384</v>
      </c>
      <c r="E1153" t="s">
        <v>1326</v>
      </c>
      <c r="F1153" t="s">
        <v>1293</v>
      </c>
      <c r="G1153">
        <v>35</v>
      </c>
      <c r="H1153">
        <v>35015</v>
      </c>
      <c r="I1153" t="s">
        <v>552</v>
      </c>
      <c r="J1153" t="s">
        <v>1385</v>
      </c>
      <c r="K1153" t="s">
        <v>1386</v>
      </c>
      <c r="L1153">
        <v>0</v>
      </c>
      <c r="M1153">
        <v>23.429319573621235</v>
      </c>
      <c r="N1153">
        <v>0</v>
      </c>
      <c r="O1153">
        <v>0</v>
      </c>
      <c r="P1153">
        <v>0</v>
      </c>
      <c r="Q1153">
        <v>0</v>
      </c>
      <c r="R1153" t="s">
        <v>531</v>
      </c>
      <c r="S1153" t="s">
        <v>531</v>
      </c>
      <c r="T1153" t="s">
        <v>531</v>
      </c>
      <c r="U1153" t="s">
        <v>531</v>
      </c>
      <c r="W1153" s="429">
        <f t="shared" si="27"/>
        <v>0</v>
      </c>
      <c r="X1153" s="429">
        <f t="shared" si="27"/>
        <v>0</v>
      </c>
      <c r="Y1153" s="429">
        <f t="shared" si="27"/>
        <v>0</v>
      </c>
      <c r="Z1153" s="429">
        <f t="shared" si="26"/>
        <v>0</v>
      </c>
      <c r="AA1153" s="429" t="s">
        <v>1296</v>
      </c>
    </row>
    <row r="1154" spans="1:27" x14ac:dyDescent="0.25">
      <c r="A1154" t="s">
        <v>149</v>
      </c>
      <c r="B1154" t="s">
        <v>1246</v>
      </c>
      <c r="C1154" t="s">
        <v>1324</v>
      </c>
      <c r="D1154" t="s">
        <v>1384</v>
      </c>
      <c r="E1154" t="s">
        <v>1326</v>
      </c>
      <c r="F1154" t="s">
        <v>1293</v>
      </c>
      <c r="G1154">
        <v>35</v>
      </c>
      <c r="H1154">
        <v>35015</v>
      </c>
      <c r="I1154" t="s">
        <v>552</v>
      </c>
      <c r="J1154" t="s">
        <v>1385</v>
      </c>
      <c r="K1154" t="s">
        <v>1386</v>
      </c>
      <c r="L1154">
        <v>56.933246563899601</v>
      </c>
      <c r="M1154">
        <v>14.05759174417274</v>
      </c>
      <c r="N1154">
        <v>71.928011091017183</v>
      </c>
      <c r="O1154">
        <v>0</v>
      </c>
      <c r="P1154">
        <v>0</v>
      </c>
      <c r="Q1154">
        <v>0</v>
      </c>
      <c r="R1154" t="s">
        <v>531</v>
      </c>
      <c r="S1154" t="s">
        <v>531</v>
      </c>
      <c r="T1154" t="s">
        <v>531</v>
      </c>
      <c r="U1154" t="s">
        <v>531</v>
      </c>
      <c r="W1154" s="429">
        <f t="shared" si="27"/>
        <v>0</v>
      </c>
      <c r="X1154" s="429">
        <f t="shared" si="27"/>
        <v>0</v>
      </c>
      <c r="Y1154" s="429">
        <f t="shared" si="27"/>
        <v>0</v>
      </c>
      <c r="Z1154" s="429">
        <f t="shared" si="26"/>
        <v>0</v>
      </c>
      <c r="AA1154" s="429" t="s">
        <v>1296</v>
      </c>
    </row>
    <row r="1155" spans="1:27" x14ac:dyDescent="0.25">
      <c r="A1155" t="s">
        <v>149</v>
      </c>
      <c r="B1155" t="s">
        <v>1246</v>
      </c>
      <c r="C1155" t="s">
        <v>1324</v>
      </c>
      <c r="D1155" t="s">
        <v>1384</v>
      </c>
      <c r="E1155" t="s">
        <v>1326</v>
      </c>
      <c r="F1155" t="s">
        <v>1293</v>
      </c>
      <c r="G1155">
        <v>35</v>
      </c>
      <c r="H1155">
        <v>35015</v>
      </c>
      <c r="I1155" t="s">
        <v>552</v>
      </c>
      <c r="J1155" t="s">
        <v>1385</v>
      </c>
      <c r="K1155" t="s">
        <v>1386</v>
      </c>
      <c r="L1155">
        <v>31.231282991637105</v>
      </c>
      <c r="M1155">
        <v>5.927617852126172</v>
      </c>
      <c r="N1155">
        <v>8.7391362009607203</v>
      </c>
      <c r="O1155">
        <v>0</v>
      </c>
      <c r="P1155">
        <v>0</v>
      </c>
      <c r="Q1155">
        <v>0</v>
      </c>
      <c r="R1155" t="s">
        <v>531</v>
      </c>
      <c r="S1155" t="s">
        <v>531</v>
      </c>
      <c r="T1155" t="s">
        <v>531</v>
      </c>
      <c r="U1155" t="s">
        <v>531</v>
      </c>
      <c r="W1155" s="429">
        <f t="shared" si="27"/>
        <v>0</v>
      </c>
      <c r="X1155" s="429">
        <f t="shared" si="27"/>
        <v>0</v>
      </c>
      <c r="Y1155" s="429">
        <f t="shared" si="27"/>
        <v>0</v>
      </c>
      <c r="Z1155" s="429">
        <f t="shared" si="26"/>
        <v>0</v>
      </c>
      <c r="AA1155" s="429" t="s">
        <v>1296</v>
      </c>
    </row>
    <row r="1156" spans="1:27" x14ac:dyDescent="0.25">
      <c r="A1156" t="s">
        <v>149</v>
      </c>
      <c r="B1156" t="s">
        <v>1246</v>
      </c>
      <c r="C1156" t="s">
        <v>1324</v>
      </c>
      <c r="D1156" t="s">
        <v>1384</v>
      </c>
      <c r="E1156" t="s">
        <v>1326</v>
      </c>
      <c r="F1156" t="s">
        <v>1293</v>
      </c>
      <c r="G1156">
        <v>35</v>
      </c>
      <c r="H1156">
        <v>35015</v>
      </c>
      <c r="I1156" t="s">
        <v>552</v>
      </c>
      <c r="J1156" t="s">
        <v>1385</v>
      </c>
      <c r="K1156" t="s">
        <v>1386</v>
      </c>
      <c r="L1156">
        <v>0</v>
      </c>
      <c r="M1156">
        <v>8.2002618507674327</v>
      </c>
      <c r="N1156">
        <v>0</v>
      </c>
      <c r="O1156">
        <v>0</v>
      </c>
      <c r="P1156">
        <v>0</v>
      </c>
      <c r="Q1156">
        <v>0</v>
      </c>
      <c r="R1156" t="s">
        <v>531</v>
      </c>
      <c r="S1156" t="s">
        <v>531</v>
      </c>
      <c r="T1156" t="s">
        <v>531</v>
      </c>
      <c r="U1156" t="s">
        <v>531</v>
      </c>
      <c r="W1156" s="429">
        <f t="shared" si="27"/>
        <v>0</v>
      </c>
      <c r="X1156" s="429">
        <f t="shared" si="27"/>
        <v>0</v>
      </c>
      <c r="Y1156" s="429">
        <f t="shared" si="27"/>
        <v>0</v>
      </c>
      <c r="Z1156" s="429">
        <f t="shared" si="26"/>
        <v>0</v>
      </c>
      <c r="AA1156" s="429" t="s">
        <v>1296</v>
      </c>
    </row>
    <row r="1157" spans="1:27" x14ac:dyDescent="0.25">
      <c r="A1157" t="s">
        <v>149</v>
      </c>
      <c r="B1157" t="s">
        <v>1246</v>
      </c>
      <c r="C1157" t="s">
        <v>1324</v>
      </c>
      <c r="D1157" t="s">
        <v>1384</v>
      </c>
      <c r="E1157" t="s">
        <v>1326</v>
      </c>
      <c r="F1157" t="s">
        <v>1293</v>
      </c>
      <c r="G1157">
        <v>35</v>
      </c>
      <c r="H1157">
        <v>35015</v>
      </c>
      <c r="I1157" t="s">
        <v>552</v>
      </c>
      <c r="J1157" t="s">
        <v>1385</v>
      </c>
      <c r="K1157" t="s">
        <v>1386</v>
      </c>
      <c r="L1157">
        <v>0</v>
      </c>
      <c r="M1157">
        <v>32.332461011597303</v>
      </c>
      <c r="N1157">
        <v>0</v>
      </c>
      <c r="O1157">
        <v>0</v>
      </c>
      <c r="P1157">
        <v>0</v>
      </c>
      <c r="Q1157">
        <v>0</v>
      </c>
      <c r="R1157" t="s">
        <v>531</v>
      </c>
      <c r="S1157" t="s">
        <v>531</v>
      </c>
      <c r="T1157" t="s">
        <v>531</v>
      </c>
      <c r="U1157" t="s">
        <v>531</v>
      </c>
      <c r="W1157" s="429">
        <f t="shared" si="27"/>
        <v>0</v>
      </c>
      <c r="X1157" s="429">
        <f t="shared" si="27"/>
        <v>0</v>
      </c>
      <c r="Y1157" s="429">
        <f t="shared" si="27"/>
        <v>0</v>
      </c>
      <c r="Z1157" s="429">
        <f t="shared" si="26"/>
        <v>0</v>
      </c>
      <c r="AA1157" s="429" t="s">
        <v>1296</v>
      </c>
    </row>
    <row r="1158" spans="1:27" x14ac:dyDescent="0.25">
      <c r="A1158" t="s">
        <v>149</v>
      </c>
      <c r="B1158" t="s">
        <v>1246</v>
      </c>
      <c r="C1158" t="s">
        <v>1324</v>
      </c>
      <c r="D1158" t="s">
        <v>1384</v>
      </c>
      <c r="E1158" t="s">
        <v>1326</v>
      </c>
      <c r="F1158" t="s">
        <v>1293</v>
      </c>
      <c r="G1158">
        <v>35</v>
      </c>
      <c r="H1158">
        <v>35015</v>
      </c>
      <c r="I1158" t="s">
        <v>552</v>
      </c>
      <c r="J1158" t="s">
        <v>1385</v>
      </c>
      <c r="K1158" t="s">
        <v>1386</v>
      </c>
      <c r="L1158">
        <v>0</v>
      </c>
      <c r="M1158">
        <v>0</v>
      </c>
      <c r="N1158">
        <v>0</v>
      </c>
      <c r="O1158">
        <v>0</v>
      </c>
      <c r="P1158">
        <v>0</v>
      </c>
      <c r="Q1158">
        <v>0</v>
      </c>
      <c r="R1158" t="s">
        <v>531</v>
      </c>
      <c r="S1158" t="s">
        <v>531</v>
      </c>
      <c r="T1158" t="s">
        <v>531</v>
      </c>
      <c r="U1158" t="s">
        <v>531</v>
      </c>
      <c r="W1158" s="429">
        <f t="shared" si="27"/>
        <v>0</v>
      </c>
      <c r="X1158" s="429">
        <f t="shared" si="27"/>
        <v>0</v>
      </c>
      <c r="Y1158" s="429">
        <f t="shared" si="27"/>
        <v>0</v>
      </c>
      <c r="Z1158" s="429">
        <f t="shared" si="26"/>
        <v>0</v>
      </c>
      <c r="AA1158" s="429" t="s">
        <v>1296</v>
      </c>
    </row>
    <row r="1159" spans="1:27" x14ac:dyDescent="0.25">
      <c r="A1159" t="s">
        <v>149</v>
      </c>
      <c r="B1159" t="s">
        <v>1246</v>
      </c>
      <c r="C1159" t="s">
        <v>1324</v>
      </c>
      <c r="D1159" t="s">
        <v>1384</v>
      </c>
      <c r="E1159" t="s">
        <v>1326</v>
      </c>
      <c r="F1159" t="s">
        <v>1293</v>
      </c>
      <c r="G1159">
        <v>35</v>
      </c>
      <c r="H1159">
        <v>35015</v>
      </c>
      <c r="I1159" t="s">
        <v>552</v>
      </c>
      <c r="J1159" t="s">
        <v>1385</v>
      </c>
      <c r="K1159" t="s">
        <v>1386</v>
      </c>
      <c r="L1159">
        <v>31.231282991637105</v>
      </c>
      <c r="M1159">
        <v>5.927617852126172</v>
      </c>
      <c r="N1159">
        <v>8.7391362009607203</v>
      </c>
      <c r="O1159">
        <v>0</v>
      </c>
      <c r="P1159">
        <v>0</v>
      </c>
      <c r="Q1159">
        <v>0</v>
      </c>
      <c r="R1159" t="s">
        <v>531</v>
      </c>
      <c r="S1159" t="s">
        <v>531</v>
      </c>
      <c r="T1159" t="s">
        <v>531</v>
      </c>
      <c r="U1159" t="s">
        <v>531</v>
      </c>
      <c r="W1159" s="429">
        <f t="shared" si="27"/>
        <v>0</v>
      </c>
      <c r="X1159" s="429">
        <f t="shared" si="27"/>
        <v>0</v>
      </c>
      <c r="Y1159" s="429">
        <f t="shared" si="27"/>
        <v>0</v>
      </c>
      <c r="Z1159" s="429">
        <f t="shared" si="26"/>
        <v>0</v>
      </c>
      <c r="AA1159" s="429" t="s">
        <v>1296</v>
      </c>
    </row>
    <row r="1160" spans="1:27" x14ac:dyDescent="0.25">
      <c r="A1160" t="s">
        <v>149</v>
      </c>
      <c r="B1160" t="s">
        <v>1246</v>
      </c>
      <c r="C1160" t="s">
        <v>1324</v>
      </c>
      <c r="D1160" t="s">
        <v>1384</v>
      </c>
      <c r="E1160" t="s">
        <v>1326</v>
      </c>
      <c r="F1160" t="s">
        <v>1293</v>
      </c>
      <c r="G1160">
        <v>35</v>
      </c>
      <c r="H1160">
        <v>35015</v>
      </c>
      <c r="I1160" t="s">
        <v>552</v>
      </c>
      <c r="J1160" t="s">
        <v>1385</v>
      </c>
      <c r="K1160" t="s">
        <v>1386</v>
      </c>
      <c r="L1160">
        <v>4.3109948015463075</v>
      </c>
      <c r="M1160">
        <v>109.25091717179582</v>
      </c>
      <c r="N1160">
        <v>3.6315445339112915</v>
      </c>
      <c r="O1160">
        <v>0</v>
      </c>
      <c r="P1160">
        <v>0</v>
      </c>
      <c r="Q1160">
        <v>0</v>
      </c>
      <c r="R1160" t="s">
        <v>531</v>
      </c>
      <c r="S1160" t="s">
        <v>531</v>
      </c>
      <c r="T1160" t="s">
        <v>531</v>
      </c>
      <c r="U1160" t="s">
        <v>531</v>
      </c>
      <c r="W1160" s="429">
        <f t="shared" si="27"/>
        <v>0</v>
      </c>
      <c r="X1160" s="429">
        <f t="shared" si="27"/>
        <v>0</v>
      </c>
      <c r="Y1160" s="429">
        <f t="shared" si="27"/>
        <v>0</v>
      </c>
      <c r="Z1160" s="429">
        <f t="shared" si="26"/>
        <v>0</v>
      </c>
      <c r="AA1160" s="429" t="s">
        <v>1296</v>
      </c>
    </row>
    <row r="1161" spans="1:27" x14ac:dyDescent="0.25">
      <c r="A1161" t="s">
        <v>149</v>
      </c>
      <c r="B1161" t="s">
        <v>1246</v>
      </c>
      <c r="C1161" t="s">
        <v>1324</v>
      </c>
      <c r="D1161" t="s">
        <v>1384</v>
      </c>
      <c r="E1161" t="s">
        <v>1326</v>
      </c>
      <c r="F1161" t="s">
        <v>1293</v>
      </c>
      <c r="G1161">
        <v>35</v>
      </c>
      <c r="H1161">
        <v>35015</v>
      </c>
      <c r="I1161" t="s">
        <v>552</v>
      </c>
      <c r="J1161" t="s">
        <v>1385</v>
      </c>
      <c r="K1161" t="s">
        <v>1386</v>
      </c>
      <c r="L1161">
        <v>31.231282991637105</v>
      </c>
      <c r="M1161">
        <v>5.927617852126172</v>
      </c>
      <c r="N1161">
        <v>8.7391362009607203</v>
      </c>
      <c r="O1161">
        <v>0</v>
      </c>
      <c r="P1161">
        <v>0</v>
      </c>
      <c r="Q1161">
        <v>0</v>
      </c>
      <c r="R1161" t="s">
        <v>531</v>
      </c>
      <c r="S1161" t="s">
        <v>531</v>
      </c>
      <c r="T1161" t="s">
        <v>531</v>
      </c>
      <c r="U1161" t="s">
        <v>531</v>
      </c>
      <c r="W1161" s="429">
        <f t="shared" si="27"/>
        <v>0</v>
      </c>
      <c r="X1161" s="429">
        <f t="shared" si="27"/>
        <v>0</v>
      </c>
      <c r="Y1161" s="429">
        <f t="shared" si="27"/>
        <v>0</v>
      </c>
      <c r="Z1161" s="429">
        <f t="shared" si="26"/>
        <v>0</v>
      </c>
      <c r="AA1161" s="429" t="s">
        <v>1296</v>
      </c>
    </row>
    <row r="1162" spans="1:27" x14ac:dyDescent="0.25">
      <c r="A1162" t="s">
        <v>149</v>
      </c>
      <c r="B1162" t="s">
        <v>1246</v>
      </c>
      <c r="C1162" t="s">
        <v>1324</v>
      </c>
      <c r="D1162" t="s">
        <v>1384</v>
      </c>
      <c r="E1162" t="s">
        <v>1326</v>
      </c>
      <c r="F1162" t="s">
        <v>1293</v>
      </c>
      <c r="G1162">
        <v>35</v>
      </c>
      <c r="H1162">
        <v>35015</v>
      </c>
      <c r="I1162" t="s">
        <v>552</v>
      </c>
      <c r="J1162" t="s">
        <v>1385</v>
      </c>
      <c r="K1162" t="s">
        <v>1386</v>
      </c>
      <c r="L1162">
        <v>31.231282991637105</v>
      </c>
      <c r="M1162">
        <v>5.927617852126172</v>
      </c>
      <c r="N1162">
        <v>8.7391362009607203</v>
      </c>
      <c r="O1162">
        <v>0</v>
      </c>
      <c r="P1162">
        <v>0</v>
      </c>
      <c r="Q1162">
        <v>0</v>
      </c>
      <c r="R1162" t="s">
        <v>531</v>
      </c>
      <c r="S1162" t="s">
        <v>531</v>
      </c>
      <c r="T1162" t="s">
        <v>531</v>
      </c>
      <c r="U1162" t="s">
        <v>531</v>
      </c>
      <c r="W1162" s="429">
        <f t="shared" si="27"/>
        <v>0</v>
      </c>
      <c r="X1162" s="429">
        <f t="shared" si="27"/>
        <v>0</v>
      </c>
      <c r="Y1162" s="429">
        <f t="shared" si="27"/>
        <v>0</v>
      </c>
      <c r="Z1162" s="429">
        <f t="shared" si="26"/>
        <v>0</v>
      </c>
      <c r="AA1162" s="429" t="s">
        <v>1296</v>
      </c>
    </row>
    <row r="1163" spans="1:27" x14ac:dyDescent="0.25">
      <c r="A1163" t="s">
        <v>149</v>
      </c>
      <c r="B1163" t="s">
        <v>1246</v>
      </c>
      <c r="C1163" t="s">
        <v>1324</v>
      </c>
      <c r="D1163" t="s">
        <v>1384</v>
      </c>
      <c r="E1163" t="s">
        <v>1326</v>
      </c>
      <c r="F1163" t="s">
        <v>1293</v>
      </c>
      <c r="G1163">
        <v>35</v>
      </c>
      <c r="H1163">
        <v>35015</v>
      </c>
      <c r="I1163" t="s">
        <v>552</v>
      </c>
      <c r="J1163" t="s">
        <v>1385</v>
      </c>
      <c r="K1163" t="s">
        <v>1386</v>
      </c>
      <c r="L1163">
        <v>31.231282991637105</v>
      </c>
      <c r="M1163">
        <v>5.927617852126172</v>
      </c>
      <c r="N1163">
        <v>8.7391362009607203</v>
      </c>
      <c r="O1163">
        <v>0</v>
      </c>
      <c r="P1163">
        <v>0</v>
      </c>
      <c r="Q1163">
        <v>0</v>
      </c>
      <c r="R1163" t="s">
        <v>531</v>
      </c>
      <c r="S1163" t="s">
        <v>531</v>
      </c>
      <c r="T1163" t="s">
        <v>531</v>
      </c>
      <c r="U1163" t="s">
        <v>531</v>
      </c>
      <c r="W1163" s="429">
        <f t="shared" si="27"/>
        <v>0</v>
      </c>
      <c r="X1163" s="429">
        <f t="shared" si="27"/>
        <v>0</v>
      </c>
      <c r="Y1163" s="429">
        <f t="shared" si="27"/>
        <v>0</v>
      </c>
      <c r="Z1163" s="429">
        <f t="shared" si="26"/>
        <v>0</v>
      </c>
      <c r="AA1163" s="429" t="s">
        <v>1296</v>
      </c>
    </row>
    <row r="1164" spans="1:27" x14ac:dyDescent="0.25">
      <c r="A1164" t="s">
        <v>149</v>
      </c>
      <c r="B1164" t="s">
        <v>1246</v>
      </c>
      <c r="C1164" t="s">
        <v>1324</v>
      </c>
      <c r="D1164" t="s">
        <v>1384</v>
      </c>
      <c r="E1164" t="s">
        <v>1326</v>
      </c>
      <c r="F1164" t="s">
        <v>1293</v>
      </c>
      <c r="G1164">
        <v>35</v>
      </c>
      <c r="H1164">
        <v>35015</v>
      </c>
      <c r="I1164" t="s">
        <v>552</v>
      </c>
      <c r="J1164" t="s">
        <v>1385</v>
      </c>
      <c r="K1164" t="s">
        <v>1386</v>
      </c>
      <c r="L1164">
        <v>0</v>
      </c>
      <c r="M1164">
        <v>0.70287958720863697</v>
      </c>
      <c r="N1164">
        <v>0</v>
      </c>
      <c r="O1164">
        <v>0</v>
      </c>
      <c r="P1164">
        <v>0</v>
      </c>
      <c r="Q1164">
        <v>0</v>
      </c>
      <c r="R1164" t="s">
        <v>531</v>
      </c>
      <c r="S1164" t="s">
        <v>531</v>
      </c>
      <c r="T1164" t="s">
        <v>531</v>
      </c>
      <c r="U1164" t="s">
        <v>531</v>
      </c>
      <c r="W1164" s="429">
        <f t="shared" si="27"/>
        <v>0</v>
      </c>
      <c r="X1164" s="429">
        <f t="shared" si="27"/>
        <v>0</v>
      </c>
      <c r="Y1164" s="429">
        <f t="shared" si="27"/>
        <v>0</v>
      </c>
      <c r="Z1164" s="429">
        <f t="shared" si="26"/>
        <v>0</v>
      </c>
      <c r="AA1164" s="429" t="s">
        <v>1296</v>
      </c>
    </row>
    <row r="1165" spans="1:27" x14ac:dyDescent="0.25">
      <c r="A1165" t="s">
        <v>149</v>
      </c>
      <c r="B1165" t="s">
        <v>1246</v>
      </c>
      <c r="C1165" t="s">
        <v>1324</v>
      </c>
      <c r="D1165" t="s">
        <v>1384</v>
      </c>
      <c r="E1165" t="s">
        <v>1326</v>
      </c>
      <c r="F1165" t="s">
        <v>1293</v>
      </c>
      <c r="G1165">
        <v>35</v>
      </c>
      <c r="H1165">
        <v>35015</v>
      </c>
      <c r="I1165" t="s">
        <v>552</v>
      </c>
      <c r="J1165" t="s">
        <v>1385</v>
      </c>
      <c r="K1165" t="s">
        <v>1386</v>
      </c>
      <c r="L1165">
        <v>32.098167815861089</v>
      </c>
      <c r="M1165">
        <v>82.471204899146755</v>
      </c>
      <c r="N1165">
        <v>63.962042435985971</v>
      </c>
      <c r="O1165">
        <v>408.37304016821815</v>
      </c>
      <c r="P1165">
        <v>0</v>
      </c>
      <c r="Q1165">
        <v>0</v>
      </c>
      <c r="R1165" t="s">
        <v>531</v>
      </c>
      <c r="S1165" t="s">
        <v>531</v>
      </c>
      <c r="T1165" t="s">
        <v>531</v>
      </c>
      <c r="U1165" t="s">
        <v>531</v>
      </c>
      <c r="W1165" s="429">
        <f t="shared" si="27"/>
        <v>0</v>
      </c>
      <c r="X1165" s="429">
        <f t="shared" si="27"/>
        <v>0</v>
      </c>
      <c r="Y1165" s="429">
        <f t="shared" si="27"/>
        <v>0</v>
      </c>
      <c r="Z1165" s="429">
        <f t="shared" si="26"/>
        <v>0</v>
      </c>
      <c r="AA1165" s="429" t="s">
        <v>1296</v>
      </c>
    </row>
    <row r="1166" spans="1:27" x14ac:dyDescent="0.25">
      <c r="A1166" t="s">
        <v>149</v>
      </c>
      <c r="B1166" t="s">
        <v>1246</v>
      </c>
      <c r="C1166" t="s">
        <v>1324</v>
      </c>
      <c r="D1166" t="s">
        <v>1384</v>
      </c>
      <c r="E1166" t="s">
        <v>1326</v>
      </c>
      <c r="F1166" t="s">
        <v>1293</v>
      </c>
      <c r="G1166">
        <v>35</v>
      </c>
      <c r="H1166">
        <v>35015</v>
      </c>
      <c r="I1166" t="s">
        <v>552</v>
      </c>
      <c r="J1166" t="s">
        <v>1385</v>
      </c>
      <c r="K1166" t="s">
        <v>1386</v>
      </c>
      <c r="L1166">
        <v>0</v>
      </c>
      <c r="M1166">
        <v>8.9968587162705536</v>
      </c>
      <c r="N1166">
        <v>0</v>
      </c>
      <c r="O1166">
        <v>0</v>
      </c>
      <c r="P1166">
        <v>0</v>
      </c>
      <c r="Q1166">
        <v>0</v>
      </c>
      <c r="R1166" t="s">
        <v>531</v>
      </c>
      <c r="S1166" t="s">
        <v>531</v>
      </c>
      <c r="T1166" t="s">
        <v>531</v>
      </c>
      <c r="U1166" t="s">
        <v>531</v>
      </c>
      <c r="W1166" s="429">
        <f t="shared" si="27"/>
        <v>0</v>
      </c>
      <c r="X1166" s="429">
        <f t="shared" si="27"/>
        <v>0</v>
      </c>
      <c r="Y1166" s="429">
        <f t="shared" si="27"/>
        <v>0</v>
      </c>
      <c r="Z1166" s="429">
        <f t="shared" si="26"/>
        <v>0</v>
      </c>
      <c r="AA1166" s="429" t="s">
        <v>1296</v>
      </c>
    </row>
    <row r="1167" spans="1:27" x14ac:dyDescent="0.25">
      <c r="A1167" t="s">
        <v>149</v>
      </c>
      <c r="B1167" t="s">
        <v>1246</v>
      </c>
      <c r="C1167" t="s">
        <v>1324</v>
      </c>
      <c r="D1167" t="s">
        <v>1384</v>
      </c>
      <c r="E1167" t="s">
        <v>1326</v>
      </c>
      <c r="F1167" t="s">
        <v>1293</v>
      </c>
      <c r="G1167">
        <v>35</v>
      </c>
      <c r="H1167">
        <v>35015</v>
      </c>
      <c r="I1167" t="s">
        <v>552</v>
      </c>
      <c r="J1167" t="s">
        <v>1385</v>
      </c>
      <c r="K1167" t="s">
        <v>1386</v>
      </c>
      <c r="L1167">
        <v>0</v>
      </c>
      <c r="M1167">
        <v>2.3429319573621235</v>
      </c>
      <c r="N1167">
        <v>0</v>
      </c>
      <c r="O1167">
        <v>0</v>
      </c>
      <c r="P1167">
        <v>0</v>
      </c>
      <c r="Q1167">
        <v>0</v>
      </c>
      <c r="R1167" t="s">
        <v>531</v>
      </c>
      <c r="S1167" t="s">
        <v>531</v>
      </c>
      <c r="T1167" t="s">
        <v>531</v>
      </c>
      <c r="U1167" t="s">
        <v>531</v>
      </c>
      <c r="W1167" s="429">
        <f t="shared" si="27"/>
        <v>0</v>
      </c>
      <c r="X1167" s="429">
        <f t="shared" si="27"/>
        <v>0</v>
      </c>
      <c r="Y1167" s="429">
        <f t="shared" si="27"/>
        <v>0</v>
      </c>
      <c r="Z1167" s="429">
        <f t="shared" si="26"/>
        <v>0</v>
      </c>
      <c r="AA1167" s="429" t="s">
        <v>1296</v>
      </c>
    </row>
    <row r="1168" spans="1:27" x14ac:dyDescent="0.25">
      <c r="A1168" t="s">
        <v>149</v>
      </c>
      <c r="B1168" t="s">
        <v>1246</v>
      </c>
      <c r="C1168" t="s">
        <v>1324</v>
      </c>
      <c r="D1168" t="s">
        <v>1384</v>
      </c>
      <c r="E1168" t="s">
        <v>1326</v>
      </c>
      <c r="F1168" t="s">
        <v>1293</v>
      </c>
      <c r="G1168">
        <v>35</v>
      </c>
      <c r="H1168">
        <v>35015</v>
      </c>
      <c r="I1168" t="s">
        <v>552</v>
      </c>
      <c r="J1168" t="s">
        <v>1385</v>
      </c>
      <c r="K1168" t="s">
        <v>1386</v>
      </c>
      <c r="L1168">
        <v>23.429319573621235</v>
      </c>
      <c r="M1168">
        <v>23.429319573621235</v>
      </c>
      <c r="N1168">
        <v>23.429319573621235</v>
      </c>
      <c r="O1168">
        <v>23.429319573621235</v>
      </c>
      <c r="P1168">
        <v>0</v>
      </c>
      <c r="Q1168">
        <v>0</v>
      </c>
      <c r="R1168" t="s">
        <v>531</v>
      </c>
      <c r="S1168" t="s">
        <v>531</v>
      </c>
      <c r="T1168" t="s">
        <v>531</v>
      </c>
      <c r="U1168" t="s">
        <v>531</v>
      </c>
      <c r="W1168" s="429">
        <f t="shared" si="27"/>
        <v>0</v>
      </c>
      <c r="X1168" s="429">
        <f t="shared" si="27"/>
        <v>0</v>
      </c>
      <c r="Y1168" s="429">
        <f t="shared" si="27"/>
        <v>0</v>
      </c>
      <c r="Z1168" s="429">
        <f t="shared" si="26"/>
        <v>0</v>
      </c>
      <c r="AA1168" s="429" t="s">
        <v>1296</v>
      </c>
    </row>
    <row r="1169" spans="1:27" x14ac:dyDescent="0.25">
      <c r="A1169" t="s">
        <v>149</v>
      </c>
      <c r="B1169" t="s">
        <v>1246</v>
      </c>
      <c r="C1169" t="s">
        <v>1324</v>
      </c>
      <c r="D1169" t="s">
        <v>1384</v>
      </c>
      <c r="E1169" t="s">
        <v>1326</v>
      </c>
      <c r="F1169" t="s">
        <v>1293</v>
      </c>
      <c r="G1169">
        <v>35</v>
      </c>
      <c r="H1169">
        <v>35025</v>
      </c>
      <c r="I1169" t="s">
        <v>563</v>
      </c>
      <c r="J1169" t="s">
        <v>1385</v>
      </c>
      <c r="K1169" t="s">
        <v>1386</v>
      </c>
      <c r="L1169">
        <v>1.4057591744172739</v>
      </c>
      <c r="M1169">
        <v>4.6858639147242469</v>
      </c>
      <c r="N1169">
        <v>5.6230366976690958</v>
      </c>
      <c r="O1169">
        <v>0</v>
      </c>
      <c r="P1169">
        <v>0</v>
      </c>
      <c r="Q1169">
        <v>0</v>
      </c>
      <c r="R1169" t="s">
        <v>531</v>
      </c>
      <c r="S1169" t="s">
        <v>531</v>
      </c>
      <c r="T1169" t="s">
        <v>531</v>
      </c>
      <c r="U1169" t="s">
        <v>531</v>
      </c>
      <c r="W1169" s="429">
        <f t="shared" si="27"/>
        <v>0</v>
      </c>
      <c r="X1169" s="429">
        <f t="shared" si="27"/>
        <v>0</v>
      </c>
      <c r="Y1169" s="429">
        <f t="shared" si="27"/>
        <v>0</v>
      </c>
      <c r="Z1169" s="429">
        <f t="shared" si="26"/>
        <v>0</v>
      </c>
      <c r="AA1169" s="429" t="s">
        <v>1296</v>
      </c>
    </row>
    <row r="1170" spans="1:27" x14ac:dyDescent="0.25">
      <c r="A1170" t="s">
        <v>149</v>
      </c>
      <c r="B1170" t="s">
        <v>1246</v>
      </c>
      <c r="C1170" t="s">
        <v>1324</v>
      </c>
      <c r="D1170" t="s">
        <v>1384</v>
      </c>
      <c r="E1170" t="s">
        <v>1326</v>
      </c>
      <c r="F1170" t="s">
        <v>1293</v>
      </c>
      <c r="G1170">
        <v>35</v>
      </c>
      <c r="H1170">
        <v>35025</v>
      </c>
      <c r="I1170" t="s">
        <v>563</v>
      </c>
      <c r="J1170" t="s">
        <v>1385</v>
      </c>
      <c r="K1170" t="s">
        <v>1386</v>
      </c>
      <c r="L1170">
        <v>0</v>
      </c>
      <c r="M1170">
        <v>1.4057591744172739</v>
      </c>
      <c r="N1170">
        <v>0</v>
      </c>
      <c r="O1170">
        <v>0</v>
      </c>
      <c r="P1170">
        <v>0</v>
      </c>
      <c r="Q1170">
        <v>0</v>
      </c>
      <c r="R1170" t="s">
        <v>531</v>
      </c>
      <c r="S1170" t="s">
        <v>531</v>
      </c>
      <c r="T1170" t="s">
        <v>531</v>
      </c>
      <c r="U1170" t="s">
        <v>531</v>
      </c>
      <c r="W1170" s="429">
        <f t="shared" si="27"/>
        <v>0</v>
      </c>
      <c r="X1170" s="429">
        <f t="shared" si="27"/>
        <v>0</v>
      </c>
      <c r="Y1170" s="429">
        <f t="shared" si="27"/>
        <v>0</v>
      </c>
      <c r="Z1170" s="429">
        <f t="shared" si="26"/>
        <v>0</v>
      </c>
      <c r="AA1170" s="429" t="s">
        <v>1296</v>
      </c>
    </row>
    <row r="1171" spans="1:27" x14ac:dyDescent="0.25">
      <c r="A1171" t="s">
        <v>149</v>
      </c>
      <c r="B1171" t="s">
        <v>1246</v>
      </c>
      <c r="C1171" t="s">
        <v>1324</v>
      </c>
      <c r="D1171" t="s">
        <v>1384</v>
      </c>
      <c r="E1171" t="s">
        <v>1326</v>
      </c>
      <c r="F1171" t="s">
        <v>1293</v>
      </c>
      <c r="G1171">
        <v>35</v>
      </c>
      <c r="H1171">
        <v>35025</v>
      </c>
      <c r="I1171" t="s">
        <v>563</v>
      </c>
      <c r="J1171" t="s">
        <v>1385</v>
      </c>
      <c r="K1171" t="s">
        <v>1386</v>
      </c>
      <c r="L1171">
        <v>0</v>
      </c>
      <c r="M1171">
        <v>1.4057591744172739</v>
      </c>
      <c r="N1171">
        <v>0</v>
      </c>
      <c r="O1171">
        <v>0</v>
      </c>
      <c r="P1171">
        <v>0</v>
      </c>
      <c r="Q1171">
        <v>0</v>
      </c>
      <c r="R1171" t="s">
        <v>531</v>
      </c>
      <c r="S1171" t="s">
        <v>531</v>
      </c>
      <c r="T1171" t="s">
        <v>531</v>
      </c>
      <c r="U1171" t="s">
        <v>531</v>
      </c>
      <c r="W1171" s="429">
        <f t="shared" si="27"/>
        <v>0</v>
      </c>
      <c r="X1171" s="429">
        <f t="shared" si="27"/>
        <v>0</v>
      </c>
      <c r="Y1171" s="429">
        <f t="shared" si="27"/>
        <v>0</v>
      </c>
      <c r="Z1171" s="429">
        <f t="shared" si="26"/>
        <v>0</v>
      </c>
      <c r="AA1171" s="429" t="s">
        <v>1296</v>
      </c>
    </row>
    <row r="1172" spans="1:27" x14ac:dyDescent="0.25">
      <c r="A1172" t="s">
        <v>149</v>
      </c>
      <c r="B1172" t="s">
        <v>1246</v>
      </c>
      <c r="C1172" t="s">
        <v>1324</v>
      </c>
      <c r="D1172" t="s">
        <v>1384</v>
      </c>
      <c r="E1172" t="s">
        <v>1326</v>
      </c>
      <c r="F1172" t="s">
        <v>1293</v>
      </c>
      <c r="G1172">
        <v>35</v>
      </c>
      <c r="H1172">
        <v>35025</v>
      </c>
      <c r="I1172" t="s">
        <v>563</v>
      </c>
      <c r="J1172" t="s">
        <v>1385</v>
      </c>
      <c r="K1172" t="s">
        <v>1386</v>
      </c>
      <c r="L1172">
        <v>0</v>
      </c>
      <c r="M1172">
        <v>1.4057591744172739</v>
      </c>
      <c r="N1172">
        <v>0</v>
      </c>
      <c r="O1172">
        <v>0</v>
      </c>
      <c r="P1172">
        <v>0</v>
      </c>
      <c r="Q1172">
        <v>0</v>
      </c>
      <c r="R1172" t="s">
        <v>531</v>
      </c>
      <c r="S1172" t="s">
        <v>531</v>
      </c>
      <c r="T1172" t="s">
        <v>531</v>
      </c>
      <c r="U1172" t="s">
        <v>531</v>
      </c>
      <c r="W1172" s="429">
        <f t="shared" si="27"/>
        <v>0</v>
      </c>
      <c r="X1172" s="429">
        <f t="shared" si="27"/>
        <v>0</v>
      </c>
      <c r="Y1172" s="429">
        <f t="shared" si="27"/>
        <v>0</v>
      </c>
      <c r="Z1172" s="429">
        <f t="shared" si="26"/>
        <v>0</v>
      </c>
      <c r="AA1172" s="429" t="s">
        <v>1296</v>
      </c>
    </row>
    <row r="1173" spans="1:27" x14ac:dyDescent="0.25">
      <c r="A1173" t="s">
        <v>149</v>
      </c>
      <c r="B1173" t="s">
        <v>1246</v>
      </c>
      <c r="C1173" t="s">
        <v>1324</v>
      </c>
      <c r="D1173" t="s">
        <v>1384</v>
      </c>
      <c r="E1173" t="s">
        <v>1326</v>
      </c>
      <c r="F1173" t="s">
        <v>1293</v>
      </c>
      <c r="G1173">
        <v>35</v>
      </c>
      <c r="H1173">
        <v>35025</v>
      </c>
      <c r="I1173" t="s">
        <v>563</v>
      </c>
      <c r="J1173" t="s">
        <v>1385</v>
      </c>
      <c r="K1173" t="s">
        <v>1386</v>
      </c>
      <c r="L1173">
        <v>0</v>
      </c>
      <c r="M1173">
        <v>9.1374346337122816</v>
      </c>
      <c r="N1173">
        <v>0</v>
      </c>
      <c r="O1173">
        <v>0</v>
      </c>
      <c r="P1173">
        <v>0</v>
      </c>
      <c r="Q1173">
        <v>0</v>
      </c>
      <c r="R1173" t="s">
        <v>531</v>
      </c>
      <c r="S1173" t="s">
        <v>531</v>
      </c>
      <c r="T1173" t="s">
        <v>531</v>
      </c>
      <c r="U1173" t="s">
        <v>531</v>
      </c>
      <c r="W1173" s="429">
        <f t="shared" si="27"/>
        <v>0</v>
      </c>
      <c r="X1173" s="429">
        <f t="shared" si="27"/>
        <v>0</v>
      </c>
      <c r="Y1173" s="429">
        <f t="shared" si="27"/>
        <v>0</v>
      </c>
      <c r="Z1173" s="429">
        <f t="shared" si="26"/>
        <v>0</v>
      </c>
      <c r="AA1173" s="429" t="s">
        <v>1296</v>
      </c>
    </row>
    <row r="1174" spans="1:27" x14ac:dyDescent="0.25">
      <c r="A1174" t="s">
        <v>149</v>
      </c>
      <c r="B1174" t="s">
        <v>1246</v>
      </c>
      <c r="C1174" t="s">
        <v>1324</v>
      </c>
      <c r="D1174" t="s">
        <v>1384</v>
      </c>
      <c r="E1174" t="s">
        <v>1326</v>
      </c>
      <c r="F1174" t="s">
        <v>1293</v>
      </c>
      <c r="G1174">
        <v>35</v>
      </c>
      <c r="H1174">
        <v>35025</v>
      </c>
      <c r="I1174" t="s">
        <v>563</v>
      </c>
      <c r="J1174" t="s">
        <v>1385</v>
      </c>
      <c r="K1174" t="s">
        <v>1386</v>
      </c>
      <c r="L1174">
        <v>0</v>
      </c>
      <c r="M1174">
        <v>2.8115183488345479</v>
      </c>
      <c r="N1174">
        <v>0</v>
      </c>
      <c r="O1174">
        <v>0</v>
      </c>
      <c r="P1174">
        <v>0</v>
      </c>
      <c r="Q1174">
        <v>0</v>
      </c>
      <c r="R1174" t="s">
        <v>531</v>
      </c>
      <c r="S1174" t="s">
        <v>531</v>
      </c>
      <c r="T1174" t="s">
        <v>531</v>
      </c>
      <c r="U1174" t="s">
        <v>531</v>
      </c>
      <c r="W1174" s="429">
        <f t="shared" si="27"/>
        <v>0</v>
      </c>
      <c r="X1174" s="429">
        <f t="shared" si="27"/>
        <v>0</v>
      </c>
      <c r="Y1174" s="429">
        <f t="shared" si="27"/>
        <v>0</v>
      </c>
      <c r="Z1174" s="429">
        <f t="shared" si="26"/>
        <v>0</v>
      </c>
      <c r="AA1174" s="429" t="s">
        <v>1296</v>
      </c>
    </row>
    <row r="1175" spans="1:27" x14ac:dyDescent="0.25">
      <c r="A1175" t="s">
        <v>149</v>
      </c>
      <c r="B1175" t="s">
        <v>1246</v>
      </c>
      <c r="C1175" t="s">
        <v>1324</v>
      </c>
      <c r="D1175" t="s">
        <v>1384</v>
      </c>
      <c r="E1175" t="s">
        <v>1326</v>
      </c>
      <c r="F1175" t="s">
        <v>1293</v>
      </c>
      <c r="G1175">
        <v>35</v>
      </c>
      <c r="H1175">
        <v>35025</v>
      </c>
      <c r="I1175" t="s">
        <v>563</v>
      </c>
      <c r="J1175" t="s">
        <v>1385</v>
      </c>
      <c r="K1175" t="s">
        <v>1386</v>
      </c>
      <c r="L1175">
        <v>18.743455658896988</v>
      </c>
      <c r="M1175">
        <v>72.396597482489611</v>
      </c>
      <c r="N1175">
        <v>102.3861265367248</v>
      </c>
      <c r="O1175">
        <v>0</v>
      </c>
      <c r="P1175">
        <v>0</v>
      </c>
      <c r="Q1175">
        <v>0</v>
      </c>
      <c r="R1175" t="s">
        <v>531</v>
      </c>
      <c r="S1175" t="s">
        <v>531</v>
      </c>
      <c r="T1175" t="s">
        <v>531</v>
      </c>
      <c r="U1175" t="s">
        <v>531</v>
      </c>
      <c r="W1175" s="429">
        <f t="shared" si="27"/>
        <v>0</v>
      </c>
      <c r="X1175" s="429">
        <f t="shared" si="27"/>
        <v>0</v>
      </c>
      <c r="Y1175" s="429">
        <f t="shared" si="27"/>
        <v>0</v>
      </c>
      <c r="Z1175" s="429">
        <f t="shared" si="26"/>
        <v>0</v>
      </c>
      <c r="AA1175" s="429" t="s">
        <v>1296</v>
      </c>
    </row>
    <row r="1176" spans="1:27" x14ac:dyDescent="0.25">
      <c r="A1176" t="s">
        <v>149</v>
      </c>
      <c r="B1176" t="s">
        <v>1246</v>
      </c>
      <c r="C1176" t="s">
        <v>1324</v>
      </c>
      <c r="D1176" t="s">
        <v>1384</v>
      </c>
      <c r="E1176" t="s">
        <v>1326</v>
      </c>
      <c r="F1176" t="s">
        <v>1293</v>
      </c>
      <c r="G1176">
        <v>35</v>
      </c>
      <c r="H1176">
        <v>35025</v>
      </c>
      <c r="I1176" t="s">
        <v>563</v>
      </c>
      <c r="J1176" t="s">
        <v>1385</v>
      </c>
      <c r="K1176" t="s">
        <v>1386</v>
      </c>
      <c r="L1176">
        <v>23.429319573621235</v>
      </c>
      <c r="M1176">
        <v>23.429319573621235</v>
      </c>
      <c r="N1176">
        <v>29.989529054235181</v>
      </c>
      <c r="O1176">
        <v>0</v>
      </c>
      <c r="P1176">
        <v>2.3429319573621235</v>
      </c>
      <c r="Q1176">
        <v>2.3429319573621235</v>
      </c>
      <c r="R1176" t="s">
        <v>531</v>
      </c>
      <c r="S1176" t="s">
        <v>531</v>
      </c>
      <c r="T1176" t="s">
        <v>531</v>
      </c>
      <c r="U1176" t="s">
        <v>531</v>
      </c>
      <c r="W1176" s="429">
        <f t="shared" si="27"/>
        <v>0</v>
      </c>
      <c r="X1176" s="429">
        <f t="shared" si="27"/>
        <v>0</v>
      </c>
      <c r="Y1176" s="429">
        <f t="shared" si="27"/>
        <v>0</v>
      </c>
      <c r="Z1176" s="429">
        <f t="shared" si="26"/>
        <v>0</v>
      </c>
      <c r="AA1176" s="429" t="s">
        <v>1296</v>
      </c>
    </row>
    <row r="1177" spans="1:27" x14ac:dyDescent="0.25">
      <c r="A1177" t="s">
        <v>149</v>
      </c>
      <c r="B1177" t="s">
        <v>1246</v>
      </c>
      <c r="C1177" t="s">
        <v>1324</v>
      </c>
      <c r="D1177" t="s">
        <v>1384</v>
      </c>
      <c r="E1177" t="s">
        <v>1326</v>
      </c>
      <c r="F1177" t="s">
        <v>1293</v>
      </c>
      <c r="G1177">
        <v>35</v>
      </c>
      <c r="H1177">
        <v>35025</v>
      </c>
      <c r="I1177" t="s">
        <v>563</v>
      </c>
      <c r="J1177" t="s">
        <v>1385</v>
      </c>
      <c r="K1177" t="s">
        <v>1386</v>
      </c>
      <c r="L1177">
        <v>23.429319573621235</v>
      </c>
      <c r="M1177">
        <v>23.429319573621235</v>
      </c>
      <c r="N1177">
        <v>29.989529054235181</v>
      </c>
      <c r="O1177">
        <v>0</v>
      </c>
      <c r="P1177">
        <v>2.3429319573621235</v>
      </c>
      <c r="Q1177">
        <v>2.3429319573621235</v>
      </c>
      <c r="R1177" t="s">
        <v>531</v>
      </c>
      <c r="S1177" t="s">
        <v>531</v>
      </c>
      <c r="T1177" t="s">
        <v>531</v>
      </c>
      <c r="U1177" t="s">
        <v>531</v>
      </c>
      <c r="W1177" s="429">
        <f t="shared" si="27"/>
        <v>0</v>
      </c>
      <c r="X1177" s="429">
        <f t="shared" si="27"/>
        <v>0</v>
      </c>
      <c r="Y1177" s="429">
        <f t="shared" si="27"/>
        <v>0</v>
      </c>
      <c r="Z1177" s="429">
        <f t="shared" si="26"/>
        <v>0</v>
      </c>
      <c r="AA1177" s="429" t="s">
        <v>1296</v>
      </c>
    </row>
    <row r="1178" spans="1:27" x14ac:dyDescent="0.25">
      <c r="A1178" t="s">
        <v>149</v>
      </c>
      <c r="B1178" t="s">
        <v>1246</v>
      </c>
      <c r="C1178" t="s">
        <v>1324</v>
      </c>
      <c r="D1178" t="s">
        <v>1384</v>
      </c>
      <c r="E1178" t="s">
        <v>1326</v>
      </c>
      <c r="F1178" t="s">
        <v>1293</v>
      </c>
      <c r="G1178">
        <v>35</v>
      </c>
      <c r="H1178">
        <v>35025</v>
      </c>
      <c r="I1178" t="s">
        <v>563</v>
      </c>
      <c r="J1178" t="s">
        <v>1385</v>
      </c>
      <c r="K1178" t="s">
        <v>1386</v>
      </c>
      <c r="L1178">
        <v>23.429319573621235</v>
      </c>
      <c r="M1178">
        <v>23.429319573621235</v>
      </c>
      <c r="N1178">
        <v>29.989529054235181</v>
      </c>
      <c r="O1178">
        <v>0</v>
      </c>
      <c r="P1178">
        <v>2.3429319573621235</v>
      </c>
      <c r="Q1178">
        <v>2.3429319573621235</v>
      </c>
      <c r="R1178" t="s">
        <v>531</v>
      </c>
      <c r="S1178" t="s">
        <v>531</v>
      </c>
      <c r="T1178" t="s">
        <v>531</v>
      </c>
      <c r="U1178" t="s">
        <v>531</v>
      </c>
      <c r="W1178" s="429">
        <f t="shared" si="27"/>
        <v>0</v>
      </c>
      <c r="X1178" s="429">
        <f t="shared" si="27"/>
        <v>0</v>
      </c>
      <c r="Y1178" s="429">
        <f t="shared" si="27"/>
        <v>0</v>
      </c>
      <c r="Z1178" s="429">
        <f t="shared" si="26"/>
        <v>0</v>
      </c>
      <c r="AA1178" s="429" t="s">
        <v>1296</v>
      </c>
    </row>
    <row r="1179" spans="1:27" x14ac:dyDescent="0.25">
      <c r="A1179" t="s">
        <v>149</v>
      </c>
      <c r="B1179" t="s">
        <v>1246</v>
      </c>
      <c r="C1179" t="s">
        <v>1324</v>
      </c>
      <c r="D1179" t="s">
        <v>1384</v>
      </c>
      <c r="E1179" t="s">
        <v>1326</v>
      </c>
      <c r="F1179" t="s">
        <v>1293</v>
      </c>
      <c r="G1179">
        <v>35</v>
      </c>
      <c r="H1179">
        <v>35025</v>
      </c>
      <c r="I1179" t="s">
        <v>563</v>
      </c>
      <c r="J1179" t="s">
        <v>1385</v>
      </c>
      <c r="K1179" t="s">
        <v>1386</v>
      </c>
      <c r="L1179">
        <v>0</v>
      </c>
      <c r="M1179">
        <v>7.4973822635587952</v>
      </c>
      <c r="N1179">
        <v>0</v>
      </c>
      <c r="O1179">
        <v>0</v>
      </c>
      <c r="P1179">
        <v>0</v>
      </c>
      <c r="Q1179">
        <v>0</v>
      </c>
      <c r="R1179" t="s">
        <v>531</v>
      </c>
      <c r="S1179" t="s">
        <v>531</v>
      </c>
      <c r="T1179" t="s">
        <v>531</v>
      </c>
      <c r="U1179" t="s">
        <v>531</v>
      </c>
      <c r="W1179" s="429">
        <f t="shared" si="27"/>
        <v>0</v>
      </c>
      <c r="X1179" s="429">
        <f t="shared" si="27"/>
        <v>0</v>
      </c>
      <c r="Y1179" s="429">
        <f t="shared" si="27"/>
        <v>0</v>
      </c>
      <c r="Z1179" s="429">
        <f t="shared" si="26"/>
        <v>0</v>
      </c>
      <c r="AA1179" s="429" t="s">
        <v>1296</v>
      </c>
    </row>
    <row r="1180" spans="1:27" x14ac:dyDescent="0.25">
      <c r="A1180" t="s">
        <v>149</v>
      </c>
      <c r="B1180" t="s">
        <v>1246</v>
      </c>
      <c r="C1180" t="s">
        <v>1324</v>
      </c>
      <c r="D1180" t="s">
        <v>1384</v>
      </c>
      <c r="E1180" t="s">
        <v>1326</v>
      </c>
      <c r="F1180" t="s">
        <v>1293</v>
      </c>
      <c r="G1180">
        <v>35</v>
      </c>
      <c r="H1180">
        <v>35025</v>
      </c>
      <c r="I1180" t="s">
        <v>563</v>
      </c>
      <c r="J1180" t="s">
        <v>1385</v>
      </c>
      <c r="K1180" t="s">
        <v>1386</v>
      </c>
      <c r="L1180">
        <v>0</v>
      </c>
      <c r="M1180">
        <v>7.4973822635587952</v>
      </c>
      <c r="N1180">
        <v>0</v>
      </c>
      <c r="O1180">
        <v>0</v>
      </c>
      <c r="P1180">
        <v>0</v>
      </c>
      <c r="Q1180">
        <v>0</v>
      </c>
      <c r="R1180" t="s">
        <v>531</v>
      </c>
      <c r="S1180" t="s">
        <v>531</v>
      </c>
      <c r="T1180" t="s">
        <v>531</v>
      </c>
      <c r="U1180" t="s">
        <v>531</v>
      </c>
      <c r="W1180" s="429">
        <f t="shared" si="27"/>
        <v>0</v>
      </c>
      <c r="X1180" s="429">
        <f t="shared" si="27"/>
        <v>0</v>
      </c>
      <c r="Y1180" s="429">
        <f t="shared" si="27"/>
        <v>0</v>
      </c>
      <c r="Z1180" s="429">
        <f t="shared" si="26"/>
        <v>0</v>
      </c>
      <c r="AA1180" s="429" t="s">
        <v>1296</v>
      </c>
    </row>
    <row r="1181" spans="1:27" x14ac:dyDescent="0.25">
      <c r="A1181" t="s">
        <v>149</v>
      </c>
      <c r="B1181" t="s">
        <v>1246</v>
      </c>
      <c r="C1181" t="s">
        <v>1324</v>
      </c>
      <c r="D1181" t="s">
        <v>1384</v>
      </c>
      <c r="E1181" t="s">
        <v>1326</v>
      </c>
      <c r="F1181" t="s">
        <v>1293</v>
      </c>
      <c r="G1181">
        <v>35</v>
      </c>
      <c r="H1181">
        <v>35025</v>
      </c>
      <c r="I1181" t="s">
        <v>563</v>
      </c>
      <c r="J1181" t="s">
        <v>1385</v>
      </c>
      <c r="K1181" t="s">
        <v>1386</v>
      </c>
      <c r="L1181">
        <v>0</v>
      </c>
      <c r="M1181">
        <v>1.1714659786810617</v>
      </c>
      <c r="N1181">
        <v>0</v>
      </c>
      <c r="O1181">
        <v>0</v>
      </c>
      <c r="P1181">
        <v>0</v>
      </c>
      <c r="Q1181">
        <v>0</v>
      </c>
      <c r="R1181" t="s">
        <v>531</v>
      </c>
      <c r="S1181" t="s">
        <v>531</v>
      </c>
      <c r="T1181" t="s">
        <v>531</v>
      </c>
      <c r="U1181" t="s">
        <v>531</v>
      </c>
      <c r="W1181" s="429">
        <f t="shared" si="27"/>
        <v>0</v>
      </c>
      <c r="X1181" s="429">
        <f t="shared" si="27"/>
        <v>0</v>
      </c>
      <c r="Y1181" s="429">
        <f t="shared" si="27"/>
        <v>0</v>
      </c>
      <c r="Z1181" s="429">
        <f t="shared" si="26"/>
        <v>0</v>
      </c>
      <c r="AA1181" s="429" t="s">
        <v>1296</v>
      </c>
    </row>
    <row r="1182" spans="1:27" x14ac:dyDescent="0.25">
      <c r="A1182" t="s">
        <v>149</v>
      </c>
      <c r="B1182" t="s">
        <v>1246</v>
      </c>
      <c r="C1182" t="s">
        <v>1324</v>
      </c>
      <c r="D1182" t="s">
        <v>1384</v>
      </c>
      <c r="E1182" t="s">
        <v>1326</v>
      </c>
      <c r="F1182" t="s">
        <v>1293</v>
      </c>
      <c r="G1182">
        <v>35</v>
      </c>
      <c r="H1182">
        <v>35025</v>
      </c>
      <c r="I1182" t="s">
        <v>563</v>
      </c>
      <c r="J1182" t="s">
        <v>1385</v>
      </c>
      <c r="K1182" t="s">
        <v>1386</v>
      </c>
      <c r="L1182">
        <v>23.429319573621235</v>
      </c>
      <c r="M1182">
        <v>23.429319573621235</v>
      </c>
      <c r="N1182">
        <v>23.429319573621235</v>
      </c>
      <c r="O1182">
        <v>23.429319573621235</v>
      </c>
      <c r="P1182">
        <v>23.429319573621235</v>
      </c>
      <c r="Q1182">
        <v>23.429319573621235</v>
      </c>
      <c r="R1182" t="s">
        <v>531</v>
      </c>
      <c r="S1182" t="s">
        <v>531</v>
      </c>
      <c r="T1182" t="s">
        <v>531</v>
      </c>
      <c r="U1182" t="s">
        <v>531</v>
      </c>
      <c r="W1182" s="429">
        <f t="shared" si="27"/>
        <v>0</v>
      </c>
      <c r="X1182" s="429">
        <f t="shared" si="27"/>
        <v>0</v>
      </c>
      <c r="Y1182" s="429">
        <f t="shared" si="27"/>
        <v>0</v>
      </c>
      <c r="Z1182" s="429">
        <f t="shared" si="26"/>
        <v>0</v>
      </c>
      <c r="AA1182" s="429" t="s">
        <v>1296</v>
      </c>
    </row>
    <row r="1183" spans="1:27" x14ac:dyDescent="0.25">
      <c r="A1183" t="s">
        <v>149</v>
      </c>
      <c r="B1183" t="s">
        <v>1246</v>
      </c>
      <c r="C1183" t="s">
        <v>1324</v>
      </c>
      <c r="D1183" t="s">
        <v>1384</v>
      </c>
      <c r="E1183" t="s">
        <v>1326</v>
      </c>
      <c r="F1183" t="s">
        <v>1293</v>
      </c>
      <c r="G1183">
        <v>35</v>
      </c>
      <c r="H1183">
        <v>35025</v>
      </c>
      <c r="I1183" t="s">
        <v>563</v>
      </c>
      <c r="J1183" t="s">
        <v>1385</v>
      </c>
      <c r="K1183" t="s">
        <v>1386</v>
      </c>
      <c r="L1183">
        <v>0</v>
      </c>
      <c r="M1183">
        <v>15.229057722853803</v>
      </c>
      <c r="N1183">
        <v>0</v>
      </c>
      <c r="O1183">
        <v>0</v>
      </c>
      <c r="P1183">
        <v>0</v>
      </c>
      <c r="Q1183">
        <v>0</v>
      </c>
      <c r="R1183" t="s">
        <v>531</v>
      </c>
      <c r="S1183" t="s">
        <v>531</v>
      </c>
      <c r="T1183" t="s">
        <v>531</v>
      </c>
      <c r="U1183" t="s">
        <v>531</v>
      </c>
      <c r="W1183" s="429">
        <f t="shared" si="27"/>
        <v>0</v>
      </c>
      <c r="X1183" s="429">
        <f t="shared" si="27"/>
        <v>0</v>
      </c>
      <c r="Y1183" s="429">
        <f t="shared" si="27"/>
        <v>0</v>
      </c>
      <c r="Z1183" s="429">
        <f t="shared" si="26"/>
        <v>0</v>
      </c>
      <c r="AA1183" s="429" t="s">
        <v>1296</v>
      </c>
    </row>
    <row r="1184" spans="1:27" x14ac:dyDescent="0.25">
      <c r="A1184" t="s">
        <v>149</v>
      </c>
      <c r="B1184" t="s">
        <v>1246</v>
      </c>
      <c r="C1184" t="s">
        <v>1324</v>
      </c>
      <c r="D1184" t="s">
        <v>1384</v>
      </c>
      <c r="E1184" t="s">
        <v>1326</v>
      </c>
      <c r="F1184" t="s">
        <v>1293</v>
      </c>
      <c r="G1184">
        <v>35</v>
      </c>
      <c r="H1184">
        <v>35015</v>
      </c>
      <c r="I1184" t="s">
        <v>552</v>
      </c>
      <c r="J1184" t="s">
        <v>1385</v>
      </c>
      <c r="K1184" t="s">
        <v>1386</v>
      </c>
      <c r="L1184">
        <v>29.989529054235181</v>
      </c>
      <c r="M1184">
        <v>23.429319573621235</v>
      </c>
      <c r="N1184">
        <v>29.989529054235181</v>
      </c>
      <c r="O1184">
        <v>0</v>
      </c>
      <c r="P1184">
        <v>2.3429319573621235</v>
      </c>
      <c r="Q1184">
        <v>2.3429319573621235</v>
      </c>
      <c r="R1184" t="s">
        <v>531</v>
      </c>
      <c r="S1184" t="s">
        <v>531</v>
      </c>
      <c r="T1184" t="s">
        <v>531</v>
      </c>
      <c r="U1184" t="s">
        <v>531</v>
      </c>
      <c r="W1184" s="429">
        <f t="shared" si="27"/>
        <v>0</v>
      </c>
      <c r="X1184" s="429">
        <f t="shared" si="27"/>
        <v>0</v>
      </c>
      <c r="Y1184" s="429">
        <f t="shared" si="27"/>
        <v>0</v>
      </c>
      <c r="Z1184" s="429">
        <f t="shared" si="27"/>
        <v>0</v>
      </c>
      <c r="AA1184" s="429" t="s">
        <v>1296</v>
      </c>
    </row>
    <row r="1185" spans="1:27" x14ac:dyDescent="0.25">
      <c r="A1185" t="s">
        <v>149</v>
      </c>
      <c r="B1185" t="s">
        <v>1246</v>
      </c>
      <c r="C1185" t="s">
        <v>1324</v>
      </c>
      <c r="D1185" t="s">
        <v>1384</v>
      </c>
      <c r="E1185" t="s">
        <v>1326</v>
      </c>
      <c r="F1185" t="s">
        <v>1293</v>
      </c>
      <c r="G1185">
        <v>35</v>
      </c>
      <c r="H1185">
        <v>35015</v>
      </c>
      <c r="I1185" t="s">
        <v>552</v>
      </c>
      <c r="J1185" t="s">
        <v>1385</v>
      </c>
      <c r="K1185" t="s">
        <v>1386</v>
      </c>
      <c r="L1185">
        <v>29.989529054235181</v>
      </c>
      <c r="M1185">
        <v>23.429319573621235</v>
      </c>
      <c r="N1185">
        <v>29.989529054235181</v>
      </c>
      <c r="O1185">
        <v>0</v>
      </c>
      <c r="P1185">
        <v>2.3429319573621235</v>
      </c>
      <c r="Q1185">
        <v>2.3429319573621235</v>
      </c>
      <c r="R1185" t="s">
        <v>531</v>
      </c>
      <c r="S1185" t="s">
        <v>531</v>
      </c>
      <c r="T1185" t="s">
        <v>531</v>
      </c>
      <c r="U1185" t="s">
        <v>531</v>
      </c>
      <c r="W1185" s="429">
        <f t="shared" ref="W1185:Z1248" si="28">IFERROR(R1185*1,0)</f>
        <v>0</v>
      </c>
      <c r="X1185" s="429">
        <f t="shared" si="28"/>
        <v>0</v>
      </c>
      <c r="Y1185" s="429">
        <f t="shared" si="28"/>
        <v>0</v>
      </c>
      <c r="Z1185" s="429">
        <f t="shared" si="28"/>
        <v>0</v>
      </c>
      <c r="AA1185" s="429" t="s">
        <v>1296</v>
      </c>
    </row>
    <row r="1186" spans="1:27" x14ac:dyDescent="0.25">
      <c r="A1186" t="s">
        <v>149</v>
      </c>
      <c r="B1186" t="s">
        <v>1246</v>
      </c>
      <c r="C1186" t="s">
        <v>1324</v>
      </c>
      <c r="D1186" t="s">
        <v>1384</v>
      </c>
      <c r="E1186" t="s">
        <v>1326</v>
      </c>
      <c r="F1186" t="s">
        <v>1293</v>
      </c>
      <c r="G1186">
        <v>35</v>
      </c>
      <c r="H1186">
        <v>35015</v>
      </c>
      <c r="I1186" t="s">
        <v>552</v>
      </c>
      <c r="J1186" t="s">
        <v>1385</v>
      </c>
      <c r="K1186" t="s">
        <v>1386</v>
      </c>
      <c r="L1186">
        <v>0</v>
      </c>
      <c r="M1186">
        <v>9.606021025184706</v>
      </c>
      <c r="N1186">
        <v>0</v>
      </c>
      <c r="O1186">
        <v>0</v>
      </c>
      <c r="P1186">
        <v>0</v>
      </c>
      <c r="Q1186">
        <v>0</v>
      </c>
      <c r="R1186" t="s">
        <v>531</v>
      </c>
      <c r="S1186" t="s">
        <v>531</v>
      </c>
      <c r="T1186" t="s">
        <v>531</v>
      </c>
      <c r="U1186" t="s">
        <v>531</v>
      </c>
      <c r="W1186" s="429">
        <f t="shared" si="28"/>
        <v>0</v>
      </c>
      <c r="X1186" s="429">
        <f t="shared" si="28"/>
        <v>0</v>
      </c>
      <c r="Y1186" s="429">
        <f t="shared" si="28"/>
        <v>0</v>
      </c>
      <c r="Z1186" s="429">
        <f t="shared" si="28"/>
        <v>0</v>
      </c>
      <c r="AA1186" s="429" t="s">
        <v>1296</v>
      </c>
    </row>
    <row r="1187" spans="1:27" x14ac:dyDescent="0.25">
      <c r="A1187" t="s">
        <v>149</v>
      </c>
      <c r="B1187" t="s">
        <v>1246</v>
      </c>
      <c r="C1187" t="s">
        <v>1324</v>
      </c>
      <c r="D1187" t="s">
        <v>1384</v>
      </c>
      <c r="E1187" t="s">
        <v>1326</v>
      </c>
      <c r="F1187" t="s">
        <v>1293</v>
      </c>
      <c r="G1187">
        <v>35</v>
      </c>
      <c r="H1187">
        <v>35015</v>
      </c>
      <c r="I1187" t="s">
        <v>552</v>
      </c>
      <c r="J1187" t="s">
        <v>1385</v>
      </c>
      <c r="K1187" t="s">
        <v>1386</v>
      </c>
      <c r="L1187">
        <v>0</v>
      </c>
      <c r="M1187">
        <v>9.606021025184706</v>
      </c>
      <c r="N1187">
        <v>0</v>
      </c>
      <c r="O1187">
        <v>0</v>
      </c>
      <c r="P1187">
        <v>0</v>
      </c>
      <c r="Q1187">
        <v>0</v>
      </c>
      <c r="R1187" t="s">
        <v>531</v>
      </c>
      <c r="S1187" t="s">
        <v>531</v>
      </c>
      <c r="T1187" t="s">
        <v>531</v>
      </c>
      <c r="U1187" t="s">
        <v>531</v>
      </c>
      <c r="W1187" s="429">
        <f t="shared" si="28"/>
        <v>0</v>
      </c>
      <c r="X1187" s="429">
        <f t="shared" si="28"/>
        <v>0</v>
      </c>
      <c r="Y1187" s="429">
        <f t="shared" si="28"/>
        <v>0</v>
      </c>
      <c r="Z1187" s="429">
        <f t="shared" si="28"/>
        <v>0</v>
      </c>
      <c r="AA1187" s="429" t="s">
        <v>1296</v>
      </c>
    </row>
    <row r="1188" spans="1:27" x14ac:dyDescent="0.25">
      <c r="A1188" t="s">
        <v>149</v>
      </c>
      <c r="B1188" t="s">
        <v>1246</v>
      </c>
      <c r="C1188" t="s">
        <v>1324</v>
      </c>
      <c r="D1188" t="s">
        <v>1384</v>
      </c>
      <c r="E1188" t="s">
        <v>1326</v>
      </c>
      <c r="F1188" t="s">
        <v>1293</v>
      </c>
      <c r="G1188">
        <v>35</v>
      </c>
      <c r="H1188">
        <v>35015</v>
      </c>
      <c r="I1188" t="s">
        <v>552</v>
      </c>
      <c r="J1188" t="s">
        <v>1385</v>
      </c>
      <c r="K1188" t="s">
        <v>1386</v>
      </c>
      <c r="L1188">
        <v>0</v>
      </c>
      <c r="M1188">
        <v>7.4973822635587952</v>
      </c>
      <c r="N1188">
        <v>0</v>
      </c>
      <c r="O1188">
        <v>0</v>
      </c>
      <c r="P1188">
        <v>0</v>
      </c>
      <c r="Q1188">
        <v>0</v>
      </c>
      <c r="R1188" t="s">
        <v>531</v>
      </c>
      <c r="S1188" t="s">
        <v>531</v>
      </c>
      <c r="T1188" t="s">
        <v>531</v>
      </c>
      <c r="U1188" t="s">
        <v>531</v>
      </c>
      <c r="W1188" s="429">
        <f t="shared" si="28"/>
        <v>0</v>
      </c>
      <c r="X1188" s="429">
        <f t="shared" si="28"/>
        <v>0</v>
      </c>
      <c r="Y1188" s="429">
        <f t="shared" si="28"/>
        <v>0</v>
      </c>
      <c r="Z1188" s="429">
        <f t="shared" si="28"/>
        <v>0</v>
      </c>
      <c r="AA1188" s="429" t="s">
        <v>1296</v>
      </c>
    </row>
    <row r="1189" spans="1:27" x14ac:dyDescent="0.25">
      <c r="A1189" t="s">
        <v>149</v>
      </c>
      <c r="B1189" t="s">
        <v>1246</v>
      </c>
      <c r="C1189" t="s">
        <v>1324</v>
      </c>
      <c r="D1189" t="s">
        <v>1384</v>
      </c>
      <c r="E1189" t="s">
        <v>1326</v>
      </c>
      <c r="F1189" t="s">
        <v>1293</v>
      </c>
      <c r="G1189">
        <v>35</v>
      </c>
      <c r="H1189">
        <v>35015</v>
      </c>
      <c r="I1189" t="s">
        <v>552</v>
      </c>
      <c r="J1189" t="s">
        <v>1385</v>
      </c>
      <c r="K1189" t="s">
        <v>1386</v>
      </c>
      <c r="L1189">
        <v>0</v>
      </c>
      <c r="M1189">
        <v>0</v>
      </c>
      <c r="N1189">
        <v>13.120418961227891</v>
      </c>
      <c r="O1189">
        <v>0</v>
      </c>
      <c r="P1189">
        <v>0</v>
      </c>
      <c r="Q1189">
        <v>0</v>
      </c>
      <c r="R1189" t="s">
        <v>531</v>
      </c>
      <c r="S1189" t="s">
        <v>531</v>
      </c>
      <c r="T1189" t="s">
        <v>531</v>
      </c>
      <c r="U1189" t="s">
        <v>531</v>
      </c>
      <c r="W1189" s="429">
        <f t="shared" si="28"/>
        <v>0</v>
      </c>
      <c r="X1189" s="429">
        <f t="shared" si="28"/>
        <v>0</v>
      </c>
      <c r="Y1189" s="429">
        <f t="shared" si="28"/>
        <v>0</v>
      </c>
      <c r="Z1189" s="429">
        <f t="shared" si="28"/>
        <v>0</v>
      </c>
      <c r="AA1189" s="429" t="s">
        <v>1296</v>
      </c>
    </row>
    <row r="1190" spans="1:27" x14ac:dyDescent="0.25">
      <c r="A1190" t="s">
        <v>149</v>
      </c>
      <c r="B1190" t="s">
        <v>1246</v>
      </c>
      <c r="C1190" t="s">
        <v>1324</v>
      </c>
      <c r="D1190" t="s">
        <v>1384</v>
      </c>
      <c r="E1190" t="s">
        <v>1326</v>
      </c>
      <c r="F1190" t="s">
        <v>1293</v>
      </c>
      <c r="G1190">
        <v>35</v>
      </c>
      <c r="H1190">
        <v>35015</v>
      </c>
      <c r="I1190" t="s">
        <v>552</v>
      </c>
      <c r="J1190" t="s">
        <v>1385</v>
      </c>
      <c r="K1190" t="s">
        <v>1386</v>
      </c>
      <c r="L1190">
        <v>0</v>
      </c>
      <c r="M1190">
        <v>0</v>
      </c>
      <c r="N1190">
        <v>7.7316754592950065</v>
      </c>
      <c r="O1190">
        <v>0</v>
      </c>
      <c r="P1190">
        <v>0</v>
      </c>
      <c r="Q1190">
        <v>0</v>
      </c>
      <c r="R1190" t="s">
        <v>531</v>
      </c>
      <c r="S1190" t="s">
        <v>531</v>
      </c>
      <c r="T1190" t="s">
        <v>531</v>
      </c>
      <c r="U1190" t="s">
        <v>531</v>
      </c>
      <c r="W1190" s="429">
        <f t="shared" si="28"/>
        <v>0</v>
      </c>
      <c r="X1190" s="429">
        <f t="shared" si="28"/>
        <v>0</v>
      </c>
      <c r="Y1190" s="429">
        <f t="shared" si="28"/>
        <v>0</v>
      </c>
      <c r="Z1190" s="429">
        <f t="shared" si="28"/>
        <v>0</v>
      </c>
      <c r="AA1190" s="429" t="s">
        <v>1296</v>
      </c>
    </row>
    <row r="1191" spans="1:27" x14ac:dyDescent="0.25">
      <c r="A1191" t="s">
        <v>149</v>
      </c>
      <c r="B1191" t="s">
        <v>1246</v>
      </c>
      <c r="C1191" t="s">
        <v>1324</v>
      </c>
      <c r="D1191" t="s">
        <v>1384</v>
      </c>
      <c r="E1191" t="s">
        <v>1326</v>
      </c>
      <c r="F1191" t="s">
        <v>1293</v>
      </c>
      <c r="G1191">
        <v>35</v>
      </c>
      <c r="H1191">
        <v>35015</v>
      </c>
      <c r="I1191" t="s">
        <v>552</v>
      </c>
      <c r="J1191" t="s">
        <v>1385</v>
      </c>
      <c r="K1191" t="s">
        <v>1386</v>
      </c>
      <c r="L1191">
        <v>23.429319573621235</v>
      </c>
      <c r="M1191">
        <v>23.429319573621235</v>
      </c>
      <c r="N1191">
        <v>23.429319573621235</v>
      </c>
      <c r="O1191">
        <v>23.429319573621235</v>
      </c>
      <c r="P1191">
        <v>23.429319573621235</v>
      </c>
      <c r="Q1191">
        <v>23.429319573621235</v>
      </c>
      <c r="R1191" t="s">
        <v>531</v>
      </c>
      <c r="S1191" t="s">
        <v>531</v>
      </c>
      <c r="T1191" t="s">
        <v>531</v>
      </c>
      <c r="U1191" t="s">
        <v>531</v>
      </c>
      <c r="W1191" s="429">
        <f t="shared" si="28"/>
        <v>0</v>
      </c>
      <c r="X1191" s="429">
        <f t="shared" si="28"/>
        <v>0</v>
      </c>
      <c r="Y1191" s="429">
        <f t="shared" si="28"/>
        <v>0</v>
      </c>
      <c r="Z1191" s="429">
        <f t="shared" si="28"/>
        <v>0</v>
      </c>
      <c r="AA1191" s="429" t="s">
        <v>1296</v>
      </c>
    </row>
    <row r="1192" spans="1:27" x14ac:dyDescent="0.25">
      <c r="A1192" t="s">
        <v>149</v>
      </c>
      <c r="B1192" t="s">
        <v>1246</v>
      </c>
      <c r="C1192" t="s">
        <v>1324</v>
      </c>
      <c r="D1192" t="s">
        <v>1384</v>
      </c>
      <c r="E1192" t="s">
        <v>1326</v>
      </c>
      <c r="F1192" t="s">
        <v>1293</v>
      </c>
      <c r="G1192">
        <v>35</v>
      </c>
      <c r="H1192">
        <v>35015</v>
      </c>
      <c r="I1192" t="s">
        <v>552</v>
      </c>
      <c r="J1192" t="s">
        <v>1385</v>
      </c>
      <c r="K1192" t="s">
        <v>1386</v>
      </c>
      <c r="L1192">
        <v>0</v>
      </c>
      <c r="M1192">
        <v>8.6688482422398572</v>
      </c>
      <c r="N1192">
        <v>0</v>
      </c>
      <c r="O1192">
        <v>0</v>
      </c>
      <c r="P1192">
        <v>0</v>
      </c>
      <c r="Q1192">
        <v>0</v>
      </c>
      <c r="R1192" t="s">
        <v>531</v>
      </c>
      <c r="S1192" t="s">
        <v>531</v>
      </c>
      <c r="T1192" t="s">
        <v>531</v>
      </c>
      <c r="U1192" t="s">
        <v>531</v>
      </c>
      <c r="W1192" s="429">
        <f t="shared" si="28"/>
        <v>0</v>
      </c>
      <c r="X1192" s="429">
        <f t="shared" si="28"/>
        <v>0</v>
      </c>
      <c r="Y1192" s="429">
        <f t="shared" si="28"/>
        <v>0</v>
      </c>
      <c r="Z1192" s="429">
        <f t="shared" si="28"/>
        <v>0</v>
      </c>
      <c r="AA1192" s="429" t="s">
        <v>1296</v>
      </c>
    </row>
    <row r="1193" spans="1:27" x14ac:dyDescent="0.25">
      <c r="A1193" t="s">
        <v>149</v>
      </c>
      <c r="B1193" t="s">
        <v>1246</v>
      </c>
      <c r="C1193" t="s">
        <v>1324</v>
      </c>
      <c r="D1193" t="s">
        <v>1384</v>
      </c>
      <c r="E1193" t="s">
        <v>1326</v>
      </c>
      <c r="F1193" t="s">
        <v>1293</v>
      </c>
      <c r="G1193">
        <v>35</v>
      </c>
      <c r="H1193">
        <v>35025</v>
      </c>
      <c r="I1193" t="s">
        <v>563</v>
      </c>
      <c r="J1193" t="s">
        <v>1385</v>
      </c>
      <c r="K1193" t="s">
        <v>1386</v>
      </c>
      <c r="L1193">
        <v>0</v>
      </c>
      <c r="M1193">
        <v>5.1544503061966722</v>
      </c>
      <c r="N1193">
        <v>0</v>
      </c>
      <c r="O1193">
        <v>0</v>
      </c>
      <c r="P1193">
        <v>0</v>
      </c>
      <c r="Q1193">
        <v>0</v>
      </c>
      <c r="R1193" t="s">
        <v>531</v>
      </c>
      <c r="S1193" t="s">
        <v>531</v>
      </c>
      <c r="T1193" t="s">
        <v>531</v>
      </c>
      <c r="U1193" t="s">
        <v>531</v>
      </c>
      <c r="W1193" s="429">
        <f t="shared" si="28"/>
        <v>0</v>
      </c>
      <c r="X1193" s="429">
        <f t="shared" si="28"/>
        <v>0</v>
      </c>
      <c r="Y1193" s="429">
        <f t="shared" si="28"/>
        <v>0</v>
      </c>
      <c r="Z1193" s="429">
        <f t="shared" si="28"/>
        <v>0</v>
      </c>
      <c r="AA1193" s="429" t="s">
        <v>1296</v>
      </c>
    </row>
    <row r="1194" spans="1:27" x14ac:dyDescent="0.25">
      <c r="A1194" t="s">
        <v>149</v>
      </c>
      <c r="B1194" t="s">
        <v>1246</v>
      </c>
      <c r="C1194" t="s">
        <v>1324</v>
      </c>
      <c r="D1194" t="s">
        <v>1384</v>
      </c>
      <c r="E1194" t="s">
        <v>1326</v>
      </c>
      <c r="F1194" t="s">
        <v>1293</v>
      </c>
      <c r="G1194">
        <v>35</v>
      </c>
      <c r="H1194">
        <v>35025</v>
      </c>
      <c r="I1194" t="s">
        <v>563</v>
      </c>
      <c r="J1194" t="s">
        <v>1385</v>
      </c>
      <c r="K1194" t="s">
        <v>1386</v>
      </c>
      <c r="L1194">
        <v>0</v>
      </c>
      <c r="M1194">
        <v>5.1544503061966722</v>
      </c>
      <c r="N1194">
        <v>0</v>
      </c>
      <c r="O1194">
        <v>0</v>
      </c>
      <c r="P1194">
        <v>0</v>
      </c>
      <c r="Q1194">
        <v>0</v>
      </c>
      <c r="R1194" t="s">
        <v>531</v>
      </c>
      <c r="S1194" t="s">
        <v>531</v>
      </c>
      <c r="T1194" t="s">
        <v>531</v>
      </c>
      <c r="U1194" t="s">
        <v>531</v>
      </c>
      <c r="W1194" s="429">
        <f t="shared" si="28"/>
        <v>0</v>
      </c>
      <c r="X1194" s="429">
        <f t="shared" si="28"/>
        <v>0</v>
      </c>
      <c r="Y1194" s="429">
        <f t="shared" si="28"/>
        <v>0</v>
      </c>
      <c r="Z1194" s="429">
        <f t="shared" si="28"/>
        <v>0</v>
      </c>
      <c r="AA1194" s="429" t="s">
        <v>1296</v>
      </c>
    </row>
    <row r="1195" spans="1:27" x14ac:dyDescent="0.25">
      <c r="A1195" t="s">
        <v>149</v>
      </c>
      <c r="B1195" t="s">
        <v>1246</v>
      </c>
      <c r="C1195" t="s">
        <v>1324</v>
      </c>
      <c r="D1195" t="s">
        <v>1384</v>
      </c>
      <c r="E1195" t="s">
        <v>1326</v>
      </c>
      <c r="F1195" t="s">
        <v>1293</v>
      </c>
      <c r="G1195">
        <v>35</v>
      </c>
      <c r="H1195">
        <v>35025</v>
      </c>
      <c r="I1195" t="s">
        <v>563</v>
      </c>
      <c r="J1195" t="s">
        <v>1385</v>
      </c>
      <c r="K1195" t="s">
        <v>1386</v>
      </c>
      <c r="L1195">
        <v>0</v>
      </c>
      <c r="M1195">
        <v>3.7486911317793976</v>
      </c>
      <c r="N1195">
        <v>0</v>
      </c>
      <c r="O1195">
        <v>0</v>
      </c>
      <c r="P1195">
        <v>0</v>
      </c>
      <c r="Q1195">
        <v>0</v>
      </c>
      <c r="R1195" t="s">
        <v>531</v>
      </c>
      <c r="S1195" t="s">
        <v>531</v>
      </c>
      <c r="T1195" t="s">
        <v>531</v>
      </c>
      <c r="U1195" t="s">
        <v>531</v>
      </c>
      <c r="W1195" s="429">
        <f t="shared" si="28"/>
        <v>0</v>
      </c>
      <c r="X1195" s="429">
        <f t="shared" si="28"/>
        <v>0</v>
      </c>
      <c r="Y1195" s="429">
        <f t="shared" si="28"/>
        <v>0</v>
      </c>
      <c r="Z1195" s="429">
        <f t="shared" si="28"/>
        <v>0</v>
      </c>
      <c r="AA1195" s="429" t="s">
        <v>1296</v>
      </c>
    </row>
    <row r="1196" spans="1:27" x14ac:dyDescent="0.25">
      <c r="A1196" t="s">
        <v>149</v>
      </c>
      <c r="B1196" t="s">
        <v>1246</v>
      </c>
      <c r="C1196" t="s">
        <v>1324</v>
      </c>
      <c r="D1196" t="s">
        <v>1384</v>
      </c>
      <c r="E1196" t="s">
        <v>1326</v>
      </c>
      <c r="F1196" t="s">
        <v>1293</v>
      </c>
      <c r="G1196">
        <v>35</v>
      </c>
      <c r="H1196">
        <v>35025</v>
      </c>
      <c r="I1196" t="s">
        <v>563</v>
      </c>
      <c r="J1196" t="s">
        <v>1385</v>
      </c>
      <c r="K1196" t="s">
        <v>1386</v>
      </c>
      <c r="L1196">
        <v>0</v>
      </c>
      <c r="M1196">
        <v>2.8115183488345479</v>
      </c>
      <c r="N1196">
        <v>0</v>
      </c>
      <c r="O1196">
        <v>0</v>
      </c>
      <c r="P1196">
        <v>0</v>
      </c>
      <c r="Q1196">
        <v>0</v>
      </c>
      <c r="R1196" t="s">
        <v>531</v>
      </c>
      <c r="S1196" t="s">
        <v>531</v>
      </c>
      <c r="T1196" t="s">
        <v>531</v>
      </c>
      <c r="U1196" t="s">
        <v>531</v>
      </c>
      <c r="W1196" s="429">
        <f t="shared" si="28"/>
        <v>0</v>
      </c>
      <c r="X1196" s="429">
        <f t="shared" si="28"/>
        <v>0</v>
      </c>
      <c r="Y1196" s="429">
        <f t="shared" si="28"/>
        <v>0</v>
      </c>
      <c r="Z1196" s="429">
        <f t="shared" si="28"/>
        <v>0</v>
      </c>
      <c r="AA1196" s="429" t="s">
        <v>1296</v>
      </c>
    </row>
    <row r="1197" spans="1:27" x14ac:dyDescent="0.25">
      <c r="A1197" t="s">
        <v>149</v>
      </c>
      <c r="B1197" t="s">
        <v>1246</v>
      </c>
      <c r="C1197" t="s">
        <v>1324</v>
      </c>
      <c r="D1197" t="s">
        <v>1384</v>
      </c>
      <c r="E1197" t="s">
        <v>1326</v>
      </c>
      <c r="F1197" t="s">
        <v>1293</v>
      </c>
      <c r="G1197">
        <v>35</v>
      </c>
      <c r="H1197">
        <v>35025</v>
      </c>
      <c r="I1197" t="s">
        <v>563</v>
      </c>
      <c r="J1197" t="s">
        <v>1385</v>
      </c>
      <c r="K1197" t="s">
        <v>1386</v>
      </c>
      <c r="L1197">
        <v>0</v>
      </c>
      <c r="M1197">
        <v>0</v>
      </c>
      <c r="N1197">
        <v>0</v>
      </c>
      <c r="O1197">
        <v>0</v>
      </c>
      <c r="P1197">
        <v>3.0458115445707605</v>
      </c>
      <c r="Q1197">
        <v>3.0458115445707605</v>
      </c>
      <c r="R1197" t="s">
        <v>531</v>
      </c>
      <c r="S1197" t="s">
        <v>531</v>
      </c>
      <c r="T1197" t="s">
        <v>531</v>
      </c>
      <c r="U1197" t="s">
        <v>531</v>
      </c>
      <c r="W1197" s="429">
        <f t="shared" si="28"/>
        <v>0</v>
      </c>
      <c r="X1197" s="429">
        <f t="shared" si="28"/>
        <v>0</v>
      </c>
      <c r="Y1197" s="429">
        <f t="shared" si="28"/>
        <v>0</v>
      </c>
      <c r="Z1197" s="429">
        <f t="shared" si="28"/>
        <v>0</v>
      </c>
      <c r="AA1197" s="429" t="s">
        <v>1296</v>
      </c>
    </row>
    <row r="1198" spans="1:27" x14ac:dyDescent="0.25">
      <c r="A1198" t="s">
        <v>149</v>
      </c>
      <c r="B1198" t="s">
        <v>1246</v>
      </c>
      <c r="C1198" t="s">
        <v>1324</v>
      </c>
      <c r="D1198" t="s">
        <v>1384</v>
      </c>
      <c r="E1198" t="s">
        <v>1326</v>
      </c>
      <c r="F1198" t="s">
        <v>1293</v>
      </c>
      <c r="G1198">
        <v>35</v>
      </c>
      <c r="H1198">
        <v>35025</v>
      </c>
      <c r="I1198" t="s">
        <v>563</v>
      </c>
      <c r="J1198" t="s">
        <v>1385</v>
      </c>
      <c r="K1198" t="s">
        <v>1386</v>
      </c>
      <c r="L1198">
        <v>0</v>
      </c>
      <c r="M1198">
        <v>64.196335631722178</v>
      </c>
      <c r="N1198">
        <v>0</v>
      </c>
      <c r="O1198">
        <v>0</v>
      </c>
      <c r="P1198">
        <v>0</v>
      </c>
      <c r="Q1198">
        <v>0</v>
      </c>
      <c r="R1198" t="s">
        <v>531</v>
      </c>
      <c r="S1198" t="s">
        <v>531</v>
      </c>
      <c r="T1198" t="s">
        <v>531</v>
      </c>
      <c r="U1198" t="s">
        <v>531</v>
      </c>
      <c r="W1198" s="429">
        <f t="shared" si="28"/>
        <v>0</v>
      </c>
      <c r="X1198" s="429">
        <f t="shared" si="28"/>
        <v>0</v>
      </c>
      <c r="Y1198" s="429">
        <f t="shared" si="28"/>
        <v>0</v>
      </c>
      <c r="Z1198" s="429">
        <f t="shared" si="28"/>
        <v>0</v>
      </c>
      <c r="AA1198" s="429" t="s">
        <v>1296</v>
      </c>
    </row>
    <row r="1199" spans="1:27" x14ac:dyDescent="0.25">
      <c r="A1199" t="s">
        <v>149</v>
      </c>
      <c r="B1199" t="s">
        <v>1246</v>
      </c>
      <c r="C1199" t="s">
        <v>1324</v>
      </c>
      <c r="D1199" t="s">
        <v>1384</v>
      </c>
      <c r="E1199" t="s">
        <v>1326</v>
      </c>
      <c r="F1199" t="s">
        <v>1293</v>
      </c>
      <c r="G1199">
        <v>35</v>
      </c>
      <c r="H1199">
        <v>35025</v>
      </c>
      <c r="I1199" t="s">
        <v>563</v>
      </c>
      <c r="J1199" t="s">
        <v>1385</v>
      </c>
      <c r="K1199" t="s">
        <v>1386</v>
      </c>
      <c r="L1199">
        <v>0</v>
      </c>
      <c r="M1199">
        <v>13.823298548436529</v>
      </c>
      <c r="N1199">
        <v>0</v>
      </c>
      <c r="O1199">
        <v>0</v>
      </c>
      <c r="P1199">
        <v>0</v>
      </c>
      <c r="Q1199">
        <v>0</v>
      </c>
      <c r="R1199" t="s">
        <v>531</v>
      </c>
      <c r="S1199" t="s">
        <v>531</v>
      </c>
      <c r="T1199" t="s">
        <v>531</v>
      </c>
      <c r="U1199" t="s">
        <v>531</v>
      </c>
      <c r="W1199" s="429">
        <f t="shared" si="28"/>
        <v>0</v>
      </c>
      <c r="X1199" s="429">
        <f t="shared" si="28"/>
        <v>0</v>
      </c>
      <c r="Y1199" s="429">
        <f t="shared" si="28"/>
        <v>0</v>
      </c>
      <c r="Z1199" s="429">
        <f t="shared" si="28"/>
        <v>0</v>
      </c>
      <c r="AA1199" s="429" t="s">
        <v>1296</v>
      </c>
    </row>
    <row r="1200" spans="1:27" x14ac:dyDescent="0.25">
      <c r="A1200" t="s">
        <v>149</v>
      </c>
      <c r="B1200" t="s">
        <v>1246</v>
      </c>
      <c r="C1200" t="s">
        <v>1324</v>
      </c>
      <c r="D1200" t="s">
        <v>1384</v>
      </c>
      <c r="E1200" t="s">
        <v>1326</v>
      </c>
      <c r="F1200" t="s">
        <v>1293</v>
      </c>
      <c r="G1200">
        <v>35</v>
      </c>
      <c r="H1200">
        <v>35025</v>
      </c>
      <c r="I1200" t="s">
        <v>563</v>
      </c>
      <c r="J1200" t="s">
        <v>1385</v>
      </c>
      <c r="K1200" t="s">
        <v>1386</v>
      </c>
      <c r="L1200">
        <v>43.578534406935496</v>
      </c>
      <c r="M1200">
        <v>0</v>
      </c>
      <c r="N1200">
        <v>45.218586777088987</v>
      </c>
      <c r="O1200">
        <v>1.6634816897271076</v>
      </c>
      <c r="P1200">
        <v>2.2726439986412599</v>
      </c>
      <c r="Q1200">
        <v>2.2726439986412599</v>
      </c>
      <c r="R1200" t="s">
        <v>531</v>
      </c>
      <c r="S1200" t="s">
        <v>531</v>
      </c>
      <c r="T1200" t="s">
        <v>531</v>
      </c>
      <c r="U1200" t="s">
        <v>531</v>
      </c>
      <c r="W1200" s="429">
        <f t="shared" si="28"/>
        <v>0</v>
      </c>
      <c r="X1200" s="429">
        <f t="shared" si="28"/>
        <v>0</v>
      </c>
      <c r="Y1200" s="429">
        <f t="shared" si="28"/>
        <v>0</v>
      </c>
      <c r="Z1200" s="429">
        <f t="shared" si="28"/>
        <v>0</v>
      </c>
      <c r="AA1200" s="429" t="s">
        <v>1296</v>
      </c>
    </row>
    <row r="1201" spans="1:27" x14ac:dyDescent="0.25">
      <c r="A1201" t="s">
        <v>149</v>
      </c>
      <c r="B1201" t="s">
        <v>1246</v>
      </c>
      <c r="C1201" t="s">
        <v>1324</v>
      </c>
      <c r="D1201" t="s">
        <v>1384</v>
      </c>
      <c r="E1201" t="s">
        <v>1326</v>
      </c>
      <c r="F1201" t="s">
        <v>1293</v>
      </c>
      <c r="G1201">
        <v>35</v>
      </c>
      <c r="H1201">
        <v>35025</v>
      </c>
      <c r="I1201" t="s">
        <v>563</v>
      </c>
      <c r="J1201" t="s">
        <v>1385</v>
      </c>
      <c r="K1201" t="s">
        <v>1386</v>
      </c>
      <c r="L1201">
        <v>0</v>
      </c>
      <c r="M1201">
        <v>22.492146790676383</v>
      </c>
      <c r="N1201">
        <v>0</v>
      </c>
      <c r="O1201">
        <v>0</v>
      </c>
      <c r="P1201">
        <v>0</v>
      </c>
      <c r="Q1201">
        <v>0</v>
      </c>
      <c r="R1201" t="s">
        <v>531</v>
      </c>
      <c r="S1201" t="s">
        <v>531</v>
      </c>
      <c r="T1201" t="s">
        <v>531</v>
      </c>
      <c r="U1201" t="s">
        <v>531</v>
      </c>
      <c r="W1201" s="429">
        <f t="shared" si="28"/>
        <v>0</v>
      </c>
      <c r="X1201" s="429">
        <f t="shared" si="28"/>
        <v>0</v>
      </c>
      <c r="Y1201" s="429">
        <f t="shared" si="28"/>
        <v>0</v>
      </c>
      <c r="Z1201" s="429">
        <f t="shared" si="28"/>
        <v>0</v>
      </c>
      <c r="AA1201" s="429" t="s">
        <v>1296</v>
      </c>
    </row>
    <row r="1202" spans="1:27" x14ac:dyDescent="0.25">
      <c r="A1202" t="s">
        <v>149</v>
      </c>
      <c r="B1202" t="s">
        <v>1246</v>
      </c>
      <c r="C1202" t="s">
        <v>1324</v>
      </c>
      <c r="D1202" t="s">
        <v>1384</v>
      </c>
      <c r="E1202" t="s">
        <v>1326</v>
      </c>
      <c r="F1202" t="s">
        <v>1293</v>
      </c>
      <c r="G1202">
        <v>35</v>
      </c>
      <c r="H1202">
        <v>35025</v>
      </c>
      <c r="I1202" t="s">
        <v>563</v>
      </c>
      <c r="J1202" t="s">
        <v>1385</v>
      </c>
      <c r="K1202" t="s">
        <v>1386</v>
      </c>
      <c r="L1202">
        <v>0</v>
      </c>
      <c r="M1202">
        <v>22.492146790676383</v>
      </c>
      <c r="N1202">
        <v>0</v>
      </c>
      <c r="O1202">
        <v>0</v>
      </c>
      <c r="P1202">
        <v>0</v>
      </c>
      <c r="Q1202">
        <v>0</v>
      </c>
      <c r="R1202" t="s">
        <v>531</v>
      </c>
      <c r="S1202" t="s">
        <v>531</v>
      </c>
      <c r="T1202" t="s">
        <v>531</v>
      </c>
      <c r="U1202" t="s">
        <v>531</v>
      </c>
      <c r="W1202" s="429">
        <f t="shared" si="28"/>
        <v>0</v>
      </c>
      <c r="X1202" s="429">
        <f t="shared" si="28"/>
        <v>0</v>
      </c>
      <c r="Y1202" s="429">
        <f t="shared" si="28"/>
        <v>0</v>
      </c>
      <c r="Z1202" s="429">
        <f t="shared" si="28"/>
        <v>0</v>
      </c>
      <c r="AA1202" s="429" t="s">
        <v>1296</v>
      </c>
    </row>
    <row r="1203" spans="1:27" x14ac:dyDescent="0.25">
      <c r="A1203" t="s">
        <v>149</v>
      </c>
      <c r="B1203" t="s">
        <v>1246</v>
      </c>
      <c r="C1203" t="s">
        <v>1324</v>
      </c>
      <c r="D1203" t="s">
        <v>1384</v>
      </c>
      <c r="E1203" t="s">
        <v>1326</v>
      </c>
      <c r="F1203" t="s">
        <v>1293</v>
      </c>
      <c r="G1203">
        <v>35</v>
      </c>
      <c r="H1203">
        <v>35025</v>
      </c>
      <c r="I1203" t="s">
        <v>563</v>
      </c>
      <c r="J1203" t="s">
        <v>1385</v>
      </c>
      <c r="K1203" t="s">
        <v>1386</v>
      </c>
      <c r="L1203">
        <v>0</v>
      </c>
      <c r="M1203">
        <v>11.480366591074405</v>
      </c>
      <c r="N1203">
        <v>0</v>
      </c>
      <c r="O1203">
        <v>0</v>
      </c>
      <c r="P1203">
        <v>0</v>
      </c>
      <c r="Q1203">
        <v>0</v>
      </c>
      <c r="R1203" t="s">
        <v>531</v>
      </c>
      <c r="S1203" t="s">
        <v>531</v>
      </c>
      <c r="T1203" t="s">
        <v>531</v>
      </c>
      <c r="U1203" t="s">
        <v>531</v>
      </c>
      <c r="W1203" s="429">
        <f t="shared" si="28"/>
        <v>0</v>
      </c>
      <c r="X1203" s="429">
        <f t="shared" si="28"/>
        <v>0</v>
      </c>
      <c r="Y1203" s="429">
        <f t="shared" si="28"/>
        <v>0</v>
      </c>
      <c r="Z1203" s="429">
        <f t="shared" si="28"/>
        <v>0</v>
      </c>
      <c r="AA1203" s="429" t="s">
        <v>1296</v>
      </c>
    </row>
    <row r="1204" spans="1:27" x14ac:dyDescent="0.25">
      <c r="A1204" t="s">
        <v>149</v>
      </c>
      <c r="B1204" t="s">
        <v>1246</v>
      </c>
      <c r="C1204" t="s">
        <v>1324</v>
      </c>
      <c r="D1204" t="s">
        <v>1384</v>
      </c>
      <c r="E1204" t="s">
        <v>1326</v>
      </c>
      <c r="F1204" t="s">
        <v>1293</v>
      </c>
      <c r="G1204">
        <v>35</v>
      </c>
      <c r="H1204">
        <v>35025</v>
      </c>
      <c r="I1204" t="s">
        <v>563</v>
      </c>
      <c r="J1204" t="s">
        <v>1385</v>
      </c>
      <c r="K1204" t="s">
        <v>1386</v>
      </c>
      <c r="L1204">
        <v>15.603926836031743</v>
      </c>
      <c r="M1204">
        <v>6.7242147176292946</v>
      </c>
      <c r="N1204">
        <v>5.8573298934053089</v>
      </c>
      <c r="O1204">
        <v>1.6634816897271076</v>
      </c>
      <c r="P1204">
        <v>1.1714659786810617</v>
      </c>
      <c r="Q1204">
        <v>1.1714659786810617</v>
      </c>
      <c r="R1204" t="s">
        <v>531</v>
      </c>
      <c r="S1204" t="s">
        <v>531</v>
      </c>
      <c r="T1204" t="s">
        <v>531</v>
      </c>
      <c r="U1204" t="s">
        <v>531</v>
      </c>
      <c r="W1204" s="429">
        <f t="shared" si="28"/>
        <v>0</v>
      </c>
      <c r="X1204" s="429">
        <f t="shared" si="28"/>
        <v>0</v>
      </c>
      <c r="Y1204" s="429">
        <f t="shared" si="28"/>
        <v>0</v>
      </c>
      <c r="Z1204" s="429">
        <f t="shared" si="28"/>
        <v>0</v>
      </c>
      <c r="AA1204" s="429" t="s">
        <v>1296</v>
      </c>
    </row>
    <row r="1205" spans="1:27" x14ac:dyDescent="0.25">
      <c r="A1205" t="s">
        <v>149</v>
      </c>
      <c r="B1205" t="s">
        <v>1246</v>
      </c>
      <c r="C1205" t="s">
        <v>1324</v>
      </c>
      <c r="D1205" t="s">
        <v>1384</v>
      </c>
      <c r="E1205" t="s">
        <v>1326</v>
      </c>
      <c r="F1205" t="s">
        <v>1293</v>
      </c>
      <c r="G1205">
        <v>35</v>
      </c>
      <c r="H1205">
        <v>35025</v>
      </c>
      <c r="I1205" t="s">
        <v>563</v>
      </c>
      <c r="J1205" t="s">
        <v>1385</v>
      </c>
      <c r="K1205" t="s">
        <v>1386</v>
      </c>
      <c r="L1205">
        <v>15.603926836031743</v>
      </c>
      <c r="M1205">
        <v>6.7242147176292946</v>
      </c>
      <c r="N1205">
        <v>5.8573298934053089</v>
      </c>
      <c r="O1205">
        <v>1.6634816897271076</v>
      </c>
      <c r="P1205">
        <v>1.1714659786810617</v>
      </c>
      <c r="Q1205">
        <v>1.1714659786810617</v>
      </c>
      <c r="R1205" t="s">
        <v>531</v>
      </c>
      <c r="S1205" t="s">
        <v>531</v>
      </c>
      <c r="T1205" t="s">
        <v>531</v>
      </c>
      <c r="U1205" t="s">
        <v>531</v>
      </c>
      <c r="W1205" s="429">
        <f t="shared" si="28"/>
        <v>0</v>
      </c>
      <c r="X1205" s="429">
        <f t="shared" si="28"/>
        <v>0</v>
      </c>
      <c r="Y1205" s="429">
        <f t="shared" si="28"/>
        <v>0</v>
      </c>
      <c r="Z1205" s="429">
        <f t="shared" si="28"/>
        <v>0</v>
      </c>
      <c r="AA1205" s="429" t="s">
        <v>1296</v>
      </c>
    </row>
    <row r="1206" spans="1:27" x14ac:dyDescent="0.25">
      <c r="A1206" t="s">
        <v>149</v>
      </c>
      <c r="B1206" t="s">
        <v>1246</v>
      </c>
      <c r="C1206" t="s">
        <v>1324</v>
      </c>
      <c r="D1206" t="s">
        <v>1384</v>
      </c>
      <c r="E1206" t="s">
        <v>1326</v>
      </c>
      <c r="F1206" t="s">
        <v>1293</v>
      </c>
      <c r="G1206">
        <v>35</v>
      </c>
      <c r="H1206">
        <v>35025</v>
      </c>
      <c r="I1206" t="s">
        <v>563</v>
      </c>
      <c r="J1206" t="s">
        <v>1385</v>
      </c>
      <c r="K1206" t="s">
        <v>1386</v>
      </c>
      <c r="L1206">
        <v>15.603926836031743</v>
      </c>
      <c r="M1206">
        <v>6.7242147176292946</v>
      </c>
      <c r="N1206">
        <v>5.8573298934053089</v>
      </c>
      <c r="O1206">
        <v>1.6634816897271076</v>
      </c>
      <c r="P1206">
        <v>1.1714659786810617</v>
      </c>
      <c r="Q1206">
        <v>1.1714659786810617</v>
      </c>
      <c r="R1206" t="s">
        <v>531</v>
      </c>
      <c r="S1206" t="s">
        <v>531</v>
      </c>
      <c r="T1206" t="s">
        <v>531</v>
      </c>
      <c r="U1206" t="s">
        <v>531</v>
      </c>
      <c r="W1206" s="429">
        <f t="shared" si="28"/>
        <v>0</v>
      </c>
      <c r="X1206" s="429">
        <f t="shared" si="28"/>
        <v>0</v>
      </c>
      <c r="Y1206" s="429">
        <f t="shared" si="28"/>
        <v>0</v>
      </c>
      <c r="Z1206" s="429">
        <f t="shared" si="28"/>
        <v>0</v>
      </c>
      <c r="AA1206" s="429" t="s">
        <v>1296</v>
      </c>
    </row>
    <row r="1207" spans="1:27" x14ac:dyDescent="0.25">
      <c r="A1207" t="s">
        <v>149</v>
      </c>
      <c r="B1207" t="s">
        <v>1246</v>
      </c>
      <c r="C1207" t="s">
        <v>1324</v>
      </c>
      <c r="D1207" t="s">
        <v>1384</v>
      </c>
      <c r="E1207" t="s">
        <v>1326</v>
      </c>
      <c r="F1207" t="s">
        <v>1293</v>
      </c>
      <c r="G1207">
        <v>35</v>
      </c>
      <c r="H1207">
        <v>35025</v>
      </c>
      <c r="I1207" t="s">
        <v>563</v>
      </c>
      <c r="J1207" t="s">
        <v>1385</v>
      </c>
      <c r="K1207" t="s">
        <v>1386</v>
      </c>
      <c r="L1207">
        <v>0</v>
      </c>
      <c r="M1207">
        <v>11.480366591074405</v>
      </c>
      <c r="N1207">
        <v>0</v>
      </c>
      <c r="O1207">
        <v>0</v>
      </c>
      <c r="P1207">
        <v>0</v>
      </c>
      <c r="Q1207">
        <v>0</v>
      </c>
      <c r="R1207" t="s">
        <v>531</v>
      </c>
      <c r="S1207" t="s">
        <v>531</v>
      </c>
      <c r="T1207" t="s">
        <v>531</v>
      </c>
      <c r="U1207" t="s">
        <v>531</v>
      </c>
      <c r="W1207" s="429">
        <f t="shared" si="28"/>
        <v>0</v>
      </c>
      <c r="X1207" s="429">
        <f t="shared" si="28"/>
        <v>0</v>
      </c>
      <c r="Y1207" s="429">
        <f t="shared" si="28"/>
        <v>0</v>
      </c>
      <c r="Z1207" s="429">
        <f t="shared" si="28"/>
        <v>0</v>
      </c>
      <c r="AA1207" s="429" t="s">
        <v>1296</v>
      </c>
    </row>
    <row r="1208" spans="1:27" x14ac:dyDescent="0.25">
      <c r="A1208" t="s">
        <v>149</v>
      </c>
      <c r="B1208" t="s">
        <v>1246</v>
      </c>
      <c r="C1208" t="s">
        <v>1324</v>
      </c>
      <c r="D1208" t="s">
        <v>1384</v>
      </c>
      <c r="E1208" t="s">
        <v>1326</v>
      </c>
      <c r="F1208" t="s">
        <v>1293</v>
      </c>
      <c r="G1208">
        <v>35</v>
      </c>
      <c r="H1208">
        <v>35025</v>
      </c>
      <c r="I1208" t="s">
        <v>563</v>
      </c>
      <c r="J1208" t="s">
        <v>1385</v>
      </c>
      <c r="K1208" t="s">
        <v>1386</v>
      </c>
      <c r="L1208">
        <v>0</v>
      </c>
      <c r="M1208">
        <v>23.429319573621235</v>
      </c>
      <c r="N1208">
        <v>0</v>
      </c>
      <c r="O1208">
        <v>0</v>
      </c>
      <c r="P1208">
        <v>0</v>
      </c>
      <c r="Q1208">
        <v>0</v>
      </c>
      <c r="R1208" t="s">
        <v>531</v>
      </c>
      <c r="S1208" t="s">
        <v>531</v>
      </c>
      <c r="T1208" t="s">
        <v>531</v>
      </c>
      <c r="U1208" t="s">
        <v>531</v>
      </c>
      <c r="W1208" s="429">
        <f t="shared" si="28"/>
        <v>0</v>
      </c>
      <c r="X1208" s="429">
        <f t="shared" si="28"/>
        <v>0</v>
      </c>
      <c r="Y1208" s="429">
        <f t="shared" si="28"/>
        <v>0</v>
      </c>
      <c r="Z1208" s="429">
        <f t="shared" si="28"/>
        <v>0</v>
      </c>
      <c r="AA1208" s="429" t="s">
        <v>1296</v>
      </c>
    </row>
    <row r="1209" spans="1:27" x14ac:dyDescent="0.25">
      <c r="A1209" t="s">
        <v>149</v>
      </c>
      <c r="B1209" t="s">
        <v>1246</v>
      </c>
      <c r="C1209" t="s">
        <v>1324</v>
      </c>
      <c r="D1209" t="s">
        <v>1384</v>
      </c>
      <c r="E1209" t="s">
        <v>1326</v>
      </c>
      <c r="F1209" t="s">
        <v>1293</v>
      </c>
      <c r="G1209">
        <v>35</v>
      </c>
      <c r="H1209">
        <v>35025</v>
      </c>
      <c r="I1209" t="s">
        <v>563</v>
      </c>
      <c r="J1209" t="s">
        <v>1385</v>
      </c>
      <c r="K1209" t="s">
        <v>1386</v>
      </c>
      <c r="L1209">
        <v>0</v>
      </c>
      <c r="M1209">
        <v>2.5772251530983361</v>
      </c>
      <c r="N1209">
        <v>0</v>
      </c>
      <c r="O1209">
        <v>0</v>
      </c>
      <c r="P1209">
        <v>0</v>
      </c>
      <c r="Q1209">
        <v>0</v>
      </c>
      <c r="R1209" t="s">
        <v>531</v>
      </c>
      <c r="S1209" t="s">
        <v>531</v>
      </c>
      <c r="T1209" t="s">
        <v>531</v>
      </c>
      <c r="U1209" t="s">
        <v>531</v>
      </c>
      <c r="W1209" s="429">
        <f t="shared" si="28"/>
        <v>0</v>
      </c>
      <c r="X1209" s="429">
        <f t="shared" si="28"/>
        <v>0</v>
      </c>
      <c r="Y1209" s="429">
        <f t="shared" si="28"/>
        <v>0</v>
      </c>
      <c r="Z1209" s="429">
        <f t="shared" si="28"/>
        <v>0</v>
      </c>
      <c r="AA1209" s="429" t="s">
        <v>1296</v>
      </c>
    </row>
    <row r="1210" spans="1:27" x14ac:dyDescent="0.25">
      <c r="A1210" t="s">
        <v>149</v>
      </c>
      <c r="B1210" t="s">
        <v>1246</v>
      </c>
      <c r="C1210" t="s">
        <v>1324</v>
      </c>
      <c r="D1210" t="s">
        <v>1384</v>
      </c>
      <c r="E1210" t="s">
        <v>1326</v>
      </c>
      <c r="F1210" t="s">
        <v>1293</v>
      </c>
      <c r="G1210">
        <v>35</v>
      </c>
      <c r="H1210">
        <v>35025</v>
      </c>
      <c r="I1210" t="s">
        <v>563</v>
      </c>
      <c r="J1210" t="s">
        <v>1385</v>
      </c>
      <c r="K1210" t="s">
        <v>1386</v>
      </c>
      <c r="L1210">
        <v>0</v>
      </c>
      <c r="M1210">
        <v>8.9031414379760694</v>
      </c>
      <c r="N1210">
        <v>0</v>
      </c>
      <c r="O1210">
        <v>0</v>
      </c>
      <c r="P1210">
        <v>0</v>
      </c>
      <c r="Q1210">
        <v>0</v>
      </c>
      <c r="R1210" t="s">
        <v>531</v>
      </c>
      <c r="S1210" t="s">
        <v>531</v>
      </c>
      <c r="T1210" t="s">
        <v>531</v>
      </c>
      <c r="U1210" t="s">
        <v>531</v>
      </c>
      <c r="W1210" s="429">
        <f t="shared" si="28"/>
        <v>0</v>
      </c>
      <c r="X1210" s="429">
        <f t="shared" si="28"/>
        <v>0</v>
      </c>
      <c r="Y1210" s="429">
        <f t="shared" si="28"/>
        <v>0</v>
      </c>
      <c r="Z1210" s="429">
        <f t="shared" si="28"/>
        <v>0</v>
      </c>
      <c r="AA1210" s="429" t="s">
        <v>1296</v>
      </c>
    </row>
    <row r="1211" spans="1:27" x14ac:dyDescent="0.25">
      <c r="A1211" t="s">
        <v>149</v>
      </c>
      <c r="B1211" t="s">
        <v>1246</v>
      </c>
      <c r="C1211" t="s">
        <v>1324</v>
      </c>
      <c r="D1211" t="s">
        <v>1384</v>
      </c>
      <c r="E1211" t="s">
        <v>1326</v>
      </c>
      <c r="F1211" t="s">
        <v>1293</v>
      </c>
      <c r="G1211">
        <v>35</v>
      </c>
      <c r="H1211">
        <v>35015</v>
      </c>
      <c r="I1211" t="s">
        <v>552</v>
      </c>
      <c r="J1211" t="s">
        <v>1385</v>
      </c>
      <c r="K1211" t="s">
        <v>1386</v>
      </c>
      <c r="L1211">
        <v>25.069371943774719</v>
      </c>
      <c r="M1211">
        <v>79.659686550312202</v>
      </c>
      <c r="N1211">
        <v>100.04319457936268</v>
      </c>
      <c r="O1211">
        <v>0</v>
      </c>
      <c r="P1211">
        <v>0</v>
      </c>
      <c r="Q1211">
        <v>0</v>
      </c>
      <c r="R1211" t="s">
        <v>531</v>
      </c>
      <c r="S1211" t="s">
        <v>531</v>
      </c>
      <c r="T1211" t="s">
        <v>531</v>
      </c>
      <c r="U1211" t="s">
        <v>531</v>
      </c>
      <c r="W1211" s="429">
        <f t="shared" si="28"/>
        <v>0</v>
      </c>
      <c r="X1211" s="429">
        <f t="shared" si="28"/>
        <v>0</v>
      </c>
      <c r="Y1211" s="429">
        <f t="shared" si="28"/>
        <v>0</v>
      </c>
      <c r="Z1211" s="429">
        <f t="shared" si="28"/>
        <v>0</v>
      </c>
      <c r="AA1211" s="429" t="s">
        <v>1296</v>
      </c>
    </row>
    <row r="1212" spans="1:27" x14ac:dyDescent="0.25">
      <c r="A1212" t="s">
        <v>149</v>
      </c>
      <c r="B1212" t="s">
        <v>1246</v>
      </c>
      <c r="C1212" t="s">
        <v>1324</v>
      </c>
      <c r="D1212" t="s">
        <v>1384</v>
      </c>
      <c r="E1212" t="s">
        <v>1326</v>
      </c>
      <c r="F1212" t="s">
        <v>1293</v>
      </c>
      <c r="G1212">
        <v>35</v>
      </c>
      <c r="H1212">
        <v>35015</v>
      </c>
      <c r="I1212" t="s">
        <v>552</v>
      </c>
      <c r="J1212" t="s">
        <v>1385</v>
      </c>
      <c r="K1212" t="s">
        <v>1386</v>
      </c>
      <c r="L1212">
        <v>32.098167815861089</v>
      </c>
      <c r="M1212">
        <v>14.291884939908952</v>
      </c>
      <c r="N1212">
        <v>19.212042050369412</v>
      </c>
      <c r="O1212">
        <v>13.354712156964105</v>
      </c>
      <c r="P1212">
        <v>0</v>
      </c>
      <c r="Q1212">
        <v>0</v>
      </c>
      <c r="R1212" t="s">
        <v>531</v>
      </c>
      <c r="S1212" t="s">
        <v>531</v>
      </c>
      <c r="T1212" t="s">
        <v>531</v>
      </c>
      <c r="U1212" t="s">
        <v>531</v>
      </c>
      <c r="W1212" s="429">
        <f t="shared" si="28"/>
        <v>0</v>
      </c>
      <c r="X1212" s="429">
        <f t="shared" si="28"/>
        <v>0</v>
      </c>
      <c r="Y1212" s="429">
        <f t="shared" si="28"/>
        <v>0</v>
      </c>
      <c r="Z1212" s="429">
        <f t="shared" si="28"/>
        <v>0</v>
      </c>
      <c r="AA1212" s="429" t="s">
        <v>1296</v>
      </c>
    </row>
    <row r="1213" spans="1:27" x14ac:dyDescent="0.25">
      <c r="A1213" t="s">
        <v>149</v>
      </c>
      <c r="B1213" t="s">
        <v>1246</v>
      </c>
      <c r="C1213" t="s">
        <v>1324</v>
      </c>
      <c r="D1213" t="s">
        <v>1384</v>
      </c>
      <c r="E1213" t="s">
        <v>1326</v>
      </c>
      <c r="F1213" t="s">
        <v>1293</v>
      </c>
      <c r="G1213">
        <v>35</v>
      </c>
      <c r="H1213">
        <v>35015</v>
      </c>
      <c r="I1213" t="s">
        <v>552</v>
      </c>
      <c r="J1213" t="s">
        <v>1385</v>
      </c>
      <c r="K1213" t="s">
        <v>1386</v>
      </c>
      <c r="L1213">
        <v>32.098167815861089</v>
      </c>
      <c r="M1213">
        <v>15.931937310062439</v>
      </c>
      <c r="N1213">
        <v>20.383508029050471</v>
      </c>
      <c r="O1213">
        <v>15.229057722853803</v>
      </c>
      <c r="P1213">
        <v>0</v>
      </c>
      <c r="Q1213">
        <v>0</v>
      </c>
      <c r="R1213" t="s">
        <v>531</v>
      </c>
      <c r="S1213" t="s">
        <v>531</v>
      </c>
      <c r="T1213" t="s">
        <v>531</v>
      </c>
      <c r="U1213" t="s">
        <v>531</v>
      </c>
      <c r="W1213" s="429">
        <f t="shared" si="28"/>
        <v>0</v>
      </c>
      <c r="X1213" s="429">
        <f t="shared" si="28"/>
        <v>0</v>
      </c>
      <c r="Y1213" s="429">
        <f t="shared" si="28"/>
        <v>0</v>
      </c>
      <c r="Z1213" s="429">
        <f t="shared" si="28"/>
        <v>0</v>
      </c>
      <c r="AA1213" s="429" t="s">
        <v>1296</v>
      </c>
    </row>
    <row r="1214" spans="1:27" x14ac:dyDescent="0.25">
      <c r="A1214" t="s">
        <v>149</v>
      </c>
      <c r="B1214" t="s">
        <v>1246</v>
      </c>
      <c r="C1214" t="s">
        <v>1324</v>
      </c>
      <c r="D1214" t="s">
        <v>1384</v>
      </c>
      <c r="E1214" t="s">
        <v>1326</v>
      </c>
      <c r="F1214" t="s">
        <v>1293</v>
      </c>
      <c r="G1214">
        <v>35</v>
      </c>
      <c r="H1214">
        <v>35015</v>
      </c>
      <c r="I1214" t="s">
        <v>552</v>
      </c>
      <c r="J1214" t="s">
        <v>1385</v>
      </c>
      <c r="K1214" t="s">
        <v>1386</v>
      </c>
      <c r="L1214">
        <v>32.098167815861089</v>
      </c>
      <c r="M1214">
        <v>15.931937310062439</v>
      </c>
      <c r="N1214">
        <v>20.383508029050471</v>
      </c>
      <c r="O1214">
        <v>15.229057722853803</v>
      </c>
      <c r="P1214">
        <v>0</v>
      </c>
      <c r="Q1214">
        <v>0</v>
      </c>
      <c r="R1214" t="s">
        <v>531</v>
      </c>
      <c r="S1214" t="s">
        <v>531</v>
      </c>
      <c r="T1214" t="s">
        <v>531</v>
      </c>
      <c r="U1214" t="s">
        <v>531</v>
      </c>
      <c r="W1214" s="429">
        <f t="shared" si="28"/>
        <v>0</v>
      </c>
      <c r="X1214" s="429">
        <f t="shared" si="28"/>
        <v>0</v>
      </c>
      <c r="Y1214" s="429">
        <f t="shared" si="28"/>
        <v>0</v>
      </c>
      <c r="Z1214" s="429">
        <f t="shared" si="28"/>
        <v>0</v>
      </c>
      <c r="AA1214" s="429" t="s">
        <v>1296</v>
      </c>
    </row>
    <row r="1215" spans="1:27" x14ac:dyDescent="0.25">
      <c r="A1215" t="s">
        <v>149</v>
      </c>
      <c r="B1215" t="s">
        <v>1246</v>
      </c>
      <c r="C1215" t="s">
        <v>1324</v>
      </c>
      <c r="D1215" t="s">
        <v>1384</v>
      </c>
      <c r="E1215" t="s">
        <v>1326</v>
      </c>
      <c r="F1215" t="s">
        <v>1293</v>
      </c>
      <c r="G1215">
        <v>35</v>
      </c>
      <c r="H1215">
        <v>35015</v>
      </c>
      <c r="I1215" t="s">
        <v>552</v>
      </c>
      <c r="J1215" t="s">
        <v>1385</v>
      </c>
      <c r="K1215" t="s">
        <v>1386</v>
      </c>
      <c r="L1215">
        <v>32.098167815861089</v>
      </c>
      <c r="M1215">
        <v>15.931937310062439</v>
      </c>
      <c r="N1215">
        <v>20.383508029050471</v>
      </c>
      <c r="O1215">
        <v>15.229057722853803</v>
      </c>
      <c r="P1215">
        <v>0</v>
      </c>
      <c r="Q1215">
        <v>0</v>
      </c>
      <c r="R1215" t="s">
        <v>531</v>
      </c>
      <c r="S1215" t="s">
        <v>531</v>
      </c>
      <c r="T1215" t="s">
        <v>531</v>
      </c>
      <c r="U1215" t="s">
        <v>531</v>
      </c>
      <c r="W1215" s="429">
        <f t="shared" si="28"/>
        <v>0</v>
      </c>
      <c r="X1215" s="429">
        <f t="shared" si="28"/>
        <v>0</v>
      </c>
      <c r="Y1215" s="429">
        <f t="shared" si="28"/>
        <v>0</v>
      </c>
      <c r="Z1215" s="429">
        <f t="shared" si="28"/>
        <v>0</v>
      </c>
      <c r="AA1215" s="429" t="s">
        <v>1296</v>
      </c>
    </row>
    <row r="1216" spans="1:27" x14ac:dyDescent="0.25">
      <c r="A1216" t="s">
        <v>149</v>
      </c>
      <c r="B1216" t="s">
        <v>1246</v>
      </c>
      <c r="C1216" t="s">
        <v>1324</v>
      </c>
      <c r="D1216" t="s">
        <v>1384</v>
      </c>
      <c r="E1216" t="s">
        <v>1326</v>
      </c>
      <c r="F1216" t="s">
        <v>1293</v>
      </c>
      <c r="G1216">
        <v>35</v>
      </c>
      <c r="H1216">
        <v>35015</v>
      </c>
      <c r="I1216" t="s">
        <v>552</v>
      </c>
      <c r="J1216" t="s">
        <v>1385</v>
      </c>
      <c r="K1216" t="s">
        <v>1386</v>
      </c>
      <c r="L1216">
        <v>32.098167815861089</v>
      </c>
      <c r="M1216">
        <v>15.931937310062439</v>
      </c>
      <c r="N1216">
        <v>20.383508029050471</v>
      </c>
      <c r="O1216">
        <v>15.229057722853803</v>
      </c>
      <c r="P1216">
        <v>0</v>
      </c>
      <c r="Q1216">
        <v>0</v>
      </c>
      <c r="R1216" t="s">
        <v>531</v>
      </c>
      <c r="S1216" t="s">
        <v>531</v>
      </c>
      <c r="T1216" t="s">
        <v>531</v>
      </c>
      <c r="U1216" t="s">
        <v>531</v>
      </c>
      <c r="W1216" s="429">
        <f t="shared" si="28"/>
        <v>0</v>
      </c>
      <c r="X1216" s="429">
        <f t="shared" si="28"/>
        <v>0</v>
      </c>
      <c r="Y1216" s="429">
        <f t="shared" si="28"/>
        <v>0</v>
      </c>
      <c r="Z1216" s="429">
        <f t="shared" si="28"/>
        <v>0</v>
      </c>
      <c r="AA1216" s="429" t="s">
        <v>1296</v>
      </c>
    </row>
    <row r="1217" spans="1:27" x14ac:dyDescent="0.25">
      <c r="A1217" t="s">
        <v>149</v>
      </c>
      <c r="B1217" t="s">
        <v>1246</v>
      </c>
      <c r="C1217" t="s">
        <v>1324</v>
      </c>
      <c r="D1217" t="s">
        <v>1384</v>
      </c>
      <c r="E1217" t="s">
        <v>1326</v>
      </c>
      <c r="F1217" t="s">
        <v>1293</v>
      </c>
      <c r="G1217">
        <v>35</v>
      </c>
      <c r="H1217">
        <v>35015</v>
      </c>
      <c r="I1217" t="s">
        <v>552</v>
      </c>
      <c r="J1217" t="s">
        <v>1385</v>
      </c>
      <c r="K1217" t="s">
        <v>1386</v>
      </c>
      <c r="L1217">
        <v>32.098167815861089</v>
      </c>
      <c r="M1217">
        <v>15.931937310062439</v>
      </c>
      <c r="N1217">
        <v>20.383508029050471</v>
      </c>
      <c r="O1217">
        <v>15.229057722853803</v>
      </c>
      <c r="P1217">
        <v>0</v>
      </c>
      <c r="Q1217">
        <v>0</v>
      </c>
      <c r="R1217" t="s">
        <v>531</v>
      </c>
      <c r="S1217" t="s">
        <v>531</v>
      </c>
      <c r="T1217" t="s">
        <v>531</v>
      </c>
      <c r="U1217" t="s">
        <v>531</v>
      </c>
      <c r="W1217" s="429">
        <f t="shared" si="28"/>
        <v>0</v>
      </c>
      <c r="X1217" s="429">
        <f t="shared" si="28"/>
        <v>0</v>
      </c>
      <c r="Y1217" s="429">
        <f t="shared" si="28"/>
        <v>0</v>
      </c>
      <c r="Z1217" s="429">
        <f t="shared" si="28"/>
        <v>0</v>
      </c>
      <c r="AA1217" s="429" t="s">
        <v>1296</v>
      </c>
    </row>
    <row r="1218" spans="1:27" x14ac:dyDescent="0.25">
      <c r="A1218" t="s">
        <v>149</v>
      </c>
      <c r="B1218" t="s">
        <v>1246</v>
      </c>
      <c r="C1218" t="s">
        <v>1324</v>
      </c>
      <c r="D1218" t="s">
        <v>1384</v>
      </c>
      <c r="E1218" t="s">
        <v>1326</v>
      </c>
      <c r="F1218" t="s">
        <v>1293</v>
      </c>
      <c r="G1218">
        <v>35</v>
      </c>
      <c r="H1218">
        <v>35015</v>
      </c>
      <c r="I1218" t="s">
        <v>552</v>
      </c>
      <c r="J1218" t="s">
        <v>1385</v>
      </c>
      <c r="K1218" t="s">
        <v>1386</v>
      </c>
      <c r="L1218">
        <v>0</v>
      </c>
      <c r="M1218">
        <v>3.9829843275156098</v>
      </c>
      <c r="N1218">
        <v>0</v>
      </c>
      <c r="O1218">
        <v>0</v>
      </c>
      <c r="P1218">
        <v>0</v>
      </c>
      <c r="Q1218">
        <v>0</v>
      </c>
      <c r="R1218" t="s">
        <v>531</v>
      </c>
      <c r="S1218" t="s">
        <v>531</v>
      </c>
      <c r="T1218" t="s">
        <v>531</v>
      </c>
      <c r="U1218" t="s">
        <v>531</v>
      </c>
      <c r="W1218" s="429">
        <f t="shared" si="28"/>
        <v>0</v>
      </c>
      <c r="X1218" s="429">
        <f t="shared" si="28"/>
        <v>0</v>
      </c>
      <c r="Y1218" s="429">
        <f t="shared" si="28"/>
        <v>0</v>
      </c>
      <c r="Z1218" s="429">
        <f t="shared" si="28"/>
        <v>0</v>
      </c>
      <c r="AA1218" s="429" t="s">
        <v>1296</v>
      </c>
    </row>
    <row r="1219" spans="1:27" x14ac:dyDescent="0.25">
      <c r="A1219" t="s">
        <v>149</v>
      </c>
      <c r="B1219" t="s">
        <v>1246</v>
      </c>
      <c r="C1219" t="s">
        <v>1324</v>
      </c>
      <c r="D1219" t="s">
        <v>1384</v>
      </c>
      <c r="E1219" t="s">
        <v>1326</v>
      </c>
      <c r="F1219" t="s">
        <v>1293</v>
      </c>
      <c r="G1219">
        <v>35</v>
      </c>
      <c r="H1219">
        <v>35015</v>
      </c>
      <c r="I1219" t="s">
        <v>552</v>
      </c>
      <c r="J1219" t="s">
        <v>1385</v>
      </c>
      <c r="K1219" t="s">
        <v>1386</v>
      </c>
      <c r="L1219">
        <v>0</v>
      </c>
      <c r="M1219">
        <v>23.429319573621235</v>
      </c>
      <c r="N1219">
        <v>0</v>
      </c>
      <c r="O1219">
        <v>0</v>
      </c>
      <c r="P1219">
        <v>0</v>
      </c>
      <c r="Q1219">
        <v>0</v>
      </c>
      <c r="R1219" t="s">
        <v>531</v>
      </c>
      <c r="S1219" t="s">
        <v>531</v>
      </c>
      <c r="T1219" t="s">
        <v>531</v>
      </c>
      <c r="U1219" t="s">
        <v>531</v>
      </c>
      <c r="W1219" s="429">
        <f t="shared" si="28"/>
        <v>0</v>
      </c>
      <c r="X1219" s="429">
        <f t="shared" si="28"/>
        <v>0</v>
      </c>
      <c r="Y1219" s="429">
        <f t="shared" si="28"/>
        <v>0</v>
      </c>
      <c r="Z1219" s="429">
        <f t="shared" si="28"/>
        <v>0</v>
      </c>
      <c r="AA1219" s="429" t="s">
        <v>1296</v>
      </c>
    </row>
    <row r="1220" spans="1:27" x14ac:dyDescent="0.25">
      <c r="A1220" t="s">
        <v>149</v>
      </c>
      <c r="B1220" t="s">
        <v>1246</v>
      </c>
      <c r="C1220" t="s">
        <v>1324</v>
      </c>
      <c r="D1220" t="s">
        <v>1384</v>
      </c>
      <c r="E1220" t="s">
        <v>1326</v>
      </c>
      <c r="F1220" t="s">
        <v>1293</v>
      </c>
      <c r="G1220">
        <v>35</v>
      </c>
      <c r="H1220">
        <v>35025</v>
      </c>
      <c r="I1220" t="s">
        <v>563</v>
      </c>
      <c r="J1220" t="s">
        <v>1385</v>
      </c>
      <c r="K1220" t="s">
        <v>1386</v>
      </c>
      <c r="L1220">
        <v>0</v>
      </c>
      <c r="M1220">
        <v>2.3429319573621234E-2</v>
      </c>
      <c r="N1220">
        <v>7.02879587208637E-2</v>
      </c>
      <c r="O1220">
        <v>0</v>
      </c>
      <c r="P1220">
        <v>0</v>
      </c>
      <c r="Q1220">
        <v>0</v>
      </c>
      <c r="R1220" t="s">
        <v>531</v>
      </c>
      <c r="S1220" t="s">
        <v>531</v>
      </c>
      <c r="T1220" t="s">
        <v>531</v>
      </c>
      <c r="U1220" t="s">
        <v>531</v>
      </c>
      <c r="W1220" s="429">
        <f t="shared" si="28"/>
        <v>0</v>
      </c>
      <c r="X1220" s="429">
        <f t="shared" si="28"/>
        <v>0</v>
      </c>
      <c r="Y1220" s="429">
        <f t="shared" si="28"/>
        <v>0</v>
      </c>
      <c r="Z1220" s="429">
        <f t="shared" si="28"/>
        <v>0</v>
      </c>
      <c r="AA1220" s="429" t="s">
        <v>1296</v>
      </c>
    </row>
    <row r="1221" spans="1:27" x14ac:dyDescent="0.25">
      <c r="A1221" t="s">
        <v>149</v>
      </c>
      <c r="B1221" t="s">
        <v>1246</v>
      </c>
      <c r="C1221" t="s">
        <v>1324</v>
      </c>
      <c r="D1221" t="s">
        <v>1384</v>
      </c>
      <c r="E1221" t="s">
        <v>1326</v>
      </c>
      <c r="F1221" t="s">
        <v>1293</v>
      </c>
      <c r="G1221">
        <v>35</v>
      </c>
      <c r="H1221">
        <v>35025</v>
      </c>
      <c r="I1221" t="s">
        <v>563</v>
      </c>
      <c r="J1221" t="s">
        <v>1385</v>
      </c>
      <c r="K1221" t="s">
        <v>1386</v>
      </c>
      <c r="L1221">
        <v>13.565576033126694</v>
      </c>
      <c r="M1221">
        <v>10.449476529835071</v>
      </c>
      <c r="N1221">
        <v>27.178010705400631</v>
      </c>
      <c r="O1221">
        <v>0</v>
      </c>
      <c r="P1221">
        <v>0</v>
      </c>
      <c r="Q1221">
        <v>0</v>
      </c>
      <c r="R1221" t="s">
        <v>531</v>
      </c>
      <c r="S1221" t="s">
        <v>531</v>
      </c>
      <c r="T1221" t="s">
        <v>531</v>
      </c>
      <c r="U1221" t="s">
        <v>531</v>
      </c>
      <c r="W1221" s="429">
        <f t="shared" si="28"/>
        <v>0</v>
      </c>
      <c r="X1221" s="429">
        <f t="shared" si="28"/>
        <v>0</v>
      </c>
      <c r="Y1221" s="429">
        <f t="shared" si="28"/>
        <v>0</v>
      </c>
      <c r="Z1221" s="429">
        <f t="shared" si="28"/>
        <v>0</v>
      </c>
      <c r="AA1221" s="429" t="s">
        <v>1296</v>
      </c>
    </row>
    <row r="1222" spans="1:27" x14ac:dyDescent="0.25">
      <c r="A1222" t="s">
        <v>149</v>
      </c>
      <c r="B1222" t="s">
        <v>1246</v>
      </c>
      <c r="C1222" t="s">
        <v>1324</v>
      </c>
      <c r="D1222" t="s">
        <v>1384</v>
      </c>
      <c r="E1222" t="s">
        <v>1326</v>
      </c>
      <c r="F1222" t="s">
        <v>1293</v>
      </c>
      <c r="G1222">
        <v>35</v>
      </c>
      <c r="H1222">
        <v>35025</v>
      </c>
      <c r="I1222" t="s">
        <v>563</v>
      </c>
      <c r="J1222" t="s">
        <v>1385</v>
      </c>
      <c r="K1222" t="s">
        <v>1386</v>
      </c>
      <c r="L1222">
        <v>4.779581193018732</v>
      </c>
      <c r="M1222">
        <v>0.25772251530983359</v>
      </c>
      <c r="N1222">
        <v>4.0064136470892313</v>
      </c>
      <c r="O1222">
        <v>7.02879587208637E-2</v>
      </c>
      <c r="P1222">
        <v>0</v>
      </c>
      <c r="Q1222">
        <v>0</v>
      </c>
      <c r="R1222" t="s">
        <v>531</v>
      </c>
      <c r="S1222" t="s">
        <v>531</v>
      </c>
      <c r="T1222" t="s">
        <v>531</v>
      </c>
      <c r="U1222" t="s">
        <v>531</v>
      </c>
      <c r="W1222" s="429">
        <f t="shared" si="28"/>
        <v>0</v>
      </c>
      <c r="X1222" s="429">
        <f t="shared" si="28"/>
        <v>0</v>
      </c>
      <c r="Y1222" s="429">
        <f t="shared" si="28"/>
        <v>0</v>
      </c>
      <c r="Z1222" s="429">
        <f t="shared" si="28"/>
        <v>0</v>
      </c>
      <c r="AA1222" s="429" t="s">
        <v>1296</v>
      </c>
    </row>
    <row r="1223" spans="1:27" x14ac:dyDescent="0.25">
      <c r="A1223" t="s">
        <v>149</v>
      </c>
      <c r="B1223" t="s">
        <v>1246</v>
      </c>
      <c r="C1223" t="s">
        <v>1324</v>
      </c>
      <c r="D1223" t="s">
        <v>1384</v>
      </c>
      <c r="E1223" t="s">
        <v>1326</v>
      </c>
      <c r="F1223" t="s">
        <v>1293</v>
      </c>
      <c r="G1223">
        <v>35</v>
      </c>
      <c r="H1223">
        <v>35025</v>
      </c>
      <c r="I1223" t="s">
        <v>563</v>
      </c>
      <c r="J1223" t="s">
        <v>1385</v>
      </c>
      <c r="K1223" t="s">
        <v>1386</v>
      </c>
      <c r="L1223">
        <v>4.779581193018732</v>
      </c>
      <c r="M1223">
        <v>0.25772251530983359</v>
      </c>
      <c r="N1223">
        <v>4.0064136470892313</v>
      </c>
      <c r="O1223">
        <v>7.02879587208637E-2</v>
      </c>
      <c r="P1223">
        <v>0</v>
      </c>
      <c r="Q1223">
        <v>0</v>
      </c>
      <c r="R1223" t="s">
        <v>531</v>
      </c>
      <c r="S1223" t="s">
        <v>531</v>
      </c>
      <c r="T1223" t="s">
        <v>531</v>
      </c>
      <c r="U1223" t="s">
        <v>531</v>
      </c>
      <c r="W1223" s="429">
        <f t="shared" si="28"/>
        <v>0</v>
      </c>
      <c r="X1223" s="429">
        <f t="shared" si="28"/>
        <v>0</v>
      </c>
      <c r="Y1223" s="429">
        <f t="shared" si="28"/>
        <v>0</v>
      </c>
      <c r="Z1223" s="429">
        <f t="shared" si="28"/>
        <v>0</v>
      </c>
      <c r="AA1223" s="429" t="s">
        <v>1296</v>
      </c>
    </row>
    <row r="1224" spans="1:27" x14ac:dyDescent="0.25">
      <c r="A1224" t="s">
        <v>149</v>
      </c>
      <c r="B1224" t="s">
        <v>1246</v>
      </c>
      <c r="C1224" t="s">
        <v>1324</v>
      </c>
      <c r="D1224" t="s">
        <v>1384</v>
      </c>
      <c r="E1224" t="s">
        <v>1326</v>
      </c>
      <c r="F1224" t="s">
        <v>1293</v>
      </c>
      <c r="G1224">
        <v>35</v>
      </c>
      <c r="H1224">
        <v>35025</v>
      </c>
      <c r="I1224" t="s">
        <v>563</v>
      </c>
      <c r="J1224" t="s">
        <v>1385</v>
      </c>
      <c r="K1224" t="s">
        <v>1386</v>
      </c>
      <c r="L1224">
        <v>0</v>
      </c>
      <c r="M1224">
        <v>51.075916670494294</v>
      </c>
      <c r="N1224">
        <v>0</v>
      </c>
      <c r="O1224">
        <v>0</v>
      </c>
      <c r="P1224">
        <v>0</v>
      </c>
      <c r="Q1224">
        <v>0</v>
      </c>
      <c r="R1224" t="s">
        <v>531</v>
      </c>
      <c r="S1224" t="s">
        <v>531</v>
      </c>
      <c r="T1224" t="s">
        <v>531</v>
      </c>
      <c r="U1224" t="s">
        <v>531</v>
      </c>
      <c r="W1224" s="429">
        <f t="shared" si="28"/>
        <v>0</v>
      </c>
      <c r="X1224" s="429">
        <f t="shared" si="28"/>
        <v>0</v>
      </c>
      <c r="Y1224" s="429">
        <f t="shared" si="28"/>
        <v>0</v>
      </c>
      <c r="Z1224" s="429">
        <f t="shared" si="28"/>
        <v>0</v>
      </c>
      <c r="AA1224" s="429" t="s">
        <v>1296</v>
      </c>
    </row>
    <row r="1225" spans="1:27" x14ac:dyDescent="0.25">
      <c r="A1225" t="s">
        <v>149</v>
      </c>
      <c r="B1225" t="s">
        <v>1246</v>
      </c>
      <c r="C1225" t="s">
        <v>1324</v>
      </c>
      <c r="D1225" t="s">
        <v>1384</v>
      </c>
      <c r="E1225" t="s">
        <v>1326</v>
      </c>
      <c r="F1225" t="s">
        <v>1293</v>
      </c>
      <c r="G1225">
        <v>35</v>
      </c>
      <c r="H1225">
        <v>35025</v>
      </c>
      <c r="I1225" t="s">
        <v>563</v>
      </c>
      <c r="J1225" t="s">
        <v>1385</v>
      </c>
      <c r="K1225" t="s">
        <v>1386</v>
      </c>
      <c r="L1225">
        <v>0</v>
      </c>
      <c r="M1225">
        <v>11.925523662973209</v>
      </c>
      <c r="N1225">
        <v>0</v>
      </c>
      <c r="O1225">
        <v>0</v>
      </c>
      <c r="P1225">
        <v>0</v>
      </c>
      <c r="Q1225">
        <v>0</v>
      </c>
      <c r="R1225" t="s">
        <v>531</v>
      </c>
      <c r="S1225" t="s">
        <v>531</v>
      </c>
      <c r="T1225" t="s">
        <v>531</v>
      </c>
      <c r="U1225" t="s">
        <v>531</v>
      </c>
      <c r="W1225" s="429">
        <f t="shared" si="28"/>
        <v>0</v>
      </c>
      <c r="X1225" s="429">
        <f t="shared" si="28"/>
        <v>0</v>
      </c>
      <c r="Y1225" s="429">
        <f t="shared" si="28"/>
        <v>0</v>
      </c>
      <c r="Z1225" s="429">
        <f t="shared" si="28"/>
        <v>0</v>
      </c>
      <c r="AA1225" s="429" t="s">
        <v>1296</v>
      </c>
    </row>
    <row r="1226" spans="1:27" x14ac:dyDescent="0.25">
      <c r="A1226" t="s">
        <v>149</v>
      </c>
      <c r="B1226" t="s">
        <v>1246</v>
      </c>
      <c r="C1226" t="s">
        <v>1324</v>
      </c>
      <c r="D1226" t="s">
        <v>1384</v>
      </c>
      <c r="E1226" t="s">
        <v>1326</v>
      </c>
      <c r="F1226" t="s">
        <v>1293</v>
      </c>
      <c r="G1226">
        <v>35</v>
      </c>
      <c r="H1226">
        <v>35015</v>
      </c>
      <c r="I1226" t="s">
        <v>552</v>
      </c>
      <c r="J1226" t="s">
        <v>1385</v>
      </c>
      <c r="K1226" t="s">
        <v>1386</v>
      </c>
      <c r="L1226">
        <v>31.160995032916244</v>
      </c>
      <c r="M1226">
        <v>21.789267203467748</v>
      </c>
      <c r="N1226">
        <v>21.789267203467748</v>
      </c>
      <c r="O1226">
        <v>0</v>
      </c>
      <c r="P1226">
        <v>0</v>
      </c>
      <c r="Q1226">
        <v>0</v>
      </c>
      <c r="R1226" t="s">
        <v>531</v>
      </c>
      <c r="S1226" t="s">
        <v>531</v>
      </c>
      <c r="T1226" t="s">
        <v>531</v>
      </c>
      <c r="U1226" t="s">
        <v>531</v>
      </c>
      <c r="W1226" s="429">
        <f t="shared" si="28"/>
        <v>0</v>
      </c>
      <c r="X1226" s="429">
        <f t="shared" si="28"/>
        <v>0</v>
      </c>
      <c r="Y1226" s="429">
        <f t="shared" si="28"/>
        <v>0</v>
      </c>
      <c r="Z1226" s="429">
        <f t="shared" si="28"/>
        <v>0</v>
      </c>
      <c r="AA1226" s="429" t="s">
        <v>1296</v>
      </c>
    </row>
    <row r="1227" spans="1:27" x14ac:dyDescent="0.25">
      <c r="A1227" t="s">
        <v>149</v>
      </c>
      <c r="B1227" t="s">
        <v>1246</v>
      </c>
      <c r="C1227" t="s">
        <v>1324</v>
      </c>
      <c r="D1227" t="s">
        <v>1384</v>
      </c>
      <c r="E1227" t="s">
        <v>1326</v>
      </c>
      <c r="F1227" t="s">
        <v>1293</v>
      </c>
      <c r="G1227">
        <v>35</v>
      </c>
      <c r="H1227">
        <v>35015</v>
      </c>
      <c r="I1227" t="s">
        <v>552</v>
      </c>
      <c r="J1227" t="s">
        <v>1385</v>
      </c>
      <c r="K1227" t="s">
        <v>1386</v>
      </c>
      <c r="L1227">
        <v>0</v>
      </c>
      <c r="M1227">
        <v>1.1714659786810617</v>
      </c>
      <c r="N1227">
        <v>0</v>
      </c>
      <c r="O1227">
        <v>0</v>
      </c>
      <c r="P1227">
        <v>0</v>
      </c>
      <c r="Q1227">
        <v>0</v>
      </c>
      <c r="R1227" t="s">
        <v>531</v>
      </c>
      <c r="S1227" t="s">
        <v>531</v>
      </c>
      <c r="T1227" t="s">
        <v>531</v>
      </c>
      <c r="U1227" t="s">
        <v>531</v>
      </c>
      <c r="W1227" s="429">
        <f t="shared" si="28"/>
        <v>0</v>
      </c>
      <c r="X1227" s="429">
        <f t="shared" si="28"/>
        <v>0</v>
      </c>
      <c r="Y1227" s="429">
        <f t="shared" si="28"/>
        <v>0</v>
      </c>
      <c r="Z1227" s="429">
        <f t="shared" si="28"/>
        <v>0</v>
      </c>
      <c r="AA1227" s="429" t="s">
        <v>1296</v>
      </c>
    </row>
    <row r="1228" spans="1:27" x14ac:dyDescent="0.25">
      <c r="A1228" t="s">
        <v>149</v>
      </c>
      <c r="B1228" t="s">
        <v>1246</v>
      </c>
      <c r="C1228" t="s">
        <v>1324</v>
      </c>
      <c r="D1228" t="s">
        <v>1384</v>
      </c>
      <c r="E1228" t="s">
        <v>1326</v>
      </c>
      <c r="F1228" t="s">
        <v>1293</v>
      </c>
      <c r="G1228">
        <v>35</v>
      </c>
      <c r="H1228">
        <v>35015</v>
      </c>
      <c r="I1228" t="s">
        <v>552</v>
      </c>
      <c r="J1228" t="s">
        <v>1385</v>
      </c>
      <c r="K1228" t="s">
        <v>1386</v>
      </c>
      <c r="L1228">
        <v>4.6858639147242469E-2</v>
      </c>
      <c r="M1228">
        <v>0.37486911317793975</v>
      </c>
      <c r="N1228">
        <v>0.98403142209209182</v>
      </c>
      <c r="O1228">
        <v>0</v>
      </c>
      <c r="P1228">
        <v>0</v>
      </c>
      <c r="Q1228">
        <v>0</v>
      </c>
      <c r="R1228" t="s">
        <v>531</v>
      </c>
      <c r="S1228" t="s">
        <v>531</v>
      </c>
      <c r="T1228" t="s">
        <v>531</v>
      </c>
      <c r="U1228" t="s">
        <v>531</v>
      </c>
      <c r="W1228" s="429">
        <f t="shared" si="28"/>
        <v>0</v>
      </c>
      <c r="X1228" s="429">
        <f t="shared" si="28"/>
        <v>0</v>
      </c>
      <c r="Y1228" s="429">
        <f t="shared" si="28"/>
        <v>0</v>
      </c>
      <c r="Z1228" s="429">
        <f t="shared" si="28"/>
        <v>0</v>
      </c>
      <c r="AA1228" s="429" t="s">
        <v>1296</v>
      </c>
    </row>
    <row r="1229" spans="1:27" x14ac:dyDescent="0.25">
      <c r="A1229" t="s">
        <v>149</v>
      </c>
      <c r="B1229" t="s">
        <v>1246</v>
      </c>
      <c r="C1229" t="s">
        <v>1324</v>
      </c>
      <c r="D1229" t="s">
        <v>1384</v>
      </c>
      <c r="E1229" t="s">
        <v>1326</v>
      </c>
      <c r="F1229" t="s">
        <v>1293</v>
      </c>
      <c r="G1229">
        <v>35</v>
      </c>
      <c r="H1229">
        <v>35015</v>
      </c>
      <c r="I1229" t="s">
        <v>552</v>
      </c>
      <c r="J1229" t="s">
        <v>1385</v>
      </c>
      <c r="K1229" t="s">
        <v>1386</v>
      </c>
      <c r="L1229">
        <v>0</v>
      </c>
      <c r="M1229">
        <v>1.1714659786810617</v>
      </c>
      <c r="N1229">
        <v>0</v>
      </c>
      <c r="O1229">
        <v>0</v>
      </c>
      <c r="P1229">
        <v>0</v>
      </c>
      <c r="Q1229">
        <v>0</v>
      </c>
      <c r="R1229" t="s">
        <v>531</v>
      </c>
      <c r="S1229" t="s">
        <v>531</v>
      </c>
      <c r="T1229" t="s">
        <v>531</v>
      </c>
      <c r="U1229" t="s">
        <v>531</v>
      </c>
      <c r="W1229" s="429">
        <f t="shared" si="28"/>
        <v>0</v>
      </c>
      <c r="X1229" s="429">
        <f t="shared" si="28"/>
        <v>0</v>
      </c>
      <c r="Y1229" s="429">
        <f t="shared" si="28"/>
        <v>0</v>
      </c>
      <c r="Z1229" s="429">
        <f t="shared" si="28"/>
        <v>0</v>
      </c>
      <c r="AA1229" s="429" t="s">
        <v>1296</v>
      </c>
    </row>
    <row r="1230" spans="1:27" x14ac:dyDescent="0.25">
      <c r="A1230" t="s">
        <v>149</v>
      </c>
      <c r="B1230" t="s">
        <v>1246</v>
      </c>
      <c r="C1230" t="s">
        <v>1324</v>
      </c>
      <c r="D1230" t="s">
        <v>1384</v>
      </c>
      <c r="E1230" t="s">
        <v>1326</v>
      </c>
      <c r="F1230" t="s">
        <v>1293</v>
      </c>
      <c r="G1230">
        <v>35</v>
      </c>
      <c r="H1230">
        <v>35015</v>
      </c>
      <c r="I1230" t="s">
        <v>552</v>
      </c>
      <c r="J1230" t="s">
        <v>1385</v>
      </c>
      <c r="K1230" t="s">
        <v>1386</v>
      </c>
      <c r="L1230">
        <v>31.160995032916244</v>
      </c>
      <c r="M1230">
        <v>21.789267203467748</v>
      </c>
      <c r="N1230">
        <v>30.926701837180026</v>
      </c>
      <c r="O1230">
        <v>0</v>
      </c>
      <c r="P1230">
        <v>0</v>
      </c>
      <c r="Q1230">
        <v>0</v>
      </c>
      <c r="R1230" t="s">
        <v>531</v>
      </c>
      <c r="S1230" t="s">
        <v>531</v>
      </c>
      <c r="T1230" t="s">
        <v>531</v>
      </c>
      <c r="U1230" t="s">
        <v>531</v>
      </c>
      <c r="W1230" s="429">
        <f t="shared" si="28"/>
        <v>0</v>
      </c>
      <c r="X1230" s="429">
        <f t="shared" si="28"/>
        <v>0</v>
      </c>
      <c r="Y1230" s="429">
        <f t="shared" si="28"/>
        <v>0</v>
      </c>
      <c r="Z1230" s="429">
        <f t="shared" si="28"/>
        <v>0</v>
      </c>
      <c r="AA1230" s="429" t="s">
        <v>1296</v>
      </c>
    </row>
    <row r="1231" spans="1:27" x14ac:dyDescent="0.25">
      <c r="A1231" t="s">
        <v>149</v>
      </c>
      <c r="B1231" t="s">
        <v>1246</v>
      </c>
      <c r="C1231" t="s">
        <v>1324</v>
      </c>
      <c r="D1231" t="s">
        <v>1384</v>
      </c>
      <c r="E1231" t="s">
        <v>1326</v>
      </c>
      <c r="F1231" t="s">
        <v>1293</v>
      </c>
      <c r="G1231">
        <v>35</v>
      </c>
      <c r="H1231">
        <v>35015</v>
      </c>
      <c r="I1231" t="s">
        <v>552</v>
      </c>
      <c r="J1231" t="s">
        <v>1385</v>
      </c>
      <c r="K1231" t="s">
        <v>1386</v>
      </c>
      <c r="L1231">
        <v>31.160995032916244</v>
      </c>
      <c r="M1231">
        <v>21.789267203467748</v>
      </c>
      <c r="N1231">
        <v>30.926701837180026</v>
      </c>
      <c r="O1231">
        <v>0</v>
      </c>
      <c r="P1231">
        <v>0</v>
      </c>
      <c r="Q1231">
        <v>0</v>
      </c>
      <c r="R1231" t="s">
        <v>531</v>
      </c>
      <c r="S1231" t="s">
        <v>531</v>
      </c>
      <c r="T1231" t="s">
        <v>531</v>
      </c>
      <c r="U1231" t="s">
        <v>531</v>
      </c>
      <c r="W1231" s="429">
        <f t="shared" si="28"/>
        <v>0</v>
      </c>
      <c r="X1231" s="429">
        <f t="shared" si="28"/>
        <v>0</v>
      </c>
      <c r="Y1231" s="429">
        <f t="shared" si="28"/>
        <v>0</v>
      </c>
      <c r="Z1231" s="429">
        <f t="shared" si="28"/>
        <v>0</v>
      </c>
      <c r="AA1231" s="429" t="s">
        <v>1296</v>
      </c>
    </row>
    <row r="1232" spans="1:27" x14ac:dyDescent="0.25">
      <c r="A1232" t="s">
        <v>149</v>
      </c>
      <c r="B1232" t="s">
        <v>1246</v>
      </c>
      <c r="C1232" t="s">
        <v>1324</v>
      </c>
      <c r="D1232" t="s">
        <v>1384</v>
      </c>
      <c r="E1232" t="s">
        <v>1326</v>
      </c>
      <c r="F1232" t="s">
        <v>1293</v>
      </c>
      <c r="G1232">
        <v>35</v>
      </c>
      <c r="H1232">
        <v>35015</v>
      </c>
      <c r="I1232" t="s">
        <v>552</v>
      </c>
      <c r="J1232" t="s">
        <v>1385</v>
      </c>
      <c r="K1232" t="s">
        <v>1386</v>
      </c>
      <c r="L1232">
        <v>0</v>
      </c>
      <c r="M1232">
        <v>0.70287958720863697</v>
      </c>
      <c r="N1232">
        <v>0</v>
      </c>
      <c r="O1232">
        <v>0</v>
      </c>
      <c r="P1232">
        <v>0</v>
      </c>
      <c r="Q1232">
        <v>0</v>
      </c>
      <c r="R1232" t="s">
        <v>531</v>
      </c>
      <c r="S1232" t="s">
        <v>531</v>
      </c>
      <c r="T1232" t="s">
        <v>531</v>
      </c>
      <c r="U1232" t="s">
        <v>531</v>
      </c>
      <c r="W1232" s="429">
        <f t="shared" si="28"/>
        <v>0</v>
      </c>
      <c r="X1232" s="429">
        <f t="shared" si="28"/>
        <v>0</v>
      </c>
      <c r="Y1232" s="429">
        <f t="shared" si="28"/>
        <v>0</v>
      </c>
      <c r="Z1232" s="429">
        <f t="shared" si="28"/>
        <v>0</v>
      </c>
      <c r="AA1232" s="429" t="s">
        <v>1296</v>
      </c>
    </row>
    <row r="1233" spans="1:27" x14ac:dyDescent="0.25">
      <c r="A1233" t="s">
        <v>149</v>
      </c>
      <c r="B1233" t="s">
        <v>1246</v>
      </c>
      <c r="C1233" t="s">
        <v>1324</v>
      </c>
      <c r="D1233" t="s">
        <v>1384</v>
      </c>
      <c r="E1233" t="s">
        <v>1326</v>
      </c>
      <c r="F1233" t="s">
        <v>1293</v>
      </c>
      <c r="G1233">
        <v>35</v>
      </c>
      <c r="H1233">
        <v>35015</v>
      </c>
      <c r="I1233" t="s">
        <v>552</v>
      </c>
      <c r="J1233" t="s">
        <v>1385</v>
      </c>
      <c r="K1233" t="s">
        <v>1386</v>
      </c>
      <c r="L1233">
        <v>0</v>
      </c>
      <c r="M1233">
        <v>1.7571989680215925</v>
      </c>
      <c r="N1233">
        <v>0</v>
      </c>
      <c r="O1233">
        <v>0</v>
      </c>
      <c r="P1233">
        <v>0</v>
      </c>
      <c r="Q1233">
        <v>0</v>
      </c>
      <c r="R1233" t="s">
        <v>531</v>
      </c>
      <c r="S1233" t="s">
        <v>531</v>
      </c>
      <c r="T1233" t="s">
        <v>531</v>
      </c>
      <c r="U1233" t="s">
        <v>531</v>
      </c>
      <c r="W1233" s="429">
        <f t="shared" si="28"/>
        <v>0</v>
      </c>
      <c r="X1233" s="429">
        <f t="shared" si="28"/>
        <v>0</v>
      </c>
      <c r="Y1233" s="429">
        <f t="shared" si="28"/>
        <v>0</v>
      </c>
      <c r="Z1233" s="429">
        <f t="shared" si="28"/>
        <v>0</v>
      </c>
      <c r="AA1233" s="429" t="s">
        <v>1296</v>
      </c>
    </row>
    <row r="1234" spans="1:27" x14ac:dyDescent="0.25">
      <c r="A1234" t="s">
        <v>149</v>
      </c>
      <c r="B1234" t="s">
        <v>1246</v>
      </c>
      <c r="C1234" t="s">
        <v>1324</v>
      </c>
      <c r="D1234" t="s">
        <v>1384</v>
      </c>
      <c r="E1234" t="s">
        <v>1326</v>
      </c>
      <c r="F1234" t="s">
        <v>1293</v>
      </c>
      <c r="G1234">
        <v>35</v>
      </c>
      <c r="H1234">
        <v>35015</v>
      </c>
      <c r="I1234" t="s">
        <v>552</v>
      </c>
      <c r="J1234" t="s">
        <v>1385</v>
      </c>
      <c r="K1234" t="s">
        <v>1386</v>
      </c>
      <c r="L1234">
        <v>31.160995032916244</v>
      </c>
      <c r="M1234">
        <v>21.789267203467748</v>
      </c>
      <c r="N1234">
        <v>30.926701837180026</v>
      </c>
      <c r="O1234">
        <v>0</v>
      </c>
      <c r="P1234">
        <v>0</v>
      </c>
      <c r="Q1234">
        <v>0</v>
      </c>
      <c r="R1234" t="s">
        <v>531</v>
      </c>
      <c r="S1234" t="s">
        <v>531</v>
      </c>
      <c r="T1234" t="s">
        <v>531</v>
      </c>
      <c r="U1234" t="s">
        <v>531</v>
      </c>
      <c r="W1234" s="429">
        <f t="shared" si="28"/>
        <v>0</v>
      </c>
      <c r="X1234" s="429">
        <f t="shared" si="28"/>
        <v>0</v>
      </c>
      <c r="Y1234" s="429">
        <f t="shared" si="28"/>
        <v>0</v>
      </c>
      <c r="Z1234" s="429">
        <f t="shared" si="28"/>
        <v>0</v>
      </c>
      <c r="AA1234" s="429" t="s">
        <v>1296</v>
      </c>
    </row>
    <row r="1235" spans="1:27" x14ac:dyDescent="0.25">
      <c r="A1235" t="s">
        <v>149</v>
      </c>
      <c r="B1235" t="s">
        <v>1246</v>
      </c>
      <c r="C1235" t="s">
        <v>1324</v>
      </c>
      <c r="D1235" t="s">
        <v>1384</v>
      </c>
      <c r="E1235" t="s">
        <v>1326</v>
      </c>
      <c r="F1235" t="s">
        <v>1293</v>
      </c>
      <c r="G1235">
        <v>35</v>
      </c>
      <c r="H1235">
        <v>35015</v>
      </c>
      <c r="I1235" t="s">
        <v>552</v>
      </c>
      <c r="J1235" t="s">
        <v>1385</v>
      </c>
      <c r="K1235" t="s">
        <v>1386</v>
      </c>
      <c r="L1235">
        <v>0</v>
      </c>
      <c r="M1235">
        <v>8.340837768209159</v>
      </c>
      <c r="N1235">
        <v>0</v>
      </c>
      <c r="O1235">
        <v>0</v>
      </c>
      <c r="P1235">
        <v>0</v>
      </c>
      <c r="Q1235">
        <v>0</v>
      </c>
      <c r="R1235" t="s">
        <v>531</v>
      </c>
      <c r="S1235" t="s">
        <v>531</v>
      </c>
      <c r="T1235" t="s">
        <v>531</v>
      </c>
      <c r="U1235" t="s">
        <v>531</v>
      </c>
      <c r="W1235" s="429">
        <f t="shared" si="28"/>
        <v>0</v>
      </c>
      <c r="X1235" s="429">
        <f t="shared" si="28"/>
        <v>0</v>
      </c>
      <c r="Y1235" s="429">
        <f t="shared" si="28"/>
        <v>0</v>
      </c>
      <c r="Z1235" s="429">
        <f t="shared" si="28"/>
        <v>0</v>
      </c>
      <c r="AA1235" s="429" t="s">
        <v>1296</v>
      </c>
    </row>
    <row r="1236" spans="1:27" x14ac:dyDescent="0.25">
      <c r="A1236" t="s">
        <v>149</v>
      </c>
      <c r="B1236" t="s">
        <v>1246</v>
      </c>
      <c r="C1236" t="s">
        <v>1324</v>
      </c>
      <c r="D1236" t="s">
        <v>1384</v>
      </c>
      <c r="E1236" t="s">
        <v>1326</v>
      </c>
      <c r="F1236" t="s">
        <v>1293</v>
      </c>
      <c r="G1236">
        <v>35</v>
      </c>
      <c r="H1236">
        <v>35015</v>
      </c>
      <c r="I1236" t="s">
        <v>552</v>
      </c>
      <c r="J1236" t="s">
        <v>1385</v>
      </c>
      <c r="K1236" t="s">
        <v>1386</v>
      </c>
      <c r="L1236">
        <v>0</v>
      </c>
      <c r="M1236">
        <v>5.8573298934053089</v>
      </c>
      <c r="N1236">
        <v>0</v>
      </c>
      <c r="O1236">
        <v>0</v>
      </c>
      <c r="P1236">
        <v>0</v>
      </c>
      <c r="Q1236">
        <v>0</v>
      </c>
      <c r="R1236" t="s">
        <v>531</v>
      </c>
      <c r="S1236" t="s">
        <v>531</v>
      </c>
      <c r="T1236" t="s">
        <v>531</v>
      </c>
      <c r="U1236" t="s">
        <v>531</v>
      </c>
      <c r="W1236" s="429">
        <f t="shared" si="28"/>
        <v>0</v>
      </c>
      <c r="X1236" s="429">
        <f t="shared" si="28"/>
        <v>0</v>
      </c>
      <c r="Y1236" s="429">
        <f t="shared" si="28"/>
        <v>0</v>
      </c>
      <c r="Z1236" s="429">
        <f t="shared" si="28"/>
        <v>0</v>
      </c>
      <c r="AA1236" s="429" t="s">
        <v>1296</v>
      </c>
    </row>
    <row r="1237" spans="1:27" x14ac:dyDescent="0.25">
      <c r="A1237" t="s">
        <v>149</v>
      </c>
      <c r="B1237" t="s">
        <v>1246</v>
      </c>
      <c r="C1237" t="s">
        <v>1324</v>
      </c>
      <c r="D1237" t="s">
        <v>1384</v>
      </c>
      <c r="E1237" t="s">
        <v>1326</v>
      </c>
      <c r="F1237" t="s">
        <v>1293</v>
      </c>
      <c r="G1237">
        <v>35</v>
      </c>
      <c r="H1237">
        <v>35015</v>
      </c>
      <c r="I1237" t="s">
        <v>552</v>
      </c>
      <c r="J1237" t="s">
        <v>1385</v>
      </c>
      <c r="K1237" t="s">
        <v>1386</v>
      </c>
      <c r="L1237">
        <v>26.70942431392821</v>
      </c>
      <c r="M1237">
        <v>20.617801224786689</v>
      </c>
      <c r="N1237">
        <v>22.023560399203962</v>
      </c>
      <c r="O1237">
        <v>0</v>
      </c>
      <c r="P1237">
        <v>1.6166230505798651</v>
      </c>
      <c r="Q1237">
        <v>1.6166230505798651</v>
      </c>
      <c r="R1237" t="s">
        <v>531</v>
      </c>
      <c r="S1237" t="s">
        <v>531</v>
      </c>
      <c r="T1237" t="s">
        <v>531</v>
      </c>
      <c r="U1237" t="s">
        <v>531</v>
      </c>
      <c r="W1237" s="429">
        <f t="shared" si="28"/>
        <v>0</v>
      </c>
      <c r="X1237" s="429">
        <f t="shared" si="28"/>
        <v>0</v>
      </c>
      <c r="Y1237" s="429">
        <f t="shared" si="28"/>
        <v>0</v>
      </c>
      <c r="Z1237" s="429">
        <f t="shared" si="28"/>
        <v>0</v>
      </c>
      <c r="AA1237" s="429" t="s">
        <v>1296</v>
      </c>
    </row>
    <row r="1238" spans="1:27" x14ac:dyDescent="0.25">
      <c r="A1238" t="s">
        <v>149</v>
      </c>
      <c r="B1238" t="s">
        <v>1246</v>
      </c>
      <c r="C1238" t="s">
        <v>1324</v>
      </c>
      <c r="D1238" t="s">
        <v>1384</v>
      </c>
      <c r="E1238" t="s">
        <v>1326</v>
      </c>
      <c r="F1238" t="s">
        <v>1293</v>
      </c>
      <c r="G1238">
        <v>35</v>
      </c>
      <c r="H1238">
        <v>35015</v>
      </c>
      <c r="I1238" t="s">
        <v>552</v>
      </c>
      <c r="J1238" t="s">
        <v>1385</v>
      </c>
      <c r="K1238" t="s">
        <v>1386</v>
      </c>
      <c r="L1238">
        <v>87.391362009607192</v>
      </c>
      <c r="M1238">
        <v>5.3887435019328835</v>
      </c>
      <c r="N1238">
        <v>60.44764449994279</v>
      </c>
      <c r="O1238">
        <v>0</v>
      </c>
      <c r="P1238">
        <v>3.0458115445707605</v>
      </c>
      <c r="Q1238">
        <v>3.0458115445707605</v>
      </c>
      <c r="R1238" t="s">
        <v>531</v>
      </c>
      <c r="S1238" t="s">
        <v>531</v>
      </c>
      <c r="T1238" t="s">
        <v>531</v>
      </c>
      <c r="U1238" t="s">
        <v>531</v>
      </c>
      <c r="W1238" s="429">
        <f t="shared" si="28"/>
        <v>0</v>
      </c>
      <c r="X1238" s="429">
        <f t="shared" si="28"/>
        <v>0</v>
      </c>
      <c r="Y1238" s="429">
        <f t="shared" si="28"/>
        <v>0</v>
      </c>
      <c r="Z1238" s="429">
        <f t="shared" si="28"/>
        <v>0</v>
      </c>
      <c r="AA1238" s="429" t="s">
        <v>1296</v>
      </c>
    </row>
    <row r="1239" spans="1:27" x14ac:dyDescent="0.25">
      <c r="A1239" t="s">
        <v>149</v>
      </c>
      <c r="B1239" t="s">
        <v>1246</v>
      </c>
      <c r="C1239" t="s">
        <v>1324</v>
      </c>
      <c r="D1239" t="s">
        <v>1384</v>
      </c>
      <c r="E1239" t="s">
        <v>1326</v>
      </c>
      <c r="F1239" t="s">
        <v>1293</v>
      </c>
      <c r="G1239">
        <v>35</v>
      </c>
      <c r="H1239">
        <v>35015</v>
      </c>
      <c r="I1239" t="s">
        <v>552</v>
      </c>
      <c r="J1239" t="s">
        <v>1385</v>
      </c>
      <c r="K1239" t="s">
        <v>1386</v>
      </c>
      <c r="L1239">
        <v>15.697644114326227</v>
      </c>
      <c r="M1239">
        <v>6.7945026763501577</v>
      </c>
      <c r="N1239">
        <v>46.624345951506257</v>
      </c>
      <c r="O1239">
        <v>0</v>
      </c>
      <c r="P1239">
        <v>0</v>
      </c>
      <c r="Q1239">
        <v>0</v>
      </c>
      <c r="R1239" t="s">
        <v>531</v>
      </c>
      <c r="S1239" t="s">
        <v>531</v>
      </c>
      <c r="T1239" t="s">
        <v>531</v>
      </c>
      <c r="U1239" t="s">
        <v>531</v>
      </c>
      <c r="W1239" s="429">
        <f t="shared" si="28"/>
        <v>0</v>
      </c>
      <c r="X1239" s="429">
        <f t="shared" si="28"/>
        <v>0</v>
      </c>
      <c r="Y1239" s="429">
        <f t="shared" si="28"/>
        <v>0</v>
      </c>
      <c r="Z1239" s="429">
        <f t="shared" si="28"/>
        <v>0</v>
      </c>
      <c r="AA1239" s="429" t="s">
        <v>1296</v>
      </c>
    </row>
    <row r="1240" spans="1:27" x14ac:dyDescent="0.25">
      <c r="A1240" t="s">
        <v>149</v>
      </c>
      <c r="B1240" t="s">
        <v>1246</v>
      </c>
      <c r="C1240" t="s">
        <v>1324</v>
      </c>
      <c r="D1240" t="s">
        <v>1384</v>
      </c>
      <c r="E1240" t="s">
        <v>1326</v>
      </c>
      <c r="F1240" t="s">
        <v>1293</v>
      </c>
      <c r="G1240">
        <v>35</v>
      </c>
      <c r="H1240">
        <v>35015</v>
      </c>
      <c r="I1240" t="s">
        <v>552</v>
      </c>
      <c r="J1240" t="s">
        <v>1385</v>
      </c>
      <c r="K1240" t="s">
        <v>1386</v>
      </c>
      <c r="L1240">
        <v>0</v>
      </c>
      <c r="M1240">
        <v>2.3429319573621235</v>
      </c>
      <c r="N1240">
        <v>0</v>
      </c>
      <c r="O1240">
        <v>0</v>
      </c>
      <c r="P1240">
        <v>0</v>
      </c>
      <c r="Q1240">
        <v>0</v>
      </c>
      <c r="R1240" t="s">
        <v>531</v>
      </c>
      <c r="S1240" t="s">
        <v>531</v>
      </c>
      <c r="T1240" t="s">
        <v>531</v>
      </c>
      <c r="U1240" t="s">
        <v>531</v>
      </c>
      <c r="W1240" s="429">
        <f t="shared" si="28"/>
        <v>0</v>
      </c>
      <c r="X1240" s="429">
        <f t="shared" si="28"/>
        <v>0</v>
      </c>
      <c r="Y1240" s="429">
        <f t="shared" si="28"/>
        <v>0</v>
      </c>
      <c r="Z1240" s="429">
        <f t="shared" si="28"/>
        <v>0</v>
      </c>
      <c r="AA1240" s="429" t="s">
        <v>1296</v>
      </c>
    </row>
    <row r="1241" spans="1:27" x14ac:dyDescent="0.25">
      <c r="A1241" t="s">
        <v>149</v>
      </c>
      <c r="B1241" t="s">
        <v>1246</v>
      </c>
      <c r="C1241" t="s">
        <v>1324</v>
      </c>
      <c r="D1241" t="s">
        <v>1384</v>
      </c>
      <c r="E1241" t="s">
        <v>1326</v>
      </c>
      <c r="F1241" t="s">
        <v>1293</v>
      </c>
      <c r="G1241">
        <v>35</v>
      </c>
      <c r="H1241">
        <v>35015</v>
      </c>
      <c r="I1241" t="s">
        <v>552</v>
      </c>
      <c r="J1241" t="s">
        <v>1385</v>
      </c>
      <c r="K1241" t="s">
        <v>1386</v>
      </c>
      <c r="L1241">
        <v>0</v>
      </c>
      <c r="M1241">
        <v>2.3429319573621235</v>
      </c>
      <c r="N1241">
        <v>0</v>
      </c>
      <c r="O1241">
        <v>0</v>
      </c>
      <c r="P1241">
        <v>0</v>
      </c>
      <c r="Q1241">
        <v>0</v>
      </c>
      <c r="R1241" t="s">
        <v>531</v>
      </c>
      <c r="S1241" t="s">
        <v>531</v>
      </c>
      <c r="T1241" t="s">
        <v>531</v>
      </c>
      <c r="U1241" t="s">
        <v>531</v>
      </c>
      <c r="W1241" s="429">
        <f t="shared" si="28"/>
        <v>0</v>
      </c>
      <c r="X1241" s="429">
        <f t="shared" si="28"/>
        <v>0</v>
      </c>
      <c r="Y1241" s="429">
        <f t="shared" si="28"/>
        <v>0</v>
      </c>
      <c r="Z1241" s="429">
        <f t="shared" si="28"/>
        <v>0</v>
      </c>
      <c r="AA1241" s="429" t="s">
        <v>1296</v>
      </c>
    </row>
    <row r="1242" spans="1:27" x14ac:dyDescent="0.25">
      <c r="A1242" t="s">
        <v>149</v>
      </c>
      <c r="B1242" t="s">
        <v>1246</v>
      </c>
      <c r="C1242" t="s">
        <v>1324</v>
      </c>
      <c r="D1242" t="s">
        <v>1384</v>
      </c>
      <c r="E1242" t="s">
        <v>1326</v>
      </c>
      <c r="F1242" t="s">
        <v>1293</v>
      </c>
      <c r="G1242">
        <v>35</v>
      </c>
      <c r="H1242">
        <v>35015</v>
      </c>
      <c r="I1242" t="s">
        <v>552</v>
      </c>
      <c r="J1242" t="s">
        <v>1385</v>
      </c>
      <c r="K1242" t="s">
        <v>1386</v>
      </c>
      <c r="L1242">
        <v>3.0458115445707605</v>
      </c>
      <c r="M1242">
        <v>0</v>
      </c>
      <c r="N1242">
        <v>2.5772251530983361</v>
      </c>
      <c r="O1242">
        <v>0</v>
      </c>
      <c r="P1242">
        <v>0</v>
      </c>
      <c r="Q1242">
        <v>0</v>
      </c>
      <c r="R1242" t="s">
        <v>531</v>
      </c>
      <c r="S1242" t="s">
        <v>531</v>
      </c>
      <c r="T1242" t="s">
        <v>531</v>
      </c>
      <c r="U1242" t="s">
        <v>531</v>
      </c>
      <c r="W1242" s="429">
        <f t="shared" si="28"/>
        <v>0</v>
      </c>
      <c r="X1242" s="429">
        <f t="shared" si="28"/>
        <v>0</v>
      </c>
      <c r="Y1242" s="429">
        <f t="shared" si="28"/>
        <v>0</v>
      </c>
      <c r="Z1242" s="429">
        <f t="shared" si="28"/>
        <v>0</v>
      </c>
      <c r="AA1242" s="429" t="s">
        <v>1296</v>
      </c>
    </row>
    <row r="1243" spans="1:27" x14ac:dyDescent="0.25">
      <c r="A1243" t="s">
        <v>149</v>
      </c>
      <c r="B1243" t="s">
        <v>1246</v>
      </c>
      <c r="C1243" t="s">
        <v>1324</v>
      </c>
      <c r="D1243" t="s">
        <v>1384</v>
      </c>
      <c r="E1243" t="s">
        <v>1326</v>
      </c>
      <c r="F1243" t="s">
        <v>1293</v>
      </c>
      <c r="G1243">
        <v>35</v>
      </c>
      <c r="H1243">
        <v>35015</v>
      </c>
      <c r="I1243" t="s">
        <v>552</v>
      </c>
      <c r="J1243" t="s">
        <v>1385</v>
      </c>
      <c r="K1243" t="s">
        <v>1386</v>
      </c>
      <c r="L1243">
        <v>0</v>
      </c>
      <c r="M1243">
        <v>5.3887435019328835</v>
      </c>
      <c r="N1243">
        <v>0</v>
      </c>
      <c r="O1243">
        <v>0</v>
      </c>
      <c r="P1243">
        <v>0</v>
      </c>
      <c r="Q1243">
        <v>0</v>
      </c>
      <c r="R1243" t="s">
        <v>531</v>
      </c>
      <c r="S1243" t="s">
        <v>531</v>
      </c>
      <c r="T1243" t="s">
        <v>531</v>
      </c>
      <c r="U1243" t="s">
        <v>531</v>
      </c>
      <c r="W1243" s="429">
        <f t="shared" si="28"/>
        <v>0</v>
      </c>
      <c r="X1243" s="429">
        <f t="shared" si="28"/>
        <v>0</v>
      </c>
      <c r="Y1243" s="429">
        <f t="shared" si="28"/>
        <v>0</v>
      </c>
      <c r="Z1243" s="429">
        <f t="shared" si="28"/>
        <v>0</v>
      </c>
      <c r="AA1243" s="429" t="s">
        <v>1296</v>
      </c>
    </row>
    <row r="1244" spans="1:27" x14ac:dyDescent="0.25">
      <c r="A1244" t="s">
        <v>149</v>
      </c>
      <c r="B1244" t="s">
        <v>1246</v>
      </c>
      <c r="C1244" t="s">
        <v>1324</v>
      </c>
      <c r="D1244" t="s">
        <v>1384</v>
      </c>
      <c r="E1244" t="s">
        <v>1326</v>
      </c>
      <c r="F1244" t="s">
        <v>1293</v>
      </c>
      <c r="G1244">
        <v>35</v>
      </c>
      <c r="H1244">
        <v>35015</v>
      </c>
      <c r="I1244" t="s">
        <v>552</v>
      </c>
      <c r="J1244" t="s">
        <v>1385</v>
      </c>
      <c r="K1244" t="s">
        <v>1386</v>
      </c>
      <c r="L1244">
        <v>0</v>
      </c>
      <c r="M1244">
        <v>5.3887435019328835</v>
      </c>
      <c r="N1244">
        <v>0</v>
      </c>
      <c r="O1244">
        <v>0</v>
      </c>
      <c r="P1244">
        <v>0</v>
      </c>
      <c r="Q1244">
        <v>0</v>
      </c>
      <c r="R1244" t="s">
        <v>531</v>
      </c>
      <c r="S1244" t="s">
        <v>531</v>
      </c>
      <c r="T1244" t="s">
        <v>531</v>
      </c>
      <c r="U1244" t="s">
        <v>531</v>
      </c>
      <c r="W1244" s="429">
        <f t="shared" si="28"/>
        <v>0</v>
      </c>
      <c r="X1244" s="429">
        <f t="shared" si="28"/>
        <v>0</v>
      </c>
      <c r="Y1244" s="429">
        <f t="shared" si="28"/>
        <v>0</v>
      </c>
      <c r="Z1244" s="429">
        <f t="shared" si="28"/>
        <v>0</v>
      </c>
      <c r="AA1244" s="429" t="s">
        <v>1296</v>
      </c>
    </row>
    <row r="1245" spans="1:27" x14ac:dyDescent="0.25">
      <c r="A1245" t="s">
        <v>149</v>
      </c>
      <c r="B1245" t="s">
        <v>1246</v>
      </c>
      <c r="C1245" t="s">
        <v>1324</v>
      </c>
      <c r="D1245" t="s">
        <v>1384</v>
      </c>
      <c r="E1245" t="s">
        <v>1326</v>
      </c>
      <c r="F1245" t="s">
        <v>1293</v>
      </c>
      <c r="G1245">
        <v>35</v>
      </c>
      <c r="H1245">
        <v>35015</v>
      </c>
      <c r="I1245" t="s">
        <v>552</v>
      </c>
      <c r="J1245" t="s">
        <v>1385</v>
      </c>
      <c r="K1245" t="s">
        <v>1386</v>
      </c>
      <c r="L1245">
        <v>0</v>
      </c>
      <c r="M1245">
        <v>5.3887435019328835</v>
      </c>
      <c r="N1245">
        <v>0</v>
      </c>
      <c r="O1245">
        <v>0</v>
      </c>
      <c r="P1245">
        <v>0</v>
      </c>
      <c r="Q1245">
        <v>0</v>
      </c>
      <c r="R1245" t="s">
        <v>531</v>
      </c>
      <c r="S1245" t="s">
        <v>531</v>
      </c>
      <c r="T1245" t="s">
        <v>531</v>
      </c>
      <c r="U1245" t="s">
        <v>531</v>
      </c>
      <c r="W1245" s="429">
        <f t="shared" si="28"/>
        <v>0</v>
      </c>
      <c r="X1245" s="429">
        <f t="shared" si="28"/>
        <v>0</v>
      </c>
      <c r="Y1245" s="429">
        <f t="shared" si="28"/>
        <v>0</v>
      </c>
      <c r="Z1245" s="429">
        <f t="shared" si="28"/>
        <v>0</v>
      </c>
      <c r="AA1245" s="429" t="s">
        <v>1296</v>
      </c>
    </row>
    <row r="1246" spans="1:27" x14ac:dyDescent="0.25">
      <c r="A1246" t="s">
        <v>149</v>
      </c>
      <c r="B1246" t="s">
        <v>1246</v>
      </c>
      <c r="C1246" t="s">
        <v>1324</v>
      </c>
      <c r="D1246" t="s">
        <v>1384</v>
      </c>
      <c r="E1246" t="s">
        <v>1326</v>
      </c>
      <c r="F1246" t="s">
        <v>1293</v>
      </c>
      <c r="G1246">
        <v>35</v>
      </c>
      <c r="H1246">
        <v>35015</v>
      </c>
      <c r="I1246" t="s">
        <v>552</v>
      </c>
      <c r="J1246" t="s">
        <v>1385</v>
      </c>
      <c r="K1246" t="s">
        <v>1386</v>
      </c>
      <c r="L1246">
        <v>0</v>
      </c>
      <c r="M1246">
        <v>5.3887435019328835</v>
      </c>
      <c r="N1246">
        <v>0</v>
      </c>
      <c r="O1246">
        <v>0</v>
      </c>
      <c r="P1246">
        <v>0</v>
      </c>
      <c r="Q1246">
        <v>0</v>
      </c>
      <c r="R1246" t="s">
        <v>531</v>
      </c>
      <c r="S1246" t="s">
        <v>531</v>
      </c>
      <c r="T1246" t="s">
        <v>531</v>
      </c>
      <c r="U1246" t="s">
        <v>531</v>
      </c>
      <c r="W1246" s="429">
        <f t="shared" si="28"/>
        <v>0</v>
      </c>
      <c r="X1246" s="429">
        <f t="shared" si="28"/>
        <v>0</v>
      </c>
      <c r="Y1246" s="429">
        <f t="shared" si="28"/>
        <v>0</v>
      </c>
      <c r="Z1246" s="429">
        <f t="shared" si="28"/>
        <v>0</v>
      </c>
      <c r="AA1246" s="429" t="s">
        <v>1296</v>
      </c>
    </row>
    <row r="1247" spans="1:27" x14ac:dyDescent="0.25">
      <c r="A1247" t="s">
        <v>149</v>
      </c>
      <c r="B1247" t="s">
        <v>1246</v>
      </c>
      <c r="C1247" t="s">
        <v>1324</v>
      </c>
      <c r="D1247" t="s">
        <v>1384</v>
      </c>
      <c r="E1247" t="s">
        <v>1326</v>
      </c>
      <c r="F1247" t="s">
        <v>1293</v>
      </c>
      <c r="G1247">
        <v>35</v>
      </c>
      <c r="H1247">
        <v>35015</v>
      </c>
      <c r="I1247" t="s">
        <v>552</v>
      </c>
      <c r="J1247" t="s">
        <v>1385</v>
      </c>
      <c r="K1247" t="s">
        <v>1386</v>
      </c>
      <c r="L1247">
        <v>0</v>
      </c>
      <c r="M1247">
        <v>3.7486911317793976</v>
      </c>
      <c r="N1247">
        <v>0</v>
      </c>
      <c r="O1247">
        <v>0</v>
      </c>
      <c r="P1247">
        <v>0</v>
      </c>
      <c r="Q1247">
        <v>0</v>
      </c>
      <c r="R1247" t="s">
        <v>531</v>
      </c>
      <c r="S1247" t="s">
        <v>531</v>
      </c>
      <c r="T1247" t="s">
        <v>531</v>
      </c>
      <c r="U1247" t="s">
        <v>531</v>
      </c>
      <c r="W1247" s="429">
        <f t="shared" si="28"/>
        <v>0</v>
      </c>
      <c r="X1247" s="429">
        <f t="shared" si="28"/>
        <v>0</v>
      </c>
      <c r="Y1247" s="429">
        <f t="shared" si="28"/>
        <v>0</v>
      </c>
      <c r="Z1247" s="429">
        <f t="shared" si="28"/>
        <v>0</v>
      </c>
      <c r="AA1247" s="429" t="s">
        <v>1296</v>
      </c>
    </row>
    <row r="1248" spans="1:27" x14ac:dyDescent="0.25">
      <c r="A1248" t="s">
        <v>149</v>
      </c>
      <c r="B1248" t="s">
        <v>1246</v>
      </c>
      <c r="C1248" t="s">
        <v>1324</v>
      </c>
      <c r="D1248" t="s">
        <v>1384</v>
      </c>
      <c r="E1248" t="s">
        <v>1326</v>
      </c>
      <c r="F1248" t="s">
        <v>1293</v>
      </c>
      <c r="G1248">
        <v>35</v>
      </c>
      <c r="H1248">
        <v>35015</v>
      </c>
      <c r="I1248" t="s">
        <v>552</v>
      </c>
      <c r="J1248" t="s">
        <v>1385</v>
      </c>
      <c r="K1248" t="s">
        <v>1386</v>
      </c>
      <c r="L1248">
        <v>37.955497709266396</v>
      </c>
      <c r="M1248">
        <v>2.3429319573621235</v>
      </c>
      <c r="N1248">
        <v>37.955497709266396</v>
      </c>
      <c r="O1248">
        <v>0</v>
      </c>
      <c r="P1248">
        <v>2.5772251530983361</v>
      </c>
      <c r="Q1248">
        <v>2.5772251530983361</v>
      </c>
      <c r="R1248" t="s">
        <v>531</v>
      </c>
      <c r="S1248" t="s">
        <v>531</v>
      </c>
      <c r="T1248" t="s">
        <v>531</v>
      </c>
      <c r="U1248" t="s">
        <v>531</v>
      </c>
      <c r="W1248" s="429">
        <f t="shared" si="28"/>
        <v>0</v>
      </c>
      <c r="X1248" s="429">
        <f t="shared" si="28"/>
        <v>0</v>
      </c>
      <c r="Y1248" s="429">
        <f t="shared" si="28"/>
        <v>0</v>
      </c>
      <c r="Z1248" s="429">
        <f t="shared" ref="Z1248:Z1311" si="29">IFERROR(U1248*1,0)</f>
        <v>0</v>
      </c>
      <c r="AA1248" s="429" t="s">
        <v>1296</v>
      </c>
    </row>
    <row r="1249" spans="1:27" x14ac:dyDescent="0.25">
      <c r="A1249" t="s">
        <v>149</v>
      </c>
      <c r="B1249" t="s">
        <v>1246</v>
      </c>
      <c r="C1249" t="s">
        <v>1324</v>
      </c>
      <c r="D1249" t="s">
        <v>1384</v>
      </c>
      <c r="E1249" t="s">
        <v>1326</v>
      </c>
      <c r="F1249" t="s">
        <v>1293</v>
      </c>
      <c r="G1249">
        <v>35</v>
      </c>
      <c r="H1249">
        <v>35015</v>
      </c>
      <c r="I1249" t="s">
        <v>552</v>
      </c>
      <c r="J1249" t="s">
        <v>1385</v>
      </c>
      <c r="K1249" t="s">
        <v>1386</v>
      </c>
      <c r="L1249">
        <v>37.955497709266396</v>
      </c>
      <c r="M1249">
        <v>2.3429319573621235</v>
      </c>
      <c r="N1249">
        <v>37.955497709266396</v>
      </c>
      <c r="O1249">
        <v>0</v>
      </c>
      <c r="P1249">
        <v>2.5772251530983361</v>
      </c>
      <c r="Q1249">
        <v>2.5772251530983361</v>
      </c>
      <c r="R1249" t="s">
        <v>531</v>
      </c>
      <c r="S1249" t="s">
        <v>531</v>
      </c>
      <c r="T1249" t="s">
        <v>531</v>
      </c>
      <c r="U1249" t="s">
        <v>531</v>
      </c>
      <c r="W1249" s="429">
        <f t="shared" ref="W1249:Z1312" si="30">IFERROR(R1249*1,0)</f>
        <v>0</v>
      </c>
      <c r="X1249" s="429">
        <f t="shared" si="30"/>
        <v>0</v>
      </c>
      <c r="Y1249" s="429">
        <f t="shared" si="30"/>
        <v>0</v>
      </c>
      <c r="Z1249" s="429">
        <f t="shared" si="29"/>
        <v>0</v>
      </c>
      <c r="AA1249" s="429" t="s">
        <v>1296</v>
      </c>
    </row>
    <row r="1250" spans="1:27" x14ac:dyDescent="0.25">
      <c r="A1250" t="s">
        <v>149</v>
      </c>
      <c r="B1250" t="s">
        <v>1246</v>
      </c>
      <c r="C1250" t="s">
        <v>1324</v>
      </c>
      <c r="D1250" t="s">
        <v>1384</v>
      </c>
      <c r="E1250" t="s">
        <v>1326</v>
      </c>
      <c r="F1250" t="s">
        <v>1293</v>
      </c>
      <c r="G1250">
        <v>35</v>
      </c>
      <c r="H1250">
        <v>35015</v>
      </c>
      <c r="I1250" t="s">
        <v>552</v>
      </c>
      <c r="J1250" t="s">
        <v>1385</v>
      </c>
      <c r="K1250" t="s">
        <v>1386</v>
      </c>
      <c r="L1250">
        <v>6.7945026763501577</v>
      </c>
      <c r="M1250">
        <v>0</v>
      </c>
      <c r="N1250">
        <v>0</v>
      </c>
      <c r="O1250">
        <v>0</v>
      </c>
      <c r="P1250">
        <v>0</v>
      </c>
      <c r="Q1250">
        <v>0</v>
      </c>
      <c r="R1250" t="s">
        <v>531</v>
      </c>
      <c r="S1250" t="s">
        <v>531</v>
      </c>
      <c r="T1250" t="s">
        <v>531</v>
      </c>
      <c r="U1250" t="s">
        <v>531</v>
      </c>
      <c r="W1250" s="429">
        <f t="shared" si="30"/>
        <v>0</v>
      </c>
      <c r="X1250" s="429">
        <f t="shared" si="30"/>
        <v>0</v>
      </c>
      <c r="Y1250" s="429">
        <f t="shared" si="30"/>
        <v>0</v>
      </c>
      <c r="Z1250" s="429">
        <f t="shared" si="29"/>
        <v>0</v>
      </c>
      <c r="AA1250" s="429" t="s">
        <v>1296</v>
      </c>
    </row>
    <row r="1251" spans="1:27" x14ac:dyDescent="0.25">
      <c r="A1251" t="s">
        <v>149</v>
      </c>
      <c r="B1251" t="s">
        <v>1246</v>
      </c>
      <c r="C1251" t="s">
        <v>1324</v>
      </c>
      <c r="D1251" t="s">
        <v>1384</v>
      </c>
      <c r="E1251" t="s">
        <v>1326</v>
      </c>
      <c r="F1251" t="s">
        <v>1293</v>
      </c>
      <c r="G1251">
        <v>35</v>
      </c>
      <c r="H1251">
        <v>35015</v>
      </c>
      <c r="I1251" t="s">
        <v>552</v>
      </c>
      <c r="J1251" t="s">
        <v>1385</v>
      </c>
      <c r="K1251" t="s">
        <v>1386</v>
      </c>
      <c r="L1251">
        <v>0</v>
      </c>
      <c r="M1251">
        <v>12.651832569755468</v>
      </c>
      <c r="N1251">
        <v>0</v>
      </c>
      <c r="O1251">
        <v>0</v>
      </c>
      <c r="P1251">
        <v>0</v>
      </c>
      <c r="Q1251">
        <v>0</v>
      </c>
      <c r="R1251" t="s">
        <v>531</v>
      </c>
      <c r="S1251" t="s">
        <v>531</v>
      </c>
      <c r="T1251" t="s">
        <v>531</v>
      </c>
      <c r="U1251" t="s">
        <v>531</v>
      </c>
      <c r="W1251" s="429">
        <f t="shared" si="30"/>
        <v>0</v>
      </c>
      <c r="X1251" s="429">
        <f t="shared" si="30"/>
        <v>0</v>
      </c>
      <c r="Y1251" s="429">
        <f t="shared" si="30"/>
        <v>0</v>
      </c>
      <c r="Z1251" s="429">
        <f t="shared" si="29"/>
        <v>0</v>
      </c>
      <c r="AA1251" s="429" t="s">
        <v>1296</v>
      </c>
    </row>
    <row r="1252" spans="1:27" x14ac:dyDescent="0.25">
      <c r="A1252" t="s">
        <v>149</v>
      </c>
      <c r="B1252" t="s">
        <v>1246</v>
      </c>
      <c r="C1252" t="s">
        <v>1324</v>
      </c>
      <c r="D1252" t="s">
        <v>1384</v>
      </c>
      <c r="E1252" t="s">
        <v>1326</v>
      </c>
      <c r="F1252" t="s">
        <v>1293</v>
      </c>
      <c r="G1252">
        <v>35</v>
      </c>
      <c r="H1252">
        <v>35015</v>
      </c>
      <c r="I1252" t="s">
        <v>552</v>
      </c>
      <c r="J1252" t="s">
        <v>1385</v>
      </c>
      <c r="K1252" t="s">
        <v>1386</v>
      </c>
      <c r="L1252">
        <v>7.7316754592950065</v>
      </c>
      <c r="M1252">
        <v>7.0287958720863699</v>
      </c>
      <c r="N1252">
        <v>15.229057722853803</v>
      </c>
      <c r="O1252">
        <v>0</v>
      </c>
      <c r="P1252">
        <v>0</v>
      </c>
      <c r="Q1252">
        <v>0</v>
      </c>
      <c r="R1252" t="s">
        <v>531</v>
      </c>
      <c r="S1252" t="s">
        <v>531</v>
      </c>
      <c r="T1252" t="s">
        <v>531</v>
      </c>
      <c r="U1252" t="s">
        <v>531</v>
      </c>
      <c r="W1252" s="429">
        <f t="shared" si="30"/>
        <v>0</v>
      </c>
      <c r="X1252" s="429">
        <f t="shared" si="30"/>
        <v>0</v>
      </c>
      <c r="Y1252" s="429">
        <f t="shared" si="30"/>
        <v>0</v>
      </c>
      <c r="Z1252" s="429">
        <f t="shared" si="29"/>
        <v>0</v>
      </c>
      <c r="AA1252" s="429" t="s">
        <v>1296</v>
      </c>
    </row>
    <row r="1253" spans="1:27" x14ac:dyDescent="0.25">
      <c r="A1253" t="s">
        <v>149</v>
      </c>
      <c r="B1253" t="s">
        <v>1246</v>
      </c>
      <c r="C1253" t="s">
        <v>1324</v>
      </c>
      <c r="D1253" t="s">
        <v>1384</v>
      </c>
      <c r="E1253" t="s">
        <v>1326</v>
      </c>
      <c r="F1253" t="s">
        <v>1293</v>
      </c>
      <c r="G1253">
        <v>35</v>
      </c>
      <c r="H1253">
        <v>35015</v>
      </c>
      <c r="I1253" t="s">
        <v>552</v>
      </c>
      <c r="J1253" t="s">
        <v>1385</v>
      </c>
      <c r="K1253" t="s">
        <v>1386</v>
      </c>
      <c r="L1253">
        <v>0.49201571104604591</v>
      </c>
      <c r="M1253">
        <v>2.3429319573621234E-2</v>
      </c>
      <c r="N1253">
        <v>0.42172775232518223</v>
      </c>
      <c r="O1253">
        <v>0</v>
      </c>
      <c r="P1253">
        <v>0</v>
      </c>
      <c r="Q1253">
        <v>0</v>
      </c>
      <c r="R1253" t="s">
        <v>531</v>
      </c>
      <c r="S1253" t="s">
        <v>531</v>
      </c>
      <c r="T1253" t="s">
        <v>531</v>
      </c>
      <c r="U1253" t="s">
        <v>531</v>
      </c>
      <c r="W1253" s="429">
        <f t="shared" si="30"/>
        <v>0</v>
      </c>
      <c r="X1253" s="429">
        <f t="shared" si="30"/>
        <v>0</v>
      </c>
      <c r="Y1253" s="429">
        <f t="shared" si="30"/>
        <v>0</v>
      </c>
      <c r="Z1253" s="429">
        <f t="shared" si="29"/>
        <v>0</v>
      </c>
      <c r="AA1253" s="429" t="s">
        <v>1296</v>
      </c>
    </row>
    <row r="1254" spans="1:27" x14ac:dyDescent="0.25">
      <c r="A1254" t="s">
        <v>149</v>
      </c>
      <c r="B1254" t="s">
        <v>1246</v>
      </c>
      <c r="C1254" t="s">
        <v>1324</v>
      </c>
      <c r="D1254" t="s">
        <v>1384</v>
      </c>
      <c r="E1254" t="s">
        <v>1326</v>
      </c>
      <c r="F1254" t="s">
        <v>1293</v>
      </c>
      <c r="G1254">
        <v>35</v>
      </c>
      <c r="H1254">
        <v>35015</v>
      </c>
      <c r="I1254" t="s">
        <v>552</v>
      </c>
      <c r="J1254" t="s">
        <v>1385</v>
      </c>
      <c r="K1254" t="s">
        <v>1386</v>
      </c>
      <c r="L1254">
        <v>0.49201571104604591</v>
      </c>
      <c r="M1254">
        <v>2.3429319573621234E-2</v>
      </c>
      <c r="N1254">
        <v>0.42172775232518223</v>
      </c>
      <c r="O1254">
        <v>0</v>
      </c>
      <c r="P1254">
        <v>0</v>
      </c>
      <c r="Q1254">
        <v>0</v>
      </c>
      <c r="R1254" t="s">
        <v>531</v>
      </c>
      <c r="S1254" t="s">
        <v>531</v>
      </c>
      <c r="T1254" t="s">
        <v>531</v>
      </c>
      <c r="U1254" t="s">
        <v>531</v>
      </c>
      <c r="W1254" s="429">
        <f t="shared" si="30"/>
        <v>0</v>
      </c>
      <c r="X1254" s="429">
        <f t="shared" si="30"/>
        <v>0</v>
      </c>
      <c r="Y1254" s="429">
        <f t="shared" si="30"/>
        <v>0</v>
      </c>
      <c r="Z1254" s="429">
        <f t="shared" si="29"/>
        <v>0</v>
      </c>
      <c r="AA1254" s="429" t="s">
        <v>1296</v>
      </c>
    </row>
    <row r="1255" spans="1:27" x14ac:dyDescent="0.25">
      <c r="A1255" t="s">
        <v>149</v>
      </c>
      <c r="B1255" t="s">
        <v>1246</v>
      </c>
      <c r="C1255" t="s">
        <v>1324</v>
      </c>
      <c r="D1255" t="s">
        <v>1384</v>
      </c>
      <c r="E1255" t="s">
        <v>1326</v>
      </c>
      <c r="F1255" t="s">
        <v>1293</v>
      </c>
      <c r="G1255">
        <v>35</v>
      </c>
      <c r="H1255">
        <v>35015</v>
      </c>
      <c r="I1255" t="s">
        <v>552</v>
      </c>
      <c r="J1255" t="s">
        <v>1385</v>
      </c>
      <c r="K1255" t="s">
        <v>1386</v>
      </c>
      <c r="L1255">
        <v>5.3653141823592625</v>
      </c>
      <c r="M1255">
        <v>6.0916230891415211</v>
      </c>
      <c r="N1255">
        <v>10.707199045144906</v>
      </c>
      <c r="O1255">
        <v>0</v>
      </c>
      <c r="P1255">
        <v>0</v>
      </c>
      <c r="Q1255">
        <v>0</v>
      </c>
      <c r="R1255" t="s">
        <v>531</v>
      </c>
      <c r="S1255" t="s">
        <v>531</v>
      </c>
      <c r="T1255" t="s">
        <v>531</v>
      </c>
      <c r="U1255" t="s">
        <v>531</v>
      </c>
      <c r="W1255" s="429">
        <f t="shared" si="30"/>
        <v>0</v>
      </c>
      <c r="X1255" s="429">
        <f t="shared" si="30"/>
        <v>0</v>
      </c>
      <c r="Y1255" s="429">
        <f t="shared" si="30"/>
        <v>0</v>
      </c>
      <c r="Z1255" s="429">
        <f t="shared" si="29"/>
        <v>0</v>
      </c>
      <c r="AA1255" s="429" t="s">
        <v>1296</v>
      </c>
    </row>
    <row r="1256" spans="1:27" x14ac:dyDescent="0.25">
      <c r="A1256" t="s">
        <v>149</v>
      </c>
      <c r="B1256" t="s">
        <v>1246</v>
      </c>
      <c r="C1256" t="s">
        <v>1324</v>
      </c>
      <c r="D1256" t="s">
        <v>1384</v>
      </c>
      <c r="E1256" t="s">
        <v>1326</v>
      </c>
      <c r="F1256" t="s">
        <v>1293</v>
      </c>
      <c r="G1256">
        <v>35</v>
      </c>
      <c r="H1256">
        <v>35015</v>
      </c>
      <c r="I1256" t="s">
        <v>552</v>
      </c>
      <c r="J1256" t="s">
        <v>1385</v>
      </c>
      <c r="K1256" t="s">
        <v>1386</v>
      </c>
      <c r="L1256">
        <v>0</v>
      </c>
      <c r="M1256">
        <v>24.343063036992465</v>
      </c>
      <c r="N1256">
        <v>0</v>
      </c>
      <c r="O1256">
        <v>0</v>
      </c>
      <c r="P1256">
        <v>0</v>
      </c>
      <c r="Q1256">
        <v>0</v>
      </c>
      <c r="R1256" t="s">
        <v>531</v>
      </c>
      <c r="S1256" t="s">
        <v>531</v>
      </c>
      <c r="T1256" t="s">
        <v>531</v>
      </c>
      <c r="U1256" t="s">
        <v>531</v>
      </c>
      <c r="W1256" s="429">
        <f t="shared" si="30"/>
        <v>0</v>
      </c>
      <c r="X1256" s="429">
        <f t="shared" si="30"/>
        <v>0</v>
      </c>
      <c r="Y1256" s="429">
        <f t="shared" si="30"/>
        <v>0</v>
      </c>
      <c r="Z1256" s="429">
        <f t="shared" si="29"/>
        <v>0</v>
      </c>
      <c r="AA1256" s="429" t="s">
        <v>1296</v>
      </c>
    </row>
    <row r="1257" spans="1:27" x14ac:dyDescent="0.25">
      <c r="A1257" t="s">
        <v>149</v>
      </c>
      <c r="B1257" t="s">
        <v>1246</v>
      </c>
      <c r="C1257" t="s">
        <v>1324</v>
      </c>
      <c r="D1257" t="s">
        <v>1384</v>
      </c>
      <c r="E1257" t="s">
        <v>1326</v>
      </c>
      <c r="F1257" t="s">
        <v>1293</v>
      </c>
      <c r="G1257">
        <v>35</v>
      </c>
      <c r="H1257">
        <v>35015</v>
      </c>
      <c r="I1257" t="s">
        <v>552</v>
      </c>
      <c r="J1257" t="s">
        <v>1385</v>
      </c>
      <c r="K1257" t="s">
        <v>1386</v>
      </c>
      <c r="L1257">
        <v>0</v>
      </c>
      <c r="M1257">
        <v>4.6858639147242469E-2</v>
      </c>
      <c r="N1257">
        <v>0</v>
      </c>
      <c r="O1257">
        <v>0</v>
      </c>
      <c r="P1257">
        <v>0</v>
      </c>
      <c r="Q1257">
        <v>0</v>
      </c>
      <c r="R1257" t="s">
        <v>531</v>
      </c>
      <c r="S1257" t="s">
        <v>531</v>
      </c>
      <c r="T1257" t="s">
        <v>531</v>
      </c>
      <c r="U1257" t="s">
        <v>531</v>
      </c>
      <c r="W1257" s="429">
        <f t="shared" si="30"/>
        <v>0</v>
      </c>
      <c r="X1257" s="429">
        <f t="shared" si="30"/>
        <v>0</v>
      </c>
      <c r="Y1257" s="429">
        <f t="shared" si="30"/>
        <v>0</v>
      </c>
      <c r="Z1257" s="429">
        <f t="shared" si="29"/>
        <v>0</v>
      </c>
      <c r="AA1257" s="429" t="s">
        <v>1296</v>
      </c>
    </row>
    <row r="1258" spans="1:27" x14ac:dyDescent="0.25">
      <c r="A1258" t="s">
        <v>149</v>
      </c>
      <c r="B1258" t="s">
        <v>1246</v>
      </c>
      <c r="C1258" t="s">
        <v>1324</v>
      </c>
      <c r="D1258" t="s">
        <v>1384</v>
      </c>
      <c r="E1258" t="s">
        <v>1326</v>
      </c>
      <c r="F1258" t="s">
        <v>1293</v>
      </c>
      <c r="G1258">
        <v>35</v>
      </c>
      <c r="H1258">
        <v>35015</v>
      </c>
      <c r="I1258" t="s">
        <v>552</v>
      </c>
      <c r="J1258" t="s">
        <v>1385</v>
      </c>
      <c r="K1258" t="s">
        <v>1386</v>
      </c>
      <c r="L1258">
        <v>0</v>
      </c>
      <c r="M1258">
        <v>4.6858639147242469E-2</v>
      </c>
      <c r="N1258">
        <v>0</v>
      </c>
      <c r="O1258">
        <v>0</v>
      </c>
      <c r="P1258">
        <v>0</v>
      </c>
      <c r="Q1258">
        <v>0</v>
      </c>
      <c r="R1258" t="s">
        <v>531</v>
      </c>
      <c r="S1258" t="s">
        <v>531</v>
      </c>
      <c r="T1258" t="s">
        <v>531</v>
      </c>
      <c r="U1258" t="s">
        <v>531</v>
      </c>
      <c r="W1258" s="429">
        <f t="shared" si="30"/>
        <v>0</v>
      </c>
      <c r="X1258" s="429">
        <f t="shared" si="30"/>
        <v>0</v>
      </c>
      <c r="Y1258" s="429">
        <f t="shared" si="30"/>
        <v>0</v>
      </c>
      <c r="Z1258" s="429">
        <f t="shared" si="29"/>
        <v>0</v>
      </c>
      <c r="AA1258" s="429" t="s">
        <v>1296</v>
      </c>
    </row>
    <row r="1259" spans="1:27" x14ac:dyDescent="0.25">
      <c r="A1259" t="s">
        <v>149</v>
      </c>
      <c r="B1259" t="s">
        <v>1246</v>
      </c>
      <c r="C1259" t="s">
        <v>1324</v>
      </c>
      <c r="D1259" t="s">
        <v>1384</v>
      </c>
      <c r="E1259" t="s">
        <v>1326</v>
      </c>
      <c r="F1259" t="s">
        <v>1293</v>
      </c>
      <c r="G1259">
        <v>35</v>
      </c>
      <c r="H1259">
        <v>35015</v>
      </c>
      <c r="I1259" t="s">
        <v>552</v>
      </c>
      <c r="J1259" t="s">
        <v>1385</v>
      </c>
      <c r="K1259" t="s">
        <v>1386</v>
      </c>
      <c r="L1259">
        <v>0</v>
      </c>
      <c r="M1259">
        <v>24.577356232728675</v>
      </c>
      <c r="N1259">
        <v>0</v>
      </c>
      <c r="O1259">
        <v>0</v>
      </c>
      <c r="P1259">
        <v>0</v>
      </c>
      <c r="Q1259">
        <v>0</v>
      </c>
      <c r="R1259" t="s">
        <v>531</v>
      </c>
      <c r="S1259" t="s">
        <v>531</v>
      </c>
      <c r="T1259" t="s">
        <v>531</v>
      </c>
      <c r="U1259" t="s">
        <v>531</v>
      </c>
      <c r="W1259" s="429">
        <f t="shared" si="30"/>
        <v>0</v>
      </c>
      <c r="X1259" s="429">
        <f t="shared" si="30"/>
        <v>0</v>
      </c>
      <c r="Y1259" s="429">
        <f t="shared" si="30"/>
        <v>0</v>
      </c>
      <c r="Z1259" s="429">
        <f t="shared" si="29"/>
        <v>0</v>
      </c>
      <c r="AA1259" s="429" t="s">
        <v>1296</v>
      </c>
    </row>
    <row r="1260" spans="1:27" x14ac:dyDescent="0.25">
      <c r="A1260" t="s">
        <v>149</v>
      </c>
      <c r="B1260" t="s">
        <v>1246</v>
      </c>
      <c r="C1260" t="s">
        <v>1324</v>
      </c>
      <c r="D1260" t="s">
        <v>1384</v>
      </c>
      <c r="E1260" t="s">
        <v>1326</v>
      </c>
      <c r="F1260" t="s">
        <v>1293</v>
      </c>
      <c r="G1260">
        <v>35</v>
      </c>
      <c r="H1260">
        <v>35015</v>
      </c>
      <c r="I1260" t="s">
        <v>552</v>
      </c>
      <c r="J1260" t="s">
        <v>1385</v>
      </c>
      <c r="K1260" t="s">
        <v>1386</v>
      </c>
      <c r="L1260">
        <v>0</v>
      </c>
      <c r="M1260">
        <v>4.6858639147242469E-2</v>
      </c>
      <c r="N1260">
        <v>0</v>
      </c>
      <c r="O1260">
        <v>0</v>
      </c>
      <c r="P1260">
        <v>0</v>
      </c>
      <c r="Q1260">
        <v>0</v>
      </c>
      <c r="R1260" t="s">
        <v>531</v>
      </c>
      <c r="S1260" t="s">
        <v>531</v>
      </c>
      <c r="T1260" t="s">
        <v>531</v>
      </c>
      <c r="U1260" t="s">
        <v>531</v>
      </c>
      <c r="W1260" s="429">
        <f t="shared" si="30"/>
        <v>0</v>
      </c>
      <c r="X1260" s="429">
        <f t="shared" si="30"/>
        <v>0</v>
      </c>
      <c r="Y1260" s="429">
        <f t="shared" si="30"/>
        <v>0</v>
      </c>
      <c r="Z1260" s="429">
        <f t="shared" si="29"/>
        <v>0</v>
      </c>
      <c r="AA1260" s="429" t="s">
        <v>1296</v>
      </c>
    </row>
    <row r="1261" spans="1:27" x14ac:dyDescent="0.25">
      <c r="A1261" t="s">
        <v>149</v>
      </c>
      <c r="B1261" t="s">
        <v>1246</v>
      </c>
      <c r="C1261" t="s">
        <v>1324</v>
      </c>
      <c r="D1261" t="s">
        <v>1384</v>
      </c>
      <c r="E1261" t="s">
        <v>1326</v>
      </c>
      <c r="F1261" t="s">
        <v>1293</v>
      </c>
      <c r="G1261">
        <v>35</v>
      </c>
      <c r="H1261">
        <v>35015</v>
      </c>
      <c r="I1261" t="s">
        <v>552</v>
      </c>
      <c r="J1261" t="s">
        <v>1385</v>
      </c>
      <c r="K1261" t="s">
        <v>1386</v>
      </c>
      <c r="L1261">
        <v>0</v>
      </c>
      <c r="M1261">
        <v>0.2811518348834548</v>
      </c>
      <c r="N1261">
        <v>0</v>
      </c>
      <c r="O1261">
        <v>0</v>
      </c>
      <c r="P1261">
        <v>0</v>
      </c>
      <c r="Q1261">
        <v>0</v>
      </c>
      <c r="R1261" t="s">
        <v>531</v>
      </c>
      <c r="S1261" t="s">
        <v>531</v>
      </c>
      <c r="T1261" t="s">
        <v>531</v>
      </c>
      <c r="U1261" t="s">
        <v>531</v>
      </c>
      <c r="W1261" s="429">
        <f t="shared" si="30"/>
        <v>0</v>
      </c>
      <c r="X1261" s="429">
        <f t="shared" si="30"/>
        <v>0</v>
      </c>
      <c r="Y1261" s="429">
        <f t="shared" si="30"/>
        <v>0</v>
      </c>
      <c r="Z1261" s="429">
        <f t="shared" si="29"/>
        <v>0</v>
      </c>
      <c r="AA1261" s="429" t="s">
        <v>1296</v>
      </c>
    </row>
    <row r="1262" spans="1:27" x14ac:dyDescent="0.25">
      <c r="A1262" t="s">
        <v>149</v>
      </c>
      <c r="B1262" t="s">
        <v>1246</v>
      </c>
      <c r="C1262" t="s">
        <v>1324</v>
      </c>
      <c r="D1262" t="s">
        <v>1384</v>
      </c>
      <c r="E1262" t="s">
        <v>1326</v>
      </c>
      <c r="F1262" t="s">
        <v>1293</v>
      </c>
      <c r="G1262">
        <v>35</v>
      </c>
      <c r="H1262">
        <v>35015</v>
      </c>
      <c r="I1262" t="s">
        <v>552</v>
      </c>
      <c r="J1262" t="s">
        <v>1385</v>
      </c>
      <c r="K1262" t="s">
        <v>1386</v>
      </c>
      <c r="L1262">
        <v>0</v>
      </c>
      <c r="M1262">
        <v>0.2811518348834548</v>
      </c>
      <c r="N1262">
        <v>0</v>
      </c>
      <c r="O1262">
        <v>0</v>
      </c>
      <c r="P1262">
        <v>0</v>
      </c>
      <c r="Q1262">
        <v>0</v>
      </c>
      <c r="R1262" t="s">
        <v>531</v>
      </c>
      <c r="S1262" t="s">
        <v>531</v>
      </c>
      <c r="T1262" t="s">
        <v>531</v>
      </c>
      <c r="U1262" t="s">
        <v>531</v>
      </c>
      <c r="W1262" s="429">
        <f t="shared" si="30"/>
        <v>0</v>
      </c>
      <c r="X1262" s="429">
        <f t="shared" si="30"/>
        <v>0</v>
      </c>
      <c r="Y1262" s="429">
        <f t="shared" si="30"/>
        <v>0</v>
      </c>
      <c r="Z1262" s="429">
        <f t="shared" si="29"/>
        <v>0</v>
      </c>
      <c r="AA1262" s="429" t="s">
        <v>1296</v>
      </c>
    </row>
    <row r="1263" spans="1:27" x14ac:dyDescent="0.25">
      <c r="A1263" t="s">
        <v>149</v>
      </c>
      <c r="B1263" t="s">
        <v>1246</v>
      </c>
      <c r="C1263" t="s">
        <v>1324</v>
      </c>
      <c r="D1263" t="s">
        <v>1384</v>
      </c>
      <c r="E1263" t="s">
        <v>1326</v>
      </c>
      <c r="F1263" t="s">
        <v>1293</v>
      </c>
      <c r="G1263">
        <v>35</v>
      </c>
      <c r="H1263">
        <v>35015</v>
      </c>
      <c r="I1263" t="s">
        <v>552</v>
      </c>
      <c r="J1263" t="s">
        <v>1385</v>
      </c>
      <c r="K1263" t="s">
        <v>1386</v>
      </c>
      <c r="L1263">
        <v>0</v>
      </c>
      <c r="M1263">
        <v>0.2811518348834548</v>
      </c>
      <c r="N1263">
        <v>0</v>
      </c>
      <c r="O1263">
        <v>0</v>
      </c>
      <c r="P1263">
        <v>0</v>
      </c>
      <c r="Q1263">
        <v>0</v>
      </c>
      <c r="R1263" t="s">
        <v>531</v>
      </c>
      <c r="S1263" t="s">
        <v>531</v>
      </c>
      <c r="T1263" t="s">
        <v>531</v>
      </c>
      <c r="U1263" t="s">
        <v>531</v>
      </c>
      <c r="W1263" s="429">
        <f t="shared" si="30"/>
        <v>0</v>
      </c>
      <c r="X1263" s="429">
        <f t="shared" si="30"/>
        <v>0</v>
      </c>
      <c r="Y1263" s="429">
        <f t="shared" si="30"/>
        <v>0</v>
      </c>
      <c r="Z1263" s="429">
        <f t="shared" si="29"/>
        <v>0</v>
      </c>
      <c r="AA1263" s="429" t="s">
        <v>1296</v>
      </c>
    </row>
    <row r="1264" spans="1:27" x14ac:dyDescent="0.25">
      <c r="A1264" t="s">
        <v>149</v>
      </c>
      <c r="B1264" t="s">
        <v>1246</v>
      </c>
      <c r="C1264" t="s">
        <v>1324</v>
      </c>
      <c r="D1264" t="s">
        <v>1384</v>
      </c>
      <c r="E1264" t="s">
        <v>1326</v>
      </c>
      <c r="F1264" t="s">
        <v>1293</v>
      </c>
      <c r="G1264">
        <v>35</v>
      </c>
      <c r="H1264">
        <v>35015</v>
      </c>
      <c r="I1264" t="s">
        <v>552</v>
      </c>
      <c r="J1264" t="s">
        <v>1385</v>
      </c>
      <c r="K1264" t="s">
        <v>1386</v>
      </c>
      <c r="L1264">
        <v>23.429319573621235</v>
      </c>
      <c r="M1264">
        <v>23.429319573621235</v>
      </c>
      <c r="N1264">
        <v>23.429319573621235</v>
      </c>
      <c r="O1264">
        <v>2.3429319573621235</v>
      </c>
      <c r="P1264">
        <v>0</v>
      </c>
      <c r="Q1264">
        <v>0</v>
      </c>
      <c r="R1264" t="s">
        <v>531</v>
      </c>
      <c r="S1264" t="s">
        <v>531</v>
      </c>
      <c r="T1264" t="s">
        <v>531</v>
      </c>
      <c r="U1264" t="s">
        <v>531</v>
      </c>
      <c r="W1264" s="429">
        <f t="shared" si="30"/>
        <v>0</v>
      </c>
      <c r="X1264" s="429">
        <f t="shared" si="30"/>
        <v>0</v>
      </c>
      <c r="Y1264" s="429">
        <f t="shared" si="30"/>
        <v>0</v>
      </c>
      <c r="Z1264" s="429">
        <f t="shared" si="29"/>
        <v>0</v>
      </c>
      <c r="AA1264" s="429" t="s">
        <v>1296</v>
      </c>
    </row>
    <row r="1265" spans="1:27" x14ac:dyDescent="0.25">
      <c r="A1265" t="s">
        <v>149</v>
      </c>
      <c r="B1265" t="s">
        <v>1246</v>
      </c>
      <c r="C1265" t="s">
        <v>1324</v>
      </c>
      <c r="D1265" t="s">
        <v>1384</v>
      </c>
      <c r="E1265" t="s">
        <v>1326</v>
      </c>
      <c r="F1265" t="s">
        <v>1293</v>
      </c>
      <c r="G1265">
        <v>35</v>
      </c>
      <c r="H1265">
        <v>35015</v>
      </c>
      <c r="I1265" t="s">
        <v>552</v>
      </c>
      <c r="J1265" t="s">
        <v>1385</v>
      </c>
      <c r="K1265" t="s">
        <v>1386</v>
      </c>
      <c r="L1265">
        <v>57.167539759635808</v>
      </c>
      <c r="M1265">
        <v>10.07460741665713</v>
      </c>
      <c r="N1265">
        <v>3.7486911317793976</v>
      </c>
      <c r="O1265">
        <v>0</v>
      </c>
      <c r="P1265">
        <v>1.0777487003865769</v>
      </c>
      <c r="Q1265">
        <v>1.0777487003865769</v>
      </c>
      <c r="R1265" t="s">
        <v>531</v>
      </c>
      <c r="S1265" t="s">
        <v>531</v>
      </c>
      <c r="T1265" t="s">
        <v>531</v>
      </c>
      <c r="U1265" t="s">
        <v>531</v>
      </c>
      <c r="W1265" s="429">
        <f t="shared" si="30"/>
        <v>0</v>
      </c>
      <c r="X1265" s="429">
        <f t="shared" si="30"/>
        <v>0</v>
      </c>
      <c r="Y1265" s="429">
        <f t="shared" si="30"/>
        <v>0</v>
      </c>
      <c r="Z1265" s="429">
        <f t="shared" si="29"/>
        <v>0</v>
      </c>
      <c r="AA1265" s="429" t="s">
        <v>1296</v>
      </c>
    </row>
    <row r="1266" spans="1:27" x14ac:dyDescent="0.25">
      <c r="A1266" t="s">
        <v>149</v>
      </c>
      <c r="B1266" t="s">
        <v>1246</v>
      </c>
      <c r="C1266" t="s">
        <v>1324</v>
      </c>
      <c r="D1266" t="s">
        <v>1384</v>
      </c>
      <c r="E1266" t="s">
        <v>1326</v>
      </c>
      <c r="F1266" t="s">
        <v>1293</v>
      </c>
      <c r="G1266">
        <v>35</v>
      </c>
      <c r="H1266">
        <v>35015</v>
      </c>
      <c r="I1266" t="s">
        <v>552</v>
      </c>
      <c r="J1266" t="s">
        <v>1385</v>
      </c>
      <c r="K1266" t="s">
        <v>1386</v>
      </c>
      <c r="L1266">
        <v>18.977748854633198</v>
      </c>
      <c r="M1266">
        <v>10.543193808129555</v>
      </c>
      <c r="N1266">
        <v>37.955497709266396</v>
      </c>
      <c r="O1266">
        <v>0</v>
      </c>
      <c r="P1266">
        <v>2.5772251530983361</v>
      </c>
      <c r="Q1266">
        <v>2.5772251530983361</v>
      </c>
      <c r="R1266" t="s">
        <v>531</v>
      </c>
      <c r="S1266" t="s">
        <v>531</v>
      </c>
      <c r="T1266" t="s">
        <v>531</v>
      </c>
      <c r="U1266" t="s">
        <v>531</v>
      </c>
      <c r="W1266" s="429">
        <f t="shared" si="30"/>
        <v>0</v>
      </c>
      <c r="X1266" s="429">
        <f t="shared" si="30"/>
        <v>0</v>
      </c>
      <c r="Y1266" s="429">
        <f t="shared" si="30"/>
        <v>0</v>
      </c>
      <c r="Z1266" s="429">
        <f t="shared" si="29"/>
        <v>0</v>
      </c>
      <c r="AA1266" s="429" t="s">
        <v>1296</v>
      </c>
    </row>
    <row r="1267" spans="1:27" x14ac:dyDescent="0.25">
      <c r="A1267" t="s">
        <v>149</v>
      </c>
      <c r="B1267" t="s">
        <v>1246</v>
      </c>
      <c r="C1267" t="s">
        <v>1324</v>
      </c>
      <c r="D1267" t="s">
        <v>1384</v>
      </c>
      <c r="E1267" t="s">
        <v>1326</v>
      </c>
      <c r="F1267" t="s">
        <v>1293</v>
      </c>
      <c r="G1267">
        <v>35</v>
      </c>
      <c r="H1267">
        <v>35015</v>
      </c>
      <c r="I1267" t="s">
        <v>552</v>
      </c>
      <c r="J1267" t="s">
        <v>1385</v>
      </c>
      <c r="K1267" t="s">
        <v>1386</v>
      </c>
      <c r="L1267">
        <v>0</v>
      </c>
      <c r="M1267">
        <v>32.098167815861089</v>
      </c>
      <c r="N1267">
        <v>0</v>
      </c>
      <c r="O1267">
        <v>0</v>
      </c>
      <c r="P1267">
        <v>0</v>
      </c>
      <c r="Q1267">
        <v>0</v>
      </c>
      <c r="R1267" t="s">
        <v>531</v>
      </c>
      <c r="S1267" t="s">
        <v>531</v>
      </c>
      <c r="T1267" t="s">
        <v>531</v>
      </c>
      <c r="U1267" t="s">
        <v>531</v>
      </c>
      <c r="W1267" s="429">
        <f t="shared" si="30"/>
        <v>0</v>
      </c>
      <c r="X1267" s="429">
        <f t="shared" si="30"/>
        <v>0</v>
      </c>
      <c r="Y1267" s="429">
        <f t="shared" si="30"/>
        <v>0</v>
      </c>
      <c r="Z1267" s="429">
        <f t="shared" si="29"/>
        <v>0</v>
      </c>
      <c r="AA1267" s="429" t="s">
        <v>1296</v>
      </c>
    </row>
    <row r="1268" spans="1:27" x14ac:dyDescent="0.25">
      <c r="A1268" t="s">
        <v>149</v>
      </c>
      <c r="B1268" t="s">
        <v>1246</v>
      </c>
      <c r="C1268" t="s">
        <v>1324</v>
      </c>
      <c r="D1268" t="s">
        <v>1384</v>
      </c>
      <c r="E1268" t="s">
        <v>1326</v>
      </c>
      <c r="F1268" t="s">
        <v>1293</v>
      </c>
      <c r="G1268">
        <v>35</v>
      </c>
      <c r="H1268">
        <v>35015</v>
      </c>
      <c r="I1268" t="s">
        <v>552</v>
      </c>
      <c r="J1268" t="s">
        <v>1385</v>
      </c>
      <c r="K1268" t="s">
        <v>1386</v>
      </c>
      <c r="L1268">
        <v>57.167539759635808</v>
      </c>
      <c r="M1268">
        <v>15.463350918590013</v>
      </c>
      <c r="N1268">
        <v>3.7486911317793976</v>
      </c>
      <c r="O1268">
        <v>0</v>
      </c>
      <c r="P1268">
        <v>0</v>
      </c>
      <c r="Q1268">
        <v>0</v>
      </c>
      <c r="R1268" t="s">
        <v>531</v>
      </c>
      <c r="S1268" t="s">
        <v>531</v>
      </c>
      <c r="T1268" t="s">
        <v>531</v>
      </c>
      <c r="U1268" t="s">
        <v>531</v>
      </c>
      <c r="W1268" s="429">
        <f t="shared" si="30"/>
        <v>0</v>
      </c>
      <c r="X1268" s="429">
        <f t="shared" si="30"/>
        <v>0</v>
      </c>
      <c r="Y1268" s="429">
        <f t="shared" si="30"/>
        <v>0</v>
      </c>
      <c r="Z1268" s="429">
        <f t="shared" si="29"/>
        <v>0</v>
      </c>
      <c r="AA1268" s="429" t="s">
        <v>1296</v>
      </c>
    </row>
    <row r="1269" spans="1:27" x14ac:dyDescent="0.25">
      <c r="A1269" t="s">
        <v>149</v>
      </c>
      <c r="B1269" t="s">
        <v>1246</v>
      </c>
      <c r="C1269" t="s">
        <v>1324</v>
      </c>
      <c r="D1269" t="s">
        <v>1384</v>
      </c>
      <c r="E1269" t="s">
        <v>1326</v>
      </c>
      <c r="F1269" t="s">
        <v>1293</v>
      </c>
      <c r="G1269">
        <v>35</v>
      </c>
      <c r="H1269">
        <v>35015</v>
      </c>
      <c r="I1269" t="s">
        <v>552</v>
      </c>
      <c r="J1269" t="s">
        <v>1385</v>
      </c>
      <c r="K1269" t="s">
        <v>1386</v>
      </c>
      <c r="L1269">
        <v>57.167539759635808</v>
      </c>
      <c r="M1269">
        <v>15.463350918590013</v>
      </c>
      <c r="N1269">
        <v>54.121728215065055</v>
      </c>
      <c r="O1269">
        <v>0</v>
      </c>
      <c r="P1269">
        <v>0</v>
      </c>
      <c r="Q1269">
        <v>0</v>
      </c>
      <c r="R1269" t="s">
        <v>531</v>
      </c>
      <c r="S1269" t="s">
        <v>531</v>
      </c>
      <c r="T1269" t="s">
        <v>531</v>
      </c>
      <c r="U1269" t="s">
        <v>531</v>
      </c>
      <c r="W1269" s="429">
        <f t="shared" si="30"/>
        <v>0</v>
      </c>
      <c r="X1269" s="429">
        <f t="shared" si="30"/>
        <v>0</v>
      </c>
      <c r="Y1269" s="429">
        <f t="shared" si="30"/>
        <v>0</v>
      </c>
      <c r="Z1269" s="429">
        <f t="shared" si="29"/>
        <v>0</v>
      </c>
      <c r="AA1269" s="429" t="s">
        <v>1296</v>
      </c>
    </row>
    <row r="1270" spans="1:27" x14ac:dyDescent="0.25">
      <c r="A1270" t="s">
        <v>149</v>
      </c>
      <c r="B1270" t="s">
        <v>1246</v>
      </c>
      <c r="C1270" t="s">
        <v>1324</v>
      </c>
      <c r="D1270" t="s">
        <v>1384</v>
      </c>
      <c r="E1270" t="s">
        <v>1326</v>
      </c>
      <c r="F1270" t="s">
        <v>1293</v>
      </c>
      <c r="G1270">
        <v>35</v>
      </c>
      <c r="H1270">
        <v>35015</v>
      </c>
      <c r="I1270" t="s">
        <v>552</v>
      </c>
      <c r="J1270" t="s">
        <v>1385</v>
      </c>
      <c r="K1270" t="s">
        <v>1386</v>
      </c>
      <c r="L1270">
        <v>0</v>
      </c>
      <c r="M1270">
        <v>9.3717278294484938</v>
      </c>
      <c r="N1270">
        <v>0</v>
      </c>
      <c r="O1270">
        <v>0</v>
      </c>
      <c r="P1270">
        <v>0</v>
      </c>
      <c r="Q1270">
        <v>0</v>
      </c>
      <c r="R1270" t="s">
        <v>531</v>
      </c>
      <c r="S1270" t="s">
        <v>531</v>
      </c>
      <c r="T1270" t="s">
        <v>531</v>
      </c>
      <c r="U1270" t="s">
        <v>531</v>
      </c>
      <c r="W1270" s="429">
        <f t="shared" si="30"/>
        <v>0</v>
      </c>
      <c r="X1270" s="429">
        <f t="shared" si="30"/>
        <v>0</v>
      </c>
      <c r="Y1270" s="429">
        <f t="shared" si="30"/>
        <v>0</v>
      </c>
      <c r="Z1270" s="429">
        <f t="shared" si="29"/>
        <v>0</v>
      </c>
      <c r="AA1270" s="429" t="s">
        <v>1296</v>
      </c>
    </row>
    <row r="1271" spans="1:27" x14ac:dyDescent="0.25">
      <c r="A1271" t="s">
        <v>149</v>
      </c>
      <c r="B1271" t="s">
        <v>1246</v>
      </c>
      <c r="C1271" t="s">
        <v>1324</v>
      </c>
      <c r="D1271" t="s">
        <v>1384</v>
      </c>
      <c r="E1271" t="s">
        <v>1326</v>
      </c>
      <c r="F1271" t="s">
        <v>1293</v>
      </c>
      <c r="G1271">
        <v>35</v>
      </c>
      <c r="H1271">
        <v>35015</v>
      </c>
      <c r="I1271" t="s">
        <v>552</v>
      </c>
      <c r="J1271" t="s">
        <v>1385</v>
      </c>
      <c r="K1271" t="s">
        <v>1386</v>
      </c>
      <c r="L1271">
        <v>0</v>
      </c>
      <c r="M1271">
        <v>1.3120418961227893</v>
      </c>
      <c r="N1271">
        <v>0</v>
      </c>
      <c r="O1271">
        <v>0</v>
      </c>
      <c r="P1271">
        <v>0</v>
      </c>
      <c r="Q1271">
        <v>0</v>
      </c>
      <c r="R1271" t="s">
        <v>531</v>
      </c>
      <c r="S1271" t="s">
        <v>531</v>
      </c>
      <c r="T1271" t="s">
        <v>531</v>
      </c>
      <c r="U1271" t="s">
        <v>531</v>
      </c>
      <c r="W1271" s="429">
        <f t="shared" si="30"/>
        <v>0</v>
      </c>
      <c r="X1271" s="429">
        <f t="shared" si="30"/>
        <v>0</v>
      </c>
      <c r="Y1271" s="429">
        <f t="shared" si="30"/>
        <v>0</v>
      </c>
      <c r="Z1271" s="429">
        <f t="shared" si="29"/>
        <v>0</v>
      </c>
      <c r="AA1271" s="429" t="s">
        <v>1296</v>
      </c>
    </row>
    <row r="1272" spans="1:27" x14ac:dyDescent="0.25">
      <c r="A1272" t="s">
        <v>149</v>
      </c>
      <c r="B1272" t="s">
        <v>1246</v>
      </c>
      <c r="C1272" t="s">
        <v>1324</v>
      </c>
      <c r="D1272" t="s">
        <v>1384</v>
      </c>
      <c r="E1272" t="s">
        <v>1326</v>
      </c>
      <c r="F1272" t="s">
        <v>1293</v>
      </c>
      <c r="G1272">
        <v>35</v>
      </c>
      <c r="H1272">
        <v>35015</v>
      </c>
      <c r="I1272" t="s">
        <v>552</v>
      </c>
      <c r="J1272" t="s">
        <v>1385</v>
      </c>
      <c r="K1272" t="s">
        <v>1386</v>
      </c>
      <c r="L1272">
        <v>0</v>
      </c>
      <c r="M1272">
        <v>0</v>
      </c>
      <c r="N1272">
        <v>0</v>
      </c>
      <c r="O1272">
        <v>0</v>
      </c>
      <c r="P1272">
        <v>0</v>
      </c>
      <c r="Q1272">
        <v>0</v>
      </c>
      <c r="R1272" t="s">
        <v>531</v>
      </c>
      <c r="S1272" t="s">
        <v>531</v>
      </c>
      <c r="T1272" t="s">
        <v>531</v>
      </c>
      <c r="U1272" t="s">
        <v>531</v>
      </c>
      <c r="W1272" s="429">
        <f t="shared" si="30"/>
        <v>0</v>
      </c>
      <c r="X1272" s="429">
        <f t="shared" si="30"/>
        <v>0</v>
      </c>
      <c r="Y1272" s="429">
        <f t="shared" si="30"/>
        <v>0</v>
      </c>
      <c r="Z1272" s="429">
        <f t="shared" si="29"/>
        <v>0</v>
      </c>
      <c r="AA1272" s="429" t="s">
        <v>1296</v>
      </c>
    </row>
    <row r="1273" spans="1:27" x14ac:dyDescent="0.25">
      <c r="A1273" t="s">
        <v>149</v>
      </c>
      <c r="B1273" t="s">
        <v>1246</v>
      </c>
      <c r="C1273" t="s">
        <v>1324</v>
      </c>
      <c r="D1273" t="s">
        <v>1384</v>
      </c>
      <c r="E1273" t="s">
        <v>1326</v>
      </c>
      <c r="F1273" t="s">
        <v>1293</v>
      </c>
      <c r="G1273">
        <v>35</v>
      </c>
      <c r="H1273">
        <v>35015</v>
      </c>
      <c r="I1273" t="s">
        <v>552</v>
      </c>
      <c r="J1273" t="s">
        <v>1385</v>
      </c>
      <c r="K1273" t="s">
        <v>1386</v>
      </c>
      <c r="L1273">
        <v>0</v>
      </c>
      <c r="M1273">
        <v>33.269633794542152</v>
      </c>
      <c r="N1273">
        <v>0</v>
      </c>
      <c r="O1273">
        <v>0</v>
      </c>
      <c r="P1273">
        <v>0</v>
      </c>
      <c r="Q1273">
        <v>0</v>
      </c>
      <c r="R1273" t="s">
        <v>531</v>
      </c>
      <c r="S1273" t="s">
        <v>531</v>
      </c>
      <c r="T1273" t="s">
        <v>531</v>
      </c>
      <c r="U1273" t="s">
        <v>531</v>
      </c>
      <c r="W1273" s="429">
        <f t="shared" si="30"/>
        <v>0</v>
      </c>
      <c r="X1273" s="429">
        <f t="shared" si="30"/>
        <v>0</v>
      </c>
      <c r="Y1273" s="429">
        <f t="shared" si="30"/>
        <v>0</v>
      </c>
      <c r="Z1273" s="429">
        <f t="shared" si="29"/>
        <v>0</v>
      </c>
      <c r="AA1273" s="429" t="s">
        <v>1296</v>
      </c>
    </row>
    <row r="1274" spans="1:27" x14ac:dyDescent="0.25">
      <c r="A1274" t="s">
        <v>149</v>
      </c>
      <c r="B1274" t="s">
        <v>1246</v>
      </c>
      <c r="C1274" t="s">
        <v>1324</v>
      </c>
      <c r="D1274" t="s">
        <v>1384</v>
      </c>
      <c r="E1274" t="s">
        <v>1326</v>
      </c>
      <c r="F1274" t="s">
        <v>1293</v>
      </c>
      <c r="G1274">
        <v>35</v>
      </c>
      <c r="H1274">
        <v>35015</v>
      </c>
      <c r="I1274" t="s">
        <v>552</v>
      </c>
      <c r="J1274" t="s">
        <v>1385</v>
      </c>
      <c r="K1274" t="s">
        <v>1386</v>
      </c>
      <c r="L1274">
        <v>0</v>
      </c>
      <c r="M1274">
        <v>23.429319573621235</v>
      </c>
      <c r="N1274">
        <v>0</v>
      </c>
      <c r="O1274">
        <v>0</v>
      </c>
      <c r="P1274">
        <v>0</v>
      </c>
      <c r="Q1274">
        <v>0</v>
      </c>
      <c r="R1274" t="s">
        <v>531</v>
      </c>
      <c r="S1274" t="s">
        <v>531</v>
      </c>
      <c r="T1274" t="s">
        <v>531</v>
      </c>
      <c r="U1274" t="s">
        <v>531</v>
      </c>
      <c r="W1274" s="429">
        <f t="shared" si="30"/>
        <v>0</v>
      </c>
      <c r="X1274" s="429">
        <f t="shared" si="30"/>
        <v>0</v>
      </c>
      <c r="Y1274" s="429">
        <f t="shared" si="30"/>
        <v>0</v>
      </c>
      <c r="Z1274" s="429">
        <f t="shared" si="29"/>
        <v>0</v>
      </c>
      <c r="AA1274" s="429" t="s">
        <v>1296</v>
      </c>
    </row>
    <row r="1275" spans="1:27" x14ac:dyDescent="0.25">
      <c r="A1275" t="s">
        <v>149</v>
      </c>
      <c r="B1275" t="s">
        <v>1246</v>
      </c>
      <c r="C1275" t="s">
        <v>1324</v>
      </c>
      <c r="D1275" t="s">
        <v>1384</v>
      </c>
      <c r="E1275" t="s">
        <v>1326</v>
      </c>
      <c r="F1275" t="s">
        <v>1293</v>
      </c>
      <c r="G1275">
        <v>35</v>
      </c>
      <c r="H1275">
        <v>35015</v>
      </c>
      <c r="I1275" t="s">
        <v>552</v>
      </c>
      <c r="J1275" t="s">
        <v>1385</v>
      </c>
      <c r="K1275" t="s">
        <v>1386</v>
      </c>
      <c r="L1275">
        <v>0</v>
      </c>
      <c r="M1275">
        <v>0</v>
      </c>
      <c r="N1275">
        <v>2.5772251530983361</v>
      </c>
      <c r="O1275">
        <v>0</v>
      </c>
      <c r="P1275">
        <v>0</v>
      </c>
      <c r="Q1275">
        <v>0</v>
      </c>
      <c r="R1275" t="s">
        <v>531</v>
      </c>
      <c r="S1275" t="s">
        <v>531</v>
      </c>
      <c r="T1275" t="s">
        <v>531</v>
      </c>
      <c r="U1275" t="s">
        <v>531</v>
      </c>
      <c r="W1275" s="429">
        <f t="shared" si="30"/>
        <v>0</v>
      </c>
      <c r="X1275" s="429">
        <f t="shared" si="30"/>
        <v>0</v>
      </c>
      <c r="Y1275" s="429">
        <f t="shared" si="30"/>
        <v>0</v>
      </c>
      <c r="Z1275" s="429">
        <f t="shared" si="29"/>
        <v>0</v>
      </c>
      <c r="AA1275" s="429" t="s">
        <v>1296</v>
      </c>
    </row>
    <row r="1276" spans="1:27" x14ac:dyDescent="0.25">
      <c r="A1276" t="s">
        <v>149</v>
      </c>
      <c r="B1276" t="s">
        <v>1246</v>
      </c>
      <c r="C1276" t="s">
        <v>1324</v>
      </c>
      <c r="D1276" t="s">
        <v>1384</v>
      </c>
      <c r="E1276" t="s">
        <v>1326</v>
      </c>
      <c r="F1276" t="s">
        <v>1293</v>
      </c>
      <c r="G1276">
        <v>35</v>
      </c>
      <c r="H1276">
        <v>35015</v>
      </c>
      <c r="I1276" t="s">
        <v>552</v>
      </c>
      <c r="J1276" t="s">
        <v>1385</v>
      </c>
      <c r="K1276" t="s">
        <v>1386</v>
      </c>
      <c r="L1276">
        <v>0</v>
      </c>
      <c r="M1276">
        <v>10.07460741665713</v>
      </c>
      <c r="N1276">
        <v>0</v>
      </c>
      <c r="O1276">
        <v>0</v>
      </c>
      <c r="P1276">
        <v>0</v>
      </c>
      <c r="Q1276">
        <v>0</v>
      </c>
      <c r="R1276" t="s">
        <v>531</v>
      </c>
      <c r="S1276" t="s">
        <v>531</v>
      </c>
      <c r="T1276" t="s">
        <v>531</v>
      </c>
      <c r="U1276" t="s">
        <v>531</v>
      </c>
      <c r="W1276" s="429">
        <f t="shared" si="30"/>
        <v>0</v>
      </c>
      <c r="X1276" s="429">
        <f t="shared" si="30"/>
        <v>0</v>
      </c>
      <c r="Y1276" s="429">
        <f t="shared" si="30"/>
        <v>0</v>
      </c>
      <c r="Z1276" s="429">
        <f t="shared" si="29"/>
        <v>0</v>
      </c>
      <c r="AA1276" s="429" t="s">
        <v>1296</v>
      </c>
    </row>
    <row r="1277" spans="1:27" x14ac:dyDescent="0.25">
      <c r="A1277" t="s">
        <v>149</v>
      </c>
      <c r="B1277" t="s">
        <v>1246</v>
      </c>
      <c r="C1277" t="s">
        <v>1324</v>
      </c>
      <c r="D1277" t="s">
        <v>1384</v>
      </c>
      <c r="E1277" t="s">
        <v>1326</v>
      </c>
      <c r="F1277" t="s">
        <v>1293</v>
      </c>
      <c r="G1277">
        <v>35</v>
      </c>
      <c r="H1277">
        <v>35015</v>
      </c>
      <c r="I1277" t="s">
        <v>552</v>
      </c>
      <c r="J1277" t="s">
        <v>1385</v>
      </c>
      <c r="K1277" t="s">
        <v>1386</v>
      </c>
      <c r="L1277">
        <v>0</v>
      </c>
      <c r="M1277">
        <v>0</v>
      </c>
      <c r="N1277">
        <v>4.2172775232518225</v>
      </c>
      <c r="O1277">
        <v>0</v>
      </c>
      <c r="P1277">
        <v>0</v>
      </c>
      <c r="Q1277">
        <v>0</v>
      </c>
      <c r="R1277" t="s">
        <v>531</v>
      </c>
      <c r="S1277" t="s">
        <v>531</v>
      </c>
      <c r="T1277" t="s">
        <v>531</v>
      </c>
      <c r="U1277" t="s">
        <v>531</v>
      </c>
      <c r="W1277" s="429">
        <f t="shared" si="30"/>
        <v>0</v>
      </c>
      <c r="X1277" s="429">
        <f t="shared" si="30"/>
        <v>0</v>
      </c>
      <c r="Y1277" s="429">
        <f t="shared" si="30"/>
        <v>0</v>
      </c>
      <c r="Z1277" s="429">
        <f t="shared" si="29"/>
        <v>0</v>
      </c>
      <c r="AA1277" s="429" t="s">
        <v>1296</v>
      </c>
    </row>
    <row r="1278" spans="1:27" x14ac:dyDescent="0.25">
      <c r="A1278" t="s">
        <v>149</v>
      </c>
      <c r="B1278" t="s">
        <v>1246</v>
      </c>
      <c r="C1278" t="s">
        <v>1324</v>
      </c>
      <c r="D1278" t="s">
        <v>1384</v>
      </c>
      <c r="E1278" t="s">
        <v>1326</v>
      </c>
      <c r="F1278" t="s">
        <v>1293</v>
      </c>
      <c r="G1278">
        <v>35</v>
      </c>
      <c r="H1278">
        <v>35015</v>
      </c>
      <c r="I1278" t="s">
        <v>552</v>
      </c>
      <c r="J1278" t="s">
        <v>1385</v>
      </c>
      <c r="K1278" t="s">
        <v>1386</v>
      </c>
      <c r="L1278">
        <v>0</v>
      </c>
      <c r="M1278">
        <v>10.07460741665713</v>
      </c>
      <c r="N1278">
        <v>0</v>
      </c>
      <c r="O1278">
        <v>0</v>
      </c>
      <c r="P1278">
        <v>0</v>
      </c>
      <c r="Q1278">
        <v>0</v>
      </c>
      <c r="R1278" t="s">
        <v>531</v>
      </c>
      <c r="S1278" t="s">
        <v>531</v>
      </c>
      <c r="T1278" t="s">
        <v>531</v>
      </c>
      <c r="U1278" t="s">
        <v>531</v>
      </c>
      <c r="W1278" s="429">
        <f t="shared" si="30"/>
        <v>0</v>
      </c>
      <c r="X1278" s="429">
        <f t="shared" si="30"/>
        <v>0</v>
      </c>
      <c r="Y1278" s="429">
        <f t="shared" si="30"/>
        <v>0</v>
      </c>
      <c r="Z1278" s="429">
        <f t="shared" si="29"/>
        <v>0</v>
      </c>
      <c r="AA1278" s="429" t="s">
        <v>1296</v>
      </c>
    </row>
    <row r="1279" spans="1:27" x14ac:dyDescent="0.25">
      <c r="A1279" t="s">
        <v>149</v>
      </c>
      <c r="B1279" t="s">
        <v>1246</v>
      </c>
      <c r="C1279" t="s">
        <v>1324</v>
      </c>
      <c r="D1279" t="s">
        <v>1384</v>
      </c>
      <c r="E1279" t="s">
        <v>1326</v>
      </c>
      <c r="F1279" t="s">
        <v>1293</v>
      </c>
      <c r="G1279">
        <v>35</v>
      </c>
      <c r="H1279">
        <v>35015</v>
      </c>
      <c r="I1279" t="s">
        <v>552</v>
      </c>
      <c r="J1279" t="s">
        <v>1385</v>
      </c>
      <c r="K1279" t="s">
        <v>1386</v>
      </c>
      <c r="L1279">
        <v>0</v>
      </c>
      <c r="M1279">
        <v>10.07460741665713</v>
      </c>
      <c r="N1279">
        <v>0</v>
      </c>
      <c r="O1279">
        <v>0</v>
      </c>
      <c r="P1279">
        <v>0</v>
      </c>
      <c r="Q1279">
        <v>0</v>
      </c>
      <c r="R1279" t="s">
        <v>531</v>
      </c>
      <c r="S1279" t="s">
        <v>531</v>
      </c>
      <c r="T1279" t="s">
        <v>531</v>
      </c>
      <c r="U1279" t="s">
        <v>531</v>
      </c>
      <c r="W1279" s="429">
        <f t="shared" si="30"/>
        <v>0</v>
      </c>
      <c r="X1279" s="429">
        <f t="shared" si="30"/>
        <v>0</v>
      </c>
      <c r="Y1279" s="429">
        <f t="shared" si="30"/>
        <v>0</v>
      </c>
      <c r="Z1279" s="429">
        <f t="shared" si="29"/>
        <v>0</v>
      </c>
      <c r="AA1279" s="429" t="s">
        <v>1296</v>
      </c>
    </row>
    <row r="1280" spans="1:27" x14ac:dyDescent="0.25">
      <c r="A1280" t="s">
        <v>149</v>
      </c>
      <c r="B1280" t="s">
        <v>1246</v>
      </c>
      <c r="C1280" t="s">
        <v>1324</v>
      </c>
      <c r="D1280" t="s">
        <v>1384</v>
      </c>
      <c r="E1280" t="s">
        <v>1326</v>
      </c>
      <c r="F1280" t="s">
        <v>1293</v>
      </c>
      <c r="G1280">
        <v>35</v>
      </c>
      <c r="H1280">
        <v>35015</v>
      </c>
      <c r="I1280" t="s">
        <v>552</v>
      </c>
      <c r="J1280" t="s">
        <v>1385</v>
      </c>
      <c r="K1280" t="s">
        <v>1386</v>
      </c>
      <c r="L1280">
        <v>0</v>
      </c>
      <c r="M1280">
        <v>10.07460741665713</v>
      </c>
      <c r="N1280">
        <v>0</v>
      </c>
      <c r="O1280">
        <v>0</v>
      </c>
      <c r="P1280">
        <v>0</v>
      </c>
      <c r="Q1280">
        <v>0</v>
      </c>
      <c r="R1280" t="s">
        <v>531</v>
      </c>
      <c r="S1280" t="s">
        <v>531</v>
      </c>
      <c r="T1280" t="s">
        <v>531</v>
      </c>
      <c r="U1280" t="s">
        <v>531</v>
      </c>
      <c r="W1280" s="429">
        <f t="shared" si="30"/>
        <v>0</v>
      </c>
      <c r="X1280" s="429">
        <f t="shared" si="30"/>
        <v>0</v>
      </c>
      <c r="Y1280" s="429">
        <f t="shared" si="30"/>
        <v>0</v>
      </c>
      <c r="Z1280" s="429">
        <f t="shared" si="29"/>
        <v>0</v>
      </c>
      <c r="AA1280" s="429" t="s">
        <v>1296</v>
      </c>
    </row>
    <row r="1281" spans="1:27" x14ac:dyDescent="0.25">
      <c r="A1281" t="s">
        <v>149</v>
      </c>
      <c r="B1281" t="s">
        <v>1246</v>
      </c>
      <c r="C1281" t="s">
        <v>1324</v>
      </c>
      <c r="D1281" t="s">
        <v>1384</v>
      </c>
      <c r="E1281" t="s">
        <v>1326</v>
      </c>
      <c r="F1281" t="s">
        <v>1293</v>
      </c>
      <c r="G1281">
        <v>35</v>
      </c>
      <c r="H1281">
        <v>35015</v>
      </c>
      <c r="I1281" t="s">
        <v>552</v>
      </c>
      <c r="J1281" t="s">
        <v>1385</v>
      </c>
      <c r="K1281" t="s">
        <v>1386</v>
      </c>
      <c r="L1281">
        <v>0</v>
      </c>
      <c r="M1281">
        <v>10.07460741665713</v>
      </c>
      <c r="N1281">
        <v>0</v>
      </c>
      <c r="O1281">
        <v>0</v>
      </c>
      <c r="P1281">
        <v>0</v>
      </c>
      <c r="Q1281">
        <v>0</v>
      </c>
      <c r="R1281" t="s">
        <v>531</v>
      </c>
      <c r="S1281" t="s">
        <v>531</v>
      </c>
      <c r="T1281" t="s">
        <v>531</v>
      </c>
      <c r="U1281" t="s">
        <v>531</v>
      </c>
      <c r="W1281" s="429">
        <f t="shared" si="30"/>
        <v>0</v>
      </c>
      <c r="X1281" s="429">
        <f t="shared" si="30"/>
        <v>0</v>
      </c>
      <c r="Y1281" s="429">
        <f t="shared" si="30"/>
        <v>0</v>
      </c>
      <c r="Z1281" s="429">
        <f t="shared" si="29"/>
        <v>0</v>
      </c>
      <c r="AA1281" s="429" t="s">
        <v>1296</v>
      </c>
    </row>
    <row r="1282" spans="1:27" x14ac:dyDescent="0.25">
      <c r="A1282" t="s">
        <v>149</v>
      </c>
      <c r="B1282" t="s">
        <v>1246</v>
      </c>
      <c r="C1282" t="s">
        <v>1324</v>
      </c>
      <c r="D1282" t="s">
        <v>1384</v>
      </c>
      <c r="E1282" t="s">
        <v>1326</v>
      </c>
      <c r="F1282" t="s">
        <v>1293</v>
      </c>
      <c r="G1282">
        <v>35</v>
      </c>
      <c r="H1282">
        <v>35015</v>
      </c>
      <c r="I1282" t="s">
        <v>552</v>
      </c>
      <c r="J1282" t="s">
        <v>1385</v>
      </c>
      <c r="K1282" t="s">
        <v>1386</v>
      </c>
      <c r="L1282">
        <v>0</v>
      </c>
      <c r="M1282">
        <v>10.07460741665713</v>
      </c>
      <c r="N1282">
        <v>0</v>
      </c>
      <c r="O1282">
        <v>0</v>
      </c>
      <c r="P1282">
        <v>0</v>
      </c>
      <c r="Q1282">
        <v>0</v>
      </c>
      <c r="R1282" t="s">
        <v>531</v>
      </c>
      <c r="S1282" t="s">
        <v>531</v>
      </c>
      <c r="T1282" t="s">
        <v>531</v>
      </c>
      <c r="U1282" t="s">
        <v>531</v>
      </c>
      <c r="W1282" s="429">
        <f t="shared" si="30"/>
        <v>0</v>
      </c>
      <c r="X1282" s="429">
        <f t="shared" si="30"/>
        <v>0</v>
      </c>
      <c r="Y1282" s="429">
        <f t="shared" si="30"/>
        <v>0</v>
      </c>
      <c r="Z1282" s="429">
        <f t="shared" si="29"/>
        <v>0</v>
      </c>
      <c r="AA1282" s="429" t="s">
        <v>1296</v>
      </c>
    </row>
    <row r="1283" spans="1:27" x14ac:dyDescent="0.25">
      <c r="A1283" t="s">
        <v>149</v>
      </c>
      <c r="B1283" t="s">
        <v>1246</v>
      </c>
      <c r="C1283" t="s">
        <v>1324</v>
      </c>
      <c r="D1283" t="s">
        <v>1384</v>
      </c>
      <c r="E1283" t="s">
        <v>1326</v>
      </c>
      <c r="F1283" t="s">
        <v>1293</v>
      </c>
      <c r="G1283">
        <v>35</v>
      </c>
      <c r="H1283">
        <v>35015</v>
      </c>
      <c r="I1283" t="s">
        <v>552</v>
      </c>
      <c r="J1283" t="s">
        <v>1385</v>
      </c>
      <c r="K1283" t="s">
        <v>1386</v>
      </c>
      <c r="L1283">
        <v>0</v>
      </c>
      <c r="M1283">
        <v>0</v>
      </c>
      <c r="N1283">
        <v>0</v>
      </c>
      <c r="O1283">
        <v>0</v>
      </c>
      <c r="P1283">
        <v>0</v>
      </c>
      <c r="Q1283">
        <v>0</v>
      </c>
      <c r="R1283" t="s">
        <v>531</v>
      </c>
      <c r="S1283" t="s">
        <v>531</v>
      </c>
      <c r="T1283" t="s">
        <v>531</v>
      </c>
      <c r="U1283" t="s">
        <v>531</v>
      </c>
      <c r="W1283" s="429">
        <f t="shared" si="30"/>
        <v>0</v>
      </c>
      <c r="X1283" s="429">
        <f t="shared" si="30"/>
        <v>0</v>
      </c>
      <c r="Y1283" s="429">
        <f t="shared" si="30"/>
        <v>0</v>
      </c>
      <c r="Z1283" s="429">
        <f t="shared" si="29"/>
        <v>0</v>
      </c>
      <c r="AA1283" s="429" t="s">
        <v>1296</v>
      </c>
    </row>
    <row r="1284" spans="1:27" x14ac:dyDescent="0.25">
      <c r="A1284" t="s">
        <v>149</v>
      </c>
      <c r="B1284" t="s">
        <v>1246</v>
      </c>
      <c r="C1284" t="s">
        <v>1324</v>
      </c>
      <c r="D1284" t="s">
        <v>1384</v>
      </c>
      <c r="E1284" t="s">
        <v>1326</v>
      </c>
      <c r="F1284" t="s">
        <v>1293</v>
      </c>
      <c r="G1284">
        <v>35</v>
      </c>
      <c r="H1284">
        <v>35015</v>
      </c>
      <c r="I1284" t="s">
        <v>552</v>
      </c>
      <c r="J1284" t="s">
        <v>1385</v>
      </c>
      <c r="K1284" t="s">
        <v>1386</v>
      </c>
      <c r="L1284">
        <v>0</v>
      </c>
      <c r="M1284">
        <v>2.3429319573621235</v>
      </c>
      <c r="N1284">
        <v>0</v>
      </c>
      <c r="O1284">
        <v>0</v>
      </c>
      <c r="P1284">
        <v>0</v>
      </c>
      <c r="Q1284">
        <v>0</v>
      </c>
      <c r="R1284" t="s">
        <v>531</v>
      </c>
      <c r="S1284" t="s">
        <v>531</v>
      </c>
      <c r="T1284" t="s">
        <v>531</v>
      </c>
      <c r="U1284" t="s">
        <v>531</v>
      </c>
      <c r="W1284" s="429">
        <f t="shared" si="30"/>
        <v>0</v>
      </c>
      <c r="X1284" s="429">
        <f t="shared" si="30"/>
        <v>0</v>
      </c>
      <c r="Y1284" s="429">
        <f t="shared" si="30"/>
        <v>0</v>
      </c>
      <c r="Z1284" s="429">
        <f t="shared" si="29"/>
        <v>0</v>
      </c>
      <c r="AA1284" s="429" t="s">
        <v>1296</v>
      </c>
    </row>
    <row r="1285" spans="1:27" x14ac:dyDescent="0.25">
      <c r="A1285" t="s">
        <v>149</v>
      </c>
      <c r="B1285" t="s">
        <v>1246</v>
      </c>
      <c r="C1285" t="s">
        <v>1324</v>
      </c>
      <c r="D1285" t="s">
        <v>1384</v>
      </c>
      <c r="E1285" t="s">
        <v>1326</v>
      </c>
      <c r="F1285" t="s">
        <v>1293</v>
      </c>
      <c r="G1285">
        <v>35</v>
      </c>
      <c r="H1285">
        <v>35015</v>
      </c>
      <c r="I1285" t="s">
        <v>552</v>
      </c>
      <c r="J1285" t="s">
        <v>1385</v>
      </c>
      <c r="K1285" t="s">
        <v>1386</v>
      </c>
      <c r="L1285">
        <v>0</v>
      </c>
      <c r="M1285">
        <v>7.9659686550312196</v>
      </c>
      <c r="N1285">
        <v>0</v>
      </c>
      <c r="O1285">
        <v>0</v>
      </c>
      <c r="P1285">
        <v>0</v>
      </c>
      <c r="Q1285">
        <v>0</v>
      </c>
      <c r="R1285" t="s">
        <v>531</v>
      </c>
      <c r="S1285" t="s">
        <v>531</v>
      </c>
      <c r="T1285" t="s">
        <v>531</v>
      </c>
      <c r="U1285" t="s">
        <v>531</v>
      </c>
      <c r="W1285" s="429">
        <f t="shared" si="30"/>
        <v>0</v>
      </c>
      <c r="X1285" s="429">
        <f t="shared" si="30"/>
        <v>0</v>
      </c>
      <c r="Y1285" s="429">
        <f t="shared" si="30"/>
        <v>0</v>
      </c>
      <c r="Z1285" s="429">
        <f t="shared" si="29"/>
        <v>0</v>
      </c>
      <c r="AA1285" s="429" t="s">
        <v>1296</v>
      </c>
    </row>
    <row r="1286" spans="1:27" x14ac:dyDescent="0.25">
      <c r="A1286" t="s">
        <v>149</v>
      </c>
      <c r="B1286" t="s">
        <v>1246</v>
      </c>
      <c r="C1286" t="s">
        <v>1324</v>
      </c>
      <c r="D1286" t="s">
        <v>1384</v>
      </c>
      <c r="E1286" t="s">
        <v>1326</v>
      </c>
      <c r="F1286" t="s">
        <v>1293</v>
      </c>
      <c r="G1286">
        <v>35</v>
      </c>
      <c r="H1286">
        <v>35015</v>
      </c>
      <c r="I1286" t="s">
        <v>552</v>
      </c>
      <c r="J1286" t="s">
        <v>1385</v>
      </c>
      <c r="K1286" t="s">
        <v>1386</v>
      </c>
      <c r="L1286">
        <v>0</v>
      </c>
      <c r="M1286">
        <v>5.1544503061966722</v>
      </c>
      <c r="N1286">
        <v>0</v>
      </c>
      <c r="O1286">
        <v>0</v>
      </c>
      <c r="P1286">
        <v>0</v>
      </c>
      <c r="Q1286">
        <v>0</v>
      </c>
      <c r="R1286" t="s">
        <v>531</v>
      </c>
      <c r="S1286" t="s">
        <v>531</v>
      </c>
      <c r="T1286" t="s">
        <v>531</v>
      </c>
      <c r="U1286" t="s">
        <v>531</v>
      </c>
      <c r="W1286" s="429">
        <f t="shared" si="30"/>
        <v>0</v>
      </c>
      <c r="X1286" s="429">
        <f t="shared" si="30"/>
        <v>0</v>
      </c>
      <c r="Y1286" s="429">
        <f t="shared" si="30"/>
        <v>0</v>
      </c>
      <c r="Z1286" s="429">
        <f t="shared" si="29"/>
        <v>0</v>
      </c>
      <c r="AA1286" s="429" t="s">
        <v>1296</v>
      </c>
    </row>
    <row r="1287" spans="1:27" x14ac:dyDescent="0.25">
      <c r="A1287" t="s">
        <v>149</v>
      </c>
      <c r="B1287" t="s">
        <v>1246</v>
      </c>
      <c r="C1287" t="s">
        <v>1324</v>
      </c>
      <c r="D1287" t="s">
        <v>1384</v>
      </c>
      <c r="E1287" t="s">
        <v>1326</v>
      </c>
      <c r="F1287" t="s">
        <v>1293</v>
      </c>
      <c r="G1287">
        <v>35</v>
      </c>
      <c r="H1287">
        <v>35015</v>
      </c>
      <c r="I1287" t="s">
        <v>552</v>
      </c>
      <c r="J1287" t="s">
        <v>1385</v>
      </c>
      <c r="K1287" t="s">
        <v>1386</v>
      </c>
      <c r="L1287">
        <v>23.429319573621235</v>
      </c>
      <c r="M1287">
        <v>23.429319573621235</v>
      </c>
      <c r="N1287">
        <v>23.429319573621235</v>
      </c>
      <c r="O1287">
        <v>0</v>
      </c>
      <c r="P1287">
        <v>0</v>
      </c>
      <c r="Q1287">
        <v>0</v>
      </c>
      <c r="R1287" t="s">
        <v>531</v>
      </c>
      <c r="S1287" t="s">
        <v>531</v>
      </c>
      <c r="T1287" t="s">
        <v>531</v>
      </c>
      <c r="U1287" t="s">
        <v>531</v>
      </c>
      <c r="W1287" s="429">
        <f t="shared" si="30"/>
        <v>0</v>
      </c>
      <c r="X1287" s="429">
        <f t="shared" si="30"/>
        <v>0</v>
      </c>
      <c r="Y1287" s="429">
        <f t="shared" si="30"/>
        <v>0</v>
      </c>
      <c r="Z1287" s="429">
        <f t="shared" si="29"/>
        <v>0</v>
      </c>
      <c r="AA1287" s="429" t="s">
        <v>1296</v>
      </c>
    </row>
    <row r="1288" spans="1:27" x14ac:dyDescent="0.25">
      <c r="A1288" t="s">
        <v>149</v>
      </c>
      <c r="B1288" t="s">
        <v>1246</v>
      </c>
      <c r="C1288" t="s">
        <v>1324</v>
      </c>
      <c r="D1288" t="s">
        <v>1384</v>
      </c>
      <c r="E1288" t="s">
        <v>1326</v>
      </c>
      <c r="F1288" t="s">
        <v>1293</v>
      </c>
      <c r="G1288">
        <v>35</v>
      </c>
      <c r="H1288">
        <v>35015</v>
      </c>
      <c r="I1288" t="s">
        <v>552</v>
      </c>
      <c r="J1288" t="s">
        <v>1385</v>
      </c>
      <c r="K1288" t="s">
        <v>1386</v>
      </c>
      <c r="L1288">
        <v>0</v>
      </c>
      <c r="M1288">
        <v>7.9659686550312196</v>
      </c>
      <c r="N1288">
        <v>0</v>
      </c>
      <c r="O1288">
        <v>0</v>
      </c>
      <c r="P1288">
        <v>0</v>
      </c>
      <c r="Q1288">
        <v>0</v>
      </c>
      <c r="R1288" t="s">
        <v>531</v>
      </c>
      <c r="S1288" t="s">
        <v>531</v>
      </c>
      <c r="T1288" t="s">
        <v>531</v>
      </c>
      <c r="U1288" t="s">
        <v>531</v>
      </c>
      <c r="W1288" s="429">
        <f t="shared" si="30"/>
        <v>0</v>
      </c>
      <c r="X1288" s="429">
        <f t="shared" si="30"/>
        <v>0</v>
      </c>
      <c r="Y1288" s="429">
        <f t="shared" si="30"/>
        <v>0</v>
      </c>
      <c r="Z1288" s="429">
        <f t="shared" si="29"/>
        <v>0</v>
      </c>
      <c r="AA1288" s="429" t="s">
        <v>1296</v>
      </c>
    </row>
    <row r="1289" spans="1:27" x14ac:dyDescent="0.25">
      <c r="A1289" t="s">
        <v>149</v>
      </c>
      <c r="B1289" t="s">
        <v>1246</v>
      </c>
      <c r="C1289" t="s">
        <v>1324</v>
      </c>
      <c r="D1289" t="s">
        <v>1384</v>
      </c>
      <c r="E1289" t="s">
        <v>1326</v>
      </c>
      <c r="F1289" t="s">
        <v>1293</v>
      </c>
      <c r="G1289">
        <v>35</v>
      </c>
      <c r="H1289">
        <v>35015</v>
      </c>
      <c r="I1289" t="s">
        <v>552</v>
      </c>
      <c r="J1289" t="s">
        <v>1385</v>
      </c>
      <c r="K1289" t="s">
        <v>1386</v>
      </c>
      <c r="L1289">
        <v>18.532591782734396</v>
      </c>
      <c r="M1289">
        <v>30.130104971676907</v>
      </c>
      <c r="N1289">
        <v>36.994895606747924</v>
      </c>
      <c r="O1289">
        <v>0</v>
      </c>
      <c r="P1289">
        <v>0</v>
      </c>
      <c r="Q1289">
        <v>0</v>
      </c>
      <c r="R1289" t="s">
        <v>531</v>
      </c>
      <c r="S1289" t="s">
        <v>531</v>
      </c>
      <c r="T1289" t="s">
        <v>531</v>
      </c>
      <c r="U1289" t="s">
        <v>531</v>
      </c>
      <c r="W1289" s="429">
        <f t="shared" si="30"/>
        <v>0</v>
      </c>
      <c r="X1289" s="429">
        <f t="shared" si="30"/>
        <v>0</v>
      </c>
      <c r="Y1289" s="429">
        <f t="shared" si="30"/>
        <v>0</v>
      </c>
      <c r="Z1289" s="429">
        <f t="shared" si="29"/>
        <v>0</v>
      </c>
      <c r="AA1289" s="429" t="s">
        <v>1296</v>
      </c>
    </row>
    <row r="1290" spans="1:27" x14ac:dyDescent="0.25">
      <c r="A1290" t="s">
        <v>149</v>
      </c>
      <c r="B1290" t="s">
        <v>1246</v>
      </c>
      <c r="C1290" t="s">
        <v>1324</v>
      </c>
      <c r="D1290" t="s">
        <v>1384</v>
      </c>
      <c r="E1290" t="s">
        <v>1326</v>
      </c>
      <c r="F1290" t="s">
        <v>1293</v>
      </c>
      <c r="G1290">
        <v>35</v>
      </c>
      <c r="H1290">
        <v>35015</v>
      </c>
      <c r="I1290" t="s">
        <v>552</v>
      </c>
      <c r="J1290" t="s">
        <v>1385</v>
      </c>
      <c r="K1290" t="s">
        <v>1386</v>
      </c>
      <c r="L1290">
        <v>0</v>
      </c>
      <c r="M1290">
        <v>0</v>
      </c>
      <c r="N1290">
        <v>4.2172775232518225</v>
      </c>
      <c r="O1290">
        <v>0</v>
      </c>
      <c r="P1290">
        <v>0</v>
      </c>
      <c r="Q1290">
        <v>0</v>
      </c>
      <c r="R1290" t="s">
        <v>531</v>
      </c>
      <c r="S1290" t="s">
        <v>531</v>
      </c>
      <c r="T1290" t="s">
        <v>531</v>
      </c>
      <c r="U1290" t="s">
        <v>531</v>
      </c>
      <c r="W1290" s="429">
        <f t="shared" si="30"/>
        <v>0</v>
      </c>
      <c r="X1290" s="429">
        <f t="shared" si="30"/>
        <v>0</v>
      </c>
      <c r="Y1290" s="429">
        <f t="shared" si="30"/>
        <v>0</v>
      </c>
      <c r="Z1290" s="429">
        <f t="shared" si="29"/>
        <v>0</v>
      </c>
      <c r="AA1290" s="429" t="s">
        <v>1296</v>
      </c>
    </row>
    <row r="1291" spans="1:27" x14ac:dyDescent="0.25">
      <c r="A1291" t="s">
        <v>149</v>
      </c>
      <c r="B1291" t="s">
        <v>1246</v>
      </c>
      <c r="C1291" t="s">
        <v>1324</v>
      </c>
      <c r="D1291" t="s">
        <v>1384</v>
      </c>
      <c r="E1291" t="s">
        <v>1326</v>
      </c>
      <c r="F1291" t="s">
        <v>1293</v>
      </c>
      <c r="G1291">
        <v>35</v>
      </c>
      <c r="H1291">
        <v>35015</v>
      </c>
      <c r="I1291" t="s">
        <v>552</v>
      </c>
      <c r="J1291" t="s">
        <v>1385</v>
      </c>
      <c r="K1291" t="s">
        <v>1386</v>
      </c>
      <c r="L1291">
        <v>0</v>
      </c>
      <c r="M1291">
        <v>23.523036851915716</v>
      </c>
      <c r="N1291">
        <v>0</v>
      </c>
      <c r="O1291">
        <v>0</v>
      </c>
      <c r="P1291">
        <v>0</v>
      </c>
      <c r="Q1291">
        <v>0</v>
      </c>
      <c r="R1291" t="s">
        <v>531</v>
      </c>
      <c r="S1291" t="s">
        <v>531</v>
      </c>
      <c r="T1291" t="s">
        <v>531</v>
      </c>
      <c r="U1291" t="s">
        <v>531</v>
      </c>
      <c r="W1291" s="429">
        <f t="shared" si="30"/>
        <v>0</v>
      </c>
      <c r="X1291" s="429">
        <f t="shared" si="30"/>
        <v>0</v>
      </c>
      <c r="Y1291" s="429">
        <f t="shared" si="30"/>
        <v>0</v>
      </c>
      <c r="Z1291" s="429">
        <f t="shared" si="29"/>
        <v>0</v>
      </c>
      <c r="AA1291" s="429" t="s">
        <v>1296</v>
      </c>
    </row>
    <row r="1292" spans="1:27" x14ac:dyDescent="0.25">
      <c r="A1292" t="s">
        <v>149</v>
      </c>
      <c r="B1292" t="s">
        <v>1246</v>
      </c>
      <c r="C1292" t="s">
        <v>1324</v>
      </c>
      <c r="D1292" t="s">
        <v>1384</v>
      </c>
      <c r="E1292" t="s">
        <v>1326</v>
      </c>
      <c r="F1292" t="s">
        <v>1293</v>
      </c>
      <c r="G1292">
        <v>35</v>
      </c>
      <c r="H1292">
        <v>35015</v>
      </c>
      <c r="I1292" t="s">
        <v>552</v>
      </c>
      <c r="J1292" t="s">
        <v>1385</v>
      </c>
      <c r="K1292" t="s">
        <v>1386</v>
      </c>
      <c r="L1292">
        <v>0</v>
      </c>
      <c r="M1292">
        <v>23.523036851915716</v>
      </c>
      <c r="N1292">
        <v>0</v>
      </c>
      <c r="O1292">
        <v>0</v>
      </c>
      <c r="P1292">
        <v>0</v>
      </c>
      <c r="Q1292">
        <v>0</v>
      </c>
      <c r="R1292" t="s">
        <v>531</v>
      </c>
      <c r="S1292" t="s">
        <v>531</v>
      </c>
      <c r="T1292" t="s">
        <v>531</v>
      </c>
      <c r="U1292" t="s">
        <v>531</v>
      </c>
      <c r="W1292" s="429">
        <f t="shared" si="30"/>
        <v>0</v>
      </c>
      <c r="X1292" s="429">
        <f t="shared" si="30"/>
        <v>0</v>
      </c>
      <c r="Y1292" s="429">
        <f t="shared" si="30"/>
        <v>0</v>
      </c>
      <c r="Z1292" s="429">
        <f t="shared" si="29"/>
        <v>0</v>
      </c>
      <c r="AA1292" s="429" t="s">
        <v>1296</v>
      </c>
    </row>
    <row r="1293" spans="1:27" x14ac:dyDescent="0.25">
      <c r="A1293" t="s">
        <v>149</v>
      </c>
      <c r="B1293" t="s">
        <v>1246</v>
      </c>
      <c r="C1293" t="s">
        <v>1324</v>
      </c>
      <c r="D1293" t="s">
        <v>1384</v>
      </c>
      <c r="E1293" t="s">
        <v>1326</v>
      </c>
      <c r="F1293" t="s">
        <v>1293</v>
      </c>
      <c r="G1293">
        <v>35</v>
      </c>
      <c r="H1293">
        <v>35015</v>
      </c>
      <c r="I1293" t="s">
        <v>552</v>
      </c>
      <c r="J1293" t="s">
        <v>1385</v>
      </c>
      <c r="K1293" t="s">
        <v>1386</v>
      </c>
      <c r="L1293">
        <v>0</v>
      </c>
      <c r="M1293">
        <v>23.523036851915716</v>
      </c>
      <c r="N1293">
        <v>0</v>
      </c>
      <c r="O1293">
        <v>0</v>
      </c>
      <c r="P1293">
        <v>0</v>
      </c>
      <c r="Q1293">
        <v>0</v>
      </c>
      <c r="R1293" t="s">
        <v>531</v>
      </c>
      <c r="S1293" t="s">
        <v>531</v>
      </c>
      <c r="T1293" t="s">
        <v>531</v>
      </c>
      <c r="U1293" t="s">
        <v>531</v>
      </c>
      <c r="W1293" s="429">
        <f t="shared" si="30"/>
        <v>0</v>
      </c>
      <c r="X1293" s="429">
        <f t="shared" si="30"/>
        <v>0</v>
      </c>
      <c r="Y1293" s="429">
        <f t="shared" si="30"/>
        <v>0</v>
      </c>
      <c r="Z1293" s="429">
        <f t="shared" si="29"/>
        <v>0</v>
      </c>
      <c r="AA1293" s="429" t="s">
        <v>1296</v>
      </c>
    </row>
    <row r="1294" spans="1:27" x14ac:dyDescent="0.25">
      <c r="A1294" t="s">
        <v>149</v>
      </c>
      <c r="B1294" t="s">
        <v>1246</v>
      </c>
      <c r="C1294" t="s">
        <v>1324</v>
      </c>
      <c r="D1294" t="s">
        <v>1384</v>
      </c>
      <c r="E1294" t="s">
        <v>1326</v>
      </c>
      <c r="F1294" t="s">
        <v>1293</v>
      </c>
      <c r="G1294">
        <v>35</v>
      </c>
      <c r="H1294">
        <v>35015</v>
      </c>
      <c r="I1294" t="s">
        <v>552</v>
      </c>
      <c r="J1294" t="s">
        <v>1385</v>
      </c>
      <c r="K1294" t="s">
        <v>1386</v>
      </c>
      <c r="L1294">
        <v>0</v>
      </c>
      <c r="M1294">
        <v>23.523036851915716</v>
      </c>
      <c r="N1294">
        <v>0</v>
      </c>
      <c r="O1294">
        <v>0</v>
      </c>
      <c r="P1294">
        <v>0</v>
      </c>
      <c r="Q1294">
        <v>0</v>
      </c>
      <c r="R1294" t="s">
        <v>531</v>
      </c>
      <c r="S1294" t="s">
        <v>531</v>
      </c>
      <c r="T1294" t="s">
        <v>531</v>
      </c>
      <c r="U1294" t="s">
        <v>531</v>
      </c>
      <c r="W1294" s="429">
        <f t="shared" si="30"/>
        <v>0</v>
      </c>
      <c r="X1294" s="429">
        <f t="shared" si="30"/>
        <v>0</v>
      </c>
      <c r="Y1294" s="429">
        <f t="shared" si="30"/>
        <v>0</v>
      </c>
      <c r="Z1294" s="429">
        <f t="shared" si="29"/>
        <v>0</v>
      </c>
      <c r="AA1294" s="429" t="s">
        <v>1296</v>
      </c>
    </row>
    <row r="1295" spans="1:27" x14ac:dyDescent="0.25">
      <c r="A1295" t="s">
        <v>149</v>
      </c>
      <c r="B1295" t="s">
        <v>1246</v>
      </c>
      <c r="C1295" t="s">
        <v>1324</v>
      </c>
      <c r="D1295" t="s">
        <v>1384</v>
      </c>
      <c r="E1295" t="s">
        <v>1326</v>
      </c>
      <c r="F1295" t="s">
        <v>1293</v>
      </c>
      <c r="G1295">
        <v>35</v>
      </c>
      <c r="H1295">
        <v>35015</v>
      </c>
      <c r="I1295" t="s">
        <v>552</v>
      </c>
      <c r="J1295" t="s">
        <v>1385</v>
      </c>
      <c r="K1295" t="s">
        <v>1386</v>
      </c>
      <c r="L1295">
        <v>0</v>
      </c>
      <c r="M1295">
        <v>23.523036851915716</v>
      </c>
      <c r="N1295">
        <v>0</v>
      </c>
      <c r="O1295">
        <v>0</v>
      </c>
      <c r="P1295">
        <v>0</v>
      </c>
      <c r="Q1295">
        <v>0</v>
      </c>
      <c r="R1295" t="s">
        <v>531</v>
      </c>
      <c r="S1295" t="s">
        <v>531</v>
      </c>
      <c r="T1295" t="s">
        <v>531</v>
      </c>
      <c r="U1295" t="s">
        <v>531</v>
      </c>
      <c r="W1295" s="429">
        <f t="shared" si="30"/>
        <v>0</v>
      </c>
      <c r="X1295" s="429">
        <f t="shared" si="30"/>
        <v>0</v>
      </c>
      <c r="Y1295" s="429">
        <f t="shared" si="30"/>
        <v>0</v>
      </c>
      <c r="Z1295" s="429">
        <f t="shared" si="29"/>
        <v>0</v>
      </c>
      <c r="AA1295" s="429" t="s">
        <v>1296</v>
      </c>
    </row>
    <row r="1296" spans="1:27" x14ac:dyDescent="0.25">
      <c r="A1296" t="s">
        <v>149</v>
      </c>
      <c r="B1296" t="s">
        <v>1246</v>
      </c>
      <c r="C1296" t="s">
        <v>1324</v>
      </c>
      <c r="D1296" t="s">
        <v>1384</v>
      </c>
      <c r="E1296" t="s">
        <v>1326</v>
      </c>
      <c r="F1296" t="s">
        <v>1293</v>
      </c>
      <c r="G1296">
        <v>35</v>
      </c>
      <c r="H1296">
        <v>35015</v>
      </c>
      <c r="I1296" t="s">
        <v>552</v>
      </c>
      <c r="J1296" t="s">
        <v>1385</v>
      </c>
      <c r="K1296" t="s">
        <v>1386</v>
      </c>
      <c r="L1296">
        <v>0</v>
      </c>
      <c r="M1296">
        <v>23.523036851915716</v>
      </c>
      <c r="N1296">
        <v>0</v>
      </c>
      <c r="O1296">
        <v>0</v>
      </c>
      <c r="P1296">
        <v>0</v>
      </c>
      <c r="Q1296">
        <v>0</v>
      </c>
      <c r="R1296" t="s">
        <v>531</v>
      </c>
      <c r="S1296" t="s">
        <v>531</v>
      </c>
      <c r="T1296" t="s">
        <v>531</v>
      </c>
      <c r="U1296" t="s">
        <v>531</v>
      </c>
      <c r="W1296" s="429">
        <f t="shared" si="30"/>
        <v>0</v>
      </c>
      <c r="X1296" s="429">
        <f t="shared" si="30"/>
        <v>0</v>
      </c>
      <c r="Y1296" s="429">
        <f t="shared" si="30"/>
        <v>0</v>
      </c>
      <c r="Z1296" s="429">
        <f t="shared" si="29"/>
        <v>0</v>
      </c>
      <c r="AA1296" s="429" t="s">
        <v>1296</v>
      </c>
    </row>
    <row r="1297" spans="1:27" x14ac:dyDescent="0.25">
      <c r="A1297" t="s">
        <v>149</v>
      </c>
      <c r="B1297" t="s">
        <v>1246</v>
      </c>
      <c r="C1297" t="s">
        <v>1324</v>
      </c>
      <c r="D1297" t="s">
        <v>1384</v>
      </c>
      <c r="E1297" t="s">
        <v>1326</v>
      </c>
      <c r="F1297" t="s">
        <v>1293</v>
      </c>
      <c r="G1297">
        <v>35</v>
      </c>
      <c r="H1297">
        <v>35015</v>
      </c>
      <c r="I1297" t="s">
        <v>552</v>
      </c>
      <c r="J1297" t="s">
        <v>1385</v>
      </c>
      <c r="K1297" t="s">
        <v>1386</v>
      </c>
      <c r="L1297">
        <v>0</v>
      </c>
      <c r="M1297">
        <v>0</v>
      </c>
      <c r="N1297">
        <v>0</v>
      </c>
      <c r="O1297">
        <v>0</v>
      </c>
      <c r="P1297">
        <v>0</v>
      </c>
      <c r="Q1297">
        <v>0</v>
      </c>
      <c r="R1297" t="s">
        <v>531</v>
      </c>
      <c r="S1297" t="s">
        <v>531</v>
      </c>
      <c r="T1297" t="s">
        <v>531</v>
      </c>
      <c r="U1297" t="s">
        <v>531</v>
      </c>
      <c r="W1297" s="429">
        <f t="shared" si="30"/>
        <v>0</v>
      </c>
      <c r="X1297" s="429">
        <f t="shared" si="30"/>
        <v>0</v>
      </c>
      <c r="Y1297" s="429">
        <f t="shared" si="30"/>
        <v>0</v>
      </c>
      <c r="Z1297" s="429">
        <f t="shared" si="29"/>
        <v>0</v>
      </c>
      <c r="AA1297" s="429" t="s">
        <v>1296</v>
      </c>
    </row>
    <row r="1298" spans="1:27" x14ac:dyDescent="0.25">
      <c r="A1298" t="s">
        <v>149</v>
      </c>
      <c r="B1298" t="s">
        <v>1246</v>
      </c>
      <c r="C1298" t="s">
        <v>1324</v>
      </c>
      <c r="D1298" t="s">
        <v>1384</v>
      </c>
      <c r="E1298" t="s">
        <v>1326</v>
      </c>
      <c r="F1298" t="s">
        <v>1293</v>
      </c>
      <c r="G1298">
        <v>35</v>
      </c>
      <c r="H1298">
        <v>35015</v>
      </c>
      <c r="I1298" t="s">
        <v>552</v>
      </c>
      <c r="J1298" t="s">
        <v>1385</v>
      </c>
      <c r="K1298" t="s">
        <v>1386</v>
      </c>
      <c r="L1298">
        <v>0</v>
      </c>
      <c r="M1298">
        <v>6.9350785937918857</v>
      </c>
      <c r="N1298">
        <v>0</v>
      </c>
      <c r="O1298">
        <v>0</v>
      </c>
      <c r="P1298">
        <v>0</v>
      </c>
      <c r="Q1298">
        <v>0</v>
      </c>
      <c r="R1298" t="s">
        <v>531</v>
      </c>
      <c r="S1298" t="s">
        <v>531</v>
      </c>
      <c r="T1298" t="s">
        <v>531</v>
      </c>
      <c r="U1298" t="s">
        <v>531</v>
      </c>
      <c r="W1298" s="429">
        <f t="shared" si="30"/>
        <v>0</v>
      </c>
      <c r="X1298" s="429">
        <f t="shared" si="30"/>
        <v>0</v>
      </c>
      <c r="Y1298" s="429">
        <f t="shared" si="30"/>
        <v>0</v>
      </c>
      <c r="Z1298" s="429">
        <f t="shared" si="29"/>
        <v>0</v>
      </c>
      <c r="AA1298" s="429" t="s">
        <v>1296</v>
      </c>
    </row>
    <row r="1299" spans="1:27" x14ac:dyDescent="0.25">
      <c r="A1299" t="s">
        <v>149</v>
      </c>
      <c r="B1299" t="s">
        <v>1246</v>
      </c>
      <c r="C1299" t="s">
        <v>1324</v>
      </c>
      <c r="D1299" t="s">
        <v>1384</v>
      </c>
      <c r="E1299" t="s">
        <v>1326</v>
      </c>
      <c r="F1299" t="s">
        <v>1293</v>
      </c>
      <c r="G1299">
        <v>35</v>
      </c>
      <c r="H1299">
        <v>35015</v>
      </c>
      <c r="I1299" t="s">
        <v>552</v>
      </c>
      <c r="J1299" t="s">
        <v>1385</v>
      </c>
      <c r="K1299" t="s">
        <v>1386</v>
      </c>
      <c r="L1299">
        <v>0</v>
      </c>
      <c r="M1299">
        <v>5.0138743887549442</v>
      </c>
      <c r="N1299">
        <v>0</v>
      </c>
      <c r="O1299">
        <v>0</v>
      </c>
      <c r="P1299">
        <v>0</v>
      </c>
      <c r="Q1299">
        <v>0</v>
      </c>
      <c r="R1299" t="s">
        <v>531</v>
      </c>
      <c r="S1299" t="s">
        <v>531</v>
      </c>
      <c r="T1299" t="s">
        <v>531</v>
      </c>
      <c r="U1299" t="s">
        <v>531</v>
      </c>
      <c r="W1299" s="429">
        <f t="shared" si="30"/>
        <v>0</v>
      </c>
      <c r="X1299" s="429">
        <f t="shared" si="30"/>
        <v>0</v>
      </c>
      <c r="Y1299" s="429">
        <f t="shared" si="30"/>
        <v>0</v>
      </c>
      <c r="Z1299" s="429">
        <f t="shared" si="29"/>
        <v>0</v>
      </c>
      <c r="AA1299" s="429" t="s">
        <v>1296</v>
      </c>
    </row>
    <row r="1300" spans="1:27" x14ac:dyDescent="0.25">
      <c r="A1300" t="s">
        <v>149</v>
      </c>
      <c r="B1300" t="s">
        <v>1246</v>
      </c>
      <c r="C1300" t="s">
        <v>1324</v>
      </c>
      <c r="D1300" t="s">
        <v>1384</v>
      </c>
      <c r="E1300" t="s">
        <v>1326</v>
      </c>
      <c r="F1300" t="s">
        <v>1293</v>
      </c>
      <c r="G1300">
        <v>35</v>
      </c>
      <c r="H1300">
        <v>35015</v>
      </c>
      <c r="I1300" t="s">
        <v>552</v>
      </c>
      <c r="J1300" t="s">
        <v>1385</v>
      </c>
      <c r="K1300" t="s">
        <v>1386</v>
      </c>
      <c r="L1300">
        <v>23.429319573621235</v>
      </c>
      <c r="M1300">
        <v>23.429319573621235</v>
      </c>
      <c r="N1300">
        <v>23.429319573621235</v>
      </c>
      <c r="O1300">
        <v>2.3429319573621235</v>
      </c>
      <c r="P1300">
        <v>0</v>
      </c>
      <c r="Q1300">
        <v>0</v>
      </c>
      <c r="R1300" t="s">
        <v>531</v>
      </c>
      <c r="S1300" t="s">
        <v>531</v>
      </c>
      <c r="T1300" t="s">
        <v>531</v>
      </c>
      <c r="U1300" t="s">
        <v>531</v>
      </c>
      <c r="W1300" s="429">
        <f t="shared" si="30"/>
        <v>0</v>
      </c>
      <c r="X1300" s="429">
        <f t="shared" si="30"/>
        <v>0</v>
      </c>
      <c r="Y1300" s="429">
        <f t="shared" si="30"/>
        <v>0</v>
      </c>
      <c r="Z1300" s="429">
        <f t="shared" si="29"/>
        <v>0</v>
      </c>
      <c r="AA1300" s="429" t="s">
        <v>1296</v>
      </c>
    </row>
    <row r="1301" spans="1:27" x14ac:dyDescent="0.25">
      <c r="A1301" t="s">
        <v>149</v>
      </c>
      <c r="B1301" t="s">
        <v>1246</v>
      </c>
      <c r="C1301" t="s">
        <v>1324</v>
      </c>
      <c r="D1301" t="s">
        <v>1384</v>
      </c>
      <c r="E1301" t="s">
        <v>1326</v>
      </c>
      <c r="F1301" t="s">
        <v>1293</v>
      </c>
      <c r="G1301">
        <v>35</v>
      </c>
      <c r="H1301">
        <v>35015</v>
      </c>
      <c r="I1301" t="s">
        <v>552</v>
      </c>
      <c r="J1301" t="s">
        <v>1385</v>
      </c>
      <c r="K1301" t="s">
        <v>1386</v>
      </c>
      <c r="L1301">
        <v>0</v>
      </c>
      <c r="M1301">
        <v>6.9350785937918857</v>
      </c>
      <c r="N1301">
        <v>0</v>
      </c>
      <c r="O1301">
        <v>0</v>
      </c>
      <c r="P1301">
        <v>0</v>
      </c>
      <c r="Q1301">
        <v>0</v>
      </c>
      <c r="R1301" t="s">
        <v>531</v>
      </c>
      <c r="S1301" t="s">
        <v>531</v>
      </c>
      <c r="T1301" t="s">
        <v>531</v>
      </c>
      <c r="U1301" t="s">
        <v>531</v>
      </c>
      <c r="W1301" s="429">
        <f t="shared" si="30"/>
        <v>0</v>
      </c>
      <c r="X1301" s="429">
        <f t="shared" si="30"/>
        <v>0</v>
      </c>
      <c r="Y1301" s="429">
        <f t="shared" si="30"/>
        <v>0</v>
      </c>
      <c r="Z1301" s="429">
        <f t="shared" si="29"/>
        <v>0</v>
      </c>
      <c r="AA1301" s="429" t="s">
        <v>1296</v>
      </c>
    </row>
    <row r="1302" spans="1:27" x14ac:dyDescent="0.25">
      <c r="A1302" t="s">
        <v>149</v>
      </c>
      <c r="B1302" t="s">
        <v>1246</v>
      </c>
      <c r="C1302" t="s">
        <v>1324</v>
      </c>
      <c r="D1302" t="s">
        <v>1384</v>
      </c>
      <c r="E1302" t="s">
        <v>1326</v>
      </c>
      <c r="F1302" t="s">
        <v>1293</v>
      </c>
      <c r="G1302">
        <v>35</v>
      </c>
      <c r="H1302">
        <v>35025</v>
      </c>
      <c r="I1302" t="s">
        <v>563</v>
      </c>
      <c r="J1302" t="s">
        <v>1385</v>
      </c>
      <c r="K1302" t="s">
        <v>1386</v>
      </c>
      <c r="L1302">
        <v>2.2726439986412599</v>
      </c>
      <c r="M1302">
        <v>4.5687173168561408</v>
      </c>
      <c r="N1302">
        <v>12.042670260841314</v>
      </c>
      <c r="O1302">
        <v>0</v>
      </c>
      <c r="P1302">
        <v>0</v>
      </c>
      <c r="Q1302">
        <v>0</v>
      </c>
      <c r="R1302" t="s">
        <v>531</v>
      </c>
      <c r="S1302" t="s">
        <v>531</v>
      </c>
      <c r="T1302" t="s">
        <v>531</v>
      </c>
      <c r="U1302" t="s">
        <v>531</v>
      </c>
      <c r="W1302" s="429">
        <f t="shared" si="30"/>
        <v>0</v>
      </c>
      <c r="X1302" s="429">
        <f t="shared" si="30"/>
        <v>0</v>
      </c>
      <c r="Y1302" s="429">
        <f t="shared" si="30"/>
        <v>0</v>
      </c>
      <c r="Z1302" s="429">
        <f t="shared" si="29"/>
        <v>0</v>
      </c>
      <c r="AA1302" s="429" t="s">
        <v>1296</v>
      </c>
    </row>
    <row r="1303" spans="1:27" x14ac:dyDescent="0.25">
      <c r="A1303" t="s">
        <v>149</v>
      </c>
      <c r="B1303" t="s">
        <v>1246</v>
      </c>
      <c r="C1303" t="s">
        <v>1324</v>
      </c>
      <c r="D1303" t="s">
        <v>1384</v>
      </c>
      <c r="E1303" t="s">
        <v>1326</v>
      </c>
      <c r="F1303" t="s">
        <v>1293</v>
      </c>
      <c r="G1303">
        <v>35</v>
      </c>
      <c r="H1303">
        <v>35025</v>
      </c>
      <c r="I1303" t="s">
        <v>563</v>
      </c>
      <c r="J1303" t="s">
        <v>1385</v>
      </c>
      <c r="K1303" t="s">
        <v>1386</v>
      </c>
      <c r="L1303">
        <v>30.317539528265876</v>
      </c>
      <c r="M1303">
        <v>4.5452879972825198</v>
      </c>
      <c r="N1303">
        <v>45.476309292398817</v>
      </c>
      <c r="O1303">
        <v>0</v>
      </c>
      <c r="P1303">
        <v>0</v>
      </c>
      <c r="Q1303">
        <v>0</v>
      </c>
      <c r="R1303" t="s">
        <v>531</v>
      </c>
      <c r="S1303" t="s">
        <v>531</v>
      </c>
      <c r="T1303" t="s">
        <v>531</v>
      </c>
      <c r="U1303" t="s">
        <v>531</v>
      </c>
      <c r="W1303" s="429">
        <f t="shared" si="30"/>
        <v>0</v>
      </c>
      <c r="X1303" s="429">
        <f t="shared" si="30"/>
        <v>0</v>
      </c>
      <c r="Y1303" s="429">
        <f t="shared" si="30"/>
        <v>0</v>
      </c>
      <c r="Z1303" s="429">
        <f t="shared" si="29"/>
        <v>0</v>
      </c>
      <c r="AA1303" s="429" t="s">
        <v>1296</v>
      </c>
    </row>
    <row r="1304" spans="1:27" x14ac:dyDescent="0.25">
      <c r="A1304" t="s">
        <v>149</v>
      </c>
      <c r="B1304" t="s">
        <v>1246</v>
      </c>
      <c r="C1304" t="s">
        <v>1324</v>
      </c>
      <c r="D1304" t="s">
        <v>1384</v>
      </c>
      <c r="E1304" t="s">
        <v>1326</v>
      </c>
      <c r="F1304" t="s">
        <v>1293</v>
      </c>
      <c r="G1304">
        <v>35</v>
      </c>
      <c r="H1304">
        <v>35025</v>
      </c>
      <c r="I1304" t="s">
        <v>563</v>
      </c>
      <c r="J1304" t="s">
        <v>1385</v>
      </c>
      <c r="K1304" t="s">
        <v>1386</v>
      </c>
      <c r="L1304">
        <v>0</v>
      </c>
      <c r="M1304">
        <v>0</v>
      </c>
      <c r="N1304">
        <v>0</v>
      </c>
      <c r="O1304">
        <v>0</v>
      </c>
      <c r="P1304">
        <v>0</v>
      </c>
      <c r="Q1304">
        <v>0</v>
      </c>
      <c r="R1304" t="s">
        <v>531</v>
      </c>
      <c r="S1304" t="s">
        <v>531</v>
      </c>
      <c r="T1304" t="s">
        <v>531</v>
      </c>
      <c r="U1304" t="s">
        <v>531</v>
      </c>
      <c r="W1304" s="429">
        <f t="shared" si="30"/>
        <v>0</v>
      </c>
      <c r="X1304" s="429">
        <f t="shared" si="30"/>
        <v>0</v>
      </c>
      <c r="Y1304" s="429">
        <f t="shared" si="30"/>
        <v>0</v>
      </c>
      <c r="Z1304" s="429">
        <f t="shared" si="29"/>
        <v>0</v>
      </c>
      <c r="AA1304" s="429" t="s">
        <v>1296</v>
      </c>
    </row>
    <row r="1305" spans="1:27" x14ac:dyDescent="0.25">
      <c r="A1305" t="s">
        <v>149</v>
      </c>
      <c r="B1305" t="s">
        <v>1246</v>
      </c>
      <c r="C1305" t="s">
        <v>1324</v>
      </c>
      <c r="D1305" t="s">
        <v>1384</v>
      </c>
      <c r="E1305" t="s">
        <v>1326</v>
      </c>
      <c r="F1305" t="s">
        <v>1293</v>
      </c>
      <c r="G1305">
        <v>35</v>
      </c>
      <c r="H1305">
        <v>35025</v>
      </c>
      <c r="I1305" t="s">
        <v>563</v>
      </c>
      <c r="J1305" t="s">
        <v>1385</v>
      </c>
      <c r="K1305" t="s">
        <v>1386</v>
      </c>
      <c r="L1305">
        <v>0</v>
      </c>
      <c r="M1305">
        <v>0</v>
      </c>
      <c r="N1305">
        <v>0</v>
      </c>
      <c r="O1305">
        <v>0</v>
      </c>
      <c r="P1305">
        <v>0</v>
      </c>
      <c r="Q1305">
        <v>0</v>
      </c>
      <c r="R1305" t="s">
        <v>531</v>
      </c>
      <c r="S1305" t="s">
        <v>531</v>
      </c>
      <c r="T1305" t="s">
        <v>531</v>
      </c>
      <c r="U1305" t="s">
        <v>531</v>
      </c>
      <c r="W1305" s="429">
        <f t="shared" si="30"/>
        <v>0</v>
      </c>
      <c r="X1305" s="429">
        <f t="shared" si="30"/>
        <v>0</v>
      </c>
      <c r="Y1305" s="429">
        <f t="shared" si="30"/>
        <v>0</v>
      </c>
      <c r="Z1305" s="429">
        <f t="shared" si="29"/>
        <v>0</v>
      </c>
      <c r="AA1305" s="429" t="s">
        <v>1296</v>
      </c>
    </row>
    <row r="1306" spans="1:27" x14ac:dyDescent="0.25">
      <c r="A1306" t="s">
        <v>149</v>
      </c>
      <c r="B1306" t="s">
        <v>1246</v>
      </c>
      <c r="C1306" t="s">
        <v>1324</v>
      </c>
      <c r="D1306" t="s">
        <v>1384</v>
      </c>
      <c r="E1306" t="s">
        <v>1326</v>
      </c>
      <c r="F1306" t="s">
        <v>1293</v>
      </c>
      <c r="G1306">
        <v>35</v>
      </c>
      <c r="H1306">
        <v>35025</v>
      </c>
      <c r="I1306" t="s">
        <v>563</v>
      </c>
      <c r="J1306" t="s">
        <v>1385</v>
      </c>
      <c r="K1306" t="s">
        <v>1386</v>
      </c>
      <c r="L1306">
        <v>14.713612692234136</v>
      </c>
      <c r="M1306">
        <v>1.7571989680215925</v>
      </c>
      <c r="N1306">
        <v>22.046989718777581</v>
      </c>
      <c r="O1306">
        <v>0</v>
      </c>
      <c r="P1306">
        <v>0</v>
      </c>
      <c r="Q1306">
        <v>0</v>
      </c>
      <c r="R1306" t="s">
        <v>531</v>
      </c>
      <c r="S1306" t="s">
        <v>531</v>
      </c>
      <c r="T1306" t="s">
        <v>531</v>
      </c>
      <c r="U1306" t="s">
        <v>531</v>
      </c>
      <c r="W1306" s="429">
        <f t="shared" si="30"/>
        <v>0</v>
      </c>
      <c r="X1306" s="429">
        <f t="shared" si="30"/>
        <v>0</v>
      </c>
      <c r="Y1306" s="429">
        <f t="shared" si="30"/>
        <v>0</v>
      </c>
      <c r="Z1306" s="429">
        <f t="shared" si="29"/>
        <v>0</v>
      </c>
      <c r="AA1306" s="429" t="s">
        <v>1296</v>
      </c>
    </row>
    <row r="1307" spans="1:27" x14ac:dyDescent="0.25">
      <c r="A1307" t="s">
        <v>149</v>
      </c>
      <c r="B1307" t="s">
        <v>1246</v>
      </c>
      <c r="C1307" t="s">
        <v>1324</v>
      </c>
      <c r="D1307" t="s">
        <v>1384</v>
      </c>
      <c r="E1307" t="s">
        <v>1326</v>
      </c>
      <c r="F1307" t="s">
        <v>1293</v>
      </c>
      <c r="G1307">
        <v>35</v>
      </c>
      <c r="H1307">
        <v>35025</v>
      </c>
      <c r="I1307" t="s">
        <v>563</v>
      </c>
      <c r="J1307" t="s">
        <v>1385</v>
      </c>
      <c r="K1307" t="s">
        <v>1386</v>
      </c>
      <c r="L1307">
        <v>0</v>
      </c>
      <c r="M1307">
        <v>5.4121728215065055</v>
      </c>
      <c r="N1307">
        <v>0</v>
      </c>
      <c r="O1307">
        <v>0</v>
      </c>
      <c r="P1307">
        <v>0</v>
      </c>
      <c r="Q1307">
        <v>0</v>
      </c>
      <c r="R1307" t="s">
        <v>531</v>
      </c>
      <c r="S1307" t="s">
        <v>531</v>
      </c>
      <c r="T1307" t="s">
        <v>531</v>
      </c>
      <c r="U1307" t="s">
        <v>531</v>
      </c>
      <c r="W1307" s="429">
        <f t="shared" si="30"/>
        <v>0</v>
      </c>
      <c r="X1307" s="429">
        <f t="shared" si="30"/>
        <v>0</v>
      </c>
      <c r="Y1307" s="429">
        <f t="shared" si="30"/>
        <v>0</v>
      </c>
      <c r="Z1307" s="429">
        <f t="shared" si="29"/>
        <v>0</v>
      </c>
      <c r="AA1307" s="429" t="s">
        <v>1296</v>
      </c>
    </row>
    <row r="1308" spans="1:27" x14ac:dyDescent="0.25">
      <c r="A1308" t="s">
        <v>149</v>
      </c>
      <c r="B1308" t="s">
        <v>1246</v>
      </c>
      <c r="C1308" t="s">
        <v>1324</v>
      </c>
      <c r="D1308" t="s">
        <v>1384</v>
      </c>
      <c r="E1308" t="s">
        <v>1326</v>
      </c>
      <c r="F1308" t="s">
        <v>1293</v>
      </c>
      <c r="G1308">
        <v>35</v>
      </c>
      <c r="H1308">
        <v>35025</v>
      </c>
      <c r="I1308" t="s">
        <v>563</v>
      </c>
      <c r="J1308" t="s">
        <v>1385</v>
      </c>
      <c r="K1308" t="s">
        <v>1386</v>
      </c>
      <c r="L1308">
        <v>0</v>
      </c>
      <c r="M1308">
        <v>5.4121728215065055</v>
      </c>
      <c r="N1308">
        <v>0</v>
      </c>
      <c r="O1308">
        <v>0</v>
      </c>
      <c r="P1308">
        <v>0</v>
      </c>
      <c r="Q1308">
        <v>0</v>
      </c>
      <c r="R1308" t="s">
        <v>531</v>
      </c>
      <c r="S1308" t="s">
        <v>531</v>
      </c>
      <c r="T1308" t="s">
        <v>531</v>
      </c>
      <c r="U1308" t="s">
        <v>531</v>
      </c>
      <c r="W1308" s="429">
        <f t="shared" si="30"/>
        <v>0</v>
      </c>
      <c r="X1308" s="429">
        <f t="shared" si="30"/>
        <v>0</v>
      </c>
      <c r="Y1308" s="429">
        <f t="shared" si="30"/>
        <v>0</v>
      </c>
      <c r="Z1308" s="429">
        <f t="shared" si="29"/>
        <v>0</v>
      </c>
      <c r="AA1308" s="429" t="s">
        <v>1296</v>
      </c>
    </row>
    <row r="1309" spans="1:27" x14ac:dyDescent="0.25">
      <c r="A1309" t="s">
        <v>149</v>
      </c>
      <c r="B1309" t="s">
        <v>1246</v>
      </c>
      <c r="C1309" t="s">
        <v>1324</v>
      </c>
      <c r="D1309" t="s">
        <v>1384</v>
      </c>
      <c r="E1309" t="s">
        <v>1326</v>
      </c>
      <c r="F1309" t="s">
        <v>1293</v>
      </c>
      <c r="G1309">
        <v>35</v>
      </c>
      <c r="H1309">
        <v>35025</v>
      </c>
      <c r="I1309" t="s">
        <v>563</v>
      </c>
      <c r="J1309" t="s">
        <v>1385</v>
      </c>
      <c r="K1309" t="s">
        <v>1386</v>
      </c>
      <c r="L1309">
        <v>41.961911356355628</v>
      </c>
      <c r="M1309">
        <v>105.90052447276798</v>
      </c>
      <c r="N1309">
        <v>63.727749240249757</v>
      </c>
      <c r="O1309">
        <v>4.1704188841045795</v>
      </c>
      <c r="P1309">
        <v>0</v>
      </c>
      <c r="Q1309">
        <v>0</v>
      </c>
      <c r="R1309" t="s">
        <v>531</v>
      </c>
      <c r="S1309" t="s">
        <v>531</v>
      </c>
      <c r="T1309" t="s">
        <v>531</v>
      </c>
      <c r="U1309" t="s">
        <v>531</v>
      </c>
      <c r="W1309" s="429">
        <f t="shared" si="30"/>
        <v>0</v>
      </c>
      <c r="X1309" s="429">
        <f t="shared" si="30"/>
        <v>0</v>
      </c>
      <c r="Y1309" s="429">
        <f t="shared" si="30"/>
        <v>0</v>
      </c>
      <c r="Z1309" s="429">
        <f t="shared" si="29"/>
        <v>0</v>
      </c>
      <c r="AA1309" s="429" t="s">
        <v>1296</v>
      </c>
    </row>
    <row r="1310" spans="1:27" x14ac:dyDescent="0.25">
      <c r="A1310" t="s">
        <v>149</v>
      </c>
      <c r="B1310" t="s">
        <v>1246</v>
      </c>
      <c r="C1310" t="s">
        <v>1324</v>
      </c>
      <c r="D1310" t="s">
        <v>1384</v>
      </c>
      <c r="E1310" t="s">
        <v>1326</v>
      </c>
      <c r="F1310" t="s">
        <v>1293</v>
      </c>
      <c r="G1310">
        <v>35</v>
      </c>
      <c r="H1310">
        <v>35015</v>
      </c>
      <c r="I1310" t="s">
        <v>552</v>
      </c>
      <c r="J1310" t="s">
        <v>1385</v>
      </c>
      <c r="K1310" t="s">
        <v>1386</v>
      </c>
      <c r="L1310">
        <v>45.452879972825194</v>
      </c>
      <c r="M1310">
        <v>3.7486911317793976</v>
      </c>
      <c r="N1310">
        <v>3.9829843275156098</v>
      </c>
      <c r="O1310">
        <v>1.6400523701534864</v>
      </c>
      <c r="P1310">
        <v>0</v>
      </c>
      <c r="Q1310">
        <v>0</v>
      </c>
      <c r="R1310" t="s">
        <v>531</v>
      </c>
      <c r="S1310" t="s">
        <v>531</v>
      </c>
      <c r="T1310" t="s">
        <v>531</v>
      </c>
      <c r="U1310" t="s">
        <v>531</v>
      </c>
      <c r="W1310" s="429">
        <f t="shared" si="30"/>
        <v>0</v>
      </c>
      <c r="X1310" s="429">
        <f t="shared" si="30"/>
        <v>0</v>
      </c>
      <c r="Y1310" s="429">
        <f t="shared" si="30"/>
        <v>0</v>
      </c>
      <c r="Z1310" s="429">
        <f t="shared" si="29"/>
        <v>0</v>
      </c>
      <c r="AA1310" s="429" t="s">
        <v>1296</v>
      </c>
    </row>
    <row r="1311" spans="1:27" x14ac:dyDescent="0.25">
      <c r="A1311" t="s">
        <v>149</v>
      </c>
      <c r="B1311" t="s">
        <v>1246</v>
      </c>
      <c r="C1311" t="s">
        <v>1324</v>
      </c>
      <c r="D1311" t="s">
        <v>1384</v>
      </c>
      <c r="E1311" t="s">
        <v>1326</v>
      </c>
      <c r="F1311" t="s">
        <v>1293</v>
      </c>
      <c r="G1311">
        <v>35</v>
      </c>
      <c r="H1311">
        <v>35015</v>
      </c>
      <c r="I1311" t="s">
        <v>552</v>
      </c>
      <c r="J1311" t="s">
        <v>1385</v>
      </c>
      <c r="K1311" t="s">
        <v>1386</v>
      </c>
      <c r="L1311">
        <v>0</v>
      </c>
      <c r="M1311">
        <v>0</v>
      </c>
      <c r="N1311">
        <v>0</v>
      </c>
      <c r="O1311">
        <v>0.70287958720863697</v>
      </c>
      <c r="P1311">
        <v>0</v>
      </c>
      <c r="Q1311">
        <v>0</v>
      </c>
      <c r="R1311" t="s">
        <v>531</v>
      </c>
      <c r="S1311" t="s">
        <v>531</v>
      </c>
      <c r="T1311" t="s">
        <v>531</v>
      </c>
      <c r="U1311" t="s">
        <v>531</v>
      </c>
      <c r="W1311" s="429">
        <f t="shared" si="30"/>
        <v>0</v>
      </c>
      <c r="X1311" s="429">
        <f t="shared" si="30"/>
        <v>0</v>
      </c>
      <c r="Y1311" s="429">
        <f t="shared" si="30"/>
        <v>0</v>
      </c>
      <c r="Z1311" s="429">
        <f t="shared" si="29"/>
        <v>0</v>
      </c>
      <c r="AA1311" s="429" t="s">
        <v>1296</v>
      </c>
    </row>
    <row r="1312" spans="1:27" x14ac:dyDescent="0.25">
      <c r="A1312" t="s">
        <v>149</v>
      </c>
      <c r="B1312" t="s">
        <v>1246</v>
      </c>
      <c r="C1312" t="s">
        <v>1324</v>
      </c>
      <c r="D1312" t="s">
        <v>1384</v>
      </c>
      <c r="E1312" t="s">
        <v>1326</v>
      </c>
      <c r="F1312" t="s">
        <v>1293</v>
      </c>
      <c r="G1312">
        <v>35</v>
      </c>
      <c r="H1312">
        <v>35025</v>
      </c>
      <c r="I1312" t="s">
        <v>563</v>
      </c>
      <c r="J1312" t="s">
        <v>1385</v>
      </c>
      <c r="K1312" t="s">
        <v>1386</v>
      </c>
      <c r="L1312">
        <v>1.4057591744172739</v>
      </c>
      <c r="M1312">
        <v>0</v>
      </c>
      <c r="N1312">
        <v>0</v>
      </c>
      <c r="O1312">
        <v>0</v>
      </c>
      <c r="P1312">
        <v>0</v>
      </c>
      <c r="Q1312">
        <v>0</v>
      </c>
      <c r="R1312" t="s">
        <v>531</v>
      </c>
      <c r="S1312" t="s">
        <v>531</v>
      </c>
      <c r="T1312" t="s">
        <v>531</v>
      </c>
      <c r="U1312" t="s">
        <v>531</v>
      </c>
      <c r="W1312" s="429">
        <f t="shared" si="30"/>
        <v>0</v>
      </c>
      <c r="X1312" s="429">
        <f t="shared" si="30"/>
        <v>0</v>
      </c>
      <c r="Y1312" s="429">
        <f t="shared" si="30"/>
        <v>0</v>
      </c>
      <c r="Z1312" s="429">
        <f t="shared" si="30"/>
        <v>0</v>
      </c>
      <c r="AA1312" s="429" t="s">
        <v>1296</v>
      </c>
    </row>
    <row r="1313" spans="1:27" x14ac:dyDescent="0.25">
      <c r="A1313" t="s">
        <v>149</v>
      </c>
      <c r="B1313" t="s">
        <v>1246</v>
      </c>
      <c r="C1313" t="s">
        <v>1324</v>
      </c>
      <c r="D1313" t="s">
        <v>1384</v>
      </c>
      <c r="E1313" t="s">
        <v>1326</v>
      </c>
      <c r="F1313" t="s">
        <v>1293</v>
      </c>
      <c r="G1313">
        <v>35</v>
      </c>
      <c r="H1313">
        <v>35025</v>
      </c>
      <c r="I1313" t="s">
        <v>563</v>
      </c>
      <c r="J1313" t="s">
        <v>1385</v>
      </c>
      <c r="K1313" t="s">
        <v>1386</v>
      </c>
      <c r="L1313">
        <v>15.603926836031743</v>
      </c>
      <c r="M1313">
        <v>10.918062921307495</v>
      </c>
      <c r="N1313">
        <v>31.231282991637105</v>
      </c>
      <c r="O1313">
        <v>0</v>
      </c>
      <c r="P1313">
        <v>0</v>
      </c>
      <c r="Q1313">
        <v>0</v>
      </c>
      <c r="R1313" t="s">
        <v>531</v>
      </c>
      <c r="S1313" t="s">
        <v>531</v>
      </c>
      <c r="T1313" t="s">
        <v>531</v>
      </c>
      <c r="U1313" t="s">
        <v>531</v>
      </c>
      <c r="W1313" s="429">
        <f t="shared" ref="W1313:Z1376" si="31">IFERROR(R1313*1,0)</f>
        <v>0</v>
      </c>
      <c r="X1313" s="429">
        <f t="shared" si="31"/>
        <v>0</v>
      </c>
      <c r="Y1313" s="429">
        <f t="shared" si="31"/>
        <v>0</v>
      </c>
      <c r="Z1313" s="429">
        <f t="shared" si="31"/>
        <v>0</v>
      </c>
      <c r="AA1313" s="429" t="s">
        <v>1296</v>
      </c>
    </row>
    <row r="1314" spans="1:27" x14ac:dyDescent="0.25">
      <c r="A1314" t="s">
        <v>149</v>
      </c>
      <c r="B1314" t="s">
        <v>1246</v>
      </c>
      <c r="C1314" t="s">
        <v>1324</v>
      </c>
      <c r="D1314" t="s">
        <v>1384</v>
      </c>
      <c r="E1314" t="s">
        <v>1326</v>
      </c>
      <c r="F1314" t="s">
        <v>1293</v>
      </c>
      <c r="G1314">
        <v>35</v>
      </c>
      <c r="H1314">
        <v>35025</v>
      </c>
      <c r="I1314" t="s">
        <v>563</v>
      </c>
      <c r="J1314" t="s">
        <v>1385</v>
      </c>
      <c r="K1314" t="s">
        <v>1386</v>
      </c>
      <c r="L1314">
        <v>0</v>
      </c>
      <c r="M1314">
        <v>0</v>
      </c>
      <c r="N1314">
        <v>0</v>
      </c>
      <c r="O1314">
        <v>0</v>
      </c>
      <c r="P1314">
        <v>0</v>
      </c>
      <c r="Q1314">
        <v>0</v>
      </c>
      <c r="R1314" t="s">
        <v>531</v>
      </c>
      <c r="S1314" t="s">
        <v>531</v>
      </c>
      <c r="T1314" t="s">
        <v>531</v>
      </c>
      <c r="U1314" t="s">
        <v>531</v>
      </c>
      <c r="W1314" s="429">
        <f t="shared" si="31"/>
        <v>0</v>
      </c>
      <c r="X1314" s="429">
        <f t="shared" si="31"/>
        <v>0</v>
      </c>
      <c r="Y1314" s="429">
        <f t="shared" si="31"/>
        <v>0</v>
      </c>
      <c r="Z1314" s="429">
        <f t="shared" si="31"/>
        <v>0</v>
      </c>
      <c r="AA1314" s="429" t="s">
        <v>1296</v>
      </c>
    </row>
    <row r="1315" spans="1:27" x14ac:dyDescent="0.25">
      <c r="A1315" t="s">
        <v>149</v>
      </c>
      <c r="B1315" t="s">
        <v>1246</v>
      </c>
      <c r="C1315" t="s">
        <v>1324</v>
      </c>
      <c r="D1315" t="s">
        <v>1384</v>
      </c>
      <c r="E1315" t="s">
        <v>1326</v>
      </c>
      <c r="F1315" t="s">
        <v>1293</v>
      </c>
      <c r="G1315">
        <v>35</v>
      </c>
      <c r="H1315">
        <v>35025</v>
      </c>
      <c r="I1315" t="s">
        <v>563</v>
      </c>
      <c r="J1315" t="s">
        <v>1385</v>
      </c>
      <c r="K1315" t="s">
        <v>1386</v>
      </c>
      <c r="L1315">
        <v>0.7497382263558795</v>
      </c>
      <c r="M1315">
        <v>0</v>
      </c>
      <c r="N1315">
        <v>0</v>
      </c>
      <c r="O1315">
        <v>0</v>
      </c>
      <c r="P1315">
        <v>0</v>
      </c>
      <c r="Q1315">
        <v>0</v>
      </c>
      <c r="R1315" t="s">
        <v>531</v>
      </c>
      <c r="S1315" t="s">
        <v>531</v>
      </c>
      <c r="T1315" t="s">
        <v>531</v>
      </c>
      <c r="U1315" t="s">
        <v>531</v>
      </c>
      <c r="W1315" s="429">
        <f t="shared" si="31"/>
        <v>0</v>
      </c>
      <c r="X1315" s="429">
        <f t="shared" si="31"/>
        <v>0</v>
      </c>
      <c r="Y1315" s="429">
        <f t="shared" si="31"/>
        <v>0</v>
      </c>
      <c r="Z1315" s="429">
        <f t="shared" si="31"/>
        <v>0</v>
      </c>
      <c r="AA1315" s="429" t="s">
        <v>1296</v>
      </c>
    </row>
    <row r="1316" spans="1:27" x14ac:dyDescent="0.25">
      <c r="A1316" t="s">
        <v>149</v>
      </c>
      <c r="B1316" t="s">
        <v>1246</v>
      </c>
      <c r="C1316" t="s">
        <v>1324</v>
      </c>
      <c r="D1316" t="s">
        <v>1384</v>
      </c>
      <c r="E1316" t="s">
        <v>1326</v>
      </c>
      <c r="F1316" t="s">
        <v>1293</v>
      </c>
      <c r="G1316">
        <v>35</v>
      </c>
      <c r="H1316">
        <v>35025</v>
      </c>
      <c r="I1316" t="s">
        <v>563</v>
      </c>
      <c r="J1316" t="s">
        <v>1385</v>
      </c>
      <c r="K1316" t="s">
        <v>1386</v>
      </c>
      <c r="L1316">
        <v>0.7497382263558795</v>
      </c>
      <c r="M1316">
        <v>0</v>
      </c>
      <c r="N1316">
        <v>0</v>
      </c>
      <c r="O1316">
        <v>0</v>
      </c>
      <c r="P1316">
        <v>0</v>
      </c>
      <c r="Q1316">
        <v>0</v>
      </c>
      <c r="R1316" t="s">
        <v>531</v>
      </c>
      <c r="S1316" t="s">
        <v>531</v>
      </c>
      <c r="T1316" t="s">
        <v>531</v>
      </c>
      <c r="U1316" t="s">
        <v>531</v>
      </c>
      <c r="W1316" s="429">
        <f t="shared" si="31"/>
        <v>0</v>
      </c>
      <c r="X1316" s="429">
        <f t="shared" si="31"/>
        <v>0</v>
      </c>
      <c r="Y1316" s="429">
        <f t="shared" si="31"/>
        <v>0</v>
      </c>
      <c r="Z1316" s="429">
        <f t="shared" si="31"/>
        <v>0</v>
      </c>
      <c r="AA1316" s="429" t="s">
        <v>1296</v>
      </c>
    </row>
    <row r="1317" spans="1:27" x14ac:dyDescent="0.25">
      <c r="A1317" t="s">
        <v>149</v>
      </c>
      <c r="B1317" t="s">
        <v>1246</v>
      </c>
      <c r="C1317" t="s">
        <v>1324</v>
      </c>
      <c r="D1317" t="s">
        <v>1384</v>
      </c>
      <c r="E1317" t="s">
        <v>1326</v>
      </c>
      <c r="F1317" t="s">
        <v>1293</v>
      </c>
      <c r="G1317">
        <v>35</v>
      </c>
      <c r="H1317">
        <v>35025</v>
      </c>
      <c r="I1317" t="s">
        <v>563</v>
      </c>
      <c r="J1317" t="s">
        <v>1385</v>
      </c>
      <c r="K1317" t="s">
        <v>1386</v>
      </c>
      <c r="L1317">
        <v>0</v>
      </c>
      <c r="M1317">
        <v>28.326047364508071</v>
      </c>
      <c r="N1317">
        <v>0</v>
      </c>
      <c r="O1317">
        <v>0</v>
      </c>
      <c r="P1317">
        <v>0</v>
      </c>
      <c r="Q1317">
        <v>0</v>
      </c>
      <c r="R1317" t="s">
        <v>531</v>
      </c>
      <c r="S1317" t="s">
        <v>531</v>
      </c>
      <c r="T1317" t="s">
        <v>531</v>
      </c>
      <c r="U1317" t="s">
        <v>531</v>
      </c>
      <c r="W1317" s="429">
        <f t="shared" si="31"/>
        <v>0</v>
      </c>
      <c r="X1317" s="429">
        <f t="shared" si="31"/>
        <v>0</v>
      </c>
      <c r="Y1317" s="429">
        <f t="shared" si="31"/>
        <v>0</v>
      </c>
      <c r="Z1317" s="429">
        <f t="shared" si="31"/>
        <v>0</v>
      </c>
      <c r="AA1317" s="429" t="s">
        <v>1296</v>
      </c>
    </row>
    <row r="1318" spans="1:27" x14ac:dyDescent="0.25">
      <c r="A1318" t="s">
        <v>149</v>
      </c>
      <c r="B1318" t="s">
        <v>1246</v>
      </c>
      <c r="C1318" t="s">
        <v>1324</v>
      </c>
      <c r="D1318" t="s">
        <v>1384</v>
      </c>
      <c r="E1318" t="s">
        <v>1326</v>
      </c>
      <c r="F1318" t="s">
        <v>1293</v>
      </c>
      <c r="G1318">
        <v>35</v>
      </c>
      <c r="H1318">
        <v>35025</v>
      </c>
      <c r="I1318" t="s">
        <v>563</v>
      </c>
      <c r="J1318" t="s">
        <v>1385</v>
      </c>
      <c r="K1318" t="s">
        <v>1386</v>
      </c>
      <c r="L1318">
        <v>0</v>
      </c>
      <c r="M1318">
        <v>26.94371750966442</v>
      </c>
      <c r="N1318">
        <v>0</v>
      </c>
      <c r="O1318">
        <v>0</v>
      </c>
      <c r="P1318">
        <v>0</v>
      </c>
      <c r="Q1318">
        <v>0</v>
      </c>
      <c r="R1318" t="s">
        <v>531</v>
      </c>
      <c r="S1318" t="s">
        <v>531</v>
      </c>
      <c r="T1318" t="s">
        <v>531</v>
      </c>
      <c r="U1318" t="s">
        <v>531</v>
      </c>
      <c r="W1318" s="429">
        <f t="shared" si="31"/>
        <v>0</v>
      </c>
      <c r="X1318" s="429">
        <f t="shared" si="31"/>
        <v>0</v>
      </c>
      <c r="Y1318" s="429">
        <f t="shared" si="31"/>
        <v>0</v>
      </c>
      <c r="Z1318" s="429">
        <f t="shared" si="31"/>
        <v>0</v>
      </c>
      <c r="AA1318" s="429" t="s">
        <v>1296</v>
      </c>
    </row>
    <row r="1319" spans="1:27" x14ac:dyDescent="0.25">
      <c r="A1319" t="s">
        <v>149</v>
      </c>
      <c r="B1319" t="s">
        <v>1246</v>
      </c>
      <c r="C1319" t="s">
        <v>1324</v>
      </c>
      <c r="D1319" t="s">
        <v>1384</v>
      </c>
      <c r="E1319" t="s">
        <v>1326</v>
      </c>
      <c r="F1319" t="s">
        <v>1293</v>
      </c>
      <c r="G1319">
        <v>35</v>
      </c>
      <c r="H1319">
        <v>35015</v>
      </c>
      <c r="I1319" t="s">
        <v>552</v>
      </c>
      <c r="J1319" t="s">
        <v>1385</v>
      </c>
      <c r="K1319" t="s">
        <v>1386</v>
      </c>
      <c r="L1319">
        <v>31.231282991637105</v>
      </c>
      <c r="M1319">
        <v>0</v>
      </c>
      <c r="N1319">
        <v>30.926701837180026</v>
      </c>
      <c r="O1319">
        <v>0</v>
      </c>
      <c r="P1319">
        <v>1.1714659786810617</v>
      </c>
      <c r="Q1319">
        <v>1.1714659786810617</v>
      </c>
      <c r="R1319" t="s">
        <v>531</v>
      </c>
      <c r="S1319" t="s">
        <v>531</v>
      </c>
      <c r="T1319" t="s">
        <v>531</v>
      </c>
      <c r="U1319" t="s">
        <v>531</v>
      </c>
      <c r="W1319" s="429">
        <f t="shared" si="31"/>
        <v>0</v>
      </c>
      <c r="X1319" s="429">
        <f t="shared" si="31"/>
        <v>0</v>
      </c>
      <c r="Y1319" s="429">
        <f t="shared" si="31"/>
        <v>0</v>
      </c>
      <c r="Z1319" s="429">
        <f t="shared" si="31"/>
        <v>0</v>
      </c>
      <c r="AA1319" s="429" t="s">
        <v>1296</v>
      </c>
    </row>
    <row r="1320" spans="1:27" x14ac:dyDescent="0.25">
      <c r="A1320" t="s">
        <v>149</v>
      </c>
      <c r="B1320" t="s">
        <v>1246</v>
      </c>
      <c r="C1320" t="s">
        <v>1324</v>
      </c>
      <c r="D1320" t="s">
        <v>1384</v>
      </c>
      <c r="E1320" t="s">
        <v>1326</v>
      </c>
      <c r="F1320" t="s">
        <v>1293</v>
      </c>
      <c r="G1320">
        <v>35</v>
      </c>
      <c r="H1320">
        <v>35015</v>
      </c>
      <c r="I1320" t="s">
        <v>552</v>
      </c>
      <c r="J1320" t="s">
        <v>1385</v>
      </c>
      <c r="K1320" t="s">
        <v>1386</v>
      </c>
      <c r="L1320">
        <v>31.231282991637105</v>
      </c>
      <c r="M1320">
        <v>0</v>
      </c>
      <c r="N1320">
        <v>30.926701837180026</v>
      </c>
      <c r="O1320">
        <v>0</v>
      </c>
      <c r="P1320">
        <v>0</v>
      </c>
      <c r="Q1320">
        <v>0</v>
      </c>
      <c r="R1320" t="s">
        <v>531</v>
      </c>
      <c r="S1320" t="s">
        <v>531</v>
      </c>
      <c r="T1320" t="s">
        <v>531</v>
      </c>
      <c r="U1320" t="s">
        <v>531</v>
      </c>
      <c r="W1320" s="429">
        <f t="shared" si="31"/>
        <v>0</v>
      </c>
      <c r="X1320" s="429">
        <f t="shared" si="31"/>
        <v>0</v>
      </c>
      <c r="Y1320" s="429">
        <f t="shared" si="31"/>
        <v>0</v>
      </c>
      <c r="Z1320" s="429">
        <f t="shared" si="31"/>
        <v>0</v>
      </c>
      <c r="AA1320" s="429" t="s">
        <v>1296</v>
      </c>
    </row>
    <row r="1321" spans="1:27" x14ac:dyDescent="0.25">
      <c r="A1321" t="s">
        <v>149</v>
      </c>
      <c r="B1321" t="s">
        <v>1246</v>
      </c>
      <c r="C1321" t="s">
        <v>1324</v>
      </c>
      <c r="D1321" t="s">
        <v>1384</v>
      </c>
      <c r="E1321" t="s">
        <v>1326</v>
      </c>
      <c r="F1321" t="s">
        <v>1293</v>
      </c>
      <c r="G1321">
        <v>35</v>
      </c>
      <c r="H1321">
        <v>35015</v>
      </c>
      <c r="I1321" t="s">
        <v>552</v>
      </c>
      <c r="J1321" t="s">
        <v>1385</v>
      </c>
      <c r="K1321" t="s">
        <v>1386</v>
      </c>
      <c r="L1321">
        <v>31.231282991637105</v>
      </c>
      <c r="M1321">
        <v>0</v>
      </c>
      <c r="N1321">
        <v>30.926701837180026</v>
      </c>
      <c r="O1321">
        <v>0</v>
      </c>
      <c r="P1321">
        <v>0</v>
      </c>
      <c r="Q1321">
        <v>0</v>
      </c>
      <c r="R1321" t="s">
        <v>531</v>
      </c>
      <c r="S1321" t="s">
        <v>531</v>
      </c>
      <c r="T1321" t="s">
        <v>531</v>
      </c>
      <c r="U1321" t="s">
        <v>531</v>
      </c>
      <c r="W1321" s="429">
        <f t="shared" si="31"/>
        <v>0</v>
      </c>
      <c r="X1321" s="429">
        <f t="shared" si="31"/>
        <v>0</v>
      </c>
      <c r="Y1321" s="429">
        <f t="shared" si="31"/>
        <v>0</v>
      </c>
      <c r="Z1321" s="429">
        <f t="shared" si="31"/>
        <v>0</v>
      </c>
      <c r="AA1321" s="429" t="s">
        <v>1296</v>
      </c>
    </row>
    <row r="1322" spans="1:27" x14ac:dyDescent="0.25">
      <c r="A1322" t="s">
        <v>149</v>
      </c>
      <c r="B1322" t="s">
        <v>1246</v>
      </c>
      <c r="C1322" t="s">
        <v>1324</v>
      </c>
      <c r="D1322" t="s">
        <v>1384</v>
      </c>
      <c r="E1322" t="s">
        <v>1326</v>
      </c>
      <c r="F1322" t="s">
        <v>1293</v>
      </c>
      <c r="G1322">
        <v>35</v>
      </c>
      <c r="H1322">
        <v>35015</v>
      </c>
      <c r="I1322" t="s">
        <v>552</v>
      </c>
      <c r="J1322" t="s">
        <v>1385</v>
      </c>
      <c r="K1322" t="s">
        <v>1386</v>
      </c>
      <c r="L1322">
        <v>0</v>
      </c>
      <c r="M1322">
        <v>4.3812827602671707</v>
      </c>
      <c r="N1322">
        <v>0</v>
      </c>
      <c r="O1322">
        <v>0</v>
      </c>
      <c r="P1322">
        <v>0</v>
      </c>
      <c r="Q1322">
        <v>0</v>
      </c>
      <c r="R1322" t="s">
        <v>531</v>
      </c>
      <c r="S1322" t="s">
        <v>531</v>
      </c>
      <c r="T1322" t="s">
        <v>531</v>
      </c>
      <c r="U1322" t="s">
        <v>531</v>
      </c>
      <c r="W1322" s="429">
        <f t="shared" si="31"/>
        <v>0</v>
      </c>
      <c r="X1322" s="429">
        <f t="shared" si="31"/>
        <v>0</v>
      </c>
      <c r="Y1322" s="429">
        <f t="shared" si="31"/>
        <v>0</v>
      </c>
      <c r="Z1322" s="429">
        <f t="shared" si="31"/>
        <v>0</v>
      </c>
      <c r="AA1322" s="429" t="s">
        <v>1296</v>
      </c>
    </row>
    <row r="1323" spans="1:27" x14ac:dyDescent="0.25">
      <c r="A1323" t="s">
        <v>149</v>
      </c>
      <c r="B1323" t="s">
        <v>1246</v>
      </c>
      <c r="C1323" t="s">
        <v>1324</v>
      </c>
      <c r="D1323" t="s">
        <v>1384</v>
      </c>
      <c r="E1323" t="s">
        <v>1326</v>
      </c>
      <c r="F1323" t="s">
        <v>1293</v>
      </c>
      <c r="G1323">
        <v>35</v>
      </c>
      <c r="H1323">
        <v>35015</v>
      </c>
      <c r="I1323" t="s">
        <v>552</v>
      </c>
      <c r="J1323" t="s">
        <v>1385</v>
      </c>
      <c r="K1323" t="s">
        <v>1386</v>
      </c>
      <c r="L1323">
        <v>1.5229057722853803</v>
      </c>
      <c r="M1323">
        <v>12.815837806770814</v>
      </c>
      <c r="N1323">
        <v>6.9819372329391278</v>
      </c>
      <c r="O1323">
        <v>0</v>
      </c>
      <c r="P1323">
        <v>0</v>
      </c>
      <c r="Q1323">
        <v>0</v>
      </c>
      <c r="R1323" t="s">
        <v>531</v>
      </c>
      <c r="S1323" t="s">
        <v>531</v>
      </c>
      <c r="T1323" t="s">
        <v>531</v>
      </c>
      <c r="U1323" t="s">
        <v>531</v>
      </c>
      <c r="W1323" s="429">
        <f t="shared" si="31"/>
        <v>0</v>
      </c>
      <c r="X1323" s="429">
        <f t="shared" si="31"/>
        <v>0</v>
      </c>
      <c r="Y1323" s="429">
        <f t="shared" si="31"/>
        <v>0</v>
      </c>
      <c r="Z1323" s="429">
        <f t="shared" si="31"/>
        <v>0</v>
      </c>
      <c r="AA1323" s="429" t="s">
        <v>1296</v>
      </c>
    </row>
    <row r="1324" spans="1:27" x14ac:dyDescent="0.25">
      <c r="A1324" t="s">
        <v>149</v>
      </c>
      <c r="B1324" t="s">
        <v>1246</v>
      </c>
      <c r="C1324" t="s">
        <v>1324</v>
      </c>
      <c r="D1324" t="s">
        <v>1384</v>
      </c>
      <c r="E1324" t="s">
        <v>1326</v>
      </c>
      <c r="F1324" t="s">
        <v>1293</v>
      </c>
      <c r="G1324">
        <v>35</v>
      </c>
      <c r="H1324">
        <v>35015</v>
      </c>
      <c r="I1324" t="s">
        <v>552</v>
      </c>
      <c r="J1324" t="s">
        <v>1385</v>
      </c>
      <c r="K1324" t="s">
        <v>1386</v>
      </c>
      <c r="L1324">
        <v>19.516623204826487</v>
      </c>
      <c r="M1324">
        <v>10.144895375377995</v>
      </c>
      <c r="N1324">
        <v>7.4505236244115531</v>
      </c>
      <c r="O1324">
        <v>0</v>
      </c>
      <c r="P1324">
        <v>0</v>
      </c>
      <c r="Q1324">
        <v>0</v>
      </c>
      <c r="R1324" t="s">
        <v>531</v>
      </c>
      <c r="S1324" t="s">
        <v>531</v>
      </c>
      <c r="T1324" t="s">
        <v>531</v>
      </c>
      <c r="U1324" t="s">
        <v>531</v>
      </c>
      <c r="W1324" s="429">
        <f t="shared" si="31"/>
        <v>0</v>
      </c>
      <c r="X1324" s="429">
        <f t="shared" si="31"/>
        <v>0</v>
      </c>
      <c r="Y1324" s="429">
        <f t="shared" si="31"/>
        <v>0</v>
      </c>
      <c r="Z1324" s="429">
        <f t="shared" si="31"/>
        <v>0</v>
      </c>
      <c r="AA1324" s="429" t="s">
        <v>1296</v>
      </c>
    </row>
    <row r="1325" spans="1:27" x14ac:dyDescent="0.25">
      <c r="A1325" t="s">
        <v>149</v>
      </c>
      <c r="B1325" t="s">
        <v>1246</v>
      </c>
      <c r="C1325" t="s">
        <v>1324</v>
      </c>
      <c r="D1325" t="s">
        <v>1384</v>
      </c>
      <c r="E1325" t="s">
        <v>1326</v>
      </c>
      <c r="F1325" t="s">
        <v>1293</v>
      </c>
      <c r="G1325">
        <v>35</v>
      </c>
      <c r="H1325">
        <v>35015</v>
      </c>
      <c r="I1325" t="s">
        <v>552</v>
      </c>
      <c r="J1325" t="s">
        <v>1385</v>
      </c>
      <c r="K1325" t="s">
        <v>1386</v>
      </c>
      <c r="L1325">
        <v>0</v>
      </c>
      <c r="M1325">
        <v>1.8274869267424563</v>
      </c>
      <c r="N1325">
        <v>0</v>
      </c>
      <c r="O1325">
        <v>0</v>
      </c>
      <c r="P1325">
        <v>0</v>
      </c>
      <c r="Q1325">
        <v>0</v>
      </c>
      <c r="R1325" t="s">
        <v>531</v>
      </c>
      <c r="S1325" t="s">
        <v>531</v>
      </c>
      <c r="T1325" t="s">
        <v>531</v>
      </c>
      <c r="U1325" t="s">
        <v>531</v>
      </c>
      <c r="W1325" s="429">
        <f t="shared" si="31"/>
        <v>0</v>
      </c>
      <c r="X1325" s="429">
        <f t="shared" si="31"/>
        <v>0</v>
      </c>
      <c r="Y1325" s="429">
        <f t="shared" si="31"/>
        <v>0</v>
      </c>
      <c r="Z1325" s="429">
        <f t="shared" si="31"/>
        <v>0</v>
      </c>
      <c r="AA1325" s="429" t="s">
        <v>1296</v>
      </c>
    </row>
    <row r="1326" spans="1:27" x14ac:dyDescent="0.25">
      <c r="A1326" t="s">
        <v>149</v>
      </c>
      <c r="B1326" t="s">
        <v>1246</v>
      </c>
      <c r="C1326" t="s">
        <v>1324</v>
      </c>
      <c r="D1326" t="s">
        <v>1384</v>
      </c>
      <c r="E1326" t="s">
        <v>1326</v>
      </c>
      <c r="F1326" t="s">
        <v>1293</v>
      </c>
      <c r="G1326">
        <v>35</v>
      </c>
      <c r="H1326">
        <v>35015</v>
      </c>
      <c r="I1326" t="s">
        <v>552</v>
      </c>
      <c r="J1326" t="s">
        <v>1385</v>
      </c>
      <c r="K1326" t="s">
        <v>1386</v>
      </c>
      <c r="L1326">
        <v>0</v>
      </c>
      <c r="M1326">
        <v>9.3717278294484938</v>
      </c>
      <c r="N1326">
        <v>0</v>
      </c>
      <c r="O1326">
        <v>0</v>
      </c>
      <c r="P1326">
        <v>0</v>
      </c>
      <c r="Q1326">
        <v>0</v>
      </c>
      <c r="R1326" t="s">
        <v>531</v>
      </c>
      <c r="S1326" t="s">
        <v>531</v>
      </c>
      <c r="T1326" t="s">
        <v>531</v>
      </c>
      <c r="U1326" t="s">
        <v>531</v>
      </c>
      <c r="W1326" s="429">
        <f t="shared" si="31"/>
        <v>0</v>
      </c>
      <c r="X1326" s="429">
        <f t="shared" si="31"/>
        <v>0</v>
      </c>
      <c r="Y1326" s="429">
        <f t="shared" si="31"/>
        <v>0</v>
      </c>
      <c r="Z1326" s="429">
        <f t="shared" si="31"/>
        <v>0</v>
      </c>
      <c r="AA1326" s="429" t="s">
        <v>1296</v>
      </c>
    </row>
    <row r="1327" spans="1:27" x14ac:dyDescent="0.25">
      <c r="A1327" t="s">
        <v>149</v>
      </c>
      <c r="B1327" t="s">
        <v>1246</v>
      </c>
      <c r="C1327" t="s">
        <v>1324</v>
      </c>
      <c r="D1327" t="s">
        <v>1384</v>
      </c>
      <c r="E1327" t="s">
        <v>1326</v>
      </c>
      <c r="F1327" t="s">
        <v>1293</v>
      </c>
      <c r="G1327">
        <v>35</v>
      </c>
      <c r="H1327">
        <v>35015</v>
      </c>
      <c r="I1327" t="s">
        <v>552</v>
      </c>
      <c r="J1327" t="s">
        <v>1385</v>
      </c>
      <c r="K1327" t="s">
        <v>1386</v>
      </c>
      <c r="L1327">
        <v>0</v>
      </c>
      <c r="M1327">
        <v>9.3717278294484938</v>
      </c>
      <c r="N1327">
        <v>0</v>
      </c>
      <c r="O1327">
        <v>0</v>
      </c>
      <c r="P1327">
        <v>0</v>
      </c>
      <c r="Q1327">
        <v>0</v>
      </c>
      <c r="R1327" t="s">
        <v>531</v>
      </c>
      <c r="S1327" t="s">
        <v>531</v>
      </c>
      <c r="T1327" t="s">
        <v>531</v>
      </c>
      <c r="U1327" t="s">
        <v>531</v>
      </c>
      <c r="W1327" s="429">
        <f t="shared" si="31"/>
        <v>0</v>
      </c>
      <c r="X1327" s="429">
        <f t="shared" si="31"/>
        <v>0</v>
      </c>
      <c r="Y1327" s="429">
        <f t="shared" si="31"/>
        <v>0</v>
      </c>
      <c r="Z1327" s="429">
        <f t="shared" si="31"/>
        <v>0</v>
      </c>
      <c r="AA1327" s="429" t="s">
        <v>1296</v>
      </c>
    </row>
    <row r="1328" spans="1:27" x14ac:dyDescent="0.25">
      <c r="A1328" t="s">
        <v>149</v>
      </c>
      <c r="B1328" t="s">
        <v>1246</v>
      </c>
      <c r="C1328" t="s">
        <v>1324</v>
      </c>
      <c r="D1328" t="s">
        <v>1384</v>
      </c>
      <c r="E1328" t="s">
        <v>1326</v>
      </c>
      <c r="F1328" t="s">
        <v>1293</v>
      </c>
      <c r="G1328">
        <v>35</v>
      </c>
      <c r="H1328">
        <v>35015</v>
      </c>
      <c r="I1328" t="s">
        <v>552</v>
      </c>
      <c r="J1328" t="s">
        <v>1385</v>
      </c>
      <c r="K1328" t="s">
        <v>1386</v>
      </c>
      <c r="L1328">
        <v>19.516623204826487</v>
      </c>
      <c r="M1328">
        <v>10.144895375377995</v>
      </c>
      <c r="N1328">
        <v>7.4505236244115531</v>
      </c>
      <c r="O1328">
        <v>0</v>
      </c>
      <c r="P1328">
        <v>0</v>
      </c>
      <c r="Q1328">
        <v>0</v>
      </c>
      <c r="R1328" t="s">
        <v>531</v>
      </c>
      <c r="S1328" t="s">
        <v>531</v>
      </c>
      <c r="T1328" t="s">
        <v>531</v>
      </c>
      <c r="U1328" t="s">
        <v>531</v>
      </c>
      <c r="W1328" s="429">
        <f t="shared" si="31"/>
        <v>0</v>
      </c>
      <c r="X1328" s="429">
        <f t="shared" si="31"/>
        <v>0</v>
      </c>
      <c r="Y1328" s="429">
        <f t="shared" si="31"/>
        <v>0</v>
      </c>
      <c r="Z1328" s="429">
        <f t="shared" si="31"/>
        <v>0</v>
      </c>
      <c r="AA1328" s="429" t="s">
        <v>1296</v>
      </c>
    </row>
    <row r="1329" spans="1:27" x14ac:dyDescent="0.25">
      <c r="A1329" t="s">
        <v>149</v>
      </c>
      <c r="B1329" t="s">
        <v>1246</v>
      </c>
      <c r="C1329" t="s">
        <v>1324</v>
      </c>
      <c r="D1329" t="s">
        <v>1384</v>
      </c>
      <c r="E1329" t="s">
        <v>1326</v>
      </c>
      <c r="F1329" t="s">
        <v>1293</v>
      </c>
      <c r="G1329">
        <v>35</v>
      </c>
      <c r="H1329">
        <v>35015</v>
      </c>
      <c r="I1329" t="s">
        <v>552</v>
      </c>
      <c r="J1329" t="s">
        <v>1385</v>
      </c>
      <c r="K1329" t="s">
        <v>1386</v>
      </c>
      <c r="L1329">
        <v>19.516623204826487</v>
      </c>
      <c r="M1329">
        <v>10.144895375377995</v>
      </c>
      <c r="N1329">
        <v>7.4505236244115531</v>
      </c>
      <c r="O1329">
        <v>0</v>
      </c>
      <c r="P1329">
        <v>0</v>
      </c>
      <c r="Q1329">
        <v>0</v>
      </c>
      <c r="R1329" t="s">
        <v>531</v>
      </c>
      <c r="S1329" t="s">
        <v>531</v>
      </c>
      <c r="T1329" t="s">
        <v>531</v>
      </c>
      <c r="U1329" t="s">
        <v>531</v>
      </c>
      <c r="W1329" s="429">
        <f t="shared" si="31"/>
        <v>0</v>
      </c>
      <c r="X1329" s="429">
        <f t="shared" si="31"/>
        <v>0</v>
      </c>
      <c r="Y1329" s="429">
        <f t="shared" si="31"/>
        <v>0</v>
      </c>
      <c r="Z1329" s="429">
        <f t="shared" si="31"/>
        <v>0</v>
      </c>
      <c r="AA1329" s="429" t="s">
        <v>1296</v>
      </c>
    </row>
    <row r="1330" spans="1:27" x14ac:dyDescent="0.25">
      <c r="A1330" t="s">
        <v>149</v>
      </c>
      <c r="B1330" t="s">
        <v>1246</v>
      </c>
      <c r="C1330" t="s">
        <v>1324</v>
      </c>
      <c r="D1330" t="s">
        <v>1384</v>
      </c>
      <c r="E1330" t="s">
        <v>1326</v>
      </c>
      <c r="F1330" t="s">
        <v>1293</v>
      </c>
      <c r="G1330">
        <v>35</v>
      </c>
      <c r="H1330">
        <v>35015</v>
      </c>
      <c r="I1330" t="s">
        <v>552</v>
      </c>
      <c r="J1330" t="s">
        <v>1385</v>
      </c>
      <c r="K1330" t="s">
        <v>1386</v>
      </c>
      <c r="L1330">
        <v>19.516623204826487</v>
      </c>
      <c r="M1330">
        <v>10.144895375377995</v>
      </c>
      <c r="N1330">
        <v>7.4505236244115531</v>
      </c>
      <c r="O1330">
        <v>0</v>
      </c>
      <c r="P1330">
        <v>0</v>
      </c>
      <c r="Q1330">
        <v>0</v>
      </c>
      <c r="R1330" t="s">
        <v>531</v>
      </c>
      <c r="S1330" t="s">
        <v>531</v>
      </c>
      <c r="T1330" t="s">
        <v>531</v>
      </c>
      <c r="U1330" t="s">
        <v>531</v>
      </c>
      <c r="W1330" s="429">
        <f t="shared" si="31"/>
        <v>0</v>
      </c>
      <c r="X1330" s="429">
        <f t="shared" si="31"/>
        <v>0</v>
      </c>
      <c r="Y1330" s="429">
        <f t="shared" si="31"/>
        <v>0</v>
      </c>
      <c r="Z1330" s="429">
        <f t="shared" si="31"/>
        <v>0</v>
      </c>
      <c r="AA1330" s="429" t="s">
        <v>1296</v>
      </c>
    </row>
    <row r="1331" spans="1:27" x14ac:dyDescent="0.25">
      <c r="A1331" t="s">
        <v>149</v>
      </c>
      <c r="B1331" t="s">
        <v>1246</v>
      </c>
      <c r="C1331" t="s">
        <v>1324</v>
      </c>
      <c r="D1331" t="s">
        <v>1384</v>
      </c>
      <c r="E1331" t="s">
        <v>1326</v>
      </c>
      <c r="F1331" t="s">
        <v>1293</v>
      </c>
      <c r="G1331">
        <v>35</v>
      </c>
      <c r="H1331">
        <v>35015</v>
      </c>
      <c r="I1331" t="s">
        <v>552</v>
      </c>
      <c r="J1331" t="s">
        <v>1385</v>
      </c>
      <c r="K1331" t="s">
        <v>1386</v>
      </c>
      <c r="L1331">
        <v>0</v>
      </c>
      <c r="M1331">
        <v>11.972382302120451</v>
      </c>
      <c r="N1331">
        <v>0</v>
      </c>
      <c r="O1331">
        <v>0</v>
      </c>
      <c r="P1331">
        <v>0</v>
      </c>
      <c r="Q1331">
        <v>0</v>
      </c>
      <c r="R1331" t="s">
        <v>531</v>
      </c>
      <c r="S1331" t="s">
        <v>531</v>
      </c>
      <c r="T1331" t="s">
        <v>531</v>
      </c>
      <c r="U1331" t="s">
        <v>531</v>
      </c>
      <c r="W1331" s="429">
        <f t="shared" si="31"/>
        <v>0</v>
      </c>
      <c r="X1331" s="429">
        <f t="shared" si="31"/>
        <v>0</v>
      </c>
      <c r="Y1331" s="429">
        <f t="shared" si="31"/>
        <v>0</v>
      </c>
      <c r="Z1331" s="429">
        <f t="shared" si="31"/>
        <v>0</v>
      </c>
      <c r="AA1331" s="429" t="s">
        <v>1296</v>
      </c>
    </row>
    <row r="1332" spans="1:27" x14ac:dyDescent="0.25">
      <c r="A1332" t="s">
        <v>149</v>
      </c>
      <c r="B1332" t="s">
        <v>1246</v>
      </c>
      <c r="C1332" t="s">
        <v>1324</v>
      </c>
      <c r="D1332" t="s">
        <v>1384</v>
      </c>
      <c r="E1332" t="s">
        <v>1326</v>
      </c>
      <c r="F1332" t="s">
        <v>1293</v>
      </c>
      <c r="G1332">
        <v>35</v>
      </c>
      <c r="H1332">
        <v>35015</v>
      </c>
      <c r="I1332" t="s">
        <v>552</v>
      </c>
      <c r="J1332" t="s">
        <v>1385</v>
      </c>
      <c r="K1332" t="s">
        <v>1386</v>
      </c>
      <c r="L1332">
        <v>0</v>
      </c>
      <c r="M1332">
        <v>5.7401832955372027</v>
      </c>
      <c r="N1332">
        <v>0</v>
      </c>
      <c r="O1332">
        <v>0</v>
      </c>
      <c r="P1332">
        <v>0</v>
      </c>
      <c r="Q1332">
        <v>0</v>
      </c>
      <c r="R1332" t="s">
        <v>531</v>
      </c>
      <c r="S1332" t="s">
        <v>531</v>
      </c>
      <c r="T1332" t="s">
        <v>531</v>
      </c>
      <c r="U1332" t="s">
        <v>531</v>
      </c>
      <c r="W1332" s="429">
        <f t="shared" si="31"/>
        <v>0</v>
      </c>
      <c r="X1332" s="429">
        <f t="shared" si="31"/>
        <v>0</v>
      </c>
      <c r="Y1332" s="429">
        <f t="shared" si="31"/>
        <v>0</v>
      </c>
      <c r="Z1332" s="429">
        <f t="shared" si="31"/>
        <v>0</v>
      </c>
      <c r="AA1332" s="429" t="s">
        <v>1296</v>
      </c>
    </row>
    <row r="1333" spans="1:27" x14ac:dyDescent="0.25">
      <c r="A1333" t="s">
        <v>149</v>
      </c>
      <c r="B1333" t="s">
        <v>1246</v>
      </c>
      <c r="C1333" t="s">
        <v>1324</v>
      </c>
      <c r="D1333" t="s">
        <v>1384</v>
      </c>
      <c r="E1333" t="s">
        <v>1326</v>
      </c>
      <c r="F1333" t="s">
        <v>1293</v>
      </c>
      <c r="G1333">
        <v>35</v>
      </c>
      <c r="H1333">
        <v>35025</v>
      </c>
      <c r="I1333" t="s">
        <v>563</v>
      </c>
      <c r="J1333" t="s">
        <v>1385</v>
      </c>
      <c r="K1333" t="s">
        <v>1386</v>
      </c>
      <c r="L1333">
        <v>45.452879972825194</v>
      </c>
      <c r="M1333">
        <v>21.789267203467748</v>
      </c>
      <c r="N1333">
        <v>15.229057722853803</v>
      </c>
      <c r="O1333">
        <v>0</v>
      </c>
      <c r="P1333">
        <v>0</v>
      </c>
      <c r="Q1333">
        <v>0</v>
      </c>
      <c r="R1333" t="s">
        <v>531</v>
      </c>
      <c r="S1333" t="s">
        <v>531</v>
      </c>
      <c r="T1333" t="s">
        <v>531</v>
      </c>
      <c r="U1333" t="s">
        <v>531</v>
      </c>
      <c r="W1333" s="429">
        <f t="shared" si="31"/>
        <v>0</v>
      </c>
      <c r="X1333" s="429">
        <f t="shared" si="31"/>
        <v>0</v>
      </c>
      <c r="Y1333" s="429">
        <f t="shared" si="31"/>
        <v>0</v>
      </c>
      <c r="Z1333" s="429">
        <f t="shared" si="31"/>
        <v>0</v>
      </c>
      <c r="AA1333" s="429" t="s">
        <v>1296</v>
      </c>
    </row>
    <row r="1334" spans="1:27" x14ac:dyDescent="0.25">
      <c r="A1334" t="s">
        <v>149</v>
      </c>
      <c r="B1334" t="s">
        <v>1246</v>
      </c>
      <c r="C1334" t="s">
        <v>1324</v>
      </c>
      <c r="D1334" t="s">
        <v>1384</v>
      </c>
      <c r="E1334" t="s">
        <v>1326</v>
      </c>
      <c r="F1334" t="s">
        <v>1293</v>
      </c>
      <c r="G1334">
        <v>35</v>
      </c>
      <c r="H1334">
        <v>35025</v>
      </c>
      <c r="I1334" t="s">
        <v>563</v>
      </c>
      <c r="J1334" t="s">
        <v>1385</v>
      </c>
      <c r="K1334" t="s">
        <v>1386</v>
      </c>
      <c r="L1334">
        <v>0</v>
      </c>
      <c r="M1334">
        <v>38.424084100738824</v>
      </c>
      <c r="N1334">
        <v>0</v>
      </c>
      <c r="O1334">
        <v>0</v>
      </c>
      <c r="P1334">
        <v>0</v>
      </c>
      <c r="Q1334">
        <v>0</v>
      </c>
      <c r="R1334" t="s">
        <v>531</v>
      </c>
      <c r="S1334" t="s">
        <v>531</v>
      </c>
      <c r="T1334" t="s">
        <v>531</v>
      </c>
      <c r="U1334" t="s">
        <v>531</v>
      </c>
      <c r="W1334" s="429">
        <f t="shared" si="31"/>
        <v>0</v>
      </c>
      <c r="X1334" s="429">
        <f t="shared" si="31"/>
        <v>0</v>
      </c>
      <c r="Y1334" s="429">
        <f t="shared" si="31"/>
        <v>0</v>
      </c>
      <c r="Z1334" s="429">
        <f t="shared" si="31"/>
        <v>0</v>
      </c>
      <c r="AA1334" s="429" t="s">
        <v>1296</v>
      </c>
    </row>
    <row r="1335" spans="1:27" x14ac:dyDescent="0.25">
      <c r="A1335" t="s">
        <v>149</v>
      </c>
      <c r="B1335" t="s">
        <v>1246</v>
      </c>
      <c r="C1335" t="s">
        <v>1324</v>
      </c>
      <c r="D1335" t="s">
        <v>1384</v>
      </c>
      <c r="E1335" t="s">
        <v>1326</v>
      </c>
      <c r="F1335" t="s">
        <v>1293</v>
      </c>
      <c r="G1335">
        <v>35</v>
      </c>
      <c r="H1335">
        <v>35025</v>
      </c>
      <c r="I1335" t="s">
        <v>563</v>
      </c>
      <c r="J1335" t="s">
        <v>1385</v>
      </c>
      <c r="K1335" t="s">
        <v>1386</v>
      </c>
      <c r="L1335">
        <v>0</v>
      </c>
      <c r="M1335">
        <v>0</v>
      </c>
      <c r="N1335">
        <v>0</v>
      </c>
      <c r="O1335">
        <v>0</v>
      </c>
      <c r="P1335">
        <v>0</v>
      </c>
      <c r="Q1335">
        <v>0</v>
      </c>
      <c r="R1335" t="s">
        <v>531</v>
      </c>
      <c r="S1335" t="s">
        <v>531</v>
      </c>
      <c r="T1335" t="s">
        <v>531</v>
      </c>
      <c r="U1335" t="s">
        <v>531</v>
      </c>
      <c r="W1335" s="429">
        <f t="shared" si="31"/>
        <v>0</v>
      </c>
      <c r="X1335" s="429">
        <f t="shared" si="31"/>
        <v>0</v>
      </c>
      <c r="Y1335" s="429">
        <f t="shared" si="31"/>
        <v>0</v>
      </c>
      <c r="Z1335" s="429">
        <f t="shared" si="31"/>
        <v>0</v>
      </c>
      <c r="AA1335" s="429" t="s">
        <v>1296</v>
      </c>
    </row>
    <row r="1336" spans="1:27" x14ac:dyDescent="0.25">
      <c r="A1336" t="s">
        <v>149</v>
      </c>
      <c r="B1336" t="s">
        <v>1246</v>
      </c>
      <c r="C1336" t="s">
        <v>1324</v>
      </c>
      <c r="D1336" t="s">
        <v>1384</v>
      </c>
      <c r="E1336" t="s">
        <v>1326</v>
      </c>
      <c r="F1336" t="s">
        <v>1293</v>
      </c>
      <c r="G1336">
        <v>35</v>
      </c>
      <c r="H1336">
        <v>35025</v>
      </c>
      <c r="I1336" t="s">
        <v>563</v>
      </c>
      <c r="J1336" t="s">
        <v>1385</v>
      </c>
      <c r="K1336" t="s">
        <v>1386</v>
      </c>
      <c r="L1336">
        <v>20.149214833314261</v>
      </c>
      <c r="M1336">
        <v>7.6379581810005224</v>
      </c>
      <c r="N1336">
        <v>20.149214833314261</v>
      </c>
      <c r="O1336">
        <v>0</v>
      </c>
      <c r="P1336">
        <v>0</v>
      </c>
      <c r="Q1336">
        <v>0</v>
      </c>
      <c r="R1336" t="s">
        <v>531</v>
      </c>
      <c r="S1336" t="s">
        <v>531</v>
      </c>
      <c r="T1336" t="s">
        <v>531</v>
      </c>
      <c r="U1336" t="s">
        <v>531</v>
      </c>
      <c r="W1336" s="429">
        <f t="shared" si="31"/>
        <v>0</v>
      </c>
      <c r="X1336" s="429">
        <f t="shared" si="31"/>
        <v>0</v>
      </c>
      <c r="Y1336" s="429">
        <f t="shared" si="31"/>
        <v>0</v>
      </c>
      <c r="Z1336" s="429">
        <f t="shared" si="31"/>
        <v>0</v>
      </c>
      <c r="AA1336" s="429" t="s">
        <v>1296</v>
      </c>
    </row>
    <row r="1337" spans="1:27" x14ac:dyDescent="0.25">
      <c r="A1337" t="s">
        <v>149</v>
      </c>
      <c r="B1337" t="s">
        <v>1246</v>
      </c>
      <c r="C1337" t="s">
        <v>1324</v>
      </c>
      <c r="D1337" t="s">
        <v>1384</v>
      </c>
      <c r="E1337" t="s">
        <v>1326</v>
      </c>
      <c r="F1337" t="s">
        <v>1293</v>
      </c>
      <c r="G1337">
        <v>35</v>
      </c>
      <c r="H1337">
        <v>35025</v>
      </c>
      <c r="I1337" t="s">
        <v>563</v>
      </c>
      <c r="J1337" t="s">
        <v>1385</v>
      </c>
      <c r="K1337" t="s">
        <v>1386</v>
      </c>
      <c r="L1337">
        <v>20.149214833314261</v>
      </c>
      <c r="M1337">
        <v>7.6379581810005224</v>
      </c>
      <c r="N1337">
        <v>20.149214833314261</v>
      </c>
      <c r="O1337">
        <v>0</v>
      </c>
      <c r="P1337">
        <v>0</v>
      </c>
      <c r="Q1337">
        <v>0</v>
      </c>
      <c r="R1337" t="s">
        <v>531</v>
      </c>
      <c r="S1337" t="s">
        <v>531</v>
      </c>
      <c r="T1337" t="s">
        <v>531</v>
      </c>
      <c r="U1337" t="s">
        <v>531</v>
      </c>
      <c r="W1337" s="429">
        <f t="shared" si="31"/>
        <v>0</v>
      </c>
      <c r="X1337" s="429">
        <f t="shared" si="31"/>
        <v>0</v>
      </c>
      <c r="Y1337" s="429">
        <f t="shared" si="31"/>
        <v>0</v>
      </c>
      <c r="Z1337" s="429">
        <f t="shared" si="31"/>
        <v>0</v>
      </c>
      <c r="AA1337" s="429" t="s">
        <v>1296</v>
      </c>
    </row>
    <row r="1338" spans="1:27" x14ac:dyDescent="0.25">
      <c r="A1338" t="s">
        <v>149</v>
      </c>
      <c r="B1338" t="s">
        <v>1246</v>
      </c>
      <c r="C1338" t="s">
        <v>1324</v>
      </c>
      <c r="D1338" t="s">
        <v>1384</v>
      </c>
      <c r="E1338" t="s">
        <v>1326</v>
      </c>
      <c r="F1338" t="s">
        <v>1293</v>
      </c>
      <c r="G1338">
        <v>35</v>
      </c>
      <c r="H1338">
        <v>35025</v>
      </c>
      <c r="I1338" t="s">
        <v>563</v>
      </c>
      <c r="J1338" t="s">
        <v>1385</v>
      </c>
      <c r="K1338" t="s">
        <v>1386</v>
      </c>
      <c r="L1338">
        <v>0</v>
      </c>
      <c r="M1338">
        <v>36.854319689306202</v>
      </c>
      <c r="N1338">
        <v>0</v>
      </c>
      <c r="O1338">
        <v>0</v>
      </c>
      <c r="P1338">
        <v>0</v>
      </c>
      <c r="Q1338">
        <v>0</v>
      </c>
      <c r="R1338" t="s">
        <v>531</v>
      </c>
      <c r="S1338" t="s">
        <v>531</v>
      </c>
      <c r="T1338" t="s">
        <v>531</v>
      </c>
      <c r="U1338" t="s">
        <v>531</v>
      </c>
      <c r="W1338" s="429">
        <f t="shared" si="31"/>
        <v>0</v>
      </c>
      <c r="X1338" s="429">
        <f t="shared" si="31"/>
        <v>0</v>
      </c>
      <c r="Y1338" s="429">
        <f t="shared" si="31"/>
        <v>0</v>
      </c>
      <c r="Z1338" s="429">
        <f t="shared" si="31"/>
        <v>0</v>
      </c>
      <c r="AA1338" s="429" t="s">
        <v>1296</v>
      </c>
    </row>
    <row r="1339" spans="1:27" x14ac:dyDescent="0.25">
      <c r="A1339" t="s">
        <v>149</v>
      </c>
      <c r="B1339" t="s">
        <v>1246</v>
      </c>
      <c r="C1339" t="s">
        <v>1324</v>
      </c>
      <c r="D1339" t="s">
        <v>1384</v>
      </c>
      <c r="E1339" t="s">
        <v>1326</v>
      </c>
      <c r="F1339" t="s">
        <v>1293</v>
      </c>
      <c r="G1339">
        <v>35</v>
      </c>
      <c r="H1339">
        <v>35025</v>
      </c>
      <c r="I1339" t="s">
        <v>563</v>
      </c>
      <c r="J1339" t="s">
        <v>1385</v>
      </c>
      <c r="K1339" t="s">
        <v>1386</v>
      </c>
      <c r="L1339">
        <v>0</v>
      </c>
      <c r="M1339">
        <v>23.429319573621235</v>
      </c>
      <c r="N1339">
        <v>0</v>
      </c>
      <c r="O1339">
        <v>0</v>
      </c>
      <c r="P1339">
        <v>0</v>
      </c>
      <c r="Q1339">
        <v>0</v>
      </c>
      <c r="R1339" t="s">
        <v>531</v>
      </c>
      <c r="S1339" t="s">
        <v>531</v>
      </c>
      <c r="T1339" t="s">
        <v>531</v>
      </c>
      <c r="U1339" t="s">
        <v>531</v>
      </c>
      <c r="W1339" s="429">
        <f t="shared" si="31"/>
        <v>0</v>
      </c>
      <c r="X1339" s="429">
        <f t="shared" si="31"/>
        <v>0</v>
      </c>
      <c r="Y1339" s="429">
        <f t="shared" si="31"/>
        <v>0</v>
      </c>
      <c r="Z1339" s="429">
        <f t="shared" si="31"/>
        <v>0</v>
      </c>
      <c r="AA1339" s="429" t="s">
        <v>1296</v>
      </c>
    </row>
    <row r="1340" spans="1:27" x14ac:dyDescent="0.25">
      <c r="A1340" t="s">
        <v>149</v>
      </c>
      <c r="B1340" t="s">
        <v>1246</v>
      </c>
      <c r="C1340" t="s">
        <v>1324</v>
      </c>
      <c r="D1340" t="s">
        <v>1384</v>
      </c>
      <c r="E1340" t="s">
        <v>1326</v>
      </c>
      <c r="F1340" t="s">
        <v>1293</v>
      </c>
      <c r="G1340">
        <v>35</v>
      </c>
      <c r="H1340">
        <v>35025</v>
      </c>
      <c r="I1340" t="s">
        <v>563</v>
      </c>
      <c r="J1340" t="s">
        <v>1385</v>
      </c>
      <c r="K1340" t="s">
        <v>1386</v>
      </c>
      <c r="L1340">
        <v>37.557199276514844</v>
      </c>
      <c r="M1340">
        <v>15.018193846691211</v>
      </c>
      <c r="N1340">
        <v>56.324084254985443</v>
      </c>
      <c r="O1340">
        <v>0</v>
      </c>
      <c r="P1340">
        <v>0</v>
      </c>
      <c r="Q1340">
        <v>0</v>
      </c>
      <c r="R1340" t="s">
        <v>531</v>
      </c>
      <c r="S1340" t="s">
        <v>531</v>
      </c>
      <c r="T1340" t="s">
        <v>531</v>
      </c>
      <c r="U1340" t="s">
        <v>531</v>
      </c>
      <c r="W1340" s="429">
        <f t="shared" si="31"/>
        <v>0</v>
      </c>
      <c r="X1340" s="429">
        <f t="shared" si="31"/>
        <v>0</v>
      </c>
      <c r="Y1340" s="429">
        <f t="shared" si="31"/>
        <v>0</v>
      </c>
      <c r="Z1340" s="429">
        <f t="shared" si="31"/>
        <v>0</v>
      </c>
      <c r="AA1340" s="429" t="s">
        <v>1296</v>
      </c>
    </row>
    <row r="1341" spans="1:27" x14ac:dyDescent="0.25">
      <c r="A1341" t="s">
        <v>149</v>
      </c>
      <c r="B1341" t="s">
        <v>1246</v>
      </c>
      <c r="C1341" t="s">
        <v>1324</v>
      </c>
      <c r="D1341" t="s">
        <v>1384</v>
      </c>
      <c r="E1341" t="s">
        <v>1326</v>
      </c>
      <c r="F1341" t="s">
        <v>1293</v>
      </c>
      <c r="G1341">
        <v>35</v>
      </c>
      <c r="H1341">
        <v>35025</v>
      </c>
      <c r="I1341" t="s">
        <v>563</v>
      </c>
      <c r="J1341" t="s">
        <v>1385</v>
      </c>
      <c r="K1341" t="s">
        <v>1386</v>
      </c>
      <c r="L1341">
        <v>0.49201571104604591</v>
      </c>
      <c r="M1341">
        <v>0</v>
      </c>
      <c r="N1341">
        <v>0.42172775232518223</v>
      </c>
      <c r="O1341">
        <v>0</v>
      </c>
      <c r="P1341">
        <v>0</v>
      </c>
      <c r="Q1341">
        <v>0</v>
      </c>
      <c r="R1341" t="s">
        <v>531</v>
      </c>
      <c r="S1341" t="s">
        <v>531</v>
      </c>
      <c r="T1341" t="s">
        <v>531</v>
      </c>
      <c r="U1341" t="s">
        <v>531</v>
      </c>
      <c r="W1341" s="429">
        <f t="shared" si="31"/>
        <v>0</v>
      </c>
      <c r="X1341" s="429">
        <f t="shared" si="31"/>
        <v>0</v>
      </c>
      <c r="Y1341" s="429">
        <f t="shared" si="31"/>
        <v>0</v>
      </c>
      <c r="Z1341" s="429">
        <f t="shared" si="31"/>
        <v>0</v>
      </c>
      <c r="AA1341" s="429" t="s">
        <v>1296</v>
      </c>
    </row>
    <row r="1342" spans="1:27" x14ac:dyDescent="0.25">
      <c r="A1342" t="s">
        <v>149</v>
      </c>
      <c r="B1342" t="s">
        <v>1246</v>
      </c>
      <c r="C1342" t="s">
        <v>1324</v>
      </c>
      <c r="D1342" t="s">
        <v>1384</v>
      </c>
      <c r="E1342" t="s">
        <v>1326</v>
      </c>
      <c r="F1342" t="s">
        <v>1293</v>
      </c>
      <c r="G1342">
        <v>35</v>
      </c>
      <c r="H1342">
        <v>35025</v>
      </c>
      <c r="I1342" t="s">
        <v>563</v>
      </c>
      <c r="J1342" t="s">
        <v>1385</v>
      </c>
      <c r="K1342" t="s">
        <v>1386</v>
      </c>
      <c r="L1342">
        <v>0</v>
      </c>
      <c r="M1342">
        <v>13.565576033126694</v>
      </c>
      <c r="N1342">
        <v>0</v>
      </c>
      <c r="O1342">
        <v>0</v>
      </c>
      <c r="P1342">
        <v>0</v>
      </c>
      <c r="Q1342">
        <v>0</v>
      </c>
      <c r="R1342" t="s">
        <v>531</v>
      </c>
      <c r="S1342" t="s">
        <v>531</v>
      </c>
      <c r="T1342" t="s">
        <v>531</v>
      </c>
      <c r="U1342" t="s">
        <v>531</v>
      </c>
      <c r="W1342" s="429">
        <f t="shared" si="31"/>
        <v>0</v>
      </c>
      <c r="X1342" s="429">
        <f t="shared" si="31"/>
        <v>0</v>
      </c>
      <c r="Y1342" s="429">
        <f t="shared" si="31"/>
        <v>0</v>
      </c>
      <c r="Z1342" s="429">
        <f t="shared" si="31"/>
        <v>0</v>
      </c>
      <c r="AA1342" s="429" t="s">
        <v>1296</v>
      </c>
    </row>
    <row r="1343" spans="1:27" x14ac:dyDescent="0.25">
      <c r="A1343" t="s">
        <v>149</v>
      </c>
      <c r="B1343" t="s">
        <v>1246</v>
      </c>
      <c r="C1343" t="s">
        <v>1324</v>
      </c>
      <c r="D1343" t="s">
        <v>1384</v>
      </c>
      <c r="E1343" t="s">
        <v>1326</v>
      </c>
      <c r="F1343" t="s">
        <v>1293</v>
      </c>
      <c r="G1343">
        <v>35</v>
      </c>
      <c r="H1343">
        <v>35025</v>
      </c>
      <c r="I1343" t="s">
        <v>563</v>
      </c>
      <c r="J1343" t="s">
        <v>1385</v>
      </c>
      <c r="K1343" t="s">
        <v>1386</v>
      </c>
      <c r="L1343">
        <v>0</v>
      </c>
      <c r="M1343">
        <v>1.0543193808129556</v>
      </c>
      <c r="N1343">
        <v>0</v>
      </c>
      <c r="O1343">
        <v>0</v>
      </c>
      <c r="P1343">
        <v>0</v>
      </c>
      <c r="Q1343">
        <v>0</v>
      </c>
      <c r="R1343" t="s">
        <v>531</v>
      </c>
      <c r="S1343" t="s">
        <v>531</v>
      </c>
      <c r="T1343" t="s">
        <v>531</v>
      </c>
      <c r="U1343" t="s">
        <v>531</v>
      </c>
      <c r="W1343" s="429">
        <f t="shared" si="31"/>
        <v>0</v>
      </c>
      <c r="X1343" s="429">
        <f t="shared" si="31"/>
        <v>0</v>
      </c>
      <c r="Y1343" s="429">
        <f t="shared" si="31"/>
        <v>0</v>
      </c>
      <c r="Z1343" s="429">
        <f t="shared" si="31"/>
        <v>0</v>
      </c>
      <c r="AA1343" s="429" t="s">
        <v>1296</v>
      </c>
    </row>
    <row r="1344" spans="1:27" x14ac:dyDescent="0.25">
      <c r="A1344" t="s">
        <v>149</v>
      </c>
      <c r="B1344" t="s">
        <v>1246</v>
      </c>
      <c r="C1344" t="s">
        <v>1324</v>
      </c>
      <c r="D1344" t="s">
        <v>1384</v>
      </c>
      <c r="E1344" t="s">
        <v>1326</v>
      </c>
      <c r="F1344" t="s">
        <v>1293</v>
      </c>
      <c r="G1344">
        <v>35</v>
      </c>
      <c r="H1344">
        <v>35025</v>
      </c>
      <c r="I1344" t="s">
        <v>563</v>
      </c>
      <c r="J1344" t="s">
        <v>1385</v>
      </c>
      <c r="K1344" t="s">
        <v>1386</v>
      </c>
      <c r="L1344">
        <v>0</v>
      </c>
      <c r="M1344">
        <v>9.2077225924331447</v>
      </c>
      <c r="N1344">
        <v>0</v>
      </c>
      <c r="O1344">
        <v>0</v>
      </c>
      <c r="P1344">
        <v>0</v>
      </c>
      <c r="Q1344">
        <v>0</v>
      </c>
      <c r="R1344" t="s">
        <v>531</v>
      </c>
      <c r="S1344" t="s">
        <v>531</v>
      </c>
      <c r="T1344" t="s">
        <v>531</v>
      </c>
      <c r="U1344" t="s">
        <v>531</v>
      </c>
      <c r="W1344" s="429">
        <f t="shared" si="31"/>
        <v>0</v>
      </c>
      <c r="X1344" s="429">
        <f t="shared" si="31"/>
        <v>0</v>
      </c>
      <c r="Y1344" s="429">
        <f t="shared" si="31"/>
        <v>0</v>
      </c>
      <c r="Z1344" s="429">
        <f t="shared" si="31"/>
        <v>0</v>
      </c>
      <c r="AA1344" s="429" t="s">
        <v>1296</v>
      </c>
    </row>
    <row r="1345" spans="1:27" x14ac:dyDescent="0.25">
      <c r="A1345" t="s">
        <v>149</v>
      </c>
      <c r="B1345" t="s">
        <v>1246</v>
      </c>
      <c r="C1345" t="s">
        <v>1324</v>
      </c>
      <c r="D1345" t="s">
        <v>1384</v>
      </c>
      <c r="E1345" t="s">
        <v>1326</v>
      </c>
      <c r="F1345" t="s">
        <v>1293</v>
      </c>
      <c r="G1345">
        <v>35</v>
      </c>
      <c r="H1345">
        <v>35025</v>
      </c>
      <c r="I1345" t="s">
        <v>563</v>
      </c>
      <c r="J1345" t="s">
        <v>1385</v>
      </c>
      <c r="K1345" t="s">
        <v>1386</v>
      </c>
      <c r="L1345">
        <v>0</v>
      </c>
      <c r="M1345">
        <v>23.429319573621235</v>
      </c>
      <c r="N1345">
        <v>0</v>
      </c>
      <c r="O1345">
        <v>0</v>
      </c>
      <c r="P1345">
        <v>0</v>
      </c>
      <c r="Q1345">
        <v>0</v>
      </c>
      <c r="R1345" t="s">
        <v>531</v>
      </c>
      <c r="S1345" t="s">
        <v>531</v>
      </c>
      <c r="T1345" t="s">
        <v>531</v>
      </c>
      <c r="U1345" t="s">
        <v>531</v>
      </c>
      <c r="W1345" s="429">
        <f t="shared" si="31"/>
        <v>0</v>
      </c>
      <c r="X1345" s="429">
        <f t="shared" si="31"/>
        <v>0</v>
      </c>
      <c r="Y1345" s="429">
        <f t="shared" si="31"/>
        <v>0</v>
      </c>
      <c r="Z1345" s="429">
        <f t="shared" si="31"/>
        <v>0</v>
      </c>
      <c r="AA1345" s="429" t="s">
        <v>1296</v>
      </c>
    </row>
    <row r="1346" spans="1:27" x14ac:dyDescent="0.25">
      <c r="A1346" t="s">
        <v>149</v>
      </c>
      <c r="B1346" t="s">
        <v>1246</v>
      </c>
      <c r="C1346" t="s">
        <v>1324</v>
      </c>
      <c r="D1346" t="s">
        <v>1384</v>
      </c>
      <c r="E1346" t="s">
        <v>1326</v>
      </c>
      <c r="F1346" t="s">
        <v>1293</v>
      </c>
      <c r="G1346">
        <v>35</v>
      </c>
      <c r="H1346">
        <v>35015</v>
      </c>
      <c r="I1346" t="s">
        <v>552</v>
      </c>
      <c r="J1346" t="s">
        <v>1385</v>
      </c>
      <c r="K1346" t="s">
        <v>1386</v>
      </c>
      <c r="L1346">
        <v>0</v>
      </c>
      <c r="M1346">
        <v>7.9425393354575986</v>
      </c>
      <c r="N1346">
        <v>0</v>
      </c>
      <c r="O1346">
        <v>0</v>
      </c>
      <c r="P1346">
        <v>0</v>
      </c>
      <c r="Q1346">
        <v>0</v>
      </c>
      <c r="R1346" t="s">
        <v>531</v>
      </c>
      <c r="S1346" t="s">
        <v>531</v>
      </c>
      <c r="T1346" t="s">
        <v>531</v>
      </c>
      <c r="U1346" t="s">
        <v>531</v>
      </c>
      <c r="W1346" s="429">
        <f t="shared" si="31"/>
        <v>0</v>
      </c>
      <c r="X1346" s="429">
        <f t="shared" si="31"/>
        <v>0</v>
      </c>
      <c r="Y1346" s="429">
        <f t="shared" si="31"/>
        <v>0</v>
      </c>
      <c r="Z1346" s="429">
        <f t="shared" si="31"/>
        <v>0</v>
      </c>
      <c r="AA1346" s="429" t="s">
        <v>1296</v>
      </c>
    </row>
    <row r="1347" spans="1:27" x14ac:dyDescent="0.25">
      <c r="A1347" t="s">
        <v>149</v>
      </c>
      <c r="B1347" t="s">
        <v>1246</v>
      </c>
      <c r="C1347" t="s">
        <v>1324</v>
      </c>
      <c r="D1347" t="s">
        <v>1384</v>
      </c>
      <c r="E1347" t="s">
        <v>1326</v>
      </c>
      <c r="F1347" t="s">
        <v>1293</v>
      </c>
      <c r="G1347">
        <v>35</v>
      </c>
      <c r="H1347">
        <v>35015</v>
      </c>
      <c r="I1347" t="s">
        <v>552</v>
      </c>
      <c r="J1347" t="s">
        <v>1385</v>
      </c>
      <c r="K1347" t="s">
        <v>1386</v>
      </c>
      <c r="L1347">
        <v>0</v>
      </c>
      <c r="M1347">
        <v>5.7870419346844457</v>
      </c>
      <c r="N1347">
        <v>0</v>
      </c>
      <c r="O1347">
        <v>0</v>
      </c>
      <c r="P1347">
        <v>0</v>
      </c>
      <c r="Q1347">
        <v>0</v>
      </c>
      <c r="R1347" t="s">
        <v>531</v>
      </c>
      <c r="S1347" t="s">
        <v>531</v>
      </c>
      <c r="T1347" t="s">
        <v>531</v>
      </c>
      <c r="U1347" t="s">
        <v>531</v>
      </c>
      <c r="W1347" s="429">
        <f t="shared" si="31"/>
        <v>0</v>
      </c>
      <c r="X1347" s="429">
        <f t="shared" si="31"/>
        <v>0</v>
      </c>
      <c r="Y1347" s="429">
        <f t="shared" si="31"/>
        <v>0</v>
      </c>
      <c r="Z1347" s="429">
        <f t="shared" si="31"/>
        <v>0</v>
      </c>
      <c r="AA1347" s="429" t="s">
        <v>1296</v>
      </c>
    </row>
    <row r="1348" spans="1:27" x14ac:dyDescent="0.25">
      <c r="A1348" t="s">
        <v>149</v>
      </c>
      <c r="B1348" t="s">
        <v>1246</v>
      </c>
      <c r="C1348" t="s">
        <v>1324</v>
      </c>
      <c r="D1348" t="s">
        <v>1384</v>
      </c>
      <c r="E1348" t="s">
        <v>1326</v>
      </c>
      <c r="F1348" t="s">
        <v>1293</v>
      </c>
      <c r="G1348">
        <v>35</v>
      </c>
      <c r="H1348">
        <v>35015</v>
      </c>
      <c r="I1348" t="s">
        <v>552</v>
      </c>
      <c r="J1348" t="s">
        <v>1385</v>
      </c>
      <c r="K1348" t="s">
        <v>1386</v>
      </c>
      <c r="L1348">
        <v>59.01845600595189</v>
      </c>
      <c r="M1348">
        <v>1.6400523701534864</v>
      </c>
      <c r="N1348">
        <v>3.1863874620124881</v>
      </c>
      <c r="O1348">
        <v>10.964921560454737</v>
      </c>
      <c r="P1348">
        <v>0</v>
      </c>
      <c r="Q1348">
        <v>0</v>
      </c>
      <c r="R1348" t="s">
        <v>531</v>
      </c>
      <c r="S1348" t="s">
        <v>531</v>
      </c>
      <c r="T1348" t="s">
        <v>531</v>
      </c>
      <c r="U1348" t="s">
        <v>531</v>
      </c>
      <c r="W1348" s="429">
        <f t="shared" si="31"/>
        <v>0</v>
      </c>
      <c r="X1348" s="429">
        <f t="shared" si="31"/>
        <v>0</v>
      </c>
      <c r="Y1348" s="429">
        <f t="shared" si="31"/>
        <v>0</v>
      </c>
      <c r="Z1348" s="429">
        <f t="shared" si="31"/>
        <v>0</v>
      </c>
      <c r="AA1348" s="429" t="s">
        <v>1296</v>
      </c>
    </row>
    <row r="1349" spans="1:27" x14ac:dyDescent="0.25">
      <c r="A1349" t="s">
        <v>149</v>
      </c>
      <c r="B1349" t="s">
        <v>1246</v>
      </c>
      <c r="C1349" t="s">
        <v>1324</v>
      </c>
      <c r="D1349" t="s">
        <v>1384</v>
      </c>
      <c r="E1349" t="s">
        <v>1326</v>
      </c>
      <c r="F1349" t="s">
        <v>1293</v>
      </c>
      <c r="G1349">
        <v>35</v>
      </c>
      <c r="H1349">
        <v>35015</v>
      </c>
      <c r="I1349" t="s">
        <v>552</v>
      </c>
      <c r="J1349" t="s">
        <v>1385</v>
      </c>
      <c r="K1349" t="s">
        <v>1386</v>
      </c>
      <c r="L1349">
        <v>0</v>
      </c>
      <c r="M1349">
        <v>7.7316754592950065</v>
      </c>
      <c r="N1349">
        <v>0</v>
      </c>
      <c r="O1349">
        <v>0</v>
      </c>
      <c r="P1349">
        <v>0</v>
      </c>
      <c r="Q1349">
        <v>0</v>
      </c>
      <c r="R1349" t="s">
        <v>531</v>
      </c>
      <c r="S1349" t="s">
        <v>531</v>
      </c>
      <c r="T1349" t="s">
        <v>531</v>
      </c>
      <c r="U1349" t="s">
        <v>531</v>
      </c>
      <c r="W1349" s="429">
        <f t="shared" si="31"/>
        <v>0</v>
      </c>
      <c r="X1349" s="429">
        <f t="shared" si="31"/>
        <v>0</v>
      </c>
      <c r="Y1349" s="429">
        <f t="shared" si="31"/>
        <v>0</v>
      </c>
      <c r="Z1349" s="429">
        <f t="shared" si="31"/>
        <v>0</v>
      </c>
      <c r="AA1349" s="429" t="s">
        <v>1296</v>
      </c>
    </row>
    <row r="1350" spans="1:27" x14ac:dyDescent="0.25">
      <c r="A1350" t="s">
        <v>149</v>
      </c>
      <c r="B1350" t="s">
        <v>1246</v>
      </c>
      <c r="C1350" t="s">
        <v>1324</v>
      </c>
      <c r="D1350" t="s">
        <v>1384</v>
      </c>
      <c r="E1350" t="s">
        <v>1326</v>
      </c>
      <c r="F1350" t="s">
        <v>1293</v>
      </c>
      <c r="G1350">
        <v>35</v>
      </c>
      <c r="H1350">
        <v>35025</v>
      </c>
      <c r="I1350" t="s">
        <v>563</v>
      </c>
      <c r="J1350" t="s">
        <v>1385</v>
      </c>
      <c r="K1350" t="s">
        <v>1386</v>
      </c>
      <c r="L1350">
        <v>2.3429319573621235</v>
      </c>
      <c r="M1350">
        <v>4.9201571104604591</v>
      </c>
      <c r="N1350">
        <v>13.120418961227891</v>
      </c>
      <c r="O1350">
        <v>0</v>
      </c>
      <c r="P1350">
        <v>0</v>
      </c>
      <c r="Q1350">
        <v>0</v>
      </c>
      <c r="R1350" t="s">
        <v>531</v>
      </c>
      <c r="S1350" t="s">
        <v>531</v>
      </c>
      <c r="T1350" t="s">
        <v>531</v>
      </c>
      <c r="U1350" t="s">
        <v>531</v>
      </c>
      <c r="W1350" s="429">
        <f t="shared" si="31"/>
        <v>0</v>
      </c>
      <c r="X1350" s="429">
        <f t="shared" si="31"/>
        <v>0</v>
      </c>
      <c r="Y1350" s="429">
        <f t="shared" si="31"/>
        <v>0</v>
      </c>
      <c r="Z1350" s="429">
        <f t="shared" si="31"/>
        <v>0</v>
      </c>
      <c r="AA1350" s="429" t="s">
        <v>1296</v>
      </c>
    </row>
    <row r="1351" spans="1:27" x14ac:dyDescent="0.25">
      <c r="A1351" t="s">
        <v>149</v>
      </c>
      <c r="B1351" t="s">
        <v>1246</v>
      </c>
      <c r="C1351" t="s">
        <v>1324</v>
      </c>
      <c r="D1351" t="s">
        <v>1384</v>
      </c>
      <c r="E1351" t="s">
        <v>1326</v>
      </c>
      <c r="F1351" t="s">
        <v>1293</v>
      </c>
      <c r="G1351">
        <v>35</v>
      </c>
      <c r="H1351">
        <v>35025</v>
      </c>
      <c r="I1351" t="s">
        <v>563</v>
      </c>
      <c r="J1351" t="s">
        <v>1385</v>
      </c>
      <c r="K1351" t="s">
        <v>1386</v>
      </c>
      <c r="L1351">
        <v>0</v>
      </c>
      <c r="M1351">
        <v>0.4685863914724247</v>
      </c>
      <c r="N1351">
        <v>0</v>
      </c>
      <c r="O1351">
        <v>0</v>
      </c>
      <c r="P1351">
        <v>0</v>
      </c>
      <c r="Q1351">
        <v>0</v>
      </c>
      <c r="R1351" t="s">
        <v>531</v>
      </c>
      <c r="S1351" t="s">
        <v>531</v>
      </c>
      <c r="T1351" t="s">
        <v>531</v>
      </c>
      <c r="U1351" t="s">
        <v>531</v>
      </c>
      <c r="W1351" s="429">
        <f t="shared" si="31"/>
        <v>0</v>
      </c>
      <c r="X1351" s="429">
        <f t="shared" si="31"/>
        <v>0</v>
      </c>
      <c r="Y1351" s="429">
        <f t="shared" si="31"/>
        <v>0</v>
      </c>
      <c r="Z1351" s="429">
        <f t="shared" si="31"/>
        <v>0</v>
      </c>
      <c r="AA1351" s="429" t="s">
        <v>1296</v>
      </c>
    </row>
    <row r="1352" spans="1:27" x14ac:dyDescent="0.25">
      <c r="A1352" t="s">
        <v>149</v>
      </c>
      <c r="B1352" t="s">
        <v>1246</v>
      </c>
      <c r="C1352" t="s">
        <v>1324</v>
      </c>
      <c r="D1352" t="s">
        <v>1384</v>
      </c>
      <c r="E1352" t="s">
        <v>1326</v>
      </c>
      <c r="F1352" t="s">
        <v>1293</v>
      </c>
      <c r="G1352">
        <v>35</v>
      </c>
      <c r="H1352">
        <v>35025</v>
      </c>
      <c r="I1352" t="s">
        <v>563</v>
      </c>
      <c r="J1352" t="s">
        <v>1385</v>
      </c>
      <c r="K1352" t="s">
        <v>1386</v>
      </c>
      <c r="L1352">
        <v>0</v>
      </c>
      <c r="M1352">
        <v>0.4685863914724247</v>
      </c>
      <c r="N1352">
        <v>0</v>
      </c>
      <c r="O1352">
        <v>0</v>
      </c>
      <c r="P1352">
        <v>0</v>
      </c>
      <c r="Q1352">
        <v>0</v>
      </c>
      <c r="R1352" t="s">
        <v>531</v>
      </c>
      <c r="S1352" t="s">
        <v>531</v>
      </c>
      <c r="T1352" t="s">
        <v>531</v>
      </c>
      <c r="U1352" t="s">
        <v>531</v>
      </c>
      <c r="W1352" s="429">
        <f t="shared" si="31"/>
        <v>0</v>
      </c>
      <c r="X1352" s="429">
        <f t="shared" si="31"/>
        <v>0</v>
      </c>
      <c r="Y1352" s="429">
        <f t="shared" si="31"/>
        <v>0</v>
      </c>
      <c r="Z1352" s="429">
        <f t="shared" si="31"/>
        <v>0</v>
      </c>
      <c r="AA1352" s="429" t="s">
        <v>1296</v>
      </c>
    </row>
    <row r="1353" spans="1:27" x14ac:dyDescent="0.25">
      <c r="A1353" t="s">
        <v>149</v>
      </c>
      <c r="B1353" t="s">
        <v>1246</v>
      </c>
      <c r="C1353" t="s">
        <v>1324</v>
      </c>
      <c r="D1353" t="s">
        <v>1384</v>
      </c>
      <c r="E1353" t="s">
        <v>1326</v>
      </c>
      <c r="F1353" t="s">
        <v>1293</v>
      </c>
      <c r="G1353">
        <v>35</v>
      </c>
      <c r="H1353">
        <v>35025</v>
      </c>
      <c r="I1353" t="s">
        <v>563</v>
      </c>
      <c r="J1353" t="s">
        <v>1385</v>
      </c>
      <c r="K1353" t="s">
        <v>1386</v>
      </c>
      <c r="L1353">
        <v>0</v>
      </c>
      <c r="M1353">
        <v>0.4685863914724247</v>
      </c>
      <c r="N1353">
        <v>0</v>
      </c>
      <c r="O1353">
        <v>0</v>
      </c>
      <c r="P1353">
        <v>0</v>
      </c>
      <c r="Q1353">
        <v>0</v>
      </c>
      <c r="R1353" t="s">
        <v>531</v>
      </c>
      <c r="S1353" t="s">
        <v>531</v>
      </c>
      <c r="T1353" t="s">
        <v>531</v>
      </c>
      <c r="U1353" t="s">
        <v>531</v>
      </c>
      <c r="W1353" s="429">
        <f t="shared" si="31"/>
        <v>0</v>
      </c>
      <c r="X1353" s="429">
        <f t="shared" si="31"/>
        <v>0</v>
      </c>
      <c r="Y1353" s="429">
        <f t="shared" si="31"/>
        <v>0</v>
      </c>
      <c r="Z1353" s="429">
        <f t="shared" si="31"/>
        <v>0</v>
      </c>
      <c r="AA1353" s="429" t="s">
        <v>1296</v>
      </c>
    </row>
    <row r="1354" spans="1:27" x14ac:dyDescent="0.25">
      <c r="A1354" t="s">
        <v>149</v>
      </c>
      <c r="B1354" t="s">
        <v>1246</v>
      </c>
      <c r="C1354" t="s">
        <v>1324</v>
      </c>
      <c r="D1354" t="s">
        <v>1384</v>
      </c>
      <c r="E1354" t="s">
        <v>1326</v>
      </c>
      <c r="F1354" t="s">
        <v>1293</v>
      </c>
      <c r="G1354">
        <v>35</v>
      </c>
      <c r="H1354">
        <v>35025</v>
      </c>
      <c r="I1354" t="s">
        <v>563</v>
      </c>
      <c r="J1354" t="s">
        <v>1385</v>
      </c>
      <c r="K1354" t="s">
        <v>1386</v>
      </c>
      <c r="L1354">
        <v>0</v>
      </c>
      <c r="M1354">
        <v>0.4685863914724247</v>
      </c>
      <c r="N1354">
        <v>0</v>
      </c>
      <c r="O1354">
        <v>0</v>
      </c>
      <c r="P1354">
        <v>0</v>
      </c>
      <c r="Q1354">
        <v>0</v>
      </c>
      <c r="R1354" t="s">
        <v>531</v>
      </c>
      <c r="S1354" t="s">
        <v>531</v>
      </c>
      <c r="T1354" t="s">
        <v>531</v>
      </c>
      <c r="U1354" t="s">
        <v>531</v>
      </c>
      <c r="W1354" s="429">
        <f t="shared" si="31"/>
        <v>0</v>
      </c>
      <c r="X1354" s="429">
        <f t="shared" si="31"/>
        <v>0</v>
      </c>
      <c r="Y1354" s="429">
        <f t="shared" si="31"/>
        <v>0</v>
      </c>
      <c r="Z1354" s="429">
        <f t="shared" si="31"/>
        <v>0</v>
      </c>
      <c r="AA1354" s="429" t="s">
        <v>1296</v>
      </c>
    </row>
    <row r="1355" spans="1:27" x14ac:dyDescent="0.25">
      <c r="A1355" t="s">
        <v>149</v>
      </c>
      <c r="B1355" t="s">
        <v>1246</v>
      </c>
      <c r="C1355" t="s">
        <v>1324</v>
      </c>
      <c r="D1355" t="s">
        <v>1384</v>
      </c>
      <c r="E1355" t="s">
        <v>1326</v>
      </c>
      <c r="F1355" t="s">
        <v>1293</v>
      </c>
      <c r="G1355">
        <v>35</v>
      </c>
      <c r="H1355">
        <v>35025</v>
      </c>
      <c r="I1355" t="s">
        <v>563</v>
      </c>
      <c r="J1355" t="s">
        <v>1385</v>
      </c>
      <c r="K1355" t="s">
        <v>1386</v>
      </c>
      <c r="L1355">
        <v>0</v>
      </c>
      <c r="M1355">
        <v>0.4685863914724247</v>
      </c>
      <c r="N1355">
        <v>0</v>
      </c>
      <c r="O1355">
        <v>0</v>
      </c>
      <c r="P1355">
        <v>0</v>
      </c>
      <c r="Q1355">
        <v>0</v>
      </c>
      <c r="R1355" t="s">
        <v>531</v>
      </c>
      <c r="S1355" t="s">
        <v>531</v>
      </c>
      <c r="T1355" t="s">
        <v>531</v>
      </c>
      <c r="U1355" t="s">
        <v>531</v>
      </c>
      <c r="W1355" s="429">
        <f t="shared" si="31"/>
        <v>0</v>
      </c>
      <c r="X1355" s="429">
        <f t="shared" si="31"/>
        <v>0</v>
      </c>
      <c r="Y1355" s="429">
        <f t="shared" si="31"/>
        <v>0</v>
      </c>
      <c r="Z1355" s="429">
        <f t="shared" si="31"/>
        <v>0</v>
      </c>
      <c r="AA1355" s="429" t="s">
        <v>1296</v>
      </c>
    </row>
    <row r="1356" spans="1:27" x14ac:dyDescent="0.25">
      <c r="A1356" t="s">
        <v>149</v>
      </c>
      <c r="B1356" t="s">
        <v>1246</v>
      </c>
      <c r="C1356" t="s">
        <v>1324</v>
      </c>
      <c r="D1356" t="s">
        <v>1384</v>
      </c>
      <c r="E1356" t="s">
        <v>1326</v>
      </c>
      <c r="F1356" t="s">
        <v>1293</v>
      </c>
      <c r="G1356">
        <v>35</v>
      </c>
      <c r="H1356">
        <v>35025</v>
      </c>
      <c r="I1356" t="s">
        <v>563</v>
      </c>
      <c r="J1356" t="s">
        <v>1385</v>
      </c>
      <c r="K1356" t="s">
        <v>1386</v>
      </c>
      <c r="L1356">
        <v>0</v>
      </c>
      <c r="M1356">
        <v>0.4685863914724247</v>
      </c>
      <c r="N1356">
        <v>0</v>
      </c>
      <c r="O1356">
        <v>0</v>
      </c>
      <c r="P1356">
        <v>0</v>
      </c>
      <c r="Q1356">
        <v>0</v>
      </c>
      <c r="R1356" t="s">
        <v>531</v>
      </c>
      <c r="S1356" t="s">
        <v>531</v>
      </c>
      <c r="T1356" t="s">
        <v>531</v>
      </c>
      <c r="U1356" t="s">
        <v>531</v>
      </c>
      <c r="W1356" s="429">
        <f t="shared" si="31"/>
        <v>0</v>
      </c>
      <c r="X1356" s="429">
        <f t="shared" si="31"/>
        <v>0</v>
      </c>
      <c r="Y1356" s="429">
        <f t="shared" si="31"/>
        <v>0</v>
      </c>
      <c r="Z1356" s="429">
        <f t="shared" si="31"/>
        <v>0</v>
      </c>
      <c r="AA1356" s="429" t="s">
        <v>1296</v>
      </c>
    </row>
    <row r="1357" spans="1:27" x14ac:dyDescent="0.25">
      <c r="A1357" t="s">
        <v>149</v>
      </c>
      <c r="B1357" t="s">
        <v>1246</v>
      </c>
      <c r="C1357" t="s">
        <v>1324</v>
      </c>
      <c r="D1357" t="s">
        <v>1384</v>
      </c>
      <c r="E1357" t="s">
        <v>1326</v>
      </c>
      <c r="F1357" t="s">
        <v>1293</v>
      </c>
      <c r="G1357">
        <v>35</v>
      </c>
      <c r="H1357">
        <v>35025</v>
      </c>
      <c r="I1357" t="s">
        <v>563</v>
      </c>
      <c r="J1357" t="s">
        <v>1385</v>
      </c>
      <c r="K1357" t="s">
        <v>1386</v>
      </c>
      <c r="L1357">
        <v>0</v>
      </c>
      <c r="M1357">
        <v>22.960733182148811</v>
      </c>
      <c r="N1357">
        <v>0</v>
      </c>
      <c r="O1357">
        <v>0</v>
      </c>
      <c r="P1357">
        <v>0</v>
      </c>
      <c r="Q1357">
        <v>0</v>
      </c>
      <c r="R1357" t="s">
        <v>531</v>
      </c>
      <c r="S1357" t="s">
        <v>531</v>
      </c>
      <c r="T1357" t="s">
        <v>531</v>
      </c>
      <c r="U1357" t="s">
        <v>531</v>
      </c>
      <c r="W1357" s="429">
        <f t="shared" si="31"/>
        <v>0</v>
      </c>
      <c r="X1357" s="429">
        <f t="shared" si="31"/>
        <v>0</v>
      </c>
      <c r="Y1357" s="429">
        <f t="shared" si="31"/>
        <v>0</v>
      </c>
      <c r="Z1357" s="429">
        <f t="shared" si="31"/>
        <v>0</v>
      </c>
      <c r="AA1357" s="429" t="s">
        <v>1296</v>
      </c>
    </row>
    <row r="1358" spans="1:27" x14ac:dyDescent="0.25">
      <c r="A1358" t="s">
        <v>149</v>
      </c>
      <c r="B1358" t="s">
        <v>1246</v>
      </c>
      <c r="C1358" t="s">
        <v>1324</v>
      </c>
      <c r="D1358" t="s">
        <v>1384</v>
      </c>
      <c r="E1358" t="s">
        <v>1326</v>
      </c>
      <c r="F1358" t="s">
        <v>1293</v>
      </c>
      <c r="G1358">
        <v>35</v>
      </c>
      <c r="H1358">
        <v>35025</v>
      </c>
      <c r="I1358" t="s">
        <v>563</v>
      </c>
      <c r="J1358" t="s">
        <v>1385</v>
      </c>
      <c r="K1358" t="s">
        <v>1386</v>
      </c>
      <c r="L1358">
        <v>0</v>
      </c>
      <c r="M1358">
        <v>3.9829843275156098</v>
      </c>
      <c r="N1358">
        <v>0</v>
      </c>
      <c r="O1358">
        <v>0</v>
      </c>
      <c r="P1358">
        <v>0</v>
      </c>
      <c r="Q1358">
        <v>0</v>
      </c>
      <c r="R1358" t="s">
        <v>531</v>
      </c>
      <c r="S1358" t="s">
        <v>531</v>
      </c>
      <c r="T1358" t="s">
        <v>531</v>
      </c>
      <c r="U1358" t="s">
        <v>531</v>
      </c>
      <c r="W1358" s="429">
        <f t="shared" si="31"/>
        <v>0</v>
      </c>
      <c r="X1358" s="429">
        <f t="shared" si="31"/>
        <v>0</v>
      </c>
      <c r="Y1358" s="429">
        <f t="shared" si="31"/>
        <v>0</v>
      </c>
      <c r="Z1358" s="429">
        <f t="shared" si="31"/>
        <v>0</v>
      </c>
      <c r="AA1358" s="429" t="s">
        <v>1296</v>
      </c>
    </row>
    <row r="1359" spans="1:27" x14ac:dyDescent="0.25">
      <c r="A1359" t="s">
        <v>149</v>
      </c>
      <c r="B1359" t="s">
        <v>1246</v>
      </c>
      <c r="C1359" t="s">
        <v>1324</v>
      </c>
      <c r="D1359" t="s">
        <v>1384</v>
      </c>
      <c r="E1359" t="s">
        <v>1326</v>
      </c>
      <c r="F1359" t="s">
        <v>1293</v>
      </c>
      <c r="G1359">
        <v>35</v>
      </c>
      <c r="H1359">
        <v>35025</v>
      </c>
      <c r="I1359" t="s">
        <v>563</v>
      </c>
      <c r="J1359" t="s">
        <v>1385</v>
      </c>
      <c r="K1359" t="s">
        <v>1386</v>
      </c>
      <c r="L1359">
        <v>0</v>
      </c>
      <c r="M1359">
        <v>3.7486911317793976</v>
      </c>
      <c r="N1359">
        <v>0</v>
      </c>
      <c r="O1359">
        <v>0</v>
      </c>
      <c r="P1359">
        <v>0</v>
      </c>
      <c r="Q1359">
        <v>0</v>
      </c>
      <c r="R1359" t="s">
        <v>531</v>
      </c>
      <c r="S1359" t="s">
        <v>531</v>
      </c>
      <c r="T1359" t="s">
        <v>531</v>
      </c>
      <c r="U1359" t="s">
        <v>531</v>
      </c>
      <c r="W1359" s="429">
        <f t="shared" si="31"/>
        <v>0</v>
      </c>
      <c r="X1359" s="429">
        <f t="shared" si="31"/>
        <v>0</v>
      </c>
      <c r="Y1359" s="429">
        <f t="shared" si="31"/>
        <v>0</v>
      </c>
      <c r="Z1359" s="429">
        <f t="shared" si="31"/>
        <v>0</v>
      </c>
      <c r="AA1359" s="429" t="s">
        <v>1296</v>
      </c>
    </row>
    <row r="1360" spans="1:27" x14ac:dyDescent="0.25">
      <c r="A1360" t="s">
        <v>149</v>
      </c>
      <c r="B1360" t="s">
        <v>1246</v>
      </c>
      <c r="C1360" t="s">
        <v>1324</v>
      </c>
      <c r="D1360" t="s">
        <v>1384</v>
      </c>
      <c r="E1360" t="s">
        <v>1326</v>
      </c>
      <c r="F1360" t="s">
        <v>1293</v>
      </c>
      <c r="G1360">
        <v>35</v>
      </c>
      <c r="H1360">
        <v>35025</v>
      </c>
      <c r="I1360" t="s">
        <v>563</v>
      </c>
      <c r="J1360" t="s">
        <v>1385</v>
      </c>
      <c r="K1360" t="s">
        <v>1386</v>
      </c>
      <c r="L1360">
        <v>37.955497709266396</v>
      </c>
      <c r="M1360">
        <v>26.70942431392821</v>
      </c>
      <c r="N1360">
        <v>75.910995418532792</v>
      </c>
      <c r="O1360">
        <v>0</v>
      </c>
      <c r="P1360">
        <v>3.0458115445707605</v>
      </c>
      <c r="Q1360">
        <v>3.0458115445707605</v>
      </c>
      <c r="R1360" t="s">
        <v>531</v>
      </c>
      <c r="S1360" t="s">
        <v>531</v>
      </c>
      <c r="T1360" t="s">
        <v>531</v>
      </c>
      <c r="U1360" t="s">
        <v>531</v>
      </c>
      <c r="W1360" s="429">
        <f t="shared" si="31"/>
        <v>0</v>
      </c>
      <c r="X1360" s="429">
        <f t="shared" si="31"/>
        <v>0</v>
      </c>
      <c r="Y1360" s="429">
        <f t="shared" si="31"/>
        <v>0</v>
      </c>
      <c r="Z1360" s="429">
        <f t="shared" si="31"/>
        <v>0</v>
      </c>
      <c r="AA1360" s="429" t="s">
        <v>1296</v>
      </c>
    </row>
    <row r="1361" spans="1:27" x14ac:dyDescent="0.25">
      <c r="A1361" t="s">
        <v>149</v>
      </c>
      <c r="B1361" t="s">
        <v>1246</v>
      </c>
      <c r="C1361" t="s">
        <v>1324</v>
      </c>
      <c r="D1361" t="s">
        <v>1384</v>
      </c>
      <c r="E1361" t="s">
        <v>1326</v>
      </c>
      <c r="F1361" t="s">
        <v>1293</v>
      </c>
      <c r="G1361">
        <v>35</v>
      </c>
      <c r="H1361">
        <v>35015</v>
      </c>
      <c r="I1361" t="s">
        <v>552</v>
      </c>
      <c r="J1361" t="s">
        <v>1385</v>
      </c>
      <c r="K1361" t="s">
        <v>1386</v>
      </c>
      <c r="L1361">
        <v>47.514660095303867</v>
      </c>
      <c r="M1361">
        <v>6.1853403674360061</v>
      </c>
      <c r="N1361">
        <v>71.271990142955801</v>
      </c>
      <c r="O1361">
        <v>0</v>
      </c>
      <c r="P1361">
        <v>1.5697644114326228</v>
      </c>
      <c r="Q1361">
        <v>1.5697644114326228</v>
      </c>
      <c r="R1361" t="s">
        <v>531</v>
      </c>
      <c r="S1361" t="s">
        <v>531</v>
      </c>
      <c r="T1361" t="s">
        <v>531</v>
      </c>
      <c r="U1361" t="s">
        <v>531</v>
      </c>
      <c r="W1361" s="429">
        <f t="shared" si="31"/>
        <v>0</v>
      </c>
      <c r="X1361" s="429">
        <f t="shared" si="31"/>
        <v>0</v>
      </c>
      <c r="Y1361" s="429">
        <f t="shared" si="31"/>
        <v>0</v>
      </c>
      <c r="Z1361" s="429">
        <f t="shared" si="31"/>
        <v>0</v>
      </c>
      <c r="AA1361" s="429" t="s">
        <v>1296</v>
      </c>
    </row>
    <row r="1362" spans="1:27" x14ac:dyDescent="0.25">
      <c r="A1362" t="s">
        <v>149</v>
      </c>
      <c r="B1362" t="s">
        <v>1246</v>
      </c>
      <c r="C1362" t="s">
        <v>1324</v>
      </c>
      <c r="D1362" t="s">
        <v>1384</v>
      </c>
      <c r="E1362" t="s">
        <v>1326</v>
      </c>
      <c r="F1362" t="s">
        <v>1293</v>
      </c>
      <c r="G1362">
        <v>35</v>
      </c>
      <c r="H1362">
        <v>35015</v>
      </c>
      <c r="I1362" t="s">
        <v>552</v>
      </c>
      <c r="J1362" t="s">
        <v>1385</v>
      </c>
      <c r="K1362" t="s">
        <v>1386</v>
      </c>
      <c r="L1362">
        <v>0</v>
      </c>
      <c r="M1362">
        <v>7.0287958720863699</v>
      </c>
      <c r="N1362">
        <v>0</v>
      </c>
      <c r="O1362">
        <v>0</v>
      </c>
      <c r="P1362">
        <v>0</v>
      </c>
      <c r="Q1362">
        <v>0</v>
      </c>
      <c r="R1362" t="s">
        <v>531</v>
      </c>
      <c r="S1362" t="s">
        <v>531</v>
      </c>
      <c r="T1362" t="s">
        <v>531</v>
      </c>
      <c r="U1362" t="s">
        <v>531</v>
      </c>
      <c r="W1362" s="429">
        <f t="shared" si="31"/>
        <v>0</v>
      </c>
      <c r="X1362" s="429">
        <f t="shared" si="31"/>
        <v>0</v>
      </c>
      <c r="Y1362" s="429">
        <f t="shared" si="31"/>
        <v>0</v>
      </c>
      <c r="Z1362" s="429">
        <f t="shared" si="31"/>
        <v>0</v>
      </c>
      <c r="AA1362" s="429" t="s">
        <v>1296</v>
      </c>
    </row>
    <row r="1363" spans="1:27" x14ac:dyDescent="0.25">
      <c r="A1363" t="s">
        <v>149</v>
      </c>
      <c r="B1363" t="s">
        <v>1246</v>
      </c>
      <c r="C1363" t="s">
        <v>1324</v>
      </c>
      <c r="D1363" t="s">
        <v>1384</v>
      </c>
      <c r="E1363" t="s">
        <v>1326</v>
      </c>
      <c r="F1363" t="s">
        <v>1293</v>
      </c>
      <c r="G1363">
        <v>35</v>
      </c>
      <c r="H1363">
        <v>35015</v>
      </c>
      <c r="I1363" t="s">
        <v>552</v>
      </c>
      <c r="J1363" t="s">
        <v>1385</v>
      </c>
      <c r="K1363" t="s">
        <v>1386</v>
      </c>
      <c r="L1363">
        <v>0</v>
      </c>
      <c r="M1363">
        <v>8.2002618507674327</v>
      </c>
      <c r="N1363">
        <v>0</v>
      </c>
      <c r="O1363">
        <v>0</v>
      </c>
      <c r="P1363">
        <v>0</v>
      </c>
      <c r="Q1363">
        <v>0</v>
      </c>
      <c r="R1363" t="s">
        <v>531</v>
      </c>
      <c r="S1363" t="s">
        <v>531</v>
      </c>
      <c r="T1363" t="s">
        <v>531</v>
      </c>
      <c r="U1363" t="s">
        <v>531</v>
      </c>
      <c r="W1363" s="429">
        <f t="shared" si="31"/>
        <v>0</v>
      </c>
      <c r="X1363" s="429">
        <f t="shared" si="31"/>
        <v>0</v>
      </c>
      <c r="Y1363" s="429">
        <f t="shared" si="31"/>
        <v>0</v>
      </c>
      <c r="Z1363" s="429">
        <f t="shared" si="31"/>
        <v>0</v>
      </c>
      <c r="AA1363" s="429" t="s">
        <v>1296</v>
      </c>
    </row>
    <row r="1364" spans="1:27" x14ac:dyDescent="0.25">
      <c r="A1364" t="s">
        <v>149</v>
      </c>
      <c r="B1364" t="s">
        <v>1246</v>
      </c>
      <c r="C1364" t="s">
        <v>1324</v>
      </c>
      <c r="D1364" t="s">
        <v>1384</v>
      </c>
      <c r="E1364" t="s">
        <v>1326</v>
      </c>
      <c r="F1364" t="s">
        <v>1293</v>
      </c>
      <c r="G1364">
        <v>35</v>
      </c>
      <c r="H1364">
        <v>35015</v>
      </c>
      <c r="I1364" t="s">
        <v>552</v>
      </c>
      <c r="J1364" t="s">
        <v>1385</v>
      </c>
      <c r="K1364" t="s">
        <v>1386</v>
      </c>
      <c r="L1364">
        <v>47.514660095303867</v>
      </c>
      <c r="M1364">
        <v>6.8882199546446428</v>
      </c>
      <c r="N1364">
        <v>71.271990142955801</v>
      </c>
      <c r="O1364">
        <v>0</v>
      </c>
      <c r="P1364">
        <v>1.6166230505798651</v>
      </c>
      <c r="Q1364">
        <v>1.6166230505798651</v>
      </c>
      <c r="R1364" t="s">
        <v>531</v>
      </c>
      <c r="S1364" t="s">
        <v>531</v>
      </c>
      <c r="T1364" t="s">
        <v>531</v>
      </c>
      <c r="U1364" t="s">
        <v>531</v>
      </c>
      <c r="W1364" s="429">
        <f t="shared" si="31"/>
        <v>0</v>
      </c>
      <c r="X1364" s="429">
        <f t="shared" si="31"/>
        <v>0</v>
      </c>
      <c r="Y1364" s="429">
        <f t="shared" si="31"/>
        <v>0</v>
      </c>
      <c r="Z1364" s="429">
        <f t="shared" si="31"/>
        <v>0</v>
      </c>
      <c r="AA1364" s="429" t="s">
        <v>1296</v>
      </c>
    </row>
    <row r="1365" spans="1:27" x14ac:dyDescent="0.25">
      <c r="A1365" t="s">
        <v>149</v>
      </c>
      <c r="B1365" t="s">
        <v>1246</v>
      </c>
      <c r="C1365" t="s">
        <v>1324</v>
      </c>
      <c r="D1365" t="s">
        <v>1384</v>
      </c>
      <c r="E1365" t="s">
        <v>1326</v>
      </c>
      <c r="F1365" t="s">
        <v>1293</v>
      </c>
      <c r="G1365">
        <v>35</v>
      </c>
      <c r="H1365">
        <v>35015</v>
      </c>
      <c r="I1365" t="s">
        <v>552</v>
      </c>
      <c r="J1365" t="s">
        <v>1385</v>
      </c>
      <c r="K1365" t="s">
        <v>1386</v>
      </c>
      <c r="L1365">
        <v>38.002356348413642</v>
      </c>
      <c r="M1365">
        <v>7.6145288614269013</v>
      </c>
      <c r="N1365">
        <v>38.002356348413642</v>
      </c>
      <c r="O1365">
        <v>0</v>
      </c>
      <c r="P1365">
        <v>2.6475131118191992</v>
      </c>
      <c r="Q1365">
        <v>2.6475131118191992</v>
      </c>
      <c r="R1365" t="s">
        <v>531</v>
      </c>
      <c r="S1365" t="s">
        <v>531</v>
      </c>
      <c r="T1365" t="s">
        <v>531</v>
      </c>
      <c r="U1365" t="s">
        <v>531</v>
      </c>
      <c r="W1365" s="429">
        <f t="shared" si="31"/>
        <v>0</v>
      </c>
      <c r="X1365" s="429">
        <f t="shared" si="31"/>
        <v>0</v>
      </c>
      <c r="Y1365" s="429">
        <f t="shared" si="31"/>
        <v>0</v>
      </c>
      <c r="Z1365" s="429">
        <f t="shared" si="31"/>
        <v>0</v>
      </c>
      <c r="AA1365" s="429" t="s">
        <v>1296</v>
      </c>
    </row>
    <row r="1366" spans="1:27" x14ac:dyDescent="0.25">
      <c r="A1366" t="s">
        <v>149</v>
      </c>
      <c r="B1366" t="s">
        <v>1246</v>
      </c>
      <c r="C1366" t="s">
        <v>1324</v>
      </c>
      <c r="D1366" t="s">
        <v>1384</v>
      </c>
      <c r="E1366" t="s">
        <v>1326</v>
      </c>
      <c r="F1366" t="s">
        <v>1293</v>
      </c>
      <c r="G1366">
        <v>35</v>
      </c>
      <c r="H1366">
        <v>35015</v>
      </c>
      <c r="I1366" t="s">
        <v>552</v>
      </c>
      <c r="J1366" t="s">
        <v>1385</v>
      </c>
      <c r="K1366" t="s">
        <v>1386</v>
      </c>
      <c r="L1366">
        <v>0</v>
      </c>
      <c r="M1366">
        <v>7.0287958720863699</v>
      </c>
      <c r="N1366">
        <v>0</v>
      </c>
      <c r="O1366">
        <v>0</v>
      </c>
      <c r="P1366">
        <v>0</v>
      </c>
      <c r="Q1366">
        <v>0</v>
      </c>
      <c r="R1366" t="s">
        <v>531</v>
      </c>
      <c r="S1366" t="s">
        <v>531</v>
      </c>
      <c r="T1366" t="s">
        <v>531</v>
      </c>
      <c r="U1366" t="s">
        <v>531</v>
      </c>
      <c r="W1366" s="429">
        <f t="shared" si="31"/>
        <v>0</v>
      </c>
      <c r="X1366" s="429">
        <f t="shared" si="31"/>
        <v>0</v>
      </c>
      <c r="Y1366" s="429">
        <f t="shared" si="31"/>
        <v>0</v>
      </c>
      <c r="Z1366" s="429">
        <f t="shared" si="31"/>
        <v>0</v>
      </c>
      <c r="AA1366" s="429" t="s">
        <v>1296</v>
      </c>
    </row>
    <row r="1367" spans="1:27" x14ac:dyDescent="0.25">
      <c r="A1367" t="s">
        <v>149</v>
      </c>
      <c r="B1367" t="s">
        <v>1246</v>
      </c>
      <c r="C1367" t="s">
        <v>1324</v>
      </c>
      <c r="D1367" t="s">
        <v>1384</v>
      </c>
      <c r="E1367" t="s">
        <v>1326</v>
      </c>
      <c r="F1367" t="s">
        <v>1293</v>
      </c>
      <c r="G1367">
        <v>35</v>
      </c>
      <c r="H1367">
        <v>35015</v>
      </c>
      <c r="I1367" t="s">
        <v>552</v>
      </c>
      <c r="J1367" t="s">
        <v>1385</v>
      </c>
      <c r="K1367" t="s">
        <v>1386</v>
      </c>
      <c r="L1367">
        <v>0</v>
      </c>
      <c r="M1367">
        <v>7.0287958720863699</v>
      </c>
      <c r="N1367">
        <v>0</v>
      </c>
      <c r="O1367">
        <v>0</v>
      </c>
      <c r="P1367">
        <v>0</v>
      </c>
      <c r="Q1367">
        <v>0</v>
      </c>
      <c r="R1367" t="s">
        <v>531</v>
      </c>
      <c r="S1367" t="s">
        <v>531</v>
      </c>
      <c r="T1367" t="s">
        <v>531</v>
      </c>
      <c r="U1367" t="s">
        <v>531</v>
      </c>
      <c r="W1367" s="429">
        <f t="shared" si="31"/>
        <v>0</v>
      </c>
      <c r="X1367" s="429">
        <f t="shared" si="31"/>
        <v>0</v>
      </c>
      <c r="Y1367" s="429">
        <f t="shared" si="31"/>
        <v>0</v>
      </c>
      <c r="Z1367" s="429">
        <f t="shared" si="31"/>
        <v>0</v>
      </c>
      <c r="AA1367" s="429" t="s">
        <v>1296</v>
      </c>
    </row>
    <row r="1368" spans="1:27" x14ac:dyDescent="0.25">
      <c r="A1368" t="s">
        <v>149</v>
      </c>
      <c r="B1368" t="s">
        <v>1246</v>
      </c>
      <c r="C1368" t="s">
        <v>1324</v>
      </c>
      <c r="D1368" t="s">
        <v>1384</v>
      </c>
      <c r="E1368" t="s">
        <v>1326</v>
      </c>
      <c r="F1368" t="s">
        <v>1293</v>
      </c>
      <c r="G1368">
        <v>35</v>
      </c>
      <c r="H1368">
        <v>35015</v>
      </c>
      <c r="I1368" t="s">
        <v>552</v>
      </c>
      <c r="J1368" t="s">
        <v>1385</v>
      </c>
      <c r="K1368" t="s">
        <v>1386</v>
      </c>
      <c r="L1368">
        <v>38.002356348413642</v>
      </c>
      <c r="M1368">
        <v>7.6145288614269013</v>
      </c>
      <c r="N1368">
        <v>38.002356348413642</v>
      </c>
      <c r="O1368">
        <v>0</v>
      </c>
      <c r="P1368">
        <v>2.6475131118191992</v>
      </c>
      <c r="Q1368">
        <v>2.6475131118191992</v>
      </c>
      <c r="R1368" t="s">
        <v>531</v>
      </c>
      <c r="S1368" t="s">
        <v>531</v>
      </c>
      <c r="T1368" t="s">
        <v>531</v>
      </c>
      <c r="U1368" t="s">
        <v>531</v>
      </c>
      <c r="W1368" s="429">
        <f t="shared" si="31"/>
        <v>0</v>
      </c>
      <c r="X1368" s="429">
        <f t="shared" si="31"/>
        <v>0</v>
      </c>
      <c r="Y1368" s="429">
        <f t="shared" si="31"/>
        <v>0</v>
      </c>
      <c r="Z1368" s="429">
        <f t="shared" si="31"/>
        <v>0</v>
      </c>
      <c r="AA1368" s="429" t="s">
        <v>1296</v>
      </c>
    </row>
    <row r="1369" spans="1:27" x14ac:dyDescent="0.25">
      <c r="A1369" t="s">
        <v>149</v>
      </c>
      <c r="B1369" t="s">
        <v>1246</v>
      </c>
      <c r="C1369" t="s">
        <v>1324</v>
      </c>
      <c r="D1369" t="s">
        <v>1384</v>
      </c>
      <c r="E1369" t="s">
        <v>1326</v>
      </c>
      <c r="F1369" t="s">
        <v>1293</v>
      </c>
      <c r="G1369">
        <v>35</v>
      </c>
      <c r="H1369">
        <v>35015</v>
      </c>
      <c r="I1369" t="s">
        <v>552</v>
      </c>
      <c r="J1369" t="s">
        <v>1385</v>
      </c>
      <c r="K1369" t="s">
        <v>1386</v>
      </c>
      <c r="L1369">
        <v>0</v>
      </c>
      <c r="M1369">
        <v>10.543193808129555</v>
      </c>
      <c r="N1369">
        <v>0</v>
      </c>
      <c r="O1369">
        <v>0</v>
      </c>
      <c r="P1369">
        <v>0</v>
      </c>
      <c r="Q1369">
        <v>0</v>
      </c>
      <c r="R1369" t="s">
        <v>531</v>
      </c>
      <c r="S1369" t="s">
        <v>531</v>
      </c>
      <c r="T1369" t="s">
        <v>531</v>
      </c>
      <c r="U1369" t="s">
        <v>531</v>
      </c>
      <c r="W1369" s="429">
        <f t="shared" si="31"/>
        <v>0</v>
      </c>
      <c r="X1369" s="429">
        <f t="shared" si="31"/>
        <v>0</v>
      </c>
      <c r="Y1369" s="429">
        <f t="shared" si="31"/>
        <v>0</v>
      </c>
      <c r="Z1369" s="429">
        <f t="shared" si="31"/>
        <v>0</v>
      </c>
      <c r="AA1369" s="429" t="s">
        <v>1296</v>
      </c>
    </row>
    <row r="1370" spans="1:27" x14ac:dyDescent="0.25">
      <c r="A1370" t="s">
        <v>149</v>
      </c>
      <c r="B1370" t="s">
        <v>1246</v>
      </c>
      <c r="C1370" t="s">
        <v>1324</v>
      </c>
      <c r="D1370" t="s">
        <v>1384</v>
      </c>
      <c r="E1370" t="s">
        <v>1326</v>
      </c>
      <c r="F1370" t="s">
        <v>1293</v>
      </c>
      <c r="G1370">
        <v>35</v>
      </c>
      <c r="H1370">
        <v>35015</v>
      </c>
      <c r="I1370" t="s">
        <v>552</v>
      </c>
      <c r="J1370" t="s">
        <v>1385</v>
      </c>
      <c r="K1370" t="s">
        <v>1386</v>
      </c>
      <c r="L1370">
        <v>0</v>
      </c>
      <c r="M1370">
        <v>11.011780199601981</v>
      </c>
      <c r="N1370">
        <v>0</v>
      </c>
      <c r="O1370">
        <v>0</v>
      </c>
      <c r="P1370">
        <v>0</v>
      </c>
      <c r="Q1370">
        <v>0</v>
      </c>
      <c r="R1370" t="s">
        <v>531</v>
      </c>
      <c r="S1370" t="s">
        <v>531</v>
      </c>
      <c r="T1370" t="s">
        <v>531</v>
      </c>
      <c r="U1370" t="s">
        <v>531</v>
      </c>
      <c r="W1370" s="429">
        <f t="shared" si="31"/>
        <v>0</v>
      </c>
      <c r="X1370" s="429">
        <f t="shared" si="31"/>
        <v>0</v>
      </c>
      <c r="Y1370" s="429">
        <f t="shared" si="31"/>
        <v>0</v>
      </c>
      <c r="Z1370" s="429">
        <f t="shared" si="31"/>
        <v>0</v>
      </c>
      <c r="AA1370" s="429" t="s">
        <v>1296</v>
      </c>
    </row>
    <row r="1371" spans="1:27" x14ac:dyDescent="0.25">
      <c r="A1371" t="s">
        <v>149</v>
      </c>
      <c r="B1371" t="s">
        <v>1246</v>
      </c>
      <c r="C1371" t="s">
        <v>1324</v>
      </c>
      <c r="D1371" t="s">
        <v>1384</v>
      </c>
      <c r="E1371" t="s">
        <v>1326</v>
      </c>
      <c r="F1371" t="s">
        <v>1293</v>
      </c>
      <c r="G1371">
        <v>35</v>
      </c>
      <c r="H1371">
        <v>35015</v>
      </c>
      <c r="I1371" t="s">
        <v>552</v>
      </c>
      <c r="J1371" t="s">
        <v>1385</v>
      </c>
      <c r="K1371" t="s">
        <v>1386</v>
      </c>
      <c r="L1371">
        <v>0</v>
      </c>
      <c r="M1371">
        <v>23.429319573621235</v>
      </c>
      <c r="N1371">
        <v>0</v>
      </c>
      <c r="O1371">
        <v>0</v>
      </c>
      <c r="P1371">
        <v>0</v>
      </c>
      <c r="Q1371">
        <v>0</v>
      </c>
      <c r="R1371" t="s">
        <v>531</v>
      </c>
      <c r="S1371" t="s">
        <v>531</v>
      </c>
      <c r="T1371" t="s">
        <v>531</v>
      </c>
      <c r="U1371" t="s">
        <v>531</v>
      </c>
      <c r="W1371" s="429">
        <f t="shared" si="31"/>
        <v>0</v>
      </c>
      <c r="X1371" s="429">
        <f t="shared" si="31"/>
        <v>0</v>
      </c>
      <c r="Y1371" s="429">
        <f t="shared" si="31"/>
        <v>0</v>
      </c>
      <c r="Z1371" s="429">
        <f t="shared" si="31"/>
        <v>0</v>
      </c>
      <c r="AA1371" s="429" t="s">
        <v>1296</v>
      </c>
    </row>
    <row r="1372" spans="1:27" x14ac:dyDescent="0.25">
      <c r="A1372" t="s">
        <v>149</v>
      </c>
      <c r="B1372" t="s">
        <v>1246</v>
      </c>
      <c r="C1372" t="s">
        <v>1324</v>
      </c>
      <c r="D1372" t="s">
        <v>1384</v>
      </c>
      <c r="E1372" t="s">
        <v>1326</v>
      </c>
      <c r="F1372" t="s">
        <v>1293</v>
      </c>
      <c r="G1372">
        <v>35</v>
      </c>
      <c r="H1372">
        <v>35025</v>
      </c>
      <c r="I1372" t="s">
        <v>563</v>
      </c>
      <c r="J1372" t="s">
        <v>1385</v>
      </c>
      <c r="K1372" t="s">
        <v>1386</v>
      </c>
      <c r="L1372">
        <v>0</v>
      </c>
      <c r="M1372">
        <v>0</v>
      </c>
      <c r="N1372">
        <v>0</v>
      </c>
      <c r="O1372">
        <v>0</v>
      </c>
      <c r="P1372">
        <v>0</v>
      </c>
      <c r="Q1372">
        <v>0</v>
      </c>
      <c r="R1372" t="s">
        <v>531</v>
      </c>
      <c r="S1372" t="s">
        <v>531</v>
      </c>
      <c r="T1372" t="s">
        <v>531</v>
      </c>
      <c r="U1372" t="s">
        <v>531</v>
      </c>
      <c r="W1372" s="429">
        <f t="shared" si="31"/>
        <v>0</v>
      </c>
      <c r="X1372" s="429">
        <f t="shared" si="31"/>
        <v>0</v>
      </c>
      <c r="Y1372" s="429">
        <f t="shared" si="31"/>
        <v>0</v>
      </c>
      <c r="Z1372" s="429">
        <f t="shared" si="31"/>
        <v>0</v>
      </c>
      <c r="AA1372" s="429" t="s">
        <v>1296</v>
      </c>
    </row>
    <row r="1373" spans="1:27" x14ac:dyDescent="0.25">
      <c r="A1373" t="s">
        <v>149</v>
      </c>
      <c r="B1373" t="s">
        <v>1246</v>
      </c>
      <c r="C1373" t="s">
        <v>1324</v>
      </c>
      <c r="D1373" t="s">
        <v>1384</v>
      </c>
      <c r="E1373" t="s">
        <v>1326</v>
      </c>
      <c r="F1373" t="s">
        <v>1293</v>
      </c>
      <c r="G1373">
        <v>35</v>
      </c>
      <c r="H1373">
        <v>35025</v>
      </c>
      <c r="I1373" t="s">
        <v>563</v>
      </c>
      <c r="J1373" t="s">
        <v>1385</v>
      </c>
      <c r="K1373" t="s">
        <v>1386</v>
      </c>
      <c r="L1373">
        <v>20.383508029050471</v>
      </c>
      <c r="M1373">
        <v>15.931937310062439</v>
      </c>
      <c r="N1373">
        <v>20.383508029050471</v>
      </c>
      <c r="O1373">
        <v>15.229057722853803</v>
      </c>
      <c r="P1373">
        <v>0</v>
      </c>
      <c r="Q1373">
        <v>0</v>
      </c>
      <c r="R1373" t="s">
        <v>531</v>
      </c>
      <c r="S1373" t="s">
        <v>531</v>
      </c>
      <c r="T1373" t="s">
        <v>531</v>
      </c>
      <c r="U1373" t="s">
        <v>531</v>
      </c>
      <c r="W1373" s="429">
        <f t="shared" si="31"/>
        <v>0</v>
      </c>
      <c r="X1373" s="429">
        <f t="shared" si="31"/>
        <v>0</v>
      </c>
      <c r="Y1373" s="429">
        <f t="shared" si="31"/>
        <v>0</v>
      </c>
      <c r="Z1373" s="429">
        <f t="shared" si="31"/>
        <v>0</v>
      </c>
      <c r="AA1373" s="429" t="s">
        <v>1296</v>
      </c>
    </row>
    <row r="1374" spans="1:27" x14ac:dyDescent="0.25">
      <c r="A1374" t="s">
        <v>149</v>
      </c>
      <c r="B1374" t="s">
        <v>1246</v>
      </c>
      <c r="C1374" t="s">
        <v>1324</v>
      </c>
      <c r="D1374" t="s">
        <v>1384</v>
      </c>
      <c r="E1374" t="s">
        <v>1326</v>
      </c>
      <c r="F1374" t="s">
        <v>1293</v>
      </c>
      <c r="G1374">
        <v>35</v>
      </c>
      <c r="H1374">
        <v>35025</v>
      </c>
      <c r="I1374" t="s">
        <v>563</v>
      </c>
      <c r="J1374" t="s">
        <v>1385</v>
      </c>
      <c r="K1374" t="s">
        <v>1386</v>
      </c>
      <c r="L1374">
        <v>20.383508029050471</v>
      </c>
      <c r="M1374">
        <v>15.931937310062439</v>
      </c>
      <c r="N1374">
        <v>20.383508029050471</v>
      </c>
      <c r="O1374">
        <v>15.229057722853803</v>
      </c>
      <c r="P1374">
        <v>0</v>
      </c>
      <c r="Q1374">
        <v>0</v>
      </c>
      <c r="R1374" t="s">
        <v>531</v>
      </c>
      <c r="S1374" t="s">
        <v>531</v>
      </c>
      <c r="T1374" t="s">
        <v>531</v>
      </c>
      <c r="U1374" t="s">
        <v>531</v>
      </c>
      <c r="W1374" s="429">
        <f t="shared" si="31"/>
        <v>0</v>
      </c>
      <c r="X1374" s="429">
        <f t="shared" si="31"/>
        <v>0</v>
      </c>
      <c r="Y1374" s="429">
        <f t="shared" si="31"/>
        <v>0</v>
      </c>
      <c r="Z1374" s="429">
        <f t="shared" si="31"/>
        <v>0</v>
      </c>
      <c r="AA1374" s="429" t="s">
        <v>1296</v>
      </c>
    </row>
    <row r="1375" spans="1:27" x14ac:dyDescent="0.25">
      <c r="A1375" t="s">
        <v>149</v>
      </c>
      <c r="B1375" t="s">
        <v>1246</v>
      </c>
      <c r="C1375" t="s">
        <v>1324</v>
      </c>
      <c r="D1375" t="s">
        <v>1384</v>
      </c>
      <c r="E1375" t="s">
        <v>1326</v>
      </c>
      <c r="F1375" t="s">
        <v>1293</v>
      </c>
      <c r="G1375">
        <v>35</v>
      </c>
      <c r="H1375">
        <v>35025</v>
      </c>
      <c r="I1375" t="s">
        <v>563</v>
      </c>
      <c r="J1375" t="s">
        <v>1385</v>
      </c>
      <c r="K1375" t="s">
        <v>1386</v>
      </c>
      <c r="L1375">
        <v>20.383508029050471</v>
      </c>
      <c r="M1375">
        <v>15.931937310062439</v>
      </c>
      <c r="N1375">
        <v>20.383508029050471</v>
      </c>
      <c r="O1375">
        <v>15.229057722853803</v>
      </c>
      <c r="P1375">
        <v>0</v>
      </c>
      <c r="Q1375">
        <v>0</v>
      </c>
      <c r="R1375" t="s">
        <v>531</v>
      </c>
      <c r="S1375" t="s">
        <v>531</v>
      </c>
      <c r="T1375" t="s">
        <v>531</v>
      </c>
      <c r="U1375" t="s">
        <v>531</v>
      </c>
      <c r="W1375" s="429">
        <f t="shared" si="31"/>
        <v>0</v>
      </c>
      <c r="X1375" s="429">
        <f t="shared" si="31"/>
        <v>0</v>
      </c>
      <c r="Y1375" s="429">
        <f t="shared" si="31"/>
        <v>0</v>
      </c>
      <c r="Z1375" s="429">
        <f t="shared" si="31"/>
        <v>0</v>
      </c>
      <c r="AA1375" s="429" t="s">
        <v>1296</v>
      </c>
    </row>
    <row r="1376" spans="1:27" x14ac:dyDescent="0.25">
      <c r="A1376" t="s">
        <v>149</v>
      </c>
      <c r="B1376" t="s">
        <v>1246</v>
      </c>
      <c r="C1376" t="s">
        <v>1324</v>
      </c>
      <c r="D1376" t="s">
        <v>1384</v>
      </c>
      <c r="E1376" t="s">
        <v>1326</v>
      </c>
      <c r="F1376" t="s">
        <v>1293</v>
      </c>
      <c r="G1376">
        <v>35</v>
      </c>
      <c r="H1376">
        <v>35025</v>
      </c>
      <c r="I1376" t="s">
        <v>563</v>
      </c>
      <c r="J1376" t="s">
        <v>1385</v>
      </c>
      <c r="K1376" t="s">
        <v>1386</v>
      </c>
      <c r="L1376">
        <v>20.383508029050471</v>
      </c>
      <c r="M1376">
        <v>15.931937310062439</v>
      </c>
      <c r="N1376">
        <v>20.383508029050471</v>
      </c>
      <c r="O1376">
        <v>15.229057722853803</v>
      </c>
      <c r="P1376">
        <v>0</v>
      </c>
      <c r="Q1376">
        <v>0</v>
      </c>
      <c r="R1376" t="s">
        <v>531</v>
      </c>
      <c r="S1376" t="s">
        <v>531</v>
      </c>
      <c r="T1376" t="s">
        <v>531</v>
      </c>
      <c r="U1376" t="s">
        <v>531</v>
      </c>
      <c r="W1376" s="429">
        <f t="shared" si="31"/>
        <v>0</v>
      </c>
      <c r="X1376" s="429">
        <f t="shared" si="31"/>
        <v>0</v>
      </c>
      <c r="Y1376" s="429">
        <f t="shared" si="31"/>
        <v>0</v>
      </c>
      <c r="Z1376" s="429">
        <f t="shared" ref="Z1376:Z1439" si="32">IFERROR(U1376*1,0)</f>
        <v>0</v>
      </c>
      <c r="AA1376" s="429" t="s">
        <v>1296</v>
      </c>
    </row>
    <row r="1377" spans="1:27" x14ac:dyDescent="0.25">
      <c r="A1377" t="s">
        <v>149</v>
      </c>
      <c r="B1377" t="s">
        <v>1246</v>
      </c>
      <c r="C1377" t="s">
        <v>1324</v>
      </c>
      <c r="D1377" t="s">
        <v>1384</v>
      </c>
      <c r="E1377" t="s">
        <v>1326</v>
      </c>
      <c r="F1377" t="s">
        <v>1293</v>
      </c>
      <c r="G1377">
        <v>35</v>
      </c>
      <c r="H1377">
        <v>35025</v>
      </c>
      <c r="I1377" t="s">
        <v>563</v>
      </c>
      <c r="J1377" t="s">
        <v>1385</v>
      </c>
      <c r="K1377" t="s">
        <v>1386</v>
      </c>
      <c r="L1377">
        <v>20.383508029050471</v>
      </c>
      <c r="M1377">
        <v>15.931937310062439</v>
      </c>
      <c r="N1377">
        <v>20.383508029050471</v>
      </c>
      <c r="O1377">
        <v>15.229057722853803</v>
      </c>
      <c r="P1377">
        <v>0</v>
      </c>
      <c r="Q1377">
        <v>0</v>
      </c>
      <c r="R1377" t="s">
        <v>531</v>
      </c>
      <c r="S1377" t="s">
        <v>531</v>
      </c>
      <c r="T1377" t="s">
        <v>531</v>
      </c>
      <c r="U1377" t="s">
        <v>531</v>
      </c>
      <c r="W1377" s="429">
        <f t="shared" ref="W1377:Z1440" si="33">IFERROR(R1377*1,0)</f>
        <v>0</v>
      </c>
      <c r="X1377" s="429">
        <f t="shared" si="33"/>
        <v>0</v>
      </c>
      <c r="Y1377" s="429">
        <f t="shared" si="33"/>
        <v>0</v>
      </c>
      <c r="Z1377" s="429">
        <f t="shared" si="32"/>
        <v>0</v>
      </c>
      <c r="AA1377" s="429" t="s">
        <v>1296</v>
      </c>
    </row>
    <row r="1378" spans="1:27" x14ac:dyDescent="0.25">
      <c r="A1378" t="s">
        <v>149</v>
      </c>
      <c r="B1378" t="s">
        <v>1246</v>
      </c>
      <c r="C1378" t="s">
        <v>1324</v>
      </c>
      <c r="D1378" t="s">
        <v>1384</v>
      </c>
      <c r="E1378" t="s">
        <v>1326</v>
      </c>
      <c r="F1378" t="s">
        <v>1293</v>
      </c>
      <c r="G1378">
        <v>35</v>
      </c>
      <c r="H1378">
        <v>35025</v>
      </c>
      <c r="I1378" t="s">
        <v>563</v>
      </c>
      <c r="J1378" t="s">
        <v>1385</v>
      </c>
      <c r="K1378" t="s">
        <v>1386</v>
      </c>
      <c r="L1378">
        <v>20.383508029050471</v>
      </c>
      <c r="M1378">
        <v>15.931937310062439</v>
      </c>
      <c r="N1378">
        <v>20.383508029050471</v>
      </c>
      <c r="O1378">
        <v>15.229057722853803</v>
      </c>
      <c r="P1378">
        <v>0</v>
      </c>
      <c r="Q1378">
        <v>0</v>
      </c>
      <c r="R1378" t="s">
        <v>531</v>
      </c>
      <c r="S1378" t="s">
        <v>531</v>
      </c>
      <c r="T1378" t="s">
        <v>531</v>
      </c>
      <c r="U1378" t="s">
        <v>531</v>
      </c>
      <c r="W1378" s="429">
        <f t="shared" si="33"/>
        <v>0</v>
      </c>
      <c r="X1378" s="429">
        <f t="shared" si="33"/>
        <v>0</v>
      </c>
      <c r="Y1378" s="429">
        <f t="shared" si="33"/>
        <v>0</v>
      </c>
      <c r="Z1378" s="429">
        <f t="shared" si="32"/>
        <v>0</v>
      </c>
      <c r="AA1378" s="429" t="s">
        <v>1296</v>
      </c>
    </row>
    <row r="1379" spans="1:27" x14ac:dyDescent="0.25">
      <c r="A1379" t="s">
        <v>149</v>
      </c>
      <c r="B1379" t="s">
        <v>1246</v>
      </c>
      <c r="C1379" t="s">
        <v>1324</v>
      </c>
      <c r="D1379" t="s">
        <v>1384</v>
      </c>
      <c r="E1379" t="s">
        <v>1326</v>
      </c>
      <c r="F1379" t="s">
        <v>1293</v>
      </c>
      <c r="G1379">
        <v>35</v>
      </c>
      <c r="H1379">
        <v>35025</v>
      </c>
      <c r="I1379" t="s">
        <v>563</v>
      </c>
      <c r="J1379" t="s">
        <v>1385</v>
      </c>
      <c r="K1379" t="s">
        <v>1386</v>
      </c>
      <c r="L1379">
        <v>22.960733182148811</v>
      </c>
      <c r="M1379">
        <v>76.145288614269006</v>
      </c>
      <c r="N1379">
        <v>91.60863953285903</v>
      </c>
      <c r="O1379">
        <v>0.49201571104604591</v>
      </c>
      <c r="P1379">
        <v>0</v>
      </c>
      <c r="Q1379">
        <v>0</v>
      </c>
      <c r="R1379" t="s">
        <v>531</v>
      </c>
      <c r="S1379" t="s">
        <v>531</v>
      </c>
      <c r="T1379" t="s">
        <v>531</v>
      </c>
      <c r="U1379" t="s">
        <v>531</v>
      </c>
      <c r="W1379" s="429">
        <f t="shared" si="33"/>
        <v>0</v>
      </c>
      <c r="X1379" s="429">
        <f t="shared" si="33"/>
        <v>0</v>
      </c>
      <c r="Y1379" s="429">
        <f t="shared" si="33"/>
        <v>0</v>
      </c>
      <c r="Z1379" s="429">
        <f t="shared" si="32"/>
        <v>0</v>
      </c>
      <c r="AA1379" s="429" t="s">
        <v>1296</v>
      </c>
    </row>
    <row r="1380" spans="1:27" x14ac:dyDescent="0.25">
      <c r="A1380" t="s">
        <v>149</v>
      </c>
      <c r="B1380" t="s">
        <v>1246</v>
      </c>
      <c r="C1380" t="s">
        <v>1324</v>
      </c>
      <c r="D1380" t="s">
        <v>1384</v>
      </c>
      <c r="E1380" t="s">
        <v>1326</v>
      </c>
      <c r="F1380" t="s">
        <v>1293</v>
      </c>
      <c r="G1380">
        <v>35</v>
      </c>
      <c r="H1380">
        <v>35025</v>
      </c>
      <c r="I1380" t="s">
        <v>563</v>
      </c>
      <c r="J1380" t="s">
        <v>1385</v>
      </c>
      <c r="K1380" t="s">
        <v>1386</v>
      </c>
      <c r="L1380">
        <v>0</v>
      </c>
      <c r="M1380">
        <v>3.514397936043185</v>
      </c>
      <c r="N1380">
        <v>0</v>
      </c>
      <c r="O1380">
        <v>0</v>
      </c>
      <c r="P1380">
        <v>0</v>
      </c>
      <c r="Q1380">
        <v>0</v>
      </c>
      <c r="R1380" t="s">
        <v>531</v>
      </c>
      <c r="S1380" t="s">
        <v>531</v>
      </c>
      <c r="T1380" t="s">
        <v>531</v>
      </c>
      <c r="U1380" t="s">
        <v>531</v>
      </c>
      <c r="W1380" s="429">
        <f t="shared" si="33"/>
        <v>0</v>
      </c>
      <c r="X1380" s="429">
        <f t="shared" si="33"/>
        <v>0</v>
      </c>
      <c r="Y1380" s="429">
        <f t="shared" si="33"/>
        <v>0</v>
      </c>
      <c r="Z1380" s="429">
        <f t="shared" si="32"/>
        <v>0</v>
      </c>
      <c r="AA1380" s="429" t="s">
        <v>1296</v>
      </c>
    </row>
    <row r="1381" spans="1:27" x14ac:dyDescent="0.25">
      <c r="A1381" t="s">
        <v>149</v>
      </c>
      <c r="B1381" t="s">
        <v>1246</v>
      </c>
      <c r="C1381" t="s">
        <v>1324</v>
      </c>
      <c r="D1381" t="s">
        <v>1384</v>
      </c>
      <c r="E1381" t="s">
        <v>1326</v>
      </c>
      <c r="F1381" t="s">
        <v>1293</v>
      </c>
      <c r="G1381">
        <v>35</v>
      </c>
      <c r="H1381">
        <v>35025</v>
      </c>
      <c r="I1381" t="s">
        <v>563</v>
      </c>
      <c r="J1381" t="s">
        <v>1385</v>
      </c>
      <c r="K1381" t="s">
        <v>1386</v>
      </c>
      <c r="L1381">
        <v>0</v>
      </c>
      <c r="M1381">
        <v>9.3717278294484938E-2</v>
      </c>
      <c r="N1381">
        <v>0</v>
      </c>
      <c r="O1381">
        <v>0</v>
      </c>
      <c r="P1381">
        <v>0</v>
      </c>
      <c r="Q1381">
        <v>0</v>
      </c>
      <c r="R1381" t="s">
        <v>531</v>
      </c>
      <c r="S1381" t="s">
        <v>531</v>
      </c>
      <c r="T1381" t="s">
        <v>531</v>
      </c>
      <c r="U1381" t="s">
        <v>531</v>
      </c>
      <c r="W1381" s="429">
        <f t="shared" si="33"/>
        <v>0</v>
      </c>
      <c r="X1381" s="429">
        <f t="shared" si="33"/>
        <v>0</v>
      </c>
      <c r="Y1381" s="429">
        <f t="shared" si="33"/>
        <v>0</v>
      </c>
      <c r="Z1381" s="429">
        <f t="shared" si="32"/>
        <v>0</v>
      </c>
      <c r="AA1381" s="429" t="s">
        <v>1296</v>
      </c>
    </row>
    <row r="1382" spans="1:27" x14ac:dyDescent="0.25">
      <c r="A1382" t="s">
        <v>149</v>
      </c>
      <c r="B1382" t="s">
        <v>1246</v>
      </c>
      <c r="C1382" t="s">
        <v>1324</v>
      </c>
      <c r="D1382" t="s">
        <v>1384</v>
      </c>
      <c r="E1382" t="s">
        <v>1326</v>
      </c>
      <c r="F1382" t="s">
        <v>1293</v>
      </c>
      <c r="G1382">
        <v>35</v>
      </c>
      <c r="H1382">
        <v>35025</v>
      </c>
      <c r="I1382" t="s">
        <v>563</v>
      </c>
      <c r="J1382" t="s">
        <v>1385</v>
      </c>
      <c r="K1382" t="s">
        <v>1386</v>
      </c>
      <c r="L1382">
        <v>0</v>
      </c>
      <c r="M1382">
        <v>22.726439986412597</v>
      </c>
      <c r="N1382">
        <v>0</v>
      </c>
      <c r="O1382">
        <v>0</v>
      </c>
      <c r="P1382">
        <v>0</v>
      </c>
      <c r="Q1382">
        <v>0</v>
      </c>
      <c r="R1382" t="s">
        <v>531</v>
      </c>
      <c r="S1382" t="s">
        <v>531</v>
      </c>
      <c r="T1382" t="s">
        <v>531</v>
      </c>
      <c r="U1382" t="s">
        <v>531</v>
      </c>
      <c r="W1382" s="429">
        <f t="shared" si="33"/>
        <v>0</v>
      </c>
      <c r="X1382" s="429">
        <f t="shared" si="33"/>
        <v>0</v>
      </c>
      <c r="Y1382" s="429">
        <f t="shared" si="33"/>
        <v>0</v>
      </c>
      <c r="Z1382" s="429">
        <f t="shared" si="32"/>
        <v>0</v>
      </c>
      <c r="AA1382" s="429" t="s">
        <v>1296</v>
      </c>
    </row>
    <row r="1383" spans="1:27" x14ac:dyDescent="0.25">
      <c r="A1383" t="s">
        <v>149</v>
      </c>
      <c r="B1383" t="s">
        <v>1246</v>
      </c>
      <c r="C1383" t="s">
        <v>1324</v>
      </c>
      <c r="D1383" t="s">
        <v>1384</v>
      </c>
      <c r="E1383" t="s">
        <v>1326</v>
      </c>
      <c r="F1383" t="s">
        <v>1293</v>
      </c>
      <c r="G1383">
        <v>35</v>
      </c>
      <c r="H1383">
        <v>35025</v>
      </c>
      <c r="I1383" t="s">
        <v>563</v>
      </c>
      <c r="J1383" t="s">
        <v>1385</v>
      </c>
      <c r="K1383" t="s">
        <v>1386</v>
      </c>
      <c r="L1383">
        <v>15.229057722853803</v>
      </c>
      <c r="M1383">
        <v>7.0287958720863699</v>
      </c>
      <c r="N1383">
        <v>6.5602094806139455</v>
      </c>
      <c r="O1383">
        <v>0</v>
      </c>
      <c r="P1383">
        <v>0</v>
      </c>
      <c r="Q1383">
        <v>0</v>
      </c>
      <c r="R1383" t="s">
        <v>531</v>
      </c>
      <c r="S1383" t="s">
        <v>531</v>
      </c>
      <c r="T1383" t="s">
        <v>531</v>
      </c>
      <c r="U1383" t="s">
        <v>531</v>
      </c>
      <c r="W1383" s="429">
        <f t="shared" si="33"/>
        <v>0</v>
      </c>
      <c r="X1383" s="429">
        <f t="shared" si="33"/>
        <v>0</v>
      </c>
      <c r="Y1383" s="429">
        <f t="shared" si="33"/>
        <v>0</v>
      </c>
      <c r="Z1383" s="429">
        <f t="shared" si="32"/>
        <v>0</v>
      </c>
      <c r="AA1383" s="429" t="s">
        <v>1296</v>
      </c>
    </row>
    <row r="1384" spans="1:27" x14ac:dyDescent="0.25">
      <c r="A1384" t="s">
        <v>149</v>
      </c>
      <c r="B1384" t="s">
        <v>1246</v>
      </c>
      <c r="C1384" t="s">
        <v>1324</v>
      </c>
      <c r="D1384" t="s">
        <v>1384</v>
      </c>
      <c r="E1384" t="s">
        <v>1326</v>
      </c>
      <c r="F1384" t="s">
        <v>1293</v>
      </c>
      <c r="G1384">
        <v>35</v>
      </c>
      <c r="H1384">
        <v>35025</v>
      </c>
      <c r="I1384" t="s">
        <v>563</v>
      </c>
      <c r="J1384" t="s">
        <v>1385</v>
      </c>
      <c r="K1384" t="s">
        <v>1386</v>
      </c>
      <c r="L1384">
        <v>15.229057722853803</v>
      </c>
      <c r="M1384">
        <v>7.0287958720863699</v>
      </c>
      <c r="N1384">
        <v>6.5602094806139455</v>
      </c>
      <c r="O1384">
        <v>0</v>
      </c>
      <c r="P1384">
        <v>0</v>
      </c>
      <c r="Q1384">
        <v>0</v>
      </c>
      <c r="R1384" t="s">
        <v>531</v>
      </c>
      <c r="S1384" t="s">
        <v>531</v>
      </c>
      <c r="T1384" t="s">
        <v>531</v>
      </c>
      <c r="U1384" t="s">
        <v>531</v>
      </c>
      <c r="W1384" s="429">
        <f t="shared" si="33"/>
        <v>0</v>
      </c>
      <c r="X1384" s="429">
        <f t="shared" si="33"/>
        <v>0</v>
      </c>
      <c r="Y1384" s="429">
        <f t="shared" si="33"/>
        <v>0</v>
      </c>
      <c r="Z1384" s="429">
        <f t="shared" si="32"/>
        <v>0</v>
      </c>
      <c r="AA1384" s="429" t="s">
        <v>1296</v>
      </c>
    </row>
    <row r="1385" spans="1:27" x14ac:dyDescent="0.25">
      <c r="A1385" t="s">
        <v>149</v>
      </c>
      <c r="B1385" t="s">
        <v>1246</v>
      </c>
      <c r="C1385" t="s">
        <v>1324</v>
      </c>
      <c r="D1385" t="s">
        <v>1384</v>
      </c>
      <c r="E1385" t="s">
        <v>1326</v>
      </c>
      <c r="F1385" t="s">
        <v>1293</v>
      </c>
      <c r="G1385">
        <v>35</v>
      </c>
      <c r="H1385">
        <v>35025</v>
      </c>
      <c r="I1385" t="s">
        <v>563</v>
      </c>
      <c r="J1385" t="s">
        <v>1385</v>
      </c>
      <c r="K1385" t="s">
        <v>1386</v>
      </c>
      <c r="L1385">
        <v>0</v>
      </c>
      <c r="M1385">
        <v>10.191754014525236</v>
      </c>
      <c r="N1385">
        <v>0</v>
      </c>
      <c r="O1385">
        <v>0</v>
      </c>
      <c r="P1385">
        <v>0</v>
      </c>
      <c r="Q1385">
        <v>0</v>
      </c>
      <c r="R1385" t="s">
        <v>531</v>
      </c>
      <c r="S1385" t="s">
        <v>531</v>
      </c>
      <c r="T1385" t="s">
        <v>531</v>
      </c>
      <c r="U1385" t="s">
        <v>531</v>
      </c>
      <c r="W1385" s="429">
        <f t="shared" si="33"/>
        <v>0</v>
      </c>
      <c r="X1385" s="429">
        <f t="shared" si="33"/>
        <v>0</v>
      </c>
      <c r="Y1385" s="429">
        <f t="shared" si="33"/>
        <v>0</v>
      </c>
      <c r="Z1385" s="429">
        <f t="shared" si="32"/>
        <v>0</v>
      </c>
      <c r="AA1385" s="429" t="s">
        <v>1296</v>
      </c>
    </row>
    <row r="1386" spans="1:27" x14ac:dyDescent="0.25">
      <c r="A1386" t="s">
        <v>149</v>
      </c>
      <c r="B1386" t="s">
        <v>1246</v>
      </c>
      <c r="C1386" t="s">
        <v>1324</v>
      </c>
      <c r="D1386" t="s">
        <v>1384</v>
      </c>
      <c r="E1386" t="s">
        <v>1326</v>
      </c>
      <c r="F1386" t="s">
        <v>1293</v>
      </c>
      <c r="G1386">
        <v>35</v>
      </c>
      <c r="H1386">
        <v>35025</v>
      </c>
      <c r="I1386" t="s">
        <v>563</v>
      </c>
      <c r="J1386" t="s">
        <v>1385</v>
      </c>
      <c r="K1386" t="s">
        <v>1386</v>
      </c>
      <c r="L1386">
        <v>0</v>
      </c>
      <c r="M1386">
        <v>10.191754014525236</v>
      </c>
      <c r="N1386">
        <v>0</v>
      </c>
      <c r="O1386">
        <v>0</v>
      </c>
      <c r="P1386">
        <v>0</v>
      </c>
      <c r="Q1386">
        <v>0</v>
      </c>
      <c r="R1386" t="s">
        <v>531</v>
      </c>
      <c r="S1386" t="s">
        <v>531</v>
      </c>
      <c r="T1386" t="s">
        <v>531</v>
      </c>
      <c r="U1386" t="s">
        <v>531</v>
      </c>
      <c r="W1386" s="429">
        <f t="shared" si="33"/>
        <v>0</v>
      </c>
      <c r="X1386" s="429">
        <f t="shared" si="33"/>
        <v>0</v>
      </c>
      <c r="Y1386" s="429">
        <f t="shared" si="33"/>
        <v>0</v>
      </c>
      <c r="Z1386" s="429">
        <f t="shared" si="32"/>
        <v>0</v>
      </c>
      <c r="AA1386" s="429" t="s">
        <v>1296</v>
      </c>
    </row>
    <row r="1387" spans="1:27" x14ac:dyDescent="0.25">
      <c r="A1387" t="s">
        <v>149</v>
      </c>
      <c r="B1387" t="s">
        <v>1246</v>
      </c>
      <c r="C1387" t="s">
        <v>1324</v>
      </c>
      <c r="D1387" t="s">
        <v>1384</v>
      </c>
      <c r="E1387" t="s">
        <v>1326</v>
      </c>
      <c r="F1387" t="s">
        <v>1293</v>
      </c>
      <c r="G1387">
        <v>35</v>
      </c>
      <c r="H1387">
        <v>35025</v>
      </c>
      <c r="I1387" t="s">
        <v>563</v>
      </c>
      <c r="J1387" t="s">
        <v>1385</v>
      </c>
      <c r="K1387" t="s">
        <v>1386</v>
      </c>
      <c r="L1387">
        <v>15.229057722853803</v>
      </c>
      <c r="M1387">
        <v>7.0287958720863699</v>
      </c>
      <c r="N1387">
        <v>6.5602094806139455</v>
      </c>
      <c r="O1387">
        <v>0</v>
      </c>
      <c r="P1387">
        <v>0</v>
      </c>
      <c r="Q1387">
        <v>0</v>
      </c>
      <c r="R1387" t="s">
        <v>531</v>
      </c>
      <c r="S1387" t="s">
        <v>531</v>
      </c>
      <c r="T1387" t="s">
        <v>531</v>
      </c>
      <c r="U1387" t="s">
        <v>531</v>
      </c>
      <c r="W1387" s="429">
        <f t="shared" si="33"/>
        <v>0</v>
      </c>
      <c r="X1387" s="429">
        <f t="shared" si="33"/>
        <v>0</v>
      </c>
      <c r="Y1387" s="429">
        <f t="shared" si="33"/>
        <v>0</v>
      </c>
      <c r="Z1387" s="429">
        <f t="shared" si="32"/>
        <v>0</v>
      </c>
      <c r="AA1387" s="429" t="s">
        <v>1296</v>
      </c>
    </row>
    <row r="1388" spans="1:27" x14ac:dyDescent="0.25">
      <c r="A1388" t="s">
        <v>149</v>
      </c>
      <c r="B1388" t="s">
        <v>1246</v>
      </c>
      <c r="C1388" t="s">
        <v>1324</v>
      </c>
      <c r="D1388" t="s">
        <v>1384</v>
      </c>
      <c r="E1388" t="s">
        <v>1326</v>
      </c>
      <c r="F1388" t="s">
        <v>1293</v>
      </c>
      <c r="G1388">
        <v>35</v>
      </c>
      <c r="H1388">
        <v>35025</v>
      </c>
      <c r="I1388" t="s">
        <v>563</v>
      </c>
      <c r="J1388" t="s">
        <v>1385</v>
      </c>
      <c r="K1388" t="s">
        <v>1386</v>
      </c>
      <c r="L1388">
        <v>15.229057722853803</v>
      </c>
      <c r="M1388">
        <v>7.0287958720863699</v>
      </c>
      <c r="N1388">
        <v>6.5602094806139455</v>
      </c>
      <c r="O1388">
        <v>0</v>
      </c>
      <c r="P1388">
        <v>0</v>
      </c>
      <c r="Q1388">
        <v>0</v>
      </c>
      <c r="R1388" t="s">
        <v>531</v>
      </c>
      <c r="S1388" t="s">
        <v>531</v>
      </c>
      <c r="T1388" t="s">
        <v>531</v>
      </c>
      <c r="U1388" t="s">
        <v>531</v>
      </c>
      <c r="W1388" s="429">
        <f t="shared" si="33"/>
        <v>0</v>
      </c>
      <c r="X1388" s="429">
        <f t="shared" si="33"/>
        <v>0</v>
      </c>
      <c r="Y1388" s="429">
        <f t="shared" si="33"/>
        <v>0</v>
      </c>
      <c r="Z1388" s="429">
        <f t="shared" si="32"/>
        <v>0</v>
      </c>
      <c r="AA1388" s="429" t="s">
        <v>1296</v>
      </c>
    </row>
    <row r="1389" spans="1:27" x14ac:dyDescent="0.25">
      <c r="A1389" t="s">
        <v>149</v>
      </c>
      <c r="B1389" t="s">
        <v>1246</v>
      </c>
      <c r="C1389" t="s">
        <v>1324</v>
      </c>
      <c r="D1389" t="s">
        <v>1384</v>
      </c>
      <c r="E1389" t="s">
        <v>1326</v>
      </c>
      <c r="F1389" t="s">
        <v>1293</v>
      </c>
      <c r="G1389">
        <v>35</v>
      </c>
      <c r="H1389">
        <v>35025</v>
      </c>
      <c r="I1389" t="s">
        <v>563</v>
      </c>
      <c r="J1389" t="s">
        <v>1385</v>
      </c>
      <c r="K1389" t="s">
        <v>1386</v>
      </c>
      <c r="L1389">
        <v>26.70942431392821</v>
      </c>
      <c r="M1389">
        <v>44.984293581352766</v>
      </c>
      <c r="N1389">
        <v>147.37042011807756</v>
      </c>
      <c r="O1389">
        <v>0</v>
      </c>
      <c r="P1389">
        <v>0</v>
      </c>
      <c r="Q1389">
        <v>0</v>
      </c>
      <c r="R1389" t="s">
        <v>531</v>
      </c>
      <c r="S1389" t="s">
        <v>531</v>
      </c>
      <c r="T1389" t="s">
        <v>531</v>
      </c>
      <c r="U1389" t="s">
        <v>531</v>
      </c>
      <c r="W1389" s="429">
        <f t="shared" si="33"/>
        <v>0</v>
      </c>
      <c r="X1389" s="429">
        <f t="shared" si="33"/>
        <v>0</v>
      </c>
      <c r="Y1389" s="429">
        <f t="shared" si="33"/>
        <v>0</v>
      </c>
      <c r="Z1389" s="429">
        <f t="shared" si="32"/>
        <v>0</v>
      </c>
      <c r="AA1389" s="429" t="s">
        <v>1296</v>
      </c>
    </row>
    <row r="1390" spans="1:27" x14ac:dyDescent="0.25">
      <c r="A1390" t="s">
        <v>149</v>
      </c>
      <c r="B1390" t="s">
        <v>1246</v>
      </c>
      <c r="C1390" t="s">
        <v>1324</v>
      </c>
      <c r="D1390" t="s">
        <v>1384</v>
      </c>
      <c r="E1390" t="s">
        <v>1326</v>
      </c>
      <c r="F1390" t="s">
        <v>1293</v>
      </c>
      <c r="G1390">
        <v>35</v>
      </c>
      <c r="H1390">
        <v>35025</v>
      </c>
      <c r="I1390" t="s">
        <v>563</v>
      </c>
      <c r="J1390" t="s">
        <v>1385</v>
      </c>
      <c r="K1390" t="s">
        <v>1386</v>
      </c>
      <c r="L1390">
        <v>15.229057722853803</v>
      </c>
      <c r="M1390">
        <v>7.0287958720863699</v>
      </c>
      <c r="N1390">
        <v>6.5602094806139455</v>
      </c>
      <c r="O1390">
        <v>0</v>
      </c>
      <c r="P1390">
        <v>0</v>
      </c>
      <c r="Q1390">
        <v>0</v>
      </c>
      <c r="R1390" t="s">
        <v>531</v>
      </c>
      <c r="S1390" t="s">
        <v>531</v>
      </c>
      <c r="T1390" t="s">
        <v>531</v>
      </c>
      <c r="U1390" t="s">
        <v>531</v>
      </c>
      <c r="W1390" s="429">
        <f t="shared" si="33"/>
        <v>0</v>
      </c>
      <c r="X1390" s="429">
        <f t="shared" si="33"/>
        <v>0</v>
      </c>
      <c r="Y1390" s="429">
        <f t="shared" si="33"/>
        <v>0</v>
      </c>
      <c r="Z1390" s="429">
        <f t="shared" si="32"/>
        <v>0</v>
      </c>
      <c r="AA1390" s="429" t="s">
        <v>1296</v>
      </c>
    </row>
    <row r="1391" spans="1:27" x14ac:dyDescent="0.25">
      <c r="A1391" t="s">
        <v>149</v>
      </c>
      <c r="B1391" t="s">
        <v>1246</v>
      </c>
      <c r="C1391" t="s">
        <v>1324</v>
      </c>
      <c r="D1391" t="s">
        <v>1384</v>
      </c>
      <c r="E1391" t="s">
        <v>1326</v>
      </c>
      <c r="F1391" t="s">
        <v>1293</v>
      </c>
      <c r="G1391">
        <v>35</v>
      </c>
      <c r="H1391">
        <v>35025</v>
      </c>
      <c r="I1391" t="s">
        <v>563</v>
      </c>
      <c r="J1391" t="s">
        <v>1385</v>
      </c>
      <c r="K1391" t="s">
        <v>1386</v>
      </c>
      <c r="L1391">
        <v>0</v>
      </c>
      <c r="M1391">
        <v>33.503926990278366</v>
      </c>
      <c r="N1391">
        <v>0</v>
      </c>
      <c r="O1391">
        <v>0</v>
      </c>
      <c r="P1391">
        <v>0</v>
      </c>
      <c r="Q1391">
        <v>0</v>
      </c>
      <c r="R1391" t="s">
        <v>531</v>
      </c>
      <c r="S1391" t="s">
        <v>531</v>
      </c>
      <c r="T1391" t="s">
        <v>531</v>
      </c>
      <c r="U1391" t="s">
        <v>531</v>
      </c>
      <c r="W1391" s="429">
        <f t="shared" si="33"/>
        <v>0</v>
      </c>
      <c r="X1391" s="429">
        <f t="shared" si="33"/>
        <v>0</v>
      </c>
      <c r="Y1391" s="429">
        <f t="shared" si="33"/>
        <v>0</v>
      </c>
      <c r="Z1391" s="429">
        <f t="shared" si="32"/>
        <v>0</v>
      </c>
      <c r="AA1391" s="429" t="s">
        <v>1296</v>
      </c>
    </row>
    <row r="1392" spans="1:27" x14ac:dyDescent="0.25">
      <c r="A1392" t="s">
        <v>149</v>
      </c>
      <c r="B1392" t="s">
        <v>1246</v>
      </c>
      <c r="C1392" t="s">
        <v>1324</v>
      </c>
      <c r="D1392" t="s">
        <v>1384</v>
      </c>
      <c r="E1392" t="s">
        <v>1326</v>
      </c>
      <c r="F1392" t="s">
        <v>1293</v>
      </c>
      <c r="G1392">
        <v>35</v>
      </c>
      <c r="H1392">
        <v>35025</v>
      </c>
      <c r="I1392" t="s">
        <v>563</v>
      </c>
      <c r="J1392" t="s">
        <v>1385</v>
      </c>
      <c r="K1392" t="s">
        <v>1386</v>
      </c>
      <c r="L1392">
        <v>0</v>
      </c>
      <c r="M1392">
        <v>33.503926990278366</v>
      </c>
      <c r="N1392">
        <v>0</v>
      </c>
      <c r="O1392">
        <v>0</v>
      </c>
      <c r="P1392">
        <v>0</v>
      </c>
      <c r="Q1392">
        <v>0</v>
      </c>
      <c r="R1392" t="s">
        <v>531</v>
      </c>
      <c r="S1392" t="s">
        <v>531</v>
      </c>
      <c r="T1392" t="s">
        <v>531</v>
      </c>
      <c r="U1392" t="s">
        <v>531</v>
      </c>
      <c r="W1392" s="429">
        <f t="shared" si="33"/>
        <v>0</v>
      </c>
      <c r="X1392" s="429">
        <f t="shared" si="33"/>
        <v>0</v>
      </c>
      <c r="Y1392" s="429">
        <f t="shared" si="33"/>
        <v>0</v>
      </c>
      <c r="Z1392" s="429">
        <f t="shared" si="32"/>
        <v>0</v>
      </c>
      <c r="AA1392" s="429" t="s">
        <v>1296</v>
      </c>
    </row>
    <row r="1393" spans="1:27" x14ac:dyDescent="0.25">
      <c r="A1393" t="s">
        <v>149</v>
      </c>
      <c r="B1393" t="s">
        <v>1246</v>
      </c>
      <c r="C1393" t="s">
        <v>1324</v>
      </c>
      <c r="D1393" t="s">
        <v>1384</v>
      </c>
      <c r="E1393" t="s">
        <v>1326</v>
      </c>
      <c r="F1393" t="s">
        <v>1293</v>
      </c>
      <c r="G1393">
        <v>35</v>
      </c>
      <c r="H1393">
        <v>35025</v>
      </c>
      <c r="I1393" t="s">
        <v>563</v>
      </c>
      <c r="J1393" t="s">
        <v>1385</v>
      </c>
      <c r="K1393" t="s">
        <v>1386</v>
      </c>
      <c r="L1393">
        <v>86.688482422398565</v>
      </c>
      <c r="M1393">
        <v>8.9031414379760694</v>
      </c>
      <c r="N1393">
        <v>6.5602094806139455</v>
      </c>
      <c r="O1393">
        <v>0</v>
      </c>
      <c r="P1393">
        <v>0</v>
      </c>
      <c r="Q1393">
        <v>0</v>
      </c>
      <c r="R1393" t="s">
        <v>531</v>
      </c>
      <c r="S1393" t="s">
        <v>531</v>
      </c>
      <c r="T1393" t="s">
        <v>531</v>
      </c>
      <c r="U1393" t="s">
        <v>531</v>
      </c>
      <c r="W1393" s="429">
        <f t="shared" si="33"/>
        <v>0</v>
      </c>
      <c r="X1393" s="429">
        <f t="shared" si="33"/>
        <v>0</v>
      </c>
      <c r="Y1393" s="429">
        <f t="shared" si="33"/>
        <v>0</v>
      </c>
      <c r="Z1393" s="429">
        <f t="shared" si="32"/>
        <v>0</v>
      </c>
      <c r="AA1393" s="429" t="s">
        <v>1296</v>
      </c>
    </row>
    <row r="1394" spans="1:27" x14ac:dyDescent="0.25">
      <c r="A1394" t="s">
        <v>149</v>
      </c>
      <c r="B1394" t="s">
        <v>1246</v>
      </c>
      <c r="C1394" t="s">
        <v>1324</v>
      </c>
      <c r="D1394" t="s">
        <v>1384</v>
      </c>
      <c r="E1394" t="s">
        <v>1326</v>
      </c>
      <c r="F1394" t="s">
        <v>1293</v>
      </c>
      <c r="G1394">
        <v>35</v>
      </c>
      <c r="H1394">
        <v>35025</v>
      </c>
      <c r="I1394" t="s">
        <v>563</v>
      </c>
      <c r="J1394" t="s">
        <v>1385</v>
      </c>
      <c r="K1394" t="s">
        <v>1386</v>
      </c>
      <c r="L1394">
        <v>0</v>
      </c>
      <c r="M1394">
        <v>23.429319573621235</v>
      </c>
      <c r="N1394">
        <v>0</v>
      </c>
      <c r="O1394">
        <v>0</v>
      </c>
      <c r="P1394">
        <v>0</v>
      </c>
      <c r="Q1394">
        <v>0</v>
      </c>
      <c r="R1394" t="s">
        <v>531</v>
      </c>
      <c r="S1394" t="s">
        <v>531</v>
      </c>
      <c r="T1394" t="s">
        <v>531</v>
      </c>
      <c r="U1394" t="s">
        <v>531</v>
      </c>
      <c r="W1394" s="429">
        <f t="shared" si="33"/>
        <v>0</v>
      </c>
      <c r="X1394" s="429">
        <f t="shared" si="33"/>
        <v>0</v>
      </c>
      <c r="Y1394" s="429">
        <f t="shared" si="33"/>
        <v>0</v>
      </c>
      <c r="Z1394" s="429">
        <f t="shared" si="32"/>
        <v>0</v>
      </c>
      <c r="AA1394" s="429" t="s">
        <v>1296</v>
      </c>
    </row>
    <row r="1395" spans="1:27" x14ac:dyDescent="0.25">
      <c r="A1395" t="s">
        <v>149</v>
      </c>
      <c r="B1395" t="s">
        <v>1246</v>
      </c>
      <c r="C1395" t="s">
        <v>1324</v>
      </c>
      <c r="D1395" t="s">
        <v>1384</v>
      </c>
      <c r="E1395" t="s">
        <v>1326</v>
      </c>
      <c r="F1395" t="s">
        <v>1293</v>
      </c>
      <c r="G1395">
        <v>35</v>
      </c>
      <c r="H1395">
        <v>35025</v>
      </c>
      <c r="I1395" t="s">
        <v>563</v>
      </c>
      <c r="J1395" t="s">
        <v>1385</v>
      </c>
      <c r="K1395" t="s">
        <v>1386</v>
      </c>
      <c r="L1395">
        <v>0</v>
      </c>
      <c r="M1395">
        <v>1.1714659786810617</v>
      </c>
      <c r="N1395">
        <v>0</v>
      </c>
      <c r="O1395">
        <v>0</v>
      </c>
      <c r="P1395">
        <v>0</v>
      </c>
      <c r="Q1395">
        <v>0</v>
      </c>
      <c r="R1395" t="s">
        <v>531</v>
      </c>
      <c r="S1395" t="s">
        <v>531</v>
      </c>
      <c r="T1395" t="s">
        <v>531</v>
      </c>
      <c r="U1395" t="s">
        <v>531</v>
      </c>
      <c r="W1395" s="429">
        <f t="shared" si="33"/>
        <v>0</v>
      </c>
      <c r="X1395" s="429">
        <f t="shared" si="33"/>
        <v>0</v>
      </c>
      <c r="Y1395" s="429">
        <f t="shared" si="33"/>
        <v>0</v>
      </c>
      <c r="Z1395" s="429">
        <f t="shared" si="32"/>
        <v>0</v>
      </c>
      <c r="AA1395" s="429" t="s">
        <v>1296</v>
      </c>
    </row>
    <row r="1396" spans="1:27" x14ac:dyDescent="0.25">
      <c r="A1396" t="s">
        <v>149</v>
      </c>
      <c r="B1396" t="s">
        <v>1246</v>
      </c>
      <c r="C1396" t="s">
        <v>1324</v>
      </c>
      <c r="D1396" t="s">
        <v>1384</v>
      </c>
      <c r="E1396" t="s">
        <v>1326</v>
      </c>
      <c r="F1396" t="s">
        <v>1293</v>
      </c>
      <c r="G1396">
        <v>35</v>
      </c>
      <c r="H1396">
        <v>35025</v>
      </c>
      <c r="I1396" t="s">
        <v>563</v>
      </c>
      <c r="J1396" t="s">
        <v>1385</v>
      </c>
      <c r="K1396" t="s">
        <v>1386</v>
      </c>
      <c r="L1396">
        <v>15.697644114326227</v>
      </c>
      <c r="M1396">
        <v>19.91492163757805</v>
      </c>
      <c r="N1396">
        <v>14.05759174417274</v>
      </c>
      <c r="O1396">
        <v>0</v>
      </c>
      <c r="P1396">
        <v>0</v>
      </c>
      <c r="Q1396">
        <v>0</v>
      </c>
      <c r="R1396" t="s">
        <v>531</v>
      </c>
      <c r="S1396" t="s">
        <v>531</v>
      </c>
      <c r="T1396" t="s">
        <v>531</v>
      </c>
      <c r="U1396" t="s">
        <v>531</v>
      </c>
      <c r="W1396" s="429">
        <f t="shared" si="33"/>
        <v>0</v>
      </c>
      <c r="X1396" s="429">
        <f t="shared" si="33"/>
        <v>0</v>
      </c>
      <c r="Y1396" s="429">
        <f t="shared" si="33"/>
        <v>0</v>
      </c>
      <c r="Z1396" s="429">
        <f t="shared" si="32"/>
        <v>0</v>
      </c>
      <c r="AA1396" s="429" t="s">
        <v>1296</v>
      </c>
    </row>
    <row r="1397" spans="1:27" x14ac:dyDescent="0.25">
      <c r="A1397" t="s">
        <v>149</v>
      </c>
      <c r="B1397" t="s">
        <v>1246</v>
      </c>
      <c r="C1397" t="s">
        <v>1324</v>
      </c>
      <c r="D1397" t="s">
        <v>1384</v>
      </c>
      <c r="E1397" t="s">
        <v>1326</v>
      </c>
      <c r="F1397" t="s">
        <v>1293</v>
      </c>
      <c r="G1397">
        <v>35</v>
      </c>
      <c r="H1397">
        <v>35025</v>
      </c>
      <c r="I1397" t="s">
        <v>563</v>
      </c>
      <c r="J1397" t="s">
        <v>1385</v>
      </c>
      <c r="K1397" t="s">
        <v>1386</v>
      </c>
      <c r="L1397">
        <v>15.697644114326227</v>
      </c>
      <c r="M1397">
        <v>19.91492163757805</v>
      </c>
      <c r="N1397">
        <v>14.05759174417274</v>
      </c>
      <c r="O1397">
        <v>0</v>
      </c>
      <c r="P1397">
        <v>0</v>
      </c>
      <c r="Q1397">
        <v>0</v>
      </c>
      <c r="R1397" t="s">
        <v>531</v>
      </c>
      <c r="S1397" t="s">
        <v>531</v>
      </c>
      <c r="T1397" t="s">
        <v>531</v>
      </c>
      <c r="U1397" t="s">
        <v>531</v>
      </c>
      <c r="W1397" s="429">
        <f t="shared" si="33"/>
        <v>0</v>
      </c>
      <c r="X1397" s="429">
        <f t="shared" si="33"/>
        <v>0</v>
      </c>
      <c r="Y1397" s="429">
        <f t="shared" si="33"/>
        <v>0</v>
      </c>
      <c r="Z1397" s="429">
        <f t="shared" si="32"/>
        <v>0</v>
      </c>
      <c r="AA1397" s="429" t="s">
        <v>1296</v>
      </c>
    </row>
    <row r="1398" spans="1:27" x14ac:dyDescent="0.25">
      <c r="A1398" t="s">
        <v>149</v>
      </c>
      <c r="B1398" t="s">
        <v>1246</v>
      </c>
      <c r="C1398" t="s">
        <v>1324</v>
      </c>
      <c r="D1398" t="s">
        <v>1384</v>
      </c>
      <c r="E1398" t="s">
        <v>1326</v>
      </c>
      <c r="F1398" t="s">
        <v>1293</v>
      </c>
      <c r="G1398">
        <v>35</v>
      </c>
      <c r="H1398">
        <v>35025</v>
      </c>
      <c r="I1398" t="s">
        <v>563</v>
      </c>
      <c r="J1398" t="s">
        <v>1385</v>
      </c>
      <c r="K1398" t="s">
        <v>1386</v>
      </c>
      <c r="L1398">
        <v>15.697644114326227</v>
      </c>
      <c r="M1398">
        <v>19.91492163757805</v>
      </c>
      <c r="N1398">
        <v>14.05759174417274</v>
      </c>
      <c r="O1398">
        <v>0</v>
      </c>
      <c r="P1398">
        <v>0</v>
      </c>
      <c r="Q1398">
        <v>0</v>
      </c>
      <c r="R1398" t="s">
        <v>531</v>
      </c>
      <c r="S1398" t="s">
        <v>531</v>
      </c>
      <c r="T1398" t="s">
        <v>531</v>
      </c>
      <c r="U1398" t="s">
        <v>531</v>
      </c>
      <c r="W1398" s="429">
        <f t="shared" si="33"/>
        <v>0</v>
      </c>
      <c r="X1398" s="429">
        <f t="shared" si="33"/>
        <v>0</v>
      </c>
      <c r="Y1398" s="429">
        <f t="shared" si="33"/>
        <v>0</v>
      </c>
      <c r="Z1398" s="429">
        <f t="shared" si="32"/>
        <v>0</v>
      </c>
      <c r="AA1398" s="429" t="s">
        <v>1296</v>
      </c>
    </row>
    <row r="1399" spans="1:27" x14ac:dyDescent="0.25">
      <c r="A1399" t="s">
        <v>149</v>
      </c>
      <c r="B1399" t="s">
        <v>1246</v>
      </c>
      <c r="C1399" t="s">
        <v>1324</v>
      </c>
      <c r="D1399" t="s">
        <v>1384</v>
      </c>
      <c r="E1399" t="s">
        <v>1326</v>
      </c>
      <c r="F1399" t="s">
        <v>1293</v>
      </c>
      <c r="G1399">
        <v>35</v>
      </c>
      <c r="H1399">
        <v>35025</v>
      </c>
      <c r="I1399" t="s">
        <v>563</v>
      </c>
      <c r="J1399" t="s">
        <v>1385</v>
      </c>
      <c r="K1399" t="s">
        <v>1386</v>
      </c>
      <c r="L1399">
        <v>15.697644114326227</v>
      </c>
      <c r="M1399">
        <v>19.91492163757805</v>
      </c>
      <c r="N1399">
        <v>14.05759174417274</v>
      </c>
      <c r="O1399">
        <v>0</v>
      </c>
      <c r="P1399">
        <v>0</v>
      </c>
      <c r="Q1399">
        <v>0</v>
      </c>
      <c r="R1399" t="s">
        <v>531</v>
      </c>
      <c r="S1399" t="s">
        <v>531</v>
      </c>
      <c r="T1399" t="s">
        <v>531</v>
      </c>
      <c r="U1399" t="s">
        <v>531</v>
      </c>
      <c r="W1399" s="429">
        <f t="shared" si="33"/>
        <v>0</v>
      </c>
      <c r="X1399" s="429">
        <f t="shared" si="33"/>
        <v>0</v>
      </c>
      <c r="Y1399" s="429">
        <f t="shared" si="33"/>
        <v>0</v>
      </c>
      <c r="Z1399" s="429">
        <f t="shared" si="32"/>
        <v>0</v>
      </c>
      <c r="AA1399" s="429" t="s">
        <v>1296</v>
      </c>
    </row>
    <row r="1400" spans="1:27" x14ac:dyDescent="0.25">
      <c r="A1400" t="s">
        <v>149</v>
      </c>
      <c r="B1400" t="s">
        <v>1246</v>
      </c>
      <c r="C1400" t="s">
        <v>1324</v>
      </c>
      <c r="D1400" t="s">
        <v>1384</v>
      </c>
      <c r="E1400" t="s">
        <v>1326</v>
      </c>
      <c r="F1400" t="s">
        <v>1293</v>
      </c>
      <c r="G1400">
        <v>35</v>
      </c>
      <c r="H1400">
        <v>35025</v>
      </c>
      <c r="I1400" t="s">
        <v>563</v>
      </c>
      <c r="J1400" t="s">
        <v>1385</v>
      </c>
      <c r="K1400" t="s">
        <v>1386</v>
      </c>
      <c r="L1400">
        <v>0</v>
      </c>
      <c r="M1400">
        <v>14.971335207543968</v>
      </c>
      <c r="N1400">
        <v>0</v>
      </c>
      <c r="O1400">
        <v>0</v>
      </c>
      <c r="P1400">
        <v>0</v>
      </c>
      <c r="Q1400">
        <v>0</v>
      </c>
      <c r="R1400" t="s">
        <v>531</v>
      </c>
      <c r="S1400" t="s">
        <v>531</v>
      </c>
      <c r="T1400" t="s">
        <v>531</v>
      </c>
      <c r="U1400" t="s">
        <v>531</v>
      </c>
      <c r="W1400" s="429">
        <f t="shared" si="33"/>
        <v>0</v>
      </c>
      <c r="X1400" s="429">
        <f t="shared" si="33"/>
        <v>0</v>
      </c>
      <c r="Y1400" s="429">
        <f t="shared" si="33"/>
        <v>0</v>
      </c>
      <c r="Z1400" s="429">
        <f t="shared" si="32"/>
        <v>0</v>
      </c>
      <c r="AA1400" s="429" t="s">
        <v>1296</v>
      </c>
    </row>
    <row r="1401" spans="1:27" x14ac:dyDescent="0.25">
      <c r="A1401" t="s">
        <v>149</v>
      </c>
      <c r="B1401" t="s">
        <v>1246</v>
      </c>
      <c r="C1401" t="s">
        <v>1324</v>
      </c>
      <c r="D1401" t="s">
        <v>1384</v>
      </c>
      <c r="E1401" t="s">
        <v>1326</v>
      </c>
      <c r="F1401" t="s">
        <v>1293</v>
      </c>
      <c r="G1401">
        <v>35</v>
      </c>
      <c r="H1401">
        <v>35025</v>
      </c>
      <c r="I1401" t="s">
        <v>563</v>
      </c>
      <c r="J1401" t="s">
        <v>1385</v>
      </c>
      <c r="K1401" t="s">
        <v>1386</v>
      </c>
      <c r="L1401">
        <v>15.697644114326227</v>
      </c>
      <c r="M1401">
        <v>19.91492163757805</v>
      </c>
      <c r="N1401">
        <v>14.05759174417274</v>
      </c>
      <c r="O1401">
        <v>0</v>
      </c>
      <c r="P1401">
        <v>0</v>
      </c>
      <c r="Q1401">
        <v>0</v>
      </c>
      <c r="R1401" t="s">
        <v>531</v>
      </c>
      <c r="S1401" t="s">
        <v>531</v>
      </c>
      <c r="T1401" t="s">
        <v>531</v>
      </c>
      <c r="U1401" t="s">
        <v>531</v>
      </c>
      <c r="W1401" s="429">
        <f t="shared" si="33"/>
        <v>0</v>
      </c>
      <c r="X1401" s="429">
        <f t="shared" si="33"/>
        <v>0</v>
      </c>
      <c r="Y1401" s="429">
        <f t="shared" si="33"/>
        <v>0</v>
      </c>
      <c r="Z1401" s="429">
        <f t="shared" si="32"/>
        <v>0</v>
      </c>
      <c r="AA1401" s="429" t="s">
        <v>1296</v>
      </c>
    </row>
    <row r="1402" spans="1:27" x14ac:dyDescent="0.25">
      <c r="A1402" t="s">
        <v>149</v>
      </c>
      <c r="B1402" t="s">
        <v>1246</v>
      </c>
      <c r="C1402" t="s">
        <v>1324</v>
      </c>
      <c r="D1402" t="s">
        <v>1384</v>
      </c>
      <c r="E1402" t="s">
        <v>1326</v>
      </c>
      <c r="F1402" t="s">
        <v>1293</v>
      </c>
      <c r="G1402">
        <v>35</v>
      </c>
      <c r="H1402">
        <v>35025</v>
      </c>
      <c r="I1402" t="s">
        <v>563</v>
      </c>
      <c r="J1402" t="s">
        <v>1385</v>
      </c>
      <c r="K1402" t="s">
        <v>1386</v>
      </c>
      <c r="L1402">
        <v>15.697644114326227</v>
      </c>
      <c r="M1402">
        <v>19.91492163757805</v>
      </c>
      <c r="N1402">
        <v>14.05759174417274</v>
      </c>
      <c r="O1402">
        <v>0</v>
      </c>
      <c r="P1402">
        <v>0</v>
      </c>
      <c r="Q1402">
        <v>0</v>
      </c>
      <c r="R1402" t="s">
        <v>531</v>
      </c>
      <c r="S1402" t="s">
        <v>531</v>
      </c>
      <c r="T1402" t="s">
        <v>531</v>
      </c>
      <c r="U1402" t="s">
        <v>531</v>
      </c>
      <c r="W1402" s="429">
        <f t="shared" si="33"/>
        <v>0</v>
      </c>
      <c r="X1402" s="429">
        <f t="shared" si="33"/>
        <v>0</v>
      </c>
      <c r="Y1402" s="429">
        <f t="shared" si="33"/>
        <v>0</v>
      </c>
      <c r="Z1402" s="429">
        <f t="shared" si="32"/>
        <v>0</v>
      </c>
      <c r="AA1402" s="429" t="s">
        <v>1296</v>
      </c>
    </row>
    <row r="1403" spans="1:27" x14ac:dyDescent="0.25">
      <c r="A1403" t="s">
        <v>149</v>
      </c>
      <c r="B1403" t="s">
        <v>1246</v>
      </c>
      <c r="C1403" t="s">
        <v>1324</v>
      </c>
      <c r="D1403" t="s">
        <v>1384</v>
      </c>
      <c r="E1403" t="s">
        <v>1326</v>
      </c>
      <c r="F1403" t="s">
        <v>1293</v>
      </c>
      <c r="G1403">
        <v>35</v>
      </c>
      <c r="H1403">
        <v>35025</v>
      </c>
      <c r="I1403" t="s">
        <v>563</v>
      </c>
      <c r="J1403" t="s">
        <v>1385</v>
      </c>
      <c r="K1403" t="s">
        <v>1386</v>
      </c>
      <c r="L1403">
        <v>15.697644114326227</v>
      </c>
      <c r="M1403">
        <v>19.91492163757805</v>
      </c>
      <c r="N1403">
        <v>14.05759174417274</v>
      </c>
      <c r="O1403">
        <v>0</v>
      </c>
      <c r="P1403">
        <v>0</v>
      </c>
      <c r="Q1403">
        <v>0</v>
      </c>
      <c r="R1403" t="s">
        <v>531</v>
      </c>
      <c r="S1403" t="s">
        <v>531</v>
      </c>
      <c r="T1403" t="s">
        <v>531</v>
      </c>
      <c r="U1403" t="s">
        <v>531</v>
      </c>
      <c r="W1403" s="429">
        <f t="shared" si="33"/>
        <v>0</v>
      </c>
      <c r="X1403" s="429">
        <f t="shared" si="33"/>
        <v>0</v>
      </c>
      <c r="Y1403" s="429">
        <f t="shared" si="33"/>
        <v>0</v>
      </c>
      <c r="Z1403" s="429">
        <f t="shared" si="32"/>
        <v>0</v>
      </c>
      <c r="AA1403" s="429" t="s">
        <v>1296</v>
      </c>
    </row>
    <row r="1404" spans="1:27" x14ac:dyDescent="0.25">
      <c r="A1404" t="s">
        <v>149</v>
      </c>
      <c r="B1404" t="s">
        <v>1246</v>
      </c>
      <c r="C1404" t="s">
        <v>1324</v>
      </c>
      <c r="D1404" t="s">
        <v>1384</v>
      </c>
      <c r="E1404" t="s">
        <v>1326</v>
      </c>
      <c r="F1404" t="s">
        <v>1293</v>
      </c>
      <c r="G1404">
        <v>35</v>
      </c>
      <c r="H1404">
        <v>35025</v>
      </c>
      <c r="I1404" t="s">
        <v>563</v>
      </c>
      <c r="J1404" t="s">
        <v>1385</v>
      </c>
      <c r="K1404" t="s">
        <v>1386</v>
      </c>
      <c r="L1404">
        <v>15.697644114326227</v>
      </c>
      <c r="M1404">
        <v>19.91492163757805</v>
      </c>
      <c r="N1404">
        <v>14.05759174417274</v>
      </c>
      <c r="O1404">
        <v>0</v>
      </c>
      <c r="P1404">
        <v>0</v>
      </c>
      <c r="Q1404">
        <v>0</v>
      </c>
      <c r="R1404" t="s">
        <v>531</v>
      </c>
      <c r="S1404" t="s">
        <v>531</v>
      </c>
      <c r="T1404" t="s">
        <v>531</v>
      </c>
      <c r="U1404" t="s">
        <v>531</v>
      </c>
      <c r="W1404" s="429">
        <f t="shared" si="33"/>
        <v>0</v>
      </c>
      <c r="X1404" s="429">
        <f t="shared" si="33"/>
        <v>0</v>
      </c>
      <c r="Y1404" s="429">
        <f t="shared" si="33"/>
        <v>0</v>
      </c>
      <c r="Z1404" s="429">
        <f t="shared" si="32"/>
        <v>0</v>
      </c>
      <c r="AA1404" s="429" t="s">
        <v>1296</v>
      </c>
    </row>
    <row r="1405" spans="1:27" x14ac:dyDescent="0.25">
      <c r="A1405" t="s">
        <v>149</v>
      </c>
      <c r="B1405" t="s">
        <v>1246</v>
      </c>
      <c r="C1405" t="s">
        <v>1324</v>
      </c>
      <c r="D1405" t="s">
        <v>1384</v>
      </c>
      <c r="E1405" t="s">
        <v>1326</v>
      </c>
      <c r="F1405" t="s">
        <v>1293</v>
      </c>
      <c r="G1405">
        <v>35</v>
      </c>
      <c r="H1405">
        <v>35025</v>
      </c>
      <c r="I1405" t="s">
        <v>563</v>
      </c>
      <c r="J1405" t="s">
        <v>1385</v>
      </c>
      <c r="K1405" t="s">
        <v>1386</v>
      </c>
      <c r="L1405">
        <v>0</v>
      </c>
      <c r="M1405">
        <v>6.0916230891415211</v>
      </c>
      <c r="N1405">
        <v>4.6858639147242469</v>
      </c>
      <c r="O1405">
        <v>0</v>
      </c>
      <c r="P1405">
        <v>0</v>
      </c>
      <c r="Q1405">
        <v>0</v>
      </c>
      <c r="R1405" t="s">
        <v>531</v>
      </c>
      <c r="S1405" t="s">
        <v>531</v>
      </c>
      <c r="T1405" t="s">
        <v>531</v>
      </c>
      <c r="U1405" t="s">
        <v>531</v>
      </c>
      <c r="W1405" s="429">
        <f t="shared" si="33"/>
        <v>0</v>
      </c>
      <c r="X1405" s="429">
        <f t="shared" si="33"/>
        <v>0</v>
      </c>
      <c r="Y1405" s="429">
        <f t="shared" si="33"/>
        <v>0</v>
      </c>
      <c r="Z1405" s="429">
        <f t="shared" si="32"/>
        <v>0</v>
      </c>
      <c r="AA1405" s="429" t="s">
        <v>1296</v>
      </c>
    </row>
    <row r="1406" spans="1:27" x14ac:dyDescent="0.25">
      <c r="A1406" t="s">
        <v>149</v>
      </c>
      <c r="B1406" t="s">
        <v>1246</v>
      </c>
      <c r="C1406" t="s">
        <v>1324</v>
      </c>
      <c r="D1406" t="s">
        <v>1384</v>
      </c>
      <c r="E1406" t="s">
        <v>1326</v>
      </c>
      <c r="F1406" t="s">
        <v>1293</v>
      </c>
      <c r="G1406">
        <v>35</v>
      </c>
      <c r="H1406">
        <v>35025</v>
      </c>
      <c r="I1406" t="s">
        <v>563</v>
      </c>
      <c r="J1406" t="s">
        <v>1385</v>
      </c>
      <c r="K1406" t="s">
        <v>1386</v>
      </c>
      <c r="L1406">
        <v>0</v>
      </c>
      <c r="M1406">
        <v>6.8413613154974007</v>
      </c>
      <c r="N1406">
        <v>0</v>
      </c>
      <c r="O1406">
        <v>0</v>
      </c>
      <c r="P1406">
        <v>0</v>
      </c>
      <c r="Q1406">
        <v>0</v>
      </c>
      <c r="R1406" t="s">
        <v>531</v>
      </c>
      <c r="S1406" t="s">
        <v>531</v>
      </c>
      <c r="T1406" t="s">
        <v>531</v>
      </c>
      <c r="U1406" t="s">
        <v>531</v>
      </c>
      <c r="W1406" s="429">
        <f t="shared" si="33"/>
        <v>0</v>
      </c>
      <c r="X1406" s="429">
        <f t="shared" si="33"/>
        <v>0</v>
      </c>
      <c r="Y1406" s="429">
        <f t="shared" si="33"/>
        <v>0</v>
      </c>
      <c r="Z1406" s="429">
        <f t="shared" si="32"/>
        <v>0</v>
      </c>
      <c r="AA1406" s="429" t="s">
        <v>1296</v>
      </c>
    </row>
    <row r="1407" spans="1:27" x14ac:dyDescent="0.25">
      <c r="A1407" t="s">
        <v>149</v>
      </c>
      <c r="B1407" t="s">
        <v>1246</v>
      </c>
      <c r="C1407" t="s">
        <v>1324</v>
      </c>
      <c r="D1407" t="s">
        <v>1384</v>
      </c>
      <c r="E1407" t="s">
        <v>1326</v>
      </c>
      <c r="F1407" t="s">
        <v>1293</v>
      </c>
      <c r="G1407">
        <v>35</v>
      </c>
      <c r="H1407">
        <v>35025</v>
      </c>
      <c r="I1407" t="s">
        <v>563</v>
      </c>
      <c r="J1407" t="s">
        <v>1385</v>
      </c>
      <c r="K1407" t="s">
        <v>1386</v>
      </c>
      <c r="L1407">
        <v>0</v>
      </c>
      <c r="M1407">
        <v>26.240837922455782</v>
      </c>
      <c r="N1407">
        <v>0</v>
      </c>
      <c r="O1407">
        <v>0</v>
      </c>
      <c r="P1407">
        <v>0</v>
      </c>
      <c r="Q1407">
        <v>0</v>
      </c>
      <c r="R1407" t="s">
        <v>531</v>
      </c>
      <c r="S1407" t="s">
        <v>531</v>
      </c>
      <c r="T1407" t="s">
        <v>531</v>
      </c>
      <c r="U1407" t="s">
        <v>531</v>
      </c>
      <c r="W1407" s="429">
        <f t="shared" si="33"/>
        <v>0</v>
      </c>
      <c r="X1407" s="429">
        <f t="shared" si="33"/>
        <v>0</v>
      </c>
      <c r="Y1407" s="429">
        <f t="shared" si="33"/>
        <v>0</v>
      </c>
      <c r="Z1407" s="429">
        <f t="shared" si="32"/>
        <v>0</v>
      </c>
      <c r="AA1407" s="429" t="s">
        <v>1296</v>
      </c>
    </row>
    <row r="1408" spans="1:27" x14ac:dyDescent="0.25">
      <c r="A1408" t="s">
        <v>149</v>
      </c>
      <c r="B1408" t="s">
        <v>1246</v>
      </c>
      <c r="C1408" t="s">
        <v>1324</v>
      </c>
      <c r="D1408" t="s">
        <v>1384</v>
      </c>
      <c r="E1408" t="s">
        <v>1326</v>
      </c>
      <c r="F1408" t="s">
        <v>1293</v>
      </c>
      <c r="G1408">
        <v>35</v>
      </c>
      <c r="H1408">
        <v>35025</v>
      </c>
      <c r="I1408" t="s">
        <v>563</v>
      </c>
      <c r="J1408" t="s">
        <v>1385</v>
      </c>
      <c r="K1408" t="s">
        <v>1386</v>
      </c>
      <c r="L1408">
        <v>0</v>
      </c>
      <c r="M1408">
        <v>29.989529054235181</v>
      </c>
      <c r="N1408">
        <v>0</v>
      </c>
      <c r="O1408">
        <v>0</v>
      </c>
      <c r="P1408">
        <v>0</v>
      </c>
      <c r="Q1408">
        <v>0</v>
      </c>
      <c r="R1408" t="s">
        <v>531</v>
      </c>
      <c r="S1408" t="s">
        <v>531</v>
      </c>
      <c r="T1408" t="s">
        <v>531</v>
      </c>
      <c r="U1408" t="s">
        <v>531</v>
      </c>
      <c r="W1408" s="429">
        <f t="shared" si="33"/>
        <v>0</v>
      </c>
      <c r="X1408" s="429">
        <f t="shared" si="33"/>
        <v>0</v>
      </c>
      <c r="Y1408" s="429">
        <f t="shared" si="33"/>
        <v>0</v>
      </c>
      <c r="Z1408" s="429">
        <f t="shared" si="32"/>
        <v>0</v>
      </c>
      <c r="AA1408" s="429" t="s">
        <v>1296</v>
      </c>
    </row>
    <row r="1409" spans="1:27" x14ac:dyDescent="0.25">
      <c r="A1409" t="s">
        <v>149</v>
      </c>
      <c r="B1409" t="s">
        <v>1246</v>
      </c>
      <c r="C1409" t="s">
        <v>1324</v>
      </c>
      <c r="D1409" t="s">
        <v>1384</v>
      </c>
      <c r="E1409" t="s">
        <v>1326</v>
      </c>
      <c r="F1409" t="s">
        <v>1293</v>
      </c>
      <c r="G1409">
        <v>35</v>
      </c>
      <c r="H1409">
        <v>35015</v>
      </c>
      <c r="I1409" t="s">
        <v>552</v>
      </c>
      <c r="J1409" t="s">
        <v>1385</v>
      </c>
      <c r="K1409" t="s">
        <v>1386</v>
      </c>
      <c r="L1409">
        <v>42.875654819726861</v>
      </c>
      <c r="M1409">
        <v>11.948952982546828</v>
      </c>
      <c r="N1409">
        <v>38.424084100738824</v>
      </c>
      <c r="O1409">
        <v>0</v>
      </c>
      <c r="P1409">
        <v>0</v>
      </c>
      <c r="Q1409">
        <v>0</v>
      </c>
      <c r="R1409" t="s">
        <v>531</v>
      </c>
      <c r="S1409" t="s">
        <v>531</v>
      </c>
      <c r="T1409" t="s">
        <v>531</v>
      </c>
      <c r="U1409" t="s">
        <v>531</v>
      </c>
      <c r="W1409" s="429">
        <f t="shared" si="33"/>
        <v>0</v>
      </c>
      <c r="X1409" s="429">
        <f t="shared" si="33"/>
        <v>0</v>
      </c>
      <c r="Y1409" s="429">
        <f t="shared" si="33"/>
        <v>0</v>
      </c>
      <c r="Z1409" s="429">
        <f t="shared" si="32"/>
        <v>0</v>
      </c>
      <c r="AA1409" s="429" t="s">
        <v>1296</v>
      </c>
    </row>
    <row r="1410" spans="1:27" x14ac:dyDescent="0.25">
      <c r="A1410" t="s">
        <v>149</v>
      </c>
      <c r="B1410" t="s">
        <v>1246</v>
      </c>
      <c r="C1410" t="s">
        <v>1324</v>
      </c>
      <c r="D1410" t="s">
        <v>1384</v>
      </c>
      <c r="E1410" t="s">
        <v>1326</v>
      </c>
      <c r="F1410" t="s">
        <v>1293</v>
      </c>
      <c r="G1410">
        <v>35</v>
      </c>
      <c r="H1410">
        <v>35015</v>
      </c>
      <c r="I1410" t="s">
        <v>552</v>
      </c>
      <c r="J1410" t="s">
        <v>1385</v>
      </c>
      <c r="K1410" t="s">
        <v>1386</v>
      </c>
      <c r="L1410">
        <v>0</v>
      </c>
      <c r="M1410">
        <v>4.9201571104604591</v>
      </c>
      <c r="N1410">
        <v>0</v>
      </c>
      <c r="O1410">
        <v>0</v>
      </c>
      <c r="P1410">
        <v>0</v>
      </c>
      <c r="Q1410">
        <v>0</v>
      </c>
      <c r="R1410" t="s">
        <v>531</v>
      </c>
      <c r="S1410" t="s">
        <v>531</v>
      </c>
      <c r="T1410" t="s">
        <v>531</v>
      </c>
      <c r="U1410" t="s">
        <v>531</v>
      </c>
      <c r="W1410" s="429">
        <f t="shared" si="33"/>
        <v>0</v>
      </c>
      <c r="X1410" s="429">
        <f t="shared" si="33"/>
        <v>0</v>
      </c>
      <c r="Y1410" s="429">
        <f t="shared" si="33"/>
        <v>0</v>
      </c>
      <c r="Z1410" s="429">
        <f t="shared" si="32"/>
        <v>0</v>
      </c>
      <c r="AA1410" s="429" t="s">
        <v>1296</v>
      </c>
    </row>
    <row r="1411" spans="1:27" x14ac:dyDescent="0.25">
      <c r="A1411" t="s">
        <v>149</v>
      </c>
      <c r="B1411" t="s">
        <v>1246</v>
      </c>
      <c r="C1411" t="s">
        <v>1324</v>
      </c>
      <c r="D1411" t="s">
        <v>1384</v>
      </c>
      <c r="E1411" t="s">
        <v>1326</v>
      </c>
      <c r="F1411" t="s">
        <v>1293</v>
      </c>
      <c r="G1411">
        <v>35</v>
      </c>
      <c r="H1411">
        <v>35015</v>
      </c>
      <c r="I1411" t="s">
        <v>552</v>
      </c>
      <c r="J1411" t="s">
        <v>1385</v>
      </c>
      <c r="K1411" t="s">
        <v>1386</v>
      </c>
      <c r="L1411">
        <v>0</v>
      </c>
      <c r="M1411">
        <v>0</v>
      </c>
      <c r="N1411">
        <v>0</v>
      </c>
      <c r="O1411">
        <v>0</v>
      </c>
      <c r="P1411">
        <v>0</v>
      </c>
      <c r="Q1411">
        <v>0</v>
      </c>
      <c r="R1411" t="s">
        <v>531</v>
      </c>
      <c r="S1411" t="s">
        <v>531</v>
      </c>
      <c r="T1411" t="s">
        <v>531</v>
      </c>
      <c r="U1411" t="s">
        <v>531</v>
      </c>
      <c r="W1411" s="429">
        <f t="shared" si="33"/>
        <v>0</v>
      </c>
      <c r="X1411" s="429">
        <f t="shared" si="33"/>
        <v>0</v>
      </c>
      <c r="Y1411" s="429">
        <f t="shared" si="33"/>
        <v>0</v>
      </c>
      <c r="Z1411" s="429">
        <f t="shared" si="32"/>
        <v>0</v>
      </c>
      <c r="AA1411" s="429" t="s">
        <v>1296</v>
      </c>
    </row>
    <row r="1412" spans="1:27" x14ac:dyDescent="0.25">
      <c r="A1412" t="s">
        <v>149</v>
      </c>
      <c r="B1412" t="s">
        <v>1246</v>
      </c>
      <c r="C1412" t="s">
        <v>1324</v>
      </c>
      <c r="D1412" t="s">
        <v>1384</v>
      </c>
      <c r="E1412" t="s">
        <v>1326</v>
      </c>
      <c r="F1412" t="s">
        <v>1293</v>
      </c>
      <c r="G1412">
        <v>35</v>
      </c>
      <c r="H1412">
        <v>35015</v>
      </c>
      <c r="I1412" t="s">
        <v>552</v>
      </c>
      <c r="J1412" t="s">
        <v>1385</v>
      </c>
      <c r="K1412" t="s">
        <v>1386</v>
      </c>
      <c r="L1412">
        <v>31.395288228652454</v>
      </c>
      <c r="M1412">
        <v>48.030105125923534</v>
      </c>
      <c r="N1412">
        <v>62.556283261568694</v>
      </c>
      <c r="O1412">
        <v>6.3259162848777342</v>
      </c>
      <c r="P1412">
        <v>0</v>
      </c>
      <c r="Q1412">
        <v>0</v>
      </c>
      <c r="R1412" t="s">
        <v>531</v>
      </c>
      <c r="S1412" t="s">
        <v>531</v>
      </c>
      <c r="T1412" t="s">
        <v>531</v>
      </c>
      <c r="U1412" t="s">
        <v>531</v>
      </c>
      <c r="W1412" s="429">
        <f t="shared" si="33"/>
        <v>0</v>
      </c>
      <c r="X1412" s="429">
        <f t="shared" si="33"/>
        <v>0</v>
      </c>
      <c r="Y1412" s="429">
        <f t="shared" si="33"/>
        <v>0</v>
      </c>
      <c r="Z1412" s="429">
        <f t="shared" si="32"/>
        <v>0</v>
      </c>
      <c r="AA1412" s="429" t="s">
        <v>1296</v>
      </c>
    </row>
    <row r="1413" spans="1:27" x14ac:dyDescent="0.25">
      <c r="A1413" t="s">
        <v>149</v>
      </c>
      <c r="B1413" t="s">
        <v>1246</v>
      </c>
      <c r="C1413" t="s">
        <v>1324</v>
      </c>
      <c r="D1413" t="s">
        <v>1384</v>
      </c>
      <c r="E1413" t="s">
        <v>1326</v>
      </c>
      <c r="F1413" t="s">
        <v>1293</v>
      </c>
      <c r="G1413">
        <v>35</v>
      </c>
      <c r="H1413">
        <v>35015</v>
      </c>
      <c r="I1413" t="s">
        <v>552</v>
      </c>
      <c r="J1413" t="s">
        <v>1385</v>
      </c>
      <c r="K1413" t="s">
        <v>1386</v>
      </c>
      <c r="L1413">
        <v>5.3887435019328835</v>
      </c>
      <c r="M1413">
        <v>53.41884862785642</v>
      </c>
      <c r="N1413">
        <v>4.6858639147242469</v>
      </c>
      <c r="O1413">
        <v>7.7316754592950065</v>
      </c>
      <c r="P1413">
        <v>0</v>
      </c>
      <c r="Q1413">
        <v>0</v>
      </c>
      <c r="R1413" t="s">
        <v>531</v>
      </c>
      <c r="S1413" t="s">
        <v>531</v>
      </c>
      <c r="T1413" t="s">
        <v>531</v>
      </c>
      <c r="U1413" t="s">
        <v>531</v>
      </c>
      <c r="W1413" s="429">
        <f t="shared" si="33"/>
        <v>0</v>
      </c>
      <c r="X1413" s="429">
        <f t="shared" si="33"/>
        <v>0</v>
      </c>
      <c r="Y1413" s="429">
        <f t="shared" si="33"/>
        <v>0</v>
      </c>
      <c r="Z1413" s="429">
        <f t="shared" si="32"/>
        <v>0</v>
      </c>
      <c r="AA1413" s="429" t="s">
        <v>1296</v>
      </c>
    </row>
    <row r="1414" spans="1:27" x14ac:dyDescent="0.25">
      <c r="A1414" t="s">
        <v>149</v>
      </c>
      <c r="B1414" t="s">
        <v>1246</v>
      </c>
      <c r="C1414" t="s">
        <v>1324</v>
      </c>
      <c r="D1414" t="s">
        <v>1384</v>
      </c>
      <c r="E1414" t="s">
        <v>1326</v>
      </c>
      <c r="F1414" t="s">
        <v>1293</v>
      </c>
      <c r="G1414">
        <v>35</v>
      </c>
      <c r="H1414">
        <v>35015</v>
      </c>
      <c r="I1414" t="s">
        <v>552</v>
      </c>
      <c r="J1414" t="s">
        <v>1385</v>
      </c>
      <c r="K1414" t="s">
        <v>1386</v>
      </c>
      <c r="L1414">
        <v>0</v>
      </c>
      <c r="M1414">
        <v>33.035340598805938</v>
      </c>
      <c r="N1414">
        <v>0</v>
      </c>
      <c r="O1414">
        <v>0</v>
      </c>
      <c r="P1414">
        <v>0</v>
      </c>
      <c r="Q1414">
        <v>0</v>
      </c>
      <c r="R1414" t="s">
        <v>531</v>
      </c>
      <c r="S1414" t="s">
        <v>531</v>
      </c>
      <c r="T1414" t="s">
        <v>531</v>
      </c>
      <c r="U1414" t="s">
        <v>531</v>
      </c>
      <c r="W1414" s="429">
        <f t="shared" si="33"/>
        <v>0</v>
      </c>
      <c r="X1414" s="429">
        <f t="shared" si="33"/>
        <v>0</v>
      </c>
      <c r="Y1414" s="429">
        <f t="shared" si="33"/>
        <v>0</v>
      </c>
      <c r="Z1414" s="429">
        <f t="shared" si="32"/>
        <v>0</v>
      </c>
      <c r="AA1414" s="429" t="s">
        <v>1296</v>
      </c>
    </row>
    <row r="1415" spans="1:27" x14ac:dyDescent="0.25">
      <c r="A1415" t="s">
        <v>149</v>
      </c>
      <c r="B1415" t="s">
        <v>1246</v>
      </c>
      <c r="C1415" t="s">
        <v>1324</v>
      </c>
      <c r="D1415" t="s">
        <v>1384</v>
      </c>
      <c r="E1415" t="s">
        <v>1326</v>
      </c>
      <c r="F1415" t="s">
        <v>1293</v>
      </c>
      <c r="G1415">
        <v>35</v>
      </c>
      <c r="H1415">
        <v>35015</v>
      </c>
      <c r="I1415" t="s">
        <v>552</v>
      </c>
      <c r="J1415" t="s">
        <v>1385</v>
      </c>
      <c r="K1415" t="s">
        <v>1386</v>
      </c>
      <c r="L1415">
        <v>23.429319573621235</v>
      </c>
      <c r="M1415">
        <v>23.429319573621235</v>
      </c>
      <c r="N1415">
        <v>23.429319573621235</v>
      </c>
      <c r="O1415">
        <v>23.429319573621235</v>
      </c>
      <c r="P1415">
        <v>0</v>
      </c>
      <c r="Q1415">
        <v>0</v>
      </c>
      <c r="R1415" t="s">
        <v>531</v>
      </c>
      <c r="S1415" t="s">
        <v>531</v>
      </c>
      <c r="T1415" t="s">
        <v>531</v>
      </c>
      <c r="U1415" t="s">
        <v>531</v>
      </c>
      <c r="W1415" s="429">
        <f t="shared" si="33"/>
        <v>0</v>
      </c>
      <c r="X1415" s="429">
        <f t="shared" si="33"/>
        <v>0</v>
      </c>
      <c r="Y1415" s="429">
        <f t="shared" si="33"/>
        <v>0</v>
      </c>
      <c r="Z1415" s="429">
        <f t="shared" si="32"/>
        <v>0</v>
      </c>
      <c r="AA1415" s="429" t="s">
        <v>1296</v>
      </c>
    </row>
    <row r="1416" spans="1:27" x14ac:dyDescent="0.25">
      <c r="A1416" t="s">
        <v>149</v>
      </c>
      <c r="B1416" t="s">
        <v>1246</v>
      </c>
      <c r="C1416" t="s">
        <v>1324</v>
      </c>
      <c r="D1416" t="s">
        <v>1384</v>
      </c>
      <c r="E1416" t="s">
        <v>1326</v>
      </c>
      <c r="F1416" t="s">
        <v>1293</v>
      </c>
      <c r="G1416">
        <v>35</v>
      </c>
      <c r="H1416">
        <v>35015</v>
      </c>
      <c r="I1416" t="s">
        <v>552</v>
      </c>
      <c r="J1416" t="s">
        <v>1385</v>
      </c>
      <c r="K1416" t="s">
        <v>1386</v>
      </c>
      <c r="L1416">
        <v>0</v>
      </c>
      <c r="M1416">
        <v>0</v>
      </c>
      <c r="N1416">
        <v>0</v>
      </c>
      <c r="O1416">
        <v>0</v>
      </c>
      <c r="P1416">
        <v>4.9201571104604591</v>
      </c>
      <c r="Q1416">
        <v>4.9201571104604591</v>
      </c>
      <c r="R1416" t="s">
        <v>531</v>
      </c>
      <c r="S1416" t="s">
        <v>531</v>
      </c>
      <c r="T1416" t="s">
        <v>531</v>
      </c>
      <c r="U1416" t="s">
        <v>531</v>
      </c>
      <c r="W1416" s="429">
        <f t="shared" si="33"/>
        <v>0</v>
      </c>
      <c r="X1416" s="429">
        <f t="shared" si="33"/>
        <v>0</v>
      </c>
      <c r="Y1416" s="429">
        <f t="shared" si="33"/>
        <v>0</v>
      </c>
      <c r="Z1416" s="429">
        <f t="shared" si="32"/>
        <v>0</v>
      </c>
      <c r="AA1416" s="429" t="s">
        <v>1296</v>
      </c>
    </row>
    <row r="1417" spans="1:27" x14ac:dyDescent="0.25">
      <c r="A1417" t="s">
        <v>149</v>
      </c>
      <c r="B1417" t="s">
        <v>1246</v>
      </c>
      <c r="C1417" t="s">
        <v>1324</v>
      </c>
      <c r="D1417" t="s">
        <v>1384</v>
      </c>
      <c r="E1417" t="s">
        <v>1326</v>
      </c>
      <c r="F1417" t="s">
        <v>1293</v>
      </c>
      <c r="G1417">
        <v>35</v>
      </c>
      <c r="H1417">
        <v>35015</v>
      </c>
      <c r="I1417" t="s">
        <v>552</v>
      </c>
      <c r="J1417" t="s">
        <v>1385</v>
      </c>
      <c r="K1417" t="s">
        <v>1386</v>
      </c>
      <c r="L1417">
        <v>3.0458115445707605</v>
      </c>
      <c r="M1417">
        <v>0</v>
      </c>
      <c r="N1417">
        <v>12.417539374019254</v>
      </c>
      <c r="O1417">
        <v>0</v>
      </c>
      <c r="P1417">
        <v>0</v>
      </c>
      <c r="Q1417">
        <v>0</v>
      </c>
      <c r="R1417" t="s">
        <v>531</v>
      </c>
      <c r="S1417" t="s">
        <v>531</v>
      </c>
      <c r="T1417" t="s">
        <v>531</v>
      </c>
      <c r="U1417" t="s">
        <v>531</v>
      </c>
      <c r="W1417" s="429">
        <f t="shared" si="33"/>
        <v>0</v>
      </c>
      <c r="X1417" s="429">
        <f t="shared" si="33"/>
        <v>0</v>
      </c>
      <c r="Y1417" s="429">
        <f t="shared" si="33"/>
        <v>0</v>
      </c>
      <c r="Z1417" s="429">
        <f t="shared" si="32"/>
        <v>0</v>
      </c>
      <c r="AA1417" s="429" t="s">
        <v>1296</v>
      </c>
    </row>
    <row r="1418" spans="1:27" x14ac:dyDescent="0.25">
      <c r="A1418" t="s">
        <v>149</v>
      </c>
      <c r="B1418" t="s">
        <v>1246</v>
      </c>
      <c r="C1418" t="s">
        <v>1324</v>
      </c>
      <c r="D1418" t="s">
        <v>1384</v>
      </c>
      <c r="E1418" t="s">
        <v>1326</v>
      </c>
      <c r="F1418" t="s">
        <v>1293</v>
      </c>
      <c r="G1418">
        <v>35</v>
      </c>
      <c r="H1418">
        <v>35015</v>
      </c>
      <c r="I1418" t="s">
        <v>552</v>
      </c>
      <c r="J1418" t="s">
        <v>1385</v>
      </c>
      <c r="K1418" t="s">
        <v>1386</v>
      </c>
      <c r="L1418">
        <v>0</v>
      </c>
      <c r="M1418">
        <v>96.997383034791909</v>
      </c>
      <c r="N1418">
        <v>0</v>
      </c>
      <c r="O1418">
        <v>0</v>
      </c>
      <c r="P1418">
        <v>0</v>
      </c>
      <c r="Q1418">
        <v>0</v>
      </c>
      <c r="R1418" t="s">
        <v>531</v>
      </c>
      <c r="S1418" t="s">
        <v>531</v>
      </c>
      <c r="T1418" t="s">
        <v>531</v>
      </c>
      <c r="U1418" t="s">
        <v>531</v>
      </c>
      <c r="W1418" s="429">
        <f t="shared" si="33"/>
        <v>0</v>
      </c>
      <c r="X1418" s="429">
        <f t="shared" si="33"/>
        <v>0</v>
      </c>
      <c r="Y1418" s="429">
        <f t="shared" si="33"/>
        <v>0</v>
      </c>
      <c r="Z1418" s="429">
        <f t="shared" si="32"/>
        <v>0</v>
      </c>
      <c r="AA1418" s="429" t="s">
        <v>1296</v>
      </c>
    </row>
    <row r="1419" spans="1:27" x14ac:dyDescent="0.25">
      <c r="A1419" t="s">
        <v>149</v>
      </c>
      <c r="B1419" t="s">
        <v>1246</v>
      </c>
      <c r="C1419" t="s">
        <v>1324</v>
      </c>
      <c r="D1419" t="s">
        <v>1384</v>
      </c>
      <c r="E1419" t="s">
        <v>1326</v>
      </c>
      <c r="F1419" t="s">
        <v>1293</v>
      </c>
      <c r="G1419">
        <v>35</v>
      </c>
      <c r="H1419">
        <v>35015</v>
      </c>
      <c r="I1419" t="s">
        <v>552</v>
      </c>
      <c r="J1419" t="s">
        <v>1385</v>
      </c>
      <c r="K1419" t="s">
        <v>1386</v>
      </c>
      <c r="L1419">
        <v>0</v>
      </c>
      <c r="M1419">
        <v>40.837304016821811</v>
      </c>
      <c r="N1419">
        <v>0</v>
      </c>
      <c r="O1419">
        <v>0</v>
      </c>
      <c r="P1419">
        <v>0</v>
      </c>
      <c r="Q1419">
        <v>0</v>
      </c>
      <c r="R1419" t="s">
        <v>531</v>
      </c>
      <c r="S1419" t="s">
        <v>531</v>
      </c>
      <c r="T1419" t="s">
        <v>531</v>
      </c>
      <c r="U1419" t="s">
        <v>531</v>
      </c>
      <c r="W1419" s="429">
        <f t="shared" si="33"/>
        <v>0</v>
      </c>
      <c r="X1419" s="429">
        <f t="shared" si="33"/>
        <v>0</v>
      </c>
      <c r="Y1419" s="429">
        <f t="shared" si="33"/>
        <v>0</v>
      </c>
      <c r="Z1419" s="429">
        <f t="shared" si="32"/>
        <v>0</v>
      </c>
      <c r="AA1419" s="429" t="s">
        <v>1296</v>
      </c>
    </row>
    <row r="1420" spans="1:27" x14ac:dyDescent="0.25">
      <c r="A1420" t="s">
        <v>149</v>
      </c>
      <c r="B1420" t="s">
        <v>1246</v>
      </c>
      <c r="C1420" t="s">
        <v>1324</v>
      </c>
      <c r="D1420" t="s">
        <v>1384</v>
      </c>
      <c r="E1420" t="s">
        <v>1326</v>
      </c>
      <c r="F1420" t="s">
        <v>1293</v>
      </c>
      <c r="G1420">
        <v>35</v>
      </c>
      <c r="H1420">
        <v>35015</v>
      </c>
      <c r="I1420" t="s">
        <v>552</v>
      </c>
      <c r="J1420" t="s">
        <v>1385</v>
      </c>
      <c r="K1420" t="s">
        <v>1386</v>
      </c>
      <c r="L1420">
        <v>0</v>
      </c>
      <c r="M1420">
        <v>23.429319573621235</v>
      </c>
      <c r="N1420">
        <v>0</v>
      </c>
      <c r="O1420">
        <v>0</v>
      </c>
      <c r="P1420">
        <v>0</v>
      </c>
      <c r="Q1420">
        <v>0</v>
      </c>
      <c r="R1420" t="s">
        <v>531</v>
      </c>
      <c r="S1420" t="s">
        <v>531</v>
      </c>
      <c r="T1420" t="s">
        <v>531</v>
      </c>
      <c r="U1420" t="s">
        <v>531</v>
      </c>
      <c r="W1420" s="429">
        <f t="shared" si="33"/>
        <v>0</v>
      </c>
      <c r="X1420" s="429">
        <f t="shared" si="33"/>
        <v>0</v>
      </c>
      <c r="Y1420" s="429">
        <f t="shared" si="33"/>
        <v>0</v>
      </c>
      <c r="Z1420" s="429">
        <f t="shared" si="32"/>
        <v>0</v>
      </c>
      <c r="AA1420" s="429" t="s">
        <v>1296</v>
      </c>
    </row>
    <row r="1421" spans="1:27" x14ac:dyDescent="0.25">
      <c r="A1421" t="s">
        <v>149</v>
      </c>
      <c r="B1421" t="s">
        <v>1246</v>
      </c>
      <c r="C1421" t="s">
        <v>1324</v>
      </c>
      <c r="D1421" t="s">
        <v>1384</v>
      </c>
      <c r="E1421" t="s">
        <v>1326</v>
      </c>
      <c r="F1421" t="s">
        <v>1293</v>
      </c>
      <c r="G1421">
        <v>35</v>
      </c>
      <c r="H1421">
        <v>35015</v>
      </c>
      <c r="I1421" t="s">
        <v>552</v>
      </c>
      <c r="J1421" t="s">
        <v>1385</v>
      </c>
      <c r="K1421" t="s">
        <v>1386</v>
      </c>
      <c r="L1421">
        <v>19.633769802694598</v>
      </c>
      <c r="M1421">
        <v>5.5996073780954756</v>
      </c>
      <c r="N1421">
        <v>9.3482985098748728</v>
      </c>
      <c r="O1421">
        <v>0</v>
      </c>
      <c r="P1421">
        <v>0</v>
      </c>
      <c r="Q1421">
        <v>0</v>
      </c>
      <c r="R1421" t="s">
        <v>531</v>
      </c>
      <c r="S1421" t="s">
        <v>531</v>
      </c>
      <c r="T1421" t="s">
        <v>531</v>
      </c>
      <c r="U1421" t="s">
        <v>531</v>
      </c>
      <c r="W1421" s="429">
        <f t="shared" si="33"/>
        <v>0</v>
      </c>
      <c r="X1421" s="429">
        <f t="shared" si="33"/>
        <v>0</v>
      </c>
      <c r="Y1421" s="429">
        <f t="shared" si="33"/>
        <v>0</v>
      </c>
      <c r="Z1421" s="429">
        <f t="shared" si="32"/>
        <v>0</v>
      </c>
      <c r="AA1421" s="429" t="s">
        <v>1296</v>
      </c>
    </row>
    <row r="1422" spans="1:27" x14ac:dyDescent="0.25">
      <c r="A1422" t="s">
        <v>149</v>
      </c>
      <c r="B1422" t="s">
        <v>1246</v>
      </c>
      <c r="C1422" t="s">
        <v>1324</v>
      </c>
      <c r="D1422" t="s">
        <v>1384</v>
      </c>
      <c r="E1422" t="s">
        <v>1326</v>
      </c>
      <c r="F1422" t="s">
        <v>1293</v>
      </c>
      <c r="G1422">
        <v>35</v>
      </c>
      <c r="H1422">
        <v>35015</v>
      </c>
      <c r="I1422" t="s">
        <v>552</v>
      </c>
      <c r="J1422" t="s">
        <v>1385</v>
      </c>
      <c r="K1422" t="s">
        <v>1386</v>
      </c>
      <c r="L1422">
        <v>19.633769802694598</v>
      </c>
      <c r="M1422">
        <v>5.5996073780954756</v>
      </c>
      <c r="N1422">
        <v>9.3482985098748728</v>
      </c>
      <c r="O1422">
        <v>0</v>
      </c>
      <c r="P1422">
        <v>0</v>
      </c>
      <c r="Q1422">
        <v>0</v>
      </c>
      <c r="R1422" t="s">
        <v>531</v>
      </c>
      <c r="S1422" t="s">
        <v>531</v>
      </c>
      <c r="T1422" t="s">
        <v>531</v>
      </c>
      <c r="U1422" t="s">
        <v>531</v>
      </c>
      <c r="W1422" s="429">
        <f t="shared" si="33"/>
        <v>0</v>
      </c>
      <c r="X1422" s="429">
        <f t="shared" si="33"/>
        <v>0</v>
      </c>
      <c r="Y1422" s="429">
        <f t="shared" si="33"/>
        <v>0</v>
      </c>
      <c r="Z1422" s="429">
        <f t="shared" si="32"/>
        <v>0</v>
      </c>
      <c r="AA1422" s="429" t="s">
        <v>1296</v>
      </c>
    </row>
    <row r="1423" spans="1:27" x14ac:dyDescent="0.25">
      <c r="A1423" t="s">
        <v>149</v>
      </c>
      <c r="B1423" t="s">
        <v>1246</v>
      </c>
      <c r="C1423" t="s">
        <v>1324</v>
      </c>
      <c r="D1423" t="s">
        <v>1384</v>
      </c>
      <c r="E1423" t="s">
        <v>1326</v>
      </c>
      <c r="F1423" t="s">
        <v>1293</v>
      </c>
      <c r="G1423">
        <v>35</v>
      </c>
      <c r="H1423">
        <v>35015</v>
      </c>
      <c r="I1423" t="s">
        <v>552</v>
      </c>
      <c r="J1423" t="s">
        <v>1385</v>
      </c>
      <c r="K1423" t="s">
        <v>1386</v>
      </c>
      <c r="L1423">
        <v>19.633769802694598</v>
      </c>
      <c r="M1423">
        <v>5.5996073780954756</v>
      </c>
      <c r="N1423">
        <v>9.3482985098748728</v>
      </c>
      <c r="O1423">
        <v>0</v>
      </c>
      <c r="P1423">
        <v>0</v>
      </c>
      <c r="Q1423">
        <v>0</v>
      </c>
      <c r="R1423" t="s">
        <v>531</v>
      </c>
      <c r="S1423" t="s">
        <v>531</v>
      </c>
      <c r="T1423" t="s">
        <v>531</v>
      </c>
      <c r="U1423" t="s">
        <v>531</v>
      </c>
      <c r="W1423" s="429">
        <f t="shared" si="33"/>
        <v>0</v>
      </c>
      <c r="X1423" s="429">
        <f t="shared" si="33"/>
        <v>0</v>
      </c>
      <c r="Y1423" s="429">
        <f t="shared" si="33"/>
        <v>0</v>
      </c>
      <c r="Z1423" s="429">
        <f t="shared" si="32"/>
        <v>0</v>
      </c>
      <c r="AA1423" s="429" t="s">
        <v>1296</v>
      </c>
    </row>
    <row r="1424" spans="1:27" x14ac:dyDescent="0.25">
      <c r="A1424" t="s">
        <v>149</v>
      </c>
      <c r="B1424" t="s">
        <v>1246</v>
      </c>
      <c r="C1424" t="s">
        <v>1324</v>
      </c>
      <c r="D1424" t="s">
        <v>1384</v>
      </c>
      <c r="E1424" t="s">
        <v>1326</v>
      </c>
      <c r="F1424" t="s">
        <v>1293</v>
      </c>
      <c r="G1424">
        <v>35</v>
      </c>
      <c r="H1424">
        <v>35015</v>
      </c>
      <c r="I1424" t="s">
        <v>552</v>
      </c>
      <c r="J1424" t="s">
        <v>1385</v>
      </c>
      <c r="K1424" t="s">
        <v>1386</v>
      </c>
      <c r="L1424">
        <v>19.633769802694598</v>
      </c>
      <c r="M1424">
        <v>5.5996073780954756</v>
      </c>
      <c r="N1424">
        <v>9.3482985098748728</v>
      </c>
      <c r="O1424">
        <v>0</v>
      </c>
      <c r="P1424">
        <v>0</v>
      </c>
      <c r="Q1424">
        <v>0</v>
      </c>
      <c r="R1424" t="s">
        <v>531</v>
      </c>
      <c r="S1424" t="s">
        <v>531</v>
      </c>
      <c r="T1424" t="s">
        <v>531</v>
      </c>
      <c r="U1424" t="s">
        <v>531</v>
      </c>
      <c r="W1424" s="429">
        <f t="shared" si="33"/>
        <v>0</v>
      </c>
      <c r="X1424" s="429">
        <f t="shared" si="33"/>
        <v>0</v>
      </c>
      <c r="Y1424" s="429">
        <f t="shared" si="33"/>
        <v>0</v>
      </c>
      <c r="Z1424" s="429">
        <f t="shared" si="32"/>
        <v>0</v>
      </c>
      <c r="AA1424" s="429" t="s">
        <v>1296</v>
      </c>
    </row>
    <row r="1425" spans="1:27" x14ac:dyDescent="0.25">
      <c r="A1425" t="s">
        <v>149</v>
      </c>
      <c r="B1425" t="s">
        <v>1246</v>
      </c>
      <c r="C1425" t="s">
        <v>1324</v>
      </c>
      <c r="D1425" t="s">
        <v>1384</v>
      </c>
      <c r="E1425" t="s">
        <v>1326</v>
      </c>
      <c r="F1425" t="s">
        <v>1293</v>
      </c>
      <c r="G1425">
        <v>35</v>
      </c>
      <c r="H1425">
        <v>35015</v>
      </c>
      <c r="I1425" t="s">
        <v>552</v>
      </c>
      <c r="J1425" t="s">
        <v>1385</v>
      </c>
      <c r="K1425" t="s">
        <v>1386</v>
      </c>
      <c r="L1425">
        <v>0</v>
      </c>
      <c r="M1425">
        <v>106.60340405997661</v>
      </c>
      <c r="N1425">
        <v>0</v>
      </c>
      <c r="O1425">
        <v>0</v>
      </c>
      <c r="P1425">
        <v>0</v>
      </c>
      <c r="Q1425">
        <v>0</v>
      </c>
      <c r="R1425" t="s">
        <v>531</v>
      </c>
      <c r="S1425" t="s">
        <v>531</v>
      </c>
      <c r="T1425" t="s">
        <v>531</v>
      </c>
      <c r="U1425" t="s">
        <v>531</v>
      </c>
      <c r="W1425" s="429">
        <f t="shared" si="33"/>
        <v>0</v>
      </c>
      <c r="X1425" s="429">
        <f t="shared" si="33"/>
        <v>0</v>
      </c>
      <c r="Y1425" s="429">
        <f t="shared" si="33"/>
        <v>0</v>
      </c>
      <c r="Z1425" s="429">
        <f t="shared" si="32"/>
        <v>0</v>
      </c>
      <c r="AA1425" s="429" t="s">
        <v>1296</v>
      </c>
    </row>
    <row r="1426" spans="1:27" x14ac:dyDescent="0.25">
      <c r="A1426" t="s">
        <v>149</v>
      </c>
      <c r="B1426" t="s">
        <v>1246</v>
      </c>
      <c r="C1426" t="s">
        <v>1324</v>
      </c>
      <c r="D1426" t="s">
        <v>1384</v>
      </c>
      <c r="E1426" t="s">
        <v>1326</v>
      </c>
      <c r="F1426" t="s">
        <v>1293</v>
      </c>
      <c r="G1426">
        <v>35</v>
      </c>
      <c r="H1426">
        <v>35015</v>
      </c>
      <c r="I1426" t="s">
        <v>552</v>
      </c>
      <c r="J1426" t="s">
        <v>1385</v>
      </c>
      <c r="K1426" t="s">
        <v>1386</v>
      </c>
      <c r="L1426">
        <v>0</v>
      </c>
      <c r="M1426">
        <v>10.894633601733874</v>
      </c>
      <c r="N1426">
        <v>0</v>
      </c>
      <c r="O1426">
        <v>0</v>
      </c>
      <c r="P1426">
        <v>0</v>
      </c>
      <c r="Q1426">
        <v>0</v>
      </c>
      <c r="R1426" t="s">
        <v>531</v>
      </c>
      <c r="S1426" t="s">
        <v>531</v>
      </c>
      <c r="T1426" t="s">
        <v>531</v>
      </c>
      <c r="U1426" t="s">
        <v>531</v>
      </c>
      <c r="W1426" s="429">
        <f t="shared" si="33"/>
        <v>0</v>
      </c>
      <c r="X1426" s="429">
        <f t="shared" si="33"/>
        <v>0</v>
      </c>
      <c r="Y1426" s="429">
        <f t="shared" si="33"/>
        <v>0</v>
      </c>
      <c r="Z1426" s="429">
        <f t="shared" si="32"/>
        <v>0</v>
      </c>
      <c r="AA1426" s="429" t="s">
        <v>1296</v>
      </c>
    </row>
    <row r="1427" spans="1:27" x14ac:dyDescent="0.25">
      <c r="A1427" t="s">
        <v>149</v>
      </c>
      <c r="B1427" t="s">
        <v>1246</v>
      </c>
      <c r="C1427" t="s">
        <v>1324</v>
      </c>
      <c r="D1427" t="s">
        <v>1384</v>
      </c>
      <c r="E1427" t="s">
        <v>1326</v>
      </c>
      <c r="F1427" t="s">
        <v>1293</v>
      </c>
      <c r="G1427">
        <v>35</v>
      </c>
      <c r="H1427">
        <v>35015</v>
      </c>
      <c r="I1427" t="s">
        <v>552</v>
      </c>
      <c r="J1427" t="s">
        <v>1385</v>
      </c>
      <c r="K1427" t="s">
        <v>1386</v>
      </c>
      <c r="L1427">
        <v>3.0223822249971395</v>
      </c>
      <c r="M1427">
        <v>0</v>
      </c>
      <c r="N1427">
        <v>2.5303665139510936</v>
      </c>
      <c r="O1427">
        <v>0</v>
      </c>
      <c r="P1427">
        <v>0</v>
      </c>
      <c r="Q1427">
        <v>0</v>
      </c>
      <c r="R1427" t="s">
        <v>531</v>
      </c>
      <c r="S1427" t="s">
        <v>531</v>
      </c>
      <c r="T1427" t="s">
        <v>531</v>
      </c>
      <c r="U1427" t="s">
        <v>531</v>
      </c>
      <c r="W1427" s="429">
        <f t="shared" si="33"/>
        <v>0</v>
      </c>
      <c r="X1427" s="429">
        <f t="shared" si="33"/>
        <v>0</v>
      </c>
      <c r="Y1427" s="429">
        <f t="shared" si="33"/>
        <v>0</v>
      </c>
      <c r="Z1427" s="429">
        <f t="shared" si="32"/>
        <v>0</v>
      </c>
      <c r="AA1427" s="429" t="s">
        <v>1296</v>
      </c>
    </row>
    <row r="1428" spans="1:27" x14ac:dyDescent="0.25">
      <c r="A1428" t="s">
        <v>149</v>
      </c>
      <c r="B1428" t="s">
        <v>1246</v>
      </c>
      <c r="C1428" t="s">
        <v>1324</v>
      </c>
      <c r="D1428" t="s">
        <v>1384</v>
      </c>
      <c r="E1428" t="s">
        <v>1326</v>
      </c>
      <c r="F1428" t="s">
        <v>1293</v>
      </c>
      <c r="G1428">
        <v>35</v>
      </c>
      <c r="H1428">
        <v>35015</v>
      </c>
      <c r="I1428" t="s">
        <v>552</v>
      </c>
      <c r="J1428" t="s">
        <v>1385</v>
      </c>
      <c r="K1428" t="s">
        <v>1386</v>
      </c>
      <c r="L1428">
        <v>3.2801047403069727</v>
      </c>
      <c r="M1428">
        <v>33.035340598805938</v>
      </c>
      <c r="N1428">
        <v>2.8115183488345479</v>
      </c>
      <c r="O1428">
        <v>5.8573298934053089</v>
      </c>
      <c r="P1428">
        <v>0.51544503061966718</v>
      </c>
      <c r="Q1428">
        <v>0.51544503061966718</v>
      </c>
      <c r="R1428" t="s">
        <v>531</v>
      </c>
      <c r="S1428" t="s">
        <v>531</v>
      </c>
      <c r="T1428" t="s">
        <v>531</v>
      </c>
      <c r="U1428" t="s">
        <v>531</v>
      </c>
      <c r="W1428" s="429">
        <f t="shared" si="33"/>
        <v>0</v>
      </c>
      <c r="X1428" s="429">
        <f t="shared" si="33"/>
        <v>0</v>
      </c>
      <c r="Y1428" s="429">
        <f t="shared" si="33"/>
        <v>0</v>
      </c>
      <c r="Z1428" s="429">
        <f t="shared" si="32"/>
        <v>0</v>
      </c>
      <c r="AA1428" s="429" t="s">
        <v>1296</v>
      </c>
    </row>
    <row r="1429" spans="1:27" x14ac:dyDescent="0.25">
      <c r="A1429" t="s">
        <v>149</v>
      </c>
      <c r="B1429" t="s">
        <v>1246</v>
      </c>
      <c r="C1429" t="s">
        <v>1324</v>
      </c>
      <c r="D1429" t="s">
        <v>1384</v>
      </c>
      <c r="E1429" t="s">
        <v>1326</v>
      </c>
      <c r="F1429" t="s">
        <v>1293</v>
      </c>
      <c r="G1429">
        <v>35</v>
      </c>
      <c r="H1429">
        <v>35015</v>
      </c>
      <c r="I1429" t="s">
        <v>552</v>
      </c>
      <c r="J1429" t="s">
        <v>1385</v>
      </c>
      <c r="K1429" t="s">
        <v>1386</v>
      </c>
      <c r="L1429">
        <v>25.772251530983358</v>
      </c>
      <c r="M1429">
        <v>40.298429666628522</v>
      </c>
      <c r="N1429">
        <v>51.310209866230501</v>
      </c>
      <c r="O1429">
        <v>5.1544503061966722</v>
      </c>
      <c r="P1429">
        <v>0</v>
      </c>
      <c r="Q1429">
        <v>0</v>
      </c>
      <c r="R1429" t="s">
        <v>531</v>
      </c>
      <c r="S1429" t="s">
        <v>531</v>
      </c>
      <c r="T1429" t="s">
        <v>531</v>
      </c>
      <c r="U1429" t="s">
        <v>531</v>
      </c>
      <c r="W1429" s="429">
        <f t="shared" si="33"/>
        <v>0</v>
      </c>
      <c r="X1429" s="429">
        <f t="shared" si="33"/>
        <v>0</v>
      </c>
      <c r="Y1429" s="429">
        <f t="shared" si="33"/>
        <v>0</v>
      </c>
      <c r="Z1429" s="429">
        <f t="shared" si="32"/>
        <v>0</v>
      </c>
      <c r="AA1429" s="429" t="s">
        <v>1296</v>
      </c>
    </row>
    <row r="1430" spans="1:27" x14ac:dyDescent="0.25">
      <c r="A1430" t="s">
        <v>149</v>
      </c>
      <c r="B1430" t="s">
        <v>1246</v>
      </c>
      <c r="C1430" t="s">
        <v>1324</v>
      </c>
      <c r="D1430" t="s">
        <v>1384</v>
      </c>
      <c r="E1430" t="s">
        <v>1326</v>
      </c>
      <c r="F1430" t="s">
        <v>1293</v>
      </c>
      <c r="G1430">
        <v>35</v>
      </c>
      <c r="H1430">
        <v>35015</v>
      </c>
      <c r="I1430" t="s">
        <v>552</v>
      </c>
      <c r="J1430" t="s">
        <v>1385</v>
      </c>
      <c r="K1430" t="s">
        <v>1386</v>
      </c>
      <c r="L1430">
        <v>0</v>
      </c>
      <c r="M1430">
        <v>33.035340598805938</v>
      </c>
      <c r="N1430">
        <v>0</v>
      </c>
      <c r="O1430">
        <v>0</v>
      </c>
      <c r="P1430">
        <v>0</v>
      </c>
      <c r="Q1430">
        <v>0</v>
      </c>
      <c r="R1430" t="s">
        <v>531</v>
      </c>
      <c r="S1430" t="s">
        <v>531</v>
      </c>
      <c r="T1430" t="s">
        <v>531</v>
      </c>
      <c r="U1430" t="s">
        <v>531</v>
      </c>
      <c r="W1430" s="429">
        <f t="shared" si="33"/>
        <v>0</v>
      </c>
      <c r="X1430" s="429">
        <f t="shared" si="33"/>
        <v>0</v>
      </c>
      <c r="Y1430" s="429">
        <f t="shared" si="33"/>
        <v>0</v>
      </c>
      <c r="Z1430" s="429">
        <f t="shared" si="32"/>
        <v>0</v>
      </c>
      <c r="AA1430" s="429" t="s">
        <v>1296</v>
      </c>
    </row>
    <row r="1431" spans="1:27" x14ac:dyDescent="0.25">
      <c r="A1431" t="s">
        <v>149</v>
      </c>
      <c r="B1431" t="s">
        <v>1246</v>
      </c>
      <c r="C1431" t="s">
        <v>1324</v>
      </c>
      <c r="D1431" t="s">
        <v>1384</v>
      </c>
      <c r="E1431" t="s">
        <v>1326</v>
      </c>
      <c r="F1431" t="s">
        <v>1293</v>
      </c>
      <c r="G1431">
        <v>35</v>
      </c>
      <c r="H1431">
        <v>35015</v>
      </c>
      <c r="I1431" t="s">
        <v>552</v>
      </c>
      <c r="J1431" t="s">
        <v>1385</v>
      </c>
      <c r="K1431" t="s">
        <v>1386</v>
      </c>
      <c r="L1431">
        <v>23.429319573621235</v>
      </c>
      <c r="M1431">
        <v>23.429319573621235</v>
      </c>
      <c r="N1431">
        <v>23.429319573621235</v>
      </c>
      <c r="O1431">
        <v>23.429319573621235</v>
      </c>
      <c r="P1431">
        <v>0</v>
      </c>
      <c r="Q1431">
        <v>0</v>
      </c>
      <c r="R1431" t="s">
        <v>531</v>
      </c>
      <c r="S1431" t="s">
        <v>531</v>
      </c>
      <c r="T1431" t="s">
        <v>531</v>
      </c>
      <c r="U1431" t="s">
        <v>531</v>
      </c>
      <c r="W1431" s="429">
        <f t="shared" si="33"/>
        <v>0</v>
      </c>
      <c r="X1431" s="429">
        <f t="shared" si="33"/>
        <v>0</v>
      </c>
      <c r="Y1431" s="429">
        <f t="shared" si="33"/>
        <v>0</v>
      </c>
      <c r="Z1431" s="429">
        <f t="shared" si="32"/>
        <v>0</v>
      </c>
      <c r="AA1431" s="429" t="s">
        <v>1296</v>
      </c>
    </row>
    <row r="1432" spans="1:27" x14ac:dyDescent="0.25">
      <c r="A1432" t="s">
        <v>149</v>
      </c>
      <c r="B1432" t="s">
        <v>1246</v>
      </c>
      <c r="C1432" t="s">
        <v>1324</v>
      </c>
      <c r="D1432" t="s">
        <v>1384</v>
      </c>
      <c r="E1432" t="s">
        <v>1326</v>
      </c>
      <c r="F1432" t="s">
        <v>1293</v>
      </c>
      <c r="G1432">
        <v>35</v>
      </c>
      <c r="H1432">
        <v>35015</v>
      </c>
      <c r="I1432" t="s">
        <v>552</v>
      </c>
      <c r="J1432" t="s">
        <v>1385</v>
      </c>
      <c r="K1432" t="s">
        <v>1386</v>
      </c>
      <c r="L1432">
        <v>46.624345951506257</v>
      </c>
      <c r="M1432">
        <v>73.099477069698253</v>
      </c>
      <c r="N1432">
        <v>93.248691903012514</v>
      </c>
      <c r="O1432">
        <v>9.3717278294484938</v>
      </c>
      <c r="P1432">
        <v>0</v>
      </c>
      <c r="Q1432">
        <v>0</v>
      </c>
      <c r="R1432" t="s">
        <v>531</v>
      </c>
      <c r="S1432" t="s">
        <v>531</v>
      </c>
      <c r="T1432" t="s">
        <v>531</v>
      </c>
      <c r="U1432" t="s">
        <v>531</v>
      </c>
      <c r="W1432" s="429">
        <f t="shared" si="33"/>
        <v>0</v>
      </c>
      <c r="X1432" s="429">
        <f t="shared" si="33"/>
        <v>0</v>
      </c>
      <c r="Y1432" s="429">
        <f t="shared" si="33"/>
        <v>0</v>
      </c>
      <c r="Z1432" s="429">
        <f t="shared" si="32"/>
        <v>0</v>
      </c>
      <c r="AA1432" s="429" t="s">
        <v>1296</v>
      </c>
    </row>
    <row r="1433" spans="1:27" x14ac:dyDescent="0.25">
      <c r="A1433" t="s">
        <v>149</v>
      </c>
      <c r="B1433" t="s">
        <v>1246</v>
      </c>
      <c r="C1433" t="s">
        <v>1324</v>
      </c>
      <c r="D1433" t="s">
        <v>1384</v>
      </c>
      <c r="E1433" t="s">
        <v>1326</v>
      </c>
      <c r="F1433" t="s">
        <v>1293</v>
      </c>
      <c r="G1433">
        <v>35</v>
      </c>
      <c r="H1433">
        <v>35015</v>
      </c>
      <c r="I1433" t="s">
        <v>552</v>
      </c>
      <c r="J1433" t="s">
        <v>1385</v>
      </c>
      <c r="K1433" t="s">
        <v>1386</v>
      </c>
      <c r="L1433">
        <v>3.514397936043185</v>
      </c>
      <c r="M1433">
        <v>37.486911317793975</v>
      </c>
      <c r="N1433">
        <v>3.0458115445707605</v>
      </c>
      <c r="O1433">
        <v>2.8115183488345479</v>
      </c>
      <c r="P1433">
        <v>0</v>
      </c>
      <c r="Q1433">
        <v>0</v>
      </c>
      <c r="R1433" t="s">
        <v>531</v>
      </c>
      <c r="S1433" t="s">
        <v>531</v>
      </c>
      <c r="T1433" t="s">
        <v>531</v>
      </c>
      <c r="U1433" t="s">
        <v>531</v>
      </c>
      <c r="W1433" s="429">
        <f t="shared" si="33"/>
        <v>0</v>
      </c>
      <c r="X1433" s="429">
        <f t="shared" si="33"/>
        <v>0</v>
      </c>
      <c r="Y1433" s="429">
        <f t="shared" si="33"/>
        <v>0</v>
      </c>
      <c r="Z1433" s="429">
        <f t="shared" si="32"/>
        <v>0</v>
      </c>
      <c r="AA1433" s="429" t="s">
        <v>1296</v>
      </c>
    </row>
    <row r="1434" spans="1:27" x14ac:dyDescent="0.25">
      <c r="A1434" t="s">
        <v>149</v>
      </c>
      <c r="B1434" t="s">
        <v>1246</v>
      </c>
      <c r="C1434" t="s">
        <v>1324</v>
      </c>
      <c r="D1434" t="s">
        <v>1384</v>
      </c>
      <c r="E1434" t="s">
        <v>1326</v>
      </c>
      <c r="F1434" t="s">
        <v>1293</v>
      </c>
      <c r="G1434">
        <v>35</v>
      </c>
      <c r="H1434">
        <v>35015</v>
      </c>
      <c r="I1434" t="s">
        <v>552</v>
      </c>
      <c r="J1434" t="s">
        <v>1385</v>
      </c>
      <c r="K1434" t="s">
        <v>1386</v>
      </c>
      <c r="L1434">
        <v>0</v>
      </c>
      <c r="M1434">
        <v>35.378272556168064</v>
      </c>
      <c r="N1434">
        <v>0</v>
      </c>
      <c r="O1434">
        <v>0</v>
      </c>
      <c r="P1434">
        <v>0</v>
      </c>
      <c r="Q1434">
        <v>0</v>
      </c>
      <c r="R1434" t="s">
        <v>531</v>
      </c>
      <c r="S1434" t="s">
        <v>531</v>
      </c>
      <c r="T1434" t="s">
        <v>531</v>
      </c>
      <c r="U1434" t="s">
        <v>531</v>
      </c>
      <c r="W1434" s="429">
        <f t="shared" si="33"/>
        <v>0</v>
      </c>
      <c r="X1434" s="429">
        <f t="shared" si="33"/>
        <v>0</v>
      </c>
      <c r="Y1434" s="429">
        <f t="shared" si="33"/>
        <v>0</v>
      </c>
      <c r="Z1434" s="429">
        <f t="shared" si="32"/>
        <v>0</v>
      </c>
      <c r="AA1434" s="429" t="s">
        <v>1296</v>
      </c>
    </row>
    <row r="1435" spans="1:27" x14ac:dyDescent="0.25">
      <c r="A1435" t="s">
        <v>149</v>
      </c>
      <c r="B1435" t="s">
        <v>1246</v>
      </c>
      <c r="C1435" t="s">
        <v>1324</v>
      </c>
      <c r="D1435" t="s">
        <v>1384</v>
      </c>
      <c r="E1435" t="s">
        <v>1326</v>
      </c>
      <c r="F1435" t="s">
        <v>1293</v>
      </c>
      <c r="G1435">
        <v>35</v>
      </c>
      <c r="H1435">
        <v>35015</v>
      </c>
      <c r="I1435" t="s">
        <v>552</v>
      </c>
      <c r="J1435" t="s">
        <v>1385</v>
      </c>
      <c r="K1435" t="s">
        <v>1386</v>
      </c>
      <c r="L1435">
        <v>23.429319573621235</v>
      </c>
      <c r="M1435">
        <v>23.429319573621235</v>
      </c>
      <c r="N1435">
        <v>23.429319573621235</v>
      </c>
      <c r="O1435">
        <v>23.429319573621235</v>
      </c>
      <c r="P1435">
        <v>0</v>
      </c>
      <c r="Q1435">
        <v>0</v>
      </c>
      <c r="R1435" t="s">
        <v>531</v>
      </c>
      <c r="S1435" t="s">
        <v>531</v>
      </c>
      <c r="T1435" t="s">
        <v>531</v>
      </c>
      <c r="U1435" t="s">
        <v>531</v>
      </c>
      <c r="W1435" s="429">
        <f t="shared" si="33"/>
        <v>0</v>
      </c>
      <c r="X1435" s="429">
        <f t="shared" si="33"/>
        <v>0</v>
      </c>
      <c r="Y1435" s="429">
        <f t="shared" si="33"/>
        <v>0</v>
      </c>
      <c r="Z1435" s="429">
        <f t="shared" si="32"/>
        <v>0</v>
      </c>
      <c r="AA1435" s="429" t="s">
        <v>1296</v>
      </c>
    </row>
    <row r="1436" spans="1:27" x14ac:dyDescent="0.25">
      <c r="A1436" t="s">
        <v>149</v>
      </c>
      <c r="B1436" t="s">
        <v>1246</v>
      </c>
      <c r="C1436" t="s">
        <v>1324</v>
      </c>
      <c r="D1436" t="s">
        <v>1384</v>
      </c>
      <c r="E1436" t="s">
        <v>1326</v>
      </c>
      <c r="F1436" t="s">
        <v>1293</v>
      </c>
      <c r="G1436">
        <v>35</v>
      </c>
      <c r="H1436">
        <v>35015</v>
      </c>
      <c r="I1436" t="s">
        <v>552</v>
      </c>
      <c r="J1436" t="s">
        <v>1385</v>
      </c>
      <c r="K1436" t="s">
        <v>1386</v>
      </c>
      <c r="L1436">
        <v>34.066230660045271</v>
      </c>
      <c r="M1436">
        <v>70.615969194894404</v>
      </c>
      <c r="N1436">
        <v>186.63795972346674</v>
      </c>
      <c r="O1436">
        <v>70.147382803421976</v>
      </c>
      <c r="P1436">
        <v>0</v>
      </c>
      <c r="Q1436">
        <v>0</v>
      </c>
      <c r="R1436" t="s">
        <v>531</v>
      </c>
      <c r="S1436" t="s">
        <v>531</v>
      </c>
      <c r="T1436" t="s">
        <v>531</v>
      </c>
      <c r="U1436" t="s">
        <v>531</v>
      </c>
      <c r="W1436" s="429">
        <f t="shared" si="33"/>
        <v>0</v>
      </c>
      <c r="X1436" s="429">
        <f t="shared" si="33"/>
        <v>0</v>
      </c>
      <c r="Y1436" s="429">
        <f t="shared" si="33"/>
        <v>0</v>
      </c>
      <c r="Z1436" s="429">
        <f t="shared" si="32"/>
        <v>0</v>
      </c>
      <c r="AA1436" s="429" t="s">
        <v>1296</v>
      </c>
    </row>
    <row r="1437" spans="1:27" x14ac:dyDescent="0.25">
      <c r="A1437" t="s">
        <v>149</v>
      </c>
      <c r="B1437" t="s">
        <v>1246</v>
      </c>
      <c r="C1437" t="s">
        <v>1324</v>
      </c>
      <c r="D1437" t="s">
        <v>1384</v>
      </c>
      <c r="E1437" t="s">
        <v>1326</v>
      </c>
      <c r="F1437" t="s">
        <v>1293</v>
      </c>
      <c r="G1437">
        <v>35</v>
      </c>
      <c r="H1437">
        <v>35015</v>
      </c>
      <c r="I1437" t="s">
        <v>552</v>
      </c>
      <c r="J1437" t="s">
        <v>1385</v>
      </c>
      <c r="K1437" t="s">
        <v>1386</v>
      </c>
      <c r="L1437">
        <v>0</v>
      </c>
      <c r="M1437">
        <v>14.034162424599121</v>
      </c>
      <c r="N1437">
        <v>0</v>
      </c>
      <c r="O1437">
        <v>0</v>
      </c>
      <c r="P1437">
        <v>0</v>
      </c>
      <c r="Q1437">
        <v>0</v>
      </c>
      <c r="R1437" t="s">
        <v>531</v>
      </c>
      <c r="S1437" t="s">
        <v>531</v>
      </c>
      <c r="T1437" t="s">
        <v>531</v>
      </c>
      <c r="U1437" t="s">
        <v>531</v>
      </c>
      <c r="W1437" s="429">
        <f t="shared" si="33"/>
        <v>0</v>
      </c>
      <c r="X1437" s="429">
        <f t="shared" si="33"/>
        <v>0</v>
      </c>
      <c r="Y1437" s="429">
        <f t="shared" si="33"/>
        <v>0</v>
      </c>
      <c r="Z1437" s="429">
        <f t="shared" si="32"/>
        <v>0</v>
      </c>
      <c r="AA1437" s="429" t="s">
        <v>1296</v>
      </c>
    </row>
    <row r="1438" spans="1:27" x14ac:dyDescent="0.25">
      <c r="A1438" t="s">
        <v>149</v>
      </c>
      <c r="B1438" t="s">
        <v>1246</v>
      </c>
      <c r="C1438" t="s">
        <v>1324</v>
      </c>
      <c r="D1438" t="s">
        <v>1384</v>
      </c>
      <c r="E1438" t="s">
        <v>1326</v>
      </c>
      <c r="F1438" t="s">
        <v>1293</v>
      </c>
      <c r="G1438">
        <v>35</v>
      </c>
      <c r="H1438">
        <v>35015</v>
      </c>
      <c r="I1438" t="s">
        <v>552</v>
      </c>
      <c r="J1438" t="s">
        <v>1385</v>
      </c>
      <c r="K1438" t="s">
        <v>1386</v>
      </c>
      <c r="L1438">
        <v>0</v>
      </c>
      <c r="M1438">
        <v>14.034162424599121</v>
      </c>
      <c r="N1438">
        <v>0</v>
      </c>
      <c r="O1438">
        <v>0</v>
      </c>
      <c r="P1438">
        <v>0</v>
      </c>
      <c r="Q1438">
        <v>0</v>
      </c>
      <c r="R1438" t="s">
        <v>531</v>
      </c>
      <c r="S1438" t="s">
        <v>531</v>
      </c>
      <c r="T1438" t="s">
        <v>531</v>
      </c>
      <c r="U1438" t="s">
        <v>531</v>
      </c>
      <c r="W1438" s="429">
        <f t="shared" si="33"/>
        <v>0</v>
      </c>
      <c r="X1438" s="429">
        <f t="shared" si="33"/>
        <v>0</v>
      </c>
      <c r="Y1438" s="429">
        <f t="shared" si="33"/>
        <v>0</v>
      </c>
      <c r="Z1438" s="429">
        <f t="shared" si="32"/>
        <v>0</v>
      </c>
      <c r="AA1438" s="429" t="s">
        <v>1296</v>
      </c>
    </row>
    <row r="1439" spans="1:27" x14ac:dyDescent="0.25">
      <c r="A1439" t="s">
        <v>149</v>
      </c>
      <c r="B1439" t="s">
        <v>1246</v>
      </c>
      <c r="C1439" t="s">
        <v>1324</v>
      </c>
      <c r="D1439" t="s">
        <v>1384</v>
      </c>
      <c r="E1439" t="s">
        <v>1326</v>
      </c>
      <c r="F1439" t="s">
        <v>1293</v>
      </c>
      <c r="G1439">
        <v>35</v>
      </c>
      <c r="H1439">
        <v>35015</v>
      </c>
      <c r="I1439" t="s">
        <v>552</v>
      </c>
      <c r="J1439" t="s">
        <v>1385</v>
      </c>
      <c r="K1439" t="s">
        <v>1386</v>
      </c>
      <c r="L1439">
        <v>0</v>
      </c>
      <c r="M1439">
        <v>14.034162424599121</v>
      </c>
      <c r="N1439">
        <v>0</v>
      </c>
      <c r="O1439">
        <v>0</v>
      </c>
      <c r="P1439">
        <v>0</v>
      </c>
      <c r="Q1439">
        <v>0</v>
      </c>
      <c r="R1439" t="s">
        <v>531</v>
      </c>
      <c r="S1439" t="s">
        <v>531</v>
      </c>
      <c r="T1439" t="s">
        <v>531</v>
      </c>
      <c r="U1439" t="s">
        <v>531</v>
      </c>
      <c r="W1439" s="429">
        <f t="shared" si="33"/>
        <v>0</v>
      </c>
      <c r="X1439" s="429">
        <f t="shared" si="33"/>
        <v>0</v>
      </c>
      <c r="Y1439" s="429">
        <f t="shared" si="33"/>
        <v>0</v>
      </c>
      <c r="Z1439" s="429">
        <f t="shared" si="32"/>
        <v>0</v>
      </c>
      <c r="AA1439" s="429" t="s">
        <v>1296</v>
      </c>
    </row>
    <row r="1440" spans="1:27" x14ac:dyDescent="0.25">
      <c r="A1440" t="s">
        <v>149</v>
      </c>
      <c r="B1440" t="s">
        <v>1246</v>
      </c>
      <c r="C1440" t="s">
        <v>1324</v>
      </c>
      <c r="D1440" t="s">
        <v>1384</v>
      </c>
      <c r="E1440" t="s">
        <v>1326</v>
      </c>
      <c r="F1440" t="s">
        <v>1293</v>
      </c>
      <c r="G1440">
        <v>35</v>
      </c>
      <c r="H1440">
        <v>35015</v>
      </c>
      <c r="I1440" t="s">
        <v>552</v>
      </c>
      <c r="J1440" t="s">
        <v>1385</v>
      </c>
      <c r="K1440" t="s">
        <v>1386</v>
      </c>
      <c r="L1440">
        <v>0</v>
      </c>
      <c r="M1440">
        <v>14.034162424599121</v>
      </c>
      <c r="N1440">
        <v>0</v>
      </c>
      <c r="O1440">
        <v>0</v>
      </c>
      <c r="P1440">
        <v>0</v>
      </c>
      <c r="Q1440">
        <v>0</v>
      </c>
      <c r="R1440" t="s">
        <v>531</v>
      </c>
      <c r="S1440" t="s">
        <v>531</v>
      </c>
      <c r="T1440" t="s">
        <v>531</v>
      </c>
      <c r="U1440" t="s">
        <v>531</v>
      </c>
      <c r="W1440" s="429">
        <f t="shared" si="33"/>
        <v>0</v>
      </c>
      <c r="X1440" s="429">
        <f t="shared" si="33"/>
        <v>0</v>
      </c>
      <c r="Y1440" s="429">
        <f t="shared" si="33"/>
        <v>0</v>
      </c>
      <c r="Z1440" s="429">
        <f t="shared" si="33"/>
        <v>0</v>
      </c>
      <c r="AA1440" s="429" t="s">
        <v>1296</v>
      </c>
    </row>
    <row r="1441" spans="1:27" x14ac:dyDescent="0.25">
      <c r="A1441" t="s">
        <v>149</v>
      </c>
      <c r="B1441" t="s">
        <v>1246</v>
      </c>
      <c r="C1441" t="s">
        <v>1324</v>
      </c>
      <c r="D1441" t="s">
        <v>1384</v>
      </c>
      <c r="E1441" t="s">
        <v>1326</v>
      </c>
      <c r="F1441" t="s">
        <v>1293</v>
      </c>
      <c r="G1441">
        <v>35</v>
      </c>
      <c r="H1441">
        <v>35015</v>
      </c>
      <c r="I1441" t="s">
        <v>552</v>
      </c>
      <c r="J1441" t="s">
        <v>1385</v>
      </c>
      <c r="K1441" t="s">
        <v>1386</v>
      </c>
      <c r="L1441">
        <v>0</v>
      </c>
      <c r="M1441">
        <v>14.034162424599121</v>
      </c>
      <c r="N1441">
        <v>0</v>
      </c>
      <c r="O1441">
        <v>0</v>
      </c>
      <c r="P1441">
        <v>0</v>
      </c>
      <c r="Q1441">
        <v>0</v>
      </c>
      <c r="R1441" t="s">
        <v>531</v>
      </c>
      <c r="S1441" t="s">
        <v>531</v>
      </c>
      <c r="T1441" t="s">
        <v>531</v>
      </c>
      <c r="U1441" t="s">
        <v>531</v>
      </c>
      <c r="W1441" s="429">
        <f t="shared" ref="W1441:Z1504" si="34">IFERROR(R1441*1,0)</f>
        <v>0</v>
      </c>
      <c r="X1441" s="429">
        <f t="shared" si="34"/>
        <v>0</v>
      </c>
      <c r="Y1441" s="429">
        <f t="shared" si="34"/>
        <v>0</v>
      </c>
      <c r="Z1441" s="429">
        <f t="shared" si="34"/>
        <v>0</v>
      </c>
      <c r="AA1441" s="429" t="s">
        <v>1296</v>
      </c>
    </row>
    <row r="1442" spans="1:27" x14ac:dyDescent="0.25">
      <c r="A1442" t="s">
        <v>149</v>
      </c>
      <c r="B1442" t="s">
        <v>1246</v>
      </c>
      <c r="C1442" t="s">
        <v>1324</v>
      </c>
      <c r="D1442" t="s">
        <v>1384</v>
      </c>
      <c r="E1442" t="s">
        <v>1326</v>
      </c>
      <c r="F1442" t="s">
        <v>1293</v>
      </c>
      <c r="G1442">
        <v>35</v>
      </c>
      <c r="H1442">
        <v>35015</v>
      </c>
      <c r="I1442" t="s">
        <v>552</v>
      </c>
      <c r="J1442" t="s">
        <v>1385</v>
      </c>
      <c r="K1442" t="s">
        <v>1386</v>
      </c>
      <c r="L1442">
        <v>0</v>
      </c>
      <c r="M1442">
        <v>14.034162424599121</v>
      </c>
      <c r="N1442">
        <v>0</v>
      </c>
      <c r="O1442">
        <v>0</v>
      </c>
      <c r="P1442">
        <v>0</v>
      </c>
      <c r="Q1442">
        <v>0</v>
      </c>
      <c r="R1442" t="s">
        <v>531</v>
      </c>
      <c r="S1442" t="s">
        <v>531</v>
      </c>
      <c r="T1442" t="s">
        <v>531</v>
      </c>
      <c r="U1442" t="s">
        <v>531</v>
      </c>
      <c r="W1442" s="429">
        <f t="shared" si="34"/>
        <v>0</v>
      </c>
      <c r="X1442" s="429">
        <f t="shared" si="34"/>
        <v>0</v>
      </c>
      <c r="Y1442" s="429">
        <f t="shared" si="34"/>
        <v>0</v>
      </c>
      <c r="Z1442" s="429">
        <f t="shared" si="34"/>
        <v>0</v>
      </c>
      <c r="AA1442" s="429" t="s">
        <v>1296</v>
      </c>
    </row>
    <row r="1443" spans="1:27" x14ac:dyDescent="0.25">
      <c r="A1443" t="s">
        <v>149</v>
      </c>
      <c r="B1443" t="s">
        <v>1246</v>
      </c>
      <c r="C1443" t="s">
        <v>1324</v>
      </c>
      <c r="D1443" t="s">
        <v>1384</v>
      </c>
      <c r="E1443" t="s">
        <v>1326</v>
      </c>
      <c r="F1443" t="s">
        <v>1293</v>
      </c>
      <c r="G1443">
        <v>35</v>
      </c>
      <c r="H1443">
        <v>35015</v>
      </c>
      <c r="I1443" t="s">
        <v>552</v>
      </c>
      <c r="J1443" t="s">
        <v>1385</v>
      </c>
      <c r="K1443" t="s">
        <v>1386</v>
      </c>
      <c r="L1443">
        <v>0</v>
      </c>
      <c r="M1443">
        <v>14.034162424599121</v>
      </c>
      <c r="N1443">
        <v>0</v>
      </c>
      <c r="O1443">
        <v>0</v>
      </c>
      <c r="P1443">
        <v>0</v>
      </c>
      <c r="Q1443">
        <v>0</v>
      </c>
      <c r="R1443" t="s">
        <v>531</v>
      </c>
      <c r="S1443" t="s">
        <v>531</v>
      </c>
      <c r="T1443" t="s">
        <v>531</v>
      </c>
      <c r="U1443" t="s">
        <v>531</v>
      </c>
      <c r="W1443" s="429">
        <f t="shared" si="34"/>
        <v>0</v>
      </c>
      <c r="X1443" s="429">
        <f t="shared" si="34"/>
        <v>0</v>
      </c>
      <c r="Y1443" s="429">
        <f t="shared" si="34"/>
        <v>0</v>
      </c>
      <c r="Z1443" s="429">
        <f t="shared" si="34"/>
        <v>0</v>
      </c>
      <c r="AA1443" s="429" t="s">
        <v>1296</v>
      </c>
    </row>
    <row r="1444" spans="1:27" x14ac:dyDescent="0.25">
      <c r="A1444" t="s">
        <v>149</v>
      </c>
      <c r="B1444" t="s">
        <v>1246</v>
      </c>
      <c r="C1444" t="s">
        <v>1324</v>
      </c>
      <c r="D1444" t="s">
        <v>1384</v>
      </c>
      <c r="E1444" t="s">
        <v>1326</v>
      </c>
      <c r="F1444" t="s">
        <v>1293</v>
      </c>
      <c r="G1444">
        <v>35</v>
      </c>
      <c r="H1444">
        <v>35015</v>
      </c>
      <c r="I1444" t="s">
        <v>552</v>
      </c>
      <c r="J1444" t="s">
        <v>1385</v>
      </c>
      <c r="K1444" t="s">
        <v>1386</v>
      </c>
      <c r="L1444">
        <v>0</v>
      </c>
      <c r="M1444">
        <v>14.43246085735068</v>
      </c>
      <c r="N1444">
        <v>0</v>
      </c>
      <c r="O1444">
        <v>0</v>
      </c>
      <c r="P1444">
        <v>0</v>
      </c>
      <c r="Q1444">
        <v>0</v>
      </c>
      <c r="R1444" t="s">
        <v>531</v>
      </c>
      <c r="S1444" t="s">
        <v>531</v>
      </c>
      <c r="T1444" t="s">
        <v>531</v>
      </c>
      <c r="U1444" t="s">
        <v>531</v>
      </c>
      <c r="W1444" s="429">
        <f t="shared" si="34"/>
        <v>0</v>
      </c>
      <c r="X1444" s="429">
        <f t="shared" si="34"/>
        <v>0</v>
      </c>
      <c r="Y1444" s="429">
        <f t="shared" si="34"/>
        <v>0</v>
      </c>
      <c r="Z1444" s="429">
        <f t="shared" si="34"/>
        <v>0</v>
      </c>
      <c r="AA1444" s="429" t="s">
        <v>1296</v>
      </c>
    </row>
    <row r="1445" spans="1:27" x14ac:dyDescent="0.25">
      <c r="A1445" t="s">
        <v>149</v>
      </c>
      <c r="B1445" t="s">
        <v>1246</v>
      </c>
      <c r="C1445" t="s">
        <v>1324</v>
      </c>
      <c r="D1445" t="s">
        <v>1384</v>
      </c>
      <c r="E1445" t="s">
        <v>1326</v>
      </c>
      <c r="F1445" t="s">
        <v>1293</v>
      </c>
      <c r="G1445">
        <v>35</v>
      </c>
      <c r="H1445">
        <v>35015</v>
      </c>
      <c r="I1445" t="s">
        <v>552</v>
      </c>
      <c r="J1445" t="s">
        <v>1385</v>
      </c>
      <c r="K1445" t="s">
        <v>1386</v>
      </c>
      <c r="L1445">
        <v>21.789267203467748</v>
      </c>
      <c r="M1445">
        <v>51.544503061966715</v>
      </c>
      <c r="N1445">
        <v>98.871728600681621</v>
      </c>
      <c r="O1445">
        <v>42.875654819726861</v>
      </c>
      <c r="P1445">
        <v>0</v>
      </c>
      <c r="Q1445">
        <v>0</v>
      </c>
      <c r="R1445" t="s">
        <v>531</v>
      </c>
      <c r="S1445" t="s">
        <v>531</v>
      </c>
      <c r="T1445" t="s">
        <v>531</v>
      </c>
      <c r="U1445" t="s">
        <v>531</v>
      </c>
      <c r="W1445" s="429">
        <f t="shared" si="34"/>
        <v>0</v>
      </c>
      <c r="X1445" s="429">
        <f t="shared" si="34"/>
        <v>0</v>
      </c>
      <c r="Y1445" s="429">
        <f t="shared" si="34"/>
        <v>0</v>
      </c>
      <c r="Z1445" s="429">
        <f t="shared" si="34"/>
        <v>0</v>
      </c>
      <c r="AA1445" s="429" t="s">
        <v>1296</v>
      </c>
    </row>
    <row r="1446" spans="1:27" x14ac:dyDescent="0.25">
      <c r="A1446" t="s">
        <v>149</v>
      </c>
      <c r="B1446" t="s">
        <v>1246</v>
      </c>
      <c r="C1446" t="s">
        <v>1324</v>
      </c>
      <c r="D1446" t="s">
        <v>1384</v>
      </c>
      <c r="E1446" t="s">
        <v>1326</v>
      </c>
      <c r="F1446" t="s">
        <v>1293</v>
      </c>
      <c r="G1446">
        <v>35</v>
      </c>
      <c r="H1446">
        <v>35015</v>
      </c>
      <c r="I1446" t="s">
        <v>552</v>
      </c>
      <c r="J1446" t="s">
        <v>1385</v>
      </c>
      <c r="K1446" t="s">
        <v>1386</v>
      </c>
      <c r="L1446">
        <v>0</v>
      </c>
      <c r="M1446">
        <v>14.034162424599121</v>
      </c>
      <c r="N1446">
        <v>0</v>
      </c>
      <c r="O1446">
        <v>0</v>
      </c>
      <c r="P1446">
        <v>0</v>
      </c>
      <c r="Q1446">
        <v>0</v>
      </c>
      <c r="R1446" t="s">
        <v>531</v>
      </c>
      <c r="S1446" t="s">
        <v>531</v>
      </c>
      <c r="T1446" t="s">
        <v>531</v>
      </c>
      <c r="U1446" t="s">
        <v>531</v>
      </c>
      <c r="W1446" s="429">
        <f t="shared" si="34"/>
        <v>0</v>
      </c>
      <c r="X1446" s="429">
        <f t="shared" si="34"/>
        <v>0</v>
      </c>
      <c r="Y1446" s="429">
        <f t="shared" si="34"/>
        <v>0</v>
      </c>
      <c r="Z1446" s="429">
        <f t="shared" si="34"/>
        <v>0</v>
      </c>
      <c r="AA1446" s="429" t="s">
        <v>1296</v>
      </c>
    </row>
    <row r="1447" spans="1:27" x14ac:dyDescent="0.25">
      <c r="A1447" t="s">
        <v>149</v>
      </c>
      <c r="B1447" t="s">
        <v>1246</v>
      </c>
      <c r="C1447" t="s">
        <v>1324</v>
      </c>
      <c r="D1447" t="s">
        <v>1384</v>
      </c>
      <c r="E1447" t="s">
        <v>1326</v>
      </c>
      <c r="F1447" t="s">
        <v>1293</v>
      </c>
      <c r="G1447">
        <v>35</v>
      </c>
      <c r="H1447">
        <v>35015</v>
      </c>
      <c r="I1447" t="s">
        <v>552</v>
      </c>
      <c r="J1447" t="s">
        <v>1385</v>
      </c>
      <c r="K1447" t="s">
        <v>1386</v>
      </c>
      <c r="L1447">
        <v>0</v>
      </c>
      <c r="M1447">
        <v>14.034162424599121</v>
      </c>
      <c r="N1447">
        <v>0</v>
      </c>
      <c r="O1447">
        <v>0</v>
      </c>
      <c r="P1447">
        <v>0</v>
      </c>
      <c r="Q1447">
        <v>0</v>
      </c>
      <c r="R1447" t="s">
        <v>531</v>
      </c>
      <c r="S1447" t="s">
        <v>531</v>
      </c>
      <c r="T1447" t="s">
        <v>531</v>
      </c>
      <c r="U1447" t="s">
        <v>531</v>
      </c>
      <c r="W1447" s="429">
        <f t="shared" si="34"/>
        <v>0</v>
      </c>
      <c r="X1447" s="429">
        <f t="shared" si="34"/>
        <v>0</v>
      </c>
      <c r="Y1447" s="429">
        <f t="shared" si="34"/>
        <v>0</v>
      </c>
      <c r="Z1447" s="429">
        <f t="shared" si="34"/>
        <v>0</v>
      </c>
      <c r="AA1447" s="429" t="s">
        <v>1296</v>
      </c>
    </row>
    <row r="1448" spans="1:27" x14ac:dyDescent="0.25">
      <c r="A1448" t="s">
        <v>149</v>
      </c>
      <c r="B1448" t="s">
        <v>1246</v>
      </c>
      <c r="C1448" t="s">
        <v>1324</v>
      </c>
      <c r="D1448" t="s">
        <v>1384</v>
      </c>
      <c r="E1448" t="s">
        <v>1326</v>
      </c>
      <c r="F1448" t="s">
        <v>1293</v>
      </c>
      <c r="G1448">
        <v>35</v>
      </c>
      <c r="H1448">
        <v>35015</v>
      </c>
      <c r="I1448" t="s">
        <v>552</v>
      </c>
      <c r="J1448" t="s">
        <v>1385</v>
      </c>
      <c r="K1448" t="s">
        <v>1386</v>
      </c>
      <c r="L1448">
        <v>0</v>
      </c>
      <c r="M1448">
        <v>14.034162424599121</v>
      </c>
      <c r="N1448">
        <v>0</v>
      </c>
      <c r="O1448">
        <v>0</v>
      </c>
      <c r="P1448">
        <v>0</v>
      </c>
      <c r="Q1448">
        <v>0</v>
      </c>
      <c r="R1448" t="s">
        <v>531</v>
      </c>
      <c r="S1448" t="s">
        <v>531</v>
      </c>
      <c r="T1448" t="s">
        <v>531</v>
      </c>
      <c r="U1448" t="s">
        <v>531</v>
      </c>
      <c r="W1448" s="429">
        <f t="shared" si="34"/>
        <v>0</v>
      </c>
      <c r="X1448" s="429">
        <f t="shared" si="34"/>
        <v>0</v>
      </c>
      <c r="Y1448" s="429">
        <f t="shared" si="34"/>
        <v>0</v>
      </c>
      <c r="Z1448" s="429">
        <f t="shared" si="34"/>
        <v>0</v>
      </c>
      <c r="AA1448" s="429" t="s">
        <v>1296</v>
      </c>
    </row>
    <row r="1449" spans="1:27" x14ac:dyDescent="0.25">
      <c r="A1449" t="s">
        <v>149</v>
      </c>
      <c r="B1449" t="s">
        <v>1246</v>
      </c>
      <c r="C1449" t="s">
        <v>1324</v>
      </c>
      <c r="D1449" t="s">
        <v>1384</v>
      </c>
      <c r="E1449" t="s">
        <v>1326</v>
      </c>
      <c r="F1449" t="s">
        <v>1293</v>
      </c>
      <c r="G1449">
        <v>35</v>
      </c>
      <c r="H1449">
        <v>35015</v>
      </c>
      <c r="I1449" t="s">
        <v>552</v>
      </c>
      <c r="J1449" t="s">
        <v>1385</v>
      </c>
      <c r="K1449" t="s">
        <v>1386</v>
      </c>
      <c r="L1449">
        <v>0</v>
      </c>
      <c r="M1449">
        <v>14.034162424599121</v>
      </c>
      <c r="N1449">
        <v>0</v>
      </c>
      <c r="O1449">
        <v>0</v>
      </c>
      <c r="P1449">
        <v>0</v>
      </c>
      <c r="Q1449">
        <v>0</v>
      </c>
      <c r="R1449" t="s">
        <v>531</v>
      </c>
      <c r="S1449" t="s">
        <v>531</v>
      </c>
      <c r="T1449" t="s">
        <v>531</v>
      </c>
      <c r="U1449" t="s">
        <v>531</v>
      </c>
      <c r="W1449" s="429">
        <f t="shared" si="34"/>
        <v>0</v>
      </c>
      <c r="X1449" s="429">
        <f t="shared" si="34"/>
        <v>0</v>
      </c>
      <c r="Y1449" s="429">
        <f t="shared" si="34"/>
        <v>0</v>
      </c>
      <c r="Z1449" s="429">
        <f t="shared" si="34"/>
        <v>0</v>
      </c>
      <c r="AA1449" s="429" t="s">
        <v>1296</v>
      </c>
    </row>
    <row r="1450" spans="1:27" x14ac:dyDescent="0.25">
      <c r="A1450" t="s">
        <v>149</v>
      </c>
      <c r="B1450" t="s">
        <v>1246</v>
      </c>
      <c r="C1450" t="s">
        <v>1324</v>
      </c>
      <c r="D1450" t="s">
        <v>1384</v>
      </c>
      <c r="E1450" t="s">
        <v>1326</v>
      </c>
      <c r="F1450" t="s">
        <v>1293</v>
      </c>
      <c r="G1450">
        <v>35</v>
      </c>
      <c r="H1450">
        <v>35015</v>
      </c>
      <c r="I1450" t="s">
        <v>552</v>
      </c>
      <c r="J1450" t="s">
        <v>1385</v>
      </c>
      <c r="K1450" t="s">
        <v>1386</v>
      </c>
      <c r="L1450">
        <v>0</v>
      </c>
      <c r="M1450">
        <v>5.8573298934053089</v>
      </c>
      <c r="N1450">
        <v>0</v>
      </c>
      <c r="O1450">
        <v>0</v>
      </c>
      <c r="P1450">
        <v>0</v>
      </c>
      <c r="Q1450">
        <v>0</v>
      </c>
      <c r="R1450" t="s">
        <v>531</v>
      </c>
      <c r="S1450" t="s">
        <v>531</v>
      </c>
      <c r="T1450" t="s">
        <v>531</v>
      </c>
      <c r="U1450" t="s">
        <v>531</v>
      </c>
      <c r="W1450" s="429">
        <f t="shared" si="34"/>
        <v>0</v>
      </c>
      <c r="X1450" s="429">
        <f t="shared" si="34"/>
        <v>0</v>
      </c>
      <c r="Y1450" s="429">
        <f t="shared" si="34"/>
        <v>0</v>
      </c>
      <c r="Z1450" s="429">
        <f t="shared" si="34"/>
        <v>0</v>
      </c>
      <c r="AA1450" s="429" t="s">
        <v>1296</v>
      </c>
    </row>
    <row r="1451" spans="1:27" x14ac:dyDescent="0.25">
      <c r="A1451" t="s">
        <v>149</v>
      </c>
      <c r="B1451" t="s">
        <v>1246</v>
      </c>
      <c r="C1451" t="s">
        <v>1324</v>
      </c>
      <c r="D1451" t="s">
        <v>1384</v>
      </c>
      <c r="E1451" t="s">
        <v>1326</v>
      </c>
      <c r="F1451" t="s">
        <v>1293</v>
      </c>
      <c r="G1451">
        <v>35</v>
      </c>
      <c r="H1451">
        <v>35015</v>
      </c>
      <c r="I1451" t="s">
        <v>552</v>
      </c>
      <c r="J1451" t="s">
        <v>1385</v>
      </c>
      <c r="K1451" t="s">
        <v>1386</v>
      </c>
      <c r="L1451">
        <v>0</v>
      </c>
      <c r="M1451">
        <v>5.8573298934053089</v>
      </c>
      <c r="N1451">
        <v>0</v>
      </c>
      <c r="O1451">
        <v>0</v>
      </c>
      <c r="P1451">
        <v>0</v>
      </c>
      <c r="Q1451">
        <v>0</v>
      </c>
      <c r="R1451" t="s">
        <v>531</v>
      </c>
      <c r="S1451" t="s">
        <v>531</v>
      </c>
      <c r="T1451" t="s">
        <v>531</v>
      </c>
      <c r="U1451" t="s">
        <v>531</v>
      </c>
      <c r="W1451" s="429">
        <f t="shared" si="34"/>
        <v>0</v>
      </c>
      <c r="X1451" s="429">
        <f t="shared" si="34"/>
        <v>0</v>
      </c>
      <c r="Y1451" s="429">
        <f t="shared" si="34"/>
        <v>0</v>
      </c>
      <c r="Z1451" s="429">
        <f t="shared" si="34"/>
        <v>0</v>
      </c>
      <c r="AA1451" s="429" t="s">
        <v>1296</v>
      </c>
    </row>
    <row r="1452" spans="1:27" x14ac:dyDescent="0.25">
      <c r="A1452" t="s">
        <v>149</v>
      </c>
      <c r="B1452" t="s">
        <v>1246</v>
      </c>
      <c r="C1452" t="s">
        <v>1324</v>
      </c>
      <c r="D1452" t="s">
        <v>1384</v>
      </c>
      <c r="E1452" t="s">
        <v>1326</v>
      </c>
      <c r="F1452" t="s">
        <v>1293</v>
      </c>
      <c r="G1452">
        <v>35</v>
      </c>
      <c r="H1452">
        <v>35015</v>
      </c>
      <c r="I1452" t="s">
        <v>552</v>
      </c>
      <c r="J1452" t="s">
        <v>1385</v>
      </c>
      <c r="K1452" t="s">
        <v>1386</v>
      </c>
      <c r="L1452">
        <v>0</v>
      </c>
      <c r="M1452">
        <v>5.8573298934053089</v>
      </c>
      <c r="N1452">
        <v>0</v>
      </c>
      <c r="O1452">
        <v>0</v>
      </c>
      <c r="P1452">
        <v>0</v>
      </c>
      <c r="Q1452">
        <v>0</v>
      </c>
      <c r="R1452" t="s">
        <v>531</v>
      </c>
      <c r="S1452" t="s">
        <v>531</v>
      </c>
      <c r="T1452" t="s">
        <v>531</v>
      </c>
      <c r="U1452" t="s">
        <v>531</v>
      </c>
      <c r="W1452" s="429">
        <f t="shared" si="34"/>
        <v>0</v>
      </c>
      <c r="X1452" s="429">
        <f t="shared" si="34"/>
        <v>0</v>
      </c>
      <c r="Y1452" s="429">
        <f t="shared" si="34"/>
        <v>0</v>
      </c>
      <c r="Z1452" s="429">
        <f t="shared" si="34"/>
        <v>0</v>
      </c>
      <c r="AA1452" s="429" t="s">
        <v>1296</v>
      </c>
    </row>
    <row r="1453" spans="1:27" x14ac:dyDescent="0.25">
      <c r="A1453" t="s">
        <v>149</v>
      </c>
      <c r="B1453" t="s">
        <v>1246</v>
      </c>
      <c r="C1453" t="s">
        <v>1324</v>
      </c>
      <c r="D1453" t="s">
        <v>1384</v>
      </c>
      <c r="E1453" t="s">
        <v>1326</v>
      </c>
      <c r="F1453" t="s">
        <v>1293</v>
      </c>
      <c r="G1453">
        <v>35</v>
      </c>
      <c r="H1453">
        <v>35015</v>
      </c>
      <c r="I1453" t="s">
        <v>552</v>
      </c>
      <c r="J1453" t="s">
        <v>1385</v>
      </c>
      <c r="K1453" t="s">
        <v>1386</v>
      </c>
      <c r="L1453">
        <v>15.322775001148287</v>
      </c>
      <c r="M1453">
        <v>32.332461011597303</v>
      </c>
      <c r="N1453">
        <v>61.384817282887632</v>
      </c>
      <c r="O1453">
        <v>0</v>
      </c>
      <c r="P1453">
        <v>0</v>
      </c>
      <c r="Q1453">
        <v>0</v>
      </c>
      <c r="R1453" t="s">
        <v>531</v>
      </c>
      <c r="S1453" t="s">
        <v>531</v>
      </c>
      <c r="T1453" t="s">
        <v>531</v>
      </c>
      <c r="U1453" t="s">
        <v>531</v>
      </c>
      <c r="W1453" s="429">
        <f t="shared" si="34"/>
        <v>0</v>
      </c>
      <c r="X1453" s="429">
        <f t="shared" si="34"/>
        <v>0</v>
      </c>
      <c r="Y1453" s="429">
        <f t="shared" si="34"/>
        <v>0</v>
      </c>
      <c r="Z1453" s="429">
        <f t="shared" si="34"/>
        <v>0</v>
      </c>
      <c r="AA1453" s="429" t="s">
        <v>1296</v>
      </c>
    </row>
    <row r="1454" spans="1:27" x14ac:dyDescent="0.25">
      <c r="A1454" t="s">
        <v>149</v>
      </c>
      <c r="B1454" t="s">
        <v>1246</v>
      </c>
      <c r="C1454" t="s">
        <v>1324</v>
      </c>
      <c r="D1454" t="s">
        <v>1384</v>
      </c>
      <c r="E1454" t="s">
        <v>1326</v>
      </c>
      <c r="F1454" t="s">
        <v>1293</v>
      </c>
      <c r="G1454">
        <v>35</v>
      </c>
      <c r="H1454">
        <v>35015</v>
      </c>
      <c r="I1454" t="s">
        <v>552</v>
      </c>
      <c r="J1454" t="s">
        <v>1385</v>
      </c>
      <c r="K1454" t="s">
        <v>1386</v>
      </c>
      <c r="L1454">
        <v>15.322775001148287</v>
      </c>
      <c r="M1454">
        <v>32.332461011597303</v>
      </c>
      <c r="N1454">
        <v>61.384817282887632</v>
      </c>
      <c r="O1454">
        <v>0</v>
      </c>
      <c r="P1454">
        <v>0</v>
      </c>
      <c r="Q1454">
        <v>0</v>
      </c>
      <c r="R1454" t="s">
        <v>531</v>
      </c>
      <c r="S1454" t="s">
        <v>531</v>
      </c>
      <c r="T1454" t="s">
        <v>531</v>
      </c>
      <c r="U1454" t="s">
        <v>531</v>
      </c>
      <c r="W1454" s="429">
        <f t="shared" si="34"/>
        <v>0</v>
      </c>
      <c r="X1454" s="429">
        <f t="shared" si="34"/>
        <v>0</v>
      </c>
      <c r="Y1454" s="429">
        <f t="shared" si="34"/>
        <v>0</v>
      </c>
      <c r="Z1454" s="429">
        <f t="shared" si="34"/>
        <v>0</v>
      </c>
      <c r="AA1454" s="429" t="s">
        <v>1296</v>
      </c>
    </row>
    <row r="1455" spans="1:27" x14ac:dyDescent="0.25">
      <c r="A1455" t="s">
        <v>149</v>
      </c>
      <c r="B1455" t="s">
        <v>1246</v>
      </c>
      <c r="C1455" t="s">
        <v>1324</v>
      </c>
      <c r="D1455" t="s">
        <v>1384</v>
      </c>
      <c r="E1455" t="s">
        <v>1326</v>
      </c>
      <c r="F1455" t="s">
        <v>1293</v>
      </c>
      <c r="G1455">
        <v>35</v>
      </c>
      <c r="H1455">
        <v>35015</v>
      </c>
      <c r="I1455" t="s">
        <v>552</v>
      </c>
      <c r="J1455" t="s">
        <v>1385</v>
      </c>
      <c r="K1455" t="s">
        <v>1386</v>
      </c>
      <c r="L1455">
        <v>0</v>
      </c>
      <c r="M1455">
        <v>5.8573298934053089</v>
      </c>
      <c r="N1455">
        <v>0</v>
      </c>
      <c r="O1455">
        <v>0</v>
      </c>
      <c r="P1455">
        <v>0</v>
      </c>
      <c r="Q1455">
        <v>0</v>
      </c>
      <c r="R1455" t="s">
        <v>531</v>
      </c>
      <c r="S1455" t="s">
        <v>531</v>
      </c>
      <c r="T1455" t="s">
        <v>531</v>
      </c>
      <c r="U1455" t="s">
        <v>531</v>
      </c>
      <c r="W1455" s="429">
        <f t="shared" si="34"/>
        <v>0</v>
      </c>
      <c r="X1455" s="429">
        <f t="shared" si="34"/>
        <v>0</v>
      </c>
      <c r="Y1455" s="429">
        <f t="shared" si="34"/>
        <v>0</v>
      </c>
      <c r="Z1455" s="429">
        <f t="shared" si="34"/>
        <v>0</v>
      </c>
      <c r="AA1455" s="429" t="s">
        <v>1296</v>
      </c>
    </row>
    <row r="1456" spans="1:27" x14ac:dyDescent="0.25">
      <c r="A1456" t="s">
        <v>149</v>
      </c>
      <c r="B1456" t="s">
        <v>1246</v>
      </c>
      <c r="C1456" t="s">
        <v>1324</v>
      </c>
      <c r="D1456" t="s">
        <v>1384</v>
      </c>
      <c r="E1456" t="s">
        <v>1326</v>
      </c>
      <c r="F1456" t="s">
        <v>1293</v>
      </c>
      <c r="G1456">
        <v>35</v>
      </c>
      <c r="H1456">
        <v>35015</v>
      </c>
      <c r="I1456" t="s">
        <v>552</v>
      </c>
      <c r="J1456" t="s">
        <v>1385</v>
      </c>
      <c r="K1456" t="s">
        <v>1386</v>
      </c>
      <c r="L1456">
        <v>0</v>
      </c>
      <c r="M1456">
        <v>5.8573298934053089</v>
      </c>
      <c r="N1456">
        <v>0</v>
      </c>
      <c r="O1456">
        <v>0</v>
      </c>
      <c r="P1456">
        <v>0</v>
      </c>
      <c r="Q1456">
        <v>0</v>
      </c>
      <c r="R1456" t="s">
        <v>531</v>
      </c>
      <c r="S1456" t="s">
        <v>531</v>
      </c>
      <c r="T1456" t="s">
        <v>531</v>
      </c>
      <c r="U1456" t="s">
        <v>531</v>
      </c>
      <c r="W1456" s="429">
        <f t="shared" si="34"/>
        <v>0</v>
      </c>
      <c r="X1456" s="429">
        <f t="shared" si="34"/>
        <v>0</v>
      </c>
      <c r="Y1456" s="429">
        <f t="shared" si="34"/>
        <v>0</v>
      </c>
      <c r="Z1456" s="429">
        <f t="shared" si="34"/>
        <v>0</v>
      </c>
      <c r="AA1456" s="429" t="s">
        <v>1296</v>
      </c>
    </row>
    <row r="1457" spans="1:27" x14ac:dyDescent="0.25">
      <c r="A1457" t="s">
        <v>149</v>
      </c>
      <c r="B1457" t="s">
        <v>1246</v>
      </c>
      <c r="C1457" t="s">
        <v>1324</v>
      </c>
      <c r="D1457" t="s">
        <v>1384</v>
      </c>
      <c r="E1457" t="s">
        <v>1326</v>
      </c>
      <c r="F1457" t="s">
        <v>1293</v>
      </c>
      <c r="G1457">
        <v>35</v>
      </c>
      <c r="H1457">
        <v>35015</v>
      </c>
      <c r="I1457" t="s">
        <v>552</v>
      </c>
      <c r="J1457" t="s">
        <v>1385</v>
      </c>
      <c r="K1457" t="s">
        <v>1386</v>
      </c>
      <c r="L1457">
        <v>0</v>
      </c>
      <c r="M1457">
        <v>4.6858639147242469</v>
      </c>
      <c r="N1457">
        <v>0</v>
      </c>
      <c r="O1457">
        <v>0</v>
      </c>
      <c r="P1457">
        <v>0</v>
      </c>
      <c r="Q1457">
        <v>0</v>
      </c>
      <c r="R1457" t="s">
        <v>531</v>
      </c>
      <c r="S1457" t="s">
        <v>531</v>
      </c>
      <c r="T1457" t="s">
        <v>531</v>
      </c>
      <c r="U1457" t="s">
        <v>531</v>
      </c>
      <c r="W1457" s="429">
        <f t="shared" si="34"/>
        <v>0</v>
      </c>
      <c r="X1457" s="429">
        <f t="shared" si="34"/>
        <v>0</v>
      </c>
      <c r="Y1457" s="429">
        <f t="shared" si="34"/>
        <v>0</v>
      </c>
      <c r="Z1457" s="429">
        <f t="shared" si="34"/>
        <v>0</v>
      </c>
      <c r="AA1457" s="429" t="s">
        <v>1296</v>
      </c>
    </row>
    <row r="1458" spans="1:27" x14ac:dyDescent="0.25">
      <c r="A1458" t="s">
        <v>149</v>
      </c>
      <c r="B1458" t="s">
        <v>1246</v>
      </c>
      <c r="C1458" t="s">
        <v>1324</v>
      </c>
      <c r="D1458" t="s">
        <v>1384</v>
      </c>
      <c r="E1458" t="s">
        <v>1326</v>
      </c>
      <c r="F1458" t="s">
        <v>1293</v>
      </c>
      <c r="G1458">
        <v>35</v>
      </c>
      <c r="H1458">
        <v>35015</v>
      </c>
      <c r="I1458" t="s">
        <v>552</v>
      </c>
      <c r="J1458" t="s">
        <v>1385</v>
      </c>
      <c r="K1458" t="s">
        <v>1386</v>
      </c>
      <c r="L1458">
        <v>22.257853594940173</v>
      </c>
      <c r="M1458">
        <v>34.909686164695643</v>
      </c>
      <c r="N1458">
        <v>44.515707189880345</v>
      </c>
      <c r="O1458">
        <v>4.4515707189880347</v>
      </c>
      <c r="P1458">
        <v>0</v>
      </c>
      <c r="Q1458">
        <v>0</v>
      </c>
      <c r="R1458" t="s">
        <v>531</v>
      </c>
      <c r="S1458" t="s">
        <v>531</v>
      </c>
      <c r="T1458" t="s">
        <v>531</v>
      </c>
      <c r="U1458" t="s">
        <v>531</v>
      </c>
      <c r="W1458" s="429">
        <f t="shared" si="34"/>
        <v>0</v>
      </c>
      <c r="X1458" s="429">
        <f t="shared" si="34"/>
        <v>0</v>
      </c>
      <c r="Y1458" s="429">
        <f t="shared" si="34"/>
        <v>0</v>
      </c>
      <c r="Z1458" s="429">
        <f t="shared" si="34"/>
        <v>0</v>
      </c>
      <c r="AA1458" s="429" t="s">
        <v>1296</v>
      </c>
    </row>
    <row r="1459" spans="1:27" x14ac:dyDescent="0.25">
      <c r="A1459" t="s">
        <v>149</v>
      </c>
      <c r="B1459" t="s">
        <v>1246</v>
      </c>
      <c r="C1459" t="s">
        <v>1324</v>
      </c>
      <c r="D1459" t="s">
        <v>1384</v>
      </c>
      <c r="E1459" t="s">
        <v>1326</v>
      </c>
      <c r="F1459" t="s">
        <v>1293</v>
      </c>
      <c r="G1459">
        <v>35</v>
      </c>
      <c r="H1459">
        <v>35015</v>
      </c>
      <c r="I1459" t="s">
        <v>552</v>
      </c>
      <c r="J1459" t="s">
        <v>1385</v>
      </c>
      <c r="K1459" t="s">
        <v>1386</v>
      </c>
      <c r="L1459">
        <v>1.1714659786810617</v>
      </c>
      <c r="M1459">
        <v>11.011780199601981</v>
      </c>
      <c r="N1459">
        <v>0.9371727829448494</v>
      </c>
      <c r="O1459">
        <v>0</v>
      </c>
      <c r="P1459">
        <v>0</v>
      </c>
      <c r="Q1459">
        <v>0</v>
      </c>
      <c r="R1459" t="s">
        <v>531</v>
      </c>
      <c r="S1459" t="s">
        <v>531</v>
      </c>
      <c r="T1459" t="s">
        <v>531</v>
      </c>
      <c r="U1459" t="s">
        <v>531</v>
      </c>
      <c r="W1459" s="429">
        <f t="shared" si="34"/>
        <v>0</v>
      </c>
      <c r="X1459" s="429">
        <f t="shared" si="34"/>
        <v>0</v>
      </c>
      <c r="Y1459" s="429">
        <f t="shared" si="34"/>
        <v>0</v>
      </c>
      <c r="Z1459" s="429">
        <f t="shared" si="34"/>
        <v>0</v>
      </c>
      <c r="AA1459" s="429" t="s">
        <v>1296</v>
      </c>
    </row>
    <row r="1460" spans="1:27" x14ac:dyDescent="0.25">
      <c r="A1460" t="s">
        <v>149</v>
      </c>
      <c r="B1460" t="s">
        <v>1246</v>
      </c>
      <c r="C1460" t="s">
        <v>1324</v>
      </c>
      <c r="D1460" t="s">
        <v>1384</v>
      </c>
      <c r="E1460" t="s">
        <v>1326</v>
      </c>
      <c r="F1460" t="s">
        <v>1293</v>
      </c>
      <c r="G1460">
        <v>35</v>
      </c>
      <c r="H1460">
        <v>35015</v>
      </c>
      <c r="I1460" t="s">
        <v>552</v>
      </c>
      <c r="J1460" t="s">
        <v>1385</v>
      </c>
      <c r="K1460" t="s">
        <v>1386</v>
      </c>
      <c r="L1460">
        <v>0</v>
      </c>
      <c r="M1460">
        <v>26.94371750966442</v>
      </c>
      <c r="N1460">
        <v>0</v>
      </c>
      <c r="O1460">
        <v>0</v>
      </c>
      <c r="P1460">
        <v>0</v>
      </c>
      <c r="Q1460">
        <v>0</v>
      </c>
      <c r="R1460" t="s">
        <v>531</v>
      </c>
      <c r="S1460" t="s">
        <v>531</v>
      </c>
      <c r="T1460" t="s">
        <v>531</v>
      </c>
      <c r="U1460" t="s">
        <v>531</v>
      </c>
      <c r="W1460" s="429">
        <f t="shared" si="34"/>
        <v>0</v>
      </c>
      <c r="X1460" s="429">
        <f t="shared" si="34"/>
        <v>0</v>
      </c>
      <c r="Y1460" s="429">
        <f t="shared" si="34"/>
        <v>0</v>
      </c>
      <c r="Z1460" s="429">
        <f t="shared" si="34"/>
        <v>0</v>
      </c>
      <c r="AA1460" s="429" t="s">
        <v>1296</v>
      </c>
    </row>
    <row r="1461" spans="1:27" x14ac:dyDescent="0.25">
      <c r="A1461" t="s">
        <v>149</v>
      </c>
      <c r="B1461" t="s">
        <v>1246</v>
      </c>
      <c r="C1461" t="s">
        <v>1324</v>
      </c>
      <c r="D1461" t="s">
        <v>1384</v>
      </c>
      <c r="E1461" t="s">
        <v>1326</v>
      </c>
      <c r="F1461" t="s">
        <v>1293</v>
      </c>
      <c r="G1461">
        <v>35</v>
      </c>
      <c r="H1461">
        <v>35015</v>
      </c>
      <c r="I1461" t="s">
        <v>552</v>
      </c>
      <c r="J1461" t="s">
        <v>1385</v>
      </c>
      <c r="K1461" t="s">
        <v>1386</v>
      </c>
      <c r="L1461">
        <v>23.429319573621235</v>
      </c>
      <c r="M1461">
        <v>23.429319573621235</v>
      </c>
      <c r="N1461">
        <v>23.429319573621235</v>
      </c>
      <c r="O1461">
        <v>23.429319573621235</v>
      </c>
      <c r="P1461">
        <v>0</v>
      </c>
      <c r="Q1461">
        <v>0</v>
      </c>
      <c r="R1461" t="s">
        <v>531</v>
      </c>
      <c r="S1461" t="s">
        <v>531</v>
      </c>
      <c r="T1461" t="s">
        <v>531</v>
      </c>
      <c r="U1461" t="s">
        <v>531</v>
      </c>
      <c r="W1461" s="429">
        <f t="shared" si="34"/>
        <v>0</v>
      </c>
      <c r="X1461" s="429">
        <f t="shared" si="34"/>
        <v>0</v>
      </c>
      <c r="Y1461" s="429">
        <f t="shared" si="34"/>
        <v>0</v>
      </c>
      <c r="Z1461" s="429">
        <f t="shared" si="34"/>
        <v>0</v>
      </c>
      <c r="AA1461" s="429" t="s">
        <v>1296</v>
      </c>
    </row>
    <row r="1462" spans="1:27" x14ac:dyDescent="0.25">
      <c r="A1462" t="s">
        <v>149</v>
      </c>
      <c r="B1462" t="s">
        <v>1246</v>
      </c>
      <c r="C1462" t="s">
        <v>1324</v>
      </c>
      <c r="D1462" t="s">
        <v>1384</v>
      </c>
      <c r="E1462" t="s">
        <v>1326</v>
      </c>
      <c r="F1462" t="s">
        <v>1293</v>
      </c>
      <c r="G1462">
        <v>35</v>
      </c>
      <c r="H1462">
        <v>35015</v>
      </c>
      <c r="I1462" t="s">
        <v>552</v>
      </c>
      <c r="J1462" t="s">
        <v>1385</v>
      </c>
      <c r="K1462" t="s">
        <v>1386</v>
      </c>
      <c r="L1462">
        <v>1.1246073395338192</v>
      </c>
      <c r="M1462">
        <v>11.948952982546828</v>
      </c>
      <c r="N1462">
        <v>0.9371727829448494</v>
      </c>
      <c r="O1462">
        <v>5.2950262236383985</v>
      </c>
      <c r="P1462">
        <v>0</v>
      </c>
      <c r="Q1462">
        <v>0</v>
      </c>
      <c r="R1462" t="s">
        <v>531</v>
      </c>
      <c r="S1462" t="s">
        <v>531</v>
      </c>
      <c r="T1462" t="s">
        <v>531</v>
      </c>
      <c r="U1462" t="s">
        <v>531</v>
      </c>
      <c r="W1462" s="429">
        <f t="shared" si="34"/>
        <v>0</v>
      </c>
      <c r="X1462" s="429">
        <f t="shared" si="34"/>
        <v>0</v>
      </c>
      <c r="Y1462" s="429">
        <f t="shared" si="34"/>
        <v>0</v>
      </c>
      <c r="Z1462" s="429">
        <f t="shared" si="34"/>
        <v>0</v>
      </c>
      <c r="AA1462" s="429" t="s">
        <v>1296</v>
      </c>
    </row>
    <row r="1463" spans="1:27" x14ac:dyDescent="0.25">
      <c r="A1463" t="s">
        <v>149</v>
      </c>
      <c r="B1463" t="s">
        <v>1246</v>
      </c>
      <c r="C1463" t="s">
        <v>1324</v>
      </c>
      <c r="D1463" t="s">
        <v>1384</v>
      </c>
      <c r="E1463" t="s">
        <v>1326</v>
      </c>
      <c r="F1463" t="s">
        <v>1293</v>
      </c>
      <c r="G1463">
        <v>35</v>
      </c>
      <c r="H1463">
        <v>35015</v>
      </c>
      <c r="I1463" t="s">
        <v>552</v>
      </c>
      <c r="J1463" t="s">
        <v>1385</v>
      </c>
      <c r="K1463" t="s">
        <v>1386</v>
      </c>
      <c r="L1463">
        <v>18.509162463160777</v>
      </c>
      <c r="M1463">
        <v>29.052356271290332</v>
      </c>
      <c r="N1463">
        <v>37.018324926321554</v>
      </c>
      <c r="O1463">
        <v>3.7486911317793976</v>
      </c>
      <c r="P1463">
        <v>0</v>
      </c>
      <c r="Q1463">
        <v>0</v>
      </c>
      <c r="R1463" t="s">
        <v>531</v>
      </c>
      <c r="S1463" t="s">
        <v>531</v>
      </c>
      <c r="T1463" t="s">
        <v>531</v>
      </c>
      <c r="U1463" t="s">
        <v>531</v>
      </c>
      <c r="W1463" s="429">
        <f t="shared" si="34"/>
        <v>0</v>
      </c>
      <c r="X1463" s="429">
        <f t="shared" si="34"/>
        <v>0</v>
      </c>
      <c r="Y1463" s="429">
        <f t="shared" si="34"/>
        <v>0</v>
      </c>
      <c r="Z1463" s="429">
        <f t="shared" si="34"/>
        <v>0</v>
      </c>
      <c r="AA1463" s="429" t="s">
        <v>1296</v>
      </c>
    </row>
    <row r="1464" spans="1:27" x14ac:dyDescent="0.25">
      <c r="A1464" t="s">
        <v>149</v>
      </c>
      <c r="B1464" t="s">
        <v>1246</v>
      </c>
      <c r="C1464" t="s">
        <v>1324</v>
      </c>
      <c r="D1464" t="s">
        <v>1384</v>
      </c>
      <c r="E1464" t="s">
        <v>1326</v>
      </c>
      <c r="F1464" t="s">
        <v>1293</v>
      </c>
      <c r="G1464">
        <v>35</v>
      </c>
      <c r="H1464">
        <v>35015</v>
      </c>
      <c r="I1464" t="s">
        <v>552</v>
      </c>
      <c r="J1464" t="s">
        <v>1385</v>
      </c>
      <c r="K1464" t="s">
        <v>1386</v>
      </c>
      <c r="L1464">
        <v>0</v>
      </c>
      <c r="M1464">
        <v>29.520942662762753</v>
      </c>
      <c r="N1464">
        <v>0</v>
      </c>
      <c r="O1464">
        <v>0</v>
      </c>
      <c r="P1464">
        <v>0</v>
      </c>
      <c r="Q1464">
        <v>0</v>
      </c>
      <c r="R1464" t="s">
        <v>531</v>
      </c>
      <c r="S1464" t="s">
        <v>531</v>
      </c>
      <c r="T1464" t="s">
        <v>531</v>
      </c>
      <c r="U1464" t="s">
        <v>531</v>
      </c>
      <c r="W1464" s="429">
        <f t="shared" si="34"/>
        <v>0</v>
      </c>
      <c r="X1464" s="429">
        <f t="shared" si="34"/>
        <v>0</v>
      </c>
      <c r="Y1464" s="429">
        <f t="shared" si="34"/>
        <v>0</v>
      </c>
      <c r="Z1464" s="429">
        <f t="shared" si="34"/>
        <v>0</v>
      </c>
      <c r="AA1464" s="429" t="s">
        <v>1296</v>
      </c>
    </row>
    <row r="1465" spans="1:27" x14ac:dyDescent="0.25">
      <c r="A1465" t="s">
        <v>149</v>
      </c>
      <c r="B1465" t="s">
        <v>1246</v>
      </c>
      <c r="C1465" t="s">
        <v>1324</v>
      </c>
      <c r="D1465" t="s">
        <v>1384</v>
      </c>
      <c r="E1465" t="s">
        <v>1326</v>
      </c>
      <c r="F1465" t="s">
        <v>1293</v>
      </c>
      <c r="G1465">
        <v>35</v>
      </c>
      <c r="H1465">
        <v>35015</v>
      </c>
      <c r="I1465" t="s">
        <v>552</v>
      </c>
      <c r="J1465" t="s">
        <v>1385</v>
      </c>
      <c r="K1465" t="s">
        <v>1386</v>
      </c>
      <c r="L1465">
        <v>23.429319573621235</v>
      </c>
      <c r="M1465">
        <v>23.429319573621235</v>
      </c>
      <c r="N1465">
        <v>23.429319573621235</v>
      </c>
      <c r="O1465">
        <v>23.429319573621235</v>
      </c>
      <c r="P1465">
        <v>0</v>
      </c>
      <c r="Q1465">
        <v>0</v>
      </c>
      <c r="R1465" t="s">
        <v>531</v>
      </c>
      <c r="S1465" t="s">
        <v>531</v>
      </c>
      <c r="T1465" t="s">
        <v>531</v>
      </c>
      <c r="U1465" t="s">
        <v>531</v>
      </c>
      <c r="W1465" s="429">
        <f t="shared" si="34"/>
        <v>0</v>
      </c>
      <c r="X1465" s="429">
        <f t="shared" si="34"/>
        <v>0</v>
      </c>
      <c r="Y1465" s="429">
        <f t="shared" si="34"/>
        <v>0</v>
      </c>
      <c r="Z1465" s="429">
        <f t="shared" si="34"/>
        <v>0</v>
      </c>
      <c r="AA1465" s="429" t="s">
        <v>1296</v>
      </c>
    </row>
    <row r="1466" spans="1:27" x14ac:dyDescent="0.25">
      <c r="A1466" t="s">
        <v>149</v>
      </c>
      <c r="B1466" t="s">
        <v>1246</v>
      </c>
      <c r="C1466" t="s">
        <v>1324</v>
      </c>
      <c r="D1466" t="s">
        <v>1384</v>
      </c>
      <c r="E1466" t="s">
        <v>1326</v>
      </c>
      <c r="F1466" t="s">
        <v>1293</v>
      </c>
      <c r="G1466">
        <v>35</v>
      </c>
      <c r="H1466">
        <v>35015</v>
      </c>
      <c r="I1466" t="s">
        <v>552</v>
      </c>
      <c r="J1466" t="s">
        <v>1385</v>
      </c>
      <c r="K1466" t="s">
        <v>1386</v>
      </c>
      <c r="L1466">
        <v>3.0223822249971395</v>
      </c>
      <c r="M1466">
        <v>0</v>
      </c>
      <c r="N1466">
        <v>2.5303665139510936</v>
      </c>
      <c r="O1466">
        <v>0</v>
      </c>
      <c r="P1466">
        <v>0</v>
      </c>
      <c r="Q1466">
        <v>0</v>
      </c>
      <c r="R1466" t="s">
        <v>531</v>
      </c>
      <c r="S1466" t="s">
        <v>531</v>
      </c>
      <c r="T1466" t="s">
        <v>531</v>
      </c>
      <c r="U1466" t="s">
        <v>531</v>
      </c>
      <c r="W1466" s="429">
        <f t="shared" si="34"/>
        <v>0</v>
      </c>
      <c r="X1466" s="429">
        <f t="shared" si="34"/>
        <v>0</v>
      </c>
      <c r="Y1466" s="429">
        <f t="shared" si="34"/>
        <v>0</v>
      </c>
      <c r="Z1466" s="429">
        <f t="shared" si="34"/>
        <v>0</v>
      </c>
      <c r="AA1466" s="429" t="s">
        <v>1296</v>
      </c>
    </row>
    <row r="1467" spans="1:27" x14ac:dyDescent="0.25">
      <c r="A1467" t="s">
        <v>149</v>
      </c>
      <c r="B1467" t="s">
        <v>1246</v>
      </c>
      <c r="C1467" t="s">
        <v>1324</v>
      </c>
      <c r="D1467" t="s">
        <v>1384</v>
      </c>
      <c r="E1467" t="s">
        <v>1326</v>
      </c>
      <c r="F1467" t="s">
        <v>1293</v>
      </c>
      <c r="G1467">
        <v>35</v>
      </c>
      <c r="H1467">
        <v>35015</v>
      </c>
      <c r="I1467" t="s">
        <v>552</v>
      </c>
      <c r="J1467" t="s">
        <v>1385</v>
      </c>
      <c r="K1467" t="s">
        <v>1386</v>
      </c>
      <c r="L1467">
        <v>3.9829843275156098</v>
      </c>
      <c r="M1467">
        <v>29.755235858498967</v>
      </c>
      <c r="N1467">
        <v>3.3503926990278363</v>
      </c>
      <c r="O1467">
        <v>5.1544503061966722</v>
      </c>
      <c r="P1467">
        <v>0</v>
      </c>
      <c r="Q1467">
        <v>0</v>
      </c>
      <c r="R1467" t="s">
        <v>531</v>
      </c>
      <c r="S1467" t="s">
        <v>531</v>
      </c>
      <c r="T1467" t="s">
        <v>531</v>
      </c>
      <c r="U1467" t="s">
        <v>531</v>
      </c>
      <c r="W1467" s="429">
        <f t="shared" si="34"/>
        <v>0</v>
      </c>
      <c r="X1467" s="429">
        <f t="shared" si="34"/>
        <v>0</v>
      </c>
      <c r="Y1467" s="429">
        <f t="shared" si="34"/>
        <v>0</v>
      </c>
      <c r="Z1467" s="429">
        <f t="shared" si="34"/>
        <v>0</v>
      </c>
      <c r="AA1467" s="429" t="s">
        <v>1296</v>
      </c>
    </row>
    <row r="1468" spans="1:27" x14ac:dyDescent="0.25">
      <c r="A1468" t="s">
        <v>149</v>
      </c>
      <c r="B1468" t="s">
        <v>1246</v>
      </c>
      <c r="C1468" t="s">
        <v>1324</v>
      </c>
      <c r="D1468" t="s">
        <v>1384</v>
      </c>
      <c r="E1468" t="s">
        <v>1326</v>
      </c>
      <c r="F1468" t="s">
        <v>1293</v>
      </c>
      <c r="G1468">
        <v>35</v>
      </c>
      <c r="H1468">
        <v>35015</v>
      </c>
      <c r="I1468" t="s">
        <v>552</v>
      </c>
      <c r="J1468" t="s">
        <v>1385</v>
      </c>
      <c r="K1468" t="s">
        <v>1386</v>
      </c>
      <c r="L1468">
        <v>12.886125765491679</v>
      </c>
      <c r="M1468">
        <v>20.149214833314261</v>
      </c>
      <c r="N1468">
        <v>25.537958335247147</v>
      </c>
      <c r="O1468">
        <v>2.5772251530983361</v>
      </c>
      <c r="P1468">
        <v>0</v>
      </c>
      <c r="Q1468">
        <v>0</v>
      </c>
      <c r="R1468" t="s">
        <v>531</v>
      </c>
      <c r="S1468" t="s">
        <v>531</v>
      </c>
      <c r="T1468" t="s">
        <v>531</v>
      </c>
      <c r="U1468" t="s">
        <v>531</v>
      </c>
      <c r="W1468" s="429">
        <f t="shared" si="34"/>
        <v>0</v>
      </c>
      <c r="X1468" s="429">
        <f t="shared" si="34"/>
        <v>0</v>
      </c>
      <c r="Y1468" s="429">
        <f t="shared" si="34"/>
        <v>0</v>
      </c>
      <c r="Z1468" s="429">
        <f t="shared" si="34"/>
        <v>0</v>
      </c>
      <c r="AA1468" s="429" t="s">
        <v>1296</v>
      </c>
    </row>
    <row r="1469" spans="1:27" x14ac:dyDescent="0.25">
      <c r="A1469" t="s">
        <v>149</v>
      </c>
      <c r="B1469" t="s">
        <v>1246</v>
      </c>
      <c r="C1469" t="s">
        <v>1324</v>
      </c>
      <c r="D1469" t="s">
        <v>1384</v>
      </c>
      <c r="E1469" t="s">
        <v>1326</v>
      </c>
      <c r="F1469" t="s">
        <v>1293</v>
      </c>
      <c r="G1469">
        <v>35</v>
      </c>
      <c r="H1469">
        <v>35015</v>
      </c>
      <c r="I1469" t="s">
        <v>552</v>
      </c>
      <c r="J1469" t="s">
        <v>1385</v>
      </c>
      <c r="K1469" t="s">
        <v>1386</v>
      </c>
      <c r="L1469">
        <v>0</v>
      </c>
      <c r="M1469">
        <v>41.235602449573378</v>
      </c>
      <c r="N1469">
        <v>0</v>
      </c>
      <c r="O1469">
        <v>0</v>
      </c>
      <c r="P1469">
        <v>0</v>
      </c>
      <c r="Q1469">
        <v>0</v>
      </c>
      <c r="R1469" t="s">
        <v>531</v>
      </c>
      <c r="S1469" t="s">
        <v>531</v>
      </c>
      <c r="T1469" t="s">
        <v>531</v>
      </c>
      <c r="U1469" t="s">
        <v>531</v>
      </c>
      <c r="W1469" s="429">
        <f t="shared" si="34"/>
        <v>0</v>
      </c>
      <c r="X1469" s="429">
        <f t="shared" si="34"/>
        <v>0</v>
      </c>
      <c r="Y1469" s="429">
        <f t="shared" si="34"/>
        <v>0</v>
      </c>
      <c r="Z1469" s="429">
        <f t="shared" si="34"/>
        <v>0</v>
      </c>
      <c r="AA1469" s="429" t="s">
        <v>1296</v>
      </c>
    </row>
    <row r="1470" spans="1:27" x14ac:dyDescent="0.25">
      <c r="A1470" t="s">
        <v>149</v>
      </c>
      <c r="B1470" t="s">
        <v>1246</v>
      </c>
      <c r="C1470" t="s">
        <v>1324</v>
      </c>
      <c r="D1470" t="s">
        <v>1384</v>
      </c>
      <c r="E1470" t="s">
        <v>1326</v>
      </c>
      <c r="F1470" t="s">
        <v>1293</v>
      </c>
      <c r="G1470">
        <v>35</v>
      </c>
      <c r="H1470">
        <v>35015</v>
      </c>
      <c r="I1470" t="s">
        <v>552</v>
      </c>
      <c r="J1470" t="s">
        <v>1385</v>
      </c>
      <c r="K1470" t="s">
        <v>1386</v>
      </c>
      <c r="L1470">
        <v>23.429319573621235</v>
      </c>
      <c r="M1470">
        <v>23.429319573621235</v>
      </c>
      <c r="N1470">
        <v>23.429319573621235</v>
      </c>
      <c r="O1470">
        <v>23.429319573621235</v>
      </c>
      <c r="P1470">
        <v>0</v>
      </c>
      <c r="Q1470">
        <v>0</v>
      </c>
      <c r="R1470" t="s">
        <v>531</v>
      </c>
      <c r="S1470" t="s">
        <v>531</v>
      </c>
      <c r="T1470" t="s">
        <v>531</v>
      </c>
      <c r="U1470" t="s">
        <v>531</v>
      </c>
      <c r="W1470" s="429">
        <f t="shared" si="34"/>
        <v>0</v>
      </c>
      <c r="X1470" s="429">
        <f t="shared" si="34"/>
        <v>0</v>
      </c>
      <c r="Y1470" s="429">
        <f t="shared" si="34"/>
        <v>0</v>
      </c>
      <c r="Z1470" s="429">
        <f t="shared" si="34"/>
        <v>0</v>
      </c>
      <c r="AA1470" s="429" t="s">
        <v>1296</v>
      </c>
    </row>
    <row r="1471" spans="1:27" x14ac:dyDescent="0.25">
      <c r="A1471" t="s">
        <v>149</v>
      </c>
      <c r="B1471" t="s">
        <v>1246</v>
      </c>
      <c r="C1471" t="s">
        <v>1324</v>
      </c>
      <c r="D1471" t="s">
        <v>1384</v>
      </c>
      <c r="E1471" t="s">
        <v>1326</v>
      </c>
      <c r="F1471" t="s">
        <v>1293</v>
      </c>
      <c r="G1471">
        <v>35</v>
      </c>
      <c r="H1471">
        <v>35015</v>
      </c>
      <c r="I1471" t="s">
        <v>552</v>
      </c>
      <c r="J1471" t="s">
        <v>1385</v>
      </c>
      <c r="K1471" t="s">
        <v>1386</v>
      </c>
      <c r="L1471">
        <v>33.480497670704743</v>
      </c>
      <c r="M1471">
        <v>23.780759367225553</v>
      </c>
      <c r="N1471">
        <v>50.23246116584393</v>
      </c>
      <c r="O1471">
        <v>0</v>
      </c>
      <c r="P1471">
        <v>2.5772251530983361</v>
      </c>
      <c r="Q1471">
        <v>2.5772251530983361</v>
      </c>
      <c r="R1471" t="s">
        <v>531</v>
      </c>
      <c r="S1471" t="s">
        <v>531</v>
      </c>
      <c r="T1471" t="s">
        <v>531</v>
      </c>
      <c r="U1471" t="s">
        <v>531</v>
      </c>
      <c r="W1471" s="429">
        <f t="shared" si="34"/>
        <v>0</v>
      </c>
      <c r="X1471" s="429">
        <f t="shared" si="34"/>
        <v>0</v>
      </c>
      <c r="Y1471" s="429">
        <f t="shared" si="34"/>
        <v>0</v>
      </c>
      <c r="Z1471" s="429">
        <f t="shared" si="34"/>
        <v>0</v>
      </c>
      <c r="AA1471" s="429" t="s">
        <v>1296</v>
      </c>
    </row>
    <row r="1472" spans="1:27" x14ac:dyDescent="0.25">
      <c r="A1472" t="s">
        <v>149</v>
      </c>
      <c r="B1472" t="s">
        <v>1246</v>
      </c>
      <c r="C1472" t="s">
        <v>1324</v>
      </c>
      <c r="D1472" t="s">
        <v>1384</v>
      </c>
      <c r="E1472" t="s">
        <v>1326</v>
      </c>
      <c r="F1472" t="s">
        <v>1293</v>
      </c>
      <c r="G1472">
        <v>35</v>
      </c>
      <c r="H1472">
        <v>35015</v>
      </c>
      <c r="I1472" t="s">
        <v>552</v>
      </c>
      <c r="J1472" t="s">
        <v>1385</v>
      </c>
      <c r="K1472" t="s">
        <v>1386</v>
      </c>
      <c r="L1472">
        <v>33.480497670704743</v>
      </c>
      <c r="M1472">
        <v>23.780759367225553</v>
      </c>
      <c r="N1472">
        <v>50.23246116584393</v>
      </c>
      <c r="O1472">
        <v>0</v>
      </c>
      <c r="P1472">
        <v>2.5772251530983361</v>
      </c>
      <c r="Q1472">
        <v>2.5772251530983361</v>
      </c>
      <c r="R1472" t="s">
        <v>531</v>
      </c>
      <c r="S1472" t="s">
        <v>531</v>
      </c>
      <c r="T1472" t="s">
        <v>531</v>
      </c>
      <c r="U1472" t="s">
        <v>531</v>
      </c>
      <c r="W1472" s="429">
        <f t="shared" si="34"/>
        <v>0</v>
      </c>
      <c r="X1472" s="429">
        <f t="shared" si="34"/>
        <v>0</v>
      </c>
      <c r="Y1472" s="429">
        <f t="shared" si="34"/>
        <v>0</v>
      </c>
      <c r="Z1472" s="429">
        <f t="shared" si="34"/>
        <v>0</v>
      </c>
      <c r="AA1472" s="429" t="s">
        <v>1296</v>
      </c>
    </row>
    <row r="1473" spans="1:27" x14ac:dyDescent="0.25">
      <c r="A1473" t="s">
        <v>149</v>
      </c>
      <c r="B1473" t="s">
        <v>1246</v>
      </c>
      <c r="C1473" t="s">
        <v>1324</v>
      </c>
      <c r="D1473" t="s">
        <v>1384</v>
      </c>
      <c r="E1473" t="s">
        <v>1326</v>
      </c>
      <c r="F1473" t="s">
        <v>1293</v>
      </c>
      <c r="G1473">
        <v>35</v>
      </c>
      <c r="H1473">
        <v>35015</v>
      </c>
      <c r="I1473" t="s">
        <v>552</v>
      </c>
      <c r="J1473" t="s">
        <v>1385</v>
      </c>
      <c r="K1473" t="s">
        <v>1386</v>
      </c>
      <c r="L1473">
        <v>33.480497670704743</v>
      </c>
      <c r="M1473">
        <v>23.780759367225553</v>
      </c>
      <c r="N1473">
        <v>50.23246116584393</v>
      </c>
      <c r="O1473">
        <v>0</v>
      </c>
      <c r="P1473">
        <v>2.5772251530983361</v>
      </c>
      <c r="Q1473">
        <v>2.5772251530983361</v>
      </c>
      <c r="R1473" t="s">
        <v>531</v>
      </c>
      <c r="S1473" t="s">
        <v>531</v>
      </c>
      <c r="T1473" t="s">
        <v>531</v>
      </c>
      <c r="U1473" t="s">
        <v>531</v>
      </c>
      <c r="W1473" s="429">
        <f t="shared" si="34"/>
        <v>0</v>
      </c>
      <c r="X1473" s="429">
        <f t="shared" si="34"/>
        <v>0</v>
      </c>
      <c r="Y1473" s="429">
        <f t="shared" si="34"/>
        <v>0</v>
      </c>
      <c r="Z1473" s="429">
        <f t="shared" si="34"/>
        <v>0</v>
      </c>
      <c r="AA1473" s="429" t="s">
        <v>1296</v>
      </c>
    </row>
    <row r="1474" spans="1:27" x14ac:dyDescent="0.25">
      <c r="A1474" t="s">
        <v>149</v>
      </c>
      <c r="B1474" t="s">
        <v>1246</v>
      </c>
      <c r="C1474" t="s">
        <v>1324</v>
      </c>
      <c r="D1474" t="s">
        <v>1384</v>
      </c>
      <c r="E1474" t="s">
        <v>1326</v>
      </c>
      <c r="F1474" t="s">
        <v>1293</v>
      </c>
      <c r="G1474">
        <v>35</v>
      </c>
      <c r="H1474">
        <v>35015</v>
      </c>
      <c r="I1474" t="s">
        <v>552</v>
      </c>
      <c r="J1474" t="s">
        <v>1385</v>
      </c>
      <c r="K1474" t="s">
        <v>1386</v>
      </c>
      <c r="L1474">
        <v>0</v>
      </c>
      <c r="M1474">
        <v>6.7945026763501577</v>
      </c>
      <c r="N1474">
        <v>0</v>
      </c>
      <c r="O1474">
        <v>0</v>
      </c>
      <c r="P1474">
        <v>0</v>
      </c>
      <c r="Q1474">
        <v>0</v>
      </c>
      <c r="R1474" t="s">
        <v>531</v>
      </c>
      <c r="S1474" t="s">
        <v>531</v>
      </c>
      <c r="T1474" t="s">
        <v>531</v>
      </c>
      <c r="U1474" t="s">
        <v>531</v>
      </c>
      <c r="W1474" s="429">
        <f t="shared" si="34"/>
        <v>0</v>
      </c>
      <c r="X1474" s="429">
        <f t="shared" si="34"/>
        <v>0</v>
      </c>
      <c r="Y1474" s="429">
        <f t="shared" si="34"/>
        <v>0</v>
      </c>
      <c r="Z1474" s="429">
        <f t="shared" si="34"/>
        <v>0</v>
      </c>
      <c r="AA1474" s="429" t="s">
        <v>1296</v>
      </c>
    </row>
    <row r="1475" spans="1:27" x14ac:dyDescent="0.25">
      <c r="A1475" t="s">
        <v>149</v>
      </c>
      <c r="B1475" t="s">
        <v>1246</v>
      </c>
      <c r="C1475" t="s">
        <v>1324</v>
      </c>
      <c r="D1475" t="s">
        <v>1384</v>
      </c>
      <c r="E1475" t="s">
        <v>1326</v>
      </c>
      <c r="F1475" t="s">
        <v>1293</v>
      </c>
      <c r="G1475">
        <v>35</v>
      </c>
      <c r="H1475">
        <v>35015</v>
      </c>
      <c r="I1475" t="s">
        <v>552</v>
      </c>
      <c r="J1475" t="s">
        <v>1385</v>
      </c>
      <c r="K1475" t="s">
        <v>1386</v>
      </c>
      <c r="L1475">
        <v>0</v>
      </c>
      <c r="M1475">
        <v>6.7945026763501577</v>
      </c>
      <c r="N1475">
        <v>0</v>
      </c>
      <c r="O1475">
        <v>0</v>
      </c>
      <c r="P1475">
        <v>0</v>
      </c>
      <c r="Q1475">
        <v>0</v>
      </c>
      <c r="R1475" t="s">
        <v>531</v>
      </c>
      <c r="S1475" t="s">
        <v>531</v>
      </c>
      <c r="T1475" t="s">
        <v>531</v>
      </c>
      <c r="U1475" t="s">
        <v>531</v>
      </c>
      <c r="W1475" s="429">
        <f t="shared" si="34"/>
        <v>0</v>
      </c>
      <c r="X1475" s="429">
        <f t="shared" si="34"/>
        <v>0</v>
      </c>
      <c r="Y1475" s="429">
        <f t="shared" si="34"/>
        <v>0</v>
      </c>
      <c r="Z1475" s="429">
        <f t="shared" si="34"/>
        <v>0</v>
      </c>
      <c r="AA1475" s="429" t="s">
        <v>1296</v>
      </c>
    </row>
    <row r="1476" spans="1:27" x14ac:dyDescent="0.25">
      <c r="A1476" t="s">
        <v>149</v>
      </c>
      <c r="B1476" t="s">
        <v>1246</v>
      </c>
      <c r="C1476" t="s">
        <v>1324</v>
      </c>
      <c r="D1476" t="s">
        <v>1384</v>
      </c>
      <c r="E1476" t="s">
        <v>1326</v>
      </c>
      <c r="F1476" t="s">
        <v>1293</v>
      </c>
      <c r="G1476">
        <v>35</v>
      </c>
      <c r="H1476">
        <v>35025</v>
      </c>
      <c r="I1476" t="s">
        <v>563</v>
      </c>
      <c r="J1476" t="s">
        <v>1385</v>
      </c>
      <c r="K1476" t="s">
        <v>1386</v>
      </c>
      <c r="L1476">
        <v>32.098167815861089</v>
      </c>
      <c r="M1476">
        <v>15.931937310062439</v>
      </c>
      <c r="N1476">
        <v>20.383508029050471</v>
      </c>
      <c r="O1476">
        <v>15.229057722853803</v>
      </c>
      <c r="P1476">
        <v>0</v>
      </c>
      <c r="Q1476">
        <v>0</v>
      </c>
      <c r="R1476" t="s">
        <v>531</v>
      </c>
      <c r="S1476" t="s">
        <v>531</v>
      </c>
      <c r="T1476" t="s">
        <v>531</v>
      </c>
      <c r="U1476" t="s">
        <v>531</v>
      </c>
      <c r="W1476" s="429">
        <f t="shared" si="34"/>
        <v>0</v>
      </c>
      <c r="X1476" s="429">
        <f t="shared" si="34"/>
        <v>0</v>
      </c>
      <c r="Y1476" s="429">
        <f t="shared" si="34"/>
        <v>0</v>
      </c>
      <c r="Z1476" s="429">
        <f t="shared" si="34"/>
        <v>0</v>
      </c>
      <c r="AA1476" s="429" t="s">
        <v>1296</v>
      </c>
    </row>
    <row r="1477" spans="1:27" x14ac:dyDescent="0.25">
      <c r="A1477" t="s">
        <v>149</v>
      </c>
      <c r="B1477" t="s">
        <v>1246</v>
      </c>
      <c r="C1477" t="s">
        <v>1324</v>
      </c>
      <c r="D1477" t="s">
        <v>1384</v>
      </c>
      <c r="E1477" t="s">
        <v>1326</v>
      </c>
      <c r="F1477" t="s">
        <v>1293</v>
      </c>
      <c r="G1477">
        <v>35</v>
      </c>
      <c r="H1477">
        <v>35025</v>
      </c>
      <c r="I1477" t="s">
        <v>563</v>
      </c>
      <c r="J1477" t="s">
        <v>1385</v>
      </c>
      <c r="K1477" t="s">
        <v>1386</v>
      </c>
      <c r="L1477">
        <v>32.098167815861089</v>
      </c>
      <c r="M1477">
        <v>15.931937310062439</v>
      </c>
      <c r="N1477">
        <v>20.383508029050471</v>
      </c>
      <c r="O1477">
        <v>15.229057722853803</v>
      </c>
      <c r="P1477">
        <v>0</v>
      </c>
      <c r="Q1477">
        <v>0</v>
      </c>
      <c r="R1477" t="s">
        <v>531</v>
      </c>
      <c r="S1477" t="s">
        <v>531</v>
      </c>
      <c r="T1477" t="s">
        <v>531</v>
      </c>
      <c r="U1477" t="s">
        <v>531</v>
      </c>
      <c r="W1477" s="429">
        <f t="shared" si="34"/>
        <v>0</v>
      </c>
      <c r="X1477" s="429">
        <f t="shared" si="34"/>
        <v>0</v>
      </c>
      <c r="Y1477" s="429">
        <f t="shared" si="34"/>
        <v>0</v>
      </c>
      <c r="Z1477" s="429">
        <f t="shared" si="34"/>
        <v>0</v>
      </c>
      <c r="AA1477" s="429" t="s">
        <v>1296</v>
      </c>
    </row>
    <row r="1478" spans="1:27" x14ac:dyDescent="0.25">
      <c r="A1478" t="s">
        <v>149</v>
      </c>
      <c r="B1478" t="s">
        <v>1246</v>
      </c>
      <c r="C1478" t="s">
        <v>1324</v>
      </c>
      <c r="D1478" t="s">
        <v>1384</v>
      </c>
      <c r="E1478" t="s">
        <v>1326</v>
      </c>
      <c r="F1478" t="s">
        <v>1293</v>
      </c>
      <c r="G1478">
        <v>35</v>
      </c>
      <c r="H1478">
        <v>35025</v>
      </c>
      <c r="I1478" t="s">
        <v>563</v>
      </c>
      <c r="J1478" t="s">
        <v>1385</v>
      </c>
      <c r="K1478" t="s">
        <v>1386</v>
      </c>
      <c r="L1478">
        <v>32.098167815861089</v>
      </c>
      <c r="M1478">
        <v>15.931937310062439</v>
      </c>
      <c r="N1478">
        <v>20.383508029050471</v>
      </c>
      <c r="O1478">
        <v>15.229057722853803</v>
      </c>
      <c r="P1478">
        <v>0</v>
      </c>
      <c r="Q1478">
        <v>0</v>
      </c>
      <c r="R1478" t="s">
        <v>531</v>
      </c>
      <c r="S1478" t="s">
        <v>531</v>
      </c>
      <c r="T1478" t="s">
        <v>531</v>
      </c>
      <c r="U1478" t="s">
        <v>531</v>
      </c>
      <c r="W1478" s="429">
        <f t="shared" si="34"/>
        <v>0</v>
      </c>
      <c r="X1478" s="429">
        <f t="shared" si="34"/>
        <v>0</v>
      </c>
      <c r="Y1478" s="429">
        <f t="shared" si="34"/>
        <v>0</v>
      </c>
      <c r="Z1478" s="429">
        <f t="shared" si="34"/>
        <v>0</v>
      </c>
      <c r="AA1478" s="429" t="s">
        <v>1296</v>
      </c>
    </row>
    <row r="1479" spans="1:27" x14ac:dyDescent="0.25">
      <c r="A1479" t="s">
        <v>149</v>
      </c>
      <c r="B1479" t="s">
        <v>1246</v>
      </c>
      <c r="C1479" t="s">
        <v>1324</v>
      </c>
      <c r="D1479" t="s">
        <v>1384</v>
      </c>
      <c r="E1479" t="s">
        <v>1326</v>
      </c>
      <c r="F1479" t="s">
        <v>1293</v>
      </c>
      <c r="G1479">
        <v>35</v>
      </c>
      <c r="H1479">
        <v>35025</v>
      </c>
      <c r="I1479" t="s">
        <v>563</v>
      </c>
      <c r="J1479" t="s">
        <v>1385</v>
      </c>
      <c r="K1479" t="s">
        <v>1386</v>
      </c>
      <c r="L1479">
        <v>32.098167815861089</v>
      </c>
      <c r="M1479">
        <v>15.931937310062439</v>
      </c>
      <c r="N1479">
        <v>20.383508029050471</v>
      </c>
      <c r="O1479">
        <v>15.229057722853803</v>
      </c>
      <c r="P1479">
        <v>0</v>
      </c>
      <c r="Q1479">
        <v>0</v>
      </c>
      <c r="R1479" t="s">
        <v>531</v>
      </c>
      <c r="S1479" t="s">
        <v>531</v>
      </c>
      <c r="T1479" t="s">
        <v>531</v>
      </c>
      <c r="U1479" t="s">
        <v>531</v>
      </c>
      <c r="W1479" s="429">
        <f t="shared" si="34"/>
        <v>0</v>
      </c>
      <c r="X1479" s="429">
        <f t="shared" si="34"/>
        <v>0</v>
      </c>
      <c r="Y1479" s="429">
        <f t="shared" si="34"/>
        <v>0</v>
      </c>
      <c r="Z1479" s="429">
        <f t="shared" si="34"/>
        <v>0</v>
      </c>
      <c r="AA1479" s="429" t="s">
        <v>1296</v>
      </c>
    </row>
    <row r="1480" spans="1:27" x14ac:dyDescent="0.25">
      <c r="A1480" t="s">
        <v>149</v>
      </c>
      <c r="B1480" t="s">
        <v>1246</v>
      </c>
      <c r="C1480" t="s">
        <v>1324</v>
      </c>
      <c r="D1480" t="s">
        <v>1384</v>
      </c>
      <c r="E1480" t="s">
        <v>1326</v>
      </c>
      <c r="F1480" t="s">
        <v>1293</v>
      </c>
      <c r="G1480">
        <v>35</v>
      </c>
      <c r="H1480">
        <v>35025</v>
      </c>
      <c r="I1480" t="s">
        <v>563</v>
      </c>
      <c r="J1480" t="s">
        <v>1385</v>
      </c>
      <c r="K1480" t="s">
        <v>1386</v>
      </c>
      <c r="L1480">
        <v>32.098167815861089</v>
      </c>
      <c r="M1480">
        <v>15.931937310062439</v>
      </c>
      <c r="N1480">
        <v>20.383508029050471</v>
      </c>
      <c r="O1480">
        <v>15.229057722853803</v>
      </c>
      <c r="P1480">
        <v>0</v>
      </c>
      <c r="Q1480">
        <v>0</v>
      </c>
      <c r="R1480" t="s">
        <v>531</v>
      </c>
      <c r="S1480" t="s">
        <v>531</v>
      </c>
      <c r="T1480" t="s">
        <v>531</v>
      </c>
      <c r="U1480" t="s">
        <v>531</v>
      </c>
      <c r="W1480" s="429">
        <f t="shared" si="34"/>
        <v>0</v>
      </c>
      <c r="X1480" s="429">
        <f t="shared" si="34"/>
        <v>0</v>
      </c>
      <c r="Y1480" s="429">
        <f t="shared" si="34"/>
        <v>0</v>
      </c>
      <c r="Z1480" s="429">
        <f t="shared" si="34"/>
        <v>0</v>
      </c>
      <c r="AA1480" s="429" t="s">
        <v>1296</v>
      </c>
    </row>
    <row r="1481" spans="1:27" x14ac:dyDescent="0.25">
      <c r="A1481" t="s">
        <v>149</v>
      </c>
      <c r="B1481" t="s">
        <v>1246</v>
      </c>
      <c r="C1481" t="s">
        <v>1324</v>
      </c>
      <c r="D1481" t="s">
        <v>1384</v>
      </c>
      <c r="E1481" t="s">
        <v>1326</v>
      </c>
      <c r="F1481" t="s">
        <v>1293</v>
      </c>
      <c r="G1481">
        <v>35</v>
      </c>
      <c r="H1481">
        <v>35025</v>
      </c>
      <c r="I1481" t="s">
        <v>563</v>
      </c>
      <c r="J1481" t="s">
        <v>1385</v>
      </c>
      <c r="K1481" t="s">
        <v>1386</v>
      </c>
      <c r="L1481">
        <v>32.098167815861089</v>
      </c>
      <c r="M1481">
        <v>15.931937310062439</v>
      </c>
      <c r="N1481">
        <v>20.383508029050471</v>
      </c>
      <c r="O1481">
        <v>15.229057722853803</v>
      </c>
      <c r="P1481">
        <v>0</v>
      </c>
      <c r="Q1481">
        <v>0</v>
      </c>
      <c r="R1481" t="s">
        <v>531</v>
      </c>
      <c r="S1481" t="s">
        <v>531</v>
      </c>
      <c r="T1481" t="s">
        <v>531</v>
      </c>
      <c r="U1481" t="s">
        <v>531</v>
      </c>
      <c r="W1481" s="429">
        <f t="shared" si="34"/>
        <v>0</v>
      </c>
      <c r="X1481" s="429">
        <f t="shared" si="34"/>
        <v>0</v>
      </c>
      <c r="Y1481" s="429">
        <f t="shared" si="34"/>
        <v>0</v>
      </c>
      <c r="Z1481" s="429">
        <f t="shared" si="34"/>
        <v>0</v>
      </c>
      <c r="AA1481" s="429" t="s">
        <v>1296</v>
      </c>
    </row>
    <row r="1482" spans="1:27" x14ac:dyDescent="0.25">
      <c r="A1482" t="s">
        <v>149</v>
      </c>
      <c r="B1482" t="s">
        <v>1246</v>
      </c>
      <c r="C1482" t="s">
        <v>1324</v>
      </c>
      <c r="D1482" t="s">
        <v>1384</v>
      </c>
      <c r="E1482" t="s">
        <v>1326</v>
      </c>
      <c r="F1482" t="s">
        <v>1293</v>
      </c>
      <c r="G1482">
        <v>35</v>
      </c>
      <c r="H1482">
        <v>35025</v>
      </c>
      <c r="I1482" t="s">
        <v>563</v>
      </c>
      <c r="J1482" t="s">
        <v>1385</v>
      </c>
      <c r="K1482" t="s">
        <v>1386</v>
      </c>
      <c r="L1482">
        <v>1.6400523701534864</v>
      </c>
      <c r="M1482">
        <v>0</v>
      </c>
      <c r="N1482">
        <v>1.4057591744172739</v>
      </c>
      <c r="O1482">
        <v>0</v>
      </c>
      <c r="P1482">
        <v>0</v>
      </c>
      <c r="Q1482">
        <v>0</v>
      </c>
      <c r="R1482" t="s">
        <v>531</v>
      </c>
      <c r="S1482" t="s">
        <v>531</v>
      </c>
      <c r="T1482" t="s">
        <v>531</v>
      </c>
      <c r="U1482" t="s">
        <v>531</v>
      </c>
      <c r="W1482" s="429">
        <f t="shared" si="34"/>
        <v>0</v>
      </c>
      <c r="X1482" s="429">
        <f t="shared" si="34"/>
        <v>0</v>
      </c>
      <c r="Y1482" s="429">
        <f t="shared" si="34"/>
        <v>0</v>
      </c>
      <c r="Z1482" s="429">
        <f t="shared" si="34"/>
        <v>0</v>
      </c>
      <c r="AA1482" s="429" t="s">
        <v>1296</v>
      </c>
    </row>
    <row r="1483" spans="1:27" x14ac:dyDescent="0.25">
      <c r="A1483" t="s">
        <v>149</v>
      </c>
      <c r="B1483" t="s">
        <v>1246</v>
      </c>
      <c r="C1483" t="s">
        <v>1324</v>
      </c>
      <c r="D1483" t="s">
        <v>1384</v>
      </c>
      <c r="E1483" t="s">
        <v>1326</v>
      </c>
      <c r="F1483" t="s">
        <v>1293</v>
      </c>
      <c r="G1483">
        <v>35</v>
      </c>
      <c r="H1483">
        <v>35025</v>
      </c>
      <c r="I1483" t="s">
        <v>563</v>
      </c>
      <c r="J1483" t="s">
        <v>1385</v>
      </c>
      <c r="K1483" t="s">
        <v>1386</v>
      </c>
      <c r="L1483">
        <v>1.6400523701534864</v>
      </c>
      <c r="M1483">
        <v>0</v>
      </c>
      <c r="N1483">
        <v>1.4057591744172739</v>
      </c>
      <c r="O1483">
        <v>0</v>
      </c>
      <c r="P1483">
        <v>0</v>
      </c>
      <c r="Q1483">
        <v>0</v>
      </c>
      <c r="R1483" t="s">
        <v>531</v>
      </c>
      <c r="S1483" t="s">
        <v>531</v>
      </c>
      <c r="T1483" t="s">
        <v>531</v>
      </c>
      <c r="U1483" t="s">
        <v>531</v>
      </c>
      <c r="W1483" s="429">
        <f t="shared" si="34"/>
        <v>0</v>
      </c>
      <c r="X1483" s="429">
        <f t="shared" si="34"/>
        <v>0</v>
      </c>
      <c r="Y1483" s="429">
        <f t="shared" si="34"/>
        <v>0</v>
      </c>
      <c r="Z1483" s="429">
        <f t="shared" si="34"/>
        <v>0</v>
      </c>
      <c r="AA1483" s="429" t="s">
        <v>1296</v>
      </c>
    </row>
    <row r="1484" spans="1:27" x14ac:dyDescent="0.25">
      <c r="A1484" t="s">
        <v>149</v>
      </c>
      <c r="B1484" t="s">
        <v>1246</v>
      </c>
      <c r="C1484" t="s">
        <v>1324</v>
      </c>
      <c r="D1484" t="s">
        <v>1384</v>
      </c>
      <c r="E1484" t="s">
        <v>1326</v>
      </c>
      <c r="F1484" t="s">
        <v>1293</v>
      </c>
      <c r="G1484">
        <v>35</v>
      </c>
      <c r="H1484">
        <v>35025</v>
      </c>
      <c r="I1484" t="s">
        <v>563</v>
      </c>
      <c r="J1484" t="s">
        <v>1385</v>
      </c>
      <c r="K1484" t="s">
        <v>1386</v>
      </c>
      <c r="L1484">
        <v>25.069371943774719</v>
      </c>
      <c r="M1484">
        <v>79.659686550312202</v>
      </c>
      <c r="N1484">
        <v>100.04319457936268</v>
      </c>
      <c r="O1484">
        <v>7.02879587208637E-2</v>
      </c>
      <c r="P1484">
        <v>0</v>
      </c>
      <c r="Q1484">
        <v>0</v>
      </c>
      <c r="R1484" t="s">
        <v>531</v>
      </c>
      <c r="S1484" t="s">
        <v>531</v>
      </c>
      <c r="T1484" t="s">
        <v>531</v>
      </c>
      <c r="U1484" t="s">
        <v>531</v>
      </c>
      <c r="W1484" s="429">
        <f t="shared" si="34"/>
        <v>0</v>
      </c>
      <c r="X1484" s="429">
        <f t="shared" si="34"/>
        <v>0</v>
      </c>
      <c r="Y1484" s="429">
        <f t="shared" si="34"/>
        <v>0</v>
      </c>
      <c r="Z1484" s="429">
        <f t="shared" si="34"/>
        <v>0</v>
      </c>
      <c r="AA1484" s="429" t="s">
        <v>1296</v>
      </c>
    </row>
    <row r="1485" spans="1:27" x14ac:dyDescent="0.25">
      <c r="A1485" t="s">
        <v>149</v>
      </c>
      <c r="B1485" t="s">
        <v>1246</v>
      </c>
      <c r="C1485" t="s">
        <v>1324</v>
      </c>
      <c r="D1485" t="s">
        <v>1384</v>
      </c>
      <c r="E1485" t="s">
        <v>1326</v>
      </c>
      <c r="F1485" t="s">
        <v>1293</v>
      </c>
      <c r="G1485">
        <v>35</v>
      </c>
      <c r="H1485">
        <v>35025</v>
      </c>
      <c r="I1485" t="s">
        <v>563</v>
      </c>
      <c r="J1485" t="s">
        <v>1385</v>
      </c>
      <c r="K1485" t="s">
        <v>1386</v>
      </c>
      <c r="L1485">
        <v>0</v>
      </c>
      <c r="M1485">
        <v>3.9829843275156098</v>
      </c>
      <c r="N1485">
        <v>0</v>
      </c>
      <c r="O1485">
        <v>0</v>
      </c>
      <c r="P1485">
        <v>0</v>
      </c>
      <c r="Q1485">
        <v>0</v>
      </c>
      <c r="R1485" t="s">
        <v>531</v>
      </c>
      <c r="S1485" t="s">
        <v>531</v>
      </c>
      <c r="T1485" t="s">
        <v>531</v>
      </c>
      <c r="U1485" t="s">
        <v>531</v>
      </c>
      <c r="W1485" s="429">
        <f t="shared" si="34"/>
        <v>0</v>
      </c>
      <c r="X1485" s="429">
        <f t="shared" si="34"/>
        <v>0</v>
      </c>
      <c r="Y1485" s="429">
        <f t="shared" si="34"/>
        <v>0</v>
      </c>
      <c r="Z1485" s="429">
        <f t="shared" si="34"/>
        <v>0</v>
      </c>
      <c r="AA1485" s="429" t="s">
        <v>1296</v>
      </c>
    </row>
    <row r="1486" spans="1:27" x14ac:dyDescent="0.25">
      <c r="A1486" t="s">
        <v>149</v>
      </c>
      <c r="B1486" t="s">
        <v>1246</v>
      </c>
      <c r="C1486" t="s">
        <v>1324</v>
      </c>
      <c r="D1486" t="s">
        <v>1384</v>
      </c>
      <c r="E1486" t="s">
        <v>1326</v>
      </c>
      <c r="F1486" t="s">
        <v>1293</v>
      </c>
      <c r="G1486">
        <v>35</v>
      </c>
      <c r="H1486">
        <v>35025</v>
      </c>
      <c r="I1486" t="s">
        <v>563</v>
      </c>
      <c r="J1486" t="s">
        <v>1385</v>
      </c>
      <c r="K1486" t="s">
        <v>1386</v>
      </c>
      <c r="L1486">
        <v>0</v>
      </c>
      <c r="M1486">
        <v>24.366492356566084</v>
      </c>
      <c r="N1486">
        <v>0</v>
      </c>
      <c r="O1486">
        <v>0</v>
      </c>
      <c r="P1486">
        <v>0</v>
      </c>
      <c r="Q1486">
        <v>0</v>
      </c>
      <c r="R1486" t="s">
        <v>531</v>
      </c>
      <c r="S1486" t="s">
        <v>531</v>
      </c>
      <c r="T1486" t="s">
        <v>531</v>
      </c>
      <c r="U1486" t="s">
        <v>531</v>
      </c>
      <c r="W1486" s="429">
        <f t="shared" si="34"/>
        <v>0</v>
      </c>
      <c r="X1486" s="429">
        <f t="shared" si="34"/>
        <v>0</v>
      </c>
      <c r="Y1486" s="429">
        <f t="shared" si="34"/>
        <v>0</v>
      </c>
      <c r="Z1486" s="429">
        <f t="shared" si="34"/>
        <v>0</v>
      </c>
      <c r="AA1486" s="429" t="s">
        <v>1296</v>
      </c>
    </row>
    <row r="1487" spans="1:27" x14ac:dyDescent="0.25">
      <c r="A1487" t="s">
        <v>149</v>
      </c>
      <c r="B1487" t="s">
        <v>1246</v>
      </c>
      <c r="C1487" t="s">
        <v>1324</v>
      </c>
      <c r="D1487" t="s">
        <v>1384</v>
      </c>
      <c r="E1487" t="s">
        <v>1326</v>
      </c>
      <c r="F1487" t="s">
        <v>1293</v>
      </c>
      <c r="G1487">
        <v>35</v>
      </c>
      <c r="H1487">
        <v>35025</v>
      </c>
      <c r="I1487" t="s">
        <v>563</v>
      </c>
      <c r="J1487" t="s">
        <v>1385</v>
      </c>
      <c r="K1487" t="s">
        <v>1386</v>
      </c>
      <c r="L1487">
        <v>32.098167815861089</v>
      </c>
      <c r="M1487">
        <v>15.931937310062439</v>
      </c>
      <c r="N1487">
        <v>20.383508029050471</v>
      </c>
      <c r="O1487">
        <v>15.229057722853803</v>
      </c>
      <c r="P1487">
        <v>0</v>
      </c>
      <c r="Q1487">
        <v>0</v>
      </c>
      <c r="R1487" t="s">
        <v>531</v>
      </c>
      <c r="S1487" t="s">
        <v>531</v>
      </c>
      <c r="T1487" t="s">
        <v>531</v>
      </c>
      <c r="U1487" t="s">
        <v>531</v>
      </c>
      <c r="W1487" s="429">
        <f t="shared" si="34"/>
        <v>0</v>
      </c>
      <c r="X1487" s="429">
        <f t="shared" si="34"/>
        <v>0</v>
      </c>
      <c r="Y1487" s="429">
        <f t="shared" si="34"/>
        <v>0</v>
      </c>
      <c r="Z1487" s="429">
        <f t="shared" si="34"/>
        <v>0</v>
      </c>
      <c r="AA1487" s="429" t="s">
        <v>1296</v>
      </c>
    </row>
    <row r="1488" spans="1:27" x14ac:dyDescent="0.25">
      <c r="A1488" t="s">
        <v>149</v>
      </c>
      <c r="B1488" t="s">
        <v>1246</v>
      </c>
      <c r="C1488" t="s">
        <v>1324</v>
      </c>
      <c r="D1488" t="s">
        <v>1384</v>
      </c>
      <c r="E1488" t="s">
        <v>1326</v>
      </c>
      <c r="F1488" t="s">
        <v>1293</v>
      </c>
      <c r="G1488">
        <v>35</v>
      </c>
      <c r="H1488">
        <v>35025</v>
      </c>
      <c r="I1488" t="s">
        <v>563</v>
      </c>
      <c r="J1488" t="s">
        <v>1385</v>
      </c>
      <c r="K1488" t="s">
        <v>1386</v>
      </c>
      <c r="L1488">
        <v>32.098167815861089</v>
      </c>
      <c r="M1488">
        <v>15.931937310062439</v>
      </c>
      <c r="N1488">
        <v>20.383508029050471</v>
      </c>
      <c r="O1488">
        <v>15.229057722853803</v>
      </c>
      <c r="P1488">
        <v>0</v>
      </c>
      <c r="Q1488">
        <v>0</v>
      </c>
      <c r="R1488" t="s">
        <v>531</v>
      </c>
      <c r="S1488" t="s">
        <v>531</v>
      </c>
      <c r="T1488" t="s">
        <v>531</v>
      </c>
      <c r="U1488" t="s">
        <v>531</v>
      </c>
      <c r="W1488" s="429">
        <f t="shared" si="34"/>
        <v>0</v>
      </c>
      <c r="X1488" s="429">
        <f t="shared" si="34"/>
        <v>0</v>
      </c>
      <c r="Y1488" s="429">
        <f t="shared" si="34"/>
        <v>0</v>
      </c>
      <c r="Z1488" s="429">
        <f t="shared" si="34"/>
        <v>0</v>
      </c>
      <c r="AA1488" s="429" t="s">
        <v>1296</v>
      </c>
    </row>
    <row r="1489" spans="1:27" x14ac:dyDescent="0.25">
      <c r="A1489" t="s">
        <v>149</v>
      </c>
      <c r="B1489" t="s">
        <v>1246</v>
      </c>
      <c r="C1489" t="s">
        <v>1324</v>
      </c>
      <c r="D1489" t="s">
        <v>1384</v>
      </c>
      <c r="E1489" t="s">
        <v>1326</v>
      </c>
      <c r="F1489" t="s">
        <v>1293</v>
      </c>
      <c r="G1489">
        <v>35</v>
      </c>
      <c r="H1489">
        <v>35025</v>
      </c>
      <c r="I1489" t="s">
        <v>563</v>
      </c>
      <c r="J1489" t="s">
        <v>1385</v>
      </c>
      <c r="K1489" t="s">
        <v>1386</v>
      </c>
      <c r="L1489">
        <v>32.098167815861089</v>
      </c>
      <c r="M1489">
        <v>15.931937310062439</v>
      </c>
      <c r="N1489">
        <v>20.383508029050471</v>
      </c>
      <c r="O1489">
        <v>15.229057722853803</v>
      </c>
      <c r="P1489">
        <v>0</v>
      </c>
      <c r="Q1489">
        <v>0</v>
      </c>
      <c r="R1489" t="s">
        <v>531</v>
      </c>
      <c r="S1489" t="s">
        <v>531</v>
      </c>
      <c r="T1489" t="s">
        <v>531</v>
      </c>
      <c r="U1489" t="s">
        <v>531</v>
      </c>
      <c r="W1489" s="429">
        <f t="shared" si="34"/>
        <v>0</v>
      </c>
      <c r="X1489" s="429">
        <f t="shared" si="34"/>
        <v>0</v>
      </c>
      <c r="Y1489" s="429">
        <f t="shared" si="34"/>
        <v>0</v>
      </c>
      <c r="Z1489" s="429">
        <f t="shared" si="34"/>
        <v>0</v>
      </c>
      <c r="AA1489" s="429" t="s">
        <v>1296</v>
      </c>
    </row>
    <row r="1490" spans="1:27" x14ac:dyDescent="0.25">
      <c r="A1490" t="s">
        <v>149</v>
      </c>
      <c r="B1490" t="s">
        <v>1246</v>
      </c>
      <c r="C1490" t="s">
        <v>1324</v>
      </c>
      <c r="D1490" t="s">
        <v>1384</v>
      </c>
      <c r="E1490" t="s">
        <v>1326</v>
      </c>
      <c r="F1490" t="s">
        <v>1293</v>
      </c>
      <c r="G1490">
        <v>35</v>
      </c>
      <c r="H1490">
        <v>35025</v>
      </c>
      <c r="I1490" t="s">
        <v>563</v>
      </c>
      <c r="J1490" t="s">
        <v>1385</v>
      </c>
      <c r="K1490" t="s">
        <v>1386</v>
      </c>
      <c r="L1490">
        <v>32.098167815861089</v>
      </c>
      <c r="M1490">
        <v>15.931937310062439</v>
      </c>
      <c r="N1490">
        <v>20.383508029050471</v>
      </c>
      <c r="O1490">
        <v>15.229057722853803</v>
      </c>
      <c r="P1490">
        <v>0</v>
      </c>
      <c r="Q1490">
        <v>0</v>
      </c>
      <c r="R1490" t="s">
        <v>531</v>
      </c>
      <c r="S1490" t="s">
        <v>531</v>
      </c>
      <c r="T1490" t="s">
        <v>531</v>
      </c>
      <c r="U1490" t="s">
        <v>531</v>
      </c>
      <c r="W1490" s="429">
        <f t="shared" si="34"/>
        <v>0</v>
      </c>
      <c r="X1490" s="429">
        <f t="shared" si="34"/>
        <v>0</v>
      </c>
      <c r="Y1490" s="429">
        <f t="shared" si="34"/>
        <v>0</v>
      </c>
      <c r="Z1490" s="429">
        <f t="shared" si="34"/>
        <v>0</v>
      </c>
      <c r="AA1490" s="429" t="s">
        <v>1296</v>
      </c>
    </row>
    <row r="1491" spans="1:27" x14ac:dyDescent="0.25">
      <c r="A1491" t="s">
        <v>149</v>
      </c>
      <c r="B1491" t="s">
        <v>1246</v>
      </c>
      <c r="C1491" t="s">
        <v>1324</v>
      </c>
      <c r="D1491" t="s">
        <v>1384</v>
      </c>
      <c r="E1491" t="s">
        <v>1326</v>
      </c>
      <c r="F1491" t="s">
        <v>1293</v>
      </c>
      <c r="G1491">
        <v>35</v>
      </c>
      <c r="H1491">
        <v>35025</v>
      </c>
      <c r="I1491" t="s">
        <v>563</v>
      </c>
      <c r="J1491" t="s">
        <v>1385</v>
      </c>
      <c r="K1491" t="s">
        <v>1386</v>
      </c>
      <c r="L1491">
        <v>32.098167815861089</v>
      </c>
      <c r="M1491">
        <v>15.931937310062439</v>
      </c>
      <c r="N1491">
        <v>20.383508029050471</v>
      </c>
      <c r="O1491">
        <v>15.229057722853803</v>
      </c>
      <c r="P1491">
        <v>0</v>
      </c>
      <c r="Q1491">
        <v>0</v>
      </c>
      <c r="R1491" t="s">
        <v>531</v>
      </c>
      <c r="S1491" t="s">
        <v>531</v>
      </c>
      <c r="T1491" t="s">
        <v>531</v>
      </c>
      <c r="U1491" t="s">
        <v>531</v>
      </c>
      <c r="W1491" s="429">
        <f t="shared" si="34"/>
        <v>0</v>
      </c>
      <c r="X1491" s="429">
        <f t="shared" si="34"/>
        <v>0</v>
      </c>
      <c r="Y1491" s="429">
        <f t="shared" si="34"/>
        <v>0</v>
      </c>
      <c r="Z1491" s="429">
        <f t="shared" si="34"/>
        <v>0</v>
      </c>
      <c r="AA1491" s="429" t="s">
        <v>1296</v>
      </c>
    </row>
    <row r="1492" spans="1:27" x14ac:dyDescent="0.25">
      <c r="A1492" t="s">
        <v>149</v>
      </c>
      <c r="B1492" t="s">
        <v>1246</v>
      </c>
      <c r="C1492" t="s">
        <v>1324</v>
      </c>
      <c r="D1492" t="s">
        <v>1384</v>
      </c>
      <c r="E1492" t="s">
        <v>1326</v>
      </c>
      <c r="F1492" t="s">
        <v>1293</v>
      </c>
      <c r="G1492">
        <v>35</v>
      </c>
      <c r="H1492">
        <v>35025</v>
      </c>
      <c r="I1492" t="s">
        <v>563</v>
      </c>
      <c r="J1492" t="s">
        <v>1385</v>
      </c>
      <c r="K1492" t="s">
        <v>1386</v>
      </c>
      <c r="L1492">
        <v>32.098167815861089</v>
      </c>
      <c r="M1492">
        <v>15.931937310062439</v>
      </c>
      <c r="N1492">
        <v>20.383508029050471</v>
      </c>
      <c r="O1492">
        <v>15.229057722853803</v>
      </c>
      <c r="P1492">
        <v>0</v>
      </c>
      <c r="Q1492">
        <v>0</v>
      </c>
      <c r="R1492" t="s">
        <v>531</v>
      </c>
      <c r="S1492" t="s">
        <v>531</v>
      </c>
      <c r="T1492" t="s">
        <v>531</v>
      </c>
      <c r="U1492" t="s">
        <v>531</v>
      </c>
      <c r="W1492" s="429">
        <f t="shared" si="34"/>
        <v>0</v>
      </c>
      <c r="X1492" s="429">
        <f t="shared" si="34"/>
        <v>0</v>
      </c>
      <c r="Y1492" s="429">
        <f t="shared" si="34"/>
        <v>0</v>
      </c>
      <c r="Z1492" s="429">
        <f t="shared" si="34"/>
        <v>0</v>
      </c>
      <c r="AA1492" s="429" t="s">
        <v>1296</v>
      </c>
    </row>
    <row r="1493" spans="1:27" x14ac:dyDescent="0.25">
      <c r="A1493" t="s">
        <v>149</v>
      </c>
      <c r="B1493" t="s">
        <v>1246</v>
      </c>
      <c r="C1493" t="s">
        <v>1324</v>
      </c>
      <c r="D1493" t="s">
        <v>1384</v>
      </c>
      <c r="E1493" t="s">
        <v>1326</v>
      </c>
      <c r="F1493" t="s">
        <v>1293</v>
      </c>
      <c r="G1493">
        <v>35</v>
      </c>
      <c r="H1493">
        <v>35025</v>
      </c>
      <c r="I1493" t="s">
        <v>563</v>
      </c>
      <c r="J1493" t="s">
        <v>1385</v>
      </c>
      <c r="K1493" t="s">
        <v>1386</v>
      </c>
      <c r="L1493">
        <v>1.6400523701534864</v>
      </c>
      <c r="M1493">
        <v>0</v>
      </c>
      <c r="N1493">
        <v>1.4057591744172739</v>
      </c>
      <c r="O1493">
        <v>0</v>
      </c>
      <c r="P1493">
        <v>0</v>
      </c>
      <c r="Q1493">
        <v>0</v>
      </c>
      <c r="R1493" t="s">
        <v>531</v>
      </c>
      <c r="S1493" t="s">
        <v>531</v>
      </c>
      <c r="T1493" t="s">
        <v>531</v>
      </c>
      <c r="U1493" t="s">
        <v>531</v>
      </c>
      <c r="W1493" s="429">
        <f t="shared" si="34"/>
        <v>0</v>
      </c>
      <c r="X1493" s="429">
        <f t="shared" si="34"/>
        <v>0</v>
      </c>
      <c r="Y1493" s="429">
        <f t="shared" si="34"/>
        <v>0</v>
      </c>
      <c r="Z1493" s="429">
        <f t="shared" si="34"/>
        <v>0</v>
      </c>
      <c r="AA1493" s="429" t="s">
        <v>1296</v>
      </c>
    </row>
    <row r="1494" spans="1:27" x14ac:dyDescent="0.25">
      <c r="A1494" t="s">
        <v>149</v>
      </c>
      <c r="B1494" t="s">
        <v>1246</v>
      </c>
      <c r="C1494" t="s">
        <v>1324</v>
      </c>
      <c r="D1494" t="s">
        <v>1384</v>
      </c>
      <c r="E1494" t="s">
        <v>1326</v>
      </c>
      <c r="F1494" t="s">
        <v>1293</v>
      </c>
      <c r="G1494">
        <v>35</v>
      </c>
      <c r="H1494">
        <v>35025</v>
      </c>
      <c r="I1494" t="s">
        <v>563</v>
      </c>
      <c r="J1494" t="s">
        <v>1385</v>
      </c>
      <c r="K1494" t="s">
        <v>1386</v>
      </c>
      <c r="L1494">
        <v>1.6400523701534864</v>
      </c>
      <c r="M1494">
        <v>0</v>
      </c>
      <c r="N1494">
        <v>1.4057591744172739</v>
      </c>
      <c r="O1494">
        <v>0</v>
      </c>
      <c r="P1494">
        <v>0</v>
      </c>
      <c r="Q1494">
        <v>0</v>
      </c>
      <c r="R1494" t="s">
        <v>531</v>
      </c>
      <c r="S1494" t="s">
        <v>531</v>
      </c>
      <c r="T1494" t="s">
        <v>531</v>
      </c>
      <c r="U1494" t="s">
        <v>531</v>
      </c>
      <c r="W1494" s="429">
        <f t="shared" si="34"/>
        <v>0</v>
      </c>
      <c r="X1494" s="429">
        <f t="shared" si="34"/>
        <v>0</v>
      </c>
      <c r="Y1494" s="429">
        <f t="shared" si="34"/>
        <v>0</v>
      </c>
      <c r="Z1494" s="429">
        <f t="shared" si="34"/>
        <v>0</v>
      </c>
      <c r="AA1494" s="429" t="s">
        <v>1296</v>
      </c>
    </row>
    <row r="1495" spans="1:27" x14ac:dyDescent="0.25">
      <c r="A1495" t="s">
        <v>149</v>
      </c>
      <c r="B1495" t="s">
        <v>1246</v>
      </c>
      <c r="C1495" t="s">
        <v>1324</v>
      </c>
      <c r="D1495" t="s">
        <v>1384</v>
      </c>
      <c r="E1495" t="s">
        <v>1326</v>
      </c>
      <c r="F1495" t="s">
        <v>1293</v>
      </c>
      <c r="G1495">
        <v>35</v>
      </c>
      <c r="H1495">
        <v>35025</v>
      </c>
      <c r="I1495" t="s">
        <v>563</v>
      </c>
      <c r="J1495" t="s">
        <v>1385</v>
      </c>
      <c r="K1495" t="s">
        <v>1386</v>
      </c>
      <c r="L1495">
        <v>25.069371943774719</v>
      </c>
      <c r="M1495">
        <v>79.659686550312202</v>
      </c>
      <c r="N1495">
        <v>100.04319457936268</v>
      </c>
      <c r="O1495">
        <v>7.02879587208637E-2</v>
      </c>
      <c r="P1495">
        <v>0</v>
      </c>
      <c r="Q1495">
        <v>0</v>
      </c>
      <c r="R1495" t="s">
        <v>531</v>
      </c>
      <c r="S1495" t="s">
        <v>531</v>
      </c>
      <c r="T1495" t="s">
        <v>531</v>
      </c>
      <c r="U1495" t="s">
        <v>531</v>
      </c>
      <c r="W1495" s="429">
        <f t="shared" si="34"/>
        <v>0</v>
      </c>
      <c r="X1495" s="429">
        <f t="shared" si="34"/>
        <v>0</v>
      </c>
      <c r="Y1495" s="429">
        <f t="shared" si="34"/>
        <v>0</v>
      </c>
      <c r="Z1495" s="429">
        <f t="shared" si="34"/>
        <v>0</v>
      </c>
      <c r="AA1495" s="429" t="s">
        <v>1296</v>
      </c>
    </row>
    <row r="1496" spans="1:27" x14ac:dyDescent="0.25">
      <c r="A1496" t="s">
        <v>149</v>
      </c>
      <c r="B1496" t="s">
        <v>1246</v>
      </c>
      <c r="C1496" t="s">
        <v>1324</v>
      </c>
      <c r="D1496" t="s">
        <v>1384</v>
      </c>
      <c r="E1496" t="s">
        <v>1326</v>
      </c>
      <c r="F1496" t="s">
        <v>1293</v>
      </c>
      <c r="G1496">
        <v>35</v>
      </c>
      <c r="H1496">
        <v>35025</v>
      </c>
      <c r="I1496" t="s">
        <v>563</v>
      </c>
      <c r="J1496" t="s">
        <v>1385</v>
      </c>
      <c r="K1496" t="s">
        <v>1386</v>
      </c>
      <c r="L1496">
        <v>0</v>
      </c>
      <c r="M1496">
        <v>3.9829843275156098</v>
      </c>
      <c r="N1496">
        <v>0</v>
      </c>
      <c r="O1496">
        <v>0</v>
      </c>
      <c r="P1496">
        <v>0</v>
      </c>
      <c r="Q1496">
        <v>0</v>
      </c>
      <c r="R1496" t="s">
        <v>531</v>
      </c>
      <c r="S1496" t="s">
        <v>531</v>
      </c>
      <c r="T1496" t="s">
        <v>531</v>
      </c>
      <c r="U1496" t="s">
        <v>531</v>
      </c>
      <c r="W1496" s="429">
        <f t="shared" si="34"/>
        <v>0</v>
      </c>
      <c r="X1496" s="429">
        <f t="shared" si="34"/>
        <v>0</v>
      </c>
      <c r="Y1496" s="429">
        <f t="shared" si="34"/>
        <v>0</v>
      </c>
      <c r="Z1496" s="429">
        <f t="shared" si="34"/>
        <v>0</v>
      </c>
      <c r="AA1496" s="429" t="s">
        <v>1296</v>
      </c>
    </row>
    <row r="1497" spans="1:27" x14ac:dyDescent="0.25">
      <c r="A1497" t="s">
        <v>149</v>
      </c>
      <c r="B1497" t="s">
        <v>1246</v>
      </c>
      <c r="C1497" t="s">
        <v>1324</v>
      </c>
      <c r="D1497" t="s">
        <v>1384</v>
      </c>
      <c r="E1497" t="s">
        <v>1326</v>
      </c>
      <c r="F1497" t="s">
        <v>1293</v>
      </c>
      <c r="G1497">
        <v>35</v>
      </c>
      <c r="H1497">
        <v>35025</v>
      </c>
      <c r="I1497" t="s">
        <v>563</v>
      </c>
      <c r="J1497" t="s">
        <v>1385</v>
      </c>
      <c r="K1497" t="s">
        <v>1386</v>
      </c>
      <c r="L1497">
        <v>0</v>
      </c>
      <c r="M1497">
        <v>24.366492356566084</v>
      </c>
      <c r="N1497">
        <v>0</v>
      </c>
      <c r="O1497">
        <v>0</v>
      </c>
      <c r="P1497">
        <v>0</v>
      </c>
      <c r="Q1497">
        <v>0</v>
      </c>
      <c r="R1497" t="s">
        <v>531</v>
      </c>
      <c r="S1497" t="s">
        <v>531</v>
      </c>
      <c r="T1497" t="s">
        <v>531</v>
      </c>
      <c r="U1497" t="s">
        <v>531</v>
      </c>
      <c r="W1497" s="429">
        <f t="shared" si="34"/>
        <v>0</v>
      </c>
      <c r="X1497" s="429">
        <f t="shared" si="34"/>
        <v>0</v>
      </c>
      <c r="Y1497" s="429">
        <f t="shared" si="34"/>
        <v>0</v>
      </c>
      <c r="Z1497" s="429">
        <f t="shared" si="34"/>
        <v>0</v>
      </c>
      <c r="AA1497" s="429" t="s">
        <v>1296</v>
      </c>
    </row>
    <row r="1498" spans="1:27" x14ac:dyDescent="0.25">
      <c r="A1498" t="s">
        <v>149</v>
      </c>
      <c r="B1498" t="s">
        <v>1246</v>
      </c>
      <c r="C1498" t="s">
        <v>1324</v>
      </c>
      <c r="D1498" t="s">
        <v>1384</v>
      </c>
      <c r="E1498" t="s">
        <v>1326</v>
      </c>
      <c r="F1498" t="s">
        <v>1293</v>
      </c>
      <c r="G1498">
        <v>35</v>
      </c>
      <c r="H1498">
        <v>35015</v>
      </c>
      <c r="I1498" t="s">
        <v>552</v>
      </c>
      <c r="J1498" t="s">
        <v>1385</v>
      </c>
      <c r="K1498" t="s">
        <v>1386</v>
      </c>
      <c r="L1498">
        <v>11.714659786810618</v>
      </c>
      <c r="M1498">
        <v>18.274869267424563</v>
      </c>
      <c r="N1498">
        <v>23.195026377885021</v>
      </c>
      <c r="O1498">
        <v>2.3429319573621235</v>
      </c>
      <c r="P1498">
        <v>0</v>
      </c>
      <c r="Q1498">
        <v>0</v>
      </c>
      <c r="R1498" t="s">
        <v>531</v>
      </c>
      <c r="S1498" t="s">
        <v>531</v>
      </c>
      <c r="T1498" t="s">
        <v>531</v>
      </c>
      <c r="U1498" t="s">
        <v>531</v>
      </c>
      <c r="W1498" s="429">
        <f t="shared" si="34"/>
        <v>0</v>
      </c>
      <c r="X1498" s="429">
        <f t="shared" si="34"/>
        <v>0</v>
      </c>
      <c r="Y1498" s="429">
        <f t="shared" si="34"/>
        <v>0</v>
      </c>
      <c r="Z1498" s="429">
        <f t="shared" si="34"/>
        <v>0</v>
      </c>
      <c r="AA1498" s="429" t="s">
        <v>1296</v>
      </c>
    </row>
    <row r="1499" spans="1:27" x14ac:dyDescent="0.25">
      <c r="A1499" t="s">
        <v>149</v>
      </c>
      <c r="B1499" t="s">
        <v>1246</v>
      </c>
      <c r="C1499" t="s">
        <v>1324</v>
      </c>
      <c r="D1499" t="s">
        <v>1384</v>
      </c>
      <c r="E1499" t="s">
        <v>1326</v>
      </c>
      <c r="F1499" t="s">
        <v>1293</v>
      </c>
      <c r="G1499">
        <v>35</v>
      </c>
      <c r="H1499">
        <v>35015</v>
      </c>
      <c r="I1499" t="s">
        <v>552</v>
      </c>
      <c r="J1499" t="s">
        <v>1385</v>
      </c>
      <c r="K1499" t="s">
        <v>1386</v>
      </c>
      <c r="L1499">
        <v>2.5772251530983361</v>
      </c>
      <c r="M1499">
        <v>29.755235858498967</v>
      </c>
      <c r="N1499">
        <v>0</v>
      </c>
      <c r="O1499">
        <v>6.3259162848777342</v>
      </c>
      <c r="P1499">
        <v>0</v>
      </c>
      <c r="Q1499">
        <v>0</v>
      </c>
      <c r="R1499" t="s">
        <v>531</v>
      </c>
      <c r="S1499" t="s">
        <v>531</v>
      </c>
      <c r="T1499" t="s">
        <v>531</v>
      </c>
      <c r="U1499" t="s">
        <v>531</v>
      </c>
      <c r="W1499" s="429">
        <f t="shared" si="34"/>
        <v>0</v>
      </c>
      <c r="X1499" s="429">
        <f t="shared" si="34"/>
        <v>0</v>
      </c>
      <c r="Y1499" s="429">
        <f t="shared" si="34"/>
        <v>0</v>
      </c>
      <c r="Z1499" s="429">
        <f t="shared" si="34"/>
        <v>0</v>
      </c>
      <c r="AA1499" s="429" t="s">
        <v>1296</v>
      </c>
    </row>
    <row r="1500" spans="1:27" x14ac:dyDescent="0.25">
      <c r="A1500" t="s">
        <v>149</v>
      </c>
      <c r="B1500" t="s">
        <v>1246</v>
      </c>
      <c r="C1500" t="s">
        <v>1324</v>
      </c>
      <c r="D1500" t="s">
        <v>1384</v>
      </c>
      <c r="E1500" t="s">
        <v>1326</v>
      </c>
      <c r="F1500" t="s">
        <v>1293</v>
      </c>
      <c r="G1500">
        <v>35</v>
      </c>
      <c r="H1500">
        <v>35015</v>
      </c>
      <c r="I1500" t="s">
        <v>552</v>
      </c>
      <c r="J1500" t="s">
        <v>1385</v>
      </c>
      <c r="K1500" t="s">
        <v>1386</v>
      </c>
      <c r="L1500">
        <v>0</v>
      </c>
      <c r="M1500">
        <v>24.366492356566084</v>
      </c>
      <c r="N1500">
        <v>0</v>
      </c>
      <c r="O1500">
        <v>0</v>
      </c>
      <c r="P1500">
        <v>0</v>
      </c>
      <c r="Q1500">
        <v>0</v>
      </c>
      <c r="R1500" t="s">
        <v>531</v>
      </c>
      <c r="S1500" t="s">
        <v>531</v>
      </c>
      <c r="T1500" t="s">
        <v>531</v>
      </c>
      <c r="U1500" t="s">
        <v>531</v>
      </c>
      <c r="W1500" s="429">
        <f t="shared" si="34"/>
        <v>0</v>
      </c>
      <c r="X1500" s="429">
        <f t="shared" si="34"/>
        <v>0</v>
      </c>
      <c r="Y1500" s="429">
        <f t="shared" si="34"/>
        <v>0</v>
      </c>
      <c r="Z1500" s="429">
        <f t="shared" si="34"/>
        <v>0</v>
      </c>
      <c r="AA1500" s="429" t="s">
        <v>1296</v>
      </c>
    </row>
    <row r="1501" spans="1:27" x14ac:dyDescent="0.25">
      <c r="A1501" t="s">
        <v>149</v>
      </c>
      <c r="B1501" t="s">
        <v>1246</v>
      </c>
      <c r="C1501" t="s">
        <v>1324</v>
      </c>
      <c r="D1501" t="s">
        <v>1384</v>
      </c>
      <c r="E1501" t="s">
        <v>1326</v>
      </c>
      <c r="F1501" t="s">
        <v>1293</v>
      </c>
      <c r="G1501">
        <v>35</v>
      </c>
      <c r="H1501">
        <v>35015</v>
      </c>
      <c r="I1501" t="s">
        <v>552</v>
      </c>
      <c r="J1501" t="s">
        <v>1385</v>
      </c>
      <c r="K1501" t="s">
        <v>1386</v>
      </c>
      <c r="L1501">
        <v>23.429319573621235</v>
      </c>
      <c r="M1501">
        <v>24.366492356566084</v>
      </c>
      <c r="N1501">
        <v>23.429319573621235</v>
      </c>
      <c r="O1501">
        <v>23.429319573621235</v>
      </c>
      <c r="P1501">
        <v>0</v>
      </c>
      <c r="Q1501">
        <v>0</v>
      </c>
      <c r="R1501" t="s">
        <v>531</v>
      </c>
      <c r="S1501" t="s">
        <v>531</v>
      </c>
      <c r="T1501" t="s">
        <v>531</v>
      </c>
      <c r="U1501" t="s">
        <v>531</v>
      </c>
      <c r="W1501" s="429">
        <f t="shared" si="34"/>
        <v>0</v>
      </c>
      <c r="X1501" s="429">
        <f t="shared" si="34"/>
        <v>0</v>
      </c>
      <c r="Y1501" s="429">
        <f t="shared" si="34"/>
        <v>0</v>
      </c>
      <c r="Z1501" s="429">
        <f t="shared" si="34"/>
        <v>0</v>
      </c>
      <c r="AA1501" s="429" t="s">
        <v>1296</v>
      </c>
    </row>
    <row r="1502" spans="1:27" x14ac:dyDescent="0.25">
      <c r="A1502" t="s">
        <v>149</v>
      </c>
      <c r="B1502" t="s">
        <v>1246</v>
      </c>
      <c r="C1502" t="s">
        <v>1324</v>
      </c>
      <c r="D1502" t="s">
        <v>1384</v>
      </c>
      <c r="E1502" t="s">
        <v>1326</v>
      </c>
      <c r="F1502" t="s">
        <v>1293</v>
      </c>
      <c r="G1502">
        <v>35</v>
      </c>
      <c r="H1502">
        <v>35015</v>
      </c>
      <c r="I1502" t="s">
        <v>552</v>
      </c>
      <c r="J1502" t="s">
        <v>1385</v>
      </c>
      <c r="K1502" t="s">
        <v>1386</v>
      </c>
      <c r="L1502">
        <v>2.5772251530983361</v>
      </c>
      <c r="M1502">
        <v>25.772251530983358</v>
      </c>
      <c r="N1502">
        <v>2.1086387616259112</v>
      </c>
      <c r="O1502">
        <v>4.6858639147242469</v>
      </c>
      <c r="P1502">
        <v>0</v>
      </c>
      <c r="Q1502">
        <v>0</v>
      </c>
      <c r="R1502" t="s">
        <v>531</v>
      </c>
      <c r="S1502" t="s">
        <v>531</v>
      </c>
      <c r="T1502" t="s">
        <v>531</v>
      </c>
      <c r="U1502" t="s">
        <v>531</v>
      </c>
      <c r="W1502" s="429">
        <f t="shared" si="34"/>
        <v>0</v>
      </c>
      <c r="X1502" s="429">
        <f t="shared" si="34"/>
        <v>0</v>
      </c>
      <c r="Y1502" s="429">
        <f t="shared" si="34"/>
        <v>0</v>
      </c>
      <c r="Z1502" s="429">
        <f t="shared" si="34"/>
        <v>0</v>
      </c>
      <c r="AA1502" s="429" t="s">
        <v>1296</v>
      </c>
    </row>
    <row r="1503" spans="1:27" x14ac:dyDescent="0.25">
      <c r="A1503" t="s">
        <v>149</v>
      </c>
      <c r="B1503" t="s">
        <v>1246</v>
      </c>
      <c r="C1503" t="s">
        <v>1324</v>
      </c>
      <c r="D1503" t="s">
        <v>1384</v>
      </c>
      <c r="E1503" t="s">
        <v>1326</v>
      </c>
      <c r="F1503" t="s">
        <v>1293</v>
      </c>
      <c r="G1503">
        <v>35</v>
      </c>
      <c r="H1503">
        <v>35015</v>
      </c>
      <c r="I1503" t="s">
        <v>552</v>
      </c>
      <c r="J1503" t="s">
        <v>1385</v>
      </c>
      <c r="K1503" t="s">
        <v>1386</v>
      </c>
      <c r="L1503">
        <v>22.023560399203962</v>
      </c>
      <c r="M1503">
        <v>34.675392968959429</v>
      </c>
      <c r="N1503">
        <v>44.047120798407924</v>
      </c>
      <c r="O1503">
        <v>9.3717278294484938</v>
      </c>
      <c r="P1503">
        <v>0</v>
      </c>
      <c r="Q1503">
        <v>0</v>
      </c>
      <c r="R1503" t="s">
        <v>531</v>
      </c>
      <c r="S1503" t="s">
        <v>531</v>
      </c>
      <c r="T1503" t="s">
        <v>531</v>
      </c>
      <c r="U1503" t="s">
        <v>531</v>
      </c>
      <c r="W1503" s="429">
        <f t="shared" si="34"/>
        <v>0</v>
      </c>
      <c r="X1503" s="429">
        <f t="shared" si="34"/>
        <v>0</v>
      </c>
      <c r="Y1503" s="429">
        <f t="shared" si="34"/>
        <v>0</v>
      </c>
      <c r="Z1503" s="429">
        <f t="shared" si="34"/>
        <v>0</v>
      </c>
      <c r="AA1503" s="429" t="s">
        <v>1296</v>
      </c>
    </row>
    <row r="1504" spans="1:27" x14ac:dyDescent="0.25">
      <c r="A1504" t="s">
        <v>149</v>
      </c>
      <c r="B1504" t="s">
        <v>1246</v>
      </c>
      <c r="C1504" t="s">
        <v>1324</v>
      </c>
      <c r="D1504" t="s">
        <v>1384</v>
      </c>
      <c r="E1504" t="s">
        <v>1326</v>
      </c>
      <c r="F1504" t="s">
        <v>1293</v>
      </c>
      <c r="G1504">
        <v>35</v>
      </c>
      <c r="H1504">
        <v>35015</v>
      </c>
      <c r="I1504" t="s">
        <v>552</v>
      </c>
      <c r="J1504" t="s">
        <v>1385</v>
      </c>
      <c r="K1504" t="s">
        <v>1386</v>
      </c>
      <c r="L1504">
        <v>23.429319573621235</v>
      </c>
      <c r="M1504">
        <v>23.429319573621235</v>
      </c>
      <c r="N1504">
        <v>23.429319573621235</v>
      </c>
      <c r="O1504">
        <v>23.429319573621235</v>
      </c>
      <c r="P1504">
        <v>0</v>
      </c>
      <c r="Q1504">
        <v>0</v>
      </c>
      <c r="R1504" t="s">
        <v>531</v>
      </c>
      <c r="S1504" t="s">
        <v>531</v>
      </c>
      <c r="T1504" t="s">
        <v>531</v>
      </c>
      <c r="U1504" t="s">
        <v>531</v>
      </c>
      <c r="W1504" s="429">
        <f t="shared" si="34"/>
        <v>0</v>
      </c>
      <c r="X1504" s="429">
        <f t="shared" si="34"/>
        <v>0</v>
      </c>
      <c r="Y1504" s="429">
        <f t="shared" si="34"/>
        <v>0</v>
      </c>
      <c r="Z1504" s="429">
        <f t="shared" ref="Z1504:Z1567" si="35">IFERROR(U1504*1,0)</f>
        <v>0</v>
      </c>
      <c r="AA1504" s="429" t="s">
        <v>1296</v>
      </c>
    </row>
    <row r="1505" spans="1:27" x14ac:dyDescent="0.25">
      <c r="A1505" t="s">
        <v>149</v>
      </c>
      <c r="B1505" t="s">
        <v>1246</v>
      </c>
      <c r="C1505" t="s">
        <v>1324</v>
      </c>
      <c r="D1505" t="s">
        <v>1384</v>
      </c>
      <c r="E1505" t="s">
        <v>1326</v>
      </c>
      <c r="F1505" t="s">
        <v>1293</v>
      </c>
      <c r="G1505">
        <v>35</v>
      </c>
      <c r="H1505">
        <v>35015</v>
      </c>
      <c r="I1505" t="s">
        <v>552</v>
      </c>
      <c r="J1505" t="s">
        <v>1385</v>
      </c>
      <c r="K1505" t="s">
        <v>1386</v>
      </c>
      <c r="L1505">
        <v>0</v>
      </c>
      <c r="M1505">
        <v>38.189790905002617</v>
      </c>
      <c r="N1505">
        <v>0</v>
      </c>
      <c r="O1505">
        <v>0</v>
      </c>
      <c r="P1505">
        <v>0</v>
      </c>
      <c r="Q1505">
        <v>0</v>
      </c>
      <c r="R1505" t="s">
        <v>531</v>
      </c>
      <c r="S1505" t="s">
        <v>531</v>
      </c>
      <c r="T1505" t="s">
        <v>531</v>
      </c>
      <c r="U1505" t="s">
        <v>531</v>
      </c>
      <c r="W1505" s="429">
        <f t="shared" ref="W1505:Z1568" si="36">IFERROR(R1505*1,0)</f>
        <v>0</v>
      </c>
      <c r="X1505" s="429">
        <f t="shared" si="36"/>
        <v>0</v>
      </c>
      <c r="Y1505" s="429">
        <f t="shared" si="36"/>
        <v>0</v>
      </c>
      <c r="Z1505" s="429">
        <f t="shared" si="35"/>
        <v>0</v>
      </c>
      <c r="AA1505" s="429" t="s">
        <v>1296</v>
      </c>
    </row>
    <row r="1506" spans="1:27" x14ac:dyDescent="0.25">
      <c r="A1506" t="s">
        <v>149</v>
      </c>
      <c r="B1506" t="s">
        <v>1246</v>
      </c>
      <c r="C1506" t="s">
        <v>1324</v>
      </c>
      <c r="D1506" t="s">
        <v>1384</v>
      </c>
      <c r="E1506" t="s">
        <v>1326</v>
      </c>
      <c r="F1506" t="s">
        <v>1293</v>
      </c>
      <c r="G1506">
        <v>35</v>
      </c>
      <c r="H1506">
        <v>35025</v>
      </c>
      <c r="I1506" t="s">
        <v>563</v>
      </c>
      <c r="J1506" t="s">
        <v>1385</v>
      </c>
      <c r="K1506" t="s">
        <v>1386</v>
      </c>
      <c r="L1506">
        <v>33.503926990278366</v>
      </c>
      <c r="M1506">
        <v>23.897905965093656</v>
      </c>
      <c r="N1506">
        <v>50.138743887549438</v>
      </c>
      <c r="O1506">
        <v>0</v>
      </c>
      <c r="P1506">
        <v>2.5772251530983361</v>
      </c>
      <c r="Q1506">
        <v>2.5772251530983361</v>
      </c>
      <c r="R1506" t="s">
        <v>531</v>
      </c>
      <c r="S1506" t="s">
        <v>531</v>
      </c>
      <c r="T1506" t="s">
        <v>531</v>
      </c>
      <c r="U1506" t="s">
        <v>531</v>
      </c>
      <c r="W1506" s="429">
        <f t="shared" si="36"/>
        <v>0</v>
      </c>
      <c r="X1506" s="429">
        <f t="shared" si="36"/>
        <v>0</v>
      </c>
      <c r="Y1506" s="429">
        <f t="shared" si="36"/>
        <v>0</v>
      </c>
      <c r="Z1506" s="429">
        <f t="shared" si="35"/>
        <v>0</v>
      </c>
      <c r="AA1506" s="429" t="s">
        <v>1296</v>
      </c>
    </row>
    <row r="1507" spans="1:27" x14ac:dyDescent="0.25">
      <c r="A1507" t="s">
        <v>149</v>
      </c>
      <c r="B1507" t="s">
        <v>1246</v>
      </c>
      <c r="C1507" t="s">
        <v>1324</v>
      </c>
      <c r="D1507" t="s">
        <v>1384</v>
      </c>
      <c r="E1507" t="s">
        <v>1326</v>
      </c>
      <c r="F1507" t="s">
        <v>1293</v>
      </c>
      <c r="G1507">
        <v>35</v>
      </c>
      <c r="H1507">
        <v>35025</v>
      </c>
      <c r="I1507" t="s">
        <v>563</v>
      </c>
      <c r="J1507" t="s">
        <v>1385</v>
      </c>
      <c r="K1507" t="s">
        <v>1386</v>
      </c>
      <c r="L1507">
        <v>33.503926990278366</v>
      </c>
      <c r="M1507">
        <v>23.897905965093656</v>
      </c>
      <c r="N1507">
        <v>50.138743887549438</v>
      </c>
      <c r="O1507">
        <v>0</v>
      </c>
      <c r="P1507">
        <v>2.5772251530983361</v>
      </c>
      <c r="Q1507">
        <v>2.5772251530983361</v>
      </c>
      <c r="R1507" t="s">
        <v>531</v>
      </c>
      <c r="S1507" t="s">
        <v>531</v>
      </c>
      <c r="T1507" t="s">
        <v>531</v>
      </c>
      <c r="U1507" t="s">
        <v>531</v>
      </c>
      <c r="W1507" s="429">
        <f t="shared" si="36"/>
        <v>0</v>
      </c>
      <c r="X1507" s="429">
        <f t="shared" si="36"/>
        <v>0</v>
      </c>
      <c r="Y1507" s="429">
        <f t="shared" si="36"/>
        <v>0</v>
      </c>
      <c r="Z1507" s="429">
        <f t="shared" si="35"/>
        <v>0</v>
      </c>
      <c r="AA1507" s="429" t="s">
        <v>1296</v>
      </c>
    </row>
    <row r="1508" spans="1:27" x14ac:dyDescent="0.25">
      <c r="A1508" t="s">
        <v>149</v>
      </c>
      <c r="B1508" t="s">
        <v>1246</v>
      </c>
      <c r="C1508" t="s">
        <v>1324</v>
      </c>
      <c r="D1508" t="s">
        <v>1384</v>
      </c>
      <c r="E1508" t="s">
        <v>1326</v>
      </c>
      <c r="F1508" t="s">
        <v>1293</v>
      </c>
      <c r="G1508">
        <v>35</v>
      </c>
      <c r="H1508">
        <v>35025</v>
      </c>
      <c r="I1508" t="s">
        <v>563</v>
      </c>
      <c r="J1508" t="s">
        <v>1385</v>
      </c>
      <c r="K1508" t="s">
        <v>1386</v>
      </c>
      <c r="L1508">
        <v>33.503926990278366</v>
      </c>
      <c r="M1508">
        <v>23.897905965093656</v>
      </c>
      <c r="N1508">
        <v>50.138743887549438</v>
      </c>
      <c r="O1508">
        <v>0</v>
      </c>
      <c r="P1508">
        <v>2.5772251530983361</v>
      </c>
      <c r="Q1508">
        <v>2.5772251530983361</v>
      </c>
      <c r="R1508" t="s">
        <v>531</v>
      </c>
      <c r="S1508" t="s">
        <v>531</v>
      </c>
      <c r="T1508" t="s">
        <v>531</v>
      </c>
      <c r="U1508" t="s">
        <v>531</v>
      </c>
      <c r="W1508" s="429">
        <f t="shared" si="36"/>
        <v>0</v>
      </c>
      <c r="X1508" s="429">
        <f t="shared" si="36"/>
        <v>0</v>
      </c>
      <c r="Y1508" s="429">
        <f t="shared" si="36"/>
        <v>0</v>
      </c>
      <c r="Z1508" s="429">
        <f t="shared" si="35"/>
        <v>0</v>
      </c>
      <c r="AA1508" s="429" t="s">
        <v>1296</v>
      </c>
    </row>
    <row r="1509" spans="1:27" x14ac:dyDescent="0.25">
      <c r="A1509" t="s">
        <v>149</v>
      </c>
      <c r="B1509" t="s">
        <v>1246</v>
      </c>
      <c r="C1509" t="s">
        <v>1324</v>
      </c>
      <c r="D1509" t="s">
        <v>1384</v>
      </c>
      <c r="E1509" t="s">
        <v>1326</v>
      </c>
      <c r="F1509" t="s">
        <v>1293</v>
      </c>
      <c r="G1509">
        <v>35</v>
      </c>
      <c r="H1509">
        <v>35025</v>
      </c>
      <c r="I1509" t="s">
        <v>563</v>
      </c>
      <c r="J1509" t="s">
        <v>1385</v>
      </c>
      <c r="K1509" t="s">
        <v>1386</v>
      </c>
      <c r="L1509">
        <v>0</v>
      </c>
      <c r="M1509">
        <v>7.263089067822583</v>
      </c>
      <c r="N1509">
        <v>0</v>
      </c>
      <c r="O1509">
        <v>0</v>
      </c>
      <c r="P1509">
        <v>0</v>
      </c>
      <c r="Q1509">
        <v>0</v>
      </c>
      <c r="R1509" t="s">
        <v>531</v>
      </c>
      <c r="S1509" t="s">
        <v>531</v>
      </c>
      <c r="T1509" t="s">
        <v>531</v>
      </c>
      <c r="U1509" t="s">
        <v>531</v>
      </c>
      <c r="W1509" s="429">
        <f t="shared" si="36"/>
        <v>0</v>
      </c>
      <c r="X1509" s="429">
        <f t="shared" si="36"/>
        <v>0</v>
      </c>
      <c r="Y1509" s="429">
        <f t="shared" si="36"/>
        <v>0</v>
      </c>
      <c r="Z1509" s="429">
        <f t="shared" si="35"/>
        <v>0</v>
      </c>
      <c r="AA1509" s="429" t="s">
        <v>1296</v>
      </c>
    </row>
    <row r="1510" spans="1:27" x14ac:dyDescent="0.25">
      <c r="A1510" t="s">
        <v>149</v>
      </c>
      <c r="B1510" t="s">
        <v>1246</v>
      </c>
      <c r="C1510" t="s">
        <v>1324</v>
      </c>
      <c r="D1510" t="s">
        <v>1384</v>
      </c>
      <c r="E1510" t="s">
        <v>1326</v>
      </c>
      <c r="F1510" t="s">
        <v>1293</v>
      </c>
      <c r="G1510">
        <v>35</v>
      </c>
      <c r="H1510">
        <v>35025</v>
      </c>
      <c r="I1510" t="s">
        <v>563</v>
      </c>
      <c r="J1510" t="s">
        <v>1385</v>
      </c>
      <c r="K1510" t="s">
        <v>1386</v>
      </c>
      <c r="L1510">
        <v>0</v>
      </c>
      <c r="M1510">
        <v>7.263089067822583</v>
      </c>
      <c r="N1510">
        <v>0</v>
      </c>
      <c r="O1510">
        <v>0</v>
      </c>
      <c r="P1510">
        <v>0</v>
      </c>
      <c r="Q1510">
        <v>0</v>
      </c>
      <c r="R1510" t="s">
        <v>531</v>
      </c>
      <c r="S1510" t="s">
        <v>531</v>
      </c>
      <c r="T1510" t="s">
        <v>531</v>
      </c>
      <c r="U1510" t="s">
        <v>531</v>
      </c>
      <c r="W1510" s="429">
        <f t="shared" si="36"/>
        <v>0</v>
      </c>
      <c r="X1510" s="429">
        <f t="shared" si="36"/>
        <v>0</v>
      </c>
      <c r="Y1510" s="429">
        <f t="shared" si="36"/>
        <v>0</v>
      </c>
      <c r="Z1510" s="429">
        <f t="shared" si="35"/>
        <v>0</v>
      </c>
      <c r="AA1510" s="429" t="s">
        <v>1296</v>
      </c>
    </row>
    <row r="1511" spans="1:27" x14ac:dyDescent="0.25">
      <c r="A1511" t="s">
        <v>149</v>
      </c>
      <c r="B1511" t="s">
        <v>1246</v>
      </c>
      <c r="C1511" t="s">
        <v>1324</v>
      </c>
      <c r="D1511" t="s">
        <v>1384</v>
      </c>
      <c r="E1511" t="s">
        <v>1326</v>
      </c>
      <c r="F1511" t="s">
        <v>1293</v>
      </c>
      <c r="G1511">
        <v>35</v>
      </c>
      <c r="H1511">
        <v>35025</v>
      </c>
      <c r="I1511" t="s">
        <v>563</v>
      </c>
      <c r="J1511" t="s">
        <v>1385</v>
      </c>
      <c r="K1511" t="s">
        <v>1386</v>
      </c>
      <c r="L1511">
        <v>33.503926990278366</v>
      </c>
      <c r="M1511">
        <v>23.897905965093656</v>
      </c>
      <c r="N1511">
        <v>50.138743887549438</v>
      </c>
      <c r="O1511">
        <v>0</v>
      </c>
      <c r="P1511">
        <v>2.5772251530983361</v>
      </c>
      <c r="Q1511">
        <v>2.5772251530983361</v>
      </c>
      <c r="R1511" t="s">
        <v>531</v>
      </c>
      <c r="S1511" t="s">
        <v>531</v>
      </c>
      <c r="T1511" t="s">
        <v>531</v>
      </c>
      <c r="U1511" t="s">
        <v>531</v>
      </c>
      <c r="W1511" s="429">
        <f t="shared" si="36"/>
        <v>0</v>
      </c>
      <c r="X1511" s="429">
        <f t="shared" si="36"/>
        <v>0</v>
      </c>
      <c r="Y1511" s="429">
        <f t="shared" si="36"/>
        <v>0</v>
      </c>
      <c r="Z1511" s="429">
        <f t="shared" si="35"/>
        <v>0</v>
      </c>
      <c r="AA1511" s="429" t="s">
        <v>1296</v>
      </c>
    </row>
    <row r="1512" spans="1:27" x14ac:dyDescent="0.25">
      <c r="A1512" t="s">
        <v>149</v>
      </c>
      <c r="B1512" t="s">
        <v>1246</v>
      </c>
      <c r="C1512" t="s">
        <v>1324</v>
      </c>
      <c r="D1512" t="s">
        <v>1384</v>
      </c>
      <c r="E1512" t="s">
        <v>1326</v>
      </c>
      <c r="F1512" t="s">
        <v>1293</v>
      </c>
      <c r="G1512">
        <v>35</v>
      </c>
      <c r="H1512">
        <v>35025</v>
      </c>
      <c r="I1512" t="s">
        <v>563</v>
      </c>
      <c r="J1512" t="s">
        <v>1385</v>
      </c>
      <c r="K1512" t="s">
        <v>1386</v>
      </c>
      <c r="L1512">
        <v>0</v>
      </c>
      <c r="M1512">
        <v>12.417539374019254</v>
      </c>
      <c r="N1512">
        <v>0</v>
      </c>
      <c r="O1512">
        <v>0</v>
      </c>
      <c r="P1512">
        <v>0</v>
      </c>
      <c r="Q1512">
        <v>0</v>
      </c>
      <c r="R1512" t="s">
        <v>531</v>
      </c>
      <c r="S1512" t="s">
        <v>531</v>
      </c>
      <c r="T1512" t="s">
        <v>531</v>
      </c>
      <c r="U1512" t="s">
        <v>531</v>
      </c>
      <c r="W1512" s="429">
        <f t="shared" si="36"/>
        <v>0</v>
      </c>
      <c r="X1512" s="429">
        <f t="shared" si="36"/>
        <v>0</v>
      </c>
      <c r="Y1512" s="429">
        <f t="shared" si="36"/>
        <v>0</v>
      </c>
      <c r="Z1512" s="429">
        <f t="shared" si="35"/>
        <v>0</v>
      </c>
      <c r="AA1512" s="429" t="s">
        <v>1296</v>
      </c>
    </row>
    <row r="1513" spans="1:27" x14ac:dyDescent="0.25">
      <c r="A1513" t="s">
        <v>149</v>
      </c>
      <c r="B1513" t="s">
        <v>1246</v>
      </c>
      <c r="C1513" t="s">
        <v>1324</v>
      </c>
      <c r="D1513" t="s">
        <v>1384</v>
      </c>
      <c r="E1513" t="s">
        <v>1326</v>
      </c>
      <c r="F1513" t="s">
        <v>1293</v>
      </c>
      <c r="G1513">
        <v>35</v>
      </c>
      <c r="H1513">
        <v>35025</v>
      </c>
      <c r="I1513" t="s">
        <v>563</v>
      </c>
      <c r="J1513" t="s">
        <v>1385</v>
      </c>
      <c r="K1513" t="s">
        <v>1386</v>
      </c>
      <c r="L1513">
        <v>0</v>
      </c>
      <c r="M1513">
        <v>23.429319573621235</v>
      </c>
      <c r="N1513">
        <v>0</v>
      </c>
      <c r="O1513">
        <v>0</v>
      </c>
      <c r="P1513">
        <v>0</v>
      </c>
      <c r="Q1513">
        <v>0</v>
      </c>
      <c r="R1513" t="s">
        <v>531</v>
      </c>
      <c r="S1513" t="s">
        <v>531</v>
      </c>
      <c r="T1513" t="s">
        <v>531</v>
      </c>
      <c r="U1513" t="s">
        <v>531</v>
      </c>
      <c r="W1513" s="429">
        <f t="shared" si="36"/>
        <v>0</v>
      </c>
      <c r="X1513" s="429">
        <f t="shared" si="36"/>
        <v>0</v>
      </c>
      <c r="Y1513" s="429">
        <f t="shared" si="36"/>
        <v>0</v>
      </c>
      <c r="Z1513" s="429">
        <f t="shared" si="35"/>
        <v>0</v>
      </c>
      <c r="AA1513" s="429" t="s">
        <v>1296</v>
      </c>
    </row>
    <row r="1514" spans="1:27" x14ac:dyDescent="0.25">
      <c r="A1514" t="s">
        <v>149</v>
      </c>
      <c r="B1514" t="s">
        <v>1246</v>
      </c>
      <c r="C1514" t="s">
        <v>1324</v>
      </c>
      <c r="D1514" t="s">
        <v>1384</v>
      </c>
      <c r="E1514" t="s">
        <v>1326</v>
      </c>
      <c r="F1514" t="s">
        <v>1293</v>
      </c>
      <c r="G1514">
        <v>35</v>
      </c>
      <c r="H1514">
        <v>35015</v>
      </c>
      <c r="I1514" t="s">
        <v>552</v>
      </c>
      <c r="J1514" t="s">
        <v>1385</v>
      </c>
      <c r="K1514" t="s">
        <v>1386</v>
      </c>
      <c r="L1514">
        <v>45.452879972825194</v>
      </c>
      <c r="M1514">
        <v>8.9031414379760694</v>
      </c>
      <c r="N1514">
        <v>25.537958335247147</v>
      </c>
      <c r="O1514">
        <v>0</v>
      </c>
      <c r="P1514">
        <v>0</v>
      </c>
      <c r="Q1514">
        <v>0</v>
      </c>
      <c r="R1514" t="s">
        <v>531</v>
      </c>
      <c r="S1514" t="s">
        <v>531</v>
      </c>
      <c r="T1514" t="s">
        <v>531</v>
      </c>
      <c r="U1514" t="s">
        <v>531</v>
      </c>
      <c r="W1514" s="429">
        <f t="shared" si="36"/>
        <v>0</v>
      </c>
      <c r="X1514" s="429">
        <f t="shared" si="36"/>
        <v>0</v>
      </c>
      <c r="Y1514" s="429">
        <f t="shared" si="36"/>
        <v>0</v>
      </c>
      <c r="Z1514" s="429">
        <f t="shared" si="35"/>
        <v>0</v>
      </c>
      <c r="AA1514" s="429" t="s">
        <v>1296</v>
      </c>
    </row>
    <row r="1515" spans="1:27" x14ac:dyDescent="0.25">
      <c r="A1515" t="s">
        <v>149</v>
      </c>
      <c r="B1515" t="s">
        <v>1246</v>
      </c>
      <c r="C1515" t="s">
        <v>1324</v>
      </c>
      <c r="D1515" t="s">
        <v>1384</v>
      </c>
      <c r="E1515" t="s">
        <v>1326</v>
      </c>
      <c r="F1515" t="s">
        <v>1293</v>
      </c>
      <c r="G1515">
        <v>35</v>
      </c>
      <c r="H1515">
        <v>35015</v>
      </c>
      <c r="I1515" t="s">
        <v>552</v>
      </c>
      <c r="J1515" t="s">
        <v>1385</v>
      </c>
      <c r="K1515" t="s">
        <v>1386</v>
      </c>
      <c r="L1515">
        <v>0</v>
      </c>
      <c r="M1515">
        <v>23.897905965093656</v>
      </c>
      <c r="N1515">
        <v>0</v>
      </c>
      <c r="O1515">
        <v>0</v>
      </c>
      <c r="P1515">
        <v>0</v>
      </c>
      <c r="Q1515">
        <v>0</v>
      </c>
      <c r="R1515" t="s">
        <v>531</v>
      </c>
      <c r="S1515" t="s">
        <v>531</v>
      </c>
      <c r="T1515" t="s">
        <v>531</v>
      </c>
      <c r="U1515" t="s">
        <v>531</v>
      </c>
      <c r="W1515" s="429">
        <f t="shared" si="36"/>
        <v>0</v>
      </c>
      <c r="X1515" s="429">
        <f t="shared" si="36"/>
        <v>0</v>
      </c>
      <c r="Y1515" s="429">
        <f t="shared" si="36"/>
        <v>0</v>
      </c>
      <c r="Z1515" s="429">
        <f t="shared" si="35"/>
        <v>0</v>
      </c>
      <c r="AA1515" s="429" t="s">
        <v>1296</v>
      </c>
    </row>
    <row r="1516" spans="1:27" x14ac:dyDescent="0.25">
      <c r="A1516" t="s">
        <v>149</v>
      </c>
      <c r="B1516" t="s">
        <v>1246</v>
      </c>
      <c r="C1516" t="s">
        <v>1324</v>
      </c>
      <c r="D1516" t="s">
        <v>1384</v>
      </c>
      <c r="E1516" t="s">
        <v>1326</v>
      </c>
      <c r="F1516" t="s">
        <v>1293</v>
      </c>
      <c r="G1516">
        <v>35</v>
      </c>
      <c r="H1516">
        <v>35015</v>
      </c>
      <c r="I1516" t="s">
        <v>552</v>
      </c>
      <c r="J1516" t="s">
        <v>1385</v>
      </c>
      <c r="K1516" t="s">
        <v>1386</v>
      </c>
      <c r="L1516">
        <v>45.452879972825194</v>
      </c>
      <c r="M1516">
        <v>8.9031414379760694</v>
      </c>
      <c r="N1516">
        <v>25.537958335247147</v>
      </c>
      <c r="O1516">
        <v>0</v>
      </c>
      <c r="P1516">
        <v>0</v>
      </c>
      <c r="Q1516">
        <v>0</v>
      </c>
      <c r="R1516" t="s">
        <v>531</v>
      </c>
      <c r="S1516" t="s">
        <v>531</v>
      </c>
      <c r="T1516" t="s">
        <v>531</v>
      </c>
      <c r="U1516" t="s">
        <v>531</v>
      </c>
      <c r="W1516" s="429">
        <f t="shared" si="36"/>
        <v>0</v>
      </c>
      <c r="X1516" s="429">
        <f t="shared" si="36"/>
        <v>0</v>
      </c>
      <c r="Y1516" s="429">
        <f t="shared" si="36"/>
        <v>0</v>
      </c>
      <c r="Z1516" s="429">
        <f t="shared" si="35"/>
        <v>0</v>
      </c>
      <c r="AA1516" s="429" t="s">
        <v>1296</v>
      </c>
    </row>
    <row r="1517" spans="1:27" x14ac:dyDescent="0.25">
      <c r="A1517" t="s">
        <v>149</v>
      </c>
      <c r="B1517" t="s">
        <v>1246</v>
      </c>
      <c r="C1517" t="s">
        <v>1324</v>
      </c>
      <c r="D1517" t="s">
        <v>1384</v>
      </c>
      <c r="E1517" t="s">
        <v>1326</v>
      </c>
      <c r="F1517" t="s">
        <v>1293</v>
      </c>
      <c r="G1517">
        <v>35</v>
      </c>
      <c r="H1517">
        <v>35015</v>
      </c>
      <c r="I1517" t="s">
        <v>552</v>
      </c>
      <c r="J1517" t="s">
        <v>1385</v>
      </c>
      <c r="K1517" t="s">
        <v>1386</v>
      </c>
      <c r="L1517">
        <v>0</v>
      </c>
      <c r="M1517">
        <v>8.2002618507674327</v>
      </c>
      <c r="N1517">
        <v>0</v>
      </c>
      <c r="O1517">
        <v>0</v>
      </c>
      <c r="P1517">
        <v>0</v>
      </c>
      <c r="Q1517">
        <v>0</v>
      </c>
      <c r="R1517" t="s">
        <v>531</v>
      </c>
      <c r="S1517" t="s">
        <v>531</v>
      </c>
      <c r="T1517" t="s">
        <v>531</v>
      </c>
      <c r="U1517" t="s">
        <v>531</v>
      </c>
      <c r="W1517" s="429">
        <f t="shared" si="36"/>
        <v>0</v>
      </c>
      <c r="X1517" s="429">
        <f t="shared" si="36"/>
        <v>0</v>
      </c>
      <c r="Y1517" s="429">
        <f t="shared" si="36"/>
        <v>0</v>
      </c>
      <c r="Z1517" s="429">
        <f t="shared" si="35"/>
        <v>0</v>
      </c>
      <c r="AA1517" s="429" t="s">
        <v>1296</v>
      </c>
    </row>
    <row r="1518" spans="1:27" x14ac:dyDescent="0.25">
      <c r="A1518" t="s">
        <v>149</v>
      </c>
      <c r="B1518" t="s">
        <v>1246</v>
      </c>
      <c r="C1518" t="s">
        <v>1324</v>
      </c>
      <c r="D1518" t="s">
        <v>1384</v>
      </c>
      <c r="E1518" t="s">
        <v>1326</v>
      </c>
      <c r="F1518" t="s">
        <v>1293</v>
      </c>
      <c r="G1518">
        <v>35</v>
      </c>
      <c r="H1518">
        <v>35015</v>
      </c>
      <c r="I1518" t="s">
        <v>552</v>
      </c>
      <c r="J1518" t="s">
        <v>1385</v>
      </c>
      <c r="K1518" t="s">
        <v>1386</v>
      </c>
      <c r="L1518">
        <v>21.08638761625911</v>
      </c>
      <c r="M1518">
        <v>32.098167815861089</v>
      </c>
      <c r="N1518">
        <v>84.345550465036439</v>
      </c>
      <c r="O1518">
        <v>0</v>
      </c>
      <c r="P1518">
        <v>0</v>
      </c>
      <c r="Q1518">
        <v>0</v>
      </c>
      <c r="R1518" t="s">
        <v>531</v>
      </c>
      <c r="S1518" t="s">
        <v>531</v>
      </c>
      <c r="T1518" t="s">
        <v>531</v>
      </c>
      <c r="U1518" t="s">
        <v>531</v>
      </c>
      <c r="W1518" s="429">
        <f t="shared" si="36"/>
        <v>0</v>
      </c>
      <c r="X1518" s="429">
        <f t="shared" si="36"/>
        <v>0</v>
      </c>
      <c r="Y1518" s="429">
        <f t="shared" si="36"/>
        <v>0</v>
      </c>
      <c r="Z1518" s="429">
        <f t="shared" si="35"/>
        <v>0</v>
      </c>
      <c r="AA1518" s="429" t="s">
        <v>1296</v>
      </c>
    </row>
    <row r="1519" spans="1:27" x14ac:dyDescent="0.25">
      <c r="A1519" t="s">
        <v>149</v>
      </c>
      <c r="B1519" t="s">
        <v>1246</v>
      </c>
      <c r="C1519" t="s">
        <v>1324</v>
      </c>
      <c r="D1519" t="s">
        <v>1384</v>
      </c>
      <c r="E1519" t="s">
        <v>1326</v>
      </c>
      <c r="F1519" t="s">
        <v>1293</v>
      </c>
      <c r="G1519">
        <v>35</v>
      </c>
      <c r="H1519">
        <v>35015</v>
      </c>
      <c r="I1519" t="s">
        <v>552</v>
      </c>
      <c r="J1519" t="s">
        <v>1385</v>
      </c>
      <c r="K1519" t="s">
        <v>1386</v>
      </c>
      <c r="L1519">
        <v>21.08638761625911</v>
      </c>
      <c r="M1519">
        <v>32.098167815861089</v>
      </c>
      <c r="N1519">
        <v>84.345550465036439</v>
      </c>
      <c r="O1519">
        <v>0</v>
      </c>
      <c r="P1519">
        <v>0</v>
      </c>
      <c r="Q1519">
        <v>0</v>
      </c>
      <c r="R1519" t="s">
        <v>531</v>
      </c>
      <c r="S1519" t="s">
        <v>531</v>
      </c>
      <c r="T1519" t="s">
        <v>531</v>
      </c>
      <c r="U1519" t="s">
        <v>531</v>
      </c>
      <c r="W1519" s="429">
        <f t="shared" si="36"/>
        <v>0</v>
      </c>
      <c r="X1519" s="429">
        <f t="shared" si="36"/>
        <v>0</v>
      </c>
      <c r="Y1519" s="429">
        <f t="shared" si="36"/>
        <v>0</v>
      </c>
      <c r="Z1519" s="429">
        <f t="shared" si="35"/>
        <v>0</v>
      </c>
      <c r="AA1519" s="429" t="s">
        <v>1296</v>
      </c>
    </row>
    <row r="1520" spans="1:27" x14ac:dyDescent="0.25">
      <c r="A1520" t="s">
        <v>149</v>
      </c>
      <c r="B1520" t="s">
        <v>1246</v>
      </c>
      <c r="C1520" t="s">
        <v>1324</v>
      </c>
      <c r="D1520" t="s">
        <v>1384</v>
      </c>
      <c r="E1520" t="s">
        <v>1326</v>
      </c>
      <c r="F1520" t="s">
        <v>1293</v>
      </c>
      <c r="G1520">
        <v>35</v>
      </c>
      <c r="H1520">
        <v>35015</v>
      </c>
      <c r="I1520" t="s">
        <v>552</v>
      </c>
      <c r="J1520" t="s">
        <v>1385</v>
      </c>
      <c r="K1520" t="s">
        <v>1386</v>
      </c>
      <c r="L1520">
        <v>0</v>
      </c>
      <c r="M1520">
        <v>0</v>
      </c>
      <c r="N1520">
        <v>2.2492146790676384</v>
      </c>
      <c r="O1520">
        <v>0</v>
      </c>
      <c r="P1520">
        <v>0</v>
      </c>
      <c r="Q1520">
        <v>0</v>
      </c>
      <c r="R1520" t="s">
        <v>531</v>
      </c>
      <c r="S1520" t="s">
        <v>531</v>
      </c>
      <c r="T1520" t="s">
        <v>531</v>
      </c>
      <c r="U1520" t="s">
        <v>531</v>
      </c>
      <c r="W1520" s="429">
        <f t="shared" si="36"/>
        <v>0</v>
      </c>
      <c r="X1520" s="429">
        <f t="shared" si="36"/>
        <v>0</v>
      </c>
      <c r="Y1520" s="429">
        <f t="shared" si="36"/>
        <v>0</v>
      </c>
      <c r="Z1520" s="429">
        <f t="shared" si="35"/>
        <v>0</v>
      </c>
      <c r="AA1520" s="429" t="s">
        <v>1296</v>
      </c>
    </row>
    <row r="1521" spans="1:27" x14ac:dyDescent="0.25">
      <c r="A1521" t="s">
        <v>149</v>
      </c>
      <c r="B1521" t="s">
        <v>1246</v>
      </c>
      <c r="C1521" t="s">
        <v>1324</v>
      </c>
      <c r="D1521" t="s">
        <v>1384</v>
      </c>
      <c r="E1521" t="s">
        <v>1326</v>
      </c>
      <c r="F1521" t="s">
        <v>1293</v>
      </c>
      <c r="G1521">
        <v>35</v>
      </c>
      <c r="H1521">
        <v>35015</v>
      </c>
      <c r="I1521" t="s">
        <v>552</v>
      </c>
      <c r="J1521" t="s">
        <v>1385</v>
      </c>
      <c r="K1521" t="s">
        <v>1386</v>
      </c>
      <c r="L1521">
        <v>0</v>
      </c>
      <c r="M1521">
        <v>17.337696484479714</v>
      </c>
      <c r="N1521">
        <v>0</v>
      </c>
      <c r="O1521">
        <v>0</v>
      </c>
      <c r="P1521">
        <v>0</v>
      </c>
      <c r="Q1521">
        <v>0</v>
      </c>
      <c r="R1521" t="s">
        <v>531</v>
      </c>
      <c r="S1521" t="s">
        <v>531</v>
      </c>
      <c r="T1521" t="s">
        <v>531</v>
      </c>
      <c r="U1521" t="s">
        <v>531</v>
      </c>
      <c r="W1521" s="429">
        <f t="shared" si="36"/>
        <v>0</v>
      </c>
      <c r="X1521" s="429">
        <f t="shared" si="36"/>
        <v>0</v>
      </c>
      <c r="Y1521" s="429">
        <f t="shared" si="36"/>
        <v>0</v>
      </c>
      <c r="Z1521" s="429">
        <f t="shared" si="35"/>
        <v>0</v>
      </c>
      <c r="AA1521" s="429" t="s">
        <v>1296</v>
      </c>
    </row>
    <row r="1522" spans="1:27" x14ac:dyDescent="0.25">
      <c r="A1522" t="s">
        <v>149</v>
      </c>
      <c r="B1522" t="s">
        <v>1246</v>
      </c>
      <c r="C1522" t="s">
        <v>1324</v>
      </c>
      <c r="D1522" t="s">
        <v>1384</v>
      </c>
      <c r="E1522" t="s">
        <v>1326</v>
      </c>
      <c r="F1522" t="s">
        <v>1293</v>
      </c>
      <c r="G1522">
        <v>35</v>
      </c>
      <c r="H1522">
        <v>35015</v>
      </c>
      <c r="I1522" t="s">
        <v>552</v>
      </c>
      <c r="J1522" t="s">
        <v>1385</v>
      </c>
      <c r="K1522" t="s">
        <v>1386</v>
      </c>
      <c r="L1522">
        <v>0</v>
      </c>
      <c r="M1522">
        <v>13.823298548436529</v>
      </c>
      <c r="N1522">
        <v>0</v>
      </c>
      <c r="O1522">
        <v>0</v>
      </c>
      <c r="P1522">
        <v>0</v>
      </c>
      <c r="Q1522">
        <v>0</v>
      </c>
      <c r="R1522" t="s">
        <v>531</v>
      </c>
      <c r="S1522" t="s">
        <v>531</v>
      </c>
      <c r="T1522" t="s">
        <v>531</v>
      </c>
      <c r="U1522" t="s">
        <v>531</v>
      </c>
      <c r="W1522" s="429">
        <f t="shared" si="36"/>
        <v>0</v>
      </c>
      <c r="X1522" s="429">
        <f t="shared" si="36"/>
        <v>0</v>
      </c>
      <c r="Y1522" s="429">
        <f t="shared" si="36"/>
        <v>0</v>
      </c>
      <c r="Z1522" s="429">
        <f t="shared" si="35"/>
        <v>0</v>
      </c>
      <c r="AA1522" s="429" t="s">
        <v>1296</v>
      </c>
    </row>
    <row r="1523" spans="1:27" x14ac:dyDescent="0.25">
      <c r="A1523" t="s">
        <v>149</v>
      </c>
      <c r="B1523" t="s">
        <v>1246</v>
      </c>
      <c r="C1523" t="s">
        <v>1324</v>
      </c>
      <c r="D1523" t="s">
        <v>1384</v>
      </c>
      <c r="E1523" t="s">
        <v>1326</v>
      </c>
      <c r="F1523" t="s">
        <v>1293</v>
      </c>
      <c r="G1523">
        <v>35</v>
      </c>
      <c r="H1523">
        <v>35015</v>
      </c>
      <c r="I1523" t="s">
        <v>552</v>
      </c>
      <c r="J1523" t="s">
        <v>1385</v>
      </c>
      <c r="K1523" t="s">
        <v>1386</v>
      </c>
      <c r="L1523">
        <v>0</v>
      </c>
      <c r="M1523">
        <v>64.664922023194606</v>
      </c>
      <c r="N1523">
        <v>0</v>
      </c>
      <c r="O1523">
        <v>0</v>
      </c>
      <c r="P1523">
        <v>0</v>
      </c>
      <c r="Q1523">
        <v>0</v>
      </c>
      <c r="R1523" t="s">
        <v>531</v>
      </c>
      <c r="S1523" t="s">
        <v>531</v>
      </c>
      <c r="T1523" t="s">
        <v>531</v>
      </c>
      <c r="U1523" t="s">
        <v>531</v>
      </c>
      <c r="W1523" s="429">
        <f t="shared" si="36"/>
        <v>0</v>
      </c>
      <c r="X1523" s="429">
        <f t="shared" si="36"/>
        <v>0</v>
      </c>
      <c r="Y1523" s="429">
        <f t="shared" si="36"/>
        <v>0</v>
      </c>
      <c r="Z1523" s="429">
        <f t="shared" si="35"/>
        <v>0</v>
      </c>
      <c r="AA1523" s="429" t="s">
        <v>1296</v>
      </c>
    </row>
    <row r="1524" spans="1:27" x14ac:dyDescent="0.25">
      <c r="A1524" t="s">
        <v>149</v>
      </c>
      <c r="B1524" t="s">
        <v>1246</v>
      </c>
      <c r="C1524" t="s">
        <v>1324</v>
      </c>
      <c r="D1524" t="s">
        <v>1384</v>
      </c>
      <c r="E1524" t="s">
        <v>1326</v>
      </c>
      <c r="F1524" t="s">
        <v>1293</v>
      </c>
      <c r="G1524">
        <v>35</v>
      </c>
      <c r="H1524">
        <v>35015</v>
      </c>
      <c r="I1524" t="s">
        <v>552</v>
      </c>
      <c r="J1524" t="s">
        <v>1385</v>
      </c>
      <c r="K1524" t="s">
        <v>1386</v>
      </c>
      <c r="L1524">
        <v>0</v>
      </c>
      <c r="M1524">
        <v>0</v>
      </c>
      <c r="N1524">
        <v>0</v>
      </c>
      <c r="O1524">
        <v>0</v>
      </c>
      <c r="P1524">
        <v>0</v>
      </c>
      <c r="Q1524">
        <v>0</v>
      </c>
      <c r="R1524" t="s">
        <v>531</v>
      </c>
      <c r="S1524" t="s">
        <v>531</v>
      </c>
      <c r="T1524" t="s">
        <v>531</v>
      </c>
      <c r="U1524" t="s">
        <v>531</v>
      </c>
      <c r="W1524" s="429">
        <f t="shared" si="36"/>
        <v>0</v>
      </c>
      <c r="X1524" s="429">
        <f t="shared" si="36"/>
        <v>0</v>
      </c>
      <c r="Y1524" s="429">
        <f t="shared" si="36"/>
        <v>0</v>
      </c>
      <c r="Z1524" s="429">
        <f t="shared" si="35"/>
        <v>0</v>
      </c>
      <c r="AA1524" s="429" t="s">
        <v>1296</v>
      </c>
    </row>
    <row r="1525" spans="1:27" x14ac:dyDescent="0.25">
      <c r="A1525" t="s">
        <v>149</v>
      </c>
      <c r="B1525" t="s">
        <v>1246</v>
      </c>
      <c r="C1525" t="s">
        <v>1324</v>
      </c>
      <c r="D1525" t="s">
        <v>1384</v>
      </c>
      <c r="E1525" t="s">
        <v>1326</v>
      </c>
      <c r="F1525" t="s">
        <v>1293</v>
      </c>
      <c r="G1525">
        <v>35</v>
      </c>
      <c r="H1525">
        <v>35015</v>
      </c>
      <c r="I1525" t="s">
        <v>552</v>
      </c>
      <c r="J1525" t="s">
        <v>1385</v>
      </c>
      <c r="K1525" t="s">
        <v>1386</v>
      </c>
      <c r="L1525">
        <v>5.8573298934053089</v>
      </c>
      <c r="M1525">
        <v>25.303665139510937</v>
      </c>
      <c r="N1525">
        <v>4.9201571104604591</v>
      </c>
      <c r="O1525">
        <v>4.4515707189880347</v>
      </c>
      <c r="P1525">
        <v>0</v>
      </c>
      <c r="Q1525">
        <v>0</v>
      </c>
      <c r="R1525" t="s">
        <v>531</v>
      </c>
      <c r="S1525" t="s">
        <v>531</v>
      </c>
      <c r="T1525" t="s">
        <v>531</v>
      </c>
      <c r="U1525" t="s">
        <v>531</v>
      </c>
      <c r="W1525" s="429">
        <f t="shared" si="36"/>
        <v>0</v>
      </c>
      <c r="X1525" s="429">
        <f t="shared" si="36"/>
        <v>0</v>
      </c>
      <c r="Y1525" s="429">
        <f t="shared" si="36"/>
        <v>0</v>
      </c>
      <c r="Z1525" s="429">
        <f t="shared" si="35"/>
        <v>0</v>
      </c>
      <c r="AA1525" s="429" t="s">
        <v>1296</v>
      </c>
    </row>
    <row r="1526" spans="1:27" x14ac:dyDescent="0.25">
      <c r="A1526" t="s">
        <v>149</v>
      </c>
      <c r="B1526" t="s">
        <v>1246</v>
      </c>
      <c r="C1526" t="s">
        <v>1324</v>
      </c>
      <c r="D1526" t="s">
        <v>1384</v>
      </c>
      <c r="E1526" t="s">
        <v>1326</v>
      </c>
      <c r="F1526" t="s">
        <v>1293</v>
      </c>
      <c r="G1526">
        <v>35</v>
      </c>
      <c r="H1526">
        <v>35015</v>
      </c>
      <c r="I1526" t="s">
        <v>552</v>
      </c>
      <c r="J1526" t="s">
        <v>1385</v>
      </c>
      <c r="K1526" t="s">
        <v>1386</v>
      </c>
      <c r="L1526">
        <v>28.349476684081694</v>
      </c>
      <c r="M1526">
        <v>44.281413994144131</v>
      </c>
      <c r="N1526">
        <v>56.46466017242718</v>
      </c>
      <c r="O1526">
        <v>5.6230366976690958</v>
      </c>
      <c r="P1526">
        <v>0</v>
      </c>
      <c r="Q1526">
        <v>0</v>
      </c>
      <c r="R1526" t="s">
        <v>531</v>
      </c>
      <c r="S1526" t="s">
        <v>531</v>
      </c>
      <c r="T1526" t="s">
        <v>531</v>
      </c>
      <c r="U1526" t="s">
        <v>531</v>
      </c>
      <c r="W1526" s="429">
        <f t="shared" si="36"/>
        <v>0</v>
      </c>
      <c r="X1526" s="429">
        <f t="shared" si="36"/>
        <v>0</v>
      </c>
      <c r="Y1526" s="429">
        <f t="shared" si="36"/>
        <v>0</v>
      </c>
      <c r="Z1526" s="429">
        <f t="shared" si="35"/>
        <v>0</v>
      </c>
      <c r="AA1526" s="429" t="s">
        <v>1296</v>
      </c>
    </row>
    <row r="1527" spans="1:27" x14ac:dyDescent="0.25">
      <c r="A1527" t="s">
        <v>149</v>
      </c>
      <c r="B1527" t="s">
        <v>1246</v>
      </c>
      <c r="C1527" t="s">
        <v>1324</v>
      </c>
      <c r="D1527" t="s">
        <v>1384</v>
      </c>
      <c r="E1527" t="s">
        <v>1326</v>
      </c>
      <c r="F1527" t="s">
        <v>1293</v>
      </c>
      <c r="G1527">
        <v>35</v>
      </c>
      <c r="H1527">
        <v>35015</v>
      </c>
      <c r="I1527" t="s">
        <v>552</v>
      </c>
      <c r="J1527" t="s">
        <v>1385</v>
      </c>
      <c r="K1527" t="s">
        <v>1386</v>
      </c>
      <c r="L1527">
        <v>0</v>
      </c>
      <c r="M1527">
        <v>43.81282760267171</v>
      </c>
      <c r="N1527">
        <v>0</v>
      </c>
      <c r="O1527">
        <v>0</v>
      </c>
      <c r="P1527">
        <v>0</v>
      </c>
      <c r="Q1527">
        <v>0</v>
      </c>
      <c r="R1527" t="s">
        <v>531</v>
      </c>
      <c r="S1527" t="s">
        <v>531</v>
      </c>
      <c r="T1527" t="s">
        <v>531</v>
      </c>
      <c r="U1527" t="s">
        <v>531</v>
      </c>
      <c r="W1527" s="429">
        <f t="shared" si="36"/>
        <v>0</v>
      </c>
      <c r="X1527" s="429">
        <f t="shared" si="36"/>
        <v>0</v>
      </c>
      <c r="Y1527" s="429">
        <f t="shared" si="36"/>
        <v>0</v>
      </c>
      <c r="Z1527" s="429">
        <f t="shared" si="35"/>
        <v>0</v>
      </c>
      <c r="AA1527" s="429" t="s">
        <v>1296</v>
      </c>
    </row>
    <row r="1528" spans="1:27" x14ac:dyDescent="0.25">
      <c r="A1528" t="s">
        <v>149</v>
      </c>
      <c r="B1528" t="s">
        <v>1246</v>
      </c>
      <c r="C1528" t="s">
        <v>1324</v>
      </c>
      <c r="D1528" t="s">
        <v>1384</v>
      </c>
      <c r="E1528" t="s">
        <v>1326</v>
      </c>
      <c r="F1528" t="s">
        <v>1293</v>
      </c>
      <c r="G1528">
        <v>35</v>
      </c>
      <c r="H1528">
        <v>35015</v>
      </c>
      <c r="I1528" t="s">
        <v>552</v>
      </c>
      <c r="J1528" t="s">
        <v>1385</v>
      </c>
      <c r="K1528" t="s">
        <v>1386</v>
      </c>
      <c r="L1528">
        <v>23.429319573621235</v>
      </c>
      <c r="M1528">
        <v>23.429319573621235</v>
      </c>
      <c r="N1528">
        <v>0</v>
      </c>
      <c r="O1528">
        <v>23.429319573621235</v>
      </c>
      <c r="P1528">
        <v>0</v>
      </c>
      <c r="Q1528">
        <v>0</v>
      </c>
      <c r="R1528" t="s">
        <v>531</v>
      </c>
      <c r="S1528" t="s">
        <v>531</v>
      </c>
      <c r="T1528" t="s">
        <v>531</v>
      </c>
      <c r="U1528" t="s">
        <v>531</v>
      </c>
      <c r="W1528" s="429">
        <f t="shared" si="36"/>
        <v>0</v>
      </c>
      <c r="X1528" s="429">
        <f t="shared" si="36"/>
        <v>0</v>
      </c>
      <c r="Y1528" s="429">
        <f t="shared" si="36"/>
        <v>0</v>
      </c>
      <c r="Z1528" s="429">
        <f t="shared" si="35"/>
        <v>0</v>
      </c>
      <c r="AA1528" s="429" t="s">
        <v>1296</v>
      </c>
    </row>
    <row r="1529" spans="1:27" x14ac:dyDescent="0.25">
      <c r="A1529" t="s">
        <v>149</v>
      </c>
      <c r="B1529" t="s">
        <v>1246</v>
      </c>
      <c r="C1529" t="s">
        <v>1324</v>
      </c>
      <c r="D1529" t="s">
        <v>1384</v>
      </c>
      <c r="E1529" t="s">
        <v>1326</v>
      </c>
      <c r="F1529" t="s">
        <v>1293</v>
      </c>
      <c r="G1529">
        <v>35</v>
      </c>
      <c r="H1529">
        <v>35015</v>
      </c>
      <c r="I1529" t="s">
        <v>552</v>
      </c>
      <c r="J1529" t="s">
        <v>1385</v>
      </c>
      <c r="K1529" t="s">
        <v>1386</v>
      </c>
      <c r="L1529">
        <v>2.3429319573621235</v>
      </c>
      <c r="M1529">
        <v>14.760471331381376</v>
      </c>
      <c r="N1529">
        <v>2.1086387616259112</v>
      </c>
      <c r="O1529">
        <v>2.8115183488345479</v>
      </c>
      <c r="P1529">
        <v>0</v>
      </c>
      <c r="Q1529">
        <v>0</v>
      </c>
      <c r="R1529" t="s">
        <v>531</v>
      </c>
      <c r="S1529" t="s">
        <v>531</v>
      </c>
      <c r="T1529" t="s">
        <v>531</v>
      </c>
      <c r="U1529" t="s">
        <v>531</v>
      </c>
      <c r="W1529" s="429">
        <f t="shared" si="36"/>
        <v>0</v>
      </c>
      <c r="X1529" s="429">
        <f t="shared" si="36"/>
        <v>0</v>
      </c>
      <c r="Y1529" s="429">
        <f t="shared" si="36"/>
        <v>0</v>
      </c>
      <c r="Z1529" s="429">
        <f t="shared" si="35"/>
        <v>0</v>
      </c>
      <c r="AA1529" s="429" t="s">
        <v>1296</v>
      </c>
    </row>
    <row r="1530" spans="1:27" x14ac:dyDescent="0.25">
      <c r="A1530" t="s">
        <v>149</v>
      </c>
      <c r="B1530" t="s">
        <v>1246</v>
      </c>
      <c r="C1530" t="s">
        <v>1324</v>
      </c>
      <c r="D1530" t="s">
        <v>1384</v>
      </c>
      <c r="E1530" t="s">
        <v>1326</v>
      </c>
      <c r="F1530" t="s">
        <v>1293</v>
      </c>
      <c r="G1530">
        <v>35</v>
      </c>
      <c r="H1530">
        <v>35015</v>
      </c>
      <c r="I1530" t="s">
        <v>552</v>
      </c>
      <c r="J1530" t="s">
        <v>1385</v>
      </c>
      <c r="K1530" t="s">
        <v>1386</v>
      </c>
      <c r="L1530">
        <v>9.3717278294484938</v>
      </c>
      <c r="M1530">
        <v>14.760471331381376</v>
      </c>
      <c r="N1530">
        <v>18.977748854633198</v>
      </c>
      <c r="O1530">
        <v>1.8743455658896988</v>
      </c>
      <c r="P1530">
        <v>0</v>
      </c>
      <c r="Q1530">
        <v>0</v>
      </c>
      <c r="R1530" t="s">
        <v>531</v>
      </c>
      <c r="S1530" t="s">
        <v>531</v>
      </c>
      <c r="T1530" t="s">
        <v>531</v>
      </c>
      <c r="U1530" t="s">
        <v>531</v>
      </c>
      <c r="W1530" s="429">
        <f t="shared" si="36"/>
        <v>0</v>
      </c>
      <c r="X1530" s="429">
        <f t="shared" si="36"/>
        <v>0</v>
      </c>
      <c r="Y1530" s="429">
        <f t="shared" si="36"/>
        <v>0</v>
      </c>
      <c r="Z1530" s="429">
        <f t="shared" si="35"/>
        <v>0</v>
      </c>
      <c r="AA1530" s="429" t="s">
        <v>1296</v>
      </c>
    </row>
    <row r="1531" spans="1:27" x14ac:dyDescent="0.25">
      <c r="A1531" t="s">
        <v>149</v>
      </c>
      <c r="B1531" t="s">
        <v>1246</v>
      </c>
      <c r="C1531" t="s">
        <v>1324</v>
      </c>
      <c r="D1531" t="s">
        <v>1384</v>
      </c>
      <c r="E1531" t="s">
        <v>1326</v>
      </c>
      <c r="F1531" t="s">
        <v>1293</v>
      </c>
      <c r="G1531">
        <v>35</v>
      </c>
      <c r="H1531">
        <v>35015</v>
      </c>
      <c r="I1531" t="s">
        <v>552</v>
      </c>
      <c r="J1531" t="s">
        <v>1385</v>
      </c>
      <c r="K1531" t="s">
        <v>1386</v>
      </c>
      <c r="L1531">
        <v>23.429319573621235</v>
      </c>
      <c r="M1531">
        <v>23.429319573621235</v>
      </c>
      <c r="N1531">
        <v>23.429319573621235</v>
      </c>
      <c r="O1531">
        <v>23.429319573621235</v>
      </c>
      <c r="P1531">
        <v>0</v>
      </c>
      <c r="Q1531">
        <v>0</v>
      </c>
      <c r="R1531" t="s">
        <v>531</v>
      </c>
      <c r="S1531" t="s">
        <v>531</v>
      </c>
      <c r="T1531" t="s">
        <v>531</v>
      </c>
      <c r="U1531" t="s">
        <v>531</v>
      </c>
      <c r="W1531" s="429">
        <f t="shared" si="36"/>
        <v>0</v>
      </c>
      <c r="X1531" s="429">
        <f t="shared" si="36"/>
        <v>0</v>
      </c>
      <c r="Y1531" s="429">
        <f t="shared" si="36"/>
        <v>0</v>
      </c>
      <c r="Z1531" s="429">
        <f t="shared" si="35"/>
        <v>0</v>
      </c>
      <c r="AA1531" s="429" t="s">
        <v>1296</v>
      </c>
    </row>
    <row r="1532" spans="1:27" x14ac:dyDescent="0.25">
      <c r="A1532" t="s">
        <v>149</v>
      </c>
      <c r="B1532" t="s">
        <v>1246</v>
      </c>
      <c r="C1532" t="s">
        <v>1324</v>
      </c>
      <c r="D1532" t="s">
        <v>1384</v>
      </c>
      <c r="E1532" t="s">
        <v>1326</v>
      </c>
      <c r="F1532" t="s">
        <v>1293</v>
      </c>
      <c r="G1532">
        <v>35</v>
      </c>
      <c r="H1532">
        <v>35015</v>
      </c>
      <c r="I1532" t="s">
        <v>552</v>
      </c>
      <c r="J1532" t="s">
        <v>1385</v>
      </c>
      <c r="K1532" t="s">
        <v>1386</v>
      </c>
      <c r="L1532">
        <v>1.0074607416657131</v>
      </c>
      <c r="M1532">
        <v>0</v>
      </c>
      <c r="N1532">
        <v>0.84345550465036445</v>
      </c>
      <c r="O1532">
        <v>0</v>
      </c>
      <c r="P1532">
        <v>0</v>
      </c>
      <c r="Q1532">
        <v>0</v>
      </c>
      <c r="R1532" t="s">
        <v>531</v>
      </c>
      <c r="S1532" t="s">
        <v>531</v>
      </c>
      <c r="T1532" t="s">
        <v>531</v>
      </c>
      <c r="U1532" t="s">
        <v>531</v>
      </c>
      <c r="W1532" s="429">
        <f t="shared" si="36"/>
        <v>0</v>
      </c>
      <c r="X1532" s="429">
        <f t="shared" si="36"/>
        <v>0</v>
      </c>
      <c r="Y1532" s="429">
        <f t="shared" si="36"/>
        <v>0</v>
      </c>
      <c r="Z1532" s="429">
        <f t="shared" si="35"/>
        <v>0</v>
      </c>
      <c r="AA1532" s="429" t="s">
        <v>1296</v>
      </c>
    </row>
    <row r="1533" spans="1:27" x14ac:dyDescent="0.25">
      <c r="A1533" t="s">
        <v>149</v>
      </c>
      <c r="B1533" t="s">
        <v>1246</v>
      </c>
      <c r="C1533" t="s">
        <v>1324</v>
      </c>
      <c r="D1533" t="s">
        <v>1384</v>
      </c>
      <c r="E1533" t="s">
        <v>1326</v>
      </c>
      <c r="F1533" t="s">
        <v>1293</v>
      </c>
      <c r="G1533">
        <v>35</v>
      </c>
      <c r="H1533">
        <v>35015</v>
      </c>
      <c r="I1533" t="s">
        <v>552</v>
      </c>
      <c r="J1533" t="s">
        <v>1385</v>
      </c>
      <c r="K1533" t="s">
        <v>1386</v>
      </c>
      <c r="L1533">
        <v>1.0074607416657131</v>
      </c>
      <c r="M1533">
        <v>0</v>
      </c>
      <c r="N1533">
        <v>0.84345550465036445</v>
      </c>
      <c r="O1533">
        <v>0</v>
      </c>
      <c r="P1533">
        <v>0</v>
      </c>
      <c r="Q1533">
        <v>0</v>
      </c>
      <c r="R1533" t="s">
        <v>531</v>
      </c>
      <c r="S1533" t="s">
        <v>531</v>
      </c>
      <c r="T1533" t="s">
        <v>531</v>
      </c>
      <c r="U1533" t="s">
        <v>531</v>
      </c>
      <c r="W1533" s="429">
        <f t="shared" si="36"/>
        <v>0</v>
      </c>
      <c r="X1533" s="429">
        <f t="shared" si="36"/>
        <v>0</v>
      </c>
      <c r="Y1533" s="429">
        <f t="shared" si="36"/>
        <v>0</v>
      </c>
      <c r="Z1533" s="429">
        <f t="shared" si="35"/>
        <v>0</v>
      </c>
      <c r="AA1533" s="429" t="s">
        <v>1296</v>
      </c>
    </row>
    <row r="1534" spans="1:27" x14ac:dyDescent="0.25">
      <c r="A1534" t="s">
        <v>149</v>
      </c>
      <c r="B1534" t="s">
        <v>1246</v>
      </c>
      <c r="C1534" t="s">
        <v>1324</v>
      </c>
      <c r="D1534" t="s">
        <v>1384</v>
      </c>
      <c r="E1534" t="s">
        <v>1326</v>
      </c>
      <c r="F1534" t="s">
        <v>1293</v>
      </c>
      <c r="G1534">
        <v>35</v>
      </c>
      <c r="H1534">
        <v>35015</v>
      </c>
      <c r="I1534" t="s">
        <v>552</v>
      </c>
      <c r="J1534" t="s">
        <v>1385</v>
      </c>
      <c r="K1534" t="s">
        <v>1386</v>
      </c>
      <c r="L1534">
        <v>2.3429319573621235</v>
      </c>
      <c r="M1534">
        <v>10.308900612393344</v>
      </c>
      <c r="N1534">
        <v>2.0149214833314262</v>
      </c>
      <c r="O1534">
        <v>1.8274869267424563</v>
      </c>
      <c r="P1534">
        <v>0</v>
      </c>
      <c r="Q1534">
        <v>0</v>
      </c>
      <c r="R1534" t="s">
        <v>531</v>
      </c>
      <c r="S1534" t="s">
        <v>531</v>
      </c>
      <c r="T1534" t="s">
        <v>531</v>
      </c>
      <c r="U1534" t="s">
        <v>531</v>
      </c>
      <c r="W1534" s="429">
        <f t="shared" si="36"/>
        <v>0</v>
      </c>
      <c r="X1534" s="429">
        <f t="shared" si="36"/>
        <v>0</v>
      </c>
      <c r="Y1534" s="429">
        <f t="shared" si="36"/>
        <v>0</v>
      </c>
      <c r="Z1534" s="429">
        <f t="shared" si="35"/>
        <v>0</v>
      </c>
      <c r="AA1534" s="429" t="s">
        <v>1296</v>
      </c>
    </row>
    <row r="1535" spans="1:27" x14ac:dyDescent="0.25">
      <c r="A1535" t="s">
        <v>149</v>
      </c>
      <c r="B1535" t="s">
        <v>1246</v>
      </c>
      <c r="C1535" t="s">
        <v>1324</v>
      </c>
      <c r="D1535" t="s">
        <v>1384</v>
      </c>
      <c r="E1535" t="s">
        <v>1326</v>
      </c>
      <c r="F1535" t="s">
        <v>1293</v>
      </c>
      <c r="G1535">
        <v>35</v>
      </c>
      <c r="H1535">
        <v>35015</v>
      </c>
      <c r="I1535" t="s">
        <v>552</v>
      </c>
      <c r="J1535" t="s">
        <v>1385</v>
      </c>
      <c r="K1535" t="s">
        <v>1386</v>
      </c>
      <c r="L1535">
        <v>4.9201571104604591</v>
      </c>
      <c r="M1535">
        <v>7.7316754592950065</v>
      </c>
      <c r="N1535">
        <v>9.606021025184706</v>
      </c>
      <c r="O1535">
        <v>0.98403142209209182</v>
      </c>
      <c r="P1535">
        <v>0</v>
      </c>
      <c r="Q1535">
        <v>0</v>
      </c>
      <c r="R1535" t="s">
        <v>531</v>
      </c>
      <c r="S1535" t="s">
        <v>531</v>
      </c>
      <c r="T1535" t="s">
        <v>531</v>
      </c>
      <c r="U1535" t="s">
        <v>531</v>
      </c>
      <c r="W1535" s="429">
        <f t="shared" si="36"/>
        <v>0</v>
      </c>
      <c r="X1535" s="429">
        <f t="shared" si="36"/>
        <v>0</v>
      </c>
      <c r="Y1535" s="429">
        <f t="shared" si="36"/>
        <v>0</v>
      </c>
      <c r="Z1535" s="429">
        <f t="shared" si="35"/>
        <v>0</v>
      </c>
      <c r="AA1535" s="429" t="s">
        <v>1296</v>
      </c>
    </row>
    <row r="1536" spans="1:27" x14ac:dyDescent="0.25">
      <c r="A1536" t="s">
        <v>149</v>
      </c>
      <c r="B1536" t="s">
        <v>1246</v>
      </c>
      <c r="C1536" t="s">
        <v>1324</v>
      </c>
      <c r="D1536" t="s">
        <v>1384</v>
      </c>
      <c r="E1536" t="s">
        <v>1326</v>
      </c>
      <c r="F1536" t="s">
        <v>1293</v>
      </c>
      <c r="G1536">
        <v>35</v>
      </c>
      <c r="H1536">
        <v>35015</v>
      </c>
      <c r="I1536" t="s">
        <v>552</v>
      </c>
      <c r="J1536" t="s">
        <v>1385</v>
      </c>
      <c r="K1536" t="s">
        <v>1386</v>
      </c>
      <c r="L1536">
        <v>0</v>
      </c>
      <c r="M1536">
        <v>30.223822249971395</v>
      </c>
      <c r="N1536">
        <v>0</v>
      </c>
      <c r="O1536">
        <v>0</v>
      </c>
      <c r="P1536">
        <v>0</v>
      </c>
      <c r="Q1536">
        <v>0</v>
      </c>
      <c r="R1536" t="s">
        <v>531</v>
      </c>
      <c r="S1536" t="s">
        <v>531</v>
      </c>
      <c r="T1536" t="s">
        <v>531</v>
      </c>
      <c r="U1536" t="s">
        <v>531</v>
      </c>
      <c r="W1536" s="429">
        <f t="shared" si="36"/>
        <v>0</v>
      </c>
      <c r="X1536" s="429">
        <f t="shared" si="36"/>
        <v>0</v>
      </c>
      <c r="Y1536" s="429">
        <f t="shared" si="36"/>
        <v>0</v>
      </c>
      <c r="Z1536" s="429">
        <f t="shared" si="35"/>
        <v>0</v>
      </c>
      <c r="AA1536" s="429" t="s">
        <v>1296</v>
      </c>
    </row>
    <row r="1537" spans="1:27" x14ac:dyDescent="0.25">
      <c r="A1537" t="s">
        <v>149</v>
      </c>
      <c r="B1537" t="s">
        <v>1246</v>
      </c>
      <c r="C1537" t="s">
        <v>1324</v>
      </c>
      <c r="D1537" t="s">
        <v>1384</v>
      </c>
      <c r="E1537" t="s">
        <v>1326</v>
      </c>
      <c r="F1537" t="s">
        <v>1293</v>
      </c>
      <c r="G1537">
        <v>35</v>
      </c>
      <c r="H1537">
        <v>35015</v>
      </c>
      <c r="I1537" t="s">
        <v>552</v>
      </c>
      <c r="J1537" t="s">
        <v>1385</v>
      </c>
      <c r="K1537" t="s">
        <v>1386</v>
      </c>
      <c r="L1537">
        <v>23.429319573621235</v>
      </c>
      <c r="M1537">
        <v>23.429319573621235</v>
      </c>
      <c r="N1537">
        <v>23.429319573621235</v>
      </c>
      <c r="O1537">
        <v>23.429319573621235</v>
      </c>
      <c r="P1537">
        <v>0</v>
      </c>
      <c r="Q1537">
        <v>0</v>
      </c>
      <c r="R1537" t="s">
        <v>531</v>
      </c>
      <c r="S1537" t="s">
        <v>531</v>
      </c>
      <c r="T1537" t="s">
        <v>531</v>
      </c>
      <c r="U1537" t="s">
        <v>531</v>
      </c>
      <c r="W1537" s="429">
        <f t="shared" si="36"/>
        <v>0</v>
      </c>
      <c r="X1537" s="429">
        <f t="shared" si="36"/>
        <v>0</v>
      </c>
      <c r="Y1537" s="429">
        <f t="shared" si="36"/>
        <v>0</v>
      </c>
      <c r="Z1537" s="429">
        <f t="shared" si="35"/>
        <v>0</v>
      </c>
      <c r="AA1537" s="429" t="s">
        <v>1296</v>
      </c>
    </row>
    <row r="1538" spans="1:27" x14ac:dyDescent="0.25">
      <c r="A1538" t="s">
        <v>149</v>
      </c>
      <c r="B1538" t="s">
        <v>1246</v>
      </c>
      <c r="C1538" t="s">
        <v>1324</v>
      </c>
      <c r="D1538" t="s">
        <v>1384</v>
      </c>
      <c r="E1538" t="s">
        <v>1326</v>
      </c>
      <c r="F1538" t="s">
        <v>1293</v>
      </c>
      <c r="G1538">
        <v>35</v>
      </c>
      <c r="H1538">
        <v>35015</v>
      </c>
      <c r="I1538" t="s">
        <v>552</v>
      </c>
      <c r="J1538" t="s">
        <v>1385</v>
      </c>
      <c r="K1538" t="s">
        <v>1386</v>
      </c>
      <c r="L1538">
        <v>1.0074607416657131</v>
      </c>
      <c r="M1538">
        <v>0</v>
      </c>
      <c r="N1538">
        <v>0.84345550465036445</v>
      </c>
      <c r="O1538">
        <v>0</v>
      </c>
      <c r="P1538">
        <v>0</v>
      </c>
      <c r="Q1538">
        <v>0</v>
      </c>
      <c r="R1538" t="s">
        <v>531</v>
      </c>
      <c r="S1538" t="s">
        <v>531</v>
      </c>
      <c r="T1538" t="s">
        <v>531</v>
      </c>
      <c r="U1538" t="s">
        <v>531</v>
      </c>
      <c r="W1538" s="429">
        <f t="shared" si="36"/>
        <v>0</v>
      </c>
      <c r="X1538" s="429">
        <f t="shared" si="36"/>
        <v>0</v>
      </c>
      <c r="Y1538" s="429">
        <f t="shared" si="36"/>
        <v>0</v>
      </c>
      <c r="Z1538" s="429">
        <f t="shared" si="35"/>
        <v>0</v>
      </c>
      <c r="AA1538" s="429" t="s">
        <v>1296</v>
      </c>
    </row>
    <row r="1539" spans="1:27" x14ac:dyDescent="0.25">
      <c r="A1539" t="s">
        <v>149</v>
      </c>
      <c r="B1539" t="s">
        <v>1246</v>
      </c>
      <c r="C1539" t="s">
        <v>1324</v>
      </c>
      <c r="D1539" t="s">
        <v>1384</v>
      </c>
      <c r="E1539" t="s">
        <v>1326</v>
      </c>
      <c r="F1539" t="s">
        <v>1293</v>
      </c>
      <c r="G1539">
        <v>35</v>
      </c>
      <c r="H1539">
        <v>35015</v>
      </c>
      <c r="I1539" t="s">
        <v>552</v>
      </c>
      <c r="J1539" t="s">
        <v>1385</v>
      </c>
      <c r="K1539" t="s">
        <v>1386</v>
      </c>
      <c r="L1539">
        <v>1.0074607416657131</v>
      </c>
      <c r="M1539">
        <v>0</v>
      </c>
      <c r="N1539">
        <v>0.84345550465036445</v>
      </c>
      <c r="O1539">
        <v>0</v>
      </c>
      <c r="P1539">
        <v>0</v>
      </c>
      <c r="Q1539">
        <v>0</v>
      </c>
      <c r="R1539" t="s">
        <v>531</v>
      </c>
      <c r="S1539" t="s">
        <v>531</v>
      </c>
      <c r="T1539" t="s">
        <v>531</v>
      </c>
      <c r="U1539" t="s">
        <v>531</v>
      </c>
      <c r="W1539" s="429">
        <f t="shared" si="36"/>
        <v>0</v>
      </c>
      <c r="X1539" s="429">
        <f t="shared" si="36"/>
        <v>0</v>
      </c>
      <c r="Y1539" s="429">
        <f t="shared" si="36"/>
        <v>0</v>
      </c>
      <c r="Z1539" s="429">
        <f t="shared" si="35"/>
        <v>0</v>
      </c>
      <c r="AA1539" s="429" t="s">
        <v>1296</v>
      </c>
    </row>
    <row r="1540" spans="1:27" x14ac:dyDescent="0.25">
      <c r="A1540" t="s">
        <v>149</v>
      </c>
      <c r="B1540" t="s">
        <v>1246</v>
      </c>
      <c r="C1540" t="s">
        <v>1324</v>
      </c>
      <c r="D1540" t="s">
        <v>1384</v>
      </c>
      <c r="E1540" t="s">
        <v>1326</v>
      </c>
      <c r="F1540" t="s">
        <v>1293</v>
      </c>
      <c r="G1540">
        <v>35</v>
      </c>
      <c r="H1540">
        <v>35015</v>
      </c>
      <c r="I1540" t="s">
        <v>552</v>
      </c>
      <c r="J1540" t="s">
        <v>1385</v>
      </c>
      <c r="K1540" t="s">
        <v>1386</v>
      </c>
      <c r="L1540">
        <v>4.2172775232518225</v>
      </c>
      <c r="M1540">
        <v>17.806282875952139</v>
      </c>
      <c r="N1540">
        <v>3.514397936043185</v>
      </c>
      <c r="O1540">
        <v>3.2801047403069727</v>
      </c>
      <c r="P1540">
        <v>0</v>
      </c>
      <c r="Q1540">
        <v>0</v>
      </c>
      <c r="R1540" t="s">
        <v>531</v>
      </c>
      <c r="S1540" t="s">
        <v>531</v>
      </c>
      <c r="T1540" t="s">
        <v>531</v>
      </c>
      <c r="U1540" t="s">
        <v>531</v>
      </c>
      <c r="W1540" s="429">
        <f t="shared" si="36"/>
        <v>0</v>
      </c>
      <c r="X1540" s="429">
        <f t="shared" si="36"/>
        <v>0</v>
      </c>
      <c r="Y1540" s="429">
        <f t="shared" si="36"/>
        <v>0</v>
      </c>
      <c r="Z1540" s="429">
        <f t="shared" si="35"/>
        <v>0</v>
      </c>
      <c r="AA1540" s="429" t="s">
        <v>1296</v>
      </c>
    </row>
    <row r="1541" spans="1:27" x14ac:dyDescent="0.25">
      <c r="A1541" t="s">
        <v>149</v>
      </c>
      <c r="B1541" t="s">
        <v>1246</v>
      </c>
      <c r="C1541" t="s">
        <v>1324</v>
      </c>
      <c r="D1541" t="s">
        <v>1384</v>
      </c>
      <c r="E1541" t="s">
        <v>1326</v>
      </c>
      <c r="F1541" t="s">
        <v>1293</v>
      </c>
      <c r="G1541">
        <v>35</v>
      </c>
      <c r="H1541">
        <v>35015</v>
      </c>
      <c r="I1541" t="s">
        <v>552</v>
      </c>
      <c r="J1541" t="s">
        <v>1385</v>
      </c>
      <c r="K1541" t="s">
        <v>1386</v>
      </c>
      <c r="L1541">
        <v>16.634816897271076</v>
      </c>
      <c r="M1541">
        <v>26.006544726719568</v>
      </c>
      <c r="N1541">
        <v>33.035340598805938</v>
      </c>
      <c r="O1541">
        <v>3.2801047403069727</v>
      </c>
      <c r="P1541">
        <v>0</v>
      </c>
      <c r="Q1541">
        <v>0</v>
      </c>
      <c r="R1541" t="s">
        <v>531</v>
      </c>
      <c r="S1541" t="s">
        <v>531</v>
      </c>
      <c r="T1541" t="s">
        <v>531</v>
      </c>
      <c r="U1541" t="s">
        <v>531</v>
      </c>
      <c r="W1541" s="429">
        <f t="shared" si="36"/>
        <v>0</v>
      </c>
      <c r="X1541" s="429">
        <f t="shared" si="36"/>
        <v>0</v>
      </c>
      <c r="Y1541" s="429">
        <f t="shared" si="36"/>
        <v>0</v>
      </c>
      <c r="Z1541" s="429">
        <f t="shared" si="35"/>
        <v>0</v>
      </c>
      <c r="AA1541" s="429" t="s">
        <v>1296</v>
      </c>
    </row>
    <row r="1542" spans="1:27" x14ac:dyDescent="0.25">
      <c r="A1542" t="s">
        <v>149</v>
      </c>
      <c r="B1542" t="s">
        <v>1246</v>
      </c>
      <c r="C1542" t="s">
        <v>1324</v>
      </c>
      <c r="D1542" t="s">
        <v>1384</v>
      </c>
      <c r="E1542" t="s">
        <v>1326</v>
      </c>
      <c r="F1542" t="s">
        <v>1293</v>
      </c>
      <c r="G1542">
        <v>35</v>
      </c>
      <c r="H1542">
        <v>35015</v>
      </c>
      <c r="I1542" t="s">
        <v>552</v>
      </c>
      <c r="J1542" t="s">
        <v>1385</v>
      </c>
      <c r="K1542" t="s">
        <v>1386</v>
      </c>
      <c r="L1542">
        <v>23.429319573621235</v>
      </c>
      <c r="M1542">
        <v>23.429319573621235</v>
      </c>
      <c r="N1542">
        <v>23.429319573621235</v>
      </c>
      <c r="O1542">
        <v>23.429319573621235</v>
      </c>
      <c r="P1542">
        <v>0</v>
      </c>
      <c r="Q1542">
        <v>0</v>
      </c>
      <c r="R1542" t="s">
        <v>531</v>
      </c>
      <c r="S1542" t="s">
        <v>531</v>
      </c>
      <c r="T1542" t="s">
        <v>531</v>
      </c>
      <c r="U1542" t="s">
        <v>531</v>
      </c>
      <c r="W1542" s="429">
        <f t="shared" si="36"/>
        <v>0</v>
      </c>
      <c r="X1542" s="429">
        <f t="shared" si="36"/>
        <v>0</v>
      </c>
      <c r="Y1542" s="429">
        <f t="shared" si="36"/>
        <v>0</v>
      </c>
      <c r="Z1542" s="429">
        <f t="shared" si="35"/>
        <v>0</v>
      </c>
      <c r="AA1542" s="429" t="s">
        <v>1296</v>
      </c>
    </row>
    <row r="1543" spans="1:27" x14ac:dyDescent="0.25">
      <c r="A1543" t="s">
        <v>149</v>
      </c>
      <c r="B1543" t="s">
        <v>1246</v>
      </c>
      <c r="C1543" t="s">
        <v>1324</v>
      </c>
      <c r="D1543" t="s">
        <v>1384</v>
      </c>
      <c r="E1543" t="s">
        <v>1326</v>
      </c>
      <c r="F1543" t="s">
        <v>1293</v>
      </c>
      <c r="G1543">
        <v>35</v>
      </c>
      <c r="H1543">
        <v>35015</v>
      </c>
      <c r="I1543" t="s">
        <v>552</v>
      </c>
      <c r="J1543" t="s">
        <v>1385</v>
      </c>
      <c r="K1543" t="s">
        <v>1386</v>
      </c>
      <c r="L1543">
        <v>0</v>
      </c>
      <c r="M1543">
        <v>29.755235858498967</v>
      </c>
      <c r="N1543">
        <v>0</v>
      </c>
      <c r="O1543">
        <v>0</v>
      </c>
      <c r="P1543">
        <v>0</v>
      </c>
      <c r="Q1543">
        <v>0</v>
      </c>
      <c r="R1543" t="s">
        <v>531</v>
      </c>
      <c r="S1543" t="s">
        <v>531</v>
      </c>
      <c r="T1543" t="s">
        <v>531</v>
      </c>
      <c r="U1543" t="s">
        <v>531</v>
      </c>
      <c r="W1543" s="429">
        <f t="shared" si="36"/>
        <v>0</v>
      </c>
      <c r="X1543" s="429">
        <f t="shared" si="36"/>
        <v>0</v>
      </c>
      <c r="Y1543" s="429">
        <f t="shared" si="36"/>
        <v>0</v>
      </c>
      <c r="Z1543" s="429">
        <f t="shared" si="35"/>
        <v>0</v>
      </c>
      <c r="AA1543" s="429" t="s">
        <v>1296</v>
      </c>
    </row>
    <row r="1544" spans="1:27" x14ac:dyDescent="0.25">
      <c r="A1544" t="s">
        <v>149</v>
      </c>
      <c r="B1544" t="s">
        <v>1246</v>
      </c>
      <c r="C1544" t="s">
        <v>1324</v>
      </c>
      <c r="D1544" t="s">
        <v>1384</v>
      </c>
      <c r="E1544" t="s">
        <v>1326</v>
      </c>
      <c r="F1544" t="s">
        <v>1293</v>
      </c>
      <c r="G1544">
        <v>35</v>
      </c>
      <c r="H1544">
        <v>35015</v>
      </c>
      <c r="I1544" t="s">
        <v>552</v>
      </c>
      <c r="J1544" t="s">
        <v>1385</v>
      </c>
      <c r="K1544" t="s">
        <v>1386</v>
      </c>
      <c r="L1544">
        <v>2.3429319573621235</v>
      </c>
      <c r="M1544">
        <v>17.337696484479714</v>
      </c>
      <c r="N1544">
        <v>0</v>
      </c>
      <c r="O1544">
        <v>3.0458115445707605</v>
      </c>
      <c r="P1544">
        <v>0</v>
      </c>
      <c r="Q1544">
        <v>0</v>
      </c>
      <c r="R1544" t="s">
        <v>531</v>
      </c>
      <c r="S1544" t="s">
        <v>531</v>
      </c>
      <c r="T1544" t="s">
        <v>531</v>
      </c>
      <c r="U1544" t="s">
        <v>531</v>
      </c>
      <c r="W1544" s="429">
        <f t="shared" si="36"/>
        <v>0</v>
      </c>
      <c r="X1544" s="429">
        <f t="shared" si="36"/>
        <v>0</v>
      </c>
      <c r="Y1544" s="429">
        <f t="shared" si="36"/>
        <v>0</v>
      </c>
      <c r="Z1544" s="429">
        <f t="shared" si="35"/>
        <v>0</v>
      </c>
      <c r="AA1544" s="429" t="s">
        <v>1296</v>
      </c>
    </row>
    <row r="1545" spans="1:27" x14ac:dyDescent="0.25">
      <c r="A1545" t="s">
        <v>149</v>
      </c>
      <c r="B1545" t="s">
        <v>1246</v>
      </c>
      <c r="C1545" t="s">
        <v>1324</v>
      </c>
      <c r="D1545" t="s">
        <v>1384</v>
      </c>
      <c r="E1545" t="s">
        <v>1326</v>
      </c>
      <c r="F1545" t="s">
        <v>1293</v>
      </c>
      <c r="G1545">
        <v>35</v>
      </c>
      <c r="H1545">
        <v>35015</v>
      </c>
      <c r="I1545" t="s">
        <v>552</v>
      </c>
      <c r="J1545" t="s">
        <v>1385</v>
      </c>
      <c r="K1545" t="s">
        <v>1386</v>
      </c>
      <c r="L1545">
        <v>9.1374346337122816</v>
      </c>
      <c r="M1545">
        <v>14.291884939908952</v>
      </c>
      <c r="N1545">
        <v>18.274869267424563</v>
      </c>
      <c r="O1545">
        <v>1.8743455658896988</v>
      </c>
      <c r="P1545">
        <v>0</v>
      </c>
      <c r="Q1545">
        <v>0</v>
      </c>
      <c r="R1545" t="s">
        <v>531</v>
      </c>
      <c r="S1545" t="s">
        <v>531</v>
      </c>
      <c r="T1545" t="s">
        <v>531</v>
      </c>
      <c r="U1545" t="s">
        <v>531</v>
      </c>
      <c r="W1545" s="429">
        <f t="shared" si="36"/>
        <v>0</v>
      </c>
      <c r="X1545" s="429">
        <f t="shared" si="36"/>
        <v>0</v>
      </c>
      <c r="Y1545" s="429">
        <f t="shared" si="36"/>
        <v>0</v>
      </c>
      <c r="Z1545" s="429">
        <f t="shared" si="35"/>
        <v>0</v>
      </c>
      <c r="AA1545" s="429" t="s">
        <v>1296</v>
      </c>
    </row>
    <row r="1546" spans="1:27" x14ac:dyDescent="0.25">
      <c r="A1546" t="s">
        <v>149</v>
      </c>
      <c r="B1546" t="s">
        <v>1246</v>
      </c>
      <c r="C1546" t="s">
        <v>1324</v>
      </c>
      <c r="D1546" t="s">
        <v>1384</v>
      </c>
      <c r="E1546" t="s">
        <v>1326</v>
      </c>
      <c r="F1546" t="s">
        <v>1293</v>
      </c>
      <c r="G1546">
        <v>35</v>
      </c>
      <c r="H1546">
        <v>35015</v>
      </c>
      <c r="I1546" t="s">
        <v>552</v>
      </c>
      <c r="J1546" t="s">
        <v>1385</v>
      </c>
      <c r="K1546" t="s">
        <v>1386</v>
      </c>
      <c r="L1546">
        <v>0</v>
      </c>
      <c r="M1546">
        <v>29.755235858498967</v>
      </c>
      <c r="N1546">
        <v>0</v>
      </c>
      <c r="O1546">
        <v>0</v>
      </c>
      <c r="P1546">
        <v>0</v>
      </c>
      <c r="Q1546">
        <v>0</v>
      </c>
      <c r="R1546" t="s">
        <v>531</v>
      </c>
      <c r="S1546" t="s">
        <v>531</v>
      </c>
      <c r="T1546" t="s">
        <v>531</v>
      </c>
      <c r="U1546" t="s">
        <v>531</v>
      </c>
      <c r="W1546" s="429">
        <f t="shared" si="36"/>
        <v>0</v>
      </c>
      <c r="X1546" s="429">
        <f t="shared" si="36"/>
        <v>0</v>
      </c>
      <c r="Y1546" s="429">
        <f t="shared" si="36"/>
        <v>0</v>
      </c>
      <c r="Z1546" s="429">
        <f t="shared" si="35"/>
        <v>0</v>
      </c>
      <c r="AA1546" s="429" t="s">
        <v>1296</v>
      </c>
    </row>
    <row r="1547" spans="1:27" x14ac:dyDescent="0.25">
      <c r="A1547" t="s">
        <v>149</v>
      </c>
      <c r="B1547" t="s">
        <v>1246</v>
      </c>
      <c r="C1547" t="s">
        <v>1324</v>
      </c>
      <c r="D1547" t="s">
        <v>1384</v>
      </c>
      <c r="E1547" t="s">
        <v>1326</v>
      </c>
      <c r="F1547" t="s">
        <v>1293</v>
      </c>
      <c r="G1547">
        <v>35</v>
      </c>
      <c r="H1547">
        <v>35015</v>
      </c>
      <c r="I1547" t="s">
        <v>552</v>
      </c>
      <c r="J1547" t="s">
        <v>1385</v>
      </c>
      <c r="K1547" t="s">
        <v>1386</v>
      </c>
      <c r="L1547">
        <v>23.429319573621235</v>
      </c>
      <c r="M1547">
        <v>23.429319573621235</v>
      </c>
      <c r="N1547">
        <v>23.429319573621235</v>
      </c>
      <c r="O1547">
        <v>23.429319573621235</v>
      </c>
      <c r="P1547">
        <v>0</v>
      </c>
      <c r="Q1547">
        <v>0</v>
      </c>
      <c r="R1547" t="s">
        <v>531</v>
      </c>
      <c r="S1547" t="s">
        <v>531</v>
      </c>
      <c r="T1547" t="s">
        <v>531</v>
      </c>
      <c r="U1547" t="s">
        <v>531</v>
      </c>
      <c r="W1547" s="429">
        <f t="shared" si="36"/>
        <v>0</v>
      </c>
      <c r="X1547" s="429">
        <f t="shared" si="36"/>
        <v>0</v>
      </c>
      <c r="Y1547" s="429">
        <f t="shared" si="36"/>
        <v>0</v>
      </c>
      <c r="Z1547" s="429">
        <f t="shared" si="35"/>
        <v>0</v>
      </c>
      <c r="AA1547" s="429" t="s">
        <v>1296</v>
      </c>
    </row>
    <row r="1548" spans="1:27" x14ac:dyDescent="0.25">
      <c r="A1548" t="s">
        <v>149</v>
      </c>
      <c r="B1548" t="s">
        <v>1246</v>
      </c>
      <c r="C1548" t="s">
        <v>1324</v>
      </c>
      <c r="D1548" t="s">
        <v>1384</v>
      </c>
      <c r="E1548" t="s">
        <v>1326</v>
      </c>
      <c r="F1548" t="s">
        <v>1293</v>
      </c>
      <c r="G1548">
        <v>35</v>
      </c>
      <c r="H1548">
        <v>35025</v>
      </c>
      <c r="I1548" t="s">
        <v>563</v>
      </c>
      <c r="J1548" t="s">
        <v>1385</v>
      </c>
      <c r="K1548" t="s">
        <v>1386</v>
      </c>
      <c r="L1548">
        <v>19.493193885252868</v>
      </c>
      <c r="M1548">
        <v>23.780759367225553</v>
      </c>
      <c r="N1548">
        <v>58.573298934053085</v>
      </c>
      <c r="O1548">
        <v>7.9659686550312196</v>
      </c>
      <c r="P1548">
        <v>0</v>
      </c>
      <c r="Q1548">
        <v>0</v>
      </c>
      <c r="R1548" t="s">
        <v>531</v>
      </c>
      <c r="S1548" t="s">
        <v>531</v>
      </c>
      <c r="T1548" t="s">
        <v>531</v>
      </c>
      <c r="U1548" t="s">
        <v>531</v>
      </c>
      <c r="W1548" s="429">
        <f t="shared" si="36"/>
        <v>0</v>
      </c>
      <c r="X1548" s="429">
        <f t="shared" si="36"/>
        <v>0</v>
      </c>
      <c r="Y1548" s="429">
        <f t="shared" si="36"/>
        <v>0</v>
      </c>
      <c r="Z1548" s="429">
        <f t="shared" si="35"/>
        <v>0</v>
      </c>
      <c r="AA1548" s="429" t="s">
        <v>1296</v>
      </c>
    </row>
    <row r="1549" spans="1:27" x14ac:dyDescent="0.25">
      <c r="A1549" t="s">
        <v>149</v>
      </c>
      <c r="B1549" t="s">
        <v>1246</v>
      </c>
      <c r="C1549" t="s">
        <v>1324</v>
      </c>
      <c r="D1549" t="s">
        <v>1384</v>
      </c>
      <c r="E1549" t="s">
        <v>1326</v>
      </c>
      <c r="F1549" t="s">
        <v>1293</v>
      </c>
      <c r="G1549">
        <v>35</v>
      </c>
      <c r="H1549">
        <v>35025</v>
      </c>
      <c r="I1549" t="s">
        <v>563</v>
      </c>
      <c r="J1549" t="s">
        <v>1385</v>
      </c>
      <c r="K1549" t="s">
        <v>1386</v>
      </c>
      <c r="L1549">
        <v>19.493193885252868</v>
      </c>
      <c r="M1549">
        <v>23.780759367225553</v>
      </c>
      <c r="N1549">
        <v>58.573298934053085</v>
      </c>
      <c r="O1549">
        <v>7.9659686550312196</v>
      </c>
      <c r="P1549">
        <v>0</v>
      </c>
      <c r="Q1549">
        <v>0</v>
      </c>
      <c r="R1549" t="s">
        <v>531</v>
      </c>
      <c r="S1549" t="s">
        <v>531</v>
      </c>
      <c r="T1549" t="s">
        <v>531</v>
      </c>
      <c r="U1549" t="s">
        <v>531</v>
      </c>
      <c r="W1549" s="429">
        <f t="shared" si="36"/>
        <v>0</v>
      </c>
      <c r="X1549" s="429">
        <f t="shared" si="36"/>
        <v>0</v>
      </c>
      <c r="Y1549" s="429">
        <f t="shared" si="36"/>
        <v>0</v>
      </c>
      <c r="Z1549" s="429">
        <f t="shared" si="35"/>
        <v>0</v>
      </c>
      <c r="AA1549" s="429" t="s">
        <v>1296</v>
      </c>
    </row>
    <row r="1550" spans="1:27" x14ac:dyDescent="0.25">
      <c r="A1550" t="s">
        <v>149</v>
      </c>
      <c r="B1550" t="s">
        <v>1246</v>
      </c>
      <c r="C1550" t="s">
        <v>1324</v>
      </c>
      <c r="D1550" t="s">
        <v>1384</v>
      </c>
      <c r="E1550" t="s">
        <v>1326</v>
      </c>
      <c r="F1550" t="s">
        <v>1293</v>
      </c>
      <c r="G1550">
        <v>35</v>
      </c>
      <c r="H1550">
        <v>35025</v>
      </c>
      <c r="I1550" t="s">
        <v>563</v>
      </c>
      <c r="J1550" t="s">
        <v>1385</v>
      </c>
      <c r="K1550" t="s">
        <v>1386</v>
      </c>
      <c r="L1550">
        <v>19.493193885252868</v>
      </c>
      <c r="M1550">
        <v>23.780759367225553</v>
      </c>
      <c r="N1550">
        <v>58.573298934053085</v>
      </c>
      <c r="O1550">
        <v>7.9659686550312196</v>
      </c>
      <c r="P1550">
        <v>0</v>
      </c>
      <c r="Q1550">
        <v>0</v>
      </c>
      <c r="R1550" t="s">
        <v>531</v>
      </c>
      <c r="S1550" t="s">
        <v>531</v>
      </c>
      <c r="T1550" t="s">
        <v>531</v>
      </c>
      <c r="U1550" t="s">
        <v>531</v>
      </c>
      <c r="W1550" s="429">
        <f t="shared" si="36"/>
        <v>0</v>
      </c>
      <c r="X1550" s="429">
        <f t="shared" si="36"/>
        <v>0</v>
      </c>
      <c r="Y1550" s="429">
        <f t="shared" si="36"/>
        <v>0</v>
      </c>
      <c r="Z1550" s="429">
        <f t="shared" si="35"/>
        <v>0</v>
      </c>
      <c r="AA1550" s="429" t="s">
        <v>1296</v>
      </c>
    </row>
    <row r="1551" spans="1:27" x14ac:dyDescent="0.25">
      <c r="A1551" t="s">
        <v>149</v>
      </c>
      <c r="B1551" t="s">
        <v>1246</v>
      </c>
      <c r="C1551" t="s">
        <v>1324</v>
      </c>
      <c r="D1551" t="s">
        <v>1384</v>
      </c>
      <c r="E1551" t="s">
        <v>1326</v>
      </c>
      <c r="F1551" t="s">
        <v>1293</v>
      </c>
      <c r="G1551">
        <v>35</v>
      </c>
      <c r="H1551">
        <v>35025</v>
      </c>
      <c r="I1551" t="s">
        <v>563</v>
      </c>
      <c r="J1551" t="s">
        <v>1385</v>
      </c>
      <c r="K1551" t="s">
        <v>1386</v>
      </c>
      <c r="L1551">
        <v>0</v>
      </c>
      <c r="M1551">
        <v>8.340837768209159</v>
      </c>
      <c r="N1551">
        <v>0</v>
      </c>
      <c r="O1551">
        <v>0</v>
      </c>
      <c r="P1551">
        <v>0</v>
      </c>
      <c r="Q1551">
        <v>0</v>
      </c>
      <c r="R1551" t="s">
        <v>531</v>
      </c>
      <c r="S1551" t="s">
        <v>531</v>
      </c>
      <c r="T1551" t="s">
        <v>531</v>
      </c>
      <c r="U1551" t="s">
        <v>531</v>
      </c>
      <c r="W1551" s="429">
        <f t="shared" si="36"/>
        <v>0</v>
      </c>
      <c r="X1551" s="429">
        <f t="shared" si="36"/>
        <v>0</v>
      </c>
      <c r="Y1551" s="429">
        <f t="shared" si="36"/>
        <v>0</v>
      </c>
      <c r="Z1551" s="429">
        <f t="shared" si="35"/>
        <v>0</v>
      </c>
      <c r="AA1551" s="429" t="s">
        <v>1296</v>
      </c>
    </row>
    <row r="1552" spans="1:27" x14ac:dyDescent="0.25">
      <c r="A1552" t="s">
        <v>149</v>
      </c>
      <c r="B1552" t="s">
        <v>1246</v>
      </c>
      <c r="C1552" t="s">
        <v>1324</v>
      </c>
      <c r="D1552" t="s">
        <v>1384</v>
      </c>
      <c r="E1552" t="s">
        <v>1326</v>
      </c>
      <c r="F1552" t="s">
        <v>1293</v>
      </c>
      <c r="G1552">
        <v>35</v>
      </c>
      <c r="H1552">
        <v>35025</v>
      </c>
      <c r="I1552" t="s">
        <v>563</v>
      </c>
      <c r="J1552" t="s">
        <v>1385</v>
      </c>
      <c r="K1552" t="s">
        <v>1386</v>
      </c>
      <c r="L1552">
        <v>4.732722553871489</v>
      </c>
      <c r="M1552">
        <v>0</v>
      </c>
      <c r="N1552">
        <v>3.9829843275156098</v>
      </c>
      <c r="O1552">
        <v>3.3269633794542153</v>
      </c>
      <c r="P1552">
        <v>0</v>
      </c>
      <c r="Q1552">
        <v>0</v>
      </c>
      <c r="R1552" t="s">
        <v>531</v>
      </c>
      <c r="S1552" t="s">
        <v>531</v>
      </c>
      <c r="T1552" t="s">
        <v>531</v>
      </c>
      <c r="U1552" t="s">
        <v>531</v>
      </c>
      <c r="W1552" s="429">
        <f t="shared" si="36"/>
        <v>0</v>
      </c>
      <c r="X1552" s="429">
        <f t="shared" si="36"/>
        <v>0</v>
      </c>
      <c r="Y1552" s="429">
        <f t="shared" si="36"/>
        <v>0</v>
      </c>
      <c r="Z1552" s="429">
        <f t="shared" si="35"/>
        <v>0</v>
      </c>
      <c r="AA1552" s="429" t="s">
        <v>1296</v>
      </c>
    </row>
    <row r="1553" spans="1:27" x14ac:dyDescent="0.25">
      <c r="A1553" t="s">
        <v>149</v>
      </c>
      <c r="B1553" t="s">
        <v>1246</v>
      </c>
      <c r="C1553" t="s">
        <v>1324</v>
      </c>
      <c r="D1553" t="s">
        <v>1384</v>
      </c>
      <c r="E1553" t="s">
        <v>1326</v>
      </c>
      <c r="F1553" t="s">
        <v>1293</v>
      </c>
      <c r="G1553">
        <v>35</v>
      </c>
      <c r="H1553">
        <v>35025</v>
      </c>
      <c r="I1553" t="s">
        <v>563</v>
      </c>
      <c r="J1553" t="s">
        <v>1385</v>
      </c>
      <c r="K1553" t="s">
        <v>1386</v>
      </c>
      <c r="L1553">
        <v>4.732722553871489</v>
      </c>
      <c r="M1553">
        <v>0</v>
      </c>
      <c r="N1553">
        <v>3.9829843275156098</v>
      </c>
      <c r="O1553">
        <v>3.3269633794542153</v>
      </c>
      <c r="P1553">
        <v>0</v>
      </c>
      <c r="Q1553">
        <v>0</v>
      </c>
      <c r="R1553" t="s">
        <v>531</v>
      </c>
      <c r="S1553" t="s">
        <v>531</v>
      </c>
      <c r="T1553" t="s">
        <v>531</v>
      </c>
      <c r="U1553" t="s">
        <v>531</v>
      </c>
      <c r="W1553" s="429">
        <f t="shared" si="36"/>
        <v>0</v>
      </c>
      <c r="X1553" s="429">
        <f t="shared" si="36"/>
        <v>0</v>
      </c>
      <c r="Y1553" s="429">
        <f t="shared" si="36"/>
        <v>0</v>
      </c>
      <c r="Z1553" s="429">
        <f t="shared" si="35"/>
        <v>0</v>
      </c>
      <c r="AA1553" s="429" t="s">
        <v>1296</v>
      </c>
    </row>
    <row r="1554" spans="1:27" x14ac:dyDescent="0.25">
      <c r="A1554" t="s">
        <v>149</v>
      </c>
      <c r="B1554" t="s">
        <v>1246</v>
      </c>
      <c r="C1554" t="s">
        <v>1324</v>
      </c>
      <c r="D1554" t="s">
        <v>1384</v>
      </c>
      <c r="E1554" t="s">
        <v>1326</v>
      </c>
      <c r="F1554" t="s">
        <v>1293</v>
      </c>
      <c r="G1554">
        <v>35</v>
      </c>
      <c r="H1554">
        <v>35025</v>
      </c>
      <c r="I1554" t="s">
        <v>563</v>
      </c>
      <c r="J1554" t="s">
        <v>1385</v>
      </c>
      <c r="K1554" t="s">
        <v>1386</v>
      </c>
      <c r="L1554">
        <v>4.732722553871489</v>
      </c>
      <c r="M1554">
        <v>0</v>
      </c>
      <c r="N1554">
        <v>3.9829843275156098</v>
      </c>
      <c r="O1554">
        <v>3.3269633794542153</v>
      </c>
      <c r="P1554">
        <v>0</v>
      </c>
      <c r="Q1554">
        <v>0</v>
      </c>
      <c r="R1554" t="s">
        <v>531</v>
      </c>
      <c r="S1554" t="s">
        <v>531</v>
      </c>
      <c r="T1554" t="s">
        <v>531</v>
      </c>
      <c r="U1554" t="s">
        <v>531</v>
      </c>
      <c r="W1554" s="429">
        <f t="shared" si="36"/>
        <v>0</v>
      </c>
      <c r="X1554" s="429">
        <f t="shared" si="36"/>
        <v>0</v>
      </c>
      <c r="Y1554" s="429">
        <f t="shared" si="36"/>
        <v>0</v>
      </c>
      <c r="Z1554" s="429">
        <f t="shared" si="35"/>
        <v>0</v>
      </c>
      <c r="AA1554" s="429" t="s">
        <v>1296</v>
      </c>
    </row>
    <row r="1555" spans="1:27" x14ac:dyDescent="0.25">
      <c r="A1555" t="s">
        <v>149</v>
      </c>
      <c r="B1555" t="s">
        <v>1246</v>
      </c>
      <c r="C1555" t="s">
        <v>1324</v>
      </c>
      <c r="D1555" t="s">
        <v>1384</v>
      </c>
      <c r="E1555" t="s">
        <v>1326</v>
      </c>
      <c r="F1555" t="s">
        <v>1293</v>
      </c>
      <c r="G1555">
        <v>35</v>
      </c>
      <c r="H1555">
        <v>35025</v>
      </c>
      <c r="I1555" t="s">
        <v>563</v>
      </c>
      <c r="J1555" t="s">
        <v>1385</v>
      </c>
      <c r="K1555" t="s">
        <v>1386</v>
      </c>
      <c r="L1555">
        <v>4.732722553871489</v>
      </c>
      <c r="M1555">
        <v>0</v>
      </c>
      <c r="N1555">
        <v>3.9829843275156098</v>
      </c>
      <c r="O1555">
        <v>3.3269633794542153</v>
      </c>
      <c r="P1555">
        <v>0</v>
      </c>
      <c r="Q1555">
        <v>0</v>
      </c>
      <c r="R1555" t="s">
        <v>531</v>
      </c>
      <c r="S1555" t="s">
        <v>531</v>
      </c>
      <c r="T1555" t="s">
        <v>531</v>
      </c>
      <c r="U1555" t="s">
        <v>531</v>
      </c>
      <c r="W1555" s="429">
        <f t="shared" si="36"/>
        <v>0</v>
      </c>
      <c r="X1555" s="429">
        <f t="shared" si="36"/>
        <v>0</v>
      </c>
      <c r="Y1555" s="429">
        <f t="shared" si="36"/>
        <v>0</v>
      </c>
      <c r="Z1555" s="429">
        <f t="shared" si="35"/>
        <v>0</v>
      </c>
      <c r="AA1555" s="429" t="s">
        <v>1296</v>
      </c>
    </row>
    <row r="1556" spans="1:27" x14ac:dyDescent="0.25">
      <c r="A1556" t="s">
        <v>149</v>
      </c>
      <c r="B1556" t="s">
        <v>1246</v>
      </c>
      <c r="C1556" t="s">
        <v>1324</v>
      </c>
      <c r="D1556" t="s">
        <v>1384</v>
      </c>
      <c r="E1556" t="s">
        <v>1326</v>
      </c>
      <c r="F1556" t="s">
        <v>1293</v>
      </c>
      <c r="G1556">
        <v>35</v>
      </c>
      <c r="H1556">
        <v>35025</v>
      </c>
      <c r="I1556" t="s">
        <v>563</v>
      </c>
      <c r="J1556" t="s">
        <v>1385</v>
      </c>
      <c r="K1556" t="s">
        <v>1386</v>
      </c>
      <c r="L1556">
        <v>0</v>
      </c>
      <c r="M1556">
        <v>14.99476452711759</v>
      </c>
      <c r="N1556">
        <v>0</v>
      </c>
      <c r="O1556">
        <v>0</v>
      </c>
      <c r="P1556">
        <v>0</v>
      </c>
      <c r="Q1556">
        <v>0</v>
      </c>
      <c r="R1556" t="s">
        <v>531</v>
      </c>
      <c r="S1556" t="s">
        <v>531</v>
      </c>
      <c r="T1556" t="s">
        <v>531</v>
      </c>
      <c r="U1556" t="s">
        <v>531</v>
      </c>
      <c r="W1556" s="429">
        <f t="shared" si="36"/>
        <v>0</v>
      </c>
      <c r="X1556" s="429">
        <f t="shared" si="36"/>
        <v>0</v>
      </c>
      <c r="Y1556" s="429">
        <f t="shared" si="36"/>
        <v>0</v>
      </c>
      <c r="Z1556" s="429">
        <f t="shared" si="35"/>
        <v>0</v>
      </c>
      <c r="AA1556" s="429" t="s">
        <v>1296</v>
      </c>
    </row>
    <row r="1557" spans="1:27" x14ac:dyDescent="0.25">
      <c r="A1557" t="s">
        <v>149</v>
      </c>
      <c r="B1557" t="s">
        <v>1246</v>
      </c>
      <c r="C1557" t="s">
        <v>1324</v>
      </c>
      <c r="D1557" t="s">
        <v>1384</v>
      </c>
      <c r="E1557" t="s">
        <v>1326</v>
      </c>
      <c r="F1557" t="s">
        <v>1293</v>
      </c>
      <c r="G1557">
        <v>35</v>
      </c>
      <c r="H1557">
        <v>35025</v>
      </c>
      <c r="I1557" t="s">
        <v>563</v>
      </c>
      <c r="J1557" t="s">
        <v>1385</v>
      </c>
      <c r="K1557" t="s">
        <v>1386</v>
      </c>
      <c r="L1557">
        <v>0</v>
      </c>
      <c r="M1557">
        <v>18.884031576338717</v>
      </c>
      <c r="N1557">
        <v>0</v>
      </c>
      <c r="O1557">
        <v>0</v>
      </c>
      <c r="P1557">
        <v>0</v>
      </c>
      <c r="Q1557">
        <v>0</v>
      </c>
      <c r="R1557" t="s">
        <v>531</v>
      </c>
      <c r="S1557" t="s">
        <v>531</v>
      </c>
      <c r="T1557" t="s">
        <v>531</v>
      </c>
      <c r="U1557" t="s">
        <v>531</v>
      </c>
      <c r="W1557" s="429">
        <f t="shared" si="36"/>
        <v>0</v>
      </c>
      <c r="X1557" s="429">
        <f t="shared" si="36"/>
        <v>0</v>
      </c>
      <c r="Y1557" s="429">
        <f t="shared" si="36"/>
        <v>0</v>
      </c>
      <c r="Z1557" s="429">
        <f t="shared" si="35"/>
        <v>0</v>
      </c>
      <c r="AA1557" s="429" t="s">
        <v>1296</v>
      </c>
    </row>
    <row r="1558" spans="1:27" x14ac:dyDescent="0.25">
      <c r="A1558" t="s">
        <v>149</v>
      </c>
      <c r="B1558" t="s">
        <v>1246</v>
      </c>
      <c r="C1558" t="s">
        <v>1324</v>
      </c>
      <c r="D1558" t="s">
        <v>1384</v>
      </c>
      <c r="E1558" t="s">
        <v>1326</v>
      </c>
      <c r="F1558" t="s">
        <v>1293</v>
      </c>
      <c r="G1558">
        <v>35</v>
      </c>
      <c r="H1558">
        <v>35015</v>
      </c>
      <c r="I1558" t="s">
        <v>552</v>
      </c>
      <c r="J1558" t="s">
        <v>1385</v>
      </c>
      <c r="K1558" t="s">
        <v>1386</v>
      </c>
      <c r="L1558">
        <v>0</v>
      </c>
      <c r="M1558">
        <v>50.607330279021873</v>
      </c>
      <c r="N1558">
        <v>0</v>
      </c>
      <c r="O1558">
        <v>0</v>
      </c>
      <c r="P1558">
        <v>0</v>
      </c>
      <c r="Q1558">
        <v>0</v>
      </c>
      <c r="R1558" t="s">
        <v>531</v>
      </c>
      <c r="S1558" t="s">
        <v>531</v>
      </c>
      <c r="T1558" t="s">
        <v>531</v>
      </c>
      <c r="U1558" t="s">
        <v>531</v>
      </c>
      <c r="W1558" s="429">
        <f t="shared" si="36"/>
        <v>0</v>
      </c>
      <c r="X1558" s="429">
        <f t="shared" si="36"/>
        <v>0</v>
      </c>
      <c r="Y1558" s="429">
        <f t="shared" si="36"/>
        <v>0</v>
      </c>
      <c r="Z1558" s="429">
        <f t="shared" si="35"/>
        <v>0</v>
      </c>
      <c r="AA1558" s="429" t="s">
        <v>1296</v>
      </c>
    </row>
    <row r="1559" spans="1:27" x14ac:dyDescent="0.25">
      <c r="A1559" t="s">
        <v>149</v>
      </c>
      <c r="B1559" t="s">
        <v>1246</v>
      </c>
      <c r="C1559" t="s">
        <v>1324</v>
      </c>
      <c r="D1559" t="s">
        <v>1384</v>
      </c>
      <c r="E1559" t="s">
        <v>1326</v>
      </c>
      <c r="F1559" t="s">
        <v>1293</v>
      </c>
      <c r="G1559">
        <v>35</v>
      </c>
      <c r="H1559">
        <v>35015</v>
      </c>
      <c r="I1559" t="s">
        <v>552</v>
      </c>
      <c r="J1559" t="s">
        <v>1385</v>
      </c>
      <c r="K1559" t="s">
        <v>1386</v>
      </c>
      <c r="L1559">
        <v>0</v>
      </c>
      <c r="M1559">
        <v>8.6688482422398572</v>
      </c>
      <c r="N1559">
        <v>0</v>
      </c>
      <c r="O1559">
        <v>0</v>
      </c>
      <c r="P1559">
        <v>0</v>
      </c>
      <c r="Q1559">
        <v>0</v>
      </c>
      <c r="R1559" t="s">
        <v>531</v>
      </c>
      <c r="S1559" t="s">
        <v>531</v>
      </c>
      <c r="T1559" t="s">
        <v>531</v>
      </c>
      <c r="U1559" t="s">
        <v>531</v>
      </c>
      <c r="W1559" s="429">
        <f t="shared" si="36"/>
        <v>0</v>
      </c>
      <c r="X1559" s="429">
        <f t="shared" si="36"/>
        <v>0</v>
      </c>
      <c r="Y1559" s="429">
        <f t="shared" si="36"/>
        <v>0</v>
      </c>
      <c r="Z1559" s="429">
        <f t="shared" si="35"/>
        <v>0</v>
      </c>
      <c r="AA1559" s="429" t="s">
        <v>1296</v>
      </c>
    </row>
    <row r="1560" spans="1:27" x14ac:dyDescent="0.25">
      <c r="A1560" t="s">
        <v>149</v>
      </c>
      <c r="B1560" t="s">
        <v>1246</v>
      </c>
      <c r="C1560" t="s">
        <v>1324</v>
      </c>
      <c r="D1560" t="s">
        <v>1384</v>
      </c>
      <c r="E1560" t="s">
        <v>1326</v>
      </c>
      <c r="F1560" t="s">
        <v>1293</v>
      </c>
      <c r="G1560">
        <v>35</v>
      </c>
      <c r="H1560">
        <v>35015</v>
      </c>
      <c r="I1560" t="s">
        <v>552</v>
      </c>
      <c r="J1560" t="s">
        <v>1385</v>
      </c>
      <c r="K1560" t="s">
        <v>1386</v>
      </c>
      <c r="L1560">
        <v>4.6858639147242469</v>
      </c>
      <c r="M1560">
        <v>7.263089067822583</v>
      </c>
      <c r="N1560">
        <v>9.1374346337122816</v>
      </c>
      <c r="O1560">
        <v>0</v>
      </c>
      <c r="P1560">
        <v>0</v>
      </c>
      <c r="Q1560">
        <v>0</v>
      </c>
      <c r="R1560" t="s">
        <v>531</v>
      </c>
      <c r="S1560" t="s">
        <v>531</v>
      </c>
      <c r="T1560" t="s">
        <v>531</v>
      </c>
      <c r="U1560" t="s">
        <v>531</v>
      </c>
      <c r="W1560" s="429">
        <f t="shared" si="36"/>
        <v>0</v>
      </c>
      <c r="X1560" s="429">
        <f t="shared" si="36"/>
        <v>0</v>
      </c>
      <c r="Y1560" s="429">
        <f t="shared" si="36"/>
        <v>0</v>
      </c>
      <c r="Z1560" s="429">
        <f t="shared" si="35"/>
        <v>0</v>
      </c>
      <c r="AA1560" s="429" t="s">
        <v>1296</v>
      </c>
    </row>
    <row r="1561" spans="1:27" x14ac:dyDescent="0.25">
      <c r="A1561" t="s">
        <v>149</v>
      </c>
      <c r="B1561" t="s">
        <v>1246</v>
      </c>
      <c r="C1561" t="s">
        <v>1324</v>
      </c>
      <c r="D1561" t="s">
        <v>1384</v>
      </c>
      <c r="E1561" t="s">
        <v>1326</v>
      </c>
      <c r="F1561" t="s">
        <v>1293</v>
      </c>
      <c r="G1561">
        <v>35</v>
      </c>
      <c r="H1561">
        <v>35015</v>
      </c>
      <c r="I1561" t="s">
        <v>552</v>
      </c>
      <c r="J1561" t="s">
        <v>1385</v>
      </c>
      <c r="K1561" t="s">
        <v>1386</v>
      </c>
      <c r="L1561">
        <v>0</v>
      </c>
      <c r="M1561">
        <v>16.634816897271076</v>
      </c>
      <c r="N1561">
        <v>0</v>
      </c>
      <c r="O1561">
        <v>0</v>
      </c>
      <c r="P1561">
        <v>0</v>
      </c>
      <c r="Q1561">
        <v>0</v>
      </c>
      <c r="R1561" t="s">
        <v>531</v>
      </c>
      <c r="S1561" t="s">
        <v>531</v>
      </c>
      <c r="T1561" t="s">
        <v>531</v>
      </c>
      <c r="U1561" t="s">
        <v>531</v>
      </c>
      <c r="W1561" s="429">
        <f t="shared" si="36"/>
        <v>0</v>
      </c>
      <c r="X1561" s="429">
        <f t="shared" si="36"/>
        <v>0</v>
      </c>
      <c r="Y1561" s="429">
        <f t="shared" si="36"/>
        <v>0</v>
      </c>
      <c r="Z1561" s="429">
        <f t="shared" si="35"/>
        <v>0</v>
      </c>
      <c r="AA1561" s="429" t="s">
        <v>1296</v>
      </c>
    </row>
    <row r="1562" spans="1:27" x14ac:dyDescent="0.25">
      <c r="A1562" t="s">
        <v>149</v>
      </c>
      <c r="B1562" t="s">
        <v>1246</v>
      </c>
      <c r="C1562" t="s">
        <v>1324</v>
      </c>
      <c r="D1562" t="s">
        <v>1384</v>
      </c>
      <c r="E1562" t="s">
        <v>1326</v>
      </c>
      <c r="F1562" t="s">
        <v>1293</v>
      </c>
      <c r="G1562">
        <v>35</v>
      </c>
      <c r="H1562">
        <v>35015</v>
      </c>
      <c r="I1562" t="s">
        <v>552</v>
      </c>
      <c r="J1562" t="s">
        <v>1385</v>
      </c>
      <c r="K1562" t="s">
        <v>1386</v>
      </c>
      <c r="L1562">
        <v>0</v>
      </c>
      <c r="M1562">
        <v>50.607330279021873</v>
      </c>
      <c r="N1562">
        <v>0</v>
      </c>
      <c r="O1562">
        <v>0</v>
      </c>
      <c r="P1562">
        <v>0</v>
      </c>
      <c r="Q1562">
        <v>0</v>
      </c>
      <c r="R1562" t="s">
        <v>531</v>
      </c>
      <c r="S1562" t="s">
        <v>531</v>
      </c>
      <c r="T1562" t="s">
        <v>531</v>
      </c>
      <c r="U1562" t="s">
        <v>531</v>
      </c>
      <c r="W1562" s="429">
        <f t="shared" si="36"/>
        <v>0</v>
      </c>
      <c r="X1562" s="429">
        <f t="shared" si="36"/>
        <v>0</v>
      </c>
      <c r="Y1562" s="429">
        <f t="shared" si="36"/>
        <v>0</v>
      </c>
      <c r="Z1562" s="429">
        <f t="shared" si="35"/>
        <v>0</v>
      </c>
      <c r="AA1562" s="429" t="s">
        <v>1296</v>
      </c>
    </row>
    <row r="1563" spans="1:27" x14ac:dyDescent="0.25">
      <c r="A1563" t="s">
        <v>149</v>
      </c>
      <c r="B1563" t="s">
        <v>1246</v>
      </c>
      <c r="C1563" t="s">
        <v>1324</v>
      </c>
      <c r="D1563" t="s">
        <v>1384</v>
      </c>
      <c r="E1563" t="s">
        <v>1326</v>
      </c>
      <c r="F1563" t="s">
        <v>1293</v>
      </c>
      <c r="G1563">
        <v>35</v>
      </c>
      <c r="H1563">
        <v>35015</v>
      </c>
      <c r="I1563" t="s">
        <v>552</v>
      </c>
      <c r="J1563" t="s">
        <v>1385</v>
      </c>
      <c r="K1563" t="s">
        <v>1386</v>
      </c>
      <c r="L1563">
        <v>0</v>
      </c>
      <c r="M1563">
        <v>2.8115183488345479</v>
      </c>
      <c r="N1563">
        <v>0</v>
      </c>
      <c r="O1563">
        <v>0</v>
      </c>
      <c r="P1563">
        <v>0</v>
      </c>
      <c r="Q1563">
        <v>0</v>
      </c>
      <c r="R1563" t="s">
        <v>531</v>
      </c>
      <c r="S1563" t="s">
        <v>531</v>
      </c>
      <c r="T1563" t="s">
        <v>531</v>
      </c>
      <c r="U1563" t="s">
        <v>531</v>
      </c>
      <c r="W1563" s="429">
        <f t="shared" si="36"/>
        <v>0</v>
      </c>
      <c r="X1563" s="429">
        <f t="shared" si="36"/>
        <v>0</v>
      </c>
      <c r="Y1563" s="429">
        <f t="shared" si="36"/>
        <v>0</v>
      </c>
      <c r="Z1563" s="429">
        <f t="shared" si="35"/>
        <v>0</v>
      </c>
      <c r="AA1563" s="429" t="s">
        <v>1296</v>
      </c>
    </row>
    <row r="1564" spans="1:27" x14ac:dyDescent="0.25">
      <c r="A1564" t="s">
        <v>149</v>
      </c>
      <c r="B1564" t="s">
        <v>1246</v>
      </c>
      <c r="C1564" t="s">
        <v>1324</v>
      </c>
      <c r="D1564" t="s">
        <v>1384</v>
      </c>
      <c r="E1564" t="s">
        <v>1326</v>
      </c>
      <c r="F1564" t="s">
        <v>1293</v>
      </c>
      <c r="G1564">
        <v>35</v>
      </c>
      <c r="H1564">
        <v>35015</v>
      </c>
      <c r="I1564" t="s">
        <v>552</v>
      </c>
      <c r="J1564" t="s">
        <v>1385</v>
      </c>
      <c r="K1564" t="s">
        <v>1386</v>
      </c>
      <c r="L1564">
        <v>0</v>
      </c>
      <c r="M1564">
        <v>27.178010705400631</v>
      </c>
      <c r="N1564">
        <v>0</v>
      </c>
      <c r="O1564">
        <v>0</v>
      </c>
      <c r="P1564">
        <v>0</v>
      </c>
      <c r="Q1564">
        <v>0</v>
      </c>
      <c r="R1564" t="s">
        <v>531</v>
      </c>
      <c r="S1564" t="s">
        <v>531</v>
      </c>
      <c r="T1564" t="s">
        <v>531</v>
      </c>
      <c r="U1564" t="s">
        <v>531</v>
      </c>
      <c r="W1564" s="429">
        <f t="shared" si="36"/>
        <v>0</v>
      </c>
      <c r="X1564" s="429">
        <f t="shared" si="36"/>
        <v>0</v>
      </c>
      <c r="Y1564" s="429">
        <f t="shared" si="36"/>
        <v>0</v>
      </c>
      <c r="Z1564" s="429">
        <f t="shared" si="35"/>
        <v>0</v>
      </c>
      <c r="AA1564" s="429" t="s">
        <v>1296</v>
      </c>
    </row>
    <row r="1565" spans="1:27" x14ac:dyDescent="0.25">
      <c r="A1565" t="s">
        <v>149</v>
      </c>
      <c r="B1565" t="s">
        <v>1246</v>
      </c>
      <c r="C1565" t="s">
        <v>1324</v>
      </c>
      <c r="D1565" t="s">
        <v>1384</v>
      </c>
      <c r="E1565" t="s">
        <v>1326</v>
      </c>
      <c r="F1565" t="s">
        <v>1293</v>
      </c>
      <c r="G1565">
        <v>35</v>
      </c>
      <c r="H1565">
        <v>35015</v>
      </c>
      <c r="I1565" t="s">
        <v>552</v>
      </c>
      <c r="J1565" t="s">
        <v>1385</v>
      </c>
      <c r="K1565" t="s">
        <v>1386</v>
      </c>
      <c r="L1565">
        <v>4.6858639147242469</v>
      </c>
      <c r="M1565">
        <v>23.429319573621235</v>
      </c>
      <c r="N1565">
        <v>9.1374346337122816</v>
      </c>
      <c r="O1565">
        <v>23.429319573621235</v>
      </c>
      <c r="P1565">
        <v>0</v>
      </c>
      <c r="Q1565">
        <v>0</v>
      </c>
      <c r="R1565" t="s">
        <v>531</v>
      </c>
      <c r="S1565" t="s">
        <v>531</v>
      </c>
      <c r="T1565" t="s">
        <v>531</v>
      </c>
      <c r="U1565" t="s">
        <v>531</v>
      </c>
      <c r="W1565" s="429">
        <f t="shared" si="36"/>
        <v>0</v>
      </c>
      <c r="X1565" s="429">
        <f t="shared" si="36"/>
        <v>0</v>
      </c>
      <c r="Y1565" s="429">
        <f t="shared" si="36"/>
        <v>0</v>
      </c>
      <c r="Z1565" s="429">
        <f t="shared" si="35"/>
        <v>0</v>
      </c>
      <c r="AA1565" s="429" t="s">
        <v>1296</v>
      </c>
    </row>
    <row r="1566" spans="1:27" x14ac:dyDescent="0.25">
      <c r="A1566" t="s">
        <v>149</v>
      </c>
      <c r="B1566" t="s">
        <v>1246</v>
      </c>
      <c r="C1566" t="s">
        <v>1324</v>
      </c>
      <c r="D1566" t="s">
        <v>1384</v>
      </c>
      <c r="E1566" t="s">
        <v>1326</v>
      </c>
      <c r="F1566" t="s">
        <v>1293</v>
      </c>
      <c r="G1566">
        <v>35</v>
      </c>
      <c r="H1566">
        <v>35025</v>
      </c>
      <c r="I1566" t="s">
        <v>563</v>
      </c>
      <c r="J1566" t="s">
        <v>1385</v>
      </c>
      <c r="K1566" t="s">
        <v>1386</v>
      </c>
      <c r="L1566">
        <v>15.697644114326227</v>
      </c>
      <c r="M1566">
        <v>21.789267203467748</v>
      </c>
      <c r="N1566">
        <v>63.259162848777336</v>
      </c>
      <c r="O1566">
        <v>0</v>
      </c>
      <c r="P1566">
        <v>0</v>
      </c>
      <c r="Q1566">
        <v>0</v>
      </c>
      <c r="R1566" t="s">
        <v>531</v>
      </c>
      <c r="S1566" t="s">
        <v>531</v>
      </c>
      <c r="T1566" t="s">
        <v>531</v>
      </c>
      <c r="U1566" t="s">
        <v>531</v>
      </c>
      <c r="W1566" s="429">
        <f t="shared" si="36"/>
        <v>0</v>
      </c>
      <c r="X1566" s="429">
        <f t="shared" si="36"/>
        <v>0</v>
      </c>
      <c r="Y1566" s="429">
        <f t="shared" si="36"/>
        <v>0</v>
      </c>
      <c r="Z1566" s="429">
        <f t="shared" si="35"/>
        <v>0</v>
      </c>
      <c r="AA1566" s="429" t="s">
        <v>1296</v>
      </c>
    </row>
    <row r="1567" spans="1:27" x14ac:dyDescent="0.25">
      <c r="A1567" t="s">
        <v>149</v>
      </c>
      <c r="B1567" t="s">
        <v>1246</v>
      </c>
      <c r="C1567" t="s">
        <v>1324</v>
      </c>
      <c r="D1567" t="s">
        <v>1384</v>
      </c>
      <c r="E1567" t="s">
        <v>1326</v>
      </c>
      <c r="F1567" t="s">
        <v>1293</v>
      </c>
      <c r="G1567">
        <v>35</v>
      </c>
      <c r="H1567">
        <v>35025</v>
      </c>
      <c r="I1567" t="s">
        <v>563</v>
      </c>
      <c r="J1567" t="s">
        <v>1385</v>
      </c>
      <c r="K1567" t="s">
        <v>1386</v>
      </c>
      <c r="L1567">
        <v>0</v>
      </c>
      <c r="M1567">
        <v>12.886125765491679</v>
      </c>
      <c r="N1567">
        <v>0</v>
      </c>
      <c r="O1567">
        <v>0</v>
      </c>
      <c r="P1567">
        <v>0</v>
      </c>
      <c r="Q1567">
        <v>0</v>
      </c>
      <c r="R1567" t="s">
        <v>531</v>
      </c>
      <c r="S1567" t="s">
        <v>531</v>
      </c>
      <c r="T1567" t="s">
        <v>531</v>
      </c>
      <c r="U1567" t="s">
        <v>531</v>
      </c>
      <c r="W1567" s="429">
        <f t="shared" si="36"/>
        <v>0</v>
      </c>
      <c r="X1567" s="429">
        <f t="shared" si="36"/>
        <v>0</v>
      </c>
      <c r="Y1567" s="429">
        <f t="shared" si="36"/>
        <v>0</v>
      </c>
      <c r="Z1567" s="429">
        <f t="shared" si="35"/>
        <v>0</v>
      </c>
      <c r="AA1567" s="429" t="s">
        <v>1296</v>
      </c>
    </row>
    <row r="1568" spans="1:27" x14ac:dyDescent="0.25">
      <c r="A1568" t="s">
        <v>149</v>
      </c>
      <c r="B1568" t="s">
        <v>1246</v>
      </c>
      <c r="C1568" t="s">
        <v>1324</v>
      </c>
      <c r="D1568" t="s">
        <v>1384</v>
      </c>
      <c r="E1568" t="s">
        <v>1326</v>
      </c>
      <c r="F1568" t="s">
        <v>1293</v>
      </c>
      <c r="G1568">
        <v>35</v>
      </c>
      <c r="H1568">
        <v>35025</v>
      </c>
      <c r="I1568" t="s">
        <v>563</v>
      </c>
      <c r="J1568" t="s">
        <v>1385</v>
      </c>
      <c r="K1568" t="s">
        <v>1386</v>
      </c>
      <c r="L1568">
        <v>0</v>
      </c>
      <c r="M1568">
        <v>0</v>
      </c>
      <c r="N1568">
        <v>0</v>
      </c>
      <c r="O1568">
        <v>0</v>
      </c>
      <c r="P1568">
        <v>4.6858639147242469</v>
      </c>
      <c r="Q1568">
        <v>4.6858639147242469</v>
      </c>
      <c r="R1568" t="s">
        <v>531</v>
      </c>
      <c r="S1568" t="s">
        <v>531</v>
      </c>
      <c r="T1568" t="s">
        <v>531</v>
      </c>
      <c r="U1568" t="s">
        <v>531</v>
      </c>
      <c r="W1568" s="429">
        <f t="shared" si="36"/>
        <v>0</v>
      </c>
      <c r="X1568" s="429">
        <f t="shared" si="36"/>
        <v>0</v>
      </c>
      <c r="Y1568" s="429">
        <f t="shared" si="36"/>
        <v>0</v>
      </c>
      <c r="Z1568" s="429">
        <f t="shared" si="36"/>
        <v>0</v>
      </c>
      <c r="AA1568" s="429" t="s">
        <v>1296</v>
      </c>
    </row>
    <row r="1569" spans="1:27" x14ac:dyDescent="0.25">
      <c r="A1569" t="s">
        <v>149</v>
      </c>
      <c r="B1569" t="s">
        <v>1246</v>
      </c>
      <c r="C1569" t="s">
        <v>1324</v>
      </c>
      <c r="D1569" t="s">
        <v>1384</v>
      </c>
      <c r="E1569" t="s">
        <v>1326</v>
      </c>
      <c r="F1569" t="s">
        <v>1293</v>
      </c>
      <c r="G1569">
        <v>35</v>
      </c>
      <c r="H1569">
        <v>35025</v>
      </c>
      <c r="I1569" t="s">
        <v>563</v>
      </c>
      <c r="J1569" t="s">
        <v>1385</v>
      </c>
      <c r="K1569" t="s">
        <v>1386</v>
      </c>
      <c r="L1569">
        <v>0</v>
      </c>
      <c r="M1569">
        <v>2.3429319573621235</v>
      </c>
      <c r="N1569">
        <v>0</v>
      </c>
      <c r="O1569">
        <v>0</v>
      </c>
      <c r="P1569">
        <v>0</v>
      </c>
      <c r="Q1569">
        <v>0</v>
      </c>
      <c r="R1569" t="s">
        <v>531</v>
      </c>
      <c r="S1569" t="s">
        <v>531</v>
      </c>
      <c r="T1569" t="s">
        <v>531</v>
      </c>
      <c r="U1569" t="s">
        <v>531</v>
      </c>
      <c r="W1569" s="429">
        <f t="shared" ref="W1569:Z1584" si="37">IFERROR(R1569*1,0)</f>
        <v>0</v>
      </c>
      <c r="X1569" s="429">
        <f t="shared" si="37"/>
        <v>0</v>
      </c>
      <c r="Y1569" s="429">
        <f t="shared" si="37"/>
        <v>0</v>
      </c>
      <c r="Z1569" s="429">
        <f t="shared" si="37"/>
        <v>0</v>
      </c>
      <c r="AA1569" s="429" t="s">
        <v>1296</v>
      </c>
    </row>
    <row r="1570" spans="1:27" x14ac:dyDescent="0.25">
      <c r="A1570" t="s">
        <v>149</v>
      </c>
      <c r="B1570" t="s">
        <v>1246</v>
      </c>
      <c r="C1570" t="s">
        <v>1324</v>
      </c>
      <c r="D1570" t="s">
        <v>1384</v>
      </c>
      <c r="E1570" t="s">
        <v>1326</v>
      </c>
      <c r="F1570" t="s">
        <v>1293</v>
      </c>
      <c r="G1570">
        <v>35</v>
      </c>
      <c r="H1570">
        <v>35025</v>
      </c>
      <c r="I1570" t="s">
        <v>563</v>
      </c>
      <c r="J1570" t="s">
        <v>1385</v>
      </c>
      <c r="K1570" t="s">
        <v>1386</v>
      </c>
      <c r="L1570">
        <v>0</v>
      </c>
      <c r="M1570">
        <v>2.3429319573621235</v>
      </c>
      <c r="N1570">
        <v>0</v>
      </c>
      <c r="O1570">
        <v>0</v>
      </c>
      <c r="P1570">
        <v>0</v>
      </c>
      <c r="Q1570">
        <v>0</v>
      </c>
      <c r="R1570" t="s">
        <v>531</v>
      </c>
      <c r="S1570" t="s">
        <v>531</v>
      </c>
      <c r="T1570" t="s">
        <v>531</v>
      </c>
      <c r="U1570" t="s">
        <v>531</v>
      </c>
      <c r="W1570" s="429">
        <f t="shared" si="37"/>
        <v>0</v>
      </c>
      <c r="X1570" s="429">
        <f t="shared" si="37"/>
        <v>0</v>
      </c>
      <c r="Y1570" s="429">
        <f t="shared" si="37"/>
        <v>0</v>
      </c>
      <c r="Z1570" s="429">
        <f t="shared" si="37"/>
        <v>0</v>
      </c>
      <c r="AA1570" s="429" t="s">
        <v>1296</v>
      </c>
    </row>
    <row r="1571" spans="1:27" x14ac:dyDescent="0.25">
      <c r="A1571" t="s">
        <v>149</v>
      </c>
      <c r="B1571" t="s">
        <v>1246</v>
      </c>
      <c r="C1571" t="s">
        <v>1324</v>
      </c>
      <c r="D1571" t="s">
        <v>1384</v>
      </c>
      <c r="E1571" t="s">
        <v>1326</v>
      </c>
      <c r="F1571" t="s">
        <v>1293</v>
      </c>
      <c r="G1571">
        <v>35</v>
      </c>
      <c r="H1571">
        <v>35025</v>
      </c>
      <c r="I1571" t="s">
        <v>563</v>
      </c>
      <c r="J1571" t="s">
        <v>1385</v>
      </c>
      <c r="K1571" t="s">
        <v>1386</v>
      </c>
      <c r="L1571">
        <v>0</v>
      </c>
      <c r="M1571">
        <v>2.3429319573621235</v>
      </c>
      <c r="N1571">
        <v>0</v>
      </c>
      <c r="O1571">
        <v>0</v>
      </c>
      <c r="P1571">
        <v>0</v>
      </c>
      <c r="Q1571">
        <v>0</v>
      </c>
      <c r="R1571" t="s">
        <v>531</v>
      </c>
      <c r="S1571" t="s">
        <v>531</v>
      </c>
      <c r="T1571" t="s">
        <v>531</v>
      </c>
      <c r="U1571" t="s">
        <v>531</v>
      </c>
      <c r="W1571" s="429">
        <f t="shared" si="37"/>
        <v>0</v>
      </c>
      <c r="X1571" s="429">
        <f t="shared" si="37"/>
        <v>0</v>
      </c>
      <c r="Y1571" s="429">
        <f t="shared" si="37"/>
        <v>0</v>
      </c>
      <c r="Z1571" s="429">
        <f t="shared" si="37"/>
        <v>0</v>
      </c>
      <c r="AA1571" s="429" t="s">
        <v>1296</v>
      </c>
    </row>
    <row r="1572" spans="1:27" x14ac:dyDescent="0.25">
      <c r="A1572" t="s">
        <v>149</v>
      </c>
      <c r="B1572" t="s">
        <v>1246</v>
      </c>
      <c r="C1572" t="s">
        <v>1324</v>
      </c>
      <c r="D1572" t="s">
        <v>1384</v>
      </c>
      <c r="E1572" t="s">
        <v>1326</v>
      </c>
      <c r="F1572" t="s">
        <v>1293</v>
      </c>
      <c r="G1572">
        <v>35</v>
      </c>
      <c r="H1572">
        <v>35025</v>
      </c>
      <c r="I1572" t="s">
        <v>563</v>
      </c>
      <c r="J1572" t="s">
        <v>1385</v>
      </c>
      <c r="K1572" t="s">
        <v>1386</v>
      </c>
      <c r="L1572">
        <v>8.9031414379760694</v>
      </c>
      <c r="M1572">
        <v>0</v>
      </c>
      <c r="N1572">
        <v>17.806282875952139</v>
      </c>
      <c r="O1572">
        <v>0</v>
      </c>
      <c r="P1572">
        <v>0</v>
      </c>
      <c r="Q1572">
        <v>0</v>
      </c>
      <c r="R1572" t="s">
        <v>531</v>
      </c>
      <c r="S1572" t="s">
        <v>531</v>
      </c>
      <c r="T1572" t="s">
        <v>531</v>
      </c>
      <c r="U1572" t="s">
        <v>531</v>
      </c>
      <c r="W1572" s="429">
        <f t="shared" si="37"/>
        <v>0</v>
      </c>
      <c r="X1572" s="429">
        <f t="shared" si="37"/>
        <v>0</v>
      </c>
      <c r="Y1572" s="429">
        <f t="shared" si="37"/>
        <v>0</v>
      </c>
      <c r="Z1572" s="429">
        <f t="shared" si="37"/>
        <v>0</v>
      </c>
      <c r="AA1572" s="429" t="s">
        <v>1296</v>
      </c>
    </row>
    <row r="1573" spans="1:27" x14ac:dyDescent="0.25">
      <c r="A1573" t="s">
        <v>149</v>
      </c>
      <c r="B1573" t="s">
        <v>1246</v>
      </c>
      <c r="C1573" t="s">
        <v>1324</v>
      </c>
      <c r="D1573" t="s">
        <v>1384</v>
      </c>
      <c r="E1573" t="s">
        <v>1326</v>
      </c>
      <c r="F1573" t="s">
        <v>1293</v>
      </c>
      <c r="G1573">
        <v>35</v>
      </c>
      <c r="H1573">
        <v>35025</v>
      </c>
      <c r="I1573" t="s">
        <v>563</v>
      </c>
      <c r="J1573" t="s">
        <v>1385</v>
      </c>
      <c r="K1573" t="s">
        <v>1386</v>
      </c>
      <c r="L1573">
        <v>0</v>
      </c>
      <c r="M1573">
        <v>48.030105125923534</v>
      </c>
      <c r="N1573">
        <v>0</v>
      </c>
      <c r="O1573">
        <v>0</v>
      </c>
      <c r="P1573">
        <v>0</v>
      </c>
      <c r="Q1573">
        <v>0</v>
      </c>
      <c r="R1573" t="s">
        <v>531</v>
      </c>
      <c r="S1573" t="s">
        <v>531</v>
      </c>
      <c r="T1573" t="s">
        <v>531</v>
      </c>
      <c r="U1573" t="s">
        <v>531</v>
      </c>
      <c r="W1573" s="429">
        <f t="shared" si="37"/>
        <v>0</v>
      </c>
      <c r="X1573" s="429">
        <f t="shared" si="37"/>
        <v>0</v>
      </c>
      <c r="Y1573" s="429">
        <f t="shared" si="37"/>
        <v>0</v>
      </c>
      <c r="Z1573" s="429">
        <f t="shared" si="37"/>
        <v>0</v>
      </c>
      <c r="AA1573" s="429" t="s">
        <v>1296</v>
      </c>
    </row>
    <row r="1574" spans="1:27" x14ac:dyDescent="0.25">
      <c r="A1574" t="s">
        <v>149</v>
      </c>
      <c r="B1574" t="s">
        <v>1246</v>
      </c>
      <c r="C1574" t="s">
        <v>1324</v>
      </c>
      <c r="D1574" t="s">
        <v>1384</v>
      </c>
      <c r="E1574" t="s">
        <v>1326</v>
      </c>
      <c r="F1574" t="s">
        <v>1293</v>
      </c>
      <c r="G1574">
        <v>35</v>
      </c>
      <c r="H1574">
        <v>35025</v>
      </c>
      <c r="I1574" t="s">
        <v>563</v>
      </c>
      <c r="J1574" t="s">
        <v>1385</v>
      </c>
      <c r="K1574" t="s">
        <v>1386</v>
      </c>
      <c r="L1574">
        <v>4.9201571104604591</v>
      </c>
      <c r="M1574">
        <v>3.514397936043185</v>
      </c>
      <c r="N1574">
        <v>9.8403142209209182</v>
      </c>
      <c r="O1574">
        <v>0</v>
      </c>
      <c r="P1574">
        <v>0</v>
      </c>
      <c r="Q1574">
        <v>0</v>
      </c>
      <c r="R1574" t="s">
        <v>531</v>
      </c>
      <c r="S1574" t="s">
        <v>531</v>
      </c>
      <c r="T1574" t="s">
        <v>531</v>
      </c>
      <c r="U1574" t="s">
        <v>531</v>
      </c>
      <c r="W1574" s="429">
        <f t="shared" si="37"/>
        <v>0</v>
      </c>
      <c r="X1574" s="429">
        <f t="shared" si="37"/>
        <v>0</v>
      </c>
      <c r="Y1574" s="429">
        <f t="shared" si="37"/>
        <v>0</v>
      </c>
      <c r="Z1574" s="429">
        <f t="shared" si="37"/>
        <v>0</v>
      </c>
      <c r="AA1574" s="429" t="s">
        <v>1296</v>
      </c>
    </row>
    <row r="1575" spans="1:27" x14ac:dyDescent="0.25">
      <c r="A1575" t="s">
        <v>149</v>
      </c>
      <c r="B1575" t="s">
        <v>1246</v>
      </c>
      <c r="C1575" t="s">
        <v>1324</v>
      </c>
      <c r="D1575" t="s">
        <v>1384</v>
      </c>
      <c r="E1575" t="s">
        <v>1326</v>
      </c>
      <c r="F1575" t="s">
        <v>1293</v>
      </c>
      <c r="G1575">
        <v>35</v>
      </c>
      <c r="H1575">
        <v>35025</v>
      </c>
      <c r="I1575" t="s">
        <v>563</v>
      </c>
      <c r="J1575" t="s">
        <v>1385</v>
      </c>
      <c r="K1575" t="s">
        <v>1386</v>
      </c>
      <c r="L1575">
        <v>0</v>
      </c>
      <c r="M1575">
        <v>4.2172775232518225</v>
      </c>
      <c r="N1575">
        <v>0</v>
      </c>
      <c r="O1575">
        <v>0</v>
      </c>
      <c r="P1575">
        <v>0</v>
      </c>
      <c r="Q1575">
        <v>0</v>
      </c>
      <c r="R1575" t="s">
        <v>531</v>
      </c>
      <c r="S1575" t="s">
        <v>531</v>
      </c>
      <c r="T1575" t="s">
        <v>531</v>
      </c>
      <c r="U1575" t="s">
        <v>531</v>
      </c>
      <c r="W1575" s="429">
        <f t="shared" si="37"/>
        <v>0</v>
      </c>
      <c r="X1575" s="429">
        <f t="shared" si="37"/>
        <v>0</v>
      </c>
      <c r="Y1575" s="429">
        <f t="shared" si="37"/>
        <v>0</v>
      </c>
      <c r="Z1575" s="429">
        <f t="shared" si="37"/>
        <v>0</v>
      </c>
      <c r="AA1575" s="429" t="s">
        <v>1296</v>
      </c>
    </row>
    <row r="1576" spans="1:27" x14ac:dyDescent="0.25">
      <c r="A1576" t="s">
        <v>149</v>
      </c>
      <c r="B1576" t="s">
        <v>192</v>
      </c>
      <c r="C1576" t="s">
        <v>1446</v>
      </c>
      <c r="D1576" t="s">
        <v>1325</v>
      </c>
      <c r="E1576" t="s">
        <v>1326</v>
      </c>
      <c r="F1576" t="s">
        <v>1292</v>
      </c>
      <c r="G1576" t="s">
        <v>524</v>
      </c>
      <c r="H1576">
        <v>35007</v>
      </c>
      <c r="I1576" t="s">
        <v>581</v>
      </c>
      <c r="J1576">
        <v>2310000330</v>
      </c>
      <c r="K1576" t="s">
        <v>1447</v>
      </c>
      <c r="L1576">
        <v>0</v>
      </c>
      <c r="M1576">
        <v>0</v>
      </c>
      <c r="N1576">
        <v>0</v>
      </c>
      <c r="O1576">
        <v>0</v>
      </c>
      <c r="P1576">
        <v>0</v>
      </c>
      <c r="Q1576">
        <v>0</v>
      </c>
      <c r="R1576">
        <v>0</v>
      </c>
      <c r="S1576">
        <v>0</v>
      </c>
      <c r="T1576">
        <v>0</v>
      </c>
      <c r="U1576">
        <v>0</v>
      </c>
      <c r="W1576" s="429">
        <f t="shared" si="37"/>
        <v>0</v>
      </c>
      <c r="X1576" s="429">
        <f t="shared" si="37"/>
        <v>0</v>
      </c>
      <c r="Y1576" s="429">
        <f t="shared" si="37"/>
        <v>0</v>
      </c>
      <c r="Z1576" s="429">
        <f t="shared" si="37"/>
        <v>0</v>
      </c>
      <c r="AA1576" s="429" t="s">
        <v>1295</v>
      </c>
    </row>
    <row r="1577" spans="1:27" x14ac:dyDescent="0.25">
      <c r="A1577" t="s">
        <v>149</v>
      </c>
      <c r="B1577" t="s">
        <v>192</v>
      </c>
      <c r="C1577" t="s">
        <v>1446</v>
      </c>
      <c r="D1577" t="s">
        <v>1325</v>
      </c>
      <c r="E1577" t="s">
        <v>1326</v>
      </c>
      <c r="F1577" t="s">
        <v>1292</v>
      </c>
      <c r="G1577" t="s">
        <v>524</v>
      </c>
      <c r="H1577">
        <v>35007</v>
      </c>
      <c r="I1577" t="s">
        <v>581</v>
      </c>
      <c r="J1577">
        <v>2310011000</v>
      </c>
      <c r="K1577" t="s">
        <v>1448</v>
      </c>
      <c r="L1577">
        <v>0</v>
      </c>
      <c r="M1577">
        <v>0</v>
      </c>
      <c r="N1577">
        <v>0</v>
      </c>
      <c r="O1577">
        <v>0</v>
      </c>
      <c r="P1577">
        <v>0</v>
      </c>
      <c r="Q1577">
        <v>0</v>
      </c>
      <c r="R1577">
        <v>0</v>
      </c>
      <c r="S1577">
        <v>0</v>
      </c>
      <c r="T1577">
        <v>0</v>
      </c>
      <c r="U1577">
        <v>0</v>
      </c>
      <c r="W1577" s="429">
        <f t="shared" si="37"/>
        <v>0</v>
      </c>
      <c r="X1577" s="429">
        <f t="shared" si="37"/>
        <v>0</v>
      </c>
      <c r="Y1577" s="429">
        <f t="shared" si="37"/>
        <v>0</v>
      </c>
      <c r="Z1577" s="429">
        <f t="shared" si="37"/>
        <v>0</v>
      </c>
      <c r="AA1577" s="429" t="s">
        <v>1296</v>
      </c>
    </row>
    <row r="1578" spans="1:27" x14ac:dyDescent="0.25">
      <c r="A1578" t="s">
        <v>149</v>
      </c>
      <c r="B1578" t="s">
        <v>192</v>
      </c>
      <c r="C1578" t="s">
        <v>1446</v>
      </c>
      <c r="D1578" t="s">
        <v>1325</v>
      </c>
      <c r="E1578" t="s">
        <v>1326</v>
      </c>
      <c r="F1578" t="s">
        <v>1292</v>
      </c>
      <c r="G1578" t="s">
        <v>524</v>
      </c>
      <c r="H1578">
        <v>35007</v>
      </c>
      <c r="I1578" t="s">
        <v>581</v>
      </c>
      <c r="J1578">
        <v>2310021010</v>
      </c>
      <c r="K1578" t="s">
        <v>1449</v>
      </c>
      <c r="L1578">
        <v>0</v>
      </c>
      <c r="M1578">
        <v>0</v>
      </c>
      <c r="N1578">
        <v>0</v>
      </c>
      <c r="O1578">
        <v>0</v>
      </c>
      <c r="P1578">
        <v>0</v>
      </c>
      <c r="Q1578">
        <v>0</v>
      </c>
      <c r="R1578">
        <v>0</v>
      </c>
      <c r="S1578">
        <v>0</v>
      </c>
      <c r="T1578">
        <v>0</v>
      </c>
      <c r="U1578">
        <v>0</v>
      </c>
      <c r="W1578" s="429">
        <f t="shared" si="37"/>
        <v>0</v>
      </c>
      <c r="X1578" s="429">
        <f t="shared" si="37"/>
        <v>0</v>
      </c>
      <c r="Y1578" s="429">
        <f t="shared" si="37"/>
        <v>0</v>
      </c>
      <c r="Z1578" s="429">
        <f t="shared" si="37"/>
        <v>0</v>
      </c>
      <c r="AA1578" s="429" t="s">
        <v>1296</v>
      </c>
    </row>
    <row r="1579" spans="1:27" x14ac:dyDescent="0.25">
      <c r="A1579" t="s">
        <v>149</v>
      </c>
      <c r="B1579" t="s">
        <v>192</v>
      </c>
      <c r="C1579" t="s">
        <v>1446</v>
      </c>
      <c r="D1579" t="s">
        <v>1325</v>
      </c>
      <c r="E1579" t="s">
        <v>1326</v>
      </c>
      <c r="F1579" t="s">
        <v>1292</v>
      </c>
      <c r="G1579" t="s">
        <v>524</v>
      </c>
      <c r="H1579">
        <v>35007</v>
      </c>
      <c r="I1579" t="s">
        <v>581</v>
      </c>
      <c r="J1579">
        <v>2310023010</v>
      </c>
      <c r="K1579" t="s">
        <v>1450</v>
      </c>
      <c r="L1579">
        <v>0</v>
      </c>
      <c r="M1579">
        <v>0</v>
      </c>
      <c r="N1579">
        <v>0</v>
      </c>
      <c r="O1579">
        <v>0</v>
      </c>
      <c r="P1579">
        <v>0</v>
      </c>
      <c r="Q1579">
        <v>0</v>
      </c>
      <c r="R1579">
        <v>0</v>
      </c>
      <c r="S1579">
        <v>0</v>
      </c>
      <c r="T1579">
        <v>0</v>
      </c>
      <c r="U1579">
        <v>0</v>
      </c>
      <c r="W1579" s="429">
        <f t="shared" si="37"/>
        <v>0</v>
      </c>
      <c r="X1579" s="429">
        <f t="shared" si="37"/>
        <v>0</v>
      </c>
      <c r="Y1579" s="429">
        <f t="shared" si="37"/>
        <v>0</v>
      </c>
      <c r="Z1579" s="429">
        <f t="shared" si="37"/>
        <v>0</v>
      </c>
      <c r="AA1579" s="429" t="s">
        <v>1295</v>
      </c>
    </row>
    <row r="1580" spans="1:27" x14ac:dyDescent="0.25">
      <c r="A1580" t="s">
        <v>149</v>
      </c>
      <c r="B1580" t="s">
        <v>192</v>
      </c>
      <c r="C1580" t="s">
        <v>1446</v>
      </c>
      <c r="D1580" t="s">
        <v>1325</v>
      </c>
      <c r="E1580" t="s">
        <v>1326</v>
      </c>
      <c r="F1580" t="s">
        <v>1292</v>
      </c>
      <c r="G1580" t="s">
        <v>524</v>
      </c>
      <c r="H1580">
        <v>35007</v>
      </c>
      <c r="I1580" t="s">
        <v>581</v>
      </c>
      <c r="J1580">
        <v>2310010200</v>
      </c>
      <c r="K1580" t="s">
        <v>1451</v>
      </c>
      <c r="L1580">
        <v>0</v>
      </c>
      <c r="M1580">
        <v>0</v>
      </c>
      <c r="N1580">
        <v>0</v>
      </c>
      <c r="O1580">
        <v>0</v>
      </c>
      <c r="P1580">
        <v>0</v>
      </c>
      <c r="Q1580">
        <v>0</v>
      </c>
      <c r="R1580">
        <v>0</v>
      </c>
      <c r="S1580">
        <v>0</v>
      </c>
      <c r="T1580">
        <v>0</v>
      </c>
      <c r="U1580">
        <v>0</v>
      </c>
      <c r="W1580" s="429">
        <f t="shared" si="37"/>
        <v>0</v>
      </c>
      <c r="X1580" s="429">
        <f t="shared" si="37"/>
        <v>0</v>
      </c>
      <c r="Y1580" s="429">
        <f t="shared" si="37"/>
        <v>0</v>
      </c>
      <c r="Z1580" s="429">
        <f t="shared" si="37"/>
        <v>0</v>
      </c>
      <c r="AA1580" s="429" t="s">
        <v>1296</v>
      </c>
    </row>
    <row r="1581" spans="1:27" x14ac:dyDescent="0.25">
      <c r="A1581" t="s">
        <v>149</v>
      </c>
      <c r="B1581" t="s">
        <v>192</v>
      </c>
      <c r="C1581" t="s">
        <v>1446</v>
      </c>
      <c r="D1581" t="s">
        <v>1325</v>
      </c>
      <c r="E1581" t="s">
        <v>1326</v>
      </c>
      <c r="F1581" t="s">
        <v>1292</v>
      </c>
      <c r="G1581" t="s">
        <v>524</v>
      </c>
      <c r="H1581">
        <v>35007</v>
      </c>
      <c r="I1581" t="s">
        <v>581</v>
      </c>
      <c r="J1581">
        <v>2310021400</v>
      </c>
      <c r="K1581" t="s">
        <v>1452</v>
      </c>
      <c r="L1581">
        <v>2.8720900000000001E-5</v>
      </c>
      <c r="M1581">
        <v>0.38826300000000002</v>
      </c>
      <c r="N1581">
        <v>4.1452799999999997E-5</v>
      </c>
      <c r="O1581">
        <v>2.96092E-7</v>
      </c>
      <c r="P1581">
        <v>3.7504900000000001E-6</v>
      </c>
      <c r="Q1581">
        <v>3.7504900000000001E-6</v>
      </c>
      <c r="R1581">
        <v>6.7892983606557419E-2</v>
      </c>
      <c r="S1581">
        <v>1.3939278196721314</v>
      </c>
      <c r="T1581">
        <v>0</v>
      </c>
      <c r="U1581">
        <v>34.916088475409843</v>
      </c>
      <c r="W1581" s="429">
        <f t="shared" si="37"/>
        <v>6.7892983606557419E-2</v>
      </c>
      <c r="X1581" s="429">
        <f t="shared" si="37"/>
        <v>1.3939278196721314</v>
      </c>
      <c r="Y1581" s="429">
        <f t="shared" si="37"/>
        <v>0</v>
      </c>
      <c r="Z1581" s="429">
        <f t="shared" si="37"/>
        <v>34.916088475409843</v>
      </c>
      <c r="AA1581" s="429" t="s">
        <v>1295</v>
      </c>
    </row>
    <row r="1582" spans="1:27" x14ac:dyDescent="0.25">
      <c r="A1582" t="s">
        <v>149</v>
      </c>
      <c r="B1582" t="s">
        <v>192</v>
      </c>
      <c r="C1582" t="s">
        <v>1446</v>
      </c>
      <c r="D1582" t="s">
        <v>1325</v>
      </c>
      <c r="E1582" t="s">
        <v>1326</v>
      </c>
      <c r="F1582" t="s">
        <v>1292</v>
      </c>
      <c r="G1582" t="s">
        <v>524</v>
      </c>
      <c r="H1582">
        <v>35007</v>
      </c>
      <c r="I1582" t="s">
        <v>581</v>
      </c>
      <c r="J1582">
        <v>2310023400</v>
      </c>
      <c r="K1582" t="s">
        <v>1452</v>
      </c>
      <c r="L1582">
        <v>7.9078199999999994E-3</v>
      </c>
      <c r="M1582">
        <v>256.20800000000003</v>
      </c>
      <c r="N1582">
        <v>1.1413400000000001E-2</v>
      </c>
      <c r="O1582">
        <v>8.1523899999999994E-5</v>
      </c>
      <c r="P1582">
        <v>1.03264E-3</v>
      </c>
      <c r="Q1582">
        <v>1.03264E-3</v>
      </c>
      <c r="R1582">
        <v>44.801398907103859</v>
      </c>
      <c r="S1582">
        <v>919.82872131147565</v>
      </c>
      <c r="T1582">
        <v>0</v>
      </c>
      <c r="U1582">
        <v>23040.519431693996</v>
      </c>
      <c r="W1582" s="429">
        <f t="shared" si="37"/>
        <v>44.801398907103859</v>
      </c>
      <c r="X1582" s="429">
        <f t="shared" si="37"/>
        <v>919.82872131147565</v>
      </c>
      <c r="Y1582" s="429">
        <f t="shared" si="37"/>
        <v>0</v>
      </c>
      <c r="Z1582" s="429">
        <f t="shared" si="37"/>
        <v>23040.519431693996</v>
      </c>
      <c r="AA1582" s="429" t="s">
        <v>1295</v>
      </c>
    </row>
    <row r="1583" spans="1:27" x14ac:dyDescent="0.25">
      <c r="A1583" t="s">
        <v>149</v>
      </c>
      <c r="B1583" t="s">
        <v>192</v>
      </c>
      <c r="C1583" t="s">
        <v>1446</v>
      </c>
      <c r="D1583" t="s">
        <v>1325</v>
      </c>
      <c r="E1583" t="s">
        <v>1326</v>
      </c>
      <c r="F1583" t="s">
        <v>1292</v>
      </c>
      <c r="G1583" t="s">
        <v>524</v>
      </c>
      <c r="H1583">
        <v>35007</v>
      </c>
      <c r="I1583" t="s">
        <v>581</v>
      </c>
      <c r="J1583">
        <v>2310000220</v>
      </c>
      <c r="K1583" t="s">
        <v>1453</v>
      </c>
      <c r="L1583">
        <v>0.79509200000000002</v>
      </c>
      <c r="M1583">
        <v>4.3321199999999997E-2</v>
      </c>
      <c r="N1583">
        <v>0.213618</v>
      </c>
      <c r="O1583">
        <v>1.86729E-3</v>
      </c>
      <c r="P1583">
        <v>3.2864299999999999E-2</v>
      </c>
      <c r="Q1583">
        <v>3.2864299999999999E-2</v>
      </c>
      <c r="R1583">
        <v>189.7260007293834</v>
      </c>
      <c r="S1583">
        <v>5.4212951914185386E-3</v>
      </c>
      <c r="T1583">
        <v>5.9669327607629703E-3</v>
      </c>
      <c r="U1583">
        <v>191.63967907187623</v>
      </c>
      <c r="W1583" s="429">
        <f t="shared" si="37"/>
        <v>189.7260007293834</v>
      </c>
      <c r="X1583" s="429">
        <f t="shared" si="37"/>
        <v>5.4212951914185386E-3</v>
      </c>
      <c r="Y1583" s="429">
        <f t="shared" si="37"/>
        <v>5.9669327607629703E-3</v>
      </c>
      <c r="Z1583" s="429">
        <f t="shared" si="37"/>
        <v>191.63967907187623</v>
      </c>
      <c r="AA1583" s="429" t="s">
        <v>1295</v>
      </c>
    </row>
    <row r="1584" spans="1:27" x14ac:dyDescent="0.25">
      <c r="A1584" t="s">
        <v>149</v>
      </c>
      <c r="B1584" t="s">
        <v>192</v>
      </c>
      <c r="C1584" t="s">
        <v>1446</v>
      </c>
      <c r="D1584" t="s">
        <v>1325</v>
      </c>
      <c r="E1584" t="s">
        <v>1326</v>
      </c>
      <c r="F1584" t="s">
        <v>1292</v>
      </c>
      <c r="G1584" t="s">
        <v>524</v>
      </c>
      <c r="H1584">
        <v>35007</v>
      </c>
      <c r="I1584" t="s">
        <v>581</v>
      </c>
      <c r="J1584">
        <v>2310011501</v>
      </c>
      <c r="K1584" t="s">
        <v>1350</v>
      </c>
      <c r="L1584">
        <v>0</v>
      </c>
      <c r="M1584">
        <v>0</v>
      </c>
      <c r="N1584">
        <v>0</v>
      </c>
      <c r="O1584">
        <v>0</v>
      </c>
      <c r="P1584">
        <v>0</v>
      </c>
      <c r="Q1584">
        <v>0</v>
      </c>
      <c r="R1584">
        <v>0</v>
      </c>
      <c r="S1584">
        <v>0</v>
      </c>
      <c r="T1584">
        <v>0</v>
      </c>
      <c r="U1584">
        <v>0</v>
      </c>
      <c r="W1584" s="429">
        <f t="shared" si="37"/>
        <v>0</v>
      </c>
      <c r="X1584" s="429">
        <f t="shared" si="37"/>
        <v>0</v>
      </c>
      <c r="Y1584" s="429">
        <f t="shared" si="37"/>
        <v>0</v>
      </c>
      <c r="Z1584" s="429">
        <f t="shared" si="37"/>
        <v>0</v>
      </c>
      <c r="AA1584" s="429" t="s">
        <v>1296</v>
      </c>
    </row>
    <row r="1585" spans="1:27" x14ac:dyDescent="0.25">
      <c r="A1585" t="s">
        <v>149</v>
      </c>
      <c r="B1585" t="s">
        <v>192</v>
      </c>
      <c r="C1585" t="s">
        <v>1446</v>
      </c>
      <c r="D1585" t="s">
        <v>1325</v>
      </c>
      <c r="E1585" t="s">
        <v>1326</v>
      </c>
      <c r="F1585" t="s">
        <v>1292</v>
      </c>
      <c r="G1585" t="s">
        <v>524</v>
      </c>
      <c r="H1585">
        <v>35007</v>
      </c>
      <c r="I1585" t="s">
        <v>581</v>
      </c>
      <c r="J1585">
        <v>2310011502</v>
      </c>
      <c r="K1585" t="s">
        <v>1350</v>
      </c>
      <c r="L1585">
        <v>0</v>
      </c>
      <c r="M1585">
        <v>0</v>
      </c>
      <c r="N1585">
        <v>0</v>
      </c>
      <c r="O1585">
        <v>0</v>
      </c>
      <c r="P1585">
        <v>0</v>
      </c>
      <c r="Q1585">
        <v>0</v>
      </c>
      <c r="R1585">
        <v>0</v>
      </c>
      <c r="S1585">
        <v>0</v>
      </c>
      <c r="T1585">
        <v>0</v>
      </c>
      <c r="U1585">
        <v>0</v>
      </c>
      <c r="W1585" s="429">
        <f t="shared" ref="W1585:Z1607" si="38">IFERROR(R1585*1,0)</f>
        <v>0</v>
      </c>
      <c r="X1585" s="429">
        <f t="shared" si="38"/>
        <v>0</v>
      </c>
      <c r="Y1585" s="429">
        <f t="shared" si="38"/>
        <v>0</v>
      </c>
      <c r="Z1585" s="429">
        <f t="shared" si="38"/>
        <v>0</v>
      </c>
      <c r="AA1585" s="429" t="s">
        <v>1296</v>
      </c>
    </row>
    <row r="1586" spans="1:27" x14ac:dyDescent="0.25">
      <c r="A1586" t="s">
        <v>149</v>
      </c>
      <c r="B1586" t="s">
        <v>192</v>
      </c>
      <c r="C1586" t="s">
        <v>1446</v>
      </c>
      <c r="D1586" t="s">
        <v>1325</v>
      </c>
      <c r="E1586" t="s">
        <v>1326</v>
      </c>
      <c r="F1586" t="s">
        <v>1292</v>
      </c>
      <c r="G1586" t="s">
        <v>524</v>
      </c>
      <c r="H1586">
        <v>35007</v>
      </c>
      <c r="I1586" t="s">
        <v>581</v>
      </c>
      <c r="J1586">
        <v>2310011503</v>
      </c>
      <c r="K1586" t="s">
        <v>1350</v>
      </c>
      <c r="L1586">
        <v>0</v>
      </c>
      <c r="M1586">
        <v>0</v>
      </c>
      <c r="N1586">
        <v>0</v>
      </c>
      <c r="O1586">
        <v>0</v>
      </c>
      <c r="P1586">
        <v>0</v>
      </c>
      <c r="Q1586">
        <v>0</v>
      </c>
      <c r="R1586">
        <v>0</v>
      </c>
      <c r="S1586">
        <v>0</v>
      </c>
      <c r="T1586">
        <v>0</v>
      </c>
      <c r="U1586">
        <v>0</v>
      </c>
      <c r="W1586" s="429">
        <f t="shared" si="38"/>
        <v>0</v>
      </c>
      <c r="X1586" s="429">
        <f t="shared" si="38"/>
        <v>0</v>
      </c>
      <c r="Y1586" s="429">
        <f t="shared" si="38"/>
        <v>0</v>
      </c>
      <c r="Z1586" s="429">
        <f t="shared" si="38"/>
        <v>0</v>
      </c>
      <c r="AA1586" s="429" t="s">
        <v>1296</v>
      </c>
    </row>
    <row r="1587" spans="1:27" x14ac:dyDescent="0.25">
      <c r="A1587" t="s">
        <v>149</v>
      </c>
      <c r="B1587" t="s">
        <v>192</v>
      </c>
      <c r="C1587" t="s">
        <v>1446</v>
      </c>
      <c r="D1587" t="s">
        <v>1325</v>
      </c>
      <c r="E1587" t="s">
        <v>1326</v>
      </c>
      <c r="F1587" t="s">
        <v>1292</v>
      </c>
      <c r="G1587" t="s">
        <v>524</v>
      </c>
      <c r="H1587">
        <v>35007</v>
      </c>
      <c r="I1587" t="s">
        <v>581</v>
      </c>
      <c r="J1587">
        <v>2310011505</v>
      </c>
      <c r="K1587" t="s">
        <v>1350</v>
      </c>
      <c r="L1587">
        <v>0</v>
      </c>
      <c r="M1587">
        <v>0</v>
      </c>
      <c r="N1587">
        <v>0</v>
      </c>
      <c r="O1587">
        <v>0</v>
      </c>
      <c r="P1587">
        <v>0</v>
      </c>
      <c r="Q1587">
        <v>0</v>
      </c>
      <c r="R1587">
        <v>0</v>
      </c>
      <c r="S1587">
        <v>0</v>
      </c>
      <c r="T1587">
        <v>0</v>
      </c>
      <c r="U1587">
        <v>0</v>
      </c>
      <c r="W1587" s="429">
        <f t="shared" si="38"/>
        <v>0</v>
      </c>
      <c r="X1587" s="429">
        <f t="shared" si="38"/>
        <v>0</v>
      </c>
      <c r="Y1587" s="429">
        <f t="shared" si="38"/>
        <v>0</v>
      </c>
      <c r="Z1587" s="429">
        <f t="shared" si="38"/>
        <v>0</v>
      </c>
      <c r="AA1587" s="429" t="s">
        <v>1296</v>
      </c>
    </row>
    <row r="1588" spans="1:27" x14ac:dyDescent="0.25">
      <c r="A1588" t="s">
        <v>149</v>
      </c>
      <c r="B1588" t="s">
        <v>192</v>
      </c>
      <c r="C1588" t="s">
        <v>1446</v>
      </c>
      <c r="D1588" t="s">
        <v>1325</v>
      </c>
      <c r="E1588" t="s">
        <v>1326</v>
      </c>
      <c r="F1588" t="s">
        <v>1292</v>
      </c>
      <c r="G1588" t="s">
        <v>524</v>
      </c>
      <c r="H1588">
        <v>35007</v>
      </c>
      <c r="I1588" t="s">
        <v>581</v>
      </c>
      <c r="J1588">
        <v>2310021501</v>
      </c>
      <c r="K1588" t="s">
        <v>1350</v>
      </c>
      <c r="L1588">
        <v>0</v>
      </c>
      <c r="M1588">
        <v>1.8317799999999999E-2</v>
      </c>
      <c r="N1588">
        <v>0</v>
      </c>
      <c r="O1588">
        <v>0</v>
      </c>
      <c r="P1588">
        <v>0</v>
      </c>
      <c r="Q1588">
        <v>0</v>
      </c>
      <c r="R1588">
        <v>3.2031125683060126E-3</v>
      </c>
      <c r="S1588">
        <v>6.5763904918032801E-2</v>
      </c>
      <c r="T1588">
        <v>0</v>
      </c>
      <c r="U1588">
        <v>1.647300735519126</v>
      </c>
      <c r="W1588" s="429">
        <f t="shared" si="38"/>
        <v>3.2031125683060126E-3</v>
      </c>
      <c r="X1588" s="429">
        <f t="shared" si="38"/>
        <v>6.5763904918032801E-2</v>
      </c>
      <c r="Y1588" s="429">
        <f t="shared" si="38"/>
        <v>0</v>
      </c>
      <c r="Z1588" s="429">
        <f t="shared" si="38"/>
        <v>1.647300735519126</v>
      </c>
      <c r="AA1588" s="429" t="s">
        <v>1296</v>
      </c>
    </row>
    <row r="1589" spans="1:27" x14ac:dyDescent="0.25">
      <c r="A1589" t="s">
        <v>149</v>
      </c>
      <c r="B1589" t="s">
        <v>192</v>
      </c>
      <c r="C1589" t="s">
        <v>1446</v>
      </c>
      <c r="D1589" t="s">
        <v>1325</v>
      </c>
      <c r="E1589" t="s">
        <v>1326</v>
      </c>
      <c r="F1589" t="s">
        <v>1292</v>
      </c>
      <c r="G1589" t="s">
        <v>524</v>
      </c>
      <c r="H1589">
        <v>35007</v>
      </c>
      <c r="I1589" t="s">
        <v>581</v>
      </c>
      <c r="J1589">
        <v>2310021502</v>
      </c>
      <c r="K1589" t="s">
        <v>1350</v>
      </c>
      <c r="L1589">
        <v>0</v>
      </c>
      <c r="M1589">
        <v>4.07099E-2</v>
      </c>
      <c r="N1589">
        <v>0</v>
      </c>
      <c r="O1589">
        <v>0</v>
      </c>
      <c r="P1589">
        <v>0</v>
      </c>
      <c r="Q1589">
        <v>0</v>
      </c>
      <c r="R1589">
        <v>7.1186710382513708E-3</v>
      </c>
      <c r="S1589">
        <v>0.1461552147540984</v>
      </c>
      <c r="T1589">
        <v>0</v>
      </c>
      <c r="U1589">
        <v>3.6609990398907115</v>
      </c>
      <c r="W1589" s="429">
        <f t="shared" si="38"/>
        <v>7.1186710382513708E-3</v>
      </c>
      <c r="X1589" s="429">
        <f t="shared" si="38"/>
        <v>0.1461552147540984</v>
      </c>
      <c r="Y1589" s="429">
        <f t="shared" si="38"/>
        <v>0</v>
      </c>
      <c r="Z1589" s="429">
        <f t="shared" si="38"/>
        <v>3.6609990398907115</v>
      </c>
      <c r="AA1589" s="429" t="s">
        <v>1296</v>
      </c>
    </row>
    <row r="1590" spans="1:27" x14ac:dyDescent="0.25">
      <c r="A1590" t="s">
        <v>149</v>
      </c>
      <c r="B1590" t="s">
        <v>192</v>
      </c>
      <c r="C1590" t="s">
        <v>1446</v>
      </c>
      <c r="D1590" t="s">
        <v>1325</v>
      </c>
      <c r="E1590" t="s">
        <v>1326</v>
      </c>
      <c r="F1590" t="s">
        <v>1292</v>
      </c>
      <c r="G1590" t="s">
        <v>524</v>
      </c>
      <c r="H1590">
        <v>35007</v>
      </c>
      <c r="I1590" t="s">
        <v>581</v>
      </c>
      <c r="J1590">
        <v>2310021503</v>
      </c>
      <c r="K1590" t="s">
        <v>1350</v>
      </c>
      <c r="L1590">
        <v>0</v>
      </c>
      <c r="M1590">
        <v>4.9030200000000003E-2</v>
      </c>
      <c r="N1590">
        <v>0</v>
      </c>
      <c r="O1590">
        <v>0</v>
      </c>
      <c r="P1590">
        <v>0</v>
      </c>
      <c r="Q1590">
        <v>0</v>
      </c>
      <c r="R1590">
        <v>8.5735868852459072E-3</v>
      </c>
      <c r="S1590">
        <v>0.17602645573770495</v>
      </c>
      <c r="T1590">
        <v>0</v>
      </c>
      <c r="U1590">
        <v>4.4092349803278701</v>
      </c>
      <c r="W1590" s="429">
        <f t="shared" si="38"/>
        <v>8.5735868852459072E-3</v>
      </c>
      <c r="X1590" s="429">
        <f t="shared" si="38"/>
        <v>0.17602645573770495</v>
      </c>
      <c r="Y1590" s="429">
        <f t="shared" si="38"/>
        <v>0</v>
      </c>
      <c r="Z1590" s="429">
        <f t="shared" si="38"/>
        <v>4.4092349803278701</v>
      </c>
      <c r="AA1590" s="429" t="s">
        <v>1296</v>
      </c>
    </row>
    <row r="1591" spans="1:27" x14ac:dyDescent="0.25">
      <c r="A1591" t="s">
        <v>149</v>
      </c>
      <c r="B1591" t="s">
        <v>192</v>
      </c>
      <c r="C1591" t="s">
        <v>1446</v>
      </c>
      <c r="D1591" t="s">
        <v>1325</v>
      </c>
      <c r="E1591" t="s">
        <v>1326</v>
      </c>
      <c r="F1591" t="s">
        <v>1292</v>
      </c>
      <c r="G1591" t="s">
        <v>524</v>
      </c>
      <c r="H1591">
        <v>35007</v>
      </c>
      <c r="I1591" t="s">
        <v>581</v>
      </c>
      <c r="J1591">
        <v>2310021505</v>
      </c>
      <c r="K1591" t="s">
        <v>1350</v>
      </c>
      <c r="L1591">
        <v>0</v>
      </c>
      <c r="M1591">
        <v>0.44138300000000003</v>
      </c>
      <c r="N1591">
        <v>0</v>
      </c>
      <c r="O1591">
        <v>0</v>
      </c>
      <c r="P1591">
        <v>0</v>
      </c>
      <c r="Q1591">
        <v>0</v>
      </c>
      <c r="R1591">
        <v>7.7181726775956333E-2</v>
      </c>
      <c r="S1591">
        <v>1.5846373278688528</v>
      </c>
      <c r="T1591">
        <v>0</v>
      </c>
      <c r="U1591">
        <v>39.693114923497276</v>
      </c>
      <c r="W1591" s="429">
        <f t="shared" si="38"/>
        <v>7.7181726775956333E-2</v>
      </c>
      <c r="X1591" s="429">
        <f t="shared" si="38"/>
        <v>1.5846373278688528</v>
      </c>
      <c r="Y1591" s="429">
        <f t="shared" si="38"/>
        <v>0</v>
      </c>
      <c r="Z1591" s="429">
        <f t="shared" si="38"/>
        <v>39.693114923497276</v>
      </c>
      <c r="AA1591" s="429" t="s">
        <v>1296</v>
      </c>
    </row>
    <row r="1592" spans="1:27" x14ac:dyDescent="0.25">
      <c r="A1592" t="s">
        <v>149</v>
      </c>
      <c r="B1592" t="s">
        <v>192</v>
      </c>
      <c r="C1592" t="s">
        <v>1446</v>
      </c>
      <c r="D1592" t="s">
        <v>1325</v>
      </c>
      <c r="E1592" t="s">
        <v>1326</v>
      </c>
      <c r="F1592" t="s">
        <v>1292</v>
      </c>
      <c r="G1592" t="s">
        <v>524</v>
      </c>
      <c r="H1592">
        <v>35007</v>
      </c>
      <c r="I1592" t="s">
        <v>581</v>
      </c>
      <c r="J1592">
        <v>2310021506</v>
      </c>
      <c r="K1592" t="s">
        <v>1350</v>
      </c>
      <c r="L1592">
        <v>0</v>
      </c>
      <c r="M1592">
        <v>9.1441500000000002E-3</v>
      </c>
      <c r="N1592">
        <v>0</v>
      </c>
      <c r="O1592">
        <v>0</v>
      </c>
      <c r="P1592">
        <v>0</v>
      </c>
      <c r="Q1592">
        <v>0</v>
      </c>
      <c r="R1592">
        <v>1.598977049180329E-3</v>
      </c>
      <c r="S1592">
        <v>3.2828997540983611E-2</v>
      </c>
      <c r="T1592">
        <v>0</v>
      </c>
      <c r="U1592">
        <v>0.8223239155737706</v>
      </c>
      <c r="W1592" s="429">
        <f t="shared" si="38"/>
        <v>1.598977049180329E-3</v>
      </c>
      <c r="X1592" s="429">
        <f t="shared" si="38"/>
        <v>3.2828997540983611E-2</v>
      </c>
      <c r="Y1592" s="429">
        <f t="shared" si="38"/>
        <v>0</v>
      </c>
      <c r="Z1592" s="429">
        <f t="shared" si="38"/>
        <v>0.8223239155737706</v>
      </c>
      <c r="AA1592" s="429" t="s">
        <v>1296</v>
      </c>
    </row>
    <row r="1593" spans="1:27" x14ac:dyDescent="0.25">
      <c r="A1593" t="s">
        <v>149</v>
      </c>
      <c r="B1593" t="s">
        <v>192</v>
      </c>
      <c r="C1593" t="s">
        <v>1446</v>
      </c>
      <c r="D1593" t="s">
        <v>1325</v>
      </c>
      <c r="E1593" t="s">
        <v>1326</v>
      </c>
      <c r="F1593" t="s">
        <v>1292</v>
      </c>
      <c r="G1593" t="s">
        <v>524</v>
      </c>
      <c r="H1593">
        <v>35007</v>
      </c>
      <c r="I1593" t="s">
        <v>581</v>
      </c>
      <c r="J1593">
        <v>2310023511</v>
      </c>
      <c r="K1593" t="s">
        <v>1350</v>
      </c>
      <c r="L1593">
        <v>0</v>
      </c>
      <c r="M1593">
        <v>1.16428</v>
      </c>
      <c r="N1593">
        <v>0</v>
      </c>
      <c r="O1593">
        <v>0</v>
      </c>
      <c r="P1593">
        <v>0</v>
      </c>
      <c r="Q1593">
        <v>0</v>
      </c>
      <c r="R1593">
        <v>0.20358994535519137</v>
      </c>
      <c r="S1593">
        <v>4.1799560655737711</v>
      </c>
      <c r="T1593">
        <v>0</v>
      </c>
      <c r="U1593">
        <v>104.70249158469947</v>
      </c>
      <c r="W1593" s="429">
        <f t="shared" si="38"/>
        <v>0.20358994535519137</v>
      </c>
      <c r="X1593" s="429">
        <f t="shared" si="38"/>
        <v>4.1799560655737711</v>
      </c>
      <c r="Y1593" s="429">
        <f t="shared" si="38"/>
        <v>0</v>
      </c>
      <c r="Z1593" s="429">
        <f t="shared" si="38"/>
        <v>104.70249158469947</v>
      </c>
      <c r="AA1593" s="429" t="s">
        <v>1296</v>
      </c>
    </row>
    <row r="1594" spans="1:27" x14ac:dyDescent="0.25">
      <c r="A1594" t="s">
        <v>149</v>
      </c>
      <c r="B1594" t="s">
        <v>192</v>
      </c>
      <c r="C1594" t="s">
        <v>1446</v>
      </c>
      <c r="D1594" t="s">
        <v>1325</v>
      </c>
      <c r="E1594" t="s">
        <v>1326</v>
      </c>
      <c r="F1594" t="s">
        <v>1292</v>
      </c>
      <c r="G1594" t="s">
        <v>524</v>
      </c>
      <c r="H1594">
        <v>35007</v>
      </c>
      <c r="I1594" t="s">
        <v>581</v>
      </c>
      <c r="J1594">
        <v>2310023512</v>
      </c>
      <c r="K1594" t="s">
        <v>1350</v>
      </c>
      <c r="L1594">
        <v>0</v>
      </c>
      <c r="M1594">
        <v>1.03912</v>
      </c>
      <c r="N1594">
        <v>0</v>
      </c>
      <c r="O1594">
        <v>0</v>
      </c>
      <c r="P1594">
        <v>0</v>
      </c>
      <c r="Q1594">
        <v>0</v>
      </c>
      <c r="R1594">
        <v>0.18170404371584711</v>
      </c>
      <c r="S1594">
        <v>3.7306111475409844</v>
      </c>
      <c r="T1594">
        <v>0</v>
      </c>
      <c r="U1594">
        <v>93.446982732240471</v>
      </c>
      <c r="W1594" s="429">
        <f t="shared" si="38"/>
        <v>0.18170404371584711</v>
      </c>
      <c r="X1594" s="429">
        <f t="shared" si="38"/>
        <v>3.7306111475409844</v>
      </c>
      <c r="Y1594" s="429">
        <f t="shared" si="38"/>
        <v>0</v>
      </c>
      <c r="Z1594" s="429">
        <f t="shared" si="38"/>
        <v>93.446982732240471</v>
      </c>
      <c r="AA1594" s="429" t="s">
        <v>1296</v>
      </c>
    </row>
    <row r="1595" spans="1:27" x14ac:dyDescent="0.25">
      <c r="A1595" t="s">
        <v>149</v>
      </c>
      <c r="B1595" t="s">
        <v>192</v>
      </c>
      <c r="C1595" t="s">
        <v>1446</v>
      </c>
      <c r="D1595" t="s">
        <v>1325</v>
      </c>
      <c r="E1595" t="s">
        <v>1326</v>
      </c>
      <c r="F1595" t="s">
        <v>1292</v>
      </c>
      <c r="G1595" t="s">
        <v>524</v>
      </c>
      <c r="H1595">
        <v>35007</v>
      </c>
      <c r="I1595" t="s">
        <v>581</v>
      </c>
      <c r="J1595">
        <v>2310023513</v>
      </c>
      <c r="K1595" t="s">
        <v>1350</v>
      </c>
      <c r="L1595">
        <v>0</v>
      </c>
      <c r="M1595">
        <v>1.48726</v>
      </c>
      <c r="N1595">
        <v>0</v>
      </c>
      <c r="O1595">
        <v>0</v>
      </c>
      <c r="P1595">
        <v>0</v>
      </c>
      <c r="Q1595">
        <v>0</v>
      </c>
      <c r="R1595">
        <v>0.26006732240437175</v>
      </c>
      <c r="S1595">
        <v>5.3395072131147554</v>
      </c>
      <c r="T1595">
        <v>0</v>
      </c>
      <c r="U1595">
        <v>133.74774765027325</v>
      </c>
      <c r="W1595" s="429">
        <f t="shared" si="38"/>
        <v>0.26006732240437175</v>
      </c>
      <c r="X1595" s="429">
        <f t="shared" si="38"/>
        <v>5.3395072131147554</v>
      </c>
      <c r="Y1595" s="429">
        <f t="shared" si="38"/>
        <v>0</v>
      </c>
      <c r="Z1595" s="429">
        <f t="shared" si="38"/>
        <v>133.74774765027325</v>
      </c>
      <c r="AA1595" s="429" t="s">
        <v>1296</v>
      </c>
    </row>
    <row r="1596" spans="1:27" x14ac:dyDescent="0.25">
      <c r="A1596" t="s">
        <v>149</v>
      </c>
      <c r="B1596" t="s">
        <v>192</v>
      </c>
      <c r="C1596" t="s">
        <v>1446</v>
      </c>
      <c r="D1596" t="s">
        <v>1325</v>
      </c>
      <c r="E1596" t="s">
        <v>1326</v>
      </c>
      <c r="F1596" t="s">
        <v>1292</v>
      </c>
      <c r="G1596" t="s">
        <v>524</v>
      </c>
      <c r="H1596">
        <v>35007</v>
      </c>
      <c r="I1596" t="s">
        <v>581</v>
      </c>
      <c r="J1596">
        <v>2310023515</v>
      </c>
      <c r="K1596" t="s">
        <v>1350</v>
      </c>
      <c r="L1596">
        <v>0</v>
      </c>
      <c r="M1596">
        <v>11.702400000000001</v>
      </c>
      <c r="N1596">
        <v>0</v>
      </c>
      <c r="O1596">
        <v>0</v>
      </c>
      <c r="P1596">
        <v>0</v>
      </c>
      <c r="Q1596">
        <v>0</v>
      </c>
      <c r="R1596">
        <v>2.0463213114754111</v>
      </c>
      <c r="S1596">
        <v>42.013534426229519</v>
      </c>
      <c r="T1596">
        <v>0</v>
      </c>
      <c r="U1596">
        <v>1052.3846819672133</v>
      </c>
      <c r="W1596" s="429">
        <f t="shared" si="38"/>
        <v>2.0463213114754111</v>
      </c>
      <c r="X1596" s="429">
        <f t="shared" si="38"/>
        <v>42.013534426229519</v>
      </c>
      <c r="Y1596" s="429">
        <f t="shared" si="38"/>
        <v>0</v>
      </c>
      <c r="Z1596" s="429">
        <f t="shared" si="38"/>
        <v>1052.3846819672133</v>
      </c>
      <c r="AA1596" s="429" t="s">
        <v>1296</v>
      </c>
    </row>
    <row r="1597" spans="1:27" x14ac:dyDescent="0.25">
      <c r="A1597" t="s">
        <v>149</v>
      </c>
      <c r="B1597" t="s">
        <v>192</v>
      </c>
      <c r="C1597" t="s">
        <v>1446</v>
      </c>
      <c r="D1597" t="s">
        <v>1325</v>
      </c>
      <c r="E1597" t="s">
        <v>1326</v>
      </c>
      <c r="F1597" t="s">
        <v>1292</v>
      </c>
      <c r="G1597" t="s">
        <v>524</v>
      </c>
      <c r="H1597">
        <v>35007</v>
      </c>
      <c r="I1597" t="s">
        <v>581</v>
      </c>
      <c r="J1597">
        <v>2310023516</v>
      </c>
      <c r="K1597" t="s">
        <v>1350</v>
      </c>
      <c r="L1597">
        <v>0</v>
      </c>
      <c r="M1597">
        <v>1.99796E-2</v>
      </c>
      <c r="N1597">
        <v>0</v>
      </c>
      <c r="O1597">
        <v>0</v>
      </c>
      <c r="P1597">
        <v>0</v>
      </c>
      <c r="Q1597">
        <v>0</v>
      </c>
      <c r="R1597">
        <v>3.4937005464480897E-3</v>
      </c>
      <c r="S1597">
        <v>7.1730039344262309E-2</v>
      </c>
      <c r="T1597">
        <v>0</v>
      </c>
      <c r="U1597">
        <v>1.7967446841530059</v>
      </c>
      <c r="W1597" s="429">
        <f t="shared" si="38"/>
        <v>3.4937005464480897E-3</v>
      </c>
      <c r="X1597" s="429">
        <f t="shared" si="38"/>
        <v>7.1730039344262309E-2</v>
      </c>
      <c r="Y1597" s="429">
        <f t="shared" si="38"/>
        <v>0</v>
      </c>
      <c r="Z1597" s="429">
        <f t="shared" si="38"/>
        <v>1.7967446841530059</v>
      </c>
      <c r="AA1597" s="429" t="s">
        <v>1296</v>
      </c>
    </row>
    <row r="1598" spans="1:27" x14ac:dyDescent="0.25">
      <c r="A1598" t="s">
        <v>149</v>
      </c>
      <c r="B1598" t="s">
        <v>192</v>
      </c>
      <c r="C1598" t="s">
        <v>1446</v>
      </c>
      <c r="D1598" t="s">
        <v>1325</v>
      </c>
      <c r="E1598" t="s">
        <v>1326</v>
      </c>
      <c r="F1598" t="s">
        <v>1292</v>
      </c>
      <c r="G1598" t="s">
        <v>524</v>
      </c>
      <c r="H1598">
        <v>35007</v>
      </c>
      <c r="I1598" t="s">
        <v>581</v>
      </c>
      <c r="J1598">
        <v>2310023310</v>
      </c>
      <c r="K1598" t="s">
        <v>1454</v>
      </c>
      <c r="L1598">
        <v>0</v>
      </c>
      <c r="M1598">
        <v>204.755</v>
      </c>
      <c r="N1598">
        <v>0</v>
      </c>
      <c r="O1598">
        <v>0</v>
      </c>
      <c r="P1598">
        <v>0</v>
      </c>
      <c r="Q1598">
        <v>0</v>
      </c>
      <c r="R1598">
        <v>35.804153005464499</v>
      </c>
      <c r="S1598">
        <v>735.10401639344275</v>
      </c>
      <c r="T1598">
        <v>0</v>
      </c>
      <c r="U1598">
        <v>18413.404562841533</v>
      </c>
      <c r="W1598" s="429">
        <f t="shared" si="38"/>
        <v>35.804153005464499</v>
      </c>
      <c r="X1598" s="429">
        <f t="shared" si="38"/>
        <v>735.10401639344275</v>
      </c>
      <c r="Y1598" s="429">
        <f t="shared" si="38"/>
        <v>0</v>
      </c>
      <c r="Z1598" s="429">
        <f t="shared" si="38"/>
        <v>18413.404562841533</v>
      </c>
      <c r="AA1598" s="429" t="s">
        <v>1295</v>
      </c>
    </row>
    <row r="1599" spans="1:27" x14ac:dyDescent="0.25">
      <c r="A1599" t="s">
        <v>149</v>
      </c>
      <c r="B1599" t="s">
        <v>192</v>
      </c>
      <c r="C1599" t="s">
        <v>1446</v>
      </c>
      <c r="D1599" t="s">
        <v>1325</v>
      </c>
      <c r="E1599" t="s">
        <v>1326</v>
      </c>
      <c r="F1599" t="s">
        <v>1292</v>
      </c>
      <c r="G1599" t="s">
        <v>524</v>
      </c>
      <c r="H1599">
        <v>35007</v>
      </c>
      <c r="I1599" t="s">
        <v>581</v>
      </c>
      <c r="J1599">
        <v>2310111401</v>
      </c>
      <c r="K1599" t="s">
        <v>1454</v>
      </c>
      <c r="L1599">
        <v>0</v>
      </c>
      <c r="M1599">
        <v>0</v>
      </c>
      <c r="N1599">
        <v>0</v>
      </c>
      <c r="O1599">
        <v>0</v>
      </c>
      <c r="P1599">
        <v>0</v>
      </c>
      <c r="Q1599">
        <v>0</v>
      </c>
      <c r="R1599">
        <v>0</v>
      </c>
      <c r="S1599">
        <v>0</v>
      </c>
      <c r="T1599">
        <v>0</v>
      </c>
      <c r="U1599">
        <v>0</v>
      </c>
      <c r="W1599" s="429">
        <f t="shared" si="38"/>
        <v>0</v>
      </c>
      <c r="X1599" s="429">
        <f t="shared" si="38"/>
        <v>0</v>
      </c>
      <c r="Y1599" s="429">
        <f t="shared" si="38"/>
        <v>0</v>
      </c>
      <c r="Z1599" s="429">
        <f t="shared" si="38"/>
        <v>0</v>
      </c>
      <c r="AA1599" s="429" t="s">
        <v>1295</v>
      </c>
    </row>
    <row r="1600" spans="1:27" x14ac:dyDescent="0.25">
      <c r="A1600" t="s">
        <v>149</v>
      </c>
      <c r="B1600" t="s">
        <v>192</v>
      </c>
      <c r="C1600" t="s">
        <v>1446</v>
      </c>
      <c r="D1600" t="s">
        <v>1325</v>
      </c>
      <c r="E1600" t="s">
        <v>1326</v>
      </c>
      <c r="F1600" t="s">
        <v>1292</v>
      </c>
      <c r="G1600" t="s">
        <v>524</v>
      </c>
      <c r="H1600">
        <v>35007</v>
      </c>
      <c r="I1600" t="s">
        <v>581</v>
      </c>
      <c r="J1600">
        <v>2310121401</v>
      </c>
      <c r="K1600" t="s">
        <v>1454</v>
      </c>
      <c r="L1600">
        <v>0</v>
      </c>
      <c r="M1600">
        <v>0.93878700000000004</v>
      </c>
      <c r="N1600">
        <v>0</v>
      </c>
      <c r="O1600">
        <v>0</v>
      </c>
      <c r="P1600">
        <v>0</v>
      </c>
      <c r="Q1600">
        <v>0</v>
      </c>
      <c r="R1600">
        <v>0.16415947540983616</v>
      </c>
      <c r="S1600">
        <v>3.3703992295081973</v>
      </c>
      <c r="T1600">
        <v>0</v>
      </c>
      <c r="U1600">
        <v>84.424140213114768</v>
      </c>
      <c r="W1600" s="429">
        <f t="shared" si="38"/>
        <v>0.16415947540983616</v>
      </c>
      <c r="X1600" s="429">
        <f t="shared" si="38"/>
        <v>3.3703992295081973</v>
      </c>
      <c r="Y1600" s="429">
        <f t="shared" si="38"/>
        <v>0</v>
      </c>
      <c r="Z1600" s="429">
        <f t="shared" si="38"/>
        <v>84.424140213114768</v>
      </c>
      <c r="AA1600" s="429" t="s">
        <v>1295</v>
      </c>
    </row>
    <row r="1601" spans="1:27" x14ac:dyDescent="0.25">
      <c r="A1601" t="s">
        <v>149</v>
      </c>
      <c r="B1601" t="s">
        <v>192</v>
      </c>
      <c r="C1601" t="s">
        <v>1446</v>
      </c>
      <c r="D1601" t="s">
        <v>1325</v>
      </c>
      <c r="E1601" t="s">
        <v>1326</v>
      </c>
      <c r="F1601" t="s">
        <v>1292</v>
      </c>
      <c r="G1601" t="s">
        <v>524</v>
      </c>
      <c r="H1601">
        <v>35007</v>
      </c>
      <c r="I1601" t="s">
        <v>581</v>
      </c>
      <c r="J1601">
        <v>2310010100</v>
      </c>
      <c r="K1601" t="s">
        <v>1355</v>
      </c>
      <c r="L1601">
        <v>0</v>
      </c>
      <c r="M1601">
        <v>0</v>
      </c>
      <c r="N1601">
        <v>0</v>
      </c>
      <c r="O1601">
        <v>0</v>
      </c>
      <c r="P1601">
        <v>0</v>
      </c>
      <c r="Q1601">
        <v>0</v>
      </c>
      <c r="R1601">
        <v>0</v>
      </c>
      <c r="S1601">
        <v>0</v>
      </c>
      <c r="T1601">
        <v>0</v>
      </c>
      <c r="U1601">
        <v>0</v>
      </c>
      <c r="W1601" s="429">
        <f t="shared" si="38"/>
        <v>0</v>
      </c>
      <c r="X1601" s="429">
        <f t="shared" si="38"/>
        <v>0</v>
      </c>
      <c r="Y1601" s="429">
        <f t="shared" si="38"/>
        <v>0</v>
      </c>
      <c r="Z1601" s="429">
        <f t="shared" si="38"/>
        <v>0</v>
      </c>
      <c r="AA1601" s="429" t="s">
        <v>1295</v>
      </c>
    </row>
    <row r="1602" spans="1:27" x14ac:dyDescent="0.25">
      <c r="A1602" t="s">
        <v>149</v>
      </c>
      <c r="B1602" t="s">
        <v>192</v>
      </c>
      <c r="C1602" t="s">
        <v>1446</v>
      </c>
      <c r="D1602" t="s">
        <v>1325</v>
      </c>
      <c r="E1602" t="s">
        <v>1326</v>
      </c>
      <c r="F1602" t="s">
        <v>1292</v>
      </c>
      <c r="G1602" t="s">
        <v>524</v>
      </c>
      <c r="H1602">
        <v>35007</v>
      </c>
      <c r="I1602" t="s">
        <v>581</v>
      </c>
      <c r="J1602">
        <v>2310021100</v>
      </c>
      <c r="K1602" t="s">
        <v>1355</v>
      </c>
      <c r="L1602">
        <v>2.3038300000000001E-2</v>
      </c>
      <c r="M1602">
        <v>2.17716E-3</v>
      </c>
      <c r="N1602">
        <v>3.3251200000000002E-2</v>
      </c>
      <c r="O1602">
        <v>2.69639E-12</v>
      </c>
      <c r="P1602">
        <v>3.0084399999999998E-3</v>
      </c>
      <c r="Q1602">
        <v>3.0084399999999998E-3</v>
      </c>
      <c r="R1602">
        <v>27.645960000000002</v>
      </c>
      <c r="S1602">
        <v>5.2988090000000002E-4</v>
      </c>
      <c r="T1602">
        <v>5.0684260000000007E-4</v>
      </c>
      <c r="U1602">
        <v>27.810246117300004</v>
      </c>
      <c r="W1602" s="429">
        <f t="shared" si="38"/>
        <v>27.645960000000002</v>
      </c>
      <c r="X1602" s="429">
        <f t="shared" si="38"/>
        <v>5.2988090000000002E-4</v>
      </c>
      <c r="Y1602" s="429">
        <f t="shared" si="38"/>
        <v>5.0684260000000007E-4</v>
      </c>
      <c r="Z1602" s="429">
        <f t="shared" si="38"/>
        <v>27.810246117300004</v>
      </c>
      <c r="AA1602" s="429" t="s">
        <v>1295</v>
      </c>
    </row>
    <row r="1603" spans="1:27" x14ac:dyDescent="0.25">
      <c r="A1603" t="s">
        <v>149</v>
      </c>
      <c r="B1603" t="s">
        <v>192</v>
      </c>
      <c r="C1603" t="s">
        <v>1446</v>
      </c>
      <c r="D1603" t="s">
        <v>1325</v>
      </c>
      <c r="E1603" t="s">
        <v>1326</v>
      </c>
      <c r="F1603" t="s">
        <v>1292</v>
      </c>
      <c r="G1603" t="s">
        <v>524</v>
      </c>
      <c r="H1603">
        <v>35007</v>
      </c>
      <c r="I1603" t="s">
        <v>581</v>
      </c>
      <c r="J1603">
        <v>2310023100</v>
      </c>
      <c r="K1603" t="s">
        <v>1355</v>
      </c>
      <c r="L1603">
        <v>6.3432199999999996</v>
      </c>
      <c r="M1603">
        <v>0.59944500000000001</v>
      </c>
      <c r="N1603">
        <v>9.1551600000000004</v>
      </c>
      <c r="O1603">
        <v>7.4240599999999999E-10</v>
      </c>
      <c r="P1603">
        <v>0.82832399999999995</v>
      </c>
      <c r="Q1603">
        <v>0.82832399999999995</v>
      </c>
      <c r="R1603">
        <v>7611.8639999999996</v>
      </c>
      <c r="S1603">
        <v>0.14589405999999999</v>
      </c>
      <c r="T1603">
        <v>0.13955084000000001</v>
      </c>
      <c r="U1603">
        <v>7657.0975018199997</v>
      </c>
      <c r="W1603" s="429">
        <f t="shared" si="38"/>
        <v>7611.8639999999996</v>
      </c>
      <c r="X1603" s="429">
        <f t="shared" si="38"/>
        <v>0.14589405999999999</v>
      </c>
      <c r="Y1603" s="429">
        <f t="shared" si="38"/>
        <v>0.13955084000000001</v>
      </c>
      <c r="Z1603" s="429">
        <f t="shared" si="38"/>
        <v>7657.0975018199997</v>
      </c>
      <c r="AA1603" s="429" t="s">
        <v>1295</v>
      </c>
    </row>
    <row r="1604" spans="1:27" x14ac:dyDescent="0.25">
      <c r="A1604" t="s">
        <v>149</v>
      </c>
      <c r="B1604" t="s">
        <v>192</v>
      </c>
      <c r="C1604" t="s">
        <v>1446</v>
      </c>
      <c r="D1604" t="s">
        <v>1325</v>
      </c>
      <c r="E1604" t="s">
        <v>1326</v>
      </c>
      <c r="F1604" t="s">
        <v>1292</v>
      </c>
      <c r="G1604" t="s">
        <v>524</v>
      </c>
      <c r="H1604">
        <v>35007</v>
      </c>
      <c r="I1604" t="s">
        <v>581</v>
      </c>
      <c r="J1604">
        <v>2310000660</v>
      </c>
      <c r="K1604" t="s">
        <v>1455</v>
      </c>
      <c r="L1604">
        <v>0.30723099999999998</v>
      </c>
      <c r="M1604">
        <v>1.9389699999999999E-2</v>
      </c>
      <c r="N1604">
        <v>6.9444500000000006E-2</v>
      </c>
      <c r="O1604">
        <v>5.2689299999999996E-4</v>
      </c>
      <c r="P1604">
        <v>1.1960500000000001E-2</v>
      </c>
      <c r="Q1604">
        <v>1.1960500000000001E-2</v>
      </c>
      <c r="R1604">
        <v>34.110506402336554</v>
      </c>
      <c r="S1604">
        <v>9.77983045822543E-4</v>
      </c>
      <c r="T1604">
        <v>1.073187002904192E-3</v>
      </c>
      <c r="U1604">
        <v>34.454765705347569</v>
      </c>
      <c r="W1604" s="429">
        <f t="shared" si="38"/>
        <v>34.110506402336554</v>
      </c>
      <c r="X1604" s="429">
        <f t="shared" si="38"/>
        <v>9.77983045822543E-4</v>
      </c>
      <c r="Y1604" s="429">
        <f t="shared" si="38"/>
        <v>1.073187002904192E-3</v>
      </c>
      <c r="Z1604" s="429">
        <f t="shared" si="38"/>
        <v>34.454765705347569</v>
      </c>
      <c r="AA1604" s="429" t="s">
        <v>1295</v>
      </c>
    </row>
    <row r="1605" spans="1:27" x14ac:dyDescent="0.25">
      <c r="A1605" t="s">
        <v>149</v>
      </c>
      <c r="B1605" t="s">
        <v>192</v>
      </c>
      <c r="C1605" t="s">
        <v>1446</v>
      </c>
      <c r="D1605" t="s">
        <v>1325</v>
      </c>
      <c r="E1605" t="s">
        <v>1326</v>
      </c>
      <c r="F1605" t="s">
        <v>1292</v>
      </c>
      <c r="G1605" t="s">
        <v>524</v>
      </c>
      <c r="H1605">
        <v>35007</v>
      </c>
      <c r="I1605" t="s">
        <v>581</v>
      </c>
      <c r="J1605">
        <v>2310011201</v>
      </c>
      <c r="K1605" t="s">
        <v>1456</v>
      </c>
      <c r="L1605">
        <v>0</v>
      </c>
      <c r="M1605">
        <v>0</v>
      </c>
      <c r="N1605">
        <v>0</v>
      </c>
      <c r="O1605">
        <v>0</v>
      </c>
      <c r="P1605">
        <v>0</v>
      </c>
      <c r="Q1605">
        <v>0</v>
      </c>
      <c r="R1605">
        <v>0</v>
      </c>
      <c r="S1605">
        <v>0</v>
      </c>
      <c r="T1605">
        <v>0</v>
      </c>
      <c r="U1605">
        <v>0</v>
      </c>
      <c r="W1605" s="429">
        <f t="shared" si="38"/>
        <v>0</v>
      </c>
      <c r="X1605" s="429">
        <f t="shared" si="38"/>
        <v>0</v>
      </c>
      <c r="Y1605" s="429">
        <f t="shared" si="38"/>
        <v>0</v>
      </c>
      <c r="Z1605" s="429">
        <f t="shared" si="38"/>
        <v>0</v>
      </c>
      <c r="AA1605" s="429" t="s">
        <v>1296</v>
      </c>
    </row>
    <row r="1606" spans="1:27" x14ac:dyDescent="0.25">
      <c r="A1606" t="s">
        <v>149</v>
      </c>
      <c r="B1606" t="s">
        <v>192</v>
      </c>
      <c r="C1606" t="s">
        <v>1446</v>
      </c>
      <c r="D1606" t="s">
        <v>1325</v>
      </c>
      <c r="E1606" t="s">
        <v>1326</v>
      </c>
      <c r="F1606" t="s">
        <v>1292</v>
      </c>
      <c r="G1606" t="s">
        <v>524</v>
      </c>
      <c r="H1606">
        <v>35007</v>
      </c>
      <c r="I1606" t="s">
        <v>581</v>
      </c>
      <c r="J1606">
        <v>2310021030</v>
      </c>
      <c r="K1606" t="s">
        <v>1456</v>
      </c>
      <c r="L1606">
        <v>0</v>
      </c>
      <c r="M1606">
        <v>0</v>
      </c>
      <c r="N1606">
        <v>0</v>
      </c>
      <c r="O1606">
        <v>0</v>
      </c>
      <c r="P1606">
        <v>0</v>
      </c>
      <c r="Q1606">
        <v>0</v>
      </c>
      <c r="R1606">
        <v>0</v>
      </c>
      <c r="S1606">
        <v>0</v>
      </c>
      <c r="T1606">
        <v>0</v>
      </c>
      <c r="U1606">
        <v>0</v>
      </c>
      <c r="W1606" s="429">
        <f t="shared" si="38"/>
        <v>0</v>
      </c>
      <c r="X1606" s="429">
        <f t="shared" si="38"/>
        <v>0</v>
      </c>
      <c r="Y1606" s="429">
        <f t="shared" si="38"/>
        <v>0</v>
      </c>
      <c r="Z1606" s="429">
        <f t="shared" si="38"/>
        <v>0</v>
      </c>
      <c r="AA1606" s="429" t="s">
        <v>1296</v>
      </c>
    </row>
    <row r="1607" spans="1:27" x14ac:dyDescent="0.25">
      <c r="A1607" t="s">
        <v>149</v>
      </c>
      <c r="B1607" t="s">
        <v>192</v>
      </c>
      <c r="C1607" t="s">
        <v>1446</v>
      </c>
      <c r="D1607" t="s">
        <v>1325</v>
      </c>
      <c r="E1607" t="s">
        <v>1326</v>
      </c>
      <c r="F1607" t="s">
        <v>1292</v>
      </c>
      <c r="G1607" t="s">
        <v>524</v>
      </c>
      <c r="H1607">
        <v>35007</v>
      </c>
      <c r="I1607" t="s">
        <v>581</v>
      </c>
      <c r="J1607">
        <v>2310023030</v>
      </c>
      <c r="K1607" t="s">
        <v>1456</v>
      </c>
      <c r="L1607">
        <v>0</v>
      </c>
      <c r="M1607">
        <v>0</v>
      </c>
      <c r="N1607">
        <v>0</v>
      </c>
      <c r="O1607">
        <v>0</v>
      </c>
      <c r="P1607">
        <v>0</v>
      </c>
      <c r="Q1607">
        <v>0</v>
      </c>
      <c r="R1607">
        <v>0</v>
      </c>
      <c r="S1607">
        <v>0</v>
      </c>
      <c r="T1607">
        <v>0</v>
      </c>
      <c r="U1607">
        <v>0</v>
      </c>
      <c r="W1607" s="429">
        <f t="shared" si="38"/>
        <v>0</v>
      </c>
      <c r="X1607" s="429">
        <f t="shared" si="38"/>
        <v>0</v>
      </c>
      <c r="Y1607" s="429">
        <f t="shared" si="38"/>
        <v>0</v>
      </c>
      <c r="Z1607" s="429">
        <f t="shared" si="38"/>
        <v>0</v>
      </c>
      <c r="AA1607" s="429" t="s">
        <v>1296</v>
      </c>
    </row>
    <row r="1608" spans="1:27" x14ac:dyDescent="0.25">
      <c r="A1608" t="s">
        <v>149</v>
      </c>
      <c r="B1608" t="s">
        <v>192</v>
      </c>
      <c r="C1608" t="s">
        <v>1446</v>
      </c>
      <c r="D1608" t="s">
        <v>1325</v>
      </c>
      <c r="E1608" t="s">
        <v>1326</v>
      </c>
      <c r="F1608" t="s">
        <v>1292</v>
      </c>
      <c r="G1608" t="s">
        <v>524</v>
      </c>
      <c r="H1608">
        <v>35007</v>
      </c>
      <c r="I1608" t="s">
        <v>581</v>
      </c>
      <c r="J1608">
        <v>2310021251</v>
      </c>
      <c r="K1608" t="s">
        <v>1450</v>
      </c>
      <c r="L1608">
        <v>0</v>
      </c>
      <c r="M1608">
        <v>0</v>
      </c>
      <c r="N1608">
        <v>0</v>
      </c>
      <c r="O1608">
        <v>0</v>
      </c>
      <c r="P1608">
        <v>0</v>
      </c>
      <c r="Q1608">
        <v>0</v>
      </c>
      <c r="R1608">
        <v>0</v>
      </c>
      <c r="S1608">
        <v>0</v>
      </c>
      <c r="T1608">
        <v>0</v>
      </c>
      <c r="U1608">
        <v>0</v>
      </c>
      <c r="W1608" s="429">
        <f t="shared" ref="W1608:Z1671" si="39">IFERROR(R1608*1,0)</f>
        <v>0</v>
      </c>
      <c r="X1608" s="429">
        <f t="shared" si="39"/>
        <v>0</v>
      </c>
      <c r="Y1608" s="429">
        <f t="shared" si="39"/>
        <v>0</v>
      </c>
      <c r="Z1608" s="429">
        <f t="shared" si="39"/>
        <v>0</v>
      </c>
      <c r="AA1608" s="429" t="s">
        <v>1295</v>
      </c>
    </row>
    <row r="1609" spans="1:27" x14ac:dyDescent="0.25">
      <c r="A1609" t="s">
        <v>149</v>
      </c>
      <c r="B1609" t="s">
        <v>192</v>
      </c>
      <c r="C1609" t="s">
        <v>1446</v>
      </c>
      <c r="D1609" t="s">
        <v>1325</v>
      </c>
      <c r="E1609" t="s">
        <v>1326</v>
      </c>
      <c r="F1609" t="s">
        <v>1292</v>
      </c>
      <c r="G1609" t="s">
        <v>524</v>
      </c>
      <c r="H1609">
        <v>35007</v>
      </c>
      <c r="I1609" t="s">
        <v>581</v>
      </c>
      <c r="J1609">
        <v>2310021351</v>
      </c>
      <c r="K1609" t="s">
        <v>1450</v>
      </c>
      <c r="L1609">
        <v>0</v>
      </c>
      <c r="M1609">
        <v>0</v>
      </c>
      <c r="N1609">
        <v>0</v>
      </c>
      <c r="O1609">
        <v>0</v>
      </c>
      <c r="P1609">
        <v>0</v>
      </c>
      <c r="Q1609">
        <v>0</v>
      </c>
      <c r="R1609">
        <v>0</v>
      </c>
      <c r="S1609">
        <v>0</v>
      </c>
      <c r="T1609">
        <v>0</v>
      </c>
      <c r="U1609">
        <v>0</v>
      </c>
      <c r="W1609" s="429">
        <f t="shared" si="39"/>
        <v>0</v>
      </c>
      <c r="X1609" s="429">
        <f t="shared" si="39"/>
        <v>0</v>
      </c>
      <c r="Y1609" s="429">
        <f t="shared" si="39"/>
        <v>0</v>
      </c>
      <c r="Z1609" s="429">
        <f t="shared" si="39"/>
        <v>0</v>
      </c>
      <c r="AA1609" s="429" t="s">
        <v>1295</v>
      </c>
    </row>
    <row r="1610" spans="1:27" x14ac:dyDescent="0.25">
      <c r="A1610" t="s">
        <v>149</v>
      </c>
      <c r="B1610" t="s">
        <v>192</v>
      </c>
      <c r="C1610" t="s">
        <v>1446</v>
      </c>
      <c r="D1610" t="s">
        <v>1325</v>
      </c>
      <c r="E1610" t="s">
        <v>1326</v>
      </c>
      <c r="F1610" t="s">
        <v>1292</v>
      </c>
      <c r="G1610" t="s">
        <v>524</v>
      </c>
      <c r="H1610">
        <v>35007</v>
      </c>
      <c r="I1610" t="s">
        <v>581</v>
      </c>
      <c r="J1610">
        <v>2310023251</v>
      </c>
      <c r="K1610" t="s">
        <v>1450</v>
      </c>
      <c r="L1610">
        <v>0</v>
      </c>
      <c r="M1610">
        <v>0</v>
      </c>
      <c r="N1610">
        <v>0</v>
      </c>
      <c r="O1610">
        <v>0</v>
      </c>
      <c r="P1610">
        <v>0</v>
      </c>
      <c r="Q1610">
        <v>0</v>
      </c>
      <c r="R1610">
        <v>0</v>
      </c>
      <c r="S1610">
        <v>0</v>
      </c>
      <c r="T1610">
        <v>0</v>
      </c>
      <c r="U1610">
        <v>0</v>
      </c>
      <c r="W1610" s="429">
        <f t="shared" si="39"/>
        <v>0</v>
      </c>
      <c r="X1610" s="429">
        <f t="shared" si="39"/>
        <v>0</v>
      </c>
      <c r="Y1610" s="429">
        <f t="shared" si="39"/>
        <v>0</v>
      </c>
      <c r="Z1610" s="429">
        <f t="shared" si="39"/>
        <v>0</v>
      </c>
      <c r="AA1610" s="429" t="s">
        <v>1295</v>
      </c>
    </row>
    <row r="1611" spans="1:27" x14ac:dyDescent="0.25">
      <c r="A1611" t="s">
        <v>149</v>
      </c>
      <c r="B1611" t="s">
        <v>192</v>
      </c>
      <c r="C1611" t="s">
        <v>1446</v>
      </c>
      <c r="D1611" t="s">
        <v>1325</v>
      </c>
      <c r="E1611" t="s">
        <v>1326</v>
      </c>
      <c r="F1611" t="s">
        <v>1292</v>
      </c>
      <c r="G1611" t="s">
        <v>524</v>
      </c>
      <c r="H1611">
        <v>35007</v>
      </c>
      <c r="I1611" t="s">
        <v>581</v>
      </c>
      <c r="J1611">
        <v>2310023351</v>
      </c>
      <c r="K1611" t="s">
        <v>1450</v>
      </c>
      <c r="L1611">
        <v>0</v>
      </c>
      <c r="M1611">
        <v>0</v>
      </c>
      <c r="N1611">
        <v>0</v>
      </c>
      <c r="O1611">
        <v>0</v>
      </c>
      <c r="P1611">
        <v>0</v>
      </c>
      <c r="Q1611">
        <v>0</v>
      </c>
      <c r="R1611">
        <v>0</v>
      </c>
      <c r="S1611">
        <v>0</v>
      </c>
      <c r="T1611">
        <v>0</v>
      </c>
      <c r="U1611">
        <v>0</v>
      </c>
      <c r="W1611" s="429">
        <f t="shared" si="39"/>
        <v>0</v>
      </c>
      <c r="X1611" s="429">
        <f t="shared" si="39"/>
        <v>0</v>
      </c>
      <c r="Y1611" s="429">
        <f t="shared" si="39"/>
        <v>0</v>
      </c>
      <c r="Z1611" s="429">
        <f t="shared" si="39"/>
        <v>0</v>
      </c>
      <c r="AA1611" s="429" t="s">
        <v>1295</v>
      </c>
    </row>
    <row r="1612" spans="1:27" x14ac:dyDescent="0.25">
      <c r="A1612" t="s">
        <v>149</v>
      </c>
      <c r="B1612" t="s">
        <v>192</v>
      </c>
      <c r="C1612" t="s">
        <v>1446</v>
      </c>
      <c r="D1612" t="s">
        <v>1325</v>
      </c>
      <c r="E1612" t="s">
        <v>1326</v>
      </c>
      <c r="F1612" t="s">
        <v>1292</v>
      </c>
      <c r="G1612" t="s">
        <v>524</v>
      </c>
      <c r="H1612">
        <v>35007</v>
      </c>
      <c r="I1612" t="s">
        <v>581</v>
      </c>
      <c r="J1612">
        <v>2310021603</v>
      </c>
      <c r="K1612" t="s">
        <v>1448</v>
      </c>
      <c r="L1612">
        <v>0</v>
      </c>
      <c r="M1612">
        <v>1.5041</v>
      </c>
      <c r="N1612">
        <v>0</v>
      </c>
      <c r="O1612">
        <v>0</v>
      </c>
      <c r="P1612">
        <v>0</v>
      </c>
      <c r="Q1612">
        <v>0</v>
      </c>
      <c r="R1612">
        <v>0.26301202185792366</v>
      </c>
      <c r="S1612">
        <v>5.3999655737704924</v>
      </c>
      <c r="T1612">
        <v>0</v>
      </c>
      <c r="U1612">
        <v>135.26215136612024</v>
      </c>
      <c r="W1612" s="429">
        <f t="shared" si="39"/>
        <v>0.26301202185792366</v>
      </c>
      <c r="X1612" s="429">
        <f t="shared" si="39"/>
        <v>5.3999655737704924</v>
      </c>
      <c r="Y1612" s="429">
        <f t="shared" si="39"/>
        <v>0</v>
      </c>
      <c r="Z1612" s="429">
        <f t="shared" si="39"/>
        <v>135.26215136612024</v>
      </c>
      <c r="AA1612" s="429" t="s">
        <v>1296</v>
      </c>
    </row>
    <row r="1613" spans="1:27" x14ac:dyDescent="0.25">
      <c r="A1613" t="s">
        <v>149</v>
      </c>
      <c r="B1613" t="s">
        <v>192</v>
      </c>
      <c r="C1613" t="s">
        <v>1446</v>
      </c>
      <c r="D1613" t="s">
        <v>1325</v>
      </c>
      <c r="E1613" t="s">
        <v>1326</v>
      </c>
      <c r="F1613" t="s">
        <v>1292</v>
      </c>
      <c r="G1613" t="s">
        <v>524</v>
      </c>
      <c r="H1613">
        <v>35007</v>
      </c>
      <c r="I1613" t="s">
        <v>581</v>
      </c>
      <c r="J1613">
        <v>2310023603</v>
      </c>
      <c r="K1613" t="s">
        <v>1448</v>
      </c>
      <c r="L1613">
        <v>0</v>
      </c>
      <c r="M1613">
        <v>0</v>
      </c>
      <c r="N1613">
        <v>0</v>
      </c>
      <c r="O1613">
        <v>0</v>
      </c>
      <c r="P1613">
        <v>0</v>
      </c>
      <c r="Q1613">
        <v>0</v>
      </c>
      <c r="R1613">
        <v>0</v>
      </c>
      <c r="S1613">
        <v>0</v>
      </c>
      <c r="T1613">
        <v>0</v>
      </c>
      <c r="U1613">
        <v>0</v>
      </c>
      <c r="W1613" s="429">
        <f t="shared" si="39"/>
        <v>0</v>
      </c>
      <c r="X1613" s="429">
        <f t="shared" si="39"/>
        <v>0</v>
      </c>
      <c r="Y1613" s="429">
        <f t="shared" si="39"/>
        <v>0</v>
      </c>
      <c r="Z1613" s="429">
        <f t="shared" si="39"/>
        <v>0</v>
      </c>
      <c r="AA1613" s="429" t="s">
        <v>1296</v>
      </c>
    </row>
    <row r="1614" spans="1:27" x14ac:dyDescent="0.25">
      <c r="A1614" t="s">
        <v>149</v>
      </c>
      <c r="B1614" t="s">
        <v>192</v>
      </c>
      <c r="C1614" t="s">
        <v>1446</v>
      </c>
      <c r="D1614" t="s">
        <v>1325</v>
      </c>
      <c r="E1614" t="s">
        <v>1326</v>
      </c>
      <c r="F1614" t="s">
        <v>1292</v>
      </c>
      <c r="G1614" t="s">
        <v>524</v>
      </c>
      <c r="H1614">
        <v>35007</v>
      </c>
      <c r="I1614" t="s">
        <v>581</v>
      </c>
      <c r="J1614">
        <v>2310023606</v>
      </c>
      <c r="K1614" t="s">
        <v>1448</v>
      </c>
      <c r="L1614">
        <v>0</v>
      </c>
      <c r="M1614">
        <v>1.7838400000000001</v>
      </c>
      <c r="N1614">
        <v>0</v>
      </c>
      <c r="O1614">
        <v>0</v>
      </c>
      <c r="P1614">
        <v>0</v>
      </c>
      <c r="Q1614">
        <v>0</v>
      </c>
      <c r="R1614">
        <v>0.31192830601092919</v>
      </c>
      <c r="S1614">
        <v>6.4042780327868867</v>
      </c>
      <c r="T1614">
        <v>0</v>
      </c>
      <c r="U1614">
        <v>160.41887912568311</v>
      </c>
      <c r="W1614" s="429">
        <f t="shared" si="39"/>
        <v>0.31192830601092919</v>
      </c>
      <c r="X1614" s="429">
        <f t="shared" si="39"/>
        <v>6.4042780327868867</v>
      </c>
      <c r="Y1614" s="429">
        <f t="shared" si="39"/>
        <v>0</v>
      </c>
      <c r="Z1614" s="429">
        <f t="shared" si="39"/>
        <v>160.41887912568311</v>
      </c>
      <c r="AA1614" s="429" t="s">
        <v>1296</v>
      </c>
    </row>
    <row r="1615" spans="1:27" x14ac:dyDescent="0.25">
      <c r="A1615" t="s">
        <v>149</v>
      </c>
      <c r="B1615" t="s">
        <v>192</v>
      </c>
      <c r="C1615" t="s">
        <v>1446</v>
      </c>
      <c r="D1615" t="s">
        <v>1325</v>
      </c>
      <c r="E1615" t="s">
        <v>1326</v>
      </c>
      <c r="F1615" t="s">
        <v>1292</v>
      </c>
      <c r="G1615" t="s">
        <v>524</v>
      </c>
      <c r="H1615">
        <v>35007</v>
      </c>
      <c r="I1615" t="s">
        <v>581</v>
      </c>
      <c r="J1615">
        <v>2310111100</v>
      </c>
      <c r="K1615" t="s">
        <v>1448</v>
      </c>
      <c r="L1615">
        <v>0</v>
      </c>
      <c r="M1615">
        <v>0</v>
      </c>
      <c r="N1615">
        <v>0</v>
      </c>
      <c r="O1615">
        <v>0</v>
      </c>
      <c r="P1615">
        <v>0</v>
      </c>
      <c r="Q1615">
        <v>0</v>
      </c>
      <c r="R1615">
        <v>0</v>
      </c>
      <c r="S1615">
        <v>0</v>
      </c>
      <c r="T1615">
        <v>0</v>
      </c>
      <c r="U1615">
        <v>0</v>
      </c>
      <c r="W1615" s="429">
        <f t="shared" si="39"/>
        <v>0</v>
      </c>
      <c r="X1615" s="429">
        <f t="shared" si="39"/>
        <v>0</v>
      </c>
      <c r="Y1615" s="429">
        <f t="shared" si="39"/>
        <v>0</v>
      </c>
      <c r="Z1615" s="429">
        <f t="shared" si="39"/>
        <v>0</v>
      </c>
      <c r="AA1615" s="429" t="s">
        <v>1296</v>
      </c>
    </row>
    <row r="1616" spans="1:27" x14ac:dyDescent="0.25">
      <c r="A1616" t="s">
        <v>149</v>
      </c>
      <c r="B1616" t="s">
        <v>192</v>
      </c>
      <c r="C1616" t="s">
        <v>1446</v>
      </c>
      <c r="D1616" t="s">
        <v>1325</v>
      </c>
      <c r="E1616" t="s">
        <v>1326</v>
      </c>
      <c r="F1616" t="s">
        <v>1292</v>
      </c>
      <c r="G1616" t="s">
        <v>524</v>
      </c>
      <c r="H1616">
        <v>35007</v>
      </c>
      <c r="I1616" t="s">
        <v>581</v>
      </c>
      <c r="J1616">
        <v>2310121100</v>
      </c>
      <c r="K1616" t="s">
        <v>1448</v>
      </c>
      <c r="L1616">
        <v>0</v>
      </c>
      <c r="M1616">
        <v>0</v>
      </c>
      <c r="N1616">
        <v>0</v>
      </c>
      <c r="O1616">
        <v>0</v>
      </c>
      <c r="P1616">
        <v>0</v>
      </c>
      <c r="Q1616">
        <v>0</v>
      </c>
      <c r="R1616">
        <v>0</v>
      </c>
      <c r="S1616">
        <v>0</v>
      </c>
      <c r="T1616">
        <v>0</v>
      </c>
      <c r="U1616">
        <v>0</v>
      </c>
      <c r="W1616" s="429">
        <f t="shared" si="39"/>
        <v>0</v>
      </c>
      <c r="X1616" s="429">
        <f t="shared" si="39"/>
        <v>0</v>
      </c>
      <c r="Y1616" s="429">
        <f t="shared" si="39"/>
        <v>0</v>
      </c>
      <c r="Z1616" s="429">
        <f t="shared" si="39"/>
        <v>0</v>
      </c>
      <c r="AA1616" s="429" t="s">
        <v>1296</v>
      </c>
    </row>
    <row r="1617" spans="1:27" x14ac:dyDescent="0.25">
      <c r="A1617" t="s">
        <v>149</v>
      </c>
      <c r="B1617" t="s">
        <v>192</v>
      </c>
      <c r="C1617" t="s">
        <v>1446</v>
      </c>
      <c r="D1617" t="s">
        <v>1325</v>
      </c>
      <c r="E1617" t="s">
        <v>1326</v>
      </c>
      <c r="F1617" t="s">
        <v>1292</v>
      </c>
      <c r="G1617" t="s">
        <v>524</v>
      </c>
      <c r="H1617">
        <v>35007</v>
      </c>
      <c r="I1617" t="s">
        <v>581</v>
      </c>
      <c r="J1617">
        <v>2310010300</v>
      </c>
      <c r="K1617" t="s">
        <v>1457</v>
      </c>
      <c r="L1617">
        <v>0</v>
      </c>
      <c r="M1617">
        <v>0</v>
      </c>
      <c r="N1617">
        <v>0</v>
      </c>
      <c r="O1617">
        <v>0</v>
      </c>
      <c r="P1617">
        <v>0</v>
      </c>
      <c r="Q1617">
        <v>0</v>
      </c>
      <c r="R1617">
        <v>0</v>
      </c>
      <c r="S1617">
        <v>0</v>
      </c>
      <c r="T1617">
        <v>0</v>
      </c>
      <c r="U1617">
        <v>0</v>
      </c>
      <c r="W1617" s="429">
        <f t="shared" si="39"/>
        <v>0</v>
      </c>
      <c r="X1617" s="429">
        <f t="shared" si="39"/>
        <v>0</v>
      </c>
      <c r="Y1617" s="429">
        <f t="shared" si="39"/>
        <v>0</v>
      </c>
      <c r="Z1617" s="429">
        <f t="shared" si="39"/>
        <v>0</v>
      </c>
      <c r="AA1617" s="429" t="s">
        <v>1295</v>
      </c>
    </row>
    <row r="1618" spans="1:27" x14ac:dyDescent="0.25">
      <c r="A1618" t="s">
        <v>149</v>
      </c>
      <c r="B1618" t="s">
        <v>192</v>
      </c>
      <c r="C1618" t="s">
        <v>1446</v>
      </c>
      <c r="D1618" t="s">
        <v>1325</v>
      </c>
      <c r="E1618" t="s">
        <v>1326</v>
      </c>
      <c r="F1618" t="s">
        <v>1292</v>
      </c>
      <c r="G1618" t="s">
        <v>524</v>
      </c>
      <c r="H1618">
        <v>35007</v>
      </c>
      <c r="I1618" t="s">
        <v>581</v>
      </c>
      <c r="J1618">
        <v>2310021300</v>
      </c>
      <c r="K1618" t="s">
        <v>1457</v>
      </c>
      <c r="L1618">
        <v>0</v>
      </c>
      <c r="M1618">
        <v>2.63449</v>
      </c>
      <c r="N1618">
        <v>0</v>
      </c>
      <c r="O1618">
        <v>0</v>
      </c>
      <c r="P1618">
        <v>0</v>
      </c>
      <c r="Q1618">
        <v>0</v>
      </c>
      <c r="R1618">
        <v>0.46067584699453579</v>
      </c>
      <c r="S1618">
        <v>9.4582509836065594</v>
      </c>
      <c r="T1618">
        <v>0</v>
      </c>
      <c r="U1618">
        <v>236.91695043715853</v>
      </c>
      <c r="W1618" s="429">
        <f t="shared" si="39"/>
        <v>0.46067584699453579</v>
      </c>
      <c r="X1618" s="429">
        <f t="shared" si="39"/>
        <v>9.4582509836065594</v>
      </c>
      <c r="Y1618" s="429">
        <f t="shared" si="39"/>
        <v>0</v>
      </c>
      <c r="Z1618" s="429">
        <f t="shared" si="39"/>
        <v>236.91695043715853</v>
      </c>
      <c r="AA1618" s="429" t="s">
        <v>1295</v>
      </c>
    </row>
    <row r="1619" spans="1:27" x14ac:dyDescent="0.25">
      <c r="A1619" t="s">
        <v>149</v>
      </c>
      <c r="B1619" t="s">
        <v>192</v>
      </c>
      <c r="C1619" t="s">
        <v>1446</v>
      </c>
      <c r="D1619" t="s">
        <v>1325</v>
      </c>
      <c r="E1619" t="s">
        <v>1326</v>
      </c>
      <c r="F1619" t="s">
        <v>1292</v>
      </c>
      <c r="G1619" t="s">
        <v>524</v>
      </c>
      <c r="H1619">
        <v>35007</v>
      </c>
      <c r="I1619" t="s">
        <v>581</v>
      </c>
      <c r="J1619">
        <v>2310023300</v>
      </c>
      <c r="K1619" t="s">
        <v>1457</v>
      </c>
      <c r="L1619">
        <v>0</v>
      </c>
      <c r="M1619">
        <v>0.77816300000000005</v>
      </c>
      <c r="N1619">
        <v>0</v>
      </c>
      <c r="O1619">
        <v>0</v>
      </c>
      <c r="P1619">
        <v>0</v>
      </c>
      <c r="Q1619">
        <v>0</v>
      </c>
      <c r="R1619">
        <v>0.13607221857923507</v>
      </c>
      <c r="S1619">
        <v>2.7937327377049188</v>
      </c>
      <c r="T1619">
        <v>0</v>
      </c>
      <c r="U1619">
        <v>69.979390661202203</v>
      </c>
      <c r="W1619" s="429">
        <f t="shared" si="39"/>
        <v>0.13607221857923507</v>
      </c>
      <c r="X1619" s="429">
        <f t="shared" si="39"/>
        <v>2.7937327377049188</v>
      </c>
      <c r="Y1619" s="429">
        <f t="shared" si="39"/>
        <v>0</v>
      </c>
      <c r="Z1619" s="429">
        <f t="shared" si="39"/>
        <v>69.979390661202203</v>
      </c>
      <c r="AA1619" s="429" t="s">
        <v>1295</v>
      </c>
    </row>
    <row r="1620" spans="1:27" x14ac:dyDescent="0.25">
      <c r="A1620" t="s">
        <v>149</v>
      </c>
      <c r="B1620" t="s">
        <v>192</v>
      </c>
      <c r="C1620" t="s">
        <v>1446</v>
      </c>
      <c r="D1620" t="s">
        <v>1325</v>
      </c>
      <c r="E1620" t="s">
        <v>1326</v>
      </c>
      <c r="F1620" t="s">
        <v>1292</v>
      </c>
      <c r="G1620" t="s">
        <v>524</v>
      </c>
      <c r="H1620">
        <v>35007</v>
      </c>
      <c r="I1620" t="s">
        <v>581</v>
      </c>
      <c r="J1620">
        <v>2310000550</v>
      </c>
      <c r="K1620" t="s">
        <v>1448</v>
      </c>
      <c r="L1620">
        <v>0</v>
      </c>
      <c r="M1620">
        <v>158.19200000000001</v>
      </c>
      <c r="N1620">
        <v>0</v>
      </c>
      <c r="O1620">
        <v>0</v>
      </c>
      <c r="P1620">
        <v>0</v>
      </c>
      <c r="Q1620">
        <v>0</v>
      </c>
      <c r="R1620">
        <v>27.661989071038271</v>
      </c>
      <c r="S1620">
        <v>567.93521311475422</v>
      </c>
      <c r="T1620">
        <v>0</v>
      </c>
      <c r="U1620">
        <v>14226.042316939895</v>
      </c>
      <c r="W1620" s="429">
        <f t="shared" si="39"/>
        <v>27.661989071038271</v>
      </c>
      <c r="X1620" s="429">
        <f t="shared" si="39"/>
        <v>567.93521311475422</v>
      </c>
      <c r="Y1620" s="429">
        <f t="shared" si="39"/>
        <v>0</v>
      </c>
      <c r="Z1620" s="429">
        <f t="shared" si="39"/>
        <v>14226.042316939895</v>
      </c>
      <c r="AA1620" s="429" t="s">
        <v>1296</v>
      </c>
    </row>
    <row r="1621" spans="1:27" x14ac:dyDescent="0.25">
      <c r="A1621" t="s">
        <v>149</v>
      </c>
      <c r="B1621" t="s">
        <v>192</v>
      </c>
      <c r="C1621" t="s">
        <v>1446</v>
      </c>
      <c r="D1621" t="s">
        <v>1325</v>
      </c>
      <c r="E1621" t="s">
        <v>1326</v>
      </c>
      <c r="F1621" t="s">
        <v>1292</v>
      </c>
      <c r="G1621" t="s">
        <v>524</v>
      </c>
      <c r="H1621">
        <v>35007</v>
      </c>
      <c r="I1621" t="s">
        <v>581</v>
      </c>
      <c r="J1621">
        <v>2310023600</v>
      </c>
      <c r="K1621" t="s">
        <v>1458</v>
      </c>
      <c r="L1621">
        <v>0.22442500000000001</v>
      </c>
      <c r="M1621">
        <v>2.43811</v>
      </c>
      <c r="N1621">
        <v>1.18625</v>
      </c>
      <c r="O1621">
        <v>0</v>
      </c>
      <c r="P1621">
        <v>0</v>
      </c>
      <c r="Q1621">
        <v>0</v>
      </c>
      <c r="R1621">
        <v>0.42633617486338826</v>
      </c>
      <c r="S1621">
        <v>8.7532145901639353</v>
      </c>
      <c r="T1621">
        <v>0</v>
      </c>
      <c r="U1621">
        <v>219.25670092896178</v>
      </c>
      <c r="W1621" s="429">
        <f t="shared" si="39"/>
        <v>0.42633617486338826</v>
      </c>
      <c r="X1621" s="429">
        <f t="shared" si="39"/>
        <v>8.7532145901639353</v>
      </c>
      <c r="Y1621" s="429">
        <f t="shared" si="39"/>
        <v>0</v>
      </c>
      <c r="Z1621" s="429">
        <f t="shared" si="39"/>
        <v>219.25670092896178</v>
      </c>
      <c r="AA1621" s="429" t="s">
        <v>1296</v>
      </c>
    </row>
    <row r="1622" spans="1:27" x14ac:dyDescent="0.25">
      <c r="A1622" t="s">
        <v>149</v>
      </c>
      <c r="B1622" t="s">
        <v>192</v>
      </c>
      <c r="C1622" t="s">
        <v>1446</v>
      </c>
      <c r="D1622" t="s">
        <v>1325</v>
      </c>
      <c r="E1622" t="s">
        <v>1326</v>
      </c>
      <c r="F1622" t="s">
        <v>1292</v>
      </c>
      <c r="G1622" t="s">
        <v>524</v>
      </c>
      <c r="H1622">
        <v>35007</v>
      </c>
      <c r="I1622" t="s">
        <v>581</v>
      </c>
      <c r="J1622">
        <v>2310111700</v>
      </c>
      <c r="K1622" t="s">
        <v>1458</v>
      </c>
      <c r="L1622">
        <v>0</v>
      </c>
      <c r="M1622">
        <v>0</v>
      </c>
      <c r="N1622">
        <v>0</v>
      </c>
      <c r="O1622">
        <v>0</v>
      </c>
      <c r="P1622">
        <v>0</v>
      </c>
      <c r="Q1622">
        <v>0</v>
      </c>
      <c r="R1622">
        <v>0</v>
      </c>
      <c r="S1622">
        <v>0</v>
      </c>
      <c r="T1622">
        <v>0</v>
      </c>
      <c r="U1622">
        <v>0</v>
      </c>
      <c r="W1622" s="429">
        <f t="shared" si="39"/>
        <v>0</v>
      </c>
      <c r="X1622" s="429">
        <f t="shared" si="39"/>
        <v>0</v>
      </c>
      <c r="Y1622" s="429">
        <f t="shared" si="39"/>
        <v>0</v>
      </c>
      <c r="Z1622" s="429">
        <f t="shared" si="39"/>
        <v>0</v>
      </c>
      <c r="AA1622" s="429" t="s">
        <v>1296</v>
      </c>
    </row>
    <row r="1623" spans="1:27" x14ac:dyDescent="0.25">
      <c r="A1623" t="s">
        <v>149</v>
      </c>
      <c r="B1623" t="s">
        <v>192</v>
      </c>
      <c r="C1623" t="s">
        <v>1446</v>
      </c>
      <c r="D1623" t="s">
        <v>1325</v>
      </c>
      <c r="E1623" t="s">
        <v>1326</v>
      </c>
      <c r="F1623" t="s">
        <v>1292</v>
      </c>
      <c r="G1623" t="s">
        <v>524</v>
      </c>
      <c r="H1623">
        <v>35007</v>
      </c>
      <c r="I1623" t="s">
        <v>581</v>
      </c>
      <c r="J1623">
        <v>2310121700</v>
      </c>
      <c r="K1623" t="s">
        <v>1458</v>
      </c>
      <c r="L1623">
        <v>0</v>
      </c>
      <c r="M1623">
        <v>0</v>
      </c>
      <c r="N1623">
        <v>0</v>
      </c>
      <c r="O1623">
        <v>0</v>
      </c>
      <c r="P1623">
        <v>0</v>
      </c>
      <c r="Q1623">
        <v>0</v>
      </c>
      <c r="R1623">
        <v>0</v>
      </c>
      <c r="S1623">
        <v>0</v>
      </c>
      <c r="T1623">
        <v>0</v>
      </c>
      <c r="U1623">
        <v>0</v>
      </c>
      <c r="W1623" s="429">
        <f t="shared" si="39"/>
        <v>0</v>
      </c>
      <c r="X1623" s="429">
        <f t="shared" si="39"/>
        <v>0</v>
      </c>
      <c r="Y1623" s="429">
        <f t="shared" si="39"/>
        <v>0</v>
      </c>
      <c r="Z1623" s="429">
        <f t="shared" si="39"/>
        <v>0</v>
      </c>
      <c r="AA1623" s="429" t="s">
        <v>1296</v>
      </c>
    </row>
    <row r="1624" spans="1:27" x14ac:dyDescent="0.25">
      <c r="A1624" t="s">
        <v>149</v>
      </c>
      <c r="B1624" t="s">
        <v>192</v>
      </c>
      <c r="C1624" t="s">
        <v>1446</v>
      </c>
      <c r="D1624" t="s">
        <v>1325</v>
      </c>
      <c r="E1624" t="s">
        <v>1326</v>
      </c>
      <c r="F1624" t="s">
        <v>1292</v>
      </c>
      <c r="G1624" t="s">
        <v>524</v>
      </c>
      <c r="H1624">
        <v>35007</v>
      </c>
      <c r="I1624" t="s">
        <v>581</v>
      </c>
      <c r="J1624">
        <v>2310021102</v>
      </c>
      <c r="K1624" t="s">
        <v>1450</v>
      </c>
      <c r="L1624">
        <v>0</v>
      </c>
      <c r="M1624">
        <v>0</v>
      </c>
      <c r="N1624">
        <v>0</v>
      </c>
      <c r="O1624">
        <v>0</v>
      </c>
      <c r="P1624">
        <v>0</v>
      </c>
      <c r="Q1624">
        <v>0</v>
      </c>
      <c r="R1624">
        <v>0</v>
      </c>
      <c r="S1624">
        <v>0</v>
      </c>
      <c r="T1624">
        <v>0</v>
      </c>
      <c r="U1624">
        <v>0</v>
      </c>
      <c r="W1624" s="429">
        <f t="shared" si="39"/>
        <v>0</v>
      </c>
      <c r="X1624" s="429">
        <f t="shared" si="39"/>
        <v>0</v>
      </c>
      <c r="Y1624" s="429">
        <f t="shared" si="39"/>
        <v>0</v>
      </c>
      <c r="Z1624" s="429">
        <f t="shared" si="39"/>
        <v>0</v>
      </c>
      <c r="AA1624" s="429" t="s">
        <v>1295</v>
      </c>
    </row>
    <row r="1625" spans="1:27" x14ac:dyDescent="0.25">
      <c r="A1625" t="s">
        <v>149</v>
      </c>
      <c r="B1625" t="s">
        <v>192</v>
      </c>
      <c r="C1625" t="s">
        <v>1446</v>
      </c>
      <c r="D1625" t="s">
        <v>1325</v>
      </c>
      <c r="E1625" t="s">
        <v>1326</v>
      </c>
      <c r="F1625" t="s">
        <v>1292</v>
      </c>
      <c r="G1625" t="s">
        <v>524</v>
      </c>
      <c r="H1625">
        <v>35007</v>
      </c>
      <c r="I1625" t="s">
        <v>581</v>
      </c>
      <c r="J1625">
        <v>2310021202</v>
      </c>
      <c r="K1625" t="s">
        <v>1450</v>
      </c>
      <c r="L1625">
        <v>0</v>
      </c>
      <c r="M1625">
        <v>0</v>
      </c>
      <c r="N1625">
        <v>0</v>
      </c>
      <c r="O1625">
        <v>0</v>
      </c>
      <c r="P1625">
        <v>0</v>
      </c>
      <c r="Q1625">
        <v>0</v>
      </c>
      <c r="R1625">
        <v>0</v>
      </c>
      <c r="S1625">
        <v>0</v>
      </c>
      <c r="T1625">
        <v>0</v>
      </c>
      <c r="U1625">
        <v>0</v>
      </c>
      <c r="W1625" s="429">
        <f t="shared" si="39"/>
        <v>0</v>
      </c>
      <c r="X1625" s="429">
        <f t="shared" si="39"/>
        <v>0</v>
      </c>
      <c r="Y1625" s="429">
        <f t="shared" si="39"/>
        <v>0</v>
      </c>
      <c r="Z1625" s="429">
        <f t="shared" si="39"/>
        <v>0</v>
      </c>
      <c r="AA1625" s="429" t="s">
        <v>1295</v>
      </c>
    </row>
    <row r="1626" spans="1:27" x14ac:dyDescent="0.25">
      <c r="A1626" t="s">
        <v>149</v>
      </c>
      <c r="B1626" t="s">
        <v>192</v>
      </c>
      <c r="C1626" t="s">
        <v>1446</v>
      </c>
      <c r="D1626" t="s">
        <v>1325</v>
      </c>
      <c r="E1626" t="s">
        <v>1326</v>
      </c>
      <c r="F1626" t="s">
        <v>1292</v>
      </c>
      <c r="G1626" t="s">
        <v>524</v>
      </c>
      <c r="H1626">
        <v>35007</v>
      </c>
      <c r="I1626" t="s">
        <v>581</v>
      </c>
      <c r="J1626">
        <v>2310021302</v>
      </c>
      <c r="K1626" t="s">
        <v>1450</v>
      </c>
      <c r="L1626">
        <v>0</v>
      </c>
      <c r="M1626">
        <v>0</v>
      </c>
      <c r="N1626">
        <v>0</v>
      </c>
      <c r="O1626">
        <v>0</v>
      </c>
      <c r="P1626">
        <v>0</v>
      </c>
      <c r="Q1626">
        <v>0</v>
      </c>
      <c r="R1626">
        <v>0</v>
      </c>
      <c r="S1626">
        <v>0</v>
      </c>
      <c r="T1626">
        <v>0</v>
      </c>
      <c r="U1626">
        <v>0</v>
      </c>
      <c r="W1626" s="429">
        <f t="shared" si="39"/>
        <v>0</v>
      </c>
      <c r="X1626" s="429">
        <f t="shared" si="39"/>
        <v>0</v>
      </c>
      <c r="Y1626" s="429">
        <f t="shared" si="39"/>
        <v>0</v>
      </c>
      <c r="Z1626" s="429">
        <f t="shared" si="39"/>
        <v>0</v>
      </c>
      <c r="AA1626" s="429" t="s">
        <v>1295</v>
      </c>
    </row>
    <row r="1627" spans="1:27" x14ac:dyDescent="0.25">
      <c r="A1627" t="s">
        <v>149</v>
      </c>
      <c r="B1627" t="s">
        <v>192</v>
      </c>
      <c r="C1627" t="s">
        <v>1446</v>
      </c>
      <c r="D1627" t="s">
        <v>1325</v>
      </c>
      <c r="E1627" t="s">
        <v>1326</v>
      </c>
      <c r="F1627" t="s">
        <v>1292</v>
      </c>
      <c r="G1627" t="s">
        <v>524</v>
      </c>
      <c r="H1627">
        <v>35007</v>
      </c>
      <c r="I1627" t="s">
        <v>581</v>
      </c>
      <c r="J1627">
        <v>2310023102</v>
      </c>
      <c r="K1627" t="s">
        <v>1450</v>
      </c>
      <c r="L1627">
        <v>0</v>
      </c>
      <c r="M1627">
        <v>0</v>
      </c>
      <c r="N1627">
        <v>0</v>
      </c>
      <c r="O1627">
        <v>0</v>
      </c>
      <c r="P1627">
        <v>0</v>
      </c>
      <c r="Q1627">
        <v>0</v>
      </c>
      <c r="R1627">
        <v>0</v>
      </c>
      <c r="S1627">
        <v>0</v>
      </c>
      <c r="T1627">
        <v>0</v>
      </c>
      <c r="U1627">
        <v>0</v>
      </c>
      <c r="W1627" s="429">
        <f t="shared" si="39"/>
        <v>0</v>
      </c>
      <c r="X1627" s="429">
        <f t="shared" si="39"/>
        <v>0</v>
      </c>
      <c r="Y1627" s="429">
        <f t="shared" si="39"/>
        <v>0</v>
      </c>
      <c r="Z1627" s="429">
        <f t="shared" si="39"/>
        <v>0</v>
      </c>
      <c r="AA1627" s="429" t="s">
        <v>1295</v>
      </c>
    </row>
    <row r="1628" spans="1:27" x14ac:dyDescent="0.25">
      <c r="A1628" t="s">
        <v>149</v>
      </c>
      <c r="B1628" t="s">
        <v>192</v>
      </c>
      <c r="C1628" t="s">
        <v>1446</v>
      </c>
      <c r="D1628" t="s">
        <v>1325</v>
      </c>
      <c r="E1628" t="s">
        <v>1326</v>
      </c>
      <c r="F1628" t="s">
        <v>1292</v>
      </c>
      <c r="G1628" t="s">
        <v>524</v>
      </c>
      <c r="H1628">
        <v>35007</v>
      </c>
      <c r="I1628" t="s">
        <v>581</v>
      </c>
      <c r="J1628">
        <v>2310023202</v>
      </c>
      <c r="K1628" t="s">
        <v>1450</v>
      </c>
      <c r="L1628">
        <v>0</v>
      </c>
      <c r="M1628">
        <v>0</v>
      </c>
      <c r="N1628">
        <v>0</v>
      </c>
      <c r="O1628">
        <v>0</v>
      </c>
      <c r="P1628">
        <v>0</v>
      </c>
      <c r="Q1628">
        <v>0</v>
      </c>
      <c r="R1628">
        <v>0</v>
      </c>
      <c r="S1628">
        <v>0</v>
      </c>
      <c r="T1628">
        <v>0</v>
      </c>
      <c r="U1628">
        <v>0</v>
      </c>
      <c r="W1628" s="429">
        <f t="shared" si="39"/>
        <v>0</v>
      </c>
      <c r="X1628" s="429">
        <f t="shared" si="39"/>
        <v>0</v>
      </c>
      <c r="Y1628" s="429">
        <f t="shared" si="39"/>
        <v>0</v>
      </c>
      <c r="Z1628" s="429">
        <f t="shared" si="39"/>
        <v>0</v>
      </c>
      <c r="AA1628" s="429" t="s">
        <v>1295</v>
      </c>
    </row>
    <row r="1629" spans="1:27" x14ac:dyDescent="0.25">
      <c r="A1629" t="s">
        <v>149</v>
      </c>
      <c r="B1629" t="s">
        <v>192</v>
      </c>
      <c r="C1629" t="s">
        <v>1446</v>
      </c>
      <c r="D1629" t="s">
        <v>1325</v>
      </c>
      <c r="E1629" t="s">
        <v>1326</v>
      </c>
      <c r="F1629" t="s">
        <v>1292</v>
      </c>
      <c r="G1629" t="s">
        <v>524</v>
      </c>
      <c r="H1629">
        <v>35007</v>
      </c>
      <c r="I1629" t="s">
        <v>581</v>
      </c>
      <c r="J1629">
        <v>2310023302</v>
      </c>
      <c r="K1629" t="s">
        <v>1450</v>
      </c>
      <c r="L1629">
        <v>0</v>
      </c>
      <c r="M1629">
        <v>0</v>
      </c>
      <c r="N1629">
        <v>0</v>
      </c>
      <c r="O1629">
        <v>0</v>
      </c>
      <c r="P1629">
        <v>0</v>
      </c>
      <c r="Q1629">
        <v>0</v>
      </c>
      <c r="R1629">
        <v>0</v>
      </c>
      <c r="S1629">
        <v>0</v>
      </c>
      <c r="T1629">
        <v>0</v>
      </c>
      <c r="U1629">
        <v>0</v>
      </c>
      <c r="W1629" s="429">
        <f t="shared" si="39"/>
        <v>0</v>
      </c>
      <c r="X1629" s="429">
        <f t="shared" si="39"/>
        <v>0</v>
      </c>
      <c r="Y1629" s="429">
        <f t="shared" si="39"/>
        <v>0</v>
      </c>
      <c r="Z1629" s="429">
        <f t="shared" si="39"/>
        <v>0</v>
      </c>
      <c r="AA1629" s="429" t="s">
        <v>1295</v>
      </c>
    </row>
    <row r="1630" spans="1:27" x14ac:dyDescent="0.25">
      <c r="A1630" t="s">
        <v>149</v>
      </c>
      <c r="B1630" t="s">
        <v>186</v>
      </c>
      <c r="C1630" t="s">
        <v>1459</v>
      </c>
      <c r="D1630" t="s">
        <v>1325</v>
      </c>
      <c r="E1630" t="s">
        <v>1326</v>
      </c>
      <c r="F1630" t="s">
        <v>1292</v>
      </c>
      <c r="G1630" t="s">
        <v>524</v>
      </c>
      <c r="H1630" t="s">
        <v>1460</v>
      </c>
      <c r="I1630" t="s">
        <v>561</v>
      </c>
      <c r="J1630" t="s">
        <v>1328</v>
      </c>
      <c r="K1630" t="s">
        <v>1329</v>
      </c>
      <c r="L1630">
        <v>33.757576772706464</v>
      </c>
      <c r="M1630">
        <v>0.43805496162725299</v>
      </c>
      <c r="N1630">
        <v>51.599655630440161</v>
      </c>
      <c r="O1630">
        <v>8.7019021880453545E-3</v>
      </c>
      <c r="P1630">
        <v>0.28725158947876694</v>
      </c>
      <c r="Q1630">
        <v>0.28725158947876694</v>
      </c>
      <c r="R1630">
        <v>16112.458450392976</v>
      </c>
      <c r="S1630">
        <v>71.89201981950292</v>
      </c>
      <c r="T1630">
        <v>8.5816774458371756E-3</v>
      </c>
      <c r="U1630">
        <v>17912.316285759407</v>
      </c>
      <c r="W1630" s="429">
        <f t="shared" si="39"/>
        <v>16112.458450392976</v>
      </c>
      <c r="X1630" s="429">
        <f t="shared" si="39"/>
        <v>71.89201981950292</v>
      </c>
      <c r="Y1630" s="429">
        <f t="shared" si="39"/>
        <v>8.5816774458371756E-3</v>
      </c>
      <c r="Z1630" s="429">
        <f t="shared" si="39"/>
        <v>17912.316285759407</v>
      </c>
      <c r="AA1630" s="429" t="s">
        <v>1295</v>
      </c>
    </row>
    <row r="1631" spans="1:27" x14ac:dyDescent="0.25">
      <c r="A1631" t="s">
        <v>149</v>
      </c>
      <c r="B1631" t="s">
        <v>186</v>
      </c>
      <c r="C1631" t="s">
        <v>1459</v>
      </c>
      <c r="D1631" t="s">
        <v>1325</v>
      </c>
      <c r="E1631" t="s">
        <v>1326</v>
      </c>
      <c r="F1631" t="s">
        <v>1292</v>
      </c>
      <c r="G1631" t="s">
        <v>524</v>
      </c>
      <c r="H1631" t="s">
        <v>1461</v>
      </c>
      <c r="I1631" t="s">
        <v>534</v>
      </c>
      <c r="J1631" t="s">
        <v>1328</v>
      </c>
      <c r="K1631" t="s">
        <v>1329</v>
      </c>
      <c r="L1631">
        <v>139.32672595280664</v>
      </c>
      <c r="M1631">
        <v>1.8079722961706617</v>
      </c>
      <c r="N1631">
        <v>212.96585142018026</v>
      </c>
      <c r="O1631">
        <v>3.5915123576114462E-2</v>
      </c>
      <c r="P1631">
        <v>1.1855656511214563</v>
      </c>
      <c r="Q1631">
        <v>1.1855656511214563</v>
      </c>
      <c r="R1631">
        <v>66500.510331621903</v>
      </c>
      <c r="S1631">
        <v>296.71797270958473</v>
      </c>
      <c r="T1631">
        <v>3.5418923276455253E-2</v>
      </c>
      <c r="U1631">
        <v>73929.014488497909</v>
      </c>
      <c r="W1631" s="429">
        <f t="shared" si="39"/>
        <v>66500.510331621903</v>
      </c>
      <c r="X1631" s="429">
        <f t="shared" si="39"/>
        <v>296.71797270958473</v>
      </c>
      <c r="Y1631" s="429">
        <f t="shared" si="39"/>
        <v>3.5418923276455253E-2</v>
      </c>
      <c r="Z1631" s="429">
        <f t="shared" si="39"/>
        <v>73929.014488497909</v>
      </c>
      <c r="AA1631" s="429" t="s">
        <v>1295</v>
      </c>
    </row>
    <row r="1632" spans="1:27" x14ac:dyDescent="0.25">
      <c r="A1632" t="s">
        <v>149</v>
      </c>
      <c r="B1632" t="s">
        <v>186</v>
      </c>
      <c r="C1632" t="s">
        <v>1459</v>
      </c>
      <c r="D1632" t="s">
        <v>1325</v>
      </c>
      <c r="E1632" t="s">
        <v>1326</v>
      </c>
      <c r="F1632" t="s">
        <v>1292</v>
      </c>
      <c r="G1632" t="s">
        <v>524</v>
      </c>
      <c r="H1632" t="s">
        <v>1462</v>
      </c>
      <c r="I1632" t="s">
        <v>1463</v>
      </c>
      <c r="J1632" t="s">
        <v>1328</v>
      </c>
      <c r="K1632" t="s">
        <v>1329</v>
      </c>
      <c r="L1632">
        <v>38.360882696257342</v>
      </c>
      <c r="M1632">
        <v>0.49778972912187824</v>
      </c>
      <c r="N1632">
        <v>58.635972307318362</v>
      </c>
      <c r="O1632">
        <v>9.8885252136879011E-3</v>
      </c>
      <c r="P1632">
        <v>0.32642226077132613</v>
      </c>
      <c r="Q1632">
        <v>0.32642226077132613</v>
      </c>
      <c r="R1632">
        <v>18309.611875446561</v>
      </c>
      <c r="S1632">
        <v>81.695477067616949</v>
      </c>
      <c r="T1632">
        <v>9.7519061884513356E-3</v>
      </c>
      <c r="U1632">
        <v>20354.904870181144</v>
      </c>
      <c r="W1632" s="429">
        <f t="shared" si="39"/>
        <v>18309.611875446561</v>
      </c>
      <c r="X1632" s="429">
        <f t="shared" si="39"/>
        <v>81.695477067616949</v>
      </c>
      <c r="Y1632" s="429">
        <f t="shared" si="39"/>
        <v>9.7519061884513356E-3</v>
      </c>
      <c r="Z1632" s="429">
        <f t="shared" si="39"/>
        <v>20354.904870181144</v>
      </c>
      <c r="AA1632" s="429" t="s">
        <v>1295</v>
      </c>
    </row>
    <row r="1633" spans="1:27" x14ac:dyDescent="0.25">
      <c r="A1633" t="s">
        <v>149</v>
      </c>
      <c r="B1633" t="s">
        <v>186</v>
      </c>
      <c r="C1633" t="s">
        <v>1459</v>
      </c>
      <c r="D1633" t="s">
        <v>1325</v>
      </c>
      <c r="E1633" t="s">
        <v>1326</v>
      </c>
      <c r="F1633" t="s">
        <v>1292</v>
      </c>
      <c r="G1633" t="s">
        <v>524</v>
      </c>
      <c r="H1633" t="s">
        <v>1464</v>
      </c>
      <c r="I1633" t="s">
        <v>186</v>
      </c>
      <c r="J1633" t="s">
        <v>1328</v>
      </c>
      <c r="K1633" t="s">
        <v>1329</v>
      </c>
      <c r="L1633">
        <v>132.88209765983544</v>
      </c>
      <c r="M1633">
        <v>1.724343621678186</v>
      </c>
      <c r="N1633">
        <v>203.11500807255078</v>
      </c>
      <c r="O1633">
        <v>3.4253851340214893E-2</v>
      </c>
      <c r="P1633">
        <v>1.1307267113118737</v>
      </c>
      <c r="Q1633">
        <v>1.1307267113118737</v>
      </c>
      <c r="R1633">
        <v>63424.495536546892</v>
      </c>
      <c r="S1633">
        <v>282.99313256222513</v>
      </c>
      <c r="T1633">
        <v>3.3780603036795434E-2</v>
      </c>
      <c r="U1633">
        <v>70509.39047030748</v>
      </c>
      <c r="W1633" s="429">
        <f t="shared" si="39"/>
        <v>63424.495536546892</v>
      </c>
      <c r="X1633" s="429">
        <f t="shared" si="39"/>
        <v>282.99313256222513</v>
      </c>
      <c r="Y1633" s="429">
        <f t="shared" si="39"/>
        <v>3.3780603036795434E-2</v>
      </c>
      <c r="Z1633" s="429">
        <f t="shared" si="39"/>
        <v>70509.39047030748</v>
      </c>
      <c r="AA1633" s="429" t="s">
        <v>1295</v>
      </c>
    </row>
    <row r="1634" spans="1:27" x14ac:dyDescent="0.25">
      <c r="A1634" t="s">
        <v>149</v>
      </c>
      <c r="B1634" t="s">
        <v>186</v>
      </c>
      <c r="C1634" t="s">
        <v>1459</v>
      </c>
      <c r="D1634" t="s">
        <v>1325</v>
      </c>
      <c r="E1634" t="s">
        <v>1326</v>
      </c>
      <c r="F1634" t="s">
        <v>1292</v>
      </c>
      <c r="G1634" t="s">
        <v>524</v>
      </c>
      <c r="H1634" t="s">
        <v>1460</v>
      </c>
      <c r="I1634" t="s">
        <v>561</v>
      </c>
      <c r="J1634" t="s">
        <v>1330</v>
      </c>
      <c r="K1634" t="s">
        <v>1331</v>
      </c>
      <c r="L1634">
        <v>0</v>
      </c>
      <c r="M1634">
        <v>0</v>
      </c>
      <c r="N1634">
        <v>0</v>
      </c>
      <c r="O1634">
        <v>0</v>
      </c>
      <c r="P1634">
        <v>0</v>
      </c>
      <c r="Q1634">
        <v>0</v>
      </c>
      <c r="R1634">
        <v>0</v>
      </c>
      <c r="S1634">
        <v>0</v>
      </c>
      <c r="T1634">
        <v>0</v>
      </c>
      <c r="U1634">
        <v>0</v>
      </c>
      <c r="W1634" s="429">
        <f t="shared" si="39"/>
        <v>0</v>
      </c>
      <c r="X1634" s="429">
        <f t="shared" si="39"/>
        <v>0</v>
      </c>
      <c r="Y1634" s="429">
        <f t="shared" si="39"/>
        <v>0</v>
      </c>
      <c r="Z1634" s="429">
        <f t="shared" si="39"/>
        <v>0</v>
      </c>
      <c r="AA1634" s="429" t="s">
        <v>1296</v>
      </c>
    </row>
    <row r="1635" spans="1:27" x14ac:dyDescent="0.25">
      <c r="A1635" t="s">
        <v>149</v>
      </c>
      <c r="B1635" t="s">
        <v>186</v>
      </c>
      <c r="C1635" t="s">
        <v>1459</v>
      </c>
      <c r="D1635" t="s">
        <v>1325</v>
      </c>
      <c r="E1635" t="s">
        <v>1326</v>
      </c>
      <c r="F1635" t="s">
        <v>1292</v>
      </c>
      <c r="G1635" t="s">
        <v>524</v>
      </c>
      <c r="H1635" t="s">
        <v>1461</v>
      </c>
      <c r="I1635" t="s">
        <v>534</v>
      </c>
      <c r="J1635" t="s">
        <v>1330</v>
      </c>
      <c r="K1635" t="s">
        <v>1331</v>
      </c>
      <c r="L1635">
        <v>0</v>
      </c>
      <c r="M1635">
        <v>0</v>
      </c>
      <c r="N1635">
        <v>0</v>
      </c>
      <c r="O1635">
        <v>0</v>
      </c>
      <c r="P1635">
        <v>0</v>
      </c>
      <c r="Q1635">
        <v>0</v>
      </c>
      <c r="R1635">
        <v>0</v>
      </c>
      <c r="S1635">
        <v>0</v>
      </c>
      <c r="T1635">
        <v>0</v>
      </c>
      <c r="U1635">
        <v>0</v>
      </c>
      <c r="W1635" s="429">
        <f t="shared" si="39"/>
        <v>0</v>
      </c>
      <c r="X1635" s="429">
        <f t="shared" si="39"/>
        <v>0</v>
      </c>
      <c r="Y1635" s="429">
        <f t="shared" si="39"/>
        <v>0</v>
      </c>
      <c r="Z1635" s="429">
        <f t="shared" si="39"/>
        <v>0</v>
      </c>
      <c r="AA1635" s="429" t="s">
        <v>1296</v>
      </c>
    </row>
    <row r="1636" spans="1:27" x14ac:dyDescent="0.25">
      <c r="A1636" t="s">
        <v>149</v>
      </c>
      <c r="B1636" t="s">
        <v>186</v>
      </c>
      <c r="C1636" t="s">
        <v>1459</v>
      </c>
      <c r="D1636" t="s">
        <v>1325</v>
      </c>
      <c r="E1636" t="s">
        <v>1326</v>
      </c>
      <c r="F1636" t="s">
        <v>1292</v>
      </c>
      <c r="G1636" t="s">
        <v>524</v>
      </c>
      <c r="H1636" t="s">
        <v>1462</v>
      </c>
      <c r="I1636" t="s">
        <v>1463</v>
      </c>
      <c r="J1636" t="s">
        <v>1330</v>
      </c>
      <c r="K1636" t="s">
        <v>1331</v>
      </c>
      <c r="L1636">
        <v>0</v>
      </c>
      <c r="M1636">
        <v>0</v>
      </c>
      <c r="N1636">
        <v>0</v>
      </c>
      <c r="O1636">
        <v>0</v>
      </c>
      <c r="P1636">
        <v>0</v>
      </c>
      <c r="Q1636">
        <v>0</v>
      </c>
      <c r="R1636">
        <v>0</v>
      </c>
      <c r="S1636">
        <v>0</v>
      </c>
      <c r="T1636">
        <v>0</v>
      </c>
      <c r="U1636">
        <v>0</v>
      </c>
      <c r="W1636" s="429">
        <f t="shared" si="39"/>
        <v>0</v>
      </c>
      <c r="X1636" s="429">
        <f t="shared" si="39"/>
        <v>0</v>
      </c>
      <c r="Y1636" s="429">
        <f t="shared" si="39"/>
        <v>0</v>
      </c>
      <c r="Z1636" s="429">
        <f t="shared" si="39"/>
        <v>0</v>
      </c>
      <c r="AA1636" s="429" t="s">
        <v>1296</v>
      </c>
    </row>
    <row r="1637" spans="1:27" x14ac:dyDescent="0.25">
      <c r="A1637" t="s">
        <v>149</v>
      </c>
      <c r="B1637" t="s">
        <v>186</v>
      </c>
      <c r="C1637" t="s">
        <v>1459</v>
      </c>
      <c r="D1637" t="s">
        <v>1325</v>
      </c>
      <c r="E1637" t="s">
        <v>1326</v>
      </c>
      <c r="F1637" t="s">
        <v>1292</v>
      </c>
      <c r="G1637" t="s">
        <v>524</v>
      </c>
      <c r="H1637" t="s">
        <v>1464</v>
      </c>
      <c r="I1637" t="s">
        <v>186</v>
      </c>
      <c r="J1637" t="s">
        <v>1330</v>
      </c>
      <c r="K1637" t="s">
        <v>1331</v>
      </c>
      <c r="L1637">
        <v>0</v>
      </c>
      <c r="M1637">
        <v>0</v>
      </c>
      <c r="N1637">
        <v>0</v>
      </c>
      <c r="O1637">
        <v>0</v>
      </c>
      <c r="P1637">
        <v>0</v>
      </c>
      <c r="Q1637">
        <v>0</v>
      </c>
      <c r="R1637">
        <v>0</v>
      </c>
      <c r="S1637">
        <v>0</v>
      </c>
      <c r="T1637">
        <v>0</v>
      </c>
      <c r="U1637">
        <v>0</v>
      </c>
      <c r="W1637" s="429">
        <f t="shared" si="39"/>
        <v>0</v>
      </c>
      <c r="X1637" s="429">
        <f t="shared" si="39"/>
        <v>0</v>
      </c>
      <c r="Y1637" s="429">
        <f t="shared" si="39"/>
        <v>0</v>
      </c>
      <c r="Z1637" s="429">
        <f t="shared" si="39"/>
        <v>0</v>
      </c>
      <c r="AA1637" s="429" t="s">
        <v>1296</v>
      </c>
    </row>
    <row r="1638" spans="1:27" x14ac:dyDescent="0.25">
      <c r="A1638" t="s">
        <v>149</v>
      </c>
      <c r="B1638" t="s">
        <v>186</v>
      </c>
      <c r="C1638" t="s">
        <v>1459</v>
      </c>
      <c r="D1638" t="s">
        <v>1325</v>
      </c>
      <c r="E1638" t="s">
        <v>1326</v>
      </c>
      <c r="F1638" t="s">
        <v>1292</v>
      </c>
      <c r="G1638" t="s">
        <v>524</v>
      </c>
      <c r="H1638" t="s">
        <v>1460</v>
      </c>
      <c r="I1638" t="s">
        <v>561</v>
      </c>
      <c r="J1638" t="s">
        <v>1330</v>
      </c>
      <c r="K1638" t="s">
        <v>1333</v>
      </c>
      <c r="L1638">
        <v>0</v>
      </c>
      <c r="M1638">
        <v>0.24719085292157358</v>
      </c>
      <c r="N1638">
        <v>0</v>
      </c>
      <c r="O1638">
        <v>0</v>
      </c>
      <c r="P1638">
        <v>0</v>
      </c>
      <c r="Q1638">
        <v>0</v>
      </c>
      <c r="R1638">
        <v>0.41842718889506636</v>
      </c>
      <c r="S1638">
        <v>2.2964263489655621</v>
      </c>
      <c r="T1638">
        <v>0</v>
      </c>
      <c r="U1638">
        <v>57.82908591303412</v>
      </c>
      <c r="W1638" s="429">
        <f t="shared" si="39"/>
        <v>0.41842718889506636</v>
      </c>
      <c r="X1638" s="429">
        <f t="shared" si="39"/>
        <v>2.2964263489655621</v>
      </c>
      <c r="Y1638" s="429">
        <f t="shared" si="39"/>
        <v>0</v>
      </c>
      <c r="Z1638" s="429">
        <f t="shared" si="39"/>
        <v>57.82908591303412</v>
      </c>
      <c r="AA1638" s="429" t="s">
        <v>1296</v>
      </c>
    </row>
    <row r="1639" spans="1:27" x14ac:dyDescent="0.25">
      <c r="A1639" t="s">
        <v>149</v>
      </c>
      <c r="B1639" t="s">
        <v>186</v>
      </c>
      <c r="C1639" t="s">
        <v>1459</v>
      </c>
      <c r="D1639" t="s">
        <v>1325</v>
      </c>
      <c r="E1639" t="s">
        <v>1326</v>
      </c>
      <c r="F1639" t="s">
        <v>1292</v>
      </c>
      <c r="G1639" t="s">
        <v>524</v>
      </c>
      <c r="H1639" t="s">
        <v>1461</v>
      </c>
      <c r="I1639" t="s">
        <v>534</v>
      </c>
      <c r="J1639" t="s">
        <v>1330</v>
      </c>
      <c r="K1639" t="s">
        <v>1333</v>
      </c>
      <c r="L1639">
        <v>0</v>
      </c>
      <c r="M1639">
        <v>1.0202240656944945</v>
      </c>
      <c r="N1639">
        <v>0</v>
      </c>
      <c r="O1639">
        <v>0</v>
      </c>
      <c r="P1639">
        <v>0</v>
      </c>
      <c r="Q1639">
        <v>0</v>
      </c>
      <c r="R1639">
        <v>1.7269631250760009</v>
      </c>
      <c r="S1639">
        <v>9.4779778402760471</v>
      </c>
      <c r="T1639">
        <v>0</v>
      </c>
      <c r="U1639">
        <v>238.67640913197718</v>
      </c>
      <c r="W1639" s="429">
        <f t="shared" si="39"/>
        <v>1.7269631250760009</v>
      </c>
      <c r="X1639" s="429">
        <f t="shared" si="39"/>
        <v>9.4779778402760471</v>
      </c>
      <c r="Y1639" s="429">
        <f t="shared" si="39"/>
        <v>0</v>
      </c>
      <c r="Z1639" s="429">
        <f t="shared" si="39"/>
        <v>238.67640913197718</v>
      </c>
      <c r="AA1639" s="429" t="s">
        <v>1296</v>
      </c>
    </row>
    <row r="1640" spans="1:27" x14ac:dyDescent="0.25">
      <c r="A1640" t="s">
        <v>149</v>
      </c>
      <c r="B1640" t="s">
        <v>186</v>
      </c>
      <c r="C1640" t="s">
        <v>1459</v>
      </c>
      <c r="D1640" t="s">
        <v>1325</v>
      </c>
      <c r="E1640" t="s">
        <v>1326</v>
      </c>
      <c r="F1640" t="s">
        <v>1292</v>
      </c>
      <c r="G1640" t="s">
        <v>524</v>
      </c>
      <c r="H1640" t="s">
        <v>1462</v>
      </c>
      <c r="I1640" t="s">
        <v>1463</v>
      </c>
      <c r="J1640" t="s">
        <v>1330</v>
      </c>
      <c r="K1640" t="s">
        <v>1333</v>
      </c>
      <c r="L1640">
        <v>0</v>
      </c>
      <c r="M1640">
        <v>0.28089869650178817</v>
      </c>
      <c r="N1640">
        <v>0</v>
      </c>
      <c r="O1640">
        <v>0</v>
      </c>
      <c r="P1640">
        <v>0</v>
      </c>
      <c r="Q1640">
        <v>0</v>
      </c>
      <c r="R1640">
        <v>0.47548544192621173</v>
      </c>
      <c r="S1640">
        <v>2.609575396551775</v>
      </c>
      <c r="T1640">
        <v>0</v>
      </c>
      <c r="U1640">
        <v>65.714870355720592</v>
      </c>
      <c r="W1640" s="429">
        <f t="shared" si="39"/>
        <v>0.47548544192621173</v>
      </c>
      <c r="X1640" s="429">
        <f t="shared" si="39"/>
        <v>2.609575396551775</v>
      </c>
      <c r="Y1640" s="429">
        <f t="shared" si="39"/>
        <v>0</v>
      </c>
      <c r="Z1640" s="429">
        <f t="shared" si="39"/>
        <v>65.714870355720592</v>
      </c>
      <c r="AA1640" s="429" t="s">
        <v>1296</v>
      </c>
    </row>
    <row r="1641" spans="1:27" x14ac:dyDescent="0.25">
      <c r="A1641" t="s">
        <v>149</v>
      </c>
      <c r="B1641" t="s">
        <v>186</v>
      </c>
      <c r="C1641" t="s">
        <v>1459</v>
      </c>
      <c r="D1641" t="s">
        <v>1325</v>
      </c>
      <c r="E1641" t="s">
        <v>1326</v>
      </c>
      <c r="F1641" t="s">
        <v>1292</v>
      </c>
      <c r="G1641" t="s">
        <v>524</v>
      </c>
      <c r="H1641" t="s">
        <v>1464</v>
      </c>
      <c r="I1641" t="s">
        <v>186</v>
      </c>
      <c r="J1641" t="s">
        <v>1330</v>
      </c>
      <c r="K1641" t="s">
        <v>1333</v>
      </c>
      <c r="L1641">
        <v>0</v>
      </c>
      <c r="M1641">
        <v>0.97303308468219418</v>
      </c>
      <c r="N1641">
        <v>0</v>
      </c>
      <c r="O1641">
        <v>0</v>
      </c>
      <c r="P1641">
        <v>0</v>
      </c>
      <c r="Q1641">
        <v>0</v>
      </c>
      <c r="R1641">
        <v>1.6470815708323974</v>
      </c>
      <c r="S1641">
        <v>9.0395691736553481</v>
      </c>
      <c r="T1641">
        <v>0</v>
      </c>
      <c r="U1641">
        <v>227.63631091221609</v>
      </c>
      <c r="W1641" s="429">
        <f t="shared" si="39"/>
        <v>1.6470815708323974</v>
      </c>
      <c r="X1641" s="429">
        <f t="shared" si="39"/>
        <v>9.0395691736553481</v>
      </c>
      <c r="Y1641" s="429">
        <f t="shared" si="39"/>
        <v>0</v>
      </c>
      <c r="Z1641" s="429">
        <f t="shared" si="39"/>
        <v>227.63631091221609</v>
      </c>
      <c r="AA1641" s="429" t="s">
        <v>1296</v>
      </c>
    </row>
    <row r="1642" spans="1:27" x14ac:dyDescent="0.25">
      <c r="A1642" t="s">
        <v>149</v>
      </c>
      <c r="B1642" t="s">
        <v>186</v>
      </c>
      <c r="C1642" t="s">
        <v>1459</v>
      </c>
      <c r="D1642" t="s">
        <v>1325</v>
      </c>
      <c r="E1642" t="s">
        <v>1326</v>
      </c>
      <c r="F1642" t="s">
        <v>1292</v>
      </c>
      <c r="G1642" t="s">
        <v>524</v>
      </c>
      <c r="H1642" t="s">
        <v>1460</v>
      </c>
      <c r="I1642" t="s">
        <v>561</v>
      </c>
      <c r="J1642" t="s">
        <v>1334</v>
      </c>
      <c r="K1642" t="s">
        <v>1335</v>
      </c>
      <c r="L1642">
        <v>0</v>
      </c>
      <c r="M1642">
        <v>0</v>
      </c>
      <c r="N1642">
        <v>0</v>
      </c>
      <c r="O1642">
        <v>0</v>
      </c>
      <c r="P1642">
        <v>0</v>
      </c>
      <c r="Q1642">
        <v>0</v>
      </c>
      <c r="R1642">
        <v>0</v>
      </c>
      <c r="S1642">
        <v>0</v>
      </c>
      <c r="T1642">
        <v>0</v>
      </c>
      <c r="U1642">
        <v>0</v>
      </c>
      <c r="W1642" s="429">
        <f t="shared" si="39"/>
        <v>0</v>
      </c>
      <c r="X1642" s="429">
        <f t="shared" si="39"/>
        <v>0</v>
      </c>
      <c r="Y1642" s="429">
        <f t="shared" si="39"/>
        <v>0</v>
      </c>
      <c r="Z1642" s="429">
        <f t="shared" si="39"/>
        <v>0</v>
      </c>
      <c r="AA1642" s="429" t="s">
        <v>1296</v>
      </c>
    </row>
    <row r="1643" spans="1:27" x14ac:dyDescent="0.25">
      <c r="A1643" t="s">
        <v>149</v>
      </c>
      <c r="B1643" t="s">
        <v>186</v>
      </c>
      <c r="C1643" t="s">
        <v>1459</v>
      </c>
      <c r="D1643" t="s">
        <v>1325</v>
      </c>
      <c r="E1643" t="s">
        <v>1326</v>
      </c>
      <c r="F1643" t="s">
        <v>1292</v>
      </c>
      <c r="G1643" t="s">
        <v>524</v>
      </c>
      <c r="H1643" t="s">
        <v>1461</v>
      </c>
      <c r="I1643" t="s">
        <v>534</v>
      </c>
      <c r="J1643" t="s">
        <v>1334</v>
      </c>
      <c r="K1643" t="s">
        <v>1335</v>
      </c>
      <c r="L1643">
        <v>0</v>
      </c>
      <c r="M1643">
        <v>0</v>
      </c>
      <c r="N1643">
        <v>0</v>
      </c>
      <c r="O1643">
        <v>0</v>
      </c>
      <c r="P1643">
        <v>0</v>
      </c>
      <c r="Q1643">
        <v>0</v>
      </c>
      <c r="R1643">
        <v>0</v>
      </c>
      <c r="S1643">
        <v>0</v>
      </c>
      <c r="T1643">
        <v>0</v>
      </c>
      <c r="U1643">
        <v>0</v>
      </c>
      <c r="W1643" s="429">
        <f t="shared" si="39"/>
        <v>0</v>
      </c>
      <c r="X1643" s="429">
        <f t="shared" si="39"/>
        <v>0</v>
      </c>
      <c r="Y1643" s="429">
        <f t="shared" si="39"/>
        <v>0</v>
      </c>
      <c r="Z1643" s="429">
        <f t="shared" si="39"/>
        <v>0</v>
      </c>
      <c r="AA1643" s="429" t="s">
        <v>1296</v>
      </c>
    </row>
    <row r="1644" spans="1:27" x14ac:dyDescent="0.25">
      <c r="A1644" t="s">
        <v>149</v>
      </c>
      <c r="B1644" t="s">
        <v>186</v>
      </c>
      <c r="C1644" t="s">
        <v>1459</v>
      </c>
      <c r="D1644" t="s">
        <v>1325</v>
      </c>
      <c r="E1644" t="s">
        <v>1326</v>
      </c>
      <c r="F1644" t="s">
        <v>1292</v>
      </c>
      <c r="G1644" t="s">
        <v>524</v>
      </c>
      <c r="H1644" t="s">
        <v>1462</v>
      </c>
      <c r="I1644" t="s">
        <v>1463</v>
      </c>
      <c r="J1644" t="s">
        <v>1334</v>
      </c>
      <c r="K1644" t="s">
        <v>1335</v>
      </c>
      <c r="L1644">
        <v>0</v>
      </c>
      <c r="M1644">
        <v>0</v>
      </c>
      <c r="N1644">
        <v>0</v>
      </c>
      <c r="O1644">
        <v>0</v>
      </c>
      <c r="P1644">
        <v>0</v>
      </c>
      <c r="Q1644">
        <v>0</v>
      </c>
      <c r="R1644">
        <v>0</v>
      </c>
      <c r="S1644">
        <v>0</v>
      </c>
      <c r="T1644">
        <v>0</v>
      </c>
      <c r="U1644">
        <v>0</v>
      </c>
      <c r="W1644" s="429">
        <f t="shared" si="39"/>
        <v>0</v>
      </c>
      <c r="X1644" s="429">
        <f t="shared" si="39"/>
        <v>0</v>
      </c>
      <c r="Y1644" s="429">
        <f t="shared" si="39"/>
        <v>0</v>
      </c>
      <c r="Z1644" s="429">
        <f t="shared" si="39"/>
        <v>0</v>
      </c>
      <c r="AA1644" s="429" t="s">
        <v>1296</v>
      </c>
    </row>
    <row r="1645" spans="1:27" x14ac:dyDescent="0.25">
      <c r="A1645" t="s">
        <v>149</v>
      </c>
      <c r="B1645" t="s">
        <v>186</v>
      </c>
      <c r="C1645" t="s">
        <v>1459</v>
      </c>
      <c r="D1645" t="s">
        <v>1325</v>
      </c>
      <c r="E1645" t="s">
        <v>1326</v>
      </c>
      <c r="F1645" t="s">
        <v>1292</v>
      </c>
      <c r="G1645" t="s">
        <v>524</v>
      </c>
      <c r="H1645" t="s">
        <v>1464</v>
      </c>
      <c r="I1645" t="s">
        <v>186</v>
      </c>
      <c r="J1645" t="s">
        <v>1334</v>
      </c>
      <c r="K1645" t="s">
        <v>1335</v>
      </c>
      <c r="L1645">
        <v>0</v>
      </c>
      <c r="M1645">
        <v>0</v>
      </c>
      <c r="N1645">
        <v>0</v>
      </c>
      <c r="O1645">
        <v>0</v>
      </c>
      <c r="P1645">
        <v>0</v>
      </c>
      <c r="Q1645">
        <v>0</v>
      </c>
      <c r="R1645">
        <v>0</v>
      </c>
      <c r="S1645">
        <v>0</v>
      </c>
      <c r="T1645">
        <v>0</v>
      </c>
      <c r="U1645">
        <v>0</v>
      </c>
      <c r="W1645" s="429">
        <f t="shared" si="39"/>
        <v>0</v>
      </c>
      <c r="X1645" s="429">
        <f t="shared" si="39"/>
        <v>0</v>
      </c>
      <c r="Y1645" s="429">
        <f t="shared" si="39"/>
        <v>0</v>
      </c>
      <c r="Z1645" s="429">
        <f t="shared" si="39"/>
        <v>0</v>
      </c>
      <c r="AA1645" s="429" t="s">
        <v>1296</v>
      </c>
    </row>
    <row r="1646" spans="1:27" x14ac:dyDescent="0.25">
      <c r="A1646" t="s">
        <v>149</v>
      </c>
      <c r="B1646" t="s">
        <v>186</v>
      </c>
      <c r="C1646" t="s">
        <v>1459</v>
      </c>
      <c r="D1646" t="s">
        <v>1325</v>
      </c>
      <c r="E1646" t="s">
        <v>1326</v>
      </c>
      <c r="F1646" t="s">
        <v>1292</v>
      </c>
      <c r="G1646" t="s">
        <v>524</v>
      </c>
      <c r="H1646" t="s">
        <v>1460</v>
      </c>
      <c r="I1646" t="s">
        <v>561</v>
      </c>
      <c r="J1646" t="s">
        <v>1334</v>
      </c>
      <c r="K1646" t="s">
        <v>1336</v>
      </c>
      <c r="L1646">
        <v>0</v>
      </c>
      <c r="M1646">
        <v>0</v>
      </c>
      <c r="N1646">
        <v>0</v>
      </c>
      <c r="O1646">
        <v>0</v>
      </c>
      <c r="P1646">
        <v>0</v>
      </c>
      <c r="Q1646">
        <v>0</v>
      </c>
      <c r="R1646">
        <v>0</v>
      </c>
      <c r="S1646">
        <v>0</v>
      </c>
      <c r="T1646">
        <v>0</v>
      </c>
      <c r="U1646">
        <v>0</v>
      </c>
      <c r="W1646" s="429">
        <f t="shared" si="39"/>
        <v>0</v>
      </c>
      <c r="X1646" s="429">
        <f t="shared" si="39"/>
        <v>0</v>
      </c>
      <c r="Y1646" s="429">
        <f t="shared" si="39"/>
        <v>0</v>
      </c>
      <c r="Z1646" s="429">
        <f t="shared" si="39"/>
        <v>0</v>
      </c>
      <c r="AA1646" s="429" t="s">
        <v>1296</v>
      </c>
    </row>
    <row r="1647" spans="1:27" x14ac:dyDescent="0.25">
      <c r="A1647" t="s">
        <v>149</v>
      </c>
      <c r="B1647" t="s">
        <v>186</v>
      </c>
      <c r="C1647" t="s">
        <v>1459</v>
      </c>
      <c r="D1647" t="s">
        <v>1325</v>
      </c>
      <c r="E1647" t="s">
        <v>1326</v>
      </c>
      <c r="F1647" t="s">
        <v>1292</v>
      </c>
      <c r="G1647" t="s">
        <v>524</v>
      </c>
      <c r="H1647" t="s">
        <v>1461</v>
      </c>
      <c r="I1647" t="s">
        <v>534</v>
      </c>
      <c r="J1647" t="s">
        <v>1334</v>
      </c>
      <c r="K1647" t="s">
        <v>1336</v>
      </c>
      <c r="L1647">
        <v>0</v>
      </c>
      <c r="M1647">
        <v>12.707022043336123</v>
      </c>
      <c r="N1647">
        <v>0</v>
      </c>
      <c r="O1647">
        <v>0</v>
      </c>
      <c r="P1647">
        <v>0</v>
      </c>
      <c r="Q1647">
        <v>0</v>
      </c>
      <c r="R1647">
        <v>21.509547986824952</v>
      </c>
      <c r="S1647">
        <v>118.04943383751133</v>
      </c>
      <c r="T1647">
        <v>0</v>
      </c>
      <c r="U1647">
        <v>2972.7453939246084</v>
      </c>
      <c r="W1647" s="429">
        <f t="shared" si="39"/>
        <v>21.509547986824952</v>
      </c>
      <c r="X1647" s="429">
        <f t="shared" si="39"/>
        <v>118.04943383751133</v>
      </c>
      <c r="Y1647" s="429">
        <f t="shared" si="39"/>
        <v>0</v>
      </c>
      <c r="Z1647" s="429">
        <f t="shared" si="39"/>
        <v>2972.7453939246084</v>
      </c>
      <c r="AA1647" s="429" t="s">
        <v>1296</v>
      </c>
    </row>
    <row r="1648" spans="1:27" x14ac:dyDescent="0.25">
      <c r="A1648" t="s">
        <v>149</v>
      </c>
      <c r="B1648" t="s">
        <v>186</v>
      </c>
      <c r="C1648" t="s">
        <v>1459</v>
      </c>
      <c r="D1648" t="s">
        <v>1325</v>
      </c>
      <c r="E1648" t="s">
        <v>1326</v>
      </c>
      <c r="F1648" t="s">
        <v>1292</v>
      </c>
      <c r="G1648" t="s">
        <v>524</v>
      </c>
      <c r="H1648" t="s">
        <v>1462</v>
      </c>
      <c r="I1648" t="s">
        <v>1463</v>
      </c>
      <c r="J1648" t="s">
        <v>1334</v>
      </c>
      <c r="K1648" t="s">
        <v>1336</v>
      </c>
      <c r="L1648">
        <v>0</v>
      </c>
      <c r="M1648">
        <v>14.997750538517476</v>
      </c>
      <c r="N1648">
        <v>0</v>
      </c>
      <c r="O1648">
        <v>0</v>
      </c>
      <c r="P1648">
        <v>0</v>
      </c>
      <c r="Q1648">
        <v>0</v>
      </c>
      <c r="R1648">
        <v>25.387131131313978</v>
      </c>
      <c r="S1648">
        <v>139.33051771454981</v>
      </c>
      <c r="T1648">
        <v>0</v>
      </c>
      <c r="U1648">
        <v>3508.6500739950593</v>
      </c>
      <c r="W1648" s="429">
        <f t="shared" si="39"/>
        <v>25.387131131313978</v>
      </c>
      <c r="X1648" s="429">
        <f t="shared" si="39"/>
        <v>139.33051771454981</v>
      </c>
      <c r="Y1648" s="429">
        <f t="shared" si="39"/>
        <v>0</v>
      </c>
      <c r="Z1648" s="429">
        <f t="shared" si="39"/>
        <v>3508.6500739950593</v>
      </c>
      <c r="AA1648" s="429" t="s">
        <v>1296</v>
      </c>
    </row>
    <row r="1649" spans="1:27" x14ac:dyDescent="0.25">
      <c r="A1649" t="s">
        <v>149</v>
      </c>
      <c r="B1649" t="s">
        <v>186</v>
      </c>
      <c r="C1649" t="s">
        <v>1459</v>
      </c>
      <c r="D1649" t="s">
        <v>1325</v>
      </c>
      <c r="E1649" t="s">
        <v>1326</v>
      </c>
      <c r="F1649" t="s">
        <v>1292</v>
      </c>
      <c r="G1649" t="s">
        <v>524</v>
      </c>
      <c r="H1649" t="s">
        <v>1464</v>
      </c>
      <c r="I1649" t="s">
        <v>186</v>
      </c>
      <c r="J1649" t="s">
        <v>1334</v>
      </c>
      <c r="K1649" t="s">
        <v>1336</v>
      </c>
      <c r="L1649">
        <v>0</v>
      </c>
      <c r="M1649">
        <v>13.089512576322782</v>
      </c>
      <c r="N1649">
        <v>0</v>
      </c>
      <c r="O1649">
        <v>0</v>
      </c>
      <c r="P1649">
        <v>0</v>
      </c>
      <c r="Q1649">
        <v>0</v>
      </c>
      <c r="R1649">
        <v>22.157000902679247</v>
      </c>
      <c r="S1649">
        <v>121.60280698137568</v>
      </c>
      <c r="T1649">
        <v>0</v>
      </c>
      <c r="U1649">
        <v>3062.2271754370713</v>
      </c>
      <c r="W1649" s="429">
        <f t="shared" si="39"/>
        <v>22.157000902679247</v>
      </c>
      <c r="X1649" s="429">
        <f t="shared" si="39"/>
        <v>121.60280698137568</v>
      </c>
      <c r="Y1649" s="429">
        <f t="shared" si="39"/>
        <v>0</v>
      </c>
      <c r="Z1649" s="429">
        <f t="shared" si="39"/>
        <v>3062.2271754370713</v>
      </c>
      <c r="AA1649" s="429" t="s">
        <v>1296</v>
      </c>
    </row>
    <row r="1650" spans="1:27" x14ac:dyDescent="0.25">
      <c r="A1650" t="s">
        <v>149</v>
      </c>
      <c r="B1650" t="s">
        <v>186</v>
      </c>
      <c r="C1650" t="s">
        <v>1459</v>
      </c>
      <c r="D1650" t="s">
        <v>1325</v>
      </c>
      <c r="E1650" t="s">
        <v>1326</v>
      </c>
      <c r="F1650" t="s">
        <v>1292</v>
      </c>
      <c r="G1650" t="s">
        <v>524</v>
      </c>
      <c r="H1650" t="s">
        <v>1460</v>
      </c>
      <c r="I1650" t="s">
        <v>561</v>
      </c>
      <c r="J1650" t="s">
        <v>1330</v>
      </c>
      <c r="K1650" t="s">
        <v>1341</v>
      </c>
      <c r="L1650">
        <v>0</v>
      </c>
      <c r="M1650">
        <v>0</v>
      </c>
      <c r="N1650">
        <v>0</v>
      </c>
      <c r="O1650">
        <v>0</v>
      </c>
      <c r="P1650">
        <v>0</v>
      </c>
      <c r="Q1650">
        <v>0</v>
      </c>
      <c r="R1650">
        <v>0</v>
      </c>
      <c r="S1650">
        <v>0</v>
      </c>
      <c r="T1650">
        <v>0</v>
      </c>
      <c r="U1650">
        <v>0</v>
      </c>
      <c r="W1650" s="429">
        <f t="shared" si="39"/>
        <v>0</v>
      </c>
      <c r="X1650" s="429">
        <f t="shared" si="39"/>
        <v>0</v>
      </c>
      <c r="Y1650" s="429">
        <f t="shared" si="39"/>
        <v>0</v>
      </c>
      <c r="Z1650" s="429">
        <f t="shared" si="39"/>
        <v>0</v>
      </c>
      <c r="AA1650" s="429" t="s">
        <v>1296</v>
      </c>
    </row>
    <row r="1651" spans="1:27" x14ac:dyDescent="0.25">
      <c r="A1651" t="s">
        <v>149</v>
      </c>
      <c r="B1651" t="s">
        <v>186</v>
      </c>
      <c r="C1651" t="s">
        <v>1459</v>
      </c>
      <c r="D1651" t="s">
        <v>1325</v>
      </c>
      <c r="E1651" t="s">
        <v>1326</v>
      </c>
      <c r="F1651" t="s">
        <v>1292</v>
      </c>
      <c r="G1651" t="s">
        <v>524</v>
      </c>
      <c r="H1651" t="s">
        <v>1461</v>
      </c>
      <c r="I1651" t="s">
        <v>534</v>
      </c>
      <c r="J1651" t="s">
        <v>1330</v>
      </c>
      <c r="K1651" t="s">
        <v>1341</v>
      </c>
      <c r="L1651">
        <v>0</v>
      </c>
      <c r="M1651">
        <v>0</v>
      </c>
      <c r="N1651">
        <v>0</v>
      </c>
      <c r="O1651">
        <v>0</v>
      </c>
      <c r="P1651">
        <v>0</v>
      </c>
      <c r="Q1651">
        <v>0</v>
      </c>
      <c r="R1651">
        <v>0</v>
      </c>
      <c r="S1651">
        <v>0</v>
      </c>
      <c r="T1651">
        <v>0</v>
      </c>
      <c r="U1651">
        <v>0</v>
      </c>
      <c r="W1651" s="429">
        <f t="shared" si="39"/>
        <v>0</v>
      </c>
      <c r="X1651" s="429">
        <f t="shared" si="39"/>
        <v>0</v>
      </c>
      <c r="Y1651" s="429">
        <f t="shared" si="39"/>
        <v>0</v>
      </c>
      <c r="Z1651" s="429">
        <f t="shared" si="39"/>
        <v>0</v>
      </c>
      <c r="AA1651" s="429" t="s">
        <v>1296</v>
      </c>
    </row>
    <row r="1652" spans="1:27" x14ac:dyDescent="0.25">
      <c r="A1652" t="s">
        <v>149</v>
      </c>
      <c r="B1652" t="s">
        <v>186</v>
      </c>
      <c r="C1652" t="s">
        <v>1459</v>
      </c>
      <c r="D1652" t="s">
        <v>1325</v>
      </c>
      <c r="E1652" t="s">
        <v>1326</v>
      </c>
      <c r="F1652" t="s">
        <v>1292</v>
      </c>
      <c r="G1652" t="s">
        <v>524</v>
      </c>
      <c r="H1652" t="s">
        <v>1462</v>
      </c>
      <c r="I1652" t="s">
        <v>1463</v>
      </c>
      <c r="J1652" t="s">
        <v>1330</v>
      </c>
      <c r="K1652" t="s">
        <v>1341</v>
      </c>
      <c r="L1652">
        <v>0</v>
      </c>
      <c r="M1652">
        <v>0</v>
      </c>
      <c r="N1652">
        <v>0</v>
      </c>
      <c r="O1652">
        <v>0</v>
      </c>
      <c r="P1652">
        <v>0</v>
      </c>
      <c r="Q1652">
        <v>0</v>
      </c>
      <c r="R1652">
        <v>0</v>
      </c>
      <c r="S1652">
        <v>0</v>
      </c>
      <c r="T1652">
        <v>0</v>
      </c>
      <c r="U1652">
        <v>0</v>
      </c>
      <c r="W1652" s="429">
        <f t="shared" si="39"/>
        <v>0</v>
      </c>
      <c r="X1652" s="429">
        <f t="shared" si="39"/>
        <v>0</v>
      </c>
      <c r="Y1652" s="429">
        <f t="shared" si="39"/>
        <v>0</v>
      </c>
      <c r="Z1652" s="429">
        <f t="shared" si="39"/>
        <v>0</v>
      </c>
      <c r="AA1652" s="429" t="s">
        <v>1296</v>
      </c>
    </row>
    <row r="1653" spans="1:27" x14ac:dyDescent="0.25">
      <c r="A1653" t="s">
        <v>149</v>
      </c>
      <c r="B1653" t="s">
        <v>186</v>
      </c>
      <c r="C1653" t="s">
        <v>1459</v>
      </c>
      <c r="D1653" t="s">
        <v>1325</v>
      </c>
      <c r="E1653" t="s">
        <v>1326</v>
      </c>
      <c r="F1653" t="s">
        <v>1292</v>
      </c>
      <c r="G1653" t="s">
        <v>524</v>
      </c>
      <c r="H1653" t="s">
        <v>1464</v>
      </c>
      <c r="I1653" t="s">
        <v>186</v>
      </c>
      <c r="J1653" t="s">
        <v>1330</v>
      </c>
      <c r="K1653" t="s">
        <v>1341</v>
      </c>
      <c r="L1653">
        <v>0</v>
      </c>
      <c r="M1653">
        <v>0</v>
      </c>
      <c r="N1653">
        <v>0</v>
      </c>
      <c r="O1653">
        <v>0</v>
      </c>
      <c r="P1653">
        <v>0</v>
      </c>
      <c r="Q1653">
        <v>0</v>
      </c>
      <c r="R1653">
        <v>0</v>
      </c>
      <c r="S1653">
        <v>0</v>
      </c>
      <c r="T1653">
        <v>0</v>
      </c>
      <c r="U1653">
        <v>0</v>
      </c>
      <c r="W1653" s="429">
        <f t="shared" si="39"/>
        <v>0</v>
      </c>
      <c r="X1653" s="429">
        <f t="shared" si="39"/>
        <v>0</v>
      </c>
      <c r="Y1653" s="429">
        <f t="shared" si="39"/>
        <v>0</v>
      </c>
      <c r="Z1653" s="429">
        <f t="shared" si="39"/>
        <v>0</v>
      </c>
      <c r="AA1653" s="429" t="s">
        <v>1296</v>
      </c>
    </row>
    <row r="1654" spans="1:27" x14ac:dyDescent="0.25">
      <c r="A1654" t="s">
        <v>149</v>
      </c>
      <c r="B1654" t="s">
        <v>186</v>
      </c>
      <c r="C1654" t="s">
        <v>1459</v>
      </c>
      <c r="D1654" t="s">
        <v>1325</v>
      </c>
      <c r="E1654" t="s">
        <v>1326</v>
      </c>
      <c r="F1654" t="s">
        <v>1292</v>
      </c>
      <c r="G1654" t="s">
        <v>524</v>
      </c>
      <c r="H1654" t="s">
        <v>1460</v>
      </c>
      <c r="I1654" t="s">
        <v>561</v>
      </c>
      <c r="J1654" t="s">
        <v>1330</v>
      </c>
      <c r="K1654" t="s">
        <v>1343</v>
      </c>
      <c r="L1654">
        <v>0</v>
      </c>
      <c r="M1654">
        <v>0</v>
      </c>
      <c r="N1654">
        <v>0</v>
      </c>
      <c r="O1654">
        <v>0</v>
      </c>
      <c r="P1654">
        <v>0</v>
      </c>
      <c r="Q1654">
        <v>0</v>
      </c>
      <c r="R1654">
        <v>0</v>
      </c>
      <c r="S1654">
        <v>0</v>
      </c>
      <c r="T1654">
        <v>0</v>
      </c>
      <c r="U1654">
        <v>0</v>
      </c>
      <c r="W1654" s="429">
        <f t="shared" si="39"/>
        <v>0</v>
      </c>
      <c r="X1654" s="429">
        <f t="shared" si="39"/>
        <v>0</v>
      </c>
      <c r="Y1654" s="429">
        <f t="shared" si="39"/>
        <v>0</v>
      </c>
      <c r="Z1654" s="429">
        <f t="shared" si="39"/>
        <v>0</v>
      </c>
      <c r="AA1654" s="429" t="s">
        <v>1295</v>
      </c>
    </row>
    <row r="1655" spans="1:27" x14ac:dyDescent="0.25">
      <c r="A1655" t="s">
        <v>149</v>
      </c>
      <c r="B1655" t="s">
        <v>186</v>
      </c>
      <c r="C1655" t="s">
        <v>1459</v>
      </c>
      <c r="D1655" t="s">
        <v>1325</v>
      </c>
      <c r="E1655" t="s">
        <v>1326</v>
      </c>
      <c r="F1655" t="s">
        <v>1292</v>
      </c>
      <c r="G1655" t="s">
        <v>524</v>
      </c>
      <c r="H1655" t="s">
        <v>1461</v>
      </c>
      <c r="I1655" t="s">
        <v>534</v>
      </c>
      <c r="J1655" t="s">
        <v>1330</v>
      </c>
      <c r="K1655" t="s">
        <v>1343</v>
      </c>
      <c r="L1655">
        <v>0</v>
      </c>
      <c r="M1655">
        <v>90.750660165599157</v>
      </c>
      <c r="N1655">
        <v>0</v>
      </c>
      <c r="O1655">
        <v>0</v>
      </c>
      <c r="P1655">
        <v>0</v>
      </c>
      <c r="Q1655">
        <v>0</v>
      </c>
      <c r="R1655">
        <v>153.616297588126</v>
      </c>
      <c r="S1655">
        <v>843.08219631582108</v>
      </c>
      <c r="T1655">
        <v>0</v>
      </c>
      <c r="U1655">
        <v>21230.671205483653</v>
      </c>
      <c r="W1655" s="429">
        <f t="shared" si="39"/>
        <v>153.616297588126</v>
      </c>
      <c r="X1655" s="429">
        <f t="shared" si="39"/>
        <v>843.08219631582108</v>
      </c>
      <c r="Y1655" s="429">
        <f t="shared" si="39"/>
        <v>0</v>
      </c>
      <c r="Z1655" s="429">
        <f t="shared" si="39"/>
        <v>21230.671205483653</v>
      </c>
      <c r="AA1655" s="429" t="s">
        <v>1295</v>
      </c>
    </row>
    <row r="1656" spans="1:27" x14ac:dyDescent="0.25">
      <c r="A1656" t="s">
        <v>149</v>
      </c>
      <c r="B1656" t="s">
        <v>186</v>
      </c>
      <c r="C1656" t="s">
        <v>1459</v>
      </c>
      <c r="D1656" t="s">
        <v>1325</v>
      </c>
      <c r="E1656" t="s">
        <v>1326</v>
      </c>
      <c r="F1656" t="s">
        <v>1292</v>
      </c>
      <c r="G1656" t="s">
        <v>524</v>
      </c>
      <c r="H1656" t="s">
        <v>1462</v>
      </c>
      <c r="I1656" t="s">
        <v>1463</v>
      </c>
      <c r="J1656" t="s">
        <v>1330</v>
      </c>
      <c r="K1656" t="s">
        <v>1343</v>
      </c>
      <c r="L1656">
        <v>0</v>
      </c>
      <c r="M1656">
        <v>107.11052186166646</v>
      </c>
      <c r="N1656">
        <v>0</v>
      </c>
      <c r="O1656">
        <v>0</v>
      </c>
      <c r="P1656">
        <v>0</v>
      </c>
      <c r="Q1656">
        <v>0</v>
      </c>
      <c r="R1656">
        <v>181.30911412761725</v>
      </c>
      <c r="S1656">
        <v>995.06685521499548</v>
      </c>
      <c r="T1656">
        <v>0</v>
      </c>
      <c r="U1656">
        <v>25057.980494502506</v>
      </c>
      <c r="W1656" s="429">
        <f t="shared" si="39"/>
        <v>181.30911412761725</v>
      </c>
      <c r="X1656" s="429">
        <f t="shared" si="39"/>
        <v>995.06685521499548</v>
      </c>
      <c r="Y1656" s="429">
        <f t="shared" si="39"/>
        <v>0</v>
      </c>
      <c r="Z1656" s="429">
        <f t="shared" si="39"/>
        <v>25057.980494502506</v>
      </c>
      <c r="AA1656" s="429" t="s">
        <v>1295</v>
      </c>
    </row>
    <row r="1657" spans="1:27" x14ac:dyDescent="0.25">
      <c r="A1657" t="s">
        <v>149</v>
      </c>
      <c r="B1657" t="s">
        <v>186</v>
      </c>
      <c r="C1657" t="s">
        <v>1459</v>
      </c>
      <c r="D1657" t="s">
        <v>1325</v>
      </c>
      <c r="E1657" t="s">
        <v>1326</v>
      </c>
      <c r="F1657" t="s">
        <v>1292</v>
      </c>
      <c r="G1657" t="s">
        <v>524</v>
      </c>
      <c r="H1657" t="s">
        <v>1464</v>
      </c>
      <c r="I1657" t="s">
        <v>186</v>
      </c>
      <c r="J1657" t="s">
        <v>1330</v>
      </c>
      <c r="K1657" t="s">
        <v>1343</v>
      </c>
      <c r="L1657">
        <v>0</v>
      </c>
      <c r="M1657">
        <v>93.48232052293946</v>
      </c>
      <c r="N1657">
        <v>0</v>
      </c>
      <c r="O1657">
        <v>0</v>
      </c>
      <c r="P1657">
        <v>0</v>
      </c>
      <c r="Q1657">
        <v>0</v>
      </c>
      <c r="R1657">
        <v>158.24025899619897</v>
      </c>
      <c r="S1657">
        <v>868.4595787993519</v>
      </c>
      <c r="T1657">
        <v>0</v>
      </c>
      <c r="U1657">
        <v>21869.729728979997</v>
      </c>
      <c r="W1657" s="429">
        <f t="shared" si="39"/>
        <v>158.24025899619897</v>
      </c>
      <c r="X1657" s="429">
        <f t="shared" si="39"/>
        <v>868.4595787993519</v>
      </c>
      <c r="Y1657" s="429">
        <f t="shared" si="39"/>
        <v>0</v>
      </c>
      <c r="Z1657" s="429">
        <f t="shared" si="39"/>
        <v>21869.729728979997</v>
      </c>
      <c r="AA1657" s="429" t="s">
        <v>1295</v>
      </c>
    </row>
    <row r="1658" spans="1:27" x14ac:dyDescent="0.25">
      <c r="A1658" t="s">
        <v>149</v>
      </c>
      <c r="B1658" t="s">
        <v>186</v>
      </c>
      <c r="C1658" t="s">
        <v>1459</v>
      </c>
      <c r="D1658" t="s">
        <v>1325</v>
      </c>
      <c r="E1658" t="s">
        <v>1326</v>
      </c>
      <c r="F1658" t="s">
        <v>1292</v>
      </c>
      <c r="G1658" t="s">
        <v>524</v>
      </c>
      <c r="H1658" t="s">
        <v>1460</v>
      </c>
      <c r="I1658" t="s">
        <v>561</v>
      </c>
      <c r="J1658" t="s">
        <v>1345</v>
      </c>
      <c r="K1658" t="s">
        <v>1346</v>
      </c>
      <c r="L1658">
        <v>0</v>
      </c>
      <c r="M1658">
        <v>0</v>
      </c>
      <c r="N1658">
        <v>0</v>
      </c>
      <c r="O1658">
        <v>0</v>
      </c>
      <c r="P1658">
        <v>0</v>
      </c>
      <c r="Q1658">
        <v>0</v>
      </c>
      <c r="R1658">
        <v>0</v>
      </c>
      <c r="S1658">
        <v>0</v>
      </c>
      <c r="T1658">
        <v>0</v>
      </c>
      <c r="U1658">
        <v>0</v>
      </c>
      <c r="W1658" s="429">
        <f t="shared" si="39"/>
        <v>0</v>
      </c>
      <c r="X1658" s="429">
        <f t="shared" si="39"/>
        <v>0</v>
      </c>
      <c r="Y1658" s="429">
        <f t="shared" si="39"/>
        <v>0</v>
      </c>
      <c r="Z1658" s="429">
        <f t="shared" si="39"/>
        <v>0</v>
      </c>
      <c r="AA1658" s="429" t="s">
        <v>1295</v>
      </c>
    </row>
    <row r="1659" spans="1:27" x14ac:dyDescent="0.25">
      <c r="A1659" t="s">
        <v>149</v>
      </c>
      <c r="B1659" t="s">
        <v>186</v>
      </c>
      <c r="C1659" t="s">
        <v>1459</v>
      </c>
      <c r="D1659" t="s">
        <v>1325</v>
      </c>
      <c r="E1659" t="s">
        <v>1326</v>
      </c>
      <c r="F1659" t="s">
        <v>1292</v>
      </c>
      <c r="G1659" t="s">
        <v>524</v>
      </c>
      <c r="H1659" t="s">
        <v>1461</v>
      </c>
      <c r="I1659" t="s">
        <v>534</v>
      </c>
      <c r="J1659" t="s">
        <v>1345</v>
      </c>
      <c r="K1659" t="s">
        <v>1346</v>
      </c>
      <c r="L1659">
        <v>2.5293976542668988</v>
      </c>
      <c r="M1659">
        <v>0.2261765037367032</v>
      </c>
      <c r="N1659">
        <v>0.56289861051724921</v>
      </c>
      <c r="O1659">
        <v>6.2609925526466636E-3</v>
      </c>
      <c r="P1659">
        <v>0.11363549892950475</v>
      </c>
      <c r="Q1659">
        <v>0.11363549892950475</v>
      </c>
      <c r="R1659">
        <v>579.88958851211601</v>
      </c>
      <c r="S1659">
        <v>1.7325834172029899E-2</v>
      </c>
      <c r="T1659">
        <v>1.8232104877487679E-2</v>
      </c>
      <c r="U1659">
        <v>585.75590161990817</v>
      </c>
      <c r="W1659" s="429">
        <f t="shared" si="39"/>
        <v>579.88958851211601</v>
      </c>
      <c r="X1659" s="429">
        <f t="shared" si="39"/>
        <v>1.7325834172029899E-2</v>
      </c>
      <c r="Y1659" s="429">
        <f t="shared" si="39"/>
        <v>1.8232104877487679E-2</v>
      </c>
      <c r="Z1659" s="429">
        <f t="shared" si="39"/>
        <v>585.75590161990817</v>
      </c>
      <c r="AA1659" s="429" t="s">
        <v>1295</v>
      </c>
    </row>
    <row r="1660" spans="1:27" x14ac:dyDescent="0.25">
      <c r="A1660" t="s">
        <v>149</v>
      </c>
      <c r="B1660" t="s">
        <v>186</v>
      </c>
      <c r="C1660" t="s">
        <v>1459</v>
      </c>
      <c r="D1660" t="s">
        <v>1325</v>
      </c>
      <c r="E1660" t="s">
        <v>1326</v>
      </c>
      <c r="F1660" t="s">
        <v>1292</v>
      </c>
      <c r="G1660" t="s">
        <v>524</v>
      </c>
      <c r="H1660" t="s">
        <v>1462</v>
      </c>
      <c r="I1660" t="s">
        <v>1463</v>
      </c>
      <c r="J1660" t="s">
        <v>1345</v>
      </c>
      <c r="K1660" t="s">
        <v>1346</v>
      </c>
      <c r="L1660">
        <v>3.7097832262581178</v>
      </c>
      <c r="M1660">
        <v>0.33172553881383138</v>
      </c>
      <c r="N1660">
        <v>0.82558462875863237</v>
      </c>
      <c r="O1660">
        <v>9.1827890772151078E-3</v>
      </c>
      <c r="P1660">
        <v>0.1666653984299403</v>
      </c>
      <c r="Q1660">
        <v>0.1666653984299403</v>
      </c>
      <c r="R1660">
        <v>850.50472981777011</v>
      </c>
      <c r="S1660">
        <v>2.5411223452310509E-2</v>
      </c>
      <c r="T1660">
        <v>2.6740420486981924E-2</v>
      </c>
      <c r="U1660">
        <v>859.10865570919839</v>
      </c>
      <c r="W1660" s="429">
        <f t="shared" si="39"/>
        <v>850.50472981777011</v>
      </c>
      <c r="X1660" s="429">
        <f t="shared" si="39"/>
        <v>2.5411223452310509E-2</v>
      </c>
      <c r="Y1660" s="429">
        <f t="shared" si="39"/>
        <v>2.6740420486981924E-2</v>
      </c>
      <c r="Z1660" s="429">
        <f t="shared" si="39"/>
        <v>859.10865570919839</v>
      </c>
      <c r="AA1660" s="429" t="s">
        <v>1295</v>
      </c>
    </row>
    <row r="1661" spans="1:27" x14ac:dyDescent="0.25">
      <c r="A1661" t="s">
        <v>149</v>
      </c>
      <c r="B1661" t="s">
        <v>186</v>
      </c>
      <c r="C1661" t="s">
        <v>1459</v>
      </c>
      <c r="D1661" t="s">
        <v>1325</v>
      </c>
      <c r="E1661" t="s">
        <v>1326</v>
      </c>
      <c r="F1661" t="s">
        <v>1292</v>
      </c>
      <c r="G1661" t="s">
        <v>524</v>
      </c>
      <c r="H1661" t="s">
        <v>1464</v>
      </c>
      <c r="I1661" t="s">
        <v>186</v>
      </c>
      <c r="J1661" t="s">
        <v>1345</v>
      </c>
      <c r="K1661" t="s">
        <v>1346</v>
      </c>
      <c r="L1661">
        <v>6.7450604113783976</v>
      </c>
      <c r="M1661">
        <v>0.60313734329787527</v>
      </c>
      <c r="N1661">
        <v>1.5010629613793316</v>
      </c>
      <c r="O1661">
        <v>1.6695980140391104E-2</v>
      </c>
      <c r="P1661">
        <v>0.30302799714534601</v>
      </c>
      <c r="Q1661">
        <v>0.30302799714534601</v>
      </c>
      <c r="R1661">
        <v>1546.3722360323095</v>
      </c>
      <c r="S1661">
        <v>4.6202224458746395E-2</v>
      </c>
      <c r="T1661">
        <v>4.8618946339967141E-2</v>
      </c>
      <c r="U1661">
        <v>1562.0157376530885</v>
      </c>
      <c r="W1661" s="429">
        <f t="shared" si="39"/>
        <v>1546.3722360323095</v>
      </c>
      <c r="X1661" s="429">
        <f t="shared" si="39"/>
        <v>4.6202224458746395E-2</v>
      </c>
      <c r="Y1661" s="429">
        <f t="shared" si="39"/>
        <v>4.8618946339967141E-2</v>
      </c>
      <c r="Z1661" s="429">
        <f t="shared" si="39"/>
        <v>1562.0157376530885</v>
      </c>
      <c r="AA1661" s="429" t="s">
        <v>1295</v>
      </c>
    </row>
    <row r="1662" spans="1:27" x14ac:dyDescent="0.25">
      <c r="A1662" t="s">
        <v>149</v>
      </c>
      <c r="B1662" t="s">
        <v>186</v>
      </c>
      <c r="C1662" t="s">
        <v>1459</v>
      </c>
      <c r="D1662" t="s">
        <v>1325</v>
      </c>
      <c r="E1662" t="s">
        <v>1326</v>
      </c>
      <c r="F1662" t="s">
        <v>1292</v>
      </c>
      <c r="G1662" t="s">
        <v>524</v>
      </c>
      <c r="H1662" t="s">
        <v>1460</v>
      </c>
      <c r="I1662" t="s">
        <v>561</v>
      </c>
      <c r="J1662" t="s">
        <v>1465</v>
      </c>
      <c r="K1662" t="s">
        <v>1347</v>
      </c>
      <c r="L1662">
        <v>0</v>
      </c>
      <c r="M1662">
        <v>0</v>
      </c>
      <c r="N1662">
        <v>0</v>
      </c>
      <c r="O1662">
        <v>0</v>
      </c>
      <c r="P1662">
        <v>0</v>
      </c>
      <c r="Q1662">
        <v>0</v>
      </c>
      <c r="R1662">
        <v>0</v>
      </c>
      <c r="S1662">
        <v>0</v>
      </c>
      <c r="T1662">
        <v>0</v>
      </c>
      <c r="U1662">
        <v>0</v>
      </c>
      <c r="W1662" s="429">
        <f t="shared" si="39"/>
        <v>0</v>
      </c>
      <c r="X1662" s="429">
        <f t="shared" si="39"/>
        <v>0</v>
      </c>
      <c r="Y1662" s="429">
        <f t="shared" si="39"/>
        <v>0</v>
      </c>
      <c r="Z1662" s="429">
        <f t="shared" si="39"/>
        <v>0</v>
      </c>
      <c r="AA1662" s="429" t="s">
        <v>1295</v>
      </c>
    </row>
    <row r="1663" spans="1:27" x14ac:dyDescent="0.25">
      <c r="A1663" t="s">
        <v>149</v>
      </c>
      <c r="B1663" t="s">
        <v>186</v>
      </c>
      <c r="C1663" t="s">
        <v>1459</v>
      </c>
      <c r="D1663" t="s">
        <v>1325</v>
      </c>
      <c r="E1663" t="s">
        <v>1326</v>
      </c>
      <c r="F1663" t="s">
        <v>1292</v>
      </c>
      <c r="G1663" t="s">
        <v>524</v>
      </c>
      <c r="H1663" t="s">
        <v>1461</v>
      </c>
      <c r="I1663" t="s">
        <v>534</v>
      </c>
      <c r="J1663" t="s">
        <v>1465</v>
      </c>
      <c r="K1663" t="s">
        <v>1347</v>
      </c>
      <c r="L1663">
        <v>0.96123347268723935</v>
      </c>
      <c r="M1663">
        <v>6.6181261809728845E-2</v>
      </c>
      <c r="N1663">
        <v>0.20564127932108553</v>
      </c>
      <c r="O1663">
        <v>1.2014549050135936E-3</v>
      </c>
      <c r="P1663">
        <v>3.2330506603465051E-2</v>
      </c>
      <c r="Q1663">
        <v>3.2330506603465051E-2</v>
      </c>
      <c r="R1663">
        <v>106.72142098446945</v>
      </c>
      <c r="S1663">
        <v>3.059813653761415E-3</v>
      </c>
      <c r="T1663">
        <v>3.3576763381588399E-3</v>
      </c>
      <c r="U1663">
        <v>107.79850387458482</v>
      </c>
      <c r="W1663" s="429">
        <f t="shared" si="39"/>
        <v>106.72142098446945</v>
      </c>
      <c r="X1663" s="429">
        <f t="shared" si="39"/>
        <v>3.059813653761415E-3</v>
      </c>
      <c r="Y1663" s="429">
        <f t="shared" si="39"/>
        <v>3.3576763381588399E-3</v>
      </c>
      <c r="Z1663" s="429">
        <f t="shared" si="39"/>
        <v>107.79850387458482</v>
      </c>
      <c r="AA1663" s="429" t="s">
        <v>1295</v>
      </c>
    </row>
    <row r="1664" spans="1:27" x14ac:dyDescent="0.25">
      <c r="A1664" t="s">
        <v>149</v>
      </c>
      <c r="B1664" t="s">
        <v>186</v>
      </c>
      <c r="C1664" t="s">
        <v>1459</v>
      </c>
      <c r="D1664" t="s">
        <v>1325</v>
      </c>
      <c r="E1664" t="s">
        <v>1326</v>
      </c>
      <c r="F1664" t="s">
        <v>1292</v>
      </c>
      <c r="G1664" t="s">
        <v>524</v>
      </c>
      <c r="H1664" t="s">
        <v>1462</v>
      </c>
      <c r="I1664" t="s">
        <v>1463</v>
      </c>
      <c r="J1664" t="s">
        <v>1465</v>
      </c>
      <c r="K1664" t="s">
        <v>1347</v>
      </c>
      <c r="L1664">
        <v>1.4098090932746177</v>
      </c>
      <c r="M1664">
        <v>9.7065850654268981E-2</v>
      </c>
      <c r="N1664">
        <v>0.30160720967092541</v>
      </c>
      <c r="O1664">
        <v>1.7621338606866042E-3</v>
      </c>
      <c r="P1664">
        <v>4.7418076351748745E-2</v>
      </c>
      <c r="Q1664">
        <v>4.7418076351748745E-2</v>
      </c>
      <c r="R1664">
        <v>156.52475077722184</v>
      </c>
      <c r="S1664">
        <v>4.4877266921834079E-3</v>
      </c>
      <c r="T1664">
        <v>4.9245919626329645E-3</v>
      </c>
      <c r="U1664">
        <v>158.10447234939105</v>
      </c>
      <c r="W1664" s="429">
        <f t="shared" si="39"/>
        <v>156.52475077722184</v>
      </c>
      <c r="X1664" s="429">
        <f t="shared" si="39"/>
        <v>4.4877266921834079E-3</v>
      </c>
      <c r="Y1664" s="429">
        <f t="shared" si="39"/>
        <v>4.9245919626329645E-3</v>
      </c>
      <c r="Z1664" s="429">
        <f t="shared" si="39"/>
        <v>158.10447234939105</v>
      </c>
      <c r="AA1664" s="429" t="s">
        <v>1295</v>
      </c>
    </row>
    <row r="1665" spans="1:27" x14ac:dyDescent="0.25">
      <c r="A1665" t="s">
        <v>149</v>
      </c>
      <c r="B1665" t="s">
        <v>186</v>
      </c>
      <c r="C1665" t="s">
        <v>1459</v>
      </c>
      <c r="D1665" t="s">
        <v>1325</v>
      </c>
      <c r="E1665" t="s">
        <v>1326</v>
      </c>
      <c r="F1665" t="s">
        <v>1292</v>
      </c>
      <c r="G1665" t="s">
        <v>524</v>
      </c>
      <c r="H1665" t="s">
        <v>1464</v>
      </c>
      <c r="I1665" t="s">
        <v>186</v>
      </c>
      <c r="J1665" t="s">
        <v>1465</v>
      </c>
      <c r="K1665" t="s">
        <v>1347</v>
      </c>
      <c r="L1665">
        <v>2.5632892604993045</v>
      </c>
      <c r="M1665">
        <v>0.17648336482594362</v>
      </c>
      <c r="N1665">
        <v>0.54837674485622812</v>
      </c>
      <c r="O1665">
        <v>3.2038797467029167E-3</v>
      </c>
      <c r="P1665">
        <v>8.6214684275906811E-2</v>
      </c>
      <c r="Q1665">
        <v>8.6214684275906811E-2</v>
      </c>
      <c r="R1665">
        <v>284.59045595858515</v>
      </c>
      <c r="S1665">
        <v>8.1595030766971055E-3</v>
      </c>
      <c r="T1665">
        <v>8.9538035684235701E-3</v>
      </c>
      <c r="U1665">
        <v>287.46267699889285</v>
      </c>
      <c r="W1665" s="429">
        <f t="shared" si="39"/>
        <v>284.59045595858515</v>
      </c>
      <c r="X1665" s="429">
        <f t="shared" si="39"/>
        <v>8.1595030766971055E-3</v>
      </c>
      <c r="Y1665" s="429">
        <f t="shared" si="39"/>
        <v>8.9538035684235701E-3</v>
      </c>
      <c r="Z1665" s="429">
        <f t="shared" si="39"/>
        <v>287.46267699889285</v>
      </c>
      <c r="AA1665" s="429" t="s">
        <v>1295</v>
      </c>
    </row>
    <row r="1666" spans="1:27" x14ac:dyDescent="0.25">
      <c r="A1666" t="s">
        <v>149</v>
      </c>
      <c r="B1666" t="s">
        <v>186</v>
      </c>
      <c r="C1666" t="s">
        <v>1459</v>
      </c>
      <c r="D1666" t="s">
        <v>1325</v>
      </c>
      <c r="E1666" t="s">
        <v>1326</v>
      </c>
      <c r="F1666" t="s">
        <v>1292</v>
      </c>
      <c r="G1666" t="s">
        <v>524</v>
      </c>
      <c r="H1666" t="s">
        <v>1460</v>
      </c>
      <c r="I1666" t="s">
        <v>561</v>
      </c>
      <c r="J1666" t="s">
        <v>1349</v>
      </c>
      <c r="K1666" t="s">
        <v>1350</v>
      </c>
      <c r="L1666">
        <v>0</v>
      </c>
      <c r="M1666">
        <v>32.853504989290705</v>
      </c>
      <c r="N1666">
        <v>0</v>
      </c>
      <c r="O1666">
        <v>0</v>
      </c>
      <c r="P1666">
        <v>0</v>
      </c>
      <c r="Q1666">
        <v>0</v>
      </c>
      <c r="R1666">
        <v>55.612089102586673</v>
      </c>
      <c r="S1666">
        <v>305.21216145977473</v>
      </c>
      <c r="T1666">
        <v>0</v>
      </c>
      <c r="U1666">
        <v>7685.9161255969548</v>
      </c>
      <c r="W1666" s="429">
        <f t="shared" si="39"/>
        <v>55.612089102586673</v>
      </c>
      <c r="X1666" s="429">
        <f t="shared" si="39"/>
        <v>305.21216145977473</v>
      </c>
      <c r="Y1666" s="429">
        <f t="shared" si="39"/>
        <v>0</v>
      </c>
      <c r="Z1666" s="429">
        <f t="shared" si="39"/>
        <v>7685.9161255969548</v>
      </c>
      <c r="AA1666" s="429" t="s">
        <v>1296</v>
      </c>
    </row>
    <row r="1667" spans="1:27" x14ac:dyDescent="0.25">
      <c r="A1667" t="s">
        <v>149</v>
      </c>
      <c r="B1667" t="s">
        <v>186</v>
      </c>
      <c r="C1667" t="s">
        <v>1459</v>
      </c>
      <c r="D1667" t="s">
        <v>1325</v>
      </c>
      <c r="E1667" t="s">
        <v>1326</v>
      </c>
      <c r="F1667" t="s">
        <v>1292</v>
      </c>
      <c r="G1667" t="s">
        <v>524</v>
      </c>
      <c r="H1667" t="s">
        <v>1461</v>
      </c>
      <c r="I1667" t="s">
        <v>534</v>
      </c>
      <c r="J1667" t="s">
        <v>1349</v>
      </c>
      <c r="K1667" t="s">
        <v>1350</v>
      </c>
      <c r="L1667">
        <v>0</v>
      </c>
      <c r="M1667">
        <v>135.59537513761799</v>
      </c>
      <c r="N1667">
        <v>0</v>
      </c>
      <c r="O1667">
        <v>0</v>
      </c>
      <c r="P1667">
        <v>0</v>
      </c>
      <c r="Q1667">
        <v>0</v>
      </c>
      <c r="R1667">
        <v>229.5262586597668</v>
      </c>
      <c r="S1667">
        <v>1259.6938300248883</v>
      </c>
      <c r="T1667">
        <v>0</v>
      </c>
      <c r="U1667">
        <v>31721.872009281971</v>
      </c>
      <c r="W1667" s="429">
        <f t="shared" si="39"/>
        <v>229.5262586597668</v>
      </c>
      <c r="X1667" s="429">
        <f t="shared" si="39"/>
        <v>1259.6938300248883</v>
      </c>
      <c r="Y1667" s="429">
        <f t="shared" si="39"/>
        <v>0</v>
      </c>
      <c r="Z1667" s="429">
        <f t="shared" si="39"/>
        <v>31721.872009281971</v>
      </c>
      <c r="AA1667" s="429" t="s">
        <v>1296</v>
      </c>
    </row>
    <row r="1668" spans="1:27" x14ac:dyDescent="0.25">
      <c r="A1668" t="s">
        <v>149</v>
      </c>
      <c r="B1668" t="s">
        <v>186</v>
      </c>
      <c r="C1668" t="s">
        <v>1459</v>
      </c>
      <c r="D1668" t="s">
        <v>1325</v>
      </c>
      <c r="E1668" t="s">
        <v>1326</v>
      </c>
      <c r="F1668" t="s">
        <v>1292</v>
      </c>
      <c r="G1668" t="s">
        <v>524</v>
      </c>
      <c r="H1668" t="s">
        <v>1462</v>
      </c>
      <c r="I1668" t="s">
        <v>1463</v>
      </c>
      <c r="J1668" t="s">
        <v>1349</v>
      </c>
      <c r="K1668" t="s">
        <v>1350</v>
      </c>
      <c r="L1668">
        <v>0</v>
      </c>
      <c r="M1668">
        <v>37.33352839692126</v>
      </c>
      <c r="N1668">
        <v>0</v>
      </c>
      <c r="O1668">
        <v>0</v>
      </c>
      <c r="P1668">
        <v>0</v>
      </c>
      <c r="Q1668">
        <v>0</v>
      </c>
      <c r="R1668">
        <v>63.19555579839394</v>
      </c>
      <c r="S1668">
        <v>346.83200165883488</v>
      </c>
      <c r="T1668">
        <v>0</v>
      </c>
      <c r="U1668">
        <v>8733.995597269266</v>
      </c>
      <c r="W1668" s="429">
        <f t="shared" si="39"/>
        <v>63.19555579839394</v>
      </c>
      <c r="X1668" s="429">
        <f t="shared" si="39"/>
        <v>346.83200165883488</v>
      </c>
      <c r="Y1668" s="429">
        <f t="shared" si="39"/>
        <v>0</v>
      </c>
      <c r="Z1668" s="429">
        <f t="shared" si="39"/>
        <v>8733.995597269266</v>
      </c>
      <c r="AA1668" s="429" t="s">
        <v>1296</v>
      </c>
    </row>
    <row r="1669" spans="1:27" x14ac:dyDescent="0.25">
      <c r="A1669" t="s">
        <v>149</v>
      </c>
      <c r="B1669" t="s">
        <v>186</v>
      </c>
      <c r="C1669" t="s">
        <v>1459</v>
      </c>
      <c r="D1669" t="s">
        <v>1325</v>
      </c>
      <c r="E1669" t="s">
        <v>1326</v>
      </c>
      <c r="F1669" t="s">
        <v>1292</v>
      </c>
      <c r="G1669" t="s">
        <v>524</v>
      </c>
      <c r="H1669" t="s">
        <v>1464</v>
      </c>
      <c r="I1669" t="s">
        <v>186</v>
      </c>
      <c r="J1669" t="s">
        <v>1349</v>
      </c>
      <c r="K1669" t="s">
        <v>1350</v>
      </c>
      <c r="L1669">
        <v>0</v>
      </c>
      <c r="M1669">
        <v>129.32334236693521</v>
      </c>
      <c r="N1669">
        <v>0</v>
      </c>
      <c r="O1669">
        <v>0</v>
      </c>
      <c r="P1669">
        <v>0</v>
      </c>
      <c r="Q1669">
        <v>0</v>
      </c>
      <c r="R1669">
        <v>218.90940528563661</v>
      </c>
      <c r="S1669">
        <v>1201.4260537462039</v>
      </c>
      <c r="T1669">
        <v>0</v>
      </c>
      <c r="U1669">
        <v>30254.560748940738</v>
      </c>
      <c r="W1669" s="429">
        <f t="shared" si="39"/>
        <v>218.90940528563661</v>
      </c>
      <c r="X1669" s="429">
        <f t="shared" si="39"/>
        <v>1201.4260537462039</v>
      </c>
      <c r="Y1669" s="429">
        <f t="shared" si="39"/>
        <v>0</v>
      </c>
      <c r="Z1669" s="429">
        <f t="shared" si="39"/>
        <v>30254.560748940738</v>
      </c>
      <c r="AA1669" s="429" t="s">
        <v>1296</v>
      </c>
    </row>
    <row r="1670" spans="1:27" x14ac:dyDescent="0.25">
      <c r="A1670" t="s">
        <v>149</v>
      </c>
      <c r="B1670" t="s">
        <v>186</v>
      </c>
      <c r="C1670" t="s">
        <v>1459</v>
      </c>
      <c r="D1670" t="s">
        <v>1325</v>
      </c>
      <c r="E1670" t="s">
        <v>1326</v>
      </c>
      <c r="F1670" t="s">
        <v>1292</v>
      </c>
      <c r="G1670" t="s">
        <v>524</v>
      </c>
      <c r="H1670" t="s">
        <v>1460</v>
      </c>
      <c r="I1670" t="s">
        <v>561</v>
      </c>
      <c r="J1670" t="s">
        <v>1354</v>
      </c>
      <c r="K1670" t="s">
        <v>1355</v>
      </c>
      <c r="L1670">
        <v>3.023094132454351</v>
      </c>
      <c r="M1670">
        <v>0.16627017728498936</v>
      </c>
      <c r="N1670">
        <v>2.5393990712616552</v>
      </c>
      <c r="O1670">
        <v>0</v>
      </c>
      <c r="P1670">
        <v>0.22975515406653069</v>
      </c>
      <c r="Q1670">
        <v>0.22975515406653069</v>
      </c>
      <c r="R1670">
        <v>3627.7129589452206</v>
      </c>
      <c r="S1670">
        <v>6.9531165046450072E-2</v>
      </c>
      <c r="T1670">
        <v>6.6508070913995729E-2</v>
      </c>
      <c r="U1670">
        <v>3649.270643203753</v>
      </c>
      <c r="W1670" s="429">
        <f t="shared" si="39"/>
        <v>3627.7129589452206</v>
      </c>
      <c r="X1670" s="429">
        <f t="shared" si="39"/>
        <v>6.9531165046450072E-2</v>
      </c>
      <c r="Y1670" s="429">
        <f t="shared" si="39"/>
        <v>6.6508070913995729E-2</v>
      </c>
      <c r="Z1670" s="429">
        <f t="shared" si="39"/>
        <v>3649.270643203753</v>
      </c>
      <c r="AA1670" s="429" t="s">
        <v>1295</v>
      </c>
    </row>
    <row r="1671" spans="1:27" x14ac:dyDescent="0.25">
      <c r="A1671" t="s">
        <v>149</v>
      </c>
      <c r="B1671" t="s">
        <v>186</v>
      </c>
      <c r="C1671" t="s">
        <v>1459</v>
      </c>
      <c r="D1671" t="s">
        <v>1325</v>
      </c>
      <c r="E1671" t="s">
        <v>1326</v>
      </c>
      <c r="F1671" t="s">
        <v>1292</v>
      </c>
      <c r="G1671" t="s">
        <v>524</v>
      </c>
      <c r="H1671" t="s">
        <v>1461</v>
      </c>
      <c r="I1671" t="s">
        <v>534</v>
      </c>
      <c r="J1671" t="s">
        <v>1354</v>
      </c>
      <c r="K1671" t="s">
        <v>1355</v>
      </c>
      <c r="L1671">
        <v>12.477133964857048</v>
      </c>
      <c r="M1671">
        <v>0.68624236806713768</v>
      </c>
      <c r="N1671">
        <v>10.480792530479922</v>
      </c>
      <c r="O1671">
        <v>0</v>
      </c>
      <c r="P1671">
        <v>0.94826218132913553</v>
      </c>
      <c r="Q1671">
        <v>0.94826218132913553</v>
      </c>
      <c r="R1671">
        <v>14972.560757828456</v>
      </c>
      <c r="S1671">
        <v>0.28697408119171208</v>
      </c>
      <c r="T1671">
        <v>0.27449694722685508</v>
      </c>
      <c r="U1671">
        <v>15061.535200131852</v>
      </c>
      <c r="W1671" s="429">
        <f t="shared" si="39"/>
        <v>14972.560757828456</v>
      </c>
      <c r="X1671" s="429">
        <f t="shared" si="39"/>
        <v>0.28697408119171208</v>
      </c>
      <c r="Y1671" s="429">
        <f t="shared" si="39"/>
        <v>0.27449694722685508</v>
      </c>
      <c r="Z1671" s="429">
        <f t="shared" ref="W1671:Z1734" si="40">IFERROR(U1671*1,0)</f>
        <v>15061.535200131852</v>
      </c>
      <c r="AA1671" s="429" t="s">
        <v>1295</v>
      </c>
    </row>
    <row r="1672" spans="1:27" x14ac:dyDescent="0.25">
      <c r="A1672" t="s">
        <v>149</v>
      </c>
      <c r="B1672" t="s">
        <v>186</v>
      </c>
      <c r="C1672" t="s">
        <v>1459</v>
      </c>
      <c r="D1672" t="s">
        <v>1325</v>
      </c>
      <c r="E1672" t="s">
        <v>1326</v>
      </c>
      <c r="F1672" t="s">
        <v>1292</v>
      </c>
      <c r="G1672" t="s">
        <v>524</v>
      </c>
      <c r="H1672" t="s">
        <v>1462</v>
      </c>
      <c r="I1672" t="s">
        <v>1463</v>
      </c>
      <c r="J1672" t="s">
        <v>1354</v>
      </c>
      <c r="K1672" t="s">
        <v>1355</v>
      </c>
      <c r="L1672">
        <v>3.4353342414253989</v>
      </c>
      <c r="M1672">
        <v>0.18894338327839696</v>
      </c>
      <c r="N1672">
        <v>2.8856807627973358</v>
      </c>
      <c r="O1672">
        <v>0</v>
      </c>
      <c r="P1672">
        <v>0.26108540234833028</v>
      </c>
      <c r="Q1672">
        <v>0.26108540234833028</v>
      </c>
      <c r="R1672">
        <v>4122.4010897104781</v>
      </c>
      <c r="S1672">
        <v>7.9012687552784164E-2</v>
      </c>
      <c r="T1672">
        <v>7.5577353311358772E-2</v>
      </c>
      <c r="U1672">
        <v>4146.8984581860823</v>
      </c>
      <c r="W1672" s="429">
        <f t="shared" si="40"/>
        <v>4122.4010897104781</v>
      </c>
      <c r="X1672" s="429">
        <f t="shared" si="40"/>
        <v>7.9012687552784164E-2</v>
      </c>
      <c r="Y1672" s="429">
        <f t="shared" si="40"/>
        <v>7.5577353311358772E-2</v>
      </c>
      <c r="Z1672" s="429">
        <f t="shared" si="40"/>
        <v>4146.8984581860823</v>
      </c>
      <c r="AA1672" s="429" t="s">
        <v>1295</v>
      </c>
    </row>
    <row r="1673" spans="1:27" x14ac:dyDescent="0.25">
      <c r="A1673" t="s">
        <v>149</v>
      </c>
      <c r="B1673" t="s">
        <v>186</v>
      </c>
      <c r="C1673" t="s">
        <v>1459</v>
      </c>
      <c r="D1673" t="s">
        <v>1325</v>
      </c>
      <c r="E1673" t="s">
        <v>1326</v>
      </c>
      <c r="F1673" t="s">
        <v>1292</v>
      </c>
      <c r="G1673" t="s">
        <v>524</v>
      </c>
      <c r="H1673" t="s">
        <v>1464</v>
      </c>
      <c r="I1673" t="s">
        <v>186</v>
      </c>
      <c r="J1673" t="s">
        <v>1354</v>
      </c>
      <c r="K1673" t="s">
        <v>1355</v>
      </c>
      <c r="L1673">
        <v>11.899997812297581</v>
      </c>
      <c r="M1673">
        <v>0.65449987967636702</v>
      </c>
      <c r="N1673">
        <v>9.9959981623299701</v>
      </c>
      <c r="O1673">
        <v>0</v>
      </c>
      <c r="P1673">
        <v>0.90439983373461619</v>
      </c>
      <c r="Q1673">
        <v>0.90439983373461619</v>
      </c>
      <c r="R1673">
        <v>14279.997374757095</v>
      </c>
      <c r="S1673">
        <v>0.27369994968284439</v>
      </c>
      <c r="T1673">
        <v>0.26179995187054683</v>
      </c>
      <c r="U1673">
        <v>14364.85625915659</v>
      </c>
      <c r="W1673" s="429">
        <f t="shared" si="40"/>
        <v>14279.997374757095</v>
      </c>
      <c r="X1673" s="429">
        <f t="shared" si="40"/>
        <v>0.27369994968284439</v>
      </c>
      <c r="Y1673" s="429">
        <f t="shared" si="40"/>
        <v>0.26179995187054683</v>
      </c>
      <c r="Z1673" s="429">
        <f t="shared" si="40"/>
        <v>14364.85625915659</v>
      </c>
      <c r="AA1673" s="429" t="s">
        <v>1295</v>
      </c>
    </row>
    <row r="1674" spans="1:27" x14ac:dyDescent="0.25">
      <c r="A1674" t="s">
        <v>149</v>
      </c>
      <c r="B1674" t="s">
        <v>186</v>
      </c>
      <c r="C1674" t="s">
        <v>1459</v>
      </c>
      <c r="D1674" t="s">
        <v>1325</v>
      </c>
      <c r="E1674" t="s">
        <v>1326</v>
      </c>
      <c r="F1674" t="s">
        <v>1292</v>
      </c>
      <c r="G1674" t="s">
        <v>524</v>
      </c>
      <c r="H1674" t="s">
        <v>1460</v>
      </c>
      <c r="I1674" t="s">
        <v>561</v>
      </c>
      <c r="J1674" t="s">
        <v>1357</v>
      </c>
      <c r="K1674" t="s">
        <v>1358</v>
      </c>
      <c r="L1674">
        <v>0</v>
      </c>
      <c r="M1674">
        <v>0</v>
      </c>
      <c r="N1674">
        <v>0</v>
      </c>
      <c r="O1674">
        <v>0</v>
      </c>
      <c r="P1674">
        <v>0</v>
      </c>
      <c r="Q1674">
        <v>0</v>
      </c>
      <c r="R1674">
        <v>0</v>
      </c>
      <c r="S1674">
        <v>0</v>
      </c>
      <c r="T1674">
        <v>0</v>
      </c>
      <c r="U1674">
        <v>0</v>
      </c>
      <c r="W1674" s="429">
        <f t="shared" si="40"/>
        <v>0</v>
      </c>
      <c r="X1674" s="429">
        <f t="shared" si="40"/>
        <v>0</v>
      </c>
      <c r="Y1674" s="429">
        <f t="shared" si="40"/>
        <v>0</v>
      </c>
      <c r="Z1674" s="429">
        <f t="shared" si="40"/>
        <v>0</v>
      </c>
      <c r="AA1674" s="429" t="s">
        <v>1296</v>
      </c>
    </row>
    <row r="1675" spans="1:27" x14ac:dyDescent="0.25">
      <c r="A1675" t="s">
        <v>149</v>
      </c>
      <c r="B1675" t="s">
        <v>186</v>
      </c>
      <c r="C1675" t="s">
        <v>1459</v>
      </c>
      <c r="D1675" t="s">
        <v>1325</v>
      </c>
      <c r="E1675" t="s">
        <v>1326</v>
      </c>
      <c r="F1675" t="s">
        <v>1292</v>
      </c>
      <c r="G1675" t="s">
        <v>524</v>
      </c>
      <c r="H1675" t="s">
        <v>1461</v>
      </c>
      <c r="I1675" t="s">
        <v>534</v>
      </c>
      <c r="J1675" t="s">
        <v>1357</v>
      </c>
      <c r="K1675" t="s">
        <v>1358</v>
      </c>
      <c r="L1675">
        <v>2.1759684132365438</v>
      </c>
      <c r="M1675">
        <v>0</v>
      </c>
      <c r="N1675">
        <v>11.839828130845898</v>
      </c>
      <c r="O1675">
        <v>0</v>
      </c>
      <c r="P1675">
        <v>0</v>
      </c>
      <c r="Q1675">
        <v>0</v>
      </c>
      <c r="R1675">
        <v>3511.0980114653548</v>
      </c>
      <c r="S1675">
        <v>0.67999012624137944</v>
      </c>
      <c r="T1675">
        <v>4.2089314007490962E-2</v>
      </c>
      <c r="U1675">
        <v>3540.6403801956217</v>
      </c>
      <c r="W1675" s="429">
        <f t="shared" si="40"/>
        <v>3511.0980114653548</v>
      </c>
      <c r="X1675" s="429">
        <f t="shared" si="40"/>
        <v>0.67999012624137944</v>
      </c>
      <c r="Y1675" s="429">
        <f t="shared" si="40"/>
        <v>4.2089314007490962E-2</v>
      </c>
      <c r="Z1675" s="429">
        <f t="shared" si="40"/>
        <v>3540.6403801956217</v>
      </c>
      <c r="AA1675" s="429" t="s">
        <v>1296</v>
      </c>
    </row>
    <row r="1676" spans="1:27" x14ac:dyDescent="0.25">
      <c r="A1676" t="s">
        <v>149</v>
      </c>
      <c r="B1676" t="s">
        <v>186</v>
      </c>
      <c r="C1676" t="s">
        <v>1459</v>
      </c>
      <c r="D1676" t="s">
        <v>1325</v>
      </c>
      <c r="E1676" t="s">
        <v>1326</v>
      </c>
      <c r="F1676" t="s">
        <v>1292</v>
      </c>
      <c r="G1676" t="s">
        <v>524</v>
      </c>
      <c r="H1676" t="s">
        <v>1462</v>
      </c>
      <c r="I1676" t="s">
        <v>1463</v>
      </c>
      <c r="J1676" t="s">
        <v>1357</v>
      </c>
      <c r="K1676" t="s">
        <v>1358</v>
      </c>
      <c r="L1676">
        <v>3.191420339413598</v>
      </c>
      <c r="M1676">
        <v>0</v>
      </c>
      <c r="N1676">
        <v>17.365081258573987</v>
      </c>
      <c r="O1676">
        <v>0</v>
      </c>
      <c r="P1676">
        <v>0</v>
      </c>
      <c r="Q1676">
        <v>0</v>
      </c>
      <c r="R1676">
        <v>5149.6104168158545</v>
      </c>
      <c r="S1676">
        <v>0.99731885182069002</v>
      </c>
      <c r="T1676">
        <v>6.1730993877653427E-2</v>
      </c>
      <c r="U1676">
        <v>5192.9392242869126</v>
      </c>
      <c r="W1676" s="429">
        <f t="shared" si="40"/>
        <v>5149.6104168158545</v>
      </c>
      <c r="X1676" s="429">
        <f t="shared" si="40"/>
        <v>0.99731885182069002</v>
      </c>
      <c r="Y1676" s="429">
        <f t="shared" si="40"/>
        <v>6.1730993877653427E-2</v>
      </c>
      <c r="Z1676" s="429">
        <f t="shared" si="40"/>
        <v>5192.9392242869126</v>
      </c>
      <c r="AA1676" s="429" t="s">
        <v>1296</v>
      </c>
    </row>
    <row r="1677" spans="1:27" x14ac:dyDescent="0.25">
      <c r="A1677" t="s">
        <v>149</v>
      </c>
      <c r="B1677" t="s">
        <v>186</v>
      </c>
      <c r="C1677" t="s">
        <v>1459</v>
      </c>
      <c r="D1677" t="s">
        <v>1325</v>
      </c>
      <c r="E1677" t="s">
        <v>1326</v>
      </c>
      <c r="F1677" t="s">
        <v>1292</v>
      </c>
      <c r="G1677" t="s">
        <v>524</v>
      </c>
      <c r="H1677" t="s">
        <v>1464</v>
      </c>
      <c r="I1677" t="s">
        <v>186</v>
      </c>
      <c r="J1677" t="s">
        <v>1357</v>
      </c>
      <c r="K1677" t="s">
        <v>1358</v>
      </c>
      <c r="L1677">
        <v>5.8025824352974498</v>
      </c>
      <c r="M1677">
        <v>0</v>
      </c>
      <c r="N1677">
        <v>31.572875015589069</v>
      </c>
      <c r="O1677">
        <v>0</v>
      </c>
      <c r="P1677">
        <v>0</v>
      </c>
      <c r="Q1677">
        <v>0</v>
      </c>
      <c r="R1677">
        <v>9362.9280305742795</v>
      </c>
      <c r="S1677">
        <v>1.8133070033103451</v>
      </c>
      <c r="T1677">
        <v>0.11223817068664259</v>
      </c>
      <c r="U1677">
        <v>9441.7076805216584</v>
      </c>
      <c r="W1677" s="429">
        <f t="shared" si="40"/>
        <v>9362.9280305742795</v>
      </c>
      <c r="X1677" s="429">
        <f t="shared" si="40"/>
        <v>1.8133070033103451</v>
      </c>
      <c r="Y1677" s="429">
        <f t="shared" si="40"/>
        <v>0.11223817068664259</v>
      </c>
      <c r="Z1677" s="429">
        <f t="shared" si="40"/>
        <v>9441.7076805216584</v>
      </c>
      <c r="AA1677" s="429" t="s">
        <v>1296</v>
      </c>
    </row>
    <row r="1678" spans="1:27" x14ac:dyDescent="0.25">
      <c r="A1678" t="s">
        <v>149</v>
      </c>
      <c r="B1678" t="s">
        <v>186</v>
      </c>
      <c r="C1678" t="s">
        <v>1459</v>
      </c>
      <c r="D1678" t="s">
        <v>1325</v>
      </c>
      <c r="E1678" t="s">
        <v>1326</v>
      </c>
      <c r="F1678" t="s">
        <v>1292</v>
      </c>
      <c r="G1678" t="s">
        <v>524</v>
      </c>
      <c r="H1678" t="s">
        <v>1460</v>
      </c>
      <c r="I1678" t="s">
        <v>561</v>
      </c>
      <c r="J1678" t="s">
        <v>1360</v>
      </c>
      <c r="K1678" t="s">
        <v>1361</v>
      </c>
      <c r="L1678">
        <v>0</v>
      </c>
      <c r="M1678">
        <v>0</v>
      </c>
      <c r="N1678">
        <v>0</v>
      </c>
      <c r="O1678">
        <v>0</v>
      </c>
      <c r="P1678">
        <v>0</v>
      </c>
      <c r="Q1678">
        <v>0</v>
      </c>
      <c r="R1678">
        <v>0</v>
      </c>
      <c r="S1678">
        <v>0</v>
      </c>
      <c r="T1678">
        <v>0</v>
      </c>
      <c r="U1678">
        <v>0</v>
      </c>
      <c r="W1678" s="429">
        <f t="shared" si="40"/>
        <v>0</v>
      </c>
      <c r="X1678" s="429">
        <f t="shared" si="40"/>
        <v>0</v>
      </c>
      <c r="Y1678" s="429">
        <f t="shared" si="40"/>
        <v>0</v>
      </c>
      <c r="Z1678" s="429">
        <f t="shared" si="40"/>
        <v>0</v>
      </c>
      <c r="AA1678" s="429" t="s">
        <v>1296</v>
      </c>
    </row>
    <row r="1679" spans="1:27" x14ac:dyDescent="0.25">
      <c r="A1679" t="s">
        <v>149</v>
      </c>
      <c r="B1679" t="s">
        <v>186</v>
      </c>
      <c r="C1679" t="s">
        <v>1459</v>
      </c>
      <c r="D1679" t="s">
        <v>1325</v>
      </c>
      <c r="E1679" t="s">
        <v>1326</v>
      </c>
      <c r="F1679" t="s">
        <v>1292</v>
      </c>
      <c r="G1679" t="s">
        <v>524</v>
      </c>
      <c r="H1679" t="s">
        <v>1461</v>
      </c>
      <c r="I1679" t="s">
        <v>534</v>
      </c>
      <c r="J1679" t="s">
        <v>1360</v>
      </c>
      <c r="K1679" t="s">
        <v>1361</v>
      </c>
      <c r="L1679">
        <v>0</v>
      </c>
      <c r="M1679">
        <v>13.64312478939652</v>
      </c>
      <c r="N1679">
        <v>0</v>
      </c>
      <c r="O1679">
        <v>0</v>
      </c>
      <c r="P1679">
        <v>0</v>
      </c>
      <c r="Q1679">
        <v>0</v>
      </c>
      <c r="R1679">
        <v>23.094116492987581</v>
      </c>
      <c r="S1679">
        <v>126.74591668056435</v>
      </c>
      <c r="T1679">
        <v>0</v>
      </c>
      <c r="U1679">
        <v>3191.742033507096</v>
      </c>
      <c r="W1679" s="429">
        <f t="shared" si="40"/>
        <v>23.094116492987581</v>
      </c>
      <c r="X1679" s="429">
        <f t="shared" si="40"/>
        <v>126.74591668056435</v>
      </c>
      <c r="Y1679" s="429">
        <f t="shared" si="40"/>
        <v>0</v>
      </c>
      <c r="Z1679" s="429">
        <f t="shared" si="40"/>
        <v>3191.742033507096</v>
      </c>
      <c r="AA1679" s="429" t="s">
        <v>1296</v>
      </c>
    </row>
    <row r="1680" spans="1:27" x14ac:dyDescent="0.25">
      <c r="A1680" t="s">
        <v>149</v>
      </c>
      <c r="B1680" t="s">
        <v>186</v>
      </c>
      <c r="C1680" t="s">
        <v>1459</v>
      </c>
      <c r="D1680" t="s">
        <v>1325</v>
      </c>
      <c r="E1680" t="s">
        <v>1326</v>
      </c>
      <c r="F1680" t="s">
        <v>1292</v>
      </c>
      <c r="G1680" t="s">
        <v>524</v>
      </c>
      <c r="H1680" t="s">
        <v>1462</v>
      </c>
      <c r="I1680" t="s">
        <v>1463</v>
      </c>
      <c r="J1680" t="s">
        <v>1360</v>
      </c>
      <c r="K1680" t="s">
        <v>1361</v>
      </c>
      <c r="L1680">
        <v>0</v>
      </c>
      <c r="M1680">
        <v>20.009916357781563</v>
      </c>
      <c r="N1680">
        <v>0</v>
      </c>
      <c r="O1680">
        <v>0</v>
      </c>
      <c r="P1680">
        <v>0</v>
      </c>
      <c r="Q1680">
        <v>0</v>
      </c>
      <c r="R1680">
        <v>33.87137085638178</v>
      </c>
      <c r="S1680">
        <v>185.89401113149438</v>
      </c>
      <c r="T1680">
        <v>0</v>
      </c>
      <c r="U1680">
        <v>4681.2216491437412</v>
      </c>
      <c r="W1680" s="429">
        <f t="shared" si="40"/>
        <v>33.87137085638178</v>
      </c>
      <c r="X1680" s="429">
        <f t="shared" si="40"/>
        <v>185.89401113149438</v>
      </c>
      <c r="Y1680" s="429">
        <f t="shared" si="40"/>
        <v>0</v>
      </c>
      <c r="Z1680" s="429">
        <f t="shared" si="40"/>
        <v>4681.2216491437412</v>
      </c>
      <c r="AA1680" s="429" t="s">
        <v>1296</v>
      </c>
    </row>
    <row r="1681" spans="1:27" x14ac:dyDescent="0.25">
      <c r="A1681" t="s">
        <v>149</v>
      </c>
      <c r="B1681" t="s">
        <v>186</v>
      </c>
      <c r="C1681" t="s">
        <v>1459</v>
      </c>
      <c r="D1681" t="s">
        <v>1325</v>
      </c>
      <c r="E1681" t="s">
        <v>1326</v>
      </c>
      <c r="F1681" t="s">
        <v>1292</v>
      </c>
      <c r="G1681" t="s">
        <v>524</v>
      </c>
      <c r="H1681" t="s">
        <v>1464</v>
      </c>
      <c r="I1681" t="s">
        <v>186</v>
      </c>
      <c r="J1681" t="s">
        <v>1360</v>
      </c>
      <c r="K1681" t="s">
        <v>1361</v>
      </c>
      <c r="L1681">
        <v>0</v>
      </c>
      <c r="M1681">
        <v>36.381666105057391</v>
      </c>
      <c r="N1681">
        <v>0</v>
      </c>
      <c r="O1681">
        <v>0</v>
      </c>
      <c r="P1681">
        <v>0</v>
      </c>
      <c r="Q1681">
        <v>0</v>
      </c>
      <c r="R1681">
        <v>61.584310647966895</v>
      </c>
      <c r="S1681">
        <v>337.98911114817167</v>
      </c>
      <c r="T1681">
        <v>0</v>
      </c>
      <c r="U1681">
        <v>8511.3120893522591</v>
      </c>
      <c r="W1681" s="429">
        <f t="shared" si="40"/>
        <v>61.584310647966895</v>
      </c>
      <c r="X1681" s="429">
        <f t="shared" si="40"/>
        <v>337.98911114817167</v>
      </c>
      <c r="Y1681" s="429">
        <f t="shared" si="40"/>
        <v>0</v>
      </c>
      <c r="Z1681" s="429">
        <f t="shared" si="40"/>
        <v>8511.3120893522591</v>
      </c>
      <c r="AA1681" s="429" t="s">
        <v>1296</v>
      </c>
    </row>
    <row r="1682" spans="1:27" x14ac:dyDescent="0.25">
      <c r="A1682" t="s">
        <v>149</v>
      </c>
      <c r="B1682" t="s">
        <v>186</v>
      </c>
      <c r="C1682" t="s">
        <v>1459</v>
      </c>
      <c r="D1682" t="s">
        <v>1325</v>
      </c>
      <c r="E1682" t="s">
        <v>1326</v>
      </c>
      <c r="F1682" t="s">
        <v>1292</v>
      </c>
      <c r="G1682" t="s">
        <v>524</v>
      </c>
      <c r="H1682" t="s">
        <v>1460</v>
      </c>
      <c r="I1682" t="s">
        <v>561</v>
      </c>
      <c r="J1682" t="s">
        <v>1363</v>
      </c>
      <c r="K1682" t="s">
        <v>1364</v>
      </c>
      <c r="L1682">
        <v>0</v>
      </c>
      <c r="M1682">
        <v>0</v>
      </c>
      <c r="N1682">
        <v>0</v>
      </c>
      <c r="O1682">
        <v>0</v>
      </c>
      <c r="P1682">
        <v>0</v>
      </c>
      <c r="Q1682">
        <v>0</v>
      </c>
      <c r="R1682">
        <v>0</v>
      </c>
      <c r="S1682">
        <v>0</v>
      </c>
      <c r="T1682">
        <v>0</v>
      </c>
      <c r="U1682">
        <v>0</v>
      </c>
      <c r="W1682" s="429">
        <f t="shared" si="40"/>
        <v>0</v>
      </c>
      <c r="X1682" s="429">
        <f t="shared" si="40"/>
        <v>0</v>
      </c>
      <c r="Y1682" s="429">
        <f t="shared" si="40"/>
        <v>0</v>
      </c>
      <c r="Z1682" s="429">
        <f t="shared" si="40"/>
        <v>0</v>
      </c>
      <c r="AA1682" s="429" t="s">
        <v>1295</v>
      </c>
    </row>
    <row r="1683" spans="1:27" x14ac:dyDescent="0.25">
      <c r="A1683" t="s">
        <v>149</v>
      </c>
      <c r="B1683" t="s">
        <v>186</v>
      </c>
      <c r="C1683" t="s">
        <v>1459</v>
      </c>
      <c r="D1683" t="s">
        <v>1325</v>
      </c>
      <c r="E1683" t="s">
        <v>1326</v>
      </c>
      <c r="F1683" t="s">
        <v>1292</v>
      </c>
      <c r="G1683" t="s">
        <v>524</v>
      </c>
      <c r="H1683" t="s">
        <v>1461</v>
      </c>
      <c r="I1683" t="s">
        <v>534</v>
      </c>
      <c r="J1683" t="s">
        <v>1363</v>
      </c>
      <c r="K1683" t="s">
        <v>1364</v>
      </c>
      <c r="L1683">
        <v>0</v>
      </c>
      <c r="M1683">
        <v>0</v>
      </c>
      <c r="N1683">
        <v>0</v>
      </c>
      <c r="O1683">
        <v>0</v>
      </c>
      <c r="P1683">
        <v>0</v>
      </c>
      <c r="Q1683">
        <v>0</v>
      </c>
      <c r="R1683">
        <v>0</v>
      </c>
      <c r="S1683">
        <v>0</v>
      </c>
      <c r="T1683">
        <v>0</v>
      </c>
      <c r="U1683">
        <v>0</v>
      </c>
      <c r="W1683" s="429">
        <f t="shared" si="40"/>
        <v>0</v>
      </c>
      <c r="X1683" s="429">
        <f t="shared" si="40"/>
        <v>0</v>
      </c>
      <c r="Y1683" s="429">
        <f t="shared" si="40"/>
        <v>0</v>
      </c>
      <c r="Z1683" s="429">
        <f t="shared" si="40"/>
        <v>0</v>
      </c>
      <c r="AA1683" s="429" t="s">
        <v>1295</v>
      </c>
    </row>
    <row r="1684" spans="1:27" x14ac:dyDescent="0.25">
      <c r="A1684" t="s">
        <v>149</v>
      </c>
      <c r="B1684" t="s">
        <v>186</v>
      </c>
      <c r="C1684" t="s">
        <v>1459</v>
      </c>
      <c r="D1684" t="s">
        <v>1325</v>
      </c>
      <c r="E1684" t="s">
        <v>1326</v>
      </c>
      <c r="F1684" t="s">
        <v>1292</v>
      </c>
      <c r="G1684" t="s">
        <v>524</v>
      </c>
      <c r="H1684" t="s">
        <v>1462</v>
      </c>
      <c r="I1684" t="s">
        <v>1463</v>
      </c>
      <c r="J1684" t="s">
        <v>1363</v>
      </c>
      <c r="K1684" t="s">
        <v>1364</v>
      </c>
      <c r="L1684">
        <v>0</v>
      </c>
      <c r="M1684">
        <v>0</v>
      </c>
      <c r="N1684">
        <v>0</v>
      </c>
      <c r="O1684">
        <v>0</v>
      </c>
      <c r="P1684">
        <v>0</v>
      </c>
      <c r="Q1684">
        <v>0</v>
      </c>
      <c r="R1684">
        <v>0</v>
      </c>
      <c r="S1684">
        <v>0</v>
      </c>
      <c r="T1684">
        <v>0</v>
      </c>
      <c r="U1684">
        <v>0</v>
      </c>
      <c r="W1684" s="429">
        <f t="shared" si="40"/>
        <v>0</v>
      </c>
      <c r="X1684" s="429">
        <f t="shared" si="40"/>
        <v>0</v>
      </c>
      <c r="Y1684" s="429">
        <f t="shared" si="40"/>
        <v>0</v>
      </c>
      <c r="Z1684" s="429">
        <f t="shared" si="40"/>
        <v>0</v>
      </c>
      <c r="AA1684" s="429" t="s">
        <v>1295</v>
      </c>
    </row>
    <row r="1685" spans="1:27" x14ac:dyDescent="0.25">
      <c r="A1685" t="s">
        <v>149</v>
      </c>
      <c r="B1685" t="s">
        <v>186</v>
      </c>
      <c r="C1685" t="s">
        <v>1459</v>
      </c>
      <c r="D1685" t="s">
        <v>1325</v>
      </c>
      <c r="E1685" t="s">
        <v>1326</v>
      </c>
      <c r="F1685" t="s">
        <v>1292</v>
      </c>
      <c r="G1685" t="s">
        <v>524</v>
      </c>
      <c r="H1685" t="s">
        <v>1464</v>
      </c>
      <c r="I1685" t="s">
        <v>186</v>
      </c>
      <c r="J1685" t="s">
        <v>1363</v>
      </c>
      <c r="K1685" t="s">
        <v>1364</v>
      </c>
      <c r="L1685">
        <v>0</v>
      </c>
      <c r="M1685">
        <v>0</v>
      </c>
      <c r="N1685">
        <v>0</v>
      </c>
      <c r="O1685">
        <v>0</v>
      </c>
      <c r="P1685">
        <v>0</v>
      </c>
      <c r="Q1685">
        <v>0</v>
      </c>
      <c r="R1685">
        <v>0</v>
      </c>
      <c r="S1685">
        <v>0</v>
      </c>
      <c r="T1685">
        <v>0</v>
      </c>
      <c r="U1685">
        <v>0</v>
      </c>
      <c r="W1685" s="429">
        <f t="shared" si="40"/>
        <v>0</v>
      </c>
      <c r="X1685" s="429">
        <f t="shared" si="40"/>
        <v>0</v>
      </c>
      <c r="Y1685" s="429">
        <f t="shared" si="40"/>
        <v>0</v>
      </c>
      <c r="Z1685" s="429">
        <f t="shared" si="40"/>
        <v>0</v>
      </c>
      <c r="AA1685" s="429" t="s">
        <v>1295</v>
      </c>
    </row>
    <row r="1686" spans="1:27" x14ac:dyDescent="0.25">
      <c r="A1686" t="s">
        <v>149</v>
      </c>
      <c r="B1686" t="s">
        <v>186</v>
      </c>
      <c r="C1686" t="s">
        <v>1459</v>
      </c>
      <c r="D1686" t="s">
        <v>1325</v>
      </c>
      <c r="E1686" t="s">
        <v>1326</v>
      </c>
      <c r="F1686" t="s">
        <v>1292</v>
      </c>
      <c r="G1686" t="s">
        <v>524</v>
      </c>
      <c r="H1686" t="s">
        <v>1460</v>
      </c>
      <c r="I1686" t="s">
        <v>561</v>
      </c>
      <c r="J1686" t="s">
        <v>1365</v>
      </c>
      <c r="K1686" t="s">
        <v>1366</v>
      </c>
      <c r="L1686">
        <v>0</v>
      </c>
      <c r="M1686">
        <v>37.759285353711654</v>
      </c>
      <c r="N1686">
        <v>0</v>
      </c>
      <c r="O1686">
        <v>0</v>
      </c>
      <c r="P1686">
        <v>0</v>
      </c>
      <c r="Q1686">
        <v>0</v>
      </c>
      <c r="R1686">
        <v>0.98131292661855518</v>
      </c>
      <c r="S1686">
        <v>5.860609850205555</v>
      </c>
      <c r="T1686">
        <v>0</v>
      </c>
      <c r="U1686">
        <v>147.49655918175745</v>
      </c>
      <c r="W1686" s="429">
        <f t="shared" si="40"/>
        <v>0.98131292661855518</v>
      </c>
      <c r="X1686" s="429">
        <f t="shared" si="40"/>
        <v>5.860609850205555</v>
      </c>
      <c r="Y1686" s="429">
        <f t="shared" si="40"/>
        <v>0</v>
      </c>
      <c r="Z1686" s="429">
        <f t="shared" si="40"/>
        <v>147.49655918175745</v>
      </c>
      <c r="AA1686" s="429" t="s">
        <v>1296</v>
      </c>
    </row>
    <row r="1687" spans="1:27" x14ac:dyDescent="0.25">
      <c r="A1687" t="s">
        <v>149</v>
      </c>
      <c r="B1687" t="s">
        <v>186</v>
      </c>
      <c r="C1687" t="s">
        <v>1459</v>
      </c>
      <c r="D1687" t="s">
        <v>1325</v>
      </c>
      <c r="E1687" t="s">
        <v>1326</v>
      </c>
      <c r="F1687" t="s">
        <v>1292</v>
      </c>
      <c r="G1687" t="s">
        <v>524</v>
      </c>
      <c r="H1687" t="s">
        <v>1461</v>
      </c>
      <c r="I1687" t="s">
        <v>534</v>
      </c>
      <c r="J1687" t="s">
        <v>1365</v>
      </c>
      <c r="K1687" t="s">
        <v>1366</v>
      </c>
      <c r="L1687">
        <v>0</v>
      </c>
      <c r="M1687">
        <v>624.89754850126428</v>
      </c>
      <c r="N1687">
        <v>0</v>
      </c>
      <c r="O1687">
        <v>0</v>
      </c>
      <c r="P1687">
        <v>0</v>
      </c>
      <c r="Q1687">
        <v>0</v>
      </c>
      <c r="R1687">
        <v>16.240244920214256</v>
      </c>
      <c r="S1687">
        <v>96.990202378282547</v>
      </c>
      <c r="T1687">
        <v>0</v>
      </c>
      <c r="U1687">
        <v>2440.995304377278</v>
      </c>
      <c r="W1687" s="429">
        <f t="shared" si="40"/>
        <v>16.240244920214256</v>
      </c>
      <c r="X1687" s="429">
        <f t="shared" si="40"/>
        <v>96.990202378282547</v>
      </c>
      <c r="Y1687" s="429">
        <f t="shared" si="40"/>
        <v>0</v>
      </c>
      <c r="Z1687" s="429">
        <f t="shared" si="40"/>
        <v>2440.995304377278</v>
      </c>
      <c r="AA1687" s="429" t="s">
        <v>1296</v>
      </c>
    </row>
    <row r="1688" spans="1:27" x14ac:dyDescent="0.25">
      <c r="A1688" t="s">
        <v>149</v>
      </c>
      <c r="B1688" t="s">
        <v>186</v>
      </c>
      <c r="C1688" t="s">
        <v>1459</v>
      </c>
      <c r="D1688" t="s">
        <v>1325</v>
      </c>
      <c r="E1688" t="s">
        <v>1326</v>
      </c>
      <c r="F1688" t="s">
        <v>1292</v>
      </c>
      <c r="G1688" t="s">
        <v>524</v>
      </c>
      <c r="H1688" t="s">
        <v>1462</v>
      </c>
      <c r="I1688" t="s">
        <v>1463</v>
      </c>
      <c r="J1688" t="s">
        <v>1365</v>
      </c>
      <c r="K1688" t="s">
        <v>1366</v>
      </c>
      <c r="L1688">
        <v>0</v>
      </c>
      <c r="M1688">
        <v>1419.3610549742891</v>
      </c>
      <c r="N1688">
        <v>0</v>
      </c>
      <c r="O1688">
        <v>0</v>
      </c>
      <c r="P1688">
        <v>0</v>
      </c>
      <c r="Q1688">
        <v>0</v>
      </c>
      <c r="R1688">
        <v>36.887280512270259</v>
      </c>
      <c r="S1688">
        <v>220.29869744245028</v>
      </c>
      <c r="T1688">
        <v>0</v>
      </c>
      <c r="U1688">
        <v>5544.3547165735263</v>
      </c>
      <c r="W1688" s="429">
        <f t="shared" si="40"/>
        <v>36.887280512270259</v>
      </c>
      <c r="X1688" s="429">
        <f t="shared" si="40"/>
        <v>220.29869744245028</v>
      </c>
      <c r="Y1688" s="429">
        <f t="shared" si="40"/>
        <v>0</v>
      </c>
      <c r="Z1688" s="429">
        <f t="shared" si="40"/>
        <v>5544.3547165735263</v>
      </c>
      <c r="AA1688" s="429" t="s">
        <v>1296</v>
      </c>
    </row>
    <row r="1689" spans="1:27" x14ac:dyDescent="0.25">
      <c r="A1689" t="s">
        <v>149</v>
      </c>
      <c r="B1689" t="s">
        <v>186</v>
      </c>
      <c r="C1689" t="s">
        <v>1459</v>
      </c>
      <c r="D1689" t="s">
        <v>1325</v>
      </c>
      <c r="E1689" t="s">
        <v>1326</v>
      </c>
      <c r="F1689" t="s">
        <v>1292</v>
      </c>
      <c r="G1689" t="s">
        <v>524</v>
      </c>
      <c r="H1689" t="s">
        <v>1464</v>
      </c>
      <c r="I1689" t="s">
        <v>186</v>
      </c>
      <c r="J1689" t="s">
        <v>1365</v>
      </c>
      <c r="K1689" t="s">
        <v>1366</v>
      </c>
      <c r="L1689">
        <v>0</v>
      </c>
      <c r="M1689">
        <v>1261.0457874859883</v>
      </c>
      <c r="N1689">
        <v>0</v>
      </c>
      <c r="O1689">
        <v>0</v>
      </c>
      <c r="P1689">
        <v>0</v>
      </c>
      <c r="Q1689">
        <v>0</v>
      </c>
      <c r="R1689">
        <v>32.77288012010095</v>
      </c>
      <c r="S1689">
        <v>195.7266217956674</v>
      </c>
      <c r="T1689">
        <v>0</v>
      </c>
      <c r="U1689">
        <v>4925.9384250117864</v>
      </c>
      <c r="W1689" s="429">
        <f t="shared" si="40"/>
        <v>32.77288012010095</v>
      </c>
      <c r="X1689" s="429">
        <f t="shared" si="40"/>
        <v>195.7266217956674</v>
      </c>
      <c r="Y1689" s="429">
        <f t="shared" si="40"/>
        <v>0</v>
      </c>
      <c r="Z1689" s="429">
        <f t="shared" si="40"/>
        <v>4925.9384250117864</v>
      </c>
      <c r="AA1689" s="429" t="s">
        <v>1296</v>
      </c>
    </row>
    <row r="1690" spans="1:27" x14ac:dyDescent="0.25">
      <c r="A1690" t="s">
        <v>149</v>
      </c>
      <c r="B1690" t="s">
        <v>186</v>
      </c>
      <c r="C1690" t="s">
        <v>1459</v>
      </c>
      <c r="D1690" t="s">
        <v>1325</v>
      </c>
      <c r="E1690" t="s">
        <v>1326</v>
      </c>
      <c r="F1690" t="s">
        <v>1292</v>
      </c>
      <c r="G1690" t="s">
        <v>524</v>
      </c>
      <c r="H1690" t="s">
        <v>1460</v>
      </c>
      <c r="I1690" t="s">
        <v>561</v>
      </c>
      <c r="J1690" t="s">
        <v>1365</v>
      </c>
      <c r="K1690" t="s">
        <v>1367</v>
      </c>
      <c r="L1690">
        <v>0.32415179202014083</v>
      </c>
      <c r="M1690">
        <v>0</v>
      </c>
      <c r="N1690">
        <v>1.7133737726071907</v>
      </c>
      <c r="O1690">
        <v>0</v>
      </c>
      <c r="P1690">
        <v>0</v>
      </c>
      <c r="Q1690">
        <v>0</v>
      </c>
      <c r="R1690">
        <v>523.04468458804092</v>
      </c>
      <c r="S1690">
        <v>0.10129743457502279</v>
      </c>
      <c r="T1690">
        <v>6.2700021183365795E-3</v>
      </c>
      <c r="U1690">
        <v>527.44558108368085</v>
      </c>
      <c r="W1690" s="429">
        <f t="shared" si="40"/>
        <v>523.04468458804092</v>
      </c>
      <c r="X1690" s="429">
        <f t="shared" si="40"/>
        <v>0.10129743457502279</v>
      </c>
      <c r="Y1690" s="429">
        <f t="shared" si="40"/>
        <v>6.2700021183365795E-3</v>
      </c>
      <c r="Z1690" s="429">
        <f t="shared" si="40"/>
        <v>527.44558108368085</v>
      </c>
      <c r="AA1690" s="429" t="s">
        <v>1296</v>
      </c>
    </row>
    <row r="1691" spans="1:27" x14ac:dyDescent="0.25">
      <c r="A1691" t="s">
        <v>149</v>
      </c>
      <c r="B1691" t="s">
        <v>186</v>
      </c>
      <c r="C1691" t="s">
        <v>1459</v>
      </c>
      <c r="D1691" t="s">
        <v>1325</v>
      </c>
      <c r="E1691" t="s">
        <v>1326</v>
      </c>
      <c r="F1691" t="s">
        <v>1292</v>
      </c>
      <c r="G1691" t="s">
        <v>524</v>
      </c>
      <c r="H1691" t="s">
        <v>1461</v>
      </c>
      <c r="I1691" t="s">
        <v>534</v>
      </c>
      <c r="J1691" t="s">
        <v>1365</v>
      </c>
      <c r="K1691" t="s">
        <v>1367</v>
      </c>
      <c r="L1691">
        <v>5.3645522757693369</v>
      </c>
      <c r="M1691">
        <v>0</v>
      </c>
      <c r="N1691">
        <v>28.355490845203462</v>
      </c>
      <c r="O1691">
        <v>0</v>
      </c>
      <c r="P1691">
        <v>0</v>
      </c>
      <c r="Q1691">
        <v>0</v>
      </c>
      <c r="R1691">
        <v>8656.1315473507802</v>
      </c>
      <c r="S1691">
        <v>1.6764225790405922</v>
      </c>
      <c r="T1691">
        <v>0.10376544249032299</v>
      </c>
      <c r="U1691">
        <v>8728.9642136889124</v>
      </c>
      <c r="W1691" s="429">
        <f t="shared" si="40"/>
        <v>8656.1315473507802</v>
      </c>
      <c r="X1691" s="429">
        <f t="shared" si="40"/>
        <v>1.6764225790405922</v>
      </c>
      <c r="Y1691" s="429">
        <f t="shared" si="40"/>
        <v>0.10376544249032299</v>
      </c>
      <c r="Z1691" s="429">
        <f t="shared" si="40"/>
        <v>8728.9642136889124</v>
      </c>
      <c r="AA1691" s="429" t="s">
        <v>1296</v>
      </c>
    </row>
    <row r="1692" spans="1:27" x14ac:dyDescent="0.25">
      <c r="A1692" t="s">
        <v>149</v>
      </c>
      <c r="B1692" t="s">
        <v>186</v>
      </c>
      <c r="C1692" t="s">
        <v>1459</v>
      </c>
      <c r="D1692" t="s">
        <v>1325</v>
      </c>
      <c r="E1692" t="s">
        <v>1326</v>
      </c>
      <c r="F1692" t="s">
        <v>1292</v>
      </c>
      <c r="G1692" t="s">
        <v>524</v>
      </c>
      <c r="H1692" t="s">
        <v>1462</v>
      </c>
      <c r="I1692" t="s">
        <v>1463</v>
      </c>
      <c r="J1692" t="s">
        <v>1365</v>
      </c>
      <c r="K1692" t="s">
        <v>1367</v>
      </c>
      <c r="L1692">
        <v>12.184775881842471</v>
      </c>
      <c r="M1692">
        <v>0</v>
      </c>
      <c r="N1692">
        <v>64.405244502700043</v>
      </c>
      <c r="O1692">
        <v>0</v>
      </c>
      <c r="P1692">
        <v>0</v>
      </c>
      <c r="Q1692">
        <v>0</v>
      </c>
      <c r="R1692">
        <v>19661.104503467537</v>
      </c>
      <c r="S1692">
        <v>3.8077424468644074</v>
      </c>
      <c r="T1692">
        <v>0.23568763915968668</v>
      </c>
      <c r="U1692">
        <v>19826.532981108736</v>
      </c>
      <c r="W1692" s="429">
        <f t="shared" si="40"/>
        <v>19661.104503467537</v>
      </c>
      <c r="X1692" s="429">
        <f t="shared" si="40"/>
        <v>3.8077424468644074</v>
      </c>
      <c r="Y1692" s="429">
        <f t="shared" si="40"/>
        <v>0.23568763915968668</v>
      </c>
      <c r="Z1692" s="429">
        <f t="shared" si="40"/>
        <v>19826.532981108736</v>
      </c>
      <c r="AA1692" s="429" t="s">
        <v>1296</v>
      </c>
    </row>
    <row r="1693" spans="1:27" x14ac:dyDescent="0.25">
      <c r="A1693" t="s">
        <v>149</v>
      </c>
      <c r="B1693" t="s">
        <v>186</v>
      </c>
      <c r="C1693" t="s">
        <v>1459</v>
      </c>
      <c r="D1693" t="s">
        <v>1325</v>
      </c>
      <c r="E1693" t="s">
        <v>1326</v>
      </c>
      <c r="F1693" t="s">
        <v>1292</v>
      </c>
      <c r="G1693" t="s">
        <v>524</v>
      </c>
      <c r="H1693" t="s">
        <v>1464</v>
      </c>
      <c r="I1693" t="s">
        <v>186</v>
      </c>
      <c r="J1693" t="s">
        <v>1365</v>
      </c>
      <c r="K1693" t="s">
        <v>1367</v>
      </c>
      <c r="L1693">
        <v>10.825688251349584</v>
      </c>
      <c r="M1693">
        <v>0</v>
      </c>
      <c r="N1693">
        <v>57.221495536670339</v>
      </c>
      <c r="O1693">
        <v>0</v>
      </c>
      <c r="P1693">
        <v>0</v>
      </c>
      <c r="Q1693">
        <v>0</v>
      </c>
      <c r="R1693">
        <v>17468.108572183311</v>
      </c>
      <c r="S1693">
        <v>3.383027564143593</v>
      </c>
      <c r="T1693">
        <v>0.20939908382242056</v>
      </c>
      <c r="U1693">
        <v>17615.085188265981</v>
      </c>
      <c r="W1693" s="429">
        <f t="shared" si="40"/>
        <v>17468.108572183311</v>
      </c>
      <c r="X1693" s="429">
        <f t="shared" si="40"/>
        <v>3.383027564143593</v>
      </c>
      <c r="Y1693" s="429">
        <f t="shared" si="40"/>
        <v>0.20939908382242056</v>
      </c>
      <c r="Z1693" s="429">
        <f t="shared" si="40"/>
        <v>17615.085188265981</v>
      </c>
      <c r="AA1693" s="429" t="s">
        <v>1296</v>
      </c>
    </row>
    <row r="1694" spans="1:27" x14ac:dyDescent="0.25">
      <c r="A1694" t="s">
        <v>149</v>
      </c>
      <c r="B1694" t="s">
        <v>186</v>
      </c>
      <c r="C1694" t="s">
        <v>1459</v>
      </c>
      <c r="D1694" t="s">
        <v>1325</v>
      </c>
      <c r="E1694" t="s">
        <v>1326</v>
      </c>
      <c r="F1694" t="s">
        <v>1292</v>
      </c>
      <c r="G1694" t="s">
        <v>524</v>
      </c>
      <c r="H1694" t="s">
        <v>1460</v>
      </c>
      <c r="I1694" t="s">
        <v>561</v>
      </c>
      <c r="J1694" t="s">
        <v>1368</v>
      </c>
      <c r="K1694" t="s">
        <v>1369</v>
      </c>
      <c r="L1694">
        <v>0</v>
      </c>
      <c r="M1694">
        <v>2.7370638444620767</v>
      </c>
      <c r="N1694">
        <v>0</v>
      </c>
      <c r="O1694">
        <v>0</v>
      </c>
      <c r="P1694">
        <v>0</v>
      </c>
      <c r="Q1694">
        <v>0</v>
      </c>
      <c r="R1694">
        <v>3.9459005181709701E-2</v>
      </c>
      <c r="S1694">
        <v>0.46653467774227553</v>
      </c>
      <c r="T1694">
        <v>0</v>
      </c>
      <c r="U1694">
        <v>11.702825948738596</v>
      </c>
      <c r="W1694" s="429">
        <f t="shared" si="40"/>
        <v>3.9459005181709701E-2</v>
      </c>
      <c r="X1694" s="429">
        <f t="shared" si="40"/>
        <v>0.46653467774227553</v>
      </c>
      <c r="Y1694" s="429">
        <f t="shared" si="40"/>
        <v>0</v>
      </c>
      <c r="Z1694" s="429">
        <f t="shared" si="40"/>
        <v>11.702825948738596</v>
      </c>
      <c r="AA1694" s="429" t="s">
        <v>1296</v>
      </c>
    </row>
    <row r="1695" spans="1:27" x14ac:dyDescent="0.25">
      <c r="A1695" t="s">
        <v>149</v>
      </c>
      <c r="B1695" t="s">
        <v>186</v>
      </c>
      <c r="C1695" t="s">
        <v>1459</v>
      </c>
      <c r="D1695" t="s">
        <v>1325</v>
      </c>
      <c r="E1695" t="s">
        <v>1326</v>
      </c>
      <c r="F1695" t="s">
        <v>1292</v>
      </c>
      <c r="G1695" t="s">
        <v>524</v>
      </c>
      <c r="H1695" t="s">
        <v>1461</v>
      </c>
      <c r="I1695" t="s">
        <v>534</v>
      </c>
      <c r="J1695" t="s">
        <v>1368</v>
      </c>
      <c r="K1695" t="s">
        <v>1369</v>
      </c>
      <c r="L1695">
        <v>0</v>
      </c>
      <c r="M1695">
        <v>45.297056617298239</v>
      </c>
      <c r="N1695">
        <v>0</v>
      </c>
      <c r="O1695">
        <v>0</v>
      </c>
      <c r="P1695">
        <v>0</v>
      </c>
      <c r="Q1695">
        <v>0</v>
      </c>
      <c r="R1695">
        <v>0.653027073297754</v>
      </c>
      <c r="S1695">
        <v>7.7209188066192533</v>
      </c>
      <c r="T1695">
        <v>0</v>
      </c>
      <c r="U1695">
        <v>193.6759972387791</v>
      </c>
      <c r="W1695" s="429">
        <f t="shared" si="40"/>
        <v>0.653027073297754</v>
      </c>
      <c r="X1695" s="429">
        <f t="shared" si="40"/>
        <v>7.7209188066192533</v>
      </c>
      <c r="Y1695" s="429">
        <f t="shared" si="40"/>
        <v>0</v>
      </c>
      <c r="Z1695" s="429">
        <f t="shared" si="40"/>
        <v>193.6759972387791</v>
      </c>
      <c r="AA1695" s="429" t="s">
        <v>1296</v>
      </c>
    </row>
    <row r="1696" spans="1:27" x14ac:dyDescent="0.25">
      <c r="A1696" t="s">
        <v>149</v>
      </c>
      <c r="B1696" t="s">
        <v>186</v>
      </c>
      <c r="C1696" t="s">
        <v>1459</v>
      </c>
      <c r="D1696" t="s">
        <v>1325</v>
      </c>
      <c r="E1696" t="s">
        <v>1326</v>
      </c>
      <c r="F1696" t="s">
        <v>1292</v>
      </c>
      <c r="G1696" t="s">
        <v>524</v>
      </c>
      <c r="H1696" t="s">
        <v>1462</v>
      </c>
      <c r="I1696" t="s">
        <v>1463</v>
      </c>
      <c r="J1696" t="s">
        <v>1368</v>
      </c>
      <c r="K1696" t="s">
        <v>1369</v>
      </c>
      <c r="L1696">
        <v>0</v>
      </c>
      <c r="M1696">
        <v>102.88547014107621</v>
      </c>
      <c r="N1696">
        <v>0</v>
      </c>
      <c r="O1696">
        <v>0</v>
      </c>
      <c r="P1696">
        <v>0</v>
      </c>
      <c r="Q1696">
        <v>0</v>
      </c>
      <c r="R1696">
        <v>1.4832530514892839</v>
      </c>
      <c r="S1696">
        <v>17.536909032556025</v>
      </c>
      <c r="T1696">
        <v>0</v>
      </c>
      <c r="U1696">
        <v>439.9059788653899</v>
      </c>
      <c r="W1696" s="429">
        <f t="shared" si="40"/>
        <v>1.4832530514892839</v>
      </c>
      <c r="X1696" s="429">
        <f t="shared" si="40"/>
        <v>17.536909032556025</v>
      </c>
      <c r="Y1696" s="429">
        <f t="shared" si="40"/>
        <v>0</v>
      </c>
      <c r="Z1696" s="429">
        <f t="shared" si="40"/>
        <v>439.9059788653899</v>
      </c>
      <c r="AA1696" s="429" t="s">
        <v>1296</v>
      </c>
    </row>
    <row r="1697" spans="1:27" x14ac:dyDescent="0.25">
      <c r="A1697" t="s">
        <v>149</v>
      </c>
      <c r="B1697" t="s">
        <v>186</v>
      </c>
      <c r="C1697" t="s">
        <v>1459</v>
      </c>
      <c r="D1697" t="s">
        <v>1325</v>
      </c>
      <c r="E1697" t="s">
        <v>1326</v>
      </c>
      <c r="F1697" t="s">
        <v>1292</v>
      </c>
      <c r="G1697" t="s">
        <v>524</v>
      </c>
      <c r="H1697" t="s">
        <v>1464</v>
      </c>
      <c r="I1697" t="s">
        <v>186</v>
      </c>
      <c r="J1697" t="s">
        <v>1368</v>
      </c>
      <c r="K1697" t="s">
        <v>1369</v>
      </c>
      <c r="L1697">
        <v>0</v>
      </c>
      <c r="M1697">
        <v>91.409643980452728</v>
      </c>
      <c r="N1697">
        <v>0</v>
      </c>
      <c r="O1697">
        <v>0</v>
      </c>
      <c r="P1697">
        <v>0</v>
      </c>
      <c r="Q1697">
        <v>0</v>
      </c>
      <c r="R1697">
        <v>1.3178112826198269</v>
      </c>
      <c r="S1697">
        <v>15.580845468125332</v>
      </c>
      <c r="T1697">
        <v>0</v>
      </c>
      <c r="U1697">
        <v>390.83894798575318</v>
      </c>
      <c r="W1697" s="429">
        <f t="shared" si="40"/>
        <v>1.3178112826198269</v>
      </c>
      <c r="X1697" s="429">
        <f t="shared" si="40"/>
        <v>15.580845468125332</v>
      </c>
      <c r="Y1697" s="429">
        <f t="shared" si="40"/>
        <v>0</v>
      </c>
      <c r="Z1697" s="429">
        <f t="shared" si="40"/>
        <v>390.83894798575318</v>
      </c>
      <c r="AA1697" s="429" t="s">
        <v>1296</v>
      </c>
    </row>
    <row r="1698" spans="1:27" x14ac:dyDescent="0.25">
      <c r="A1698" t="s">
        <v>149</v>
      </c>
      <c r="B1698" t="s">
        <v>186</v>
      </c>
      <c r="C1698" t="s">
        <v>1459</v>
      </c>
      <c r="D1698" t="s">
        <v>1325</v>
      </c>
      <c r="E1698" t="s">
        <v>1326</v>
      </c>
      <c r="F1698" t="s">
        <v>1292</v>
      </c>
      <c r="G1698" t="s">
        <v>524</v>
      </c>
      <c r="H1698" t="s">
        <v>1460</v>
      </c>
      <c r="I1698" t="s">
        <v>561</v>
      </c>
      <c r="J1698" t="s">
        <v>1370</v>
      </c>
      <c r="K1698" t="s">
        <v>1371</v>
      </c>
      <c r="L1698">
        <v>0</v>
      </c>
      <c r="M1698">
        <v>26.719601669863664</v>
      </c>
      <c r="N1698">
        <v>0</v>
      </c>
      <c r="O1698">
        <v>0</v>
      </c>
      <c r="P1698">
        <v>0</v>
      </c>
      <c r="Q1698">
        <v>0</v>
      </c>
      <c r="R1698">
        <v>45.229051491901799</v>
      </c>
      <c r="S1698">
        <v>248.22762081737207</v>
      </c>
      <c r="T1698">
        <v>0</v>
      </c>
      <c r="U1698">
        <v>6250.9195719262043</v>
      </c>
      <c r="W1698" s="429">
        <f t="shared" si="40"/>
        <v>45.229051491901799</v>
      </c>
      <c r="X1698" s="429">
        <f t="shared" si="40"/>
        <v>248.22762081737207</v>
      </c>
      <c r="Y1698" s="429">
        <f t="shared" si="40"/>
        <v>0</v>
      </c>
      <c r="Z1698" s="429">
        <f t="shared" si="40"/>
        <v>6250.9195719262043</v>
      </c>
      <c r="AA1698" s="429" t="s">
        <v>1295</v>
      </c>
    </row>
    <row r="1699" spans="1:27" x14ac:dyDescent="0.25">
      <c r="A1699" t="s">
        <v>149</v>
      </c>
      <c r="B1699" t="s">
        <v>186</v>
      </c>
      <c r="C1699" t="s">
        <v>1459</v>
      </c>
      <c r="D1699" t="s">
        <v>1325</v>
      </c>
      <c r="E1699" t="s">
        <v>1326</v>
      </c>
      <c r="F1699" t="s">
        <v>1292</v>
      </c>
      <c r="G1699" t="s">
        <v>524</v>
      </c>
      <c r="H1699" t="s">
        <v>1461</v>
      </c>
      <c r="I1699" t="s">
        <v>534</v>
      </c>
      <c r="J1699" t="s">
        <v>1370</v>
      </c>
      <c r="K1699" t="s">
        <v>1371</v>
      </c>
      <c r="L1699">
        <v>0</v>
      </c>
      <c r="M1699">
        <v>110.27908325561913</v>
      </c>
      <c r="N1699">
        <v>0</v>
      </c>
      <c r="O1699">
        <v>0</v>
      </c>
      <c r="P1699">
        <v>0</v>
      </c>
      <c r="Q1699">
        <v>0</v>
      </c>
      <c r="R1699">
        <v>186.67263070294013</v>
      </c>
      <c r="S1699">
        <v>1024.5030895553357</v>
      </c>
      <c r="T1699">
        <v>0</v>
      </c>
      <c r="U1699">
        <v>25799.249869586332</v>
      </c>
      <c r="W1699" s="429">
        <f t="shared" si="40"/>
        <v>186.67263070294013</v>
      </c>
      <c r="X1699" s="429">
        <f t="shared" si="40"/>
        <v>1024.5030895553357</v>
      </c>
      <c r="Y1699" s="429">
        <f t="shared" si="40"/>
        <v>0</v>
      </c>
      <c r="Z1699" s="429">
        <f t="shared" si="40"/>
        <v>25799.249869586332</v>
      </c>
      <c r="AA1699" s="429" t="s">
        <v>1295</v>
      </c>
    </row>
    <row r="1700" spans="1:27" x14ac:dyDescent="0.25">
      <c r="A1700" t="s">
        <v>149</v>
      </c>
      <c r="B1700" t="s">
        <v>186</v>
      </c>
      <c r="C1700" t="s">
        <v>1459</v>
      </c>
      <c r="D1700" t="s">
        <v>1325</v>
      </c>
      <c r="E1700" t="s">
        <v>1326</v>
      </c>
      <c r="F1700" t="s">
        <v>1292</v>
      </c>
      <c r="G1700" t="s">
        <v>524</v>
      </c>
      <c r="H1700" t="s">
        <v>1462</v>
      </c>
      <c r="I1700" t="s">
        <v>1463</v>
      </c>
      <c r="J1700" t="s">
        <v>1370</v>
      </c>
      <c r="K1700" t="s">
        <v>1371</v>
      </c>
      <c r="L1700">
        <v>0</v>
      </c>
      <c r="M1700">
        <v>30.363183715754172</v>
      </c>
      <c r="N1700">
        <v>0</v>
      </c>
      <c r="O1700">
        <v>0</v>
      </c>
      <c r="P1700">
        <v>0</v>
      </c>
      <c r="Q1700">
        <v>0</v>
      </c>
      <c r="R1700">
        <v>51.396649422615681</v>
      </c>
      <c r="S1700">
        <v>282.07684183792287</v>
      </c>
      <c r="T1700">
        <v>0</v>
      </c>
      <c r="U1700">
        <v>7103.3176953706861</v>
      </c>
      <c r="W1700" s="429">
        <f t="shared" si="40"/>
        <v>51.396649422615681</v>
      </c>
      <c r="X1700" s="429">
        <f t="shared" si="40"/>
        <v>282.07684183792287</v>
      </c>
      <c r="Y1700" s="429">
        <f t="shared" si="40"/>
        <v>0</v>
      </c>
      <c r="Z1700" s="429">
        <f t="shared" si="40"/>
        <v>7103.3176953706861</v>
      </c>
      <c r="AA1700" s="429" t="s">
        <v>1295</v>
      </c>
    </row>
    <row r="1701" spans="1:27" x14ac:dyDescent="0.25">
      <c r="A1701" t="s">
        <v>149</v>
      </c>
      <c r="B1701" t="s">
        <v>186</v>
      </c>
      <c r="C1701" t="s">
        <v>1459</v>
      </c>
      <c r="D1701" t="s">
        <v>1325</v>
      </c>
      <c r="E1701" t="s">
        <v>1326</v>
      </c>
      <c r="F1701" t="s">
        <v>1292</v>
      </c>
      <c r="G1701" t="s">
        <v>524</v>
      </c>
      <c r="H1701" t="s">
        <v>1464</v>
      </c>
      <c r="I1701" t="s">
        <v>186</v>
      </c>
      <c r="J1701" t="s">
        <v>1370</v>
      </c>
      <c r="K1701" t="s">
        <v>1371</v>
      </c>
      <c r="L1701">
        <v>0</v>
      </c>
      <c r="M1701">
        <v>105.17806839137243</v>
      </c>
      <c r="N1701">
        <v>0</v>
      </c>
      <c r="O1701">
        <v>0</v>
      </c>
      <c r="P1701">
        <v>0</v>
      </c>
      <c r="Q1701">
        <v>0</v>
      </c>
      <c r="R1701">
        <v>178.03799359994071</v>
      </c>
      <c r="S1701">
        <v>977.11418012656463</v>
      </c>
      <c r="T1701">
        <v>0</v>
      </c>
      <c r="U1701">
        <v>24605.892496764056</v>
      </c>
      <c r="W1701" s="429">
        <f t="shared" si="40"/>
        <v>178.03799359994071</v>
      </c>
      <c r="X1701" s="429">
        <f t="shared" si="40"/>
        <v>977.11418012656463</v>
      </c>
      <c r="Y1701" s="429">
        <f t="shared" si="40"/>
        <v>0</v>
      </c>
      <c r="Z1701" s="429">
        <f t="shared" si="40"/>
        <v>24605.892496764056</v>
      </c>
      <c r="AA1701" s="429" t="s">
        <v>1295</v>
      </c>
    </row>
    <row r="1702" spans="1:27" x14ac:dyDescent="0.25">
      <c r="A1702" t="s">
        <v>149</v>
      </c>
      <c r="B1702" t="s">
        <v>186</v>
      </c>
      <c r="C1702" t="s">
        <v>1459</v>
      </c>
      <c r="D1702" t="s">
        <v>1325</v>
      </c>
      <c r="E1702" t="s">
        <v>1326</v>
      </c>
      <c r="F1702" t="s">
        <v>1292</v>
      </c>
      <c r="G1702" t="s">
        <v>524</v>
      </c>
      <c r="H1702" t="s">
        <v>1460</v>
      </c>
      <c r="I1702" t="s">
        <v>561</v>
      </c>
      <c r="J1702" t="s">
        <v>1373</v>
      </c>
      <c r="K1702" t="s">
        <v>1374</v>
      </c>
      <c r="L1702">
        <v>0</v>
      </c>
      <c r="M1702">
        <v>0.29696688078878358</v>
      </c>
      <c r="N1702">
        <v>0</v>
      </c>
      <c r="O1702">
        <v>0</v>
      </c>
      <c r="P1702">
        <v>0</v>
      </c>
      <c r="Q1702">
        <v>0</v>
      </c>
      <c r="R1702">
        <v>0.50268452758165261</v>
      </c>
      <c r="S1702">
        <v>2.758850344797525</v>
      </c>
      <c r="T1702">
        <v>0</v>
      </c>
      <c r="U1702">
        <v>69.473943147519776</v>
      </c>
      <c r="W1702" s="429">
        <f t="shared" si="40"/>
        <v>0.50268452758165261</v>
      </c>
      <c r="X1702" s="429">
        <f t="shared" si="40"/>
        <v>2.758850344797525</v>
      </c>
      <c r="Y1702" s="429">
        <f t="shared" si="40"/>
        <v>0</v>
      </c>
      <c r="Z1702" s="429">
        <f t="shared" si="40"/>
        <v>69.473943147519776</v>
      </c>
      <c r="AA1702" s="429" t="s">
        <v>1295</v>
      </c>
    </row>
    <row r="1703" spans="1:27" x14ac:dyDescent="0.25">
      <c r="A1703" t="s">
        <v>149</v>
      </c>
      <c r="B1703" t="s">
        <v>186</v>
      </c>
      <c r="C1703" t="s">
        <v>1459</v>
      </c>
      <c r="D1703" t="s">
        <v>1325</v>
      </c>
      <c r="E1703" t="s">
        <v>1326</v>
      </c>
      <c r="F1703" t="s">
        <v>1292</v>
      </c>
      <c r="G1703" t="s">
        <v>524</v>
      </c>
      <c r="H1703" t="s">
        <v>1461</v>
      </c>
      <c r="I1703" t="s">
        <v>534</v>
      </c>
      <c r="J1703" t="s">
        <v>1373</v>
      </c>
      <c r="K1703" t="s">
        <v>1374</v>
      </c>
      <c r="L1703">
        <v>0</v>
      </c>
      <c r="M1703">
        <v>1.2256633079827972</v>
      </c>
      <c r="N1703">
        <v>0</v>
      </c>
      <c r="O1703">
        <v>0</v>
      </c>
      <c r="P1703">
        <v>0</v>
      </c>
      <c r="Q1703">
        <v>0</v>
      </c>
      <c r="R1703">
        <v>2.0747161411097292</v>
      </c>
      <c r="S1703">
        <v>11.386527786709783</v>
      </c>
      <c r="T1703">
        <v>0</v>
      </c>
      <c r="U1703">
        <v>286.73791080885428</v>
      </c>
      <c r="W1703" s="429">
        <f t="shared" si="40"/>
        <v>2.0747161411097292</v>
      </c>
      <c r="X1703" s="429">
        <f t="shared" si="40"/>
        <v>11.386527786709783</v>
      </c>
      <c r="Y1703" s="429">
        <f t="shared" si="40"/>
        <v>0</v>
      </c>
      <c r="Z1703" s="429">
        <f t="shared" si="40"/>
        <v>286.73791080885428</v>
      </c>
      <c r="AA1703" s="429" t="s">
        <v>1295</v>
      </c>
    </row>
    <row r="1704" spans="1:27" x14ac:dyDescent="0.25">
      <c r="A1704" t="s">
        <v>149</v>
      </c>
      <c r="B1704" t="s">
        <v>186</v>
      </c>
      <c r="C1704" t="s">
        <v>1459</v>
      </c>
      <c r="D1704" t="s">
        <v>1325</v>
      </c>
      <c r="E1704" t="s">
        <v>1326</v>
      </c>
      <c r="F1704" t="s">
        <v>1292</v>
      </c>
      <c r="G1704" t="s">
        <v>524</v>
      </c>
      <c r="H1704" t="s">
        <v>1462</v>
      </c>
      <c r="I1704" t="s">
        <v>1463</v>
      </c>
      <c r="J1704" t="s">
        <v>1373</v>
      </c>
      <c r="K1704" t="s">
        <v>1374</v>
      </c>
      <c r="L1704">
        <v>0</v>
      </c>
      <c r="M1704">
        <v>0.33746236453270861</v>
      </c>
      <c r="N1704">
        <v>0</v>
      </c>
      <c r="O1704">
        <v>0</v>
      </c>
      <c r="P1704">
        <v>0</v>
      </c>
      <c r="Q1704">
        <v>0</v>
      </c>
      <c r="R1704">
        <v>0.57123241770642341</v>
      </c>
      <c r="S1704">
        <v>3.1350572099971878</v>
      </c>
      <c r="T1704">
        <v>0</v>
      </c>
      <c r="U1704">
        <v>78.947662667636109</v>
      </c>
      <c r="W1704" s="429">
        <f t="shared" si="40"/>
        <v>0.57123241770642341</v>
      </c>
      <c r="X1704" s="429">
        <f t="shared" si="40"/>
        <v>3.1350572099971878</v>
      </c>
      <c r="Y1704" s="429">
        <f t="shared" si="40"/>
        <v>0</v>
      </c>
      <c r="Z1704" s="429">
        <f t="shared" si="40"/>
        <v>78.947662667636109</v>
      </c>
      <c r="AA1704" s="429" t="s">
        <v>1295</v>
      </c>
    </row>
    <row r="1705" spans="1:27" x14ac:dyDescent="0.25">
      <c r="A1705" t="s">
        <v>149</v>
      </c>
      <c r="B1705" t="s">
        <v>186</v>
      </c>
      <c r="C1705" t="s">
        <v>1459</v>
      </c>
      <c r="D1705" t="s">
        <v>1325</v>
      </c>
      <c r="E1705" t="s">
        <v>1326</v>
      </c>
      <c r="F1705" t="s">
        <v>1292</v>
      </c>
      <c r="G1705" t="s">
        <v>524</v>
      </c>
      <c r="H1705" t="s">
        <v>1464</v>
      </c>
      <c r="I1705" t="s">
        <v>186</v>
      </c>
      <c r="J1705" t="s">
        <v>1373</v>
      </c>
      <c r="K1705" t="s">
        <v>1374</v>
      </c>
      <c r="L1705">
        <v>0</v>
      </c>
      <c r="M1705">
        <v>1.1689696307413024</v>
      </c>
      <c r="N1705">
        <v>0</v>
      </c>
      <c r="O1705">
        <v>0</v>
      </c>
      <c r="P1705">
        <v>0</v>
      </c>
      <c r="Q1705">
        <v>0</v>
      </c>
      <c r="R1705">
        <v>1.9787490949350508</v>
      </c>
      <c r="S1705">
        <v>10.859838175430257</v>
      </c>
      <c r="T1705">
        <v>0</v>
      </c>
      <c r="U1705">
        <v>273.47470348069152</v>
      </c>
      <c r="W1705" s="429">
        <f t="shared" si="40"/>
        <v>1.9787490949350508</v>
      </c>
      <c r="X1705" s="429">
        <f t="shared" si="40"/>
        <v>10.859838175430257</v>
      </c>
      <c r="Y1705" s="429">
        <f t="shared" si="40"/>
        <v>0</v>
      </c>
      <c r="Z1705" s="429">
        <f t="shared" si="40"/>
        <v>273.47470348069152</v>
      </c>
      <c r="AA1705" s="429" t="s">
        <v>1295</v>
      </c>
    </row>
    <row r="1706" spans="1:27" x14ac:dyDescent="0.25">
      <c r="A1706" t="s">
        <v>149</v>
      </c>
      <c r="B1706" t="s">
        <v>186</v>
      </c>
      <c r="C1706" t="s">
        <v>1459</v>
      </c>
      <c r="D1706" t="s">
        <v>1325</v>
      </c>
      <c r="E1706" t="s">
        <v>1326</v>
      </c>
      <c r="F1706" t="s">
        <v>1292</v>
      </c>
      <c r="G1706" t="s">
        <v>524</v>
      </c>
      <c r="H1706" t="s">
        <v>1460</v>
      </c>
      <c r="I1706" t="s">
        <v>561</v>
      </c>
      <c r="J1706" t="s">
        <v>1465</v>
      </c>
      <c r="K1706" t="s">
        <v>1376</v>
      </c>
      <c r="L1706">
        <v>0.23745267422674243</v>
      </c>
      <c r="M1706">
        <v>1.6348699922493774E-2</v>
      </c>
      <c r="N1706">
        <v>5.0799387551174399E-2</v>
      </c>
      <c r="O1706">
        <v>7.9865771118397353E-3</v>
      </c>
      <c r="P1706">
        <v>2.9679436709664016E-4</v>
      </c>
      <c r="Q1706">
        <v>2.9679436709664016E-4</v>
      </c>
      <c r="R1706">
        <v>26.363300415658397</v>
      </c>
      <c r="S1706">
        <v>7.5586312312862205E-4</v>
      </c>
      <c r="T1706">
        <v>8.2944388469406737E-4</v>
      </c>
      <c r="U1706">
        <v>26.629371271375444</v>
      </c>
      <c r="W1706" s="429">
        <f t="shared" si="40"/>
        <v>26.363300415658397</v>
      </c>
      <c r="X1706" s="429">
        <f t="shared" si="40"/>
        <v>7.5586312312862205E-4</v>
      </c>
      <c r="Y1706" s="429">
        <f t="shared" si="40"/>
        <v>8.2944388469406737E-4</v>
      </c>
      <c r="Z1706" s="429">
        <f t="shared" si="40"/>
        <v>26.629371271375444</v>
      </c>
      <c r="AA1706" s="429" t="s">
        <v>1296</v>
      </c>
    </row>
    <row r="1707" spans="1:27" x14ac:dyDescent="0.25">
      <c r="A1707" t="s">
        <v>149</v>
      </c>
      <c r="B1707" t="s">
        <v>186</v>
      </c>
      <c r="C1707" t="s">
        <v>1459</v>
      </c>
      <c r="D1707" t="s">
        <v>1325</v>
      </c>
      <c r="E1707" t="s">
        <v>1326</v>
      </c>
      <c r="F1707" t="s">
        <v>1292</v>
      </c>
      <c r="G1707" t="s">
        <v>524</v>
      </c>
      <c r="H1707" t="s">
        <v>1461</v>
      </c>
      <c r="I1707" t="s">
        <v>534</v>
      </c>
      <c r="J1707" t="s">
        <v>1465</v>
      </c>
      <c r="K1707" t="s">
        <v>1376</v>
      </c>
      <c r="L1707">
        <v>0.98003194635400959</v>
      </c>
      <c r="M1707">
        <v>6.747554331647429E-2</v>
      </c>
      <c r="N1707">
        <v>0.20966292680211973</v>
      </c>
      <c r="O1707">
        <v>3.2962781897956726E-2</v>
      </c>
      <c r="P1707">
        <v>1.2249512969261327E-3</v>
      </c>
      <c r="Q1707">
        <v>1.2249512969261327E-3</v>
      </c>
      <c r="R1707">
        <v>108.80853080644464</v>
      </c>
      <c r="S1707">
        <v>3.1196532536399485E-3</v>
      </c>
      <c r="T1707">
        <v>3.4233411241009685E-3</v>
      </c>
      <c r="U1707">
        <v>109.90667779276772</v>
      </c>
      <c r="W1707" s="429">
        <f t="shared" si="40"/>
        <v>108.80853080644464</v>
      </c>
      <c r="X1707" s="429">
        <f t="shared" si="40"/>
        <v>3.1196532536399485E-3</v>
      </c>
      <c r="Y1707" s="429">
        <f t="shared" si="40"/>
        <v>3.4233411241009685E-3</v>
      </c>
      <c r="Z1707" s="429">
        <f t="shared" si="40"/>
        <v>109.90667779276772</v>
      </c>
      <c r="AA1707" s="429" t="s">
        <v>1296</v>
      </c>
    </row>
    <row r="1708" spans="1:27" x14ac:dyDescent="0.25">
      <c r="A1708" t="s">
        <v>149</v>
      </c>
      <c r="B1708" t="s">
        <v>186</v>
      </c>
      <c r="C1708" t="s">
        <v>1459</v>
      </c>
      <c r="D1708" t="s">
        <v>1325</v>
      </c>
      <c r="E1708" t="s">
        <v>1326</v>
      </c>
      <c r="F1708" t="s">
        <v>1292</v>
      </c>
      <c r="G1708" t="s">
        <v>524</v>
      </c>
      <c r="H1708" t="s">
        <v>1462</v>
      </c>
      <c r="I1708" t="s">
        <v>1463</v>
      </c>
      <c r="J1708" t="s">
        <v>1465</v>
      </c>
      <c r="K1708" t="s">
        <v>1376</v>
      </c>
      <c r="L1708">
        <v>0.26983258434857094</v>
      </c>
      <c r="M1708">
        <v>1.857806809374293E-2</v>
      </c>
      <c r="N1708">
        <v>5.772657676269817E-2</v>
      </c>
      <c r="O1708">
        <v>9.0756558089087926E-3</v>
      </c>
      <c r="P1708">
        <v>3.37266326246182E-4</v>
      </c>
      <c r="Q1708">
        <v>3.37266326246182E-4</v>
      </c>
      <c r="R1708">
        <v>29.958295926884539</v>
      </c>
      <c r="S1708">
        <v>8.589353671916161E-4</v>
      </c>
      <c r="T1708">
        <v>9.4254986897053094E-4</v>
      </c>
      <c r="U1708">
        <v>30.260649172017544</v>
      </c>
      <c r="W1708" s="429">
        <f t="shared" si="40"/>
        <v>29.958295926884539</v>
      </c>
      <c r="X1708" s="429">
        <f t="shared" si="40"/>
        <v>8.589353671916161E-4</v>
      </c>
      <c r="Y1708" s="429">
        <f t="shared" si="40"/>
        <v>9.4254986897053094E-4</v>
      </c>
      <c r="Z1708" s="429">
        <f t="shared" si="40"/>
        <v>30.260649172017544</v>
      </c>
      <c r="AA1708" s="429" t="s">
        <v>1296</v>
      </c>
    </row>
    <row r="1709" spans="1:27" x14ac:dyDescent="0.25">
      <c r="A1709" t="s">
        <v>149</v>
      </c>
      <c r="B1709" t="s">
        <v>186</v>
      </c>
      <c r="C1709" t="s">
        <v>1459</v>
      </c>
      <c r="D1709" t="s">
        <v>1325</v>
      </c>
      <c r="E1709" t="s">
        <v>1326</v>
      </c>
      <c r="F1709" t="s">
        <v>1292</v>
      </c>
      <c r="G1709" t="s">
        <v>524</v>
      </c>
      <c r="H1709" t="s">
        <v>1464</v>
      </c>
      <c r="I1709" t="s">
        <v>186</v>
      </c>
      <c r="J1709" t="s">
        <v>1465</v>
      </c>
      <c r="K1709" t="s">
        <v>1376</v>
      </c>
      <c r="L1709">
        <v>0.93470007218344964</v>
      </c>
      <c r="M1709">
        <v>6.435442787672549E-2</v>
      </c>
      <c r="N1709">
        <v>0.19996486190598647</v>
      </c>
      <c r="O1709">
        <v>3.1438071722060056E-2</v>
      </c>
      <c r="P1709">
        <v>1.1682905541167742E-3</v>
      </c>
      <c r="Q1709">
        <v>1.1682905541167742E-3</v>
      </c>
      <c r="R1709">
        <v>103.77553709072804</v>
      </c>
      <c r="S1709">
        <v>2.9753521119517574E-3</v>
      </c>
      <c r="T1709">
        <v>3.2649927461139189E-3</v>
      </c>
      <c r="U1709">
        <v>104.82288873186876</v>
      </c>
      <c r="W1709" s="429">
        <f t="shared" si="40"/>
        <v>103.77553709072804</v>
      </c>
      <c r="X1709" s="429">
        <f t="shared" si="40"/>
        <v>2.9753521119517574E-3</v>
      </c>
      <c r="Y1709" s="429">
        <f t="shared" si="40"/>
        <v>3.2649927461139189E-3</v>
      </c>
      <c r="Z1709" s="429">
        <f t="shared" si="40"/>
        <v>104.82288873186876</v>
      </c>
      <c r="AA1709" s="429" t="s">
        <v>1296</v>
      </c>
    </row>
    <row r="1710" spans="1:27" x14ac:dyDescent="0.25">
      <c r="A1710" t="s">
        <v>149</v>
      </c>
      <c r="B1710" t="s">
        <v>186</v>
      </c>
      <c r="C1710" t="s">
        <v>1459</v>
      </c>
      <c r="D1710" t="s">
        <v>1325</v>
      </c>
      <c r="E1710" t="s">
        <v>1326</v>
      </c>
      <c r="F1710" t="s">
        <v>1292</v>
      </c>
      <c r="G1710" t="s">
        <v>524</v>
      </c>
      <c r="H1710" t="s">
        <v>1460</v>
      </c>
      <c r="I1710" t="s">
        <v>561</v>
      </c>
      <c r="J1710" t="s">
        <v>1377</v>
      </c>
      <c r="K1710" t="s">
        <v>1378</v>
      </c>
      <c r="L1710">
        <v>1.4610182237430878</v>
      </c>
      <c r="M1710">
        <v>0.73050911187154388</v>
      </c>
      <c r="N1710">
        <v>2.9220364474861755</v>
      </c>
      <c r="O1710">
        <v>4.7724178755508738E-4</v>
      </c>
      <c r="P1710">
        <v>3.1166810615842446E-2</v>
      </c>
      <c r="Q1710">
        <v>3.1166810615842446E-2</v>
      </c>
      <c r="R1710">
        <v>204.83703245461172</v>
      </c>
      <c r="S1710">
        <v>3.8633917852623858E-3</v>
      </c>
      <c r="T1710">
        <v>3.8633917852623858E-4</v>
      </c>
      <c r="U1710">
        <v>205.0487463244441</v>
      </c>
      <c r="W1710" s="429">
        <f t="shared" si="40"/>
        <v>204.83703245461172</v>
      </c>
      <c r="X1710" s="429">
        <f t="shared" si="40"/>
        <v>3.8633917852623858E-3</v>
      </c>
      <c r="Y1710" s="429">
        <f t="shared" si="40"/>
        <v>3.8633917852623858E-4</v>
      </c>
      <c r="Z1710" s="429">
        <f t="shared" si="40"/>
        <v>205.0487463244441</v>
      </c>
      <c r="AA1710" s="429" t="s">
        <v>1295</v>
      </c>
    </row>
    <row r="1711" spans="1:27" x14ac:dyDescent="0.25">
      <c r="A1711" t="s">
        <v>149</v>
      </c>
      <c r="B1711" t="s">
        <v>186</v>
      </c>
      <c r="C1711" t="s">
        <v>1459</v>
      </c>
      <c r="D1711" t="s">
        <v>1325</v>
      </c>
      <c r="E1711" t="s">
        <v>1326</v>
      </c>
      <c r="F1711" t="s">
        <v>1292</v>
      </c>
      <c r="G1711" t="s">
        <v>524</v>
      </c>
      <c r="H1711" t="s">
        <v>1461</v>
      </c>
      <c r="I1711" t="s">
        <v>534</v>
      </c>
      <c r="J1711" t="s">
        <v>1377</v>
      </c>
      <c r="K1711" t="s">
        <v>1378</v>
      </c>
      <c r="L1711">
        <v>6.0300206689032887</v>
      </c>
      <c r="M1711">
        <v>3.0150103344516443</v>
      </c>
      <c r="N1711">
        <v>12.060041337806577</v>
      </c>
      <c r="O1711">
        <v>1.9697070140909964E-3</v>
      </c>
      <c r="P1711">
        <v>0.1286339274508406</v>
      </c>
      <c r="Q1711">
        <v>0.1286339274508406</v>
      </c>
      <c r="R1711">
        <v>845.41829758539723</v>
      </c>
      <c r="S1711">
        <v>1.5945271550082935E-2</v>
      </c>
      <c r="T1711">
        <v>1.5945271550082936E-3</v>
      </c>
      <c r="U1711">
        <v>846.29209846634171</v>
      </c>
      <c r="W1711" s="429">
        <f t="shared" si="40"/>
        <v>845.41829758539723</v>
      </c>
      <c r="X1711" s="429">
        <f t="shared" si="40"/>
        <v>1.5945271550082935E-2</v>
      </c>
      <c r="Y1711" s="429">
        <f t="shared" si="40"/>
        <v>1.5945271550082936E-3</v>
      </c>
      <c r="Z1711" s="429">
        <f t="shared" si="40"/>
        <v>846.29209846634171</v>
      </c>
      <c r="AA1711" s="429" t="s">
        <v>1295</v>
      </c>
    </row>
    <row r="1712" spans="1:27" x14ac:dyDescent="0.25">
      <c r="A1712" t="s">
        <v>149</v>
      </c>
      <c r="B1712" t="s">
        <v>186</v>
      </c>
      <c r="C1712" t="s">
        <v>1459</v>
      </c>
      <c r="D1712" t="s">
        <v>1325</v>
      </c>
      <c r="E1712" t="s">
        <v>1326</v>
      </c>
      <c r="F1712" t="s">
        <v>1292</v>
      </c>
      <c r="G1712" t="s">
        <v>524</v>
      </c>
      <c r="H1712" t="s">
        <v>1462</v>
      </c>
      <c r="I1712" t="s">
        <v>1463</v>
      </c>
      <c r="J1712" t="s">
        <v>1377</v>
      </c>
      <c r="K1712" t="s">
        <v>1378</v>
      </c>
      <c r="L1712">
        <v>1.6602479815262356</v>
      </c>
      <c r="M1712">
        <v>0.83012399076311782</v>
      </c>
      <c r="N1712">
        <v>3.3204959630524713</v>
      </c>
      <c r="O1712">
        <v>5.4232021313078103E-4</v>
      </c>
      <c r="P1712">
        <v>3.5416830245275498E-2</v>
      </c>
      <c r="Q1712">
        <v>3.5416830245275498E-2</v>
      </c>
      <c r="R1712">
        <v>232.76935506205871</v>
      </c>
      <c r="S1712">
        <v>4.3902179377981647E-3</v>
      </c>
      <c r="T1712">
        <v>4.3902179377981645E-4</v>
      </c>
      <c r="U1712">
        <v>233.00993900505003</v>
      </c>
      <c r="W1712" s="429">
        <f t="shared" si="40"/>
        <v>232.76935506205871</v>
      </c>
      <c r="X1712" s="429">
        <f t="shared" si="40"/>
        <v>4.3902179377981647E-3</v>
      </c>
      <c r="Y1712" s="429">
        <f t="shared" si="40"/>
        <v>4.3902179377981645E-4</v>
      </c>
      <c r="Z1712" s="429">
        <f t="shared" si="40"/>
        <v>233.00993900505003</v>
      </c>
      <c r="AA1712" s="429" t="s">
        <v>1295</v>
      </c>
    </row>
    <row r="1713" spans="1:27" x14ac:dyDescent="0.25">
      <c r="A1713" t="s">
        <v>149</v>
      </c>
      <c r="B1713" t="s">
        <v>186</v>
      </c>
      <c r="C1713" t="s">
        <v>1459</v>
      </c>
      <c r="D1713" t="s">
        <v>1325</v>
      </c>
      <c r="E1713" t="s">
        <v>1326</v>
      </c>
      <c r="F1713" t="s">
        <v>1292</v>
      </c>
      <c r="G1713" t="s">
        <v>524</v>
      </c>
      <c r="H1713" t="s">
        <v>1464</v>
      </c>
      <c r="I1713" t="s">
        <v>186</v>
      </c>
      <c r="J1713" t="s">
        <v>1377</v>
      </c>
      <c r="K1713" t="s">
        <v>1378</v>
      </c>
      <c r="L1713">
        <v>5.7510990080068822</v>
      </c>
      <c r="M1713">
        <v>2.8755495040034411</v>
      </c>
      <c r="N1713">
        <v>11.502198016013764</v>
      </c>
      <c r="O1713">
        <v>1.8785972182850256E-3</v>
      </c>
      <c r="P1713">
        <v>0.12268389996963433</v>
      </c>
      <c r="Q1713">
        <v>0.12268389996963433</v>
      </c>
      <c r="R1713">
        <v>806.31304593497134</v>
      </c>
      <c r="S1713">
        <v>1.5207714936532847E-2</v>
      </c>
      <c r="T1713">
        <v>1.5207714936532845E-3</v>
      </c>
      <c r="U1713">
        <v>807.14642871349338</v>
      </c>
      <c r="W1713" s="429">
        <f t="shared" si="40"/>
        <v>806.31304593497134</v>
      </c>
      <c r="X1713" s="429">
        <f t="shared" si="40"/>
        <v>1.5207714936532847E-2</v>
      </c>
      <c r="Y1713" s="429">
        <f t="shared" si="40"/>
        <v>1.5207714936532845E-3</v>
      </c>
      <c r="Z1713" s="429">
        <f t="shared" si="40"/>
        <v>807.14642871349338</v>
      </c>
      <c r="AA1713" s="429" t="s">
        <v>1295</v>
      </c>
    </row>
    <row r="1714" spans="1:27" x14ac:dyDescent="0.25">
      <c r="A1714" t="s">
        <v>149</v>
      </c>
      <c r="B1714" t="s">
        <v>186</v>
      </c>
      <c r="C1714" t="s">
        <v>1459</v>
      </c>
      <c r="D1714" t="s">
        <v>1325</v>
      </c>
      <c r="E1714" t="s">
        <v>1326</v>
      </c>
      <c r="F1714" t="s">
        <v>1292</v>
      </c>
      <c r="G1714" t="s">
        <v>524</v>
      </c>
      <c r="H1714" t="s">
        <v>1460</v>
      </c>
      <c r="I1714" t="s">
        <v>561</v>
      </c>
      <c r="J1714" t="s">
        <v>1377</v>
      </c>
      <c r="K1714" t="s">
        <v>1379</v>
      </c>
      <c r="L1714">
        <v>0</v>
      </c>
      <c r="M1714">
        <v>0</v>
      </c>
      <c r="N1714">
        <v>0</v>
      </c>
      <c r="O1714">
        <v>0</v>
      </c>
      <c r="P1714">
        <v>0</v>
      </c>
      <c r="Q1714">
        <v>0</v>
      </c>
      <c r="R1714">
        <v>0</v>
      </c>
      <c r="S1714">
        <v>0</v>
      </c>
      <c r="T1714">
        <v>0</v>
      </c>
      <c r="U1714">
        <v>0</v>
      </c>
      <c r="W1714" s="429">
        <f t="shared" si="40"/>
        <v>0</v>
      </c>
      <c r="X1714" s="429">
        <f t="shared" si="40"/>
        <v>0</v>
      </c>
      <c r="Y1714" s="429">
        <f t="shared" si="40"/>
        <v>0</v>
      </c>
      <c r="Z1714" s="429">
        <f t="shared" si="40"/>
        <v>0</v>
      </c>
      <c r="AA1714" s="429" t="s">
        <v>1296</v>
      </c>
    </row>
    <row r="1715" spans="1:27" x14ac:dyDescent="0.25">
      <c r="A1715" t="s">
        <v>149</v>
      </c>
      <c r="B1715" t="s">
        <v>186</v>
      </c>
      <c r="C1715" t="s">
        <v>1459</v>
      </c>
      <c r="D1715" t="s">
        <v>1325</v>
      </c>
      <c r="E1715" t="s">
        <v>1326</v>
      </c>
      <c r="F1715" t="s">
        <v>1292</v>
      </c>
      <c r="G1715" t="s">
        <v>524</v>
      </c>
      <c r="H1715" t="s">
        <v>1461</v>
      </c>
      <c r="I1715" t="s">
        <v>534</v>
      </c>
      <c r="J1715" t="s">
        <v>1377</v>
      </c>
      <c r="K1715" t="s">
        <v>1379</v>
      </c>
      <c r="L1715">
        <v>0</v>
      </c>
      <c r="M1715">
        <v>0</v>
      </c>
      <c r="N1715">
        <v>0</v>
      </c>
      <c r="O1715">
        <v>0</v>
      </c>
      <c r="P1715">
        <v>0</v>
      </c>
      <c r="Q1715">
        <v>0</v>
      </c>
      <c r="R1715">
        <v>0</v>
      </c>
      <c r="S1715">
        <v>0</v>
      </c>
      <c r="T1715">
        <v>0</v>
      </c>
      <c r="U1715">
        <v>0</v>
      </c>
      <c r="W1715" s="429">
        <f t="shared" si="40"/>
        <v>0</v>
      </c>
      <c r="X1715" s="429">
        <f t="shared" si="40"/>
        <v>0</v>
      </c>
      <c r="Y1715" s="429">
        <f t="shared" si="40"/>
        <v>0</v>
      </c>
      <c r="Z1715" s="429">
        <f t="shared" si="40"/>
        <v>0</v>
      </c>
      <c r="AA1715" s="429" t="s">
        <v>1296</v>
      </c>
    </row>
    <row r="1716" spans="1:27" x14ac:dyDescent="0.25">
      <c r="A1716" t="s">
        <v>149</v>
      </c>
      <c r="B1716" t="s">
        <v>186</v>
      </c>
      <c r="C1716" t="s">
        <v>1459</v>
      </c>
      <c r="D1716" t="s">
        <v>1325</v>
      </c>
      <c r="E1716" t="s">
        <v>1326</v>
      </c>
      <c r="F1716" t="s">
        <v>1292</v>
      </c>
      <c r="G1716" t="s">
        <v>524</v>
      </c>
      <c r="H1716" t="s">
        <v>1462</v>
      </c>
      <c r="I1716" t="s">
        <v>1463</v>
      </c>
      <c r="J1716" t="s">
        <v>1377</v>
      </c>
      <c r="K1716" t="s">
        <v>1379</v>
      </c>
      <c r="L1716">
        <v>0</v>
      </c>
      <c r="M1716">
        <v>0</v>
      </c>
      <c r="N1716">
        <v>0</v>
      </c>
      <c r="O1716">
        <v>0</v>
      </c>
      <c r="P1716">
        <v>0</v>
      </c>
      <c r="Q1716">
        <v>0</v>
      </c>
      <c r="R1716">
        <v>0</v>
      </c>
      <c r="S1716">
        <v>0</v>
      </c>
      <c r="T1716">
        <v>0</v>
      </c>
      <c r="U1716">
        <v>0</v>
      </c>
      <c r="W1716" s="429">
        <f t="shared" si="40"/>
        <v>0</v>
      </c>
      <c r="X1716" s="429">
        <f t="shared" si="40"/>
        <v>0</v>
      </c>
      <c r="Y1716" s="429">
        <f t="shared" si="40"/>
        <v>0</v>
      </c>
      <c r="Z1716" s="429">
        <f t="shared" si="40"/>
        <v>0</v>
      </c>
      <c r="AA1716" s="429" t="s">
        <v>1296</v>
      </c>
    </row>
    <row r="1717" spans="1:27" x14ac:dyDescent="0.25">
      <c r="A1717" t="s">
        <v>149</v>
      </c>
      <c r="B1717" t="s">
        <v>186</v>
      </c>
      <c r="C1717" t="s">
        <v>1459</v>
      </c>
      <c r="D1717" t="s">
        <v>1325</v>
      </c>
      <c r="E1717" t="s">
        <v>1326</v>
      </c>
      <c r="F1717" t="s">
        <v>1292</v>
      </c>
      <c r="G1717" t="s">
        <v>524</v>
      </c>
      <c r="H1717" t="s">
        <v>1464</v>
      </c>
      <c r="I1717" t="s">
        <v>186</v>
      </c>
      <c r="J1717" t="s">
        <v>1377</v>
      </c>
      <c r="K1717" t="s">
        <v>1379</v>
      </c>
      <c r="L1717">
        <v>0</v>
      </c>
      <c r="M1717">
        <v>0</v>
      </c>
      <c r="N1717">
        <v>0</v>
      </c>
      <c r="O1717">
        <v>0</v>
      </c>
      <c r="P1717">
        <v>0</v>
      </c>
      <c r="Q1717">
        <v>0</v>
      </c>
      <c r="R1717">
        <v>0</v>
      </c>
      <c r="S1717">
        <v>0</v>
      </c>
      <c r="T1717">
        <v>0</v>
      </c>
      <c r="U1717">
        <v>0</v>
      </c>
      <c r="W1717" s="429">
        <f t="shared" si="40"/>
        <v>0</v>
      </c>
      <c r="X1717" s="429">
        <f t="shared" si="40"/>
        <v>0</v>
      </c>
      <c r="Y1717" s="429">
        <f t="shared" si="40"/>
        <v>0</v>
      </c>
      <c r="Z1717" s="429">
        <f t="shared" si="40"/>
        <v>0</v>
      </c>
      <c r="AA1717" s="429" t="s">
        <v>1296</v>
      </c>
    </row>
    <row r="1718" spans="1:27" x14ac:dyDescent="0.25">
      <c r="A1718" t="s">
        <v>149</v>
      </c>
      <c r="B1718" t="s">
        <v>186</v>
      </c>
      <c r="C1718" t="s">
        <v>1459</v>
      </c>
      <c r="D1718" t="s">
        <v>1325</v>
      </c>
      <c r="E1718" t="s">
        <v>1326</v>
      </c>
      <c r="F1718" t="s">
        <v>1292</v>
      </c>
      <c r="G1718" t="s">
        <v>524</v>
      </c>
      <c r="H1718" t="s">
        <v>1460</v>
      </c>
      <c r="I1718" t="s">
        <v>561</v>
      </c>
      <c r="J1718" t="s">
        <v>1377</v>
      </c>
      <c r="K1718" t="s">
        <v>1380</v>
      </c>
      <c r="L1718">
        <v>0</v>
      </c>
      <c r="M1718">
        <v>8.161806368022388</v>
      </c>
      <c r="N1718">
        <v>0</v>
      </c>
      <c r="O1718">
        <v>0</v>
      </c>
      <c r="P1718">
        <v>0</v>
      </c>
      <c r="Q1718">
        <v>0</v>
      </c>
      <c r="R1718">
        <v>1.6700546215787018</v>
      </c>
      <c r="S1718">
        <v>130.19160128916121</v>
      </c>
      <c r="T1718">
        <v>0</v>
      </c>
      <c r="U1718">
        <v>3256.4600868506095</v>
      </c>
      <c r="W1718" s="429">
        <f t="shared" si="40"/>
        <v>1.6700546215787018</v>
      </c>
      <c r="X1718" s="429">
        <f t="shared" si="40"/>
        <v>130.19160128916121</v>
      </c>
      <c r="Y1718" s="429">
        <f t="shared" si="40"/>
        <v>0</v>
      </c>
      <c r="Z1718" s="429">
        <f t="shared" si="40"/>
        <v>3256.4600868506095</v>
      </c>
      <c r="AA1718" s="429" t="s">
        <v>1296</v>
      </c>
    </row>
    <row r="1719" spans="1:27" x14ac:dyDescent="0.25">
      <c r="A1719" t="s">
        <v>149</v>
      </c>
      <c r="B1719" t="s">
        <v>186</v>
      </c>
      <c r="C1719" t="s">
        <v>1459</v>
      </c>
      <c r="D1719" t="s">
        <v>1325</v>
      </c>
      <c r="E1719" t="s">
        <v>1326</v>
      </c>
      <c r="F1719" t="s">
        <v>1292</v>
      </c>
      <c r="G1719" t="s">
        <v>524</v>
      </c>
      <c r="H1719" t="s">
        <v>1461</v>
      </c>
      <c r="I1719" t="s">
        <v>534</v>
      </c>
      <c r="J1719" t="s">
        <v>1377</v>
      </c>
      <c r="K1719" t="s">
        <v>1380</v>
      </c>
      <c r="L1719">
        <v>0</v>
      </c>
      <c r="M1719">
        <v>0.28938005935622729</v>
      </c>
      <c r="N1719">
        <v>0</v>
      </c>
      <c r="O1719">
        <v>0</v>
      </c>
      <c r="P1719">
        <v>0</v>
      </c>
      <c r="Q1719">
        <v>0</v>
      </c>
      <c r="R1719">
        <v>5.9212444369430149E-2</v>
      </c>
      <c r="S1719">
        <v>4.6159945004758054</v>
      </c>
      <c r="T1719">
        <v>0</v>
      </c>
      <c r="U1719">
        <v>115.45907495626456</v>
      </c>
      <c r="W1719" s="429">
        <f t="shared" si="40"/>
        <v>5.9212444369430149E-2</v>
      </c>
      <c r="X1719" s="429">
        <f t="shared" si="40"/>
        <v>4.6159945004758054</v>
      </c>
      <c r="Y1719" s="429">
        <f t="shared" si="40"/>
        <v>0</v>
      </c>
      <c r="Z1719" s="429">
        <f t="shared" si="40"/>
        <v>115.45907495626456</v>
      </c>
      <c r="AA1719" s="429" t="s">
        <v>1296</v>
      </c>
    </row>
    <row r="1720" spans="1:27" x14ac:dyDescent="0.25">
      <c r="A1720" t="s">
        <v>149</v>
      </c>
      <c r="B1720" t="s">
        <v>186</v>
      </c>
      <c r="C1720" t="s">
        <v>1459</v>
      </c>
      <c r="D1720" t="s">
        <v>1325</v>
      </c>
      <c r="E1720" t="s">
        <v>1326</v>
      </c>
      <c r="F1720" t="s">
        <v>1292</v>
      </c>
      <c r="G1720" t="s">
        <v>524</v>
      </c>
      <c r="H1720" t="s">
        <v>1462</v>
      </c>
      <c r="I1720" t="s">
        <v>1463</v>
      </c>
      <c r="J1720" t="s">
        <v>1377</v>
      </c>
      <c r="K1720" t="s">
        <v>1380</v>
      </c>
      <c r="L1720">
        <v>0</v>
      </c>
      <c r="M1720">
        <v>0.62410476378624091</v>
      </c>
      <c r="N1720">
        <v>0</v>
      </c>
      <c r="O1720">
        <v>0</v>
      </c>
      <c r="P1720">
        <v>0</v>
      </c>
      <c r="Q1720">
        <v>0</v>
      </c>
      <c r="R1720">
        <v>0.12770323113693799</v>
      </c>
      <c r="S1720">
        <v>9.9552960344502921</v>
      </c>
      <c r="T1720">
        <v>0</v>
      </c>
      <c r="U1720">
        <v>249.01010409239427</v>
      </c>
      <c r="W1720" s="429">
        <f t="shared" si="40"/>
        <v>0.12770323113693799</v>
      </c>
      <c r="X1720" s="429">
        <f t="shared" si="40"/>
        <v>9.9552960344502921</v>
      </c>
      <c r="Y1720" s="429">
        <f t="shared" si="40"/>
        <v>0</v>
      </c>
      <c r="Z1720" s="429">
        <f t="shared" si="40"/>
        <v>249.01010409239427</v>
      </c>
      <c r="AA1720" s="429" t="s">
        <v>1296</v>
      </c>
    </row>
    <row r="1721" spans="1:27" x14ac:dyDescent="0.25">
      <c r="A1721" t="s">
        <v>149</v>
      </c>
      <c r="B1721" t="s">
        <v>186</v>
      </c>
      <c r="C1721" t="s">
        <v>1459</v>
      </c>
      <c r="D1721" t="s">
        <v>1325</v>
      </c>
      <c r="E1721" t="s">
        <v>1326</v>
      </c>
      <c r="F1721" t="s">
        <v>1292</v>
      </c>
      <c r="G1721" t="s">
        <v>524</v>
      </c>
      <c r="H1721" t="s">
        <v>1464</v>
      </c>
      <c r="I1721" t="s">
        <v>186</v>
      </c>
      <c r="J1721" t="s">
        <v>1377</v>
      </c>
      <c r="K1721" t="s">
        <v>1380</v>
      </c>
      <c r="L1721">
        <v>0</v>
      </c>
      <c r="M1721">
        <v>1.1020774045753172</v>
      </c>
      <c r="N1721">
        <v>0</v>
      </c>
      <c r="O1721">
        <v>0</v>
      </c>
      <c r="P1721">
        <v>0</v>
      </c>
      <c r="Q1721">
        <v>0</v>
      </c>
      <c r="R1721">
        <v>0.22550516146273525</v>
      </c>
      <c r="S1721">
        <v>17.579591523809814</v>
      </c>
      <c r="T1721">
        <v>0</v>
      </c>
      <c r="U1721">
        <v>439.71529325670809</v>
      </c>
      <c r="W1721" s="429">
        <f t="shared" si="40"/>
        <v>0.22550516146273525</v>
      </c>
      <c r="X1721" s="429">
        <f t="shared" si="40"/>
        <v>17.579591523809814</v>
      </c>
      <c r="Y1721" s="429">
        <f t="shared" si="40"/>
        <v>0</v>
      </c>
      <c r="Z1721" s="429">
        <f t="shared" si="40"/>
        <v>439.71529325670809</v>
      </c>
      <c r="AA1721" s="429" t="s">
        <v>1296</v>
      </c>
    </row>
    <row r="1722" spans="1:27" x14ac:dyDescent="0.25">
      <c r="A1722" t="s">
        <v>149</v>
      </c>
      <c r="B1722" t="s">
        <v>186</v>
      </c>
      <c r="C1722" t="s">
        <v>1459</v>
      </c>
      <c r="D1722" t="s">
        <v>1325</v>
      </c>
      <c r="E1722" t="s">
        <v>1326</v>
      </c>
      <c r="F1722" t="s">
        <v>1292</v>
      </c>
      <c r="G1722" t="s">
        <v>524</v>
      </c>
      <c r="H1722" t="s">
        <v>1460</v>
      </c>
      <c r="I1722" t="s">
        <v>561</v>
      </c>
      <c r="J1722" t="s">
        <v>1382</v>
      </c>
      <c r="K1722" t="s">
        <v>1383</v>
      </c>
      <c r="L1722">
        <v>0.49750382552333811</v>
      </c>
      <c r="M1722">
        <v>3.1919643098630587E-2</v>
      </c>
      <c r="N1722">
        <v>0.12702878647078431</v>
      </c>
      <c r="O1722">
        <v>9.2778585695806168E-4</v>
      </c>
      <c r="P1722">
        <v>1.8747143852584126E-2</v>
      </c>
      <c r="Q1722">
        <v>1.8747143852584126E-2</v>
      </c>
      <c r="R1722">
        <v>82.406040112435136</v>
      </c>
      <c r="S1722">
        <v>2.1469634818424904E-3</v>
      </c>
      <c r="T1722">
        <v>2.5909167779456684E-3</v>
      </c>
      <c r="U1722">
        <v>83.231807399309005</v>
      </c>
      <c r="W1722" s="429">
        <f t="shared" si="40"/>
        <v>82.406040112435136</v>
      </c>
      <c r="X1722" s="429">
        <f t="shared" si="40"/>
        <v>2.1469634818424904E-3</v>
      </c>
      <c r="Y1722" s="429">
        <f t="shared" si="40"/>
        <v>2.5909167779456684E-3</v>
      </c>
      <c r="Z1722" s="429">
        <f t="shared" si="40"/>
        <v>83.231807399309005</v>
      </c>
      <c r="AA1722" s="429" t="s">
        <v>1295</v>
      </c>
    </row>
    <row r="1723" spans="1:27" x14ac:dyDescent="0.25">
      <c r="A1723" t="s">
        <v>149</v>
      </c>
      <c r="B1723" t="s">
        <v>186</v>
      </c>
      <c r="C1723" t="s">
        <v>1459</v>
      </c>
      <c r="D1723" t="s">
        <v>1325</v>
      </c>
      <c r="E1723" t="s">
        <v>1326</v>
      </c>
      <c r="F1723" t="s">
        <v>1292</v>
      </c>
      <c r="G1723" t="s">
        <v>524</v>
      </c>
      <c r="H1723" t="s">
        <v>1461</v>
      </c>
      <c r="I1723" t="s">
        <v>534</v>
      </c>
      <c r="J1723" t="s">
        <v>1382</v>
      </c>
      <c r="K1723" t="s">
        <v>1383</v>
      </c>
      <c r="L1723">
        <v>2.0533339707963223</v>
      </c>
      <c r="M1723">
        <v>0.13174107242525712</v>
      </c>
      <c r="N1723">
        <v>0.52428244597941864</v>
      </c>
      <c r="O1723">
        <v>3.8292252641723631E-3</v>
      </c>
      <c r="P1723">
        <v>7.7374575537029019E-2</v>
      </c>
      <c r="Q1723">
        <v>7.7374575537029019E-2</v>
      </c>
      <c r="R1723">
        <v>340.11220191859587</v>
      </c>
      <c r="S1723">
        <v>8.8611038250590041E-3</v>
      </c>
      <c r="T1723">
        <v>1.0693420156248483E-2</v>
      </c>
      <c r="U1723">
        <v>343.52036872078446</v>
      </c>
      <c r="W1723" s="429">
        <f t="shared" si="40"/>
        <v>340.11220191859587</v>
      </c>
      <c r="X1723" s="429">
        <f t="shared" si="40"/>
        <v>8.8611038250590041E-3</v>
      </c>
      <c r="Y1723" s="429">
        <f t="shared" si="40"/>
        <v>1.0693420156248483E-2</v>
      </c>
      <c r="Z1723" s="429">
        <f t="shared" si="40"/>
        <v>343.52036872078446</v>
      </c>
      <c r="AA1723" s="429" t="s">
        <v>1295</v>
      </c>
    </row>
    <row r="1724" spans="1:27" x14ac:dyDescent="0.25">
      <c r="A1724" t="s">
        <v>149</v>
      </c>
      <c r="B1724" t="s">
        <v>186</v>
      </c>
      <c r="C1724" t="s">
        <v>1459</v>
      </c>
      <c r="D1724" t="s">
        <v>1325</v>
      </c>
      <c r="E1724" t="s">
        <v>1326</v>
      </c>
      <c r="F1724" t="s">
        <v>1292</v>
      </c>
      <c r="G1724" t="s">
        <v>524</v>
      </c>
      <c r="H1724" t="s">
        <v>1462</v>
      </c>
      <c r="I1724" t="s">
        <v>1463</v>
      </c>
      <c r="J1724" t="s">
        <v>1382</v>
      </c>
      <c r="K1724" t="s">
        <v>1383</v>
      </c>
      <c r="L1724">
        <v>0.56534525627652055</v>
      </c>
      <c r="M1724">
        <v>3.6272321702989302E-2</v>
      </c>
      <c r="N1724">
        <v>0.14435089371680035</v>
      </c>
      <c r="O1724">
        <v>1.0543021101796154E-3</v>
      </c>
      <c r="P1724">
        <v>2.1303572559754683E-2</v>
      </c>
      <c r="Q1724">
        <v>2.1303572559754683E-2</v>
      </c>
      <c r="R1724">
        <v>93.643227400494467</v>
      </c>
      <c r="S1724">
        <v>2.439731229366466E-3</v>
      </c>
      <c r="T1724">
        <v>2.9442236113018951E-3</v>
      </c>
      <c r="U1724">
        <v>94.581599317396595</v>
      </c>
      <c r="W1724" s="429">
        <f t="shared" si="40"/>
        <v>93.643227400494467</v>
      </c>
      <c r="X1724" s="429">
        <f t="shared" si="40"/>
        <v>2.439731229366466E-3</v>
      </c>
      <c r="Y1724" s="429">
        <f t="shared" si="40"/>
        <v>2.9442236113018951E-3</v>
      </c>
      <c r="Z1724" s="429">
        <f t="shared" si="40"/>
        <v>94.581599317396595</v>
      </c>
      <c r="AA1724" s="429" t="s">
        <v>1295</v>
      </c>
    </row>
    <row r="1725" spans="1:27" x14ac:dyDescent="0.25">
      <c r="A1725" t="s">
        <v>149</v>
      </c>
      <c r="B1725" t="s">
        <v>186</v>
      </c>
      <c r="C1725" t="s">
        <v>1459</v>
      </c>
      <c r="D1725" t="s">
        <v>1325</v>
      </c>
      <c r="E1725" t="s">
        <v>1326</v>
      </c>
      <c r="F1725" t="s">
        <v>1292</v>
      </c>
      <c r="G1725" t="s">
        <v>524</v>
      </c>
      <c r="H1725" t="s">
        <v>1464</v>
      </c>
      <c r="I1725" t="s">
        <v>186</v>
      </c>
      <c r="J1725" t="s">
        <v>1382</v>
      </c>
      <c r="K1725" t="s">
        <v>1383</v>
      </c>
      <c r="L1725">
        <v>1.9583559677418669</v>
      </c>
      <c r="M1725">
        <v>0.12564732237915491</v>
      </c>
      <c r="N1725">
        <v>0.50003149583499629</v>
      </c>
      <c r="O1725">
        <v>3.6521025096621878E-3</v>
      </c>
      <c r="P1725">
        <v>7.3795575346990216E-2</v>
      </c>
      <c r="Q1725">
        <v>7.3795575346990216E-2</v>
      </c>
      <c r="R1725">
        <v>324.38013971531279</v>
      </c>
      <c r="S1725">
        <v>8.4512289785254376E-3</v>
      </c>
      <c r="T1725">
        <v>1.0198790589549764E-2</v>
      </c>
      <c r="U1725">
        <v>327.6306600354618</v>
      </c>
      <c r="W1725" s="429">
        <f t="shared" si="40"/>
        <v>324.38013971531279</v>
      </c>
      <c r="X1725" s="429">
        <f t="shared" si="40"/>
        <v>8.4512289785254376E-3</v>
      </c>
      <c r="Y1725" s="429">
        <f t="shared" si="40"/>
        <v>1.0198790589549764E-2</v>
      </c>
      <c r="Z1725" s="429">
        <f t="shared" si="40"/>
        <v>327.6306600354618</v>
      </c>
      <c r="AA1725" s="429" t="s">
        <v>1295</v>
      </c>
    </row>
    <row r="1726" spans="1:27" x14ac:dyDescent="0.25">
      <c r="A1726" t="s">
        <v>149</v>
      </c>
      <c r="B1726" t="s">
        <v>186</v>
      </c>
      <c r="C1726" t="s">
        <v>1459</v>
      </c>
      <c r="D1726" t="s">
        <v>1325</v>
      </c>
      <c r="E1726" t="s">
        <v>1326</v>
      </c>
      <c r="F1726" t="s">
        <v>1292</v>
      </c>
      <c r="G1726" t="s">
        <v>524</v>
      </c>
      <c r="H1726" t="s">
        <v>1460</v>
      </c>
      <c r="I1726" t="s">
        <v>561</v>
      </c>
      <c r="J1726" t="s">
        <v>1381</v>
      </c>
      <c r="K1726" t="s">
        <v>1364</v>
      </c>
      <c r="L1726">
        <v>0</v>
      </c>
      <c r="M1726">
        <v>0</v>
      </c>
      <c r="N1726">
        <v>0</v>
      </c>
      <c r="O1726">
        <v>0</v>
      </c>
      <c r="P1726">
        <v>0</v>
      </c>
      <c r="Q1726">
        <v>0</v>
      </c>
      <c r="R1726">
        <v>0</v>
      </c>
      <c r="S1726">
        <v>0</v>
      </c>
      <c r="T1726">
        <v>0</v>
      </c>
      <c r="U1726">
        <v>0</v>
      </c>
      <c r="W1726" s="429">
        <f t="shared" si="40"/>
        <v>0</v>
      </c>
      <c r="X1726" s="429">
        <f t="shared" si="40"/>
        <v>0</v>
      </c>
      <c r="Y1726" s="429">
        <f t="shared" si="40"/>
        <v>0</v>
      </c>
      <c r="Z1726" s="429">
        <f t="shared" si="40"/>
        <v>0</v>
      </c>
      <c r="AA1726" s="429" t="s">
        <v>1295</v>
      </c>
    </row>
    <row r="1727" spans="1:27" x14ac:dyDescent="0.25">
      <c r="A1727" t="s">
        <v>149</v>
      </c>
      <c r="B1727" t="s">
        <v>186</v>
      </c>
      <c r="C1727" t="s">
        <v>1459</v>
      </c>
      <c r="D1727" t="s">
        <v>1325</v>
      </c>
      <c r="E1727" t="s">
        <v>1326</v>
      </c>
      <c r="F1727" t="s">
        <v>1292</v>
      </c>
      <c r="G1727" t="s">
        <v>524</v>
      </c>
      <c r="H1727" t="s">
        <v>1461</v>
      </c>
      <c r="I1727" t="s">
        <v>534</v>
      </c>
      <c r="J1727" t="s">
        <v>1381</v>
      </c>
      <c r="K1727" t="s">
        <v>1364</v>
      </c>
      <c r="L1727">
        <v>0</v>
      </c>
      <c r="M1727">
        <v>0</v>
      </c>
      <c r="N1727">
        <v>0</v>
      </c>
      <c r="O1727">
        <v>0</v>
      </c>
      <c r="P1727">
        <v>0</v>
      </c>
      <c r="Q1727">
        <v>0</v>
      </c>
      <c r="R1727">
        <v>0</v>
      </c>
      <c r="S1727">
        <v>0</v>
      </c>
      <c r="T1727">
        <v>0</v>
      </c>
      <c r="U1727">
        <v>0</v>
      </c>
      <c r="W1727" s="429">
        <f t="shared" si="40"/>
        <v>0</v>
      </c>
      <c r="X1727" s="429">
        <f t="shared" si="40"/>
        <v>0</v>
      </c>
      <c r="Y1727" s="429">
        <f t="shared" si="40"/>
        <v>0</v>
      </c>
      <c r="Z1727" s="429">
        <f t="shared" si="40"/>
        <v>0</v>
      </c>
      <c r="AA1727" s="429" t="s">
        <v>1295</v>
      </c>
    </row>
    <row r="1728" spans="1:27" x14ac:dyDescent="0.25">
      <c r="A1728" t="s">
        <v>149</v>
      </c>
      <c r="B1728" t="s">
        <v>186</v>
      </c>
      <c r="C1728" t="s">
        <v>1459</v>
      </c>
      <c r="D1728" t="s">
        <v>1325</v>
      </c>
      <c r="E1728" t="s">
        <v>1326</v>
      </c>
      <c r="F1728" t="s">
        <v>1292</v>
      </c>
      <c r="G1728" t="s">
        <v>524</v>
      </c>
      <c r="H1728" t="s">
        <v>1462</v>
      </c>
      <c r="I1728" t="s">
        <v>1463</v>
      </c>
      <c r="J1728" t="s">
        <v>1381</v>
      </c>
      <c r="K1728" t="s">
        <v>1364</v>
      </c>
      <c r="L1728">
        <v>0</v>
      </c>
      <c r="M1728">
        <v>0</v>
      </c>
      <c r="N1728">
        <v>0</v>
      </c>
      <c r="O1728">
        <v>0</v>
      </c>
      <c r="P1728">
        <v>0</v>
      </c>
      <c r="Q1728">
        <v>0</v>
      </c>
      <c r="R1728">
        <v>0</v>
      </c>
      <c r="S1728">
        <v>0</v>
      </c>
      <c r="T1728">
        <v>0</v>
      </c>
      <c r="U1728">
        <v>0</v>
      </c>
      <c r="W1728" s="429">
        <f t="shared" si="40"/>
        <v>0</v>
      </c>
      <c r="X1728" s="429">
        <f t="shared" si="40"/>
        <v>0</v>
      </c>
      <c r="Y1728" s="429">
        <f t="shared" si="40"/>
        <v>0</v>
      </c>
      <c r="Z1728" s="429">
        <f t="shared" si="40"/>
        <v>0</v>
      </c>
      <c r="AA1728" s="429" t="s">
        <v>1295</v>
      </c>
    </row>
    <row r="1729" spans="1:27" x14ac:dyDescent="0.25">
      <c r="A1729" t="s">
        <v>149</v>
      </c>
      <c r="B1729" t="s">
        <v>186</v>
      </c>
      <c r="C1729" t="s">
        <v>1459</v>
      </c>
      <c r="D1729" t="s">
        <v>1325</v>
      </c>
      <c r="E1729" t="s">
        <v>1326</v>
      </c>
      <c r="F1729" t="s">
        <v>1292</v>
      </c>
      <c r="G1729" t="s">
        <v>524</v>
      </c>
      <c r="H1729" t="s">
        <v>1464</v>
      </c>
      <c r="I1729" t="s">
        <v>186</v>
      </c>
      <c r="J1729" t="s">
        <v>1381</v>
      </c>
      <c r="K1729" t="s">
        <v>1364</v>
      </c>
      <c r="L1729">
        <v>0</v>
      </c>
      <c r="M1729">
        <v>0</v>
      </c>
      <c r="N1729">
        <v>0</v>
      </c>
      <c r="O1729">
        <v>0</v>
      </c>
      <c r="P1729">
        <v>0</v>
      </c>
      <c r="Q1729">
        <v>0</v>
      </c>
      <c r="R1729">
        <v>0</v>
      </c>
      <c r="S1729">
        <v>0</v>
      </c>
      <c r="T1729">
        <v>0</v>
      </c>
      <c r="U1729">
        <v>0</v>
      </c>
      <c r="W1729" s="429">
        <f t="shared" si="40"/>
        <v>0</v>
      </c>
      <c r="X1729" s="429">
        <f t="shared" si="40"/>
        <v>0</v>
      </c>
      <c r="Y1729" s="429">
        <f t="shared" si="40"/>
        <v>0</v>
      </c>
      <c r="Z1729" s="429">
        <f t="shared" si="40"/>
        <v>0</v>
      </c>
      <c r="AA1729" s="429" t="s">
        <v>1295</v>
      </c>
    </row>
    <row r="1730" spans="1:27" x14ac:dyDescent="0.25">
      <c r="A1730" t="s">
        <v>149</v>
      </c>
      <c r="B1730" t="s">
        <v>186</v>
      </c>
      <c r="C1730" t="s">
        <v>1459</v>
      </c>
      <c r="D1730" t="s">
        <v>1325</v>
      </c>
      <c r="E1730" t="s">
        <v>1326</v>
      </c>
      <c r="F1730" t="s">
        <v>1292</v>
      </c>
      <c r="G1730" t="s">
        <v>524</v>
      </c>
      <c r="H1730" t="s">
        <v>1460</v>
      </c>
      <c r="I1730" t="s">
        <v>561</v>
      </c>
      <c r="J1730" t="s">
        <v>1332</v>
      </c>
      <c r="K1730" t="s">
        <v>1331</v>
      </c>
      <c r="L1730">
        <v>0</v>
      </c>
      <c r="M1730">
        <v>0</v>
      </c>
      <c r="N1730">
        <v>0</v>
      </c>
      <c r="O1730">
        <v>0</v>
      </c>
      <c r="P1730">
        <v>0</v>
      </c>
      <c r="Q1730">
        <v>0</v>
      </c>
      <c r="R1730">
        <v>0</v>
      </c>
      <c r="S1730">
        <v>0</v>
      </c>
      <c r="T1730">
        <v>0</v>
      </c>
      <c r="U1730">
        <v>0</v>
      </c>
      <c r="W1730" s="429">
        <f t="shared" si="40"/>
        <v>0</v>
      </c>
      <c r="X1730" s="429">
        <f t="shared" si="40"/>
        <v>0</v>
      </c>
      <c r="Y1730" s="429">
        <f t="shared" si="40"/>
        <v>0</v>
      </c>
      <c r="Z1730" s="429">
        <f t="shared" si="40"/>
        <v>0</v>
      </c>
      <c r="AA1730" s="429" t="s">
        <v>1296</v>
      </c>
    </row>
    <row r="1731" spans="1:27" x14ac:dyDescent="0.25">
      <c r="A1731" t="s">
        <v>149</v>
      </c>
      <c r="B1731" t="s">
        <v>186</v>
      </c>
      <c r="C1731" t="s">
        <v>1459</v>
      </c>
      <c r="D1731" t="s">
        <v>1325</v>
      </c>
      <c r="E1731" t="s">
        <v>1326</v>
      </c>
      <c r="F1731" t="s">
        <v>1292</v>
      </c>
      <c r="G1731" t="s">
        <v>524</v>
      </c>
      <c r="H1731" t="s">
        <v>1461</v>
      </c>
      <c r="I1731" t="s">
        <v>534</v>
      </c>
      <c r="J1731" t="s">
        <v>1332</v>
      </c>
      <c r="K1731" t="s">
        <v>1331</v>
      </c>
      <c r="L1731">
        <v>0</v>
      </c>
      <c r="M1731">
        <v>0</v>
      </c>
      <c r="N1731">
        <v>0</v>
      </c>
      <c r="O1731">
        <v>0</v>
      </c>
      <c r="P1731">
        <v>0</v>
      </c>
      <c r="Q1731">
        <v>0</v>
      </c>
      <c r="R1731">
        <v>0</v>
      </c>
      <c r="S1731">
        <v>0</v>
      </c>
      <c r="T1731">
        <v>0</v>
      </c>
      <c r="U1731">
        <v>0</v>
      </c>
      <c r="W1731" s="429">
        <f t="shared" si="40"/>
        <v>0</v>
      </c>
      <c r="X1731" s="429">
        <f t="shared" si="40"/>
        <v>0</v>
      </c>
      <c r="Y1731" s="429">
        <f t="shared" si="40"/>
        <v>0</v>
      </c>
      <c r="Z1731" s="429">
        <f t="shared" si="40"/>
        <v>0</v>
      </c>
      <c r="AA1731" s="429" t="s">
        <v>1296</v>
      </c>
    </row>
    <row r="1732" spans="1:27" x14ac:dyDescent="0.25">
      <c r="A1732" t="s">
        <v>149</v>
      </c>
      <c r="B1732" t="s">
        <v>186</v>
      </c>
      <c r="C1732" t="s">
        <v>1459</v>
      </c>
      <c r="D1732" t="s">
        <v>1325</v>
      </c>
      <c r="E1732" t="s">
        <v>1326</v>
      </c>
      <c r="F1732" t="s">
        <v>1292</v>
      </c>
      <c r="G1732" t="s">
        <v>524</v>
      </c>
      <c r="H1732" t="s">
        <v>1462</v>
      </c>
      <c r="I1732" t="s">
        <v>1463</v>
      </c>
      <c r="J1732" t="s">
        <v>1332</v>
      </c>
      <c r="K1732" t="s">
        <v>1331</v>
      </c>
      <c r="L1732">
        <v>0</v>
      </c>
      <c r="M1732">
        <v>0</v>
      </c>
      <c r="N1732">
        <v>0</v>
      </c>
      <c r="O1732">
        <v>0</v>
      </c>
      <c r="P1732">
        <v>0</v>
      </c>
      <c r="Q1732">
        <v>0</v>
      </c>
      <c r="R1732">
        <v>0</v>
      </c>
      <c r="S1732">
        <v>0</v>
      </c>
      <c r="T1732">
        <v>0</v>
      </c>
      <c r="U1732">
        <v>0</v>
      </c>
      <c r="W1732" s="429">
        <f t="shared" si="40"/>
        <v>0</v>
      </c>
      <c r="X1732" s="429">
        <f t="shared" si="40"/>
        <v>0</v>
      </c>
      <c r="Y1732" s="429">
        <f t="shared" si="40"/>
        <v>0</v>
      </c>
      <c r="Z1732" s="429">
        <f t="shared" si="40"/>
        <v>0</v>
      </c>
      <c r="AA1732" s="429" t="s">
        <v>1296</v>
      </c>
    </row>
    <row r="1733" spans="1:27" x14ac:dyDescent="0.25">
      <c r="A1733" t="s">
        <v>149</v>
      </c>
      <c r="B1733" t="s">
        <v>186</v>
      </c>
      <c r="C1733" t="s">
        <v>1459</v>
      </c>
      <c r="D1733" t="s">
        <v>1325</v>
      </c>
      <c r="E1733" t="s">
        <v>1326</v>
      </c>
      <c r="F1733" t="s">
        <v>1292</v>
      </c>
      <c r="G1733" t="s">
        <v>524</v>
      </c>
      <c r="H1733" t="s">
        <v>1464</v>
      </c>
      <c r="I1733" t="s">
        <v>186</v>
      </c>
      <c r="J1733" t="s">
        <v>1332</v>
      </c>
      <c r="K1733" t="s">
        <v>1331</v>
      </c>
      <c r="L1733">
        <v>0</v>
      </c>
      <c r="M1733">
        <v>0</v>
      </c>
      <c r="N1733">
        <v>0</v>
      </c>
      <c r="O1733">
        <v>0</v>
      </c>
      <c r="P1733">
        <v>0</v>
      </c>
      <c r="Q1733">
        <v>0</v>
      </c>
      <c r="R1733">
        <v>0</v>
      </c>
      <c r="S1733">
        <v>0</v>
      </c>
      <c r="T1733">
        <v>0</v>
      </c>
      <c r="U1733">
        <v>0</v>
      </c>
      <c r="W1733" s="429">
        <f t="shared" si="40"/>
        <v>0</v>
      </c>
      <c r="X1733" s="429">
        <f t="shared" si="40"/>
        <v>0</v>
      </c>
      <c r="Y1733" s="429">
        <f t="shared" si="40"/>
        <v>0</v>
      </c>
      <c r="Z1733" s="429">
        <f t="shared" si="40"/>
        <v>0</v>
      </c>
      <c r="AA1733" s="429" t="s">
        <v>1296</v>
      </c>
    </row>
    <row r="1734" spans="1:27" x14ac:dyDescent="0.25">
      <c r="A1734" t="s">
        <v>149</v>
      </c>
      <c r="B1734" t="s">
        <v>186</v>
      </c>
      <c r="C1734" t="s">
        <v>1459</v>
      </c>
      <c r="D1734" t="s">
        <v>1325</v>
      </c>
      <c r="E1734" t="s">
        <v>1326</v>
      </c>
      <c r="F1734" t="s">
        <v>1292</v>
      </c>
      <c r="G1734" t="s">
        <v>524</v>
      </c>
      <c r="H1734" t="s">
        <v>1460</v>
      </c>
      <c r="I1734" t="s">
        <v>561</v>
      </c>
      <c r="J1734" t="s">
        <v>1332</v>
      </c>
      <c r="K1734" t="s">
        <v>1333</v>
      </c>
      <c r="L1734">
        <v>0</v>
      </c>
      <c r="M1734">
        <v>0.25681300737669249</v>
      </c>
      <c r="N1734">
        <v>0</v>
      </c>
      <c r="O1734">
        <v>0</v>
      </c>
      <c r="P1734">
        <v>0</v>
      </c>
      <c r="Q1734">
        <v>0</v>
      </c>
      <c r="R1734">
        <v>9.3862130910174701E-2</v>
      </c>
      <c r="S1734">
        <v>1.1078506473999306</v>
      </c>
      <c r="T1734">
        <v>0</v>
      </c>
      <c r="U1734">
        <v>27.790128315908433</v>
      </c>
      <c r="W1734" s="429">
        <f t="shared" si="40"/>
        <v>9.3862130910174701E-2</v>
      </c>
      <c r="X1734" s="429">
        <f t="shared" si="40"/>
        <v>1.1078506473999306</v>
      </c>
      <c r="Y1734" s="429">
        <f t="shared" si="40"/>
        <v>0</v>
      </c>
      <c r="Z1734" s="429">
        <f t="shared" si="40"/>
        <v>27.790128315908433</v>
      </c>
      <c r="AA1734" s="429" t="s">
        <v>1296</v>
      </c>
    </row>
    <row r="1735" spans="1:27" x14ac:dyDescent="0.25">
      <c r="A1735" t="s">
        <v>149</v>
      </c>
      <c r="B1735" t="s">
        <v>186</v>
      </c>
      <c r="C1735" t="s">
        <v>1459</v>
      </c>
      <c r="D1735" t="s">
        <v>1325</v>
      </c>
      <c r="E1735" t="s">
        <v>1326</v>
      </c>
      <c r="F1735" t="s">
        <v>1292</v>
      </c>
      <c r="G1735" t="s">
        <v>524</v>
      </c>
      <c r="H1735" t="s">
        <v>1461</v>
      </c>
      <c r="I1735" t="s">
        <v>534</v>
      </c>
      <c r="J1735" t="s">
        <v>1332</v>
      </c>
      <c r="K1735" t="s">
        <v>1333</v>
      </c>
      <c r="L1735">
        <v>0</v>
      </c>
      <c r="M1735">
        <v>672.72167282324597</v>
      </c>
      <c r="N1735">
        <v>0</v>
      </c>
      <c r="O1735">
        <v>0</v>
      </c>
      <c r="P1735">
        <v>0</v>
      </c>
      <c r="Q1735">
        <v>0</v>
      </c>
      <c r="R1735">
        <v>245.87185191920261</v>
      </c>
      <c r="S1735">
        <v>2902.0147708641184</v>
      </c>
      <c r="T1735">
        <v>0</v>
      </c>
      <c r="U1735">
        <v>72796.241123522166</v>
      </c>
      <c r="W1735" s="429">
        <f t="shared" ref="W1735:Z1798" si="41">IFERROR(R1735*1,0)</f>
        <v>245.87185191920261</v>
      </c>
      <c r="X1735" s="429">
        <f t="shared" si="41"/>
        <v>2902.0147708641184</v>
      </c>
      <c r="Y1735" s="429">
        <f t="shared" si="41"/>
        <v>0</v>
      </c>
      <c r="Z1735" s="429">
        <f t="shared" si="41"/>
        <v>72796.241123522166</v>
      </c>
      <c r="AA1735" s="429" t="s">
        <v>1296</v>
      </c>
    </row>
    <row r="1736" spans="1:27" x14ac:dyDescent="0.25">
      <c r="A1736" t="s">
        <v>149</v>
      </c>
      <c r="B1736" t="s">
        <v>186</v>
      </c>
      <c r="C1736" t="s">
        <v>1459</v>
      </c>
      <c r="D1736" t="s">
        <v>1325</v>
      </c>
      <c r="E1736" t="s">
        <v>1326</v>
      </c>
      <c r="F1736" t="s">
        <v>1292</v>
      </c>
      <c r="G1736" t="s">
        <v>524</v>
      </c>
      <c r="H1736" t="s">
        <v>1462</v>
      </c>
      <c r="I1736" t="s">
        <v>1463</v>
      </c>
      <c r="J1736" t="s">
        <v>1332</v>
      </c>
      <c r="K1736" t="s">
        <v>1333</v>
      </c>
      <c r="L1736">
        <v>0</v>
      </c>
      <c r="M1736">
        <v>6.0351056733522741</v>
      </c>
      <c r="N1736">
        <v>0</v>
      </c>
      <c r="O1736">
        <v>0</v>
      </c>
      <c r="P1736">
        <v>0</v>
      </c>
      <c r="Q1736">
        <v>0</v>
      </c>
      <c r="R1736">
        <v>2.2057600763891054</v>
      </c>
      <c r="S1736">
        <v>26.034490213898366</v>
      </c>
      <c r="T1736">
        <v>0</v>
      </c>
      <c r="U1736">
        <v>653.06801542384824</v>
      </c>
      <c r="W1736" s="429">
        <f t="shared" si="41"/>
        <v>2.2057600763891054</v>
      </c>
      <c r="X1736" s="429">
        <f t="shared" si="41"/>
        <v>26.034490213898366</v>
      </c>
      <c r="Y1736" s="429">
        <f t="shared" si="41"/>
        <v>0</v>
      </c>
      <c r="Z1736" s="429">
        <f t="shared" si="41"/>
        <v>653.06801542384824</v>
      </c>
      <c r="AA1736" s="429" t="s">
        <v>1296</v>
      </c>
    </row>
    <row r="1737" spans="1:27" x14ac:dyDescent="0.25">
      <c r="A1737" t="s">
        <v>149</v>
      </c>
      <c r="B1737" t="s">
        <v>186</v>
      </c>
      <c r="C1737" t="s">
        <v>1459</v>
      </c>
      <c r="D1737" t="s">
        <v>1325</v>
      </c>
      <c r="E1737" t="s">
        <v>1326</v>
      </c>
      <c r="F1737" t="s">
        <v>1292</v>
      </c>
      <c r="G1737" t="s">
        <v>524</v>
      </c>
      <c r="H1737" t="s">
        <v>1464</v>
      </c>
      <c r="I1737" t="s">
        <v>186</v>
      </c>
      <c r="J1737" t="s">
        <v>1332</v>
      </c>
      <c r="K1737" t="s">
        <v>1333</v>
      </c>
      <c r="L1737">
        <v>0</v>
      </c>
      <c r="M1737">
        <v>1026.0963709735747</v>
      </c>
      <c r="N1737">
        <v>0</v>
      </c>
      <c r="O1737">
        <v>0</v>
      </c>
      <c r="P1737">
        <v>0</v>
      </c>
      <c r="Q1737">
        <v>0</v>
      </c>
      <c r="R1737">
        <v>375.02614405160307</v>
      </c>
      <c r="S1737">
        <v>4426.4172616864216</v>
      </c>
      <c r="T1737">
        <v>0</v>
      </c>
      <c r="U1737">
        <v>111035.45768621215</v>
      </c>
      <c r="W1737" s="429">
        <f t="shared" si="41"/>
        <v>375.02614405160307</v>
      </c>
      <c r="X1737" s="429">
        <f t="shared" si="41"/>
        <v>4426.4172616864216</v>
      </c>
      <c r="Y1737" s="429">
        <f t="shared" si="41"/>
        <v>0</v>
      </c>
      <c r="Z1737" s="429">
        <f t="shared" si="41"/>
        <v>111035.45768621215</v>
      </c>
      <c r="AA1737" s="429" t="s">
        <v>1296</v>
      </c>
    </row>
    <row r="1738" spans="1:27" x14ac:dyDescent="0.25">
      <c r="A1738" t="s">
        <v>149</v>
      </c>
      <c r="B1738" t="s">
        <v>186</v>
      </c>
      <c r="C1738" t="s">
        <v>1459</v>
      </c>
      <c r="D1738" t="s">
        <v>1325</v>
      </c>
      <c r="E1738" t="s">
        <v>1326</v>
      </c>
      <c r="F1738" t="s">
        <v>1292</v>
      </c>
      <c r="G1738" t="s">
        <v>524</v>
      </c>
      <c r="H1738" t="s">
        <v>1460</v>
      </c>
      <c r="I1738" t="s">
        <v>561</v>
      </c>
      <c r="J1738" t="s">
        <v>1337</v>
      </c>
      <c r="K1738" t="s">
        <v>1338</v>
      </c>
      <c r="L1738">
        <v>0</v>
      </c>
      <c r="M1738">
        <v>27.971381996616639</v>
      </c>
      <c r="N1738">
        <v>0</v>
      </c>
      <c r="O1738">
        <v>0</v>
      </c>
      <c r="P1738">
        <v>0</v>
      </c>
      <c r="Q1738">
        <v>0</v>
      </c>
      <c r="R1738">
        <v>0.72693851251523456</v>
      </c>
      <c r="S1738">
        <v>4.3414316589315405</v>
      </c>
      <c r="T1738">
        <v>0</v>
      </c>
      <c r="U1738">
        <v>109.26272998580373</v>
      </c>
      <c r="W1738" s="429">
        <f t="shared" si="41"/>
        <v>0.72693851251523456</v>
      </c>
      <c r="X1738" s="429">
        <f t="shared" si="41"/>
        <v>4.3414316589315405</v>
      </c>
      <c r="Y1738" s="429">
        <f t="shared" si="41"/>
        <v>0</v>
      </c>
      <c r="Z1738" s="429">
        <f t="shared" si="41"/>
        <v>109.26272998580373</v>
      </c>
      <c r="AA1738" s="429" t="s">
        <v>1296</v>
      </c>
    </row>
    <row r="1739" spans="1:27" x14ac:dyDescent="0.25">
      <c r="A1739" t="s">
        <v>149</v>
      </c>
      <c r="B1739" t="s">
        <v>186</v>
      </c>
      <c r="C1739" t="s">
        <v>1459</v>
      </c>
      <c r="D1739" t="s">
        <v>1325</v>
      </c>
      <c r="E1739" t="s">
        <v>1326</v>
      </c>
      <c r="F1739" t="s">
        <v>1292</v>
      </c>
      <c r="G1739" t="s">
        <v>524</v>
      </c>
      <c r="H1739" t="s">
        <v>1461</v>
      </c>
      <c r="I1739" t="s">
        <v>534</v>
      </c>
      <c r="J1739" t="s">
        <v>1337</v>
      </c>
      <c r="K1739" t="s">
        <v>1338</v>
      </c>
      <c r="L1739">
        <v>0</v>
      </c>
      <c r="M1739">
        <v>825.60346450777342</v>
      </c>
      <c r="N1739">
        <v>0</v>
      </c>
      <c r="O1739">
        <v>0</v>
      </c>
      <c r="P1739">
        <v>0</v>
      </c>
      <c r="Q1739">
        <v>0</v>
      </c>
      <c r="R1739">
        <v>21.456321124544353</v>
      </c>
      <c r="S1739">
        <v>128.14172066904521</v>
      </c>
      <c r="T1739">
        <v>0</v>
      </c>
      <c r="U1739">
        <v>3224.9993378506742</v>
      </c>
      <c r="W1739" s="429">
        <f t="shared" si="41"/>
        <v>21.456321124544353</v>
      </c>
      <c r="X1739" s="429">
        <f t="shared" si="41"/>
        <v>128.14172066904521</v>
      </c>
      <c r="Y1739" s="429">
        <f t="shared" si="41"/>
        <v>0</v>
      </c>
      <c r="Z1739" s="429">
        <f t="shared" si="41"/>
        <v>3224.9993378506742</v>
      </c>
      <c r="AA1739" s="429" t="s">
        <v>1296</v>
      </c>
    </row>
    <row r="1740" spans="1:27" x14ac:dyDescent="0.25">
      <c r="A1740" t="s">
        <v>149</v>
      </c>
      <c r="B1740" t="s">
        <v>186</v>
      </c>
      <c r="C1740" t="s">
        <v>1459</v>
      </c>
      <c r="D1740" t="s">
        <v>1325</v>
      </c>
      <c r="E1740" t="s">
        <v>1326</v>
      </c>
      <c r="F1740" t="s">
        <v>1292</v>
      </c>
      <c r="G1740" t="s">
        <v>524</v>
      </c>
      <c r="H1740" t="s">
        <v>1462</v>
      </c>
      <c r="I1740" t="s">
        <v>1463</v>
      </c>
      <c r="J1740" t="s">
        <v>1337</v>
      </c>
      <c r="K1740" t="s">
        <v>1338</v>
      </c>
      <c r="L1740">
        <v>0</v>
      </c>
      <c r="M1740">
        <v>56.988453019515838</v>
      </c>
      <c r="N1740">
        <v>0</v>
      </c>
      <c r="O1740">
        <v>0</v>
      </c>
      <c r="P1740">
        <v>0</v>
      </c>
      <c r="Q1740">
        <v>0</v>
      </c>
      <c r="R1740">
        <v>1.4810530732289922</v>
      </c>
      <c r="S1740">
        <v>8.8451644671108909</v>
      </c>
      <c r="T1740">
        <v>0</v>
      </c>
      <c r="U1740">
        <v>222.61016475100126</v>
      </c>
      <c r="W1740" s="429">
        <f t="shared" si="41"/>
        <v>1.4810530732289922</v>
      </c>
      <c r="X1740" s="429">
        <f t="shared" si="41"/>
        <v>8.8451644671108909</v>
      </c>
      <c r="Y1740" s="429">
        <f t="shared" si="41"/>
        <v>0</v>
      </c>
      <c r="Z1740" s="429">
        <f t="shared" si="41"/>
        <v>222.61016475100126</v>
      </c>
      <c r="AA1740" s="429" t="s">
        <v>1296</v>
      </c>
    </row>
    <row r="1741" spans="1:27" x14ac:dyDescent="0.25">
      <c r="A1741" t="s">
        <v>149</v>
      </c>
      <c r="B1741" t="s">
        <v>186</v>
      </c>
      <c r="C1741" t="s">
        <v>1459</v>
      </c>
      <c r="D1741" t="s">
        <v>1325</v>
      </c>
      <c r="E1741" t="s">
        <v>1326</v>
      </c>
      <c r="F1741" t="s">
        <v>1292</v>
      </c>
      <c r="G1741" t="s">
        <v>524</v>
      </c>
      <c r="H1741" t="s">
        <v>1464</v>
      </c>
      <c r="I1741" t="s">
        <v>186</v>
      </c>
      <c r="J1741" t="s">
        <v>1337</v>
      </c>
      <c r="K1741" t="s">
        <v>1338</v>
      </c>
      <c r="L1741">
        <v>0</v>
      </c>
      <c r="M1741">
        <v>1427.3607241370551</v>
      </c>
      <c r="N1741">
        <v>0</v>
      </c>
      <c r="O1741">
        <v>0</v>
      </c>
      <c r="P1741">
        <v>0</v>
      </c>
      <c r="Q1741">
        <v>0</v>
      </c>
      <c r="R1741">
        <v>37.095181130212495</v>
      </c>
      <c r="S1741">
        <v>221.54032422257902</v>
      </c>
      <c r="T1741">
        <v>0</v>
      </c>
      <c r="U1741">
        <v>5575.603286694688</v>
      </c>
      <c r="W1741" s="429">
        <f t="shared" si="41"/>
        <v>37.095181130212495</v>
      </c>
      <c r="X1741" s="429">
        <f t="shared" si="41"/>
        <v>221.54032422257902</v>
      </c>
      <c r="Y1741" s="429">
        <f t="shared" si="41"/>
        <v>0</v>
      </c>
      <c r="Z1741" s="429">
        <f t="shared" si="41"/>
        <v>5575.603286694688</v>
      </c>
      <c r="AA1741" s="429" t="s">
        <v>1296</v>
      </c>
    </row>
    <row r="1742" spans="1:27" x14ac:dyDescent="0.25">
      <c r="A1742" t="s">
        <v>149</v>
      </c>
      <c r="B1742" t="s">
        <v>186</v>
      </c>
      <c r="C1742" t="s">
        <v>1459</v>
      </c>
      <c r="D1742" t="s">
        <v>1325</v>
      </c>
      <c r="E1742" t="s">
        <v>1326</v>
      </c>
      <c r="F1742" t="s">
        <v>1292</v>
      </c>
      <c r="G1742" t="s">
        <v>524</v>
      </c>
      <c r="H1742" t="s">
        <v>1460</v>
      </c>
      <c r="I1742" t="s">
        <v>561</v>
      </c>
      <c r="J1742" t="s">
        <v>1339</v>
      </c>
      <c r="K1742" t="s">
        <v>1340</v>
      </c>
      <c r="L1742">
        <v>2.054748336418671E-2</v>
      </c>
      <c r="M1742">
        <v>0</v>
      </c>
      <c r="N1742">
        <v>0.10860812729084834</v>
      </c>
      <c r="O1742">
        <v>0</v>
      </c>
      <c r="P1742">
        <v>0</v>
      </c>
      <c r="Q1742">
        <v>0</v>
      </c>
      <c r="R1742">
        <v>33.154997812356022</v>
      </c>
      <c r="S1742">
        <v>6.4210885239707263E-3</v>
      </c>
      <c r="T1742">
        <v>3.9744578741039742E-4</v>
      </c>
      <c r="U1742">
        <v>33.433963870103589</v>
      </c>
      <c r="W1742" s="429">
        <f t="shared" si="41"/>
        <v>33.154997812356022</v>
      </c>
      <c r="X1742" s="429">
        <f t="shared" si="41"/>
        <v>6.4210885239707263E-3</v>
      </c>
      <c r="Y1742" s="429">
        <f t="shared" si="41"/>
        <v>3.9744578741039742E-4</v>
      </c>
      <c r="Z1742" s="429">
        <f t="shared" si="41"/>
        <v>33.433963870103589</v>
      </c>
      <c r="AA1742" s="429" t="s">
        <v>1296</v>
      </c>
    </row>
    <row r="1743" spans="1:27" x14ac:dyDescent="0.25">
      <c r="A1743" t="s">
        <v>149</v>
      </c>
      <c r="B1743" t="s">
        <v>186</v>
      </c>
      <c r="C1743" t="s">
        <v>1459</v>
      </c>
      <c r="D1743" t="s">
        <v>1325</v>
      </c>
      <c r="E1743" t="s">
        <v>1326</v>
      </c>
      <c r="F1743" t="s">
        <v>1292</v>
      </c>
      <c r="G1743" t="s">
        <v>524</v>
      </c>
      <c r="H1743" t="s">
        <v>1461</v>
      </c>
      <c r="I1743" t="s">
        <v>534</v>
      </c>
      <c r="J1743" t="s">
        <v>1339</v>
      </c>
      <c r="K1743" t="s">
        <v>1340</v>
      </c>
      <c r="L1743">
        <v>0.60647963173361719</v>
      </c>
      <c r="M1743">
        <v>0</v>
      </c>
      <c r="N1743">
        <v>3.2056780811141774</v>
      </c>
      <c r="O1743">
        <v>0</v>
      </c>
      <c r="P1743">
        <v>0</v>
      </c>
      <c r="Q1743">
        <v>0</v>
      </c>
      <c r="R1743">
        <v>978.6030973707251</v>
      </c>
      <c r="S1743">
        <v>0.18952488410985802</v>
      </c>
      <c r="T1743">
        <v>1.1731012042227101E-2</v>
      </c>
      <c r="U1743">
        <v>986.83706106205534</v>
      </c>
      <c r="W1743" s="429">
        <f t="shared" si="41"/>
        <v>978.6030973707251</v>
      </c>
      <c r="X1743" s="429">
        <f t="shared" si="41"/>
        <v>0.18952488410985802</v>
      </c>
      <c r="Y1743" s="429">
        <f t="shared" si="41"/>
        <v>1.1731012042227101E-2</v>
      </c>
      <c r="Z1743" s="429">
        <f t="shared" si="41"/>
        <v>986.83706106205534</v>
      </c>
      <c r="AA1743" s="429" t="s">
        <v>1296</v>
      </c>
    </row>
    <row r="1744" spans="1:27" x14ac:dyDescent="0.25">
      <c r="A1744" t="s">
        <v>149</v>
      </c>
      <c r="B1744" t="s">
        <v>186</v>
      </c>
      <c r="C1744" t="s">
        <v>1459</v>
      </c>
      <c r="D1744" t="s">
        <v>1325</v>
      </c>
      <c r="E1744" t="s">
        <v>1326</v>
      </c>
      <c r="F1744" t="s">
        <v>1292</v>
      </c>
      <c r="G1744" t="s">
        <v>524</v>
      </c>
      <c r="H1744" t="s">
        <v>1462</v>
      </c>
      <c r="I1744" t="s">
        <v>1463</v>
      </c>
      <c r="J1744" t="s">
        <v>1339</v>
      </c>
      <c r="K1744" t="s">
        <v>1340</v>
      </c>
      <c r="L1744">
        <v>4.1863118901700164E-2</v>
      </c>
      <c r="M1744">
        <v>0</v>
      </c>
      <c r="N1744">
        <v>0.22127648753289225</v>
      </c>
      <c r="O1744">
        <v>0</v>
      </c>
      <c r="P1744">
        <v>0</v>
      </c>
      <c r="Q1744">
        <v>0</v>
      </c>
      <c r="R1744">
        <v>67.549470219960739</v>
      </c>
      <c r="S1744">
        <v>1.3082224601084064E-2</v>
      </c>
      <c r="T1744">
        <v>8.0974978591982305E-4</v>
      </c>
      <c r="U1744">
        <v>68.117831271191946</v>
      </c>
      <c r="W1744" s="429">
        <f t="shared" si="41"/>
        <v>67.549470219960739</v>
      </c>
      <c r="X1744" s="429">
        <f t="shared" si="41"/>
        <v>1.3082224601084064E-2</v>
      </c>
      <c r="Y1744" s="429">
        <f t="shared" si="41"/>
        <v>8.0974978591982305E-4</v>
      </c>
      <c r="Z1744" s="429">
        <f t="shared" si="41"/>
        <v>68.117831271191946</v>
      </c>
      <c r="AA1744" s="429" t="s">
        <v>1296</v>
      </c>
    </row>
    <row r="1745" spans="1:27" x14ac:dyDescent="0.25">
      <c r="A1745" t="s">
        <v>149</v>
      </c>
      <c r="B1745" t="s">
        <v>186</v>
      </c>
      <c r="C1745" t="s">
        <v>1459</v>
      </c>
      <c r="D1745" t="s">
        <v>1325</v>
      </c>
      <c r="E1745" t="s">
        <v>1326</v>
      </c>
      <c r="F1745" t="s">
        <v>1292</v>
      </c>
      <c r="G1745" t="s">
        <v>524</v>
      </c>
      <c r="H1745" t="s">
        <v>1464</v>
      </c>
      <c r="I1745" t="s">
        <v>186</v>
      </c>
      <c r="J1745" t="s">
        <v>1339</v>
      </c>
      <c r="K1745" t="s">
        <v>1340</v>
      </c>
      <c r="L1745">
        <v>1.0485241929571865</v>
      </c>
      <c r="M1745">
        <v>0</v>
      </c>
      <c r="N1745">
        <v>5.5421993534601217</v>
      </c>
      <c r="O1745">
        <v>0</v>
      </c>
      <c r="P1745">
        <v>0</v>
      </c>
      <c r="Q1745">
        <v>0</v>
      </c>
      <c r="R1745">
        <v>1691.8771368512005</v>
      </c>
      <c r="S1745">
        <v>0.32766380890410057</v>
      </c>
      <c r="T1745">
        <v>2.0281389993241888E-2</v>
      </c>
      <c r="U1745">
        <v>1706.1125862917888</v>
      </c>
      <c r="W1745" s="429">
        <f t="shared" si="41"/>
        <v>1691.8771368512005</v>
      </c>
      <c r="X1745" s="429">
        <f t="shared" si="41"/>
        <v>0.32766380890410057</v>
      </c>
      <c r="Y1745" s="429">
        <f t="shared" si="41"/>
        <v>2.0281389993241888E-2</v>
      </c>
      <c r="Z1745" s="429">
        <f t="shared" si="41"/>
        <v>1706.1125862917888</v>
      </c>
      <c r="AA1745" s="429" t="s">
        <v>1296</v>
      </c>
    </row>
    <row r="1746" spans="1:27" x14ac:dyDescent="0.25">
      <c r="A1746" t="s">
        <v>149</v>
      </c>
      <c r="B1746" t="s">
        <v>186</v>
      </c>
      <c r="C1746" t="s">
        <v>1459</v>
      </c>
      <c r="D1746" t="s">
        <v>1325</v>
      </c>
      <c r="E1746" t="s">
        <v>1326</v>
      </c>
      <c r="F1746" t="s">
        <v>1292</v>
      </c>
      <c r="G1746" t="s">
        <v>524</v>
      </c>
      <c r="H1746" t="s">
        <v>1460</v>
      </c>
      <c r="I1746" t="s">
        <v>561</v>
      </c>
      <c r="J1746" t="s">
        <v>1342</v>
      </c>
      <c r="K1746" t="s">
        <v>1341</v>
      </c>
      <c r="L1746">
        <v>0</v>
      </c>
      <c r="M1746">
        <v>0</v>
      </c>
      <c r="N1746">
        <v>0</v>
      </c>
      <c r="O1746">
        <v>0</v>
      </c>
      <c r="P1746">
        <v>0</v>
      </c>
      <c r="Q1746">
        <v>0</v>
      </c>
      <c r="R1746">
        <v>0</v>
      </c>
      <c r="S1746">
        <v>0</v>
      </c>
      <c r="T1746">
        <v>0</v>
      </c>
      <c r="U1746">
        <v>0</v>
      </c>
      <c r="W1746" s="429">
        <f t="shared" si="41"/>
        <v>0</v>
      </c>
      <c r="X1746" s="429">
        <f t="shared" si="41"/>
        <v>0</v>
      </c>
      <c r="Y1746" s="429">
        <f t="shared" si="41"/>
        <v>0</v>
      </c>
      <c r="Z1746" s="429">
        <f t="shared" si="41"/>
        <v>0</v>
      </c>
      <c r="AA1746" s="429" t="s">
        <v>1296</v>
      </c>
    </row>
    <row r="1747" spans="1:27" x14ac:dyDescent="0.25">
      <c r="A1747" t="s">
        <v>149</v>
      </c>
      <c r="B1747" t="s">
        <v>186</v>
      </c>
      <c r="C1747" t="s">
        <v>1459</v>
      </c>
      <c r="D1747" t="s">
        <v>1325</v>
      </c>
      <c r="E1747" t="s">
        <v>1326</v>
      </c>
      <c r="F1747" t="s">
        <v>1292</v>
      </c>
      <c r="G1747" t="s">
        <v>524</v>
      </c>
      <c r="H1747" t="s">
        <v>1461</v>
      </c>
      <c r="I1747" t="s">
        <v>534</v>
      </c>
      <c r="J1747" t="s">
        <v>1342</v>
      </c>
      <c r="K1747" t="s">
        <v>1341</v>
      </c>
      <c r="L1747">
        <v>0</v>
      </c>
      <c r="M1747">
        <v>0</v>
      </c>
      <c r="N1747">
        <v>0</v>
      </c>
      <c r="O1747">
        <v>0</v>
      </c>
      <c r="P1747">
        <v>0</v>
      </c>
      <c r="Q1747">
        <v>0</v>
      </c>
      <c r="R1747">
        <v>0</v>
      </c>
      <c r="S1747">
        <v>0</v>
      </c>
      <c r="T1747">
        <v>0</v>
      </c>
      <c r="U1747">
        <v>0</v>
      </c>
      <c r="W1747" s="429">
        <f t="shared" si="41"/>
        <v>0</v>
      </c>
      <c r="X1747" s="429">
        <f t="shared" si="41"/>
        <v>0</v>
      </c>
      <c r="Y1747" s="429">
        <f t="shared" si="41"/>
        <v>0</v>
      </c>
      <c r="Z1747" s="429">
        <f t="shared" si="41"/>
        <v>0</v>
      </c>
      <c r="AA1747" s="429" t="s">
        <v>1296</v>
      </c>
    </row>
    <row r="1748" spans="1:27" x14ac:dyDescent="0.25">
      <c r="A1748" t="s">
        <v>149</v>
      </c>
      <c r="B1748" t="s">
        <v>186</v>
      </c>
      <c r="C1748" t="s">
        <v>1459</v>
      </c>
      <c r="D1748" t="s">
        <v>1325</v>
      </c>
      <c r="E1748" t="s">
        <v>1326</v>
      </c>
      <c r="F1748" t="s">
        <v>1292</v>
      </c>
      <c r="G1748" t="s">
        <v>524</v>
      </c>
      <c r="H1748" t="s">
        <v>1462</v>
      </c>
      <c r="I1748" t="s">
        <v>1463</v>
      </c>
      <c r="J1748" t="s">
        <v>1342</v>
      </c>
      <c r="K1748" t="s">
        <v>1341</v>
      </c>
      <c r="L1748">
        <v>0</v>
      </c>
      <c r="M1748">
        <v>0</v>
      </c>
      <c r="N1748">
        <v>0</v>
      </c>
      <c r="O1748">
        <v>0</v>
      </c>
      <c r="P1748">
        <v>0</v>
      </c>
      <c r="Q1748">
        <v>0</v>
      </c>
      <c r="R1748">
        <v>0</v>
      </c>
      <c r="S1748">
        <v>0</v>
      </c>
      <c r="T1748">
        <v>0</v>
      </c>
      <c r="U1748">
        <v>0</v>
      </c>
      <c r="W1748" s="429">
        <f t="shared" si="41"/>
        <v>0</v>
      </c>
      <c r="X1748" s="429">
        <f t="shared" si="41"/>
        <v>0</v>
      </c>
      <c r="Y1748" s="429">
        <f t="shared" si="41"/>
        <v>0</v>
      </c>
      <c r="Z1748" s="429">
        <f t="shared" si="41"/>
        <v>0</v>
      </c>
      <c r="AA1748" s="429" t="s">
        <v>1296</v>
      </c>
    </row>
    <row r="1749" spans="1:27" x14ac:dyDescent="0.25">
      <c r="A1749" t="s">
        <v>149</v>
      </c>
      <c r="B1749" t="s">
        <v>186</v>
      </c>
      <c r="C1749" t="s">
        <v>1459</v>
      </c>
      <c r="D1749" t="s">
        <v>1325</v>
      </c>
      <c r="E1749" t="s">
        <v>1326</v>
      </c>
      <c r="F1749" t="s">
        <v>1292</v>
      </c>
      <c r="G1749" t="s">
        <v>524</v>
      </c>
      <c r="H1749" t="s">
        <v>1464</v>
      </c>
      <c r="I1749" t="s">
        <v>186</v>
      </c>
      <c r="J1749" t="s">
        <v>1342</v>
      </c>
      <c r="K1749" t="s">
        <v>1341</v>
      </c>
      <c r="L1749">
        <v>0</v>
      </c>
      <c r="M1749">
        <v>0</v>
      </c>
      <c r="N1749">
        <v>0</v>
      </c>
      <c r="O1749">
        <v>0</v>
      </c>
      <c r="P1749">
        <v>0</v>
      </c>
      <c r="Q1749">
        <v>0</v>
      </c>
      <c r="R1749">
        <v>0</v>
      </c>
      <c r="S1749">
        <v>0</v>
      </c>
      <c r="T1749">
        <v>0</v>
      </c>
      <c r="U1749">
        <v>0</v>
      </c>
      <c r="W1749" s="429">
        <f t="shared" si="41"/>
        <v>0</v>
      </c>
      <c r="X1749" s="429">
        <f t="shared" si="41"/>
        <v>0</v>
      </c>
      <c r="Y1749" s="429">
        <f t="shared" si="41"/>
        <v>0</v>
      </c>
      <c r="Z1749" s="429">
        <f t="shared" si="41"/>
        <v>0</v>
      </c>
      <c r="AA1749" s="429" t="s">
        <v>1296</v>
      </c>
    </row>
    <row r="1750" spans="1:27" x14ac:dyDescent="0.25">
      <c r="A1750" t="s">
        <v>149</v>
      </c>
      <c r="B1750" t="s">
        <v>186</v>
      </c>
      <c r="C1750" t="s">
        <v>1459</v>
      </c>
      <c r="D1750" t="s">
        <v>1325</v>
      </c>
      <c r="E1750" t="s">
        <v>1326</v>
      </c>
      <c r="F1750" t="s">
        <v>1292</v>
      </c>
      <c r="G1750" t="s">
        <v>524</v>
      </c>
      <c r="H1750" t="s">
        <v>1460</v>
      </c>
      <c r="I1750" t="s">
        <v>561</v>
      </c>
      <c r="J1750" t="s">
        <v>1344</v>
      </c>
      <c r="K1750" t="s">
        <v>1343</v>
      </c>
      <c r="L1750">
        <v>0</v>
      </c>
      <c r="M1750">
        <v>0</v>
      </c>
      <c r="N1750">
        <v>0</v>
      </c>
      <c r="O1750">
        <v>0</v>
      </c>
      <c r="P1750">
        <v>0</v>
      </c>
      <c r="Q1750">
        <v>0</v>
      </c>
      <c r="R1750">
        <v>0</v>
      </c>
      <c r="S1750">
        <v>0</v>
      </c>
      <c r="T1750">
        <v>0</v>
      </c>
      <c r="U1750">
        <v>0</v>
      </c>
      <c r="W1750" s="429">
        <f t="shared" si="41"/>
        <v>0</v>
      </c>
      <c r="X1750" s="429">
        <f t="shared" si="41"/>
        <v>0</v>
      </c>
      <c r="Y1750" s="429">
        <f t="shared" si="41"/>
        <v>0</v>
      </c>
      <c r="Z1750" s="429">
        <f t="shared" si="41"/>
        <v>0</v>
      </c>
      <c r="AA1750" s="429" t="s">
        <v>1295</v>
      </c>
    </row>
    <row r="1751" spans="1:27" x14ac:dyDescent="0.25">
      <c r="A1751" t="s">
        <v>149</v>
      </c>
      <c r="B1751" t="s">
        <v>186</v>
      </c>
      <c r="C1751" t="s">
        <v>1459</v>
      </c>
      <c r="D1751" t="s">
        <v>1325</v>
      </c>
      <c r="E1751" t="s">
        <v>1326</v>
      </c>
      <c r="F1751" t="s">
        <v>1292</v>
      </c>
      <c r="G1751" t="s">
        <v>524</v>
      </c>
      <c r="H1751" t="s">
        <v>1461</v>
      </c>
      <c r="I1751" t="s">
        <v>534</v>
      </c>
      <c r="J1751" t="s">
        <v>1344</v>
      </c>
      <c r="K1751" t="s">
        <v>1343</v>
      </c>
      <c r="L1751">
        <v>0</v>
      </c>
      <c r="M1751">
        <v>1108.8084618897483</v>
      </c>
      <c r="N1751">
        <v>0</v>
      </c>
      <c r="O1751">
        <v>0</v>
      </c>
      <c r="P1751">
        <v>0</v>
      </c>
      <c r="Q1751">
        <v>0</v>
      </c>
      <c r="R1751">
        <v>405.25643956790685</v>
      </c>
      <c r="S1751">
        <v>4783.2241244123361</v>
      </c>
      <c r="T1751">
        <v>0</v>
      </c>
      <c r="U1751">
        <v>119985.85954987632</v>
      </c>
      <c r="W1751" s="429">
        <f t="shared" si="41"/>
        <v>405.25643956790685</v>
      </c>
      <c r="X1751" s="429">
        <f t="shared" si="41"/>
        <v>4783.2241244123361</v>
      </c>
      <c r="Y1751" s="429">
        <f t="shared" si="41"/>
        <v>0</v>
      </c>
      <c r="Z1751" s="429">
        <f t="shared" si="41"/>
        <v>119985.85954987632</v>
      </c>
      <c r="AA1751" s="429" t="s">
        <v>1295</v>
      </c>
    </row>
    <row r="1752" spans="1:27" x14ac:dyDescent="0.25">
      <c r="A1752" t="s">
        <v>149</v>
      </c>
      <c r="B1752" t="s">
        <v>186</v>
      </c>
      <c r="C1752" t="s">
        <v>1459</v>
      </c>
      <c r="D1752" t="s">
        <v>1325</v>
      </c>
      <c r="E1752" t="s">
        <v>1326</v>
      </c>
      <c r="F1752" t="s">
        <v>1292</v>
      </c>
      <c r="G1752" t="s">
        <v>524</v>
      </c>
      <c r="H1752" t="s">
        <v>1462</v>
      </c>
      <c r="I1752" t="s">
        <v>1463</v>
      </c>
      <c r="J1752" t="s">
        <v>1344</v>
      </c>
      <c r="K1752" t="s">
        <v>1343</v>
      </c>
      <c r="L1752">
        <v>0</v>
      </c>
      <c r="M1752">
        <v>1.9411013258386824</v>
      </c>
      <c r="N1752">
        <v>0</v>
      </c>
      <c r="O1752">
        <v>0</v>
      </c>
      <c r="P1752">
        <v>0</v>
      </c>
      <c r="Q1752">
        <v>0</v>
      </c>
      <c r="R1752">
        <v>0.70944968331973846</v>
      </c>
      <c r="S1752">
        <v>8.3736037456427361</v>
      </c>
      <c r="T1752">
        <v>0</v>
      </c>
      <c r="U1752">
        <v>210.04954332438814</v>
      </c>
      <c r="W1752" s="429">
        <f t="shared" si="41"/>
        <v>0.70944968331973846</v>
      </c>
      <c r="X1752" s="429">
        <f t="shared" si="41"/>
        <v>8.3736037456427361</v>
      </c>
      <c r="Y1752" s="429">
        <f t="shared" si="41"/>
        <v>0</v>
      </c>
      <c r="Z1752" s="429">
        <f t="shared" si="41"/>
        <v>210.04954332438814</v>
      </c>
      <c r="AA1752" s="429" t="s">
        <v>1295</v>
      </c>
    </row>
    <row r="1753" spans="1:27" x14ac:dyDescent="0.25">
      <c r="A1753" t="s">
        <v>149</v>
      </c>
      <c r="B1753" t="s">
        <v>186</v>
      </c>
      <c r="C1753" t="s">
        <v>1459</v>
      </c>
      <c r="D1753" t="s">
        <v>1325</v>
      </c>
      <c r="E1753" t="s">
        <v>1326</v>
      </c>
      <c r="F1753" t="s">
        <v>1292</v>
      </c>
      <c r="G1753" t="s">
        <v>524</v>
      </c>
      <c r="H1753" t="s">
        <v>1464</v>
      </c>
      <c r="I1753" t="s">
        <v>186</v>
      </c>
      <c r="J1753" t="s">
        <v>1344</v>
      </c>
      <c r="K1753" t="s">
        <v>1343</v>
      </c>
      <c r="L1753">
        <v>0</v>
      </c>
      <c r="M1753">
        <v>1394.7998557514036</v>
      </c>
      <c r="N1753">
        <v>0</v>
      </c>
      <c r="O1753">
        <v>0</v>
      </c>
      <c r="P1753">
        <v>0</v>
      </c>
      <c r="Q1753">
        <v>0</v>
      </c>
      <c r="R1753">
        <v>509.78292724090744</v>
      </c>
      <c r="S1753">
        <v>6016.9457107014214</v>
      </c>
      <c r="T1753">
        <v>0</v>
      </c>
      <c r="U1753">
        <v>150933.42569477644</v>
      </c>
      <c r="W1753" s="429">
        <f t="shared" si="41"/>
        <v>509.78292724090744</v>
      </c>
      <c r="X1753" s="429">
        <f t="shared" si="41"/>
        <v>6016.9457107014214</v>
      </c>
      <c r="Y1753" s="429">
        <f t="shared" si="41"/>
        <v>0</v>
      </c>
      <c r="Z1753" s="429">
        <f t="shared" si="41"/>
        <v>150933.42569477644</v>
      </c>
      <c r="AA1753" s="429" t="s">
        <v>1295</v>
      </c>
    </row>
    <row r="1754" spans="1:27" x14ac:dyDescent="0.25">
      <c r="A1754" t="s">
        <v>149</v>
      </c>
      <c r="B1754" t="s">
        <v>186</v>
      </c>
      <c r="C1754" t="s">
        <v>1459</v>
      </c>
      <c r="D1754" t="s">
        <v>1325</v>
      </c>
      <c r="E1754" t="s">
        <v>1326</v>
      </c>
      <c r="F1754" t="s">
        <v>1292</v>
      </c>
      <c r="G1754" t="s">
        <v>524</v>
      </c>
      <c r="H1754" t="s">
        <v>1460</v>
      </c>
      <c r="I1754" t="s">
        <v>561</v>
      </c>
      <c r="J1754" t="s">
        <v>1345</v>
      </c>
      <c r="K1754" t="s">
        <v>1346</v>
      </c>
      <c r="L1754">
        <v>0</v>
      </c>
      <c r="M1754">
        <v>0</v>
      </c>
      <c r="N1754">
        <v>0</v>
      </c>
      <c r="O1754">
        <v>0</v>
      </c>
      <c r="P1754">
        <v>0</v>
      </c>
      <c r="Q1754">
        <v>0</v>
      </c>
      <c r="R1754">
        <v>0</v>
      </c>
      <c r="S1754">
        <v>0</v>
      </c>
      <c r="T1754">
        <v>0</v>
      </c>
      <c r="U1754">
        <v>0</v>
      </c>
      <c r="W1754" s="429">
        <f t="shared" si="41"/>
        <v>0</v>
      </c>
      <c r="X1754" s="429">
        <f t="shared" si="41"/>
        <v>0</v>
      </c>
      <c r="Y1754" s="429">
        <f t="shared" si="41"/>
        <v>0</v>
      </c>
      <c r="Z1754" s="429">
        <f t="shared" si="41"/>
        <v>0</v>
      </c>
      <c r="AA1754" s="429" t="s">
        <v>1295</v>
      </c>
    </row>
    <row r="1755" spans="1:27" x14ac:dyDescent="0.25">
      <c r="A1755" t="s">
        <v>149</v>
      </c>
      <c r="B1755" t="s">
        <v>186</v>
      </c>
      <c r="C1755" t="s">
        <v>1459</v>
      </c>
      <c r="D1755" t="s">
        <v>1325</v>
      </c>
      <c r="E1755" t="s">
        <v>1326</v>
      </c>
      <c r="F1755" t="s">
        <v>1292</v>
      </c>
      <c r="G1755" t="s">
        <v>524</v>
      </c>
      <c r="H1755" t="s">
        <v>1461</v>
      </c>
      <c r="I1755" t="s">
        <v>534</v>
      </c>
      <c r="J1755" t="s">
        <v>1345</v>
      </c>
      <c r="K1755" t="s">
        <v>1346</v>
      </c>
      <c r="L1755">
        <v>0</v>
      </c>
      <c r="M1755">
        <v>0</v>
      </c>
      <c r="N1755">
        <v>0</v>
      </c>
      <c r="O1755">
        <v>0</v>
      </c>
      <c r="P1755">
        <v>0</v>
      </c>
      <c r="Q1755">
        <v>0</v>
      </c>
      <c r="R1755">
        <v>0</v>
      </c>
      <c r="S1755">
        <v>0</v>
      </c>
      <c r="T1755">
        <v>0</v>
      </c>
      <c r="U1755">
        <v>0</v>
      </c>
      <c r="W1755" s="429">
        <f t="shared" si="41"/>
        <v>0</v>
      </c>
      <c r="X1755" s="429">
        <f t="shared" si="41"/>
        <v>0</v>
      </c>
      <c r="Y1755" s="429">
        <f t="shared" si="41"/>
        <v>0</v>
      </c>
      <c r="Z1755" s="429">
        <f t="shared" si="41"/>
        <v>0</v>
      </c>
      <c r="AA1755" s="429" t="s">
        <v>1295</v>
      </c>
    </row>
    <row r="1756" spans="1:27" x14ac:dyDescent="0.25">
      <c r="A1756" t="s">
        <v>149</v>
      </c>
      <c r="B1756" t="s">
        <v>186</v>
      </c>
      <c r="C1756" t="s">
        <v>1459</v>
      </c>
      <c r="D1756" t="s">
        <v>1325</v>
      </c>
      <c r="E1756" t="s">
        <v>1326</v>
      </c>
      <c r="F1756" t="s">
        <v>1292</v>
      </c>
      <c r="G1756" t="s">
        <v>524</v>
      </c>
      <c r="H1756" t="s">
        <v>1462</v>
      </c>
      <c r="I1756" t="s">
        <v>1463</v>
      </c>
      <c r="J1756" t="s">
        <v>1345</v>
      </c>
      <c r="K1756" t="s">
        <v>1346</v>
      </c>
      <c r="L1756">
        <v>0.24610018647300475</v>
      </c>
      <c r="M1756">
        <v>2.2006061265818479E-2</v>
      </c>
      <c r="N1756">
        <v>5.4767763692672777E-2</v>
      </c>
      <c r="O1756">
        <v>6.0916931432792871E-4</v>
      </c>
      <c r="P1756">
        <v>1.1056275563997636E-2</v>
      </c>
      <c r="Q1756">
        <v>1.1056275563997636E-2</v>
      </c>
      <c r="R1756">
        <v>56.420917298568455</v>
      </c>
      <c r="S1756">
        <v>1.6857337608991848E-3</v>
      </c>
      <c r="T1756">
        <v>1.7739102440361646E-3</v>
      </c>
      <c r="U1756">
        <v>56.991685895313715</v>
      </c>
      <c r="W1756" s="429">
        <f t="shared" si="41"/>
        <v>56.420917298568455</v>
      </c>
      <c r="X1756" s="429">
        <f t="shared" si="41"/>
        <v>1.6857337608991848E-3</v>
      </c>
      <c r="Y1756" s="429">
        <f t="shared" si="41"/>
        <v>1.7739102440361646E-3</v>
      </c>
      <c r="Z1756" s="429">
        <f t="shared" si="41"/>
        <v>56.991685895313715</v>
      </c>
      <c r="AA1756" s="429" t="s">
        <v>1295</v>
      </c>
    </row>
    <row r="1757" spans="1:27" x14ac:dyDescent="0.25">
      <c r="A1757" t="s">
        <v>149</v>
      </c>
      <c r="B1757" t="s">
        <v>186</v>
      </c>
      <c r="C1757" t="s">
        <v>1459</v>
      </c>
      <c r="D1757" t="s">
        <v>1325</v>
      </c>
      <c r="E1757" t="s">
        <v>1326</v>
      </c>
      <c r="F1757" t="s">
        <v>1292</v>
      </c>
      <c r="G1757" t="s">
        <v>524</v>
      </c>
      <c r="H1757" t="s">
        <v>1464</v>
      </c>
      <c r="I1757" t="s">
        <v>186</v>
      </c>
      <c r="J1757" t="s">
        <v>1345</v>
      </c>
      <c r="K1757" t="s">
        <v>1346</v>
      </c>
      <c r="L1757">
        <v>1.968801491784038</v>
      </c>
      <c r="M1757">
        <v>0.17604849012654783</v>
      </c>
      <c r="N1757">
        <v>0.43814210954138222</v>
      </c>
      <c r="O1757">
        <v>4.8733545146234297E-3</v>
      </c>
      <c r="P1757">
        <v>8.8450204511981087E-2</v>
      </c>
      <c r="Q1757">
        <v>8.8450204511981087E-2</v>
      </c>
      <c r="R1757">
        <v>451.36733838854764</v>
      </c>
      <c r="S1757">
        <v>1.3485870087193477E-2</v>
      </c>
      <c r="T1757">
        <v>1.4191281952289317E-2</v>
      </c>
      <c r="U1757">
        <v>455.93348716250972</v>
      </c>
      <c r="W1757" s="429">
        <f t="shared" si="41"/>
        <v>451.36733838854764</v>
      </c>
      <c r="X1757" s="429">
        <f t="shared" si="41"/>
        <v>1.3485870087193477E-2</v>
      </c>
      <c r="Y1757" s="429">
        <f t="shared" si="41"/>
        <v>1.4191281952289317E-2</v>
      </c>
      <c r="Z1757" s="429">
        <f t="shared" si="41"/>
        <v>455.93348716250972</v>
      </c>
      <c r="AA1757" s="429" t="s">
        <v>1295</v>
      </c>
    </row>
    <row r="1758" spans="1:27" x14ac:dyDescent="0.25">
      <c r="A1758" t="s">
        <v>149</v>
      </c>
      <c r="B1758" t="s">
        <v>186</v>
      </c>
      <c r="C1758" t="s">
        <v>1459</v>
      </c>
      <c r="D1758" t="s">
        <v>1325</v>
      </c>
      <c r="E1758" t="s">
        <v>1326</v>
      </c>
      <c r="F1758" t="s">
        <v>1292</v>
      </c>
      <c r="G1758" t="s">
        <v>524</v>
      </c>
      <c r="H1758" t="s">
        <v>1460</v>
      </c>
      <c r="I1758" t="s">
        <v>561</v>
      </c>
      <c r="J1758" t="s">
        <v>1465</v>
      </c>
      <c r="K1758" t="s">
        <v>1347</v>
      </c>
      <c r="L1758">
        <v>0</v>
      </c>
      <c r="M1758">
        <v>0</v>
      </c>
      <c r="N1758">
        <v>0</v>
      </c>
      <c r="O1758">
        <v>0</v>
      </c>
      <c r="P1758">
        <v>0</v>
      </c>
      <c r="Q1758">
        <v>0</v>
      </c>
      <c r="R1758">
        <v>0</v>
      </c>
      <c r="S1758">
        <v>0</v>
      </c>
      <c r="T1758">
        <v>0</v>
      </c>
      <c r="U1758">
        <v>0</v>
      </c>
      <c r="W1758" s="429">
        <f t="shared" si="41"/>
        <v>0</v>
      </c>
      <c r="X1758" s="429">
        <f t="shared" si="41"/>
        <v>0</v>
      </c>
      <c r="Y1758" s="429">
        <f t="shared" si="41"/>
        <v>0</v>
      </c>
      <c r="Z1758" s="429">
        <f t="shared" si="41"/>
        <v>0</v>
      </c>
      <c r="AA1758" s="429" t="s">
        <v>1295</v>
      </c>
    </row>
    <row r="1759" spans="1:27" x14ac:dyDescent="0.25">
      <c r="A1759" t="s">
        <v>149</v>
      </c>
      <c r="B1759" t="s">
        <v>186</v>
      </c>
      <c r="C1759" t="s">
        <v>1459</v>
      </c>
      <c r="D1759" t="s">
        <v>1325</v>
      </c>
      <c r="E1759" t="s">
        <v>1326</v>
      </c>
      <c r="F1759" t="s">
        <v>1292</v>
      </c>
      <c r="G1759" t="s">
        <v>524</v>
      </c>
      <c r="H1759" t="s">
        <v>1461</v>
      </c>
      <c r="I1759" t="s">
        <v>534</v>
      </c>
      <c r="J1759" t="s">
        <v>1465</v>
      </c>
      <c r="K1759" t="s">
        <v>1347</v>
      </c>
      <c r="L1759">
        <v>0</v>
      </c>
      <c r="M1759">
        <v>0</v>
      </c>
      <c r="N1759">
        <v>0</v>
      </c>
      <c r="O1759">
        <v>0</v>
      </c>
      <c r="P1759">
        <v>0</v>
      </c>
      <c r="Q1759">
        <v>0</v>
      </c>
      <c r="R1759">
        <v>0</v>
      </c>
      <c r="S1759">
        <v>0</v>
      </c>
      <c r="T1759">
        <v>0</v>
      </c>
      <c r="U1759">
        <v>0</v>
      </c>
      <c r="W1759" s="429">
        <f t="shared" si="41"/>
        <v>0</v>
      </c>
      <c r="X1759" s="429">
        <f t="shared" si="41"/>
        <v>0</v>
      </c>
      <c r="Y1759" s="429">
        <f t="shared" si="41"/>
        <v>0</v>
      </c>
      <c r="Z1759" s="429">
        <f t="shared" si="41"/>
        <v>0</v>
      </c>
      <c r="AA1759" s="429" t="s">
        <v>1295</v>
      </c>
    </row>
    <row r="1760" spans="1:27" x14ac:dyDescent="0.25">
      <c r="A1760" t="s">
        <v>149</v>
      </c>
      <c r="B1760" t="s">
        <v>186</v>
      </c>
      <c r="C1760" t="s">
        <v>1459</v>
      </c>
      <c r="D1760" t="s">
        <v>1325</v>
      </c>
      <c r="E1760" t="s">
        <v>1326</v>
      </c>
      <c r="F1760" t="s">
        <v>1292</v>
      </c>
      <c r="G1760" t="s">
        <v>524</v>
      </c>
      <c r="H1760" t="s">
        <v>1462</v>
      </c>
      <c r="I1760" t="s">
        <v>1463</v>
      </c>
      <c r="J1760" t="s">
        <v>1465</v>
      </c>
      <c r="K1760" t="s">
        <v>1347</v>
      </c>
      <c r="L1760">
        <v>0.16997716977359081</v>
      </c>
      <c r="M1760">
        <v>1.1702971584949855E-2</v>
      </c>
      <c r="N1760">
        <v>3.6364024799640023E-2</v>
      </c>
      <c r="O1760">
        <v>2.1245611020319165E-4</v>
      </c>
      <c r="P1760">
        <v>5.7170837993856206E-3</v>
      </c>
      <c r="Q1760">
        <v>5.7170837993856206E-3</v>
      </c>
      <c r="R1760">
        <v>18.871799212779163</v>
      </c>
      <c r="S1760">
        <v>5.4107402590440373E-4</v>
      </c>
      <c r="T1760">
        <v>5.9374578309310925E-4</v>
      </c>
      <c r="U1760">
        <v>19.062262306788519</v>
      </c>
      <c r="W1760" s="429">
        <f t="shared" si="41"/>
        <v>18.871799212779163</v>
      </c>
      <c r="X1760" s="429">
        <f t="shared" si="41"/>
        <v>5.4107402590440373E-4</v>
      </c>
      <c r="Y1760" s="429">
        <f t="shared" si="41"/>
        <v>5.9374578309310925E-4</v>
      </c>
      <c r="Z1760" s="429">
        <f t="shared" si="41"/>
        <v>19.062262306788519</v>
      </c>
      <c r="AA1760" s="429" t="s">
        <v>1295</v>
      </c>
    </row>
    <row r="1761" spans="1:27" x14ac:dyDescent="0.25">
      <c r="A1761" t="s">
        <v>149</v>
      </c>
      <c r="B1761" t="s">
        <v>186</v>
      </c>
      <c r="C1761" t="s">
        <v>1459</v>
      </c>
      <c r="D1761" t="s">
        <v>1325</v>
      </c>
      <c r="E1761" t="s">
        <v>1326</v>
      </c>
      <c r="F1761" t="s">
        <v>1292</v>
      </c>
      <c r="G1761" t="s">
        <v>524</v>
      </c>
      <c r="H1761" t="s">
        <v>1464</v>
      </c>
      <c r="I1761" t="s">
        <v>186</v>
      </c>
      <c r="J1761" t="s">
        <v>1465</v>
      </c>
      <c r="K1761" t="s">
        <v>1347</v>
      </c>
      <c r="L1761">
        <v>1.3598173581887265</v>
      </c>
      <c r="M1761">
        <v>9.3623772679598843E-2</v>
      </c>
      <c r="N1761">
        <v>0.29091219839712018</v>
      </c>
      <c r="O1761">
        <v>1.6996488816255332E-3</v>
      </c>
      <c r="P1761">
        <v>4.5736670395084965E-2</v>
      </c>
      <c r="Q1761">
        <v>4.5736670395084965E-2</v>
      </c>
      <c r="R1761">
        <v>150.9743937022333</v>
      </c>
      <c r="S1761">
        <v>4.3285922072352299E-3</v>
      </c>
      <c r="T1761">
        <v>4.749966264744874E-3</v>
      </c>
      <c r="U1761">
        <v>152.49809845430815</v>
      </c>
      <c r="W1761" s="429">
        <f t="shared" si="41"/>
        <v>150.9743937022333</v>
      </c>
      <c r="X1761" s="429">
        <f t="shared" si="41"/>
        <v>4.3285922072352299E-3</v>
      </c>
      <c r="Y1761" s="429">
        <f t="shared" si="41"/>
        <v>4.749966264744874E-3</v>
      </c>
      <c r="Z1761" s="429">
        <f t="shared" si="41"/>
        <v>152.49809845430815</v>
      </c>
      <c r="AA1761" s="429" t="s">
        <v>1295</v>
      </c>
    </row>
    <row r="1762" spans="1:27" x14ac:dyDescent="0.25">
      <c r="A1762" t="s">
        <v>149</v>
      </c>
      <c r="B1762" t="s">
        <v>186</v>
      </c>
      <c r="C1762" t="s">
        <v>1459</v>
      </c>
      <c r="D1762" t="s">
        <v>1325</v>
      </c>
      <c r="E1762" t="s">
        <v>1326</v>
      </c>
      <c r="F1762" t="s">
        <v>1292</v>
      </c>
      <c r="G1762" t="s">
        <v>524</v>
      </c>
      <c r="H1762" t="s">
        <v>1460</v>
      </c>
      <c r="I1762" t="s">
        <v>561</v>
      </c>
      <c r="J1762" t="s">
        <v>1351</v>
      </c>
      <c r="K1762" t="s">
        <v>1350</v>
      </c>
      <c r="L1762">
        <v>0</v>
      </c>
      <c r="M1762">
        <v>1.2764397395814433</v>
      </c>
      <c r="N1762">
        <v>0</v>
      </c>
      <c r="O1762">
        <v>0</v>
      </c>
      <c r="P1762">
        <v>0</v>
      </c>
      <c r="Q1762">
        <v>0</v>
      </c>
      <c r="R1762">
        <v>0.46652369815445827</v>
      </c>
      <c r="S1762">
        <v>5.5063589119070464</v>
      </c>
      <c r="T1762">
        <v>0</v>
      </c>
      <c r="U1762">
        <v>138.12549649583062</v>
      </c>
      <c r="W1762" s="429">
        <f t="shared" si="41"/>
        <v>0.46652369815445827</v>
      </c>
      <c r="X1762" s="429">
        <f t="shared" si="41"/>
        <v>5.5063589119070464</v>
      </c>
      <c r="Y1762" s="429">
        <f t="shared" si="41"/>
        <v>0</v>
      </c>
      <c r="Z1762" s="429">
        <f t="shared" si="41"/>
        <v>138.12549649583062</v>
      </c>
      <c r="AA1762" s="429" t="s">
        <v>1296</v>
      </c>
    </row>
    <row r="1763" spans="1:27" x14ac:dyDescent="0.25">
      <c r="A1763" t="s">
        <v>149</v>
      </c>
      <c r="B1763" t="s">
        <v>186</v>
      </c>
      <c r="C1763" t="s">
        <v>1459</v>
      </c>
      <c r="D1763" t="s">
        <v>1325</v>
      </c>
      <c r="E1763" t="s">
        <v>1326</v>
      </c>
      <c r="F1763" t="s">
        <v>1292</v>
      </c>
      <c r="G1763" t="s">
        <v>524</v>
      </c>
      <c r="H1763" t="s">
        <v>1461</v>
      </c>
      <c r="I1763" t="s">
        <v>534</v>
      </c>
      <c r="J1763" t="s">
        <v>1351</v>
      </c>
      <c r="K1763" t="s">
        <v>1350</v>
      </c>
      <c r="L1763">
        <v>0</v>
      </c>
      <c r="M1763">
        <v>3343.6338978335912</v>
      </c>
      <c r="N1763">
        <v>0</v>
      </c>
      <c r="O1763">
        <v>0</v>
      </c>
      <c r="P1763">
        <v>0</v>
      </c>
      <c r="Q1763">
        <v>0</v>
      </c>
      <c r="R1763">
        <v>1222.0588273156034</v>
      </c>
      <c r="S1763">
        <v>14423.907169740509</v>
      </c>
      <c r="T1763">
        <v>0</v>
      </c>
      <c r="U1763">
        <v>361819.73807082832</v>
      </c>
      <c r="W1763" s="429">
        <f t="shared" si="41"/>
        <v>1222.0588273156034</v>
      </c>
      <c r="X1763" s="429">
        <f t="shared" si="41"/>
        <v>14423.907169740509</v>
      </c>
      <c r="Y1763" s="429">
        <f t="shared" si="41"/>
        <v>0</v>
      </c>
      <c r="Z1763" s="429">
        <f t="shared" si="41"/>
        <v>361819.73807082832</v>
      </c>
      <c r="AA1763" s="429" t="s">
        <v>1296</v>
      </c>
    </row>
    <row r="1764" spans="1:27" x14ac:dyDescent="0.25">
      <c r="A1764" t="s">
        <v>149</v>
      </c>
      <c r="B1764" t="s">
        <v>186</v>
      </c>
      <c r="C1764" t="s">
        <v>1459</v>
      </c>
      <c r="D1764" t="s">
        <v>1325</v>
      </c>
      <c r="E1764" t="s">
        <v>1326</v>
      </c>
      <c r="F1764" t="s">
        <v>1292</v>
      </c>
      <c r="G1764" t="s">
        <v>524</v>
      </c>
      <c r="H1764" t="s">
        <v>1462</v>
      </c>
      <c r="I1764" t="s">
        <v>1463</v>
      </c>
      <c r="J1764" t="s">
        <v>1351</v>
      </c>
      <c r="K1764" t="s">
        <v>1350</v>
      </c>
      <c r="L1764">
        <v>0</v>
      </c>
      <c r="M1764">
        <v>29.996333880163917</v>
      </c>
      <c r="N1764">
        <v>0</v>
      </c>
      <c r="O1764">
        <v>0</v>
      </c>
      <c r="P1764">
        <v>0</v>
      </c>
      <c r="Q1764">
        <v>0</v>
      </c>
      <c r="R1764">
        <v>10.96330690662977</v>
      </c>
      <c r="S1764">
        <v>129.39943442981559</v>
      </c>
      <c r="T1764">
        <v>0</v>
      </c>
      <c r="U1764">
        <v>3245.9491676520192</v>
      </c>
      <c r="W1764" s="429">
        <f t="shared" si="41"/>
        <v>10.96330690662977</v>
      </c>
      <c r="X1764" s="429">
        <f t="shared" si="41"/>
        <v>129.39943442981559</v>
      </c>
      <c r="Y1764" s="429">
        <f t="shared" si="41"/>
        <v>0</v>
      </c>
      <c r="Z1764" s="429">
        <f t="shared" si="41"/>
        <v>3245.9491676520192</v>
      </c>
      <c r="AA1764" s="429" t="s">
        <v>1296</v>
      </c>
    </row>
    <row r="1765" spans="1:27" x14ac:dyDescent="0.25">
      <c r="A1765" t="s">
        <v>149</v>
      </c>
      <c r="B1765" t="s">
        <v>186</v>
      </c>
      <c r="C1765" t="s">
        <v>1459</v>
      </c>
      <c r="D1765" t="s">
        <v>1325</v>
      </c>
      <c r="E1765" t="s">
        <v>1326</v>
      </c>
      <c r="F1765" t="s">
        <v>1292</v>
      </c>
      <c r="G1765" t="s">
        <v>524</v>
      </c>
      <c r="H1765" t="s">
        <v>1464</v>
      </c>
      <c r="I1765" t="s">
        <v>186</v>
      </c>
      <c r="J1765" t="s">
        <v>1351</v>
      </c>
      <c r="K1765" t="s">
        <v>1350</v>
      </c>
      <c r="L1765">
        <v>0</v>
      </c>
      <c r="M1765">
        <v>5100.0149794976578</v>
      </c>
      <c r="N1765">
        <v>0</v>
      </c>
      <c r="O1765">
        <v>0</v>
      </c>
      <c r="P1765">
        <v>0</v>
      </c>
      <c r="Q1765">
        <v>0</v>
      </c>
      <c r="R1765">
        <v>1863.9954359761382</v>
      </c>
      <c r="S1765">
        <v>22000.657032524603</v>
      </c>
      <c r="T1765">
        <v>0</v>
      </c>
      <c r="U1765">
        <v>551880.42124909116</v>
      </c>
      <c r="W1765" s="429">
        <f t="shared" si="41"/>
        <v>1863.9954359761382</v>
      </c>
      <c r="X1765" s="429">
        <f t="shared" si="41"/>
        <v>22000.657032524603</v>
      </c>
      <c r="Y1765" s="429">
        <f t="shared" si="41"/>
        <v>0</v>
      </c>
      <c r="Z1765" s="429">
        <f t="shared" si="41"/>
        <v>551880.42124909116</v>
      </c>
      <c r="AA1765" s="429" t="s">
        <v>1296</v>
      </c>
    </row>
    <row r="1766" spans="1:27" x14ac:dyDescent="0.25">
      <c r="A1766" t="s">
        <v>149</v>
      </c>
      <c r="B1766" t="s">
        <v>186</v>
      </c>
      <c r="C1766" t="s">
        <v>1459</v>
      </c>
      <c r="D1766" t="s">
        <v>1325</v>
      </c>
      <c r="E1766" t="s">
        <v>1326</v>
      </c>
      <c r="F1766" t="s">
        <v>1292</v>
      </c>
      <c r="G1766" t="s">
        <v>524</v>
      </c>
      <c r="H1766" t="s">
        <v>1460</v>
      </c>
      <c r="I1766" t="s">
        <v>561</v>
      </c>
      <c r="J1766" t="s">
        <v>1352</v>
      </c>
      <c r="K1766" t="s">
        <v>1353</v>
      </c>
      <c r="L1766">
        <v>0</v>
      </c>
      <c r="M1766">
        <v>1.077389695612134</v>
      </c>
      <c r="N1766">
        <v>0</v>
      </c>
      <c r="O1766">
        <v>0</v>
      </c>
      <c r="P1766">
        <v>0</v>
      </c>
      <c r="Q1766">
        <v>0</v>
      </c>
      <c r="R1766">
        <v>1.5532237462380055E-2</v>
      </c>
      <c r="S1766">
        <v>0.18364191813144956</v>
      </c>
      <c r="T1766">
        <v>0</v>
      </c>
      <c r="U1766">
        <v>4.6065801907486188</v>
      </c>
      <c r="W1766" s="429">
        <f t="shared" si="41"/>
        <v>1.5532237462380055E-2</v>
      </c>
      <c r="X1766" s="429">
        <f t="shared" si="41"/>
        <v>0.18364191813144956</v>
      </c>
      <c r="Y1766" s="429">
        <f t="shared" si="41"/>
        <v>0</v>
      </c>
      <c r="Z1766" s="429">
        <f t="shared" si="41"/>
        <v>4.6065801907486188</v>
      </c>
      <c r="AA1766" s="429" t="s">
        <v>1296</v>
      </c>
    </row>
    <row r="1767" spans="1:27" x14ac:dyDescent="0.25">
      <c r="A1767" t="s">
        <v>149</v>
      </c>
      <c r="B1767" t="s">
        <v>186</v>
      </c>
      <c r="C1767" t="s">
        <v>1459</v>
      </c>
      <c r="D1767" t="s">
        <v>1325</v>
      </c>
      <c r="E1767" t="s">
        <v>1326</v>
      </c>
      <c r="F1767" t="s">
        <v>1292</v>
      </c>
      <c r="G1767" t="s">
        <v>524</v>
      </c>
      <c r="H1767" t="s">
        <v>1461</v>
      </c>
      <c r="I1767" t="s">
        <v>534</v>
      </c>
      <c r="J1767" t="s">
        <v>1352</v>
      </c>
      <c r="K1767" t="s">
        <v>1353</v>
      </c>
      <c r="L1767">
        <v>0</v>
      </c>
      <c r="M1767">
        <v>31.800240167966862</v>
      </c>
      <c r="N1767">
        <v>0</v>
      </c>
      <c r="O1767">
        <v>0</v>
      </c>
      <c r="P1767">
        <v>0</v>
      </c>
      <c r="Q1767">
        <v>0</v>
      </c>
      <c r="R1767">
        <v>0.4584496061742499</v>
      </c>
      <c r="S1767">
        <v>5.4203758633204746</v>
      </c>
      <c r="T1767">
        <v>0</v>
      </c>
      <c r="U1767">
        <v>135.96784618918613</v>
      </c>
      <c r="W1767" s="429">
        <f t="shared" si="41"/>
        <v>0.4584496061742499</v>
      </c>
      <c r="X1767" s="429">
        <f t="shared" si="41"/>
        <v>5.4203758633204746</v>
      </c>
      <c r="Y1767" s="429">
        <f t="shared" si="41"/>
        <v>0</v>
      </c>
      <c r="Z1767" s="429">
        <f t="shared" si="41"/>
        <v>135.96784618918613</v>
      </c>
      <c r="AA1767" s="429" t="s">
        <v>1296</v>
      </c>
    </row>
    <row r="1768" spans="1:27" x14ac:dyDescent="0.25">
      <c r="A1768" t="s">
        <v>149</v>
      </c>
      <c r="B1768" t="s">
        <v>186</v>
      </c>
      <c r="C1768" t="s">
        <v>1459</v>
      </c>
      <c r="D1768" t="s">
        <v>1325</v>
      </c>
      <c r="E1768" t="s">
        <v>1326</v>
      </c>
      <c r="F1768" t="s">
        <v>1292</v>
      </c>
      <c r="G1768" t="s">
        <v>524</v>
      </c>
      <c r="H1768" t="s">
        <v>1462</v>
      </c>
      <c r="I1768" t="s">
        <v>1463</v>
      </c>
      <c r="J1768" t="s">
        <v>1352</v>
      </c>
      <c r="K1768" t="s">
        <v>1353</v>
      </c>
      <c r="L1768">
        <v>0</v>
      </c>
      <c r="M1768">
        <v>2.1950567926722129</v>
      </c>
      <c r="N1768">
        <v>0</v>
      </c>
      <c r="O1768">
        <v>0</v>
      </c>
      <c r="P1768">
        <v>0</v>
      </c>
      <c r="Q1768">
        <v>0</v>
      </c>
      <c r="R1768">
        <v>3.1645135911406767E-2</v>
      </c>
      <c r="S1768">
        <v>0.37414915091123396</v>
      </c>
      <c r="T1768">
        <v>0</v>
      </c>
      <c r="U1768">
        <v>9.3853739086922552</v>
      </c>
      <c r="W1768" s="429">
        <f t="shared" si="41"/>
        <v>3.1645135911406767E-2</v>
      </c>
      <c r="X1768" s="429">
        <f t="shared" si="41"/>
        <v>0.37414915091123396</v>
      </c>
      <c r="Y1768" s="429">
        <f t="shared" si="41"/>
        <v>0</v>
      </c>
      <c r="Z1768" s="429">
        <f t="shared" si="41"/>
        <v>9.3853739086922552</v>
      </c>
      <c r="AA1768" s="429" t="s">
        <v>1296</v>
      </c>
    </row>
    <row r="1769" spans="1:27" x14ac:dyDescent="0.25">
      <c r="A1769" t="s">
        <v>149</v>
      </c>
      <c r="B1769" t="s">
        <v>186</v>
      </c>
      <c r="C1769" t="s">
        <v>1459</v>
      </c>
      <c r="D1769" t="s">
        <v>1325</v>
      </c>
      <c r="E1769" t="s">
        <v>1326</v>
      </c>
      <c r="F1769" t="s">
        <v>1292</v>
      </c>
      <c r="G1769" t="s">
        <v>524</v>
      </c>
      <c r="H1769" t="s">
        <v>1464</v>
      </c>
      <c r="I1769" t="s">
        <v>186</v>
      </c>
      <c r="J1769" t="s">
        <v>1352</v>
      </c>
      <c r="K1769" t="s">
        <v>1353</v>
      </c>
      <c r="L1769">
        <v>0</v>
      </c>
      <c r="M1769">
        <v>54.978468217721591</v>
      </c>
      <c r="N1769">
        <v>0</v>
      </c>
      <c r="O1769">
        <v>0</v>
      </c>
      <c r="P1769">
        <v>0</v>
      </c>
      <c r="Q1769">
        <v>0</v>
      </c>
      <c r="R1769">
        <v>0.79259958319017432</v>
      </c>
      <c r="S1769">
        <v>9.3711230027078969</v>
      </c>
      <c r="T1769">
        <v>0</v>
      </c>
      <c r="U1769">
        <v>235.07067465088758</v>
      </c>
      <c r="W1769" s="429">
        <f t="shared" si="41"/>
        <v>0.79259958319017432</v>
      </c>
      <c r="X1769" s="429">
        <f t="shared" si="41"/>
        <v>9.3711230027078969</v>
      </c>
      <c r="Y1769" s="429">
        <f t="shared" si="41"/>
        <v>0</v>
      </c>
      <c r="Z1769" s="429">
        <f t="shared" si="41"/>
        <v>235.07067465088758</v>
      </c>
      <c r="AA1769" s="429" t="s">
        <v>1296</v>
      </c>
    </row>
    <row r="1770" spans="1:27" x14ac:dyDescent="0.25">
      <c r="A1770" t="s">
        <v>149</v>
      </c>
      <c r="B1770" t="s">
        <v>186</v>
      </c>
      <c r="C1770" t="s">
        <v>1459</v>
      </c>
      <c r="D1770" t="s">
        <v>1325</v>
      </c>
      <c r="E1770" t="s">
        <v>1326</v>
      </c>
      <c r="F1770" t="s">
        <v>1292</v>
      </c>
      <c r="G1770" t="s">
        <v>524</v>
      </c>
      <c r="H1770" t="s">
        <v>1460</v>
      </c>
      <c r="I1770" t="s">
        <v>561</v>
      </c>
      <c r="J1770" t="s">
        <v>1356</v>
      </c>
      <c r="K1770" t="s">
        <v>1355</v>
      </c>
      <c r="L1770">
        <v>6.5722626876139709E-2</v>
      </c>
      <c r="M1770">
        <v>3.6147444781876848E-3</v>
      </c>
      <c r="N1770">
        <v>5.5207006575957361E-2</v>
      </c>
      <c r="O1770">
        <v>0</v>
      </c>
      <c r="P1770">
        <v>4.994919642586618E-3</v>
      </c>
      <c r="Q1770">
        <v>4.994919642586618E-3</v>
      </c>
      <c r="R1770">
        <v>78.867152251367656</v>
      </c>
      <c r="S1770">
        <v>1.5116204181512135E-3</v>
      </c>
      <c r="T1770">
        <v>1.4458977912750737E-3</v>
      </c>
      <c r="U1770">
        <v>79.335820303621389</v>
      </c>
      <c r="W1770" s="429">
        <f t="shared" si="41"/>
        <v>78.867152251367656</v>
      </c>
      <c r="X1770" s="429">
        <f t="shared" si="41"/>
        <v>1.5116204181512135E-3</v>
      </c>
      <c r="Y1770" s="429">
        <f t="shared" si="41"/>
        <v>1.4458977912750737E-3</v>
      </c>
      <c r="Z1770" s="429">
        <f t="shared" si="41"/>
        <v>79.335820303621389</v>
      </c>
      <c r="AA1770" s="429" t="s">
        <v>1295</v>
      </c>
    </row>
    <row r="1771" spans="1:27" x14ac:dyDescent="0.25">
      <c r="A1771" t="s">
        <v>149</v>
      </c>
      <c r="B1771" t="s">
        <v>186</v>
      </c>
      <c r="C1771" t="s">
        <v>1459</v>
      </c>
      <c r="D1771" t="s">
        <v>1325</v>
      </c>
      <c r="E1771" t="s">
        <v>1326</v>
      </c>
      <c r="F1771" t="s">
        <v>1292</v>
      </c>
      <c r="G1771" t="s">
        <v>524</v>
      </c>
      <c r="H1771" t="s">
        <v>1461</v>
      </c>
      <c r="I1771" t="s">
        <v>534</v>
      </c>
      <c r="J1771" t="s">
        <v>1356</v>
      </c>
      <c r="K1771" t="s">
        <v>1355</v>
      </c>
      <c r="L1771">
        <v>172.16042110204799</v>
      </c>
      <c r="M1771">
        <v>9.4688231606126401</v>
      </c>
      <c r="N1771">
        <v>144.61475372572033</v>
      </c>
      <c r="O1771">
        <v>0</v>
      </c>
      <c r="P1771">
        <v>13.084192003755646</v>
      </c>
      <c r="Q1771">
        <v>13.084192003755646</v>
      </c>
      <c r="R1771">
        <v>206592.50532245755</v>
      </c>
      <c r="S1771">
        <v>3.9596896853471035</v>
      </c>
      <c r="T1771">
        <v>3.7875292642450553</v>
      </c>
      <c r="U1771">
        <v>207820.18128533626</v>
      </c>
      <c r="W1771" s="429">
        <f t="shared" si="41"/>
        <v>206592.50532245755</v>
      </c>
      <c r="X1771" s="429">
        <f t="shared" si="41"/>
        <v>3.9596896853471035</v>
      </c>
      <c r="Y1771" s="429">
        <f t="shared" si="41"/>
        <v>3.7875292642450553</v>
      </c>
      <c r="Z1771" s="429">
        <f t="shared" si="41"/>
        <v>207820.18128533626</v>
      </c>
      <c r="AA1771" s="429" t="s">
        <v>1295</v>
      </c>
    </row>
    <row r="1772" spans="1:27" x14ac:dyDescent="0.25">
      <c r="A1772" t="s">
        <v>149</v>
      </c>
      <c r="B1772" t="s">
        <v>186</v>
      </c>
      <c r="C1772" t="s">
        <v>1459</v>
      </c>
      <c r="D1772" t="s">
        <v>1325</v>
      </c>
      <c r="E1772" t="s">
        <v>1326</v>
      </c>
      <c r="F1772" t="s">
        <v>1292</v>
      </c>
      <c r="G1772" t="s">
        <v>524</v>
      </c>
      <c r="H1772" t="s">
        <v>1462</v>
      </c>
      <c r="I1772" t="s">
        <v>1463</v>
      </c>
      <c r="J1772" t="s">
        <v>1356</v>
      </c>
      <c r="K1772" t="s">
        <v>1355</v>
      </c>
      <c r="L1772">
        <v>1.5444817315892834</v>
      </c>
      <c r="M1772">
        <v>8.4946495237410588E-2</v>
      </c>
      <c r="N1772">
        <v>1.2973646545349977</v>
      </c>
      <c r="O1772">
        <v>0</v>
      </c>
      <c r="P1772">
        <v>0.11738061160078553</v>
      </c>
      <c r="Q1772">
        <v>0.11738061160078553</v>
      </c>
      <c r="R1772">
        <v>1853.3780779071401</v>
      </c>
      <c r="S1772">
        <v>3.5523079826553512E-2</v>
      </c>
      <c r="T1772">
        <v>3.3978598094964244E-2</v>
      </c>
      <c r="U1772">
        <v>1864.391777135103</v>
      </c>
      <c r="W1772" s="429">
        <f t="shared" si="41"/>
        <v>1853.3780779071401</v>
      </c>
      <c r="X1772" s="429">
        <f t="shared" si="41"/>
        <v>3.5523079826553512E-2</v>
      </c>
      <c r="Y1772" s="429">
        <f t="shared" si="41"/>
        <v>3.3978598094964244E-2</v>
      </c>
      <c r="Z1772" s="429">
        <f t="shared" si="41"/>
        <v>1864.391777135103</v>
      </c>
      <c r="AA1772" s="429" t="s">
        <v>1295</v>
      </c>
    </row>
    <row r="1773" spans="1:27" x14ac:dyDescent="0.25">
      <c r="A1773" t="s">
        <v>149</v>
      </c>
      <c r="B1773" t="s">
        <v>186</v>
      </c>
      <c r="C1773" t="s">
        <v>1459</v>
      </c>
      <c r="D1773" t="s">
        <v>1325</v>
      </c>
      <c r="E1773" t="s">
        <v>1326</v>
      </c>
      <c r="F1773" t="s">
        <v>1292</v>
      </c>
      <c r="G1773" t="s">
        <v>524</v>
      </c>
      <c r="H1773" t="s">
        <v>1464</v>
      </c>
      <c r="I1773" t="s">
        <v>186</v>
      </c>
      <c r="J1773" t="s">
        <v>1356</v>
      </c>
      <c r="K1773" t="s">
        <v>1355</v>
      </c>
      <c r="L1773">
        <v>262.59475568361626</v>
      </c>
      <c r="M1773">
        <v>14.442711562598893</v>
      </c>
      <c r="N1773">
        <v>220.57959477423765</v>
      </c>
      <c r="O1773">
        <v>0</v>
      </c>
      <c r="P1773">
        <v>19.957201431954836</v>
      </c>
      <c r="Q1773">
        <v>19.957201431954836</v>
      </c>
      <c r="R1773">
        <v>315113.70682033949</v>
      </c>
      <c r="S1773">
        <v>6.0396793807231743</v>
      </c>
      <c r="T1773">
        <v>5.7770846250395582</v>
      </c>
      <c r="U1773">
        <v>316986.27002311934</v>
      </c>
      <c r="W1773" s="429">
        <f t="shared" si="41"/>
        <v>315113.70682033949</v>
      </c>
      <c r="X1773" s="429">
        <f t="shared" si="41"/>
        <v>6.0396793807231743</v>
      </c>
      <c r="Y1773" s="429">
        <f t="shared" si="41"/>
        <v>5.7770846250395582</v>
      </c>
      <c r="Z1773" s="429">
        <f t="shared" si="41"/>
        <v>316986.27002311934</v>
      </c>
      <c r="AA1773" s="429" t="s">
        <v>1295</v>
      </c>
    </row>
    <row r="1774" spans="1:27" x14ac:dyDescent="0.25">
      <c r="A1774" t="s">
        <v>149</v>
      </c>
      <c r="B1774" t="s">
        <v>186</v>
      </c>
      <c r="C1774" t="s">
        <v>1459</v>
      </c>
      <c r="D1774" t="s">
        <v>1325</v>
      </c>
      <c r="E1774" t="s">
        <v>1326</v>
      </c>
      <c r="F1774" t="s">
        <v>1292</v>
      </c>
      <c r="G1774" t="s">
        <v>524</v>
      </c>
      <c r="H1774" t="s">
        <v>1460</v>
      </c>
      <c r="I1774" t="s">
        <v>561</v>
      </c>
      <c r="J1774" t="s">
        <v>1359</v>
      </c>
      <c r="K1774" t="s">
        <v>1358</v>
      </c>
      <c r="L1774">
        <v>0</v>
      </c>
      <c r="M1774">
        <v>0</v>
      </c>
      <c r="N1774">
        <v>0</v>
      </c>
      <c r="O1774">
        <v>0</v>
      </c>
      <c r="P1774">
        <v>0</v>
      </c>
      <c r="Q1774">
        <v>0</v>
      </c>
      <c r="R1774">
        <v>0</v>
      </c>
      <c r="S1774">
        <v>0</v>
      </c>
      <c r="T1774">
        <v>0</v>
      </c>
      <c r="U1774">
        <v>0</v>
      </c>
      <c r="W1774" s="429">
        <f t="shared" si="41"/>
        <v>0</v>
      </c>
      <c r="X1774" s="429">
        <f t="shared" si="41"/>
        <v>0</v>
      </c>
      <c r="Y1774" s="429">
        <f t="shared" si="41"/>
        <v>0</v>
      </c>
      <c r="Z1774" s="429">
        <f t="shared" si="41"/>
        <v>0</v>
      </c>
      <c r="AA1774" s="429" t="s">
        <v>1296</v>
      </c>
    </row>
    <row r="1775" spans="1:27" x14ac:dyDescent="0.25">
      <c r="A1775" t="s">
        <v>149</v>
      </c>
      <c r="B1775" t="s">
        <v>186</v>
      </c>
      <c r="C1775" t="s">
        <v>1459</v>
      </c>
      <c r="D1775" t="s">
        <v>1325</v>
      </c>
      <c r="E1775" t="s">
        <v>1326</v>
      </c>
      <c r="F1775" t="s">
        <v>1292</v>
      </c>
      <c r="G1775" t="s">
        <v>524</v>
      </c>
      <c r="H1775" t="s">
        <v>1461</v>
      </c>
      <c r="I1775" t="s">
        <v>534</v>
      </c>
      <c r="J1775" t="s">
        <v>1359</v>
      </c>
      <c r="K1775" t="s">
        <v>1358</v>
      </c>
      <c r="L1775">
        <v>0</v>
      </c>
      <c r="M1775">
        <v>0</v>
      </c>
      <c r="N1775">
        <v>0</v>
      </c>
      <c r="O1775">
        <v>0</v>
      </c>
      <c r="P1775">
        <v>0</v>
      </c>
      <c r="Q1775">
        <v>0</v>
      </c>
      <c r="R1775">
        <v>0</v>
      </c>
      <c r="S1775">
        <v>0</v>
      </c>
      <c r="T1775">
        <v>0</v>
      </c>
      <c r="U1775">
        <v>0</v>
      </c>
      <c r="W1775" s="429">
        <f t="shared" si="41"/>
        <v>0</v>
      </c>
      <c r="X1775" s="429">
        <f t="shared" si="41"/>
        <v>0</v>
      </c>
      <c r="Y1775" s="429">
        <f t="shared" si="41"/>
        <v>0</v>
      </c>
      <c r="Z1775" s="429">
        <f t="shared" si="41"/>
        <v>0</v>
      </c>
      <c r="AA1775" s="429" t="s">
        <v>1296</v>
      </c>
    </row>
    <row r="1776" spans="1:27" x14ac:dyDescent="0.25">
      <c r="A1776" t="s">
        <v>149</v>
      </c>
      <c r="B1776" t="s">
        <v>186</v>
      </c>
      <c r="C1776" t="s">
        <v>1459</v>
      </c>
      <c r="D1776" t="s">
        <v>1325</v>
      </c>
      <c r="E1776" t="s">
        <v>1326</v>
      </c>
      <c r="F1776" t="s">
        <v>1292</v>
      </c>
      <c r="G1776" t="s">
        <v>524</v>
      </c>
      <c r="H1776" t="s">
        <v>1462</v>
      </c>
      <c r="I1776" t="s">
        <v>1463</v>
      </c>
      <c r="J1776" t="s">
        <v>1359</v>
      </c>
      <c r="K1776" t="s">
        <v>1358</v>
      </c>
      <c r="L1776">
        <v>0.16060831882558579</v>
      </c>
      <c r="M1776">
        <v>0</v>
      </c>
      <c r="N1776">
        <v>0.87389820537451102</v>
      </c>
      <c r="O1776">
        <v>0</v>
      </c>
      <c r="P1776">
        <v>0</v>
      </c>
      <c r="Q1776">
        <v>0</v>
      </c>
      <c r="R1776">
        <v>259.15428984308818</v>
      </c>
      <c r="S1776">
        <v>5.0190099419312503E-2</v>
      </c>
      <c r="T1776">
        <v>3.1066140124757649E-3</v>
      </c>
      <c r="U1776">
        <v>261.33481330428879</v>
      </c>
      <c r="W1776" s="429">
        <f t="shared" si="41"/>
        <v>259.15428984308818</v>
      </c>
      <c r="X1776" s="429">
        <f t="shared" si="41"/>
        <v>5.0190099419312503E-2</v>
      </c>
      <c r="Y1776" s="429">
        <f t="shared" si="41"/>
        <v>3.1066140124757649E-3</v>
      </c>
      <c r="Z1776" s="429">
        <f t="shared" si="41"/>
        <v>261.33481330428879</v>
      </c>
      <c r="AA1776" s="429" t="s">
        <v>1296</v>
      </c>
    </row>
    <row r="1777" spans="1:27" x14ac:dyDescent="0.25">
      <c r="A1777" t="s">
        <v>149</v>
      </c>
      <c r="B1777" t="s">
        <v>186</v>
      </c>
      <c r="C1777" t="s">
        <v>1459</v>
      </c>
      <c r="D1777" t="s">
        <v>1325</v>
      </c>
      <c r="E1777" t="s">
        <v>1326</v>
      </c>
      <c r="F1777" t="s">
        <v>1292</v>
      </c>
      <c r="G1777" t="s">
        <v>524</v>
      </c>
      <c r="H1777" t="s">
        <v>1464</v>
      </c>
      <c r="I1777" t="s">
        <v>186</v>
      </c>
      <c r="J1777" t="s">
        <v>1359</v>
      </c>
      <c r="K1777" t="s">
        <v>1358</v>
      </c>
      <c r="L1777">
        <v>1.2848665506046864</v>
      </c>
      <c r="M1777">
        <v>0</v>
      </c>
      <c r="N1777">
        <v>6.9911856429960881</v>
      </c>
      <c r="O1777">
        <v>0</v>
      </c>
      <c r="P1777">
        <v>0</v>
      </c>
      <c r="Q1777">
        <v>0</v>
      </c>
      <c r="R1777">
        <v>2073.2343187447059</v>
      </c>
      <c r="S1777">
        <v>0.40152079535450003</v>
      </c>
      <c r="T1777">
        <v>2.4852912099806123E-2</v>
      </c>
      <c r="U1777">
        <v>2090.6785064343107</v>
      </c>
      <c r="W1777" s="429">
        <f t="shared" si="41"/>
        <v>2073.2343187447059</v>
      </c>
      <c r="X1777" s="429">
        <f t="shared" si="41"/>
        <v>0.40152079535450003</v>
      </c>
      <c r="Y1777" s="429">
        <f t="shared" si="41"/>
        <v>2.4852912099806123E-2</v>
      </c>
      <c r="Z1777" s="429">
        <f t="shared" si="41"/>
        <v>2090.6785064343107</v>
      </c>
      <c r="AA1777" s="429" t="s">
        <v>1296</v>
      </c>
    </row>
    <row r="1778" spans="1:27" x14ac:dyDescent="0.25">
      <c r="A1778" t="s">
        <v>149</v>
      </c>
      <c r="B1778" t="s">
        <v>186</v>
      </c>
      <c r="C1778" t="s">
        <v>1459</v>
      </c>
      <c r="D1778" t="s">
        <v>1325</v>
      </c>
      <c r="E1778" t="s">
        <v>1326</v>
      </c>
      <c r="F1778" t="s">
        <v>1292</v>
      </c>
      <c r="G1778" t="s">
        <v>524</v>
      </c>
      <c r="H1778" t="s">
        <v>1460</v>
      </c>
      <c r="I1778" t="s">
        <v>561</v>
      </c>
      <c r="J1778" t="s">
        <v>1362</v>
      </c>
      <c r="K1778" t="s">
        <v>1361</v>
      </c>
      <c r="L1778">
        <v>0</v>
      </c>
      <c r="M1778">
        <v>0</v>
      </c>
      <c r="N1778">
        <v>0</v>
      </c>
      <c r="O1778">
        <v>0</v>
      </c>
      <c r="P1778">
        <v>0</v>
      </c>
      <c r="Q1778">
        <v>0</v>
      </c>
      <c r="R1778">
        <v>0</v>
      </c>
      <c r="S1778">
        <v>0</v>
      </c>
      <c r="T1778">
        <v>0</v>
      </c>
      <c r="U1778">
        <v>0</v>
      </c>
      <c r="W1778" s="429">
        <f t="shared" si="41"/>
        <v>0</v>
      </c>
      <c r="X1778" s="429">
        <f t="shared" si="41"/>
        <v>0</v>
      </c>
      <c r="Y1778" s="429">
        <f t="shared" si="41"/>
        <v>0</v>
      </c>
      <c r="Z1778" s="429">
        <f t="shared" si="41"/>
        <v>0</v>
      </c>
      <c r="AA1778" s="429" t="s">
        <v>1296</v>
      </c>
    </row>
    <row r="1779" spans="1:27" x14ac:dyDescent="0.25">
      <c r="A1779" t="s">
        <v>149</v>
      </c>
      <c r="B1779" t="s">
        <v>186</v>
      </c>
      <c r="C1779" t="s">
        <v>1459</v>
      </c>
      <c r="D1779" t="s">
        <v>1325</v>
      </c>
      <c r="E1779" t="s">
        <v>1326</v>
      </c>
      <c r="F1779" t="s">
        <v>1292</v>
      </c>
      <c r="G1779" t="s">
        <v>524</v>
      </c>
      <c r="H1779" t="s">
        <v>1461</v>
      </c>
      <c r="I1779" t="s">
        <v>534</v>
      </c>
      <c r="J1779" t="s">
        <v>1362</v>
      </c>
      <c r="K1779" t="s">
        <v>1361</v>
      </c>
      <c r="L1779">
        <v>0</v>
      </c>
      <c r="M1779">
        <v>0</v>
      </c>
      <c r="N1779">
        <v>0</v>
      </c>
      <c r="O1779">
        <v>0</v>
      </c>
      <c r="P1779">
        <v>0</v>
      </c>
      <c r="Q1779">
        <v>0</v>
      </c>
      <c r="R1779">
        <v>0</v>
      </c>
      <c r="S1779">
        <v>0</v>
      </c>
      <c r="T1779">
        <v>0</v>
      </c>
      <c r="U1779">
        <v>0</v>
      </c>
      <c r="W1779" s="429">
        <f t="shared" si="41"/>
        <v>0</v>
      </c>
      <c r="X1779" s="429">
        <f t="shared" si="41"/>
        <v>0</v>
      </c>
      <c r="Y1779" s="429">
        <f t="shared" si="41"/>
        <v>0</v>
      </c>
      <c r="Z1779" s="429">
        <f t="shared" si="41"/>
        <v>0</v>
      </c>
      <c r="AA1779" s="429" t="s">
        <v>1296</v>
      </c>
    </row>
    <row r="1780" spans="1:27" x14ac:dyDescent="0.25">
      <c r="A1780" t="s">
        <v>149</v>
      </c>
      <c r="B1780" t="s">
        <v>186</v>
      </c>
      <c r="C1780" t="s">
        <v>1459</v>
      </c>
      <c r="D1780" t="s">
        <v>1325</v>
      </c>
      <c r="E1780" t="s">
        <v>1326</v>
      </c>
      <c r="F1780" t="s">
        <v>1292</v>
      </c>
      <c r="G1780" t="s">
        <v>524</v>
      </c>
      <c r="H1780" t="s">
        <v>1462</v>
      </c>
      <c r="I1780" t="s">
        <v>1463</v>
      </c>
      <c r="J1780" t="s">
        <v>1362</v>
      </c>
      <c r="K1780" t="s">
        <v>1361</v>
      </c>
      <c r="L1780">
        <v>0</v>
      </c>
      <c r="M1780">
        <v>1.127721987858775</v>
      </c>
      <c r="N1780">
        <v>0</v>
      </c>
      <c r="O1780">
        <v>0</v>
      </c>
      <c r="P1780">
        <v>0</v>
      </c>
      <c r="Q1780">
        <v>0</v>
      </c>
      <c r="R1780">
        <v>0.41216911065342487</v>
      </c>
      <c r="S1780">
        <v>4.8648140804797375</v>
      </c>
      <c r="T1780">
        <v>0</v>
      </c>
      <c r="U1780">
        <v>122.03252112264687</v>
      </c>
      <c r="W1780" s="429">
        <f t="shared" si="41"/>
        <v>0.41216911065342487</v>
      </c>
      <c r="X1780" s="429">
        <f t="shared" si="41"/>
        <v>4.8648140804797375</v>
      </c>
      <c r="Y1780" s="429">
        <f t="shared" si="41"/>
        <v>0</v>
      </c>
      <c r="Z1780" s="429">
        <f t="shared" si="41"/>
        <v>122.03252112264687</v>
      </c>
      <c r="AA1780" s="429" t="s">
        <v>1296</v>
      </c>
    </row>
    <row r="1781" spans="1:27" x14ac:dyDescent="0.25">
      <c r="A1781" t="s">
        <v>149</v>
      </c>
      <c r="B1781" t="s">
        <v>186</v>
      </c>
      <c r="C1781" t="s">
        <v>1459</v>
      </c>
      <c r="D1781" t="s">
        <v>1325</v>
      </c>
      <c r="E1781" t="s">
        <v>1326</v>
      </c>
      <c r="F1781" t="s">
        <v>1292</v>
      </c>
      <c r="G1781" t="s">
        <v>524</v>
      </c>
      <c r="H1781" t="s">
        <v>1464</v>
      </c>
      <c r="I1781" t="s">
        <v>186</v>
      </c>
      <c r="J1781" t="s">
        <v>1362</v>
      </c>
      <c r="K1781" t="s">
        <v>1361</v>
      </c>
      <c r="L1781">
        <v>0</v>
      </c>
      <c r="M1781">
        <v>9.0217759028701998</v>
      </c>
      <c r="N1781">
        <v>0</v>
      </c>
      <c r="O1781">
        <v>0</v>
      </c>
      <c r="P1781">
        <v>0</v>
      </c>
      <c r="Q1781">
        <v>0</v>
      </c>
      <c r="R1781">
        <v>3.297352885227399</v>
      </c>
      <c r="S1781">
        <v>38.9185126438379</v>
      </c>
      <c r="T1781">
        <v>0</v>
      </c>
      <c r="U1781">
        <v>976.26016898117496</v>
      </c>
      <c r="W1781" s="429">
        <f t="shared" si="41"/>
        <v>3.297352885227399</v>
      </c>
      <c r="X1781" s="429">
        <f t="shared" si="41"/>
        <v>38.9185126438379</v>
      </c>
      <c r="Y1781" s="429">
        <f t="shared" si="41"/>
        <v>0</v>
      </c>
      <c r="Z1781" s="429">
        <f t="shared" si="41"/>
        <v>976.26016898117496</v>
      </c>
      <c r="AA1781" s="429" t="s">
        <v>1296</v>
      </c>
    </row>
    <row r="1782" spans="1:27" x14ac:dyDescent="0.25">
      <c r="A1782" t="s">
        <v>149</v>
      </c>
      <c r="B1782" t="s">
        <v>186</v>
      </c>
      <c r="C1782" t="s">
        <v>1459</v>
      </c>
      <c r="D1782" t="s">
        <v>1325</v>
      </c>
      <c r="E1782" t="s">
        <v>1326</v>
      </c>
      <c r="F1782" t="s">
        <v>1292</v>
      </c>
      <c r="G1782" t="s">
        <v>524</v>
      </c>
      <c r="H1782" t="s">
        <v>1460</v>
      </c>
      <c r="I1782" t="s">
        <v>561</v>
      </c>
      <c r="J1782" t="s">
        <v>1363</v>
      </c>
      <c r="K1782" t="s">
        <v>1364</v>
      </c>
      <c r="L1782">
        <v>8.6166166744722272E-2</v>
      </c>
      <c r="M1782">
        <v>4.3083083372361136E-2</v>
      </c>
      <c r="N1782">
        <v>0.17233233348944454</v>
      </c>
      <c r="O1782">
        <v>9.1927855111351034E-5</v>
      </c>
      <c r="P1782">
        <v>2.2816012114179589E-3</v>
      </c>
      <c r="Q1782">
        <v>2.2816012114179589E-3</v>
      </c>
      <c r="R1782">
        <v>11.626909259249171</v>
      </c>
      <c r="S1782">
        <v>2.1929289436531816E-4</v>
      </c>
      <c r="T1782">
        <v>2.1929289436531819E-5</v>
      </c>
      <c r="U1782">
        <v>11.63892650986039</v>
      </c>
      <c r="W1782" s="429">
        <f t="shared" si="41"/>
        <v>11.626909259249171</v>
      </c>
      <c r="X1782" s="429">
        <f t="shared" si="41"/>
        <v>2.1929289436531816E-4</v>
      </c>
      <c r="Y1782" s="429">
        <f t="shared" si="41"/>
        <v>2.1929289436531819E-5</v>
      </c>
      <c r="Z1782" s="429">
        <f t="shared" si="41"/>
        <v>11.63892650986039</v>
      </c>
      <c r="AA1782" s="429" t="s">
        <v>1295</v>
      </c>
    </row>
    <row r="1783" spans="1:27" x14ac:dyDescent="0.25">
      <c r="A1783" t="s">
        <v>149</v>
      </c>
      <c r="B1783" t="s">
        <v>186</v>
      </c>
      <c r="C1783" t="s">
        <v>1459</v>
      </c>
      <c r="D1783" t="s">
        <v>1325</v>
      </c>
      <c r="E1783" t="s">
        <v>1326</v>
      </c>
      <c r="F1783" t="s">
        <v>1292</v>
      </c>
      <c r="G1783" t="s">
        <v>524</v>
      </c>
      <c r="H1783" t="s">
        <v>1461</v>
      </c>
      <c r="I1783" t="s">
        <v>534</v>
      </c>
      <c r="J1783" t="s">
        <v>1363</v>
      </c>
      <c r="K1783" t="s">
        <v>1364</v>
      </c>
      <c r="L1783">
        <v>225.71227378779997</v>
      </c>
      <c r="M1783">
        <v>112.85613689389999</v>
      </c>
      <c r="N1783">
        <v>451.42454757559995</v>
      </c>
      <c r="O1783">
        <v>0.24080501646418404</v>
      </c>
      <c r="P1783">
        <v>5.9766543733093433</v>
      </c>
      <c r="Q1783">
        <v>5.9766543733093433</v>
      </c>
      <c r="R1783">
        <v>30456.688804603204</v>
      </c>
      <c r="S1783">
        <v>0.57443773678995091</v>
      </c>
      <c r="T1783">
        <v>5.74437736789951E-2</v>
      </c>
      <c r="U1783">
        <v>30488.167992579296</v>
      </c>
      <c r="W1783" s="429">
        <f t="shared" si="41"/>
        <v>30456.688804603204</v>
      </c>
      <c r="X1783" s="429">
        <f t="shared" si="41"/>
        <v>0.57443773678995091</v>
      </c>
      <c r="Y1783" s="429">
        <f t="shared" si="41"/>
        <v>5.74437736789951E-2</v>
      </c>
      <c r="Z1783" s="429">
        <f t="shared" si="41"/>
        <v>30488.167992579296</v>
      </c>
      <c r="AA1783" s="429" t="s">
        <v>1295</v>
      </c>
    </row>
    <row r="1784" spans="1:27" x14ac:dyDescent="0.25">
      <c r="A1784" t="s">
        <v>149</v>
      </c>
      <c r="B1784" t="s">
        <v>186</v>
      </c>
      <c r="C1784" t="s">
        <v>1459</v>
      </c>
      <c r="D1784" t="s">
        <v>1325</v>
      </c>
      <c r="E1784" t="s">
        <v>1326</v>
      </c>
      <c r="F1784" t="s">
        <v>1292</v>
      </c>
      <c r="G1784" t="s">
        <v>524</v>
      </c>
      <c r="H1784" t="s">
        <v>1462</v>
      </c>
      <c r="I1784" t="s">
        <v>1463</v>
      </c>
      <c r="J1784" t="s">
        <v>1363</v>
      </c>
      <c r="K1784" t="s">
        <v>1364</v>
      </c>
      <c r="L1784">
        <v>2.0249049185009733</v>
      </c>
      <c r="M1784">
        <v>1.0124524592504867</v>
      </c>
      <c r="N1784">
        <v>4.0498098370019466</v>
      </c>
      <c r="O1784">
        <v>2.1603045951167493E-3</v>
      </c>
      <c r="P1784">
        <v>5.3617628468322034E-2</v>
      </c>
      <c r="Q1784">
        <v>5.3617628468322034E-2</v>
      </c>
      <c r="R1784">
        <v>273.23236759235556</v>
      </c>
      <c r="S1784">
        <v>5.1533830175849778E-3</v>
      </c>
      <c r="T1784">
        <v>5.1533830175849781E-4</v>
      </c>
      <c r="U1784">
        <v>273.51477298171915</v>
      </c>
      <c r="W1784" s="429">
        <f t="shared" si="41"/>
        <v>273.23236759235556</v>
      </c>
      <c r="X1784" s="429">
        <f t="shared" si="41"/>
        <v>5.1533830175849778E-3</v>
      </c>
      <c r="Y1784" s="429">
        <f t="shared" si="41"/>
        <v>5.1533830175849781E-4</v>
      </c>
      <c r="Z1784" s="429">
        <f t="shared" si="41"/>
        <v>273.51477298171915</v>
      </c>
      <c r="AA1784" s="429" t="s">
        <v>1295</v>
      </c>
    </row>
    <row r="1785" spans="1:27" x14ac:dyDescent="0.25">
      <c r="A1785" t="s">
        <v>149</v>
      </c>
      <c r="B1785" t="s">
        <v>186</v>
      </c>
      <c r="C1785" t="s">
        <v>1459</v>
      </c>
      <c r="D1785" t="s">
        <v>1325</v>
      </c>
      <c r="E1785" t="s">
        <v>1326</v>
      </c>
      <c r="F1785" t="s">
        <v>1292</v>
      </c>
      <c r="G1785" t="s">
        <v>524</v>
      </c>
      <c r="H1785" t="s">
        <v>1464</v>
      </c>
      <c r="I1785" t="s">
        <v>186</v>
      </c>
      <c r="J1785" t="s">
        <v>1363</v>
      </c>
      <c r="K1785" t="s">
        <v>1364</v>
      </c>
      <c r="L1785">
        <v>344.27691922853791</v>
      </c>
      <c r="M1785">
        <v>172.13845961426895</v>
      </c>
      <c r="N1785">
        <v>688.55383845707581</v>
      </c>
      <c r="O1785">
        <v>0.36729774509740304</v>
      </c>
      <c r="P1785">
        <v>9.1161376402204546</v>
      </c>
      <c r="Q1785">
        <v>9.1161376402204546</v>
      </c>
      <c r="R1785">
        <v>46455.315945330076</v>
      </c>
      <c r="S1785">
        <v>0.87618475943662888</v>
      </c>
      <c r="T1785">
        <v>8.7618475943662899E-2</v>
      </c>
      <c r="U1785">
        <v>46503.330870147205</v>
      </c>
      <c r="W1785" s="429">
        <f t="shared" si="41"/>
        <v>46455.315945330076</v>
      </c>
      <c r="X1785" s="429">
        <f t="shared" si="41"/>
        <v>0.87618475943662888</v>
      </c>
      <c r="Y1785" s="429">
        <f t="shared" si="41"/>
        <v>8.7618475943662899E-2</v>
      </c>
      <c r="Z1785" s="429">
        <f t="shared" si="41"/>
        <v>46503.330870147205</v>
      </c>
      <c r="AA1785" s="429" t="s">
        <v>1295</v>
      </c>
    </row>
    <row r="1786" spans="1:27" x14ac:dyDescent="0.25">
      <c r="A1786" t="s">
        <v>149</v>
      </c>
      <c r="B1786" t="s">
        <v>186</v>
      </c>
      <c r="C1786" t="s">
        <v>1459</v>
      </c>
      <c r="D1786" t="s">
        <v>1325</v>
      </c>
      <c r="E1786" t="s">
        <v>1326</v>
      </c>
      <c r="F1786" t="s">
        <v>1292</v>
      </c>
      <c r="G1786" t="s">
        <v>524</v>
      </c>
      <c r="H1786" t="s">
        <v>1460</v>
      </c>
      <c r="I1786" t="s">
        <v>561</v>
      </c>
      <c r="J1786" t="s">
        <v>1372</v>
      </c>
      <c r="K1786" t="s">
        <v>1371</v>
      </c>
      <c r="L1786">
        <v>0</v>
      </c>
      <c r="M1786">
        <v>2.9354170052435644</v>
      </c>
      <c r="N1786">
        <v>0</v>
      </c>
      <c r="O1786">
        <v>0</v>
      </c>
      <c r="P1786">
        <v>0</v>
      </c>
      <c r="Q1786">
        <v>0</v>
      </c>
      <c r="R1786">
        <v>1.0728603587355916</v>
      </c>
      <c r="S1786">
        <v>12.662924136384648</v>
      </c>
      <c r="T1786">
        <v>0</v>
      </c>
      <c r="U1786">
        <v>317.64596376835175</v>
      </c>
      <c r="W1786" s="429">
        <f t="shared" si="41"/>
        <v>1.0728603587355916</v>
      </c>
      <c r="X1786" s="429">
        <f t="shared" si="41"/>
        <v>12.662924136384648</v>
      </c>
      <c r="Y1786" s="429">
        <f t="shared" si="41"/>
        <v>0</v>
      </c>
      <c r="Z1786" s="429">
        <f t="shared" si="41"/>
        <v>317.64596376835175</v>
      </c>
      <c r="AA1786" s="429" t="s">
        <v>1295</v>
      </c>
    </row>
    <row r="1787" spans="1:27" x14ac:dyDescent="0.25">
      <c r="A1787" t="s">
        <v>149</v>
      </c>
      <c r="B1787" t="s">
        <v>186</v>
      </c>
      <c r="C1787" t="s">
        <v>1459</v>
      </c>
      <c r="D1787" t="s">
        <v>1325</v>
      </c>
      <c r="E1787" t="s">
        <v>1326</v>
      </c>
      <c r="F1787" t="s">
        <v>1292</v>
      </c>
      <c r="G1787" t="s">
        <v>524</v>
      </c>
      <c r="H1787" t="s">
        <v>1461</v>
      </c>
      <c r="I1787" t="s">
        <v>534</v>
      </c>
      <c r="J1787" t="s">
        <v>1372</v>
      </c>
      <c r="K1787" t="s">
        <v>1371</v>
      </c>
      <c r="L1787">
        <v>0</v>
      </c>
      <c r="M1787">
        <v>7689.3248452355165</v>
      </c>
      <c r="N1787">
        <v>0</v>
      </c>
      <c r="O1787">
        <v>0</v>
      </c>
      <c r="P1787">
        <v>0</v>
      </c>
      <c r="Q1787">
        <v>0</v>
      </c>
      <c r="R1787">
        <v>2810.3577097078819</v>
      </c>
      <c r="S1787">
        <v>33170.52977525958</v>
      </c>
      <c r="T1787">
        <v>0</v>
      </c>
      <c r="U1787">
        <v>832073.60209119727</v>
      </c>
      <c r="W1787" s="429">
        <f t="shared" si="41"/>
        <v>2810.3577097078819</v>
      </c>
      <c r="X1787" s="429">
        <f t="shared" si="41"/>
        <v>33170.52977525958</v>
      </c>
      <c r="Y1787" s="429">
        <f t="shared" si="41"/>
        <v>0</v>
      </c>
      <c r="Z1787" s="429">
        <f t="shared" si="41"/>
        <v>832073.60209119727</v>
      </c>
      <c r="AA1787" s="429" t="s">
        <v>1295</v>
      </c>
    </row>
    <row r="1788" spans="1:27" x14ac:dyDescent="0.25">
      <c r="A1788" t="s">
        <v>149</v>
      </c>
      <c r="B1788" t="s">
        <v>186</v>
      </c>
      <c r="C1788" t="s">
        <v>1459</v>
      </c>
      <c r="D1788" t="s">
        <v>1325</v>
      </c>
      <c r="E1788" t="s">
        <v>1326</v>
      </c>
      <c r="F1788" t="s">
        <v>1292</v>
      </c>
      <c r="G1788" t="s">
        <v>524</v>
      </c>
      <c r="H1788" t="s">
        <v>1462</v>
      </c>
      <c r="I1788" t="s">
        <v>1463</v>
      </c>
      <c r="J1788" t="s">
        <v>1372</v>
      </c>
      <c r="K1788" t="s">
        <v>1371</v>
      </c>
      <c r="L1788">
        <v>0</v>
      </c>
      <c r="M1788">
        <v>68.982299623223753</v>
      </c>
      <c r="N1788">
        <v>0</v>
      </c>
      <c r="O1788">
        <v>0</v>
      </c>
      <c r="P1788">
        <v>0</v>
      </c>
      <c r="Q1788">
        <v>0</v>
      </c>
      <c r="R1788">
        <v>25.212218430286402</v>
      </c>
      <c r="S1788">
        <v>297.5787172050392</v>
      </c>
      <c r="T1788">
        <v>0</v>
      </c>
      <c r="U1788">
        <v>7464.6801485562673</v>
      </c>
      <c r="W1788" s="429">
        <f t="shared" si="41"/>
        <v>25.212218430286402</v>
      </c>
      <c r="X1788" s="429">
        <f t="shared" si="41"/>
        <v>297.5787172050392</v>
      </c>
      <c r="Y1788" s="429">
        <f t="shared" si="41"/>
        <v>0</v>
      </c>
      <c r="Z1788" s="429">
        <f t="shared" si="41"/>
        <v>7464.6801485562673</v>
      </c>
      <c r="AA1788" s="429" t="s">
        <v>1295</v>
      </c>
    </row>
    <row r="1789" spans="1:27" x14ac:dyDescent="0.25">
      <c r="A1789" t="s">
        <v>149</v>
      </c>
      <c r="B1789" t="s">
        <v>186</v>
      </c>
      <c r="C1789" t="s">
        <v>1459</v>
      </c>
      <c r="D1789" t="s">
        <v>1325</v>
      </c>
      <c r="E1789" t="s">
        <v>1326</v>
      </c>
      <c r="F1789" t="s">
        <v>1292</v>
      </c>
      <c r="G1789" t="s">
        <v>524</v>
      </c>
      <c r="H1789" t="s">
        <v>1464</v>
      </c>
      <c r="I1789" t="s">
        <v>186</v>
      </c>
      <c r="J1789" t="s">
        <v>1372</v>
      </c>
      <c r="K1789" t="s">
        <v>1371</v>
      </c>
      <c r="L1789">
        <v>0</v>
      </c>
      <c r="M1789">
        <v>11728.45864445066</v>
      </c>
      <c r="N1789">
        <v>0</v>
      </c>
      <c r="O1789">
        <v>0</v>
      </c>
      <c r="P1789">
        <v>0</v>
      </c>
      <c r="Q1789">
        <v>0</v>
      </c>
      <c r="R1789">
        <v>4286.6135633280555</v>
      </c>
      <c r="S1789">
        <v>50594.71338692485</v>
      </c>
      <c r="T1789">
        <v>0</v>
      </c>
      <c r="U1789">
        <v>1269154.4482364494</v>
      </c>
      <c r="W1789" s="429">
        <f t="shared" si="41"/>
        <v>4286.6135633280555</v>
      </c>
      <c r="X1789" s="429">
        <f t="shared" si="41"/>
        <v>50594.71338692485</v>
      </c>
      <c r="Y1789" s="429">
        <f t="shared" si="41"/>
        <v>0</v>
      </c>
      <c r="Z1789" s="429">
        <f t="shared" si="41"/>
        <v>1269154.4482364494</v>
      </c>
      <c r="AA1789" s="429" t="s">
        <v>1295</v>
      </c>
    </row>
    <row r="1790" spans="1:27" x14ac:dyDescent="0.25">
      <c r="A1790" t="s">
        <v>149</v>
      </c>
      <c r="B1790" t="s">
        <v>186</v>
      </c>
      <c r="C1790" t="s">
        <v>1459</v>
      </c>
      <c r="D1790" t="s">
        <v>1325</v>
      </c>
      <c r="E1790" t="s">
        <v>1326</v>
      </c>
      <c r="F1790" t="s">
        <v>1292</v>
      </c>
      <c r="G1790" t="s">
        <v>524</v>
      </c>
      <c r="H1790" t="s">
        <v>1460</v>
      </c>
      <c r="I1790" t="s">
        <v>561</v>
      </c>
      <c r="J1790" t="s">
        <v>1375</v>
      </c>
      <c r="K1790" t="s">
        <v>1374</v>
      </c>
      <c r="L1790">
        <v>0</v>
      </c>
      <c r="M1790">
        <v>1.2120162308335305</v>
      </c>
      <c r="N1790">
        <v>0</v>
      </c>
      <c r="O1790">
        <v>0</v>
      </c>
      <c r="P1790">
        <v>0</v>
      </c>
      <c r="Q1790">
        <v>0</v>
      </c>
      <c r="R1790">
        <v>0.44297766412153339</v>
      </c>
      <c r="S1790">
        <v>5.2284460966520818</v>
      </c>
      <c r="T1790">
        <v>0</v>
      </c>
      <c r="U1790">
        <v>131.15413008042358</v>
      </c>
      <c r="W1790" s="429">
        <f t="shared" si="41"/>
        <v>0.44297766412153339</v>
      </c>
      <c r="X1790" s="429">
        <f t="shared" si="41"/>
        <v>5.2284460966520818</v>
      </c>
      <c r="Y1790" s="429">
        <f t="shared" si="41"/>
        <v>0</v>
      </c>
      <c r="Z1790" s="429">
        <f t="shared" si="41"/>
        <v>131.15413008042358</v>
      </c>
      <c r="AA1790" s="429" t="s">
        <v>1295</v>
      </c>
    </row>
    <row r="1791" spans="1:27" x14ac:dyDescent="0.25">
      <c r="A1791" t="s">
        <v>149</v>
      </c>
      <c r="B1791" t="s">
        <v>186</v>
      </c>
      <c r="C1791" t="s">
        <v>1459</v>
      </c>
      <c r="D1791" t="s">
        <v>1325</v>
      </c>
      <c r="E1791" t="s">
        <v>1326</v>
      </c>
      <c r="F1791" t="s">
        <v>1292</v>
      </c>
      <c r="G1791" t="s">
        <v>524</v>
      </c>
      <c r="H1791" t="s">
        <v>1461</v>
      </c>
      <c r="I1791" t="s">
        <v>534</v>
      </c>
      <c r="J1791" t="s">
        <v>1375</v>
      </c>
      <c r="K1791" t="s">
        <v>1374</v>
      </c>
      <c r="L1791">
        <v>0</v>
      </c>
      <c r="M1791">
        <v>3174.8765166684329</v>
      </c>
      <c r="N1791">
        <v>0</v>
      </c>
      <c r="O1791">
        <v>0</v>
      </c>
      <c r="P1791">
        <v>0</v>
      </c>
      <c r="Q1791">
        <v>0</v>
      </c>
      <c r="R1791">
        <v>1160.3799911663568</v>
      </c>
      <c r="S1791">
        <v>13695.914550180129</v>
      </c>
      <c r="T1791">
        <v>0</v>
      </c>
      <c r="U1791">
        <v>343558.24374566949</v>
      </c>
      <c r="W1791" s="429">
        <f t="shared" si="41"/>
        <v>1160.3799911663568</v>
      </c>
      <c r="X1791" s="429">
        <f t="shared" si="41"/>
        <v>13695.914550180129</v>
      </c>
      <c r="Y1791" s="429">
        <f t="shared" si="41"/>
        <v>0</v>
      </c>
      <c r="Z1791" s="429">
        <f t="shared" si="41"/>
        <v>343558.24374566949</v>
      </c>
      <c r="AA1791" s="429" t="s">
        <v>1295</v>
      </c>
    </row>
    <row r="1792" spans="1:27" x14ac:dyDescent="0.25">
      <c r="A1792" t="s">
        <v>149</v>
      </c>
      <c r="B1792" t="s">
        <v>186</v>
      </c>
      <c r="C1792" t="s">
        <v>1459</v>
      </c>
      <c r="D1792" t="s">
        <v>1325</v>
      </c>
      <c r="E1792" t="s">
        <v>1326</v>
      </c>
      <c r="F1792" t="s">
        <v>1292</v>
      </c>
      <c r="G1792" t="s">
        <v>524</v>
      </c>
      <c r="H1792" t="s">
        <v>1462</v>
      </c>
      <c r="I1792" t="s">
        <v>1463</v>
      </c>
      <c r="J1792" t="s">
        <v>1375</v>
      </c>
      <c r="K1792" t="s">
        <v>1374</v>
      </c>
      <c r="L1792">
        <v>0</v>
      </c>
      <c r="M1792">
        <v>28.482381424587967</v>
      </c>
      <c r="N1792">
        <v>0</v>
      </c>
      <c r="O1792">
        <v>0</v>
      </c>
      <c r="P1792">
        <v>0</v>
      </c>
      <c r="Q1792">
        <v>0</v>
      </c>
      <c r="R1792">
        <v>10.409975106856036</v>
      </c>
      <c r="S1792">
        <v>122.86848327132395</v>
      </c>
      <c r="T1792">
        <v>0</v>
      </c>
      <c r="U1792">
        <v>3082.1220568899553</v>
      </c>
      <c r="W1792" s="429">
        <f t="shared" si="41"/>
        <v>10.409975106856036</v>
      </c>
      <c r="X1792" s="429">
        <f t="shared" si="41"/>
        <v>122.86848327132395</v>
      </c>
      <c r="Y1792" s="429">
        <f t="shared" si="41"/>
        <v>0</v>
      </c>
      <c r="Z1792" s="429">
        <f t="shared" si="41"/>
        <v>3082.1220568899553</v>
      </c>
      <c r="AA1792" s="429" t="s">
        <v>1295</v>
      </c>
    </row>
    <row r="1793" spans="1:27" x14ac:dyDescent="0.25">
      <c r="A1793" t="s">
        <v>149</v>
      </c>
      <c r="B1793" t="s">
        <v>186</v>
      </c>
      <c r="C1793" t="s">
        <v>1459</v>
      </c>
      <c r="D1793" t="s">
        <v>1325</v>
      </c>
      <c r="E1793" t="s">
        <v>1326</v>
      </c>
      <c r="F1793" t="s">
        <v>1292</v>
      </c>
      <c r="G1793" t="s">
        <v>524</v>
      </c>
      <c r="H1793" t="s">
        <v>1464</v>
      </c>
      <c r="I1793" t="s">
        <v>186</v>
      </c>
      <c r="J1793" t="s">
        <v>1375</v>
      </c>
      <c r="K1793" t="s">
        <v>1374</v>
      </c>
      <c r="L1793">
        <v>0</v>
      </c>
      <c r="M1793">
        <v>4842.6108502953712</v>
      </c>
      <c r="N1793">
        <v>0</v>
      </c>
      <c r="O1793">
        <v>0</v>
      </c>
      <c r="P1793">
        <v>0</v>
      </c>
      <c r="Q1793">
        <v>0</v>
      </c>
      <c r="R1793">
        <v>1769.9172569975869</v>
      </c>
      <c r="S1793">
        <v>20890.256379173399</v>
      </c>
      <c r="T1793">
        <v>0</v>
      </c>
      <c r="U1793">
        <v>524026.32673633256</v>
      </c>
      <c r="W1793" s="429">
        <f t="shared" si="41"/>
        <v>1769.9172569975869</v>
      </c>
      <c r="X1793" s="429">
        <f t="shared" si="41"/>
        <v>20890.256379173399</v>
      </c>
      <c r="Y1793" s="429">
        <f t="shared" si="41"/>
        <v>0</v>
      </c>
      <c r="Z1793" s="429">
        <f t="shared" si="41"/>
        <v>524026.32673633256</v>
      </c>
      <c r="AA1793" s="429" t="s">
        <v>1295</v>
      </c>
    </row>
    <row r="1794" spans="1:27" x14ac:dyDescent="0.25">
      <c r="A1794" t="s">
        <v>149</v>
      </c>
      <c r="B1794" t="s">
        <v>186</v>
      </c>
      <c r="C1794" t="s">
        <v>1459</v>
      </c>
      <c r="D1794" t="s">
        <v>1325</v>
      </c>
      <c r="E1794" t="s">
        <v>1326</v>
      </c>
      <c r="F1794" t="s">
        <v>1292</v>
      </c>
      <c r="G1794" t="s">
        <v>524</v>
      </c>
      <c r="H1794" t="s">
        <v>1460</v>
      </c>
      <c r="I1794" t="s">
        <v>561</v>
      </c>
      <c r="J1794" t="s">
        <v>1465</v>
      </c>
      <c r="K1794" t="s">
        <v>1376</v>
      </c>
      <c r="L1794">
        <v>4.0487490430188653E-3</v>
      </c>
      <c r="M1794">
        <v>2.7875779197413062E-4</v>
      </c>
      <c r="N1794">
        <v>8.661682687025234E-4</v>
      </c>
      <c r="O1794">
        <v>1.3617722581502851E-4</v>
      </c>
      <c r="P1794">
        <v>5.0605701269486021E-6</v>
      </c>
      <c r="Q1794">
        <v>5.0605701269486021E-6</v>
      </c>
      <c r="R1794">
        <v>0.44951436186729066</v>
      </c>
      <c r="S1794">
        <v>1.2888042244148378E-5</v>
      </c>
      <c r="T1794">
        <v>1.4142650300018166E-5</v>
      </c>
      <c r="U1794">
        <v>0.45405107271279982</v>
      </c>
      <c r="W1794" s="429">
        <f t="shared" si="41"/>
        <v>0.44951436186729066</v>
      </c>
      <c r="X1794" s="429">
        <f t="shared" si="41"/>
        <v>1.2888042244148378E-5</v>
      </c>
      <c r="Y1794" s="429">
        <f t="shared" si="41"/>
        <v>1.4142650300018166E-5</v>
      </c>
      <c r="Z1794" s="429">
        <f t="shared" si="41"/>
        <v>0.45405107271279982</v>
      </c>
      <c r="AA1794" s="429" t="s">
        <v>1296</v>
      </c>
    </row>
    <row r="1795" spans="1:27" x14ac:dyDescent="0.25">
      <c r="A1795" t="s">
        <v>149</v>
      </c>
      <c r="B1795" t="s">
        <v>186</v>
      </c>
      <c r="C1795" t="s">
        <v>1459</v>
      </c>
      <c r="D1795" t="s">
        <v>1325</v>
      </c>
      <c r="E1795" t="s">
        <v>1326</v>
      </c>
      <c r="F1795" t="s">
        <v>1292</v>
      </c>
      <c r="G1795" t="s">
        <v>524</v>
      </c>
      <c r="H1795" t="s">
        <v>1461</v>
      </c>
      <c r="I1795" t="s">
        <v>534</v>
      </c>
      <c r="J1795" t="s">
        <v>1465</v>
      </c>
      <c r="K1795" t="s">
        <v>1376</v>
      </c>
      <c r="L1795">
        <v>10.605698118187917</v>
      </c>
      <c r="M1795">
        <v>0.73020603607623513</v>
      </c>
      <c r="N1795">
        <v>2.2689277798662597</v>
      </c>
      <c r="O1795">
        <v>0.35671624302246724</v>
      </c>
      <c r="P1795">
        <v>1.3256163447541864E-2</v>
      </c>
      <c r="Q1795">
        <v>1.3256163447541864E-2</v>
      </c>
      <c r="R1795">
        <v>1177.5028709113676</v>
      </c>
      <c r="S1795">
        <v>3.3760226658546673E-2</v>
      </c>
      <c r="T1795">
        <v>3.704667246089758E-2</v>
      </c>
      <c r="U1795">
        <v>1189.3867849711789</v>
      </c>
      <c r="W1795" s="429">
        <f t="shared" si="41"/>
        <v>1177.5028709113676</v>
      </c>
      <c r="X1795" s="429">
        <f t="shared" si="41"/>
        <v>3.3760226658546673E-2</v>
      </c>
      <c r="Y1795" s="429">
        <f t="shared" si="41"/>
        <v>3.704667246089758E-2</v>
      </c>
      <c r="Z1795" s="429">
        <f t="shared" si="41"/>
        <v>1189.3867849711789</v>
      </c>
      <c r="AA1795" s="429" t="s">
        <v>1296</v>
      </c>
    </row>
    <row r="1796" spans="1:27" x14ac:dyDescent="0.25">
      <c r="A1796" t="s">
        <v>149</v>
      </c>
      <c r="B1796" t="s">
        <v>186</v>
      </c>
      <c r="C1796" t="s">
        <v>1459</v>
      </c>
      <c r="D1796" t="s">
        <v>1325</v>
      </c>
      <c r="E1796" t="s">
        <v>1326</v>
      </c>
      <c r="F1796" t="s">
        <v>1292</v>
      </c>
      <c r="G1796" t="s">
        <v>524</v>
      </c>
      <c r="H1796" t="s">
        <v>1462</v>
      </c>
      <c r="I1796" t="s">
        <v>1463</v>
      </c>
      <c r="J1796" t="s">
        <v>1465</v>
      </c>
      <c r="K1796" t="s">
        <v>1376</v>
      </c>
      <c r="L1796">
        <v>9.5145602510943339E-2</v>
      </c>
      <c r="M1796">
        <v>6.5508081113920692E-3</v>
      </c>
      <c r="N1796">
        <v>2.0354954314509295E-2</v>
      </c>
      <c r="O1796">
        <v>3.2001648066531697E-3</v>
      </c>
      <c r="P1796">
        <v>1.1892339798329215E-4</v>
      </c>
      <c r="Q1796">
        <v>1.1892339798329215E-4</v>
      </c>
      <c r="R1796">
        <v>10.563587503881331</v>
      </c>
      <c r="S1796">
        <v>3.0286899273748686E-4</v>
      </c>
      <c r="T1796">
        <v>3.3235228205042691E-4</v>
      </c>
      <c r="U1796">
        <v>10.670200208750796</v>
      </c>
      <c r="W1796" s="429">
        <f t="shared" si="41"/>
        <v>10.563587503881331</v>
      </c>
      <c r="X1796" s="429">
        <f t="shared" si="41"/>
        <v>3.0286899273748686E-4</v>
      </c>
      <c r="Y1796" s="429">
        <f t="shared" si="41"/>
        <v>3.3235228205042691E-4</v>
      </c>
      <c r="Z1796" s="429">
        <f t="shared" si="41"/>
        <v>10.670200208750796</v>
      </c>
      <c r="AA1796" s="429" t="s">
        <v>1296</v>
      </c>
    </row>
    <row r="1797" spans="1:27" x14ac:dyDescent="0.25">
      <c r="A1797" t="s">
        <v>149</v>
      </c>
      <c r="B1797" t="s">
        <v>186</v>
      </c>
      <c r="C1797" t="s">
        <v>1459</v>
      </c>
      <c r="D1797" t="s">
        <v>1325</v>
      </c>
      <c r="E1797" t="s">
        <v>1326</v>
      </c>
      <c r="F1797" t="s">
        <v>1292</v>
      </c>
      <c r="G1797" t="s">
        <v>524</v>
      </c>
      <c r="H1797" t="s">
        <v>1464</v>
      </c>
      <c r="I1797" t="s">
        <v>186</v>
      </c>
      <c r="J1797" t="s">
        <v>1465</v>
      </c>
      <c r="K1797" t="s">
        <v>1376</v>
      </c>
      <c r="L1797">
        <v>16.176776801381877</v>
      </c>
      <c r="M1797">
        <v>1.113776757832639</v>
      </c>
      <c r="N1797">
        <v>3.4607753176009317</v>
      </c>
      <c r="O1797">
        <v>0.54409610574394651</v>
      </c>
      <c r="P1797">
        <v>2.0219507942223144E-2</v>
      </c>
      <c r="Q1797">
        <v>2.0219507942223144E-2</v>
      </c>
      <c r="R1797">
        <v>1796.0346328407597</v>
      </c>
      <c r="S1797">
        <v>5.1494172786494846E-2</v>
      </c>
      <c r="T1797">
        <v>5.6506959273722596E-2</v>
      </c>
      <c r="U1797">
        <v>1814.1610610239916</v>
      </c>
      <c r="W1797" s="429">
        <f t="shared" si="41"/>
        <v>1796.0346328407597</v>
      </c>
      <c r="X1797" s="429">
        <f t="shared" si="41"/>
        <v>5.1494172786494846E-2</v>
      </c>
      <c r="Y1797" s="429">
        <f t="shared" si="41"/>
        <v>5.6506959273722596E-2</v>
      </c>
      <c r="Z1797" s="429">
        <f t="shared" si="41"/>
        <v>1814.1610610239916</v>
      </c>
      <c r="AA1797" s="429" t="s">
        <v>1296</v>
      </c>
    </row>
    <row r="1798" spans="1:27" x14ac:dyDescent="0.25">
      <c r="A1798" t="s">
        <v>149</v>
      </c>
      <c r="B1798" t="s">
        <v>186</v>
      </c>
      <c r="C1798" t="s">
        <v>1459</v>
      </c>
      <c r="D1798" t="s">
        <v>1325</v>
      </c>
      <c r="E1798" t="s">
        <v>1326</v>
      </c>
      <c r="F1798" t="s">
        <v>1292</v>
      </c>
      <c r="G1798" t="s">
        <v>524</v>
      </c>
      <c r="H1798" t="s">
        <v>1460</v>
      </c>
      <c r="I1798" t="s">
        <v>561</v>
      </c>
      <c r="J1798" t="s">
        <v>1377</v>
      </c>
      <c r="K1798" t="s">
        <v>1378</v>
      </c>
      <c r="L1798">
        <v>2.9664329056649133E-2</v>
      </c>
      <c r="M1798">
        <v>1.4832164528324566E-2</v>
      </c>
      <c r="N1798">
        <v>5.9328658113298266E-2</v>
      </c>
      <c r="O1798">
        <v>1.0067988085873664E-5</v>
      </c>
      <c r="P1798">
        <v>6.5750126275093321E-4</v>
      </c>
      <c r="Q1798">
        <v>6.5750126275093321E-4</v>
      </c>
      <c r="R1798">
        <v>4.002782939155102</v>
      </c>
      <c r="S1798">
        <v>7.5495717449172047E-5</v>
      </c>
      <c r="T1798">
        <v>7.5495717449172042E-6</v>
      </c>
      <c r="U1798">
        <v>4.0069201044713161</v>
      </c>
      <c r="W1798" s="429">
        <f t="shared" si="41"/>
        <v>4.002782939155102</v>
      </c>
      <c r="X1798" s="429">
        <f t="shared" si="41"/>
        <v>7.5495717449172047E-5</v>
      </c>
      <c r="Y1798" s="429">
        <f t="shared" si="41"/>
        <v>7.5495717449172042E-6</v>
      </c>
      <c r="Z1798" s="429">
        <f t="shared" ref="W1798:Z1861" si="42">IFERROR(U1798*1,0)</f>
        <v>4.0069201044713161</v>
      </c>
      <c r="AA1798" s="429" t="s">
        <v>1295</v>
      </c>
    </row>
    <row r="1799" spans="1:27" x14ac:dyDescent="0.25">
      <c r="A1799" t="s">
        <v>149</v>
      </c>
      <c r="B1799" t="s">
        <v>186</v>
      </c>
      <c r="C1799" t="s">
        <v>1459</v>
      </c>
      <c r="D1799" t="s">
        <v>1325</v>
      </c>
      <c r="E1799" t="s">
        <v>1326</v>
      </c>
      <c r="F1799" t="s">
        <v>1292</v>
      </c>
      <c r="G1799" t="s">
        <v>524</v>
      </c>
      <c r="H1799" t="s">
        <v>1461</v>
      </c>
      <c r="I1799" t="s">
        <v>534</v>
      </c>
      <c r="J1799" t="s">
        <v>1377</v>
      </c>
      <c r="K1799" t="s">
        <v>1378</v>
      </c>
      <c r="L1799">
        <v>77.705709963892403</v>
      </c>
      <c r="M1799">
        <v>38.852854981946201</v>
      </c>
      <c r="N1799">
        <v>155.41141992778481</v>
      </c>
      <c r="O1799">
        <v>2.6373094790946062E-2</v>
      </c>
      <c r="P1799">
        <v>1.7223245577760695</v>
      </c>
      <c r="Q1799">
        <v>1.7223245577760695</v>
      </c>
      <c r="R1799">
        <v>10485.289909116789</v>
      </c>
      <c r="S1799">
        <v>0.19776103185810617</v>
      </c>
      <c r="T1799">
        <v>1.9776103185810617E-2</v>
      </c>
      <c r="U1799">
        <v>10496.127213662612</v>
      </c>
      <c r="W1799" s="429">
        <f t="shared" si="42"/>
        <v>10485.289909116789</v>
      </c>
      <c r="X1799" s="429">
        <f t="shared" si="42"/>
        <v>0.19776103185810617</v>
      </c>
      <c r="Y1799" s="429">
        <f t="shared" si="42"/>
        <v>1.9776103185810617E-2</v>
      </c>
      <c r="Z1799" s="429">
        <f t="shared" si="42"/>
        <v>10496.127213662612</v>
      </c>
      <c r="AA1799" s="429" t="s">
        <v>1295</v>
      </c>
    </row>
    <row r="1800" spans="1:27" x14ac:dyDescent="0.25">
      <c r="A1800" t="s">
        <v>149</v>
      </c>
      <c r="B1800" t="s">
        <v>186</v>
      </c>
      <c r="C1800" t="s">
        <v>1459</v>
      </c>
      <c r="D1800" t="s">
        <v>1325</v>
      </c>
      <c r="E1800" t="s">
        <v>1326</v>
      </c>
      <c r="F1800" t="s">
        <v>1292</v>
      </c>
      <c r="G1800" t="s">
        <v>524</v>
      </c>
      <c r="H1800" t="s">
        <v>1462</v>
      </c>
      <c r="I1800" t="s">
        <v>1463</v>
      </c>
      <c r="J1800" t="s">
        <v>1377</v>
      </c>
      <c r="K1800" t="s">
        <v>1378</v>
      </c>
      <c r="L1800">
        <v>0.6971117328312546</v>
      </c>
      <c r="M1800">
        <v>0.3485558664156273</v>
      </c>
      <c r="N1800">
        <v>1.3942234656625092</v>
      </c>
      <c r="O1800">
        <v>2.3659772001803108E-4</v>
      </c>
      <c r="P1800">
        <v>1.5451279674646929E-2</v>
      </c>
      <c r="Q1800">
        <v>1.5451279674646929E-2</v>
      </c>
      <c r="R1800">
        <v>94.065399070144906</v>
      </c>
      <c r="S1800">
        <v>1.7741493600555429E-3</v>
      </c>
      <c r="T1800">
        <v>1.7741493600555429E-4</v>
      </c>
      <c r="U1800">
        <v>94.162622455075962</v>
      </c>
      <c r="W1800" s="429">
        <f t="shared" si="42"/>
        <v>94.065399070144906</v>
      </c>
      <c r="X1800" s="429">
        <f t="shared" si="42"/>
        <v>1.7741493600555429E-3</v>
      </c>
      <c r="Y1800" s="429">
        <f t="shared" si="42"/>
        <v>1.7741493600555429E-4</v>
      </c>
      <c r="Z1800" s="429">
        <f t="shared" si="42"/>
        <v>94.162622455075962</v>
      </c>
      <c r="AA1800" s="429" t="s">
        <v>1295</v>
      </c>
    </row>
    <row r="1801" spans="1:27" x14ac:dyDescent="0.25">
      <c r="A1801" t="s">
        <v>149</v>
      </c>
      <c r="B1801" t="s">
        <v>186</v>
      </c>
      <c r="C1801" t="s">
        <v>1459</v>
      </c>
      <c r="D1801" t="s">
        <v>1325</v>
      </c>
      <c r="E1801" t="s">
        <v>1326</v>
      </c>
      <c r="F1801" t="s">
        <v>1292</v>
      </c>
      <c r="G1801" t="s">
        <v>524</v>
      </c>
      <c r="H1801" t="s">
        <v>1464</v>
      </c>
      <c r="I1801" t="s">
        <v>186</v>
      </c>
      <c r="J1801" t="s">
        <v>1377</v>
      </c>
      <c r="K1801" t="s">
        <v>1378</v>
      </c>
      <c r="L1801">
        <v>118.52382674584163</v>
      </c>
      <c r="M1801">
        <v>59.261913372920816</v>
      </c>
      <c r="N1801">
        <v>237.04765349168326</v>
      </c>
      <c r="O1801">
        <v>4.0226646397108219E-2</v>
      </c>
      <c r="P1801">
        <v>2.627046295321354</v>
      </c>
      <c r="Q1801">
        <v>2.627046295321354</v>
      </c>
      <c r="R1801">
        <v>15993.119233394213</v>
      </c>
      <c r="S1801">
        <v>0.30164313906816692</v>
      </c>
      <c r="T1801">
        <v>3.0164313906816693E-2</v>
      </c>
      <c r="U1801">
        <v>16009.649277415148</v>
      </c>
      <c r="W1801" s="429">
        <f t="shared" si="42"/>
        <v>15993.119233394213</v>
      </c>
      <c r="X1801" s="429">
        <f t="shared" si="42"/>
        <v>0.30164313906816692</v>
      </c>
      <c r="Y1801" s="429">
        <f t="shared" si="42"/>
        <v>3.0164313906816693E-2</v>
      </c>
      <c r="Z1801" s="429">
        <f t="shared" si="42"/>
        <v>16009.649277415148</v>
      </c>
      <c r="AA1801" s="429" t="s">
        <v>1295</v>
      </c>
    </row>
    <row r="1802" spans="1:27" x14ac:dyDescent="0.25">
      <c r="A1802" t="s">
        <v>149</v>
      </c>
      <c r="B1802" t="s">
        <v>186</v>
      </c>
      <c r="C1802" t="s">
        <v>1459</v>
      </c>
      <c r="D1802" t="s">
        <v>1325</v>
      </c>
      <c r="E1802" t="s">
        <v>1326</v>
      </c>
      <c r="F1802" t="s">
        <v>1292</v>
      </c>
      <c r="G1802" t="s">
        <v>524</v>
      </c>
      <c r="H1802" t="s">
        <v>1460</v>
      </c>
      <c r="I1802" t="s">
        <v>561</v>
      </c>
      <c r="J1802" t="s">
        <v>1377</v>
      </c>
      <c r="K1802" t="s">
        <v>1379</v>
      </c>
      <c r="L1802">
        <v>0</v>
      </c>
      <c r="M1802">
        <v>0</v>
      </c>
      <c r="N1802">
        <v>0</v>
      </c>
      <c r="O1802">
        <v>0</v>
      </c>
      <c r="P1802">
        <v>0</v>
      </c>
      <c r="Q1802">
        <v>0</v>
      </c>
      <c r="R1802">
        <v>0</v>
      </c>
      <c r="S1802">
        <v>0</v>
      </c>
      <c r="T1802">
        <v>0</v>
      </c>
      <c r="U1802">
        <v>0</v>
      </c>
      <c r="W1802" s="429">
        <f t="shared" si="42"/>
        <v>0</v>
      </c>
      <c r="X1802" s="429">
        <f t="shared" si="42"/>
        <v>0</v>
      </c>
      <c r="Y1802" s="429">
        <f t="shared" si="42"/>
        <v>0</v>
      </c>
      <c r="Z1802" s="429">
        <f t="shared" si="42"/>
        <v>0</v>
      </c>
      <c r="AA1802" s="429" t="s">
        <v>1296</v>
      </c>
    </row>
    <row r="1803" spans="1:27" x14ac:dyDescent="0.25">
      <c r="A1803" t="s">
        <v>149</v>
      </c>
      <c r="B1803" t="s">
        <v>186</v>
      </c>
      <c r="C1803" t="s">
        <v>1459</v>
      </c>
      <c r="D1803" t="s">
        <v>1325</v>
      </c>
      <c r="E1803" t="s">
        <v>1326</v>
      </c>
      <c r="F1803" t="s">
        <v>1292</v>
      </c>
      <c r="G1803" t="s">
        <v>524</v>
      </c>
      <c r="H1803" t="s">
        <v>1461</v>
      </c>
      <c r="I1803" t="s">
        <v>534</v>
      </c>
      <c r="J1803" t="s">
        <v>1377</v>
      </c>
      <c r="K1803" t="s">
        <v>1379</v>
      </c>
      <c r="L1803">
        <v>0</v>
      </c>
      <c r="M1803">
        <v>0</v>
      </c>
      <c r="N1803">
        <v>0</v>
      </c>
      <c r="O1803">
        <v>0</v>
      </c>
      <c r="P1803">
        <v>0</v>
      </c>
      <c r="Q1803">
        <v>0</v>
      </c>
      <c r="R1803">
        <v>0</v>
      </c>
      <c r="S1803">
        <v>0</v>
      </c>
      <c r="T1803">
        <v>0</v>
      </c>
      <c r="U1803">
        <v>0</v>
      </c>
      <c r="W1803" s="429">
        <f t="shared" si="42"/>
        <v>0</v>
      </c>
      <c r="X1803" s="429">
        <f t="shared" si="42"/>
        <v>0</v>
      </c>
      <c r="Y1803" s="429">
        <f t="shared" si="42"/>
        <v>0</v>
      </c>
      <c r="Z1803" s="429">
        <f t="shared" si="42"/>
        <v>0</v>
      </c>
      <c r="AA1803" s="429" t="s">
        <v>1296</v>
      </c>
    </row>
    <row r="1804" spans="1:27" x14ac:dyDescent="0.25">
      <c r="A1804" t="s">
        <v>149</v>
      </c>
      <c r="B1804" t="s">
        <v>186</v>
      </c>
      <c r="C1804" t="s">
        <v>1459</v>
      </c>
      <c r="D1804" t="s">
        <v>1325</v>
      </c>
      <c r="E1804" t="s">
        <v>1326</v>
      </c>
      <c r="F1804" t="s">
        <v>1292</v>
      </c>
      <c r="G1804" t="s">
        <v>524</v>
      </c>
      <c r="H1804" t="s">
        <v>1462</v>
      </c>
      <c r="I1804" t="s">
        <v>1463</v>
      </c>
      <c r="J1804" t="s">
        <v>1377</v>
      </c>
      <c r="K1804" t="s">
        <v>1379</v>
      </c>
      <c r="L1804">
        <v>0</v>
      </c>
      <c r="M1804">
        <v>0</v>
      </c>
      <c r="N1804">
        <v>0</v>
      </c>
      <c r="O1804">
        <v>0</v>
      </c>
      <c r="P1804">
        <v>0</v>
      </c>
      <c r="Q1804">
        <v>0</v>
      </c>
      <c r="R1804">
        <v>0</v>
      </c>
      <c r="S1804">
        <v>0</v>
      </c>
      <c r="T1804">
        <v>0</v>
      </c>
      <c r="U1804">
        <v>0</v>
      </c>
      <c r="W1804" s="429">
        <f t="shared" si="42"/>
        <v>0</v>
      </c>
      <c r="X1804" s="429">
        <f t="shared" si="42"/>
        <v>0</v>
      </c>
      <c r="Y1804" s="429">
        <f t="shared" si="42"/>
        <v>0</v>
      </c>
      <c r="Z1804" s="429">
        <f t="shared" si="42"/>
        <v>0</v>
      </c>
      <c r="AA1804" s="429" t="s">
        <v>1296</v>
      </c>
    </row>
    <row r="1805" spans="1:27" x14ac:dyDescent="0.25">
      <c r="A1805" t="s">
        <v>149</v>
      </c>
      <c r="B1805" t="s">
        <v>186</v>
      </c>
      <c r="C1805" t="s">
        <v>1459</v>
      </c>
      <c r="D1805" t="s">
        <v>1325</v>
      </c>
      <c r="E1805" t="s">
        <v>1326</v>
      </c>
      <c r="F1805" t="s">
        <v>1292</v>
      </c>
      <c r="G1805" t="s">
        <v>524</v>
      </c>
      <c r="H1805" t="s">
        <v>1464</v>
      </c>
      <c r="I1805" t="s">
        <v>186</v>
      </c>
      <c r="J1805" t="s">
        <v>1377</v>
      </c>
      <c r="K1805" t="s">
        <v>1379</v>
      </c>
      <c r="L1805">
        <v>0</v>
      </c>
      <c r="M1805">
        <v>0</v>
      </c>
      <c r="N1805">
        <v>0</v>
      </c>
      <c r="O1805">
        <v>0</v>
      </c>
      <c r="P1805">
        <v>0</v>
      </c>
      <c r="Q1805">
        <v>0</v>
      </c>
      <c r="R1805">
        <v>0</v>
      </c>
      <c r="S1805">
        <v>0</v>
      </c>
      <c r="T1805">
        <v>0</v>
      </c>
      <c r="U1805">
        <v>0</v>
      </c>
      <c r="W1805" s="429">
        <f t="shared" si="42"/>
        <v>0</v>
      </c>
      <c r="X1805" s="429">
        <f t="shared" si="42"/>
        <v>0</v>
      </c>
      <c r="Y1805" s="429">
        <f t="shared" si="42"/>
        <v>0</v>
      </c>
      <c r="Z1805" s="429">
        <f t="shared" si="42"/>
        <v>0</v>
      </c>
      <c r="AA1805" s="429" t="s">
        <v>1296</v>
      </c>
    </row>
    <row r="1806" spans="1:27" x14ac:dyDescent="0.25">
      <c r="A1806" t="s">
        <v>149</v>
      </c>
      <c r="B1806" t="s">
        <v>186</v>
      </c>
      <c r="C1806" t="s">
        <v>1459</v>
      </c>
      <c r="D1806" t="s">
        <v>1325</v>
      </c>
      <c r="E1806" t="s">
        <v>1326</v>
      </c>
      <c r="F1806" t="s">
        <v>1292</v>
      </c>
      <c r="G1806" t="s">
        <v>524</v>
      </c>
      <c r="H1806" t="s">
        <v>1460</v>
      </c>
      <c r="I1806" t="s">
        <v>561</v>
      </c>
      <c r="J1806" t="s">
        <v>1377</v>
      </c>
      <c r="K1806" t="s">
        <v>1380</v>
      </c>
      <c r="L1806">
        <v>0</v>
      </c>
      <c r="M1806">
        <v>4.2312753701541972</v>
      </c>
      <c r="N1806">
        <v>0</v>
      </c>
      <c r="O1806">
        <v>0</v>
      </c>
      <c r="P1806">
        <v>0</v>
      </c>
      <c r="Q1806">
        <v>0</v>
      </c>
      <c r="R1806">
        <v>0.86579620594581164</v>
      </c>
      <c r="S1806">
        <v>67.494435802112903</v>
      </c>
      <c r="T1806">
        <v>0</v>
      </c>
      <c r="U1806">
        <v>1688.2266912587684</v>
      </c>
      <c r="W1806" s="429">
        <f t="shared" si="42"/>
        <v>0.86579620594581164</v>
      </c>
      <c r="X1806" s="429">
        <f t="shared" si="42"/>
        <v>67.494435802112903</v>
      </c>
      <c r="Y1806" s="429">
        <f t="shared" si="42"/>
        <v>0</v>
      </c>
      <c r="Z1806" s="429">
        <f t="shared" si="42"/>
        <v>1688.2266912587684</v>
      </c>
      <c r="AA1806" s="429" t="s">
        <v>1296</v>
      </c>
    </row>
    <row r="1807" spans="1:27" x14ac:dyDescent="0.25">
      <c r="A1807" t="s">
        <v>149</v>
      </c>
      <c r="B1807" t="s">
        <v>186</v>
      </c>
      <c r="C1807" t="s">
        <v>1459</v>
      </c>
      <c r="D1807" t="s">
        <v>1325</v>
      </c>
      <c r="E1807" t="s">
        <v>1326</v>
      </c>
      <c r="F1807" t="s">
        <v>1292</v>
      </c>
      <c r="G1807" t="s">
        <v>524</v>
      </c>
      <c r="H1807" t="s">
        <v>1461</v>
      </c>
      <c r="I1807" t="s">
        <v>534</v>
      </c>
      <c r="J1807" t="s">
        <v>1377</v>
      </c>
      <c r="K1807" t="s">
        <v>1380</v>
      </c>
      <c r="L1807">
        <v>0</v>
      </c>
      <c r="M1807">
        <v>11.063764374670018</v>
      </c>
      <c r="N1807">
        <v>0</v>
      </c>
      <c r="O1807">
        <v>0</v>
      </c>
      <c r="P1807">
        <v>0</v>
      </c>
      <c r="Q1807">
        <v>0</v>
      </c>
      <c r="R1807">
        <v>2.263848220948725</v>
      </c>
      <c r="S1807">
        <v>176.48166781654211</v>
      </c>
      <c r="T1807">
        <v>0</v>
      </c>
      <c r="U1807">
        <v>4414.3055436345012</v>
      </c>
      <c r="W1807" s="429">
        <f t="shared" si="42"/>
        <v>2.263848220948725</v>
      </c>
      <c r="X1807" s="429">
        <f t="shared" si="42"/>
        <v>176.48166781654211</v>
      </c>
      <c r="Y1807" s="429">
        <f t="shared" si="42"/>
        <v>0</v>
      </c>
      <c r="Z1807" s="429">
        <f t="shared" si="42"/>
        <v>4414.3055436345012</v>
      </c>
      <c r="AA1807" s="429" t="s">
        <v>1296</v>
      </c>
    </row>
    <row r="1808" spans="1:27" x14ac:dyDescent="0.25">
      <c r="A1808" t="s">
        <v>149</v>
      </c>
      <c r="B1808" t="s">
        <v>186</v>
      </c>
      <c r="C1808" t="s">
        <v>1459</v>
      </c>
      <c r="D1808" t="s">
        <v>1325</v>
      </c>
      <c r="E1808" t="s">
        <v>1326</v>
      </c>
      <c r="F1808" t="s">
        <v>1292</v>
      </c>
      <c r="G1808" t="s">
        <v>524</v>
      </c>
      <c r="H1808" t="s">
        <v>1462</v>
      </c>
      <c r="I1808" t="s">
        <v>1463</v>
      </c>
      <c r="J1808" t="s">
        <v>1377</v>
      </c>
      <c r="K1808" t="s">
        <v>1380</v>
      </c>
      <c r="L1808">
        <v>0</v>
      </c>
      <c r="M1808">
        <v>1.4403465646928977</v>
      </c>
      <c r="N1808">
        <v>0</v>
      </c>
      <c r="O1808">
        <v>0</v>
      </c>
      <c r="P1808">
        <v>0</v>
      </c>
      <c r="Q1808">
        <v>0</v>
      </c>
      <c r="R1808">
        <v>0.29472120858745937</v>
      </c>
      <c r="S1808">
        <v>22.975431811689411</v>
      </c>
      <c r="T1808">
        <v>0</v>
      </c>
      <c r="U1808">
        <v>574.6805165008227</v>
      </c>
      <c r="W1808" s="429">
        <f t="shared" si="42"/>
        <v>0.29472120858745937</v>
      </c>
      <c r="X1808" s="429">
        <f t="shared" si="42"/>
        <v>22.975431811689411</v>
      </c>
      <c r="Y1808" s="429">
        <f t="shared" si="42"/>
        <v>0</v>
      </c>
      <c r="Z1808" s="429">
        <f t="shared" si="42"/>
        <v>574.6805165008227</v>
      </c>
      <c r="AA1808" s="429" t="s">
        <v>1296</v>
      </c>
    </row>
    <row r="1809" spans="1:27" x14ac:dyDescent="0.25">
      <c r="A1809" t="s">
        <v>149</v>
      </c>
      <c r="B1809" t="s">
        <v>186</v>
      </c>
      <c r="C1809" t="s">
        <v>1459</v>
      </c>
      <c r="D1809" t="s">
        <v>1325</v>
      </c>
      <c r="E1809" t="s">
        <v>1326</v>
      </c>
      <c r="F1809" t="s">
        <v>1292</v>
      </c>
      <c r="G1809" t="s">
        <v>524</v>
      </c>
      <c r="H1809" t="s">
        <v>1464</v>
      </c>
      <c r="I1809" t="s">
        <v>186</v>
      </c>
      <c r="J1809" t="s">
        <v>1377</v>
      </c>
      <c r="K1809" t="s">
        <v>1380</v>
      </c>
      <c r="L1809">
        <v>0</v>
      </c>
      <c r="M1809">
        <v>14.459859036959264</v>
      </c>
      <c r="N1809">
        <v>0</v>
      </c>
      <c r="O1809">
        <v>0</v>
      </c>
      <c r="P1809">
        <v>0</v>
      </c>
      <c r="Q1809">
        <v>0</v>
      </c>
      <c r="R1809">
        <v>2.9587512032464005</v>
      </c>
      <c r="S1809">
        <v>230.65386723863423</v>
      </c>
      <c r="T1809">
        <v>0</v>
      </c>
      <c r="U1809">
        <v>5769.3054321691016</v>
      </c>
      <c r="W1809" s="429">
        <f t="shared" si="42"/>
        <v>2.9587512032464005</v>
      </c>
      <c r="X1809" s="429">
        <f t="shared" si="42"/>
        <v>230.65386723863423</v>
      </c>
      <c r="Y1809" s="429">
        <f t="shared" si="42"/>
        <v>0</v>
      </c>
      <c r="Z1809" s="429">
        <f t="shared" si="42"/>
        <v>5769.3054321691016</v>
      </c>
      <c r="AA1809" s="429" t="s">
        <v>1296</v>
      </c>
    </row>
    <row r="1810" spans="1:27" x14ac:dyDescent="0.25">
      <c r="A1810" t="s">
        <v>149</v>
      </c>
      <c r="B1810" t="s">
        <v>186</v>
      </c>
      <c r="C1810" t="s">
        <v>1459</v>
      </c>
      <c r="D1810" t="s">
        <v>1325</v>
      </c>
      <c r="E1810" t="s">
        <v>1326</v>
      </c>
      <c r="F1810" t="s">
        <v>1292</v>
      </c>
      <c r="G1810" t="s">
        <v>524</v>
      </c>
      <c r="H1810" t="s">
        <v>1460</v>
      </c>
      <c r="I1810" t="s">
        <v>561</v>
      </c>
      <c r="J1810" t="s">
        <v>1382</v>
      </c>
      <c r="K1810" t="s">
        <v>1383</v>
      </c>
      <c r="L1810">
        <v>8.4956209030636436E-3</v>
      </c>
      <c r="M1810">
        <v>5.4507558176421732E-4</v>
      </c>
      <c r="N1810">
        <v>2.1692062618750216E-3</v>
      </c>
      <c r="O1810">
        <v>1.5843329268168555E-5</v>
      </c>
      <c r="P1810">
        <v>3.2013548241406116E-4</v>
      </c>
      <c r="Q1810">
        <v>3.2013548241406116E-4</v>
      </c>
      <c r="R1810">
        <v>1.4072062183269856</v>
      </c>
      <c r="S1810">
        <v>3.6662608202597086E-5</v>
      </c>
      <c r="T1810">
        <v>4.4243773831606367E-5</v>
      </c>
      <c r="U1810">
        <v>1.4213074281338691</v>
      </c>
      <c r="W1810" s="429">
        <f t="shared" si="42"/>
        <v>1.4072062183269856</v>
      </c>
      <c r="X1810" s="429">
        <f t="shared" si="42"/>
        <v>3.6662608202597086E-5</v>
      </c>
      <c r="Y1810" s="429">
        <f t="shared" si="42"/>
        <v>4.4243773831606367E-5</v>
      </c>
      <c r="Z1810" s="429">
        <f t="shared" si="42"/>
        <v>1.4213074281338691</v>
      </c>
      <c r="AA1810" s="429" t="s">
        <v>1295</v>
      </c>
    </row>
    <row r="1811" spans="1:27" x14ac:dyDescent="0.25">
      <c r="A1811" t="s">
        <v>149</v>
      </c>
      <c r="B1811" t="s">
        <v>186</v>
      </c>
      <c r="C1811" t="s">
        <v>1459</v>
      </c>
      <c r="D1811" t="s">
        <v>1325</v>
      </c>
      <c r="E1811" t="s">
        <v>1326</v>
      </c>
      <c r="F1811" t="s">
        <v>1292</v>
      </c>
      <c r="G1811" t="s">
        <v>524</v>
      </c>
      <c r="H1811" t="s">
        <v>1461</v>
      </c>
      <c r="I1811" t="s">
        <v>534</v>
      </c>
      <c r="J1811" t="s">
        <v>1382</v>
      </c>
      <c r="K1811" t="s">
        <v>1383</v>
      </c>
      <c r="L1811">
        <v>22.254278955575217</v>
      </c>
      <c r="M1811">
        <v>1.4278254864313673</v>
      </c>
      <c r="N1811">
        <v>5.6822358029816193</v>
      </c>
      <c r="O1811">
        <v>4.1501601017967529E-2</v>
      </c>
      <c r="P1811">
        <v>0.83859489618363314</v>
      </c>
      <c r="Q1811">
        <v>0.83859489618363314</v>
      </c>
      <c r="R1811">
        <v>3686.1766889075388</v>
      </c>
      <c r="S1811">
        <v>9.6037702186703072E-2</v>
      </c>
      <c r="T1811">
        <v>0.11589656555189286</v>
      </c>
      <c r="U1811">
        <v>3723.1148079966706</v>
      </c>
      <c r="W1811" s="429">
        <f t="shared" si="42"/>
        <v>3686.1766889075388</v>
      </c>
      <c r="X1811" s="429">
        <f t="shared" si="42"/>
        <v>9.6037702186703072E-2</v>
      </c>
      <c r="Y1811" s="429">
        <f t="shared" si="42"/>
        <v>0.11589656555189286</v>
      </c>
      <c r="Z1811" s="429">
        <f t="shared" si="42"/>
        <v>3723.1148079966706</v>
      </c>
      <c r="AA1811" s="429" t="s">
        <v>1295</v>
      </c>
    </row>
    <row r="1812" spans="1:27" x14ac:dyDescent="0.25">
      <c r="A1812" t="s">
        <v>149</v>
      </c>
      <c r="B1812" t="s">
        <v>186</v>
      </c>
      <c r="C1812" t="s">
        <v>1459</v>
      </c>
      <c r="D1812" t="s">
        <v>1325</v>
      </c>
      <c r="E1812" t="s">
        <v>1326</v>
      </c>
      <c r="F1812" t="s">
        <v>1292</v>
      </c>
      <c r="G1812" t="s">
        <v>524</v>
      </c>
      <c r="H1812" t="s">
        <v>1462</v>
      </c>
      <c r="I1812" t="s">
        <v>1463</v>
      </c>
      <c r="J1812" t="s">
        <v>1382</v>
      </c>
      <c r="K1812" t="s">
        <v>1383</v>
      </c>
      <c r="L1812">
        <v>0.19964709122199564</v>
      </c>
      <c r="M1812">
        <v>1.2809276171459107E-2</v>
      </c>
      <c r="N1812">
        <v>5.0976347154063018E-2</v>
      </c>
      <c r="O1812">
        <v>3.7231823780196107E-4</v>
      </c>
      <c r="P1812">
        <v>7.5231838367304394E-3</v>
      </c>
      <c r="Q1812">
        <v>7.5231838367304394E-3</v>
      </c>
      <c r="R1812">
        <v>33.069346130684167</v>
      </c>
      <c r="S1812">
        <v>8.6157129276103145E-4</v>
      </c>
      <c r="T1812">
        <v>1.0397286850427495E-3</v>
      </c>
      <c r="U1812">
        <v>33.400724561145928</v>
      </c>
      <c r="W1812" s="429">
        <f t="shared" si="42"/>
        <v>33.069346130684167</v>
      </c>
      <c r="X1812" s="429">
        <f t="shared" si="42"/>
        <v>8.6157129276103145E-4</v>
      </c>
      <c r="Y1812" s="429">
        <f t="shared" si="42"/>
        <v>1.0397286850427495E-3</v>
      </c>
      <c r="Z1812" s="429">
        <f t="shared" si="42"/>
        <v>33.400724561145928</v>
      </c>
      <c r="AA1812" s="429" t="s">
        <v>1295</v>
      </c>
    </row>
    <row r="1813" spans="1:27" x14ac:dyDescent="0.25">
      <c r="A1813" t="s">
        <v>149</v>
      </c>
      <c r="B1813" t="s">
        <v>186</v>
      </c>
      <c r="C1813" t="s">
        <v>1459</v>
      </c>
      <c r="D1813" t="s">
        <v>1325</v>
      </c>
      <c r="E1813" t="s">
        <v>1326</v>
      </c>
      <c r="F1813" t="s">
        <v>1292</v>
      </c>
      <c r="G1813" t="s">
        <v>524</v>
      </c>
      <c r="H1813" t="s">
        <v>1464</v>
      </c>
      <c r="I1813" t="s">
        <v>186</v>
      </c>
      <c r="J1813" t="s">
        <v>1382</v>
      </c>
      <c r="K1813" t="s">
        <v>1383</v>
      </c>
      <c r="L1813">
        <v>33.944253318190803</v>
      </c>
      <c r="M1813">
        <v>2.1778494869389307</v>
      </c>
      <c r="N1813">
        <v>8.6670636193216506</v>
      </c>
      <c r="O1813">
        <v>6.3302022090967455E-2</v>
      </c>
      <c r="P1813">
        <v>1.2791013199853816</v>
      </c>
      <c r="Q1813">
        <v>1.2791013199853816</v>
      </c>
      <c r="R1813">
        <v>5622.4924453254716</v>
      </c>
      <c r="S1813">
        <v>0.14648545107347666</v>
      </c>
      <c r="T1813">
        <v>0.17677599834418328</v>
      </c>
      <c r="U1813">
        <v>5678.8338291088749</v>
      </c>
      <c r="W1813" s="429">
        <f t="shared" si="42"/>
        <v>5622.4924453254716</v>
      </c>
      <c r="X1813" s="429">
        <f t="shared" si="42"/>
        <v>0.14648545107347666</v>
      </c>
      <c r="Y1813" s="429">
        <f t="shared" si="42"/>
        <v>0.17677599834418328</v>
      </c>
      <c r="Z1813" s="429">
        <f t="shared" si="42"/>
        <v>5678.8338291088749</v>
      </c>
      <c r="AA1813" s="429" t="s">
        <v>1295</v>
      </c>
    </row>
    <row r="1814" spans="1:27" x14ac:dyDescent="0.25">
      <c r="A1814" t="s">
        <v>149</v>
      </c>
      <c r="B1814" t="s">
        <v>186</v>
      </c>
      <c r="C1814" t="s">
        <v>1459</v>
      </c>
      <c r="D1814" t="s">
        <v>1325</v>
      </c>
      <c r="E1814" t="s">
        <v>1326</v>
      </c>
      <c r="F1814" t="s">
        <v>1292</v>
      </c>
      <c r="G1814" t="s">
        <v>524</v>
      </c>
      <c r="H1814" t="s">
        <v>1460</v>
      </c>
      <c r="I1814" t="s">
        <v>561</v>
      </c>
      <c r="J1814" t="s">
        <v>1381</v>
      </c>
      <c r="K1814" t="s">
        <v>1364</v>
      </c>
      <c r="L1814">
        <v>2.5917750083857003</v>
      </c>
      <c r="M1814">
        <v>1.2958875041928501</v>
      </c>
      <c r="N1814">
        <v>5.1835500167714006</v>
      </c>
      <c r="O1814">
        <v>2.7650793037958437E-3</v>
      </c>
      <c r="P1814">
        <v>8.6607621726308703E-2</v>
      </c>
      <c r="Q1814">
        <v>8.6607621726308703E-2</v>
      </c>
      <c r="R1814">
        <v>349.72349335403203</v>
      </c>
      <c r="S1814">
        <v>6.5960673963416068E-3</v>
      </c>
      <c r="T1814">
        <v>6.5960673963416064E-4</v>
      </c>
      <c r="U1814">
        <v>350.08495784735157</v>
      </c>
      <c r="W1814" s="429">
        <f t="shared" si="42"/>
        <v>349.72349335403203</v>
      </c>
      <c r="X1814" s="429">
        <f t="shared" si="42"/>
        <v>6.5960673963416068E-3</v>
      </c>
      <c r="Y1814" s="429">
        <f t="shared" si="42"/>
        <v>6.5960673963416064E-4</v>
      </c>
      <c r="Z1814" s="429">
        <f t="shared" si="42"/>
        <v>350.08495784735157</v>
      </c>
      <c r="AA1814" s="429" t="s">
        <v>1295</v>
      </c>
    </row>
    <row r="1815" spans="1:27" x14ac:dyDescent="0.25">
      <c r="A1815" t="s">
        <v>149</v>
      </c>
      <c r="B1815" t="s">
        <v>186</v>
      </c>
      <c r="C1815" t="s">
        <v>1459</v>
      </c>
      <c r="D1815" t="s">
        <v>1325</v>
      </c>
      <c r="E1815" t="s">
        <v>1326</v>
      </c>
      <c r="F1815" t="s">
        <v>1292</v>
      </c>
      <c r="G1815" t="s">
        <v>524</v>
      </c>
      <c r="H1815" t="s">
        <v>1461</v>
      </c>
      <c r="I1815" t="s">
        <v>534</v>
      </c>
      <c r="J1815" t="s">
        <v>1381</v>
      </c>
      <c r="K1815" t="s">
        <v>1364</v>
      </c>
      <c r="L1815">
        <v>6789.1546344663411</v>
      </c>
      <c r="M1815">
        <v>3394.5773172331706</v>
      </c>
      <c r="N1815">
        <v>13578.309268932682</v>
      </c>
      <c r="O1815">
        <v>7.2431252362932126</v>
      </c>
      <c r="P1815">
        <v>226.86866511206563</v>
      </c>
      <c r="Q1815">
        <v>226.86866511206563</v>
      </c>
      <c r="R1815">
        <v>916100.69084088679</v>
      </c>
      <c r="S1815">
        <v>17.278398544716836</v>
      </c>
      <c r="T1815">
        <v>1.7278398544716838</v>
      </c>
      <c r="U1815">
        <v>917047.54708113719</v>
      </c>
      <c r="W1815" s="429">
        <f t="shared" si="42"/>
        <v>916100.69084088679</v>
      </c>
      <c r="X1815" s="429">
        <f t="shared" si="42"/>
        <v>17.278398544716836</v>
      </c>
      <c r="Y1815" s="429">
        <f t="shared" si="42"/>
        <v>1.7278398544716838</v>
      </c>
      <c r="Z1815" s="429">
        <f t="shared" si="42"/>
        <v>917047.54708113719</v>
      </c>
      <c r="AA1815" s="429" t="s">
        <v>1295</v>
      </c>
    </row>
    <row r="1816" spans="1:27" x14ac:dyDescent="0.25">
      <c r="A1816" t="s">
        <v>149</v>
      </c>
      <c r="B1816" t="s">
        <v>186</v>
      </c>
      <c r="C1816" t="s">
        <v>1459</v>
      </c>
      <c r="D1816" t="s">
        <v>1325</v>
      </c>
      <c r="E1816" t="s">
        <v>1326</v>
      </c>
      <c r="F1816" t="s">
        <v>1292</v>
      </c>
      <c r="G1816" t="s">
        <v>524</v>
      </c>
      <c r="H1816" t="s">
        <v>1462</v>
      </c>
      <c r="I1816" t="s">
        <v>1463</v>
      </c>
      <c r="J1816" t="s">
        <v>1381</v>
      </c>
      <c r="K1816" t="s">
        <v>1364</v>
      </c>
      <c r="L1816">
        <v>60.906712697063966</v>
      </c>
      <c r="M1816">
        <v>30.453356348531983</v>
      </c>
      <c r="N1816">
        <v>121.81342539412793</v>
      </c>
      <c r="O1816">
        <v>6.4979363639202328E-2</v>
      </c>
      <c r="P1816">
        <v>2.0352791105682546</v>
      </c>
      <c r="Q1816">
        <v>2.0352791105682546</v>
      </c>
      <c r="R1816">
        <v>8218.502093819754</v>
      </c>
      <c r="S1816">
        <v>0.15500758381402779</v>
      </c>
      <c r="T1816">
        <v>1.5500758381402779E-2</v>
      </c>
      <c r="U1816">
        <v>8226.996509412762</v>
      </c>
      <c r="W1816" s="429">
        <f t="shared" si="42"/>
        <v>8218.502093819754</v>
      </c>
      <c r="X1816" s="429">
        <f t="shared" si="42"/>
        <v>0.15500758381402779</v>
      </c>
      <c r="Y1816" s="429">
        <f t="shared" si="42"/>
        <v>1.5500758381402779E-2</v>
      </c>
      <c r="Z1816" s="429">
        <f t="shared" si="42"/>
        <v>8226.996509412762</v>
      </c>
      <c r="AA1816" s="429" t="s">
        <v>1295</v>
      </c>
    </row>
    <row r="1817" spans="1:27" x14ac:dyDescent="0.25">
      <c r="A1817" t="s">
        <v>149</v>
      </c>
      <c r="B1817" t="s">
        <v>186</v>
      </c>
      <c r="C1817" t="s">
        <v>1459</v>
      </c>
      <c r="D1817" t="s">
        <v>1325</v>
      </c>
      <c r="E1817" t="s">
        <v>1326</v>
      </c>
      <c r="F1817" t="s">
        <v>1292</v>
      </c>
      <c r="G1817" t="s">
        <v>524</v>
      </c>
      <c r="H1817" t="s">
        <v>1464</v>
      </c>
      <c r="I1817" t="s">
        <v>186</v>
      </c>
      <c r="J1817" t="s">
        <v>1381</v>
      </c>
      <c r="K1817" t="s">
        <v>1364</v>
      </c>
      <c r="L1817">
        <v>10355.437046005069</v>
      </c>
      <c r="M1817">
        <v>5177.7185230025343</v>
      </c>
      <c r="N1817">
        <v>20710.874092010137</v>
      </c>
      <c r="O1817">
        <v>11.047874358316294</v>
      </c>
      <c r="P1817">
        <v>346.0407526074664</v>
      </c>
      <c r="Q1817">
        <v>346.0407526074664</v>
      </c>
      <c r="R1817">
        <v>1397320.217696035</v>
      </c>
      <c r="S1817">
        <v>26.354587282082896</v>
      </c>
      <c r="T1817">
        <v>2.6354587282082895</v>
      </c>
      <c r="U1817">
        <v>1398764.4490790931</v>
      </c>
      <c r="W1817" s="429">
        <f t="shared" si="42"/>
        <v>1397320.217696035</v>
      </c>
      <c r="X1817" s="429">
        <f t="shared" si="42"/>
        <v>26.354587282082896</v>
      </c>
      <c r="Y1817" s="429">
        <f t="shared" si="42"/>
        <v>2.6354587282082895</v>
      </c>
      <c r="Z1817" s="429">
        <f t="shared" si="42"/>
        <v>1398764.4490790931</v>
      </c>
      <c r="AA1817" s="429" t="s">
        <v>1295</v>
      </c>
    </row>
    <row r="1818" spans="1:27" x14ac:dyDescent="0.25">
      <c r="A1818" t="s">
        <v>149</v>
      </c>
      <c r="B1818" t="s">
        <v>186</v>
      </c>
      <c r="C1818" t="s">
        <v>1459</v>
      </c>
      <c r="D1818" t="s">
        <v>1325</v>
      </c>
      <c r="E1818" t="s">
        <v>1326</v>
      </c>
      <c r="F1818" t="s">
        <v>1292</v>
      </c>
      <c r="G1818" t="s">
        <v>524</v>
      </c>
      <c r="H1818" t="s">
        <v>1460</v>
      </c>
      <c r="I1818" t="s">
        <v>561</v>
      </c>
      <c r="J1818" t="s">
        <v>1466</v>
      </c>
      <c r="K1818" t="s">
        <v>1331</v>
      </c>
      <c r="L1818">
        <v>0</v>
      </c>
      <c r="M1818">
        <v>0</v>
      </c>
      <c r="N1818">
        <v>0</v>
      </c>
      <c r="O1818">
        <v>0</v>
      </c>
      <c r="P1818">
        <v>0</v>
      </c>
      <c r="Q1818">
        <v>0</v>
      </c>
      <c r="R1818">
        <v>0</v>
      </c>
      <c r="S1818">
        <v>0</v>
      </c>
      <c r="T1818">
        <v>0</v>
      </c>
      <c r="U1818">
        <v>0</v>
      </c>
      <c r="W1818" s="429">
        <f t="shared" si="42"/>
        <v>0</v>
      </c>
      <c r="X1818" s="429">
        <f t="shared" si="42"/>
        <v>0</v>
      </c>
      <c r="Y1818" s="429">
        <f t="shared" si="42"/>
        <v>0</v>
      </c>
      <c r="Z1818" s="429">
        <f t="shared" si="42"/>
        <v>0</v>
      </c>
      <c r="AA1818" s="429" t="s">
        <v>1296</v>
      </c>
    </row>
    <row r="1819" spans="1:27" x14ac:dyDescent="0.25">
      <c r="A1819" t="s">
        <v>149</v>
      </c>
      <c r="B1819" t="s">
        <v>186</v>
      </c>
      <c r="C1819" t="s">
        <v>1459</v>
      </c>
      <c r="D1819" t="s">
        <v>1325</v>
      </c>
      <c r="E1819" t="s">
        <v>1326</v>
      </c>
      <c r="F1819" t="s">
        <v>1292</v>
      </c>
      <c r="G1819" t="s">
        <v>524</v>
      </c>
      <c r="H1819" t="s">
        <v>1461</v>
      </c>
      <c r="I1819" t="s">
        <v>534</v>
      </c>
      <c r="J1819" t="s">
        <v>1466</v>
      </c>
      <c r="K1819" t="s">
        <v>1331</v>
      </c>
      <c r="L1819">
        <v>0</v>
      </c>
      <c r="M1819">
        <v>0</v>
      </c>
      <c r="N1819">
        <v>0</v>
      </c>
      <c r="O1819">
        <v>0</v>
      </c>
      <c r="P1819">
        <v>0</v>
      </c>
      <c r="Q1819">
        <v>0</v>
      </c>
      <c r="R1819">
        <v>0</v>
      </c>
      <c r="S1819">
        <v>0</v>
      </c>
      <c r="T1819">
        <v>0</v>
      </c>
      <c r="U1819">
        <v>0</v>
      </c>
      <c r="W1819" s="429">
        <f t="shared" si="42"/>
        <v>0</v>
      </c>
      <c r="X1819" s="429">
        <f t="shared" si="42"/>
        <v>0</v>
      </c>
      <c r="Y1819" s="429">
        <f t="shared" si="42"/>
        <v>0</v>
      </c>
      <c r="Z1819" s="429">
        <f t="shared" si="42"/>
        <v>0</v>
      </c>
      <c r="AA1819" s="429" t="s">
        <v>1296</v>
      </c>
    </row>
    <row r="1820" spans="1:27" x14ac:dyDescent="0.25">
      <c r="A1820" t="s">
        <v>149</v>
      </c>
      <c r="B1820" t="s">
        <v>186</v>
      </c>
      <c r="C1820" t="s">
        <v>1459</v>
      </c>
      <c r="D1820" t="s">
        <v>1325</v>
      </c>
      <c r="E1820" t="s">
        <v>1326</v>
      </c>
      <c r="F1820" t="s">
        <v>1292</v>
      </c>
      <c r="G1820" t="s">
        <v>524</v>
      </c>
      <c r="H1820" t="s">
        <v>1462</v>
      </c>
      <c r="I1820" t="s">
        <v>1463</v>
      </c>
      <c r="J1820" t="s">
        <v>1466</v>
      </c>
      <c r="K1820" t="s">
        <v>1331</v>
      </c>
      <c r="L1820">
        <v>0</v>
      </c>
      <c r="M1820">
        <v>0</v>
      </c>
      <c r="N1820">
        <v>0</v>
      </c>
      <c r="O1820">
        <v>0</v>
      </c>
      <c r="P1820">
        <v>0</v>
      </c>
      <c r="Q1820">
        <v>0</v>
      </c>
      <c r="R1820">
        <v>0</v>
      </c>
      <c r="S1820">
        <v>0</v>
      </c>
      <c r="T1820">
        <v>0</v>
      </c>
      <c r="U1820">
        <v>0</v>
      </c>
      <c r="W1820" s="429">
        <f t="shared" si="42"/>
        <v>0</v>
      </c>
      <c r="X1820" s="429">
        <f t="shared" si="42"/>
        <v>0</v>
      </c>
      <c r="Y1820" s="429">
        <f t="shared" si="42"/>
        <v>0</v>
      </c>
      <c r="Z1820" s="429">
        <f t="shared" si="42"/>
        <v>0</v>
      </c>
      <c r="AA1820" s="429" t="s">
        <v>1296</v>
      </c>
    </row>
    <row r="1821" spans="1:27" x14ac:dyDescent="0.25">
      <c r="A1821" t="s">
        <v>149</v>
      </c>
      <c r="B1821" t="s">
        <v>186</v>
      </c>
      <c r="C1821" t="s">
        <v>1459</v>
      </c>
      <c r="D1821" t="s">
        <v>1325</v>
      </c>
      <c r="E1821" t="s">
        <v>1326</v>
      </c>
      <c r="F1821" t="s">
        <v>1292</v>
      </c>
      <c r="G1821" t="s">
        <v>524</v>
      </c>
      <c r="H1821" t="s">
        <v>1464</v>
      </c>
      <c r="I1821" t="s">
        <v>186</v>
      </c>
      <c r="J1821" t="s">
        <v>1466</v>
      </c>
      <c r="K1821" t="s">
        <v>1331</v>
      </c>
      <c r="L1821">
        <v>0</v>
      </c>
      <c r="M1821">
        <v>0</v>
      </c>
      <c r="N1821">
        <v>0</v>
      </c>
      <c r="O1821">
        <v>0</v>
      </c>
      <c r="P1821">
        <v>0</v>
      </c>
      <c r="Q1821">
        <v>0</v>
      </c>
      <c r="R1821">
        <v>0</v>
      </c>
      <c r="S1821">
        <v>0</v>
      </c>
      <c r="T1821">
        <v>0</v>
      </c>
      <c r="U1821">
        <v>0</v>
      </c>
      <c r="W1821" s="429">
        <f t="shared" si="42"/>
        <v>0</v>
      </c>
      <c r="X1821" s="429">
        <f t="shared" si="42"/>
        <v>0</v>
      </c>
      <c r="Y1821" s="429">
        <f t="shared" si="42"/>
        <v>0</v>
      </c>
      <c r="Z1821" s="429">
        <f t="shared" si="42"/>
        <v>0</v>
      </c>
      <c r="AA1821" s="429" t="s">
        <v>1296</v>
      </c>
    </row>
    <row r="1822" spans="1:27" x14ac:dyDescent="0.25">
      <c r="A1822" t="s">
        <v>149</v>
      </c>
      <c r="B1822" t="s">
        <v>186</v>
      </c>
      <c r="C1822" t="s">
        <v>1459</v>
      </c>
      <c r="D1822" t="s">
        <v>1325</v>
      </c>
      <c r="E1822" t="s">
        <v>1326</v>
      </c>
      <c r="F1822" t="s">
        <v>1292</v>
      </c>
      <c r="G1822" t="s">
        <v>524</v>
      </c>
      <c r="H1822" t="s">
        <v>1460</v>
      </c>
      <c r="I1822" t="s">
        <v>561</v>
      </c>
      <c r="J1822" t="s">
        <v>1466</v>
      </c>
      <c r="K1822" t="s">
        <v>1333</v>
      </c>
      <c r="L1822">
        <v>0</v>
      </c>
      <c r="M1822">
        <v>1.8843039489912169E-2</v>
      </c>
      <c r="N1822">
        <v>0</v>
      </c>
      <c r="O1822">
        <v>0</v>
      </c>
      <c r="P1822">
        <v>0</v>
      </c>
      <c r="Q1822">
        <v>0</v>
      </c>
      <c r="R1822">
        <v>4.4496906667569905E-2</v>
      </c>
      <c r="S1822">
        <v>0.74090074485352564</v>
      </c>
      <c r="T1822">
        <v>0</v>
      </c>
      <c r="U1822">
        <v>18.567015528005708</v>
      </c>
      <c r="W1822" s="429">
        <f t="shared" si="42"/>
        <v>4.4496906667569905E-2</v>
      </c>
      <c r="X1822" s="429">
        <f t="shared" si="42"/>
        <v>0.74090074485352564</v>
      </c>
      <c r="Y1822" s="429">
        <f t="shared" si="42"/>
        <v>0</v>
      </c>
      <c r="Z1822" s="429">
        <f t="shared" si="42"/>
        <v>18.567015528005708</v>
      </c>
      <c r="AA1822" s="429" t="s">
        <v>1296</v>
      </c>
    </row>
    <row r="1823" spans="1:27" x14ac:dyDescent="0.25">
      <c r="A1823" t="s">
        <v>149</v>
      </c>
      <c r="B1823" t="s">
        <v>186</v>
      </c>
      <c r="C1823" t="s">
        <v>1459</v>
      </c>
      <c r="D1823" t="s">
        <v>1325</v>
      </c>
      <c r="E1823" t="s">
        <v>1326</v>
      </c>
      <c r="F1823" t="s">
        <v>1292</v>
      </c>
      <c r="G1823" t="s">
        <v>524</v>
      </c>
      <c r="H1823" t="s">
        <v>1461</v>
      </c>
      <c r="I1823" t="s">
        <v>534</v>
      </c>
      <c r="J1823" t="s">
        <v>1466</v>
      </c>
      <c r="K1823" t="s">
        <v>1333</v>
      </c>
      <c r="L1823">
        <v>0</v>
      </c>
      <c r="M1823">
        <v>2.4660827932422555</v>
      </c>
      <c r="N1823">
        <v>0</v>
      </c>
      <c r="O1823">
        <v>0</v>
      </c>
      <c r="P1823">
        <v>0</v>
      </c>
      <c r="Q1823">
        <v>0</v>
      </c>
      <c r="R1823">
        <v>5.8235326601182127</v>
      </c>
      <c r="S1823">
        <v>96.965384982705174</v>
      </c>
      <c r="T1823">
        <v>0</v>
      </c>
      <c r="U1823">
        <v>2429.9581572277475</v>
      </c>
      <c r="W1823" s="429">
        <f t="shared" si="42"/>
        <v>5.8235326601182127</v>
      </c>
      <c r="X1823" s="429">
        <f t="shared" si="42"/>
        <v>96.965384982705174</v>
      </c>
      <c r="Y1823" s="429">
        <f t="shared" si="42"/>
        <v>0</v>
      </c>
      <c r="Z1823" s="429">
        <f t="shared" si="42"/>
        <v>2429.9581572277475</v>
      </c>
      <c r="AA1823" s="429" t="s">
        <v>1296</v>
      </c>
    </row>
    <row r="1824" spans="1:27" x14ac:dyDescent="0.25">
      <c r="A1824" t="s">
        <v>149</v>
      </c>
      <c r="B1824" t="s">
        <v>186</v>
      </c>
      <c r="C1824" t="s">
        <v>1459</v>
      </c>
      <c r="D1824" t="s">
        <v>1325</v>
      </c>
      <c r="E1824" t="s">
        <v>1326</v>
      </c>
      <c r="F1824" t="s">
        <v>1292</v>
      </c>
      <c r="G1824" t="s">
        <v>524</v>
      </c>
      <c r="H1824" t="s">
        <v>1462</v>
      </c>
      <c r="I1824" t="s">
        <v>1463</v>
      </c>
      <c r="J1824" t="s">
        <v>1466</v>
      </c>
      <c r="K1824" t="s">
        <v>1333</v>
      </c>
      <c r="L1824">
        <v>0</v>
      </c>
      <c r="M1824">
        <v>7.3016778023409667E-2</v>
      </c>
      <c r="N1824">
        <v>0</v>
      </c>
      <c r="O1824">
        <v>0</v>
      </c>
      <c r="P1824">
        <v>0</v>
      </c>
      <c r="Q1824">
        <v>0</v>
      </c>
      <c r="R1824">
        <v>0.17242551333683342</v>
      </c>
      <c r="S1824">
        <v>2.8709903863074127</v>
      </c>
      <c r="T1824">
        <v>0</v>
      </c>
      <c r="U1824">
        <v>71.947185171022142</v>
      </c>
      <c r="W1824" s="429">
        <f t="shared" si="42"/>
        <v>0.17242551333683342</v>
      </c>
      <c r="X1824" s="429">
        <f t="shared" si="42"/>
        <v>2.8709903863074127</v>
      </c>
      <c r="Y1824" s="429">
        <f t="shared" si="42"/>
        <v>0</v>
      </c>
      <c r="Z1824" s="429">
        <f t="shared" si="42"/>
        <v>71.947185171022142</v>
      </c>
      <c r="AA1824" s="429" t="s">
        <v>1296</v>
      </c>
    </row>
    <row r="1825" spans="1:27" x14ac:dyDescent="0.25">
      <c r="A1825" t="s">
        <v>149</v>
      </c>
      <c r="B1825" t="s">
        <v>186</v>
      </c>
      <c r="C1825" t="s">
        <v>1459</v>
      </c>
      <c r="D1825" t="s">
        <v>1325</v>
      </c>
      <c r="E1825" t="s">
        <v>1326</v>
      </c>
      <c r="F1825" t="s">
        <v>1292</v>
      </c>
      <c r="G1825" t="s">
        <v>524</v>
      </c>
      <c r="H1825" t="s">
        <v>1464</v>
      </c>
      <c r="I1825" t="s">
        <v>186</v>
      </c>
      <c r="J1825" t="s">
        <v>1466</v>
      </c>
      <c r="K1825" t="s">
        <v>1333</v>
      </c>
      <c r="L1825">
        <v>0</v>
      </c>
      <c r="M1825">
        <v>8.4675908707792829</v>
      </c>
      <c r="N1825">
        <v>0</v>
      </c>
      <c r="O1825">
        <v>0</v>
      </c>
      <c r="P1825">
        <v>0</v>
      </c>
      <c r="Q1825">
        <v>0</v>
      </c>
      <c r="R1825">
        <v>19.995797433739234</v>
      </c>
      <c r="S1825">
        <v>332.94227221855317</v>
      </c>
      <c r="T1825">
        <v>0</v>
      </c>
      <c r="U1825">
        <v>8343.5526028975692</v>
      </c>
      <c r="W1825" s="429">
        <f t="shared" si="42"/>
        <v>19.995797433739234</v>
      </c>
      <c r="X1825" s="429">
        <f t="shared" si="42"/>
        <v>332.94227221855317</v>
      </c>
      <c r="Y1825" s="429">
        <f t="shared" si="42"/>
        <v>0</v>
      </c>
      <c r="Z1825" s="429">
        <f t="shared" si="42"/>
        <v>8343.5526028975692</v>
      </c>
      <c r="AA1825" s="429" t="s">
        <v>1296</v>
      </c>
    </row>
    <row r="1826" spans="1:27" x14ac:dyDescent="0.25">
      <c r="A1826" t="s">
        <v>149</v>
      </c>
      <c r="B1826" t="s">
        <v>186</v>
      </c>
      <c r="C1826" t="s">
        <v>1459</v>
      </c>
      <c r="D1826" t="s">
        <v>1325</v>
      </c>
      <c r="E1826" t="s">
        <v>1326</v>
      </c>
      <c r="F1826" t="s">
        <v>1292</v>
      </c>
      <c r="G1826" t="s">
        <v>524</v>
      </c>
      <c r="H1826" t="s">
        <v>1460</v>
      </c>
      <c r="I1826" t="s">
        <v>561</v>
      </c>
      <c r="J1826" t="s">
        <v>1467</v>
      </c>
      <c r="K1826" t="s">
        <v>1468</v>
      </c>
      <c r="L1826">
        <v>0</v>
      </c>
      <c r="M1826">
        <v>0</v>
      </c>
      <c r="N1826">
        <v>0</v>
      </c>
      <c r="O1826">
        <v>0</v>
      </c>
      <c r="P1826">
        <v>0</v>
      </c>
      <c r="Q1826">
        <v>0</v>
      </c>
      <c r="R1826">
        <v>0</v>
      </c>
      <c r="S1826">
        <v>0</v>
      </c>
      <c r="T1826">
        <v>0</v>
      </c>
      <c r="U1826">
        <v>0</v>
      </c>
      <c r="W1826" s="429">
        <f t="shared" si="42"/>
        <v>0</v>
      </c>
      <c r="X1826" s="429">
        <f t="shared" si="42"/>
        <v>0</v>
      </c>
      <c r="Y1826" s="429">
        <f t="shared" si="42"/>
        <v>0</v>
      </c>
      <c r="Z1826" s="429">
        <f t="shared" si="42"/>
        <v>0</v>
      </c>
      <c r="AA1826" s="429" t="s">
        <v>1296</v>
      </c>
    </row>
    <row r="1827" spans="1:27" x14ac:dyDescent="0.25">
      <c r="A1827" t="s">
        <v>149</v>
      </c>
      <c r="B1827" t="s">
        <v>186</v>
      </c>
      <c r="C1827" t="s">
        <v>1459</v>
      </c>
      <c r="D1827" t="s">
        <v>1325</v>
      </c>
      <c r="E1827" t="s">
        <v>1326</v>
      </c>
      <c r="F1827" t="s">
        <v>1292</v>
      </c>
      <c r="G1827" t="s">
        <v>524</v>
      </c>
      <c r="H1827" t="s">
        <v>1461</v>
      </c>
      <c r="I1827" t="s">
        <v>534</v>
      </c>
      <c r="J1827" t="s">
        <v>1467</v>
      </c>
      <c r="K1827" t="s">
        <v>1468</v>
      </c>
      <c r="L1827">
        <v>0</v>
      </c>
      <c r="M1827">
        <v>0</v>
      </c>
      <c r="N1827">
        <v>0</v>
      </c>
      <c r="O1827">
        <v>0</v>
      </c>
      <c r="P1827">
        <v>0</v>
      </c>
      <c r="Q1827">
        <v>0</v>
      </c>
      <c r="R1827">
        <v>0</v>
      </c>
      <c r="S1827">
        <v>0</v>
      </c>
      <c r="T1827">
        <v>0</v>
      </c>
      <c r="U1827">
        <v>0</v>
      </c>
      <c r="W1827" s="429">
        <f t="shared" si="42"/>
        <v>0</v>
      </c>
      <c r="X1827" s="429">
        <f t="shared" si="42"/>
        <v>0</v>
      </c>
      <c r="Y1827" s="429">
        <f t="shared" si="42"/>
        <v>0</v>
      </c>
      <c r="Z1827" s="429">
        <f t="shared" si="42"/>
        <v>0</v>
      </c>
      <c r="AA1827" s="429" t="s">
        <v>1296</v>
      </c>
    </row>
    <row r="1828" spans="1:27" x14ac:dyDescent="0.25">
      <c r="A1828" t="s">
        <v>149</v>
      </c>
      <c r="B1828" t="s">
        <v>186</v>
      </c>
      <c r="C1828" t="s">
        <v>1459</v>
      </c>
      <c r="D1828" t="s">
        <v>1325</v>
      </c>
      <c r="E1828" t="s">
        <v>1326</v>
      </c>
      <c r="F1828" t="s">
        <v>1292</v>
      </c>
      <c r="G1828" t="s">
        <v>524</v>
      </c>
      <c r="H1828" t="s">
        <v>1462</v>
      </c>
      <c r="I1828" t="s">
        <v>1463</v>
      </c>
      <c r="J1828" t="s">
        <v>1467</v>
      </c>
      <c r="K1828" t="s">
        <v>1468</v>
      </c>
      <c r="L1828">
        <v>0</v>
      </c>
      <c r="M1828">
        <v>0</v>
      </c>
      <c r="N1828">
        <v>0</v>
      </c>
      <c r="O1828">
        <v>0</v>
      </c>
      <c r="P1828">
        <v>0</v>
      </c>
      <c r="Q1828">
        <v>0</v>
      </c>
      <c r="R1828">
        <v>0</v>
      </c>
      <c r="S1828">
        <v>0</v>
      </c>
      <c r="T1828">
        <v>0</v>
      </c>
      <c r="U1828">
        <v>0</v>
      </c>
      <c r="W1828" s="429">
        <f t="shared" si="42"/>
        <v>0</v>
      </c>
      <c r="X1828" s="429">
        <f t="shared" si="42"/>
        <v>0</v>
      </c>
      <c r="Y1828" s="429">
        <f t="shared" si="42"/>
        <v>0</v>
      </c>
      <c r="Z1828" s="429">
        <f t="shared" si="42"/>
        <v>0</v>
      </c>
      <c r="AA1828" s="429" t="s">
        <v>1296</v>
      </c>
    </row>
    <row r="1829" spans="1:27" x14ac:dyDescent="0.25">
      <c r="A1829" t="s">
        <v>149</v>
      </c>
      <c r="B1829" t="s">
        <v>186</v>
      </c>
      <c r="C1829" t="s">
        <v>1459</v>
      </c>
      <c r="D1829" t="s">
        <v>1325</v>
      </c>
      <c r="E1829" t="s">
        <v>1326</v>
      </c>
      <c r="F1829" t="s">
        <v>1292</v>
      </c>
      <c r="G1829" t="s">
        <v>524</v>
      </c>
      <c r="H1829" t="s">
        <v>1464</v>
      </c>
      <c r="I1829" t="s">
        <v>186</v>
      </c>
      <c r="J1829" t="s">
        <v>1467</v>
      </c>
      <c r="K1829" t="s">
        <v>1468</v>
      </c>
      <c r="L1829">
        <v>0</v>
      </c>
      <c r="M1829">
        <v>0</v>
      </c>
      <c r="N1829">
        <v>0</v>
      </c>
      <c r="O1829">
        <v>0</v>
      </c>
      <c r="P1829">
        <v>0</v>
      </c>
      <c r="Q1829">
        <v>0</v>
      </c>
      <c r="R1829">
        <v>0</v>
      </c>
      <c r="S1829">
        <v>0</v>
      </c>
      <c r="T1829">
        <v>0</v>
      </c>
      <c r="U1829">
        <v>0</v>
      </c>
      <c r="W1829" s="429">
        <f t="shared" si="42"/>
        <v>0</v>
      </c>
      <c r="X1829" s="429">
        <f t="shared" si="42"/>
        <v>0</v>
      </c>
      <c r="Y1829" s="429">
        <f t="shared" si="42"/>
        <v>0</v>
      </c>
      <c r="Z1829" s="429">
        <f t="shared" si="42"/>
        <v>0</v>
      </c>
      <c r="AA1829" s="429" t="s">
        <v>1296</v>
      </c>
    </row>
    <row r="1830" spans="1:27" x14ac:dyDescent="0.25">
      <c r="A1830" t="s">
        <v>149</v>
      </c>
      <c r="B1830" t="s">
        <v>186</v>
      </c>
      <c r="C1830" t="s">
        <v>1459</v>
      </c>
      <c r="D1830" t="s">
        <v>1325</v>
      </c>
      <c r="E1830" t="s">
        <v>1326</v>
      </c>
      <c r="F1830" t="s">
        <v>1292</v>
      </c>
      <c r="G1830" t="s">
        <v>524</v>
      </c>
      <c r="H1830" t="s">
        <v>1460</v>
      </c>
      <c r="I1830" t="s">
        <v>561</v>
      </c>
      <c r="J1830" t="s">
        <v>1469</v>
      </c>
      <c r="K1830" t="s">
        <v>1341</v>
      </c>
      <c r="L1830">
        <v>0</v>
      </c>
      <c r="M1830">
        <v>0</v>
      </c>
      <c r="N1830">
        <v>0</v>
      </c>
      <c r="O1830">
        <v>0</v>
      </c>
      <c r="P1830">
        <v>0</v>
      </c>
      <c r="Q1830">
        <v>0</v>
      </c>
      <c r="R1830">
        <v>0</v>
      </c>
      <c r="S1830">
        <v>0</v>
      </c>
      <c r="T1830">
        <v>0</v>
      </c>
      <c r="U1830">
        <v>0</v>
      </c>
      <c r="W1830" s="429">
        <f t="shared" si="42"/>
        <v>0</v>
      </c>
      <c r="X1830" s="429">
        <f t="shared" si="42"/>
        <v>0</v>
      </c>
      <c r="Y1830" s="429">
        <f t="shared" si="42"/>
        <v>0</v>
      </c>
      <c r="Z1830" s="429">
        <f t="shared" si="42"/>
        <v>0</v>
      </c>
      <c r="AA1830" s="429" t="s">
        <v>1296</v>
      </c>
    </row>
    <row r="1831" spans="1:27" x14ac:dyDescent="0.25">
      <c r="A1831" t="s">
        <v>149</v>
      </c>
      <c r="B1831" t="s">
        <v>186</v>
      </c>
      <c r="C1831" t="s">
        <v>1459</v>
      </c>
      <c r="D1831" t="s">
        <v>1325</v>
      </c>
      <c r="E1831" t="s">
        <v>1326</v>
      </c>
      <c r="F1831" t="s">
        <v>1292</v>
      </c>
      <c r="G1831" t="s">
        <v>524</v>
      </c>
      <c r="H1831" t="s">
        <v>1461</v>
      </c>
      <c r="I1831" t="s">
        <v>534</v>
      </c>
      <c r="J1831" t="s">
        <v>1469</v>
      </c>
      <c r="K1831" t="s">
        <v>1341</v>
      </c>
      <c r="L1831">
        <v>0</v>
      </c>
      <c r="M1831">
        <v>0</v>
      </c>
      <c r="N1831">
        <v>0</v>
      </c>
      <c r="O1831">
        <v>0</v>
      </c>
      <c r="P1831">
        <v>0</v>
      </c>
      <c r="Q1831">
        <v>0</v>
      </c>
      <c r="R1831">
        <v>0</v>
      </c>
      <c r="S1831">
        <v>0</v>
      </c>
      <c r="T1831">
        <v>0</v>
      </c>
      <c r="U1831">
        <v>0</v>
      </c>
      <c r="W1831" s="429">
        <f t="shared" si="42"/>
        <v>0</v>
      </c>
      <c r="X1831" s="429">
        <f t="shared" si="42"/>
        <v>0</v>
      </c>
      <c r="Y1831" s="429">
        <f t="shared" si="42"/>
        <v>0</v>
      </c>
      <c r="Z1831" s="429">
        <f t="shared" si="42"/>
        <v>0</v>
      </c>
      <c r="AA1831" s="429" t="s">
        <v>1296</v>
      </c>
    </row>
    <row r="1832" spans="1:27" x14ac:dyDescent="0.25">
      <c r="A1832" t="s">
        <v>149</v>
      </c>
      <c r="B1832" t="s">
        <v>186</v>
      </c>
      <c r="C1832" t="s">
        <v>1459</v>
      </c>
      <c r="D1832" t="s">
        <v>1325</v>
      </c>
      <c r="E1832" t="s">
        <v>1326</v>
      </c>
      <c r="F1832" t="s">
        <v>1292</v>
      </c>
      <c r="G1832" t="s">
        <v>524</v>
      </c>
      <c r="H1832" t="s">
        <v>1462</v>
      </c>
      <c r="I1832" t="s">
        <v>1463</v>
      </c>
      <c r="J1832" t="s">
        <v>1469</v>
      </c>
      <c r="K1832" t="s">
        <v>1341</v>
      </c>
      <c r="L1832">
        <v>0</v>
      </c>
      <c r="M1832">
        <v>0</v>
      </c>
      <c r="N1832">
        <v>0</v>
      </c>
      <c r="O1832">
        <v>0</v>
      </c>
      <c r="P1832">
        <v>0</v>
      </c>
      <c r="Q1832">
        <v>0</v>
      </c>
      <c r="R1832">
        <v>0</v>
      </c>
      <c r="S1832">
        <v>0</v>
      </c>
      <c r="T1832">
        <v>0</v>
      </c>
      <c r="U1832">
        <v>0</v>
      </c>
      <c r="W1832" s="429">
        <f t="shared" si="42"/>
        <v>0</v>
      </c>
      <c r="X1832" s="429">
        <f t="shared" si="42"/>
        <v>0</v>
      </c>
      <c r="Y1832" s="429">
        <f t="shared" si="42"/>
        <v>0</v>
      </c>
      <c r="Z1832" s="429">
        <f t="shared" si="42"/>
        <v>0</v>
      </c>
      <c r="AA1832" s="429" t="s">
        <v>1296</v>
      </c>
    </row>
    <row r="1833" spans="1:27" x14ac:dyDescent="0.25">
      <c r="A1833" t="s">
        <v>149</v>
      </c>
      <c r="B1833" t="s">
        <v>186</v>
      </c>
      <c r="C1833" t="s">
        <v>1459</v>
      </c>
      <c r="D1833" t="s">
        <v>1325</v>
      </c>
      <c r="E1833" t="s">
        <v>1326</v>
      </c>
      <c r="F1833" t="s">
        <v>1292</v>
      </c>
      <c r="G1833" t="s">
        <v>524</v>
      </c>
      <c r="H1833" t="s">
        <v>1464</v>
      </c>
      <c r="I1833" t="s">
        <v>186</v>
      </c>
      <c r="J1833" t="s">
        <v>1469</v>
      </c>
      <c r="K1833" t="s">
        <v>1341</v>
      </c>
      <c r="L1833">
        <v>0</v>
      </c>
      <c r="M1833">
        <v>0</v>
      </c>
      <c r="N1833">
        <v>0</v>
      </c>
      <c r="O1833">
        <v>0</v>
      </c>
      <c r="P1833">
        <v>0</v>
      </c>
      <c r="Q1833">
        <v>0</v>
      </c>
      <c r="R1833">
        <v>0</v>
      </c>
      <c r="S1833">
        <v>0</v>
      </c>
      <c r="T1833">
        <v>0</v>
      </c>
      <c r="U1833">
        <v>0</v>
      </c>
      <c r="W1833" s="429">
        <f t="shared" si="42"/>
        <v>0</v>
      </c>
      <c r="X1833" s="429">
        <f t="shared" si="42"/>
        <v>0</v>
      </c>
      <c r="Y1833" s="429">
        <f t="shared" si="42"/>
        <v>0</v>
      </c>
      <c r="Z1833" s="429">
        <f t="shared" si="42"/>
        <v>0</v>
      </c>
      <c r="AA1833" s="429" t="s">
        <v>1296</v>
      </c>
    </row>
    <row r="1834" spans="1:27" x14ac:dyDescent="0.25">
      <c r="A1834" t="s">
        <v>149</v>
      </c>
      <c r="B1834" t="s">
        <v>186</v>
      </c>
      <c r="C1834" t="s">
        <v>1459</v>
      </c>
      <c r="D1834" t="s">
        <v>1325</v>
      </c>
      <c r="E1834" t="s">
        <v>1326</v>
      </c>
      <c r="F1834" t="s">
        <v>1292</v>
      </c>
      <c r="G1834" t="s">
        <v>524</v>
      </c>
      <c r="H1834" t="s">
        <v>1460</v>
      </c>
      <c r="I1834" t="s">
        <v>561</v>
      </c>
      <c r="J1834" t="s">
        <v>1469</v>
      </c>
      <c r="K1834" t="s">
        <v>1343</v>
      </c>
      <c r="L1834">
        <v>0</v>
      </c>
      <c r="M1834">
        <v>1.0359748623192617</v>
      </c>
      <c r="N1834">
        <v>0</v>
      </c>
      <c r="O1834">
        <v>0</v>
      </c>
      <c r="P1834">
        <v>0</v>
      </c>
      <c r="Q1834">
        <v>0</v>
      </c>
      <c r="R1834">
        <v>2.4464034469198919</v>
      </c>
      <c r="S1834">
        <v>40.734115510015698</v>
      </c>
      <c r="T1834">
        <v>0</v>
      </c>
      <c r="U1834">
        <v>1020.7992911973124</v>
      </c>
      <c r="W1834" s="429">
        <f t="shared" si="42"/>
        <v>2.4464034469198919</v>
      </c>
      <c r="X1834" s="429">
        <f t="shared" si="42"/>
        <v>40.734115510015698</v>
      </c>
      <c r="Y1834" s="429">
        <f t="shared" si="42"/>
        <v>0</v>
      </c>
      <c r="Z1834" s="429">
        <f t="shared" si="42"/>
        <v>1020.7992911973124</v>
      </c>
      <c r="AA1834" s="429" t="s">
        <v>1295</v>
      </c>
    </row>
    <row r="1835" spans="1:27" x14ac:dyDescent="0.25">
      <c r="A1835" t="s">
        <v>149</v>
      </c>
      <c r="B1835" t="s">
        <v>186</v>
      </c>
      <c r="C1835" t="s">
        <v>1459</v>
      </c>
      <c r="D1835" t="s">
        <v>1325</v>
      </c>
      <c r="E1835" t="s">
        <v>1326</v>
      </c>
      <c r="F1835" t="s">
        <v>1292</v>
      </c>
      <c r="G1835" t="s">
        <v>524</v>
      </c>
      <c r="H1835" t="s">
        <v>1461</v>
      </c>
      <c r="I1835" t="s">
        <v>534</v>
      </c>
      <c r="J1835" t="s">
        <v>1469</v>
      </c>
      <c r="K1835" t="s">
        <v>1343</v>
      </c>
      <c r="L1835">
        <v>0</v>
      </c>
      <c r="M1835">
        <v>480.02128316545452</v>
      </c>
      <c r="N1835">
        <v>0</v>
      </c>
      <c r="O1835">
        <v>0</v>
      </c>
      <c r="P1835">
        <v>0</v>
      </c>
      <c r="Q1835">
        <v>0</v>
      </c>
      <c r="R1835">
        <v>1133.5465409864157</v>
      </c>
      <c r="S1835">
        <v>18874.244064139995</v>
      </c>
      <c r="T1835">
        <v>0</v>
      </c>
      <c r="U1835">
        <v>472989.64814448636</v>
      </c>
      <c r="W1835" s="429">
        <f t="shared" si="42"/>
        <v>1133.5465409864157</v>
      </c>
      <c r="X1835" s="429">
        <f t="shared" si="42"/>
        <v>18874.244064139995</v>
      </c>
      <c r="Y1835" s="429">
        <f t="shared" si="42"/>
        <v>0</v>
      </c>
      <c r="Z1835" s="429">
        <f t="shared" si="42"/>
        <v>472989.64814448636</v>
      </c>
      <c r="AA1835" s="429" t="s">
        <v>1295</v>
      </c>
    </row>
    <row r="1836" spans="1:27" x14ac:dyDescent="0.25">
      <c r="A1836" t="s">
        <v>149</v>
      </c>
      <c r="B1836" t="s">
        <v>186</v>
      </c>
      <c r="C1836" t="s">
        <v>1459</v>
      </c>
      <c r="D1836" t="s">
        <v>1325</v>
      </c>
      <c r="E1836" t="s">
        <v>1326</v>
      </c>
      <c r="F1836" t="s">
        <v>1292</v>
      </c>
      <c r="G1836" t="s">
        <v>524</v>
      </c>
      <c r="H1836" t="s">
        <v>1462</v>
      </c>
      <c r="I1836" t="s">
        <v>1463</v>
      </c>
      <c r="J1836" t="s">
        <v>1469</v>
      </c>
      <c r="K1836" t="s">
        <v>1343</v>
      </c>
      <c r="L1836">
        <v>0</v>
      </c>
      <c r="M1836">
        <v>6.5903450257981389</v>
      </c>
      <c r="N1836">
        <v>0</v>
      </c>
      <c r="O1836">
        <v>0</v>
      </c>
      <c r="P1836">
        <v>0</v>
      </c>
      <c r="Q1836">
        <v>0</v>
      </c>
      <c r="R1836">
        <v>15.562774130841152</v>
      </c>
      <c r="S1836">
        <v>259.12971954814532</v>
      </c>
      <c r="T1836">
        <v>0</v>
      </c>
      <c r="U1836">
        <v>6493.8057628344741</v>
      </c>
      <c r="W1836" s="429">
        <f t="shared" si="42"/>
        <v>15.562774130841152</v>
      </c>
      <c r="X1836" s="429">
        <f t="shared" si="42"/>
        <v>259.12971954814532</v>
      </c>
      <c r="Y1836" s="429">
        <f t="shared" si="42"/>
        <v>0</v>
      </c>
      <c r="Z1836" s="429">
        <f t="shared" si="42"/>
        <v>6493.8057628344741</v>
      </c>
      <c r="AA1836" s="429" t="s">
        <v>1295</v>
      </c>
    </row>
    <row r="1837" spans="1:27" x14ac:dyDescent="0.25">
      <c r="A1837" t="s">
        <v>149</v>
      </c>
      <c r="B1837" t="s">
        <v>186</v>
      </c>
      <c r="C1837" t="s">
        <v>1459</v>
      </c>
      <c r="D1837" t="s">
        <v>1325</v>
      </c>
      <c r="E1837" t="s">
        <v>1326</v>
      </c>
      <c r="F1837" t="s">
        <v>1292</v>
      </c>
      <c r="G1837" t="s">
        <v>524</v>
      </c>
      <c r="H1837" t="s">
        <v>1464</v>
      </c>
      <c r="I1837" t="s">
        <v>186</v>
      </c>
      <c r="J1837" t="s">
        <v>1469</v>
      </c>
      <c r="K1837" t="s">
        <v>1343</v>
      </c>
      <c r="L1837">
        <v>0</v>
      </c>
      <c r="M1837">
        <v>1105.5412619851572</v>
      </c>
      <c r="N1837">
        <v>0</v>
      </c>
      <c r="O1837">
        <v>0</v>
      </c>
      <c r="P1837">
        <v>0</v>
      </c>
      <c r="Q1837">
        <v>0</v>
      </c>
      <c r="R1837">
        <v>2610.6810622584057</v>
      </c>
      <c r="S1837">
        <v>43469.438405073764</v>
      </c>
      <c r="T1837">
        <v>0</v>
      </c>
      <c r="U1837">
        <v>1089346.6411891025</v>
      </c>
      <c r="W1837" s="429">
        <f t="shared" si="42"/>
        <v>2610.6810622584057</v>
      </c>
      <c r="X1837" s="429">
        <f t="shared" si="42"/>
        <v>43469.438405073764</v>
      </c>
      <c r="Y1837" s="429">
        <f t="shared" si="42"/>
        <v>0</v>
      </c>
      <c r="Z1837" s="429">
        <f t="shared" si="42"/>
        <v>1089346.6411891025</v>
      </c>
      <c r="AA1837" s="429" t="s">
        <v>1295</v>
      </c>
    </row>
    <row r="1838" spans="1:27" x14ac:dyDescent="0.25">
      <c r="A1838" t="s">
        <v>149</v>
      </c>
      <c r="B1838" t="s">
        <v>186</v>
      </c>
      <c r="C1838" t="s">
        <v>1459</v>
      </c>
      <c r="D1838" t="s">
        <v>1325</v>
      </c>
      <c r="E1838" t="s">
        <v>1326</v>
      </c>
      <c r="F1838" t="s">
        <v>1292</v>
      </c>
      <c r="G1838" t="s">
        <v>524</v>
      </c>
      <c r="H1838" t="s">
        <v>1460</v>
      </c>
      <c r="I1838" t="s">
        <v>561</v>
      </c>
      <c r="J1838" t="s">
        <v>1345</v>
      </c>
      <c r="K1838" t="s">
        <v>1346</v>
      </c>
      <c r="L1838">
        <v>0</v>
      </c>
      <c r="M1838">
        <v>0</v>
      </c>
      <c r="N1838">
        <v>0</v>
      </c>
      <c r="O1838">
        <v>0</v>
      </c>
      <c r="P1838">
        <v>0</v>
      </c>
      <c r="Q1838">
        <v>0</v>
      </c>
      <c r="R1838">
        <v>0</v>
      </c>
      <c r="S1838">
        <v>0</v>
      </c>
      <c r="T1838">
        <v>0</v>
      </c>
      <c r="U1838">
        <v>0</v>
      </c>
      <c r="W1838" s="429">
        <f t="shared" si="42"/>
        <v>0</v>
      </c>
      <c r="X1838" s="429">
        <f t="shared" si="42"/>
        <v>0</v>
      </c>
      <c r="Y1838" s="429">
        <f t="shared" si="42"/>
        <v>0</v>
      </c>
      <c r="Z1838" s="429">
        <f t="shared" si="42"/>
        <v>0</v>
      </c>
      <c r="AA1838" s="429" t="s">
        <v>1295</v>
      </c>
    </row>
    <row r="1839" spans="1:27" x14ac:dyDescent="0.25">
      <c r="A1839" t="s">
        <v>149</v>
      </c>
      <c r="B1839" t="s">
        <v>186</v>
      </c>
      <c r="C1839" t="s">
        <v>1459</v>
      </c>
      <c r="D1839" t="s">
        <v>1325</v>
      </c>
      <c r="E1839" t="s">
        <v>1326</v>
      </c>
      <c r="F1839" t="s">
        <v>1292</v>
      </c>
      <c r="G1839" t="s">
        <v>524</v>
      </c>
      <c r="H1839" t="s">
        <v>1461</v>
      </c>
      <c r="I1839" t="s">
        <v>534</v>
      </c>
      <c r="J1839" t="s">
        <v>1345</v>
      </c>
      <c r="K1839" t="s">
        <v>1346</v>
      </c>
      <c r="L1839">
        <v>0</v>
      </c>
      <c r="M1839">
        <v>0</v>
      </c>
      <c r="N1839">
        <v>0</v>
      </c>
      <c r="O1839">
        <v>0</v>
      </c>
      <c r="P1839">
        <v>0</v>
      </c>
      <c r="Q1839">
        <v>0</v>
      </c>
      <c r="R1839">
        <v>0</v>
      </c>
      <c r="S1839">
        <v>0</v>
      </c>
      <c r="T1839">
        <v>0</v>
      </c>
      <c r="U1839">
        <v>0</v>
      </c>
      <c r="W1839" s="429">
        <f t="shared" si="42"/>
        <v>0</v>
      </c>
      <c r="X1839" s="429">
        <f t="shared" si="42"/>
        <v>0</v>
      </c>
      <c r="Y1839" s="429">
        <f t="shared" si="42"/>
        <v>0</v>
      </c>
      <c r="Z1839" s="429">
        <f t="shared" si="42"/>
        <v>0</v>
      </c>
      <c r="AA1839" s="429" t="s">
        <v>1295</v>
      </c>
    </row>
    <row r="1840" spans="1:27" x14ac:dyDescent="0.25">
      <c r="A1840" t="s">
        <v>149</v>
      </c>
      <c r="B1840" t="s">
        <v>186</v>
      </c>
      <c r="C1840" t="s">
        <v>1459</v>
      </c>
      <c r="D1840" t="s">
        <v>1325</v>
      </c>
      <c r="E1840" t="s">
        <v>1326</v>
      </c>
      <c r="F1840" t="s">
        <v>1292</v>
      </c>
      <c r="G1840" t="s">
        <v>524</v>
      </c>
      <c r="H1840" t="s">
        <v>1462</v>
      </c>
      <c r="I1840" t="s">
        <v>1463</v>
      </c>
      <c r="J1840" t="s">
        <v>1345</v>
      </c>
      <c r="K1840" t="s">
        <v>1346</v>
      </c>
      <c r="L1840">
        <v>0</v>
      </c>
      <c r="M1840">
        <v>0</v>
      </c>
      <c r="N1840">
        <v>0</v>
      </c>
      <c r="O1840">
        <v>0</v>
      </c>
      <c r="P1840">
        <v>0</v>
      </c>
      <c r="Q1840">
        <v>0</v>
      </c>
      <c r="R1840">
        <v>0</v>
      </c>
      <c r="S1840">
        <v>0</v>
      </c>
      <c r="T1840">
        <v>0</v>
      </c>
      <c r="U1840">
        <v>0</v>
      </c>
      <c r="W1840" s="429">
        <f t="shared" si="42"/>
        <v>0</v>
      </c>
      <c r="X1840" s="429">
        <f t="shared" si="42"/>
        <v>0</v>
      </c>
      <c r="Y1840" s="429">
        <f t="shared" si="42"/>
        <v>0</v>
      </c>
      <c r="Z1840" s="429">
        <f t="shared" si="42"/>
        <v>0</v>
      </c>
      <c r="AA1840" s="429" t="s">
        <v>1295</v>
      </c>
    </row>
    <row r="1841" spans="1:27" x14ac:dyDescent="0.25">
      <c r="A1841" t="s">
        <v>149</v>
      </c>
      <c r="B1841" t="s">
        <v>186</v>
      </c>
      <c r="C1841" t="s">
        <v>1459</v>
      </c>
      <c r="D1841" t="s">
        <v>1325</v>
      </c>
      <c r="E1841" t="s">
        <v>1326</v>
      </c>
      <c r="F1841" t="s">
        <v>1292</v>
      </c>
      <c r="G1841" t="s">
        <v>524</v>
      </c>
      <c r="H1841" t="s">
        <v>1464</v>
      </c>
      <c r="I1841" t="s">
        <v>186</v>
      </c>
      <c r="J1841" t="s">
        <v>1345</v>
      </c>
      <c r="K1841" t="s">
        <v>1346</v>
      </c>
      <c r="L1841">
        <v>0.4876040790676982</v>
      </c>
      <c r="M1841">
        <v>4.3601125993473336E-2</v>
      </c>
      <c r="N1841">
        <v>0.10851265641317322</v>
      </c>
      <c r="O1841">
        <v>1.2069614686852465E-3</v>
      </c>
      <c r="P1841">
        <v>2.1906058429147605E-2</v>
      </c>
      <c r="Q1841">
        <v>2.1906058429147605E-2</v>
      </c>
      <c r="R1841">
        <v>111.78808847648307</v>
      </c>
      <c r="S1841">
        <v>3.3399838895560451E-3</v>
      </c>
      <c r="T1841">
        <v>3.5146900264006495E-3</v>
      </c>
      <c r="U1841">
        <v>112.91896570158937</v>
      </c>
      <c r="W1841" s="429">
        <f t="shared" si="42"/>
        <v>111.78808847648307</v>
      </c>
      <c r="X1841" s="429">
        <f t="shared" si="42"/>
        <v>3.3399838895560451E-3</v>
      </c>
      <c r="Y1841" s="429">
        <f t="shared" si="42"/>
        <v>3.5146900264006495E-3</v>
      </c>
      <c r="Z1841" s="429">
        <f t="shared" si="42"/>
        <v>112.91896570158937</v>
      </c>
      <c r="AA1841" s="429" t="s">
        <v>1295</v>
      </c>
    </row>
    <row r="1842" spans="1:27" x14ac:dyDescent="0.25">
      <c r="A1842" t="s">
        <v>149</v>
      </c>
      <c r="B1842" t="s">
        <v>186</v>
      </c>
      <c r="C1842" t="s">
        <v>1459</v>
      </c>
      <c r="D1842" t="s">
        <v>1325</v>
      </c>
      <c r="E1842" t="s">
        <v>1326</v>
      </c>
      <c r="F1842" t="s">
        <v>1292</v>
      </c>
      <c r="G1842" t="s">
        <v>524</v>
      </c>
      <c r="H1842" t="s">
        <v>1460</v>
      </c>
      <c r="I1842" t="s">
        <v>561</v>
      </c>
      <c r="J1842" t="s">
        <v>1465</v>
      </c>
      <c r="K1842" t="s">
        <v>1347</v>
      </c>
      <c r="L1842">
        <v>0</v>
      </c>
      <c r="M1842">
        <v>0</v>
      </c>
      <c r="N1842">
        <v>0</v>
      </c>
      <c r="O1842">
        <v>0</v>
      </c>
      <c r="P1842">
        <v>0</v>
      </c>
      <c r="Q1842">
        <v>0</v>
      </c>
      <c r="R1842">
        <v>0</v>
      </c>
      <c r="S1842">
        <v>0</v>
      </c>
      <c r="T1842">
        <v>0</v>
      </c>
      <c r="U1842">
        <v>0</v>
      </c>
      <c r="W1842" s="429">
        <f t="shared" si="42"/>
        <v>0</v>
      </c>
      <c r="X1842" s="429">
        <f t="shared" si="42"/>
        <v>0</v>
      </c>
      <c r="Y1842" s="429">
        <f t="shared" si="42"/>
        <v>0</v>
      </c>
      <c r="Z1842" s="429">
        <f t="shared" si="42"/>
        <v>0</v>
      </c>
      <c r="AA1842" s="429" t="s">
        <v>1295</v>
      </c>
    </row>
    <row r="1843" spans="1:27" x14ac:dyDescent="0.25">
      <c r="A1843" t="s">
        <v>149</v>
      </c>
      <c r="B1843" t="s">
        <v>186</v>
      </c>
      <c r="C1843" t="s">
        <v>1459</v>
      </c>
      <c r="D1843" t="s">
        <v>1325</v>
      </c>
      <c r="E1843" t="s">
        <v>1326</v>
      </c>
      <c r="F1843" t="s">
        <v>1292</v>
      </c>
      <c r="G1843" t="s">
        <v>524</v>
      </c>
      <c r="H1843" t="s">
        <v>1461</v>
      </c>
      <c r="I1843" t="s">
        <v>534</v>
      </c>
      <c r="J1843" t="s">
        <v>1465</v>
      </c>
      <c r="K1843" t="s">
        <v>1347</v>
      </c>
      <c r="L1843">
        <v>0</v>
      </c>
      <c r="M1843">
        <v>0</v>
      </c>
      <c r="N1843">
        <v>0</v>
      </c>
      <c r="O1843">
        <v>0</v>
      </c>
      <c r="P1843">
        <v>0</v>
      </c>
      <c r="Q1843">
        <v>0</v>
      </c>
      <c r="R1843">
        <v>0</v>
      </c>
      <c r="S1843">
        <v>0</v>
      </c>
      <c r="T1843">
        <v>0</v>
      </c>
      <c r="U1843">
        <v>0</v>
      </c>
      <c r="W1843" s="429">
        <f t="shared" si="42"/>
        <v>0</v>
      </c>
      <c r="X1843" s="429">
        <f t="shared" si="42"/>
        <v>0</v>
      </c>
      <c r="Y1843" s="429">
        <f t="shared" si="42"/>
        <v>0</v>
      </c>
      <c r="Z1843" s="429">
        <f t="shared" si="42"/>
        <v>0</v>
      </c>
      <c r="AA1843" s="429" t="s">
        <v>1295</v>
      </c>
    </row>
    <row r="1844" spans="1:27" x14ac:dyDescent="0.25">
      <c r="A1844" t="s">
        <v>149</v>
      </c>
      <c r="B1844" t="s">
        <v>186</v>
      </c>
      <c r="C1844" t="s">
        <v>1459</v>
      </c>
      <c r="D1844" t="s">
        <v>1325</v>
      </c>
      <c r="E1844" t="s">
        <v>1326</v>
      </c>
      <c r="F1844" t="s">
        <v>1292</v>
      </c>
      <c r="G1844" t="s">
        <v>524</v>
      </c>
      <c r="H1844" t="s">
        <v>1462</v>
      </c>
      <c r="I1844" t="s">
        <v>1463</v>
      </c>
      <c r="J1844" t="s">
        <v>1465</v>
      </c>
      <c r="K1844" t="s">
        <v>1347</v>
      </c>
      <c r="L1844">
        <v>0</v>
      </c>
      <c r="M1844">
        <v>0</v>
      </c>
      <c r="N1844">
        <v>0</v>
      </c>
      <c r="O1844">
        <v>0</v>
      </c>
      <c r="P1844">
        <v>0</v>
      </c>
      <c r="Q1844">
        <v>0</v>
      </c>
      <c r="R1844">
        <v>0</v>
      </c>
      <c r="S1844">
        <v>0</v>
      </c>
      <c r="T1844">
        <v>0</v>
      </c>
      <c r="U1844">
        <v>0</v>
      </c>
      <c r="W1844" s="429">
        <f t="shared" si="42"/>
        <v>0</v>
      </c>
      <c r="X1844" s="429">
        <f t="shared" si="42"/>
        <v>0</v>
      </c>
      <c r="Y1844" s="429">
        <f t="shared" si="42"/>
        <v>0</v>
      </c>
      <c r="Z1844" s="429">
        <f t="shared" si="42"/>
        <v>0</v>
      </c>
      <c r="AA1844" s="429" t="s">
        <v>1295</v>
      </c>
    </row>
    <row r="1845" spans="1:27" x14ac:dyDescent="0.25">
      <c r="A1845" t="s">
        <v>149</v>
      </c>
      <c r="B1845" t="s">
        <v>186</v>
      </c>
      <c r="C1845" t="s">
        <v>1459</v>
      </c>
      <c r="D1845" t="s">
        <v>1325</v>
      </c>
      <c r="E1845" t="s">
        <v>1326</v>
      </c>
      <c r="F1845" t="s">
        <v>1292</v>
      </c>
      <c r="G1845" t="s">
        <v>524</v>
      </c>
      <c r="H1845" t="s">
        <v>1464</v>
      </c>
      <c r="I1845" t="s">
        <v>186</v>
      </c>
      <c r="J1845" t="s">
        <v>1465</v>
      </c>
      <c r="K1845" t="s">
        <v>1347</v>
      </c>
      <c r="L1845">
        <v>0.16663132936410924</v>
      </c>
      <c r="M1845">
        <v>1.1472625483504629E-2</v>
      </c>
      <c r="N1845">
        <v>3.5648238143032245E-2</v>
      </c>
      <c r="O1845">
        <v>2.0827409124004226E-4</v>
      </c>
      <c r="P1845">
        <v>5.6045440024989372E-3</v>
      </c>
      <c r="Q1845">
        <v>5.6045440024989372E-3</v>
      </c>
      <c r="R1845">
        <v>18.500325629062921</v>
      </c>
      <c r="S1845">
        <v>5.3042349358407381E-4</v>
      </c>
      <c r="T1845">
        <v>5.8205845686760309E-4</v>
      </c>
      <c r="U1845">
        <v>18.687039636549066</v>
      </c>
      <c r="W1845" s="429">
        <f t="shared" si="42"/>
        <v>18.500325629062921</v>
      </c>
      <c r="X1845" s="429">
        <f t="shared" si="42"/>
        <v>5.3042349358407381E-4</v>
      </c>
      <c r="Y1845" s="429">
        <f t="shared" si="42"/>
        <v>5.8205845686760309E-4</v>
      </c>
      <c r="Z1845" s="429">
        <f t="shared" si="42"/>
        <v>18.687039636549066</v>
      </c>
      <c r="AA1845" s="429" t="s">
        <v>1295</v>
      </c>
    </row>
    <row r="1846" spans="1:27" x14ac:dyDescent="0.25">
      <c r="A1846" t="s">
        <v>149</v>
      </c>
      <c r="B1846" t="s">
        <v>186</v>
      </c>
      <c r="C1846" t="s">
        <v>1459</v>
      </c>
      <c r="D1846" t="s">
        <v>1325</v>
      </c>
      <c r="E1846" t="s">
        <v>1326</v>
      </c>
      <c r="F1846" t="s">
        <v>1292</v>
      </c>
      <c r="G1846" t="s">
        <v>524</v>
      </c>
      <c r="H1846" t="s">
        <v>1460</v>
      </c>
      <c r="I1846" t="s">
        <v>561</v>
      </c>
      <c r="J1846" t="s">
        <v>1470</v>
      </c>
      <c r="K1846" t="s">
        <v>1350</v>
      </c>
      <c r="L1846">
        <v>0</v>
      </c>
      <c r="M1846">
        <v>0.7252582155857149</v>
      </c>
      <c r="N1846">
        <v>0</v>
      </c>
      <c r="O1846">
        <v>0</v>
      </c>
      <c r="P1846">
        <v>0</v>
      </c>
      <c r="Q1846">
        <v>0</v>
      </c>
      <c r="R1846">
        <v>1.712661439046651</v>
      </c>
      <c r="S1846">
        <v>28.516861752917745</v>
      </c>
      <c r="T1846">
        <v>0</v>
      </c>
      <c r="U1846">
        <v>714.63420526199025</v>
      </c>
      <c r="W1846" s="429">
        <f t="shared" si="42"/>
        <v>1.712661439046651</v>
      </c>
      <c r="X1846" s="429">
        <f t="shared" si="42"/>
        <v>28.516861752917745</v>
      </c>
      <c r="Y1846" s="429">
        <f t="shared" si="42"/>
        <v>0</v>
      </c>
      <c r="Z1846" s="429">
        <f t="shared" si="42"/>
        <v>714.63420526199025</v>
      </c>
      <c r="AA1846" s="429" t="s">
        <v>1296</v>
      </c>
    </row>
    <row r="1847" spans="1:27" x14ac:dyDescent="0.25">
      <c r="A1847" t="s">
        <v>149</v>
      </c>
      <c r="B1847" t="s">
        <v>186</v>
      </c>
      <c r="C1847" t="s">
        <v>1459</v>
      </c>
      <c r="D1847" t="s">
        <v>1325</v>
      </c>
      <c r="E1847" t="s">
        <v>1326</v>
      </c>
      <c r="F1847" t="s">
        <v>1292</v>
      </c>
      <c r="G1847" t="s">
        <v>524</v>
      </c>
      <c r="H1847" t="s">
        <v>1461</v>
      </c>
      <c r="I1847" t="s">
        <v>534</v>
      </c>
      <c r="J1847" t="s">
        <v>1470</v>
      </c>
      <c r="K1847" t="s">
        <v>1350</v>
      </c>
      <c r="L1847">
        <v>0</v>
      </c>
      <c r="M1847">
        <v>94.918168964780463</v>
      </c>
      <c r="N1847">
        <v>0</v>
      </c>
      <c r="O1847">
        <v>0</v>
      </c>
      <c r="P1847">
        <v>0</v>
      </c>
      <c r="Q1847">
        <v>0</v>
      </c>
      <c r="R1847">
        <v>224.14456583523048</v>
      </c>
      <c r="S1847">
        <v>3732.1442819131098</v>
      </c>
      <c r="T1847">
        <v>0</v>
      </c>
      <c r="U1847">
        <v>93527.751613662986</v>
      </c>
      <c r="W1847" s="429">
        <f t="shared" si="42"/>
        <v>224.14456583523048</v>
      </c>
      <c r="X1847" s="429">
        <f t="shared" si="42"/>
        <v>3732.1442819131098</v>
      </c>
      <c r="Y1847" s="429">
        <f t="shared" si="42"/>
        <v>0</v>
      </c>
      <c r="Z1847" s="429">
        <f t="shared" si="42"/>
        <v>93527.751613662986</v>
      </c>
      <c r="AA1847" s="429" t="s">
        <v>1296</v>
      </c>
    </row>
    <row r="1848" spans="1:27" x14ac:dyDescent="0.25">
      <c r="A1848" t="s">
        <v>149</v>
      </c>
      <c r="B1848" t="s">
        <v>186</v>
      </c>
      <c r="C1848" t="s">
        <v>1459</v>
      </c>
      <c r="D1848" t="s">
        <v>1325</v>
      </c>
      <c r="E1848" t="s">
        <v>1326</v>
      </c>
      <c r="F1848" t="s">
        <v>1292</v>
      </c>
      <c r="G1848" t="s">
        <v>524</v>
      </c>
      <c r="H1848" t="s">
        <v>1462</v>
      </c>
      <c r="I1848" t="s">
        <v>1463</v>
      </c>
      <c r="J1848" t="s">
        <v>1470</v>
      </c>
      <c r="K1848" t="s">
        <v>1350</v>
      </c>
      <c r="L1848">
        <v>0</v>
      </c>
      <c r="M1848">
        <v>2.8103755853946453</v>
      </c>
      <c r="N1848">
        <v>0</v>
      </c>
      <c r="O1848">
        <v>0</v>
      </c>
      <c r="P1848">
        <v>0</v>
      </c>
      <c r="Q1848">
        <v>0</v>
      </c>
      <c r="R1848">
        <v>6.636563076305773</v>
      </c>
      <c r="S1848">
        <v>110.50283929255627</v>
      </c>
      <c r="T1848">
        <v>0</v>
      </c>
      <c r="U1848">
        <v>2769.2075453902125</v>
      </c>
      <c r="W1848" s="429">
        <f t="shared" si="42"/>
        <v>6.636563076305773</v>
      </c>
      <c r="X1848" s="429">
        <f t="shared" si="42"/>
        <v>110.50283929255627</v>
      </c>
      <c r="Y1848" s="429">
        <f t="shared" si="42"/>
        <v>0</v>
      </c>
      <c r="Z1848" s="429">
        <f t="shared" si="42"/>
        <v>2769.2075453902125</v>
      </c>
      <c r="AA1848" s="429" t="s">
        <v>1296</v>
      </c>
    </row>
    <row r="1849" spans="1:27" x14ac:dyDescent="0.25">
      <c r="A1849" t="s">
        <v>149</v>
      </c>
      <c r="B1849" t="s">
        <v>186</v>
      </c>
      <c r="C1849" t="s">
        <v>1459</v>
      </c>
      <c r="D1849" t="s">
        <v>1325</v>
      </c>
      <c r="E1849" t="s">
        <v>1326</v>
      </c>
      <c r="F1849" t="s">
        <v>1292</v>
      </c>
      <c r="G1849" t="s">
        <v>524</v>
      </c>
      <c r="H1849" t="s">
        <v>1464</v>
      </c>
      <c r="I1849" t="s">
        <v>186</v>
      </c>
      <c r="J1849" t="s">
        <v>1470</v>
      </c>
      <c r="K1849" t="s">
        <v>1350</v>
      </c>
      <c r="L1849">
        <v>0</v>
      </c>
      <c r="M1849">
        <v>325.91291062883073</v>
      </c>
      <c r="N1849">
        <v>0</v>
      </c>
      <c r="O1849">
        <v>0</v>
      </c>
      <c r="P1849">
        <v>0</v>
      </c>
      <c r="Q1849">
        <v>0</v>
      </c>
      <c r="R1849">
        <v>769.62723417158895</v>
      </c>
      <c r="S1849">
        <v>12814.764750217415</v>
      </c>
      <c r="T1849">
        <v>0</v>
      </c>
      <c r="U1849">
        <v>321138.74598960695</v>
      </c>
      <c r="W1849" s="429">
        <f t="shared" si="42"/>
        <v>769.62723417158895</v>
      </c>
      <c r="X1849" s="429">
        <f t="shared" si="42"/>
        <v>12814.764750217415</v>
      </c>
      <c r="Y1849" s="429">
        <f t="shared" si="42"/>
        <v>0</v>
      </c>
      <c r="Z1849" s="429">
        <f t="shared" si="42"/>
        <v>321138.74598960695</v>
      </c>
      <c r="AA1849" s="429" t="s">
        <v>1296</v>
      </c>
    </row>
    <row r="1850" spans="1:27" x14ac:dyDescent="0.25">
      <c r="A1850" t="s">
        <v>149</v>
      </c>
      <c r="B1850" t="s">
        <v>186</v>
      </c>
      <c r="C1850" t="s">
        <v>1459</v>
      </c>
      <c r="D1850" t="s">
        <v>1325</v>
      </c>
      <c r="E1850" t="s">
        <v>1326</v>
      </c>
      <c r="F1850" t="s">
        <v>1292</v>
      </c>
      <c r="G1850" t="s">
        <v>524</v>
      </c>
      <c r="H1850" t="s">
        <v>1460</v>
      </c>
      <c r="I1850" t="s">
        <v>561</v>
      </c>
      <c r="J1850" t="s">
        <v>1471</v>
      </c>
      <c r="K1850" t="s">
        <v>1355</v>
      </c>
      <c r="L1850">
        <v>0.27469180766613077</v>
      </c>
      <c r="M1850">
        <v>1.5108049421637192E-2</v>
      </c>
      <c r="N1850">
        <v>0.23074111843954992</v>
      </c>
      <c r="O1850">
        <v>0</v>
      </c>
      <c r="P1850">
        <v>2.0876577382625938E-2</v>
      </c>
      <c r="Q1850">
        <v>2.0876577382625938E-2</v>
      </c>
      <c r="R1850">
        <v>329.63016919935694</v>
      </c>
      <c r="S1850">
        <v>6.3179115763210072E-3</v>
      </c>
      <c r="T1850">
        <v>6.0432197686548783E-3</v>
      </c>
      <c r="U1850">
        <v>331.58899647982417</v>
      </c>
      <c r="W1850" s="429">
        <f t="shared" si="42"/>
        <v>329.63016919935694</v>
      </c>
      <c r="X1850" s="429">
        <f t="shared" si="42"/>
        <v>6.3179115763210072E-3</v>
      </c>
      <c r="Y1850" s="429">
        <f t="shared" si="42"/>
        <v>6.0432197686548783E-3</v>
      </c>
      <c r="Z1850" s="429">
        <f t="shared" si="42"/>
        <v>331.58899647982417</v>
      </c>
      <c r="AA1850" s="429" t="s">
        <v>1295</v>
      </c>
    </row>
    <row r="1851" spans="1:27" x14ac:dyDescent="0.25">
      <c r="A1851" t="s">
        <v>149</v>
      </c>
      <c r="B1851" t="s">
        <v>186</v>
      </c>
      <c r="C1851" t="s">
        <v>1459</v>
      </c>
      <c r="D1851" t="s">
        <v>1325</v>
      </c>
      <c r="E1851" t="s">
        <v>1326</v>
      </c>
      <c r="F1851" t="s">
        <v>1292</v>
      </c>
      <c r="G1851" t="s">
        <v>524</v>
      </c>
      <c r="H1851" t="s">
        <v>1461</v>
      </c>
      <c r="I1851" t="s">
        <v>534</v>
      </c>
      <c r="J1851" t="s">
        <v>1471</v>
      </c>
      <c r="K1851" t="s">
        <v>1355</v>
      </c>
      <c r="L1851">
        <v>35.950290328304874</v>
      </c>
      <c r="M1851">
        <v>1.9772659680567679</v>
      </c>
      <c r="N1851">
        <v>30.198243875776093</v>
      </c>
      <c r="O1851">
        <v>0</v>
      </c>
      <c r="P1851">
        <v>2.7322220649511704</v>
      </c>
      <c r="Q1851">
        <v>2.7322220649511704</v>
      </c>
      <c r="R1851">
        <v>43140.348393965854</v>
      </c>
      <c r="S1851">
        <v>0.82685667755101211</v>
      </c>
      <c r="T1851">
        <v>0.79090638722270734</v>
      </c>
      <c r="U1851">
        <v>43396.709914296996</v>
      </c>
      <c r="W1851" s="429">
        <f t="shared" si="42"/>
        <v>43140.348393965854</v>
      </c>
      <c r="X1851" s="429">
        <f t="shared" si="42"/>
        <v>0.82685667755101211</v>
      </c>
      <c r="Y1851" s="429">
        <f t="shared" si="42"/>
        <v>0.79090638722270734</v>
      </c>
      <c r="Z1851" s="429">
        <f t="shared" si="42"/>
        <v>43396.709914296996</v>
      </c>
      <c r="AA1851" s="429" t="s">
        <v>1295</v>
      </c>
    </row>
    <row r="1852" spans="1:27" x14ac:dyDescent="0.25">
      <c r="A1852" t="s">
        <v>149</v>
      </c>
      <c r="B1852" t="s">
        <v>186</v>
      </c>
      <c r="C1852" t="s">
        <v>1459</v>
      </c>
      <c r="D1852" t="s">
        <v>1325</v>
      </c>
      <c r="E1852" t="s">
        <v>1326</v>
      </c>
      <c r="F1852" t="s">
        <v>1292</v>
      </c>
      <c r="G1852" t="s">
        <v>524</v>
      </c>
      <c r="H1852" t="s">
        <v>1462</v>
      </c>
      <c r="I1852" t="s">
        <v>1463</v>
      </c>
      <c r="J1852" t="s">
        <v>1471</v>
      </c>
      <c r="K1852" t="s">
        <v>1355</v>
      </c>
      <c r="L1852">
        <v>1.0644307547062568</v>
      </c>
      <c r="M1852">
        <v>5.8543691508844135E-2</v>
      </c>
      <c r="N1852">
        <v>0.89412183395325584</v>
      </c>
      <c r="O1852">
        <v>0</v>
      </c>
      <c r="P1852">
        <v>8.0896737357675524E-2</v>
      </c>
      <c r="Q1852">
        <v>8.0896737357675524E-2</v>
      </c>
      <c r="R1852">
        <v>1277.3169056475083</v>
      </c>
      <c r="S1852">
        <v>2.4481907358243907E-2</v>
      </c>
      <c r="T1852">
        <v>2.341747660353765E-2</v>
      </c>
      <c r="U1852">
        <v>1284.9073613593187</v>
      </c>
      <c r="W1852" s="429">
        <f t="shared" si="42"/>
        <v>1277.3169056475083</v>
      </c>
      <c r="X1852" s="429">
        <f t="shared" si="42"/>
        <v>2.4481907358243907E-2</v>
      </c>
      <c r="Y1852" s="429">
        <f t="shared" si="42"/>
        <v>2.341747660353765E-2</v>
      </c>
      <c r="Z1852" s="429">
        <f t="shared" si="42"/>
        <v>1284.9073613593187</v>
      </c>
      <c r="AA1852" s="429" t="s">
        <v>1295</v>
      </c>
    </row>
    <row r="1853" spans="1:27" x14ac:dyDescent="0.25">
      <c r="A1853" t="s">
        <v>149</v>
      </c>
      <c r="B1853" t="s">
        <v>186</v>
      </c>
      <c r="C1853" t="s">
        <v>1459</v>
      </c>
      <c r="D1853" t="s">
        <v>1325</v>
      </c>
      <c r="E1853" t="s">
        <v>1326</v>
      </c>
      <c r="F1853" t="s">
        <v>1292</v>
      </c>
      <c r="G1853" t="s">
        <v>524</v>
      </c>
      <c r="H1853" t="s">
        <v>1464</v>
      </c>
      <c r="I1853" t="s">
        <v>186</v>
      </c>
      <c r="J1853" t="s">
        <v>1471</v>
      </c>
      <c r="K1853" t="s">
        <v>1355</v>
      </c>
      <c r="L1853">
        <v>123.43963106996755</v>
      </c>
      <c r="M1853">
        <v>6.7891797088482155</v>
      </c>
      <c r="N1853">
        <v>103.68929009877274</v>
      </c>
      <c r="O1853">
        <v>0</v>
      </c>
      <c r="P1853">
        <v>9.381411961317534</v>
      </c>
      <c r="Q1853">
        <v>9.381411961317534</v>
      </c>
      <c r="R1853">
        <v>148127.55728396107</v>
      </c>
      <c r="S1853">
        <v>2.8391115146092534</v>
      </c>
      <c r="T1853">
        <v>2.7156718835392861</v>
      </c>
      <c r="U1853">
        <v>149007.805293121</v>
      </c>
      <c r="W1853" s="429">
        <f t="shared" si="42"/>
        <v>148127.55728396107</v>
      </c>
      <c r="X1853" s="429">
        <f t="shared" si="42"/>
        <v>2.8391115146092534</v>
      </c>
      <c r="Y1853" s="429">
        <f t="shared" si="42"/>
        <v>2.7156718835392861</v>
      </c>
      <c r="Z1853" s="429">
        <f t="shared" si="42"/>
        <v>149007.805293121</v>
      </c>
      <c r="AA1853" s="429" t="s">
        <v>1295</v>
      </c>
    </row>
    <row r="1854" spans="1:27" x14ac:dyDescent="0.25">
      <c r="A1854" t="s">
        <v>149</v>
      </c>
      <c r="B1854" t="s">
        <v>186</v>
      </c>
      <c r="C1854" t="s">
        <v>1459</v>
      </c>
      <c r="D1854" t="s">
        <v>1325</v>
      </c>
      <c r="E1854" t="s">
        <v>1326</v>
      </c>
      <c r="F1854" t="s">
        <v>1292</v>
      </c>
      <c r="G1854" t="s">
        <v>524</v>
      </c>
      <c r="H1854" t="s">
        <v>1460</v>
      </c>
      <c r="I1854" t="s">
        <v>561</v>
      </c>
      <c r="J1854" t="s">
        <v>1472</v>
      </c>
      <c r="K1854" t="s">
        <v>1358</v>
      </c>
      <c r="L1854">
        <v>0</v>
      </c>
      <c r="M1854">
        <v>0</v>
      </c>
      <c r="N1854">
        <v>0</v>
      </c>
      <c r="O1854">
        <v>0</v>
      </c>
      <c r="P1854">
        <v>0</v>
      </c>
      <c r="Q1854">
        <v>0</v>
      </c>
      <c r="R1854">
        <v>0</v>
      </c>
      <c r="S1854">
        <v>0</v>
      </c>
      <c r="T1854">
        <v>0</v>
      </c>
      <c r="U1854">
        <v>0</v>
      </c>
      <c r="W1854" s="429">
        <f t="shared" si="42"/>
        <v>0</v>
      </c>
      <c r="X1854" s="429">
        <f t="shared" si="42"/>
        <v>0</v>
      </c>
      <c r="Y1854" s="429">
        <f t="shared" si="42"/>
        <v>0</v>
      </c>
      <c r="Z1854" s="429">
        <f t="shared" si="42"/>
        <v>0</v>
      </c>
      <c r="AA1854" s="429" t="s">
        <v>1296</v>
      </c>
    </row>
    <row r="1855" spans="1:27" x14ac:dyDescent="0.25">
      <c r="A1855" t="s">
        <v>149</v>
      </c>
      <c r="B1855" t="s">
        <v>186</v>
      </c>
      <c r="C1855" t="s">
        <v>1459</v>
      </c>
      <c r="D1855" t="s">
        <v>1325</v>
      </c>
      <c r="E1855" t="s">
        <v>1326</v>
      </c>
      <c r="F1855" t="s">
        <v>1292</v>
      </c>
      <c r="G1855" t="s">
        <v>524</v>
      </c>
      <c r="H1855" t="s">
        <v>1461</v>
      </c>
      <c r="I1855" t="s">
        <v>534</v>
      </c>
      <c r="J1855" t="s">
        <v>1472</v>
      </c>
      <c r="K1855" t="s">
        <v>1358</v>
      </c>
      <c r="L1855">
        <v>0</v>
      </c>
      <c r="M1855">
        <v>0</v>
      </c>
      <c r="N1855">
        <v>0</v>
      </c>
      <c r="O1855">
        <v>0</v>
      </c>
      <c r="P1855">
        <v>0</v>
      </c>
      <c r="Q1855">
        <v>0</v>
      </c>
      <c r="R1855">
        <v>0</v>
      </c>
      <c r="S1855">
        <v>0</v>
      </c>
      <c r="T1855">
        <v>0</v>
      </c>
      <c r="U1855">
        <v>0</v>
      </c>
      <c r="W1855" s="429">
        <f t="shared" si="42"/>
        <v>0</v>
      </c>
      <c r="X1855" s="429">
        <f t="shared" si="42"/>
        <v>0</v>
      </c>
      <c r="Y1855" s="429">
        <f t="shared" si="42"/>
        <v>0</v>
      </c>
      <c r="Z1855" s="429">
        <f t="shared" si="42"/>
        <v>0</v>
      </c>
      <c r="AA1855" s="429" t="s">
        <v>1296</v>
      </c>
    </row>
    <row r="1856" spans="1:27" x14ac:dyDescent="0.25">
      <c r="A1856" t="s">
        <v>149</v>
      </c>
      <c r="B1856" t="s">
        <v>186</v>
      </c>
      <c r="C1856" t="s">
        <v>1459</v>
      </c>
      <c r="D1856" t="s">
        <v>1325</v>
      </c>
      <c r="E1856" t="s">
        <v>1326</v>
      </c>
      <c r="F1856" t="s">
        <v>1292</v>
      </c>
      <c r="G1856" t="s">
        <v>524</v>
      </c>
      <c r="H1856" t="s">
        <v>1462</v>
      </c>
      <c r="I1856" t="s">
        <v>1463</v>
      </c>
      <c r="J1856" t="s">
        <v>1472</v>
      </c>
      <c r="K1856" t="s">
        <v>1358</v>
      </c>
      <c r="L1856">
        <v>0</v>
      </c>
      <c r="M1856">
        <v>0</v>
      </c>
      <c r="N1856">
        <v>0</v>
      </c>
      <c r="O1856">
        <v>0</v>
      </c>
      <c r="P1856">
        <v>0</v>
      </c>
      <c r="Q1856">
        <v>0</v>
      </c>
      <c r="R1856">
        <v>0</v>
      </c>
      <c r="S1856">
        <v>0</v>
      </c>
      <c r="T1856">
        <v>0</v>
      </c>
      <c r="U1856">
        <v>0</v>
      </c>
      <c r="W1856" s="429">
        <f t="shared" si="42"/>
        <v>0</v>
      </c>
      <c r="X1856" s="429">
        <f t="shared" si="42"/>
        <v>0</v>
      </c>
      <c r="Y1856" s="429">
        <f t="shared" si="42"/>
        <v>0</v>
      </c>
      <c r="Z1856" s="429">
        <f t="shared" si="42"/>
        <v>0</v>
      </c>
      <c r="AA1856" s="429" t="s">
        <v>1296</v>
      </c>
    </row>
    <row r="1857" spans="1:27" x14ac:dyDescent="0.25">
      <c r="A1857" t="s">
        <v>149</v>
      </c>
      <c r="B1857" t="s">
        <v>186</v>
      </c>
      <c r="C1857" t="s">
        <v>1459</v>
      </c>
      <c r="D1857" t="s">
        <v>1325</v>
      </c>
      <c r="E1857" t="s">
        <v>1326</v>
      </c>
      <c r="F1857" t="s">
        <v>1292</v>
      </c>
      <c r="G1857" t="s">
        <v>524</v>
      </c>
      <c r="H1857" t="s">
        <v>1464</v>
      </c>
      <c r="I1857" t="s">
        <v>186</v>
      </c>
      <c r="J1857" t="s">
        <v>1472</v>
      </c>
      <c r="K1857" t="s">
        <v>1358</v>
      </c>
      <c r="L1857">
        <v>0.83082430323577117</v>
      </c>
      <c r="M1857">
        <v>0</v>
      </c>
      <c r="N1857">
        <v>4.5206616499593428</v>
      </c>
      <c r="O1857">
        <v>0</v>
      </c>
      <c r="P1857">
        <v>0</v>
      </c>
      <c r="Q1857">
        <v>0</v>
      </c>
      <c r="R1857">
        <v>1340.6010589231355</v>
      </c>
      <c r="S1857">
        <v>0.25963259365579944</v>
      </c>
      <c r="T1857">
        <v>1.6070465348314734E-2</v>
      </c>
      <c r="U1857">
        <v>1351.8808724383284</v>
      </c>
      <c r="W1857" s="429">
        <f t="shared" si="42"/>
        <v>1340.6010589231355</v>
      </c>
      <c r="X1857" s="429">
        <f t="shared" si="42"/>
        <v>0.25963259365579944</v>
      </c>
      <c r="Y1857" s="429">
        <f t="shared" si="42"/>
        <v>1.6070465348314734E-2</v>
      </c>
      <c r="Z1857" s="429">
        <f t="shared" si="42"/>
        <v>1351.8808724383284</v>
      </c>
      <c r="AA1857" s="429" t="s">
        <v>1296</v>
      </c>
    </row>
    <row r="1858" spans="1:27" x14ac:dyDescent="0.25">
      <c r="A1858" t="s">
        <v>149</v>
      </c>
      <c r="B1858" t="s">
        <v>186</v>
      </c>
      <c r="C1858" t="s">
        <v>1459</v>
      </c>
      <c r="D1858" t="s">
        <v>1325</v>
      </c>
      <c r="E1858" t="s">
        <v>1326</v>
      </c>
      <c r="F1858" t="s">
        <v>1292</v>
      </c>
      <c r="G1858" t="s">
        <v>524</v>
      </c>
      <c r="H1858" t="s">
        <v>1460</v>
      </c>
      <c r="I1858" t="s">
        <v>561</v>
      </c>
      <c r="J1858" t="s">
        <v>1472</v>
      </c>
      <c r="K1858" t="s">
        <v>1361</v>
      </c>
      <c r="L1858">
        <v>0</v>
      </c>
      <c r="M1858">
        <v>0</v>
      </c>
      <c r="N1858">
        <v>0</v>
      </c>
      <c r="O1858">
        <v>0</v>
      </c>
      <c r="P1858">
        <v>0</v>
      </c>
      <c r="Q1858">
        <v>0</v>
      </c>
      <c r="R1858">
        <v>0</v>
      </c>
      <c r="S1858">
        <v>0</v>
      </c>
      <c r="T1858">
        <v>0</v>
      </c>
      <c r="U1858">
        <v>0</v>
      </c>
      <c r="W1858" s="429">
        <f t="shared" si="42"/>
        <v>0</v>
      </c>
      <c r="X1858" s="429">
        <f t="shared" si="42"/>
        <v>0</v>
      </c>
      <c r="Y1858" s="429">
        <f t="shared" si="42"/>
        <v>0</v>
      </c>
      <c r="Z1858" s="429">
        <f t="shared" si="42"/>
        <v>0</v>
      </c>
      <c r="AA1858" s="429" t="s">
        <v>1296</v>
      </c>
    </row>
    <row r="1859" spans="1:27" x14ac:dyDescent="0.25">
      <c r="A1859" t="s">
        <v>149</v>
      </c>
      <c r="B1859" t="s">
        <v>186</v>
      </c>
      <c r="C1859" t="s">
        <v>1459</v>
      </c>
      <c r="D1859" t="s">
        <v>1325</v>
      </c>
      <c r="E1859" t="s">
        <v>1326</v>
      </c>
      <c r="F1859" t="s">
        <v>1292</v>
      </c>
      <c r="G1859" t="s">
        <v>524</v>
      </c>
      <c r="H1859" t="s">
        <v>1461</v>
      </c>
      <c r="I1859" t="s">
        <v>534</v>
      </c>
      <c r="J1859" t="s">
        <v>1472</v>
      </c>
      <c r="K1859" t="s">
        <v>1361</v>
      </c>
      <c r="L1859">
        <v>0</v>
      </c>
      <c r="M1859">
        <v>0</v>
      </c>
      <c r="N1859">
        <v>0</v>
      </c>
      <c r="O1859">
        <v>0</v>
      </c>
      <c r="P1859">
        <v>0</v>
      </c>
      <c r="Q1859">
        <v>0</v>
      </c>
      <c r="R1859">
        <v>0</v>
      </c>
      <c r="S1859">
        <v>0</v>
      </c>
      <c r="T1859">
        <v>0</v>
      </c>
      <c r="U1859">
        <v>0</v>
      </c>
      <c r="W1859" s="429">
        <f t="shared" si="42"/>
        <v>0</v>
      </c>
      <c r="X1859" s="429">
        <f t="shared" si="42"/>
        <v>0</v>
      </c>
      <c r="Y1859" s="429">
        <f t="shared" si="42"/>
        <v>0</v>
      </c>
      <c r="Z1859" s="429">
        <f t="shared" si="42"/>
        <v>0</v>
      </c>
      <c r="AA1859" s="429" t="s">
        <v>1296</v>
      </c>
    </row>
    <row r="1860" spans="1:27" x14ac:dyDescent="0.25">
      <c r="A1860" t="s">
        <v>149</v>
      </c>
      <c r="B1860" t="s">
        <v>186</v>
      </c>
      <c r="C1860" t="s">
        <v>1459</v>
      </c>
      <c r="D1860" t="s">
        <v>1325</v>
      </c>
      <c r="E1860" t="s">
        <v>1326</v>
      </c>
      <c r="F1860" t="s">
        <v>1292</v>
      </c>
      <c r="G1860" t="s">
        <v>524</v>
      </c>
      <c r="H1860" t="s">
        <v>1462</v>
      </c>
      <c r="I1860" t="s">
        <v>1463</v>
      </c>
      <c r="J1860" t="s">
        <v>1472</v>
      </c>
      <c r="K1860" t="s">
        <v>1361</v>
      </c>
      <c r="L1860">
        <v>0</v>
      </c>
      <c r="M1860">
        <v>0</v>
      </c>
      <c r="N1860">
        <v>0</v>
      </c>
      <c r="O1860">
        <v>0</v>
      </c>
      <c r="P1860">
        <v>0</v>
      </c>
      <c r="Q1860">
        <v>0</v>
      </c>
      <c r="R1860">
        <v>0</v>
      </c>
      <c r="S1860">
        <v>0</v>
      </c>
      <c r="T1860">
        <v>0</v>
      </c>
      <c r="U1860">
        <v>0</v>
      </c>
      <c r="W1860" s="429">
        <f t="shared" si="42"/>
        <v>0</v>
      </c>
      <c r="X1860" s="429">
        <f t="shared" si="42"/>
        <v>0</v>
      </c>
      <c r="Y1860" s="429">
        <f t="shared" si="42"/>
        <v>0</v>
      </c>
      <c r="Z1860" s="429">
        <f t="shared" si="42"/>
        <v>0</v>
      </c>
      <c r="AA1860" s="429" t="s">
        <v>1296</v>
      </c>
    </row>
    <row r="1861" spans="1:27" x14ac:dyDescent="0.25">
      <c r="A1861" t="s">
        <v>149</v>
      </c>
      <c r="B1861" t="s">
        <v>186</v>
      </c>
      <c r="C1861" t="s">
        <v>1459</v>
      </c>
      <c r="D1861" t="s">
        <v>1325</v>
      </c>
      <c r="E1861" t="s">
        <v>1326</v>
      </c>
      <c r="F1861" t="s">
        <v>1292</v>
      </c>
      <c r="G1861" t="s">
        <v>524</v>
      </c>
      <c r="H1861" t="s">
        <v>1464</v>
      </c>
      <c r="I1861" t="s">
        <v>186</v>
      </c>
      <c r="J1861" t="s">
        <v>1472</v>
      </c>
      <c r="K1861" t="s">
        <v>1361</v>
      </c>
      <c r="L1861">
        <v>0</v>
      </c>
      <c r="M1861">
        <v>0.34727080939600308</v>
      </c>
      <c r="N1861">
        <v>0</v>
      </c>
      <c r="O1861">
        <v>0</v>
      </c>
      <c r="P1861">
        <v>0</v>
      </c>
      <c r="Q1861">
        <v>0</v>
      </c>
      <c r="R1861">
        <v>0.82006285675610147</v>
      </c>
      <c r="S1861">
        <v>13.654548751815234</v>
      </c>
      <c r="T1861">
        <v>0</v>
      </c>
      <c r="U1861">
        <v>342.18378165213699</v>
      </c>
      <c r="W1861" s="429">
        <f t="shared" si="42"/>
        <v>0.82006285675610147</v>
      </c>
      <c r="X1861" s="429">
        <f t="shared" si="42"/>
        <v>13.654548751815234</v>
      </c>
      <c r="Y1861" s="429">
        <f t="shared" si="42"/>
        <v>0</v>
      </c>
      <c r="Z1861" s="429">
        <f t="shared" si="42"/>
        <v>342.18378165213699</v>
      </c>
      <c r="AA1861" s="429" t="s">
        <v>1296</v>
      </c>
    </row>
    <row r="1862" spans="1:27" x14ac:dyDescent="0.25">
      <c r="A1862" t="s">
        <v>149</v>
      </c>
      <c r="B1862" t="s">
        <v>186</v>
      </c>
      <c r="C1862" t="s">
        <v>1459</v>
      </c>
      <c r="D1862" t="s">
        <v>1325</v>
      </c>
      <c r="E1862" t="s">
        <v>1326</v>
      </c>
      <c r="F1862" t="s">
        <v>1292</v>
      </c>
      <c r="G1862" t="s">
        <v>524</v>
      </c>
      <c r="H1862" t="s">
        <v>1460</v>
      </c>
      <c r="I1862" t="s">
        <v>561</v>
      </c>
      <c r="J1862" t="s">
        <v>1473</v>
      </c>
      <c r="K1862" t="s">
        <v>1364</v>
      </c>
      <c r="L1862">
        <v>0.52080238468933393</v>
      </c>
      <c r="M1862">
        <v>0.26040119234466697</v>
      </c>
      <c r="N1862">
        <v>1.0416047693786679</v>
      </c>
      <c r="O1862">
        <v>5.5562695549266072E-4</v>
      </c>
      <c r="P1862">
        <v>1.3790369994088897E-2</v>
      </c>
      <c r="Q1862">
        <v>1.3790369994088897E-2</v>
      </c>
      <c r="R1862">
        <v>70.2749385002015</v>
      </c>
      <c r="S1862">
        <v>1.3254420690343546E-3</v>
      </c>
      <c r="T1862">
        <v>1.3254420690343548E-4</v>
      </c>
      <c r="U1862">
        <v>70.34757272558457</v>
      </c>
      <c r="W1862" s="429">
        <f t="shared" ref="W1862:Z1925" si="43">IFERROR(R1862*1,0)</f>
        <v>70.2749385002015</v>
      </c>
      <c r="X1862" s="429">
        <f t="shared" si="43"/>
        <v>1.3254420690343546E-3</v>
      </c>
      <c r="Y1862" s="429">
        <f t="shared" si="43"/>
        <v>1.3254420690343548E-4</v>
      </c>
      <c r="Z1862" s="429">
        <f t="shared" si="43"/>
        <v>70.34757272558457</v>
      </c>
      <c r="AA1862" s="429" t="s">
        <v>1295</v>
      </c>
    </row>
    <row r="1863" spans="1:27" x14ac:dyDescent="0.25">
      <c r="A1863" t="s">
        <v>149</v>
      </c>
      <c r="B1863" t="s">
        <v>186</v>
      </c>
      <c r="C1863" t="s">
        <v>1459</v>
      </c>
      <c r="D1863" t="s">
        <v>1325</v>
      </c>
      <c r="E1863" t="s">
        <v>1326</v>
      </c>
      <c r="F1863" t="s">
        <v>1292</v>
      </c>
      <c r="G1863" t="s">
        <v>524</v>
      </c>
      <c r="H1863" t="s">
        <v>1461</v>
      </c>
      <c r="I1863" t="s">
        <v>534</v>
      </c>
      <c r="J1863" t="s">
        <v>1473</v>
      </c>
      <c r="K1863" t="s">
        <v>1364</v>
      </c>
      <c r="L1863">
        <v>68.16001209621659</v>
      </c>
      <c r="M1863">
        <v>34.080006048108295</v>
      </c>
      <c r="N1863">
        <v>136.32002419243318</v>
      </c>
      <c r="O1863">
        <v>7.2717677800101979E-2</v>
      </c>
      <c r="P1863">
        <v>1.8048146729763845</v>
      </c>
      <c r="Q1863">
        <v>1.8048146729763845</v>
      </c>
      <c r="R1863">
        <v>9197.2325762138717</v>
      </c>
      <c r="S1863">
        <v>0.17346723078487122</v>
      </c>
      <c r="T1863">
        <v>1.7346723078487124E-2</v>
      </c>
      <c r="U1863">
        <v>9206.7385804608839</v>
      </c>
      <c r="W1863" s="429">
        <f t="shared" si="43"/>
        <v>9197.2325762138717</v>
      </c>
      <c r="X1863" s="429">
        <f t="shared" si="43"/>
        <v>0.17346723078487122</v>
      </c>
      <c r="Y1863" s="429">
        <f t="shared" si="43"/>
        <v>1.7346723078487124E-2</v>
      </c>
      <c r="Z1863" s="429">
        <f t="shared" si="43"/>
        <v>9206.7385804608839</v>
      </c>
      <c r="AA1863" s="429" t="s">
        <v>1295</v>
      </c>
    </row>
    <row r="1864" spans="1:27" x14ac:dyDescent="0.25">
      <c r="A1864" t="s">
        <v>149</v>
      </c>
      <c r="B1864" t="s">
        <v>186</v>
      </c>
      <c r="C1864" t="s">
        <v>1459</v>
      </c>
      <c r="D1864" t="s">
        <v>1325</v>
      </c>
      <c r="E1864" t="s">
        <v>1326</v>
      </c>
      <c r="F1864" t="s">
        <v>1292</v>
      </c>
      <c r="G1864" t="s">
        <v>524</v>
      </c>
      <c r="H1864" t="s">
        <v>1462</v>
      </c>
      <c r="I1864" t="s">
        <v>1463</v>
      </c>
      <c r="J1864" t="s">
        <v>1473</v>
      </c>
      <c r="K1864" t="s">
        <v>1364</v>
      </c>
      <c r="L1864">
        <v>2.0181092406711691</v>
      </c>
      <c r="M1864">
        <v>1.0090546203355846</v>
      </c>
      <c r="N1864">
        <v>4.0362184813423383</v>
      </c>
      <c r="O1864">
        <v>2.1530544525340607E-3</v>
      </c>
      <c r="P1864">
        <v>5.3437683727094468E-2</v>
      </c>
      <c r="Q1864">
        <v>5.3437683727094468E-2</v>
      </c>
      <c r="R1864">
        <v>272.3153866882808</v>
      </c>
      <c r="S1864">
        <v>5.1360880175081247E-3</v>
      </c>
      <c r="T1864">
        <v>5.1360880175081258E-4</v>
      </c>
      <c r="U1864">
        <v>272.59684431164033</v>
      </c>
      <c r="W1864" s="429">
        <f t="shared" si="43"/>
        <v>272.3153866882808</v>
      </c>
      <c r="X1864" s="429">
        <f t="shared" si="43"/>
        <v>5.1360880175081247E-3</v>
      </c>
      <c r="Y1864" s="429">
        <f t="shared" si="43"/>
        <v>5.1360880175081258E-4</v>
      </c>
      <c r="Z1864" s="429">
        <f t="shared" si="43"/>
        <v>272.59684431164033</v>
      </c>
      <c r="AA1864" s="429" t="s">
        <v>1295</v>
      </c>
    </row>
    <row r="1865" spans="1:27" x14ac:dyDescent="0.25">
      <c r="A1865" t="s">
        <v>149</v>
      </c>
      <c r="B1865" t="s">
        <v>186</v>
      </c>
      <c r="C1865" t="s">
        <v>1459</v>
      </c>
      <c r="D1865" t="s">
        <v>1325</v>
      </c>
      <c r="E1865" t="s">
        <v>1326</v>
      </c>
      <c r="F1865" t="s">
        <v>1292</v>
      </c>
      <c r="G1865" t="s">
        <v>524</v>
      </c>
      <c r="H1865" t="s">
        <v>1464</v>
      </c>
      <c r="I1865" t="s">
        <v>186</v>
      </c>
      <c r="J1865" t="s">
        <v>1473</v>
      </c>
      <c r="K1865" t="s">
        <v>1364</v>
      </c>
      <c r="L1865">
        <v>234.03557161976946</v>
      </c>
      <c r="M1865">
        <v>117.01778580988473</v>
      </c>
      <c r="N1865">
        <v>468.07114323953891</v>
      </c>
      <c r="O1865">
        <v>0.24968486312451441</v>
      </c>
      <c r="P1865">
        <v>6.1970475160936989</v>
      </c>
      <c r="Q1865">
        <v>6.1970475160936989</v>
      </c>
      <c r="R1865">
        <v>31579.800488528053</v>
      </c>
      <c r="S1865">
        <v>0.59562052977231328</v>
      </c>
      <c r="T1865">
        <v>5.9562052977231328E-2</v>
      </c>
      <c r="U1865">
        <v>31612.440493559574</v>
      </c>
      <c r="W1865" s="429">
        <f t="shared" si="43"/>
        <v>31579.800488528053</v>
      </c>
      <c r="X1865" s="429">
        <f t="shared" si="43"/>
        <v>0.59562052977231328</v>
      </c>
      <c r="Y1865" s="429">
        <f t="shared" si="43"/>
        <v>5.9562052977231328E-2</v>
      </c>
      <c r="Z1865" s="429">
        <f t="shared" si="43"/>
        <v>31612.440493559574</v>
      </c>
      <c r="AA1865" s="429" t="s">
        <v>1295</v>
      </c>
    </row>
    <row r="1866" spans="1:27" x14ac:dyDescent="0.25">
      <c r="A1866" t="s">
        <v>149</v>
      </c>
      <c r="B1866" t="s">
        <v>186</v>
      </c>
      <c r="C1866" t="s">
        <v>1459</v>
      </c>
      <c r="D1866" t="s">
        <v>1325</v>
      </c>
      <c r="E1866" t="s">
        <v>1326</v>
      </c>
      <c r="F1866" t="s">
        <v>1292</v>
      </c>
      <c r="G1866" t="s">
        <v>524</v>
      </c>
      <c r="H1866" t="s">
        <v>1460</v>
      </c>
      <c r="I1866" t="s">
        <v>561</v>
      </c>
      <c r="J1866" t="s">
        <v>1474</v>
      </c>
      <c r="K1866" t="s">
        <v>1371</v>
      </c>
      <c r="L1866">
        <v>0</v>
      </c>
      <c r="M1866">
        <v>0.82609161490322558</v>
      </c>
      <c r="N1866">
        <v>0</v>
      </c>
      <c r="O1866">
        <v>0</v>
      </c>
      <c r="P1866">
        <v>0</v>
      </c>
      <c r="Q1866">
        <v>0</v>
      </c>
      <c r="R1866">
        <v>1.9507745290715977</v>
      </c>
      <c r="S1866">
        <v>32.481590516578841</v>
      </c>
      <c r="T1866">
        <v>0</v>
      </c>
      <c r="U1866">
        <v>813.99053744354262</v>
      </c>
      <c r="W1866" s="429">
        <f t="shared" si="43"/>
        <v>1.9507745290715977</v>
      </c>
      <c r="X1866" s="429">
        <f t="shared" si="43"/>
        <v>32.481590516578841</v>
      </c>
      <c r="Y1866" s="429">
        <f t="shared" si="43"/>
        <v>0</v>
      </c>
      <c r="Z1866" s="429">
        <f t="shared" si="43"/>
        <v>813.99053744354262</v>
      </c>
      <c r="AA1866" s="429" t="s">
        <v>1295</v>
      </c>
    </row>
    <row r="1867" spans="1:27" x14ac:dyDescent="0.25">
      <c r="A1867" t="s">
        <v>149</v>
      </c>
      <c r="B1867" t="s">
        <v>186</v>
      </c>
      <c r="C1867" t="s">
        <v>1459</v>
      </c>
      <c r="D1867" t="s">
        <v>1325</v>
      </c>
      <c r="E1867" t="s">
        <v>1326</v>
      </c>
      <c r="F1867" t="s">
        <v>1292</v>
      </c>
      <c r="G1867" t="s">
        <v>524</v>
      </c>
      <c r="H1867" t="s">
        <v>1461</v>
      </c>
      <c r="I1867" t="s">
        <v>534</v>
      </c>
      <c r="J1867" t="s">
        <v>1474</v>
      </c>
      <c r="K1867" t="s">
        <v>1371</v>
      </c>
      <c r="L1867">
        <v>0</v>
      </c>
      <c r="M1867">
        <v>108.11474010045967</v>
      </c>
      <c r="N1867">
        <v>0</v>
      </c>
      <c r="O1867">
        <v>0</v>
      </c>
      <c r="P1867">
        <v>0</v>
      </c>
      <c r="Q1867">
        <v>0</v>
      </c>
      <c r="R1867">
        <v>255.30761649224539</v>
      </c>
      <c r="S1867">
        <v>4251.0281588572561</v>
      </c>
      <c r="T1867">
        <v>0</v>
      </c>
      <c r="U1867">
        <v>106531.01158792367</v>
      </c>
      <c r="W1867" s="429">
        <f t="shared" si="43"/>
        <v>255.30761649224539</v>
      </c>
      <c r="X1867" s="429">
        <f t="shared" si="43"/>
        <v>4251.0281588572561</v>
      </c>
      <c r="Y1867" s="429">
        <f t="shared" si="43"/>
        <v>0</v>
      </c>
      <c r="Z1867" s="429">
        <f t="shared" si="43"/>
        <v>106531.01158792367</v>
      </c>
      <c r="AA1867" s="429" t="s">
        <v>1295</v>
      </c>
    </row>
    <row r="1868" spans="1:27" x14ac:dyDescent="0.25">
      <c r="A1868" t="s">
        <v>149</v>
      </c>
      <c r="B1868" t="s">
        <v>186</v>
      </c>
      <c r="C1868" t="s">
        <v>1459</v>
      </c>
      <c r="D1868" t="s">
        <v>1325</v>
      </c>
      <c r="E1868" t="s">
        <v>1326</v>
      </c>
      <c r="F1868" t="s">
        <v>1292</v>
      </c>
      <c r="G1868" t="s">
        <v>524</v>
      </c>
      <c r="H1868" t="s">
        <v>1462</v>
      </c>
      <c r="I1868" t="s">
        <v>1463</v>
      </c>
      <c r="J1868" t="s">
        <v>1474</v>
      </c>
      <c r="K1868" t="s">
        <v>1371</v>
      </c>
      <c r="L1868">
        <v>0</v>
      </c>
      <c r="M1868">
        <v>3.2011050077499994</v>
      </c>
      <c r="N1868">
        <v>0</v>
      </c>
      <c r="O1868">
        <v>0</v>
      </c>
      <c r="P1868">
        <v>0</v>
      </c>
      <c r="Q1868">
        <v>0</v>
      </c>
      <c r="R1868">
        <v>7.5592513001524413</v>
      </c>
      <c r="S1868">
        <v>125.866163251743</v>
      </c>
      <c r="T1868">
        <v>0</v>
      </c>
      <c r="U1868">
        <v>3154.213332593728</v>
      </c>
      <c r="W1868" s="429">
        <f t="shared" si="43"/>
        <v>7.5592513001524413</v>
      </c>
      <c r="X1868" s="429">
        <f t="shared" si="43"/>
        <v>125.866163251743</v>
      </c>
      <c r="Y1868" s="429">
        <f t="shared" si="43"/>
        <v>0</v>
      </c>
      <c r="Z1868" s="429">
        <f t="shared" si="43"/>
        <v>3154.213332593728</v>
      </c>
      <c r="AA1868" s="429" t="s">
        <v>1295</v>
      </c>
    </row>
    <row r="1869" spans="1:27" x14ac:dyDescent="0.25">
      <c r="A1869" t="s">
        <v>149</v>
      </c>
      <c r="B1869" t="s">
        <v>186</v>
      </c>
      <c r="C1869" t="s">
        <v>1459</v>
      </c>
      <c r="D1869" t="s">
        <v>1325</v>
      </c>
      <c r="E1869" t="s">
        <v>1326</v>
      </c>
      <c r="F1869" t="s">
        <v>1292</v>
      </c>
      <c r="G1869" t="s">
        <v>524</v>
      </c>
      <c r="H1869" t="s">
        <v>1464</v>
      </c>
      <c r="I1869" t="s">
        <v>186</v>
      </c>
      <c r="J1869" t="s">
        <v>1474</v>
      </c>
      <c r="K1869" t="s">
        <v>1371</v>
      </c>
      <c r="L1869">
        <v>0</v>
      </c>
      <c r="M1869">
        <v>371.22491944713698</v>
      </c>
      <c r="N1869">
        <v>0</v>
      </c>
      <c r="O1869">
        <v>0</v>
      </c>
      <c r="P1869">
        <v>0</v>
      </c>
      <c r="Q1869">
        <v>0</v>
      </c>
      <c r="R1869">
        <v>876.62930400154914</v>
      </c>
      <c r="S1869">
        <v>14596.414738387615</v>
      </c>
      <c r="T1869">
        <v>0</v>
      </c>
      <c r="U1869">
        <v>365786.99776369194</v>
      </c>
      <c r="W1869" s="429">
        <f t="shared" si="43"/>
        <v>876.62930400154914</v>
      </c>
      <c r="X1869" s="429">
        <f t="shared" si="43"/>
        <v>14596.414738387615</v>
      </c>
      <c r="Y1869" s="429">
        <f t="shared" si="43"/>
        <v>0</v>
      </c>
      <c r="Z1869" s="429">
        <f t="shared" si="43"/>
        <v>365786.99776369194</v>
      </c>
      <c r="AA1869" s="429" t="s">
        <v>1295</v>
      </c>
    </row>
    <row r="1870" spans="1:27" x14ac:dyDescent="0.25">
      <c r="A1870" t="s">
        <v>149</v>
      </c>
      <c r="B1870" t="s">
        <v>186</v>
      </c>
      <c r="C1870" t="s">
        <v>1459</v>
      </c>
      <c r="D1870" t="s">
        <v>1325</v>
      </c>
      <c r="E1870" t="s">
        <v>1326</v>
      </c>
      <c r="F1870" t="s">
        <v>1292</v>
      </c>
      <c r="G1870" t="s">
        <v>524</v>
      </c>
      <c r="H1870" t="s">
        <v>1460</v>
      </c>
      <c r="I1870" t="s">
        <v>561</v>
      </c>
      <c r="J1870" t="s">
        <v>1475</v>
      </c>
      <c r="K1870" t="s">
        <v>1374</v>
      </c>
      <c r="L1870">
        <v>0</v>
      </c>
      <c r="M1870">
        <v>0</v>
      </c>
      <c r="N1870">
        <v>0</v>
      </c>
      <c r="O1870">
        <v>0</v>
      </c>
      <c r="P1870">
        <v>0</v>
      </c>
      <c r="Q1870">
        <v>0</v>
      </c>
      <c r="R1870">
        <v>0</v>
      </c>
      <c r="S1870">
        <v>0</v>
      </c>
      <c r="T1870">
        <v>0</v>
      </c>
      <c r="U1870">
        <v>0</v>
      </c>
      <c r="W1870" s="429">
        <f t="shared" si="43"/>
        <v>0</v>
      </c>
      <c r="X1870" s="429">
        <f t="shared" si="43"/>
        <v>0</v>
      </c>
      <c r="Y1870" s="429">
        <f t="shared" si="43"/>
        <v>0</v>
      </c>
      <c r="Z1870" s="429">
        <f t="shared" si="43"/>
        <v>0</v>
      </c>
      <c r="AA1870" s="429" t="s">
        <v>1295</v>
      </c>
    </row>
    <row r="1871" spans="1:27" x14ac:dyDescent="0.25">
      <c r="A1871" t="s">
        <v>149</v>
      </c>
      <c r="B1871" t="s">
        <v>186</v>
      </c>
      <c r="C1871" t="s">
        <v>1459</v>
      </c>
      <c r="D1871" t="s">
        <v>1325</v>
      </c>
      <c r="E1871" t="s">
        <v>1326</v>
      </c>
      <c r="F1871" t="s">
        <v>1292</v>
      </c>
      <c r="G1871" t="s">
        <v>524</v>
      </c>
      <c r="H1871" t="s">
        <v>1461</v>
      </c>
      <c r="I1871" t="s">
        <v>534</v>
      </c>
      <c r="J1871" t="s">
        <v>1475</v>
      </c>
      <c r="K1871" t="s">
        <v>1374</v>
      </c>
      <c r="L1871">
        <v>0</v>
      </c>
      <c r="M1871">
        <v>0</v>
      </c>
      <c r="N1871">
        <v>0</v>
      </c>
      <c r="O1871">
        <v>0</v>
      </c>
      <c r="P1871">
        <v>0</v>
      </c>
      <c r="Q1871">
        <v>0</v>
      </c>
      <c r="R1871">
        <v>0</v>
      </c>
      <c r="S1871">
        <v>0</v>
      </c>
      <c r="T1871">
        <v>0</v>
      </c>
      <c r="U1871">
        <v>0</v>
      </c>
      <c r="W1871" s="429">
        <f t="shared" si="43"/>
        <v>0</v>
      </c>
      <c r="X1871" s="429">
        <f t="shared" si="43"/>
        <v>0</v>
      </c>
      <c r="Y1871" s="429">
        <f t="shared" si="43"/>
        <v>0</v>
      </c>
      <c r="Z1871" s="429">
        <f t="shared" si="43"/>
        <v>0</v>
      </c>
      <c r="AA1871" s="429" t="s">
        <v>1295</v>
      </c>
    </row>
    <row r="1872" spans="1:27" x14ac:dyDescent="0.25">
      <c r="A1872" t="s">
        <v>149</v>
      </c>
      <c r="B1872" t="s">
        <v>186</v>
      </c>
      <c r="C1872" t="s">
        <v>1459</v>
      </c>
      <c r="D1872" t="s">
        <v>1325</v>
      </c>
      <c r="E1872" t="s">
        <v>1326</v>
      </c>
      <c r="F1872" t="s">
        <v>1292</v>
      </c>
      <c r="G1872" t="s">
        <v>524</v>
      </c>
      <c r="H1872" t="s">
        <v>1462</v>
      </c>
      <c r="I1872" t="s">
        <v>1463</v>
      </c>
      <c r="J1872" t="s">
        <v>1475</v>
      </c>
      <c r="K1872" t="s">
        <v>1374</v>
      </c>
      <c r="L1872">
        <v>0</v>
      </c>
      <c r="M1872">
        <v>0</v>
      </c>
      <c r="N1872">
        <v>0</v>
      </c>
      <c r="O1872">
        <v>0</v>
      </c>
      <c r="P1872">
        <v>0</v>
      </c>
      <c r="Q1872">
        <v>0</v>
      </c>
      <c r="R1872">
        <v>0</v>
      </c>
      <c r="S1872">
        <v>0</v>
      </c>
      <c r="T1872">
        <v>0</v>
      </c>
      <c r="U1872">
        <v>0</v>
      </c>
      <c r="W1872" s="429">
        <f t="shared" si="43"/>
        <v>0</v>
      </c>
      <c r="X1872" s="429">
        <f t="shared" si="43"/>
        <v>0</v>
      </c>
      <c r="Y1872" s="429">
        <f t="shared" si="43"/>
        <v>0</v>
      </c>
      <c r="Z1872" s="429">
        <f t="shared" si="43"/>
        <v>0</v>
      </c>
      <c r="AA1872" s="429" t="s">
        <v>1295</v>
      </c>
    </row>
    <row r="1873" spans="1:27" x14ac:dyDescent="0.25">
      <c r="A1873" t="s">
        <v>149</v>
      </c>
      <c r="B1873" t="s">
        <v>186</v>
      </c>
      <c r="C1873" t="s">
        <v>1459</v>
      </c>
      <c r="D1873" t="s">
        <v>1325</v>
      </c>
      <c r="E1873" t="s">
        <v>1326</v>
      </c>
      <c r="F1873" t="s">
        <v>1292</v>
      </c>
      <c r="G1873" t="s">
        <v>524</v>
      </c>
      <c r="H1873" t="s">
        <v>1464</v>
      </c>
      <c r="I1873" t="s">
        <v>186</v>
      </c>
      <c r="J1873" t="s">
        <v>1475</v>
      </c>
      <c r="K1873" t="s">
        <v>1374</v>
      </c>
      <c r="L1873">
        <v>0</v>
      </c>
      <c r="M1873">
        <v>0</v>
      </c>
      <c r="N1873">
        <v>0</v>
      </c>
      <c r="O1873">
        <v>0</v>
      </c>
      <c r="P1873">
        <v>0</v>
      </c>
      <c r="Q1873">
        <v>0</v>
      </c>
      <c r="R1873">
        <v>0</v>
      </c>
      <c r="S1873">
        <v>0</v>
      </c>
      <c r="T1873">
        <v>0</v>
      </c>
      <c r="U1873">
        <v>0</v>
      </c>
      <c r="W1873" s="429">
        <f t="shared" si="43"/>
        <v>0</v>
      </c>
      <c r="X1873" s="429">
        <f t="shared" si="43"/>
        <v>0</v>
      </c>
      <c r="Y1873" s="429">
        <f t="shared" si="43"/>
        <v>0</v>
      </c>
      <c r="Z1873" s="429">
        <f t="shared" si="43"/>
        <v>0</v>
      </c>
      <c r="AA1873" s="429" t="s">
        <v>1295</v>
      </c>
    </row>
    <row r="1874" spans="1:27" x14ac:dyDescent="0.25">
      <c r="A1874" t="s">
        <v>149</v>
      </c>
      <c r="B1874" t="s">
        <v>186</v>
      </c>
      <c r="C1874" t="s">
        <v>1459</v>
      </c>
      <c r="D1874" t="s">
        <v>1325</v>
      </c>
      <c r="E1874" t="s">
        <v>1326</v>
      </c>
      <c r="F1874" t="s">
        <v>1292</v>
      </c>
      <c r="G1874" t="s">
        <v>524</v>
      </c>
      <c r="H1874" t="s">
        <v>1460</v>
      </c>
      <c r="I1874" t="s">
        <v>561</v>
      </c>
      <c r="J1874" t="s">
        <v>1465</v>
      </c>
      <c r="K1874" t="s">
        <v>1376</v>
      </c>
      <c r="L1874">
        <v>0</v>
      </c>
      <c r="M1874">
        <v>0</v>
      </c>
      <c r="N1874">
        <v>0</v>
      </c>
      <c r="O1874">
        <v>0</v>
      </c>
      <c r="P1874">
        <v>0</v>
      </c>
      <c r="Q1874">
        <v>0</v>
      </c>
      <c r="R1874">
        <v>0</v>
      </c>
      <c r="S1874">
        <v>0</v>
      </c>
      <c r="T1874">
        <v>0</v>
      </c>
      <c r="U1874">
        <v>0</v>
      </c>
      <c r="W1874" s="429">
        <f t="shared" si="43"/>
        <v>0</v>
      </c>
      <c r="X1874" s="429">
        <f t="shared" si="43"/>
        <v>0</v>
      </c>
      <c r="Y1874" s="429">
        <f t="shared" si="43"/>
        <v>0</v>
      </c>
      <c r="Z1874" s="429">
        <f t="shared" si="43"/>
        <v>0</v>
      </c>
      <c r="AA1874" s="429" t="s">
        <v>1296</v>
      </c>
    </row>
    <row r="1875" spans="1:27" x14ac:dyDescent="0.25">
      <c r="A1875" t="s">
        <v>149</v>
      </c>
      <c r="B1875" t="s">
        <v>186</v>
      </c>
      <c r="C1875" t="s">
        <v>1459</v>
      </c>
      <c r="D1875" t="s">
        <v>1325</v>
      </c>
      <c r="E1875" t="s">
        <v>1326</v>
      </c>
      <c r="F1875" t="s">
        <v>1292</v>
      </c>
      <c r="G1875" t="s">
        <v>524</v>
      </c>
      <c r="H1875" t="s">
        <v>1461</v>
      </c>
      <c r="I1875" t="s">
        <v>534</v>
      </c>
      <c r="J1875" t="s">
        <v>1465</v>
      </c>
      <c r="K1875" t="s">
        <v>1376</v>
      </c>
      <c r="L1875">
        <v>0</v>
      </c>
      <c r="M1875">
        <v>0</v>
      </c>
      <c r="N1875">
        <v>0</v>
      </c>
      <c r="O1875">
        <v>0</v>
      </c>
      <c r="P1875">
        <v>0</v>
      </c>
      <c r="Q1875">
        <v>0</v>
      </c>
      <c r="R1875">
        <v>0</v>
      </c>
      <c r="S1875">
        <v>0</v>
      </c>
      <c r="T1875">
        <v>0</v>
      </c>
      <c r="U1875">
        <v>0</v>
      </c>
      <c r="W1875" s="429">
        <f t="shared" si="43"/>
        <v>0</v>
      </c>
      <c r="X1875" s="429">
        <f t="shared" si="43"/>
        <v>0</v>
      </c>
      <c r="Y1875" s="429">
        <f t="shared" si="43"/>
        <v>0</v>
      </c>
      <c r="Z1875" s="429">
        <f t="shared" si="43"/>
        <v>0</v>
      </c>
      <c r="AA1875" s="429" t="s">
        <v>1296</v>
      </c>
    </row>
    <row r="1876" spans="1:27" x14ac:dyDescent="0.25">
      <c r="A1876" t="s">
        <v>149</v>
      </c>
      <c r="B1876" t="s">
        <v>186</v>
      </c>
      <c r="C1876" t="s">
        <v>1459</v>
      </c>
      <c r="D1876" t="s">
        <v>1325</v>
      </c>
      <c r="E1876" t="s">
        <v>1326</v>
      </c>
      <c r="F1876" t="s">
        <v>1292</v>
      </c>
      <c r="G1876" t="s">
        <v>524</v>
      </c>
      <c r="H1876" t="s">
        <v>1462</v>
      </c>
      <c r="I1876" t="s">
        <v>1463</v>
      </c>
      <c r="J1876" t="s">
        <v>1465</v>
      </c>
      <c r="K1876" t="s">
        <v>1376</v>
      </c>
      <c r="L1876">
        <v>0</v>
      </c>
      <c r="M1876">
        <v>0</v>
      </c>
      <c r="N1876">
        <v>0</v>
      </c>
      <c r="O1876">
        <v>0</v>
      </c>
      <c r="P1876">
        <v>0</v>
      </c>
      <c r="Q1876">
        <v>0</v>
      </c>
      <c r="R1876">
        <v>0</v>
      </c>
      <c r="S1876">
        <v>0</v>
      </c>
      <c r="T1876">
        <v>0</v>
      </c>
      <c r="U1876">
        <v>0</v>
      </c>
      <c r="W1876" s="429">
        <f t="shared" si="43"/>
        <v>0</v>
      </c>
      <c r="X1876" s="429">
        <f t="shared" si="43"/>
        <v>0</v>
      </c>
      <c r="Y1876" s="429">
        <f t="shared" si="43"/>
        <v>0</v>
      </c>
      <c r="Z1876" s="429">
        <f t="shared" si="43"/>
        <v>0</v>
      </c>
      <c r="AA1876" s="429" t="s">
        <v>1296</v>
      </c>
    </row>
    <row r="1877" spans="1:27" x14ac:dyDescent="0.25">
      <c r="A1877" t="s">
        <v>149</v>
      </c>
      <c r="B1877" t="s">
        <v>186</v>
      </c>
      <c r="C1877" t="s">
        <v>1459</v>
      </c>
      <c r="D1877" t="s">
        <v>1325</v>
      </c>
      <c r="E1877" t="s">
        <v>1326</v>
      </c>
      <c r="F1877" t="s">
        <v>1292</v>
      </c>
      <c r="G1877" t="s">
        <v>524</v>
      </c>
      <c r="H1877" t="s">
        <v>1464</v>
      </c>
      <c r="I1877" t="s">
        <v>186</v>
      </c>
      <c r="J1877" t="s">
        <v>1465</v>
      </c>
      <c r="K1877" t="s">
        <v>1376</v>
      </c>
      <c r="L1877">
        <v>0</v>
      </c>
      <c r="M1877">
        <v>0</v>
      </c>
      <c r="N1877">
        <v>0</v>
      </c>
      <c r="O1877">
        <v>0</v>
      </c>
      <c r="P1877">
        <v>0</v>
      </c>
      <c r="Q1877">
        <v>0</v>
      </c>
      <c r="R1877">
        <v>0</v>
      </c>
      <c r="S1877">
        <v>0</v>
      </c>
      <c r="T1877">
        <v>0</v>
      </c>
      <c r="U1877">
        <v>0</v>
      </c>
      <c r="W1877" s="429">
        <f t="shared" si="43"/>
        <v>0</v>
      </c>
      <c r="X1877" s="429">
        <f t="shared" si="43"/>
        <v>0</v>
      </c>
      <c r="Y1877" s="429">
        <f t="shared" si="43"/>
        <v>0</v>
      </c>
      <c r="Z1877" s="429">
        <f t="shared" si="43"/>
        <v>0</v>
      </c>
      <c r="AA1877" s="429" t="s">
        <v>1296</v>
      </c>
    </row>
    <row r="1878" spans="1:27" x14ac:dyDescent="0.25">
      <c r="A1878" t="s">
        <v>149</v>
      </c>
      <c r="B1878" t="s">
        <v>186</v>
      </c>
      <c r="C1878" t="s">
        <v>1459</v>
      </c>
      <c r="D1878" t="s">
        <v>1325</v>
      </c>
      <c r="E1878" t="s">
        <v>1326</v>
      </c>
      <c r="F1878" t="s">
        <v>1292</v>
      </c>
      <c r="G1878" t="s">
        <v>524</v>
      </c>
      <c r="H1878" t="s">
        <v>1460</v>
      </c>
      <c r="I1878" t="s">
        <v>561</v>
      </c>
      <c r="J1878" t="s">
        <v>1476</v>
      </c>
      <c r="K1878" t="s">
        <v>1378</v>
      </c>
      <c r="L1878">
        <v>2.8144982328009975</v>
      </c>
      <c r="M1878">
        <v>0.15598245469155</v>
      </c>
      <c r="N1878">
        <v>5.0787938035506714</v>
      </c>
      <c r="O1878">
        <v>7.1822001276220589E-4</v>
      </c>
      <c r="P1878">
        <v>4.6904164098756307E-2</v>
      </c>
      <c r="Q1878">
        <v>4.6904164098756307E-2</v>
      </c>
      <c r="R1878">
        <v>379.77685209141208</v>
      </c>
      <c r="S1878">
        <v>7.1628980024785382E-3</v>
      </c>
      <c r="T1878">
        <v>7.1628980024785382E-4</v>
      </c>
      <c r="U1878">
        <v>380.16937890194794</v>
      </c>
      <c r="W1878" s="429">
        <f t="shared" si="43"/>
        <v>379.77685209141208</v>
      </c>
      <c r="X1878" s="429">
        <f t="shared" si="43"/>
        <v>7.1628980024785382E-3</v>
      </c>
      <c r="Y1878" s="429">
        <f t="shared" si="43"/>
        <v>7.1628980024785382E-4</v>
      </c>
      <c r="Z1878" s="429">
        <f t="shared" si="43"/>
        <v>380.16937890194794</v>
      </c>
      <c r="AA1878" s="429" t="s">
        <v>1295</v>
      </c>
    </row>
    <row r="1879" spans="1:27" x14ac:dyDescent="0.25">
      <c r="A1879" t="s">
        <v>149</v>
      </c>
      <c r="B1879" t="s">
        <v>186</v>
      </c>
      <c r="C1879" t="s">
        <v>1459</v>
      </c>
      <c r="D1879" t="s">
        <v>1325</v>
      </c>
      <c r="E1879" t="s">
        <v>1326</v>
      </c>
      <c r="F1879" t="s">
        <v>1292</v>
      </c>
      <c r="G1879" t="s">
        <v>524</v>
      </c>
      <c r="H1879" t="s">
        <v>1461</v>
      </c>
      <c r="I1879" t="s">
        <v>534</v>
      </c>
      <c r="J1879" t="s">
        <v>1476</v>
      </c>
      <c r="K1879" t="s">
        <v>1378</v>
      </c>
      <c r="L1879">
        <v>368.3474562178306</v>
      </c>
      <c r="M1879">
        <v>20.41420375775661</v>
      </c>
      <c r="N1879">
        <v>664.6871390396941</v>
      </c>
      <c r="O1879">
        <v>9.3997044170253716E-2</v>
      </c>
      <c r="P1879">
        <v>6.138582476424733</v>
      </c>
      <c r="Q1879">
        <v>6.138582476424733</v>
      </c>
      <c r="R1879">
        <v>49703.295517463564</v>
      </c>
      <c r="S1879">
        <v>0.93744427607437875</v>
      </c>
      <c r="T1879">
        <v>9.3744427607437883E-2</v>
      </c>
      <c r="U1879">
        <v>49754.667463792444</v>
      </c>
      <c r="W1879" s="429">
        <f t="shared" si="43"/>
        <v>49703.295517463564</v>
      </c>
      <c r="X1879" s="429">
        <f t="shared" si="43"/>
        <v>0.93744427607437875</v>
      </c>
      <c r="Y1879" s="429">
        <f t="shared" si="43"/>
        <v>9.3744427607437883E-2</v>
      </c>
      <c r="Z1879" s="429">
        <f t="shared" si="43"/>
        <v>49754.667463792444</v>
      </c>
      <c r="AA1879" s="429" t="s">
        <v>1295</v>
      </c>
    </row>
    <row r="1880" spans="1:27" x14ac:dyDescent="0.25">
      <c r="A1880" t="s">
        <v>149</v>
      </c>
      <c r="B1880" t="s">
        <v>186</v>
      </c>
      <c r="C1880" t="s">
        <v>1459</v>
      </c>
      <c r="D1880" t="s">
        <v>1325</v>
      </c>
      <c r="E1880" t="s">
        <v>1326</v>
      </c>
      <c r="F1880" t="s">
        <v>1292</v>
      </c>
      <c r="G1880" t="s">
        <v>524</v>
      </c>
      <c r="H1880" t="s">
        <v>1462</v>
      </c>
      <c r="I1880" t="s">
        <v>1463</v>
      </c>
      <c r="J1880" t="s">
        <v>1476</v>
      </c>
      <c r="K1880" t="s">
        <v>1378</v>
      </c>
      <c r="L1880">
        <v>10.906180652103867</v>
      </c>
      <c r="M1880">
        <v>0.60443201192975637</v>
      </c>
      <c r="N1880">
        <v>19.680325988758852</v>
      </c>
      <c r="O1880">
        <v>2.7831025494535482E-3</v>
      </c>
      <c r="P1880">
        <v>0.18175363588268073</v>
      </c>
      <c r="Q1880">
        <v>0.18175363588268073</v>
      </c>
      <c r="R1880">
        <v>1471.635301854222</v>
      </c>
      <c r="S1880">
        <v>2.7756229759604338E-2</v>
      </c>
      <c r="T1880">
        <v>2.7756229759604337E-3</v>
      </c>
      <c r="U1880">
        <v>1473.1563432450484</v>
      </c>
      <c r="W1880" s="429">
        <f t="shared" si="43"/>
        <v>1471.635301854222</v>
      </c>
      <c r="X1880" s="429">
        <f t="shared" si="43"/>
        <v>2.7756229759604338E-2</v>
      </c>
      <c r="Y1880" s="429">
        <f t="shared" si="43"/>
        <v>2.7756229759604337E-3</v>
      </c>
      <c r="Z1880" s="429">
        <f t="shared" si="43"/>
        <v>1473.1563432450484</v>
      </c>
      <c r="AA1880" s="429" t="s">
        <v>1295</v>
      </c>
    </row>
    <row r="1881" spans="1:27" x14ac:dyDescent="0.25">
      <c r="A1881" t="s">
        <v>149</v>
      </c>
      <c r="B1881" t="s">
        <v>186</v>
      </c>
      <c r="C1881" t="s">
        <v>1459</v>
      </c>
      <c r="D1881" t="s">
        <v>1325</v>
      </c>
      <c r="E1881" t="s">
        <v>1326</v>
      </c>
      <c r="F1881" t="s">
        <v>1292</v>
      </c>
      <c r="G1881" t="s">
        <v>524</v>
      </c>
      <c r="H1881" t="s">
        <v>1464</v>
      </c>
      <c r="I1881" t="s">
        <v>186</v>
      </c>
      <c r="J1881" t="s">
        <v>1476</v>
      </c>
      <c r="K1881" t="s">
        <v>1378</v>
      </c>
      <c r="L1881">
        <v>1264.7651433649482</v>
      </c>
      <c r="M1881">
        <v>70.09461557701529</v>
      </c>
      <c r="N1881">
        <v>2282.2829654705833</v>
      </c>
      <c r="O1881">
        <v>0.32275011823501631</v>
      </c>
      <c r="P1881">
        <v>21.077558741878619</v>
      </c>
      <c r="Q1881">
        <v>21.077558741878619</v>
      </c>
      <c r="R1881">
        <v>170662.22290857835</v>
      </c>
      <c r="S1881">
        <v>3.2188272898637931</v>
      </c>
      <c r="T1881">
        <v>0.32188272898637937</v>
      </c>
      <c r="U1881">
        <v>170838.61464406288</v>
      </c>
      <c r="W1881" s="429">
        <f t="shared" si="43"/>
        <v>170662.22290857835</v>
      </c>
      <c r="X1881" s="429">
        <f t="shared" si="43"/>
        <v>3.2188272898637931</v>
      </c>
      <c r="Y1881" s="429">
        <f t="shared" si="43"/>
        <v>0.32188272898637937</v>
      </c>
      <c r="Z1881" s="429">
        <f t="shared" si="43"/>
        <v>170838.61464406288</v>
      </c>
      <c r="AA1881" s="429" t="s">
        <v>1295</v>
      </c>
    </row>
    <row r="1882" spans="1:27" x14ac:dyDescent="0.25">
      <c r="A1882" t="s">
        <v>149</v>
      </c>
      <c r="B1882" t="s">
        <v>186</v>
      </c>
      <c r="C1882" t="s">
        <v>1459</v>
      </c>
      <c r="D1882" t="s">
        <v>1325</v>
      </c>
      <c r="E1882" t="s">
        <v>1326</v>
      </c>
      <c r="F1882" t="s">
        <v>1292</v>
      </c>
      <c r="G1882" t="s">
        <v>524</v>
      </c>
      <c r="H1882" t="s">
        <v>1460</v>
      </c>
      <c r="I1882" t="s">
        <v>561</v>
      </c>
      <c r="J1882" t="s">
        <v>1377</v>
      </c>
      <c r="K1882" t="s">
        <v>1379</v>
      </c>
      <c r="L1882">
        <v>0</v>
      </c>
      <c r="M1882">
        <v>0</v>
      </c>
      <c r="N1882">
        <v>0</v>
      </c>
      <c r="O1882">
        <v>0</v>
      </c>
      <c r="P1882">
        <v>0</v>
      </c>
      <c r="Q1882">
        <v>0</v>
      </c>
      <c r="R1882">
        <v>0</v>
      </c>
      <c r="S1882">
        <v>0</v>
      </c>
      <c r="T1882">
        <v>0</v>
      </c>
      <c r="U1882">
        <v>0</v>
      </c>
      <c r="W1882" s="429">
        <f t="shared" si="43"/>
        <v>0</v>
      </c>
      <c r="X1882" s="429">
        <f t="shared" si="43"/>
        <v>0</v>
      </c>
      <c r="Y1882" s="429">
        <f t="shared" si="43"/>
        <v>0</v>
      </c>
      <c r="Z1882" s="429">
        <f t="shared" si="43"/>
        <v>0</v>
      </c>
      <c r="AA1882" s="429" t="s">
        <v>1296</v>
      </c>
    </row>
    <row r="1883" spans="1:27" x14ac:dyDescent="0.25">
      <c r="A1883" t="s">
        <v>149</v>
      </c>
      <c r="B1883" t="s">
        <v>186</v>
      </c>
      <c r="C1883" t="s">
        <v>1459</v>
      </c>
      <c r="D1883" t="s">
        <v>1325</v>
      </c>
      <c r="E1883" t="s">
        <v>1326</v>
      </c>
      <c r="F1883" t="s">
        <v>1292</v>
      </c>
      <c r="G1883" t="s">
        <v>524</v>
      </c>
      <c r="H1883" t="s">
        <v>1461</v>
      </c>
      <c r="I1883" t="s">
        <v>534</v>
      </c>
      <c r="J1883" t="s">
        <v>1377</v>
      </c>
      <c r="K1883" t="s">
        <v>1379</v>
      </c>
      <c r="L1883">
        <v>0</v>
      </c>
      <c r="M1883">
        <v>0</v>
      </c>
      <c r="N1883">
        <v>0</v>
      </c>
      <c r="O1883">
        <v>0</v>
      </c>
      <c r="P1883">
        <v>0</v>
      </c>
      <c r="Q1883">
        <v>0</v>
      </c>
      <c r="R1883">
        <v>0</v>
      </c>
      <c r="S1883">
        <v>0</v>
      </c>
      <c r="T1883">
        <v>0</v>
      </c>
      <c r="U1883">
        <v>0</v>
      </c>
      <c r="W1883" s="429">
        <f t="shared" si="43"/>
        <v>0</v>
      </c>
      <c r="X1883" s="429">
        <f t="shared" si="43"/>
        <v>0</v>
      </c>
      <c r="Y1883" s="429">
        <f t="shared" si="43"/>
        <v>0</v>
      </c>
      <c r="Z1883" s="429">
        <f t="shared" si="43"/>
        <v>0</v>
      </c>
      <c r="AA1883" s="429" t="s">
        <v>1296</v>
      </c>
    </row>
    <row r="1884" spans="1:27" x14ac:dyDescent="0.25">
      <c r="A1884" t="s">
        <v>149</v>
      </c>
      <c r="B1884" t="s">
        <v>186</v>
      </c>
      <c r="C1884" t="s">
        <v>1459</v>
      </c>
      <c r="D1884" t="s">
        <v>1325</v>
      </c>
      <c r="E1884" t="s">
        <v>1326</v>
      </c>
      <c r="F1884" t="s">
        <v>1292</v>
      </c>
      <c r="G1884" t="s">
        <v>524</v>
      </c>
      <c r="H1884" t="s">
        <v>1462</v>
      </c>
      <c r="I1884" t="s">
        <v>1463</v>
      </c>
      <c r="J1884" t="s">
        <v>1377</v>
      </c>
      <c r="K1884" t="s">
        <v>1379</v>
      </c>
      <c r="L1884">
        <v>0</v>
      </c>
      <c r="M1884">
        <v>0</v>
      </c>
      <c r="N1884">
        <v>0</v>
      </c>
      <c r="O1884">
        <v>0</v>
      </c>
      <c r="P1884">
        <v>0</v>
      </c>
      <c r="Q1884">
        <v>0</v>
      </c>
      <c r="R1884">
        <v>0</v>
      </c>
      <c r="S1884">
        <v>0</v>
      </c>
      <c r="T1884">
        <v>0</v>
      </c>
      <c r="U1884">
        <v>0</v>
      </c>
      <c r="W1884" s="429">
        <f t="shared" si="43"/>
        <v>0</v>
      </c>
      <c r="X1884" s="429">
        <f t="shared" si="43"/>
        <v>0</v>
      </c>
      <c r="Y1884" s="429">
        <f t="shared" si="43"/>
        <v>0</v>
      </c>
      <c r="Z1884" s="429">
        <f t="shared" si="43"/>
        <v>0</v>
      </c>
      <c r="AA1884" s="429" t="s">
        <v>1296</v>
      </c>
    </row>
    <row r="1885" spans="1:27" x14ac:dyDescent="0.25">
      <c r="A1885" t="s">
        <v>149</v>
      </c>
      <c r="B1885" t="s">
        <v>186</v>
      </c>
      <c r="C1885" t="s">
        <v>1459</v>
      </c>
      <c r="D1885" t="s">
        <v>1325</v>
      </c>
      <c r="E1885" t="s">
        <v>1326</v>
      </c>
      <c r="F1885" t="s">
        <v>1292</v>
      </c>
      <c r="G1885" t="s">
        <v>524</v>
      </c>
      <c r="H1885" t="s">
        <v>1464</v>
      </c>
      <c r="I1885" t="s">
        <v>186</v>
      </c>
      <c r="J1885" t="s">
        <v>1377</v>
      </c>
      <c r="K1885" t="s">
        <v>1379</v>
      </c>
      <c r="L1885">
        <v>0</v>
      </c>
      <c r="M1885">
        <v>0</v>
      </c>
      <c r="N1885">
        <v>0</v>
      </c>
      <c r="O1885">
        <v>0</v>
      </c>
      <c r="P1885">
        <v>0</v>
      </c>
      <c r="Q1885">
        <v>0</v>
      </c>
      <c r="R1885">
        <v>0</v>
      </c>
      <c r="S1885">
        <v>0</v>
      </c>
      <c r="T1885">
        <v>0</v>
      </c>
      <c r="U1885">
        <v>0</v>
      </c>
      <c r="W1885" s="429">
        <f t="shared" si="43"/>
        <v>0</v>
      </c>
      <c r="X1885" s="429">
        <f t="shared" si="43"/>
        <v>0</v>
      </c>
      <c r="Y1885" s="429">
        <f t="shared" si="43"/>
        <v>0</v>
      </c>
      <c r="Z1885" s="429">
        <f t="shared" si="43"/>
        <v>0</v>
      </c>
      <c r="AA1885" s="429" t="s">
        <v>1296</v>
      </c>
    </row>
    <row r="1886" spans="1:27" x14ac:dyDescent="0.25">
      <c r="A1886" t="s">
        <v>149</v>
      </c>
      <c r="B1886" t="s">
        <v>186</v>
      </c>
      <c r="C1886" t="s">
        <v>1459</v>
      </c>
      <c r="D1886" t="s">
        <v>1325</v>
      </c>
      <c r="E1886" t="s">
        <v>1326</v>
      </c>
      <c r="F1886" t="s">
        <v>1292</v>
      </c>
      <c r="G1886" t="s">
        <v>524</v>
      </c>
      <c r="H1886" t="s">
        <v>1460</v>
      </c>
      <c r="I1886" t="s">
        <v>561</v>
      </c>
      <c r="J1886" t="s">
        <v>1377</v>
      </c>
      <c r="K1886" t="s">
        <v>1380</v>
      </c>
      <c r="L1886">
        <v>0</v>
      </c>
      <c r="M1886">
        <v>0.18671486003215956</v>
      </c>
      <c r="N1886">
        <v>0</v>
      </c>
      <c r="O1886">
        <v>0</v>
      </c>
      <c r="P1886">
        <v>0</v>
      </c>
      <c r="Q1886">
        <v>0</v>
      </c>
      <c r="R1886">
        <v>3.8205269869650643E-2</v>
      </c>
      <c r="S1886">
        <v>2.9783488502384654</v>
      </c>
      <c r="T1886">
        <v>0</v>
      </c>
      <c r="U1886">
        <v>74.496926525831299</v>
      </c>
      <c r="W1886" s="429">
        <f t="shared" si="43"/>
        <v>3.8205269869650643E-2</v>
      </c>
      <c r="X1886" s="429">
        <f t="shared" si="43"/>
        <v>2.9783488502384654</v>
      </c>
      <c r="Y1886" s="429">
        <f t="shared" si="43"/>
        <v>0</v>
      </c>
      <c r="Z1886" s="429">
        <f t="shared" si="43"/>
        <v>74.496926525831299</v>
      </c>
      <c r="AA1886" s="429" t="s">
        <v>1296</v>
      </c>
    </row>
    <row r="1887" spans="1:27" x14ac:dyDescent="0.25">
      <c r="A1887" t="s">
        <v>149</v>
      </c>
      <c r="B1887" t="s">
        <v>186</v>
      </c>
      <c r="C1887" t="s">
        <v>1459</v>
      </c>
      <c r="D1887" t="s">
        <v>1325</v>
      </c>
      <c r="E1887" t="s">
        <v>1326</v>
      </c>
      <c r="F1887" t="s">
        <v>1292</v>
      </c>
      <c r="G1887" t="s">
        <v>524</v>
      </c>
      <c r="H1887" t="s">
        <v>1461</v>
      </c>
      <c r="I1887" t="s">
        <v>534</v>
      </c>
      <c r="J1887" t="s">
        <v>1377</v>
      </c>
      <c r="K1887" t="s">
        <v>1380</v>
      </c>
      <c r="L1887">
        <v>0</v>
      </c>
      <c r="M1887">
        <v>5.5823476271246344</v>
      </c>
      <c r="N1887">
        <v>0</v>
      </c>
      <c r="O1887">
        <v>0</v>
      </c>
      <c r="P1887">
        <v>0</v>
      </c>
      <c r="Q1887">
        <v>0</v>
      </c>
      <c r="R1887">
        <v>1.1422502609795828</v>
      </c>
      <c r="S1887">
        <v>89.045824387059511</v>
      </c>
      <c r="T1887">
        <v>0</v>
      </c>
      <c r="U1887">
        <v>2227.2878599374676</v>
      </c>
      <c r="W1887" s="429">
        <f t="shared" si="43"/>
        <v>1.1422502609795828</v>
      </c>
      <c r="X1887" s="429">
        <f t="shared" si="43"/>
        <v>89.045824387059511</v>
      </c>
      <c r="Y1887" s="429">
        <f t="shared" si="43"/>
        <v>0</v>
      </c>
      <c r="Z1887" s="429">
        <f t="shared" si="43"/>
        <v>2227.2878599374676</v>
      </c>
      <c r="AA1887" s="429" t="s">
        <v>1296</v>
      </c>
    </row>
    <row r="1888" spans="1:27" x14ac:dyDescent="0.25">
      <c r="A1888" t="s">
        <v>149</v>
      </c>
      <c r="B1888" t="s">
        <v>186</v>
      </c>
      <c r="C1888" t="s">
        <v>1459</v>
      </c>
      <c r="D1888" t="s">
        <v>1325</v>
      </c>
      <c r="E1888" t="s">
        <v>1326</v>
      </c>
      <c r="F1888" t="s">
        <v>1292</v>
      </c>
      <c r="G1888" t="s">
        <v>524</v>
      </c>
      <c r="H1888" t="s">
        <v>1462</v>
      </c>
      <c r="I1888" t="s">
        <v>1463</v>
      </c>
      <c r="J1888" t="s">
        <v>1377</v>
      </c>
      <c r="K1888" t="s">
        <v>1380</v>
      </c>
      <c r="L1888">
        <v>0</v>
      </c>
      <c r="M1888">
        <v>2.2341665829627364</v>
      </c>
      <c r="N1888">
        <v>0</v>
      </c>
      <c r="O1888">
        <v>0</v>
      </c>
      <c r="P1888">
        <v>0</v>
      </c>
      <c r="Q1888">
        <v>0</v>
      </c>
      <c r="R1888">
        <v>0.4571512798774815</v>
      </c>
      <c r="S1888">
        <v>35.63791051479334</v>
      </c>
      <c r="T1888">
        <v>0</v>
      </c>
      <c r="U1888">
        <v>891.40491414971098</v>
      </c>
      <c r="W1888" s="429">
        <f t="shared" si="43"/>
        <v>0.4571512798774815</v>
      </c>
      <c r="X1888" s="429">
        <f t="shared" si="43"/>
        <v>35.63791051479334</v>
      </c>
      <c r="Y1888" s="429">
        <f t="shared" si="43"/>
        <v>0</v>
      </c>
      <c r="Z1888" s="429">
        <f t="shared" si="43"/>
        <v>891.40491414971098</v>
      </c>
      <c r="AA1888" s="429" t="s">
        <v>1296</v>
      </c>
    </row>
    <row r="1889" spans="1:27" x14ac:dyDescent="0.25">
      <c r="A1889" t="s">
        <v>149</v>
      </c>
      <c r="B1889" t="s">
        <v>186</v>
      </c>
      <c r="C1889" t="s">
        <v>1459</v>
      </c>
      <c r="D1889" t="s">
        <v>1325</v>
      </c>
      <c r="E1889" t="s">
        <v>1326</v>
      </c>
      <c r="F1889" t="s">
        <v>1292</v>
      </c>
      <c r="G1889" t="s">
        <v>524</v>
      </c>
      <c r="H1889" t="s">
        <v>1464</v>
      </c>
      <c r="I1889" t="s">
        <v>186</v>
      </c>
      <c r="J1889" t="s">
        <v>1377</v>
      </c>
      <c r="K1889" t="s">
        <v>1380</v>
      </c>
      <c r="L1889">
        <v>0</v>
      </c>
      <c r="M1889">
        <v>31.391048345984352</v>
      </c>
      <c r="N1889">
        <v>0</v>
      </c>
      <c r="O1889">
        <v>0</v>
      </c>
      <c r="P1889">
        <v>0</v>
      </c>
      <c r="Q1889">
        <v>0</v>
      </c>
      <c r="R1889">
        <v>6.4231817078887881</v>
      </c>
      <c r="S1889">
        <v>500.72871935816647</v>
      </c>
      <c r="T1889">
        <v>0</v>
      </c>
      <c r="U1889">
        <v>12524.641165662051</v>
      </c>
      <c r="W1889" s="429">
        <f t="shared" si="43"/>
        <v>6.4231817078887881</v>
      </c>
      <c r="X1889" s="429">
        <f t="shared" si="43"/>
        <v>500.72871935816647</v>
      </c>
      <c r="Y1889" s="429">
        <f t="shared" si="43"/>
        <v>0</v>
      </c>
      <c r="Z1889" s="429">
        <f t="shared" si="43"/>
        <v>12524.641165662051</v>
      </c>
      <c r="AA1889" s="429" t="s">
        <v>1296</v>
      </c>
    </row>
    <row r="1890" spans="1:27" x14ac:dyDescent="0.25">
      <c r="A1890" t="s">
        <v>149</v>
      </c>
      <c r="B1890" t="s">
        <v>186</v>
      </c>
      <c r="C1890" t="s">
        <v>1459</v>
      </c>
      <c r="D1890" t="s">
        <v>1325</v>
      </c>
      <c r="E1890" t="s">
        <v>1326</v>
      </c>
      <c r="F1890" t="s">
        <v>1292</v>
      </c>
      <c r="G1890" t="s">
        <v>524</v>
      </c>
      <c r="H1890" t="s">
        <v>1460</v>
      </c>
      <c r="I1890" t="s">
        <v>561</v>
      </c>
      <c r="J1890" t="s">
        <v>1382</v>
      </c>
      <c r="K1890" t="s">
        <v>1383</v>
      </c>
      <c r="L1890">
        <v>6.3869974898854015E-3</v>
      </c>
      <c r="M1890">
        <v>5.7111967317612913E-4</v>
      </c>
      <c r="N1890">
        <v>1.4213787248393991E-3</v>
      </c>
      <c r="O1890">
        <v>1.5809670595087005E-5</v>
      </c>
      <c r="P1890">
        <v>2.8694169348985948E-4</v>
      </c>
      <c r="Q1890">
        <v>2.8694169348985948E-4</v>
      </c>
      <c r="R1890">
        <v>1.4642827473132256</v>
      </c>
      <c r="S1890">
        <v>4.3749569855198793E-5</v>
      </c>
      <c r="T1890">
        <v>4.6037981320913675E-5</v>
      </c>
      <c r="U1890">
        <v>1.4790958049932379</v>
      </c>
      <c r="W1890" s="429">
        <f t="shared" si="43"/>
        <v>1.4642827473132256</v>
      </c>
      <c r="X1890" s="429">
        <f t="shared" si="43"/>
        <v>4.3749569855198793E-5</v>
      </c>
      <c r="Y1890" s="429">
        <f t="shared" si="43"/>
        <v>4.6037981320913675E-5</v>
      </c>
      <c r="Z1890" s="429">
        <f t="shared" si="43"/>
        <v>1.4790958049932379</v>
      </c>
      <c r="AA1890" s="429" t="s">
        <v>1295</v>
      </c>
    </row>
    <row r="1891" spans="1:27" x14ac:dyDescent="0.25">
      <c r="A1891" t="s">
        <v>149</v>
      </c>
      <c r="B1891" t="s">
        <v>186</v>
      </c>
      <c r="C1891" t="s">
        <v>1459</v>
      </c>
      <c r="D1891" t="s">
        <v>1325</v>
      </c>
      <c r="E1891" t="s">
        <v>1326</v>
      </c>
      <c r="F1891" t="s">
        <v>1292</v>
      </c>
      <c r="G1891" t="s">
        <v>524</v>
      </c>
      <c r="H1891" t="s">
        <v>1461</v>
      </c>
      <c r="I1891" t="s">
        <v>534</v>
      </c>
      <c r="J1891" t="s">
        <v>1382</v>
      </c>
      <c r="K1891" t="s">
        <v>1383</v>
      </c>
      <c r="L1891">
        <v>0.83589829648875202</v>
      </c>
      <c r="M1891">
        <v>7.4745287226925916E-2</v>
      </c>
      <c r="N1891">
        <v>0.18602294061335636</v>
      </c>
      <c r="O1891">
        <v>2.0690906391320121E-3</v>
      </c>
      <c r="P1891">
        <v>3.7553494135485366E-2</v>
      </c>
      <c r="Q1891">
        <v>3.7553494135485366E-2</v>
      </c>
      <c r="R1891">
        <v>191.63800455461848</v>
      </c>
      <c r="S1891">
        <v>5.7257249547991423E-3</v>
      </c>
      <c r="T1891">
        <v>6.0252208053745782E-3</v>
      </c>
      <c r="U1891">
        <v>193.57666347849008</v>
      </c>
      <c r="W1891" s="429">
        <f t="shared" si="43"/>
        <v>191.63800455461848</v>
      </c>
      <c r="X1891" s="429">
        <f t="shared" si="43"/>
        <v>5.7257249547991423E-3</v>
      </c>
      <c r="Y1891" s="429">
        <f t="shared" si="43"/>
        <v>6.0252208053745782E-3</v>
      </c>
      <c r="Z1891" s="429">
        <f t="shared" si="43"/>
        <v>193.57666347849008</v>
      </c>
      <c r="AA1891" s="429" t="s">
        <v>1295</v>
      </c>
    </row>
    <row r="1892" spans="1:27" x14ac:dyDescent="0.25">
      <c r="A1892" t="s">
        <v>149</v>
      </c>
      <c r="B1892" t="s">
        <v>186</v>
      </c>
      <c r="C1892" t="s">
        <v>1459</v>
      </c>
      <c r="D1892" t="s">
        <v>1325</v>
      </c>
      <c r="E1892" t="s">
        <v>1326</v>
      </c>
      <c r="F1892" t="s">
        <v>1292</v>
      </c>
      <c r="G1892" t="s">
        <v>524</v>
      </c>
      <c r="H1892" t="s">
        <v>1462</v>
      </c>
      <c r="I1892" t="s">
        <v>1463</v>
      </c>
      <c r="J1892" t="s">
        <v>1382</v>
      </c>
      <c r="K1892" t="s">
        <v>1383</v>
      </c>
      <c r="L1892">
        <v>2.4749615273305929E-2</v>
      </c>
      <c r="M1892">
        <v>2.2130887335575005E-3</v>
      </c>
      <c r="N1892">
        <v>5.5078425587526706E-3</v>
      </c>
      <c r="O1892">
        <v>6.1262473555962141E-5</v>
      </c>
      <c r="P1892">
        <v>1.1118990622732056E-3</v>
      </c>
      <c r="Q1892">
        <v>1.1118990622732056E-3</v>
      </c>
      <c r="R1892">
        <v>5.6740956458387499</v>
      </c>
      <c r="S1892">
        <v>1.6952958318889534E-4</v>
      </c>
      <c r="T1892">
        <v>1.7839717761854049E-4</v>
      </c>
      <c r="U1892">
        <v>5.7314962443487971</v>
      </c>
      <c r="W1892" s="429">
        <f t="shared" si="43"/>
        <v>5.6740956458387499</v>
      </c>
      <c r="X1892" s="429">
        <f t="shared" si="43"/>
        <v>1.6952958318889534E-4</v>
      </c>
      <c r="Y1892" s="429">
        <f t="shared" si="43"/>
        <v>1.7839717761854049E-4</v>
      </c>
      <c r="Z1892" s="429">
        <f t="shared" si="43"/>
        <v>5.7314962443487971</v>
      </c>
      <c r="AA1892" s="429" t="s">
        <v>1295</v>
      </c>
    </row>
    <row r="1893" spans="1:27" x14ac:dyDescent="0.25">
      <c r="A1893" t="s">
        <v>149</v>
      </c>
      <c r="B1893" t="s">
        <v>186</v>
      </c>
      <c r="C1893" t="s">
        <v>1459</v>
      </c>
      <c r="D1893" t="s">
        <v>1325</v>
      </c>
      <c r="E1893" t="s">
        <v>1326</v>
      </c>
      <c r="F1893" t="s">
        <v>1292</v>
      </c>
      <c r="G1893" t="s">
        <v>524</v>
      </c>
      <c r="H1893" t="s">
        <v>1464</v>
      </c>
      <c r="I1893" t="s">
        <v>186</v>
      </c>
      <c r="J1893" t="s">
        <v>1382</v>
      </c>
      <c r="K1893" t="s">
        <v>1383</v>
      </c>
      <c r="L1893">
        <v>2.8701569970172525</v>
      </c>
      <c r="M1893">
        <v>0.25664690313352306</v>
      </c>
      <c r="N1893">
        <v>0.63873206447470499</v>
      </c>
      <c r="O1893">
        <v>7.1044707236672241E-3</v>
      </c>
      <c r="P1893">
        <v>0.12894442351200563</v>
      </c>
      <c r="Q1893">
        <v>0.12894442351200563</v>
      </c>
      <c r="R1893">
        <v>658.01205957388083</v>
      </c>
      <c r="S1893">
        <v>1.9659962953679961E-2</v>
      </c>
      <c r="T1893">
        <v>2.0688317856085586E-2</v>
      </c>
      <c r="U1893">
        <v>664.66867736883648</v>
      </c>
      <c r="W1893" s="429">
        <f t="shared" si="43"/>
        <v>658.01205957388083</v>
      </c>
      <c r="X1893" s="429">
        <f t="shared" si="43"/>
        <v>1.9659962953679961E-2</v>
      </c>
      <c r="Y1893" s="429">
        <f t="shared" si="43"/>
        <v>2.0688317856085586E-2</v>
      </c>
      <c r="Z1893" s="429">
        <f t="shared" si="43"/>
        <v>664.66867736883648</v>
      </c>
      <c r="AA1893" s="429" t="s">
        <v>1295</v>
      </c>
    </row>
    <row r="1894" spans="1:27" x14ac:dyDescent="0.25">
      <c r="A1894" t="s">
        <v>149</v>
      </c>
      <c r="B1894" t="s">
        <v>186</v>
      </c>
      <c r="C1894" t="s">
        <v>1459</v>
      </c>
      <c r="D1894" t="s">
        <v>1325</v>
      </c>
      <c r="E1894" t="s">
        <v>1326</v>
      </c>
      <c r="F1894" t="s">
        <v>1292</v>
      </c>
      <c r="G1894" t="s">
        <v>524</v>
      </c>
      <c r="H1894" t="s">
        <v>1460</v>
      </c>
      <c r="I1894" t="s">
        <v>561</v>
      </c>
      <c r="J1894" t="s">
        <v>1477</v>
      </c>
      <c r="K1894" t="s">
        <v>1364</v>
      </c>
      <c r="L1894">
        <v>10.164976439358753</v>
      </c>
      <c r="M1894">
        <v>5.0824882196793766</v>
      </c>
      <c r="N1894">
        <v>20.329952878717506</v>
      </c>
      <c r="O1894">
        <v>1.0844678216705938E-2</v>
      </c>
      <c r="P1894">
        <v>0.3396762571860597</v>
      </c>
      <c r="Q1894">
        <v>0.3396762571860597</v>
      </c>
      <c r="R1894">
        <v>1371.6202443236687</v>
      </c>
      <c r="S1894">
        <v>2.5869865038168027E-2</v>
      </c>
      <c r="T1894">
        <v>2.5869865038168028E-3</v>
      </c>
      <c r="U1894">
        <v>1373.0379129277603</v>
      </c>
      <c r="W1894" s="429">
        <f t="shared" si="43"/>
        <v>1371.6202443236687</v>
      </c>
      <c r="X1894" s="429">
        <f t="shared" si="43"/>
        <v>2.5869865038168027E-2</v>
      </c>
      <c r="Y1894" s="429">
        <f t="shared" si="43"/>
        <v>2.5869865038168028E-3</v>
      </c>
      <c r="Z1894" s="429">
        <f t="shared" si="43"/>
        <v>1373.0379129277603</v>
      </c>
      <c r="AA1894" s="429" t="s">
        <v>1295</v>
      </c>
    </row>
    <row r="1895" spans="1:27" x14ac:dyDescent="0.25">
      <c r="A1895" t="s">
        <v>149</v>
      </c>
      <c r="B1895" t="s">
        <v>186</v>
      </c>
      <c r="C1895" t="s">
        <v>1459</v>
      </c>
      <c r="D1895" t="s">
        <v>1325</v>
      </c>
      <c r="E1895" t="s">
        <v>1326</v>
      </c>
      <c r="F1895" t="s">
        <v>1292</v>
      </c>
      <c r="G1895" t="s">
        <v>524</v>
      </c>
      <c r="H1895" t="s">
        <v>1461</v>
      </c>
      <c r="I1895" t="s">
        <v>534</v>
      </c>
      <c r="J1895" t="s">
        <v>1477</v>
      </c>
      <c r="K1895" t="s">
        <v>1364</v>
      </c>
      <c r="L1895">
        <v>1330.3412915010767</v>
      </c>
      <c r="M1895">
        <v>665.17064575053837</v>
      </c>
      <c r="N1895">
        <v>2660.6825830021535</v>
      </c>
      <c r="O1895">
        <v>1.4192972616113899</v>
      </c>
      <c r="P1895">
        <v>44.455130159225568</v>
      </c>
      <c r="Q1895">
        <v>44.455130159225568</v>
      </c>
      <c r="R1895">
        <v>179510.79947586014</v>
      </c>
      <c r="S1895">
        <v>3.3857185868702406</v>
      </c>
      <c r="T1895">
        <v>0.33857185868702405</v>
      </c>
      <c r="U1895">
        <v>179696.33685442063</v>
      </c>
      <c r="W1895" s="429">
        <f t="shared" si="43"/>
        <v>179510.79947586014</v>
      </c>
      <c r="X1895" s="429">
        <f t="shared" si="43"/>
        <v>3.3857185868702406</v>
      </c>
      <c r="Y1895" s="429">
        <f t="shared" si="43"/>
        <v>0.33857185868702405</v>
      </c>
      <c r="Z1895" s="429">
        <f t="shared" si="43"/>
        <v>179696.33685442063</v>
      </c>
      <c r="AA1895" s="429" t="s">
        <v>1295</v>
      </c>
    </row>
    <row r="1896" spans="1:27" x14ac:dyDescent="0.25">
      <c r="A1896" t="s">
        <v>149</v>
      </c>
      <c r="B1896" t="s">
        <v>186</v>
      </c>
      <c r="C1896" t="s">
        <v>1459</v>
      </c>
      <c r="D1896" t="s">
        <v>1325</v>
      </c>
      <c r="E1896" t="s">
        <v>1326</v>
      </c>
      <c r="F1896" t="s">
        <v>1292</v>
      </c>
      <c r="G1896" t="s">
        <v>524</v>
      </c>
      <c r="H1896" t="s">
        <v>1462</v>
      </c>
      <c r="I1896" t="s">
        <v>1463</v>
      </c>
      <c r="J1896" t="s">
        <v>1477</v>
      </c>
      <c r="K1896" t="s">
        <v>1364</v>
      </c>
      <c r="L1896">
        <v>39.389283702515158</v>
      </c>
      <c r="M1896">
        <v>19.694641851257579</v>
      </c>
      <c r="N1896">
        <v>78.778567405030316</v>
      </c>
      <c r="O1896">
        <v>4.2023128089735517E-2</v>
      </c>
      <c r="P1896">
        <v>1.3162454965959816</v>
      </c>
      <c r="Q1896">
        <v>1.3162454965959816</v>
      </c>
      <c r="R1896">
        <v>5315.0284467542151</v>
      </c>
      <c r="S1896">
        <v>0.10024572702290109</v>
      </c>
      <c r="T1896">
        <v>1.002457270229011E-2</v>
      </c>
      <c r="U1896">
        <v>5320.5219125950698</v>
      </c>
      <c r="W1896" s="429">
        <f t="shared" si="43"/>
        <v>5315.0284467542151</v>
      </c>
      <c r="X1896" s="429">
        <f t="shared" si="43"/>
        <v>0.10024572702290109</v>
      </c>
      <c r="Y1896" s="429">
        <f t="shared" si="43"/>
        <v>1.002457270229011E-2</v>
      </c>
      <c r="Z1896" s="429">
        <f t="shared" si="43"/>
        <v>5320.5219125950698</v>
      </c>
      <c r="AA1896" s="429" t="s">
        <v>1295</v>
      </c>
    </row>
    <row r="1897" spans="1:27" x14ac:dyDescent="0.25">
      <c r="A1897" t="s">
        <v>149</v>
      </c>
      <c r="B1897" t="s">
        <v>186</v>
      </c>
      <c r="C1897" t="s">
        <v>1459</v>
      </c>
      <c r="D1897" t="s">
        <v>1325</v>
      </c>
      <c r="E1897" t="s">
        <v>1326</v>
      </c>
      <c r="F1897" t="s">
        <v>1292</v>
      </c>
      <c r="G1897" t="s">
        <v>524</v>
      </c>
      <c r="H1897" t="s">
        <v>1464</v>
      </c>
      <c r="I1897" t="s">
        <v>186</v>
      </c>
      <c r="J1897" t="s">
        <v>1477</v>
      </c>
      <c r="K1897" t="s">
        <v>1364</v>
      </c>
      <c r="L1897">
        <v>4567.8862874368406</v>
      </c>
      <c r="M1897">
        <v>2283.9431437184203</v>
      </c>
      <c r="N1897">
        <v>9135.7725748736812</v>
      </c>
      <c r="O1897">
        <v>4.8733272736322313</v>
      </c>
      <c r="P1897">
        <v>152.64201807298562</v>
      </c>
      <c r="Q1897">
        <v>152.64201807298562</v>
      </c>
      <c r="R1897">
        <v>616371.84729294875</v>
      </c>
      <c r="S1897">
        <v>11.625270601526758</v>
      </c>
      <c r="T1897">
        <v>1.1625270601526758</v>
      </c>
      <c r="U1897">
        <v>617008.91212191235</v>
      </c>
      <c r="W1897" s="429">
        <f t="shared" si="43"/>
        <v>616371.84729294875</v>
      </c>
      <c r="X1897" s="429">
        <f t="shared" si="43"/>
        <v>11.625270601526758</v>
      </c>
      <c r="Y1897" s="429">
        <f t="shared" si="43"/>
        <v>1.1625270601526758</v>
      </c>
      <c r="Z1897" s="429">
        <f t="shared" si="43"/>
        <v>617008.91212191235</v>
      </c>
      <c r="AA1897" s="429" t="s">
        <v>1295</v>
      </c>
    </row>
    <row r="1898" spans="1:27" x14ac:dyDescent="0.25">
      <c r="A1898" t="s">
        <v>149</v>
      </c>
      <c r="B1898" t="s">
        <v>186</v>
      </c>
      <c r="C1898" t="s">
        <v>1459</v>
      </c>
      <c r="D1898" t="s">
        <v>1384</v>
      </c>
      <c r="E1898" t="s">
        <v>1326</v>
      </c>
      <c r="F1898" t="s">
        <v>1293</v>
      </c>
      <c r="G1898">
        <v>35</v>
      </c>
      <c r="H1898" t="s">
        <v>1461</v>
      </c>
      <c r="I1898" t="s">
        <v>534</v>
      </c>
      <c r="J1898" t="s">
        <v>1478</v>
      </c>
      <c r="K1898" t="s">
        <v>1386</v>
      </c>
      <c r="L1898">
        <v>0</v>
      </c>
      <c r="M1898">
        <v>0</v>
      </c>
      <c r="N1898">
        <v>5.9143507651350418E-3</v>
      </c>
      <c r="O1898">
        <v>0</v>
      </c>
      <c r="P1898">
        <v>0</v>
      </c>
      <c r="Q1898">
        <v>0</v>
      </c>
      <c r="R1898" t="s">
        <v>531</v>
      </c>
      <c r="S1898" t="s">
        <v>531</v>
      </c>
      <c r="T1898" t="s">
        <v>531</v>
      </c>
      <c r="U1898" t="s">
        <v>531</v>
      </c>
      <c r="W1898" s="429">
        <f t="shared" si="43"/>
        <v>0</v>
      </c>
      <c r="X1898" s="429">
        <f t="shared" si="43"/>
        <v>0</v>
      </c>
      <c r="Y1898" s="429">
        <f t="shared" si="43"/>
        <v>0</v>
      </c>
      <c r="Z1898" s="429">
        <f t="shared" si="43"/>
        <v>0</v>
      </c>
      <c r="AA1898" s="429" t="s">
        <v>1296</v>
      </c>
    </row>
    <row r="1899" spans="1:27" x14ac:dyDescent="0.25">
      <c r="A1899" t="s">
        <v>149</v>
      </c>
      <c r="B1899" t="s">
        <v>186</v>
      </c>
      <c r="C1899" t="s">
        <v>1459</v>
      </c>
      <c r="D1899" t="s">
        <v>1384</v>
      </c>
      <c r="E1899" t="s">
        <v>1326</v>
      </c>
      <c r="F1899" t="s">
        <v>1293</v>
      </c>
      <c r="G1899">
        <v>35</v>
      </c>
      <c r="H1899" t="s">
        <v>1461</v>
      </c>
      <c r="I1899" t="s">
        <v>534</v>
      </c>
      <c r="J1899" t="s">
        <v>1478</v>
      </c>
      <c r="K1899" t="s">
        <v>1386</v>
      </c>
      <c r="L1899">
        <v>0.13603006759810596</v>
      </c>
      <c r="M1899">
        <v>0.65057858416485459</v>
      </c>
      <c r="N1899">
        <v>0.36077539667323749</v>
      </c>
      <c r="O1899">
        <v>0</v>
      </c>
      <c r="P1899">
        <v>0</v>
      </c>
      <c r="Q1899">
        <v>0</v>
      </c>
      <c r="R1899" t="s">
        <v>531</v>
      </c>
      <c r="S1899" t="s">
        <v>531</v>
      </c>
      <c r="T1899" t="s">
        <v>531</v>
      </c>
      <c r="U1899" t="s">
        <v>531</v>
      </c>
      <c r="W1899" s="429">
        <f t="shared" si="43"/>
        <v>0</v>
      </c>
      <c r="X1899" s="429">
        <f t="shared" si="43"/>
        <v>0</v>
      </c>
      <c r="Y1899" s="429">
        <f t="shared" si="43"/>
        <v>0</v>
      </c>
      <c r="Z1899" s="429">
        <f t="shared" si="43"/>
        <v>0</v>
      </c>
      <c r="AA1899" s="429" t="s">
        <v>1296</v>
      </c>
    </row>
    <row r="1900" spans="1:27" x14ac:dyDescent="0.25">
      <c r="A1900" t="s">
        <v>149</v>
      </c>
      <c r="B1900" t="s">
        <v>186</v>
      </c>
      <c r="C1900" t="s">
        <v>1459</v>
      </c>
      <c r="D1900" t="s">
        <v>1384</v>
      </c>
      <c r="E1900" t="s">
        <v>1326</v>
      </c>
      <c r="F1900" t="s">
        <v>1293</v>
      </c>
      <c r="G1900">
        <v>35</v>
      </c>
      <c r="H1900" t="s">
        <v>1461</v>
      </c>
      <c r="I1900" t="s">
        <v>534</v>
      </c>
      <c r="J1900" t="s">
        <v>1478</v>
      </c>
      <c r="K1900" t="s">
        <v>1386</v>
      </c>
      <c r="L1900">
        <v>13.307289221553843</v>
      </c>
      <c r="M1900">
        <v>13.307289221553843</v>
      </c>
      <c r="N1900">
        <v>36.195826682626453</v>
      </c>
      <c r="O1900">
        <v>0.94629612242160666</v>
      </c>
      <c r="P1900">
        <v>0.52046286733188363</v>
      </c>
      <c r="Q1900">
        <v>0.52046286733188363</v>
      </c>
      <c r="R1900" t="s">
        <v>531</v>
      </c>
      <c r="S1900" t="s">
        <v>531</v>
      </c>
      <c r="T1900" t="s">
        <v>531</v>
      </c>
      <c r="U1900" t="s">
        <v>531</v>
      </c>
      <c r="W1900" s="429">
        <f t="shared" si="43"/>
        <v>0</v>
      </c>
      <c r="X1900" s="429">
        <f t="shared" si="43"/>
        <v>0</v>
      </c>
      <c r="Y1900" s="429">
        <f t="shared" si="43"/>
        <v>0</v>
      </c>
      <c r="Z1900" s="429">
        <f t="shared" si="43"/>
        <v>0</v>
      </c>
      <c r="AA1900" s="429" t="s">
        <v>1296</v>
      </c>
    </row>
    <row r="1901" spans="1:27" x14ac:dyDescent="0.25">
      <c r="A1901" t="s">
        <v>149</v>
      </c>
      <c r="B1901" t="s">
        <v>186</v>
      </c>
      <c r="C1901" t="s">
        <v>1459</v>
      </c>
      <c r="D1901" t="s">
        <v>1384</v>
      </c>
      <c r="E1901" t="s">
        <v>1326</v>
      </c>
      <c r="F1901" t="s">
        <v>1293</v>
      </c>
      <c r="G1901">
        <v>35</v>
      </c>
      <c r="H1901" t="s">
        <v>1461</v>
      </c>
      <c r="I1901" t="s">
        <v>534</v>
      </c>
      <c r="J1901" t="s">
        <v>1478</v>
      </c>
      <c r="K1901" t="s">
        <v>1386</v>
      </c>
      <c r="L1901">
        <v>7.1563644258133996</v>
      </c>
      <c r="M1901">
        <v>1.2420136606783587</v>
      </c>
      <c r="N1901">
        <v>1.8925922448432133</v>
      </c>
      <c r="O1901">
        <v>0</v>
      </c>
      <c r="P1901">
        <v>1.1237266453756578</v>
      </c>
      <c r="Q1901">
        <v>1.1237266453756578</v>
      </c>
      <c r="R1901" t="s">
        <v>531</v>
      </c>
      <c r="S1901" t="s">
        <v>531</v>
      </c>
      <c r="T1901" t="s">
        <v>531</v>
      </c>
      <c r="U1901" t="s">
        <v>531</v>
      </c>
      <c r="W1901" s="429">
        <f t="shared" si="43"/>
        <v>0</v>
      </c>
      <c r="X1901" s="429">
        <f t="shared" si="43"/>
        <v>0</v>
      </c>
      <c r="Y1901" s="429">
        <f t="shared" si="43"/>
        <v>0</v>
      </c>
      <c r="Z1901" s="429">
        <f t="shared" si="43"/>
        <v>0</v>
      </c>
      <c r="AA1901" s="429" t="s">
        <v>1296</v>
      </c>
    </row>
    <row r="1902" spans="1:27" x14ac:dyDescent="0.25">
      <c r="A1902" t="s">
        <v>149</v>
      </c>
      <c r="B1902" t="s">
        <v>186</v>
      </c>
      <c r="C1902" t="s">
        <v>1459</v>
      </c>
      <c r="D1902" t="s">
        <v>1384</v>
      </c>
      <c r="E1902" t="s">
        <v>1326</v>
      </c>
      <c r="F1902" t="s">
        <v>1293</v>
      </c>
      <c r="G1902">
        <v>35</v>
      </c>
      <c r="H1902" t="s">
        <v>1461</v>
      </c>
      <c r="I1902" t="s">
        <v>534</v>
      </c>
      <c r="J1902" t="s">
        <v>1478</v>
      </c>
      <c r="K1902" t="s">
        <v>1386</v>
      </c>
      <c r="L1902">
        <v>7.1563644258133996</v>
      </c>
      <c r="M1902">
        <v>1.2420136606783587</v>
      </c>
      <c r="N1902">
        <v>1.8925922448432133</v>
      </c>
      <c r="O1902">
        <v>0</v>
      </c>
      <c r="P1902">
        <v>1.1237266453756578</v>
      </c>
      <c r="Q1902">
        <v>1.1237266453756578</v>
      </c>
      <c r="R1902" t="s">
        <v>531</v>
      </c>
      <c r="S1902" t="s">
        <v>531</v>
      </c>
      <c r="T1902" t="s">
        <v>531</v>
      </c>
      <c r="U1902" t="s">
        <v>531</v>
      </c>
      <c r="W1902" s="429">
        <f t="shared" si="43"/>
        <v>0</v>
      </c>
      <c r="X1902" s="429">
        <f t="shared" si="43"/>
        <v>0</v>
      </c>
      <c r="Y1902" s="429">
        <f t="shared" si="43"/>
        <v>0</v>
      </c>
      <c r="Z1902" s="429">
        <f t="shared" si="43"/>
        <v>0</v>
      </c>
      <c r="AA1902" s="429" t="s">
        <v>1296</v>
      </c>
    </row>
    <row r="1903" spans="1:27" x14ac:dyDescent="0.25">
      <c r="A1903" t="s">
        <v>149</v>
      </c>
      <c r="B1903" t="s">
        <v>186</v>
      </c>
      <c r="C1903" t="s">
        <v>1459</v>
      </c>
      <c r="D1903" t="s">
        <v>1384</v>
      </c>
      <c r="E1903" t="s">
        <v>1326</v>
      </c>
      <c r="F1903" t="s">
        <v>1293</v>
      </c>
      <c r="G1903">
        <v>35</v>
      </c>
      <c r="H1903" t="s">
        <v>1461</v>
      </c>
      <c r="I1903" t="s">
        <v>534</v>
      </c>
      <c r="J1903" t="s">
        <v>1478</v>
      </c>
      <c r="K1903" t="s">
        <v>1386</v>
      </c>
      <c r="L1903">
        <v>13.307289221553843</v>
      </c>
      <c r="M1903">
        <v>6.2692118110431432</v>
      </c>
      <c r="N1903">
        <v>7.2155079334647496</v>
      </c>
      <c r="O1903">
        <v>0.94629612242160666</v>
      </c>
      <c r="P1903">
        <v>0.53229156886215379</v>
      </c>
      <c r="Q1903">
        <v>0.53229156886215379</v>
      </c>
      <c r="R1903" t="s">
        <v>531</v>
      </c>
      <c r="S1903" t="s">
        <v>531</v>
      </c>
      <c r="T1903" t="s">
        <v>531</v>
      </c>
      <c r="U1903" t="s">
        <v>531</v>
      </c>
      <c r="W1903" s="429">
        <f t="shared" si="43"/>
        <v>0</v>
      </c>
      <c r="X1903" s="429">
        <f t="shared" si="43"/>
        <v>0</v>
      </c>
      <c r="Y1903" s="429">
        <f t="shared" si="43"/>
        <v>0</v>
      </c>
      <c r="Z1903" s="429">
        <f t="shared" si="43"/>
        <v>0</v>
      </c>
      <c r="AA1903" s="429" t="s">
        <v>1296</v>
      </c>
    </row>
    <row r="1904" spans="1:27" x14ac:dyDescent="0.25">
      <c r="A1904" t="s">
        <v>149</v>
      </c>
      <c r="B1904" t="s">
        <v>186</v>
      </c>
      <c r="C1904" t="s">
        <v>1459</v>
      </c>
      <c r="D1904" t="s">
        <v>1384</v>
      </c>
      <c r="E1904" t="s">
        <v>1326</v>
      </c>
      <c r="F1904" t="s">
        <v>1293</v>
      </c>
      <c r="G1904">
        <v>35</v>
      </c>
      <c r="H1904" t="s">
        <v>1461</v>
      </c>
      <c r="I1904" t="s">
        <v>534</v>
      </c>
      <c r="J1904" t="s">
        <v>1478</v>
      </c>
      <c r="K1904" t="s">
        <v>1386</v>
      </c>
      <c r="L1904">
        <v>0</v>
      </c>
      <c r="M1904">
        <v>3.3711799361269739</v>
      </c>
      <c r="N1904">
        <v>0</v>
      </c>
      <c r="O1904">
        <v>0</v>
      </c>
      <c r="P1904">
        <v>0</v>
      </c>
      <c r="Q1904">
        <v>0</v>
      </c>
      <c r="R1904" t="s">
        <v>531</v>
      </c>
      <c r="S1904" t="s">
        <v>531</v>
      </c>
      <c r="T1904" t="s">
        <v>531</v>
      </c>
      <c r="U1904" t="s">
        <v>531</v>
      </c>
      <c r="W1904" s="429">
        <f t="shared" si="43"/>
        <v>0</v>
      </c>
      <c r="X1904" s="429">
        <f t="shared" si="43"/>
        <v>0</v>
      </c>
      <c r="Y1904" s="429">
        <f t="shared" si="43"/>
        <v>0</v>
      </c>
      <c r="Z1904" s="429">
        <f t="shared" si="43"/>
        <v>0</v>
      </c>
      <c r="AA1904" s="429" t="s">
        <v>1296</v>
      </c>
    </row>
    <row r="1905" spans="1:27" x14ac:dyDescent="0.25">
      <c r="A1905" t="s">
        <v>149</v>
      </c>
      <c r="B1905" t="s">
        <v>186</v>
      </c>
      <c r="C1905" t="s">
        <v>1459</v>
      </c>
      <c r="D1905" t="s">
        <v>1384</v>
      </c>
      <c r="E1905" t="s">
        <v>1326</v>
      </c>
      <c r="F1905" t="s">
        <v>1293</v>
      </c>
      <c r="G1905">
        <v>35</v>
      </c>
      <c r="H1905" t="s">
        <v>1461</v>
      </c>
      <c r="I1905" t="s">
        <v>534</v>
      </c>
      <c r="J1905" t="s">
        <v>1478</v>
      </c>
      <c r="K1905" t="s">
        <v>1386</v>
      </c>
      <c r="L1905">
        <v>0</v>
      </c>
      <c r="M1905">
        <v>0.41991890432458789</v>
      </c>
      <c r="N1905">
        <v>0</v>
      </c>
      <c r="O1905">
        <v>0</v>
      </c>
      <c r="P1905">
        <v>0</v>
      </c>
      <c r="Q1905">
        <v>0</v>
      </c>
      <c r="R1905" t="s">
        <v>531</v>
      </c>
      <c r="S1905" t="s">
        <v>531</v>
      </c>
      <c r="T1905" t="s">
        <v>531</v>
      </c>
      <c r="U1905" t="s">
        <v>531</v>
      </c>
      <c r="W1905" s="429">
        <f t="shared" si="43"/>
        <v>0</v>
      </c>
      <c r="X1905" s="429">
        <f t="shared" si="43"/>
        <v>0</v>
      </c>
      <c r="Y1905" s="429">
        <f t="shared" si="43"/>
        <v>0</v>
      </c>
      <c r="Z1905" s="429">
        <f t="shared" si="43"/>
        <v>0</v>
      </c>
      <c r="AA1905" s="429" t="s">
        <v>1296</v>
      </c>
    </row>
    <row r="1906" spans="1:27" x14ac:dyDescent="0.25">
      <c r="A1906" t="s">
        <v>149</v>
      </c>
      <c r="B1906" t="s">
        <v>186</v>
      </c>
      <c r="C1906" t="s">
        <v>1459</v>
      </c>
      <c r="D1906" t="s">
        <v>1384</v>
      </c>
      <c r="E1906" t="s">
        <v>1326</v>
      </c>
      <c r="F1906" t="s">
        <v>1293</v>
      </c>
      <c r="G1906">
        <v>35</v>
      </c>
      <c r="H1906" t="s">
        <v>1461</v>
      </c>
      <c r="I1906" t="s">
        <v>534</v>
      </c>
      <c r="J1906" t="s">
        <v>1478</v>
      </c>
      <c r="K1906" t="s">
        <v>1386</v>
      </c>
      <c r="L1906">
        <v>2.9571753825675208E-2</v>
      </c>
      <c r="M1906">
        <v>23.420829029934765</v>
      </c>
      <c r="N1906">
        <v>8.280091071189058E-2</v>
      </c>
      <c r="O1906">
        <v>0</v>
      </c>
      <c r="P1906">
        <v>0</v>
      </c>
      <c r="Q1906">
        <v>0</v>
      </c>
      <c r="R1906" t="s">
        <v>531</v>
      </c>
      <c r="S1906" t="s">
        <v>531</v>
      </c>
      <c r="T1906" t="s">
        <v>531</v>
      </c>
      <c r="U1906" t="s">
        <v>531</v>
      </c>
      <c r="W1906" s="429">
        <f t="shared" si="43"/>
        <v>0</v>
      </c>
      <c r="X1906" s="429">
        <f t="shared" si="43"/>
        <v>0</v>
      </c>
      <c r="Y1906" s="429">
        <f t="shared" si="43"/>
        <v>0</v>
      </c>
      <c r="Z1906" s="429">
        <f t="shared" si="43"/>
        <v>0</v>
      </c>
      <c r="AA1906" s="429" t="s">
        <v>1296</v>
      </c>
    </row>
    <row r="1907" spans="1:27" x14ac:dyDescent="0.25">
      <c r="A1907" t="s">
        <v>149</v>
      </c>
      <c r="B1907" t="s">
        <v>186</v>
      </c>
      <c r="C1907" t="s">
        <v>1459</v>
      </c>
      <c r="D1907" t="s">
        <v>1384</v>
      </c>
      <c r="E1907" t="s">
        <v>1326</v>
      </c>
      <c r="F1907" t="s">
        <v>1293</v>
      </c>
      <c r="G1907">
        <v>35</v>
      </c>
      <c r="H1907" t="s">
        <v>1461</v>
      </c>
      <c r="I1907" t="s">
        <v>534</v>
      </c>
      <c r="J1907" t="s">
        <v>1478</v>
      </c>
      <c r="K1907" t="s">
        <v>1386</v>
      </c>
      <c r="L1907">
        <v>0</v>
      </c>
      <c r="M1907">
        <v>2.9571753825675207</v>
      </c>
      <c r="N1907">
        <v>0</v>
      </c>
      <c r="O1907">
        <v>0</v>
      </c>
      <c r="P1907">
        <v>0</v>
      </c>
      <c r="Q1907">
        <v>0</v>
      </c>
      <c r="R1907" t="s">
        <v>531</v>
      </c>
      <c r="S1907" t="s">
        <v>531</v>
      </c>
      <c r="T1907" t="s">
        <v>531</v>
      </c>
      <c r="U1907" t="s">
        <v>531</v>
      </c>
      <c r="W1907" s="429">
        <f t="shared" si="43"/>
        <v>0</v>
      </c>
      <c r="X1907" s="429">
        <f t="shared" si="43"/>
        <v>0</v>
      </c>
      <c r="Y1907" s="429">
        <f t="shared" si="43"/>
        <v>0</v>
      </c>
      <c r="Z1907" s="429">
        <f t="shared" si="43"/>
        <v>0</v>
      </c>
      <c r="AA1907" s="429" t="s">
        <v>1296</v>
      </c>
    </row>
    <row r="1908" spans="1:27" x14ac:dyDescent="0.25">
      <c r="A1908" t="s">
        <v>149</v>
      </c>
      <c r="B1908" t="s">
        <v>186</v>
      </c>
      <c r="C1908" t="s">
        <v>1459</v>
      </c>
      <c r="D1908" t="s">
        <v>1384</v>
      </c>
      <c r="E1908" t="s">
        <v>1326</v>
      </c>
      <c r="F1908" t="s">
        <v>1293</v>
      </c>
      <c r="G1908">
        <v>35</v>
      </c>
      <c r="H1908" t="s">
        <v>1461</v>
      </c>
      <c r="I1908" t="s">
        <v>534</v>
      </c>
      <c r="J1908" t="s">
        <v>1478</v>
      </c>
      <c r="K1908" t="s">
        <v>1386</v>
      </c>
      <c r="L1908">
        <v>5.0271981503647849</v>
      </c>
      <c r="M1908">
        <v>2.5431708290080675</v>
      </c>
      <c r="N1908">
        <v>7.6235981362590683</v>
      </c>
      <c r="O1908">
        <v>0</v>
      </c>
      <c r="P1908">
        <v>0.29571753825675207</v>
      </c>
      <c r="Q1908">
        <v>0.29571753825675207</v>
      </c>
      <c r="R1908" t="s">
        <v>531</v>
      </c>
      <c r="S1908" t="s">
        <v>531</v>
      </c>
      <c r="T1908" t="s">
        <v>531</v>
      </c>
      <c r="U1908" t="s">
        <v>531</v>
      </c>
      <c r="W1908" s="429">
        <f t="shared" si="43"/>
        <v>0</v>
      </c>
      <c r="X1908" s="429">
        <f t="shared" si="43"/>
        <v>0</v>
      </c>
      <c r="Y1908" s="429">
        <f t="shared" si="43"/>
        <v>0</v>
      </c>
      <c r="Z1908" s="429">
        <f t="shared" si="43"/>
        <v>0</v>
      </c>
      <c r="AA1908" s="429" t="s">
        <v>1296</v>
      </c>
    </row>
    <row r="1909" spans="1:27" x14ac:dyDescent="0.25">
      <c r="A1909" t="s">
        <v>149</v>
      </c>
      <c r="B1909" t="s">
        <v>186</v>
      </c>
      <c r="C1909" t="s">
        <v>1459</v>
      </c>
      <c r="D1909" t="s">
        <v>1384</v>
      </c>
      <c r="E1909" t="s">
        <v>1326</v>
      </c>
      <c r="F1909" t="s">
        <v>1293</v>
      </c>
      <c r="G1909">
        <v>35</v>
      </c>
      <c r="H1909" t="s">
        <v>1461</v>
      </c>
      <c r="I1909" t="s">
        <v>534</v>
      </c>
      <c r="J1909" t="s">
        <v>1478</v>
      </c>
      <c r="K1909" t="s">
        <v>1386</v>
      </c>
      <c r="L1909">
        <v>0.23657403060540166</v>
      </c>
      <c r="M1909">
        <v>0</v>
      </c>
      <c r="N1909">
        <v>0.17743052295405123</v>
      </c>
      <c r="O1909">
        <v>2.9571753825675208E-2</v>
      </c>
      <c r="P1909">
        <v>0</v>
      </c>
      <c r="Q1909">
        <v>0</v>
      </c>
      <c r="R1909" t="s">
        <v>531</v>
      </c>
      <c r="S1909" t="s">
        <v>531</v>
      </c>
      <c r="T1909" t="s">
        <v>531</v>
      </c>
      <c r="U1909" t="s">
        <v>531</v>
      </c>
      <c r="W1909" s="429">
        <f t="shared" si="43"/>
        <v>0</v>
      </c>
      <c r="X1909" s="429">
        <f t="shared" si="43"/>
        <v>0</v>
      </c>
      <c r="Y1909" s="429">
        <f t="shared" si="43"/>
        <v>0</v>
      </c>
      <c r="Z1909" s="429">
        <f t="shared" si="43"/>
        <v>0</v>
      </c>
      <c r="AA1909" s="429" t="s">
        <v>1296</v>
      </c>
    </row>
    <row r="1910" spans="1:27" x14ac:dyDescent="0.25">
      <c r="A1910" t="s">
        <v>149</v>
      </c>
      <c r="B1910" t="s">
        <v>186</v>
      </c>
      <c r="C1910" t="s">
        <v>1459</v>
      </c>
      <c r="D1910" t="s">
        <v>1384</v>
      </c>
      <c r="E1910" t="s">
        <v>1326</v>
      </c>
      <c r="F1910" t="s">
        <v>1293</v>
      </c>
      <c r="G1910">
        <v>35</v>
      </c>
      <c r="H1910" t="s">
        <v>1461</v>
      </c>
      <c r="I1910" t="s">
        <v>534</v>
      </c>
      <c r="J1910" t="s">
        <v>1478</v>
      </c>
      <c r="K1910" t="s">
        <v>1386</v>
      </c>
      <c r="L1910">
        <v>0</v>
      </c>
      <c r="M1910">
        <v>9.0489566706566134</v>
      </c>
      <c r="N1910">
        <v>0</v>
      </c>
      <c r="O1910">
        <v>0</v>
      </c>
      <c r="P1910">
        <v>0</v>
      </c>
      <c r="Q1910">
        <v>0</v>
      </c>
      <c r="R1910" t="s">
        <v>531</v>
      </c>
      <c r="S1910" t="s">
        <v>531</v>
      </c>
      <c r="T1910" t="s">
        <v>531</v>
      </c>
      <c r="U1910" t="s">
        <v>531</v>
      </c>
      <c r="W1910" s="429">
        <f t="shared" si="43"/>
        <v>0</v>
      </c>
      <c r="X1910" s="429">
        <f t="shared" si="43"/>
        <v>0</v>
      </c>
      <c r="Y1910" s="429">
        <f t="shared" si="43"/>
        <v>0</v>
      </c>
      <c r="Z1910" s="429">
        <f t="shared" si="43"/>
        <v>0</v>
      </c>
      <c r="AA1910" s="429" t="s">
        <v>1296</v>
      </c>
    </row>
    <row r="1911" spans="1:27" x14ac:dyDescent="0.25">
      <c r="A1911" t="s">
        <v>149</v>
      </c>
      <c r="B1911" t="s">
        <v>186</v>
      </c>
      <c r="C1911" t="s">
        <v>1459</v>
      </c>
      <c r="D1911" t="s">
        <v>1384</v>
      </c>
      <c r="E1911" t="s">
        <v>1326</v>
      </c>
      <c r="F1911" t="s">
        <v>1293</v>
      </c>
      <c r="G1911">
        <v>35</v>
      </c>
      <c r="H1911" t="s">
        <v>1461</v>
      </c>
      <c r="I1911" t="s">
        <v>534</v>
      </c>
      <c r="J1911" t="s">
        <v>1478</v>
      </c>
      <c r="K1911" t="s">
        <v>1386</v>
      </c>
      <c r="L1911">
        <v>0</v>
      </c>
      <c r="M1911">
        <v>9.9361092854268698</v>
      </c>
      <c r="N1911">
        <v>0</v>
      </c>
      <c r="O1911">
        <v>0</v>
      </c>
      <c r="P1911">
        <v>0</v>
      </c>
      <c r="Q1911">
        <v>0</v>
      </c>
      <c r="R1911" t="s">
        <v>531</v>
      </c>
      <c r="S1911" t="s">
        <v>531</v>
      </c>
      <c r="T1911" t="s">
        <v>531</v>
      </c>
      <c r="U1911" t="s">
        <v>531</v>
      </c>
      <c r="W1911" s="429">
        <f t="shared" si="43"/>
        <v>0</v>
      </c>
      <c r="X1911" s="429">
        <f t="shared" si="43"/>
        <v>0</v>
      </c>
      <c r="Y1911" s="429">
        <f t="shared" si="43"/>
        <v>0</v>
      </c>
      <c r="Z1911" s="429">
        <f t="shared" si="43"/>
        <v>0</v>
      </c>
      <c r="AA1911" s="429" t="s">
        <v>1296</v>
      </c>
    </row>
    <row r="1912" spans="1:27" x14ac:dyDescent="0.25">
      <c r="A1912" t="s">
        <v>149</v>
      </c>
      <c r="B1912" t="s">
        <v>186</v>
      </c>
      <c r="C1912" t="s">
        <v>1459</v>
      </c>
      <c r="D1912" t="s">
        <v>1384</v>
      </c>
      <c r="E1912" t="s">
        <v>1326</v>
      </c>
      <c r="F1912" t="s">
        <v>1293</v>
      </c>
      <c r="G1912">
        <v>35</v>
      </c>
      <c r="H1912" t="s">
        <v>1461</v>
      </c>
      <c r="I1912" t="s">
        <v>534</v>
      </c>
      <c r="J1912" t="s">
        <v>1478</v>
      </c>
      <c r="K1912" t="s">
        <v>1386</v>
      </c>
      <c r="L1912">
        <v>0.23657403060540166</v>
      </c>
      <c r="M1912">
        <v>0</v>
      </c>
      <c r="N1912">
        <v>0.17743052295405123</v>
      </c>
      <c r="O1912">
        <v>2.9571753825675208E-2</v>
      </c>
      <c r="P1912">
        <v>0</v>
      </c>
      <c r="Q1912">
        <v>0</v>
      </c>
      <c r="R1912" t="s">
        <v>531</v>
      </c>
      <c r="S1912" t="s">
        <v>531</v>
      </c>
      <c r="T1912" t="s">
        <v>531</v>
      </c>
      <c r="U1912" t="s">
        <v>531</v>
      </c>
      <c r="W1912" s="429">
        <f t="shared" si="43"/>
        <v>0</v>
      </c>
      <c r="X1912" s="429">
        <f t="shared" si="43"/>
        <v>0</v>
      </c>
      <c r="Y1912" s="429">
        <f t="shared" si="43"/>
        <v>0</v>
      </c>
      <c r="Z1912" s="429">
        <f t="shared" si="43"/>
        <v>0</v>
      </c>
      <c r="AA1912" s="429" t="s">
        <v>1296</v>
      </c>
    </row>
    <row r="1913" spans="1:27" x14ac:dyDescent="0.25">
      <c r="A1913" t="s">
        <v>149</v>
      </c>
      <c r="B1913" t="s">
        <v>186</v>
      </c>
      <c r="C1913" t="s">
        <v>1459</v>
      </c>
      <c r="D1913" t="s">
        <v>1384</v>
      </c>
      <c r="E1913" t="s">
        <v>1326</v>
      </c>
      <c r="F1913" t="s">
        <v>1293</v>
      </c>
      <c r="G1913">
        <v>35</v>
      </c>
      <c r="H1913" t="s">
        <v>1461</v>
      </c>
      <c r="I1913" t="s">
        <v>534</v>
      </c>
      <c r="J1913" t="s">
        <v>1478</v>
      </c>
      <c r="K1913" t="s">
        <v>1386</v>
      </c>
      <c r="L1913">
        <v>0</v>
      </c>
      <c r="M1913">
        <v>0.40809020279431785</v>
      </c>
      <c r="N1913">
        <v>0</v>
      </c>
      <c r="O1913">
        <v>0</v>
      </c>
      <c r="P1913">
        <v>0</v>
      </c>
      <c r="Q1913">
        <v>0</v>
      </c>
      <c r="R1913" t="s">
        <v>531</v>
      </c>
      <c r="S1913" t="s">
        <v>531</v>
      </c>
      <c r="T1913" t="s">
        <v>531</v>
      </c>
      <c r="U1913" t="s">
        <v>531</v>
      </c>
      <c r="W1913" s="429">
        <f t="shared" si="43"/>
        <v>0</v>
      </c>
      <c r="X1913" s="429">
        <f t="shared" si="43"/>
        <v>0</v>
      </c>
      <c r="Y1913" s="429">
        <f t="shared" si="43"/>
        <v>0</v>
      </c>
      <c r="Z1913" s="429">
        <f t="shared" si="43"/>
        <v>0</v>
      </c>
      <c r="AA1913" s="429" t="s">
        <v>1296</v>
      </c>
    </row>
    <row r="1914" spans="1:27" x14ac:dyDescent="0.25">
      <c r="A1914" t="s">
        <v>149</v>
      </c>
      <c r="B1914" t="s">
        <v>186</v>
      </c>
      <c r="C1914" t="s">
        <v>1459</v>
      </c>
      <c r="D1914" t="s">
        <v>1384</v>
      </c>
      <c r="E1914" t="s">
        <v>1326</v>
      </c>
      <c r="F1914" t="s">
        <v>1293</v>
      </c>
      <c r="G1914">
        <v>35</v>
      </c>
      <c r="H1914" t="s">
        <v>1461</v>
      </c>
      <c r="I1914" t="s">
        <v>534</v>
      </c>
      <c r="J1914" t="s">
        <v>1478</v>
      </c>
      <c r="K1914" t="s">
        <v>1386</v>
      </c>
      <c r="L1914">
        <v>2.8980318749161706</v>
      </c>
      <c r="M1914">
        <v>0.65057858416485459</v>
      </c>
      <c r="N1914">
        <v>5.7960637498323413</v>
      </c>
      <c r="O1914">
        <v>0</v>
      </c>
      <c r="P1914">
        <v>0</v>
      </c>
      <c r="Q1914">
        <v>0</v>
      </c>
      <c r="R1914" t="s">
        <v>531</v>
      </c>
      <c r="S1914" t="s">
        <v>531</v>
      </c>
      <c r="T1914" t="s">
        <v>531</v>
      </c>
      <c r="U1914" t="s">
        <v>531</v>
      </c>
      <c r="W1914" s="429">
        <f t="shared" si="43"/>
        <v>0</v>
      </c>
      <c r="X1914" s="429">
        <f t="shared" si="43"/>
        <v>0</v>
      </c>
      <c r="Y1914" s="429">
        <f t="shared" si="43"/>
        <v>0</v>
      </c>
      <c r="Z1914" s="429">
        <f t="shared" si="43"/>
        <v>0</v>
      </c>
      <c r="AA1914" s="429" t="s">
        <v>1296</v>
      </c>
    </row>
    <row r="1915" spans="1:27" x14ac:dyDescent="0.25">
      <c r="A1915" t="s">
        <v>149</v>
      </c>
      <c r="B1915" t="s">
        <v>186</v>
      </c>
      <c r="C1915" t="s">
        <v>1459</v>
      </c>
      <c r="D1915" t="s">
        <v>1384</v>
      </c>
      <c r="E1915" t="s">
        <v>1326</v>
      </c>
      <c r="F1915" t="s">
        <v>1293</v>
      </c>
      <c r="G1915">
        <v>35</v>
      </c>
      <c r="H1915" t="s">
        <v>1461</v>
      </c>
      <c r="I1915" t="s">
        <v>534</v>
      </c>
      <c r="J1915" t="s">
        <v>1478</v>
      </c>
      <c r="K1915" t="s">
        <v>1386</v>
      </c>
      <c r="L1915">
        <v>7.0853922166317798</v>
      </c>
      <c r="M1915">
        <v>1.6560182142378115</v>
      </c>
      <c r="N1915">
        <v>1.5140737958745707</v>
      </c>
      <c r="O1915">
        <v>0</v>
      </c>
      <c r="P1915">
        <v>0</v>
      </c>
      <c r="Q1915">
        <v>0</v>
      </c>
      <c r="R1915" t="s">
        <v>531</v>
      </c>
      <c r="S1915" t="s">
        <v>531</v>
      </c>
      <c r="T1915" t="s">
        <v>531</v>
      </c>
      <c r="U1915" t="s">
        <v>531</v>
      </c>
      <c r="W1915" s="429">
        <f t="shared" si="43"/>
        <v>0</v>
      </c>
      <c r="X1915" s="429">
        <f t="shared" si="43"/>
        <v>0</v>
      </c>
      <c r="Y1915" s="429">
        <f t="shared" si="43"/>
        <v>0</v>
      </c>
      <c r="Z1915" s="429">
        <f t="shared" si="43"/>
        <v>0</v>
      </c>
      <c r="AA1915" s="429" t="s">
        <v>1296</v>
      </c>
    </row>
    <row r="1916" spans="1:27" x14ac:dyDescent="0.25">
      <c r="A1916" t="s">
        <v>149</v>
      </c>
      <c r="B1916" t="s">
        <v>186</v>
      </c>
      <c r="C1916" t="s">
        <v>1459</v>
      </c>
      <c r="D1916" t="s">
        <v>1384</v>
      </c>
      <c r="E1916" t="s">
        <v>1326</v>
      </c>
      <c r="F1916" t="s">
        <v>1293</v>
      </c>
      <c r="G1916">
        <v>35</v>
      </c>
      <c r="H1916" t="s">
        <v>1461</v>
      </c>
      <c r="I1916" t="s">
        <v>534</v>
      </c>
      <c r="J1916" t="s">
        <v>1478</v>
      </c>
      <c r="K1916" t="s">
        <v>1386</v>
      </c>
      <c r="L1916">
        <v>0</v>
      </c>
      <c r="M1916">
        <v>1.4194441836324099</v>
      </c>
      <c r="N1916">
        <v>0</v>
      </c>
      <c r="O1916">
        <v>0</v>
      </c>
      <c r="P1916">
        <v>0</v>
      </c>
      <c r="Q1916">
        <v>0</v>
      </c>
      <c r="R1916" t="s">
        <v>531</v>
      </c>
      <c r="S1916" t="s">
        <v>531</v>
      </c>
      <c r="T1916" t="s">
        <v>531</v>
      </c>
      <c r="U1916" t="s">
        <v>531</v>
      </c>
      <c r="W1916" s="429">
        <f t="shared" si="43"/>
        <v>0</v>
      </c>
      <c r="X1916" s="429">
        <f t="shared" si="43"/>
        <v>0</v>
      </c>
      <c r="Y1916" s="429">
        <f t="shared" si="43"/>
        <v>0</v>
      </c>
      <c r="Z1916" s="429">
        <f t="shared" si="43"/>
        <v>0</v>
      </c>
      <c r="AA1916" s="429" t="s">
        <v>1296</v>
      </c>
    </row>
    <row r="1917" spans="1:27" x14ac:dyDescent="0.25">
      <c r="A1917" t="s">
        <v>149</v>
      </c>
      <c r="B1917" t="s">
        <v>186</v>
      </c>
      <c r="C1917" t="s">
        <v>1459</v>
      </c>
      <c r="D1917" t="s">
        <v>1384</v>
      </c>
      <c r="E1917" t="s">
        <v>1326</v>
      </c>
      <c r="F1917" t="s">
        <v>1293</v>
      </c>
      <c r="G1917">
        <v>35</v>
      </c>
      <c r="H1917" t="s">
        <v>1461</v>
      </c>
      <c r="I1917" t="s">
        <v>534</v>
      </c>
      <c r="J1917" t="s">
        <v>1478</v>
      </c>
      <c r="K1917" t="s">
        <v>1386</v>
      </c>
      <c r="L1917">
        <v>0.11237266453756578</v>
      </c>
      <c r="M1917">
        <v>0</v>
      </c>
      <c r="N1917">
        <v>2.3657403060540167E-2</v>
      </c>
      <c r="O1917">
        <v>0</v>
      </c>
      <c r="P1917">
        <v>0</v>
      </c>
      <c r="Q1917">
        <v>0</v>
      </c>
      <c r="R1917" t="s">
        <v>531</v>
      </c>
      <c r="S1917" t="s">
        <v>531</v>
      </c>
      <c r="T1917" t="s">
        <v>531</v>
      </c>
      <c r="U1917" t="s">
        <v>531</v>
      </c>
      <c r="W1917" s="429">
        <f t="shared" si="43"/>
        <v>0</v>
      </c>
      <c r="X1917" s="429">
        <f t="shared" si="43"/>
        <v>0</v>
      </c>
      <c r="Y1917" s="429">
        <f t="shared" si="43"/>
        <v>0</v>
      </c>
      <c r="Z1917" s="429">
        <f t="shared" si="43"/>
        <v>0</v>
      </c>
      <c r="AA1917" s="429" t="s">
        <v>1296</v>
      </c>
    </row>
    <row r="1918" spans="1:27" x14ac:dyDescent="0.25">
      <c r="A1918" t="s">
        <v>149</v>
      </c>
      <c r="B1918" t="s">
        <v>186</v>
      </c>
      <c r="C1918" t="s">
        <v>1459</v>
      </c>
      <c r="D1918" t="s">
        <v>1384</v>
      </c>
      <c r="E1918" t="s">
        <v>1326</v>
      </c>
      <c r="F1918" t="s">
        <v>1293</v>
      </c>
      <c r="G1918">
        <v>35</v>
      </c>
      <c r="H1918" t="s">
        <v>1461</v>
      </c>
      <c r="I1918" t="s">
        <v>534</v>
      </c>
      <c r="J1918" t="s">
        <v>1478</v>
      </c>
      <c r="K1918" t="s">
        <v>1386</v>
      </c>
      <c r="L1918">
        <v>4.7314806121080331</v>
      </c>
      <c r="M1918">
        <v>0.59143507651350413</v>
      </c>
      <c r="N1918">
        <v>6.5057858416485459</v>
      </c>
      <c r="O1918">
        <v>0</v>
      </c>
      <c r="P1918">
        <v>0</v>
      </c>
      <c r="Q1918">
        <v>0</v>
      </c>
      <c r="R1918" t="s">
        <v>531</v>
      </c>
      <c r="S1918" t="s">
        <v>531</v>
      </c>
      <c r="T1918" t="s">
        <v>531</v>
      </c>
      <c r="U1918" t="s">
        <v>531</v>
      </c>
      <c r="W1918" s="429">
        <f t="shared" si="43"/>
        <v>0</v>
      </c>
      <c r="X1918" s="429">
        <f t="shared" si="43"/>
        <v>0</v>
      </c>
      <c r="Y1918" s="429">
        <f t="shared" si="43"/>
        <v>0</v>
      </c>
      <c r="Z1918" s="429">
        <f t="shared" si="43"/>
        <v>0</v>
      </c>
      <c r="AA1918" s="429" t="s">
        <v>1296</v>
      </c>
    </row>
    <row r="1919" spans="1:27" x14ac:dyDescent="0.25">
      <c r="A1919" t="s">
        <v>149</v>
      </c>
      <c r="B1919" t="s">
        <v>186</v>
      </c>
      <c r="C1919" t="s">
        <v>1459</v>
      </c>
      <c r="D1919" t="s">
        <v>1384</v>
      </c>
      <c r="E1919" t="s">
        <v>1326</v>
      </c>
      <c r="F1919" t="s">
        <v>1293</v>
      </c>
      <c r="G1919">
        <v>35</v>
      </c>
      <c r="H1919" t="s">
        <v>1461</v>
      </c>
      <c r="I1919" t="s">
        <v>534</v>
      </c>
      <c r="J1919" t="s">
        <v>1478</v>
      </c>
      <c r="K1919" t="s">
        <v>1386</v>
      </c>
      <c r="L1919">
        <v>7.0853922166317798</v>
      </c>
      <c r="M1919">
        <v>1.6560182142378115</v>
      </c>
      <c r="N1919">
        <v>1.5140737958745707</v>
      </c>
      <c r="O1919">
        <v>0</v>
      </c>
      <c r="P1919">
        <v>0</v>
      </c>
      <c r="Q1919">
        <v>0</v>
      </c>
      <c r="R1919" t="s">
        <v>531</v>
      </c>
      <c r="S1919" t="s">
        <v>531</v>
      </c>
      <c r="T1919" t="s">
        <v>531</v>
      </c>
      <c r="U1919" t="s">
        <v>531</v>
      </c>
      <c r="W1919" s="429">
        <f t="shared" si="43"/>
        <v>0</v>
      </c>
      <c r="X1919" s="429">
        <f t="shared" si="43"/>
        <v>0</v>
      </c>
      <c r="Y1919" s="429">
        <f t="shared" si="43"/>
        <v>0</v>
      </c>
      <c r="Z1919" s="429">
        <f t="shared" si="43"/>
        <v>0</v>
      </c>
      <c r="AA1919" s="429" t="s">
        <v>1296</v>
      </c>
    </row>
    <row r="1920" spans="1:27" x14ac:dyDescent="0.25">
      <c r="A1920" t="s">
        <v>149</v>
      </c>
      <c r="B1920" t="s">
        <v>186</v>
      </c>
      <c r="C1920" t="s">
        <v>1459</v>
      </c>
      <c r="D1920" t="s">
        <v>1384</v>
      </c>
      <c r="E1920" t="s">
        <v>1326</v>
      </c>
      <c r="F1920" t="s">
        <v>1293</v>
      </c>
      <c r="G1920">
        <v>35</v>
      </c>
      <c r="H1920" t="s">
        <v>1461</v>
      </c>
      <c r="I1920" t="s">
        <v>534</v>
      </c>
      <c r="J1920" t="s">
        <v>1478</v>
      </c>
      <c r="K1920" t="s">
        <v>1386</v>
      </c>
      <c r="L1920">
        <v>7.0853922166317798</v>
      </c>
      <c r="M1920">
        <v>1.6560182142378115</v>
      </c>
      <c r="N1920">
        <v>1.5140737958745707</v>
      </c>
      <c r="O1920">
        <v>0</v>
      </c>
      <c r="P1920">
        <v>0</v>
      </c>
      <c r="Q1920">
        <v>0</v>
      </c>
      <c r="R1920" t="s">
        <v>531</v>
      </c>
      <c r="S1920" t="s">
        <v>531</v>
      </c>
      <c r="T1920" t="s">
        <v>531</v>
      </c>
      <c r="U1920" t="s">
        <v>531</v>
      </c>
      <c r="W1920" s="429">
        <f t="shared" si="43"/>
        <v>0</v>
      </c>
      <c r="X1920" s="429">
        <f t="shared" si="43"/>
        <v>0</v>
      </c>
      <c r="Y1920" s="429">
        <f t="shared" si="43"/>
        <v>0</v>
      </c>
      <c r="Z1920" s="429">
        <f t="shared" si="43"/>
        <v>0</v>
      </c>
      <c r="AA1920" s="429" t="s">
        <v>1296</v>
      </c>
    </row>
    <row r="1921" spans="1:27" x14ac:dyDescent="0.25">
      <c r="A1921" t="s">
        <v>149</v>
      </c>
      <c r="B1921" t="s">
        <v>186</v>
      </c>
      <c r="C1921" t="s">
        <v>1459</v>
      </c>
      <c r="D1921" t="s">
        <v>1384</v>
      </c>
      <c r="E1921" t="s">
        <v>1326</v>
      </c>
      <c r="F1921" t="s">
        <v>1293</v>
      </c>
      <c r="G1921">
        <v>35</v>
      </c>
      <c r="H1921" t="s">
        <v>1461</v>
      </c>
      <c r="I1921" t="s">
        <v>534</v>
      </c>
      <c r="J1921" t="s">
        <v>1478</v>
      </c>
      <c r="K1921" t="s">
        <v>1386</v>
      </c>
      <c r="L1921">
        <v>0</v>
      </c>
      <c r="M1921">
        <v>5.9143507651350413</v>
      </c>
      <c r="N1921">
        <v>0</v>
      </c>
      <c r="O1921">
        <v>0</v>
      </c>
      <c r="P1921">
        <v>0</v>
      </c>
      <c r="Q1921">
        <v>0</v>
      </c>
      <c r="R1921" t="s">
        <v>531</v>
      </c>
      <c r="S1921" t="s">
        <v>531</v>
      </c>
      <c r="T1921" t="s">
        <v>531</v>
      </c>
      <c r="U1921" t="s">
        <v>531</v>
      </c>
      <c r="W1921" s="429">
        <f t="shared" si="43"/>
        <v>0</v>
      </c>
      <c r="X1921" s="429">
        <f t="shared" si="43"/>
        <v>0</v>
      </c>
      <c r="Y1921" s="429">
        <f t="shared" si="43"/>
        <v>0</v>
      </c>
      <c r="Z1921" s="429">
        <f t="shared" si="43"/>
        <v>0</v>
      </c>
      <c r="AA1921" s="429" t="s">
        <v>1296</v>
      </c>
    </row>
    <row r="1922" spans="1:27" x14ac:dyDescent="0.25">
      <c r="A1922" t="s">
        <v>149</v>
      </c>
      <c r="B1922" t="s">
        <v>186</v>
      </c>
      <c r="C1922" t="s">
        <v>1459</v>
      </c>
      <c r="D1922" t="s">
        <v>1384</v>
      </c>
      <c r="E1922" t="s">
        <v>1326</v>
      </c>
      <c r="F1922" t="s">
        <v>1293</v>
      </c>
      <c r="G1922">
        <v>35</v>
      </c>
      <c r="H1922" t="s">
        <v>1461</v>
      </c>
      <c r="I1922" t="s">
        <v>534</v>
      </c>
      <c r="J1922" t="s">
        <v>1478</v>
      </c>
      <c r="K1922" t="s">
        <v>1386</v>
      </c>
      <c r="L1922">
        <v>0.10645831377243074</v>
      </c>
      <c r="M1922">
        <v>0.53229156886215379</v>
      </c>
      <c r="N1922">
        <v>8.8715261477025617E-2</v>
      </c>
      <c r="O1922">
        <v>0</v>
      </c>
      <c r="P1922">
        <v>0</v>
      </c>
      <c r="Q1922">
        <v>0</v>
      </c>
      <c r="R1922" t="s">
        <v>531</v>
      </c>
      <c r="S1922" t="s">
        <v>531</v>
      </c>
      <c r="T1922" t="s">
        <v>531</v>
      </c>
      <c r="U1922" t="s">
        <v>531</v>
      </c>
      <c r="W1922" s="429">
        <f t="shared" si="43"/>
        <v>0</v>
      </c>
      <c r="X1922" s="429">
        <f t="shared" si="43"/>
        <v>0</v>
      </c>
      <c r="Y1922" s="429">
        <f t="shared" si="43"/>
        <v>0</v>
      </c>
      <c r="Z1922" s="429">
        <f t="shared" si="43"/>
        <v>0</v>
      </c>
      <c r="AA1922" s="429" t="s">
        <v>1296</v>
      </c>
    </row>
    <row r="1923" spans="1:27" x14ac:dyDescent="0.25">
      <c r="A1923" t="s">
        <v>149</v>
      </c>
      <c r="B1923" t="s">
        <v>186</v>
      </c>
      <c r="C1923" t="s">
        <v>1459</v>
      </c>
      <c r="D1923" t="s">
        <v>1384</v>
      </c>
      <c r="E1923" t="s">
        <v>1326</v>
      </c>
      <c r="F1923" t="s">
        <v>1293</v>
      </c>
      <c r="G1923">
        <v>35</v>
      </c>
      <c r="H1923" t="s">
        <v>1461</v>
      </c>
      <c r="I1923" t="s">
        <v>534</v>
      </c>
      <c r="J1923" t="s">
        <v>1478</v>
      </c>
      <c r="K1923" t="s">
        <v>1386</v>
      </c>
      <c r="L1923">
        <v>10.409257346637673</v>
      </c>
      <c r="M1923">
        <v>2.0108792601459138</v>
      </c>
      <c r="N1923">
        <v>13.106201295539252</v>
      </c>
      <c r="O1923">
        <v>0</v>
      </c>
      <c r="P1923">
        <v>0</v>
      </c>
      <c r="Q1923">
        <v>0</v>
      </c>
      <c r="R1923" t="s">
        <v>531</v>
      </c>
      <c r="S1923" t="s">
        <v>531</v>
      </c>
      <c r="T1923" t="s">
        <v>531</v>
      </c>
      <c r="U1923" t="s">
        <v>531</v>
      </c>
      <c r="W1923" s="429">
        <f t="shared" si="43"/>
        <v>0</v>
      </c>
      <c r="X1923" s="429">
        <f t="shared" si="43"/>
        <v>0</v>
      </c>
      <c r="Y1923" s="429">
        <f t="shared" si="43"/>
        <v>0</v>
      </c>
      <c r="Z1923" s="429">
        <f t="shared" si="43"/>
        <v>0</v>
      </c>
      <c r="AA1923" s="429" t="s">
        <v>1296</v>
      </c>
    </row>
    <row r="1924" spans="1:27" x14ac:dyDescent="0.25">
      <c r="A1924" t="s">
        <v>149</v>
      </c>
      <c r="B1924" t="s">
        <v>186</v>
      </c>
      <c r="C1924" t="s">
        <v>1459</v>
      </c>
      <c r="D1924" t="s">
        <v>1384</v>
      </c>
      <c r="E1924" t="s">
        <v>1326</v>
      </c>
      <c r="F1924" t="s">
        <v>1293</v>
      </c>
      <c r="G1924">
        <v>35</v>
      </c>
      <c r="H1924" t="s">
        <v>1461</v>
      </c>
      <c r="I1924" t="s">
        <v>534</v>
      </c>
      <c r="J1924" t="s">
        <v>1478</v>
      </c>
      <c r="K1924" t="s">
        <v>1386</v>
      </c>
      <c r="L1924">
        <v>0</v>
      </c>
      <c r="M1924">
        <v>0.53229156886215379</v>
      </c>
      <c r="N1924">
        <v>0</v>
      </c>
      <c r="O1924">
        <v>0</v>
      </c>
      <c r="P1924">
        <v>0</v>
      </c>
      <c r="Q1924">
        <v>0</v>
      </c>
      <c r="R1924" t="s">
        <v>531</v>
      </c>
      <c r="S1924" t="s">
        <v>531</v>
      </c>
      <c r="T1924" t="s">
        <v>531</v>
      </c>
      <c r="U1924" t="s">
        <v>531</v>
      </c>
      <c r="W1924" s="429">
        <f t="shared" si="43"/>
        <v>0</v>
      </c>
      <c r="X1924" s="429">
        <f t="shared" si="43"/>
        <v>0</v>
      </c>
      <c r="Y1924" s="429">
        <f t="shared" si="43"/>
        <v>0</v>
      </c>
      <c r="Z1924" s="429">
        <f t="shared" si="43"/>
        <v>0</v>
      </c>
      <c r="AA1924" s="429" t="s">
        <v>1296</v>
      </c>
    </row>
    <row r="1925" spans="1:27" x14ac:dyDescent="0.25">
      <c r="A1925" t="s">
        <v>149</v>
      </c>
      <c r="B1925" t="s">
        <v>186</v>
      </c>
      <c r="C1925" t="s">
        <v>1459</v>
      </c>
      <c r="D1925" t="s">
        <v>1384</v>
      </c>
      <c r="E1925" t="s">
        <v>1326</v>
      </c>
      <c r="F1925" t="s">
        <v>1293</v>
      </c>
      <c r="G1925">
        <v>35</v>
      </c>
      <c r="H1925" t="s">
        <v>1461</v>
      </c>
      <c r="I1925" t="s">
        <v>534</v>
      </c>
      <c r="J1925" t="s">
        <v>1478</v>
      </c>
      <c r="K1925" t="s">
        <v>1386</v>
      </c>
      <c r="L1925">
        <v>0</v>
      </c>
      <c r="M1925">
        <v>0.53229156886215379</v>
      </c>
      <c r="N1925">
        <v>0</v>
      </c>
      <c r="O1925">
        <v>0</v>
      </c>
      <c r="P1925">
        <v>0</v>
      </c>
      <c r="Q1925">
        <v>0</v>
      </c>
      <c r="R1925" t="s">
        <v>531</v>
      </c>
      <c r="S1925" t="s">
        <v>531</v>
      </c>
      <c r="T1925" t="s">
        <v>531</v>
      </c>
      <c r="U1925" t="s">
        <v>531</v>
      </c>
      <c r="W1925" s="429">
        <f t="shared" si="43"/>
        <v>0</v>
      </c>
      <c r="X1925" s="429">
        <f t="shared" si="43"/>
        <v>0</v>
      </c>
      <c r="Y1925" s="429">
        <f t="shared" si="43"/>
        <v>0</v>
      </c>
      <c r="Z1925" s="429">
        <f t="shared" ref="W1925:Z1988" si="44">IFERROR(U1925*1,0)</f>
        <v>0</v>
      </c>
      <c r="AA1925" s="429" t="s">
        <v>1296</v>
      </c>
    </row>
    <row r="1926" spans="1:27" x14ac:dyDescent="0.25">
      <c r="A1926" t="s">
        <v>149</v>
      </c>
      <c r="B1926" t="s">
        <v>186</v>
      </c>
      <c r="C1926" t="s">
        <v>1459</v>
      </c>
      <c r="D1926" t="s">
        <v>1384</v>
      </c>
      <c r="E1926" t="s">
        <v>1326</v>
      </c>
      <c r="F1926" t="s">
        <v>1293</v>
      </c>
      <c r="G1926">
        <v>35</v>
      </c>
      <c r="H1926" t="s">
        <v>1461</v>
      </c>
      <c r="I1926" t="s">
        <v>534</v>
      </c>
      <c r="J1926" t="s">
        <v>1478</v>
      </c>
      <c r="K1926" t="s">
        <v>1386</v>
      </c>
      <c r="L1926">
        <v>0</v>
      </c>
      <c r="M1926">
        <v>7.6886559946755533</v>
      </c>
      <c r="N1926">
        <v>0</v>
      </c>
      <c r="O1926">
        <v>0</v>
      </c>
      <c r="P1926">
        <v>0</v>
      </c>
      <c r="Q1926">
        <v>0</v>
      </c>
      <c r="R1926" t="s">
        <v>531</v>
      </c>
      <c r="S1926" t="s">
        <v>531</v>
      </c>
      <c r="T1926" t="s">
        <v>531</v>
      </c>
      <c r="U1926" t="s">
        <v>531</v>
      </c>
      <c r="W1926" s="429">
        <f t="shared" si="44"/>
        <v>0</v>
      </c>
      <c r="X1926" s="429">
        <f t="shared" si="44"/>
        <v>0</v>
      </c>
      <c r="Y1926" s="429">
        <f t="shared" si="44"/>
        <v>0</v>
      </c>
      <c r="Z1926" s="429">
        <f t="shared" si="44"/>
        <v>0</v>
      </c>
      <c r="AA1926" s="429" t="s">
        <v>1296</v>
      </c>
    </row>
    <row r="1927" spans="1:27" x14ac:dyDescent="0.25">
      <c r="A1927" t="s">
        <v>149</v>
      </c>
      <c r="B1927" t="s">
        <v>186</v>
      </c>
      <c r="C1927" t="s">
        <v>1459</v>
      </c>
      <c r="D1927" t="s">
        <v>1384</v>
      </c>
      <c r="E1927" t="s">
        <v>1326</v>
      </c>
      <c r="F1927" t="s">
        <v>1293</v>
      </c>
      <c r="G1927">
        <v>35</v>
      </c>
      <c r="H1927" t="s">
        <v>1461</v>
      </c>
      <c r="I1927" t="s">
        <v>534</v>
      </c>
      <c r="J1927" t="s">
        <v>1478</v>
      </c>
      <c r="K1927" t="s">
        <v>1386</v>
      </c>
      <c r="L1927">
        <v>0</v>
      </c>
      <c r="M1927">
        <v>7.6886559946755533</v>
      </c>
      <c r="N1927">
        <v>0</v>
      </c>
      <c r="O1927">
        <v>0</v>
      </c>
      <c r="P1927">
        <v>0</v>
      </c>
      <c r="Q1927">
        <v>0</v>
      </c>
      <c r="R1927" t="s">
        <v>531</v>
      </c>
      <c r="S1927" t="s">
        <v>531</v>
      </c>
      <c r="T1927" t="s">
        <v>531</v>
      </c>
      <c r="U1927" t="s">
        <v>531</v>
      </c>
      <c r="W1927" s="429">
        <f t="shared" si="44"/>
        <v>0</v>
      </c>
      <c r="X1927" s="429">
        <f t="shared" si="44"/>
        <v>0</v>
      </c>
      <c r="Y1927" s="429">
        <f t="shared" si="44"/>
        <v>0</v>
      </c>
      <c r="Z1927" s="429">
        <f t="shared" si="44"/>
        <v>0</v>
      </c>
      <c r="AA1927" s="429" t="s">
        <v>1296</v>
      </c>
    </row>
    <row r="1928" spans="1:27" x14ac:dyDescent="0.25">
      <c r="A1928" t="s">
        <v>149</v>
      </c>
      <c r="B1928" t="s">
        <v>186</v>
      </c>
      <c r="C1928" t="s">
        <v>1459</v>
      </c>
      <c r="D1928" t="s">
        <v>1384</v>
      </c>
      <c r="E1928" t="s">
        <v>1326</v>
      </c>
      <c r="F1928" t="s">
        <v>1293</v>
      </c>
      <c r="G1928">
        <v>35</v>
      </c>
      <c r="H1928" t="s">
        <v>1461</v>
      </c>
      <c r="I1928" t="s">
        <v>534</v>
      </c>
      <c r="J1928" t="s">
        <v>1478</v>
      </c>
      <c r="K1928" t="s">
        <v>1386</v>
      </c>
      <c r="L1928">
        <v>0</v>
      </c>
      <c r="M1928">
        <v>7.6886559946755533</v>
      </c>
      <c r="N1928">
        <v>0</v>
      </c>
      <c r="O1928">
        <v>0</v>
      </c>
      <c r="P1928">
        <v>0</v>
      </c>
      <c r="Q1928">
        <v>0</v>
      </c>
      <c r="R1928" t="s">
        <v>531</v>
      </c>
      <c r="S1928" t="s">
        <v>531</v>
      </c>
      <c r="T1928" t="s">
        <v>531</v>
      </c>
      <c r="U1928" t="s">
        <v>531</v>
      </c>
      <c r="W1928" s="429">
        <f t="shared" si="44"/>
        <v>0</v>
      </c>
      <c r="X1928" s="429">
        <f t="shared" si="44"/>
        <v>0</v>
      </c>
      <c r="Y1928" s="429">
        <f t="shared" si="44"/>
        <v>0</v>
      </c>
      <c r="Z1928" s="429">
        <f t="shared" si="44"/>
        <v>0</v>
      </c>
      <c r="AA1928" s="429" t="s">
        <v>1296</v>
      </c>
    </row>
    <row r="1929" spans="1:27" x14ac:dyDescent="0.25">
      <c r="A1929" t="s">
        <v>149</v>
      </c>
      <c r="B1929" t="s">
        <v>186</v>
      </c>
      <c r="C1929" t="s">
        <v>1459</v>
      </c>
      <c r="D1929" t="s">
        <v>1384</v>
      </c>
      <c r="E1929" t="s">
        <v>1326</v>
      </c>
      <c r="F1929" t="s">
        <v>1293</v>
      </c>
      <c r="G1929">
        <v>35</v>
      </c>
      <c r="H1929" t="s">
        <v>1461</v>
      </c>
      <c r="I1929" t="s">
        <v>534</v>
      </c>
      <c r="J1929" t="s">
        <v>1478</v>
      </c>
      <c r="K1929" t="s">
        <v>1386</v>
      </c>
      <c r="L1929">
        <v>0.76886559946755539</v>
      </c>
      <c r="M1929">
        <v>0.29571753825675207</v>
      </c>
      <c r="N1929">
        <v>1.4785876912837603</v>
      </c>
      <c r="O1929">
        <v>0</v>
      </c>
      <c r="P1929">
        <v>0</v>
      </c>
      <c r="Q1929">
        <v>0</v>
      </c>
      <c r="R1929" t="s">
        <v>531</v>
      </c>
      <c r="S1929" t="s">
        <v>531</v>
      </c>
      <c r="T1929" t="s">
        <v>531</v>
      </c>
      <c r="U1929" t="s">
        <v>531</v>
      </c>
      <c r="W1929" s="429">
        <f t="shared" si="44"/>
        <v>0</v>
      </c>
      <c r="X1929" s="429">
        <f t="shared" si="44"/>
        <v>0</v>
      </c>
      <c r="Y1929" s="429">
        <f t="shared" si="44"/>
        <v>0</v>
      </c>
      <c r="Z1929" s="429">
        <f t="shared" si="44"/>
        <v>0</v>
      </c>
      <c r="AA1929" s="429" t="s">
        <v>1296</v>
      </c>
    </row>
    <row r="1930" spans="1:27" x14ac:dyDescent="0.25">
      <c r="A1930" t="s">
        <v>149</v>
      </c>
      <c r="B1930" t="s">
        <v>186</v>
      </c>
      <c r="C1930" t="s">
        <v>1459</v>
      </c>
      <c r="D1930" t="s">
        <v>1384</v>
      </c>
      <c r="E1930" t="s">
        <v>1326</v>
      </c>
      <c r="F1930" t="s">
        <v>1293</v>
      </c>
      <c r="G1930">
        <v>35</v>
      </c>
      <c r="H1930" t="s">
        <v>1461</v>
      </c>
      <c r="I1930" t="s">
        <v>534</v>
      </c>
      <c r="J1930" t="s">
        <v>1478</v>
      </c>
      <c r="K1930" t="s">
        <v>1386</v>
      </c>
      <c r="L1930">
        <v>7.0972209181620496</v>
      </c>
      <c r="M1930">
        <v>7.8660865176296051</v>
      </c>
      <c r="N1930">
        <v>21.705667308045605</v>
      </c>
      <c r="O1930">
        <v>0</v>
      </c>
      <c r="P1930">
        <v>0</v>
      </c>
      <c r="Q1930">
        <v>0</v>
      </c>
      <c r="R1930" t="s">
        <v>531</v>
      </c>
      <c r="S1930" t="s">
        <v>531</v>
      </c>
      <c r="T1930" t="s">
        <v>531</v>
      </c>
      <c r="U1930" t="s">
        <v>531</v>
      </c>
      <c r="W1930" s="429">
        <f t="shared" si="44"/>
        <v>0</v>
      </c>
      <c r="X1930" s="429">
        <f t="shared" si="44"/>
        <v>0</v>
      </c>
      <c r="Y1930" s="429">
        <f t="shared" si="44"/>
        <v>0</v>
      </c>
      <c r="Z1930" s="429">
        <f t="shared" si="44"/>
        <v>0</v>
      </c>
      <c r="AA1930" s="429" t="s">
        <v>1296</v>
      </c>
    </row>
    <row r="1931" spans="1:27" x14ac:dyDescent="0.25">
      <c r="A1931" t="s">
        <v>149</v>
      </c>
      <c r="B1931" t="s">
        <v>186</v>
      </c>
      <c r="C1931" t="s">
        <v>1459</v>
      </c>
      <c r="D1931" t="s">
        <v>1384</v>
      </c>
      <c r="E1931" t="s">
        <v>1326</v>
      </c>
      <c r="F1931" t="s">
        <v>1293</v>
      </c>
      <c r="G1931">
        <v>35</v>
      </c>
      <c r="H1931" t="s">
        <v>1461</v>
      </c>
      <c r="I1931" t="s">
        <v>534</v>
      </c>
      <c r="J1931" t="s">
        <v>1478</v>
      </c>
      <c r="K1931" t="s">
        <v>1386</v>
      </c>
      <c r="L1931">
        <v>7.0972209181620496</v>
      </c>
      <c r="M1931">
        <v>2.7797448596134697</v>
      </c>
      <c r="N1931">
        <v>1.5377311989351108</v>
      </c>
      <c r="O1931">
        <v>0</v>
      </c>
      <c r="P1931">
        <v>0</v>
      </c>
      <c r="Q1931">
        <v>0</v>
      </c>
      <c r="R1931" t="s">
        <v>531</v>
      </c>
      <c r="S1931" t="s">
        <v>531</v>
      </c>
      <c r="T1931" t="s">
        <v>531</v>
      </c>
      <c r="U1931" t="s">
        <v>531</v>
      </c>
      <c r="W1931" s="429">
        <f t="shared" si="44"/>
        <v>0</v>
      </c>
      <c r="X1931" s="429">
        <f t="shared" si="44"/>
        <v>0</v>
      </c>
      <c r="Y1931" s="429">
        <f t="shared" si="44"/>
        <v>0</v>
      </c>
      <c r="Z1931" s="429">
        <f t="shared" si="44"/>
        <v>0</v>
      </c>
      <c r="AA1931" s="429" t="s">
        <v>1296</v>
      </c>
    </row>
    <row r="1932" spans="1:27" x14ac:dyDescent="0.25">
      <c r="A1932" t="s">
        <v>149</v>
      </c>
      <c r="B1932" t="s">
        <v>186</v>
      </c>
      <c r="C1932" t="s">
        <v>1459</v>
      </c>
      <c r="D1932" t="s">
        <v>1384</v>
      </c>
      <c r="E1932" t="s">
        <v>1326</v>
      </c>
      <c r="F1932" t="s">
        <v>1293</v>
      </c>
      <c r="G1932">
        <v>35</v>
      </c>
      <c r="H1932" t="s">
        <v>1461</v>
      </c>
      <c r="I1932" t="s">
        <v>534</v>
      </c>
      <c r="J1932" t="s">
        <v>1478</v>
      </c>
      <c r="K1932" t="s">
        <v>1386</v>
      </c>
      <c r="L1932">
        <v>7.0972209181620496</v>
      </c>
      <c r="M1932">
        <v>7.8660865176296051</v>
      </c>
      <c r="N1932">
        <v>21.705667308045605</v>
      </c>
      <c r="O1932">
        <v>0</v>
      </c>
      <c r="P1932">
        <v>0</v>
      </c>
      <c r="Q1932">
        <v>0</v>
      </c>
      <c r="R1932" t="s">
        <v>531</v>
      </c>
      <c r="S1932" t="s">
        <v>531</v>
      </c>
      <c r="T1932" t="s">
        <v>531</v>
      </c>
      <c r="U1932" t="s">
        <v>531</v>
      </c>
      <c r="W1932" s="429">
        <f t="shared" si="44"/>
        <v>0</v>
      </c>
      <c r="X1932" s="429">
        <f t="shared" si="44"/>
        <v>0</v>
      </c>
      <c r="Y1932" s="429">
        <f t="shared" si="44"/>
        <v>0</v>
      </c>
      <c r="Z1932" s="429">
        <f t="shared" si="44"/>
        <v>0</v>
      </c>
      <c r="AA1932" s="429" t="s">
        <v>1296</v>
      </c>
    </row>
    <row r="1933" spans="1:27" x14ac:dyDescent="0.25">
      <c r="A1933" t="s">
        <v>149</v>
      </c>
      <c r="B1933" t="s">
        <v>186</v>
      </c>
      <c r="C1933" t="s">
        <v>1459</v>
      </c>
      <c r="D1933" t="s">
        <v>1384</v>
      </c>
      <c r="E1933" t="s">
        <v>1326</v>
      </c>
      <c r="F1933" t="s">
        <v>1293</v>
      </c>
      <c r="G1933">
        <v>35</v>
      </c>
      <c r="H1933" t="s">
        <v>1461</v>
      </c>
      <c r="I1933" t="s">
        <v>534</v>
      </c>
      <c r="J1933" t="s">
        <v>1478</v>
      </c>
      <c r="K1933" t="s">
        <v>1386</v>
      </c>
      <c r="L1933">
        <v>0</v>
      </c>
      <c r="M1933">
        <v>1.3011571683297092</v>
      </c>
      <c r="N1933">
        <v>0</v>
      </c>
      <c r="O1933">
        <v>0</v>
      </c>
      <c r="P1933">
        <v>0</v>
      </c>
      <c r="Q1933">
        <v>0</v>
      </c>
      <c r="R1933" t="s">
        <v>531</v>
      </c>
      <c r="S1933" t="s">
        <v>531</v>
      </c>
      <c r="T1933" t="s">
        <v>531</v>
      </c>
      <c r="U1933" t="s">
        <v>531</v>
      </c>
      <c r="W1933" s="429">
        <f t="shared" si="44"/>
        <v>0</v>
      </c>
      <c r="X1933" s="429">
        <f t="shared" si="44"/>
        <v>0</v>
      </c>
      <c r="Y1933" s="429">
        <f t="shared" si="44"/>
        <v>0</v>
      </c>
      <c r="Z1933" s="429">
        <f t="shared" si="44"/>
        <v>0</v>
      </c>
      <c r="AA1933" s="429" t="s">
        <v>1296</v>
      </c>
    </row>
    <row r="1934" spans="1:27" x14ac:dyDescent="0.25">
      <c r="A1934" t="s">
        <v>149</v>
      </c>
      <c r="B1934" t="s">
        <v>186</v>
      </c>
      <c r="C1934" t="s">
        <v>1459</v>
      </c>
      <c r="D1934" t="s">
        <v>1384</v>
      </c>
      <c r="E1934" t="s">
        <v>1326</v>
      </c>
      <c r="F1934" t="s">
        <v>1293</v>
      </c>
      <c r="G1934">
        <v>35</v>
      </c>
      <c r="H1934" t="s">
        <v>1461</v>
      </c>
      <c r="I1934" t="s">
        <v>534</v>
      </c>
      <c r="J1934" t="s">
        <v>1478</v>
      </c>
      <c r="K1934" t="s">
        <v>1386</v>
      </c>
      <c r="L1934">
        <v>3.3711799361269739</v>
      </c>
      <c r="M1934">
        <v>0</v>
      </c>
      <c r="N1934">
        <v>0.59143507651350413</v>
      </c>
      <c r="O1934">
        <v>0</v>
      </c>
      <c r="P1934">
        <v>5.9143507651350416E-2</v>
      </c>
      <c r="Q1934">
        <v>5.9143507651350416E-2</v>
      </c>
      <c r="R1934" t="s">
        <v>531</v>
      </c>
      <c r="S1934" t="s">
        <v>531</v>
      </c>
      <c r="T1934" t="s">
        <v>531</v>
      </c>
      <c r="U1934" t="s">
        <v>531</v>
      </c>
      <c r="W1934" s="429">
        <f t="shared" si="44"/>
        <v>0</v>
      </c>
      <c r="X1934" s="429">
        <f t="shared" si="44"/>
        <v>0</v>
      </c>
      <c r="Y1934" s="429">
        <f t="shared" si="44"/>
        <v>0</v>
      </c>
      <c r="Z1934" s="429">
        <f t="shared" si="44"/>
        <v>0</v>
      </c>
      <c r="AA1934" s="429" t="s">
        <v>1296</v>
      </c>
    </row>
    <row r="1935" spans="1:27" x14ac:dyDescent="0.25">
      <c r="A1935" t="s">
        <v>149</v>
      </c>
      <c r="B1935" t="s">
        <v>186</v>
      </c>
      <c r="C1935" t="s">
        <v>1459</v>
      </c>
      <c r="D1935" t="s">
        <v>1384</v>
      </c>
      <c r="E1935" t="s">
        <v>1326</v>
      </c>
      <c r="F1935" t="s">
        <v>1293</v>
      </c>
      <c r="G1935">
        <v>35</v>
      </c>
      <c r="H1935" t="s">
        <v>1461</v>
      </c>
      <c r="I1935" t="s">
        <v>534</v>
      </c>
      <c r="J1935" t="s">
        <v>1478</v>
      </c>
      <c r="K1935" t="s">
        <v>1386</v>
      </c>
      <c r="L1935">
        <v>10.586687869591723</v>
      </c>
      <c r="M1935">
        <v>2.1883097830999656</v>
      </c>
      <c r="N1935">
        <v>13.307289221553843</v>
      </c>
      <c r="O1935">
        <v>0</v>
      </c>
      <c r="P1935">
        <v>0</v>
      </c>
      <c r="Q1935">
        <v>0</v>
      </c>
      <c r="R1935" t="s">
        <v>531</v>
      </c>
      <c r="S1935" t="s">
        <v>531</v>
      </c>
      <c r="T1935" t="s">
        <v>531</v>
      </c>
      <c r="U1935" t="s">
        <v>531</v>
      </c>
      <c r="W1935" s="429">
        <f t="shared" si="44"/>
        <v>0</v>
      </c>
      <c r="X1935" s="429">
        <f t="shared" si="44"/>
        <v>0</v>
      </c>
      <c r="Y1935" s="429">
        <f t="shared" si="44"/>
        <v>0</v>
      </c>
      <c r="Z1935" s="429">
        <f t="shared" si="44"/>
        <v>0</v>
      </c>
      <c r="AA1935" s="429" t="s">
        <v>1296</v>
      </c>
    </row>
    <row r="1936" spans="1:27" x14ac:dyDescent="0.25">
      <c r="A1936" t="s">
        <v>149</v>
      </c>
      <c r="B1936" t="s">
        <v>186</v>
      </c>
      <c r="C1936" t="s">
        <v>1459</v>
      </c>
      <c r="D1936" t="s">
        <v>1384</v>
      </c>
      <c r="E1936" t="s">
        <v>1326</v>
      </c>
      <c r="F1936" t="s">
        <v>1293</v>
      </c>
      <c r="G1936">
        <v>35</v>
      </c>
      <c r="H1936" t="s">
        <v>1461</v>
      </c>
      <c r="I1936" t="s">
        <v>534</v>
      </c>
      <c r="J1936" t="s">
        <v>1478</v>
      </c>
      <c r="K1936" t="s">
        <v>1386</v>
      </c>
      <c r="L1936">
        <v>10.586687869591723</v>
      </c>
      <c r="M1936">
        <v>2.1883097830999656</v>
      </c>
      <c r="N1936">
        <v>13.307289221553843</v>
      </c>
      <c r="O1936">
        <v>0</v>
      </c>
      <c r="P1936">
        <v>0</v>
      </c>
      <c r="Q1936">
        <v>0</v>
      </c>
      <c r="R1936" t="s">
        <v>531</v>
      </c>
      <c r="S1936" t="s">
        <v>531</v>
      </c>
      <c r="T1936" t="s">
        <v>531</v>
      </c>
      <c r="U1936" t="s">
        <v>531</v>
      </c>
      <c r="W1936" s="429">
        <f t="shared" si="44"/>
        <v>0</v>
      </c>
      <c r="X1936" s="429">
        <f t="shared" si="44"/>
        <v>0</v>
      </c>
      <c r="Y1936" s="429">
        <f t="shared" si="44"/>
        <v>0</v>
      </c>
      <c r="Z1936" s="429">
        <f t="shared" si="44"/>
        <v>0</v>
      </c>
      <c r="AA1936" s="429" t="s">
        <v>1296</v>
      </c>
    </row>
    <row r="1937" spans="1:27" x14ac:dyDescent="0.25">
      <c r="A1937" t="s">
        <v>149</v>
      </c>
      <c r="B1937" t="s">
        <v>186</v>
      </c>
      <c r="C1937" t="s">
        <v>1459</v>
      </c>
      <c r="D1937" t="s">
        <v>1384</v>
      </c>
      <c r="E1937" t="s">
        <v>1326</v>
      </c>
      <c r="F1937" t="s">
        <v>1293</v>
      </c>
      <c r="G1937">
        <v>35</v>
      </c>
      <c r="H1937" t="s">
        <v>1461</v>
      </c>
      <c r="I1937" t="s">
        <v>534</v>
      </c>
      <c r="J1937" t="s">
        <v>1478</v>
      </c>
      <c r="K1937" t="s">
        <v>1386</v>
      </c>
      <c r="L1937">
        <v>0</v>
      </c>
      <c r="M1937">
        <v>7.1563644258133996</v>
      </c>
      <c r="N1937">
        <v>0</v>
      </c>
      <c r="O1937">
        <v>0</v>
      </c>
      <c r="P1937">
        <v>0</v>
      </c>
      <c r="Q1937">
        <v>0</v>
      </c>
      <c r="R1937" t="s">
        <v>531</v>
      </c>
      <c r="S1937" t="s">
        <v>531</v>
      </c>
      <c r="T1937" t="s">
        <v>531</v>
      </c>
      <c r="U1937" t="s">
        <v>531</v>
      </c>
      <c r="W1937" s="429">
        <f t="shared" si="44"/>
        <v>0</v>
      </c>
      <c r="X1937" s="429">
        <f t="shared" si="44"/>
        <v>0</v>
      </c>
      <c r="Y1937" s="429">
        <f t="shared" si="44"/>
        <v>0</v>
      </c>
      <c r="Z1937" s="429">
        <f t="shared" si="44"/>
        <v>0</v>
      </c>
      <c r="AA1937" s="429" t="s">
        <v>1296</v>
      </c>
    </row>
    <row r="1938" spans="1:27" x14ac:dyDescent="0.25">
      <c r="A1938" t="s">
        <v>149</v>
      </c>
      <c r="B1938" t="s">
        <v>186</v>
      </c>
      <c r="C1938" t="s">
        <v>1459</v>
      </c>
      <c r="D1938" t="s">
        <v>1384</v>
      </c>
      <c r="E1938" t="s">
        <v>1326</v>
      </c>
      <c r="F1938" t="s">
        <v>1293</v>
      </c>
      <c r="G1938">
        <v>35</v>
      </c>
      <c r="H1938" t="s">
        <v>1461</v>
      </c>
      <c r="I1938" t="s">
        <v>534</v>
      </c>
      <c r="J1938" t="s">
        <v>1478</v>
      </c>
      <c r="K1938" t="s">
        <v>1386</v>
      </c>
      <c r="L1938">
        <v>10.586687869591723</v>
      </c>
      <c r="M1938">
        <v>2.1883097830999656</v>
      </c>
      <c r="N1938">
        <v>13.307289221553843</v>
      </c>
      <c r="O1938">
        <v>0</v>
      </c>
      <c r="P1938">
        <v>0</v>
      </c>
      <c r="Q1938">
        <v>0</v>
      </c>
      <c r="R1938" t="s">
        <v>531</v>
      </c>
      <c r="S1938" t="s">
        <v>531</v>
      </c>
      <c r="T1938" t="s">
        <v>531</v>
      </c>
      <c r="U1938" t="s">
        <v>531</v>
      </c>
      <c r="W1938" s="429">
        <f t="shared" si="44"/>
        <v>0</v>
      </c>
      <c r="X1938" s="429">
        <f t="shared" si="44"/>
        <v>0</v>
      </c>
      <c r="Y1938" s="429">
        <f t="shared" si="44"/>
        <v>0</v>
      </c>
      <c r="Z1938" s="429">
        <f t="shared" si="44"/>
        <v>0</v>
      </c>
      <c r="AA1938" s="429" t="s">
        <v>1296</v>
      </c>
    </row>
    <row r="1939" spans="1:27" x14ac:dyDescent="0.25">
      <c r="A1939" t="s">
        <v>149</v>
      </c>
      <c r="B1939" t="s">
        <v>186</v>
      </c>
      <c r="C1939" t="s">
        <v>1459</v>
      </c>
      <c r="D1939" t="s">
        <v>1384</v>
      </c>
      <c r="E1939" t="s">
        <v>1326</v>
      </c>
      <c r="F1939" t="s">
        <v>1293</v>
      </c>
      <c r="G1939">
        <v>35</v>
      </c>
      <c r="H1939" t="s">
        <v>1461</v>
      </c>
      <c r="I1939" t="s">
        <v>534</v>
      </c>
      <c r="J1939" t="s">
        <v>1478</v>
      </c>
      <c r="K1939" t="s">
        <v>1386</v>
      </c>
      <c r="L1939">
        <v>0</v>
      </c>
      <c r="M1939">
        <v>12.89328466799439</v>
      </c>
      <c r="N1939">
        <v>0</v>
      </c>
      <c r="O1939">
        <v>0</v>
      </c>
      <c r="P1939">
        <v>0</v>
      </c>
      <c r="Q1939">
        <v>0</v>
      </c>
      <c r="R1939" t="s">
        <v>531</v>
      </c>
      <c r="S1939" t="s">
        <v>531</v>
      </c>
      <c r="T1939" t="s">
        <v>531</v>
      </c>
      <c r="U1939" t="s">
        <v>531</v>
      </c>
      <c r="W1939" s="429">
        <f t="shared" si="44"/>
        <v>0</v>
      </c>
      <c r="X1939" s="429">
        <f t="shared" si="44"/>
        <v>0</v>
      </c>
      <c r="Y1939" s="429">
        <f t="shared" si="44"/>
        <v>0</v>
      </c>
      <c r="Z1939" s="429">
        <f t="shared" si="44"/>
        <v>0</v>
      </c>
      <c r="AA1939" s="429" t="s">
        <v>1296</v>
      </c>
    </row>
    <row r="1940" spans="1:27" x14ac:dyDescent="0.25">
      <c r="A1940" t="s">
        <v>149</v>
      </c>
      <c r="B1940" t="s">
        <v>186</v>
      </c>
      <c r="C1940" t="s">
        <v>1459</v>
      </c>
      <c r="D1940" t="s">
        <v>1384</v>
      </c>
      <c r="E1940" t="s">
        <v>1326</v>
      </c>
      <c r="F1940" t="s">
        <v>1293</v>
      </c>
      <c r="G1940">
        <v>35</v>
      </c>
      <c r="H1940" t="s">
        <v>1461</v>
      </c>
      <c r="I1940" t="s">
        <v>534</v>
      </c>
      <c r="J1940" t="s">
        <v>1478</v>
      </c>
      <c r="K1940" t="s">
        <v>1386</v>
      </c>
      <c r="L1940">
        <v>0</v>
      </c>
      <c r="M1940">
        <v>11.178122946105228</v>
      </c>
      <c r="N1940">
        <v>0</v>
      </c>
      <c r="O1940">
        <v>0</v>
      </c>
      <c r="P1940">
        <v>0</v>
      </c>
      <c r="Q1940">
        <v>0</v>
      </c>
      <c r="R1940" t="s">
        <v>531</v>
      </c>
      <c r="S1940" t="s">
        <v>531</v>
      </c>
      <c r="T1940" t="s">
        <v>531</v>
      </c>
      <c r="U1940" t="s">
        <v>531</v>
      </c>
      <c r="W1940" s="429">
        <f t="shared" si="44"/>
        <v>0</v>
      </c>
      <c r="X1940" s="429">
        <f t="shared" si="44"/>
        <v>0</v>
      </c>
      <c r="Y1940" s="429">
        <f t="shared" si="44"/>
        <v>0</v>
      </c>
      <c r="Z1940" s="429">
        <f t="shared" si="44"/>
        <v>0</v>
      </c>
      <c r="AA1940" s="429" t="s">
        <v>1296</v>
      </c>
    </row>
    <row r="1941" spans="1:27" x14ac:dyDescent="0.25">
      <c r="A1941" t="s">
        <v>149</v>
      </c>
      <c r="B1941" t="s">
        <v>186</v>
      </c>
      <c r="C1941" t="s">
        <v>1459</v>
      </c>
      <c r="D1941" t="s">
        <v>1384</v>
      </c>
      <c r="E1941" t="s">
        <v>1326</v>
      </c>
      <c r="F1941" t="s">
        <v>1293</v>
      </c>
      <c r="G1941">
        <v>35</v>
      </c>
      <c r="H1941" t="s">
        <v>1461</v>
      </c>
      <c r="I1941" t="s">
        <v>534</v>
      </c>
      <c r="J1941" t="s">
        <v>1478</v>
      </c>
      <c r="K1941" t="s">
        <v>1386</v>
      </c>
      <c r="L1941">
        <v>0</v>
      </c>
      <c r="M1941">
        <v>11.178122946105228</v>
      </c>
      <c r="N1941">
        <v>0</v>
      </c>
      <c r="O1941">
        <v>0</v>
      </c>
      <c r="P1941">
        <v>0</v>
      </c>
      <c r="Q1941">
        <v>0</v>
      </c>
      <c r="R1941" t="s">
        <v>531</v>
      </c>
      <c r="S1941" t="s">
        <v>531</v>
      </c>
      <c r="T1941" t="s">
        <v>531</v>
      </c>
      <c r="U1941" t="s">
        <v>531</v>
      </c>
      <c r="W1941" s="429">
        <f t="shared" si="44"/>
        <v>0</v>
      </c>
      <c r="X1941" s="429">
        <f t="shared" si="44"/>
        <v>0</v>
      </c>
      <c r="Y1941" s="429">
        <f t="shared" si="44"/>
        <v>0</v>
      </c>
      <c r="Z1941" s="429">
        <f t="shared" si="44"/>
        <v>0</v>
      </c>
      <c r="AA1941" s="429" t="s">
        <v>1296</v>
      </c>
    </row>
    <row r="1942" spans="1:27" x14ac:dyDescent="0.25">
      <c r="A1942" t="s">
        <v>149</v>
      </c>
      <c r="B1942" t="s">
        <v>186</v>
      </c>
      <c r="C1942" t="s">
        <v>1459</v>
      </c>
      <c r="D1942" t="s">
        <v>1384</v>
      </c>
      <c r="E1942" t="s">
        <v>1326</v>
      </c>
      <c r="F1942" t="s">
        <v>1293</v>
      </c>
      <c r="G1942">
        <v>35</v>
      </c>
      <c r="H1942" t="s">
        <v>1461</v>
      </c>
      <c r="I1942" t="s">
        <v>534</v>
      </c>
      <c r="J1942" t="s">
        <v>1478</v>
      </c>
      <c r="K1942" t="s">
        <v>1386</v>
      </c>
      <c r="L1942">
        <v>11.769558022618732</v>
      </c>
      <c r="M1942">
        <v>7.8660865176296051</v>
      </c>
      <c r="N1942">
        <v>20.818514693275347</v>
      </c>
      <c r="O1942">
        <v>0</v>
      </c>
      <c r="P1942">
        <v>0</v>
      </c>
      <c r="Q1942">
        <v>0</v>
      </c>
      <c r="R1942" t="s">
        <v>531</v>
      </c>
      <c r="S1942" t="s">
        <v>531</v>
      </c>
      <c r="T1942" t="s">
        <v>531</v>
      </c>
      <c r="U1942" t="s">
        <v>531</v>
      </c>
      <c r="W1942" s="429">
        <f t="shared" si="44"/>
        <v>0</v>
      </c>
      <c r="X1942" s="429">
        <f t="shared" si="44"/>
        <v>0</v>
      </c>
      <c r="Y1942" s="429">
        <f t="shared" si="44"/>
        <v>0</v>
      </c>
      <c r="Z1942" s="429">
        <f t="shared" si="44"/>
        <v>0</v>
      </c>
      <c r="AA1942" s="429" t="s">
        <v>1296</v>
      </c>
    </row>
    <row r="1943" spans="1:27" x14ac:dyDescent="0.25">
      <c r="A1943" t="s">
        <v>149</v>
      </c>
      <c r="B1943" t="s">
        <v>186</v>
      </c>
      <c r="C1943" t="s">
        <v>1459</v>
      </c>
      <c r="D1943" t="s">
        <v>1384</v>
      </c>
      <c r="E1943" t="s">
        <v>1326</v>
      </c>
      <c r="F1943" t="s">
        <v>1293</v>
      </c>
      <c r="G1943">
        <v>35</v>
      </c>
      <c r="H1943" t="s">
        <v>1461</v>
      </c>
      <c r="I1943" t="s">
        <v>534</v>
      </c>
      <c r="J1943" t="s">
        <v>1478</v>
      </c>
      <c r="K1943" t="s">
        <v>1386</v>
      </c>
      <c r="L1943">
        <v>11.769558022618732</v>
      </c>
      <c r="M1943">
        <v>7.8660865176296051</v>
      </c>
      <c r="N1943">
        <v>20.818514693275347</v>
      </c>
      <c r="O1943">
        <v>0</v>
      </c>
      <c r="P1943">
        <v>0</v>
      </c>
      <c r="Q1943">
        <v>0</v>
      </c>
      <c r="R1943" t="s">
        <v>531</v>
      </c>
      <c r="S1943" t="s">
        <v>531</v>
      </c>
      <c r="T1943" t="s">
        <v>531</v>
      </c>
      <c r="U1943" t="s">
        <v>531</v>
      </c>
      <c r="W1943" s="429">
        <f t="shared" si="44"/>
        <v>0</v>
      </c>
      <c r="X1943" s="429">
        <f t="shared" si="44"/>
        <v>0</v>
      </c>
      <c r="Y1943" s="429">
        <f t="shared" si="44"/>
        <v>0</v>
      </c>
      <c r="Z1943" s="429">
        <f t="shared" si="44"/>
        <v>0</v>
      </c>
      <c r="AA1943" s="429" t="s">
        <v>1296</v>
      </c>
    </row>
    <row r="1944" spans="1:27" x14ac:dyDescent="0.25">
      <c r="A1944" t="s">
        <v>149</v>
      </c>
      <c r="B1944" t="s">
        <v>186</v>
      </c>
      <c r="C1944" t="s">
        <v>1459</v>
      </c>
      <c r="D1944" t="s">
        <v>1384</v>
      </c>
      <c r="E1944" t="s">
        <v>1326</v>
      </c>
      <c r="F1944" t="s">
        <v>1293</v>
      </c>
      <c r="G1944">
        <v>35</v>
      </c>
      <c r="H1944" t="s">
        <v>1461</v>
      </c>
      <c r="I1944" t="s">
        <v>534</v>
      </c>
      <c r="J1944" t="s">
        <v>1478</v>
      </c>
      <c r="K1944" t="s">
        <v>1386</v>
      </c>
      <c r="L1944">
        <v>0</v>
      </c>
      <c r="M1944">
        <v>5.9143507651350413</v>
      </c>
      <c r="N1944">
        <v>0</v>
      </c>
      <c r="O1944">
        <v>0</v>
      </c>
      <c r="P1944">
        <v>0</v>
      </c>
      <c r="Q1944">
        <v>0</v>
      </c>
      <c r="R1944" t="s">
        <v>531</v>
      </c>
      <c r="S1944" t="s">
        <v>531</v>
      </c>
      <c r="T1944" t="s">
        <v>531</v>
      </c>
      <c r="U1944" t="s">
        <v>531</v>
      </c>
      <c r="W1944" s="429">
        <f t="shared" si="44"/>
        <v>0</v>
      </c>
      <c r="X1944" s="429">
        <f t="shared" si="44"/>
        <v>0</v>
      </c>
      <c r="Y1944" s="429">
        <f t="shared" si="44"/>
        <v>0</v>
      </c>
      <c r="Z1944" s="429">
        <f t="shared" si="44"/>
        <v>0</v>
      </c>
      <c r="AA1944" s="429" t="s">
        <v>1296</v>
      </c>
    </row>
    <row r="1945" spans="1:27" x14ac:dyDescent="0.25">
      <c r="A1945" t="s">
        <v>149</v>
      </c>
      <c r="B1945" t="s">
        <v>186</v>
      </c>
      <c r="C1945" t="s">
        <v>1459</v>
      </c>
      <c r="D1945" t="s">
        <v>1384</v>
      </c>
      <c r="E1945" t="s">
        <v>1326</v>
      </c>
      <c r="F1945" t="s">
        <v>1293</v>
      </c>
      <c r="G1945">
        <v>35</v>
      </c>
      <c r="H1945" t="s">
        <v>1461</v>
      </c>
      <c r="I1945" t="s">
        <v>534</v>
      </c>
      <c r="J1945" t="s">
        <v>1478</v>
      </c>
      <c r="K1945" t="s">
        <v>1386</v>
      </c>
      <c r="L1945">
        <v>0</v>
      </c>
      <c r="M1945">
        <v>0.59143507651350413</v>
      </c>
      <c r="N1945">
        <v>0</v>
      </c>
      <c r="O1945">
        <v>0</v>
      </c>
      <c r="P1945">
        <v>0</v>
      </c>
      <c r="Q1945">
        <v>0</v>
      </c>
      <c r="R1945" t="s">
        <v>531</v>
      </c>
      <c r="S1945" t="s">
        <v>531</v>
      </c>
      <c r="T1945" t="s">
        <v>531</v>
      </c>
      <c r="U1945" t="s">
        <v>531</v>
      </c>
      <c r="W1945" s="429">
        <f t="shared" si="44"/>
        <v>0</v>
      </c>
      <c r="X1945" s="429">
        <f t="shared" si="44"/>
        <v>0</v>
      </c>
      <c r="Y1945" s="429">
        <f t="shared" si="44"/>
        <v>0</v>
      </c>
      <c r="Z1945" s="429">
        <f t="shared" si="44"/>
        <v>0</v>
      </c>
      <c r="AA1945" s="429" t="s">
        <v>1296</v>
      </c>
    </row>
    <row r="1946" spans="1:27" x14ac:dyDescent="0.25">
      <c r="A1946" t="s">
        <v>149</v>
      </c>
      <c r="B1946" t="s">
        <v>186</v>
      </c>
      <c r="C1946" t="s">
        <v>1459</v>
      </c>
      <c r="D1946" t="s">
        <v>1384</v>
      </c>
      <c r="E1946" t="s">
        <v>1326</v>
      </c>
      <c r="F1946" t="s">
        <v>1293</v>
      </c>
      <c r="G1946">
        <v>35</v>
      </c>
      <c r="H1946" t="s">
        <v>1461</v>
      </c>
      <c r="I1946" t="s">
        <v>534</v>
      </c>
      <c r="J1946" t="s">
        <v>1478</v>
      </c>
      <c r="K1946" t="s">
        <v>1386</v>
      </c>
      <c r="L1946">
        <v>11.592127499664683</v>
      </c>
      <c r="M1946">
        <v>7.7477995023269042</v>
      </c>
      <c r="N1946">
        <v>20.45773929660211</v>
      </c>
      <c r="O1946">
        <v>0</v>
      </c>
      <c r="P1946">
        <v>0</v>
      </c>
      <c r="Q1946">
        <v>0</v>
      </c>
      <c r="R1946" t="s">
        <v>531</v>
      </c>
      <c r="S1946" t="s">
        <v>531</v>
      </c>
      <c r="T1946" t="s">
        <v>531</v>
      </c>
      <c r="U1946" t="s">
        <v>531</v>
      </c>
      <c r="W1946" s="429">
        <f t="shared" si="44"/>
        <v>0</v>
      </c>
      <c r="X1946" s="429">
        <f t="shared" si="44"/>
        <v>0</v>
      </c>
      <c r="Y1946" s="429">
        <f t="shared" si="44"/>
        <v>0</v>
      </c>
      <c r="Z1946" s="429">
        <f t="shared" si="44"/>
        <v>0</v>
      </c>
      <c r="AA1946" s="429" t="s">
        <v>1296</v>
      </c>
    </row>
    <row r="1947" spans="1:27" x14ac:dyDescent="0.25">
      <c r="A1947" t="s">
        <v>149</v>
      </c>
      <c r="B1947" t="s">
        <v>186</v>
      </c>
      <c r="C1947" t="s">
        <v>1459</v>
      </c>
      <c r="D1947" t="s">
        <v>1384</v>
      </c>
      <c r="E1947" t="s">
        <v>1326</v>
      </c>
      <c r="F1947" t="s">
        <v>1293</v>
      </c>
      <c r="G1947">
        <v>35</v>
      </c>
      <c r="H1947" t="s">
        <v>1461</v>
      </c>
      <c r="I1947" t="s">
        <v>534</v>
      </c>
      <c r="J1947" t="s">
        <v>1478</v>
      </c>
      <c r="K1947" t="s">
        <v>1386</v>
      </c>
      <c r="L1947">
        <v>0</v>
      </c>
      <c r="M1947">
        <v>7.925230025280956</v>
      </c>
      <c r="N1947">
        <v>0</v>
      </c>
      <c r="O1947">
        <v>0</v>
      </c>
      <c r="P1947">
        <v>0</v>
      </c>
      <c r="Q1947">
        <v>0</v>
      </c>
      <c r="R1947" t="s">
        <v>531</v>
      </c>
      <c r="S1947" t="s">
        <v>531</v>
      </c>
      <c r="T1947" t="s">
        <v>531</v>
      </c>
      <c r="U1947" t="s">
        <v>531</v>
      </c>
      <c r="W1947" s="429">
        <f t="shared" si="44"/>
        <v>0</v>
      </c>
      <c r="X1947" s="429">
        <f t="shared" si="44"/>
        <v>0</v>
      </c>
      <c r="Y1947" s="429">
        <f t="shared" si="44"/>
        <v>0</v>
      </c>
      <c r="Z1947" s="429">
        <f t="shared" si="44"/>
        <v>0</v>
      </c>
      <c r="AA1947" s="429" t="s">
        <v>1296</v>
      </c>
    </row>
    <row r="1948" spans="1:27" x14ac:dyDescent="0.25">
      <c r="A1948" t="s">
        <v>149</v>
      </c>
      <c r="B1948" t="s">
        <v>186</v>
      </c>
      <c r="C1948" t="s">
        <v>1459</v>
      </c>
      <c r="D1948" t="s">
        <v>1384</v>
      </c>
      <c r="E1948" t="s">
        <v>1326</v>
      </c>
      <c r="F1948" t="s">
        <v>1293</v>
      </c>
      <c r="G1948">
        <v>35</v>
      </c>
      <c r="H1948" t="s">
        <v>1461</v>
      </c>
      <c r="I1948" t="s">
        <v>534</v>
      </c>
      <c r="J1948" t="s">
        <v>1478</v>
      </c>
      <c r="K1948" t="s">
        <v>1386</v>
      </c>
      <c r="L1948">
        <v>0</v>
      </c>
      <c r="M1948">
        <v>7.925230025280956</v>
      </c>
      <c r="N1948">
        <v>0</v>
      </c>
      <c r="O1948">
        <v>0</v>
      </c>
      <c r="P1948">
        <v>0</v>
      </c>
      <c r="Q1948">
        <v>0</v>
      </c>
      <c r="R1948" t="s">
        <v>531</v>
      </c>
      <c r="S1948" t="s">
        <v>531</v>
      </c>
      <c r="T1948" t="s">
        <v>531</v>
      </c>
      <c r="U1948" t="s">
        <v>531</v>
      </c>
      <c r="W1948" s="429">
        <f t="shared" si="44"/>
        <v>0</v>
      </c>
      <c r="X1948" s="429">
        <f t="shared" si="44"/>
        <v>0</v>
      </c>
      <c r="Y1948" s="429">
        <f t="shared" si="44"/>
        <v>0</v>
      </c>
      <c r="Z1948" s="429">
        <f t="shared" si="44"/>
        <v>0</v>
      </c>
      <c r="AA1948" s="429" t="s">
        <v>1296</v>
      </c>
    </row>
    <row r="1949" spans="1:27" x14ac:dyDescent="0.25">
      <c r="A1949" t="s">
        <v>149</v>
      </c>
      <c r="B1949" t="s">
        <v>186</v>
      </c>
      <c r="C1949" t="s">
        <v>1459</v>
      </c>
      <c r="D1949" t="s">
        <v>1384</v>
      </c>
      <c r="E1949" t="s">
        <v>1326</v>
      </c>
      <c r="F1949" t="s">
        <v>1293</v>
      </c>
      <c r="G1949">
        <v>35</v>
      </c>
      <c r="H1949" t="s">
        <v>1461</v>
      </c>
      <c r="I1949" t="s">
        <v>534</v>
      </c>
      <c r="J1949" t="s">
        <v>1478</v>
      </c>
      <c r="K1949" t="s">
        <v>1386</v>
      </c>
      <c r="L1949">
        <v>11.592127499664683</v>
      </c>
      <c r="M1949">
        <v>7.7477995023269042</v>
      </c>
      <c r="N1949">
        <v>20.45773929660211</v>
      </c>
      <c r="O1949">
        <v>0</v>
      </c>
      <c r="P1949">
        <v>0</v>
      </c>
      <c r="Q1949">
        <v>0</v>
      </c>
      <c r="R1949" t="s">
        <v>531</v>
      </c>
      <c r="S1949" t="s">
        <v>531</v>
      </c>
      <c r="T1949" t="s">
        <v>531</v>
      </c>
      <c r="U1949" t="s">
        <v>531</v>
      </c>
      <c r="W1949" s="429">
        <f t="shared" si="44"/>
        <v>0</v>
      </c>
      <c r="X1949" s="429">
        <f t="shared" si="44"/>
        <v>0</v>
      </c>
      <c r="Y1949" s="429">
        <f t="shared" si="44"/>
        <v>0</v>
      </c>
      <c r="Z1949" s="429">
        <f t="shared" si="44"/>
        <v>0</v>
      </c>
      <c r="AA1949" s="429" t="s">
        <v>1296</v>
      </c>
    </row>
    <row r="1950" spans="1:27" x14ac:dyDescent="0.25">
      <c r="A1950" t="s">
        <v>149</v>
      </c>
      <c r="B1950" t="s">
        <v>186</v>
      </c>
      <c r="C1950" t="s">
        <v>1459</v>
      </c>
      <c r="D1950" t="s">
        <v>1384</v>
      </c>
      <c r="E1950" t="s">
        <v>1326</v>
      </c>
      <c r="F1950" t="s">
        <v>1293</v>
      </c>
      <c r="G1950">
        <v>35</v>
      </c>
      <c r="H1950" t="s">
        <v>1461</v>
      </c>
      <c r="I1950" t="s">
        <v>534</v>
      </c>
      <c r="J1950" t="s">
        <v>1478</v>
      </c>
      <c r="K1950" t="s">
        <v>1386</v>
      </c>
      <c r="L1950">
        <v>0</v>
      </c>
      <c r="M1950">
        <v>98.41479673184709</v>
      </c>
      <c r="N1950">
        <v>0</v>
      </c>
      <c r="O1950">
        <v>0</v>
      </c>
      <c r="P1950">
        <v>0</v>
      </c>
      <c r="Q1950">
        <v>0</v>
      </c>
      <c r="R1950" t="s">
        <v>531</v>
      </c>
      <c r="S1950" t="s">
        <v>531</v>
      </c>
      <c r="T1950" t="s">
        <v>531</v>
      </c>
      <c r="U1950" t="s">
        <v>531</v>
      </c>
      <c r="W1950" s="429">
        <f t="shared" si="44"/>
        <v>0</v>
      </c>
      <c r="X1950" s="429">
        <f t="shared" si="44"/>
        <v>0</v>
      </c>
      <c r="Y1950" s="429">
        <f t="shared" si="44"/>
        <v>0</v>
      </c>
      <c r="Z1950" s="429">
        <f t="shared" si="44"/>
        <v>0</v>
      </c>
      <c r="AA1950" s="429" t="s">
        <v>1296</v>
      </c>
    </row>
    <row r="1951" spans="1:27" x14ac:dyDescent="0.25">
      <c r="A1951" t="s">
        <v>149</v>
      </c>
      <c r="B1951" t="s">
        <v>186</v>
      </c>
      <c r="C1951" t="s">
        <v>1459</v>
      </c>
      <c r="D1951" t="s">
        <v>1384</v>
      </c>
      <c r="E1951" t="s">
        <v>1326</v>
      </c>
      <c r="F1951" t="s">
        <v>1293</v>
      </c>
      <c r="G1951">
        <v>35</v>
      </c>
      <c r="H1951" t="s">
        <v>1461</v>
      </c>
      <c r="I1951" t="s">
        <v>534</v>
      </c>
      <c r="J1951" t="s">
        <v>1478</v>
      </c>
      <c r="K1951" t="s">
        <v>1386</v>
      </c>
      <c r="L1951">
        <v>0</v>
      </c>
      <c r="M1951">
        <v>98.41479673184709</v>
      </c>
      <c r="N1951">
        <v>0</v>
      </c>
      <c r="O1951">
        <v>0</v>
      </c>
      <c r="P1951">
        <v>0</v>
      </c>
      <c r="Q1951">
        <v>0</v>
      </c>
      <c r="R1951" t="s">
        <v>531</v>
      </c>
      <c r="S1951" t="s">
        <v>531</v>
      </c>
      <c r="T1951" t="s">
        <v>531</v>
      </c>
      <c r="U1951" t="s">
        <v>531</v>
      </c>
      <c r="W1951" s="429">
        <f t="shared" si="44"/>
        <v>0</v>
      </c>
      <c r="X1951" s="429">
        <f t="shared" si="44"/>
        <v>0</v>
      </c>
      <c r="Y1951" s="429">
        <f t="shared" si="44"/>
        <v>0</v>
      </c>
      <c r="Z1951" s="429">
        <f t="shared" si="44"/>
        <v>0</v>
      </c>
      <c r="AA1951" s="429" t="s">
        <v>1296</v>
      </c>
    </row>
    <row r="1952" spans="1:27" x14ac:dyDescent="0.25">
      <c r="A1952" t="s">
        <v>149</v>
      </c>
      <c r="B1952" t="s">
        <v>186</v>
      </c>
      <c r="C1952" t="s">
        <v>1459</v>
      </c>
      <c r="D1952" t="s">
        <v>1384</v>
      </c>
      <c r="E1952" t="s">
        <v>1326</v>
      </c>
      <c r="F1952" t="s">
        <v>1293</v>
      </c>
      <c r="G1952">
        <v>35</v>
      </c>
      <c r="H1952" t="s">
        <v>1461</v>
      </c>
      <c r="I1952" t="s">
        <v>534</v>
      </c>
      <c r="J1952" t="s">
        <v>1478</v>
      </c>
      <c r="K1952" t="s">
        <v>1386</v>
      </c>
      <c r="L1952">
        <v>0</v>
      </c>
      <c r="M1952">
        <v>3.9034715049891271</v>
      </c>
      <c r="N1952">
        <v>0</v>
      </c>
      <c r="O1952">
        <v>0</v>
      </c>
      <c r="P1952">
        <v>0</v>
      </c>
      <c r="Q1952">
        <v>0</v>
      </c>
      <c r="R1952" t="s">
        <v>531</v>
      </c>
      <c r="S1952" t="s">
        <v>531</v>
      </c>
      <c r="T1952" t="s">
        <v>531</v>
      </c>
      <c r="U1952" t="s">
        <v>531</v>
      </c>
      <c r="W1952" s="429">
        <f t="shared" si="44"/>
        <v>0</v>
      </c>
      <c r="X1952" s="429">
        <f t="shared" si="44"/>
        <v>0</v>
      </c>
      <c r="Y1952" s="429">
        <f t="shared" si="44"/>
        <v>0</v>
      </c>
      <c r="Z1952" s="429">
        <f t="shared" si="44"/>
        <v>0</v>
      </c>
      <c r="AA1952" s="429" t="s">
        <v>1296</v>
      </c>
    </row>
    <row r="1953" spans="1:27" x14ac:dyDescent="0.25">
      <c r="A1953" t="s">
        <v>149</v>
      </c>
      <c r="B1953" t="s">
        <v>186</v>
      </c>
      <c r="C1953" t="s">
        <v>1459</v>
      </c>
      <c r="D1953" t="s">
        <v>1384</v>
      </c>
      <c r="E1953" t="s">
        <v>1326</v>
      </c>
      <c r="F1953" t="s">
        <v>1293</v>
      </c>
      <c r="G1953">
        <v>35</v>
      </c>
      <c r="H1953" t="s">
        <v>1461</v>
      </c>
      <c r="I1953" t="s">
        <v>534</v>
      </c>
      <c r="J1953" t="s">
        <v>1478</v>
      </c>
      <c r="K1953" t="s">
        <v>1386</v>
      </c>
      <c r="L1953">
        <v>0</v>
      </c>
      <c r="M1953">
        <v>1.9517357524945635</v>
      </c>
      <c r="N1953">
        <v>0</v>
      </c>
      <c r="O1953">
        <v>0</v>
      </c>
      <c r="P1953">
        <v>0</v>
      </c>
      <c r="Q1953">
        <v>0</v>
      </c>
      <c r="R1953" t="s">
        <v>531</v>
      </c>
      <c r="S1953" t="s">
        <v>531</v>
      </c>
      <c r="T1953" t="s">
        <v>531</v>
      </c>
      <c r="U1953" t="s">
        <v>531</v>
      </c>
      <c r="W1953" s="429">
        <f t="shared" si="44"/>
        <v>0</v>
      </c>
      <c r="X1953" s="429">
        <f t="shared" si="44"/>
        <v>0</v>
      </c>
      <c r="Y1953" s="429">
        <f t="shared" si="44"/>
        <v>0</v>
      </c>
      <c r="Z1953" s="429">
        <f t="shared" si="44"/>
        <v>0</v>
      </c>
      <c r="AA1953" s="429" t="s">
        <v>1296</v>
      </c>
    </row>
    <row r="1954" spans="1:27" x14ac:dyDescent="0.25">
      <c r="A1954" t="s">
        <v>149</v>
      </c>
      <c r="B1954" t="s">
        <v>186</v>
      </c>
      <c r="C1954" t="s">
        <v>1459</v>
      </c>
      <c r="D1954" t="s">
        <v>1384</v>
      </c>
      <c r="E1954" t="s">
        <v>1326</v>
      </c>
      <c r="F1954" t="s">
        <v>1293</v>
      </c>
      <c r="G1954">
        <v>35</v>
      </c>
      <c r="H1954" t="s">
        <v>1461</v>
      </c>
      <c r="I1954" t="s">
        <v>534</v>
      </c>
      <c r="J1954" t="s">
        <v>1478</v>
      </c>
      <c r="K1954" t="s">
        <v>1386</v>
      </c>
      <c r="L1954">
        <v>0</v>
      </c>
      <c r="M1954">
        <v>4.4357630738512812</v>
      </c>
      <c r="N1954">
        <v>0</v>
      </c>
      <c r="O1954">
        <v>0</v>
      </c>
      <c r="P1954">
        <v>0</v>
      </c>
      <c r="Q1954">
        <v>0</v>
      </c>
      <c r="R1954" t="s">
        <v>531</v>
      </c>
      <c r="S1954" t="s">
        <v>531</v>
      </c>
      <c r="T1954" t="s">
        <v>531</v>
      </c>
      <c r="U1954" t="s">
        <v>531</v>
      </c>
      <c r="W1954" s="429">
        <f t="shared" si="44"/>
        <v>0</v>
      </c>
      <c r="X1954" s="429">
        <f t="shared" si="44"/>
        <v>0</v>
      </c>
      <c r="Y1954" s="429">
        <f t="shared" si="44"/>
        <v>0</v>
      </c>
      <c r="Z1954" s="429">
        <f t="shared" si="44"/>
        <v>0</v>
      </c>
      <c r="AA1954" s="429" t="s">
        <v>1296</v>
      </c>
    </row>
    <row r="1955" spans="1:27" x14ac:dyDescent="0.25">
      <c r="A1955" t="s">
        <v>149</v>
      </c>
      <c r="B1955" t="s">
        <v>186</v>
      </c>
      <c r="C1955" t="s">
        <v>1459</v>
      </c>
      <c r="D1955" t="s">
        <v>1384</v>
      </c>
      <c r="E1955" t="s">
        <v>1326</v>
      </c>
      <c r="F1955" t="s">
        <v>1293</v>
      </c>
      <c r="G1955">
        <v>35</v>
      </c>
      <c r="H1955" t="s">
        <v>1461</v>
      </c>
      <c r="I1955" t="s">
        <v>534</v>
      </c>
      <c r="J1955" t="s">
        <v>1478</v>
      </c>
      <c r="K1955" t="s">
        <v>1386</v>
      </c>
      <c r="L1955">
        <v>0</v>
      </c>
      <c r="M1955">
        <v>5.9143507651350413</v>
      </c>
      <c r="N1955">
        <v>0</v>
      </c>
      <c r="O1955">
        <v>0</v>
      </c>
      <c r="P1955">
        <v>0</v>
      </c>
      <c r="Q1955">
        <v>0</v>
      </c>
      <c r="R1955" t="s">
        <v>531</v>
      </c>
      <c r="S1955" t="s">
        <v>531</v>
      </c>
      <c r="T1955" t="s">
        <v>531</v>
      </c>
      <c r="U1955" t="s">
        <v>531</v>
      </c>
      <c r="W1955" s="429">
        <f t="shared" si="44"/>
        <v>0</v>
      </c>
      <c r="X1955" s="429">
        <f t="shared" si="44"/>
        <v>0</v>
      </c>
      <c r="Y1955" s="429">
        <f t="shared" si="44"/>
        <v>0</v>
      </c>
      <c r="Z1955" s="429">
        <f t="shared" si="44"/>
        <v>0</v>
      </c>
      <c r="AA1955" s="429" t="s">
        <v>1296</v>
      </c>
    </row>
    <row r="1956" spans="1:27" x14ac:dyDescent="0.25">
      <c r="A1956" t="s">
        <v>149</v>
      </c>
      <c r="B1956" t="s">
        <v>186</v>
      </c>
      <c r="C1956" t="s">
        <v>1459</v>
      </c>
      <c r="D1956" t="s">
        <v>1384</v>
      </c>
      <c r="E1956" t="s">
        <v>1326</v>
      </c>
      <c r="F1956" t="s">
        <v>1293</v>
      </c>
      <c r="G1956">
        <v>35</v>
      </c>
      <c r="H1956" t="s">
        <v>1461</v>
      </c>
      <c r="I1956" t="s">
        <v>534</v>
      </c>
      <c r="J1956" t="s">
        <v>1478</v>
      </c>
      <c r="K1956" t="s">
        <v>1386</v>
      </c>
      <c r="L1956">
        <v>15.318168481699756</v>
      </c>
      <c r="M1956">
        <v>13.366432729205194</v>
      </c>
      <c r="N1956">
        <v>54.766888085150477</v>
      </c>
      <c r="O1956">
        <v>0</v>
      </c>
      <c r="P1956">
        <v>0.59143507651350413</v>
      </c>
      <c r="Q1956">
        <v>0.59143507651350413</v>
      </c>
      <c r="R1956" t="s">
        <v>531</v>
      </c>
      <c r="S1956" t="s">
        <v>531</v>
      </c>
      <c r="T1956" t="s">
        <v>531</v>
      </c>
      <c r="U1956" t="s">
        <v>531</v>
      </c>
      <c r="W1956" s="429">
        <f t="shared" si="44"/>
        <v>0</v>
      </c>
      <c r="X1956" s="429">
        <f t="shared" si="44"/>
        <v>0</v>
      </c>
      <c r="Y1956" s="429">
        <f t="shared" si="44"/>
        <v>0</v>
      </c>
      <c r="Z1956" s="429">
        <f t="shared" si="44"/>
        <v>0</v>
      </c>
      <c r="AA1956" s="429" t="s">
        <v>1296</v>
      </c>
    </row>
    <row r="1957" spans="1:27" x14ac:dyDescent="0.25">
      <c r="A1957" t="s">
        <v>149</v>
      </c>
      <c r="B1957" t="s">
        <v>186</v>
      </c>
      <c r="C1957" t="s">
        <v>1459</v>
      </c>
      <c r="D1957" t="s">
        <v>1384</v>
      </c>
      <c r="E1957" t="s">
        <v>1326</v>
      </c>
      <c r="F1957" t="s">
        <v>1293</v>
      </c>
      <c r="G1957">
        <v>35</v>
      </c>
      <c r="H1957" t="s">
        <v>1461</v>
      </c>
      <c r="I1957" t="s">
        <v>534</v>
      </c>
      <c r="J1957" t="s">
        <v>1478</v>
      </c>
      <c r="K1957" t="s">
        <v>1386</v>
      </c>
      <c r="L1957">
        <v>0</v>
      </c>
      <c r="M1957">
        <v>1.7151617218891619</v>
      </c>
      <c r="N1957">
        <v>0</v>
      </c>
      <c r="O1957">
        <v>0</v>
      </c>
      <c r="P1957">
        <v>0</v>
      </c>
      <c r="Q1957">
        <v>0</v>
      </c>
      <c r="R1957" t="s">
        <v>531</v>
      </c>
      <c r="S1957" t="s">
        <v>531</v>
      </c>
      <c r="T1957" t="s">
        <v>531</v>
      </c>
      <c r="U1957" t="s">
        <v>531</v>
      </c>
      <c r="W1957" s="429">
        <f t="shared" si="44"/>
        <v>0</v>
      </c>
      <c r="X1957" s="429">
        <f t="shared" si="44"/>
        <v>0</v>
      </c>
      <c r="Y1957" s="429">
        <f t="shared" si="44"/>
        <v>0</v>
      </c>
      <c r="Z1957" s="429">
        <f t="shared" si="44"/>
        <v>0</v>
      </c>
      <c r="AA1957" s="429" t="s">
        <v>1296</v>
      </c>
    </row>
    <row r="1958" spans="1:27" x14ac:dyDescent="0.25">
      <c r="A1958" t="s">
        <v>149</v>
      </c>
      <c r="B1958" t="s">
        <v>186</v>
      </c>
      <c r="C1958" t="s">
        <v>1459</v>
      </c>
      <c r="D1958" t="s">
        <v>1384</v>
      </c>
      <c r="E1958" t="s">
        <v>1326</v>
      </c>
      <c r="F1958" t="s">
        <v>1293</v>
      </c>
      <c r="G1958">
        <v>35</v>
      </c>
      <c r="H1958" t="s">
        <v>1461</v>
      </c>
      <c r="I1958" t="s">
        <v>534</v>
      </c>
      <c r="J1958" t="s">
        <v>1478</v>
      </c>
      <c r="K1958" t="s">
        <v>1386</v>
      </c>
      <c r="L1958">
        <v>0</v>
      </c>
      <c r="M1958">
        <v>1.7151617218891619</v>
      </c>
      <c r="N1958">
        <v>0</v>
      </c>
      <c r="O1958">
        <v>0</v>
      </c>
      <c r="P1958">
        <v>0</v>
      </c>
      <c r="Q1958">
        <v>0</v>
      </c>
      <c r="R1958" t="s">
        <v>531</v>
      </c>
      <c r="S1958" t="s">
        <v>531</v>
      </c>
      <c r="T1958" t="s">
        <v>531</v>
      </c>
      <c r="U1958" t="s">
        <v>531</v>
      </c>
      <c r="W1958" s="429">
        <f t="shared" si="44"/>
        <v>0</v>
      </c>
      <c r="X1958" s="429">
        <f t="shared" si="44"/>
        <v>0</v>
      </c>
      <c r="Y1958" s="429">
        <f t="shared" si="44"/>
        <v>0</v>
      </c>
      <c r="Z1958" s="429">
        <f t="shared" si="44"/>
        <v>0</v>
      </c>
      <c r="AA1958" s="429" t="s">
        <v>1296</v>
      </c>
    </row>
    <row r="1959" spans="1:27" x14ac:dyDescent="0.25">
      <c r="A1959" t="s">
        <v>149</v>
      </c>
      <c r="B1959" t="s">
        <v>186</v>
      </c>
      <c r="C1959" t="s">
        <v>1459</v>
      </c>
      <c r="D1959" t="s">
        <v>1384</v>
      </c>
      <c r="E1959" t="s">
        <v>1326</v>
      </c>
      <c r="F1959" t="s">
        <v>1293</v>
      </c>
      <c r="G1959">
        <v>35</v>
      </c>
      <c r="H1959" t="s">
        <v>1461</v>
      </c>
      <c r="I1959" t="s">
        <v>534</v>
      </c>
      <c r="J1959" t="s">
        <v>1478</v>
      </c>
      <c r="K1959" t="s">
        <v>1386</v>
      </c>
      <c r="L1959">
        <v>0</v>
      </c>
      <c r="M1959">
        <v>0</v>
      </c>
      <c r="N1959">
        <v>0</v>
      </c>
      <c r="O1959">
        <v>0</v>
      </c>
      <c r="P1959">
        <v>0</v>
      </c>
      <c r="Q1959">
        <v>0</v>
      </c>
      <c r="R1959" t="s">
        <v>531</v>
      </c>
      <c r="S1959" t="s">
        <v>531</v>
      </c>
      <c r="T1959" t="s">
        <v>531</v>
      </c>
      <c r="U1959" t="s">
        <v>531</v>
      </c>
      <c r="W1959" s="429">
        <f t="shared" si="44"/>
        <v>0</v>
      </c>
      <c r="X1959" s="429">
        <f t="shared" si="44"/>
        <v>0</v>
      </c>
      <c r="Y1959" s="429">
        <f t="shared" si="44"/>
        <v>0</v>
      </c>
      <c r="Z1959" s="429">
        <f t="shared" si="44"/>
        <v>0</v>
      </c>
      <c r="AA1959" s="429" t="s">
        <v>1296</v>
      </c>
    </row>
    <row r="1960" spans="1:27" x14ac:dyDescent="0.25">
      <c r="A1960" t="s">
        <v>149</v>
      </c>
      <c r="B1960" t="s">
        <v>186</v>
      </c>
      <c r="C1960" t="s">
        <v>1459</v>
      </c>
      <c r="D1960" t="s">
        <v>1384</v>
      </c>
      <c r="E1960" t="s">
        <v>1326</v>
      </c>
      <c r="F1960" t="s">
        <v>1293</v>
      </c>
      <c r="G1960">
        <v>35</v>
      </c>
      <c r="H1960" t="s">
        <v>1461</v>
      </c>
      <c r="I1960" t="s">
        <v>534</v>
      </c>
      <c r="J1960" t="s">
        <v>1478</v>
      </c>
      <c r="K1960" t="s">
        <v>1386</v>
      </c>
      <c r="L1960">
        <v>0</v>
      </c>
      <c r="M1960">
        <v>1.1237266453756578</v>
      </c>
      <c r="N1960">
        <v>0</v>
      </c>
      <c r="O1960">
        <v>0</v>
      </c>
      <c r="P1960">
        <v>0</v>
      </c>
      <c r="Q1960">
        <v>0</v>
      </c>
      <c r="R1960" t="s">
        <v>531</v>
      </c>
      <c r="S1960" t="s">
        <v>531</v>
      </c>
      <c r="T1960" t="s">
        <v>531</v>
      </c>
      <c r="U1960" t="s">
        <v>531</v>
      </c>
      <c r="W1960" s="429">
        <f t="shared" si="44"/>
        <v>0</v>
      </c>
      <c r="X1960" s="429">
        <f t="shared" si="44"/>
        <v>0</v>
      </c>
      <c r="Y1960" s="429">
        <f t="shared" si="44"/>
        <v>0</v>
      </c>
      <c r="Z1960" s="429">
        <f t="shared" si="44"/>
        <v>0</v>
      </c>
      <c r="AA1960" s="429" t="s">
        <v>1296</v>
      </c>
    </row>
    <row r="1961" spans="1:27" x14ac:dyDescent="0.25">
      <c r="A1961" t="s">
        <v>149</v>
      </c>
      <c r="B1961" t="s">
        <v>186</v>
      </c>
      <c r="C1961" t="s">
        <v>1459</v>
      </c>
      <c r="D1961" t="s">
        <v>1384</v>
      </c>
      <c r="E1961" t="s">
        <v>1326</v>
      </c>
      <c r="F1961" t="s">
        <v>1293</v>
      </c>
      <c r="G1961">
        <v>35</v>
      </c>
      <c r="H1961" t="s">
        <v>1461</v>
      </c>
      <c r="I1961" t="s">
        <v>534</v>
      </c>
      <c r="J1961" t="s">
        <v>1478</v>
      </c>
      <c r="K1961" t="s">
        <v>1386</v>
      </c>
      <c r="L1961">
        <v>0</v>
      </c>
      <c r="M1961">
        <v>9.6995352548214662</v>
      </c>
      <c r="N1961">
        <v>0</v>
      </c>
      <c r="O1961">
        <v>0</v>
      </c>
      <c r="P1961">
        <v>0</v>
      </c>
      <c r="Q1961">
        <v>0</v>
      </c>
      <c r="R1961" t="s">
        <v>531</v>
      </c>
      <c r="S1961" t="s">
        <v>531</v>
      </c>
      <c r="T1961" t="s">
        <v>531</v>
      </c>
      <c r="U1961" t="s">
        <v>531</v>
      </c>
      <c r="W1961" s="429">
        <f t="shared" si="44"/>
        <v>0</v>
      </c>
      <c r="X1961" s="429">
        <f t="shared" si="44"/>
        <v>0</v>
      </c>
      <c r="Y1961" s="429">
        <f t="shared" si="44"/>
        <v>0</v>
      </c>
      <c r="Z1961" s="429">
        <f t="shared" si="44"/>
        <v>0</v>
      </c>
      <c r="AA1961" s="429" t="s">
        <v>1296</v>
      </c>
    </row>
    <row r="1962" spans="1:27" x14ac:dyDescent="0.25">
      <c r="A1962" t="s">
        <v>149</v>
      </c>
      <c r="B1962" t="s">
        <v>186</v>
      </c>
      <c r="C1962" t="s">
        <v>1459</v>
      </c>
      <c r="D1962" t="s">
        <v>1384</v>
      </c>
      <c r="E1962" t="s">
        <v>1326</v>
      </c>
      <c r="F1962" t="s">
        <v>1293</v>
      </c>
      <c r="G1962">
        <v>35</v>
      </c>
      <c r="H1962" t="s">
        <v>1461</v>
      </c>
      <c r="I1962" t="s">
        <v>534</v>
      </c>
      <c r="J1962" t="s">
        <v>1478</v>
      </c>
      <c r="K1962" t="s">
        <v>1386</v>
      </c>
      <c r="L1962">
        <v>0</v>
      </c>
      <c r="M1962">
        <v>1.7743052295405124</v>
      </c>
      <c r="N1962">
        <v>0</v>
      </c>
      <c r="O1962">
        <v>0</v>
      </c>
      <c r="P1962">
        <v>0</v>
      </c>
      <c r="Q1962">
        <v>0</v>
      </c>
      <c r="R1962" t="s">
        <v>531</v>
      </c>
      <c r="S1962" t="s">
        <v>531</v>
      </c>
      <c r="T1962" t="s">
        <v>531</v>
      </c>
      <c r="U1962" t="s">
        <v>531</v>
      </c>
      <c r="W1962" s="429">
        <f t="shared" si="44"/>
        <v>0</v>
      </c>
      <c r="X1962" s="429">
        <f t="shared" si="44"/>
        <v>0</v>
      </c>
      <c r="Y1962" s="429">
        <f t="shared" si="44"/>
        <v>0</v>
      </c>
      <c r="Z1962" s="429">
        <f t="shared" si="44"/>
        <v>0</v>
      </c>
      <c r="AA1962" s="429" t="s">
        <v>1296</v>
      </c>
    </row>
    <row r="1963" spans="1:27" x14ac:dyDescent="0.25">
      <c r="A1963" t="s">
        <v>149</v>
      </c>
      <c r="B1963" t="s">
        <v>186</v>
      </c>
      <c r="C1963" t="s">
        <v>1459</v>
      </c>
      <c r="D1963" t="s">
        <v>1384</v>
      </c>
      <c r="E1963" t="s">
        <v>1326</v>
      </c>
      <c r="F1963" t="s">
        <v>1293</v>
      </c>
      <c r="G1963">
        <v>35</v>
      </c>
      <c r="H1963" t="s">
        <v>1461</v>
      </c>
      <c r="I1963" t="s">
        <v>534</v>
      </c>
      <c r="J1963" t="s">
        <v>1478</v>
      </c>
      <c r="K1963" t="s">
        <v>1386</v>
      </c>
      <c r="L1963">
        <v>0</v>
      </c>
      <c r="M1963">
        <v>16.796756172983518</v>
      </c>
      <c r="N1963">
        <v>0</v>
      </c>
      <c r="O1963">
        <v>0</v>
      </c>
      <c r="P1963">
        <v>0</v>
      </c>
      <c r="Q1963">
        <v>0</v>
      </c>
      <c r="R1963" t="s">
        <v>531</v>
      </c>
      <c r="S1963" t="s">
        <v>531</v>
      </c>
      <c r="T1963" t="s">
        <v>531</v>
      </c>
      <c r="U1963" t="s">
        <v>531</v>
      </c>
      <c r="W1963" s="429">
        <f t="shared" si="44"/>
        <v>0</v>
      </c>
      <c r="X1963" s="429">
        <f t="shared" si="44"/>
        <v>0</v>
      </c>
      <c r="Y1963" s="429">
        <f t="shared" si="44"/>
        <v>0</v>
      </c>
      <c r="Z1963" s="429">
        <f t="shared" si="44"/>
        <v>0</v>
      </c>
      <c r="AA1963" s="429" t="s">
        <v>1296</v>
      </c>
    </row>
    <row r="1964" spans="1:27" x14ac:dyDescent="0.25">
      <c r="A1964" t="s">
        <v>149</v>
      </c>
      <c r="B1964" t="s">
        <v>186</v>
      </c>
      <c r="C1964" t="s">
        <v>1459</v>
      </c>
      <c r="D1964" t="s">
        <v>1384</v>
      </c>
      <c r="E1964" t="s">
        <v>1326</v>
      </c>
      <c r="F1964" t="s">
        <v>1293</v>
      </c>
      <c r="G1964">
        <v>35</v>
      </c>
      <c r="H1964" t="s">
        <v>1461</v>
      </c>
      <c r="I1964" t="s">
        <v>534</v>
      </c>
      <c r="J1964" t="s">
        <v>1478</v>
      </c>
      <c r="K1964" t="s">
        <v>1386</v>
      </c>
      <c r="L1964">
        <v>7.0380774105106996</v>
      </c>
      <c r="M1964">
        <v>7.8069430099782542</v>
      </c>
      <c r="N1964">
        <v>21.528236785091551</v>
      </c>
      <c r="O1964">
        <v>0</v>
      </c>
      <c r="P1964">
        <v>0</v>
      </c>
      <c r="Q1964">
        <v>0</v>
      </c>
      <c r="R1964" t="s">
        <v>531</v>
      </c>
      <c r="S1964" t="s">
        <v>531</v>
      </c>
      <c r="T1964" t="s">
        <v>531</v>
      </c>
      <c r="U1964" t="s">
        <v>531</v>
      </c>
      <c r="W1964" s="429">
        <f t="shared" si="44"/>
        <v>0</v>
      </c>
      <c r="X1964" s="429">
        <f t="shared" si="44"/>
        <v>0</v>
      </c>
      <c r="Y1964" s="429">
        <f t="shared" si="44"/>
        <v>0</v>
      </c>
      <c r="Z1964" s="429">
        <f t="shared" si="44"/>
        <v>0</v>
      </c>
      <c r="AA1964" s="429" t="s">
        <v>1296</v>
      </c>
    </row>
    <row r="1965" spans="1:27" x14ac:dyDescent="0.25">
      <c r="A1965" t="s">
        <v>149</v>
      </c>
      <c r="B1965" t="s">
        <v>186</v>
      </c>
      <c r="C1965" t="s">
        <v>1459</v>
      </c>
      <c r="D1965" t="s">
        <v>1384</v>
      </c>
      <c r="E1965" t="s">
        <v>1326</v>
      </c>
      <c r="F1965" t="s">
        <v>1293</v>
      </c>
      <c r="G1965">
        <v>35</v>
      </c>
      <c r="H1965" t="s">
        <v>1461</v>
      </c>
      <c r="I1965" t="s">
        <v>534</v>
      </c>
      <c r="J1965" t="s">
        <v>1478</v>
      </c>
      <c r="K1965" t="s">
        <v>1386</v>
      </c>
      <c r="L1965">
        <v>0.21291662754486149</v>
      </c>
      <c r="M1965">
        <v>7.6886559946755533</v>
      </c>
      <c r="N1965">
        <v>8.8715261477025617E-2</v>
      </c>
      <c r="O1965">
        <v>0</v>
      </c>
      <c r="P1965">
        <v>0</v>
      </c>
      <c r="Q1965">
        <v>0</v>
      </c>
      <c r="R1965" t="s">
        <v>531</v>
      </c>
      <c r="S1965" t="s">
        <v>531</v>
      </c>
      <c r="T1965" t="s">
        <v>531</v>
      </c>
      <c r="U1965" t="s">
        <v>531</v>
      </c>
      <c r="W1965" s="429">
        <f t="shared" si="44"/>
        <v>0</v>
      </c>
      <c r="X1965" s="429">
        <f t="shared" si="44"/>
        <v>0</v>
      </c>
      <c r="Y1965" s="429">
        <f t="shared" si="44"/>
        <v>0</v>
      </c>
      <c r="Z1965" s="429">
        <f t="shared" si="44"/>
        <v>0</v>
      </c>
      <c r="AA1965" s="429" t="s">
        <v>1296</v>
      </c>
    </row>
    <row r="1966" spans="1:27" x14ac:dyDescent="0.25">
      <c r="A1966" t="s">
        <v>149</v>
      </c>
      <c r="B1966" t="s">
        <v>186</v>
      </c>
      <c r="C1966" t="s">
        <v>1459</v>
      </c>
      <c r="D1966" t="s">
        <v>1384</v>
      </c>
      <c r="E1966" t="s">
        <v>1326</v>
      </c>
      <c r="F1966" t="s">
        <v>1293</v>
      </c>
      <c r="G1966">
        <v>35</v>
      </c>
      <c r="H1966" t="s">
        <v>1461</v>
      </c>
      <c r="I1966" t="s">
        <v>534</v>
      </c>
      <c r="J1966" t="s">
        <v>1478</v>
      </c>
      <c r="K1966" t="s">
        <v>1386</v>
      </c>
      <c r="L1966">
        <v>0</v>
      </c>
      <c r="M1966">
        <v>7.6886559946755533</v>
      </c>
      <c r="N1966">
        <v>0</v>
      </c>
      <c r="O1966">
        <v>0</v>
      </c>
      <c r="P1966">
        <v>0</v>
      </c>
      <c r="Q1966">
        <v>0</v>
      </c>
      <c r="R1966" t="s">
        <v>531</v>
      </c>
      <c r="S1966" t="s">
        <v>531</v>
      </c>
      <c r="T1966" t="s">
        <v>531</v>
      </c>
      <c r="U1966" t="s">
        <v>531</v>
      </c>
      <c r="W1966" s="429">
        <f t="shared" si="44"/>
        <v>0</v>
      </c>
      <c r="X1966" s="429">
        <f t="shared" si="44"/>
        <v>0</v>
      </c>
      <c r="Y1966" s="429">
        <f t="shared" si="44"/>
        <v>0</v>
      </c>
      <c r="Z1966" s="429">
        <f t="shared" si="44"/>
        <v>0</v>
      </c>
      <c r="AA1966" s="429" t="s">
        <v>1296</v>
      </c>
    </row>
    <row r="1967" spans="1:27" x14ac:dyDescent="0.25">
      <c r="A1967" t="s">
        <v>149</v>
      </c>
      <c r="B1967" t="s">
        <v>186</v>
      </c>
      <c r="C1967" t="s">
        <v>1459</v>
      </c>
      <c r="D1967" t="s">
        <v>1384</v>
      </c>
      <c r="E1967" t="s">
        <v>1326</v>
      </c>
      <c r="F1967" t="s">
        <v>1293</v>
      </c>
      <c r="G1967">
        <v>35</v>
      </c>
      <c r="H1967" t="s">
        <v>1461</v>
      </c>
      <c r="I1967" t="s">
        <v>534</v>
      </c>
      <c r="J1967" t="s">
        <v>1478</v>
      </c>
      <c r="K1967" t="s">
        <v>1386</v>
      </c>
      <c r="L1967">
        <v>1.0645831377243076</v>
      </c>
      <c r="M1967">
        <v>0</v>
      </c>
      <c r="N1967">
        <v>1.0645831377243076</v>
      </c>
      <c r="O1967">
        <v>0</v>
      </c>
      <c r="P1967">
        <v>0</v>
      </c>
      <c r="Q1967">
        <v>0</v>
      </c>
      <c r="R1967" t="s">
        <v>531</v>
      </c>
      <c r="S1967" t="s">
        <v>531</v>
      </c>
      <c r="T1967" t="s">
        <v>531</v>
      </c>
      <c r="U1967" t="s">
        <v>531</v>
      </c>
      <c r="W1967" s="429">
        <f t="shared" si="44"/>
        <v>0</v>
      </c>
      <c r="X1967" s="429">
        <f t="shared" si="44"/>
        <v>0</v>
      </c>
      <c r="Y1967" s="429">
        <f t="shared" si="44"/>
        <v>0</v>
      </c>
      <c r="Z1967" s="429">
        <f t="shared" si="44"/>
        <v>0</v>
      </c>
      <c r="AA1967" s="429" t="s">
        <v>1296</v>
      </c>
    </row>
    <row r="1968" spans="1:27" x14ac:dyDescent="0.25">
      <c r="A1968" t="s">
        <v>149</v>
      </c>
      <c r="B1968" t="s">
        <v>186</v>
      </c>
      <c r="C1968" t="s">
        <v>1459</v>
      </c>
      <c r="D1968" t="s">
        <v>1384</v>
      </c>
      <c r="E1968" t="s">
        <v>1326</v>
      </c>
      <c r="F1968" t="s">
        <v>1293</v>
      </c>
      <c r="G1968">
        <v>35</v>
      </c>
      <c r="H1968" t="s">
        <v>1461</v>
      </c>
      <c r="I1968" t="s">
        <v>534</v>
      </c>
      <c r="J1968" t="s">
        <v>1478</v>
      </c>
      <c r="K1968" t="s">
        <v>1386</v>
      </c>
      <c r="L1968">
        <v>0</v>
      </c>
      <c r="M1968">
        <v>0.29571753825675207</v>
      </c>
      <c r="N1968">
        <v>0</v>
      </c>
      <c r="O1968">
        <v>0</v>
      </c>
      <c r="P1968">
        <v>0</v>
      </c>
      <c r="Q1968">
        <v>0</v>
      </c>
      <c r="R1968" t="s">
        <v>531</v>
      </c>
      <c r="S1968" t="s">
        <v>531</v>
      </c>
      <c r="T1968" t="s">
        <v>531</v>
      </c>
      <c r="U1968" t="s">
        <v>531</v>
      </c>
      <c r="W1968" s="429">
        <f t="shared" si="44"/>
        <v>0</v>
      </c>
      <c r="X1968" s="429">
        <f t="shared" si="44"/>
        <v>0</v>
      </c>
      <c r="Y1968" s="429">
        <f t="shared" si="44"/>
        <v>0</v>
      </c>
      <c r="Z1968" s="429">
        <f t="shared" si="44"/>
        <v>0</v>
      </c>
      <c r="AA1968" s="429" t="s">
        <v>1296</v>
      </c>
    </row>
    <row r="1969" spans="1:27" x14ac:dyDescent="0.25">
      <c r="A1969" t="s">
        <v>149</v>
      </c>
      <c r="B1969" t="s">
        <v>186</v>
      </c>
      <c r="C1969" t="s">
        <v>1459</v>
      </c>
      <c r="D1969" t="s">
        <v>1384</v>
      </c>
      <c r="E1969" t="s">
        <v>1326</v>
      </c>
      <c r="F1969" t="s">
        <v>1293</v>
      </c>
      <c r="G1969">
        <v>35</v>
      </c>
      <c r="H1969" t="s">
        <v>1461</v>
      </c>
      <c r="I1969" t="s">
        <v>534</v>
      </c>
      <c r="J1969" t="s">
        <v>1478</v>
      </c>
      <c r="K1969" t="s">
        <v>1386</v>
      </c>
      <c r="L1969">
        <v>0</v>
      </c>
      <c r="M1969">
        <v>1.1828701530270083</v>
      </c>
      <c r="N1969">
        <v>0</v>
      </c>
      <c r="O1969">
        <v>0</v>
      </c>
      <c r="P1969">
        <v>0</v>
      </c>
      <c r="Q1969">
        <v>0</v>
      </c>
      <c r="R1969" t="s">
        <v>531</v>
      </c>
      <c r="S1969" t="s">
        <v>531</v>
      </c>
      <c r="T1969" t="s">
        <v>531</v>
      </c>
      <c r="U1969" t="s">
        <v>531</v>
      </c>
      <c r="W1969" s="429">
        <f t="shared" si="44"/>
        <v>0</v>
      </c>
      <c r="X1969" s="429">
        <f t="shared" si="44"/>
        <v>0</v>
      </c>
      <c r="Y1969" s="429">
        <f t="shared" si="44"/>
        <v>0</v>
      </c>
      <c r="Z1969" s="429">
        <f t="shared" si="44"/>
        <v>0</v>
      </c>
      <c r="AA1969" s="429" t="s">
        <v>1296</v>
      </c>
    </row>
    <row r="1970" spans="1:27" x14ac:dyDescent="0.25">
      <c r="A1970" t="s">
        <v>149</v>
      </c>
      <c r="B1970" t="s">
        <v>186</v>
      </c>
      <c r="C1970" t="s">
        <v>1459</v>
      </c>
      <c r="D1970" t="s">
        <v>1384</v>
      </c>
      <c r="E1970" t="s">
        <v>1326</v>
      </c>
      <c r="F1970" t="s">
        <v>1293</v>
      </c>
      <c r="G1970">
        <v>35</v>
      </c>
      <c r="H1970" t="s">
        <v>1461</v>
      </c>
      <c r="I1970" t="s">
        <v>534</v>
      </c>
      <c r="J1970" t="s">
        <v>1478</v>
      </c>
      <c r="K1970" t="s">
        <v>1386</v>
      </c>
      <c r="L1970">
        <v>0</v>
      </c>
      <c r="M1970">
        <v>0.11828701530270083</v>
      </c>
      <c r="N1970">
        <v>0</v>
      </c>
      <c r="O1970">
        <v>0</v>
      </c>
      <c r="P1970">
        <v>0</v>
      </c>
      <c r="Q1970">
        <v>0</v>
      </c>
      <c r="R1970" t="s">
        <v>531</v>
      </c>
      <c r="S1970" t="s">
        <v>531</v>
      </c>
      <c r="T1970" t="s">
        <v>531</v>
      </c>
      <c r="U1970" t="s">
        <v>531</v>
      </c>
      <c r="W1970" s="429">
        <f t="shared" si="44"/>
        <v>0</v>
      </c>
      <c r="X1970" s="429">
        <f t="shared" si="44"/>
        <v>0</v>
      </c>
      <c r="Y1970" s="429">
        <f t="shared" si="44"/>
        <v>0</v>
      </c>
      <c r="Z1970" s="429">
        <f t="shared" si="44"/>
        <v>0</v>
      </c>
      <c r="AA1970" s="429" t="s">
        <v>1296</v>
      </c>
    </row>
    <row r="1971" spans="1:27" x14ac:dyDescent="0.25">
      <c r="A1971" t="s">
        <v>149</v>
      </c>
      <c r="B1971" t="s">
        <v>186</v>
      </c>
      <c r="C1971" t="s">
        <v>1459</v>
      </c>
      <c r="D1971" t="s">
        <v>1384</v>
      </c>
      <c r="E1971" t="s">
        <v>1326</v>
      </c>
      <c r="F1971" t="s">
        <v>1293</v>
      </c>
      <c r="G1971">
        <v>35</v>
      </c>
      <c r="H1971" t="s">
        <v>1462</v>
      </c>
      <c r="I1971" t="s">
        <v>1463</v>
      </c>
      <c r="J1971" t="s">
        <v>1478</v>
      </c>
      <c r="K1971" t="s">
        <v>1386</v>
      </c>
      <c r="L1971">
        <v>0</v>
      </c>
      <c r="M1971">
        <v>0</v>
      </c>
      <c r="N1971">
        <v>0</v>
      </c>
      <c r="O1971">
        <v>0</v>
      </c>
      <c r="P1971">
        <v>0</v>
      </c>
      <c r="Q1971">
        <v>0</v>
      </c>
      <c r="R1971" t="s">
        <v>531</v>
      </c>
      <c r="S1971" t="s">
        <v>531</v>
      </c>
      <c r="T1971" t="s">
        <v>531</v>
      </c>
      <c r="U1971" t="s">
        <v>531</v>
      </c>
      <c r="W1971" s="429">
        <f t="shared" si="44"/>
        <v>0</v>
      </c>
      <c r="X1971" s="429">
        <f t="shared" si="44"/>
        <v>0</v>
      </c>
      <c r="Y1971" s="429">
        <f t="shared" si="44"/>
        <v>0</v>
      </c>
      <c r="Z1971" s="429">
        <f t="shared" si="44"/>
        <v>0</v>
      </c>
      <c r="AA1971" s="429" t="s">
        <v>1296</v>
      </c>
    </row>
    <row r="1972" spans="1:27" x14ac:dyDescent="0.25">
      <c r="A1972" t="s">
        <v>149</v>
      </c>
      <c r="B1972" t="s">
        <v>186</v>
      </c>
      <c r="C1972" t="s">
        <v>1459</v>
      </c>
      <c r="D1972" t="s">
        <v>1384</v>
      </c>
      <c r="E1972" t="s">
        <v>1326</v>
      </c>
      <c r="F1972" t="s">
        <v>1293</v>
      </c>
      <c r="G1972">
        <v>35</v>
      </c>
      <c r="H1972" t="s">
        <v>1462</v>
      </c>
      <c r="I1972" t="s">
        <v>1463</v>
      </c>
      <c r="J1972" t="s">
        <v>1478</v>
      </c>
      <c r="K1972" t="s">
        <v>1386</v>
      </c>
      <c r="L1972">
        <v>0</v>
      </c>
      <c r="M1972">
        <v>0</v>
      </c>
      <c r="N1972">
        <v>0</v>
      </c>
      <c r="O1972">
        <v>0</v>
      </c>
      <c r="P1972">
        <v>0</v>
      </c>
      <c r="Q1972">
        <v>0</v>
      </c>
      <c r="R1972" t="s">
        <v>531</v>
      </c>
      <c r="S1972" t="s">
        <v>531</v>
      </c>
      <c r="T1972" t="s">
        <v>531</v>
      </c>
      <c r="U1972" t="s">
        <v>531</v>
      </c>
      <c r="W1972" s="429">
        <f t="shared" si="44"/>
        <v>0</v>
      </c>
      <c r="X1972" s="429">
        <f t="shared" si="44"/>
        <v>0</v>
      </c>
      <c r="Y1972" s="429">
        <f t="shared" si="44"/>
        <v>0</v>
      </c>
      <c r="Z1972" s="429">
        <f t="shared" si="44"/>
        <v>0</v>
      </c>
      <c r="AA1972" s="429" t="s">
        <v>1296</v>
      </c>
    </row>
    <row r="1973" spans="1:27" x14ac:dyDescent="0.25">
      <c r="A1973" t="s">
        <v>149</v>
      </c>
      <c r="B1973" t="s">
        <v>186</v>
      </c>
      <c r="C1973" t="s">
        <v>1459</v>
      </c>
      <c r="D1973" t="s">
        <v>1384</v>
      </c>
      <c r="E1973" t="s">
        <v>1326</v>
      </c>
      <c r="F1973" t="s">
        <v>1293</v>
      </c>
      <c r="G1973">
        <v>35</v>
      </c>
      <c r="H1973" t="s">
        <v>1462</v>
      </c>
      <c r="I1973" t="s">
        <v>1463</v>
      </c>
      <c r="J1973" t="s">
        <v>1478</v>
      </c>
      <c r="K1973" t="s">
        <v>1386</v>
      </c>
      <c r="L1973">
        <v>0</v>
      </c>
      <c r="M1973">
        <v>0</v>
      </c>
      <c r="N1973">
        <v>0</v>
      </c>
      <c r="O1973">
        <v>0</v>
      </c>
      <c r="P1973">
        <v>0</v>
      </c>
      <c r="Q1973">
        <v>0</v>
      </c>
      <c r="R1973" t="s">
        <v>531</v>
      </c>
      <c r="S1973" t="s">
        <v>531</v>
      </c>
      <c r="T1973" t="s">
        <v>531</v>
      </c>
      <c r="U1973" t="s">
        <v>531</v>
      </c>
      <c r="W1973" s="429">
        <f t="shared" si="44"/>
        <v>0</v>
      </c>
      <c r="X1973" s="429">
        <f t="shared" si="44"/>
        <v>0</v>
      </c>
      <c r="Y1973" s="429">
        <f t="shared" si="44"/>
        <v>0</v>
      </c>
      <c r="Z1973" s="429">
        <f t="shared" si="44"/>
        <v>0</v>
      </c>
      <c r="AA1973" s="429" t="s">
        <v>1296</v>
      </c>
    </row>
    <row r="1974" spans="1:27" x14ac:dyDescent="0.25">
      <c r="A1974" t="s">
        <v>149</v>
      </c>
      <c r="B1974" t="s">
        <v>186</v>
      </c>
      <c r="C1974" t="s">
        <v>1459</v>
      </c>
      <c r="D1974" t="s">
        <v>1384</v>
      </c>
      <c r="E1974" t="s">
        <v>1326</v>
      </c>
      <c r="F1974" t="s">
        <v>1293</v>
      </c>
      <c r="G1974">
        <v>35</v>
      </c>
      <c r="H1974" t="s">
        <v>1462</v>
      </c>
      <c r="I1974" t="s">
        <v>1463</v>
      </c>
      <c r="J1974" t="s">
        <v>1478</v>
      </c>
      <c r="K1974" t="s">
        <v>1386</v>
      </c>
      <c r="L1974">
        <v>0</v>
      </c>
      <c r="M1974">
        <v>0</v>
      </c>
      <c r="N1974">
        <v>0</v>
      </c>
      <c r="O1974">
        <v>0</v>
      </c>
      <c r="P1974">
        <v>0</v>
      </c>
      <c r="Q1974">
        <v>0</v>
      </c>
      <c r="R1974" t="s">
        <v>531</v>
      </c>
      <c r="S1974" t="s">
        <v>531</v>
      </c>
      <c r="T1974" t="s">
        <v>531</v>
      </c>
      <c r="U1974" t="s">
        <v>531</v>
      </c>
      <c r="W1974" s="429">
        <f t="shared" si="44"/>
        <v>0</v>
      </c>
      <c r="X1974" s="429">
        <f t="shared" si="44"/>
        <v>0</v>
      </c>
      <c r="Y1974" s="429">
        <f t="shared" si="44"/>
        <v>0</v>
      </c>
      <c r="Z1974" s="429">
        <f t="shared" si="44"/>
        <v>0</v>
      </c>
      <c r="AA1974" s="429" t="s">
        <v>1296</v>
      </c>
    </row>
    <row r="1975" spans="1:27" x14ac:dyDescent="0.25">
      <c r="A1975" t="s">
        <v>149</v>
      </c>
      <c r="B1975" t="s">
        <v>186</v>
      </c>
      <c r="C1975" t="s">
        <v>1459</v>
      </c>
      <c r="D1975" t="s">
        <v>1384</v>
      </c>
      <c r="E1975" t="s">
        <v>1326</v>
      </c>
      <c r="F1975" t="s">
        <v>1293</v>
      </c>
      <c r="G1975">
        <v>35</v>
      </c>
      <c r="H1975" t="s">
        <v>1462</v>
      </c>
      <c r="I1975" t="s">
        <v>1463</v>
      </c>
      <c r="J1975" t="s">
        <v>1478</v>
      </c>
      <c r="K1975" t="s">
        <v>1386</v>
      </c>
      <c r="L1975">
        <v>0</v>
      </c>
      <c r="M1975">
        <v>0</v>
      </c>
      <c r="N1975">
        <v>0</v>
      </c>
      <c r="O1975">
        <v>0</v>
      </c>
      <c r="P1975">
        <v>0</v>
      </c>
      <c r="Q1975">
        <v>0</v>
      </c>
      <c r="R1975" t="s">
        <v>531</v>
      </c>
      <c r="S1975" t="s">
        <v>531</v>
      </c>
      <c r="T1975" t="s">
        <v>531</v>
      </c>
      <c r="U1975" t="s">
        <v>531</v>
      </c>
      <c r="W1975" s="429">
        <f t="shared" si="44"/>
        <v>0</v>
      </c>
      <c r="X1975" s="429">
        <f t="shared" si="44"/>
        <v>0</v>
      </c>
      <c r="Y1975" s="429">
        <f t="shared" si="44"/>
        <v>0</v>
      </c>
      <c r="Z1975" s="429">
        <f t="shared" si="44"/>
        <v>0</v>
      </c>
      <c r="AA1975" s="429" t="s">
        <v>1296</v>
      </c>
    </row>
    <row r="1976" spans="1:27" x14ac:dyDescent="0.25">
      <c r="A1976" t="s">
        <v>149</v>
      </c>
      <c r="B1976" t="s">
        <v>186</v>
      </c>
      <c r="C1976" t="s">
        <v>1459</v>
      </c>
      <c r="D1976" t="s">
        <v>1384</v>
      </c>
      <c r="E1976" t="s">
        <v>1326</v>
      </c>
      <c r="F1976" t="s">
        <v>1293</v>
      </c>
      <c r="G1976">
        <v>35</v>
      </c>
      <c r="H1976" t="s">
        <v>1462</v>
      </c>
      <c r="I1976" t="s">
        <v>1463</v>
      </c>
      <c r="J1976" t="s">
        <v>1478</v>
      </c>
      <c r="K1976" t="s">
        <v>1386</v>
      </c>
      <c r="L1976">
        <v>0</v>
      </c>
      <c r="M1976">
        <v>0</v>
      </c>
      <c r="N1976">
        <v>0</v>
      </c>
      <c r="O1976">
        <v>0</v>
      </c>
      <c r="P1976">
        <v>0</v>
      </c>
      <c r="Q1976">
        <v>0</v>
      </c>
      <c r="R1976" t="s">
        <v>531</v>
      </c>
      <c r="S1976" t="s">
        <v>531</v>
      </c>
      <c r="T1976" t="s">
        <v>531</v>
      </c>
      <c r="U1976" t="s">
        <v>531</v>
      </c>
      <c r="W1976" s="429">
        <f t="shared" si="44"/>
        <v>0</v>
      </c>
      <c r="X1976" s="429">
        <f t="shared" si="44"/>
        <v>0</v>
      </c>
      <c r="Y1976" s="429">
        <f t="shared" si="44"/>
        <v>0</v>
      </c>
      <c r="Z1976" s="429">
        <f t="shared" si="44"/>
        <v>0</v>
      </c>
      <c r="AA1976" s="429" t="s">
        <v>1296</v>
      </c>
    </row>
    <row r="1977" spans="1:27" x14ac:dyDescent="0.25">
      <c r="A1977" t="s">
        <v>149</v>
      </c>
      <c r="B1977" t="s">
        <v>186</v>
      </c>
      <c r="C1977" t="s">
        <v>1459</v>
      </c>
      <c r="D1977" t="s">
        <v>1384</v>
      </c>
      <c r="E1977" t="s">
        <v>1326</v>
      </c>
      <c r="F1977" t="s">
        <v>1293</v>
      </c>
      <c r="G1977">
        <v>35</v>
      </c>
      <c r="H1977" t="s">
        <v>1462</v>
      </c>
      <c r="I1977" t="s">
        <v>1463</v>
      </c>
      <c r="J1977" t="s">
        <v>1478</v>
      </c>
      <c r="K1977" t="s">
        <v>1386</v>
      </c>
      <c r="L1977">
        <v>0</v>
      </c>
      <c r="M1977">
        <v>0</v>
      </c>
      <c r="N1977">
        <v>0</v>
      </c>
      <c r="O1977">
        <v>0</v>
      </c>
      <c r="P1977">
        <v>0</v>
      </c>
      <c r="Q1977">
        <v>0</v>
      </c>
      <c r="R1977" t="s">
        <v>531</v>
      </c>
      <c r="S1977" t="s">
        <v>531</v>
      </c>
      <c r="T1977" t="s">
        <v>531</v>
      </c>
      <c r="U1977" t="s">
        <v>531</v>
      </c>
      <c r="W1977" s="429">
        <f t="shared" si="44"/>
        <v>0</v>
      </c>
      <c r="X1977" s="429">
        <f t="shared" si="44"/>
        <v>0</v>
      </c>
      <c r="Y1977" s="429">
        <f t="shared" si="44"/>
        <v>0</v>
      </c>
      <c r="Z1977" s="429">
        <f t="shared" si="44"/>
        <v>0</v>
      </c>
      <c r="AA1977" s="429" t="s">
        <v>1296</v>
      </c>
    </row>
    <row r="1978" spans="1:27" x14ac:dyDescent="0.25">
      <c r="A1978" t="s">
        <v>149</v>
      </c>
      <c r="B1978" t="s">
        <v>186</v>
      </c>
      <c r="C1978" t="s">
        <v>1459</v>
      </c>
      <c r="D1978" t="s">
        <v>1384</v>
      </c>
      <c r="E1978" t="s">
        <v>1326</v>
      </c>
      <c r="F1978" t="s">
        <v>1293</v>
      </c>
      <c r="G1978">
        <v>35</v>
      </c>
      <c r="H1978" t="s">
        <v>1464</v>
      </c>
      <c r="I1978" t="s">
        <v>186</v>
      </c>
      <c r="J1978" t="s">
        <v>1478</v>
      </c>
      <c r="K1978" t="s">
        <v>1386</v>
      </c>
      <c r="L1978">
        <v>0</v>
      </c>
      <c r="M1978">
        <v>0</v>
      </c>
      <c r="N1978">
        <v>0</v>
      </c>
      <c r="O1978">
        <v>0</v>
      </c>
      <c r="P1978">
        <v>0</v>
      </c>
      <c r="Q1978">
        <v>0</v>
      </c>
      <c r="R1978" t="s">
        <v>531</v>
      </c>
      <c r="S1978" t="s">
        <v>531</v>
      </c>
      <c r="T1978" t="s">
        <v>531</v>
      </c>
      <c r="U1978" t="s">
        <v>531</v>
      </c>
      <c r="W1978" s="429">
        <f t="shared" si="44"/>
        <v>0</v>
      </c>
      <c r="X1978" s="429">
        <f t="shared" si="44"/>
        <v>0</v>
      </c>
      <c r="Y1978" s="429">
        <f t="shared" si="44"/>
        <v>0</v>
      </c>
      <c r="Z1978" s="429">
        <f t="shared" si="44"/>
        <v>0</v>
      </c>
      <c r="AA1978" s="429" t="s">
        <v>1296</v>
      </c>
    </row>
    <row r="1979" spans="1:27" x14ac:dyDescent="0.25">
      <c r="A1979" t="s">
        <v>149</v>
      </c>
      <c r="B1979" t="s">
        <v>186</v>
      </c>
      <c r="C1979" t="s">
        <v>1459</v>
      </c>
      <c r="D1979" t="s">
        <v>1384</v>
      </c>
      <c r="E1979" t="s">
        <v>1326</v>
      </c>
      <c r="F1979" t="s">
        <v>1293</v>
      </c>
      <c r="G1979">
        <v>35</v>
      </c>
      <c r="H1979" t="s">
        <v>1464</v>
      </c>
      <c r="I1979" t="s">
        <v>186</v>
      </c>
      <c r="J1979" t="s">
        <v>1478</v>
      </c>
      <c r="K1979" t="s">
        <v>1386</v>
      </c>
      <c r="L1979">
        <v>0</v>
      </c>
      <c r="M1979">
        <v>0</v>
      </c>
      <c r="N1979">
        <v>0</v>
      </c>
      <c r="O1979">
        <v>0</v>
      </c>
      <c r="P1979">
        <v>0</v>
      </c>
      <c r="Q1979">
        <v>0</v>
      </c>
      <c r="R1979" t="s">
        <v>531</v>
      </c>
      <c r="S1979" t="s">
        <v>531</v>
      </c>
      <c r="T1979" t="s">
        <v>531</v>
      </c>
      <c r="U1979" t="s">
        <v>531</v>
      </c>
      <c r="W1979" s="429">
        <f t="shared" si="44"/>
        <v>0</v>
      </c>
      <c r="X1979" s="429">
        <f t="shared" si="44"/>
        <v>0</v>
      </c>
      <c r="Y1979" s="429">
        <f t="shared" si="44"/>
        <v>0</v>
      </c>
      <c r="Z1979" s="429">
        <f t="shared" si="44"/>
        <v>0</v>
      </c>
      <c r="AA1979" s="429" t="s">
        <v>1296</v>
      </c>
    </row>
    <row r="1980" spans="1:27" x14ac:dyDescent="0.25">
      <c r="A1980" t="s">
        <v>149</v>
      </c>
      <c r="B1980" t="s">
        <v>186</v>
      </c>
      <c r="C1980" t="s">
        <v>1459</v>
      </c>
      <c r="D1980" t="s">
        <v>1384</v>
      </c>
      <c r="E1980" t="s">
        <v>1326</v>
      </c>
      <c r="F1980" t="s">
        <v>1293</v>
      </c>
      <c r="G1980">
        <v>35</v>
      </c>
      <c r="H1980" t="s">
        <v>1464</v>
      </c>
      <c r="I1980" t="s">
        <v>186</v>
      </c>
      <c r="J1980" t="s">
        <v>1478</v>
      </c>
      <c r="K1980" t="s">
        <v>1386</v>
      </c>
      <c r="L1980">
        <v>0</v>
      </c>
      <c r="M1980">
        <v>0</v>
      </c>
      <c r="N1980">
        <v>0</v>
      </c>
      <c r="O1980">
        <v>0</v>
      </c>
      <c r="P1980">
        <v>0</v>
      </c>
      <c r="Q1980">
        <v>0</v>
      </c>
      <c r="R1980" t="s">
        <v>531</v>
      </c>
      <c r="S1980" t="s">
        <v>531</v>
      </c>
      <c r="T1980" t="s">
        <v>531</v>
      </c>
      <c r="U1980" t="s">
        <v>531</v>
      </c>
      <c r="W1980" s="429">
        <f t="shared" si="44"/>
        <v>0</v>
      </c>
      <c r="X1980" s="429">
        <f t="shared" si="44"/>
        <v>0</v>
      </c>
      <c r="Y1980" s="429">
        <f t="shared" si="44"/>
        <v>0</v>
      </c>
      <c r="Z1980" s="429">
        <f t="shared" si="44"/>
        <v>0</v>
      </c>
      <c r="AA1980" s="429" t="s">
        <v>1296</v>
      </c>
    </row>
    <row r="1981" spans="1:27" x14ac:dyDescent="0.25">
      <c r="A1981" t="s">
        <v>149</v>
      </c>
      <c r="B1981" t="s">
        <v>186</v>
      </c>
      <c r="C1981" t="s">
        <v>1459</v>
      </c>
      <c r="D1981" t="s">
        <v>1384</v>
      </c>
      <c r="E1981" t="s">
        <v>1326</v>
      </c>
      <c r="F1981" t="s">
        <v>1293</v>
      </c>
      <c r="G1981">
        <v>35</v>
      </c>
      <c r="H1981" t="s">
        <v>1464</v>
      </c>
      <c r="I1981" t="s">
        <v>186</v>
      </c>
      <c r="J1981" t="s">
        <v>1478</v>
      </c>
      <c r="K1981" t="s">
        <v>1386</v>
      </c>
      <c r="L1981">
        <v>0</v>
      </c>
      <c r="M1981">
        <v>2.8980318749161706</v>
      </c>
      <c r="N1981">
        <v>0</v>
      </c>
      <c r="O1981">
        <v>0</v>
      </c>
      <c r="P1981">
        <v>0</v>
      </c>
      <c r="Q1981">
        <v>0</v>
      </c>
      <c r="R1981" t="s">
        <v>531</v>
      </c>
      <c r="S1981" t="s">
        <v>531</v>
      </c>
      <c r="T1981" t="s">
        <v>531</v>
      </c>
      <c r="U1981" t="s">
        <v>531</v>
      </c>
      <c r="W1981" s="429">
        <f t="shared" si="44"/>
        <v>0</v>
      </c>
      <c r="X1981" s="429">
        <f t="shared" si="44"/>
        <v>0</v>
      </c>
      <c r="Y1981" s="429">
        <f t="shared" si="44"/>
        <v>0</v>
      </c>
      <c r="Z1981" s="429">
        <f t="shared" si="44"/>
        <v>0</v>
      </c>
      <c r="AA1981" s="429" t="s">
        <v>1296</v>
      </c>
    </row>
    <row r="1982" spans="1:27" x14ac:dyDescent="0.25">
      <c r="A1982" t="s">
        <v>149</v>
      </c>
      <c r="B1982" t="s">
        <v>186</v>
      </c>
      <c r="C1982" t="s">
        <v>1459</v>
      </c>
      <c r="D1982" t="s">
        <v>1384</v>
      </c>
      <c r="E1982" t="s">
        <v>1326</v>
      </c>
      <c r="F1982" t="s">
        <v>1293</v>
      </c>
      <c r="G1982">
        <v>35</v>
      </c>
      <c r="H1982" t="s">
        <v>1464</v>
      </c>
      <c r="I1982" t="s">
        <v>186</v>
      </c>
      <c r="J1982" t="s">
        <v>1478</v>
      </c>
      <c r="K1982" t="s">
        <v>1386</v>
      </c>
      <c r="L1982">
        <v>0</v>
      </c>
      <c r="M1982">
        <v>0</v>
      </c>
      <c r="N1982">
        <v>0</v>
      </c>
      <c r="O1982">
        <v>0</v>
      </c>
      <c r="P1982">
        <v>0</v>
      </c>
      <c r="Q1982">
        <v>0</v>
      </c>
      <c r="R1982" t="s">
        <v>531</v>
      </c>
      <c r="S1982" t="s">
        <v>531</v>
      </c>
      <c r="T1982" t="s">
        <v>531</v>
      </c>
      <c r="U1982" t="s">
        <v>531</v>
      </c>
      <c r="W1982" s="429">
        <f t="shared" si="44"/>
        <v>0</v>
      </c>
      <c r="X1982" s="429">
        <f t="shared" si="44"/>
        <v>0</v>
      </c>
      <c r="Y1982" s="429">
        <f t="shared" si="44"/>
        <v>0</v>
      </c>
      <c r="Z1982" s="429">
        <f t="shared" si="44"/>
        <v>0</v>
      </c>
      <c r="AA1982" s="429" t="s">
        <v>1296</v>
      </c>
    </row>
    <row r="1983" spans="1:27" x14ac:dyDescent="0.25">
      <c r="A1983" t="s">
        <v>149</v>
      </c>
      <c r="B1983" t="s">
        <v>186</v>
      </c>
      <c r="C1983" t="s">
        <v>1459</v>
      </c>
      <c r="D1983" t="s">
        <v>1384</v>
      </c>
      <c r="E1983" t="s">
        <v>1326</v>
      </c>
      <c r="F1983" t="s">
        <v>1293</v>
      </c>
      <c r="G1983">
        <v>35</v>
      </c>
      <c r="H1983" t="s">
        <v>1464</v>
      </c>
      <c r="I1983" t="s">
        <v>186</v>
      </c>
      <c r="J1983" t="s">
        <v>1478</v>
      </c>
      <c r="K1983" t="s">
        <v>1386</v>
      </c>
      <c r="L1983">
        <v>0</v>
      </c>
      <c r="M1983">
        <v>0</v>
      </c>
      <c r="N1983">
        <v>0</v>
      </c>
      <c r="O1983">
        <v>0</v>
      </c>
      <c r="P1983">
        <v>0</v>
      </c>
      <c r="Q1983">
        <v>0</v>
      </c>
      <c r="R1983" t="s">
        <v>531</v>
      </c>
      <c r="S1983" t="s">
        <v>531</v>
      </c>
      <c r="T1983" t="s">
        <v>531</v>
      </c>
      <c r="U1983" t="s">
        <v>531</v>
      </c>
      <c r="W1983" s="429">
        <f t="shared" si="44"/>
        <v>0</v>
      </c>
      <c r="X1983" s="429">
        <f t="shared" si="44"/>
        <v>0</v>
      </c>
      <c r="Y1983" s="429">
        <f t="shared" si="44"/>
        <v>0</v>
      </c>
      <c r="Z1983" s="429">
        <f t="shared" si="44"/>
        <v>0</v>
      </c>
      <c r="AA1983" s="429" t="s">
        <v>1296</v>
      </c>
    </row>
    <row r="1984" spans="1:27" x14ac:dyDescent="0.25">
      <c r="A1984" t="s">
        <v>149</v>
      </c>
      <c r="B1984" t="s">
        <v>186</v>
      </c>
      <c r="C1984" t="s">
        <v>1459</v>
      </c>
      <c r="D1984" t="s">
        <v>1384</v>
      </c>
      <c r="E1984" t="s">
        <v>1326</v>
      </c>
      <c r="F1984" t="s">
        <v>1293</v>
      </c>
      <c r="G1984">
        <v>35</v>
      </c>
      <c r="H1984" t="s">
        <v>1464</v>
      </c>
      <c r="I1984" t="s">
        <v>186</v>
      </c>
      <c r="J1984" t="s">
        <v>1478</v>
      </c>
      <c r="K1984" t="s">
        <v>1386</v>
      </c>
      <c r="L1984">
        <v>0</v>
      </c>
      <c r="M1984">
        <v>19.339927001991587</v>
      </c>
      <c r="N1984">
        <v>0</v>
      </c>
      <c r="O1984">
        <v>0</v>
      </c>
      <c r="P1984">
        <v>0</v>
      </c>
      <c r="Q1984">
        <v>0</v>
      </c>
      <c r="R1984" t="s">
        <v>531</v>
      </c>
      <c r="S1984" t="s">
        <v>531</v>
      </c>
      <c r="T1984" t="s">
        <v>531</v>
      </c>
      <c r="U1984" t="s">
        <v>531</v>
      </c>
      <c r="W1984" s="429">
        <f t="shared" si="44"/>
        <v>0</v>
      </c>
      <c r="X1984" s="429">
        <f t="shared" si="44"/>
        <v>0</v>
      </c>
      <c r="Y1984" s="429">
        <f t="shared" si="44"/>
        <v>0</v>
      </c>
      <c r="Z1984" s="429">
        <f t="shared" si="44"/>
        <v>0</v>
      </c>
      <c r="AA1984" s="429" t="s">
        <v>1296</v>
      </c>
    </row>
    <row r="1985" spans="1:27" x14ac:dyDescent="0.25">
      <c r="A1985" t="s">
        <v>149</v>
      </c>
      <c r="B1985" t="s">
        <v>186</v>
      </c>
      <c r="C1985" t="s">
        <v>1459</v>
      </c>
      <c r="D1985" t="s">
        <v>1384</v>
      </c>
      <c r="E1985" t="s">
        <v>1326</v>
      </c>
      <c r="F1985" t="s">
        <v>1293</v>
      </c>
      <c r="G1985">
        <v>35</v>
      </c>
      <c r="H1985" t="s">
        <v>1464</v>
      </c>
      <c r="I1985" t="s">
        <v>186</v>
      </c>
      <c r="J1985" t="s">
        <v>1478</v>
      </c>
      <c r="K1985" t="s">
        <v>1386</v>
      </c>
      <c r="L1985">
        <v>15.318168481699756</v>
      </c>
      <c r="M1985">
        <v>13.366432729205194</v>
      </c>
      <c r="N1985">
        <v>54.766888085150477</v>
      </c>
      <c r="O1985">
        <v>0.82800910711890574</v>
      </c>
      <c r="P1985">
        <v>0.59143507651350413</v>
      </c>
      <c r="Q1985">
        <v>0.59143507651350413</v>
      </c>
      <c r="R1985" t="s">
        <v>531</v>
      </c>
      <c r="S1985" t="s">
        <v>531</v>
      </c>
      <c r="T1985" t="s">
        <v>531</v>
      </c>
      <c r="U1985" t="s">
        <v>531</v>
      </c>
      <c r="W1985" s="429">
        <f t="shared" si="44"/>
        <v>0</v>
      </c>
      <c r="X1985" s="429">
        <f t="shared" si="44"/>
        <v>0</v>
      </c>
      <c r="Y1985" s="429">
        <f t="shared" si="44"/>
        <v>0</v>
      </c>
      <c r="Z1985" s="429">
        <f t="shared" si="44"/>
        <v>0</v>
      </c>
      <c r="AA1985" s="429" t="s">
        <v>1296</v>
      </c>
    </row>
    <row r="1986" spans="1:27" x14ac:dyDescent="0.25">
      <c r="A1986" t="s">
        <v>149</v>
      </c>
      <c r="B1986" t="s">
        <v>186</v>
      </c>
      <c r="C1986" t="s">
        <v>1459</v>
      </c>
      <c r="D1986" t="s">
        <v>1384</v>
      </c>
      <c r="E1986" t="s">
        <v>1326</v>
      </c>
      <c r="F1986" t="s">
        <v>1293</v>
      </c>
      <c r="G1986">
        <v>35</v>
      </c>
      <c r="H1986" t="s">
        <v>1464</v>
      </c>
      <c r="I1986" t="s">
        <v>186</v>
      </c>
      <c r="J1986" t="s">
        <v>1478</v>
      </c>
      <c r="K1986" t="s">
        <v>1386</v>
      </c>
      <c r="L1986">
        <v>0</v>
      </c>
      <c r="M1986">
        <v>1.8925922448432133</v>
      </c>
      <c r="N1986">
        <v>0</v>
      </c>
      <c r="O1986">
        <v>0</v>
      </c>
      <c r="P1986">
        <v>0</v>
      </c>
      <c r="Q1986">
        <v>0</v>
      </c>
      <c r="R1986" t="s">
        <v>531</v>
      </c>
      <c r="S1986" t="s">
        <v>531</v>
      </c>
      <c r="T1986" t="s">
        <v>531</v>
      </c>
      <c r="U1986" t="s">
        <v>531</v>
      </c>
      <c r="W1986" s="429">
        <f t="shared" si="44"/>
        <v>0</v>
      </c>
      <c r="X1986" s="429">
        <f t="shared" si="44"/>
        <v>0</v>
      </c>
      <c r="Y1986" s="429">
        <f t="shared" si="44"/>
        <v>0</v>
      </c>
      <c r="Z1986" s="429">
        <f t="shared" si="44"/>
        <v>0</v>
      </c>
      <c r="AA1986" s="429" t="s">
        <v>1296</v>
      </c>
    </row>
    <row r="1987" spans="1:27" x14ac:dyDescent="0.25">
      <c r="A1987" t="s">
        <v>149</v>
      </c>
      <c r="B1987" t="s">
        <v>186</v>
      </c>
      <c r="C1987" t="s">
        <v>1459</v>
      </c>
      <c r="D1987" t="s">
        <v>1384</v>
      </c>
      <c r="E1987" t="s">
        <v>1326</v>
      </c>
      <c r="F1987" t="s">
        <v>1293</v>
      </c>
      <c r="G1987">
        <v>35</v>
      </c>
      <c r="H1987" t="s">
        <v>1464</v>
      </c>
      <c r="I1987" t="s">
        <v>186</v>
      </c>
      <c r="J1987" t="s">
        <v>1478</v>
      </c>
      <c r="K1987" t="s">
        <v>1386</v>
      </c>
      <c r="L1987">
        <v>0</v>
      </c>
      <c r="M1987">
        <v>3.2528929208242729</v>
      </c>
      <c r="N1987">
        <v>0</v>
      </c>
      <c r="O1987">
        <v>0</v>
      </c>
      <c r="P1987">
        <v>0</v>
      </c>
      <c r="Q1987">
        <v>0</v>
      </c>
      <c r="R1987" t="s">
        <v>531</v>
      </c>
      <c r="S1987" t="s">
        <v>531</v>
      </c>
      <c r="T1987" t="s">
        <v>531</v>
      </c>
      <c r="U1987" t="s">
        <v>531</v>
      </c>
      <c r="W1987" s="429">
        <f t="shared" si="44"/>
        <v>0</v>
      </c>
      <c r="X1987" s="429">
        <f t="shared" si="44"/>
        <v>0</v>
      </c>
      <c r="Y1987" s="429">
        <f t="shared" si="44"/>
        <v>0</v>
      </c>
      <c r="Z1987" s="429">
        <f t="shared" si="44"/>
        <v>0</v>
      </c>
      <c r="AA1987" s="429" t="s">
        <v>1296</v>
      </c>
    </row>
    <row r="1988" spans="1:27" x14ac:dyDescent="0.25">
      <c r="A1988" t="s">
        <v>149</v>
      </c>
      <c r="B1988" t="s">
        <v>186</v>
      </c>
      <c r="C1988" t="s">
        <v>1459</v>
      </c>
      <c r="D1988" t="s">
        <v>1384</v>
      </c>
      <c r="E1988" t="s">
        <v>1326</v>
      </c>
      <c r="F1988" t="s">
        <v>1293</v>
      </c>
      <c r="G1988">
        <v>35</v>
      </c>
      <c r="H1988" t="s">
        <v>1464</v>
      </c>
      <c r="I1988" t="s">
        <v>186</v>
      </c>
      <c r="J1988" t="s">
        <v>1478</v>
      </c>
      <c r="K1988" t="s">
        <v>1386</v>
      </c>
      <c r="L1988">
        <v>14.194441836324099</v>
      </c>
      <c r="M1988">
        <v>5.9143507651350413</v>
      </c>
      <c r="N1988">
        <v>4.0809020279431785</v>
      </c>
      <c r="O1988">
        <v>0.76886559946755539</v>
      </c>
      <c r="P1988">
        <v>0</v>
      </c>
      <c r="Q1988">
        <v>0</v>
      </c>
      <c r="R1988" t="s">
        <v>531</v>
      </c>
      <c r="S1988" t="s">
        <v>531</v>
      </c>
      <c r="T1988" t="s">
        <v>531</v>
      </c>
      <c r="U1988" t="s">
        <v>531</v>
      </c>
      <c r="W1988" s="429">
        <f t="shared" si="44"/>
        <v>0</v>
      </c>
      <c r="X1988" s="429">
        <f t="shared" si="44"/>
        <v>0</v>
      </c>
      <c r="Y1988" s="429">
        <f t="shared" si="44"/>
        <v>0</v>
      </c>
      <c r="Z1988" s="429">
        <f t="shared" si="44"/>
        <v>0</v>
      </c>
      <c r="AA1988" s="429" t="s">
        <v>1296</v>
      </c>
    </row>
    <row r="1989" spans="1:27" x14ac:dyDescent="0.25">
      <c r="A1989" t="s">
        <v>149</v>
      </c>
      <c r="B1989" t="s">
        <v>186</v>
      </c>
      <c r="C1989" t="s">
        <v>1459</v>
      </c>
      <c r="D1989" t="s">
        <v>1384</v>
      </c>
      <c r="E1989" t="s">
        <v>1326</v>
      </c>
      <c r="F1989" t="s">
        <v>1293</v>
      </c>
      <c r="G1989">
        <v>35</v>
      </c>
      <c r="H1989" t="s">
        <v>1464</v>
      </c>
      <c r="I1989" t="s">
        <v>186</v>
      </c>
      <c r="J1989" t="s">
        <v>1478</v>
      </c>
      <c r="K1989" t="s">
        <v>1386</v>
      </c>
      <c r="L1989">
        <v>0</v>
      </c>
      <c r="M1989">
        <v>19.339927001991587</v>
      </c>
      <c r="N1989">
        <v>0</v>
      </c>
      <c r="O1989">
        <v>0</v>
      </c>
      <c r="P1989">
        <v>0</v>
      </c>
      <c r="Q1989">
        <v>0</v>
      </c>
      <c r="R1989" t="s">
        <v>531</v>
      </c>
      <c r="S1989" t="s">
        <v>531</v>
      </c>
      <c r="T1989" t="s">
        <v>531</v>
      </c>
      <c r="U1989" t="s">
        <v>531</v>
      </c>
      <c r="W1989" s="429">
        <f t="shared" ref="W1989:Z2052" si="45">IFERROR(R1989*1,0)</f>
        <v>0</v>
      </c>
      <c r="X1989" s="429">
        <f t="shared" si="45"/>
        <v>0</v>
      </c>
      <c r="Y1989" s="429">
        <f t="shared" si="45"/>
        <v>0</v>
      </c>
      <c r="Z1989" s="429">
        <f t="shared" si="45"/>
        <v>0</v>
      </c>
      <c r="AA1989" s="429" t="s">
        <v>1296</v>
      </c>
    </row>
    <row r="1990" spans="1:27" x14ac:dyDescent="0.25">
      <c r="A1990" t="s">
        <v>149</v>
      </c>
      <c r="B1990" t="s">
        <v>186</v>
      </c>
      <c r="C1990" t="s">
        <v>1459</v>
      </c>
      <c r="D1990" t="s">
        <v>1384</v>
      </c>
      <c r="E1990" t="s">
        <v>1326</v>
      </c>
      <c r="F1990" t="s">
        <v>1293</v>
      </c>
      <c r="G1990">
        <v>35</v>
      </c>
      <c r="H1990" t="s">
        <v>1464</v>
      </c>
      <c r="I1990" t="s">
        <v>186</v>
      </c>
      <c r="J1990" t="s">
        <v>1478</v>
      </c>
      <c r="K1990" t="s">
        <v>1386</v>
      </c>
      <c r="L1990">
        <v>0</v>
      </c>
      <c r="M1990">
        <v>0.94629612242160666</v>
      </c>
      <c r="N1990">
        <v>0</v>
      </c>
      <c r="O1990">
        <v>0</v>
      </c>
      <c r="P1990">
        <v>0</v>
      </c>
      <c r="Q1990">
        <v>0</v>
      </c>
      <c r="R1990" t="s">
        <v>531</v>
      </c>
      <c r="S1990" t="s">
        <v>531</v>
      </c>
      <c r="T1990" t="s">
        <v>531</v>
      </c>
      <c r="U1990" t="s">
        <v>531</v>
      </c>
      <c r="W1990" s="429">
        <f t="shared" si="45"/>
        <v>0</v>
      </c>
      <c r="X1990" s="429">
        <f t="shared" si="45"/>
        <v>0</v>
      </c>
      <c r="Y1990" s="429">
        <f t="shared" si="45"/>
        <v>0</v>
      </c>
      <c r="Z1990" s="429">
        <f t="shared" si="45"/>
        <v>0</v>
      </c>
      <c r="AA1990" s="429" t="s">
        <v>1296</v>
      </c>
    </row>
    <row r="1991" spans="1:27" x14ac:dyDescent="0.25">
      <c r="A1991" t="s">
        <v>149</v>
      </c>
      <c r="B1991" t="s">
        <v>186</v>
      </c>
      <c r="C1991" t="s">
        <v>1459</v>
      </c>
      <c r="D1991" t="s">
        <v>1384</v>
      </c>
      <c r="E1991" t="s">
        <v>1326</v>
      </c>
      <c r="F1991" t="s">
        <v>1293</v>
      </c>
      <c r="G1991">
        <v>35</v>
      </c>
      <c r="H1991" t="s">
        <v>1464</v>
      </c>
      <c r="I1991" t="s">
        <v>186</v>
      </c>
      <c r="J1991" t="s">
        <v>1478</v>
      </c>
      <c r="K1991" t="s">
        <v>1386</v>
      </c>
      <c r="L1991">
        <v>0</v>
      </c>
      <c r="M1991">
        <v>3.3711799361269739</v>
      </c>
      <c r="N1991">
        <v>0</v>
      </c>
      <c r="O1991">
        <v>0</v>
      </c>
      <c r="P1991">
        <v>0</v>
      </c>
      <c r="Q1991">
        <v>0</v>
      </c>
      <c r="R1991" t="s">
        <v>531</v>
      </c>
      <c r="S1991" t="s">
        <v>531</v>
      </c>
      <c r="T1991" t="s">
        <v>531</v>
      </c>
      <c r="U1991" t="s">
        <v>531</v>
      </c>
      <c r="W1991" s="429">
        <f t="shared" si="45"/>
        <v>0</v>
      </c>
      <c r="X1991" s="429">
        <f t="shared" si="45"/>
        <v>0</v>
      </c>
      <c r="Y1991" s="429">
        <f t="shared" si="45"/>
        <v>0</v>
      </c>
      <c r="Z1991" s="429">
        <f t="shared" si="45"/>
        <v>0</v>
      </c>
      <c r="AA1991" s="429" t="s">
        <v>1296</v>
      </c>
    </row>
    <row r="1992" spans="1:27" x14ac:dyDescent="0.25">
      <c r="A1992" t="s">
        <v>149</v>
      </c>
      <c r="B1992" t="s">
        <v>186</v>
      </c>
      <c r="C1992" t="s">
        <v>1459</v>
      </c>
      <c r="D1992" t="s">
        <v>1384</v>
      </c>
      <c r="E1992" t="s">
        <v>1326</v>
      </c>
      <c r="F1992" t="s">
        <v>1293</v>
      </c>
      <c r="G1992">
        <v>35</v>
      </c>
      <c r="H1992" t="s">
        <v>1464</v>
      </c>
      <c r="I1992" t="s">
        <v>186</v>
      </c>
      <c r="J1992" t="s">
        <v>1478</v>
      </c>
      <c r="K1992" t="s">
        <v>1386</v>
      </c>
      <c r="L1992">
        <v>0</v>
      </c>
      <c r="M1992">
        <v>0</v>
      </c>
      <c r="N1992">
        <v>0</v>
      </c>
      <c r="O1992">
        <v>0</v>
      </c>
      <c r="P1992">
        <v>0</v>
      </c>
      <c r="Q1992">
        <v>0</v>
      </c>
      <c r="R1992" t="s">
        <v>531</v>
      </c>
      <c r="S1992" t="s">
        <v>531</v>
      </c>
      <c r="T1992" t="s">
        <v>531</v>
      </c>
      <c r="U1992" t="s">
        <v>531</v>
      </c>
      <c r="W1992" s="429">
        <f t="shared" si="45"/>
        <v>0</v>
      </c>
      <c r="X1992" s="429">
        <f t="shared" si="45"/>
        <v>0</v>
      </c>
      <c r="Y1992" s="429">
        <f t="shared" si="45"/>
        <v>0</v>
      </c>
      <c r="Z1992" s="429">
        <f t="shared" si="45"/>
        <v>0</v>
      </c>
      <c r="AA1992" s="429" t="s">
        <v>1296</v>
      </c>
    </row>
    <row r="1993" spans="1:27" x14ac:dyDescent="0.25">
      <c r="A1993" t="s">
        <v>149</v>
      </c>
      <c r="B1993" t="s">
        <v>186</v>
      </c>
      <c r="C1993" t="s">
        <v>1459</v>
      </c>
      <c r="D1993" t="s">
        <v>1384</v>
      </c>
      <c r="E1993" t="s">
        <v>1326</v>
      </c>
      <c r="F1993" t="s">
        <v>1293</v>
      </c>
      <c r="G1993">
        <v>35</v>
      </c>
      <c r="H1993" t="s">
        <v>1464</v>
      </c>
      <c r="I1993" t="s">
        <v>186</v>
      </c>
      <c r="J1993" t="s">
        <v>1478</v>
      </c>
      <c r="K1993" t="s">
        <v>1386</v>
      </c>
      <c r="L1993">
        <v>14.194441836324099</v>
      </c>
      <c r="M1993">
        <v>10.764118392545775</v>
      </c>
      <c r="N1993">
        <v>50.685986057207309</v>
      </c>
      <c r="O1993">
        <v>0.76886559946755539</v>
      </c>
      <c r="P1993">
        <v>0</v>
      </c>
      <c r="Q1993">
        <v>0</v>
      </c>
      <c r="R1993" t="s">
        <v>531</v>
      </c>
      <c r="S1993" t="s">
        <v>531</v>
      </c>
      <c r="T1993" t="s">
        <v>531</v>
      </c>
      <c r="U1993" t="s">
        <v>531</v>
      </c>
      <c r="W1993" s="429">
        <f t="shared" si="45"/>
        <v>0</v>
      </c>
      <c r="X1993" s="429">
        <f t="shared" si="45"/>
        <v>0</v>
      </c>
      <c r="Y1993" s="429">
        <f t="shared" si="45"/>
        <v>0</v>
      </c>
      <c r="Z1993" s="429">
        <f t="shared" si="45"/>
        <v>0</v>
      </c>
      <c r="AA1993" s="429" t="s">
        <v>1296</v>
      </c>
    </row>
    <row r="1994" spans="1:27" x14ac:dyDescent="0.25">
      <c r="A1994" t="s">
        <v>149</v>
      </c>
      <c r="B1994" t="s">
        <v>186</v>
      </c>
      <c r="C1994" t="s">
        <v>1459</v>
      </c>
      <c r="D1994" t="s">
        <v>1384</v>
      </c>
      <c r="E1994" t="s">
        <v>1326</v>
      </c>
      <c r="F1994" t="s">
        <v>1293</v>
      </c>
      <c r="G1994">
        <v>35</v>
      </c>
      <c r="H1994" t="s">
        <v>1464</v>
      </c>
      <c r="I1994" t="s">
        <v>186</v>
      </c>
      <c r="J1994" t="s">
        <v>1478</v>
      </c>
      <c r="K1994" t="s">
        <v>1386</v>
      </c>
      <c r="L1994">
        <v>0</v>
      </c>
      <c r="M1994">
        <v>5.0863416580161349</v>
      </c>
      <c r="N1994">
        <v>0</v>
      </c>
      <c r="O1994">
        <v>0</v>
      </c>
      <c r="P1994">
        <v>0</v>
      </c>
      <c r="Q1994">
        <v>0</v>
      </c>
      <c r="R1994" t="s">
        <v>531</v>
      </c>
      <c r="S1994" t="s">
        <v>531</v>
      </c>
      <c r="T1994" t="s">
        <v>531</v>
      </c>
      <c r="U1994" t="s">
        <v>531</v>
      </c>
      <c r="W1994" s="429">
        <f t="shared" si="45"/>
        <v>0</v>
      </c>
      <c r="X1994" s="429">
        <f t="shared" si="45"/>
        <v>0</v>
      </c>
      <c r="Y1994" s="429">
        <f t="shared" si="45"/>
        <v>0</v>
      </c>
      <c r="Z1994" s="429">
        <f t="shared" si="45"/>
        <v>0</v>
      </c>
      <c r="AA1994" s="429" t="s">
        <v>1296</v>
      </c>
    </row>
    <row r="1995" spans="1:27" x14ac:dyDescent="0.25">
      <c r="A1995" t="s">
        <v>149</v>
      </c>
      <c r="B1995" t="s">
        <v>186</v>
      </c>
      <c r="C1995" t="s">
        <v>1459</v>
      </c>
      <c r="D1995" t="s">
        <v>1384</v>
      </c>
      <c r="E1995" t="s">
        <v>1326</v>
      </c>
      <c r="F1995" t="s">
        <v>1293</v>
      </c>
      <c r="G1995">
        <v>35</v>
      </c>
      <c r="H1995" t="s">
        <v>1464</v>
      </c>
      <c r="I1995" t="s">
        <v>186</v>
      </c>
      <c r="J1995" t="s">
        <v>1478</v>
      </c>
      <c r="K1995" t="s">
        <v>1386</v>
      </c>
      <c r="L1995">
        <v>0</v>
      </c>
      <c r="M1995">
        <v>5.0863416580161349</v>
      </c>
      <c r="N1995">
        <v>0</v>
      </c>
      <c r="O1995">
        <v>0</v>
      </c>
      <c r="P1995">
        <v>0</v>
      </c>
      <c r="Q1995">
        <v>0</v>
      </c>
      <c r="R1995" t="s">
        <v>531</v>
      </c>
      <c r="S1995" t="s">
        <v>531</v>
      </c>
      <c r="T1995" t="s">
        <v>531</v>
      </c>
      <c r="U1995" t="s">
        <v>531</v>
      </c>
      <c r="W1995" s="429">
        <f t="shared" si="45"/>
        <v>0</v>
      </c>
      <c r="X1995" s="429">
        <f t="shared" si="45"/>
        <v>0</v>
      </c>
      <c r="Y1995" s="429">
        <f t="shared" si="45"/>
        <v>0</v>
      </c>
      <c r="Z1995" s="429">
        <f t="shared" si="45"/>
        <v>0</v>
      </c>
      <c r="AA1995" s="429" t="s">
        <v>1296</v>
      </c>
    </row>
    <row r="1996" spans="1:27" x14ac:dyDescent="0.25">
      <c r="A1996" t="s">
        <v>149</v>
      </c>
      <c r="B1996" t="s">
        <v>186</v>
      </c>
      <c r="C1996" t="s">
        <v>1459</v>
      </c>
      <c r="D1996" t="s">
        <v>1384</v>
      </c>
      <c r="E1996" t="s">
        <v>1326</v>
      </c>
      <c r="F1996" t="s">
        <v>1293</v>
      </c>
      <c r="G1996">
        <v>35</v>
      </c>
      <c r="H1996" t="s">
        <v>1464</v>
      </c>
      <c r="I1996" t="s">
        <v>186</v>
      </c>
      <c r="J1996" t="s">
        <v>1478</v>
      </c>
      <c r="K1996" t="s">
        <v>1386</v>
      </c>
      <c r="L1996">
        <v>0</v>
      </c>
      <c r="M1996">
        <v>7.6295124870242033</v>
      </c>
      <c r="N1996">
        <v>0</v>
      </c>
      <c r="O1996">
        <v>0</v>
      </c>
      <c r="P1996">
        <v>0</v>
      </c>
      <c r="Q1996">
        <v>0</v>
      </c>
      <c r="R1996" t="s">
        <v>531</v>
      </c>
      <c r="S1996" t="s">
        <v>531</v>
      </c>
      <c r="T1996" t="s">
        <v>531</v>
      </c>
      <c r="U1996" t="s">
        <v>531</v>
      </c>
      <c r="W1996" s="429">
        <f t="shared" si="45"/>
        <v>0</v>
      </c>
      <c r="X1996" s="429">
        <f t="shared" si="45"/>
        <v>0</v>
      </c>
      <c r="Y1996" s="429">
        <f t="shared" si="45"/>
        <v>0</v>
      </c>
      <c r="Z1996" s="429">
        <f t="shared" si="45"/>
        <v>0</v>
      </c>
      <c r="AA1996" s="429" t="s">
        <v>1296</v>
      </c>
    </row>
    <row r="1997" spans="1:27" x14ac:dyDescent="0.25">
      <c r="A1997" t="s">
        <v>149</v>
      </c>
      <c r="B1997" t="s">
        <v>186</v>
      </c>
      <c r="C1997" t="s">
        <v>1459</v>
      </c>
      <c r="D1997" t="s">
        <v>1384</v>
      </c>
      <c r="E1997" t="s">
        <v>1326</v>
      </c>
      <c r="F1997" t="s">
        <v>1293</v>
      </c>
      <c r="G1997">
        <v>35</v>
      </c>
      <c r="H1997" t="s">
        <v>1464</v>
      </c>
      <c r="I1997" t="s">
        <v>186</v>
      </c>
      <c r="J1997" t="s">
        <v>1478</v>
      </c>
      <c r="K1997" t="s">
        <v>1386</v>
      </c>
      <c r="L1997">
        <v>10.350113838986323</v>
      </c>
      <c r="M1997">
        <v>4.1400455355945294</v>
      </c>
      <c r="N1997">
        <v>17.269904234194321</v>
      </c>
      <c r="O1997">
        <v>5.9143507651350418E-3</v>
      </c>
      <c r="P1997">
        <v>0</v>
      </c>
      <c r="Q1997">
        <v>0</v>
      </c>
      <c r="R1997" t="s">
        <v>531</v>
      </c>
      <c r="S1997" t="s">
        <v>531</v>
      </c>
      <c r="T1997" t="s">
        <v>531</v>
      </c>
      <c r="U1997" t="s">
        <v>531</v>
      </c>
      <c r="W1997" s="429">
        <f t="shared" si="45"/>
        <v>0</v>
      </c>
      <c r="X1997" s="429">
        <f t="shared" si="45"/>
        <v>0</v>
      </c>
      <c r="Y1997" s="429">
        <f t="shared" si="45"/>
        <v>0</v>
      </c>
      <c r="Z1997" s="429">
        <f t="shared" si="45"/>
        <v>0</v>
      </c>
      <c r="AA1997" s="429" t="s">
        <v>1296</v>
      </c>
    </row>
    <row r="1998" spans="1:27" x14ac:dyDescent="0.25">
      <c r="A1998" t="s">
        <v>149</v>
      </c>
      <c r="B1998" t="s">
        <v>186</v>
      </c>
      <c r="C1998" t="s">
        <v>1459</v>
      </c>
      <c r="D1998" t="s">
        <v>1384</v>
      </c>
      <c r="E1998" t="s">
        <v>1326</v>
      </c>
      <c r="F1998" t="s">
        <v>1293</v>
      </c>
      <c r="G1998">
        <v>35</v>
      </c>
      <c r="H1998" t="s">
        <v>1464</v>
      </c>
      <c r="I1998" t="s">
        <v>186</v>
      </c>
      <c r="J1998" t="s">
        <v>1478</v>
      </c>
      <c r="K1998" t="s">
        <v>1386</v>
      </c>
      <c r="L1998">
        <v>10.350113838986323</v>
      </c>
      <c r="M1998">
        <v>4.1400455355945294</v>
      </c>
      <c r="N1998">
        <v>17.269904234194321</v>
      </c>
      <c r="O1998">
        <v>0</v>
      </c>
      <c r="P1998">
        <v>0</v>
      </c>
      <c r="Q1998">
        <v>0</v>
      </c>
      <c r="R1998" t="s">
        <v>531</v>
      </c>
      <c r="S1998" t="s">
        <v>531</v>
      </c>
      <c r="T1998" t="s">
        <v>531</v>
      </c>
      <c r="U1998" t="s">
        <v>531</v>
      </c>
      <c r="W1998" s="429">
        <f t="shared" si="45"/>
        <v>0</v>
      </c>
      <c r="X1998" s="429">
        <f t="shared" si="45"/>
        <v>0</v>
      </c>
      <c r="Y1998" s="429">
        <f t="shared" si="45"/>
        <v>0</v>
      </c>
      <c r="Z1998" s="429">
        <f t="shared" si="45"/>
        <v>0</v>
      </c>
      <c r="AA1998" s="429" t="s">
        <v>1296</v>
      </c>
    </row>
    <row r="1999" spans="1:27" x14ac:dyDescent="0.25">
      <c r="A1999" t="s">
        <v>149</v>
      </c>
      <c r="B1999" t="s">
        <v>186</v>
      </c>
      <c r="C1999" t="s">
        <v>1459</v>
      </c>
      <c r="D1999" t="s">
        <v>1384</v>
      </c>
      <c r="E1999" t="s">
        <v>1326</v>
      </c>
      <c r="F1999" t="s">
        <v>1293</v>
      </c>
      <c r="G1999">
        <v>35</v>
      </c>
      <c r="H1999" t="s">
        <v>1464</v>
      </c>
      <c r="I1999" t="s">
        <v>186</v>
      </c>
      <c r="J1999" t="s">
        <v>1478</v>
      </c>
      <c r="K1999" t="s">
        <v>1386</v>
      </c>
      <c r="L1999">
        <v>10.350113838986323</v>
      </c>
      <c r="M1999">
        <v>4.1400455355945294</v>
      </c>
      <c r="N1999">
        <v>17.269904234194321</v>
      </c>
      <c r="O1999">
        <v>5.9143507651350418E-3</v>
      </c>
      <c r="P1999">
        <v>0</v>
      </c>
      <c r="Q1999">
        <v>0</v>
      </c>
      <c r="R1999" t="s">
        <v>531</v>
      </c>
      <c r="S1999" t="s">
        <v>531</v>
      </c>
      <c r="T1999" t="s">
        <v>531</v>
      </c>
      <c r="U1999" t="s">
        <v>531</v>
      </c>
      <c r="W1999" s="429">
        <f t="shared" si="45"/>
        <v>0</v>
      </c>
      <c r="X1999" s="429">
        <f t="shared" si="45"/>
        <v>0</v>
      </c>
      <c r="Y1999" s="429">
        <f t="shared" si="45"/>
        <v>0</v>
      </c>
      <c r="Z1999" s="429">
        <f t="shared" si="45"/>
        <v>0</v>
      </c>
      <c r="AA1999" s="429" t="s">
        <v>1296</v>
      </c>
    </row>
    <row r="2000" spans="1:27" x14ac:dyDescent="0.25">
      <c r="A2000" t="s">
        <v>149</v>
      </c>
      <c r="B2000" t="s">
        <v>186</v>
      </c>
      <c r="C2000" t="s">
        <v>1459</v>
      </c>
      <c r="D2000" t="s">
        <v>1384</v>
      </c>
      <c r="E2000" t="s">
        <v>1326</v>
      </c>
      <c r="F2000" t="s">
        <v>1293</v>
      </c>
      <c r="G2000">
        <v>35</v>
      </c>
      <c r="H2000" t="s">
        <v>1464</v>
      </c>
      <c r="I2000" t="s">
        <v>186</v>
      </c>
      <c r="J2000" t="s">
        <v>1478</v>
      </c>
      <c r="K2000" t="s">
        <v>1386</v>
      </c>
      <c r="L2000">
        <v>0</v>
      </c>
      <c r="M2000">
        <v>5.9143507651350413</v>
      </c>
      <c r="N2000">
        <v>0</v>
      </c>
      <c r="O2000">
        <v>0</v>
      </c>
      <c r="P2000">
        <v>0</v>
      </c>
      <c r="Q2000">
        <v>0</v>
      </c>
      <c r="R2000" t="s">
        <v>531</v>
      </c>
      <c r="S2000" t="s">
        <v>531</v>
      </c>
      <c r="T2000" t="s">
        <v>531</v>
      </c>
      <c r="U2000" t="s">
        <v>531</v>
      </c>
      <c r="W2000" s="429">
        <f t="shared" si="45"/>
        <v>0</v>
      </c>
      <c r="X2000" s="429">
        <f t="shared" si="45"/>
        <v>0</v>
      </c>
      <c r="Y2000" s="429">
        <f t="shared" si="45"/>
        <v>0</v>
      </c>
      <c r="Z2000" s="429">
        <f t="shared" si="45"/>
        <v>0</v>
      </c>
      <c r="AA2000" s="429" t="s">
        <v>1296</v>
      </c>
    </row>
    <row r="2001" spans="1:27" x14ac:dyDescent="0.25">
      <c r="A2001" t="s">
        <v>149</v>
      </c>
      <c r="B2001" t="s">
        <v>186</v>
      </c>
      <c r="C2001" t="s">
        <v>1459</v>
      </c>
      <c r="D2001" t="s">
        <v>1384</v>
      </c>
      <c r="E2001" t="s">
        <v>1326</v>
      </c>
      <c r="F2001" t="s">
        <v>1293</v>
      </c>
      <c r="G2001">
        <v>35</v>
      </c>
      <c r="H2001" t="s">
        <v>1464</v>
      </c>
      <c r="I2001" t="s">
        <v>186</v>
      </c>
      <c r="J2001" t="s">
        <v>1478</v>
      </c>
      <c r="K2001" t="s">
        <v>1386</v>
      </c>
      <c r="L2001">
        <v>0</v>
      </c>
      <c r="M2001">
        <v>26.023143366594184</v>
      </c>
      <c r="N2001">
        <v>0</v>
      </c>
      <c r="O2001">
        <v>0</v>
      </c>
      <c r="P2001">
        <v>0</v>
      </c>
      <c r="Q2001">
        <v>0</v>
      </c>
      <c r="R2001" t="s">
        <v>531</v>
      </c>
      <c r="S2001" t="s">
        <v>531</v>
      </c>
      <c r="T2001" t="s">
        <v>531</v>
      </c>
      <c r="U2001" t="s">
        <v>531</v>
      </c>
      <c r="W2001" s="429">
        <f t="shared" si="45"/>
        <v>0</v>
      </c>
      <c r="X2001" s="429">
        <f t="shared" si="45"/>
        <v>0</v>
      </c>
      <c r="Y2001" s="429">
        <f t="shared" si="45"/>
        <v>0</v>
      </c>
      <c r="Z2001" s="429">
        <f t="shared" si="45"/>
        <v>0</v>
      </c>
      <c r="AA2001" s="429" t="s">
        <v>1296</v>
      </c>
    </row>
    <row r="2002" spans="1:27" x14ac:dyDescent="0.25">
      <c r="A2002" t="s">
        <v>149</v>
      </c>
      <c r="B2002" t="s">
        <v>186</v>
      </c>
      <c r="C2002" t="s">
        <v>1459</v>
      </c>
      <c r="D2002" t="s">
        <v>1384</v>
      </c>
      <c r="E2002" t="s">
        <v>1326</v>
      </c>
      <c r="F2002" t="s">
        <v>1293</v>
      </c>
      <c r="G2002">
        <v>35</v>
      </c>
      <c r="H2002" t="s">
        <v>1464</v>
      </c>
      <c r="I2002" t="s">
        <v>186</v>
      </c>
      <c r="J2002" t="s">
        <v>1478</v>
      </c>
      <c r="K2002" t="s">
        <v>1386</v>
      </c>
      <c r="L2002">
        <v>0</v>
      </c>
      <c r="M2002">
        <v>33.00207726945353</v>
      </c>
      <c r="N2002">
        <v>0</v>
      </c>
      <c r="O2002">
        <v>0</v>
      </c>
      <c r="P2002">
        <v>0</v>
      </c>
      <c r="Q2002">
        <v>0</v>
      </c>
      <c r="R2002" t="s">
        <v>531</v>
      </c>
      <c r="S2002" t="s">
        <v>531</v>
      </c>
      <c r="T2002" t="s">
        <v>531</v>
      </c>
      <c r="U2002" t="s">
        <v>531</v>
      </c>
      <c r="W2002" s="429">
        <f t="shared" si="45"/>
        <v>0</v>
      </c>
      <c r="X2002" s="429">
        <f t="shared" si="45"/>
        <v>0</v>
      </c>
      <c r="Y2002" s="429">
        <f t="shared" si="45"/>
        <v>0</v>
      </c>
      <c r="Z2002" s="429">
        <f t="shared" si="45"/>
        <v>0</v>
      </c>
      <c r="AA2002" s="429" t="s">
        <v>1296</v>
      </c>
    </row>
    <row r="2003" spans="1:27" x14ac:dyDescent="0.25">
      <c r="A2003" t="s">
        <v>149</v>
      </c>
      <c r="B2003" t="s">
        <v>186</v>
      </c>
      <c r="C2003" t="s">
        <v>1459</v>
      </c>
      <c r="D2003" t="s">
        <v>1384</v>
      </c>
      <c r="E2003" t="s">
        <v>1326</v>
      </c>
      <c r="F2003" t="s">
        <v>1293</v>
      </c>
      <c r="G2003">
        <v>35</v>
      </c>
      <c r="H2003" t="s">
        <v>1464</v>
      </c>
      <c r="I2003" t="s">
        <v>186</v>
      </c>
      <c r="J2003" t="s">
        <v>1478</v>
      </c>
      <c r="K2003" t="s">
        <v>1386</v>
      </c>
      <c r="L2003">
        <v>0</v>
      </c>
      <c r="M2003">
        <v>1.9517357524945635</v>
      </c>
      <c r="N2003">
        <v>0</v>
      </c>
      <c r="O2003">
        <v>0</v>
      </c>
      <c r="P2003">
        <v>0</v>
      </c>
      <c r="Q2003">
        <v>0</v>
      </c>
      <c r="R2003" t="s">
        <v>531</v>
      </c>
      <c r="S2003" t="s">
        <v>531</v>
      </c>
      <c r="T2003" t="s">
        <v>531</v>
      </c>
      <c r="U2003" t="s">
        <v>531</v>
      </c>
      <c r="W2003" s="429">
        <f t="shared" si="45"/>
        <v>0</v>
      </c>
      <c r="X2003" s="429">
        <f t="shared" si="45"/>
        <v>0</v>
      </c>
      <c r="Y2003" s="429">
        <f t="shared" si="45"/>
        <v>0</v>
      </c>
      <c r="Z2003" s="429">
        <f t="shared" si="45"/>
        <v>0</v>
      </c>
      <c r="AA2003" s="429" t="s">
        <v>1296</v>
      </c>
    </row>
    <row r="2004" spans="1:27" x14ac:dyDescent="0.25">
      <c r="A2004" t="s">
        <v>149</v>
      </c>
      <c r="B2004" t="s">
        <v>186</v>
      </c>
      <c r="C2004" t="s">
        <v>1459</v>
      </c>
      <c r="D2004" t="s">
        <v>1384</v>
      </c>
      <c r="E2004" t="s">
        <v>1326</v>
      </c>
      <c r="F2004" t="s">
        <v>1293</v>
      </c>
      <c r="G2004">
        <v>35</v>
      </c>
      <c r="H2004" t="s">
        <v>1464</v>
      </c>
      <c r="I2004" t="s">
        <v>186</v>
      </c>
      <c r="J2004" t="s">
        <v>1478</v>
      </c>
      <c r="K2004" t="s">
        <v>1386</v>
      </c>
      <c r="L2004">
        <v>0</v>
      </c>
      <c r="M2004">
        <v>33.00207726945353</v>
      </c>
      <c r="N2004">
        <v>0</v>
      </c>
      <c r="O2004">
        <v>0</v>
      </c>
      <c r="P2004">
        <v>0</v>
      </c>
      <c r="Q2004">
        <v>0</v>
      </c>
      <c r="R2004" t="s">
        <v>531</v>
      </c>
      <c r="S2004" t="s">
        <v>531</v>
      </c>
      <c r="T2004" t="s">
        <v>531</v>
      </c>
      <c r="U2004" t="s">
        <v>531</v>
      </c>
      <c r="W2004" s="429">
        <f t="shared" si="45"/>
        <v>0</v>
      </c>
      <c r="X2004" s="429">
        <f t="shared" si="45"/>
        <v>0</v>
      </c>
      <c r="Y2004" s="429">
        <f t="shared" si="45"/>
        <v>0</v>
      </c>
      <c r="Z2004" s="429">
        <f t="shared" si="45"/>
        <v>0</v>
      </c>
      <c r="AA2004" s="429" t="s">
        <v>1296</v>
      </c>
    </row>
    <row r="2005" spans="1:27" x14ac:dyDescent="0.25">
      <c r="A2005" t="s">
        <v>149</v>
      </c>
      <c r="B2005" t="s">
        <v>186</v>
      </c>
      <c r="C2005" t="s">
        <v>1459</v>
      </c>
      <c r="D2005" t="s">
        <v>1384</v>
      </c>
      <c r="E2005" t="s">
        <v>1326</v>
      </c>
      <c r="F2005" t="s">
        <v>1293</v>
      </c>
      <c r="G2005">
        <v>35</v>
      </c>
      <c r="H2005" t="s">
        <v>1464</v>
      </c>
      <c r="I2005" t="s">
        <v>186</v>
      </c>
      <c r="J2005" t="s">
        <v>1478</v>
      </c>
      <c r="K2005" t="s">
        <v>1386</v>
      </c>
      <c r="L2005">
        <v>13.543863252159245</v>
      </c>
      <c r="M2005">
        <v>11.000692423151177</v>
      </c>
      <c r="N2005">
        <v>47.314806121080331</v>
      </c>
      <c r="O2005">
        <v>0.76886559946755539</v>
      </c>
      <c r="P2005">
        <v>0.53229156886215379</v>
      </c>
      <c r="Q2005">
        <v>0.53229156886215379</v>
      </c>
      <c r="R2005" t="s">
        <v>531</v>
      </c>
      <c r="S2005" t="s">
        <v>531</v>
      </c>
      <c r="T2005" t="s">
        <v>531</v>
      </c>
      <c r="U2005" t="s">
        <v>531</v>
      </c>
      <c r="W2005" s="429">
        <f t="shared" si="45"/>
        <v>0</v>
      </c>
      <c r="X2005" s="429">
        <f t="shared" si="45"/>
        <v>0</v>
      </c>
      <c r="Y2005" s="429">
        <f t="shared" si="45"/>
        <v>0</v>
      </c>
      <c r="Z2005" s="429">
        <f t="shared" si="45"/>
        <v>0</v>
      </c>
      <c r="AA2005" s="429" t="s">
        <v>1296</v>
      </c>
    </row>
    <row r="2006" spans="1:27" x14ac:dyDescent="0.25">
      <c r="A2006" t="s">
        <v>149</v>
      </c>
      <c r="B2006" t="s">
        <v>186</v>
      </c>
      <c r="C2006" t="s">
        <v>1459</v>
      </c>
      <c r="D2006" t="s">
        <v>1384</v>
      </c>
      <c r="E2006" t="s">
        <v>1326</v>
      </c>
      <c r="F2006" t="s">
        <v>1293</v>
      </c>
      <c r="G2006">
        <v>35</v>
      </c>
      <c r="H2006" t="s">
        <v>1464</v>
      </c>
      <c r="I2006" t="s">
        <v>186</v>
      </c>
      <c r="J2006" t="s">
        <v>1478</v>
      </c>
      <c r="K2006" t="s">
        <v>1386</v>
      </c>
      <c r="L2006">
        <v>0</v>
      </c>
      <c r="M2006">
        <v>6.1509247957404432</v>
      </c>
      <c r="N2006">
        <v>0</v>
      </c>
      <c r="O2006">
        <v>0</v>
      </c>
      <c r="P2006">
        <v>0</v>
      </c>
      <c r="Q2006">
        <v>0</v>
      </c>
      <c r="R2006" t="s">
        <v>531</v>
      </c>
      <c r="S2006" t="s">
        <v>531</v>
      </c>
      <c r="T2006" t="s">
        <v>531</v>
      </c>
      <c r="U2006" t="s">
        <v>531</v>
      </c>
      <c r="W2006" s="429">
        <f t="shared" si="45"/>
        <v>0</v>
      </c>
      <c r="X2006" s="429">
        <f t="shared" si="45"/>
        <v>0</v>
      </c>
      <c r="Y2006" s="429">
        <f t="shared" si="45"/>
        <v>0</v>
      </c>
      <c r="Z2006" s="429">
        <f t="shared" si="45"/>
        <v>0</v>
      </c>
      <c r="AA2006" s="429" t="s">
        <v>1296</v>
      </c>
    </row>
    <row r="2007" spans="1:27" x14ac:dyDescent="0.25">
      <c r="A2007" t="s">
        <v>149</v>
      </c>
      <c r="B2007" t="s">
        <v>186</v>
      </c>
      <c r="C2007" t="s">
        <v>1459</v>
      </c>
      <c r="D2007" t="s">
        <v>1384</v>
      </c>
      <c r="E2007" t="s">
        <v>1326</v>
      </c>
      <c r="F2007" t="s">
        <v>1293</v>
      </c>
      <c r="G2007">
        <v>35</v>
      </c>
      <c r="H2007" t="s">
        <v>1464</v>
      </c>
      <c r="I2007" t="s">
        <v>186</v>
      </c>
      <c r="J2007" t="s">
        <v>1478</v>
      </c>
      <c r="K2007" t="s">
        <v>1386</v>
      </c>
      <c r="L2007">
        <v>0</v>
      </c>
      <c r="M2007">
        <v>8.6940956247485097</v>
      </c>
      <c r="N2007">
        <v>0</v>
      </c>
      <c r="O2007">
        <v>0</v>
      </c>
      <c r="P2007">
        <v>0</v>
      </c>
      <c r="Q2007">
        <v>0</v>
      </c>
      <c r="R2007" t="s">
        <v>531</v>
      </c>
      <c r="S2007" t="s">
        <v>531</v>
      </c>
      <c r="T2007" t="s">
        <v>531</v>
      </c>
      <c r="U2007" t="s">
        <v>531</v>
      </c>
      <c r="W2007" s="429">
        <f t="shared" si="45"/>
        <v>0</v>
      </c>
      <c r="X2007" s="429">
        <f t="shared" si="45"/>
        <v>0</v>
      </c>
      <c r="Y2007" s="429">
        <f t="shared" si="45"/>
        <v>0</v>
      </c>
      <c r="Z2007" s="429">
        <f t="shared" si="45"/>
        <v>0</v>
      </c>
      <c r="AA2007" s="429" t="s">
        <v>1296</v>
      </c>
    </row>
    <row r="2008" spans="1:27" x14ac:dyDescent="0.25">
      <c r="A2008" t="s">
        <v>149</v>
      </c>
      <c r="B2008" t="s">
        <v>186</v>
      </c>
      <c r="C2008" t="s">
        <v>1459</v>
      </c>
      <c r="D2008" t="s">
        <v>1384</v>
      </c>
      <c r="E2008" t="s">
        <v>1326</v>
      </c>
      <c r="F2008" t="s">
        <v>1293</v>
      </c>
      <c r="G2008">
        <v>35</v>
      </c>
      <c r="H2008" t="s">
        <v>1464</v>
      </c>
      <c r="I2008" t="s">
        <v>186</v>
      </c>
      <c r="J2008" t="s">
        <v>1478</v>
      </c>
      <c r="K2008" t="s">
        <v>1386</v>
      </c>
      <c r="L2008">
        <v>0</v>
      </c>
      <c r="M2008">
        <v>5.9143507651350413</v>
      </c>
      <c r="N2008">
        <v>0</v>
      </c>
      <c r="O2008">
        <v>0</v>
      </c>
      <c r="P2008">
        <v>0</v>
      </c>
      <c r="Q2008">
        <v>0</v>
      </c>
      <c r="R2008" t="s">
        <v>531</v>
      </c>
      <c r="S2008" t="s">
        <v>531</v>
      </c>
      <c r="T2008" t="s">
        <v>531</v>
      </c>
      <c r="U2008" t="s">
        <v>531</v>
      </c>
      <c r="W2008" s="429">
        <f t="shared" si="45"/>
        <v>0</v>
      </c>
      <c r="X2008" s="429">
        <f t="shared" si="45"/>
        <v>0</v>
      </c>
      <c r="Y2008" s="429">
        <f t="shared" si="45"/>
        <v>0</v>
      </c>
      <c r="Z2008" s="429">
        <f t="shared" si="45"/>
        <v>0</v>
      </c>
      <c r="AA2008" s="429" t="s">
        <v>1296</v>
      </c>
    </row>
    <row r="2009" spans="1:27" x14ac:dyDescent="0.25">
      <c r="A2009" t="s">
        <v>149</v>
      </c>
      <c r="B2009" t="s">
        <v>186</v>
      </c>
      <c r="C2009" t="s">
        <v>1459</v>
      </c>
      <c r="D2009" t="s">
        <v>1384</v>
      </c>
      <c r="E2009" t="s">
        <v>1326</v>
      </c>
      <c r="F2009" t="s">
        <v>1293</v>
      </c>
      <c r="G2009">
        <v>35</v>
      </c>
      <c r="H2009" t="s">
        <v>1464</v>
      </c>
      <c r="I2009" t="s">
        <v>186</v>
      </c>
      <c r="J2009" t="s">
        <v>1478</v>
      </c>
      <c r="K2009" t="s">
        <v>1386</v>
      </c>
      <c r="L2009">
        <v>0</v>
      </c>
      <c r="M2009">
        <v>17.920482818359176</v>
      </c>
      <c r="N2009">
        <v>0</v>
      </c>
      <c r="O2009">
        <v>0</v>
      </c>
      <c r="P2009">
        <v>0</v>
      </c>
      <c r="Q2009">
        <v>0</v>
      </c>
      <c r="R2009" t="s">
        <v>531</v>
      </c>
      <c r="S2009" t="s">
        <v>531</v>
      </c>
      <c r="T2009" t="s">
        <v>531</v>
      </c>
      <c r="U2009" t="s">
        <v>531</v>
      </c>
      <c r="W2009" s="429">
        <f t="shared" si="45"/>
        <v>0</v>
      </c>
      <c r="X2009" s="429">
        <f t="shared" si="45"/>
        <v>0</v>
      </c>
      <c r="Y2009" s="429">
        <f t="shared" si="45"/>
        <v>0</v>
      </c>
      <c r="Z2009" s="429">
        <f t="shared" si="45"/>
        <v>0</v>
      </c>
      <c r="AA2009" s="429" t="s">
        <v>1296</v>
      </c>
    </row>
    <row r="2010" spans="1:27" x14ac:dyDescent="0.25">
      <c r="A2010" t="s">
        <v>149</v>
      </c>
      <c r="B2010" t="s">
        <v>186</v>
      </c>
      <c r="C2010" t="s">
        <v>1459</v>
      </c>
      <c r="D2010" t="s">
        <v>1384</v>
      </c>
      <c r="E2010" t="s">
        <v>1326</v>
      </c>
      <c r="F2010" t="s">
        <v>1293</v>
      </c>
      <c r="G2010">
        <v>35</v>
      </c>
      <c r="H2010" t="s">
        <v>1464</v>
      </c>
      <c r="I2010" t="s">
        <v>186</v>
      </c>
      <c r="J2010" t="s">
        <v>1478</v>
      </c>
      <c r="K2010" t="s">
        <v>1386</v>
      </c>
      <c r="L2010">
        <v>0</v>
      </c>
      <c r="M2010">
        <v>1.3011571683297092</v>
      </c>
      <c r="N2010">
        <v>0</v>
      </c>
      <c r="O2010">
        <v>0</v>
      </c>
      <c r="P2010">
        <v>0</v>
      </c>
      <c r="Q2010">
        <v>0</v>
      </c>
      <c r="R2010" t="s">
        <v>531</v>
      </c>
      <c r="S2010" t="s">
        <v>531</v>
      </c>
      <c r="T2010" t="s">
        <v>531</v>
      </c>
      <c r="U2010" t="s">
        <v>531</v>
      </c>
      <c r="W2010" s="429">
        <f t="shared" si="45"/>
        <v>0</v>
      </c>
      <c r="X2010" s="429">
        <f t="shared" si="45"/>
        <v>0</v>
      </c>
      <c r="Y2010" s="429">
        <f t="shared" si="45"/>
        <v>0</v>
      </c>
      <c r="Z2010" s="429">
        <f t="shared" si="45"/>
        <v>0</v>
      </c>
      <c r="AA2010" s="429" t="s">
        <v>1296</v>
      </c>
    </row>
    <row r="2011" spans="1:27" x14ac:dyDescent="0.25">
      <c r="A2011" t="s">
        <v>149</v>
      </c>
      <c r="B2011" t="s">
        <v>186</v>
      </c>
      <c r="C2011" t="s">
        <v>1459</v>
      </c>
      <c r="D2011" t="s">
        <v>1384</v>
      </c>
      <c r="E2011" t="s">
        <v>1326</v>
      </c>
      <c r="F2011" t="s">
        <v>1293</v>
      </c>
      <c r="G2011">
        <v>35</v>
      </c>
      <c r="H2011" t="s">
        <v>1464</v>
      </c>
      <c r="I2011" t="s">
        <v>186</v>
      </c>
      <c r="J2011" t="s">
        <v>1478</v>
      </c>
      <c r="K2011" t="s">
        <v>1386</v>
      </c>
      <c r="L2011">
        <v>0</v>
      </c>
      <c r="M2011">
        <v>1.3011571683297092</v>
      </c>
      <c r="N2011">
        <v>0</v>
      </c>
      <c r="O2011">
        <v>0</v>
      </c>
      <c r="P2011">
        <v>0</v>
      </c>
      <c r="Q2011">
        <v>0</v>
      </c>
      <c r="R2011" t="s">
        <v>531</v>
      </c>
      <c r="S2011" t="s">
        <v>531</v>
      </c>
      <c r="T2011" t="s">
        <v>531</v>
      </c>
      <c r="U2011" t="s">
        <v>531</v>
      </c>
      <c r="W2011" s="429">
        <f t="shared" si="45"/>
        <v>0</v>
      </c>
      <c r="X2011" s="429">
        <f t="shared" si="45"/>
        <v>0</v>
      </c>
      <c r="Y2011" s="429">
        <f t="shared" si="45"/>
        <v>0</v>
      </c>
      <c r="Z2011" s="429">
        <f t="shared" si="45"/>
        <v>0</v>
      </c>
      <c r="AA2011" s="429" t="s">
        <v>1296</v>
      </c>
    </row>
    <row r="2012" spans="1:27" x14ac:dyDescent="0.25">
      <c r="A2012" t="s">
        <v>149</v>
      </c>
      <c r="B2012" t="s">
        <v>186</v>
      </c>
      <c r="C2012" t="s">
        <v>1459</v>
      </c>
      <c r="D2012" t="s">
        <v>1384</v>
      </c>
      <c r="E2012" t="s">
        <v>1326</v>
      </c>
      <c r="F2012" t="s">
        <v>1293</v>
      </c>
      <c r="G2012">
        <v>35</v>
      </c>
      <c r="H2012" t="s">
        <v>1464</v>
      </c>
      <c r="I2012" t="s">
        <v>186</v>
      </c>
      <c r="J2012" t="s">
        <v>1478</v>
      </c>
      <c r="K2012" t="s">
        <v>1386</v>
      </c>
      <c r="L2012">
        <v>0</v>
      </c>
      <c r="M2012">
        <v>0.53229156886215379</v>
      </c>
      <c r="N2012">
        <v>0</v>
      </c>
      <c r="O2012">
        <v>0</v>
      </c>
      <c r="P2012">
        <v>0</v>
      </c>
      <c r="Q2012">
        <v>0</v>
      </c>
      <c r="R2012" t="s">
        <v>531</v>
      </c>
      <c r="S2012" t="s">
        <v>531</v>
      </c>
      <c r="T2012" t="s">
        <v>531</v>
      </c>
      <c r="U2012" t="s">
        <v>531</v>
      </c>
      <c r="W2012" s="429">
        <f t="shared" si="45"/>
        <v>0</v>
      </c>
      <c r="X2012" s="429">
        <f t="shared" si="45"/>
        <v>0</v>
      </c>
      <c r="Y2012" s="429">
        <f t="shared" si="45"/>
        <v>0</v>
      </c>
      <c r="Z2012" s="429">
        <f t="shared" si="45"/>
        <v>0</v>
      </c>
      <c r="AA2012" s="429" t="s">
        <v>1296</v>
      </c>
    </row>
    <row r="2013" spans="1:27" x14ac:dyDescent="0.25">
      <c r="A2013" t="s">
        <v>149</v>
      </c>
      <c r="B2013" t="s">
        <v>186</v>
      </c>
      <c r="C2013" t="s">
        <v>1459</v>
      </c>
      <c r="D2013" t="s">
        <v>1384</v>
      </c>
      <c r="E2013" t="s">
        <v>1326</v>
      </c>
      <c r="F2013" t="s">
        <v>1293</v>
      </c>
      <c r="G2013">
        <v>35</v>
      </c>
      <c r="H2013" t="s">
        <v>1464</v>
      </c>
      <c r="I2013" t="s">
        <v>186</v>
      </c>
      <c r="J2013" t="s">
        <v>1478</v>
      </c>
      <c r="K2013" t="s">
        <v>1386</v>
      </c>
      <c r="L2013">
        <v>0</v>
      </c>
      <c r="M2013">
        <v>0.53229156886215379</v>
      </c>
      <c r="N2013">
        <v>0</v>
      </c>
      <c r="O2013">
        <v>0</v>
      </c>
      <c r="P2013">
        <v>0</v>
      </c>
      <c r="Q2013">
        <v>0</v>
      </c>
      <c r="R2013" t="s">
        <v>531</v>
      </c>
      <c r="S2013" t="s">
        <v>531</v>
      </c>
      <c r="T2013" t="s">
        <v>531</v>
      </c>
      <c r="U2013" t="s">
        <v>531</v>
      </c>
      <c r="W2013" s="429">
        <f t="shared" si="45"/>
        <v>0</v>
      </c>
      <c r="X2013" s="429">
        <f t="shared" si="45"/>
        <v>0</v>
      </c>
      <c r="Y2013" s="429">
        <f t="shared" si="45"/>
        <v>0</v>
      </c>
      <c r="Z2013" s="429">
        <f t="shared" si="45"/>
        <v>0</v>
      </c>
      <c r="AA2013" s="429" t="s">
        <v>1296</v>
      </c>
    </row>
    <row r="2014" spans="1:27" x14ac:dyDescent="0.25">
      <c r="A2014" t="s">
        <v>149</v>
      </c>
      <c r="B2014" t="s">
        <v>186</v>
      </c>
      <c r="C2014" t="s">
        <v>1459</v>
      </c>
      <c r="D2014" t="s">
        <v>1384</v>
      </c>
      <c r="E2014" t="s">
        <v>1326</v>
      </c>
      <c r="F2014" t="s">
        <v>1293</v>
      </c>
      <c r="G2014">
        <v>35</v>
      </c>
      <c r="H2014" t="s">
        <v>1464</v>
      </c>
      <c r="I2014" t="s">
        <v>186</v>
      </c>
      <c r="J2014" t="s">
        <v>1478</v>
      </c>
      <c r="K2014" t="s">
        <v>1386</v>
      </c>
      <c r="L2014">
        <v>15.318168481699756</v>
      </c>
      <c r="M2014">
        <v>11.592127499664683</v>
      </c>
      <c r="N2014">
        <v>47.610523659337083</v>
      </c>
      <c r="O2014">
        <v>4.1400455355945294</v>
      </c>
      <c r="P2014">
        <v>0</v>
      </c>
      <c r="Q2014">
        <v>0</v>
      </c>
      <c r="R2014" t="s">
        <v>531</v>
      </c>
      <c r="S2014" t="s">
        <v>531</v>
      </c>
      <c r="T2014" t="s">
        <v>531</v>
      </c>
      <c r="U2014" t="s">
        <v>531</v>
      </c>
      <c r="W2014" s="429">
        <f t="shared" si="45"/>
        <v>0</v>
      </c>
      <c r="X2014" s="429">
        <f t="shared" si="45"/>
        <v>0</v>
      </c>
      <c r="Y2014" s="429">
        <f t="shared" si="45"/>
        <v>0</v>
      </c>
      <c r="Z2014" s="429">
        <f t="shared" si="45"/>
        <v>0</v>
      </c>
      <c r="AA2014" s="429" t="s">
        <v>1296</v>
      </c>
    </row>
    <row r="2015" spans="1:27" x14ac:dyDescent="0.25">
      <c r="A2015" t="s">
        <v>149</v>
      </c>
      <c r="B2015" t="s">
        <v>186</v>
      </c>
      <c r="C2015" t="s">
        <v>1459</v>
      </c>
      <c r="D2015" t="s">
        <v>1384</v>
      </c>
      <c r="E2015" t="s">
        <v>1326</v>
      </c>
      <c r="F2015" t="s">
        <v>1293</v>
      </c>
      <c r="G2015">
        <v>35</v>
      </c>
      <c r="H2015" t="s">
        <v>1464</v>
      </c>
      <c r="I2015" t="s">
        <v>186</v>
      </c>
      <c r="J2015" t="s">
        <v>1478</v>
      </c>
      <c r="K2015" t="s">
        <v>1386</v>
      </c>
      <c r="L2015">
        <v>15.318168481699756</v>
      </c>
      <c r="M2015">
        <v>6.387498826345845</v>
      </c>
      <c r="N2015">
        <v>3.7851844896864266</v>
      </c>
      <c r="O2015">
        <v>4.1400455355945294</v>
      </c>
      <c r="P2015">
        <v>0.59143507651350413</v>
      </c>
      <c r="Q2015">
        <v>0.59143507651350413</v>
      </c>
      <c r="R2015" t="s">
        <v>531</v>
      </c>
      <c r="S2015" t="s">
        <v>531</v>
      </c>
      <c r="T2015" t="s">
        <v>531</v>
      </c>
      <c r="U2015" t="s">
        <v>531</v>
      </c>
      <c r="W2015" s="429">
        <f t="shared" si="45"/>
        <v>0</v>
      </c>
      <c r="X2015" s="429">
        <f t="shared" si="45"/>
        <v>0</v>
      </c>
      <c r="Y2015" s="429">
        <f t="shared" si="45"/>
        <v>0</v>
      </c>
      <c r="Z2015" s="429">
        <f t="shared" si="45"/>
        <v>0</v>
      </c>
      <c r="AA2015" s="429" t="s">
        <v>1296</v>
      </c>
    </row>
    <row r="2016" spans="1:27" x14ac:dyDescent="0.25">
      <c r="A2016" t="s">
        <v>149</v>
      </c>
      <c r="B2016" t="s">
        <v>186</v>
      </c>
      <c r="C2016" t="s">
        <v>1459</v>
      </c>
      <c r="D2016" t="s">
        <v>1384</v>
      </c>
      <c r="E2016" t="s">
        <v>1326</v>
      </c>
      <c r="F2016" t="s">
        <v>1293</v>
      </c>
      <c r="G2016">
        <v>35</v>
      </c>
      <c r="H2016" t="s">
        <v>1464</v>
      </c>
      <c r="I2016" t="s">
        <v>186</v>
      </c>
      <c r="J2016" t="s">
        <v>1478</v>
      </c>
      <c r="K2016" t="s">
        <v>1386</v>
      </c>
      <c r="L2016">
        <v>0</v>
      </c>
      <c r="M2016">
        <v>4.6131935968053321</v>
      </c>
      <c r="N2016">
        <v>0</v>
      </c>
      <c r="O2016">
        <v>0</v>
      </c>
      <c r="P2016">
        <v>0</v>
      </c>
      <c r="Q2016">
        <v>0</v>
      </c>
      <c r="R2016" t="s">
        <v>531</v>
      </c>
      <c r="S2016" t="s">
        <v>531</v>
      </c>
      <c r="T2016" t="s">
        <v>531</v>
      </c>
      <c r="U2016" t="s">
        <v>531</v>
      </c>
      <c r="W2016" s="429">
        <f t="shared" si="45"/>
        <v>0</v>
      </c>
      <c r="X2016" s="429">
        <f t="shared" si="45"/>
        <v>0</v>
      </c>
      <c r="Y2016" s="429">
        <f t="shared" si="45"/>
        <v>0</v>
      </c>
      <c r="Z2016" s="429">
        <f t="shared" si="45"/>
        <v>0</v>
      </c>
      <c r="AA2016" s="429" t="s">
        <v>1296</v>
      </c>
    </row>
    <row r="2017" spans="1:27" x14ac:dyDescent="0.25">
      <c r="A2017" t="s">
        <v>149</v>
      </c>
      <c r="B2017" t="s">
        <v>186</v>
      </c>
      <c r="C2017" t="s">
        <v>1459</v>
      </c>
      <c r="D2017" t="s">
        <v>1384</v>
      </c>
      <c r="E2017" t="s">
        <v>1326</v>
      </c>
      <c r="F2017" t="s">
        <v>1293</v>
      </c>
      <c r="G2017">
        <v>35</v>
      </c>
      <c r="H2017" t="s">
        <v>1464</v>
      </c>
      <c r="I2017" t="s">
        <v>186</v>
      </c>
      <c r="J2017" t="s">
        <v>1478</v>
      </c>
      <c r="K2017" t="s">
        <v>1386</v>
      </c>
      <c r="L2017">
        <v>0</v>
      </c>
      <c r="M2017">
        <v>2.0108792601459138</v>
      </c>
      <c r="N2017">
        <v>0</v>
      </c>
      <c r="O2017">
        <v>0</v>
      </c>
      <c r="P2017">
        <v>0</v>
      </c>
      <c r="Q2017">
        <v>0</v>
      </c>
      <c r="R2017" t="s">
        <v>531</v>
      </c>
      <c r="S2017" t="s">
        <v>531</v>
      </c>
      <c r="T2017" t="s">
        <v>531</v>
      </c>
      <c r="U2017" t="s">
        <v>531</v>
      </c>
      <c r="W2017" s="429">
        <f t="shared" si="45"/>
        <v>0</v>
      </c>
      <c r="X2017" s="429">
        <f t="shared" si="45"/>
        <v>0</v>
      </c>
      <c r="Y2017" s="429">
        <f t="shared" si="45"/>
        <v>0</v>
      </c>
      <c r="Z2017" s="429">
        <f t="shared" si="45"/>
        <v>0</v>
      </c>
      <c r="AA2017" s="429" t="s">
        <v>1296</v>
      </c>
    </row>
    <row r="2018" spans="1:27" x14ac:dyDescent="0.25">
      <c r="A2018" t="s">
        <v>149</v>
      </c>
      <c r="B2018" t="s">
        <v>186</v>
      </c>
      <c r="C2018" t="s">
        <v>1459</v>
      </c>
      <c r="D2018" t="s">
        <v>1384</v>
      </c>
      <c r="E2018" t="s">
        <v>1326</v>
      </c>
      <c r="F2018" t="s">
        <v>1293</v>
      </c>
      <c r="G2018">
        <v>35</v>
      </c>
      <c r="H2018" t="s">
        <v>1464</v>
      </c>
      <c r="I2018" t="s">
        <v>186</v>
      </c>
      <c r="J2018" t="s">
        <v>1478</v>
      </c>
      <c r="K2018" t="s">
        <v>1386</v>
      </c>
      <c r="L2018">
        <v>0</v>
      </c>
      <c r="M2018">
        <v>5.7369202421809895</v>
      </c>
      <c r="N2018">
        <v>0</v>
      </c>
      <c r="O2018">
        <v>0</v>
      </c>
      <c r="P2018">
        <v>0</v>
      </c>
      <c r="Q2018">
        <v>0</v>
      </c>
      <c r="R2018" t="s">
        <v>531</v>
      </c>
      <c r="S2018" t="s">
        <v>531</v>
      </c>
      <c r="T2018" t="s">
        <v>531</v>
      </c>
      <c r="U2018" t="s">
        <v>531</v>
      </c>
      <c r="W2018" s="429">
        <f t="shared" si="45"/>
        <v>0</v>
      </c>
      <c r="X2018" s="429">
        <f t="shared" si="45"/>
        <v>0</v>
      </c>
      <c r="Y2018" s="429">
        <f t="shared" si="45"/>
        <v>0</v>
      </c>
      <c r="Z2018" s="429">
        <f t="shared" si="45"/>
        <v>0</v>
      </c>
      <c r="AA2018" s="429" t="s">
        <v>1296</v>
      </c>
    </row>
    <row r="2019" spans="1:27" x14ac:dyDescent="0.25">
      <c r="A2019" t="s">
        <v>149</v>
      </c>
      <c r="B2019" t="s">
        <v>186</v>
      </c>
      <c r="C2019" t="s">
        <v>1459</v>
      </c>
      <c r="D2019" t="s">
        <v>1384</v>
      </c>
      <c r="E2019" t="s">
        <v>1326</v>
      </c>
      <c r="F2019" t="s">
        <v>1293</v>
      </c>
      <c r="G2019">
        <v>35</v>
      </c>
      <c r="H2019" t="s">
        <v>1464</v>
      </c>
      <c r="I2019" t="s">
        <v>186</v>
      </c>
      <c r="J2019" t="s">
        <v>1478</v>
      </c>
      <c r="K2019" t="s">
        <v>1386</v>
      </c>
      <c r="L2019">
        <v>3.8443279973377766</v>
      </c>
      <c r="M2019">
        <v>2.3065967984026661</v>
      </c>
      <c r="N2019">
        <v>2.3065967984026661</v>
      </c>
      <c r="O2019">
        <v>0</v>
      </c>
      <c r="P2019">
        <v>0</v>
      </c>
      <c r="Q2019">
        <v>0</v>
      </c>
      <c r="R2019" t="s">
        <v>531</v>
      </c>
      <c r="S2019" t="s">
        <v>531</v>
      </c>
      <c r="T2019" t="s">
        <v>531</v>
      </c>
      <c r="U2019" t="s">
        <v>531</v>
      </c>
      <c r="W2019" s="429">
        <f t="shared" si="45"/>
        <v>0</v>
      </c>
      <c r="X2019" s="429">
        <f t="shared" si="45"/>
        <v>0</v>
      </c>
      <c r="Y2019" s="429">
        <f t="shared" si="45"/>
        <v>0</v>
      </c>
      <c r="Z2019" s="429">
        <f t="shared" si="45"/>
        <v>0</v>
      </c>
      <c r="AA2019" s="429" t="s">
        <v>1296</v>
      </c>
    </row>
    <row r="2020" spans="1:27" x14ac:dyDescent="0.25">
      <c r="A2020" t="s">
        <v>149</v>
      </c>
      <c r="B2020" t="s">
        <v>186</v>
      </c>
      <c r="C2020" t="s">
        <v>1459</v>
      </c>
      <c r="D2020" t="s">
        <v>1384</v>
      </c>
      <c r="E2020" t="s">
        <v>1326</v>
      </c>
      <c r="F2020" t="s">
        <v>1293</v>
      </c>
      <c r="G2020">
        <v>35</v>
      </c>
      <c r="H2020" t="s">
        <v>1464</v>
      </c>
      <c r="I2020" t="s">
        <v>186</v>
      </c>
      <c r="J2020" t="s">
        <v>1478</v>
      </c>
      <c r="K2020" t="s">
        <v>1386</v>
      </c>
      <c r="L2020">
        <v>0</v>
      </c>
      <c r="M2020">
        <v>10.764118392545775</v>
      </c>
      <c r="N2020">
        <v>0</v>
      </c>
      <c r="O2020">
        <v>0</v>
      </c>
      <c r="P2020">
        <v>0</v>
      </c>
      <c r="Q2020">
        <v>0</v>
      </c>
      <c r="R2020" t="s">
        <v>531</v>
      </c>
      <c r="S2020" t="s">
        <v>531</v>
      </c>
      <c r="T2020" t="s">
        <v>531</v>
      </c>
      <c r="U2020" t="s">
        <v>531</v>
      </c>
      <c r="W2020" s="429">
        <f t="shared" si="45"/>
        <v>0</v>
      </c>
      <c r="X2020" s="429">
        <f t="shared" si="45"/>
        <v>0</v>
      </c>
      <c r="Y2020" s="429">
        <f t="shared" si="45"/>
        <v>0</v>
      </c>
      <c r="Z2020" s="429">
        <f t="shared" si="45"/>
        <v>0</v>
      </c>
      <c r="AA2020" s="429" t="s">
        <v>1296</v>
      </c>
    </row>
    <row r="2021" spans="1:27" x14ac:dyDescent="0.25">
      <c r="A2021" t="s">
        <v>149</v>
      </c>
      <c r="B2021" t="s">
        <v>186</v>
      </c>
      <c r="C2021" t="s">
        <v>1459</v>
      </c>
      <c r="D2021" t="s">
        <v>1384</v>
      </c>
      <c r="E2021" t="s">
        <v>1326</v>
      </c>
      <c r="F2021" t="s">
        <v>1293</v>
      </c>
      <c r="G2021">
        <v>35</v>
      </c>
      <c r="H2021" t="s">
        <v>1464</v>
      </c>
      <c r="I2021" t="s">
        <v>186</v>
      </c>
      <c r="J2021" t="s">
        <v>1478</v>
      </c>
      <c r="K2021" t="s">
        <v>1386</v>
      </c>
      <c r="L2021">
        <v>3.7851844896864266</v>
      </c>
      <c r="M2021">
        <v>2.2474532907513156</v>
      </c>
      <c r="N2021">
        <v>2.2474532907513156</v>
      </c>
      <c r="O2021">
        <v>0</v>
      </c>
      <c r="P2021">
        <v>0</v>
      </c>
      <c r="Q2021">
        <v>0</v>
      </c>
      <c r="R2021" t="s">
        <v>531</v>
      </c>
      <c r="S2021" t="s">
        <v>531</v>
      </c>
      <c r="T2021" t="s">
        <v>531</v>
      </c>
      <c r="U2021" t="s">
        <v>531</v>
      </c>
      <c r="W2021" s="429">
        <f t="shared" si="45"/>
        <v>0</v>
      </c>
      <c r="X2021" s="429">
        <f t="shared" si="45"/>
        <v>0</v>
      </c>
      <c r="Y2021" s="429">
        <f t="shared" si="45"/>
        <v>0</v>
      </c>
      <c r="Z2021" s="429">
        <f t="shared" si="45"/>
        <v>0</v>
      </c>
      <c r="AA2021" s="429" t="s">
        <v>1296</v>
      </c>
    </row>
    <row r="2022" spans="1:27" x14ac:dyDescent="0.25">
      <c r="A2022" t="s">
        <v>149</v>
      </c>
      <c r="B2022" t="s">
        <v>186</v>
      </c>
      <c r="C2022" t="s">
        <v>1459</v>
      </c>
      <c r="D2022" t="s">
        <v>1384</v>
      </c>
      <c r="E2022" t="s">
        <v>1326</v>
      </c>
      <c r="F2022" t="s">
        <v>1293</v>
      </c>
      <c r="G2022">
        <v>35</v>
      </c>
      <c r="H2022" t="s">
        <v>1464</v>
      </c>
      <c r="I2022" t="s">
        <v>186</v>
      </c>
      <c r="J2022" t="s">
        <v>1478</v>
      </c>
      <c r="K2022" t="s">
        <v>1386</v>
      </c>
      <c r="L2022">
        <v>6.7423598722539477</v>
      </c>
      <c r="M2022">
        <v>0.23657403060540166</v>
      </c>
      <c r="N2022">
        <v>2.5904856351291481</v>
      </c>
      <c r="O2022">
        <v>0</v>
      </c>
      <c r="P2022">
        <v>0</v>
      </c>
      <c r="Q2022">
        <v>0</v>
      </c>
      <c r="R2022" t="s">
        <v>531</v>
      </c>
      <c r="S2022" t="s">
        <v>531</v>
      </c>
      <c r="T2022" t="s">
        <v>531</v>
      </c>
      <c r="U2022" t="s">
        <v>531</v>
      </c>
      <c r="W2022" s="429">
        <f t="shared" si="45"/>
        <v>0</v>
      </c>
      <c r="X2022" s="429">
        <f t="shared" si="45"/>
        <v>0</v>
      </c>
      <c r="Y2022" s="429">
        <f t="shared" si="45"/>
        <v>0</v>
      </c>
      <c r="Z2022" s="429">
        <f t="shared" si="45"/>
        <v>0</v>
      </c>
      <c r="AA2022" s="429" t="s">
        <v>1296</v>
      </c>
    </row>
    <row r="2023" spans="1:27" x14ac:dyDescent="0.25">
      <c r="A2023" t="s">
        <v>149</v>
      </c>
      <c r="B2023" t="s">
        <v>186</v>
      </c>
      <c r="C2023" t="s">
        <v>1459</v>
      </c>
      <c r="D2023" t="s">
        <v>1384</v>
      </c>
      <c r="E2023" t="s">
        <v>1326</v>
      </c>
      <c r="F2023" t="s">
        <v>1293</v>
      </c>
      <c r="G2023">
        <v>35</v>
      </c>
      <c r="H2023" t="s">
        <v>1464</v>
      </c>
      <c r="I2023" t="s">
        <v>186</v>
      </c>
      <c r="J2023" t="s">
        <v>1478</v>
      </c>
      <c r="K2023" t="s">
        <v>1386</v>
      </c>
      <c r="L2023">
        <v>7.2746514411161014</v>
      </c>
      <c r="M2023">
        <v>0.26023143366594181</v>
      </c>
      <c r="N2023">
        <v>5.5594897192269395</v>
      </c>
      <c r="O2023">
        <v>0</v>
      </c>
      <c r="P2023">
        <v>0</v>
      </c>
      <c r="Q2023">
        <v>0</v>
      </c>
      <c r="R2023" t="s">
        <v>531</v>
      </c>
      <c r="S2023" t="s">
        <v>531</v>
      </c>
      <c r="T2023" t="s">
        <v>531</v>
      </c>
      <c r="U2023" t="s">
        <v>531</v>
      </c>
      <c r="W2023" s="429">
        <f t="shared" si="45"/>
        <v>0</v>
      </c>
      <c r="X2023" s="429">
        <f t="shared" si="45"/>
        <v>0</v>
      </c>
      <c r="Y2023" s="429">
        <f t="shared" si="45"/>
        <v>0</v>
      </c>
      <c r="Z2023" s="429">
        <f t="shared" si="45"/>
        <v>0</v>
      </c>
      <c r="AA2023" s="429" t="s">
        <v>1296</v>
      </c>
    </row>
    <row r="2024" spans="1:27" x14ac:dyDescent="0.25">
      <c r="A2024" t="s">
        <v>149</v>
      </c>
      <c r="B2024" t="s">
        <v>186</v>
      </c>
      <c r="C2024" t="s">
        <v>1459</v>
      </c>
      <c r="D2024" t="s">
        <v>1384</v>
      </c>
      <c r="E2024" t="s">
        <v>1326</v>
      </c>
      <c r="F2024" t="s">
        <v>1293</v>
      </c>
      <c r="G2024">
        <v>35</v>
      </c>
      <c r="H2024" t="s">
        <v>1464</v>
      </c>
      <c r="I2024" t="s">
        <v>186</v>
      </c>
      <c r="J2024" t="s">
        <v>1478</v>
      </c>
      <c r="K2024" t="s">
        <v>1386</v>
      </c>
      <c r="L2024">
        <v>1.1828701530270083</v>
      </c>
      <c r="M2024">
        <v>0.82800910711890574</v>
      </c>
      <c r="N2024">
        <v>2.3065967984026661</v>
      </c>
      <c r="O2024">
        <v>4.0335872218220983</v>
      </c>
      <c r="P2024">
        <v>1.3011571683297092</v>
      </c>
      <c r="Q2024">
        <v>1.3011571683297092</v>
      </c>
      <c r="R2024" t="s">
        <v>531</v>
      </c>
      <c r="S2024" t="s">
        <v>531</v>
      </c>
      <c r="T2024" t="s">
        <v>531</v>
      </c>
      <c r="U2024" t="s">
        <v>531</v>
      </c>
      <c r="W2024" s="429">
        <f t="shared" si="45"/>
        <v>0</v>
      </c>
      <c r="X2024" s="429">
        <f t="shared" si="45"/>
        <v>0</v>
      </c>
      <c r="Y2024" s="429">
        <f t="shared" si="45"/>
        <v>0</v>
      </c>
      <c r="Z2024" s="429">
        <f t="shared" si="45"/>
        <v>0</v>
      </c>
      <c r="AA2024" s="429" t="s">
        <v>1296</v>
      </c>
    </row>
    <row r="2025" spans="1:27" x14ac:dyDescent="0.25">
      <c r="A2025" t="s">
        <v>149</v>
      </c>
      <c r="B2025" t="s">
        <v>186</v>
      </c>
      <c r="C2025" t="s">
        <v>1459</v>
      </c>
      <c r="D2025" t="s">
        <v>1384</v>
      </c>
      <c r="E2025" t="s">
        <v>1326</v>
      </c>
      <c r="F2025" t="s">
        <v>1293</v>
      </c>
      <c r="G2025">
        <v>35</v>
      </c>
      <c r="H2025" t="s">
        <v>1464</v>
      </c>
      <c r="I2025" t="s">
        <v>186</v>
      </c>
      <c r="J2025" t="s">
        <v>1478</v>
      </c>
      <c r="K2025" t="s">
        <v>1386</v>
      </c>
      <c r="L2025">
        <v>0.70972209181620494</v>
      </c>
      <c r="M2025">
        <v>5.9143507651350416E-2</v>
      </c>
      <c r="N2025">
        <v>5.9143507651350416E-2</v>
      </c>
      <c r="O2025">
        <v>0.23657403060540166</v>
      </c>
      <c r="P2025">
        <v>0</v>
      </c>
      <c r="Q2025">
        <v>0</v>
      </c>
      <c r="R2025" t="s">
        <v>531</v>
      </c>
      <c r="S2025" t="s">
        <v>531</v>
      </c>
      <c r="T2025" t="s">
        <v>531</v>
      </c>
      <c r="U2025" t="s">
        <v>531</v>
      </c>
      <c r="W2025" s="429">
        <f t="shared" si="45"/>
        <v>0</v>
      </c>
      <c r="X2025" s="429">
        <f t="shared" si="45"/>
        <v>0</v>
      </c>
      <c r="Y2025" s="429">
        <f t="shared" si="45"/>
        <v>0</v>
      </c>
      <c r="Z2025" s="429">
        <f t="shared" si="45"/>
        <v>0</v>
      </c>
      <c r="AA2025" s="429" t="s">
        <v>1296</v>
      </c>
    </row>
    <row r="2026" spans="1:27" x14ac:dyDescent="0.25">
      <c r="A2026" t="s">
        <v>149</v>
      </c>
      <c r="B2026" t="s">
        <v>186</v>
      </c>
      <c r="C2026" t="s">
        <v>1459</v>
      </c>
      <c r="D2026" t="s">
        <v>1384</v>
      </c>
      <c r="E2026" t="s">
        <v>1326</v>
      </c>
      <c r="F2026" t="s">
        <v>1293</v>
      </c>
      <c r="G2026">
        <v>35</v>
      </c>
      <c r="H2026" t="s">
        <v>1464</v>
      </c>
      <c r="I2026" t="s">
        <v>186</v>
      </c>
      <c r="J2026" t="s">
        <v>1478</v>
      </c>
      <c r="K2026" t="s">
        <v>1386</v>
      </c>
      <c r="L2026">
        <v>0</v>
      </c>
      <c r="M2026">
        <v>1.9458214017294286</v>
      </c>
      <c r="N2026">
        <v>0</v>
      </c>
      <c r="O2026">
        <v>0</v>
      </c>
      <c r="P2026">
        <v>0</v>
      </c>
      <c r="Q2026">
        <v>0</v>
      </c>
      <c r="R2026" t="s">
        <v>531</v>
      </c>
      <c r="S2026" t="s">
        <v>531</v>
      </c>
      <c r="T2026" t="s">
        <v>531</v>
      </c>
      <c r="U2026" t="s">
        <v>531</v>
      </c>
      <c r="W2026" s="429">
        <f t="shared" si="45"/>
        <v>0</v>
      </c>
      <c r="X2026" s="429">
        <f t="shared" si="45"/>
        <v>0</v>
      </c>
      <c r="Y2026" s="429">
        <f t="shared" si="45"/>
        <v>0</v>
      </c>
      <c r="Z2026" s="429">
        <f t="shared" si="45"/>
        <v>0</v>
      </c>
      <c r="AA2026" s="429" t="s">
        <v>1296</v>
      </c>
    </row>
    <row r="2027" spans="1:27" x14ac:dyDescent="0.25">
      <c r="A2027" t="s">
        <v>149</v>
      </c>
      <c r="B2027" t="s">
        <v>186</v>
      </c>
      <c r="C2027" t="s">
        <v>1459</v>
      </c>
      <c r="D2027" t="s">
        <v>1384</v>
      </c>
      <c r="E2027" t="s">
        <v>1326</v>
      </c>
      <c r="F2027" t="s">
        <v>1293</v>
      </c>
      <c r="G2027">
        <v>35</v>
      </c>
      <c r="H2027" t="s">
        <v>1464</v>
      </c>
      <c r="I2027" t="s">
        <v>186</v>
      </c>
      <c r="J2027" t="s">
        <v>1478</v>
      </c>
      <c r="K2027" t="s">
        <v>1386</v>
      </c>
      <c r="L2027">
        <v>0</v>
      </c>
      <c r="M2027">
        <v>6.3756701248155743</v>
      </c>
      <c r="N2027">
        <v>0</v>
      </c>
      <c r="O2027">
        <v>0</v>
      </c>
      <c r="P2027">
        <v>0</v>
      </c>
      <c r="Q2027">
        <v>0</v>
      </c>
      <c r="R2027" t="s">
        <v>531</v>
      </c>
      <c r="S2027" t="s">
        <v>531</v>
      </c>
      <c r="T2027" t="s">
        <v>531</v>
      </c>
      <c r="U2027" t="s">
        <v>531</v>
      </c>
      <c r="W2027" s="429">
        <f t="shared" si="45"/>
        <v>0</v>
      </c>
      <c r="X2027" s="429">
        <f t="shared" si="45"/>
        <v>0</v>
      </c>
      <c r="Y2027" s="429">
        <f t="shared" si="45"/>
        <v>0</v>
      </c>
      <c r="Z2027" s="429">
        <f t="shared" si="45"/>
        <v>0</v>
      </c>
      <c r="AA2027" s="429" t="s">
        <v>1296</v>
      </c>
    </row>
    <row r="2028" spans="1:27" x14ac:dyDescent="0.25">
      <c r="A2028" t="s">
        <v>149</v>
      </c>
      <c r="B2028" t="s">
        <v>186</v>
      </c>
      <c r="C2028" t="s">
        <v>1459</v>
      </c>
      <c r="D2028" t="s">
        <v>1384</v>
      </c>
      <c r="E2028" t="s">
        <v>1326</v>
      </c>
      <c r="F2028" t="s">
        <v>1293</v>
      </c>
      <c r="G2028">
        <v>35</v>
      </c>
      <c r="H2028" t="s">
        <v>1464</v>
      </c>
      <c r="I2028" t="s">
        <v>186</v>
      </c>
      <c r="J2028" t="s">
        <v>1478</v>
      </c>
      <c r="K2028" t="s">
        <v>1386</v>
      </c>
      <c r="L2028">
        <v>0</v>
      </c>
      <c r="M2028">
        <v>6.3756701248155743</v>
      </c>
      <c r="N2028">
        <v>0</v>
      </c>
      <c r="O2028">
        <v>0</v>
      </c>
      <c r="P2028">
        <v>0</v>
      </c>
      <c r="Q2028">
        <v>0</v>
      </c>
      <c r="R2028" t="s">
        <v>531</v>
      </c>
      <c r="S2028" t="s">
        <v>531</v>
      </c>
      <c r="T2028" t="s">
        <v>531</v>
      </c>
      <c r="U2028" t="s">
        <v>531</v>
      </c>
      <c r="W2028" s="429">
        <f t="shared" si="45"/>
        <v>0</v>
      </c>
      <c r="X2028" s="429">
        <f t="shared" si="45"/>
        <v>0</v>
      </c>
      <c r="Y2028" s="429">
        <f t="shared" si="45"/>
        <v>0</v>
      </c>
      <c r="Z2028" s="429">
        <f t="shared" si="45"/>
        <v>0</v>
      </c>
      <c r="AA2028" s="429" t="s">
        <v>1296</v>
      </c>
    </row>
    <row r="2029" spans="1:27" x14ac:dyDescent="0.25">
      <c r="A2029" t="s">
        <v>149</v>
      </c>
      <c r="B2029" t="s">
        <v>186</v>
      </c>
      <c r="C2029" t="s">
        <v>1459</v>
      </c>
      <c r="D2029" t="s">
        <v>1384</v>
      </c>
      <c r="E2029" t="s">
        <v>1326</v>
      </c>
      <c r="F2029" t="s">
        <v>1293</v>
      </c>
      <c r="G2029">
        <v>35</v>
      </c>
      <c r="H2029" t="s">
        <v>1464</v>
      </c>
      <c r="I2029" t="s">
        <v>186</v>
      </c>
      <c r="J2029" t="s">
        <v>1478</v>
      </c>
      <c r="K2029" t="s">
        <v>1386</v>
      </c>
      <c r="L2029">
        <v>6.7423598722539477</v>
      </c>
      <c r="M2029">
        <v>0.23657403060540166</v>
      </c>
      <c r="N2029">
        <v>2.5904856351291481</v>
      </c>
      <c r="O2029">
        <v>0</v>
      </c>
      <c r="P2029">
        <v>0</v>
      </c>
      <c r="Q2029">
        <v>0</v>
      </c>
      <c r="R2029" t="s">
        <v>531</v>
      </c>
      <c r="S2029" t="s">
        <v>531</v>
      </c>
      <c r="T2029" t="s">
        <v>531</v>
      </c>
      <c r="U2029" t="s">
        <v>531</v>
      </c>
      <c r="W2029" s="429">
        <f t="shared" si="45"/>
        <v>0</v>
      </c>
      <c r="X2029" s="429">
        <f t="shared" si="45"/>
        <v>0</v>
      </c>
      <c r="Y2029" s="429">
        <f t="shared" si="45"/>
        <v>0</v>
      </c>
      <c r="Z2029" s="429">
        <f t="shared" si="45"/>
        <v>0</v>
      </c>
      <c r="AA2029" s="429" t="s">
        <v>1296</v>
      </c>
    </row>
    <row r="2030" spans="1:27" x14ac:dyDescent="0.25">
      <c r="A2030" t="s">
        <v>149</v>
      </c>
      <c r="B2030" t="s">
        <v>186</v>
      </c>
      <c r="C2030" t="s">
        <v>1459</v>
      </c>
      <c r="D2030" t="s">
        <v>1384</v>
      </c>
      <c r="E2030" t="s">
        <v>1326</v>
      </c>
      <c r="F2030" t="s">
        <v>1293</v>
      </c>
      <c r="G2030">
        <v>35</v>
      </c>
      <c r="H2030" t="s">
        <v>1464</v>
      </c>
      <c r="I2030" t="s">
        <v>186</v>
      </c>
      <c r="J2030" t="s">
        <v>1478</v>
      </c>
      <c r="K2030" t="s">
        <v>1386</v>
      </c>
      <c r="L2030">
        <v>0</v>
      </c>
      <c r="M2030">
        <v>1.3070715190948441</v>
      </c>
      <c r="N2030">
        <v>0</v>
      </c>
      <c r="O2030">
        <v>0</v>
      </c>
      <c r="P2030">
        <v>0</v>
      </c>
      <c r="Q2030">
        <v>0</v>
      </c>
      <c r="R2030" t="s">
        <v>531</v>
      </c>
      <c r="S2030" t="s">
        <v>531</v>
      </c>
      <c r="T2030" t="s">
        <v>531</v>
      </c>
      <c r="U2030" t="s">
        <v>531</v>
      </c>
      <c r="W2030" s="429">
        <f t="shared" si="45"/>
        <v>0</v>
      </c>
      <c r="X2030" s="429">
        <f t="shared" si="45"/>
        <v>0</v>
      </c>
      <c r="Y2030" s="429">
        <f t="shared" si="45"/>
        <v>0</v>
      </c>
      <c r="Z2030" s="429">
        <f t="shared" si="45"/>
        <v>0</v>
      </c>
      <c r="AA2030" s="429" t="s">
        <v>1296</v>
      </c>
    </row>
    <row r="2031" spans="1:27" x14ac:dyDescent="0.25">
      <c r="A2031" t="s">
        <v>149</v>
      </c>
      <c r="B2031" t="s">
        <v>186</v>
      </c>
      <c r="C2031" t="s">
        <v>1459</v>
      </c>
      <c r="D2031" t="s">
        <v>1384</v>
      </c>
      <c r="E2031" t="s">
        <v>1326</v>
      </c>
      <c r="F2031" t="s">
        <v>1293</v>
      </c>
      <c r="G2031">
        <v>35</v>
      </c>
      <c r="H2031" t="s">
        <v>1464</v>
      </c>
      <c r="I2031" t="s">
        <v>186</v>
      </c>
      <c r="J2031" t="s">
        <v>1478</v>
      </c>
      <c r="K2031" t="s">
        <v>1386</v>
      </c>
      <c r="L2031">
        <v>0</v>
      </c>
      <c r="M2031">
        <v>1.1828701530270083</v>
      </c>
      <c r="N2031">
        <v>0</v>
      </c>
      <c r="O2031">
        <v>0</v>
      </c>
      <c r="P2031">
        <v>0</v>
      </c>
      <c r="Q2031">
        <v>0</v>
      </c>
      <c r="R2031" t="s">
        <v>531</v>
      </c>
      <c r="S2031" t="s">
        <v>531</v>
      </c>
      <c r="T2031" t="s">
        <v>531</v>
      </c>
      <c r="U2031" t="s">
        <v>531</v>
      </c>
      <c r="W2031" s="429">
        <f t="shared" si="45"/>
        <v>0</v>
      </c>
      <c r="X2031" s="429">
        <f t="shared" si="45"/>
        <v>0</v>
      </c>
      <c r="Y2031" s="429">
        <f t="shared" si="45"/>
        <v>0</v>
      </c>
      <c r="Z2031" s="429">
        <f t="shared" si="45"/>
        <v>0</v>
      </c>
      <c r="AA2031" s="429" t="s">
        <v>1296</v>
      </c>
    </row>
    <row r="2032" spans="1:27" x14ac:dyDescent="0.25">
      <c r="A2032" t="s">
        <v>149</v>
      </c>
      <c r="B2032" t="s">
        <v>186</v>
      </c>
      <c r="C2032" t="s">
        <v>1459</v>
      </c>
      <c r="D2032" t="s">
        <v>1384</v>
      </c>
      <c r="E2032" t="s">
        <v>1326</v>
      </c>
      <c r="F2032" t="s">
        <v>1293</v>
      </c>
      <c r="G2032">
        <v>35</v>
      </c>
      <c r="H2032" t="s">
        <v>1464</v>
      </c>
      <c r="I2032" t="s">
        <v>186</v>
      </c>
      <c r="J2032" t="s">
        <v>1478</v>
      </c>
      <c r="K2032" t="s">
        <v>1386</v>
      </c>
      <c r="L2032">
        <v>56.777767345296397</v>
      </c>
      <c r="M2032">
        <v>5.2637721809701867</v>
      </c>
      <c r="N2032">
        <v>5.8552072574836913</v>
      </c>
      <c r="O2032">
        <v>0</v>
      </c>
      <c r="P2032">
        <v>0</v>
      </c>
      <c r="Q2032">
        <v>0</v>
      </c>
      <c r="R2032" t="s">
        <v>531</v>
      </c>
      <c r="S2032" t="s">
        <v>531</v>
      </c>
      <c r="T2032" t="s">
        <v>531</v>
      </c>
      <c r="U2032" t="s">
        <v>531</v>
      </c>
      <c r="W2032" s="429">
        <f t="shared" si="45"/>
        <v>0</v>
      </c>
      <c r="X2032" s="429">
        <f t="shared" si="45"/>
        <v>0</v>
      </c>
      <c r="Y2032" s="429">
        <f t="shared" si="45"/>
        <v>0</v>
      </c>
      <c r="Z2032" s="429">
        <f t="shared" si="45"/>
        <v>0</v>
      </c>
      <c r="AA2032" s="429" t="s">
        <v>1296</v>
      </c>
    </row>
    <row r="2033" spans="1:27" x14ac:dyDescent="0.25">
      <c r="A2033" t="s">
        <v>149</v>
      </c>
      <c r="B2033" t="s">
        <v>186</v>
      </c>
      <c r="C2033" t="s">
        <v>1459</v>
      </c>
      <c r="D2033" t="s">
        <v>1384</v>
      </c>
      <c r="E2033" t="s">
        <v>1326</v>
      </c>
      <c r="F2033" t="s">
        <v>1293</v>
      </c>
      <c r="G2033">
        <v>35</v>
      </c>
      <c r="H2033" t="s">
        <v>1464</v>
      </c>
      <c r="I2033" t="s">
        <v>186</v>
      </c>
      <c r="J2033" t="s">
        <v>1478</v>
      </c>
      <c r="K2033" t="s">
        <v>1386</v>
      </c>
      <c r="L2033">
        <v>12.065275560875483</v>
      </c>
      <c r="M2033">
        <v>8.0435170405836551</v>
      </c>
      <c r="N2033">
        <v>1.4785876912837603</v>
      </c>
      <c r="O2033">
        <v>0</v>
      </c>
      <c r="P2033">
        <v>0</v>
      </c>
      <c r="Q2033">
        <v>0</v>
      </c>
      <c r="R2033" t="s">
        <v>531</v>
      </c>
      <c r="S2033" t="s">
        <v>531</v>
      </c>
      <c r="T2033" t="s">
        <v>531</v>
      </c>
      <c r="U2033" t="s">
        <v>531</v>
      </c>
      <c r="W2033" s="429">
        <f t="shared" si="45"/>
        <v>0</v>
      </c>
      <c r="X2033" s="429">
        <f t="shared" si="45"/>
        <v>0</v>
      </c>
      <c r="Y2033" s="429">
        <f t="shared" si="45"/>
        <v>0</v>
      </c>
      <c r="Z2033" s="429">
        <f t="shared" si="45"/>
        <v>0</v>
      </c>
      <c r="AA2033" s="429" t="s">
        <v>1296</v>
      </c>
    </row>
    <row r="2034" spans="1:27" x14ac:dyDescent="0.25">
      <c r="A2034" t="s">
        <v>149</v>
      </c>
      <c r="B2034" t="s">
        <v>186</v>
      </c>
      <c r="C2034" t="s">
        <v>1459</v>
      </c>
      <c r="D2034" t="s">
        <v>1384</v>
      </c>
      <c r="E2034" t="s">
        <v>1326</v>
      </c>
      <c r="F2034" t="s">
        <v>1293</v>
      </c>
      <c r="G2034">
        <v>35</v>
      </c>
      <c r="H2034" t="s">
        <v>1464</v>
      </c>
      <c r="I2034" t="s">
        <v>186</v>
      </c>
      <c r="J2034" t="s">
        <v>1478</v>
      </c>
      <c r="K2034" t="s">
        <v>1386</v>
      </c>
      <c r="L2034">
        <v>14.963307435791656</v>
      </c>
      <c r="M2034">
        <v>3.5486104590810248</v>
      </c>
      <c r="N2034">
        <v>1.1828701530270083</v>
      </c>
      <c r="O2034">
        <v>0</v>
      </c>
      <c r="P2034">
        <v>0</v>
      </c>
      <c r="Q2034">
        <v>0</v>
      </c>
      <c r="R2034" t="s">
        <v>531</v>
      </c>
      <c r="S2034" t="s">
        <v>531</v>
      </c>
      <c r="T2034" t="s">
        <v>531</v>
      </c>
      <c r="U2034" t="s">
        <v>531</v>
      </c>
      <c r="W2034" s="429">
        <f t="shared" si="45"/>
        <v>0</v>
      </c>
      <c r="X2034" s="429">
        <f t="shared" si="45"/>
        <v>0</v>
      </c>
      <c r="Y2034" s="429">
        <f t="shared" si="45"/>
        <v>0</v>
      </c>
      <c r="Z2034" s="429">
        <f t="shared" si="45"/>
        <v>0</v>
      </c>
      <c r="AA2034" s="429" t="s">
        <v>1296</v>
      </c>
    </row>
    <row r="2035" spans="1:27" x14ac:dyDescent="0.25">
      <c r="A2035" t="s">
        <v>149</v>
      </c>
      <c r="B2035" t="s">
        <v>186</v>
      </c>
      <c r="C2035" t="s">
        <v>1459</v>
      </c>
      <c r="D2035" t="s">
        <v>1384</v>
      </c>
      <c r="E2035" t="s">
        <v>1326</v>
      </c>
      <c r="F2035" t="s">
        <v>1293</v>
      </c>
      <c r="G2035">
        <v>35</v>
      </c>
      <c r="H2035" t="s">
        <v>1464</v>
      </c>
      <c r="I2035" t="s">
        <v>186</v>
      </c>
      <c r="J2035" t="s">
        <v>1478</v>
      </c>
      <c r="K2035" t="s">
        <v>1386</v>
      </c>
      <c r="L2035">
        <v>0</v>
      </c>
      <c r="M2035">
        <v>18.334487371918627</v>
      </c>
      <c r="N2035">
        <v>0</v>
      </c>
      <c r="O2035">
        <v>0</v>
      </c>
      <c r="P2035">
        <v>0</v>
      </c>
      <c r="Q2035">
        <v>0</v>
      </c>
      <c r="R2035" t="s">
        <v>531</v>
      </c>
      <c r="S2035" t="s">
        <v>531</v>
      </c>
      <c r="T2035" t="s">
        <v>531</v>
      </c>
      <c r="U2035" t="s">
        <v>531</v>
      </c>
      <c r="W2035" s="429">
        <f t="shared" si="45"/>
        <v>0</v>
      </c>
      <c r="X2035" s="429">
        <f t="shared" si="45"/>
        <v>0</v>
      </c>
      <c r="Y2035" s="429">
        <f t="shared" si="45"/>
        <v>0</v>
      </c>
      <c r="Z2035" s="429">
        <f t="shared" si="45"/>
        <v>0</v>
      </c>
      <c r="AA2035" s="429" t="s">
        <v>1296</v>
      </c>
    </row>
    <row r="2036" spans="1:27" x14ac:dyDescent="0.25">
      <c r="A2036" t="s">
        <v>149</v>
      </c>
      <c r="B2036" t="s">
        <v>186</v>
      </c>
      <c r="C2036" t="s">
        <v>1459</v>
      </c>
      <c r="D2036" t="s">
        <v>1384</v>
      </c>
      <c r="E2036" t="s">
        <v>1326</v>
      </c>
      <c r="F2036" t="s">
        <v>1293</v>
      </c>
      <c r="G2036">
        <v>35</v>
      </c>
      <c r="H2036" t="s">
        <v>1464</v>
      </c>
      <c r="I2036" t="s">
        <v>186</v>
      </c>
      <c r="J2036" t="s">
        <v>1478</v>
      </c>
      <c r="K2036" t="s">
        <v>1386</v>
      </c>
      <c r="L2036">
        <v>0</v>
      </c>
      <c r="M2036">
        <v>5.9143507651350413</v>
      </c>
      <c r="N2036">
        <v>0</v>
      </c>
      <c r="O2036">
        <v>0</v>
      </c>
      <c r="P2036">
        <v>0</v>
      </c>
      <c r="Q2036">
        <v>0</v>
      </c>
      <c r="R2036" t="s">
        <v>531</v>
      </c>
      <c r="S2036" t="s">
        <v>531</v>
      </c>
      <c r="T2036" t="s">
        <v>531</v>
      </c>
      <c r="U2036" t="s">
        <v>531</v>
      </c>
      <c r="W2036" s="429">
        <f t="shared" si="45"/>
        <v>0</v>
      </c>
      <c r="X2036" s="429">
        <f t="shared" si="45"/>
        <v>0</v>
      </c>
      <c r="Y2036" s="429">
        <f t="shared" si="45"/>
        <v>0</v>
      </c>
      <c r="Z2036" s="429">
        <f t="shared" si="45"/>
        <v>0</v>
      </c>
      <c r="AA2036" s="429" t="s">
        <v>1296</v>
      </c>
    </row>
    <row r="2037" spans="1:27" x14ac:dyDescent="0.25">
      <c r="A2037" t="s">
        <v>149</v>
      </c>
      <c r="B2037" t="s">
        <v>186</v>
      </c>
      <c r="C2037" t="s">
        <v>1459</v>
      </c>
      <c r="D2037" t="s">
        <v>1384</v>
      </c>
      <c r="E2037" t="s">
        <v>1326</v>
      </c>
      <c r="F2037" t="s">
        <v>1293</v>
      </c>
      <c r="G2037">
        <v>35</v>
      </c>
      <c r="H2037" t="s">
        <v>1464</v>
      </c>
      <c r="I2037" t="s">
        <v>186</v>
      </c>
      <c r="J2037" t="s">
        <v>1478</v>
      </c>
      <c r="K2037" t="s">
        <v>1386</v>
      </c>
      <c r="L2037">
        <v>0</v>
      </c>
      <c r="M2037">
        <v>3.8443279973377766</v>
      </c>
      <c r="N2037">
        <v>0</v>
      </c>
      <c r="O2037">
        <v>0</v>
      </c>
      <c r="P2037">
        <v>0</v>
      </c>
      <c r="Q2037">
        <v>0</v>
      </c>
      <c r="R2037" t="s">
        <v>531</v>
      </c>
      <c r="S2037" t="s">
        <v>531</v>
      </c>
      <c r="T2037" t="s">
        <v>531</v>
      </c>
      <c r="U2037" t="s">
        <v>531</v>
      </c>
      <c r="W2037" s="429">
        <f t="shared" si="45"/>
        <v>0</v>
      </c>
      <c r="X2037" s="429">
        <f t="shared" si="45"/>
        <v>0</v>
      </c>
      <c r="Y2037" s="429">
        <f t="shared" si="45"/>
        <v>0</v>
      </c>
      <c r="Z2037" s="429">
        <f t="shared" si="45"/>
        <v>0</v>
      </c>
      <c r="AA2037" s="429" t="s">
        <v>1296</v>
      </c>
    </row>
    <row r="2038" spans="1:27" x14ac:dyDescent="0.25">
      <c r="A2038" t="s">
        <v>149</v>
      </c>
      <c r="B2038" t="s">
        <v>186</v>
      </c>
      <c r="C2038" t="s">
        <v>1459</v>
      </c>
      <c r="D2038" t="s">
        <v>1384</v>
      </c>
      <c r="E2038" t="s">
        <v>1326</v>
      </c>
      <c r="F2038" t="s">
        <v>1293</v>
      </c>
      <c r="G2038">
        <v>35</v>
      </c>
      <c r="H2038" t="s">
        <v>1464</v>
      </c>
      <c r="I2038" t="s">
        <v>186</v>
      </c>
      <c r="J2038" t="s">
        <v>1478</v>
      </c>
      <c r="K2038" t="s">
        <v>1386</v>
      </c>
      <c r="L2038">
        <v>0</v>
      </c>
      <c r="M2038">
        <v>1.8334487371918629</v>
      </c>
      <c r="N2038">
        <v>0</v>
      </c>
      <c r="O2038">
        <v>0</v>
      </c>
      <c r="P2038">
        <v>0</v>
      </c>
      <c r="Q2038">
        <v>0</v>
      </c>
      <c r="R2038" t="s">
        <v>531</v>
      </c>
      <c r="S2038" t="s">
        <v>531</v>
      </c>
      <c r="T2038" t="s">
        <v>531</v>
      </c>
      <c r="U2038" t="s">
        <v>531</v>
      </c>
      <c r="W2038" s="429">
        <f t="shared" si="45"/>
        <v>0</v>
      </c>
      <c r="X2038" s="429">
        <f t="shared" si="45"/>
        <v>0</v>
      </c>
      <c r="Y2038" s="429">
        <f t="shared" si="45"/>
        <v>0</v>
      </c>
      <c r="Z2038" s="429">
        <f t="shared" si="45"/>
        <v>0</v>
      </c>
      <c r="AA2038" s="429" t="s">
        <v>1296</v>
      </c>
    </row>
    <row r="2039" spans="1:27" x14ac:dyDescent="0.25">
      <c r="A2039" t="s">
        <v>149</v>
      </c>
      <c r="B2039" t="s">
        <v>186</v>
      </c>
      <c r="C2039" t="s">
        <v>1459</v>
      </c>
      <c r="D2039" t="s">
        <v>1384</v>
      </c>
      <c r="E2039" t="s">
        <v>1326</v>
      </c>
      <c r="F2039" t="s">
        <v>1293</v>
      </c>
      <c r="G2039">
        <v>35</v>
      </c>
      <c r="H2039" t="s">
        <v>1464</v>
      </c>
      <c r="I2039" t="s">
        <v>186</v>
      </c>
      <c r="J2039" t="s">
        <v>1478</v>
      </c>
      <c r="K2039" t="s">
        <v>1386</v>
      </c>
      <c r="L2039">
        <v>10.350113838986323</v>
      </c>
      <c r="M2039">
        <v>4.1400455355945294</v>
      </c>
      <c r="N2039">
        <v>17.269904234194321</v>
      </c>
      <c r="O2039">
        <v>0</v>
      </c>
      <c r="P2039">
        <v>0</v>
      </c>
      <c r="Q2039">
        <v>0</v>
      </c>
      <c r="R2039" t="s">
        <v>531</v>
      </c>
      <c r="S2039" t="s">
        <v>531</v>
      </c>
      <c r="T2039" t="s">
        <v>531</v>
      </c>
      <c r="U2039" t="s">
        <v>531</v>
      </c>
      <c r="W2039" s="429">
        <f t="shared" si="45"/>
        <v>0</v>
      </c>
      <c r="X2039" s="429">
        <f t="shared" si="45"/>
        <v>0</v>
      </c>
      <c r="Y2039" s="429">
        <f t="shared" si="45"/>
        <v>0</v>
      </c>
      <c r="Z2039" s="429">
        <f t="shared" si="45"/>
        <v>0</v>
      </c>
      <c r="AA2039" s="429" t="s">
        <v>1296</v>
      </c>
    </row>
    <row r="2040" spans="1:27" x14ac:dyDescent="0.25">
      <c r="A2040" t="s">
        <v>149</v>
      </c>
      <c r="B2040" t="s">
        <v>186</v>
      </c>
      <c r="C2040" t="s">
        <v>1459</v>
      </c>
      <c r="D2040" t="s">
        <v>1384</v>
      </c>
      <c r="E2040" t="s">
        <v>1326</v>
      </c>
      <c r="F2040" t="s">
        <v>1293</v>
      </c>
      <c r="G2040">
        <v>35</v>
      </c>
      <c r="H2040" t="s">
        <v>1464</v>
      </c>
      <c r="I2040" t="s">
        <v>186</v>
      </c>
      <c r="J2040" t="s">
        <v>1478</v>
      </c>
      <c r="K2040" t="s">
        <v>1386</v>
      </c>
      <c r="L2040">
        <v>73.574523518279918</v>
      </c>
      <c r="M2040">
        <v>2.6023143366594184</v>
      </c>
      <c r="N2040">
        <v>20.10879260145914</v>
      </c>
      <c r="O2040">
        <v>0</v>
      </c>
      <c r="P2040">
        <v>0</v>
      </c>
      <c r="Q2040">
        <v>0</v>
      </c>
      <c r="R2040" t="s">
        <v>531</v>
      </c>
      <c r="S2040" t="s">
        <v>531</v>
      </c>
      <c r="T2040" t="s">
        <v>531</v>
      </c>
      <c r="U2040" t="s">
        <v>531</v>
      </c>
      <c r="W2040" s="429">
        <f t="shared" si="45"/>
        <v>0</v>
      </c>
      <c r="X2040" s="429">
        <f t="shared" si="45"/>
        <v>0</v>
      </c>
      <c r="Y2040" s="429">
        <f t="shared" si="45"/>
        <v>0</v>
      </c>
      <c r="Z2040" s="429">
        <f t="shared" si="45"/>
        <v>0</v>
      </c>
      <c r="AA2040" s="429" t="s">
        <v>1296</v>
      </c>
    </row>
    <row r="2041" spans="1:27" x14ac:dyDescent="0.25">
      <c r="A2041" t="s">
        <v>149</v>
      </c>
      <c r="B2041" t="s">
        <v>186</v>
      </c>
      <c r="C2041" t="s">
        <v>1459</v>
      </c>
      <c r="D2041" t="s">
        <v>1384</v>
      </c>
      <c r="E2041" t="s">
        <v>1326</v>
      </c>
      <c r="F2041" t="s">
        <v>1293</v>
      </c>
      <c r="G2041">
        <v>35</v>
      </c>
      <c r="H2041" t="s">
        <v>1464</v>
      </c>
      <c r="I2041" t="s">
        <v>186</v>
      </c>
      <c r="J2041" t="s">
        <v>1478</v>
      </c>
      <c r="K2041" t="s">
        <v>1386</v>
      </c>
      <c r="L2041">
        <v>10.350113838986323</v>
      </c>
      <c r="M2041">
        <v>4.1400455355945294</v>
      </c>
      <c r="N2041">
        <v>17.269904234194321</v>
      </c>
      <c r="O2041">
        <v>0</v>
      </c>
      <c r="P2041">
        <v>0</v>
      </c>
      <c r="Q2041">
        <v>0</v>
      </c>
      <c r="R2041" t="s">
        <v>531</v>
      </c>
      <c r="S2041" t="s">
        <v>531</v>
      </c>
      <c r="T2041" t="s">
        <v>531</v>
      </c>
      <c r="U2041" t="s">
        <v>531</v>
      </c>
      <c r="W2041" s="429">
        <f t="shared" si="45"/>
        <v>0</v>
      </c>
      <c r="X2041" s="429">
        <f t="shared" si="45"/>
        <v>0</v>
      </c>
      <c r="Y2041" s="429">
        <f t="shared" si="45"/>
        <v>0</v>
      </c>
      <c r="Z2041" s="429">
        <f t="shared" si="45"/>
        <v>0</v>
      </c>
      <c r="AA2041" s="429" t="s">
        <v>1296</v>
      </c>
    </row>
    <row r="2042" spans="1:27" x14ac:dyDescent="0.25">
      <c r="A2042" t="s">
        <v>149</v>
      </c>
      <c r="B2042" t="s">
        <v>186</v>
      </c>
      <c r="C2042" t="s">
        <v>1459</v>
      </c>
      <c r="D2042" t="s">
        <v>1384</v>
      </c>
      <c r="E2042" t="s">
        <v>1326</v>
      </c>
      <c r="F2042" t="s">
        <v>1293</v>
      </c>
      <c r="G2042">
        <v>35</v>
      </c>
      <c r="H2042" t="s">
        <v>1464</v>
      </c>
      <c r="I2042" t="s">
        <v>186</v>
      </c>
      <c r="J2042" t="s">
        <v>1478</v>
      </c>
      <c r="K2042" t="s">
        <v>1386</v>
      </c>
      <c r="L2042">
        <v>0</v>
      </c>
      <c r="M2042">
        <v>5.9143507651350413</v>
      </c>
      <c r="N2042">
        <v>0</v>
      </c>
      <c r="O2042">
        <v>0</v>
      </c>
      <c r="P2042">
        <v>0</v>
      </c>
      <c r="Q2042">
        <v>0</v>
      </c>
      <c r="R2042" t="s">
        <v>531</v>
      </c>
      <c r="S2042" t="s">
        <v>531</v>
      </c>
      <c r="T2042" t="s">
        <v>531</v>
      </c>
      <c r="U2042" t="s">
        <v>531</v>
      </c>
      <c r="W2042" s="429">
        <f t="shared" si="45"/>
        <v>0</v>
      </c>
      <c r="X2042" s="429">
        <f t="shared" si="45"/>
        <v>0</v>
      </c>
      <c r="Y2042" s="429">
        <f t="shared" si="45"/>
        <v>0</v>
      </c>
      <c r="Z2042" s="429">
        <f t="shared" si="45"/>
        <v>0</v>
      </c>
      <c r="AA2042" s="429" t="s">
        <v>1296</v>
      </c>
    </row>
    <row r="2043" spans="1:27" x14ac:dyDescent="0.25">
      <c r="A2043" t="s">
        <v>149</v>
      </c>
      <c r="B2043" t="s">
        <v>186</v>
      </c>
      <c r="C2043" t="s">
        <v>1459</v>
      </c>
      <c r="D2043" t="s">
        <v>1384</v>
      </c>
      <c r="E2043" t="s">
        <v>1326</v>
      </c>
      <c r="F2043" t="s">
        <v>1293</v>
      </c>
      <c r="G2043">
        <v>35</v>
      </c>
      <c r="H2043" t="s">
        <v>1464</v>
      </c>
      <c r="I2043" t="s">
        <v>186</v>
      </c>
      <c r="J2043" t="s">
        <v>1478</v>
      </c>
      <c r="K2043" t="s">
        <v>1386</v>
      </c>
      <c r="L2043">
        <v>12.065275560875483</v>
      </c>
      <c r="M2043">
        <v>8.0435170405836551</v>
      </c>
      <c r="N2043">
        <v>21.291662754486147</v>
      </c>
      <c r="O2043">
        <v>0</v>
      </c>
      <c r="P2043">
        <v>0</v>
      </c>
      <c r="Q2043">
        <v>0</v>
      </c>
      <c r="R2043" t="s">
        <v>531</v>
      </c>
      <c r="S2043" t="s">
        <v>531</v>
      </c>
      <c r="T2043" t="s">
        <v>531</v>
      </c>
      <c r="U2043" t="s">
        <v>531</v>
      </c>
      <c r="W2043" s="429">
        <f t="shared" si="45"/>
        <v>0</v>
      </c>
      <c r="X2043" s="429">
        <f t="shared" si="45"/>
        <v>0</v>
      </c>
      <c r="Y2043" s="429">
        <f t="shared" si="45"/>
        <v>0</v>
      </c>
      <c r="Z2043" s="429">
        <f t="shared" si="45"/>
        <v>0</v>
      </c>
      <c r="AA2043" s="429" t="s">
        <v>1296</v>
      </c>
    </row>
    <row r="2044" spans="1:27" x14ac:dyDescent="0.25">
      <c r="A2044" t="s">
        <v>149</v>
      </c>
      <c r="B2044" t="s">
        <v>186</v>
      </c>
      <c r="C2044" t="s">
        <v>1459</v>
      </c>
      <c r="D2044" t="s">
        <v>1384</v>
      </c>
      <c r="E2044" t="s">
        <v>1326</v>
      </c>
      <c r="F2044" t="s">
        <v>1293</v>
      </c>
      <c r="G2044">
        <v>35</v>
      </c>
      <c r="H2044" t="s">
        <v>1464</v>
      </c>
      <c r="I2044" t="s">
        <v>186</v>
      </c>
      <c r="J2044" t="s">
        <v>1478</v>
      </c>
      <c r="K2044" t="s">
        <v>1386</v>
      </c>
      <c r="L2044">
        <v>0</v>
      </c>
      <c r="M2044">
        <v>0.26023143366594181</v>
      </c>
      <c r="N2044">
        <v>0</v>
      </c>
      <c r="O2044">
        <v>0</v>
      </c>
      <c r="P2044">
        <v>0</v>
      </c>
      <c r="Q2044">
        <v>0</v>
      </c>
      <c r="R2044" t="s">
        <v>531</v>
      </c>
      <c r="S2044" t="s">
        <v>531</v>
      </c>
      <c r="T2044" t="s">
        <v>531</v>
      </c>
      <c r="U2044" t="s">
        <v>531</v>
      </c>
      <c r="W2044" s="429">
        <f t="shared" si="45"/>
        <v>0</v>
      </c>
      <c r="X2044" s="429">
        <f t="shared" si="45"/>
        <v>0</v>
      </c>
      <c r="Y2044" s="429">
        <f t="shared" si="45"/>
        <v>0</v>
      </c>
      <c r="Z2044" s="429">
        <f t="shared" si="45"/>
        <v>0</v>
      </c>
      <c r="AA2044" s="429" t="s">
        <v>1296</v>
      </c>
    </row>
    <row r="2045" spans="1:27" x14ac:dyDescent="0.25">
      <c r="A2045" t="s">
        <v>149</v>
      </c>
      <c r="B2045" t="s">
        <v>186</v>
      </c>
      <c r="C2045" t="s">
        <v>1459</v>
      </c>
      <c r="D2045" t="s">
        <v>1384</v>
      </c>
      <c r="E2045" t="s">
        <v>1326</v>
      </c>
      <c r="F2045" t="s">
        <v>1293</v>
      </c>
      <c r="G2045">
        <v>35</v>
      </c>
      <c r="H2045" t="s">
        <v>1464</v>
      </c>
      <c r="I2045" t="s">
        <v>186</v>
      </c>
      <c r="J2045" t="s">
        <v>1478</v>
      </c>
      <c r="K2045" t="s">
        <v>1386</v>
      </c>
      <c r="L2045">
        <v>0</v>
      </c>
      <c r="M2045">
        <v>0.82800910711890574</v>
      </c>
      <c r="N2045">
        <v>0</v>
      </c>
      <c r="O2045">
        <v>0</v>
      </c>
      <c r="P2045">
        <v>0</v>
      </c>
      <c r="Q2045">
        <v>0</v>
      </c>
      <c r="R2045" t="s">
        <v>531</v>
      </c>
      <c r="S2045" t="s">
        <v>531</v>
      </c>
      <c r="T2045" t="s">
        <v>531</v>
      </c>
      <c r="U2045" t="s">
        <v>531</v>
      </c>
      <c r="W2045" s="429">
        <f t="shared" si="45"/>
        <v>0</v>
      </c>
      <c r="X2045" s="429">
        <f t="shared" si="45"/>
        <v>0</v>
      </c>
      <c r="Y2045" s="429">
        <f t="shared" si="45"/>
        <v>0</v>
      </c>
      <c r="Z2045" s="429">
        <f t="shared" si="45"/>
        <v>0</v>
      </c>
      <c r="AA2045" s="429" t="s">
        <v>1296</v>
      </c>
    </row>
    <row r="2046" spans="1:27" x14ac:dyDescent="0.25">
      <c r="A2046" t="s">
        <v>149</v>
      </c>
      <c r="B2046" t="s">
        <v>186</v>
      </c>
      <c r="C2046" t="s">
        <v>1459</v>
      </c>
      <c r="D2046" t="s">
        <v>1384</v>
      </c>
      <c r="E2046" t="s">
        <v>1326</v>
      </c>
      <c r="F2046" t="s">
        <v>1293</v>
      </c>
      <c r="G2046">
        <v>35</v>
      </c>
      <c r="H2046" t="s">
        <v>1464</v>
      </c>
      <c r="I2046" t="s">
        <v>186</v>
      </c>
      <c r="J2046" t="s">
        <v>1478</v>
      </c>
      <c r="K2046" t="s">
        <v>1386</v>
      </c>
      <c r="L2046">
        <v>8.2209475635377078</v>
      </c>
      <c r="M2046">
        <v>4.1991890432458794</v>
      </c>
      <c r="N2046">
        <v>3.1346059055215716</v>
      </c>
      <c r="O2046">
        <v>0</v>
      </c>
      <c r="P2046">
        <v>0</v>
      </c>
      <c r="Q2046">
        <v>0</v>
      </c>
      <c r="R2046" t="s">
        <v>531</v>
      </c>
      <c r="S2046" t="s">
        <v>531</v>
      </c>
      <c r="T2046" t="s">
        <v>531</v>
      </c>
      <c r="U2046" t="s">
        <v>531</v>
      </c>
      <c r="W2046" s="429">
        <f t="shared" si="45"/>
        <v>0</v>
      </c>
      <c r="X2046" s="429">
        <f t="shared" si="45"/>
        <v>0</v>
      </c>
      <c r="Y2046" s="429">
        <f t="shared" si="45"/>
        <v>0</v>
      </c>
      <c r="Z2046" s="429">
        <f t="shared" si="45"/>
        <v>0</v>
      </c>
      <c r="AA2046" s="429" t="s">
        <v>1296</v>
      </c>
    </row>
    <row r="2047" spans="1:27" x14ac:dyDescent="0.25">
      <c r="A2047" t="s">
        <v>149</v>
      </c>
      <c r="B2047" t="s">
        <v>186</v>
      </c>
      <c r="C2047" t="s">
        <v>1459</v>
      </c>
      <c r="D2047" t="s">
        <v>1384</v>
      </c>
      <c r="E2047" t="s">
        <v>1326</v>
      </c>
      <c r="F2047" t="s">
        <v>1293</v>
      </c>
      <c r="G2047">
        <v>35</v>
      </c>
      <c r="H2047" t="s">
        <v>1464</v>
      </c>
      <c r="I2047" t="s">
        <v>186</v>
      </c>
      <c r="J2047" t="s">
        <v>1478</v>
      </c>
      <c r="K2047" t="s">
        <v>1386</v>
      </c>
      <c r="L2047">
        <v>17.32904774184567</v>
      </c>
      <c r="M2047">
        <v>5.5594897192269395</v>
      </c>
      <c r="N2047">
        <v>4.1400455355945294</v>
      </c>
      <c r="O2047">
        <v>0</v>
      </c>
      <c r="P2047">
        <v>0</v>
      </c>
      <c r="Q2047">
        <v>0</v>
      </c>
      <c r="R2047" t="s">
        <v>531</v>
      </c>
      <c r="S2047" t="s">
        <v>531</v>
      </c>
      <c r="T2047" t="s">
        <v>531</v>
      </c>
      <c r="U2047" t="s">
        <v>531</v>
      </c>
      <c r="W2047" s="429">
        <f t="shared" si="45"/>
        <v>0</v>
      </c>
      <c r="X2047" s="429">
        <f t="shared" si="45"/>
        <v>0</v>
      </c>
      <c r="Y2047" s="429">
        <f t="shared" si="45"/>
        <v>0</v>
      </c>
      <c r="Z2047" s="429">
        <f t="shared" si="45"/>
        <v>0</v>
      </c>
      <c r="AA2047" s="429" t="s">
        <v>1296</v>
      </c>
    </row>
    <row r="2048" spans="1:27" x14ac:dyDescent="0.25">
      <c r="A2048" t="s">
        <v>149</v>
      </c>
      <c r="B2048" t="s">
        <v>186</v>
      </c>
      <c r="C2048" t="s">
        <v>1459</v>
      </c>
      <c r="D2048" t="s">
        <v>1384</v>
      </c>
      <c r="E2048" t="s">
        <v>1326</v>
      </c>
      <c r="F2048" t="s">
        <v>1293</v>
      </c>
      <c r="G2048">
        <v>35</v>
      </c>
      <c r="H2048" t="s">
        <v>1464</v>
      </c>
      <c r="I2048" t="s">
        <v>186</v>
      </c>
      <c r="J2048" t="s">
        <v>1478</v>
      </c>
      <c r="K2048" t="s">
        <v>1386</v>
      </c>
      <c r="L2048">
        <v>5.9734942727863913</v>
      </c>
      <c r="M2048">
        <v>1.3011571683297092</v>
      </c>
      <c r="N2048">
        <v>6.5649293492998959</v>
      </c>
      <c r="O2048">
        <v>0</v>
      </c>
      <c r="P2048">
        <v>0</v>
      </c>
      <c r="Q2048">
        <v>0</v>
      </c>
      <c r="R2048" t="s">
        <v>531</v>
      </c>
      <c r="S2048" t="s">
        <v>531</v>
      </c>
      <c r="T2048" t="s">
        <v>531</v>
      </c>
      <c r="U2048" t="s">
        <v>531</v>
      </c>
      <c r="W2048" s="429">
        <f t="shared" si="45"/>
        <v>0</v>
      </c>
      <c r="X2048" s="429">
        <f t="shared" si="45"/>
        <v>0</v>
      </c>
      <c r="Y2048" s="429">
        <f t="shared" si="45"/>
        <v>0</v>
      </c>
      <c r="Z2048" s="429">
        <f t="shared" si="45"/>
        <v>0</v>
      </c>
      <c r="AA2048" s="429" t="s">
        <v>1296</v>
      </c>
    </row>
    <row r="2049" spans="1:27" x14ac:dyDescent="0.25">
      <c r="A2049" t="s">
        <v>149</v>
      </c>
      <c r="B2049" t="s">
        <v>186</v>
      </c>
      <c r="C2049" t="s">
        <v>1459</v>
      </c>
      <c r="D2049" t="s">
        <v>1384</v>
      </c>
      <c r="E2049" t="s">
        <v>1326</v>
      </c>
      <c r="F2049" t="s">
        <v>1293</v>
      </c>
      <c r="G2049">
        <v>35</v>
      </c>
      <c r="H2049" t="s">
        <v>1464</v>
      </c>
      <c r="I2049" t="s">
        <v>186</v>
      </c>
      <c r="J2049" t="s">
        <v>1478</v>
      </c>
      <c r="K2049" t="s">
        <v>1386</v>
      </c>
      <c r="L2049">
        <v>0</v>
      </c>
      <c r="M2049">
        <v>1.7743052295405124</v>
      </c>
      <c r="N2049">
        <v>0</v>
      </c>
      <c r="O2049">
        <v>0</v>
      </c>
      <c r="P2049">
        <v>0</v>
      </c>
      <c r="Q2049">
        <v>0</v>
      </c>
      <c r="R2049" t="s">
        <v>531</v>
      </c>
      <c r="S2049" t="s">
        <v>531</v>
      </c>
      <c r="T2049" t="s">
        <v>531</v>
      </c>
      <c r="U2049" t="s">
        <v>531</v>
      </c>
      <c r="W2049" s="429">
        <f t="shared" si="45"/>
        <v>0</v>
      </c>
      <c r="X2049" s="429">
        <f t="shared" si="45"/>
        <v>0</v>
      </c>
      <c r="Y2049" s="429">
        <f t="shared" si="45"/>
        <v>0</v>
      </c>
      <c r="Z2049" s="429">
        <f t="shared" si="45"/>
        <v>0</v>
      </c>
      <c r="AA2049" s="429" t="s">
        <v>1296</v>
      </c>
    </row>
    <row r="2050" spans="1:27" x14ac:dyDescent="0.25">
      <c r="A2050" t="s">
        <v>149</v>
      </c>
      <c r="B2050" t="s">
        <v>186</v>
      </c>
      <c r="C2050" t="s">
        <v>1459</v>
      </c>
      <c r="D2050" t="s">
        <v>1384</v>
      </c>
      <c r="E2050" t="s">
        <v>1326</v>
      </c>
      <c r="F2050" t="s">
        <v>1293</v>
      </c>
      <c r="G2050">
        <v>35</v>
      </c>
      <c r="H2050" t="s">
        <v>1464</v>
      </c>
      <c r="I2050" t="s">
        <v>186</v>
      </c>
      <c r="J2050" t="s">
        <v>1478</v>
      </c>
      <c r="K2050" t="s">
        <v>1386</v>
      </c>
      <c r="L2050">
        <v>0</v>
      </c>
      <c r="M2050">
        <v>6.5057858416485453E-2</v>
      </c>
      <c r="N2050">
        <v>0</v>
      </c>
      <c r="O2050">
        <v>0</v>
      </c>
      <c r="P2050">
        <v>0</v>
      </c>
      <c r="Q2050">
        <v>0</v>
      </c>
      <c r="R2050" t="s">
        <v>531</v>
      </c>
      <c r="S2050" t="s">
        <v>531</v>
      </c>
      <c r="T2050" t="s">
        <v>531</v>
      </c>
      <c r="U2050" t="s">
        <v>531</v>
      </c>
      <c r="W2050" s="429">
        <f t="shared" si="45"/>
        <v>0</v>
      </c>
      <c r="X2050" s="429">
        <f t="shared" si="45"/>
        <v>0</v>
      </c>
      <c r="Y2050" s="429">
        <f t="shared" si="45"/>
        <v>0</v>
      </c>
      <c r="Z2050" s="429">
        <f t="shared" si="45"/>
        <v>0</v>
      </c>
      <c r="AA2050" s="429" t="s">
        <v>1296</v>
      </c>
    </row>
    <row r="2051" spans="1:27" x14ac:dyDescent="0.25">
      <c r="A2051" t="s">
        <v>149</v>
      </c>
      <c r="B2051" t="s">
        <v>186</v>
      </c>
      <c r="C2051" t="s">
        <v>1459</v>
      </c>
      <c r="D2051" t="s">
        <v>1384</v>
      </c>
      <c r="E2051" t="s">
        <v>1326</v>
      </c>
      <c r="F2051" t="s">
        <v>1293</v>
      </c>
      <c r="G2051">
        <v>35</v>
      </c>
      <c r="H2051" t="s">
        <v>1464</v>
      </c>
      <c r="I2051" t="s">
        <v>186</v>
      </c>
      <c r="J2051" t="s">
        <v>1478</v>
      </c>
      <c r="K2051" t="s">
        <v>1386</v>
      </c>
      <c r="L2051">
        <v>0</v>
      </c>
      <c r="M2051">
        <v>7.1563644258133996</v>
      </c>
      <c r="N2051">
        <v>0</v>
      </c>
      <c r="O2051">
        <v>0</v>
      </c>
      <c r="P2051">
        <v>0</v>
      </c>
      <c r="Q2051">
        <v>0</v>
      </c>
      <c r="R2051" t="s">
        <v>531</v>
      </c>
      <c r="S2051" t="s">
        <v>531</v>
      </c>
      <c r="T2051" t="s">
        <v>531</v>
      </c>
      <c r="U2051" t="s">
        <v>531</v>
      </c>
      <c r="W2051" s="429">
        <f t="shared" si="45"/>
        <v>0</v>
      </c>
      <c r="X2051" s="429">
        <f t="shared" si="45"/>
        <v>0</v>
      </c>
      <c r="Y2051" s="429">
        <f t="shared" si="45"/>
        <v>0</v>
      </c>
      <c r="Z2051" s="429">
        <f t="shared" si="45"/>
        <v>0</v>
      </c>
      <c r="AA2051" s="429" t="s">
        <v>1296</v>
      </c>
    </row>
    <row r="2052" spans="1:27" x14ac:dyDescent="0.25">
      <c r="A2052" t="s">
        <v>149</v>
      </c>
      <c r="B2052" t="s">
        <v>186</v>
      </c>
      <c r="C2052" t="s">
        <v>1459</v>
      </c>
      <c r="D2052" t="s">
        <v>1384</v>
      </c>
      <c r="E2052" t="s">
        <v>1326</v>
      </c>
      <c r="F2052" t="s">
        <v>1293</v>
      </c>
      <c r="G2052">
        <v>35</v>
      </c>
      <c r="H2052" t="s">
        <v>1464</v>
      </c>
      <c r="I2052" t="s">
        <v>186</v>
      </c>
      <c r="J2052" t="s">
        <v>1478</v>
      </c>
      <c r="K2052" t="s">
        <v>1386</v>
      </c>
      <c r="L2052">
        <v>0</v>
      </c>
      <c r="M2052">
        <v>5.3229156886215367</v>
      </c>
      <c r="N2052">
        <v>0</v>
      </c>
      <c r="O2052">
        <v>0</v>
      </c>
      <c r="P2052">
        <v>0</v>
      </c>
      <c r="Q2052">
        <v>0</v>
      </c>
      <c r="R2052" t="s">
        <v>531</v>
      </c>
      <c r="S2052" t="s">
        <v>531</v>
      </c>
      <c r="T2052" t="s">
        <v>531</v>
      </c>
      <c r="U2052" t="s">
        <v>531</v>
      </c>
      <c r="W2052" s="429">
        <f t="shared" si="45"/>
        <v>0</v>
      </c>
      <c r="X2052" s="429">
        <f t="shared" si="45"/>
        <v>0</v>
      </c>
      <c r="Y2052" s="429">
        <f t="shared" si="45"/>
        <v>0</v>
      </c>
      <c r="Z2052" s="429">
        <f t="shared" ref="W2052:Z2115" si="46">IFERROR(U2052*1,0)</f>
        <v>0</v>
      </c>
      <c r="AA2052" s="429" t="s">
        <v>1296</v>
      </c>
    </row>
    <row r="2053" spans="1:27" x14ac:dyDescent="0.25">
      <c r="A2053" t="s">
        <v>149</v>
      </c>
      <c r="B2053" t="s">
        <v>186</v>
      </c>
      <c r="C2053" t="s">
        <v>1459</v>
      </c>
      <c r="D2053" t="s">
        <v>1384</v>
      </c>
      <c r="E2053" t="s">
        <v>1326</v>
      </c>
      <c r="F2053" t="s">
        <v>1293</v>
      </c>
      <c r="G2053">
        <v>35</v>
      </c>
      <c r="H2053" t="s">
        <v>1464</v>
      </c>
      <c r="I2053" t="s">
        <v>186</v>
      </c>
      <c r="J2053" t="s">
        <v>1478</v>
      </c>
      <c r="K2053" t="s">
        <v>1386</v>
      </c>
      <c r="L2053">
        <v>0</v>
      </c>
      <c r="M2053">
        <v>0.80435170405836565</v>
      </c>
      <c r="N2053">
        <v>0</v>
      </c>
      <c r="O2053">
        <v>0</v>
      </c>
      <c r="P2053">
        <v>0</v>
      </c>
      <c r="Q2053">
        <v>0</v>
      </c>
      <c r="R2053" t="s">
        <v>531</v>
      </c>
      <c r="S2053" t="s">
        <v>531</v>
      </c>
      <c r="T2053" t="s">
        <v>531</v>
      </c>
      <c r="U2053" t="s">
        <v>531</v>
      </c>
      <c r="W2053" s="429">
        <f t="shared" si="46"/>
        <v>0</v>
      </c>
      <c r="X2053" s="429">
        <f t="shared" si="46"/>
        <v>0</v>
      </c>
      <c r="Y2053" s="429">
        <f t="shared" si="46"/>
        <v>0</v>
      </c>
      <c r="Z2053" s="429">
        <f t="shared" si="46"/>
        <v>0</v>
      </c>
      <c r="AA2053" s="429" t="s">
        <v>1296</v>
      </c>
    </row>
    <row r="2054" spans="1:27" x14ac:dyDescent="0.25">
      <c r="A2054" t="s">
        <v>149</v>
      </c>
      <c r="B2054" t="s">
        <v>186</v>
      </c>
      <c r="C2054" t="s">
        <v>1459</v>
      </c>
      <c r="D2054" t="s">
        <v>1384</v>
      </c>
      <c r="E2054" t="s">
        <v>1326</v>
      </c>
      <c r="F2054" t="s">
        <v>1293</v>
      </c>
      <c r="G2054">
        <v>35</v>
      </c>
      <c r="H2054" t="s">
        <v>1464</v>
      </c>
      <c r="I2054" t="s">
        <v>186</v>
      </c>
      <c r="J2054" t="s">
        <v>1478</v>
      </c>
      <c r="K2054" t="s">
        <v>1386</v>
      </c>
      <c r="L2054">
        <v>0</v>
      </c>
      <c r="M2054">
        <v>16.974186695937568</v>
      </c>
      <c r="N2054">
        <v>0</v>
      </c>
      <c r="O2054">
        <v>0</v>
      </c>
      <c r="P2054">
        <v>0</v>
      </c>
      <c r="Q2054">
        <v>0</v>
      </c>
      <c r="R2054" t="s">
        <v>531</v>
      </c>
      <c r="S2054" t="s">
        <v>531</v>
      </c>
      <c r="T2054" t="s">
        <v>531</v>
      </c>
      <c r="U2054" t="s">
        <v>531</v>
      </c>
      <c r="W2054" s="429">
        <f t="shared" si="46"/>
        <v>0</v>
      </c>
      <c r="X2054" s="429">
        <f t="shared" si="46"/>
        <v>0</v>
      </c>
      <c r="Y2054" s="429">
        <f t="shared" si="46"/>
        <v>0</v>
      </c>
      <c r="Z2054" s="429">
        <f t="shared" si="46"/>
        <v>0</v>
      </c>
      <c r="AA2054" s="429" t="s">
        <v>1296</v>
      </c>
    </row>
    <row r="2055" spans="1:27" x14ac:dyDescent="0.25">
      <c r="A2055" t="s">
        <v>149</v>
      </c>
      <c r="B2055" t="s">
        <v>186</v>
      </c>
      <c r="C2055" t="s">
        <v>1459</v>
      </c>
      <c r="D2055" t="s">
        <v>1384</v>
      </c>
      <c r="E2055" t="s">
        <v>1326</v>
      </c>
      <c r="F2055" t="s">
        <v>1293</v>
      </c>
      <c r="G2055">
        <v>35</v>
      </c>
      <c r="H2055" t="s">
        <v>1464</v>
      </c>
      <c r="I2055" t="s">
        <v>186</v>
      </c>
      <c r="J2055" t="s">
        <v>1478</v>
      </c>
      <c r="K2055" t="s">
        <v>1386</v>
      </c>
      <c r="L2055">
        <v>9.3446742089133661</v>
      </c>
      <c r="M2055">
        <v>1.3603006759810594</v>
      </c>
      <c r="N2055">
        <v>9.1672436859593134</v>
      </c>
      <c r="O2055">
        <v>0</v>
      </c>
      <c r="P2055">
        <v>0</v>
      </c>
      <c r="Q2055">
        <v>0</v>
      </c>
      <c r="R2055" t="s">
        <v>531</v>
      </c>
      <c r="S2055" t="s">
        <v>531</v>
      </c>
      <c r="T2055" t="s">
        <v>531</v>
      </c>
      <c r="U2055" t="s">
        <v>531</v>
      </c>
      <c r="W2055" s="429">
        <f t="shared" si="46"/>
        <v>0</v>
      </c>
      <c r="X2055" s="429">
        <f t="shared" si="46"/>
        <v>0</v>
      </c>
      <c r="Y2055" s="429">
        <f t="shared" si="46"/>
        <v>0</v>
      </c>
      <c r="Z2055" s="429">
        <f t="shared" si="46"/>
        <v>0</v>
      </c>
      <c r="AA2055" s="429" t="s">
        <v>1296</v>
      </c>
    </row>
    <row r="2056" spans="1:27" x14ac:dyDescent="0.25">
      <c r="A2056" t="s">
        <v>149</v>
      </c>
      <c r="B2056" t="s">
        <v>186</v>
      </c>
      <c r="C2056" t="s">
        <v>1459</v>
      </c>
      <c r="D2056" t="s">
        <v>1384</v>
      </c>
      <c r="E2056" t="s">
        <v>1326</v>
      </c>
      <c r="F2056" t="s">
        <v>1293</v>
      </c>
      <c r="G2056">
        <v>35</v>
      </c>
      <c r="H2056" t="s">
        <v>1464</v>
      </c>
      <c r="I2056" t="s">
        <v>186</v>
      </c>
      <c r="J2056" t="s">
        <v>1478</v>
      </c>
      <c r="K2056" t="s">
        <v>1386</v>
      </c>
      <c r="L2056">
        <v>4.3174760585485803</v>
      </c>
      <c r="M2056">
        <v>1.5968747065864612</v>
      </c>
      <c r="N2056">
        <v>4.7314806121080331</v>
      </c>
      <c r="O2056">
        <v>0</v>
      </c>
      <c r="P2056">
        <v>0</v>
      </c>
      <c r="Q2056">
        <v>0</v>
      </c>
      <c r="R2056" t="s">
        <v>531</v>
      </c>
      <c r="S2056" t="s">
        <v>531</v>
      </c>
      <c r="T2056" t="s">
        <v>531</v>
      </c>
      <c r="U2056" t="s">
        <v>531</v>
      </c>
      <c r="W2056" s="429">
        <f t="shared" si="46"/>
        <v>0</v>
      </c>
      <c r="X2056" s="429">
        <f t="shared" si="46"/>
        <v>0</v>
      </c>
      <c r="Y2056" s="429">
        <f t="shared" si="46"/>
        <v>0</v>
      </c>
      <c r="Z2056" s="429">
        <f t="shared" si="46"/>
        <v>0</v>
      </c>
      <c r="AA2056" s="429" t="s">
        <v>1296</v>
      </c>
    </row>
    <row r="2057" spans="1:27" x14ac:dyDescent="0.25">
      <c r="A2057" t="s">
        <v>149</v>
      </c>
      <c r="B2057" t="s">
        <v>186</v>
      </c>
      <c r="C2057" t="s">
        <v>1459</v>
      </c>
      <c r="D2057" t="s">
        <v>1384</v>
      </c>
      <c r="E2057" t="s">
        <v>1326</v>
      </c>
      <c r="F2057" t="s">
        <v>1293</v>
      </c>
      <c r="G2057">
        <v>35</v>
      </c>
      <c r="H2057" t="s">
        <v>1464</v>
      </c>
      <c r="I2057" t="s">
        <v>186</v>
      </c>
      <c r="J2057" t="s">
        <v>1478</v>
      </c>
      <c r="K2057" t="s">
        <v>1386</v>
      </c>
      <c r="L2057">
        <v>0</v>
      </c>
      <c r="M2057">
        <v>19.694788047899685</v>
      </c>
      <c r="N2057">
        <v>0</v>
      </c>
      <c r="O2057">
        <v>0</v>
      </c>
      <c r="P2057">
        <v>0</v>
      </c>
      <c r="Q2057">
        <v>0</v>
      </c>
      <c r="R2057" t="s">
        <v>531</v>
      </c>
      <c r="S2057" t="s">
        <v>531</v>
      </c>
      <c r="T2057" t="s">
        <v>531</v>
      </c>
      <c r="U2057" t="s">
        <v>531</v>
      </c>
      <c r="W2057" s="429">
        <f t="shared" si="46"/>
        <v>0</v>
      </c>
      <c r="X2057" s="429">
        <f t="shared" si="46"/>
        <v>0</v>
      </c>
      <c r="Y2057" s="429">
        <f t="shared" si="46"/>
        <v>0</v>
      </c>
      <c r="Z2057" s="429">
        <f t="shared" si="46"/>
        <v>0</v>
      </c>
      <c r="AA2057" s="429" t="s">
        <v>1296</v>
      </c>
    </row>
    <row r="2058" spans="1:27" x14ac:dyDescent="0.25">
      <c r="A2058" t="s">
        <v>149</v>
      </c>
      <c r="B2058" t="s">
        <v>186</v>
      </c>
      <c r="C2058" t="s">
        <v>1459</v>
      </c>
      <c r="D2058" t="s">
        <v>1384</v>
      </c>
      <c r="E2058" t="s">
        <v>1326</v>
      </c>
      <c r="F2058" t="s">
        <v>1293</v>
      </c>
      <c r="G2058">
        <v>35</v>
      </c>
      <c r="H2058" t="s">
        <v>1464</v>
      </c>
      <c r="I2058" t="s">
        <v>186</v>
      </c>
      <c r="J2058" t="s">
        <v>1478</v>
      </c>
      <c r="K2058" t="s">
        <v>1386</v>
      </c>
      <c r="L2058">
        <v>4.140045535594529E-2</v>
      </c>
      <c r="M2058">
        <v>5.9143507651350418E-3</v>
      </c>
      <c r="N2058">
        <v>1.1828701530270084E-2</v>
      </c>
      <c r="O2058">
        <v>0</v>
      </c>
      <c r="P2058">
        <v>0</v>
      </c>
      <c r="Q2058">
        <v>0</v>
      </c>
      <c r="R2058" t="s">
        <v>531</v>
      </c>
      <c r="S2058" t="s">
        <v>531</v>
      </c>
      <c r="T2058" t="s">
        <v>531</v>
      </c>
      <c r="U2058" t="s">
        <v>531</v>
      </c>
      <c r="W2058" s="429">
        <f t="shared" si="46"/>
        <v>0</v>
      </c>
      <c r="X2058" s="429">
        <f t="shared" si="46"/>
        <v>0</v>
      </c>
      <c r="Y2058" s="429">
        <f t="shared" si="46"/>
        <v>0</v>
      </c>
      <c r="Z2058" s="429">
        <f t="shared" si="46"/>
        <v>0</v>
      </c>
      <c r="AA2058" s="429" t="s">
        <v>1296</v>
      </c>
    </row>
    <row r="2059" spans="1:27" x14ac:dyDescent="0.25">
      <c r="A2059" t="s">
        <v>149</v>
      </c>
      <c r="B2059" t="s">
        <v>186</v>
      </c>
      <c r="C2059" t="s">
        <v>1459</v>
      </c>
      <c r="D2059" t="s">
        <v>1384</v>
      </c>
      <c r="E2059" t="s">
        <v>1326</v>
      </c>
      <c r="F2059" t="s">
        <v>1293</v>
      </c>
      <c r="G2059">
        <v>35</v>
      </c>
      <c r="H2059" t="s">
        <v>1464</v>
      </c>
      <c r="I2059" t="s">
        <v>186</v>
      </c>
      <c r="J2059" t="s">
        <v>1478</v>
      </c>
      <c r="K2059" t="s">
        <v>1386</v>
      </c>
      <c r="L2059">
        <v>9.2263871936106643</v>
      </c>
      <c r="M2059">
        <v>1.3603006759810594</v>
      </c>
      <c r="N2059">
        <v>9.1081001783079643</v>
      </c>
      <c r="O2059">
        <v>0</v>
      </c>
      <c r="P2059">
        <v>0</v>
      </c>
      <c r="Q2059">
        <v>0</v>
      </c>
      <c r="R2059" t="s">
        <v>531</v>
      </c>
      <c r="S2059" t="s">
        <v>531</v>
      </c>
      <c r="T2059" t="s">
        <v>531</v>
      </c>
      <c r="U2059" t="s">
        <v>531</v>
      </c>
      <c r="W2059" s="429">
        <f t="shared" si="46"/>
        <v>0</v>
      </c>
      <c r="X2059" s="429">
        <f t="shared" si="46"/>
        <v>0</v>
      </c>
      <c r="Y2059" s="429">
        <f t="shared" si="46"/>
        <v>0</v>
      </c>
      <c r="Z2059" s="429">
        <f t="shared" si="46"/>
        <v>0</v>
      </c>
      <c r="AA2059" s="429" t="s">
        <v>1296</v>
      </c>
    </row>
    <row r="2060" spans="1:27" x14ac:dyDescent="0.25">
      <c r="A2060" t="s">
        <v>149</v>
      </c>
      <c r="B2060" t="s">
        <v>186</v>
      </c>
      <c r="C2060" t="s">
        <v>1459</v>
      </c>
      <c r="D2060" t="s">
        <v>1384</v>
      </c>
      <c r="E2060" t="s">
        <v>1326</v>
      </c>
      <c r="F2060" t="s">
        <v>1293</v>
      </c>
      <c r="G2060">
        <v>35</v>
      </c>
      <c r="H2060" t="s">
        <v>1464</v>
      </c>
      <c r="I2060" t="s">
        <v>186</v>
      </c>
      <c r="J2060" t="s">
        <v>1478</v>
      </c>
      <c r="K2060" t="s">
        <v>1386</v>
      </c>
      <c r="L2060">
        <v>0</v>
      </c>
      <c r="M2060">
        <v>18.157056848964576</v>
      </c>
      <c r="N2060">
        <v>0</v>
      </c>
      <c r="O2060">
        <v>0</v>
      </c>
      <c r="P2060">
        <v>0</v>
      </c>
      <c r="Q2060">
        <v>0</v>
      </c>
      <c r="R2060" t="s">
        <v>531</v>
      </c>
      <c r="S2060" t="s">
        <v>531</v>
      </c>
      <c r="T2060" t="s">
        <v>531</v>
      </c>
      <c r="U2060" t="s">
        <v>531</v>
      </c>
      <c r="W2060" s="429">
        <f t="shared" si="46"/>
        <v>0</v>
      </c>
      <c r="X2060" s="429">
        <f t="shared" si="46"/>
        <v>0</v>
      </c>
      <c r="Y2060" s="429">
        <f t="shared" si="46"/>
        <v>0</v>
      </c>
      <c r="Z2060" s="429">
        <f t="shared" si="46"/>
        <v>0</v>
      </c>
      <c r="AA2060" s="429" t="s">
        <v>1296</v>
      </c>
    </row>
    <row r="2061" spans="1:27" x14ac:dyDescent="0.25">
      <c r="A2061" t="s">
        <v>149</v>
      </c>
      <c r="B2061" t="s">
        <v>186</v>
      </c>
      <c r="C2061" t="s">
        <v>1459</v>
      </c>
      <c r="D2061" t="s">
        <v>1384</v>
      </c>
      <c r="E2061" t="s">
        <v>1326</v>
      </c>
      <c r="F2061" t="s">
        <v>1293</v>
      </c>
      <c r="G2061">
        <v>35</v>
      </c>
      <c r="H2061" t="s">
        <v>1464</v>
      </c>
      <c r="I2061" t="s">
        <v>186</v>
      </c>
      <c r="J2061" t="s">
        <v>1478</v>
      </c>
      <c r="K2061" t="s">
        <v>1386</v>
      </c>
      <c r="L2061">
        <v>5.9143507651350416E-2</v>
      </c>
      <c r="M2061">
        <v>5.9143507651350418E-3</v>
      </c>
      <c r="N2061">
        <v>5.9143507651350416E-2</v>
      </c>
      <c r="O2061">
        <v>0</v>
      </c>
      <c r="P2061">
        <v>0</v>
      </c>
      <c r="Q2061">
        <v>0</v>
      </c>
      <c r="R2061" t="s">
        <v>531</v>
      </c>
      <c r="S2061" t="s">
        <v>531</v>
      </c>
      <c r="T2061" t="s">
        <v>531</v>
      </c>
      <c r="U2061" t="s">
        <v>531</v>
      </c>
      <c r="W2061" s="429">
        <f t="shared" si="46"/>
        <v>0</v>
      </c>
      <c r="X2061" s="429">
        <f t="shared" si="46"/>
        <v>0</v>
      </c>
      <c r="Y2061" s="429">
        <f t="shared" si="46"/>
        <v>0</v>
      </c>
      <c r="Z2061" s="429">
        <f t="shared" si="46"/>
        <v>0</v>
      </c>
      <c r="AA2061" s="429" t="s">
        <v>1296</v>
      </c>
    </row>
    <row r="2062" spans="1:27" x14ac:dyDescent="0.25">
      <c r="A2062" t="s">
        <v>149</v>
      </c>
      <c r="B2062" t="s">
        <v>186</v>
      </c>
      <c r="C2062" t="s">
        <v>1459</v>
      </c>
      <c r="D2062" t="s">
        <v>1384</v>
      </c>
      <c r="E2062" t="s">
        <v>1326</v>
      </c>
      <c r="F2062" t="s">
        <v>1293</v>
      </c>
      <c r="G2062">
        <v>35</v>
      </c>
      <c r="H2062" t="s">
        <v>1464</v>
      </c>
      <c r="I2062" t="s">
        <v>186</v>
      </c>
      <c r="J2062" t="s">
        <v>1478</v>
      </c>
      <c r="K2062" t="s">
        <v>1386</v>
      </c>
      <c r="L2062">
        <v>4.140045535594529E-2</v>
      </c>
      <c r="M2062">
        <v>5.9143507651350418E-3</v>
      </c>
      <c r="N2062">
        <v>1.1828701530270084E-2</v>
      </c>
      <c r="O2062">
        <v>0</v>
      </c>
      <c r="P2062">
        <v>0</v>
      </c>
      <c r="Q2062">
        <v>0</v>
      </c>
      <c r="R2062" t="s">
        <v>531</v>
      </c>
      <c r="S2062" t="s">
        <v>531</v>
      </c>
      <c r="T2062" t="s">
        <v>531</v>
      </c>
      <c r="U2062" t="s">
        <v>531</v>
      </c>
      <c r="W2062" s="429">
        <f t="shared" si="46"/>
        <v>0</v>
      </c>
      <c r="X2062" s="429">
        <f t="shared" si="46"/>
        <v>0</v>
      </c>
      <c r="Y2062" s="429">
        <f t="shared" si="46"/>
        <v>0</v>
      </c>
      <c r="Z2062" s="429">
        <f t="shared" si="46"/>
        <v>0</v>
      </c>
      <c r="AA2062" s="429" t="s">
        <v>1296</v>
      </c>
    </row>
    <row r="2063" spans="1:27" x14ac:dyDescent="0.25">
      <c r="A2063" t="s">
        <v>149</v>
      </c>
      <c r="B2063" t="s">
        <v>186</v>
      </c>
      <c r="C2063" t="s">
        <v>1459</v>
      </c>
      <c r="D2063" t="s">
        <v>1384</v>
      </c>
      <c r="E2063" t="s">
        <v>1326</v>
      </c>
      <c r="F2063" t="s">
        <v>1293</v>
      </c>
      <c r="G2063">
        <v>35</v>
      </c>
      <c r="H2063" t="s">
        <v>1464</v>
      </c>
      <c r="I2063" t="s">
        <v>186</v>
      </c>
      <c r="J2063" t="s">
        <v>1478</v>
      </c>
      <c r="K2063" t="s">
        <v>1386</v>
      </c>
      <c r="L2063">
        <v>0</v>
      </c>
      <c r="M2063">
        <v>0.41400455355945287</v>
      </c>
      <c r="N2063">
        <v>0</v>
      </c>
      <c r="O2063">
        <v>0</v>
      </c>
      <c r="P2063">
        <v>0</v>
      </c>
      <c r="Q2063">
        <v>0</v>
      </c>
      <c r="R2063" t="s">
        <v>531</v>
      </c>
      <c r="S2063" t="s">
        <v>531</v>
      </c>
      <c r="T2063" t="s">
        <v>531</v>
      </c>
      <c r="U2063" t="s">
        <v>531</v>
      </c>
      <c r="W2063" s="429">
        <f t="shared" si="46"/>
        <v>0</v>
      </c>
      <c r="X2063" s="429">
        <f t="shared" si="46"/>
        <v>0</v>
      </c>
      <c r="Y2063" s="429">
        <f t="shared" si="46"/>
        <v>0</v>
      </c>
      <c r="Z2063" s="429">
        <f t="shared" si="46"/>
        <v>0</v>
      </c>
      <c r="AA2063" s="429" t="s">
        <v>1296</v>
      </c>
    </row>
    <row r="2064" spans="1:27" x14ac:dyDescent="0.25">
      <c r="A2064" t="s">
        <v>149</v>
      </c>
      <c r="B2064" t="s">
        <v>186</v>
      </c>
      <c r="C2064" t="s">
        <v>1459</v>
      </c>
      <c r="D2064" t="s">
        <v>1384</v>
      </c>
      <c r="E2064" t="s">
        <v>1326</v>
      </c>
      <c r="F2064" t="s">
        <v>1293</v>
      </c>
      <c r="G2064">
        <v>35</v>
      </c>
      <c r="H2064" t="s">
        <v>1464</v>
      </c>
      <c r="I2064" t="s">
        <v>186</v>
      </c>
      <c r="J2064" t="s">
        <v>1478</v>
      </c>
      <c r="K2064" t="s">
        <v>1386</v>
      </c>
      <c r="L2064">
        <v>0</v>
      </c>
      <c r="M2064">
        <v>0.41400455355945287</v>
      </c>
      <c r="N2064">
        <v>0</v>
      </c>
      <c r="O2064">
        <v>0</v>
      </c>
      <c r="P2064">
        <v>0</v>
      </c>
      <c r="Q2064">
        <v>0</v>
      </c>
      <c r="R2064" t="s">
        <v>531</v>
      </c>
      <c r="S2064" t="s">
        <v>531</v>
      </c>
      <c r="T2064" t="s">
        <v>531</v>
      </c>
      <c r="U2064" t="s">
        <v>531</v>
      </c>
      <c r="W2064" s="429">
        <f t="shared" si="46"/>
        <v>0</v>
      </c>
      <c r="X2064" s="429">
        <f t="shared" si="46"/>
        <v>0</v>
      </c>
      <c r="Y2064" s="429">
        <f t="shared" si="46"/>
        <v>0</v>
      </c>
      <c r="Z2064" s="429">
        <f t="shared" si="46"/>
        <v>0</v>
      </c>
      <c r="AA2064" s="429" t="s">
        <v>1296</v>
      </c>
    </row>
    <row r="2065" spans="1:27" x14ac:dyDescent="0.25">
      <c r="A2065" t="s">
        <v>149</v>
      </c>
      <c r="B2065" t="s">
        <v>186</v>
      </c>
      <c r="C2065" t="s">
        <v>1459</v>
      </c>
      <c r="D2065" t="s">
        <v>1384</v>
      </c>
      <c r="E2065" t="s">
        <v>1326</v>
      </c>
      <c r="F2065" t="s">
        <v>1293</v>
      </c>
      <c r="G2065">
        <v>35</v>
      </c>
      <c r="H2065" t="s">
        <v>1464</v>
      </c>
      <c r="I2065" t="s">
        <v>186</v>
      </c>
      <c r="J2065" t="s">
        <v>1478</v>
      </c>
      <c r="K2065" t="s">
        <v>1386</v>
      </c>
      <c r="L2065">
        <v>9.2263871936106643</v>
      </c>
      <c r="M2065">
        <v>1.3603006759810594</v>
      </c>
      <c r="N2065">
        <v>9.1081001783079643</v>
      </c>
      <c r="O2065">
        <v>0</v>
      </c>
      <c r="P2065">
        <v>0</v>
      </c>
      <c r="Q2065">
        <v>0</v>
      </c>
      <c r="R2065" t="s">
        <v>531</v>
      </c>
      <c r="S2065" t="s">
        <v>531</v>
      </c>
      <c r="T2065" t="s">
        <v>531</v>
      </c>
      <c r="U2065" t="s">
        <v>531</v>
      </c>
      <c r="W2065" s="429">
        <f t="shared" si="46"/>
        <v>0</v>
      </c>
      <c r="X2065" s="429">
        <f t="shared" si="46"/>
        <v>0</v>
      </c>
      <c r="Y2065" s="429">
        <f t="shared" si="46"/>
        <v>0</v>
      </c>
      <c r="Z2065" s="429">
        <f t="shared" si="46"/>
        <v>0</v>
      </c>
      <c r="AA2065" s="429" t="s">
        <v>1296</v>
      </c>
    </row>
    <row r="2066" spans="1:27" x14ac:dyDescent="0.25">
      <c r="A2066" t="s">
        <v>149</v>
      </c>
      <c r="B2066" t="s">
        <v>186</v>
      </c>
      <c r="C2066" t="s">
        <v>1459</v>
      </c>
      <c r="D2066" t="s">
        <v>1384</v>
      </c>
      <c r="E2066" t="s">
        <v>1326</v>
      </c>
      <c r="F2066" t="s">
        <v>1293</v>
      </c>
      <c r="G2066">
        <v>35</v>
      </c>
      <c r="H2066" t="s">
        <v>1464</v>
      </c>
      <c r="I2066" t="s">
        <v>186</v>
      </c>
      <c r="J2066" t="s">
        <v>1478</v>
      </c>
      <c r="K2066" t="s">
        <v>1386</v>
      </c>
      <c r="L2066">
        <v>7.0972209181620496</v>
      </c>
      <c r="M2066">
        <v>7.8660865176296051</v>
      </c>
      <c r="N2066">
        <v>19.221639986688885</v>
      </c>
      <c r="O2066">
        <v>0</v>
      </c>
      <c r="P2066">
        <v>0</v>
      </c>
      <c r="Q2066">
        <v>0</v>
      </c>
      <c r="R2066" t="s">
        <v>531</v>
      </c>
      <c r="S2066" t="s">
        <v>531</v>
      </c>
      <c r="T2066" t="s">
        <v>531</v>
      </c>
      <c r="U2066" t="s">
        <v>531</v>
      </c>
      <c r="W2066" s="429">
        <f t="shared" si="46"/>
        <v>0</v>
      </c>
      <c r="X2066" s="429">
        <f t="shared" si="46"/>
        <v>0</v>
      </c>
      <c r="Y2066" s="429">
        <f t="shared" si="46"/>
        <v>0</v>
      </c>
      <c r="Z2066" s="429">
        <f t="shared" si="46"/>
        <v>0</v>
      </c>
      <c r="AA2066" s="429" t="s">
        <v>1296</v>
      </c>
    </row>
    <row r="2067" spans="1:27" x14ac:dyDescent="0.25">
      <c r="A2067" t="s">
        <v>149</v>
      </c>
      <c r="B2067" t="s">
        <v>186</v>
      </c>
      <c r="C2067" t="s">
        <v>1459</v>
      </c>
      <c r="D2067" t="s">
        <v>1384</v>
      </c>
      <c r="E2067" t="s">
        <v>1326</v>
      </c>
      <c r="F2067" t="s">
        <v>1293</v>
      </c>
      <c r="G2067">
        <v>35</v>
      </c>
      <c r="H2067" t="s">
        <v>1464</v>
      </c>
      <c r="I2067" t="s">
        <v>186</v>
      </c>
      <c r="J2067" t="s">
        <v>1478</v>
      </c>
      <c r="K2067" t="s">
        <v>1386</v>
      </c>
      <c r="L2067">
        <v>7.0972209181620496</v>
      </c>
      <c r="M2067">
        <v>7.8660865176296051</v>
      </c>
      <c r="N2067">
        <v>19.339927001991587</v>
      </c>
      <c r="O2067">
        <v>0</v>
      </c>
      <c r="P2067">
        <v>0</v>
      </c>
      <c r="Q2067">
        <v>0</v>
      </c>
      <c r="R2067" t="s">
        <v>531</v>
      </c>
      <c r="S2067" t="s">
        <v>531</v>
      </c>
      <c r="T2067" t="s">
        <v>531</v>
      </c>
      <c r="U2067" t="s">
        <v>531</v>
      </c>
      <c r="W2067" s="429">
        <f t="shared" si="46"/>
        <v>0</v>
      </c>
      <c r="X2067" s="429">
        <f t="shared" si="46"/>
        <v>0</v>
      </c>
      <c r="Y2067" s="429">
        <f t="shared" si="46"/>
        <v>0</v>
      </c>
      <c r="Z2067" s="429">
        <f t="shared" si="46"/>
        <v>0</v>
      </c>
      <c r="AA2067" s="429" t="s">
        <v>1296</v>
      </c>
    </row>
    <row r="2068" spans="1:27" x14ac:dyDescent="0.25">
      <c r="A2068" t="s">
        <v>149</v>
      </c>
      <c r="B2068" t="s">
        <v>186</v>
      </c>
      <c r="C2068" t="s">
        <v>1459</v>
      </c>
      <c r="D2068" t="s">
        <v>1384</v>
      </c>
      <c r="E2068" t="s">
        <v>1326</v>
      </c>
      <c r="F2068" t="s">
        <v>1293</v>
      </c>
      <c r="G2068">
        <v>35</v>
      </c>
      <c r="H2068" t="s">
        <v>1464</v>
      </c>
      <c r="I2068" t="s">
        <v>186</v>
      </c>
      <c r="J2068" t="s">
        <v>1478</v>
      </c>
      <c r="K2068" t="s">
        <v>1386</v>
      </c>
      <c r="L2068">
        <v>0.65057858416485459</v>
      </c>
      <c r="M2068">
        <v>5.9143507651350416E-2</v>
      </c>
      <c r="N2068">
        <v>0.17743052295405123</v>
      </c>
      <c r="O2068">
        <v>0</v>
      </c>
      <c r="P2068">
        <v>0</v>
      </c>
      <c r="Q2068">
        <v>0</v>
      </c>
      <c r="R2068" t="s">
        <v>531</v>
      </c>
      <c r="S2068" t="s">
        <v>531</v>
      </c>
      <c r="T2068" t="s">
        <v>531</v>
      </c>
      <c r="U2068" t="s">
        <v>531</v>
      </c>
      <c r="W2068" s="429">
        <f t="shared" si="46"/>
        <v>0</v>
      </c>
      <c r="X2068" s="429">
        <f t="shared" si="46"/>
        <v>0</v>
      </c>
      <c r="Y2068" s="429">
        <f t="shared" si="46"/>
        <v>0</v>
      </c>
      <c r="Z2068" s="429">
        <f t="shared" si="46"/>
        <v>0</v>
      </c>
      <c r="AA2068" s="429" t="s">
        <v>1296</v>
      </c>
    </row>
    <row r="2069" spans="1:27" x14ac:dyDescent="0.25">
      <c r="A2069" t="s">
        <v>149</v>
      </c>
      <c r="B2069" t="s">
        <v>186</v>
      </c>
      <c r="C2069" t="s">
        <v>1459</v>
      </c>
      <c r="D2069" t="s">
        <v>1384</v>
      </c>
      <c r="E2069" t="s">
        <v>1326</v>
      </c>
      <c r="F2069" t="s">
        <v>1293</v>
      </c>
      <c r="G2069">
        <v>35</v>
      </c>
      <c r="H2069" t="s">
        <v>1464</v>
      </c>
      <c r="I2069" t="s">
        <v>186</v>
      </c>
      <c r="J2069" t="s">
        <v>1478</v>
      </c>
      <c r="K2069" t="s">
        <v>1386</v>
      </c>
      <c r="L2069">
        <v>0</v>
      </c>
      <c r="M2069">
        <v>21.469093277440198</v>
      </c>
      <c r="N2069">
        <v>0</v>
      </c>
      <c r="O2069">
        <v>0</v>
      </c>
      <c r="P2069">
        <v>0</v>
      </c>
      <c r="Q2069">
        <v>0</v>
      </c>
      <c r="R2069" t="s">
        <v>531</v>
      </c>
      <c r="S2069" t="s">
        <v>531</v>
      </c>
      <c r="T2069" t="s">
        <v>531</v>
      </c>
      <c r="U2069" t="s">
        <v>531</v>
      </c>
      <c r="W2069" s="429">
        <f t="shared" si="46"/>
        <v>0</v>
      </c>
      <c r="X2069" s="429">
        <f t="shared" si="46"/>
        <v>0</v>
      </c>
      <c r="Y2069" s="429">
        <f t="shared" si="46"/>
        <v>0</v>
      </c>
      <c r="Z2069" s="429">
        <f t="shared" si="46"/>
        <v>0</v>
      </c>
      <c r="AA2069" s="429" t="s">
        <v>1296</v>
      </c>
    </row>
    <row r="2070" spans="1:27" x14ac:dyDescent="0.25">
      <c r="A2070" t="s">
        <v>149</v>
      </c>
      <c r="B2070" t="s">
        <v>186</v>
      </c>
      <c r="C2070" t="s">
        <v>1459</v>
      </c>
      <c r="D2070" t="s">
        <v>1384</v>
      </c>
      <c r="E2070" t="s">
        <v>1326</v>
      </c>
      <c r="F2070" t="s">
        <v>1293</v>
      </c>
      <c r="G2070">
        <v>35</v>
      </c>
      <c r="H2070" t="s">
        <v>1464</v>
      </c>
      <c r="I2070" t="s">
        <v>186</v>
      </c>
      <c r="J2070" t="s">
        <v>1478</v>
      </c>
      <c r="K2070" t="s">
        <v>1386</v>
      </c>
      <c r="L2070">
        <v>0</v>
      </c>
      <c r="M2070">
        <v>0</v>
      </c>
      <c r="N2070">
        <v>0</v>
      </c>
      <c r="O2070">
        <v>0</v>
      </c>
      <c r="P2070">
        <v>0</v>
      </c>
      <c r="Q2070">
        <v>0</v>
      </c>
      <c r="R2070" t="s">
        <v>531</v>
      </c>
      <c r="S2070" t="s">
        <v>531</v>
      </c>
      <c r="T2070" t="s">
        <v>531</v>
      </c>
      <c r="U2070" t="s">
        <v>531</v>
      </c>
      <c r="W2070" s="429">
        <f t="shared" si="46"/>
        <v>0</v>
      </c>
      <c r="X2070" s="429">
        <f t="shared" si="46"/>
        <v>0</v>
      </c>
      <c r="Y2070" s="429">
        <f t="shared" si="46"/>
        <v>0</v>
      </c>
      <c r="Z2070" s="429">
        <f t="shared" si="46"/>
        <v>0</v>
      </c>
      <c r="AA2070" s="429" t="s">
        <v>1296</v>
      </c>
    </row>
    <row r="2071" spans="1:27" x14ac:dyDescent="0.25">
      <c r="A2071" t="s">
        <v>149</v>
      </c>
      <c r="B2071" t="s">
        <v>186</v>
      </c>
      <c r="C2071" t="s">
        <v>1459</v>
      </c>
      <c r="D2071" t="s">
        <v>1384</v>
      </c>
      <c r="E2071" t="s">
        <v>1326</v>
      </c>
      <c r="F2071" t="s">
        <v>1293</v>
      </c>
      <c r="G2071">
        <v>35</v>
      </c>
      <c r="H2071" t="s">
        <v>1464</v>
      </c>
      <c r="I2071" t="s">
        <v>186</v>
      </c>
      <c r="J2071" t="s">
        <v>1478</v>
      </c>
      <c r="K2071" t="s">
        <v>1386</v>
      </c>
      <c r="L2071">
        <v>0</v>
      </c>
      <c r="M2071">
        <v>0</v>
      </c>
      <c r="N2071">
        <v>0</v>
      </c>
      <c r="O2071">
        <v>0</v>
      </c>
      <c r="P2071">
        <v>0</v>
      </c>
      <c r="Q2071">
        <v>0</v>
      </c>
      <c r="R2071" t="s">
        <v>531</v>
      </c>
      <c r="S2071" t="s">
        <v>531</v>
      </c>
      <c r="T2071" t="s">
        <v>531</v>
      </c>
      <c r="U2071" t="s">
        <v>531</v>
      </c>
      <c r="W2071" s="429">
        <f t="shared" si="46"/>
        <v>0</v>
      </c>
      <c r="X2071" s="429">
        <f t="shared" si="46"/>
        <v>0</v>
      </c>
      <c r="Y2071" s="429">
        <f t="shared" si="46"/>
        <v>0</v>
      </c>
      <c r="Z2071" s="429">
        <f t="shared" si="46"/>
        <v>0</v>
      </c>
      <c r="AA2071" s="429" t="s">
        <v>1296</v>
      </c>
    </row>
    <row r="2072" spans="1:27" x14ac:dyDescent="0.25">
      <c r="A2072" t="s">
        <v>149</v>
      </c>
      <c r="B2072" t="s">
        <v>186</v>
      </c>
      <c r="C2072" t="s">
        <v>1459</v>
      </c>
      <c r="D2072" t="s">
        <v>1384</v>
      </c>
      <c r="E2072" t="s">
        <v>1326</v>
      </c>
      <c r="F2072" t="s">
        <v>1293</v>
      </c>
      <c r="G2072">
        <v>35</v>
      </c>
      <c r="H2072" t="s">
        <v>1464</v>
      </c>
      <c r="I2072" t="s">
        <v>186</v>
      </c>
      <c r="J2072" t="s">
        <v>1478</v>
      </c>
      <c r="K2072" t="s">
        <v>1386</v>
      </c>
      <c r="L2072">
        <v>0</v>
      </c>
      <c r="M2072">
        <v>3.4894669514296748</v>
      </c>
      <c r="N2072">
        <v>0</v>
      </c>
      <c r="O2072">
        <v>0</v>
      </c>
      <c r="P2072">
        <v>0</v>
      </c>
      <c r="Q2072">
        <v>0</v>
      </c>
      <c r="R2072" t="s">
        <v>531</v>
      </c>
      <c r="S2072" t="s">
        <v>531</v>
      </c>
      <c r="T2072" t="s">
        <v>531</v>
      </c>
      <c r="U2072" t="s">
        <v>531</v>
      </c>
      <c r="W2072" s="429">
        <f t="shared" si="46"/>
        <v>0</v>
      </c>
      <c r="X2072" s="429">
        <f t="shared" si="46"/>
        <v>0</v>
      </c>
      <c r="Y2072" s="429">
        <f t="shared" si="46"/>
        <v>0</v>
      </c>
      <c r="Z2072" s="429">
        <f t="shared" si="46"/>
        <v>0</v>
      </c>
      <c r="AA2072" s="429" t="s">
        <v>1296</v>
      </c>
    </row>
    <row r="2073" spans="1:27" x14ac:dyDescent="0.25">
      <c r="A2073" t="s">
        <v>149</v>
      </c>
      <c r="B2073" t="s">
        <v>186</v>
      </c>
      <c r="C2073" t="s">
        <v>1459</v>
      </c>
      <c r="D2073" t="s">
        <v>1384</v>
      </c>
      <c r="E2073" t="s">
        <v>1326</v>
      </c>
      <c r="F2073" t="s">
        <v>1293</v>
      </c>
      <c r="G2073">
        <v>35</v>
      </c>
      <c r="H2073" t="s">
        <v>1464</v>
      </c>
      <c r="I2073" t="s">
        <v>186</v>
      </c>
      <c r="J2073" t="s">
        <v>1478</v>
      </c>
      <c r="K2073" t="s">
        <v>1386</v>
      </c>
      <c r="L2073">
        <v>0</v>
      </c>
      <c r="M2073">
        <v>0</v>
      </c>
      <c r="N2073">
        <v>0</v>
      </c>
      <c r="O2073">
        <v>0</v>
      </c>
      <c r="P2073">
        <v>0</v>
      </c>
      <c r="Q2073">
        <v>0</v>
      </c>
      <c r="R2073" t="s">
        <v>531</v>
      </c>
      <c r="S2073" t="s">
        <v>531</v>
      </c>
      <c r="T2073" t="s">
        <v>531</v>
      </c>
      <c r="U2073" t="s">
        <v>531</v>
      </c>
      <c r="W2073" s="429">
        <f t="shared" si="46"/>
        <v>0</v>
      </c>
      <c r="X2073" s="429">
        <f t="shared" si="46"/>
        <v>0</v>
      </c>
      <c r="Y2073" s="429">
        <f t="shared" si="46"/>
        <v>0</v>
      </c>
      <c r="Z2073" s="429">
        <f t="shared" si="46"/>
        <v>0</v>
      </c>
      <c r="AA2073" s="429" t="s">
        <v>1296</v>
      </c>
    </row>
    <row r="2074" spans="1:27" x14ac:dyDescent="0.25">
      <c r="A2074" t="s">
        <v>149</v>
      </c>
      <c r="B2074" t="s">
        <v>186</v>
      </c>
      <c r="C2074" t="s">
        <v>1459</v>
      </c>
      <c r="D2074" t="s">
        <v>1384</v>
      </c>
      <c r="E2074" t="s">
        <v>1326</v>
      </c>
      <c r="F2074" t="s">
        <v>1293</v>
      </c>
      <c r="G2074">
        <v>35</v>
      </c>
      <c r="H2074" t="s">
        <v>1464</v>
      </c>
      <c r="I2074" t="s">
        <v>186</v>
      </c>
      <c r="J2074" t="s">
        <v>1478</v>
      </c>
      <c r="K2074" t="s">
        <v>1386</v>
      </c>
      <c r="L2074">
        <v>0</v>
      </c>
      <c r="M2074">
        <v>3.7260409820350757</v>
      </c>
      <c r="N2074">
        <v>0</v>
      </c>
      <c r="O2074">
        <v>0</v>
      </c>
      <c r="P2074">
        <v>0</v>
      </c>
      <c r="Q2074">
        <v>0</v>
      </c>
      <c r="R2074" t="s">
        <v>531</v>
      </c>
      <c r="S2074" t="s">
        <v>531</v>
      </c>
      <c r="T2074" t="s">
        <v>531</v>
      </c>
      <c r="U2074" t="s">
        <v>531</v>
      </c>
      <c r="W2074" s="429">
        <f t="shared" si="46"/>
        <v>0</v>
      </c>
      <c r="X2074" s="429">
        <f t="shared" si="46"/>
        <v>0</v>
      </c>
      <c r="Y2074" s="429">
        <f t="shared" si="46"/>
        <v>0</v>
      </c>
      <c r="Z2074" s="429">
        <f t="shared" si="46"/>
        <v>0</v>
      </c>
      <c r="AA2074" s="429" t="s">
        <v>1296</v>
      </c>
    </row>
    <row r="2075" spans="1:27" x14ac:dyDescent="0.25">
      <c r="A2075" t="s">
        <v>149</v>
      </c>
      <c r="B2075" t="s">
        <v>186</v>
      </c>
      <c r="C2075" t="s">
        <v>1459</v>
      </c>
      <c r="D2075" t="s">
        <v>1384</v>
      </c>
      <c r="E2075" t="s">
        <v>1326</v>
      </c>
      <c r="F2075" t="s">
        <v>1293</v>
      </c>
      <c r="G2075">
        <v>35</v>
      </c>
      <c r="H2075" t="s">
        <v>1464</v>
      </c>
      <c r="I2075" t="s">
        <v>186</v>
      </c>
      <c r="J2075" t="s">
        <v>1478</v>
      </c>
      <c r="K2075" t="s">
        <v>1386</v>
      </c>
      <c r="L2075">
        <v>0.53229156886215379</v>
      </c>
      <c r="M2075">
        <v>2.6023143366594184</v>
      </c>
      <c r="N2075">
        <v>0.43766195661999308</v>
      </c>
      <c r="O2075">
        <v>0</v>
      </c>
      <c r="P2075">
        <v>0</v>
      </c>
      <c r="Q2075">
        <v>0</v>
      </c>
      <c r="R2075" t="s">
        <v>531</v>
      </c>
      <c r="S2075" t="s">
        <v>531</v>
      </c>
      <c r="T2075" t="s">
        <v>531</v>
      </c>
      <c r="U2075" t="s">
        <v>531</v>
      </c>
      <c r="W2075" s="429">
        <f t="shared" si="46"/>
        <v>0</v>
      </c>
      <c r="X2075" s="429">
        <f t="shared" si="46"/>
        <v>0</v>
      </c>
      <c r="Y2075" s="429">
        <f t="shared" si="46"/>
        <v>0</v>
      </c>
      <c r="Z2075" s="429">
        <f t="shared" si="46"/>
        <v>0</v>
      </c>
      <c r="AA2075" s="429" t="s">
        <v>1296</v>
      </c>
    </row>
    <row r="2076" spans="1:27" x14ac:dyDescent="0.25">
      <c r="A2076" t="s">
        <v>149</v>
      </c>
      <c r="B2076" t="s">
        <v>186</v>
      </c>
      <c r="C2076" t="s">
        <v>1459</v>
      </c>
      <c r="D2076" t="s">
        <v>1384</v>
      </c>
      <c r="E2076" t="s">
        <v>1326</v>
      </c>
      <c r="F2076" t="s">
        <v>1293</v>
      </c>
      <c r="G2076">
        <v>35</v>
      </c>
      <c r="H2076" t="s">
        <v>1464</v>
      </c>
      <c r="I2076" t="s">
        <v>186</v>
      </c>
      <c r="J2076" t="s">
        <v>1478</v>
      </c>
      <c r="K2076" t="s">
        <v>1386</v>
      </c>
      <c r="L2076">
        <v>5.9143507651350418E-3</v>
      </c>
      <c r="M2076">
        <v>5.9143507651350418E-3</v>
      </c>
      <c r="N2076">
        <v>5.9143507651350418E-3</v>
      </c>
      <c r="O2076">
        <v>0</v>
      </c>
      <c r="P2076">
        <v>0</v>
      </c>
      <c r="Q2076">
        <v>0</v>
      </c>
      <c r="R2076" t="s">
        <v>531</v>
      </c>
      <c r="S2076" t="s">
        <v>531</v>
      </c>
      <c r="T2076" t="s">
        <v>531</v>
      </c>
      <c r="U2076" t="s">
        <v>531</v>
      </c>
      <c r="W2076" s="429">
        <f t="shared" si="46"/>
        <v>0</v>
      </c>
      <c r="X2076" s="429">
        <f t="shared" si="46"/>
        <v>0</v>
      </c>
      <c r="Y2076" s="429">
        <f t="shared" si="46"/>
        <v>0</v>
      </c>
      <c r="Z2076" s="429">
        <f t="shared" si="46"/>
        <v>0</v>
      </c>
      <c r="AA2076" s="429" t="s">
        <v>1296</v>
      </c>
    </row>
    <row r="2077" spans="1:27" x14ac:dyDescent="0.25">
      <c r="A2077" t="s">
        <v>149</v>
      </c>
      <c r="B2077" t="s">
        <v>186</v>
      </c>
      <c r="C2077" t="s">
        <v>1459</v>
      </c>
      <c r="D2077" t="s">
        <v>1384</v>
      </c>
      <c r="E2077" t="s">
        <v>1326</v>
      </c>
      <c r="F2077" t="s">
        <v>1293</v>
      </c>
      <c r="G2077">
        <v>35</v>
      </c>
      <c r="H2077" t="s">
        <v>1464</v>
      </c>
      <c r="I2077" t="s">
        <v>186</v>
      </c>
      <c r="J2077" t="s">
        <v>1478</v>
      </c>
      <c r="K2077" t="s">
        <v>1386</v>
      </c>
      <c r="L2077">
        <v>0</v>
      </c>
      <c r="M2077">
        <v>1.8334487371918629</v>
      </c>
      <c r="N2077">
        <v>0</v>
      </c>
      <c r="O2077">
        <v>0</v>
      </c>
      <c r="P2077">
        <v>0</v>
      </c>
      <c r="Q2077">
        <v>0</v>
      </c>
      <c r="R2077" t="s">
        <v>531</v>
      </c>
      <c r="S2077" t="s">
        <v>531</v>
      </c>
      <c r="T2077" t="s">
        <v>531</v>
      </c>
      <c r="U2077" t="s">
        <v>531</v>
      </c>
      <c r="W2077" s="429">
        <f t="shared" si="46"/>
        <v>0</v>
      </c>
      <c r="X2077" s="429">
        <f t="shared" si="46"/>
        <v>0</v>
      </c>
      <c r="Y2077" s="429">
        <f t="shared" si="46"/>
        <v>0</v>
      </c>
      <c r="Z2077" s="429">
        <f t="shared" si="46"/>
        <v>0</v>
      </c>
      <c r="AA2077" s="429" t="s">
        <v>1296</v>
      </c>
    </row>
    <row r="2078" spans="1:27" x14ac:dyDescent="0.25">
      <c r="A2078" t="s">
        <v>149</v>
      </c>
      <c r="B2078" t="s">
        <v>186</v>
      </c>
      <c r="C2078" t="s">
        <v>1459</v>
      </c>
      <c r="D2078" t="s">
        <v>1384</v>
      </c>
      <c r="E2078" t="s">
        <v>1326</v>
      </c>
      <c r="F2078" t="s">
        <v>1293</v>
      </c>
      <c r="G2078">
        <v>35</v>
      </c>
      <c r="H2078" t="s">
        <v>1464</v>
      </c>
      <c r="I2078" t="s">
        <v>186</v>
      </c>
      <c r="J2078" t="s">
        <v>1478</v>
      </c>
      <c r="K2078" t="s">
        <v>1386</v>
      </c>
      <c r="L2078">
        <v>0</v>
      </c>
      <c r="M2078">
        <v>0</v>
      </c>
      <c r="N2078">
        <v>0</v>
      </c>
      <c r="O2078">
        <v>0</v>
      </c>
      <c r="P2078">
        <v>0</v>
      </c>
      <c r="Q2078">
        <v>0</v>
      </c>
      <c r="R2078" t="s">
        <v>531</v>
      </c>
      <c r="S2078" t="s">
        <v>531</v>
      </c>
      <c r="T2078" t="s">
        <v>531</v>
      </c>
      <c r="U2078" t="s">
        <v>531</v>
      </c>
      <c r="W2078" s="429">
        <f t="shared" si="46"/>
        <v>0</v>
      </c>
      <c r="X2078" s="429">
        <f t="shared" si="46"/>
        <v>0</v>
      </c>
      <c r="Y2078" s="429">
        <f t="shared" si="46"/>
        <v>0</v>
      </c>
      <c r="Z2078" s="429">
        <f t="shared" si="46"/>
        <v>0</v>
      </c>
      <c r="AA2078" s="429" t="s">
        <v>1296</v>
      </c>
    </row>
    <row r="2079" spans="1:27" x14ac:dyDescent="0.25">
      <c r="A2079" t="s">
        <v>149</v>
      </c>
      <c r="B2079" t="s">
        <v>186</v>
      </c>
      <c r="C2079" t="s">
        <v>1459</v>
      </c>
      <c r="D2079" t="s">
        <v>1384</v>
      </c>
      <c r="E2079" t="s">
        <v>1326</v>
      </c>
      <c r="F2079" t="s">
        <v>1293</v>
      </c>
      <c r="G2079">
        <v>35</v>
      </c>
      <c r="H2079" t="s">
        <v>1464</v>
      </c>
      <c r="I2079" t="s">
        <v>186</v>
      </c>
      <c r="J2079" t="s">
        <v>1478</v>
      </c>
      <c r="K2079" t="s">
        <v>1386</v>
      </c>
      <c r="L2079">
        <v>0</v>
      </c>
      <c r="M2079">
        <v>0</v>
      </c>
      <c r="N2079">
        <v>0</v>
      </c>
      <c r="O2079">
        <v>0</v>
      </c>
      <c r="P2079">
        <v>0</v>
      </c>
      <c r="Q2079">
        <v>0</v>
      </c>
      <c r="R2079" t="s">
        <v>531</v>
      </c>
      <c r="S2079" t="s">
        <v>531</v>
      </c>
      <c r="T2079" t="s">
        <v>531</v>
      </c>
      <c r="U2079" t="s">
        <v>531</v>
      </c>
      <c r="W2079" s="429">
        <f t="shared" si="46"/>
        <v>0</v>
      </c>
      <c r="X2079" s="429">
        <f t="shared" si="46"/>
        <v>0</v>
      </c>
      <c r="Y2079" s="429">
        <f t="shared" si="46"/>
        <v>0</v>
      </c>
      <c r="Z2079" s="429">
        <f t="shared" si="46"/>
        <v>0</v>
      </c>
      <c r="AA2079" s="429" t="s">
        <v>1296</v>
      </c>
    </row>
    <row r="2080" spans="1:27" x14ac:dyDescent="0.25">
      <c r="A2080" t="s">
        <v>149</v>
      </c>
      <c r="B2080" t="s">
        <v>186</v>
      </c>
      <c r="C2080" t="s">
        <v>1459</v>
      </c>
      <c r="D2080" t="s">
        <v>1384</v>
      </c>
      <c r="E2080" t="s">
        <v>1326</v>
      </c>
      <c r="F2080" t="s">
        <v>1293</v>
      </c>
      <c r="G2080">
        <v>35</v>
      </c>
      <c r="H2080" t="s">
        <v>1464</v>
      </c>
      <c r="I2080" t="s">
        <v>186</v>
      </c>
      <c r="J2080" t="s">
        <v>1478</v>
      </c>
      <c r="K2080" t="s">
        <v>1386</v>
      </c>
      <c r="L2080">
        <v>0</v>
      </c>
      <c r="M2080">
        <v>0</v>
      </c>
      <c r="N2080">
        <v>0</v>
      </c>
      <c r="O2080">
        <v>0</v>
      </c>
      <c r="P2080">
        <v>0</v>
      </c>
      <c r="Q2080">
        <v>0</v>
      </c>
      <c r="R2080" t="s">
        <v>531</v>
      </c>
      <c r="S2080" t="s">
        <v>531</v>
      </c>
      <c r="T2080" t="s">
        <v>531</v>
      </c>
      <c r="U2080" t="s">
        <v>531</v>
      </c>
      <c r="W2080" s="429">
        <f t="shared" si="46"/>
        <v>0</v>
      </c>
      <c r="X2080" s="429">
        <f t="shared" si="46"/>
        <v>0</v>
      </c>
      <c r="Y2080" s="429">
        <f t="shared" si="46"/>
        <v>0</v>
      </c>
      <c r="Z2080" s="429">
        <f t="shared" si="46"/>
        <v>0</v>
      </c>
      <c r="AA2080" s="429" t="s">
        <v>1296</v>
      </c>
    </row>
    <row r="2081" spans="1:27" x14ac:dyDescent="0.25">
      <c r="A2081" t="s">
        <v>149</v>
      </c>
      <c r="B2081" t="s">
        <v>186</v>
      </c>
      <c r="C2081" t="s">
        <v>1459</v>
      </c>
      <c r="D2081" t="s">
        <v>1384</v>
      </c>
      <c r="E2081" t="s">
        <v>1326</v>
      </c>
      <c r="F2081" t="s">
        <v>1293</v>
      </c>
      <c r="G2081">
        <v>35</v>
      </c>
      <c r="H2081" t="s">
        <v>1464</v>
      </c>
      <c r="I2081" t="s">
        <v>186</v>
      </c>
      <c r="J2081" t="s">
        <v>1478</v>
      </c>
      <c r="K2081" t="s">
        <v>1386</v>
      </c>
      <c r="L2081">
        <v>0</v>
      </c>
      <c r="M2081">
        <v>1.0054396300729569</v>
      </c>
      <c r="N2081">
        <v>0</v>
      </c>
      <c r="O2081">
        <v>0</v>
      </c>
      <c r="P2081">
        <v>0</v>
      </c>
      <c r="Q2081">
        <v>0</v>
      </c>
      <c r="R2081" t="s">
        <v>531</v>
      </c>
      <c r="S2081" t="s">
        <v>531</v>
      </c>
      <c r="T2081" t="s">
        <v>531</v>
      </c>
      <c r="U2081" t="s">
        <v>531</v>
      </c>
      <c r="W2081" s="429">
        <f t="shared" si="46"/>
        <v>0</v>
      </c>
      <c r="X2081" s="429">
        <f t="shared" si="46"/>
        <v>0</v>
      </c>
      <c r="Y2081" s="429">
        <f t="shared" si="46"/>
        <v>0</v>
      </c>
      <c r="Z2081" s="429">
        <f t="shared" si="46"/>
        <v>0</v>
      </c>
      <c r="AA2081" s="429" t="s">
        <v>1296</v>
      </c>
    </row>
    <row r="2082" spans="1:27" x14ac:dyDescent="0.25">
      <c r="A2082" t="s">
        <v>149</v>
      </c>
      <c r="B2082" t="s">
        <v>186</v>
      </c>
      <c r="C2082" t="s">
        <v>1459</v>
      </c>
      <c r="D2082" t="s">
        <v>1384</v>
      </c>
      <c r="E2082" t="s">
        <v>1326</v>
      </c>
      <c r="F2082" t="s">
        <v>1293</v>
      </c>
      <c r="G2082">
        <v>35</v>
      </c>
      <c r="H2082" t="s">
        <v>1464</v>
      </c>
      <c r="I2082" t="s">
        <v>186</v>
      </c>
      <c r="J2082" t="s">
        <v>1478</v>
      </c>
      <c r="K2082" t="s">
        <v>1386</v>
      </c>
      <c r="L2082">
        <v>15.318168481699756</v>
      </c>
      <c r="M2082">
        <v>13.366432729205194</v>
      </c>
      <c r="N2082">
        <v>54.766888085150477</v>
      </c>
      <c r="O2082">
        <v>0.82800910711890574</v>
      </c>
      <c r="P2082">
        <v>0.59143507651350413</v>
      </c>
      <c r="Q2082">
        <v>0.59143507651350413</v>
      </c>
      <c r="R2082" t="s">
        <v>531</v>
      </c>
      <c r="S2082" t="s">
        <v>531</v>
      </c>
      <c r="T2082" t="s">
        <v>531</v>
      </c>
      <c r="U2082" t="s">
        <v>531</v>
      </c>
      <c r="W2082" s="429">
        <f t="shared" si="46"/>
        <v>0</v>
      </c>
      <c r="X2082" s="429">
        <f t="shared" si="46"/>
        <v>0</v>
      </c>
      <c r="Y2082" s="429">
        <f t="shared" si="46"/>
        <v>0</v>
      </c>
      <c r="Z2082" s="429">
        <f t="shared" si="46"/>
        <v>0</v>
      </c>
      <c r="AA2082" s="429" t="s">
        <v>1296</v>
      </c>
    </row>
    <row r="2083" spans="1:27" x14ac:dyDescent="0.25">
      <c r="A2083" t="s">
        <v>149</v>
      </c>
      <c r="B2083" t="s">
        <v>186</v>
      </c>
      <c r="C2083" t="s">
        <v>1459</v>
      </c>
      <c r="D2083" t="s">
        <v>1384</v>
      </c>
      <c r="E2083" t="s">
        <v>1326</v>
      </c>
      <c r="F2083" t="s">
        <v>1293</v>
      </c>
      <c r="G2083">
        <v>35</v>
      </c>
      <c r="H2083" t="s">
        <v>1464</v>
      </c>
      <c r="I2083" t="s">
        <v>186</v>
      </c>
      <c r="J2083" t="s">
        <v>1478</v>
      </c>
      <c r="K2083" t="s">
        <v>1386</v>
      </c>
      <c r="L2083">
        <v>0</v>
      </c>
      <c r="M2083">
        <v>4.7314806121080331</v>
      </c>
      <c r="N2083">
        <v>0</v>
      </c>
      <c r="O2083">
        <v>0</v>
      </c>
      <c r="P2083">
        <v>0</v>
      </c>
      <c r="Q2083">
        <v>0</v>
      </c>
      <c r="R2083" t="s">
        <v>531</v>
      </c>
      <c r="S2083" t="s">
        <v>531</v>
      </c>
      <c r="T2083" t="s">
        <v>531</v>
      </c>
      <c r="U2083" t="s">
        <v>531</v>
      </c>
      <c r="W2083" s="429">
        <f t="shared" si="46"/>
        <v>0</v>
      </c>
      <c r="X2083" s="429">
        <f t="shared" si="46"/>
        <v>0</v>
      </c>
      <c r="Y2083" s="429">
        <f t="shared" si="46"/>
        <v>0</v>
      </c>
      <c r="Z2083" s="429">
        <f t="shared" si="46"/>
        <v>0</v>
      </c>
      <c r="AA2083" s="429" t="s">
        <v>1296</v>
      </c>
    </row>
    <row r="2084" spans="1:27" x14ac:dyDescent="0.25">
      <c r="A2084" t="s">
        <v>149</v>
      </c>
      <c r="B2084" t="s">
        <v>186</v>
      </c>
      <c r="C2084" t="s">
        <v>1459</v>
      </c>
      <c r="D2084" t="s">
        <v>1384</v>
      </c>
      <c r="E2084" t="s">
        <v>1326</v>
      </c>
      <c r="F2084" t="s">
        <v>1293</v>
      </c>
      <c r="G2084">
        <v>35</v>
      </c>
      <c r="H2084" t="s">
        <v>1464</v>
      </c>
      <c r="I2084" t="s">
        <v>186</v>
      </c>
      <c r="J2084" t="s">
        <v>1478</v>
      </c>
      <c r="K2084" t="s">
        <v>1386</v>
      </c>
      <c r="L2084">
        <v>0</v>
      </c>
      <c r="M2084">
        <v>5.8552072574836913</v>
      </c>
      <c r="N2084">
        <v>0</v>
      </c>
      <c r="O2084">
        <v>0</v>
      </c>
      <c r="P2084">
        <v>0</v>
      </c>
      <c r="Q2084">
        <v>0</v>
      </c>
      <c r="R2084" t="s">
        <v>531</v>
      </c>
      <c r="S2084" t="s">
        <v>531</v>
      </c>
      <c r="T2084" t="s">
        <v>531</v>
      </c>
      <c r="U2084" t="s">
        <v>531</v>
      </c>
      <c r="W2084" s="429">
        <f t="shared" si="46"/>
        <v>0</v>
      </c>
      <c r="X2084" s="429">
        <f t="shared" si="46"/>
        <v>0</v>
      </c>
      <c r="Y2084" s="429">
        <f t="shared" si="46"/>
        <v>0</v>
      </c>
      <c r="Z2084" s="429">
        <f t="shared" si="46"/>
        <v>0</v>
      </c>
      <c r="AA2084" s="429" t="s">
        <v>1296</v>
      </c>
    </row>
    <row r="2085" spans="1:27" x14ac:dyDescent="0.25">
      <c r="A2085" t="s">
        <v>149</v>
      </c>
      <c r="B2085" t="s">
        <v>186</v>
      </c>
      <c r="C2085" t="s">
        <v>1459</v>
      </c>
      <c r="D2085" t="s">
        <v>1384</v>
      </c>
      <c r="E2085" t="s">
        <v>1326</v>
      </c>
      <c r="F2085" t="s">
        <v>1293</v>
      </c>
      <c r="G2085">
        <v>35</v>
      </c>
      <c r="H2085" t="s">
        <v>1464</v>
      </c>
      <c r="I2085" t="s">
        <v>186</v>
      </c>
      <c r="J2085" t="s">
        <v>1478</v>
      </c>
      <c r="K2085" t="s">
        <v>1386</v>
      </c>
      <c r="L2085">
        <v>14.25358534397545</v>
      </c>
      <c r="M2085">
        <v>2.1291662754486151</v>
      </c>
      <c r="N2085">
        <v>12.479280114434937</v>
      </c>
      <c r="O2085">
        <v>0</v>
      </c>
      <c r="P2085">
        <v>0</v>
      </c>
      <c r="Q2085">
        <v>0</v>
      </c>
      <c r="R2085" t="s">
        <v>531</v>
      </c>
      <c r="S2085" t="s">
        <v>531</v>
      </c>
      <c r="T2085" t="s">
        <v>531</v>
      </c>
      <c r="U2085" t="s">
        <v>531</v>
      </c>
      <c r="W2085" s="429">
        <f t="shared" si="46"/>
        <v>0</v>
      </c>
      <c r="X2085" s="429">
        <f t="shared" si="46"/>
        <v>0</v>
      </c>
      <c r="Y2085" s="429">
        <f t="shared" si="46"/>
        <v>0</v>
      </c>
      <c r="Z2085" s="429">
        <f t="shared" si="46"/>
        <v>0</v>
      </c>
      <c r="AA2085" s="429" t="s">
        <v>1296</v>
      </c>
    </row>
    <row r="2086" spans="1:27" x14ac:dyDescent="0.25">
      <c r="A2086" t="s">
        <v>149</v>
      </c>
      <c r="B2086" t="s">
        <v>186</v>
      </c>
      <c r="C2086" t="s">
        <v>1459</v>
      </c>
      <c r="D2086" t="s">
        <v>1384</v>
      </c>
      <c r="E2086" t="s">
        <v>1326</v>
      </c>
      <c r="F2086" t="s">
        <v>1293</v>
      </c>
      <c r="G2086">
        <v>35</v>
      </c>
      <c r="H2086" t="s">
        <v>1464</v>
      </c>
      <c r="I2086" t="s">
        <v>186</v>
      </c>
      <c r="J2086" t="s">
        <v>1478</v>
      </c>
      <c r="K2086" t="s">
        <v>1386</v>
      </c>
      <c r="L2086">
        <v>14.25358534397545</v>
      </c>
      <c r="M2086">
        <v>2.1291662754486151</v>
      </c>
      <c r="N2086">
        <v>12.479280114434937</v>
      </c>
      <c r="O2086">
        <v>0</v>
      </c>
      <c r="P2086">
        <v>0</v>
      </c>
      <c r="Q2086">
        <v>0</v>
      </c>
      <c r="R2086" t="s">
        <v>531</v>
      </c>
      <c r="S2086" t="s">
        <v>531</v>
      </c>
      <c r="T2086" t="s">
        <v>531</v>
      </c>
      <c r="U2086" t="s">
        <v>531</v>
      </c>
      <c r="W2086" s="429">
        <f t="shared" si="46"/>
        <v>0</v>
      </c>
      <c r="X2086" s="429">
        <f t="shared" si="46"/>
        <v>0</v>
      </c>
      <c r="Y2086" s="429">
        <f t="shared" si="46"/>
        <v>0</v>
      </c>
      <c r="Z2086" s="429">
        <f t="shared" si="46"/>
        <v>0</v>
      </c>
      <c r="AA2086" s="429" t="s">
        <v>1296</v>
      </c>
    </row>
    <row r="2087" spans="1:27" x14ac:dyDescent="0.25">
      <c r="A2087" t="s">
        <v>149</v>
      </c>
      <c r="B2087" t="s">
        <v>186</v>
      </c>
      <c r="C2087" t="s">
        <v>1459</v>
      </c>
      <c r="D2087" t="s">
        <v>1384</v>
      </c>
      <c r="E2087" t="s">
        <v>1326</v>
      </c>
      <c r="F2087" t="s">
        <v>1293</v>
      </c>
      <c r="G2087">
        <v>35</v>
      </c>
      <c r="H2087" t="s">
        <v>1464</v>
      </c>
      <c r="I2087" t="s">
        <v>186</v>
      </c>
      <c r="J2087" t="s">
        <v>1478</v>
      </c>
      <c r="K2087" t="s">
        <v>1386</v>
      </c>
      <c r="L2087">
        <v>14.25358534397545</v>
      </c>
      <c r="M2087">
        <v>2.1291662754486151</v>
      </c>
      <c r="N2087">
        <v>12.479280114434937</v>
      </c>
      <c r="O2087">
        <v>0</v>
      </c>
      <c r="P2087">
        <v>0</v>
      </c>
      <c r="Q2087">
        <v>0</v>
      </c>
      <c r="R2087" t="s">
        <v>531</v>
      </c>
      <c r="S2087" t="s">
        <v>531</v>
      </c>
      <c r="T2087" t="s">
        <v>531</v>
      </c>
      <c r="U2087" t="s">
        <v>531</v>
      </c>
      <c r="W2087" s="429">
        <f t="shared" si="46"/>
        <v>0</v>
      </c>
      <c r="X2087" s="429">
        <f t="shared" si="46"/>
        <v>0</v>
      </c>
      <c r="Y2087" s="429">
        <f t="shared" si="46"/>
        <v>0</v>
      </c>
      <c r="Z2087" s="429">
        <f t="shared" si="46"/>
        <v>0</v>
      </c>
      <c r="AA2087" s="429" t="s">
        <v>1296</v>
      </c>
    </row>
    <row r="2088" spans="1:27" x14ac:dyDescent="0.25">
      <c r="A2088" t="s">
        <v>149</v>
      </c>
      <c r="B2088" t="s">
        <v>186</v>
      </c>
      <c r="C2088" t="s">
        <v>1459</v>
      </c>
      <c r="D2088" t="s">
        <v>1384</v>
      </c>
      <c r="E2088" t="s">
        <v>1326</v>
      </c>
      <c r="F2088" t="s">
        <v>1293</v>
      </c>
      <c r="G2088">
        <v>35</v>
      </c>
      <c r="H2088" t="s">
        <v>1464</v>
      </c>
      <c r="I2088" t="s">
        <v>186</v>
      </c>
      <c r="J2088" t="s">
        <v>1478</v>
      </c>
      <c r="K2088" t="s">
        <v>1386</v>
      </c>
      <c r="L2088">
        <v>0</v>
      </c>
      <c r="M2088">
        <v>8.6349521170971606</v>
      </c>
      <c r="N2088">
        <v>0</v>
      </c>
      <c r="O2088">
        <v>0</v>
      </c>
      <c r="P2088">
        <v>0</v>
      </c>
      <c r="Q2088">
        <v>0</v>
      </c>
      <c r="R2088" t="s">
        <v>531</v>
      </c>
      <c r="S2088" t="s">
        <v>531</v>
      </c>
      <c r="T2088" t="s">
        <v>531</v>
      </c>
      <c r="U2088" t="s">
        <v>531</v>
      </c>
      <c r="W2088" s="429">
        <f t="shared" si="46"/>
        <v>0</v>
      </c>
      <c r="X2088" s="429">
        <f t="shared" si="46"/>
        <v>0</v>
      </c>
      <c r="Y2088" s="429">
        <f t="shared" si="46"/>
        <v>0</v>
      </c>
      <c r="Z2088" s="429">
        <f t="shared" si="46"/>
        <v>0</v>
      </c>
      <c r="AA2088" s="429" t="s">
        <v>1296</v>
      </c>
    </row>
    <row r="2089" spans="1:27" x14ac:dyDescent="0.25">
      <c r="A2089" t="s">
        <v>149</v>
      </c>
      <c r="B2089" t="s">
        <v>186</v>
      </c>
      <c r="C2089" t="s">
        <v>1459</v>
      </c>
      <c r="D2089" t="s">
        <v>1384</v>
      </c>
      <c r="E2089" t="s">
        <v>1326</v>
      </c>
      <c r="F2089" t="s">
        <v>1293</v>
      </c>
      <c r="G2089">
        <v>35</v>
      </c>
      <c r="H2089" t="s">
        <v>1464</v>
      </c>
      <c r="I2089" t="s">
        <v>186</v>
      </c>
      <c r="J2089" t="s">
        <v>1478</v>
      </c>
      <c r="K2089" t="s">
        <v>1386</v>
      </c>
      <c r="L2089">
        <v>0</v>
      </c>
      <c r="M2089">
        <v>4.1400455355945294</v>
      </c>
      <c r="N2089">
        <v>0</v>
      </c>
      <c r="O2089">
        <v>0</v>
      </c>
      <c r="P2089">
        <v>0</v>
      </c>
      <c r="Q2089">
        <v>0</v>
      </c>
      <c r="R2089" t="s">
        <v>531</v>
      </c>
      <c r="S2089" t="s">
        <v>531</v>
      </c>
      <c r="T2089" t="s">
        <v>531</v>
      </c>
      <c r="U2089" t="s">
        <v>531</v>
      </c>
      <c r="W2089" s="429">
        <f t="shared" si="46"/>
        <v>0</v>
      </c>
      <c r="X2089" s="429">
        <f t="shared" si="46"/>
        <v>0</v>
      </c>
      <c r="Y2089" s="429">
        <f t="shared" si="46"/>
        <v>0</v>
      </c>
      <c r="Z2089" s="429">
        <f t="shared" si="46"/>
        <v>0</v>
      </c>
      <c r="AA2089" s="429" t="s">
        <v>1296</v>
      </c>
    </row>
    <row r="2090" spans="1:27" x14ac:dyDescent="0.25">
      <c r="A2090" t="s">
        <v>149</v>
      </c>
      <c r="B2090" t="s">
        <v>186</v>
      </c>
      <c r="C2090" t="s">
        <v>1459</v>
      </c>
      <c r="D2090" t="s">
        <v>1384</v>
      </c>
      <c r="E2090" t="s">
        <v>1326</v>
      </c>
      <c r="F2090" t="s">
        <v>1293</v>
      </c>
      <c r="G2090">
        <v>35</v>
      </c>
      <c r="H2090" t="s">
        <v>1464</v>
      </c>
      <c r="I2090" t="s">
        <v>186</v>
      </c>
      <c r="J2090" t="s">
        <v>1478</v>
      </c>
      <c r="K2090" t="s">
        <v>1386</v>
      </c>
      <c r="L2090">
        <v>0</v>
      </c>
      <c r="M2090">
        <v>8.6349521170971606</v>
      </c>
      <c r="N2090">
        <v>0</v>
      </c>
      <c r="O2090">
        <v>0</v>
      </c>
      <c r="P2090">
        <v>0</v>
      </c>
      <c r="Q2090">
        <v>0</v>
      </c>
      <c r="R2090" t="s">
        <v>531</v>
      </c>
      <c r="S2090" t="s">
        <v>531</v>
      </c>
      <c r="T2090" t="s">
        <v>531</v>
      </c>
      <c r="U2090" t="s">
        <v>531</v>
      </c>
      <c r="W2090" s="429">
        <f t="shared" si="46"/>
        <v>0</v>
      </c>
      <c r="X2090" s="429">
        <f t="shared" si="46"/>
        <v>0</v>
      </c>
      <c r="Y2090" s="429">
        <f t="shared" si="46"/>
        <v>0</v>
      </c>
      <c r="Z2090" s="429">
        <f t="shared" si="46"/>
        <v>0</v>
      </c>
      <c r="AA2090" s="429" t="s">
        <v>1296</v>
      </c>
    </row>
    <row r="2091" spans="1:27" x14ac:dyDescent="0.25">
      <c r="A2091" t="s">
        <v>149</v>
      </c>
      <c r="B2091" t="s">
        <v>186</v>
      </c>
      <c r="C2091" t="s">
        <v>1459</v>
      </c>
      <c r="D2091" t="s">
        <v>1384</v>
      </c>
      <c r="E2091" t="s">
        <v>1326</v>
      </c>
      <c r="F2091" t="s">
        <v>1293</v>
      </c>
      <c r="G2091">
        <v>35</v>
      </c>
      <c r="H2091" t="s">
        <v>1464</v>
      </c>
      <c r="I2091" t="s">
        <v>186</v>
      </c>
      <c r="J2091" t="s">
        <v>1478</v>
      </c>
      <c r="K2091" t="s">
        <v>1386</v>
      </c>
      <c r="L2091">
        <v>0</v>
      </c>
      <c r="M2091">
        <v>3.4894669514296748</v>
      </c>
      <c r="N2091">
        <v>0</v>
      </c>
      <c r="O2091">
        <v>0</v>
      </c>
      <c r="P2091">
        <v>0</v>
      </c>
      <c r="Q2091">
        <v>0</v>
      </c>
      <c r="R2091" t="s">
        <v>531</v>
      </c>
      <c r="S2091" t="s">
        <v>531</v>
      </c>
      <c r="T2091" t="s">
        <v>531</v>
      </c>
      <c r="U2091" t="s">
        <v>531</v>
      </c>
      <c r="W2091" s="429">
        <f t="shared" si="46"/>
        <v>0</v>
      </c>
      <c r="X2091" s="429">
        <f t="shared" si="46"/>
        <v>0</v>
      </c>
      <c r="Y2091" s="429">
        <f t="shared" si="46"/>
        <v>0</v>
      </c>
      <c r="Z2091" s="429">
        <f t="shared" si="46"/>
        <v>0</v>
      </c>
      <c r="AA2091" s="429" t="s">
        <v>1296</v>
      </c>
    </row>
    <row r="2092" spans="1:27" x14ac:dyDescent="0.25">
      <c r="A2092" t="s">
        <v>149</v>
      </c>
      <c r="B2092" t="s">
        <v>186</v>
      </c>
      <c r="C2092" t="s">
        <v>1459</v>
      </c>
      <c r="D2092" t="s">
        <v>1384</v>
      </c>
      <c r="E2092" t="s">
        <v>1326</v>
      </c>
      <c r="F2092" t="s">
        <v>1293</v>
      </c>
      <c r="G2092">
        <v>35</v>
      </c>
      <c r="H2092" t="s">
        <v>1464</v>
      </c>
      <c r="I2092" t="s">
        <v>186</v>
      </c>
      <c r="J2092" t="s">
        <v>1478</v>
      </c>
      <c r="K2092" t="s">
        <v>1386</v>
      </c>
      <c r="L2092">
        <v>0</v>
      </c>
      <c r="M2092">
        <v>7.5703689793728532</v>
      </c>
      <c r="N2092">
        <v>0</v>
      </c>
      <c r="O2092">
        <v>0</v>
      </c>
      <c r="P2092">
        <v>0</v>
      </c>
      <c r="Q2092">
        <v>0</v>
      </c>
      <c r="R2092" t="s">
        <v>531</v>
      </c>
      <c r="S2092" t="s">
        <v>531</v>
      </c>
      <c r="T2092" t="s">
        <v>531</v>
      </c>
      <c r="U2092" t="s">
        <v>531</v>
      </c>
      <c r="W2092" s="429">
        <f t="shared" si="46"/>
        <v>0</v>
      </c>
      <c r="X2092" s="429">
        <f t="shared" si="46"/>
        <v>0</v>
      </c>
      <c r="Y2092" s="429">
        <f t="shared" si="46"/>
        <v>0</v>
      </c>
      <c r="Z2092" s="429">
        <f t="shared" si="46"/>
        <v>0</v>
      </c>
      <c r="AA2092" s="429" t="s">
        <v>1296</v>
      </c>
    </row>
    <row r="2093" spans="1:27" x14ac:dyDescent="0.25">
      <c r="A2093" t="s">
        <v>149</v>
      </c>
      <c r="B2093" t="s">
        <v>186</v>
      </c>
      <c r="C2093" t="s">
        <v>1459</v>
      </c>
      <c r="D2093" t="s">
        <v>1384</v>
      </c>
      <c r="E2093" t="s">
        <v>1326</v>
      </c>
      <c r="F2093" t="s">
        <v>1293</v>
      </c>
      <c r="G2093">
        <v>35</v>
      </c>
      <c r="H2093" t="s">
        <v>1464</v>
      </c>
      <c r="I2093" t="s">
        <v>186</v>
      </c>
      <c r="J2093" t="s">
        <v>1478</v>
      </c>
      <c r="K2093" t="s">
        <v>1386</v>
      </c>
      <c r="L2093">
        <v>0</v>
      </c>
      <c r="M2093">
        <v>1.3603006759810594</v>
      </c>
      <c r="N2093">
        <v>0</v>
      </c>
      <c r="O2093">
        <v>0</v>
      </c>
      <c r="P2093">
        <v>0</v>
      </c>
      <c r="Q2093">
        <v>0</v>
      </c>
      <c r="R2093" t="s">
        <v>531</v>
      </c>
      <c r="S2093" t="s">
        <v>531</v>
      </c>
      <c r="T2093" t="s">
        <v>531</v>
      </c>
      <c r="U2093" t="s">
        <v>531</v>
      </c>
      <c r="W2093" s="429">
        <f t="shared" si="46"/>
        <v>0</v>
      </c>
      <c r="X2093" s="429">
        <f t="shared" si="46"/>
        <v>0</v>
      </c>
      <c r="Y2093" s="429">
        <f t="shared" si="46"/>
        <v>0</v>
      </c>
      <c r="Z2093" s="429">
        <f t="shared" si="46"/>
        <v>0</v>
      </c>
      <c r="AA2093" s="429" t="s">
        <v>1296</v>
      </c>
    </row>
    <row r="2094" spans="1:27" x14ac:dyDescent="0.25">
      <c r="A2094" t="s">
        <v>149</v>
      </c>
      <c r="B2094" t="s">
        <v>186</v>
      </c>
      <c r="C2094" t="s">
        <v>1459</v>
      </c>
      <c r="D2094" t="s">
        <v>1384</v>
      </c>
      <c r="E2094" t="s">
        <v>1326</v>
      </c>
      <c r="F2094" t="s">
        <v>1293</v>
      </c>
      <c r="G2094">
        <v>35</v>
      </c>
      <c r="H2094" t="s">
        <v>1464</v>
      </c>
      <c r="I2094" t="s">
        <v>186</v>
      </c>
      <c r="J2094" t="s">
        <v>1478</v>
      </c>
      <c r="K2094" t="s">
        <v>1386</v>
      </c>
      <c r="L2094">
        <v>0</v>
      </c>
      <c r="M2094">
        <v>5.9143507651350413</v>
      </c>
      <c r="N2094">
        <v>0</v>
      </c>
      <c r="O2094">
        <v>0</v>
      </c>
      <c r="P2094">
        <v>0</v>
      </c>
      <c r="Q2094">
        <v>0</v>
      </c>
      <c r="R2094" t="s">
        <v>531</v>
      </c>
      <c r="S2094" t="s">
        <v>531</v>
      </c>
      <c r="T2094" t="s">
        <v>531</v>
      </c>
      <c r="U2094" t="s">
        <v>531</v>
      </c>
      <c r="W2094" s="429">
        <f t="shared" si="46"/>
        <v>0</v>
      </c>
      <c r="X2094" s="429">
        <f t="shared" si="46"/>
        <v>0</v>
      </c>
      <c r="Y2094" s="429">
        <f t="shared" si="46"/>
        <v>0</v>
      </c>
      <c r="Z2094" s="429">
        <f t="shared" si="46"/>
        <v>0</v>
      </c>
      <c r="AA2094" s="429" t="s">
        <v>1296</v>
      </c>
    </row>
    <row r="2095" spans="1:27" x14ac:dyDescent="0.25">
      <c r="A2095" t="s">
        <v>149</v>
      </c>
      <c r="B2095" t="s">
        <v>186</v>
      </c>
      <c r="C2095" t="s">
        <v>1459</v>
      </c>
      <c r="D2095" t="s">
        <v>1384</v>
      </c>
      <c r="E2095" t="s">
        <v>1326</v>
      </c>
      <c r="F2095" t="s">
        <v>1293</v>
      </c>
      <c r="G2095">
        <v>35</v>
      </c>
      <c r="H2095" t="s">
        <v>1464</v>
      </c>
      <c r="I2095" t="s">
        <v>186</v>
      </c>
      <c r="J2095" t="s">
        <v>1478</v>
      </c>
      <c r="K2095" t="s">
        <v>1386</v>
      </c>
      <c r="L2095">
        <v>10.941548915499826</v>
      </c>
      <c r="M2095">
        <v>7.2746514411161014</v>
      </c>
      <c r="N2095">
        <v>19.339927001991587</v>
      </c>
      <c r="O2095">
        <v>0</v>
      </c>
      <c r="P2095">
        <v>0</v>
      </c>
      <c r="Q2095">
        <v>0</v>
      </c>
      <c r="R2095" t="s">
        <v>531</v>
      </c>
      <c r="S2095" t="s">
        <v>531</v>
      </c>
      <c r="T2095" t="s">
        <v>531</v>
      </c>
      <c r="U2095" t="s">
        <v>531</v>
      </c>
      <c r="W2095" s="429">
        <f t="shared" si="46"/>
        <v>0</v>
      </c>
      <c r="X2095" s="429">
        <f t="shared" si="46"/>
        <v>0</v>
      </c>
      <c r="Y2095" s="429">
        <f t="shared" si="46"/>
        <v>0</v>
      </c>
      <c r="Z2095" s="429">
        <f t="shared" si="46"/>
        <v>0</v>
      </c>
      <c r="AA2095" s="429" t="s">
        <v>1296</v>
      </c>
    </row>
    <row r="2096" spans="1:27" x14ac:dyDescent="0.25">
      <c r="A2096" t="s">
        <v>149</v>
      </c>
      <c r="B2096" t="s">
        <v>186</v>
      </c>
      <c r="C2096" t="s">
        <v>1459</v>
      </c>
      <c r="D2096" t="s">
        <v>1384</v>
      </c>
      <c r="E2096" t="s">
        <v>1326</v>
      </c>
      <c r="F2096" t="s">
        <v>1293</v>
      </c>
      <c r="G2096">
        <v>35</v>
      </c>
      <c r="H2096" t="s">
        <v>1464</v>
      </c>
      <c r="I2096" t="s">
        <v>186</v>
      </c>
      <c r="J2096" t="s">
        <v>1478</v>
      </c>
      <c r="K2096" t="s">
        <v>1386</v>
      </c>
      <c r="L2096">
        <v>10.941548915499826</v>
      </c>
      <c r="M2096">
        <v>7.2746514411161014</v>
      </c>
      <c r="N2096">
        <v>19.339927001991587</v>
      </c>
      <c r="O2096">
        <v>0</v>
      </c>
      <c r="P2096">
        <v>0</v>
      </c>
      <c r="Q2096">
        <v>0</v>
      </c>
      <c r="R2096" t="s">
        <v>531</v>
      </c>
      <c r="S2096" t="s">
        <v>531</v>
      </c>
      <c r="T2096" t="s">
        <v>531</v>
      </c>
      <c r="U2096" t="s">
        <v>531</v>
      </c>
      <c r="W2096" s="429">
        <f t="shared" si="46"/>
        <v>0</v>
      </c>
      <c r="X2096" s="429">
        <f t="shared" si="46"/>
        <v>0</v>
      </c>
      <c r="Y2096" s="429">
        <f t="shared" si="46"/>
        <v>0</v>
      </c>
      <c r="Z2096" s="429">
        <f t="shared" si="46"/>
        <v>0</v>
      </c>
      <c r="AA2096" s="429" t="s">
        <v>1296</v>
      </c>
    </row>
    <row r="2097" spans="1:27" x14ac:dyDescent="0.25">
      <c r="A2097" t="s">
        <v>149</v>
      </c>
      <c r="B2097" t="s">
        <v>186</v>
      </c>
      <c r="C2097" t="s">
        <v>1459</v>
      </c>
      <c r="D2097" t="s">
        <v>1384</v>
      </c>
      <c r="E2097" t="s">
        <v>1326</v>
      </c>
      <c r="F2097" t="s">
        <v>1293</v>
      </c>
      <c r="G2097">
        <v>35</v>
      </c>
      <c r="H2097" t="s">
        <v>1464</v>
      </c>
      <c r="I2097" t="s">
        <v>186</v>
      </c>
      <c r="J2097" t="s">
        <v>1478</v>
      </c>
      <c r="K2097" t="s">
        <v>1386</v>
      </c>
      <c r="L2097">
        <v>10.941548915499826</v>
      </c>
      <c r="M2097">
        <v>7.2746514411161014</v>
      </c>
      <c r="N2097">
        <v>19.339927001991587</v>
      </c>
      <c r="O2097">
        <v>0</v>
      </c>
      <c r="P2097">
        <v>0</v>
      </c>
      <c r="Q2097">
        <v>0</v>
      </c>
      <c r="R2097" t="s">
        <v>531</v>
      </c>
      <c r="S2097" t="s">
        <v>531</v>
      </c>
      <c r="T2097" t="s">
        <v>531</v>
      </c>
      <c r="U2097" t="s">
        <v>531</v>
      </c>
      <c r="W2097" s="429">
        <f t="shared" si="46"/>
        <v>0</v>
      </c>
      <c r="X2097" s="429">
        <f t="shared" si="46"/>
        <v>0</v>
      </c>
      <c r="Y2097" s="429">
        <f t="shared" si="46"/>
        <v>0</v>
      </c>
      <c r="Z2097" s="429">
        <f t="shared" si="46"/>
        <v>0</v>
      </c>
      <c r="AA2097" s="429" t="s">
        <v>1296</v>
      </c>
    </row>
    <row r="2098" spans="1:27" x14ac:dyDescent="0.25">
      <c r="A2098" t="s">
        <v>149</v>
      </c>
      <c r="B2098" t="s">
        <v>186</v>
      </c>
      <c r="C2098" t="s">
        <v>1459</v>
      </c>
      <c r="D2098" t="s">
        <v>1384</v>
      </c>
      <c r="E2098" t="s">
        <v>1326</v>
      </c>
      <c r="F2098" t="s">
        <v>1293</v>
      </c>
      <c r="G2098">
        <v>35</v>
      </c>
      <c r="H2098" t="s">
        <v>1464</v>
      </c>
      <c r="I2098" t="s">
        <v>186</v>
      </c>
      <c r="J2098" t="s">
        <v>1478</v>
      </c>
      <c r="K2098" t="s">
        <v>1386</v>
      </c>
      <c r="L2098">
        <v>0</v>
      </c>
      <c r="M2098">
        <v>5.9143507651350413</v>
      </c>
      <c r="N2098">
        <v>0</v>
      </c>
      <c r="O2098">
        <v>0</v>
      </c>
      <c r="P2098">
        <v>0</v>
      </c>
      <c r="Q2098">
        <v>0</v>
      </c>
      <c r="R2098" t="s">
        <v>531</v>
      </c>
      <c r="S2098" t="s">
        <v>531</v>
      </c>
      <c r="T2098" t="s">
        <v>531</v>
      </c>
      <c r="U2098" t="s">
        <v>531</v>
      </c>
      <c r="W2098" s="429">
        <f t="shared" si="46"/>
        <v>0</v>
      </c>
      <c r="X2098" s="429">
        <f t="shared" si="46"/>
        <v>0</v>
      </c>
      <c r="Y2098" s="429">
        <f t="shared" si="46"/>
        <v>0</v>
      </c>
      <c r="Z2098" s="429">
        <f t="shared" si="46"/>
        <v>0</v>
      </c>
      <c r="AA2098" s="429" t="s">
        <v>1296</v>
      </c>
    </row>
    <row r="2099" spans="1:27" x14ac:dyDescent="0.25">
      <c r="A2099" t="s">
        <v>149</v>
      </c>
      <c r="B2099" t="s">
        <v>186</v>
      </c>
      <c r="C2099" t="s">
        <v>1459</v>
      </c>
      <c r="D2099" t="s">
        <v>1384</v>
      </c>
      <c r="E2099" t="s">
        <v>1326</v>
      </c>
      <c r="F2099" t="s">
        <v>1293</v>
      </c>
      <c r="G2099">
        <v>35</v>
      </c>
      <c r="H2099" t="s">
        <v>1464</v>
      </c>
      <c r="I2099" t="s">
        <v>186</v>
      </c>
      <c r="J2099" t="s">
        <v>1478</v>
      </c>
      <c r="K2099" t="s">
        <v>1386</v>
      </c>
      <c r="L2099">
        <v>12.065275560875483</v>
      </c>
      <c r="M2099">
        <v>8.0435170405836551</v>
      </c>
      <c r="N2099">
        <v>21.291662754486147</v>
      </c>
      <c r="O2099">
        <v>0</v>
      </c>
      <c r="P2099">
        <v>0</v>
      </c>
      <c r="Q2099">
        <v>0</v>
      </c>
      <c r="R2099" t="s">
        <v>531</v>
      </c>
      <c r="S2099" t="s">
        <v>531</v>
      </c>
      <c r="T2099" t="s">
        <v>531</v>
      </c>
      <c r="U2099" t="s">
        <v>531</v>
      </c>
      <c r="W2099" s="429">
        <f t="shared" si="46"/>
        <v>0</v>
      </c>
      <c r="X2099" s="429">
        <f t="shared" si="46"/>
        <v>0</v>
      </c>
      <c r="Y2099" s="429">
        <f t="shared" si="46"/>
        <v>0</v>
      </c>
      <c r="Z2099" s="429">
        <f t="shared" si="46"/>
        <v>0</v>
      </c>
      <c r="AA2099" s="429" t="s">
        <v>1296</v>
      </c>
    </row>
    <row r="2100" spans="1:27" x14ac:dyDescent="0.25">
      <c r="A2100" t="s">
        <v>149</v>
      </c>
      <c r="B2100" t="s">
        <v>186</v>
      </c>
      <c r="C2100" t="s">
        <v>1459</v>
      </c>
      <c r="D2100" t="s">
        <v>1384</v>
      </c>
      <c r="E2100" t="s">
        <v>1326</v>
      </c>
      <c r="F2100" t="s">
        <v>1293</v>
      </c>
      <c r="G2100">
        <v>35</v>
      </c>
      <c r="H2100" t="s">
        <v>1464</v>
      </c>
      <c r="I2100" t="s">
        <v>186</v>
      </c>
      <c r="J2100" t="s">
        <v>1478</v>
      </c>
      <c r="K2100" t="s">
        <v>1386</v>
      </c>
      <c r="L2100">
        <v>12.065275560875483</v>
      </c>
      <c r="M2100">
        <v>8.0435170405836551</v>
      </c>
      <c r="N2100">
        <v>21.232519246834798</v>
      </c>
      <c r="O2100">
        <v>0</v>
      </c>
      <c r="P2100">
        <v>0</v>
      </c>
      <c r="Q2100">
        <v>0</v>
      </c>
      <c r="R2100" t="s">
        <v>531</v>
      </c>
      <c r="S2100" t="s">
        <v>531</v>
      </c>
      <c r="T2100" t="s">
        <v>531</v>
      </c>
      <c r="U2100" t="s">
        <v>531</v>
      </c>
      <c r="W2100" s="429">
        <f t="shared" si="46"/>
        <v>0</v>
      </c>
      <c r="X2100" s="429">
        <f t="shared" si="46"/>
        <v>0</v>
      </c>
      <c r="Y2100" s="429">
        <f t="shared" si="46"/>
        <v>0</v>
      </c>
      <c r="Z2100" s="429">
        <f t="shared" si="46"/>
        <v>0</v>
      </c>
      <c r="AA2100" s="429" t="s">
        <v>1296</v>
      </c>
    </row>
    <row r="2101" spans="1:27" x14ac:dyDescent="0.25">
      <c r="A2101" t="s">
        <v>149</v>
      </c>
      <c r="B2101" t="s">
        <v>186</v>
      </c>
      <c r="C2101" t="s">
        <v>1459</v>
      </c>
      <c r="D2101" t="s">
        <v>1384</v>
      </c>
      <c r="E2101" t="s">
        <v>1326</v>
      </c>
      <c r="F2101" t="s">
        <v>1293</v>
      </c>
      <c r="G2101">
        <v>35</v>
      </c>
      <c r="H2101" t="s">
        <v>1464</v>
      </c>
      <c r="I2101" t="s">
        <v>186</v>
      </c>
      <c r="J2101" t="s">
        <v>1478</v>
      </c>
      <c r="K2101" t="s">
        <v>1386</v>
      </c>
      <c r="L2101">
        <v>12.065275560875483</v>
      </c>
      <c r="M2101">
        <v>2.8388883672648197</v>
      </c>
      <c r="N2101">
        <v>1.4785876912837603</v>
      </c>
      <c r="O2101">
        <v>0</v>
      </c>
      <c r="P2101">
        <v>0</v>
      </c>
      <c r="Q2101">
        <v>0</v>
      </c>
      <c r="R2101" t="s">
        <v>531</v>
      </c>
      <c r="S2101" t="s">
        <v>531</v>
      </c>
      <c r="T2101" t="s">
        <v>531</v>
      </c>
      <c r="U2101" t="s">
        <v>531</v>
      </c>
      <c r="W2101" s="429">
        <f t="shared" si="46"/>
        <v>0</v>
      </c>
      <c r="X2101" s="429">
        <f t="shared" si="46"/>
        <v>0</v>
      </c>
      <c r="Y2101" s="429">
        <f t="shared" si="46"/>
        <v>0</v>
      </c>
      <c r="Z2101" s="429">
        <f t="shared" si="46"/>
        <v>0</v>
      </c>
      <c r="AA2101" s="429" t="s">
        <v>1296</v>
      </c>
    </row>
    <row r="2102" spans="1:27" x14ac:dyDescent="0.25">
      <c r="A2102" t="s">
        <v>149</v>
      </c>
      <c r="B2102" t="s">
        <v>186</v>
      </c>
      <c r="C2102" t="s">
        <v>1459</v>
      </c>
      <c r="D2102" t="s">
        <v>1384</v>
      </c>
      <c r="E2102" t="s">
        <v>1326</v>
      </c>
      <c r="F2102" t="s">
        <v>1293</v>
      </c>
      <c r="G2102">
        <v>35</v>
      </c>
      <c r="H2102" t="s">
        <v>1464</v>
      </c>
      <c r="I2102" t="s">
        <v>186</v>
      </c>
      <c r="J2102" t="s">
        <v>1478</v>
      </c>
      <c r="K2102" t="s">
        <v>1386</v>
      </c>
      <c r="L2102">
        <v>10.941548915499826</v>
      </c>
      <c r="M2102">
        <v>0.82800910711890574</v>
      </c>
      <c r="N2102">
        <v>0.94629612242160666</v>
      </c>
      <c r="O2102">
        <v>0</v>
      </c>
      <c r="P2102">
        <v>0</v>
      </c>
      <c r="Q2102">
        <v>0</v>
      </c>
      <c r="R2102" t="s">
        <v>531</v>
      </c>
      <c r="S2102" t="s">
        <v>531</v>
      </c>
      <c r="T2102" t="s">
        <v>531</v>
      </c>
      <c r="U2102" t="s">
        <v>531</v>
      </c>
      <c r="W2102" s="429">
        <f t="shared" si="46"/>
        <v>0</v>
      </c>
      <c r="X2102" s="429">
        <f t="shared" si="46"/>
        <v>0</v>
      </c>
      <c r="Y2102" s="429">
        <f t="shared" si="46"/>
        <v>0</v>
      </c>
      <c r="Z2102" s="429">
        <f t="shared" si="46"/>
        <v>0</v>
      </c>
      <c r="AA2102" s="429" t="s">
        <v>1296</v>
      </c>
    </row>
    <row r="2103" spans="1:27" x14ac:dyDescent="0.25">
      <c r="A2103" t="s">
        <v>149</v>
      </c>
      <c r="B2103" t="s">
        <v>186</v>
      </c>
      <c r="C2103" t="s">
        <v>1459</v>
      </c>
      <c r="D2103" t="s">
        <v>1384</v>
      </c>
      <c r="E2103" t="s">
        <v>1326</v>
      </c>
      <c r="F2103" t="s">
        <v>1293</v>
      </c>
      <c r="G2103">
        <v>35</v>
      </c>
      <c r="H2103" t="s">
        <v>1464</v>
      </c>
      <c r="I2103" t="s">
        <v>186</v>
      </c>
      <c r="J2103" t="s">
        <v>1478</v>
      </c>
      <c r="K2103" t="s">
        <v>1386</v>
      </c>
      <c r="L2103">
        <v>12.065275560875483</v>
      </c>
      <c r="M2103">
        <v>2.8388883672648197</v>
      </c>
      <c r="N2103">
        <v>1.4785876912837603</v>
      </c>
      <c r="O2103">
        <v>0</v>
      </c>
      <c r="P2103">
        <v>0</v>
      </c>
      <c r="Q2103">
        <v>0</v>
      </c>
      <c r="R2103" t="s">
        <v>531</v>
      </c>
      <c r="S2103" t="s">
        <v>531</v>
      </c>
      <c r="T2103" t="s">
        <v>531</v>
      </c>
      <c r="U2103" t="s">
        <v>531</v>
      </c>
      <c r="W2103" s="429">
        <f t="shared" si="46"/>
        <v>0</v>
      </c>
      <c r="X2103" s="429">
        <f t="shared" si="46"/>
        <v>0</v>
      </c>
      <c r="Y2103" s="429">
        <f t="shared" si="46"/>
        <v>0</v>
      </c>
      <c r="Z2103" s="429">
        <f t="shared" si="46"/>
        <v>0</v>
      </c>
      <c r="AA2103" s="429" t="s">
        <v>1296</v>
      </c>
    </row>
    <row r="2104" spans="1:27" x14ac:dyDescent="0.25">
      <c r="A2104" t="s">
        <v>149</v>
      </c>
      <c r="B2104" t="s">
        <v>186</v>
      </c>
      <c r="C2104" t="s">
        <v>1459</v>
      </c>
      <c r="D2104" t="s">
        <v>1384</v>
      </c>
      <c r="E2104" t="s">
        <v>1326</v>
      </c>
      <c r="F2104" t="s">
        <v>1293</v>
      </c>
      <c r="G2104">
        <v>35</v>
      </c>
      <c r="H2104" t="s">
        <v>1464</v>
      </c>
      <c r="I2104" t="s">
        <v>186</v>
      </c>
      <c r="J2104" t="s">
        <v>1478</v>
      </c>
      <c r="K2104" t="s">
        <v>1386</v>
      </c>
      <c r="L2104">
        <v>10.941548915499826</v>
      </c>
      <c r="M2104">
        <v>0.82800910711890574</v>
      </c>
      <c r="N2104">
        <v>0.94629612242160666</v>
      </c>
      <c r="O2104">
        <v>0</v>
      </c>
      <c r="P2104">
        <v>0</v>
      </c>
      <c r="Q2104">
        <v>0</v>
      </c>
      <c r="R2104" t="s">
        <v>531</v>
      </c>
      <c r="S2104" t="s">
        <v>531</v>
      </c>
      <c r="T2104" t="s">
        <v>531</v>
      </c>
      <c r="U2104" t="s">
        <v>531</v>
      </c>
      <c r="W2104" s="429">
        <f t="shared" si="46"/>
        <v>0</v>
      </c>
      <c r="X2104" s="429">
        <f t="shared" si="46"/>
        <v>0</v>
      </c>
      <c r="Y2104" s="429">
        <f t="shared" si="46"/>
        <v>0</v>
      </c>
      <c r="Z2104" s="429">
        <f t="shared" si="46"/>
        <v>0</v>
      </c>
      <c r="AA2104" s="429" t="s">
        <v>1296</v>
      </c>
    </row>
    <row r="2105" spans="1:27" x14ac:dyDescent="0.25">
      <c r="A2105" t="s">
        <v>149</v>
      </c>
      <c r="B2105" t="s">
        <v>186</v>
      </c>
      <c r="C2105" t="s">
        <v>1459</v>
      </c>
      <c r="D2105" t="s">
        <v>1384</v>
      </c>
      <c r="E2105" t="s">
        <v>1326</v>
      </c>
      <c r="F2105" t="s">
        <v>1293</v>
      </c>
      <c r="G2105">
        <v>35</v>
      </c>
      <c r="H2105" t="s">
        <v>1464</v>
      </c>
      <c r="I2105" t="s">
        <v>186</v>
      </c>
      <c r="J2105" t="s">
        <v>1478</v>
      </c>
      <c r="K2105" t="s">
        <v>1386</v>
      </c>
      <c r="L2105">
        <v>0</v>
      </c>
      <c r="M2105">
        <v>5.9143507651350413</v>
      </c>
      <c r="N2105">
        <v>0</v>
      </c>
      <c r="O2105">
        <v>0</v>
      </c>
      <c r="P2105">
        <v>0</v>
      </c>
      <c r="Q2105">
        <v>0</v>
      </c>
      <c r="R2105" t="s">
        <v>531</v>
      </c>
      <c r="S2105" t="s">
        <v>531</v>
      </c>
      <c r="T2105" t="s">
        <v>531</v>
      </c>
      <c r="U2105" t="s">
        <v>531</v>
      </c>
      <c r="W2105" s="429">
        <f t="shared" si="46"/>
        <v>0</v>
      </c>
      <c r="X2105" s="429">
        <f t="shared" si="46"/>
        <v>0</v>
      </c>
      <c r="Y2105" s="429">
        <f t="shared" si="46"/>
        <v>0</v>
      </c>
      <c r="Z2105" s="429">
        <f t="shared" si="46"/>
        <v>0</v>
      </c>
      <c r="AA2105" s="429" t="s">
        <v>1296</v>
      </c>
    </row>
    <row r="2106" spans="1:27" x14ac:dyDescent="0.25">
      <c r="A2106" t="s">
        <v>149</v>
      </c>
      <c r="B2106" t="s">
        <v>186</v>
      </c>
      <c r="C2106" t="s">
        <v>1459</v>
      </c>
      <c r="D2106" t="s">
        <v>1384</v>
      </c>
      <c r="E2106" t="s">
        <v>1326</v>
      </c>
      <c r="F2106" t="s">
        <v>1293</v>
      </c>
      <c r="G2106">
        <v>35</v>
      </c>
      <c r="H2106" t="s">
        <v>1464</v>
      </c>
      <c r="I2106" t="s">
        <v>186</v>
      </c>
      <c r="J2106" t="s">
        <v>1478</v>
      </c>
      <c r="K2106" t="s">
        <v>1386</v>
      </c>
      <c r="L2106">
        <v>23.657403060540165</v>
      </c>
      <c r="M2106">
        <v>8.5166651017944606</v>
      </c>
      <c r="N2106">
        <v>23.657403060540165</v>
      </c>
      <c r="O2106">
        <v>0</v>
      </c>
      <c r="P2106">
        <v>11.118979438453879</v>
      </c>
      <c r="Q2106">
        <v>11.118979438453879</v>
      </c>
      <c r="R2106" t="s">
        <v>531</v>
      </c>
      <c r="S2106" t="s">
        <v>531</v>
      </c>
      <c r="T2106" t="s">
        <v>531</v>
      </c>
      <c r="U2106" t="s">
        <v>531</v>
      </c>
      <c r="W2106" s="429">
        <f t="shared" si="46"/>
        <v>0</v>
      </c>
      <c r="X2106" s="429">
        <f t="shared" si="46"/>
        <v>0</v>
      </c>
      <c r="Y2106" s="429">
        <f t="shared" si="46"/>
        <v>0</v>
      </c>
      <c r="Z2106" s="429">
        <f t="shared" si="46"/>
        <v>0</v>
      </c>
      <c r="AA2106" s="429" t="s">
        <v>1296</v>
      </c>
    </row>
    <row r="2107" spans="1:27" x14ac:dyDescent="0.25">
      <c r="A2107" t="s">
        <v>149</v>
      </c>
      <c r="B2107" t="s">
        <v>186</v>
      </c>
      <c r="C2107" t="s">
        <v>1459</v>
      </c>
      <c r="D2107" t="s">
        <v>1384</v>
      </c>
      <c r="E2107" t="s">
        <v>1326</v>
      </c>
      <c r="F2107" t="s">
        <v>1293</v>
      </c>
      <c r="G2107">
        <v>35</v>
      </c>
      <c r="H2107" t="s">
        <v>1464</v>
      </c>
      <c r="I2107" t="s">
        <v>186</v>
      </c>
      <c r="J2107" t="s">
        <v>1478</v>
      </c>
      <c r="K2107" t="s">
        <v>1386</v>
      </c>
      <c r="L2107">
        <v>11.710414514967383</v>
      </c>
      <c r="M2107">
        <v>7.8069430099782542</v>
      </c>
      <c r="N2107">
        <v>20.641084170321292</v>
      </c>
      <c r="O2107">
        <v>0</v>
      </c>
      <c r="P2107">
        <v>0</v>
      </c>
      <c r="Q2107">
        <v>0</v>
      </c>
      <c r="R2107" t="s">
        <v>531</v>
      </c>
      <c r="S2107" t="s">
        <v>531</v>
      </c>
      <c r="T2107" t="s">
        <v>531</v>
      </c>
      <c r="U2107" t="s">
        <v>531</v>
      </c>
      <c r="W2107" s="429">
        <f t="shared" si="46"/>
        <v>0</v>
      </c>
      <c r="X2107" s="429">
        <f t="shared" si="46"/>
        <v>0</v>
      </c>
      <c r="Y2107" s="429">
        <f t="shared" si="46"/>
        <v>0</v>
      </c>
      <c r="Z2107" s="429">
        <f t="shared" si="46"/>
        <v>0</v>
      </c>
      <c r="AA2107" s="429" t="s">
        <v>1296</v>
      </c>
    </row>
    <row r="2108" spans="1:27" x14ac:dyDescent="0.25">
      <c r="A2108" t="s">
        <v>149</v>
      </c>
      <c r="B2108" t="s">
        <v>186</v>
      </c>
      <c r="C2108" t="s">
        <v>1459</v>
      </c>
      <c r="D2108" t="s">
        <v>1384</v>
      </c>
      <c r="E2108" t="s">
        <v>1326</v>
      </c>
      <c r="F2108" t="s">
        <v>1293</v>
      </c>
      <c r="G2108">
        <v>35</v>
      </c>
      <c r="H2108" t="s">
        <v>1464</v>
      </c>
      <c r="I2108" t="s">
        <v>186</v>
      </c>
      <c r="J2108" t="s">
        <v>1478</v>
      </c>
      <c r="K2108" t="s">
        <v>1386</v>
      </c>
      <c r="L2108">
        <v>11.710414514967383</v>
      </c>
      <c r="M2108">
        <v>1.6560182142378115</v>
      </c>
      <c r="N2108">
        <v>1.4785876912837603</v>
      </c>
      <c r="O2108">
        <v>0</v>
      </c>
      <c r="P2108">
        <v>0</v>
      </c>
      <c r="Q2108">
        <v>0</v>
      </c>
      <c r="R2108" t="s">
        <v>531</v>
      </c>
      <c r="S2108" t="s">
        <v>531</v>
      </c>
      <c r="T2108" t="s">
        <v>531</v>
      </c>
      <c r="U2108" t="s">
        <v>531</v>
      </c>
      <c r="W2108" s="429">
        <f t="shared" si="46"/>
        <v>0</v>
      </c>
      <c r="X2108" s="429">
        <f t="shared" si="46"/>
        <v>0</v>
      </c>
      <c r="Y2108" s="429">
        <f t="shared" si="46"/>
        <v>0</v>
      </c>
      <c r="Z2108" s="429">
        <f t="shared" si="46"/>
        <v>0</v>
      </c>
      <c r="AA2108" s="429" t="s">
        <v>1296</v>
      </c>
    </row>
    <row r="2109" spans="1:27" x14ac:dyDescent="0.25">
      <c r="A2109" t="s">
        <v>149</v>
      </c>
      <c r="B2109" t="s">
        <v>186</v>
      </c>
      <c r="C2109" t="s">
        <v>1459</v>
      </c>
      <c r="D2109" t="s">
        <v>1384</v>
      </c>
      <c r="E2109" t="s">
        <v>1326</v>
      </c>
      <c r="F2109" t="s">
        <v>1293</v>
      </c>
      <c r="G2109">
        <v>35</v>
      </c>
      <c r="H2109" t="s">
        <v>1464</v>
      </c>
      <c r="I2109" t="s">
        <v>186</v>
      </c>
      <c r="J2109" t="s">
        <v>1478</v>
      </c>
      <c r="K2109" t="s">
        <v>1386</v>
      </c>
      <c r="L2109">
        <v>0</v>
      </c>
      <c r="M2109">
        <v>1.8925922448432133</v>
      </c>
      <c r="N2109">
        <v>0</v>
      </c>
      <c r="O2109">
        <v>0</v>
      </c>
      <c r="P2109">
        <v>0</v>
      </c>
      <c r="Q2109">
        <v>0</v>
      </c>
      <c r="R2109" t="s">
        <v>531</v>
      </c>
      <c r="S2109" t="s">
        <v>531</v>
      </c>
      <c r="T2109" t="s">
        <v>531</v>
      </c>
      <c r="U2109" t="s">
        <v>531</v>
      </c>
      <c r="W2109" s="429">
        <f t="shared" si="46"/>
        <v>0</v>
      </c>
      <c r="X2109" s="429">
        <f t="shared" si="46"/>
        <v>0</v>
      </c>
      <c r="Y2109" s="429">
        <f t="shared" si="46"/>
        <v>0</v>
      </c>
      <c r="Z2109" s="429">
        <f t="shared" si="46"/>
        <v>0</v>
      </c>
      <c r="AA2109" s="429" t="s">
        <v>1296</v>
      </c>
    </row>
    <row r="2110" spans="1:27" x14ac:dyDescent="0.25">
      <c r="A2110" t="s">
        <v>149</v>
      </c>
      <c r="B2110" t="s">
        <v>186</v>
      </c>
      <c r="C2110" t="s">
        <v>1459</v>
      </c>
      <c r="D2110" t="s">
        <v>1384</v>
      </c>
      <c r="E2110" t="s">
        <v>1326</v>
      </c>
      <c r="F2110" t="s">
        <v>1293</v>
      </c>
      <c r="G2110">
        <v>35</v>
      </c>
      <c r="H2110" t="s">
        <v>1464</v>
      </c>
      <c r="I2110" t="s">
        <v>186</v>
      </c>
      <c r="J2110" t="s">
        <v>1478</v>
      </c>
      <c r="K2110" t="s">
        <v>1386</v>
      </c>
      <c r="L2110">
        <v>0</v>
      </c>
      <c r="M2110">
        <v>1.2420136606783587</v>
      </c>
      <c r="N2110">
        <v>0</v>
      </c>
      <c r="O2110">
        <v>0</v>
      </c>
      <c r="P2110">
        <v>0</v>
      </c>
      <c r="Q2110">
        <v>0</v>
      </c>
      <c r="R2110" t="s">
        <v>531</v>
      </c>
      <c r="S2110" t="s">
        <v>531</v>
      </c>
      <c r="T2110" t="s">
        <v>531</v>
      </c>
      <c r="U2110" t="s">
        <v>531</v>
      </c>
      <c r="W2110" s="429">
        <f t="shared" si="46"/>
        <v>0</v>
      </c>
      <c r="X2110" s="429">
        <f t="shared" si="46"/>
        <v>0</v>
      </c>
      <c r="Y2110" s="429">
        <f t="shared" si="46"/>
        <v>0</v>
      </c>
      <c r="Z2110" s="429">
        <f t="shared" si="46"/>
        <v>0</v>
      </c>
      <c r="AA2110" s="429" t="s">
        <v>1296</v>
      </c>
    </row>
    <row r="2111" spans="1:27" x14ac:dyDescent="0.25">
      <c r="A2111" t="s">
        <v>149</v>
      </c>
      <c r="B2111" t="s">
        <v>186</v>
      </c>
      <c r="C2111" t="s">
        <v>1459</v>
      </c>
      <c r="D2111" t="s">
        <v>1384</v>
      </c>
      <c r="E2111" t="s">
        <v>1326</v>
      </c>
      <c r="F2111" t="s">
        <v>1293</v>
      </c>
      <c r="G2111">
        <v>35</v>
      </c>
      <c r="H2111" t="s">
        <v>1464</v>
      </c>
      <c r="I2111" t="s">
        <v>186</v>
      </c>
      <c r="J2111" t="s">
        <v>1478</v>
      </c>
      <c r="K2111" t="s">
        <v>1386</v>
      </c>
      <c r="L2111">
        <v>0</v>
      </c>
      <c r="M2111">
        <v>0.76886559946755539</v>
      </c>
      <c r="N2111">
        <v>0</v>
      </c>
      <c r="O2111">
        <v>0</v>
      </c>
      <c r="P2111">
        <v>0</v>
      </c>
      <c r="Q2111">
        <v>0</v>
      </c>
      <c r="R2111" t="s">
        <v>531</v>
      </c>
      <c r="S2111" t="s">
        <v>531</v>
      </c>
      <c r="T2111" t="s">
        <v>531</v>
      </c>
      <c r="U2111" t="s">
        <v>531</v>
      </c>
      <c r="W2111" s="429">
        <f t="shared" si="46"/>
        <v>0</v>
      </c>
      <c r="X2111" s="429">
        <f t="shared" si="46"/>
        <v>0</v>
      </c>
      <c r="Y2111" s="429">
        <f t="shared" si="46"/>
        <v>0</v>
      </c>
      <c r="Z2111" s="429">
        <f t="shared" si="46"/>
        <v>0</v>
      </c>
      <c r="AA2111" s="429" t="s">
        <v>1296</v>
      </c>
    </row>
    <row r="2112" spans="1:27" x14ac:dyDescent="0.25">
      <c r="A2112" t="s">
        <v>149</v>
      </c>
      <c r="B2112" t="s">
        <v>186</v>
      </c>
      <c r="C2112" t="s">
        <v>1459</v>
      </c>
      <c r="D2112" t="s">
        <v>1384</v>
      </c>
      <c r="E2112" t="s">
        <v>1326</v>
      </c>
      <c r="F2112" t="s">
        <v>1293</v>
      </c>
      <c r="G2112">
        <v>35</v>
      </c>
      <c r="H2112" t="s">
        <v>1464</v>
      </c>
      <c r="I2112" t="s">
        <v>186</v>
      </c>
      <c r="J2112" t="s">
        <v>1478</v>
      </c>
      <c r="K2112" t="s">
        <v>1386</v>
      </c>
      <c r="L2112">
        <v>0</v>
      </c>
      <c r="M2112">
        <v>0.65057858416485459</v>
      </c>
      <c r="N2112">
        <v>0</v>
      </c>
      <c r="O2112">
        <v>0</v>
      </c>
      <c r="P2112">
        <v>0</v>
      </c>
      <c r="Q2112">
        <v>0</v>
      </c>
      <c r="R2112" t="s">
        <v>531</v>
      </c>
      <c r="S2112" t="s">
        <v>531</v>
      </c>
      <c r="T2112" t="s">
        <v>531</v>
      </c>
      <c r="U2112" t="s">
        <v>531</v>
      </c>
      <c r="W2112" s="429">
        <f t="shared" si="46"/>
        <v>0</v>
      </c>
      <c r="X2112" s="429">
        <f t="shared" si="46"/>
        <v>0</v>
      </c>
      <c r="Y2112" s="429">
        <f t="shared" si="46"/>
        <v>0</v>
      </c>
      <c r="Z2112" s="429">
        <f t="shared" si="46"/>
        <v>0</v>
      </c>
      <c r="AA2112" s="429" t="s">
        <v>1296</v>
      </c>
    </row>
    <row r="2113" spans="1:27" x14ac:dyDescent="0.25">
      <c r="A2113" t="s">
        <v>149</v>
      </c>
      <c r="B2113" t="s">
        <v>186</v>
      </c>
      <c r="C2113" t="s">
        <v>1459</v>
      </c>
      <c r="D2113" t="s">
        <v>1384</v>
      </c>
      <c r="E2113" t="s">
        <v>1326</v>
      </c>
      <c r="F2113" t="s">
        <v>1293</v>
      </c>
      <c r="G2113">
        <v>35</v>
      </c>
      <c r="H2113" t="s">
        <v>1464</v>
      </c>
      <c r="I2113" t="s">
        <v>186</v>
      </c>
      <c r="J2113" t="s">
        <v>1478</v>
      </c>
      <c r="K2113" t="s">
        <v>1386</v>
      </c>
      <c r="L2113">
        <v>0</v>
      </c>
      <c r="M2113">
        <v>1.0645831377243076</v>
      </c>
      <c r="N2113">
        <v>0</v>
      </c>
      <c r="O2113">
        <v>0</v>
      </c>
      <c r="P2113">
        <v>0</v>
      </c>
      <c r="Q2113">
        <v>0</v>
      </c>
      <c r="R2113" t="s">
        <v>531</v>
      </c>
      <c r="S2113" t="s">
        <v>531</v>
      </c>
      <c r="T2113" t="s">
        <v>531</v>
      </c>
      <c r="U2113" t="s">
        <v>531</v>
      </c>
      <c r="W2113" s="429">
        <f t="shared" si="46"/>
        <v>0</v>
      </c>
      <c r="X2113" s="429">
        <f t="shared" si="46"/>
        <v>0</v>
      </c>
      <c r="Y2113" s="429">
        <f t="shared" si="46"/>
        <v>0</v>
      </c>
      <c r="Z2113" s="429">
        <f t="shared" si="46"/>
        <v>0</v>
      </c>
      <c r="AA2113" s="429" t="s">
        <v>1296</v>
      </c>
    </row>
    <row r="2114" spans="1:27" x14ac:dyDescent="0.25">
      <c r="A2114" t="s">
        <v>149</v>
      </c>
      <c r="B2114" t="s">
        <v>186</v>
      </c>
      <c r="C2114" t="s">
        <v>1459</v>
      </c>
      <c r="D2114" t="s">
        <v>1384</v>
      </c>
      <c r="E2114" t="s">
        <v>1326</v>
      </c>
      <c r="F2114" t="s">
        <v>1293</v>
      </c>
      <c r="G2114">
        <v>35</v>
      </c>
      <c r="H2114" t="s">
        <v>1464</v>
      </c>
      <c r="I2114" t="s">
        <v>186</v>
      </c>
      <c r="J2114" t="s">
        <v>1478</v>
      </c>
      <c r="K2114" t="s">
        <v>1386</v>
      </c>
      <c r="L2114">
        <v>0</v>
      </c>
      <c r="M2114">
        <v>13.366432729205194</v>
      </c>
      <c r="N2114">
        <v>0</v>
      </c>
      <c r="O2114">
        <v>0</v>
      </c>
      <c r="P2114">
        <v>0</v>
      </c>
      <c r="Q2114">
        <v>0</v>
      </c>
      <c r="R2114" t="s">
        <v>531</v>
      </c>
      <c r="S2114" t="s">
        <v>531</v>
      </c>
      <c r="T2114" t="s">
        <v>531</v>
      </c>
      <c r="U2114" t="s">
        <v>531</v>
      </c>
      <c r="W2114" s="429">
        <f t="shared" si="46"/>
        <v>0</v>
      </c>
      <c r="X2114" s="429">
        <f t="shared" si="46"/>
        <v>0</v>
      </c>
      <c r="Y2114" s="429">
        <f t="shared" si="46"/>
        <v>0</v>
      </c>
      <c r="Z2114" s="429">
        <f t="shared" si="46"/>
        <v>0</v>
      </c>
      <c r="AA2114" s="429" t="s">
        <v>1296</v>
      </c>
    </row>
    <row r="2115" spans="1:27" x14ac:dyDescent="0.25">
      <c r="A2115" t="s">
        <v>149</v>
      </c>
      <c r="B2115" t="s">
        <v>186</v>
      </c>
      <c r="C2115" t="s">
        <v>1459</v>
      </c>
      <c r="D2115" t="s">
        <v>1384</v>
      </c>
      <c r="E2115" t="s">
        <v>1326</v>
      </c>
      <c r="F2115" t="s">
        <v>1293</v>
      </c>
      <c r="G2115">
        <v>35</v>
      </c>
      <c r="H2115" t="s">
        <v>1464</v>
      </c>
      <c r="I2115" t="s">
        <v>186</v>
      </c>
      <c r="J2115" t="s">
        <v>1478</v>
      </c>
      <c r="K2115" t="s">
        <v>1386</v>
      </c>
      <c r="L2115">
        <v>0</v>
      </c>
      <c r="M2115">
        <v>8.280091071189058E-2</v>
      </c>
      <c r="N2115">
        <v>0</v>
      </c>
      <c r="O2115">
        <v>0</v>
      </c>
      <c r="P2115">
        <v>0</v>
      </c>
      <c r="Q2115">
        <v>0</v>
      </c>
      <c r="R2115" t="s">
        <v>531</v>
      </c>
      <c r="S2115" t="s">
        <v>531</v>
      </c>
      <c r="T2115" t="s">
        <v>531</v>
      </c>
      <c r="U2115" t="s">
        <v>531</v>
      </c>
      <c r="W2115" s="429">
        <f t="shared" si="46"/>
        <v>0</v>
      </c>
      <c r="X2115" s="429">
        <f t="shared" si="46"/>
        <v>0</v>
      </c>
      <c r="Y2115" s="429">
        <f t="shared" si="46"/>
        <v>0</v>
      </c>
      <c r="Z2115" s="429">
        <f t="shared" si="46"/>
        <v>0</v>
      </c>
      <c r="AA2115" s="429" t="s">
        <v>1296</v>
      </c>
    </row>
    <row r="2116" spans="1:27" x14ac:dyDescent="0.25">
      <c r="A2116" t="s">
        <v>149</v>
      </c>
      <c r="B2116" t="s">
        <v>186</v>
      </c>
      <c r="C2116" t="s">
        <v>1459</v>
      </c>
      <c r="D2116" t="s">
        <v>1384</v>
      </c>
      <c r="E2116" t="s">
        <v>1326</v>
      </c>
      <c r="F2116" t="s">
        <v>1293</v>
      </c>
      <c r="G2116">
        <v>35</v>
      </c>
      <c r="H2116" t="s">
        <v>1464</v>
      </c>
      <c r="I2116" t="s">
        <v>186</v>
      </c>
      <c r="J2116" t="s">
        <v>1478</v>
      </c>
      <c r="K2116" t="s">
        <v>1386</v>
      </c>
      <c r="L2116">
        <v>0</v>
      </c>
      <c r="M2116">
        <v>0</v>
      </c>
      <c r="N2116">
        <v>0</v>
      </c>
      <c r="O2116">
        <v>0</v>
      </c>
      <c r="P2116">
        <v>0</v>
      </c>
      <c r="Q2116">
        <v>0</v>
      </c>
      <c r="R2116" t="s">
        <v>531</v>
      </c>
      <c r="S2116" t="s">
        <v>531</v>
      </c>
      <c r="T2116" t="s">
        <v>531</v>
      </c>
      <c r="U2116" t="s">
        <v>531</v>
      </c>
      <c r="W2116" s="429">
        <f t="shared" ref="W2116:Z2179" si="47">IFERROR(R2116*1,0)</f>
        <v>0</v>
      </c>
      <c r="X2116" s="429">
        <f t="shared" si="47"/>
        <v>0</v>
      </c>
      <c r="Y2116" s="429">
        <f t="shared" si="47"/>
        <v>0</v>
      </c>
      <c r="Z2116" s="429">
        <f t="shared" si="47"/>
        <v>0</v>
      </c>
      <c r="AA2116" s="429" t="s">
        <v>1296</v>
      </c>
    </row>
    <row r="2117" spans="1:27" x14ac:dyDescent="0.25">
      <c r="A2117" t="s">
        <v>149</v>
      </c>
      <c r="B2117" t="s">
        <v>186</v>
      </c>
      <c r="C2117" t="s">
        <v>1459</v>
      </c>
      <c r="D2117" t="s">
        <v>1384</v>
      </c>
      <c r="E2117" t="s">
        <v>1326</v>
      </c>
      <c r="F2117" t="s">
        <v>1293</v>
      </c>
      <c r="G2117">
        <v>35</v>
      </c>
      <c r="H2117" t="s">
        <v>1464</v>
      </c>
      <c r="I2117" t="s">
        <v>186</v>
      </c>
      <c r="J2117" t="s">
        <v>1478</v>
      </c>
      <c r="K2117" t="s">
        <v>1386</v>
      </c>
      <c r="L2117">
        <v>0</v>
      </c>
      <c r="M2117">
        <v>11.355553469059279</v>
      </c>
      <c r="N2117">
        <v>0</v>
      </c>
      <c r="O2117">
        <v>0</v>
      </c>
      <c r="P2117">
        <v>0</v>
      </c>
      <c r="Q2117">
        <v>0</v>
      </c>
      <c r="R2117" t="s">
        <v>531</v>
      </c>
      <c r="S2117" t="s">
        <v>531</v>
      </c>
      <c r="T2117" t="s">
        <v>531</v>
      </c>
      <c r="U2117" t="s">
        <v>531</v>
      </c>
      <c r="W2117" s="429">
        <f t="shared" si="47"/>
        <v>0</v>
      </c>
      <c r="X2117" s="429">
        <f t="shared" si="47"/>
        <v>0</v>
      </c>
      <c r="Y2117" s="429">
        <f t="shared" si="47"/>
        <v>0</v>
      </c>
      <c r="Z2117" s="429">
        <f t="shared" si="47"/>
        <v>0</v>
      </c>
      <c r="AA2117" s="429" t="s">
        <v>1296</v>
      </c>
    </row>
    <row r="2118" spans="1:27" x14ac:dyDescent="0.25">
      <c r="A2118" t="s">
        <v>149</v>
      </c>
      <c r="B2118" t="s">
        <v>186</v>
      </c>
      <c r="C2118" t="s">
        <v>1459</v>
      </c>
      <c r="D2118" t="s">
        <v>1384</v>
      </c>
      <c r="E2118" t="s">
        <v>1326</v>
      </c>
      <c r="F2118" t="s">
        <v>1293</v>
      </c>
      <c r="G2118">
        <v>35</v>
      </c>
      <c r="H2118" t="s">
        <v>1464</v>
      </c>
      <c r="I2118" t="s">
        <v>186</v>
      </c>
      <c r="J2118" t="s">
        <v>1478</v>
      </c>
      <c r="K2118" t="s">
        <v>1386</v>
      </c>
      <c r="L2118">
        <v>0</v>
      </c>
      <c r="M2118">
        <v>17.033330203588921</v>
      </c>
      <c r="N2118">
        <v>0</v>
      </c>
      <c r="O2118">
        <v>0</v>
      </c>
      <c r="P2118">
        <v>0</v>
      </c>
      <c r="Q2118">
        <v>0</v>
      </c>
      <c r="R2118" t="s">
        <v>531</v>
      </c>
      <c r="S2118" t="s">
        <v>531</v>
      </c>
      <c r="T2118" t="s">
        <v>531</v>
      </c>
      <c r="U2118" t="s">
        <v>531</v>
      </c>
      <c r="W2118" s="429">
        <f t="shared" si="47"/>
        <v>0</v>
      </c>
      <c r="X2118" s="429">
        <f t="shared" si="47"/>
        <v>0</v>
      </c>
      <c r="Y2118" s="429">
        <f t="shared" si="47"/>
        <v>0</v>
      </c>
      <c r="Z2118" s="429">
        <f t="shared" si="47"/>
        <v>0</v>
      </c>
      <c r="AA2118" s="429" t="s">
        <v>1296</v>
      </c>
    </row>
    <row r="2119" spans="1:27" x14ac:dyDescent="0.25">
      <c r="A2119" t="s">
        <v>149</v>
      </c>
      <c r="B2119" t="s">
        <v>186</v>
      </c>
      <c r="C2119" t="s">
        <v>1459</v>
      </c>
      <c r="D2119" t="s">
        <v>1384</v>
      </c>
      <c r="E2119" t="s">
        <v>1326</v>
      </c>
      <c r="F2119" t="s">
        <v>1293</v>
      </c>
      <c r="G2119">
        <v>35</v>
      </c>
      <c r="H2119" t="s">
        <v>1464</v>
      </c>
      <c r="I2119" t="s">
        <v>186</v>
      </c>
      <c r="J2119" t="s">
        <v>1478</v>
      </c>
      <c r="K2119" t="s">
        <v>1386</v>
      </c>
      <c r="L2119">
        <v>0</v>
      </c>
      <c r="M2119">
        <v>2.1883097830999656</v>
      </c>
      <c r="N2119">
        <v>0</v>
      </c>
      <c r="O2119">
        <v>0</v>
      </c>
      <c r="P2119">
        <v>0</v>
      </c>
      <c r="Q2119">
        <v>0</v>
      </c>
      <c r="R2119" t="s">
        <v>531</v>
      </c>
      <c r="S2119" t="s">
        <v>531</v>
      </c>
      <c r="T2119" t="s">
        <v>531</v>
      </c>
      <c r="U2119" t="s">
        <v>531</v>
      </c>
      <c r="W2119" s="429">
        <f t="shared" si="47"/>
        <v>0</v>
      </c>
      <c r="X2119" s="429">
        <f t="shared" si="47"/>
        <v>0</v>
      </c>
      <c r="Y2119" s="429">
        <f t="shared" si="47"/>
        <v>0</v>
      </c>
      <c r="Z2119" s="429">
        <f t="shared" si="47"/>
        <v>0</v>
      </c>
      <c r="AA2119" s="429" t="s">
        <v>1296</v>
      </c>
    </row>
    <row r="2120" spans="1:27" x14ac:dyDescent="0.25">
      <c r="A2120" t="s">
        <v>149</v>
      </c>
      <c r="B2120" t="s">
        <v>186</v>
      </c>
      <c r="C2120" t="s">
        <v>1459</v>
      </c>
      <c r="D2120" t="s">
        <v>1384</v>
      </c>
      <c r="E2120" t="s">
        <v>1326</v>
      </c>
      <c r="F2120" t="s">
        <v>1293</v>
      </c>
      <c r="G2120">
        <v>35</v>
      </c>
      <c r="H2120" t="s">
        <v>1464</v>
      </c>
      <c r="I2120" t="s">
        <v>186</v>
      </c>
      <c r="J2120" t="s">
        <v>1478</v>
      </c>
      <c r="K2120" t="s">
        <v>1386</v>
      </c>
      <c r="L2120">
        <v>0</v>
      </c>
      <c r="M2120">
        <v>5.2046286733188367</v>
      </c>
      <c r="N2120">
        <v>0</v>
      </c>
      <c r="O2120">
        <v>0</v>
      </c>
      <c r="P2120">
        <v>0</v>
      </c>
      <c r="Q2120">
        <v>0</v>
      </c>
      <c r="R2120" t="s">
        <v>531</v>
      </c>
      <c r="S2120" t="s">
        <v>531</v>
      </c>
      <c r="T2120" t="s">
        <v>531</v>
      </c>
      <c r="U2120" t="s">
        <v>531</v>
      </c>
      <c r="W2120" s="429">
        <f t="shared" si="47"/>
        <v>0</v>
      </c>
      <c r="X2120" s="429">
        <f t="shared" si="47"/>
        <v>0</v>
      </c>
      <c r="Y2120" s="429">
        <f t="shared" si="47"/>
        <v>0</v>
      </c>
      <c r="Z2120" s="429">
        <f t="shared" si="47"/>
        <v>0</v>
      </c>
      <c r="AA2120" s="429" t="s">
        <v>1296</v>
      </c>
    </row>
    <row r="2121" spans="1:27" x14ac:dyDescent="0.25">
      <c r="A2121" t="s">
        <v>149</v>
      </c>
      <c r="B2121" t="s">
        <v>186</v>
      </c>
      <c r="C2121" t="s">
        <v>1459</v>
      </c>
      <c r="D2121" t="s">
        <v>1384</v>
      </c>
      <c r="E2121" t="s">
        <v>1326</v>
      </c>
      <c r="F2121" t="s">
        <v>1293</v>
      </c>
      <c r="G2121">
        <v>35</v>
      </c>
      <c r="H2121" t="s">
        <v>1464</v>
      </c>
      <c r="I2121" t="s">
        <v>186</v>
      </c>
      <c r="J2121" t="s">
        <v>1478</v>
      </c>
      <c r="K2121" t="s">
        <v>1386</v>
      </c>
      <c r="L2121">
        <v>0</v>
      </c>
      <c r="M2121">
        <v>5.9143507651350413</v>
      </c>
      <c r="N2121">
        <v>0</v>
      </c>
      <c r="O2121">
        <v>0</v>
      </c>
      <c r="P2121">
        <v>0</v>
      </c>
      <c r="Q2121">
        <v>0</v>
      </c>
      <c r="R2121" t="s">
        <v>531</v>
      </c>
      <c r="S2121" t="s">
        <v>531</v>
      </c>
      <c r="T2121" t="s">
        <v>531</v>
      </c>
      <c r="U2121" t="s">
        <v>531</v>
      </c>
      <c r="W2121" s="429">
        <f t="shared" si="47"/>
        <v>0</v>
      </c>
      <c r="X2121" s="429">
        <f t="shared" si="47"/>
        <v>0</v>
      </c>
      <c r="Y2121" s="429">
        <f t="shared" si="47"/>
        <v>0</v>
      </c>
      <c r="Z2121" s="429">
        <f t="shared" si="47"/>
        <v>0</v>
      </c>
      <c r="AA2121" s="429" t="s">
        <v>1296</v>
      </c>
    </row>
    <row r="2122" spans="1:27" x14ac:dyDescent="0.25">
      <c r="A2122" t="s">
        <v>149</v>
      </c>
      <c r="B2122" t="s">
        <v>186</v>
      </c>
      <c r="C2122" t="s">
        <v>1459</v>
      </c>
      <c r="D2122" t="s">
        <v>1384</v>
      </c>
      <c r="E2122" t="s">
        <v>1326</v>
      </c>
      <c r="F2122" t="s">
        <v>1293</v>
      </c>
      <c r="G2122">
        <v>35</v>
      </c>
      <c r="H2122" t="s">
        <v>1464</v>
      </c>
      <c r="I2122" t="s">
        <v>186</v>
      </c>
      <c r="J2122" t="s">
        <v>1478</v>
      </c>
      <c r="K2122" t="s">
        <v>1386</v>
      </c>
      <c r="L2122">
        <v>9.5812482395187661</v>
      </c>
      <c r="M2122">
        <v>6.387498826345845</v>
      </c>
      <c r="N2122">
        <v>16.974186695937568</v>
      </c>
      <c r="O2122">
        <v>0</v>
      </c>
      <c r="P2122">
        <v>0</v>
      </c>
      <c r="Q2122">
        <v>0</v>
      </c>
      <c r="R2122" t="s">
        <v>531</v>
      </c>
      <c r="S2122" t="s">
        <v>531</v>
      </c>
      <c r="T2122" t="s">
        <v>531</v>
      </c>
      <c r="U2122" t="s">
        <v>531</v>
      </c>
      <c r="W2122" s="429">
        <f t="shared" si="47"/>
        <v>0</v>
      </c>
      <c r="X2122" s="429">
        <f t="shared" si="47"/>
        <v>0</v>
      </c>
      <c r="Y2122" s="429">
        <f t="shared" si="47"/>
        <v>0</v>
      </c>
      <c r="Z2122" s="429">
        <f t="shared" si="47"/>
        <v>0</v>
      </c>
      <c r="AA2122" s="429" t="s">
        <v>1296</v>
      </c>
    </row>
    <row r="2123" spans="1:27" x14ac:dyDescent="0.25">
      <c r="A2123" t="s">
        <v>149</v>
      </c>
      <c r="B2123" t="s">
        <v>186</v>
      </c>
      <c r="C2123" t="s">
        <v>1459</v>
      </c>
      <c r="D2123" t="s">
        <v>1384</v>
      </c>
      <c r="E2123" t="s">
        <v>1326</v>
      </c>
      <c r="F2123" t="s">
        <v>1293</v>
      </c>
      <c r="G2123">
        <v>35</v>
      </c>
      <c r="H2123" t="s">
        <v>1464</v>
      </c>
      <c r="I2123" t="s">
        <v>186</v>
      </c>
      <c r="J2123" t="s">
        <v>1478</v>
      </c>
      <c r="K2123" t="s">
        <v>1386</v>
      </c>
      <c r="L2123">
        <v>9.5812482395187661</v>
      </c>
      <c r="M2123">
        <v>6.387498826345845</v>
      </c>
      <c r="N2123">
        <v>16.974186695937568</v>
      </c>
      <c r="O2123">
        <v>0</v>
      </c>
      <c r="P2123">
        <v>0</v>
      </c>
      <c r="Q2123">
        <v>0</v>
      </c>
      <c r="R2123" t="s">
        <v>531</v>
      </c>
      <c r="S2123" t="s">
        <v>531</v>
      </c>
      <c r="T2123" t="s">
        <v>531</v>
      </c>
      <c r="U2123" t="s">
        <v>531</v>
      </c>
      <c r="W2123" s="429">
        <f t="shared" si="47"/>
        <v>0</v>
      </c>
      <c r="X2123" s="429">
        <f t="shared" si="47"/>
        <v>0</v>
      </c>
      <c r="Y2123" s="429">
        <f t="shared" si="47"/>
        <v>0</v>
      </c>
      <c r="Z2123" s="429">
        <f t="shared" si="47"/>
        <v>0</v>
      </c>
      <c r="AA2123" s="429" t="s">
        <v>1296</v>
      </c>
    </row>
    <row r="2124" spans="1:27" x14ac:dyDescent="0.25">
      <c r="A2124" t="s">
        <v>149</v>
      </c>
      <c r="B2124" t="s">
        <v>186</v>
      </c>
      <c r="C2124" t="s">
        <v>1459</v>
      </c>
      <c r="D2124" t="s">
        <v>1384</v>
      </c>
      <c r="E2124" t="s">
        <v>1326</v>
      </c>
      <c r="F2124" t="s">
        <v>1293</v>
      </c>
      <c r="G2124">
        <v>35</v>
      </c>
      <c r="H2124" t="s">
        <v>1464</v>
      </c>
      <c r="I2124" t="s">
        <v>186</v>
      </c>
      <c r="J2124" t="s">
        <v>1478</v>
      </c>
      <c r="K2124" t="s">
        <v>1386</v>
      </c>
      <c r="L2124">
        <v>0</v>
      </c>
      <c r="M2124">
        <v>5.4412027039242377</v>
      </c>
      <c r="N2124">
        <v>0</v>
      </c>
      <c r="O2124">
        <v>0</v>
      </c>
      <c r="P2124">
        <v>0</v>
      </c>
      <c r="Q2124">
        <v>0</v>
      </c>
      <c r="R2124" t="s">
        <v>531</v>
      </c>
      <c r="S2124" t="s">
        <v>531</v>
      </c>
      <c r="T2124" t="s">
        <v>531</v>
      </c>
      <c r="U2124" t="s">
        <v>531</v>
      </c>
      <c r="W2124" s="429">
        <f t="shared" si="47"/>
        <v>0</v>
      </c>
      <c r="X2124" s="429">
        <f t="shared" si="47"/>
        <v>0</v>
      </c>
      <c r="Y2124" s="429">
        <f t="shared" si="47"/>
        <v>0</v>
      </c>
      <c r="Z2124" s="429">
        <f t="shared" si="47"/>
        <v>0</v>
      </c>
      <c r="AA2124" s="429" t="s">
        <v>1296</v>
      </c>
    </row>
    <row r="2125" spans="1:27" x14ac:dyDescent="0.25">
      <c r="A2125" t="s">
        <v>149</v>
      </c>
      <c r="B2125" t="s">
        <v>186</v>
      </c>
      <c r="C2125" t="s">
        <v>1459</v>
      </c>
      <c r="D2125" t="s">
        <v>1384</v>
      </c>
      <c r="E2125" t="s">
        <v>1326</v>
      </c>
      <c r="F2125" t="s">
        <v>1293</v>
      </c>
      <c r="G2125">
        <v>35</v>
      </c>
      <c r="H2125" t="s">
        <v>1464</v>
      </c>
      <c r="I2125" t="s">
        <v>186</v>
      </c>
      <c r="J2125" t="s">
        <v>1478</v>
      </c>
      <c r="K2125" t="s">
        <v>1386</v>
      </c>
      <c r="L2125">
        <v>0</v>
      </c>
      <c r="M2125">
        <v>5.9143507651350413</v>
      </c>
      <c r="N2125">
        <v>0</v>
      </c>
      <c r="O2125">
        <v>0</v>
      </c>
      <c r="P2125">
        <v>0</v>
      </c>
      <c r="Q2125">
        <v>0</v>
      </c>
      <c r="R2125" t="s">
        <v>531</v>
      </c>
      <c r="S2125" t="s">
        <v>531</v>
      </c>
      <c r="T2125" t="s">
        <v>531</v>
      </c>
      <c r="U2125" t="s">
        <v>531</v>
      </c>
      <c r="W2125" s="429">
        <f t="shared" si="47"/>
        <v>0</v>
      </c>
      <c r="X2125" s="429">
        <f t="shared" si="47"/>
        <v>0</v>
      </c>
      <c r="Y2125" s="429">
        <f t="shared" si="47"/>
        <v>0</v>
      </c>
      <c r="Z2125" s="429">
        <f t="shared" si="47"/>
        <v>0</v>
      </c>
      <c r="AA2125" s="429" t="s">
        <v>1296</v>
      </c>
    </row>
    <row r="2126" spans="1:27" x14ac:dyDescent="0.25">
      <c r="A2126" t="s">
        <v>149</v>
      </c>
      <c r="B2126" t="s">
        <v>186</v>
      </c>
      <c r="C2126" t="s">
        <v>1459</v>
      </c>
      <c r="D2126" t="s">
        <v>1384</v>
      </c>
      <c r="E2126" t="s">
        <v>1326</v>
      </c>
      <c r="F2126" t="s">
        <v>1293</v>
      </c>
      <c r="G2126">
        <v>35</v>
      </c>
      <c r="H2126" t="s">
        <v>1464</v>
      </c>
      <c r="I2126" t="s">
        <v>186</v>
      </c>
      <c r="J2126" t="s">
        <v>1478</v>
      </c>
      <c r="K2126" t="s">
        <v>1386</v>
      </c>
      <c r="L2126">
        <v>0</v>
      </c>
      <c r="M2126">
        <v>1.0054396300729569</v>
      </c>
      <c r="N2126">
        <v>0</v>
      </c>
      <c r="O2126">
        <v>0</v>
      </c>
      <c r="P2126">
        <v>0</v>
      </c>
      <c r="Q2126">
        <v>0</v>
      </c>
      <c r="R2126" t="s">
        <v>531</v>
      </c>
      <c r="S2126" t="s">
        <v>531</v>
      </c>
      <c r="T2126" t="s">
        <v>531</v>
      </c>
      <c r="U2126" t="s">
        <v>531</v>
      </c>
      <c r="W2126" s="429">
        <f t="shared" si="47"/>
        <v>0</v>
      </c>
      <c r="X2126" s="429">
        <f t="shared" si="47"/>
        <v>0</v>
      </c>
      <c r="Y2126" s="429">
        <f t="shared" si="47"/>
        <v>0</v>
      </c>
      <c r="Z2126" s="429">
        <f t="shared" si="47"/>
        <v>0</v>
      </c>
      <c r="AA2126" s="429" t="s">
        <v>1296</v>
      </c>
    </row>
    <row r="2127" spans="1:27" x14ac:dyDescent="0.25">
      <c r="A2127" t="s">
        <v>149</v>
      </c>
      <c r="B2127" t="s">
        <v>186</v>
      </c>
      <c r="C2127" t="s">
        <v>1459</v>
      </c>
      <c r="D2127" t="s">
        <v>1384</v>
      </c>
      <c r="E2127" t="s">
        <v>1326</v>
      </c>
      <c r="F2127" t="s">
        <v>1293</v>
      </c>
      <c r="G2127">
        <v>35</v>
      </c>
      <c r="H2127" t="s">
        <v>1464</v>
      </c>
      <c r="I2127" t="s">
        <v>186</v>
      </c>
      <c r="J2127" t="s">
        <v>1478</v>
      </c>
      <c r="K2127" t="s">
        <v>1386</v>
      </c>
      <c r="L2127">
        <v>0</v>
      </c>
      <c r="M2127">
        <v>4.7906241197593831</v>
      </c>
      <c r="N2127">
        <v>0</v>
      </c>
      <c r="O2127">
        <v>0</v>
      </c>
      <c r="P2127">
        <v>0</v>
      </c>
      <c r="Q2127">
        <v>0</v>
      </c>
      <c r="R2127" t="s">
        <v>531</v>
      </c>
      <c r="S2127" t="s">
        <v>531</v>
      </c>
      <c r="T2127" t="s">
        <v>531</v>
      </c>
      <c r="U2127" t="s">
        <v>531</v>
      </c>
      <c r="W2127" s="429">
        <f t="shared" si="47"/>
        <v>0</v>
      </c>
      <c r="X2127" s="429">
        <f t="shared" si="47"/>
        <v>0</v>
      </c>
      <c r="Y2127" s="429">
        <f t="shared" si="47"/>
        <v>0</v>
      </c>
      <c r="Z2127" s="429">
        <f t="shared" si="47"/>
        <v>0</v>
      </c>
      <c r="AA2127" s="429" t="s">
        <v>1296</v>
      </c>
    </row>
    <row r="2128" spans="1:27" x14ac:dyDescent="0.25">
      <c r="A2128" t="s">
        <v>149</v>
      </c>
      <c r="B2128" t="s">
        <v>186</v>
      </c>
      <c r="C2128" t="s">
        <v>1459</v>
      </c>
      <c r="D2128" t="s">
        <v>1384</v>
      </c>
      <c r="E2128" t="s">
        <v>1326</v>
      </c>
      <c r="F2128" t="s">
        <v>1293</v>
      </c>
      <c r="G2128">
        <v>35</v>
      </c>
      <c r="H2128" t="s">
        <v>1464</v>
      </c>
      <c r="I2128" t="s">
        <v>186</v>
      </c>
      <c r="J2128" t="s">
        <v>1478</v>
      </c>
      <c r="K2128" t="s">
        <v>1386</v>
      </c>
      <c r="L2128">
        <v>0</v>
      </c>
      <c r="M2128">
        <v>1.0054396300729569</v>
      </c>
      <c r="N2128">
        <v>0</v>
      </c>
      <c r="O2128">
        <v>0</v>
      </c>
      <c r="P2128">
        <v>0</v>
      </c>
      <c r="Q2128">
        <v>0</v>
      </c>
      <c r="R2128" t="s">
        <v>531</v>
      </c>
      <c r="S2128" t="s">
        <v>531</v>
      </c>
      <c r="T2128" t="s">
        <v>531</v>
      </c>
      <c r="U2128" t="s">
        <v>531</v>
      </c>
      <c r="W2128" s="429">
        <f t="shared" si="47"/>
        <v>0</v>
      </c>
      <c r="X2128" s="429">
        <f t="shared" si="47"/>
        <v>0</v>
      </c>
      <c r="Y2128" s="429">
        <f t="shared" si="47"/>
        <v>0</v>
      </c>
      <c r="Z2128" s="429">
        <f t="shared" si="47"/>
        <v>0</v>
      </c>
      <c r="AA2128" s="429" t="s">
        <v>1296</v>
      </c>
    </row>
    <row r="2129" spans="1:27" x14ac:dyDescent="0.25">
      <c r="A2129" t="s">
        <v>149</v>
      </c>
      <c r="B2129" t="s">
        <v>186</v>
      </c>
      <c r="C2129" t="s">
        <v>1459</v>
      </c>
      <c r="D2129" t="s">
        <v>1384</v>
      </c>
      <c r="E2129" t="s">
        <v>1326</v>
      </c>
      <c r="F2129" t="s">
        <v>1293</v>
      </c>
      <c r="G2129">
        <v>35</v>
      </c>
      <c r="H2129" t="s">
        <v>1464</v>
      </c>
      <c r="I2129" t="s">
        <v>186</v>
      </c>
      <c r="J2129" t="s">
        <v>1478</v>
      </c>
      <c r="K2129" t="s">
        <v>1386</v>
      </c>
      <c r="L2129">
        <v>0</v>
      </c>
      <c r="M2129">
        <v>0.23657403060540166</v>
      </c>
      <c r="N2129">
        <v>0</v>
      </c>
      <c r="O2129">
        <v>0</v>
      </c>
      <c r="P2129">
        <v>0</v>
      </c>
      <c r="Q2129">
        <v>0</v>
      </c>
      <c r="R2129" t="s">
        <v>531</v>
      </c>
      <c r="S2129" t="s">
        <v>531</v>
      </c>
      <c r="T2129" t="s">
        <v>531</v>
      </c>
      <c r="U2129" t="s">
        <v>531</v>
      </c>
      <c r="W2129" s="429">
        <f t="shared" si="47"/>
        <v>0</v>
      </c>
      <c r="X2129" s="429">
        <f t="shared" si="47"/>
        <v>0</v>
      </c>
      <c r="Y2129" s="429">
        <f t="shared" si="47"/>
        <v>0</v>
      </c>
      <c r="Z2129" s="429">
        <f t="shared" si="47"/>
        <v>0</v>
      </c>
      <c r="AA2129" s="429" t="s">
        <v>1296</v>
      </c>
    </row>
    <row r="2130" spans="1:27" x14ac:dyDescent="0.25">
      <c r="A2130" t="s">
        <v>149</v>
      </c>
      <c r="B2130" t="s">
        <v>186</v>
      </c>
      <c r="C2130" t="s">
        <v>1459</v>
      </c>
      <c r="D2130" t="s">
        <v>1384</v>
      </c>
      <c r="E2130" t="s">
        <v>1326</v>
      </c>
      <c r="F2130" t="s">
        <v>1293</v>
      </c>
      <c r="G2130">
        <v>35</v>
      </c>
      <c r="H2130" t="s">
        <v>1464</v>
      </c>
      <c r="I2130" t="s">
        <v>186</v>
      </c>
      <c r="J2130" t="s">
        <v>1478</v>
      </c>
      <c r="K2130" t="s">
        <v>1386</v>
      </c>
      <c r="L2130">
        <v>0</v>
      </c>
      <c r="M2130">
        <v>0.47314806121080333</v>
      </c>
      <c r="N2130">
        <v>0</v>
      </c>
      <c r="O2130">
        <v>0</v>
      </c>
      <c r="P2130">
        <v>0</v>
      </c>
      <c r="Q2130">
        <v>0</v>
      </c>
      <c r="R2130" t="s">
        <v>531</v>
      </c>
      <c r="S2130" t="s">
        <v>531</v>
      </c>
      <c r="T2130" t="s">
        <v>531</v>
      </c>
      <c r="U2130" t="s">
        <v>531</v>
      </c>
      <c r="W2130" s="429">
        <f t="shared" si="47"/>
        <v>0</v>
      </c>
      <c r="X2130" s="429">
        <f t="shared" si="47"/>
        <v>0</v>
      </c>
      <c r="Y2130" s="429">
        <f t="shared" si="47"/>
        <v>0</v>
      </c>
      <c r="Z2130" s="429">
        <f t="shared" si="47"/>
        <v>0</v>
      </c>
      <c r="AA2130" s="429" t="s">
        <v>1296</v>
      </c>
    </row>
    <row r="2131" spans="1:27" x14ac:dyDescent="0.25">
      <c r="A2131" t="s">
        <v>149</v>
      </c>
      <c r="B2131" t="s">
        <v>186</v>
      </c>
      <c r="C2131" t="s">
        <v>1459</v>
      </c>
      <c r="D2131" t="s">
        <v>1384</v>
      </c>
      <c r="E2131" t="s">
        <v>1326</v>
      </c>
      <c r="F2131" t="s">
        <v>1293</v>
      </c>
      <c r="G2131">
        <v>35</v>
      </c>
      <c r="H2131" t="s">
        <v>1464</v>
      </c>
      <c r="I2131" t="s">
        <v>186</v>
      </c>
      <c r="J2131" t="s">
        <v>1478</v>
      </c>
      <c r="K2131" t="s">
        <v>1386</v>
      </c>
      <c r="L2131">
        <v>0</v>
      </c>
      <c r="M2131">
        <v>1.0054396300729569</v>
      </c>
      <c r="N2131">
        <v>0</v>
      </c>
      <c r="O2131">
        <v>0</v>
      </c>
      <c r="P2131">
        <v>0</v>
      </c>
      <c r="Q2131">
        <v>0</v>
      </c>
      <c r="R2131" t="s">
        <v>531</v>
      </c>
      <c r="S2131" t="s">
        <v>531</v>
      </c>
      <c r="T2131" t="s">
        <v>531</v>
      </c>
      <c r="U2131" t="s">
        <v>531</v>
      </c>
      <c r="W2131" s="429">
        <f t="shared" si="47"/>
        <v>0</v>
      </c>
      <c r="X2131" s="429">
        <f t="shared" si="47"/>
        <v>0</v>
      </c>
      <c r="Y2131" s="429">
        <f t="shared" si="47"/>
        <v>0</v>
      </c>
      <c r="Z2131" s="429">
        <f t="shared" si="47"/>
        <v>0</v>
      </c>
      <c r="AA2131" s="429" t="s">
        <v>1296</v>
      </c>
    </row>
    <row r="2132" spans="1:27" x14ac:dyDescent="0.25">
      <c r="A2132" t="s">
        <v>149</v>
      </c>
      <c r="B2132" t="s">
        <v>186</v>
      </c>
      <c r="C2132" t="s">
        <v>1459</v>
      </c>
      <c r="D2132" t="s">
        <v>1384</v>
      </c>
      <c r="E2132" t="s">
        <v>1326</v>
      </c>
      <c r="F2132" t="s">
        <v>1293</v>
      </c>
      <c r="G2132">
        <v>35</v>
      </c>
      <c r="H2132" t="s">
        <v>1464</v>
      </c>
      <c r="I2132" t="s">
        <v>186</v>
      </c>
      <c r="J2132" t="s">
        <v>1478</v>
      </c>
      <c r="K2132" t="s">
        <v>1386</v>
      </c>
      <c r="L2132">
        <v>0</v>
      </c>
      <c r="M2132">
        <v>1.0054396300729569</v>
      </c>
      <c r="N2132">
        <v>0</v>
      </c>
      <c r="O2132">
        <v>0</v>
      </c>
      <c r="P2132">
        <v>0</v>
      </c>
      <c r="Q2132">
        <v>0</v>
      </c>
      <c r="R2132" t="s">
        <v>531</v>
      </c>
      <c r="S2132" t="s">
        <v>531</v>
      </c>
      <c r="T2132" t="s">
        <v>531</v>
      </c>
      <c r="U2132" t="s">
        <v>531</v>
      </c>
      <c r="W2132" s="429">
        <f t="shared" si="47"/>
        <v>0</v>
      </c>
      <c r="X2132" s="429">
        <f t="shared" si="47"/>
        <v>0</v>
      </c>
      <c r="Y2132" s="429">
        <f t="shared" si="47"/>
        <v>0</v>
      </c>
      <c r="Z2132" s="429">
        <f t="shared" si="47"/>
        <v>0</v>
      </c>
      <c r="AA2132" s="429" t="s">
        <v>1296</v>
      </c>
    </row>
    <row r="2133" spans="1:27" x14ac:dyDescent="0.25">
      <c r="A2133" t="s">
        <v>149</v>
      </c>
      <c r="B2133" t="s">
        <v>186</v>
      </c>
      <c r="C2133" t="s">
        <v>1459</v>
      </c>
      <c r="D2133" t="s">
        <v>1384</v>
      </c>
      <c r="E2133" t="s">
        <v>1326</v>
      </c>
      <c r="F2133" t="s">
        <v>1293</v>
      </c>
      <c r="G2133">
        <v>35</v>
      </c>
      <c r="H2133" t="s">
        <v>1464</v>
      </c>
      <c r="I2133" t="s">
        <v>186</v>
      </c>
      <c r="J2133" t="s">
        <v>1478</v>
      </c>
      <c r="K2133" t="s">
        <v>1386</v>
      </c>
      <c r="L2133">
        <v>0</v>
      </c>
      <c r="M2133">
        <v>4.8497676274107331</v>
      </c>
      <c r="N2133">
        <v>0</v>
      </c>
      <c r="O2133">
        <v>0</v>
      </c>
      <c r="P2133">
        <v>0</v>
      </c>
      <c r="Q2133">
        <v>0</v>
      </c>
      <c r="R2133" t="s">
        <v>531</v>
      </c>
      <c r="S2133" t="s">
        <v>531</v>
      </c>
      <c r="T2133" t="s">
        <v>531</v>
      </c>
      <c r="U2133" t="s">
        <v>531</v>
      </c>
      <c r="W2133" s="429">
        <f t="shared" si="47"/>
        <v>0</v>
      </c>
      <c r="X2133" s="429">
        <f t="shared" si="47"/>
        <v>0</v>
      </c>
      <c r="Y2133" s="429">
        <f t="shared" si="47"/>
        <v>0</v>
      </c>
      <c r="Z2133" s="429">
        <f t="shared" si="47"/>
        <v>0</v>
      </c>
      <c r="AA2133" s="429" t="s">
        <v>1296</v>
      </c>
    </row>
    <row r="2134" spans="1:27" x14ac:dyDescent="0.25">
      <c r="A2134" t="s">
        <v>149</v>
      </c>
      <c r="B2134" t="s">
        <v>186</v>
      </c>
      <c r="C2134" t="s">
        <v>1459</v>
      </c>
      <c r="D2134" t="s">
        <v>1384</v>
      </c>
      <c r="E2134" t="s">
        <v>1326</v>
      </c>
      <c r="F2134" t="s">
        <v>1293</v>
      </c>
      <c r="G2134">
        <v>35</v>
      </c>
      <c r="H2134" t="s">
        <v>1464</v>
      </c>
      <c r="I2134" t="s">
        <v>186</v>
      </c>
      <c r="J2134" t="s">
        <v>1478</v>
      </c>
      <c r="K2134" t="s">
        <v>1386</v>
      </c>
      <c r="L2134">
        <v>0</v>
      </c>
      <c r="M2134">
        <v>8.6940956247485097</v>
      </c>
      <c r="N2134">
        <v>0</v>
      </c>
      <c r="O2134">
        <v>0</v>
      </c>
      <c r="P2134">
        <v>0</v>
      </c>
      <c r="Q2134">
        <v>0</v>
      </c>
      <c r="R2134" t="s">
        <v>531</v>
      </c>
      <c r="S2134" t="s">
        <v>531</v>
      </c>
      <c r="T2134" t="s">
        <v>531</v>
      </c>
      <c r="U2134" t="s">
        <v>531</v>
      </c>
      <c r="W2134" s="429">
        <f t="shared" si="47"/>
        <v>0</v>
      </c>
      <c r="X2134" s="429">
        <f t="shared" si="47"/>
        <v>0</v>
      </c>
      <c r="Y2134" s="429">
        <f t="shared" si="47"/>
        <v>0</v>
      </c>
      <c r="Z2134" s="429">
        <f t="shared" si="47"/>
        <v>0</v>
      </c>
      <c r="AA2134" s="429" t="s">
        <v>1296</v>
      </c>
    </row>
    <row r="2135" spans="1:27" x14ac:dyDescent="0.25">
      <c r="A2135" t="s">
        <v>149</v>
      </c>
      <c r="B2135" t="s">
        <v>186</v>
      </c>
      <c r="C2135" t="s">
        <v>1459</v>
      </c>
      <c r="D2135" t="s">
        <v>1384</v>
      </c>
      <c r="E2135" t="s">
        <v>1326</v>
      </c>
      <c r="F2135" t="s">
        <v>1293</v>
      </c>
      <c r="G2135">
        <v>35</v>
      </c>
      <c r="H2135" t="s">
        <v>1464</v>
      </c>
      <c r="I2135" t="s">
        <v>186</v>
      </c>
      <c r="J2135" t="s">
        <v>1478</v>
      </c>
      <c r="K2135" t="s">
        <v>1386</v>
      </c>
      <c r="L2135">
        <v>0</v>
      </c>
      <c r="M2135">
        <v>0</v>
      </c>
      <c r="N2135">
        <v>0</v>
      </c>
      <c r="O2135">
        <v>0</v>
      </c>
      <c r="P2135">
        <v>0</v>
      </c>
      <c r="Q2135">
        <v>0</v>
      </c>
      <c r="R2135" t="s">
        <v>531</v>
      </c>
      <c r="S2135" t="s">
        <v>531</v>
      </c>
      <c r="T2135" t="s">
        <v>531</v>
      </c>
      <c r="U2135" t="s">
        <v>531</v>
      </c>
      <c r="W2135" s="429">
        <f t="shared" si="47"/>
        <v>0</v>
      </c>
      <c r="X2135" s="429">
        <f t="shared" si="47"/>
        <v>0</v>
      </c>
      <c r="Y2135" s="429">
        <f t="shared" si="47"/>
        <v>0</v>
      </c>
      <c r="Z2135" s="429">
        <f t="shared" si="47"/>
        <v>0</v>
      </c>
      <c r="AA2135" s="429" t="s">
        <v>1296</v>
      </c>
    </row>
    <row r="2136" spans="1:27" x14ac:dyDescent="0.25">
      <c r="A2136" t="s">
        <v>149</v>
      </c>
      <c r="B2136" t="s">
        <v>186</v>
      </c>
      <c r="C2136" t="s">
        <v>1459</v>
      </c>
      <c r="D2136" t="s">
        <v>1384</v>
      </c>
      <c r="E2136" t="s">
        <v>1326</v>
      </c>
      <c r="F2136" t="s">
        <v>1293</v>
      </c>
      <c r="G2136">
        <v>35</v>
      </c>
      <c r="H2136" t="s">
        <v>1464</v>
      </c>
      <c r="I2136" t="s">
        <v>186</v>
      </c>
      <c r="J2136" t="s">
        <v>1478</v>
      </c>
      <c r="K2136" t="s">
        <v>1386</v>
      </c>
      <c r="L2136">
        <v>0</v>
      </c>
      <c r="M2136">
        <v>0</v>
      </c>
      <c r="N2136">
        <v>0</v>
      </c>
      <c r="O2136">
        <v>0</v>
      </c>
      <c r="P2136">
        <v>0</v>
      </c>
      <c r="Q2136">
        <v>0</v>
      </c>
      <c r="R2136" t="s">
        <v>531</v>
      </c>
      <c r="S2136" t="s">
        <v>531</v>
      </c>
      <c r="T2136" t="s">
        <v>531</v>
      </c>
      <c r="U2136" t="s">
        <v>531</v>
      </c>
      <c r="W2136" s="429">
        <f t="shared" si="47"/>
        <v>0</v>
      </c>
      <c r="X2136" s="429">
        <f t="shared" si="47"/>
        <v>0</v>
      </c>
      <c r="Y2136" s="429">
        <f t="shared" si="47"/>
        <v>0</v>
      </c>
      <c r="Z2136" s="429">
        <f t="shared" si="47"/>
        <v>0</v>
      </c>
      <c r="AA2136" s="429" t="s">
        <v>1296</v>
      </c>
    </row>
    <row r="2137" spans="1:27" x14ac:dyDescent="0.25">
      <c r="A2137" t="s">
        <v>149</v>
      </c>
      <c r="B2137" t="s">
        <v>186</v>
      </c>
      <c r="C2137" t="s">
        <v>1459</v>
      </c>
      <c r="D2137" t="s">
        <v>1384</v>
      </c>
      <c r="E2137" t="s">
        <v>1326</v>
      </c>
      <c r="F2137" t="s">
        <v>1293</v>
      </c>
      <c r="G2137">
        <v>35</v>
      </c>
      <c r="H2137" t="s">
        <v>1464</v>
      </c>
      <c r="I2137" t="s">
        <v>186</v>
      </c>
      <c r="J2137" t="s">
        <v>1478</v>
      </c>
      <c r="K2137" t="s">
        <v>1386</v>
      </c>
      <c r="L2137">
        <v>0</v>
      </c>
      <c r="M2137">
        <v>0</v>
      </c>
      <c r="N2137">
        <v>0</v>
      </c>
      <c r="O2137">
        <v>0</v>
      </c>
      <c r="P2137">
        <v>0</v>
      </c>
      <c r="Q2137">
        <v>0</v>
      </c>
      <c r="R2137" t="s">
        <v>531</v>
      </c>
      <c r="S2137" t="s">
        <v>531</v>
      </c>
      <c r="T2137" t="s">
        <v>531</v>
      </c>
      <c r="U2137" t="s">
        <v>531</v>
      </c>
      <c r="W2137" s="429">
        <f t="shared" si="47"/>
        <v>0</v>
      </c>
      <c r="X2137" s="429">
        <f t="shared" si="47"/>
        <v>0</v>
      </c>
      <c r="Y2137" s="429">
        <f t="shared" si="47"/>
        <v>0</v>
      </c>
      <c r="Z2137" s="429">
        <f t="shared" si="47"/>
        <v>0</v>
      </c>
      <c r="AA2137" s="429" t="s">
        <v>1296</v>
      </c>
    </row>
    <row r="2138" spans="1:27" x14ac:dyDescent="0.25">
      <c r="A2138" t="s">
        <v>149</v>
      </c>
      <c r="B2138" t="s">
        <v>186</v>
      </c>
      <c r="C2138" t="s">
        <v>1459</v>
      </c>
      <c r="D2138" t="s">
        <v>1384</v>
      </c>
      <c r="E2138" t="s">
        <v>1326</v>
      </c>
      <c r="F2138" t="s">
        <v>1293</v>
      </c>
      <c r="G2138">
        <v>35</v>
      </c>
      <c r="H2138" t="s">
        <v>1464</v>
      </c>
      <c r="I2138" t="s">
        <v>186</v>
      </c>
      <c r="J2138" t="s">
        <v>1478</v>
      </c>
      <c r="K2138" t="s">
        <v>1386</v>
      </c>
      <c r="L2138">
        <v>0</v>
      </c>
      <c r="M2138">
        <v>0</v>
      </c>
      <c r="N2138">
        <v>0</v>
      </c>
      <c r="O2138">
        <v>0</v>
      </c>
      <c r="P2138">
        <v>0</v>
      </c>
      <c r="Q2138">
        <v>0</v>
      </c>
      <c r="R2138" t="s">
        <v>531</v>
      </c>
      <c r="S2138" t="s">
        <v>531</v>
      </c>
      <c r="T2138" t="s">
        <v>531</v>
      </c>
      <c r="U2138" t="s">
        <v>531</v>
      </c>
      <c r="W2138" s="429">
        <f t="shared" si="47"/>
        <v>0</v>
      </c>
      <c r="X2138" s="429">
        <f t="shared" si="47"/>
        <v>0</v>
      </c>
      <c r="Y2138" s="429">
        <f t="shared" si="47"/>
        <v>0</v>
      </c>
      <c r="Z2138" s="429">
        <f t="shared" si="47"/>
        <v>0</v>
      </c>
      <c r="AA2138" s="429" t="s">
        <v>1296</v>
      </c>
    </row>
    <row r="2139" spans="1:27" x14ac:dyDescent="0.25">
      <c r="A2139" t="s">
        <v>149</v>
      </c>
      <c r="B2139" t="s">
        <v>186</v>
      </c>
      <c r="C2139" t="s">
        <v>1459</v>
      </c>
      <c r="D2139" t="s">
        <v>1384</v>
      </c>
      <c r="E2139" t="s">
        <v>1326</v>
      </c>
      <c r="F2139" t="s">
        <v>1293</v>
      </c>
      <c r="G2139">
        <v>35</v>
      </c>
      <c r="H2139" t="s">
        <v>1464</v>
      </c>
      <c r="I2139" t="s">
        <v>186</v>
      </c>
      <c r="J2139" t="s">
        <v>1478</v>
      </c>
      <c r="K2139" t="s">
        <v>1386</v>
      </c>
      <c r="L2139">
        <v>0</v>
      </c>
      <c r="M2139">
        <v>6.2100683033917932</v>
      </c>
      <c r="N2139">
        <v>0</v>
      </c>
      <c r="O2139">
        <v>0</v>
      </c>
      <c r="P2139">
        <v>0</v>
      </c>
      <c r="Q2139">
        <v>0</v>
      </c>
      <c r="R2139" t="s">
        <v>531</v>
      </c>
      <c r="S2139" t="s">
        <v>531</v>
      </c>
      <c r="T2139" t="s">
        <v>531</v>
      </c>
      <c r="U2139" t="s">
        <v>531</v>
      </c>
      <c r="W2139" s="429">
        <f t="shared" si="47"/>
        <v>0</v>
      </c>
      <c r="X2139" s="429">
        <f t="shared" si="47"/>
        <v>0</v>
      </c>
      <c r="Y2139" s="429">
        <f t="shared" si="47"/>
        <v>0</v>
      </c>
      <c r="Z2139" s="429">
        <f t="shared" si="47"/>
        <v>0</v>
      </c>
      <c r="AA2139" s="429" t="s">
        <v>1296</v>
      </c>
    </row>
    <row r="2140" spans="1:27" x14ac:dyDescent="0.25">
      <c r="A2140" t="s">
        <v>149</v>
      </c>
      <c r="B2140" t="s">
        <v>186</v>
      </c>
      <c r="C2140" t="s">
        <v>1459</v>
      </c>
      <c r="D2140" t="s">
        <v>1384</v>
      </c>
      <c r="E2140" t="s">
        <v>1326</v>
      </c>
      <c r="F2140" t="s">
        <v>1293</v>
      </c>
      <c r="G2140">
        <v>35</v>
      </c>
      <c r="H2140" t="s">
        <v>1464</v>
      </c>
      <c r="I2140" t="s">
        <v>186</v>
      </c>
      <c r="J2140" t="s">
        <v>1478</v>
      </c>
      <c r="K2140" t="s">
        <v>1386</v>
      </c>
      <c r="L2140">
        <v>0</v>
      </c>
      <c r="M2140">
        <v>0.17743052295405123</v>
      </c>
      <c r="N2140">
        <v>0</v>
      </c>
      <c r="O2140">
        <v>0</v>
      </c>
      <c r="P2140">
        <v>0</v>
      </c>
      <c r="Q2140">
        <v>0</v>
      </c>
      <c r="R2140" t="s">
        <v>531</v>
      </c>
      <c r="S2140" t="s">
        <v>531</v>
      </c>
      <c r="T2140" t="s">
        <v>531</v>
      </c>
      <c r="U2140" t="s">
        <v>531</v>
      </c>
      <c r="W2140" s="429">
        <f t="shared" si="47"/>
        <v>0</v>
      </c>
      <c r="X2140" s="429">
        <f t="shared" si="47"/>
        <v>0</v>
      </c>
      <c r="Y2140" s="429">
        <f t="shared" si="47"/>
        <v>0</v>
      </c>
      <c r="Z2140" s="429">
        <f t="shared" si="47"/>
        <v>0</v>
      </c>
      <c r="AA2140" s="429" t="s">
        <v>1296</v>
      </c>
    </row>
    <row r="2141" spans="1:27" x14ac:dyDescent="0.25">
      <c r="A2141" t="s">
        <v>149</v>
      </c>
      <c r="B2141" t="s">
        <v>186</v>
      </c>
      <c r="C2141" t="s">
        <v>1459</v>
      </c>
      <c r="D2141" t="s">
        <v>1384</v>
      </c>
      <c r="E2141" t="s">
        <v>1326</v>
      </c>
      <c r="F2141" t="s">
        <v>1293</v>
      </c>
      <c r="G2141">
        <v>35</v>
      </c>
      <c r="H2141" t="s">
        <v>1464</v>
      </c>
      <c r="I2141" t="s">
        <v>186</v>
      </c>
      <c r="J2141" t="s">
        <v>1478</v>
      </c>
      <c r="K2141" t="s">
        <v>1386</v>
      </c>
      <c r="L2141">
        <v>11.769558022618732</v>
      </c>
      <c r="M2141">
        <v>7.8660865176296051</v>
      </c>
      <c r="N2141">
        <v>20.818514693275347</v>
      </c>
      <c r="O2141">
        <v>0</v>
      </c>
      <c r="P2141">
        <v>0</v>
      </c>
      <c r="Q2141">
        <v>0</v>
      </c>
      <c r="R2141" t="s">
        <v>531</v>
      </c>
      <c r="S2141" t="s">
        <v>531</v>
      </c>
      <c r="T2141" t="s">
        <v>531</v>
      </c>
      <c r="U2141" t="s">
        <v>531</v>
      </c>
      <c r="W2141" s="429">
        <f t="shared" si="47"/>
        <v>0</v>
      </c>
      <c r="X2141" s="429">
        <f t="shared" si="47"/>
        <v>0</v>
      </c>
      <c r="Y2141" s="429">
        <f t="shared" si="47"/>
        <v>0</v>
      </c>
      <c r="Z2141" s="429">
        <f t="shared" si="47"/>
        <v>0</v>
      </c>
      <c r="AA2141" s="429" t="s">
        <v>1296</v>
      </c>
    </row>
    <row r="2142" spans="1:27" x14ac:dyDescent="0.25">
      <c r="A2142" t="s">
        <v>149</v>
      </c>
      <c r="B2142" t="s">
        <v>186</v>
      </c>
      <c r="C2142" t="s">
        <v>1459</v>
      </c>
      <c r="D2142" t="s">
        <v>1384</v>
      </c>
      <c r="E2142" t="s">
        <v>1326</v>
      </c>
      <c r="F2142" t="s">
        <v>1293</v>
      </c>
      <c r="G2142">
        <v>35</v>
      </c>
      <c r="H2142" t="s">
        <v>1464</v>
      </c>
      <c r="I2142" t="s">
        <v>186</v>
      </c>
      <c r="J2142" t="s">
        <v>1478</v>
      </c>
      <c r="K2142" t="s">
        <v>1386</v>
      </c>
      <c r="L2142">
        <v>0</v>
      </c>
      <c r="M2142">
        <v>1.5968747065864612</v>
      </c>
      <c r="N2142">
        <v>0</v>
      </c>
      <c r="O2142">
        <v>0</v>
      </c>
      <c r="P2142">
        <v>0</v>
      </c>
      <c r="Q2142">
        <v>0</v>
      </c>
      <c r="R2142" t="s">
        <v>531</v>
      </c>
      <c r="S2142" t="s">
        <v>531</v>
      </c>
      <c r="T2142" t="s">
        <v>531</v>
      </c>
      <c r="U2142" t="s">
        <v>531</v>
      </c>
      <c r="W2142" s="429">
        <f t="shared" si="47"/>
        <v>0</v>
      </c>
      <c r="X2142" s="429">
        <f t="shared" si="47"/>
        <v>0</v>
      </c>
      <c r="Y2142" s="429">
        <f t="shared" si="47"/>
        <v>0</v>
      </c>
      <c r="Z2142" s="429">
        <f t="shared" si="47"/>
        <v>0</v>
      </c>
      <c r="AA2142" s="429" t="s">
        <v>1296</v>
      </c>
    </row>
    <row r="2143" spans="1:27" x14ac:dyDescent="0.25">
      <c r="A2143" t="s">
        <v>149</v>
      </c>
      <c r="B2143" t="s">
        <v>186</v>
      </c>
      <c r="C2143" t="s">
        <v>1459</v>
      </c>
      <c r="D2143" t="s">
        <v>1384</v>
      </c>
      <c r="E2143" t="s">
        <v>1326</v>
      </c>
      <c r="F2143" t="s">
        <v>1293</v>
      </c>
      <c r="G2143">
        <v>35</v>
      </c>
      <c r="H2143" t="s">
        <v>1464</v>
      </c>
      <c r="I2143" t="s">
        <v>186</v>
      </c>
      <c r="J2143" t="s">
        <v>1478</v>
      </c>
      <c r="K2143" t="s">
        <v>1386</v>
      </c>
      <c r="L2143">
        <v>0</v>
      </c>
      <c r="M2143">
        <v>2.1883097830999656</v>
      </c>
      <c r="N2143">
        <v>0</v>
      </c>
      <c r="O2143">
        <v>0</v>
      </c>
      <c r="P2143">
        <v>0</v>
      </c>
      <c r="Q2143">
        <v>0</v>
      </c>
      <c r="R2143" t="s">
        <v>531</v>
      </c>
      <c r="S2143" t="s">
        <v>531</v>
      </c>
      <c r="T2143" t="s">
        <v>531</v>
      </c>
      <c r="U2143" t="s">
        <v>531</v>
      </c>
      <c r="W2143" s="429">
        <f t="shared" si="47"/>
        <v>0</v>
      </c>
      <c r="X2143" s="429">
        <f t="shared" si="47"/>
        <v>0</v>
      </c>
      <c r="Y2143" s="429">
        <f t="shared" si="47"/>
        <v>0</v>
      </c>
      <c r="Z2143" s="429">
        <f t="shared" si="47"/>
        <v>0</v>
      </c>
      <c r="AA2143" s="429" t="s">
        <v>1296</v>
      </c>
    </row>
    <row r="2144" spans="1:27" x14ac:dyDescent="0.25">
      <c r="A2144" t="s">
        <v>149</v>
      </c>
      <c r="B2144" t="s">
        <v>186</v>
      </c>
      <c r="C2144" t="s">
        <v>1459</v>
      </c>
      <c r="D2144" t="s">
        <v>1384</v>
      </c>
      <c r="E2144" t="s">
        <v>1326</v>
      </c>
      <c r="F2144" t="s">
        <v>1293</v>
      </c>
      <c r="G2144">
        <v>35</v>
      </c>
      <c r="H2144" t="s">
        <v>1464</v>
      </c>
      <c r="I2144" t="s">
        <v>186</v>
      </c>
      <c r="J2144" t="s">
        <v>1478</v>
      </c>
      <c r="K2144" t="s">
        <v>1386</v>
      </c>
      <c r="L2144">
        <v>0</v>
      </c>
      <c r="M2144">
        <v>3.962615012640478</v>
      </c>
      <c r="N2144">
        <v>0</v>
      </c>
      <c r="O2144">
        <v>0</v>
      </c>
      <c r="P2144">
        <v>0</v>
      </c>
      <c r="Q2144">
        <v>0</v>
      </c>
      <c r="R2144" t="s">
        <v>531</v>
      </c>
      <c r="S2144" t="s">
        <v>531</v>
      </c>
      <c r="T2144" t="s">
        <v>531</v>
      </c>
      <c r="U2144" t="s">
        <v>531</v>
      </c>
      <c r="W2144" s="429">
        <f t="shared" si="47"/>
        <v>0</v>
      </c>
      <c r="X2144" s="429">
        <f t="shared" si="47"/>
        <v>0</v>
      </c>
      <c r="Y2144" s="429">
        <f t="shared" si="47"/>
        <v>0</v>
      </c>
      <c r="Z2144" s="429">
        <f t="shared" si="47"/>
        <v>0</v>
      </c>
      <c r="AA2144" s="429" t="s">
        <v>1296</v>
      </c>
    </row>
    <row r="2145" spans="1:27" x14ac:dyDescent="0.25">
      <c r="A2145" t="s">
        <v>149</v>
      </c>
      <c r="B2145" t="s">
        <v>186</v>
      </c>
      <c r="C2145" t="s">
        <v>1459</v>
      </c>
      <c r="D2145" t="s">
        <v>1384</v>
      </c>
      <c r="E2145" t="s">
        <v>1326</v>
      </c>
      <c r="F2145" t="s">
        <v>1293</v>
      </c>
      <c r="G2145">
        <v>35</v>
      </c>
      <c r="H2145" t="s">
        <v>1464</v>
      </c>
      <c r="I2145" t="s">
        <v>186</v>
      </c>
      <c r="J2145" t="s">
        <v>1478</v>
      </c>
      <c r="K2145" t="s">
        <v>1386</v>
      </c>
      <c r="L2145">
        <v>0</v>
      </c>
      <c r="M2145">
        <v>1.1828701530270083</v>
      </c>
      <c r="N2145">
        <v>0</v>
      </c>
      <c r="O2145">
        <v>0</v>
      </c>
      <c r="P2145">
        <v>0</v>
      </c>
      <c r="Q2145">
        <v>0</v>
      </c>
      <c r="R2145" t="s">
        <v>531</v>
      </c>
      <c r="S2145" t="s">
        <v>531</v>
      </c>
      <c r="T2145" t="s">
        <v>531</v>
      </c>
      <c r="U2145" t="s">
        <v>531</v>
      </c>
      <c r="W2145" s="429">
        <f t="shared" si="47"/>
        <v>0</v>
      </c>
      <c r="X2145" s="429">
        <f t="shared" si="47"/>
        <v>0</v>
      </c>
      <c r="Y2145" s="429">
        <f t="shared" si="47"/>
        <v>0</v>
      </c>
      <c r="Z2145" s="429">
        <f t="shared" si="47"/>
        <v>0</v>
      </c>
      <c r="AA2145" s="429" t="s">
        <v>1296</v>
      </c>
    </row>
    <row r="2146" spans="1:27" x14ac:dyDescent="0.25">
      <c r="A2146" t="s">
        <v>149</v>
      </c>
      <c r="B2146" t="s">
        <v>186</v>
      </c>
      <c r="C2146" t="s">
        <v>1459</v>
      </c>
      <c r="D2146" t="s">
        <v>1384</v>
      </c>
      <c r="E2146" t="s">
        <v>1326</v>
      </c>
      <c r="F2146" t="s">
        <v>1293</v>
      </c>
      <c r="G2146">
        <v>35</v>
      </c>
      <c r="H2146" t="s">
        <v>1464</v>
      </c>
      <c r="I2146" t="s">
        <v>186</v>
      </c>
      <c r="J2146" t="s">
        <v>1478</v>
      </c>
      <c r="K2146" t="s">
        <v>1386</v>
      </c>
      <c r="L2146">
        <v>20.641084170321292</v>
      </c>
      <c r="M2146">
        <v>5.9143507651350416E-2</v>
      </c>
      <c r="N2146">
        <v>1.5968747065864612</v>
      </c>
      <c r="O2146">
        <v>0</v>
      </c>
      <c r="P2146">
        <v>0</v>
      </c>
      <c r="Q2146">
        <v>0</v>
      </c>
      <c r="R2146" t="s">
        <v>531</v>
      </c>
      <c r="S2146" t="s">
        <v>531</v>
      </c>
      <c r="T2146" t="s">
        <v>531</v>
      </c>
      <c r="U2146" t="s">
        <v>531</v>
      </c>
      <c r="W2146" s="429">
        <f t="shared" si="47"/>
        <v>0</v>
      </c>
      <c r="X2146" s="429">
        <f t="shared" si="47"/>
        <v>0</v>
      </c>
      <c r="Y2146" s="429">
        <f t="shared" si="47"/>
        <v>0</v>
      </c>
      <c r="Z2146" s="429">
        <f t="shared" si="47"/>
        <v>0</v>
      </c>
      <c r="AA2146" s="429" t="s">
        <v>1296</v>
      </c>
    </row>
    <row r="2147" spans="1:27" x14ac:dyDescent="0.25">
      <c r="A2147" t="s">
        <v>149</v>
      </c>
      <c r="B2147" t="s">
        <v>186</v>
      </c>
      <c r="C2147" t="s">
        <v>1459</v>
      </c>
      <c r="D2147" t="s">
        <v>1384</v>
      </c>
      <c r="E2147" t="s">
        <v>1326</v>
      </c>
      <c r="F2147" t="s">
        <v>1293</v>
      </c>
      <c r="G2147">
        <v>35</v>
      </c>
      <c r="H2147" t="s">
        <v>1464</v>
      </c>
      <c r="I2147" t="s">
        <v>186</v>
      </c>
      <c r="J2147" t="s">
        <v>1478</v>
      </c>
      <c r="K2147" t="s">
        <v>1386</v>
      </c>
      <c r="L2147">
        <v>0</v>
      </c>
      <c r="M2147">
        <v>7.2746514411161014</v>
      </c>
      <c r="N2147">
        <v>0</v>
      </c>
      <c r="O2147">
        <v>0</v>
      </c>
      <c r="P2147">
        <v>0</v>
      </c>
      <c r="Q2147">
        <v>0</v>
      </c>
      <c r="R2147" t="s">
        <v>531</v>
      </c>
      <c r="S2147" t="s">
        <v>531</v>
      </c>
      <c r="T2147" t="s">
        <v>531</v>
      </c>
      <c r="U2147" t="s">
        <v>531</v>
      </c>
      <c r="W2147" s="429">
        <f t="shared" si="47"/>
        <v>0</v>
      </c>
      <c r="X2147" s="429">
        <f t="shared" si="47"/>
        <v>0</v>
      </c>
      <c r="Y2147" s="429">
        <f t="shared" si="47"/>
        <v>0</v>
      </c>
      <c r="Z2147" s="429">
        <f t="shared" si="47"/>
        <v>0</v>
      </c>
      <c r="AA2147" s="429" t="s">
        <v>1296</v>
      </c>
    </row>
    <row r="2148" spans="1:27" x14ac:dyDescent="0.25">
      <c r="A2148" t="s">
        <v>149</v>
      </c>
      <c r="B2148" t="s">
        <v>186</v>
      </c>
      <c r="C2148" t="s">
        <v>1459</v>
      </c>
      <c r="D2148" t="s">
        <v>1384</v>
      </c>
      <c r="E2148" t="s">
        <v>1326</v>
      </c>
      <c r="F2148" t="s">
        <v>1293</v>
      </c>
      <c r="G2148">
        <v>35</v>
      </c>
      <c r="H2148" t="s">
        <v>1464</v>
      </c>
      <c r="I2148" t="s">
        <v>186</v>
      </c>
      <c r="J2148" t="s">
        <v>1478</v>
      </c>
      <c r="K2148" t="s">
        <v>1386</v>
      </c>
      <c r="L2148">
        <v>12.420136606783586</v>
      </c>
      <c r="M2148">
        <v>2.1291662754486151</v>
      </c>
      <c r="N2148">
        <v>12.479280114434937</v>
      </c>
      <c r="O2148">
        <v>0</v>
      </c>
      <c r="P2148">
        <v>0</v>
      </c>
      <c r="Q2148">
        <v>0</v>
      </c>
      <c r="R2148" t="s">
        <v>531</v>
      </c>
      <c r="S2148" t="s">
        <v>531</v>
      </c>
      <c r="T2148" t="s">
        <v>531</v>
      </c>
      <c r="U2148" t="s">
        <v>531</v>
      </c>
      <c r="W2148" s="429">
        <f t="shared" si="47"/>
        <v>0</v>
      </c>
      <c r="X2148" s="429">
        <f t="shared" si="47"/>
        <v>0</v>
      </c>
      <c r="Y2148" s="429">
        <f t="shared" si="47"/>
        <v>0</v>
      </c>
      <c r="Z2148" s="429">
        <f t="shared" si="47"/>
        <v>0</v>
      </c>
      <c r="AA2148" s="429" t="s">
        <v>1296</v>
      </c>
    </row>
    <row r="2149" spans="1:27" x14ac:dyDescent="0.25">
      <c r="A2149" t="s">
        <v>149</v>
      </c>
      <c r="B2149" t="s">
        <v>186</v>
      </c>
      <c r="C2149" t="s">
        <v>1459</v>
      </c>
      <c r="D2149" t="s">
        <v>1384</v>
      </c>
      <c r="E2149" t="s">
        <v>1326</v>
      </c>
      <c r="F2149" t="s">
        <v>1293</v>
      </c>
      <c r="G2149">
        <v>35</v>
      </c>
      <c r="H2149" t="s">
        <v>1464</v>
      </c>
      <c r="I2149" t="s">
        <v>186</v>
      </c>
      <c r="J2149" t="s">
        <v>1478</v>
      </c>
      <c r="K2149" t="s">
        <v>1386</v>
      </c>
      <c r="L2149">
        <v>0</v>
      </c>
      <c r="M2149">
        <v>0.94629612242160666</v>
      </c>
      <c r="N2149">
        <v>0</v>
      </c>
      <c r="O2149">
        <v>0</v>
      </c>
      <c r="P2149">
        <v>0</v>
      </c>
      <c r="Q2149">
        <v>0</v>
      </c>
      <c r="R2149" t="s">
        <v>531</v>
      </c>
      <c r="S2149" t="s">
        <v>531</v>
      </c>
      <c r="T2149" t="s">
        <v>531</v>
      </c>
      <c r="U2149" t="s">
        <v>531</v>
      </c>
      <c r="W2149" s="429">
        <f t="shared" si="47"/>
        <v>0</v>
      </c>
      <c r="X2149" s="429">
        <f t="shared" si="47"/>
        <v>0</v>
      </c>
      <c r="Y2149" s="429">
        <f t="shared" si="47"/>
        <v>0</v>
      </c>
      <c r="Z2149" s="429">
        <f t="shared" si="47"/>
        <v>0</v>
      </c>
      <c r="AA2149" s="429" t="s">
        <v>1296</v>
      </c>
    </row>
    <row r="2150" spans="1:27" x14ac:dyDescent="0.25">
      <c r="A2150" t="s">
        <v>149</v>
      </c>
      <c r="B2150" t="s">
        <v>186</v>
      </c>
      <c r="C2150" t="s">
        <v>1459</v>
      </c>
      <c r="D2150" t="s">
        <v>1384</v>
      </c>
      <c r="E2150" t="s">
        <v>1326</v>
      </c>
      <c r="F2150" t="s">
        <v>1293</v>
      </c>
      <c r="G2150">
        <v>35</v>
      </c>
      <c r="H2150" t="s">
        <v>1464</v>
      </c>
      <c r="I2150" t="s">
        <v>186</v>
      </c>
      <c r="J2150" t="s">
        <v>1478</v>
      </c>
      <c r="K2150" t="s">
        <v>1386</v>
      </c>
      <c r="L2150">
        <v>0</v>
      </c>
      <c r="M2150">
        <v>0.8871526147702562</v>
      </c>
      <c r="N2150">
        <v>0</v>
      </c>
      <c r="O2150">
        <v>0</v>
      </c>
      <c r="P2150">
        <v>0</v>
      </c>
      <c r="Q2150">
        <v>0</v>
      </c>
      <c r="R2150" t="s">
        <v>531</v>
      </c>
      <c r="S2150" t="s">
        <v>531</v>
      </c>
      <c r="T2150" t="s">
        <v>531</v>
      </c>
      <c r="U2150" t="s">
        <v>531</v>
      </c>
      <c r="W2150" s="429">
        <f t="shared" si="47"/>
        <v>0</v>
      </c>
      <c r="X2150" s="429">
        <f t="shared" si="47"/>
        <v>0</v>
      </c>
      <c r="Y2150" s="429">
        <f t="shared" si="47"/>
        <v>0</v>
      </c>
      <c r="Z2150" s="429">
        <f t="shared" si="47"/>
        <v>0</v>
      </c>
      <c r="AA2150" s="429" t="s">
        <v>1296</v>
      </c>
    </row>
    <row r="2151" spans="1:27" x14ac:dyDescent="0.25">
      <c r="A2151" t="s">
        <v>149</v>
      </c>
      <c r="B2151" t="s">
        <v>186</v>
      </c>
      <c r="C2151" t="s">
        <v>1459</v>
      </c>
      <c r="D2151" t="s">
        <v>1384</v>
      </c>
      <c r="E2151" t="s">
        <v>1326</v>
      </c>
      <c r="F2151" t="s">
        <v>1293</v>
      </c>
      <c r="G2151">
        <v>35</v>
      </c>
      <c r="H2151" t="s">
        <v>1464</v>
      </c>
      <c r="I2151" t="s">
        <v>186</v>
      </c>
      <c r="J2151" t="s">
        <v>1478</v>
      </c>
      <c r="K2151" t="s">
        <v>1386</v>
      </c>
      <c r="L2151">
        <v>0</v>
      </c>
      <c r="M2151">
        <v>0</v>
      </c>
      <c r="N2151">
        <v>0</v>
      </c>
      <c r="O2151">
        <v>0</v>
      </c>
      <c r="P2151">
        <v>0</v>
      </c>
      <c r="Q2151">
        <v>0</v>
      </c>
      <c r="R2151" t="s">
        <v>531</v>
      </c>
      <c r="S2151" t="s">
        <v>531</v>
      </c>
      <c r="T2151" t="s">
        <v>531</v>
      </c>
      <c r="U2151" t="s">
        <v>531</v>
      </c>
      <c r="W2151" s="429">
        <f t="shared" si="47"/>
        <v>0</v>
      </c>
      <c r="X2151" s="429">
        <f t="shared" si="47"/>
        <v>0</v>
      </c>
      <c r="Y2151" s="429">
        <f t="shared" si="47"/>
        <v>0</v>
      </c>
      <c r="Z2151" s="429">
        <f t="shared" si="47"/>
        <v>0</v>
      </c>
      <c r="AA2151" s="429" t="s">
        <v>1296</v>
      </c>
    </row>
    <row r="2152" spans="1:27" x14ac:dyDescent="0.25">
      <c r="A2152" t="s">
        <v>149</v>
      </c>
      <c r="B2152" t="s">
        <v>186</v>
      </c>
      <c r="C2152" t="s">
        <v>1459</v>
      </c>
      <c r="D2152" t="s">
        <v>1384</v>
      </c>
      <c r="E2152" t="s">
        <v>1326</v>
      </c>
      <c r="F2152" t="s">
        <v>1293</v>
      </c>
      <c r="G2152">
        <v>35</v>
      </c>
      <c r="H2152" t="s">
        <v>1464</v>
      </c>
      <c r="I2152" t="s">
        <v>186</v>
      </c>
      <c r="J2152" t="s">
        <v>1478</v>
      </c>
      <c r="K2152" t="s">
        <v>1386</v>
      </c>
      <c r="L2152">
        <v>0</v>
      </c>
      <c r="M2152">
        <v>0</v>
      </c>
      <c r="N2152">
        <v>0</v>
      </c>
      <c r="O2152">
        <v>0</v>
      </c>
      <c r="P2152">
        <v>0</v>
      </c>
      <c r="Q2152">
        <v>0</v>
      </c>
      <c r="R2152" t="s">
        <v>531</v>
      </c>
      <c r="S2152" t="s">
        <v>531</v>
      </c>
      <c r="T2152" t="s">
        <v>531</v>
      </c>
      <c r="U2152" t="s">
        <v>531</v>
      </c>
      <c r="W2152" s="429">
        <f t="shared" si="47"/>
        <v>0</v>
      </c>
      <c r="X2152" s="429">
        <f t="shared" si="47"/>
        <v>0</v>
      </c>
      <c r="Y2152" s="429">
        <f t="shared" si="47"/>
        <v>0</v>
      </c>
      <c r="Z2152" s="429">
        <f t="shared" si="47"/>
        <v>0</v>
      </c>
      <c r="AA2152" s="429" t="s">
        <v>1296</v>
      </c>
    </row>
    <row r="2153" spans="1:27" x14ac:dyDescent="0.25">
      <c r="A2153" t="s">
        <v>149</v>
      </c>
      <c r="B2153" t="s">
        <v>186</v>
      </c>
      <c r="C2153" t="s">
        <v>1459</v>
      </c>
      <c r="D2153" t="s">
        <v>1384</v>
      </c>
      <c r="E2153" t="s">
        <v>1326</v>
      </c>
      <c r="F2153" t="s">
        <v>1293</v>
      </c>
      <c r="G2153">
        <v>35</v>
      </c>
      <c r="H2153" t="s">
        <v>1464</v>
      </c>
      <c r="I2153" t="s">
        <v>186</v>
      </c>
      <c r="J2153" t="s">
        <v>1478</v>
      </c>
      <c r="K2153" t="s">
        <v>1386</v>
      </c>
      <c r="L2153">
        <v>0</v>
      </c>
      <c r="M2153">
        <v>0</v>
      </c>
      <c r="N2153">
        <v>0</v>
      </c>
      <c r="O2153">
        <v>0</v>
      </c>
      <c r="P2153">
        <v>0</v>
      </c>
      <c r="Q2153">
        <v>0</v>
      </c>
      <c r="R2153" t="s">
        <v>531</v>
      </c>
      <c r="S2153" t="s">
        <v>531</v>
      </c>
      <c r="T2153" t="s">
        <v>531</v>
      </c>
      <c r="U2153" t="s">
        <v>531</v>
      </c>
      <c r="W2153" s="429">
        <f t="shared" si="47"/>
        <v>0</v>
      </c>
      <c r="X2153" s="429">
        <f t="shared" si="47"/>
        <v>0</v>
      </c>
      <c r="Y2153" s="429">
        <f t="shared" si="47"/>
        <v>0</v>
      </c>
      <c r="Z2153" s="429">
        <f t="shared" si="47"/>
        <v>0</v>
      </c>
      <c r="AA2153" s="429" t="s">
        <v>1296</v>
      </c>
    </row>
    <row r="2154" spans="1:27" x14ac:dyDescent="0.25">
      <c r="A2154" t="s">
        <v>149</v>
      </c>
      <c r="B2154" t="s">
        <v>186</v>
      </c>
      <c r="C2154" t="s">
        <v>1459</v>
      </c>
      <c r="D2154" t="s">
        <v>1384</v>
      </c>
      <c r="E2154" t="s">
        <v>1326</v>
      </c>
      <c r="F2154" t="s">
        <v>1293</v>
      </c>
      <c r="G2154">
        <v>35</v>
      </c>
      <c r="H2154" t="s">
        <v>1464</v>
      </c>
      <c r="I2154" t="s">
        <v>186</v>
      </c>
      <c r="J2154" t="s">
        <v>1478</v>
      </c>
      <c r="K2154" t="s">
        <v>1386</v>
      </c>
      <c r="L2154">
        <v>0</v>
      </c>
      <c r="M2154">
        <v>10.350113838986323</v>
      </c>
      <c r="N2154">
        <v>0</v>
      </c>
      <c r="O2154">
        <v>0</v>
      </c>
      <c r="P2154">
        <v>0</v>
      </c>
      <c r="Q2154">
        <v>0</v>
      </c>
      <c r="R2154" t="s">
        <v>531</v>
      </c>
      <c r="S2154" t="s">
        <v>531</v>
      </c>
      <c r="T2154" t="s">
        <v>531</v>
      </c>
      <c r="U2154" t="s">
        <v>531</v>
      </c>
      <c r="W2154" s="429">
        <f t="shared" si="47"/>
        <v>0</v>
      </c>
      <c r="X2154" s="429">
        <f t="shared" si="47"/>
        <v>0</v>
      </c>
      <c r="Y2154" s="429">
        <f t="shared" si="47"/>
        <v>0</v>
      </c>
      <c r="Z2154" s="429">
        <f t="shared" si="47"/>
        <v>0</v>
      </c>
      <c r="AA2154" s="429" t="s">
        <v>1296</v>
      </c>
    </row>
    <row r="2155" spans="1:27" x14ac:dyDescent="0.25">
      <c r="A2155" t="s">
        <v>149</v>
      </c>
      <c r="B2155" t="s">
        <v>186</v>
      </c>
      <c r="C2155" t="s">
        <v>1459</v>
      </c>
      <c r="D2155" t="s">
        <v>1384</v>
      </c>
      <c r="E2155" t="s">
        <v>1326</v>
      </c>
      <c r="F2155" t="s">
        <v>1293</v>
      </c>
      <c r="G2155">
        <v>35</v>
      </c>
      <c r="H2155" t="s">
        <v>1464</v>
      </c>
      <c r="I2155" t="s">
        <v>186</v>
      </c>
      <c r="J2155" t="s">
        <v>1478</v>
      </c>
      <c r="K2155" t="s">
        <v>1386</v>
      </c>
      <c r="L2155">
        <v>0</v>
      </c>
      <c r="M2155">
        <v>2.6614578443107684</v>
      </c>
      <c r="N2155">
        <v>0</v>
      </c>
      <c r="O2155">
        <v>0</v>
      </c>
      <c r="P2155">
        <v>0</v>
      </c>
      <c r="Q2155">
        <v>0</v>
      </c>
      <c r="R2155" t="s">
        <v>531</v>
      </c>
      <c r="S2155" t="s">
        <v>531</v>
      </c>
      <c r="T2155" t="s">
        <v>531</v>
      </c>
      <c r="U2155" t="s">
        <v>531</v>
      </c>
      <c r="W2155" s="429">
        <f t="shared" si="47"/>
        <v>0</v>
      </c>
      <c r="X2155" s="429">
        <f t="shared" si="47"/>
        <v>0</v>
      </c>
      <c r="Y2155" s="429">
        <f t="shared" si="47"/>
        <v>0</v>
      </c>
      <c r="Z2155" s="429">
        <f t="shared" si="47"/>
        <v>0</v>
      </c>
      <c r="AA2155" s="429" t="s">
        <v>1296</v>
      </c>
    </row>
    <row r="2156" spans="1:27" x14ac:dyDescent="0.25">
      <c r="A2156" t="s">
        <v>149</v>
      </c>
      <c r="B2156" t="s">
        <v>186</v>
      </c>
      <c r="C2156" t="s">
        <v>1459</v>
      </c>
      <c r="D2156" t="s">
        <v>1384</v>
      </c>
      <c r="E2156" t="s">
        <v>1326</v>
      </c>
      <c r="F2156" t="s">
        <v>1293</v>
      </c>
      <c r="G2156">
        <v>35</v>
      </c>
      <c r="H2156" t="s">
        <v>1464</v>
      </c>
      <c r="I2156" t="s">
        <v>186</v>
      </c>
      <c r="J2156" t="s">
        <v>1478</v>
      </c>
      <c r="K2156" t="s">
        <v>1386</v>
      </c>
      <c r="L2156">
        <v>0</v>
      </c>
      <c r="M2156">
        <v>0</v>
      </c>
      <c r="N2156">
        <v>0</v>
      </c>
      <c r="O2156">
        <v>0</v>
      </c>
      <c r="P2156">
        <v>0</v>
      </c>
      <c r="Q2156">
        <v>0</v>
      </c>
      <c r="R2156" t="s">
        <v>531</v>
      </c>
      <c r="S2156" t="s">
        <v>531</v>
      </c>
      <c r="T2156" t="s">
        <v>531</v>
      </c>
      <c r="U2156" t="s">
        <v>531</v>
      </c>
      <c r="W2156" s="429">
        <f t="shared" si="47"/>
        <v>0</v>
      </c>
      <c r="X2156" s="429">
        <f t="shared" si="47"/>
        <v>0</v>
      </c>
      <c r="Y2156" s="429">
        <f t="shared" si="47"/>
        <v>0</v>
      </c>
      <c r="Z2156" s="429">
        <f t="shared" si="47"/>
        <v>0</v>
      </c>
      <c r="AA2156" s="429" t="s">
        <v>1296</v>
      </c>
    </row>
    <row r="2157" spans="1:27" x14ac:dyDescent="0.25">
      <c r="A2157" t="s">
        <v>149</v>
      </c>
      <c r="B2157" t="s">
        <v>186</v>
      </c>
      <c r="C2157" t="s">
        <v>1459</v>
      </c>
      <c r="D2157" t="s">
        <v>1384</v>
      </c>
      <c r="E2157" t="s">
        <v>1326</v>
      </c>
      <c r="F2157" t="s">
        <v>1293</v>
      </c>
      <c r="G2157">
        <v>35</v>
      </c>
      <c r="H2157" t="s">
        <v>1464</v>
      </c>
      <c r="I2157" t="s">
        <v>186</v>
      </c>
      <c r="J2157" t="s">
        <v>1478</v>
      </c>
      <c r="K2157" t="s">
        <v>1386</v>
      </c>
      <c r="L2157">
        <v>16.49512428396163</v>
      </c>
      <c r="M2157">
        <v>2.5431708290080675</v>
      </c>
      <c r="N2157">
        <v>11.355553469059279</v>
      </c>
      <c r="O2157">
        <v>0</v>
      </c>
      <c r="P2157">
        <v>0</v>
      </c>
      <c r="Q2157">
        <v>0</v>
      </c>
      <c r="R2157" t="s">
        <v>531</v>
      </c>
      <c r="S2157" t="s">
        <v>531</v>
      </c>
      <c r="T2157" t="s">
        <v>531</v>
      </c>
      <c r="U2157" t="s">
        <v>531</v>
      </c>
      <c r="W2157" s="429">
        <f t="shared" si="47"/>
        <v>0</v>
      </c>
      <c r="X2157" s="429">
        <f t="shared" si="47"/>
        <v>0</v>
      </c>
      <c r="Y2157" s="429">
        <f t="shared" si="47"/>
        <v>0</v>
      </c>
      <c r="Z2157" s="429">
        <f t="shared" si="47"/>
        <v>0</v>
      </c>
      <c r="AA2157" s="429" t="s">
        <v>1296</v>
      </c>
    </row>
    <row r="2158" spans="1:27" x14ac:dyDescent="0.25">
      <c r="A2158" t="s">
        <v>149</v>
      </c>
      <c r="B2158" t="s">
        <v>186</v>
      </c>
      <c r="C2158" t="s">
        <v>1459</v>
      </c>
      <c r="D2158" t="s">
        <v>1384</v>
      </c>
      <c r="E2158" t="s">
        <v>1326</v>
      </c>
      <c r="F2158" t="s">
        <v>1293</v>
      </c>
      <c r="G2158">
        <v>35</v>
      </c>
      <c r="H2158" t="s">
        <v>1464</v>
      </c>
      <c r="I2158" t="s">
        <v>186</v>
      </c>
      <c r="J2158" t="s">
        <v>1478</v>
      </c>
      <c r="K2158" t="s">
        <v>1386</v>
      </c>
      <c r="L2158">
        <v>12.834141160343039</v>
      </c>
      <c r="M2158">
        <v>4.4357630738512812</v>
      </c>
      <c r="N2158">
        <v>13.603006759810595</v>
      </c>
      <c r="O2158">
        <v>0</v>
      </c>
      <c r="P2158">
        <v>0</v>
      </c>
      <c r="Q2158">
        <v>0</v>
      </c>
      <c r="R2158" t="s">
        <v>531</v>
      </c>
      <c r="S2158" t="s">
        <v>531</v>
      </c>
      <c r="T2158" t="s">
        <v>531</v>
      </c>
      <c r="U2158" t="s">
        <v>531</v>
      </c>
      <c r="W2158" s="429">
        <f t="shared" si="47"/>
        <v>0</v>
      </c>
      <c r="X2158" s="429">
        <f t="shared" si="47"/>
        <v>0</v>
      </c>
      <c r="Y2158" s="429">
        <f t="shared" si="47"/>
        <v>0</v>
      </c>
      <c r="Z2158" s="429">
        <f t="shared" si="47"/>
        <v>0</v>
      </c>
      <c r="AA2158" s="429" t="s">
        <v>1296</v>
      </c>
    </row>
    <row r="2159" spans="1:27" x14ac:dyDescent="0.25">
      <c r="A2159" t="s">
        <v>149</v>
      </c>
      <c r="B2159" t="s">
        <v>186</v>
      </c>
      <c r="C2159" t="s">
        <v>1459</v>
      </c>
      <c r="D2159" t="s">
        <v>1384</v>
      </c>
      <c r="E2159" t="s">
        <v>1326</v>
      </c>
      <c r="F2159" t="s">
        <v>1293</v>
      </c>
      <c r="G2159">
        <v>35</v>
      </c>
      <c r="H2159" t="s">
        <v>1464</v>
      </c>
      <c r="I2159" t="s">
        <v>186</v>
      </c>
      <c r="J2159" t="s">
        <v>1478</v>
      </c>
      <c r="K2159" t="s">
        <v>1386</v>
      </c>
      <c r="L2159">
        <v>0</v>
      </c>
      <c r="M2159">
        <v>1.3011571683297092</v>
      </c>
      <c r="N2159">
        <v>0</v>
      </c>
      <c r="O2159">
        <v>0</v>
      </c>
      <c r="P2159">
        <v>0</v>
      </c>
      <c r="Q2159">
        <v>0</v>
      </c>
      <c r="R2159" t="s">
        <v>531</v>
      </c>
      <c r="S2159" t="s">
        <v>531</v>
      </c>
      <c r="T2159" t="s">
        <v>531</v>
      </c>
      <c r="U2159" t="s">
        <v>531</v>
      </c>
      <c r="W2159" s="429">
        <f t="shared" si="47"/>
        <v>0</v>
      </c>
      <c r="X2159" s="429">
        <f t="shared" si="47"/>
        <v>0</v>
      </c>
      <c r="Y2159" s="429">
        <f t="shared" si="47"/>
        <v>0</v>
      </c>
      <c r="Z2159" s="429">
        <f t="shared" si="47"/>
        <v>0</v>
      </c>
      <c r="AA2159" s="429" t="s">
        <v>1296</v>
      </c>
    </row>
    <row r="2160" spans="1:27" x14ac:dyDescent="0.25">
      <c r="A2160" t="s">
        <v>149</v>
      </c>
      <c r="B2160" t="s">
        <v>186</v>
      </c>
      <c r="C2160" t="s">
        <v>1459</v>
      </c>
      <c r="D2160" t="s">
        <v>1384</v>
      </c>
      <c r="E2160" t="s">
        <v>1326</v>
      </c>
      <c r="F2160" t="s">
        <v>1293</v>
      </c>
      <c r="G2160">
        <v>35</v>
      </c>
      <c r="H2160" t="s">
        <v>1464</v>
      </c>
      <c r="I2160" t="s">
        <v>186</v>
      </c>
      <c r="J2160" t="s">
        <v>1478</v>
      </c>
      <c r="K2160" t="s">
        <v>1386</v>
      </c>
      <c r="L2160">
        <v>12.834141160343039</v>
      </c>
      <c r="M2160">
        <v>4.4357630738512812</v>
      </c>
      <c r="N2160">
        <v>13.603006759810595</v>
      </c>
      <c r="O2160">
        <v>0</v>
      </c>
      <c r="P2160">
        <v>0</v>
      </c>
      <c r="Q2160">
        <v>0</v>
      </c>
      <c r="R2160" t="s">
        <v>531</v>
      </c>
      <c r="S2160" t="s">
        <v>531</v>
      </c>
      <c r="T2160" t="s">
        <v>531</v>
      </c>
      <c r="U2160" t="s">
        <v>531</v>
      </c>
      <c r="W2160" s="429">
        <f t="shared" si="47"/>
        <v>0</v>
      </c>
      <c r="X2160" s="429">
        <f t="shared" si="47"/>
        <v>0</v>
      </c>
      <c r="Y2160" s="429">
        <f t="shared" si="47"/>
        <v>0</v>
      </c>
      <c r="Z2160" s="429">
        <f t="shared" si="47"/>
        <v>0</v>
      </c>
      <c r="AA2160" s="429" t="s">
        <v>1296</v>
      </c>
    </row>
    <row r="2161" spans="1:27" x14ac:dyDescent="0.25">
      <c r="A2161" t="s">
        <v>149</v>
      </c>
      <c r="B2161" t="s">
        <v>186</v>
      </c>
      <c r="C2161" t="s">
        <v>1459</v>
      </c>
      <c r="D2161" t="s">
        <v>1384</v>
      </c>
      <c r="E2161" t="s">
        <v>1326</v>
      </c>
      <c r="F2161" t="s">
        <v>1293</v>
      </c>
      <c r="G2161">
        <v>35</v>
      </c>
      <c r="H2161" t="s">
        <v>1464</v>
      </c>
      <c r="I2161" t="s">
        <v>186</v>
      </c>
      <c r="J2161" t="s">
        <v>1478</v>
      </c>
      <c r="K2161" t="s">
        <v>1386</v>
      </c>
      <c r="L2161">
        <v>0</v>
      </c>
      <c r="M2161">
        <v>5.9143507651350413</v>
      </c>
      <c r="N2161">
        <v>0</v>
      </c>
      <c r="O2161">
        <v>0</v>
      </c>
      <c r="P2161">
        <v>0</v>
      </c>
      <c r="Q2161">
        <v>0</v>
      </c>
      <c r="R2161" t="s">
        <v>531</v>
      </c>
      <c r="S2161" t="s">
        <v>531</v>
      </c>
      <c r="T2161" t="s">
        <v>531</v>
      </c>
      <c r="U2161" t="s">
        <v>531</v>
      </c>
      <c r="W2161" s="429">
        <f t="shared" si="47"/>
        <v>0</v>
      </c>
      <c r="X2161" s="429">
        <f t="shared" si="47"/>
        <v>0</v>
      </c>
      <c r="Y2161" s="429">
        <f t="shared" si="47"/>
        <v>0</v>
      </c>
      <c r="Z2161" s="429">
        <f t="shared" si="47"/>
        <v>0</v>
      </c>
      <c r="AA2161" s="429" t="s">
        <v>1296</v>
      </c>
    </row>
    <row r="2162" spans="1:27" x14ac:dyDescent="0.25">
      <c r="A2162" t="s">
        <v>149</v>
      </c>
      <c r="B2162" t="s">
        <v>186</v>
      </c>
      <c r="C2162" t="s">
        <v>1459</v>
      </c>
      <c r="D2162" t="s">
        <v>1384</v>
      </c>
      <c r="E2162" t="s">
        <v>1326</v>
      </c>
      <c r="F2162" t="s">
        <v>1293</v>
      </c>
      <c r="G2162">
        <v>35</v>
      </c>
      <c r="H2162" t="s">
        <v>1464</v>
      </c>
      <c r="I2162" t="s">
        <v>186</v>
      </c>
      <c r="J2162" t="s">
        <v>1478</v>
      </c>
      <c r="K2162" t="s">
        <v>1386</v>
      </c>
      <c r="L2162">
        <v>4.4949065815026312</v>
      </c>
      <c r="M2162">
        <v>0</v>
      </c>
      <c r="N2162">
        <v>5.6777767345296395</v>
      </c>
      <c r="O2162">
        <v>0</v>
      </c>
      <c r="P2162">
        <v>0</v>
      </c>
      <c r="Q2162">
        <v>0</v>
      </c>
      <c r="R2162" t="s">
        <v>531</v>
      </c>
      <c r="S2162" t="s">
        <v>531</v>
      </c>
      <c r="T2162" t="s">
        <v>531</v>
      </c>
      <c r="U2162" t="s">
        <v>531</v>
      </c>
      <c r="W2162" s="429">
        <f t="shared" si="47"/>
        <v>0</v>
      </c>
      <c r="X2162" s="429">
        <f t="shared" si="47"/>
        <v>0</v>
      </c>
      <c r="Y2162" s="429">
        <f t="shared" si="47"/>
        <v>0</v>
      </c>
      <c r="Z2162" s="429">
        <f t="shared" si="47"/>
        <v>0</v>
      </c>
      <c r="AA2162" s="429" t="s">
        <v>1296</v>
      </c>
    </row>
    <row r="2163" spans="1:27" x14ac:dyDescent="0.25">
      <c r="A2163" t="s">
        <v>149</v>
      </c>
      <c r="B2163" t="s">
        <v>186</v>
      </c>
      <c r="C2163" t="s">
        <v>1459</v>
      </c>
      <c r="D2163" t="s">
        <v>1384</v>
      </c>
      <c r="E2163" t="s">
        <v>1326</v>
      </c>
      <c r="F2163" t="s">
        <v>1293</v>
      </c>
      <c r="G2163">
        <v>35</v>
      </c>
      <c r="H2163" t="s">
        <v>1464</v>
      </c>
      <c r="I2163" t="s">
        <v>186</v>
      </c>
      <c r="J2163" t="s">
        <v>1478</v>
      </c>
      <c r="K2163" t="s">
        <v>1386</v>
      </c>
      <c r="L2163">
        <v>13.248145713902492</v>
      </c>
      <c r="M2163">
        <v>5.0271981503647849</v>
      </c>
      <c r="N2163">
        <v>3.962615012640478</v>
      </c>
      <c r="O2163">
        <v>0</v>
      </c>
      <c r="P2163">
        <v>0</v>
      </c>
      <c r="Q2163">
        <v>0</v>
      </c>
      <c r="R2163" t="s">
        <v>531</v>
      </c>
      <c r="S2163" t="s">
        <v>531</v>
      </c>
      <c r="T2163" t="s">
        <v>531</v>
      </c>
      <c r="U2163" t="s">
        <v>531</v>
      </c>
      <c r="W2163" s="429">
        <f t="shared" si="47"/>
        <v>0</v>
      </c>
      <c r="X2163" s="429">
        <f t="shared" si="47"/>
        <v>0</v>
      </c>
      <c r="Y2163" s="429">
        <f t="shared" si="47"/>
        <v>0</v>
      </c>
      <c r="Z2163" s="429">
        <f t="shared" si="47"/>
        <v>0</v>
      </c>
      <c r="AA2163" s="429" t="s">
        <v>1296</v>
      </c>
    </row>
    <row r="2164" spans="1:27" x14ac:dyDescent="0.25">
      <c r="A2164" t="s">
        <v>149</v>
      </c>
      <c r="B2164" t="s">
        <v>186</v>
      </c>
      <c r="C2164" t="s">
        <v>1459</v>
      </c>
      <c r="D2164" t="s">
        <v>1384</v>
      </c>
      <c r="E2164" t="s">
        <v>1326</v>
      </c>
      <c r="F2164" t="s">
        <v>1293</v>
      </c>
      <c r="G2164">
        <v>35</v>
      </c>
      <c r="H2164" t="s">
        <v>1464</v>
      </c>
      <c r="I2164" t="s">
        <v>186</v>
      </c>
      <c r="J2164" t="s">
        <v>1478</v>
      </c>
      <c r="K2164" t="s">
        <v>1386</v>
      </c>
      <c r="L2164">
        <v>0</v>
      </c>
      <c r="M2164">
        <v>2.4248838137053665</v>
      </c>
      <c r="N2164">
        <v>0</v>
      </c>
      <c r="O2164">
        <v>0</v>
      </c>
      <c r="P2164">
        <v>0</v>
      </c>
      <c r="Q2164">
        <v>0</v>
      </c>
      <c r="R2164" t="s">
        <v>531</v>
      </c>
      <c r="S2164" t="s">
        <v>531</v>
      </c>
      <c r="T2164" t="s">
        <v>531</v>
      </c>
      <c r="U2164" t="s">
        <v>531</v>
      </c>
      <c r="W2164" s="429">
        <f t="shared" si="47"/>
        <v>0</v>
      </c>
      <c r="X2164" s="429">
        <f t="shared" si="47"/>
        <v>0</v>
      </c>
      <c r="Y2164" s="429">
        <f t="shared" si="47"/>
        <v>0</v>
      </c>
      <c r="Z2164" s="429">
        <f t="shared" si="47"/>
        <v>0</v>
      </c>
      <c r="AA2164" s="429" t="s">
        <v>1296</v>
      </c>
    </row>
    <row r="2165" spans="1:27" x14ac:dyDescent="0.25">
      <c r="A2165" t="s">
        <v>149</v>
      </c>
      <c r="B2165" t="s">
        <v>186</v>
      </c>
      <c r="C2165" t="s">
        <v>1459</v>
      </c>
      <c r="D2165" t="s">
        <v>1384</v>
      </c>
      <c r="E2165" t="s">
        <v>1326</v>
      </c>
      <c r="F2165" t="s">
        <v>1293</v>
      </c>
      <c r="G2165">
        <v>35</v>
      </c>
      <c r="H2165" t="s">
        <v>1464</v>
      </c>
      <c r="I2165" t="s">
        <v>186</v>
      </c>
      <c r="J2165" t="s">
        <v>1478</v>
      </c>
      <c r="K2165" t="s">
        <v>1386</v>
      </c>
      <c r="L2165">
        <v>0</v>
      </c>
      <c r="M2165">
        <v>0.59143507651350413</v>
      </c>
      <c r="N2165">
        <v>0</v>
      </c>
      <c r="O2165">
        <v>0</v>
      </c>
      <c r="P2165">
        <v>0</v>
      </c>
      <c r="Q2165">
        <v>0</v>
      </c>
      <c r="R2165" t="s">
        <v>531</v>
      </c>
      <c r="S2165" t="s">
        <v>531</v>
      </c>
      <c r="T2165" t="s">
        <v>531</v>
      </c>
      <c r="U2165" t="s">
        <v>531</v>
      </c>
      <c r="W2165" s="429">
        <f t="shared" si="47"/>
        <v>0</v>
      </c>
      <c r="X2165" s="429">
        <f t="shared" si="47"/>
        <v>0</v>
      </c>
      <c r="Y2165" s="429">
        <f t="shared" si="47"/>
        <v>0</v>
      </c>
      <c r="Z2165" s="429">
        <f t="shared" si="47"/>
        <v>0</v>
      </c>
      <c r="AA2165" s="429" t="s">
        <v>1296</v>
      </c>
    </row>
    <row r="2166" spans="1:27" x14ac:dyDescent="0.25">
      <c r="A2166" t="s">
        <v>149</v>
      </c>
      <c r="B2166" t="s">
        <v>186</v>
      </c>
      <c r="C2166" t="s">
        <v>1459</v>
      </c>
      <c r="D2166" t="s">
        <v>1384</v>
      </c>
      <c r="E2166" t="s">
        <v>1326</v>
      </c>
      <c r="F2166" t="s">
        <v>1293</v>
      </c>
      <c r="G2166">
        <v>35</v>
      </c>
      <c r="H2166" t="s">
        <v>1464</v>
      </c>
      <c r="I2166" t="s">
        <v>186</v>
      </c>
      <c r="J2166" t="s">
        <v>1478</v>
      </c>
      <c r="K2166" t="s">
        <v>1386</v>
      </c>
      <c r="L2166">
        <v>0</v>
      </c>
      <c r="M2166">
        <v>0</v>
      </c>
      <c r="N2166">
        <v>1.4194441836324099</v>
      </c>
      <c r="O2166">
        <v>0</v>
      </c>
      <c r="P2166">
        <v>0</v>
      </c>
      <c r="Q2166">
        <v>0</v>
      </c>
      <c r="R2166" t="s">
        <v>531</v>
      </c>
      <c r="S2166" t="s">
        <v>531</v>
      </c>
      <c r="T2166" t="s">
        <v>531</v>
      </c>
      <c r="U2166" t="s">
        <v>531</v>
      </c>
      <c r="W2166" s="429">
        <f t="shared" si="47"/>
        <v>0</v>
      </c>
      <c r="X2166" s="429">
        <f t="shared" si="47"/>
        <v>0</v>
      </c>
      <c r="Y2166" s="429">
        <f t="shared" si="47"/>
        <v>0</v>
      </c>
      <c r="Z2166" s="429">
        <f t="shared" si="47"/>
        <v>0</v>
      </c>
      <c r="AA2166" s="429" t="s">
        <v>1296</v>
      </c>
    </row>
    <row r="2167" spans="1:27" x14ac:dyDescent="0.25">
      <c r="A2167" t="s">
        <v>149</v>
      </c>
      <c r="B2167" t="s">
        <v>186</v>
      </c>
      <c r="C2167" t="s">
        <v>1459</v>
      </c>
      <c r="D2167" t="s">
        <v>1384</v>
      </c>
      <c r="E2167" t="s">
        <v>1326</v>
      </c>
      <c r="F2167" t="s">
        <v>1293</v>
      </c>
      <c r="G2167">
        <v>35</v>
      </c>
      <c r="H2167" t="s">
        <v>1464</v>
      </c>
      <c r="I2167" t="s">
        <v>186</v>
      </c>
      <c r="J2167" t="s">
        <v>1478</v>
      </c>
      <c r="K2167" t="s">
        <v>1386</v>
      </c>
      <c r="L2167">
        <v>0</v>
      </c>
      <c r="M2167">
        <v>0.35486104590810247</v>
      </c>
      <c r="N2167">
        <v>0</v>
      </c>
      <c r="O2167">
        <v>0</v>
      </c>
      <c r="P2167">
        <v>0</v>
      </c>
      <c r="Q2167">
        <v>0</v>
      </c>
      <c r="R2167" t="s">
        <v>531</v>
      </c>
      <c r="S2167" t="s">
        <v>531</v>
      </c>
      <c r="T2167" t="s">
        <v>531</v>
      </c>
      <c r="U2167" t="s">
        <v>531</v>
      </c>
      <c r="W2167" s="429">
        <f t="shared" si="47"/>
        <v>0</v>
      </c>
      <c r="X2167" s="429">
        <f t="shared" si="47"/>
        <v>0</v>
      </c>
      <c r="Y2167" s="429">
        <f t="shared" si="47"/>
        <v>0</v>
      </c>
      <c r="Z2167" s="429">
        <f t="shared" si="47"/>
        <v>0</v>
      </c>
      <c r="AA2167" s="429" t="s">
        <v>1296</v>
      </c>
    </row>
    <row r="2168" spans="1:27" x14ac:dyDescent="0.25">
      <c r="A2168" t="s">
        <v>149</v>
      </c>
      <c r="B2168" t="s">
        <v>186</v>
      </c>
      <c r="C2168" t="s">
        <v>1459</v>
      </c>
      <c r="D2168" t="s">
        <v>1384</v>
      </c>
      <c r="E2168" t="s">
        <v>1326</v>
      </c>
      <c r="F2168" t="s">
        <v>1293</v>
      </c>
      <c r="G2168">
        <v>35</v>
      </c>
      <c r="H2168" t="s">
        <v>1461</v>
      </c>
      <c r="I2168" t="s">
        <v>534</v>
      </c>
      <c r="J2168" t="s">
        <v>1478</v>
      </c>
      <c r="K2168" t="s">
        <v>1386</v>
      </c>
      <c r="L2168">
        <v>11.355553469059279</v>
      </c>
      <c r="M2168">
        <v>7.5703689793728532</v>
      </c>
      <c r="N2168">
        <v>20.759371185623994</v>
      </c>
      <c r="O2168">
        <v>0</v>
      </c>
      <c r="P2168">
        <v>0</v>
      </c>
      <c r="Q2168">
        <v>0</v>
      </c>
      <c r="R2168" t="s">
        <v>531</v>
      </c>
      <c r="S2168" t="s">
        <v>531</v>
      </c>
      <c r="T2168" t="s">
        <v>531</v>
      </c>
      <c r="U2168" t="s">
        <v>531</v>
      </c>
      <c r="W2168" s="429">
        <f t="shared" si="47"/>
        <v>0</v>
      </c>
      <c r="X2168" s="429">
        <f t="shared" si="47"/>
        <v>0</v>
      </c>
      <c r="Y2168" s="429">
        <f t="shared" si="47"/>
        <v>0</v>
      </c>
      <c r="Z2168" s="429">
        <f t="shared" si="47"/>
        <v>0</v>
      </c>
      <c r="AA2168" s="429" t="s">
        <v>1296</v>
      </c>
    </row>
    <row r="2169" spans="1:27" x14ac:dyDescent="0.25">
      <c r="A2169" t="s">
        <v>149</v>
      </c>
      <c r="B2169" t="s">
        <v>186</v>
      </c>
      <c r="C2169" t="s">
        <v>1459</v>
      </c>
      <c r="D2169" t="s">
        <v>1384</v>
      </c>
      <c r="E2169" t="s">
        <v>1326</v>
      </c>
      <c r="F2169" t="s">
        <v>1293</v>
      </c>
      <c r="G2169">
        <v>35</v>
      </c>
      <c r="H2169" t="s">
        <v>1461</v>
      </c>
      <c r="I2169" t="s">
        <v>534</v>
      </c>
      <c r="J2169" t="s">
        <v>1478</v>
      </c>
      <c r="K2169" t="s">
        <v>1386</v>
      </c>
      <c r="L2169">
        <v>0</v>
      </c>
      <c r="M2169">
        <v>0.23065967984026661</v>
      </c>
      <c r="N2169">
        <v>0</v>
      </c>
      <c r="O2169">
        <v>0</v>
      </c>
      <c r="P2169">
        <v>0</v>
      </c>
      <c r="Q2169">
        <v>0</v>
      </c>
      <c r="R2169" t="s">
        <v>531</v>
      </c>
      <c r="S2169" t="s">
        <v>531</v>
      </c>
      <c r="T2169" t="s">
        <v>531</v>
      </c>
      <c r="U2169" t="s">
        <v>531</v>
      </c>
      <c r="W2169" s="429">
        <f t="shared" si="47"/>
        <v>0</v>
      </c>
      <c r="X2169" s="429">
        <f t="shared" si="47"/>
        <v>0</v>
      </c>
      <c r="Y2169" s="429">
        <f t="shared" si="47"/>
        <v>0</v>
      </c>
      <c r="Z2169" s="429">
        <f t="shared" si="47"/>
        <v>0</v>
      </c>
      <c r="AA2169" s="429" t="s">
        <v>1296</v>
      </c>
    </row>
    <row r="2170" spans="1:27" x14ac:dyDescent="0.25">
      <c r="A2170" t="s">
        <v>149</v>
      </c>
      <c r="B2170" t="s">
        <v>186</v>
      </c>
      <c r="C2170" t="s">
        <v>1459</v>
      </c>
      <c r="D2170" t="s">
        <v>1384</v>
      </c>
      <c r="E2170" t="s">
        <v>1326</v>
      </c>
      <c r="F2170" t="s">
        <v>1293</v>
      </c>
      <c r="G2170">
        <v>35</v>
      </c>
      <c r="H2170" t="s">
        <v>1461</v>
      </c>
      <c r="I2170" t="s">
        <v>534</v>
      </c>
      <c r="J2170" t="s">
        <v>1478</v>
      </c>
      <c r="K2170" t="s">
        <v>1386</v>
      </c>
      <c r="L2170">
        <v>11.355553469059279</v>
      </c>
      <c r="M2170">
        <v>3.7851844896864266</v>
      </c>
      <c r="N2170">
        <v>1.4785876912837603</v>
      </c>
      <c r="O2170">
        <v>0</v>
      </c>
      <c r="P2170">
        <v>0</v>
      </c>
      <c r="Q2170">
        <v>0</v>
      </c>
      <c r="R2170" t="s">
        <v>531</v>
      </c>
      <c r="S2170" t="s">
        <v>531</v>
      </c>
      <c r="T2170" t="s">
        <v>531</v>
      </c>
      <c r="U2170" t="s">
        <v>531</v>
      </c>
      <c r="W2170" s="429">
        <f t="shared" si="47"/>
        <v>0</v>
      </c>
      <c r="X2170" s="429">
        <f t="shared" si="47"/>
        <v>0</v>
      </c>
      <c r="Y2170" s="429">
        <f t="shared" si="47"/>
        <v>0</v>
      </c>
      <c r="Z2170" s="429">
        <f t="shared" si="47"/>
        <v>0</v>
      </c>
      <c r="AA2170" s="429" t="s">
        <v>1296</v>
      </c>
    </row>
    <row r="2171" spans="1:27" x14ac:dyDescent="0.25">
      <c r="A2171" t="s">
        <v>149</v>
      </c>
      <c r="B2171" t="s">
        <v>186</v>
      </c>
      <c r="C2171" t="s">
        <v>1459</v>
      </c>
      <c r="D2171" t="s">
        <v>1384</v>
      </c>
      <c r="E2171" t="s">
        <v>1326</v>
      </c>
      <c r="F2171" t="s">
        <v>1293</v>
      </c>
      <c r="G2171">
        <v>35</v>
      </c>
      <c r="H2171" t="s">
        <v>1461</v>
      </c>
      <c r="I2171" t="s">
        <v>534</v>
      </c>
      <c r="J2171" t="s">
        <v>1478</v>
      </c>
      <c r="K2171" t="s">
        <v>1386</v>
      </c>
      <c r="L2171">
        <v>4.0809020279431785</v>
      </c>
      <c r="M2171">
        <v>1.4785876912837603</v>
      </c>
      <c r="N2171">
        <v>1.5377311989351108</v>
      </c>
      <c r="O2171">
        <v>0</v>
      </c>
      <c r="P2171">
        <v>0</v>
      </c>
      <c r="Q2171">
        <v>0</v>
      </c>
      <c r="R2171" t="s">
        <v>531</v>
      </c>
      <c r="S2171" t="s">
        <v>531</v>
      </c>
      <c r="T2171" t="s">
        <v>531</v>
      </c>
      <c r="U2171" t="s">
        <v>531</v>
      </c>
      <c r="W2171" s="429">
        <f t="shared" si="47"/>
        <v>0</v>
      </c>
      <c r="X2171" s="429">
        <f t="shared" si="47"/>
        <v>0</v>
      </c>
      <c r="Y2171" s="429">
        <f t="shared" si="47"/>
        <v>0</v>
      </c>
      <c r="Z2171" s="429">
        <f t="shared" si="47"/>
        <v>0</v>
      </c>
      <c r="AA2171" s="429" t="s">
        <v>1296</v>
      </c>
    </row>
    <row r="2172" spans="1:27" x14ac:dyDescent="0.25">
      <c r="A2172" t="s">
        <v>149</v>
      </c>
      <c r="B2172" t="s">
        <v>186</v>
      </c>
      <c r="C2172" t="s">
        <v>1459</v>
      </c>
      <c r="D2172" t="s">
        <v>1384</v>
      </c>
      <c r="E2172" t="s">
        <v>1326</v>
      </c>
      <c r="F2172" t="s">
        <v>1293</v>
      </c>
      <c r="G2172">
        <v>35</v>
      </c>
      <c r="H2172" t="s">
        <v>1461</v>
      </c>
      <c r="I2172" t="s">
        <v>534</v>
      </c>
      <c r="J2172" t="s">
        <v>1478</v>
      </c>
      <c r="K2172" t="s">
        <v>1386</v>
      </c>
      <c r="L2172">
        <v>0</v>
      </c>
      <c r="M2172">
        <v>3.0754623978702216</v>
      </c>
      <c r="N2172">
        <v>0</v>
      </c>
      <c r="O2172">
        <v>0</v>
      </c>
      <c r="P2172">
        <v>0</v>
      </c>
      <c r="Q2172">
        <v>0</v>
      </c>
      <c r="R2172" t="s">
        <v>531</v>
      </c>
      <c r="S2172" t="s">
        <v>531</v>
      </c>
      <c r="T2172" t="s">
        <v>531</v>
      </c>
      <c r="U2172" t="s">
        <v>531</v>
      </c>
      <c r="W2172" s="429">
        <f t="shared" si="47"/>
        <v>0</v>
      </c>
      <c r="X2172" s="429">
        <f t="shared" si="47"/>
        <v>0</v>
      </c>
      <c r="Y2172" s="429">
        <f t="shared" si="47"/>
        <v>0</v>
      </c>
      <c r="Z2172" s="429">
        <f t="shared" si="47"/>
        <v>0</v>
      </c>
      <c r="AA2172" s="429" t="s">
        <v>1296</v>
      </c>
    </row>
    <row r="2173" spans="1:27" x14ac:dyDescent="0.25">
      <c r="A2173" t="s">
        <v>149</v>
      </c>
      <c r="B2173" t="s">
        <v>186</v>
      </c>
      <c r="C2173" t="s">
        <v>1459</v>
      </c>
      <c r="D2173" t="s">
        <v>1384</v>
      </c>
      <c r="E2173" t="s">
        <v>1326</v>
      </c>
      <c r="F2173" t="s">
        <v>1293</v>
      </c>
      <c r="G2173">
        <v>35</v>
      </c>
      <c r="H2173" t="s">
        <v>1461</v>
      </c>
      <c r="I2173" t="s">
        <v>534</v>
      </c>
      <c r="J2173" t="s">
        <v>1478</v>
      </c>
      <c r="K2173" t="s">
        <v>1386</v>
      </c>
      <c r="L2173">
        <v>0</v>
      </c>
      <c r="M2173">
        <v>4.6131935968053321</v>
      </c>
      <c r="N2173">
        <v>0</v>
      </c>
      <c r="O2173">
        <v>0</v>
      </c>
      <c r="P2173">
        <v>0</v>
      </c>
      <c r="Q2173">
        <v>0</v>
      </c>
      <c r="R2173" t="s">
        <v>531</v>
      </c>
      <c r="S2173" t="s">
        <v>531</v>
      </c>
      <c r="T2173" t="s">
        <v>531</v>
      </c>
      <c r="U2173" t="s">
        <v>531</v>
      </c>
      <c r="W2173" s="429">
        <f t="shared" si="47"/>
        <v>0</v>
      </c>
      <c r="X2173" s="429">
        <f t="shared" si="47"/>
        <v>0</v>
      </c>
      <c r="Y2173" s="429">
        <f t="shared" si="47"/>
        <v>0</v>
      </c>
      <c r="Z2173" s="429">
        <f t="shared" si="47"/>
        <v>0</v>
      </c>
      <c r="AA2173" s="429" t="s">
        <v>1296</v>
      </c>
    </row>
    <row r="2174" spans="1:27" x14ac:dyDescent="0.25">
      <c r="A2174" t="s">
        <v>149</v>
      </c>
      <c r="B2174" t="s">
        <v>186</v>
      </c>
      <c r="C2174" t="s">
        <v>1459</v>
      </c>
      <c r="D2174" t="s">
        <v>1384</v>
      </c>
      <c r="E2174" t="s">
        <v>1326</v>
      </c>
      <c r="F2174" t="s">
        <v>1293</v>
      </c>
      <c r="G2174">
        <v>35</v>
      </c>
      <c r="H2174" t="s">
        <v>1461</v>
      </c>
      <c r="I2174" t="s">
        <v>534</v>
      </c>
      <c r="J2174" t="s">
        <v>1478</v>
      </c>
      <c r="K2174" t="s">
        <v>1386</v>
      </c>
      <c r="L2174">
        <v>17.09247371124027</v>
      </c>
      <c r="M2174">
        <v>2.2474532907513156</v>
      </c>
      <c r="N2174">
        <v>17.09247371124027</v>
      </c>
      <c r="O2174">
        <v>0</v>
      </c>
      <c r="P2174">
        <v>0</v>
      </c>
      <c r="Q2174">
        <v>0</v>
      </c>
      <c r="R2174" t="s">
        <v>531</v>
      </c>
      <c r="S2174" t="s">
        <v>531</v>
      </c>
      <c r="T2174" t="s">
        <v>531</v>
      </c>
      <c r="U2174" t="s">
        <v>531</v>
      </c>
      <c r="W2174" s="429">
        <f t="shared" si="47"/>
        <v>0</v>
      </c>
      <c r="X2174" s="429">
        <f t="shared" si="47"/>
        <v>0</v>
      </c>
      <c r="Y2174" s="429">
        <f t="shared" si="47"/>
        <v>0</v>
      </c>
      <c r="Z2174" s="429">
        <f t="shared" si="47"/>
        <v>0</v>
      </c>
      <c r="AA2174" s="429" t="s">
        <v>1296</v>
      </c>
    </row>
    <row r="2175" spans="1:27" x14ac:dyDescent="0.25">
      <c r="A2175" t="s">
        <v>149</v>
      </c>
      <c r="B2175" t="s">
        <v>186</v>
      </c>
      <c r="C2175" t="s">
        <v>1459</v>
      </c>
      <c r="D2175" t="s">
        <v>1384</v>
      </c>
      <c r="E2175" t="s">
        <v>1326</v>
      </c>
      <c r="F2175" t="s">
        <v>1293</v>
      </c>
      <c r="G2175">
        <v>35</v>
      </c>
      <c r="H2175" t="s">
        <v>1461</v>
      </c>
      <c r="I2175" t="s">
        <v>534</v>
      </c>
      <c r="J2175" t="s">
        <v>1478</v>
      </c>
      <c r="K2175" t="s">
        <v>1386</v>
      </c>
      <c r="L2175">
        <v>0</v>
      </c>
      <c r="M2175">
        <v>0.65057858416485459</v>
      </c>
      <c r="N2175">
        <v>0</v>
      </c>
      <c r="O2175">
        <v>0</v>
      </c>
      <c r="P2175">
        <v>0</v>
      </c>
      <c r="Q2175">
        <v>0</v>
      </c>
      <c r="R2175" t="s">
        <v>531</v>
      </c>
      <c r="S2175" t="s">
        <v>531</v>
      </c>
      <c r="T2175" t="s">
        <v>531</v>
      </c>
      <c r="U2175" t="s">
        <v>531</v>
      </c>
      <c r="W2175" s="429">
        <f t="shared" si="47"/>
        <v>0</v>
      </c>
      <c r="X2175" s="429">
        <f t="shared" si="47"/>
        <v>0</v>
      </c>
      <c r="Y2175" s="429">
        <f t="shared" si="47"/>
        <v>0</v>
      </c>
      <c r="Z2175" s="429">
        <f t="shared" si="47"/>
        <v>0</v>
      </c>
      <c r="AA2175" s="429" t="s">
        <v>1296</v>
      </c>
    </row>
    <row r="2176" spans="1:27" x14ac:dyDescent="0.25">
      <c r="A2176" t="s">
        <v>149</v>
      </c>
      <c r="B2176" t="s">
        <v>186</v>
      </c>
      <c r="C2176" t="s">
        <v>1459</v>
      </c>
      <c r="D2176" t="s">
        <v>1384</v>
      </c>
      <c r="E2176" t="s">
        <v>1326</v>
      </c>
      <c r="F2176" t="s">
        <v>1293</v>
      </c>
      <c r="G2176">
        <v>35</v>
      </c>
      <c r="H2176" t="s">
        <v>1461</v>
      </c>
      <c r="I2176" t="s">
        <v>534</v>
      </c>
      <c r="J2176" t="s">
        <v>1478</v>
      </c>
      <c r="K2176" t="s">
        <v>1386</v>
      </c>
      <c r="L2176">
        <v>0</v>
      </c>
      <c r="M2176">
        <v>0</v>
      </c>
      <c r="N2176">
        <v>0.76886559946755539</v>
      </c>
      <c r="O2176">
        <v>0</v>
      </c>
      <c r="P2176">
        <v>0</v>
      </c>
      <c r="Q2176">
        <v>0</v>
      </c>
      <c r="R2176" t="s">
        <v>531</v>
      </c>
      <c r="S2176" t="s">
        <v>531</v>
      </c>
      <c r="T2176" t="s">
        <v>531</v>
      </c>
      <c r="U2176" t="s">
        <v>531</v>
      </c>
      <c r="W2176" s="429">
        <f t="shared" si="47"/>
        <v>0</v>
      </c>
      <c r="X2176" s="429">
        <f t="shared" si="47"/>
        <v>0</v>
      </c>
      <c r="Y2176" s="429">
        <f t="shared" si="47"/>
        <v>0</v>
      </c>
      <c r="Z2176" s="429">
        <f t="shared" si="47"/>
        <v>0</v>
      </c>
      <c r="AA2176" s="429" t="s">
        <v>1296</v>
      </c>
    </row>
    <row r="2177" spans="1:27" x14ac:dyDescent="0.25">
      <c r="A2177" t="s">
        <v>149</v>
      </c>
      <c r="B2177" t="s">
        <v>186</v>
      </c>
      <c r="C2177" t="s">
        <v>1459</v>
      </c>
      <c r="D2177" t="s">
        <v>1384</v>
      </c>
      <c r="E2177" t="s">
        <v>1326</v>
      </c>
      <c r="F2177" t="s">
        <v>1293</v>
      </c>
      <c r="G2177">
        <v>35</v>
      </c>
      <c r="H2177" t="s">
        <v>1461</v>
      </c>
      <c r="I2177" t="s">
        <v>534</v>
      </c>
      <c r="J2177" t="s">
        <v>1478</v>
      </c>
      <c r="K2177" t="s">
        <v>1386</v>
      </c>
      <c r="L2177">
        <v>0</v>
      </c>
      <c r="M2177">
        <v>4.6131935968053321</v>
      </c>
      <c r="N2177">
        <v>0</v>
      </c>
      <c r="O2177">
        <v>0</v>
      </c>
      <c r="P2177">
        <v>0</v>
      </c>
      <c r="Q2177">
        <v>0</v>
      </c>
      <c r="R2177" t="s">
        <v>531</v>
      </c>
      <c r="S2177" t="s">
        <v>531</v>
      </c>
      <c r="T2177" t="s">
        <v>531</v>
      </c>
      <c r="U2177" t="s">
        <v>531</v>
      </c>
      <c r="W2177" s="429">
        <f t="shared" si="47"/>
        <v>0</v>
      </c>
      <c r="X2177" s="429">
        <f t="shared" si="47"/>
        <v>0</v>
      </c>
      <c r="Y2177" s="429">
        <f t="shared" si="47"/>
        <v>0</v>
      </c>
      <c r="Z2177" s="429">
        <f t="shared" si="47"/>
        <v>0</v>
      </c>
      <c r="AA2177" s="429" t="s">
        <v>1296</v>
      </c>
    </row>
    <row r="2178" spans="1:27" x14ac:dyDescent="0.25">
      <c r="A2178" t="s">
        <v>149</v>
      </c>
      <c r="B2178" t="s">
        <v>186</v>
      </c>
      <c r="C2178" t="s">
        <v>1459</v>
      </c>
      <c r="D2178" t="s">
        <v>1384</v>
      </c>
      <c r="E2178" t="s">
        <v>1326</v>
      </c>
      <c r="F2178" t="s">
        <v>1293</v>
      </c>
      <c r="G2178">
        <v>35</v>
      </c>
      <c r="H2178" t="s">
        <v>1461</v>
      </c>
      <c r="I2178" t="s">
        <v>534</v>
      </c>
      <c r="J2178" t="s">
        <v>1478</v>
      </c>
      <c r="K2178" t="s">
        <v>1386</v>
      </c>
      <c r="L2178">
        <v>10.17268331603227</v>
      </c>
      <c r="M2178">
        <v>2.3065967984026661</v>
      </c>
      <c r="N2178">
        <v>11.178122946105228</v>
      </c>
      <c r="O2178">
        <v>0</v>
      </c>
      <c r="P2178">
        <v>0</v>
      </c>
      <c r="Q2178">
        <v>0</v>
      </c>
      <c r="R2178" t="s">
        <v>531</v>
      </c>
      <c r="S2178" t="s">
        <v>531</v>
      </c>
      <c r="T2178" t="s">
        <v>531</v>
      </c>
      <c r="U2178" t="s">
        <v>531</v>
      </c>
      <c r="W2178" s="429">
        <f t="shared" si="47"/>
        <v>0</v>
      </c>
      <c r="X2178" s="429">
        <f t="shared" si="47"/>
        <v>0</v>
      </c>
      <c r="Y2178" s="429">
        <f t="shared" si="47"/>
        <v>0</v>
      </c>
      <c r="Z2178" s="429">
        <f t="shared" si="47"/>
        <v>0</v>
      </c>
      <c r="AA2178" s="429" t="s">
        <v>1296</v>
      </c>
    </row>
    <row r="2179" spans="1:27" x14ac:dyDescent="0.25">
      <c r="A2179" t="s">
        <v>149</v>
      </c>
      <c r="B2179" t="s">
        <v>186</v>
      </c>
      <c r="C2179" t="s">
        <v>1459</v>
      </c>
      <c r="D2179" t="s">
        <v>1384</v>
      </c>
      <c r="E2179" t="s">
        <v>1326</v>
      </c>
      <c r="F2179" t="s">
        <v>1293</v>
      </c>
      <c r="G2179">
        <v>35</v>
      </c>
      <c r="H2179" t="s">
        <v>1461</v>
      </c>
      <c r="I2179" t="s">
        <v>534</v>
      </c>
      <c r="J2179" t="s">
        <v>1478</v>
      </c>
      <c r="K2179" t="s">
        <v>1386</v>
      </c>
      <c r="L2179">
        <v>0</v>
      </c>
      <c r="M2179">
        <v>9.2263871936106643</v>
      </c>
      <c r="N2179">
        <v>0</v>
      </c>
      <c r="O2179">
        <v>0</v>
      </c>
      <c r="P2179">
        <v>0</v>
      </c>
      <c r="Q2179">
        <v>0</v>
      </c>
      <c r="R2179" t="s">
        <v>531</v>
      </c>
      <c r="S2179" t="s">
        <v>531</v>
      </c>
      <c r="T2179" t="s">
        <v>531</v>
      </c>
      <c r="U2179" t="s">
        <v>531</v>
      </c>
      <c r="W2179" s="429">
        <f t="shared" si="47"/>
        <v>0</v>
      </c>
      <c r="X2179" s="429">
        <f t="shared" si="47"/>
        <v>0</v>
      </c>
      <c r="Y2179" s="429">
        <f t="shared" si="47"/>
        <v>0</v>
      </c>
      <c r="Z2179" s="429">
        <f t="shared" ref="W2179:Z2242" si="48">IFERROR(U2179*1,0)</f>
        <v>0</v>
      </c>
      <c r="AA2179" s="429" t="s">
        <v>1296</v>
      </c>
    </row>
    <row r="2180" spans="1:27" x14ac:dyDescent="0.25">
      <c r="A2180" t="s">
        <v>149</v>
      </c>
      <c r="B2180" t="s">
        <v>186</v>
      </c>
      <c r="C2180" t="s">
        <v>1459</v>
      </c>
      <c r="D2180" t="s">
        <v>1384</v>
      </c>
      <c r="E2180" t="s">
        <v>1326</v>
      </c>
      <c r="F2180" t="s">
        <v>1293</v>
      </c>
      <c r="G2180">
        <v>35</v>
      </c>
      <c r="H2180" t="s">
        <v>1461</v>
      </c>
      <c r="I2180" t="s">
        <v>534</v>
      </c>
      <c r="J2180" t="s">
        <v>1478</v>
      </c>
      <c r="K2180" t="s">
        <v>1386</v>
      </c>
      <c r="L2180">
        <v>10.17268331603227</v>
      </c>
      <c r="M2180">
        <v>2.3065967984026661</v>
      </c>
      <c r="N2180">
        <v>11.178122946105228</v>
      </c>
      <c r="O2180">
        <v>0</v>
      </c>
      <c r="P2180">
        <v>0</v>
      </c>
      <c r="Q2180">
        <v>0</v>
      </c>
      <c r="R2180" t="s">
        <v>531</v>
      </c>
      <c r="S2180" t="s">
        <v>531</v>
      </c>
      <c r="T2180" t="s">
        <v>531</v>
      </c>
      <c r="U2180" t="s">
        <v>531</v>
      </c>
      <c r="W2180" s="429">
        <f t="shared" si="48"/>
        <v>0</v>
      </c>
      <c r="X2180" s="429">
        <f t="shared" si="48"/>
        <v>0</v>
      </c>
      <c r="Y2180" s="429">
        <f t="shared" si="48"/>
        <v>0</v>
      </c>
      <c r="Z2180" s="429">
        <f t="shared" si="48"/>
        <v>0</v>
      </c>
      <c r="AA2180" s="429" t="s">
        <v>1296</v>
      </c>
    </row>
    <row r="2181" spans="1:27" x14ac:dyDescent="0.25">
      <c r="A2181" t="s">
        <v>149</v>
      </c>
      <c r="B2181" t="s">
        <v>186</v>
      </c>
      <c r="C2181" t="s">
        <v>1459</v>
      </c>
      <c r="D2181" t="s">
        <v>1384</v>
      </c>
      <c r="E2181" t="s">
        <v>1326</v>
      </c>
      <c r="F2181" t="s">
        <v>1293</v>
      </c>
      <c r="G2181">
        <v>35</v>
      </c>
      <c r="H2181" t="s">
        <v>1461</v>
      </c>
      <c r="I2181" t="s">
        <v>534</v>
      </c>
      <c r="J2181" t="s">
        <v>1478</v>
      </c>
      <c r="K2181" t="s">
        <v>1386</v>
      </c>
      <c r="L2181">
        <v>0</v>
      </c>
      <c r="M2181">
        <v>0</v>
      </c>
      <c r="N2181">
        <v>0.76886559946755539</v>
      </c>
      <c r="O2181">
        <v>0</v>
      </c>
      <c r="P2181">
        <v>0</v>
      </c>
      <c r="Q2181">
        <v>0</v>
      </c>
      <c r="R2181" t="s">
        <v>531</v>
      </c>
      <c r="S2181" t="s">
        <v>531</v>
      </c>
      <c r="T2181" t="s">
        <v>531</v>
      </c>
      <c r="U2181" t="s">
        <v>531</v>
      </c>
      <c r="W2181" s="429">
        <f t="shared" si="48"/>
        <v>0</v>
      </c>
      <c r="X2181" s="429">
        <f t="shared" si="48"/>
        <v>0</v>
      </c>
      <c r="Y2181" s="429">
        <f t="shared" si="48"/>
        <v>0</v>
      </c>
      <c r="Z2181" s="429">
        <f t="shared" si="48"/>
        <v>0</v>
      </c>
      <c r="AA2181" s="429" t="s">
        <v>1296</v>
      </c>
    </row>
    <row r="2182" spans="1:27" x14ac:dyDescent="0.25">
      <c r="A2182" t="s">
        <v>149</v>
      </c>
      <c r="B2182" t="s">
        <v>186</v>
      </c>
      <c r="C2182" t="s">
        <v>1459</v>
      </c>
      <c r="D2182" t="s">
        <v>1384</v>
      </c>
      <c r="E2182" t="s">
        <v>1326</v>
      </c>
      <c r="F2182" t="s">
        <v>1293</v>
      </c>
      <c r="G2182">
        <v>35</v>
      </c>
      <c r="H2182" t="s">
        <v>1461</v>
      </c>
      <c r="I2182" t="s">
        <v>534</v>
      </c>
      <c r="J2182" t="s">
        <v>1478</v>
      </c>
      <c r="K2182" t="s">
        <v>1386</v>
      </c>
      <c r="L2182">
        <v>0</v>
      </c>
      <c r="M2182">
        <v>0.65057858416485459</v>
      </c>
      <c r="N2182">
        <v>0</v>
      </c>
      <c r="O2182">
        <v>0</v>
      </c>
      <c r="P2182">
        <v>0</v>
      </c>
      <c r="Q2182">
        <v>0</v>
      </c>
      <c r="R2182" t="s">
        <v>531</v>
      </c>
      <c r="S2182" t="s">
        <v>531</v>
      </c>
      <c r="T2182" t="s">
        <v>531</v>
      </c>
      <c r="U2182" t="s">
        <v>531</v>
      </c>
      <c r="W2182" s="429">
        <f t="shared" si="48"/>
        <v>0</v>
      </c>
      <c r="X2182" s="429">
        <f t="shared" si="48"/>
        <v>0</v>
      </c>
      <c r="Y2182" s="429">
        <f t="shared" si="48"/>
        <v>0</v>
      </c>
      <c r="Z2182" s="429">
        <f t="shared" si="48"/>
        <v>0</v>
      </c>
      <c r="AA2182" s="429" t="s">
        <v>1296</v>
      </c>
    </row>
    <row r="2183" spans="1:27" x14ac:dyDescent="0.25">
      <c r="A2183" t="s">
        <v>149</v>
      </c>
      <c r="B2183" t="s">
        <v>186</v>
      </c>
      <c r="C2183" t="s">
        <v>1459</v>
      </c>
      <c r="D2183" t="s">
        <v>1384</v>
      </c>
      <c r="E2183" t="s">
        <v>1326</v>
      </c>
      <c r="F2183" t="s">
        <v>1293</v>
      </c>
      <c r="G2183">
        <v>35</v>
      </c>
      <c r="H2183" t="s">
        <v>1461</v>
      </c>
      <c r="I2183" t="s">
        <v>534</v>
      </c>
      <c r="J2183" t="s">
        <v>1478</v>
      </c>
      <c r="K2183" t="s">
        <v>1386</v>
      </c>
      <c r="L2183">
        <v>11.651271007316032</v>
      </c>
      <c r="M2183">
        <v>7.7477995023269042</v>
      </c>
      <c r="N2183">
        <v>2.4840273213567174</v>
      </c>
      <c r="O2183">
        <v>0.76886559946755539</v>
      </c>
      <c r="P2183">
        <v>0</v>
      </c>
      <c r="Q2183">
        <v>0</v>
      </c>
      <c r="R2183" t="s">
        <v>531</v>
      </c>
      <c r="S2183" t="s">
        <v>531</v>
      </c>
      <c r="T2183" t="s">
        <v>531</v>
      </c>
      <c r="U2183" t="s">
        <v>531</v>
      </c>
      <c r="W2183" s="429">
        <f t="shared" si="48"/>
        <v>0</v>
      </c>
      <c r="X2183" s="429">
        <f t="shared" si="48"/>
        <v>0</v>
      </c>
      <c r="Y2183" s="429">
        <f t="shared" si="48"/>
        <v>0</v>
      </c>
      <c r="Z2183" s="429">
        <f t="shared" si="48"/>
        <v>0</v>
      </c>
      <c r="AA2183" s="429" t="s">
        <v>1296</v>
      </c>
    </row>
    <row r="2184" spans="1:27" x14ac:dyDescent="0.25">
      <c r="A2184" t="s">
        <v>149</v>
      </c>
      <c r="B2184" t="s">
        <v>186</v>
      </c>
      <c r="C2184" t="s">
        <v>1459</v>
      </c>
      <c r="D2184" t="s">
        <v>1384</v>
      </c>
      <c r="E2184" t="s">
        <v>1326</v>
      </c>
      <c r="F2184" t="s">
        <v>1293</v>
      </c>
      <c r="G2184">
        <v>35</v>
      </c>
      <c r="H2184" t="s">
        <v>1461</v>
      </c>
      <c r="I2184" t="s">
        <v>534</v>
      </c>
      <c r="J2184" t="s">
        <v>1478</v>
      </c>
      <c r="K2184" t="s">
        <v>1386</v>
      </c>
      <c r="L2184">
        <v>0</v>
      </c>
      <c r="M2184">
        <v>1.1237266453756578</v>
      </c>
      <c r="N2184">
        <v>0</v>
      </c>
      <c r="O2184">
        <v>0</v>
      </c>
      <c r="P2184">
        <v>0</v>
      </c>
      <c r="Q2184">
        <v>0</v>
      </c>
      <c r="R2184" t="s">
        <v>531</v>
      </c>
      <c r="S2184" t="s">
        <v>531</v>
      </c>
      <c r="T2184" t="s">
        <v>531</v>
      </c>
      <c r="U2184" t="s">
        <v>531</v>
      </c>
      <c r="W2184" s="429">
        <f t="shared" si="48"/>
        <v>0</v>
      </c>
      <c r="X2184" s="429">
        <f t="shared" si="48"/>
        <v>0</v>
      </c>
      <c r="Y2184" s="429">
        <f t="shared" si="48"/>
        <v>0</v>
      </c>
      <c r="Z2184" s="429">
        <f t="shared" si="48"/>
        <v>0</v>
      </c>
      <c r="AA2184" s="429" t="s">
        <v>1296</v>
      </c>
    </row>
    <row r="2185" spans="1:27" x14ac:dyDescent="0.25">
      <c r="A2185" t="s">
        <v>149</v>
      </c>
      <c r="B2185" t="s">
        <v>186</v>
      </c>
      <c r="C2185" t="s">
        <v>1459</v>
      </c>
      <c r="D2185" t="s">
        <v>1384</v>
      </c>
      <c r="E2185" t="s">
        <v>1326</v>
      </c>
      <c r="F2185" t="s">
        <v>1293</v>
      </c>
      <c r="G2185">
        <v>35</v>
      </c>
      <c r="H2185" t="s">
        <v>1461</v>
      </c>
      <c r="I2185" t="s">
        <v>534</v>
      </c>
      <c r="J2185" t="s">
        <v>1478</v>
      </c>
      <c r="K2185" t="s">
        <v>1386</v>
      </c>
      <c r="L2185">
        <v>0</v>
      </c>
      <c r="M2185">
        <v>9.2263871936106643</v>
      </c>
      <c r="N2185">
        <v>0</v>
      </c>
      <c r="O2185">
        <v>0</v>
      </c>
      <c r="P2185">
        <v>0</v>
      </c>
      <c r="Q2185">
        <v>0</v>
      </c>
      <c r="R2185" t="s">
        <v>531</v>
      </c>
      <c r="S2185" t="s">
        <v>531</v>
      </c>
      <c r="T2185" t="s">
        <v>531</v>
      </c>
      <c r="U2185" t="s">
        <v>531</v>
      </c>
      <c r="W2185" s="429">
        <f t="shared" si="48"/>
        <v>0</v>
      </c>
      <c r="X2185" s="429">
        <f t="shared" si="48"/>
        <v>0</v>
      </c>
      <c r="Y2185" s="429">
        <f t="shared" si="48"/>
        <v>0</v>
      </c>
      <c r="Z2185" s="429">
        <f t="shared" si="48"/>
        <v>0</v>
      </c>
      <c r="AA2185" s="429" t="s">
        <v>1296</v>
      </c>
    </row>
    <row r="2186" spans="1:27" x14ac:dyDescent="0.25">
      <c r="A2186" t="s">
        <v>149</v>
      </c>
      <c r="B2186" t="s">
        <v>186</v>
      </c>
      <c r="C2186" t="s">
        <v>1459</v>
      </c>
      <c r="D2186" t="s">
        <v>1384</v>
      </c>
      <c r="E2186" t="s">
        <v>1326</v>
      </c>
      <c r="F2186" t="s">
        <v>1293</v>
      </c>
      <c r="G2186">
        <v>35</v>
      </c>
      <c r="H2186" t="s">
        <v>1461</v>
      </c>
      <c r="I2186" t="s">
        <v>534</v>
      </c>
      <c r="J2186" t="s">
        <v>1478</v>
      </c>
      <c r="K2186" t="s">
        <v>1386</v>
      </c>
      <c r="L2186">
        <v>0</v>
      </c>
      <c r="M2186">
        <v>0.65057858416485459</v>
      </c>
      <c r="N2186">
        <v>0</v>
      </c>
      <c r="O2186">
        <v>0</v>
      </c>
      <c r="P2186">
        <v>0</v>
      </c>
      <c r="Q2186">
        <v>0</v>
      </c>
      <c r="R2186" t="s">
        <v>531</v>
      </c>
      <c r="S2186" t="s">
        <v>531</v>
      </c>
      <c r="T2186" t="s">
        <v>531</v>
      </c>
      <c r="U2186" t="s">
        <v>531</v>
      </c>
      <c r="W2186" s="429">
        <f t="shared" si="48"/>
        <v>0</v>
      </c>
      <c r="X2186" s="429">
        <f t="shared" si="48"/>
        <v>0</v>
      </c>
      <c r="Y2186" s="429">
        <f t="shared" si="48"/>
        <v>0</v>
      </c>
      <c r="Z2186" s="429">
        <f t="shared" si="48"/>
        <v>0</v>
      </c>
      <c r="AA2186" s="429" t="s">
        <v>1296</v>
      </c>
    </row>
    <row r="2187" spans="1:27" x14ac:dyDescent="0.25">
      <c r="A2187" t="s">
        <v>149</v>
      </c>
      <c r="B2187" t="s">
        <v>186</v>
      </c>
      <c r="C2187" t="s">
        <v>1459</v>
      </c>
      <c r="D2187" t="s">
        <v>1384</v>
      </c>
      <c r="E2187" t="s">
        <v>1326</v>
      </c>
      <c r="F2187" t="s">
        <v>1293</v>
      </c>
      <c r="G2187">
        <v>35</v>
      </c>
      <c r="H2187" t="s">
        <v>1461</v>
      </c>
      <c r="I2187" t="s">
        <v>534</v>
      </c>
      <c r="J2187" t="s">
        <v>1478</v>
      </c>
      <c r="K2187" t="s">
        <v>1386</v>
      </c>
      <c r="L2187">
        <v>0</v>
      </c>
      <c r="M2187">
        <v>0</v>
      </c>
      <c r="N2187">
        <v>0.76886559946755539</v>
      </c>
      <c r="O2187">
        <v>0</v>
      </c>
      <c r="P2187">
        <v>0</v>
      </c>
      <c r="Q2187">
        <v>0</v>
      </c>
      <c r="R2187" t="s">
        <v>531</v>
      </c>
      <c r="S2187" t="s">
        <v>531</v>
      </c>
      <c r="T2187" t="s">
        <v>531</v>
      </c>
      <c r="U2187" t="s">
        <v>531</v>
      </c>
      <c r="W2187" s="429">
        <f t="shared" si="48"/>
        <v>0</v>
      </c>
      <c r="X2187" s="429">
        <f t="shared" si="48"/>
        <v>0</v>
      </c>
      <c r="Y2187" s="429">
        <f t="shared" si="48"/>
        <v>0</v>
      </c>
      <c r="Z2187" s="429">
        <f t="shared" si="48"/>
        <v>0</v>
      </c>
      <c r="AA2187" s="429" t="s">
        <v>1296</v>
      </c>
    </row>
    <row r="2188" spans="1:27" x14ac:dyDescent="0.25">
      <c r="A2188" t="s">
        <v>149</v>
      </c>
      <c r="B2188" t="s">
        <v>186</v>
      </c>
      <c r="C2188" t="s">
        <v>1459</v>
      </c>
      <c r="D2188" t="s">
        <v>1384</v>
      </c>
      <c r="E2188" t="s">
        <v>1326</v>
      </c>
      <c r="F2188" t="s">
        <v>1293</v>
      </c>
      <c r="G2188">
        <v>35</v>
      </c>
      <c r="H2188" t="s">
        <v>1461</v>
      </c>
      <c r="I2188" t="s">
        <v>534</v>
      </c>
      <c r="J2188" t="s">
        <v>1478</v>
      </c>
      <c r="K2188" t="s">
        <v>1386</v>
      </c>
      <c r="L2188">
        <v>9.9361092854268698</v>
      </c>
      <c r="M2188">
        <v>1.7743052295405124</v>
      </c>
      <c r="N2188">
        <v>8.9306696553539116</v>
      </c>
      <c r="O2188">
        <v>0.59143507651350413</v>
      </c>
      <c r="P2188">
        <v>0</v>
      </c>
      <c r="Q2188">
        <v>0</v>
      </c>
      <c r="R2188" t="s">
        <v>531</v>
      </c>
      <c r="S2188" t="s">
        <v>531</v>
      </c>
      <c r="T2188" t="s">
        <v>531</v>
      </c>
      <c r="U2188" t="s">
        <v>531</v>
      </c>
      <c r="W2188" s="429">
        <f t="shared" si="48"/>
        <v>0</v>
      </c>
      <c r="X2188" s="429">
        <f t="shared" si="48"/>
        <v>0</v>
      </c>
      <c r="Y2188" s="429">
        <f t="shared" si="48"/>
        <v>0</v>
      </c>
      <c r="Z2188" s="429">
        <f t="shared" si="48"/>
        <v>0</v>
      </c>
      <c r="AA2188" s="429" t="s">
        <v>1296</v>
      </c>
    </row>
    <row r="2189" spans="1:27" x14ac:dyDescent="0.25">
      <c r="A2189" t="s">
        <v>149</v>
      </c>
      <c r="B2189" t="s">
        <v>186</v>
      </c>
      <c r="C2189" t="s">
        <v>1459</v>
      </c>
      <c r="D2189" t="s">
        <v>1384</v>
      </c>
      <c r="E2189" t="s">
        <v>1326</v>
      </c>
      <c r="F2189" t="s">
        <v>1293</v>
      </c>
      <c r="G2189">
        <v>35</v>
      </c>
      <c r="H2189" t="s">
        <v>1461</v>
      </c>
      <c r="I2189" t="s">
        <v>534</v>
      </c>
      <c r="J2189" t="s">
        <v>1478</v>
      </c>
      <c r="K2189" t="s">
        <v>1386</v>
      </c>
      <c r="L2189">
        <v>10.113539808380921</v>
      </c>
      <c r="M2189">
        <v>1.5968747065864612</v>
      </c>
      <c r="N2189">
        <v>9.1081001783079643</v>
      </c>
      <c r="O2189">
        <v>0.59143507651350413</v>
      </c>
      <c r="P2189">
        <v>0</v>
      </c>
      <c r="Q2189">
        <v>0</v>
      </c>
      <c r="R2189" t="s">
        <v>531</v>
      </c>
      <c r="S2189" t="s">
        <v>531</v>
      </c>
      <c r="T2189" t="s">
        <v>531</v>
      </c>
      <c r="U2189" t="s">
        <v>531</v>
      </c>
      <c r="W2189" s="429">
        <f t="shared" si="48"/>
        <v>0</v>
      </c>
      <c r="X2189" s="429">
        <f t="shared" si="48"/>
        <v>0</v>
      </c>
      <c r="Y2189" s="429">
        <f t="shared" si="48"/>
        <v>0</v>
      </c>
      <c r="Z2189" s="429">
        <f t="shared" si="48"/>
        <v>0</v>
      </c>
      <c r="AA2189" s="429" t="s">
        <v>1296</v>
      </c>
    </row>
    <row r="2190" spans="1:27" x14ac:dyDescent="0.25">
      <c r="A2190" t="s">
        <v>149</v>
      </c>
      <c r="B2190" t="s">
        <v>186</v>
      </c>
      <c r="C2190" t="s">
        <v>1459</v>
      </c>
      <c r="D2190" t="s">
        <v>1384</v>
      </c>
      <c r="E2190" t="s">
        <v>1326</v>
      </c>
      <c r="F2190" t="s">
        <v>1293</v>
      </c>
      <c r="G2190">
        <v>35</v>
      </c>
      <c r="H2190" t="s">
        <v>1461</v>
      </c>
      <c r="I2190" t="s">
        <v>534</v>
      </c>
      <c r="J2190" t="s">
        <v>1478</v>
      </c>
      <c r="K2190" t="s">
        <v>1386</v>
      </c>
      <c r="L2190">
        <v>10.113539808380921</v>
      </c>
      <c r="M2190">
        <v>1.5968747065864612</v>
      </c>
      <c r="N2190">
        <v>9.1081001783079643</v>
      </c>
      <c r="O2190">
        <v>0.59143507651350413</v>
      </c>
      <c r="P2190">
        <v>0</v>
      </c>
      <c r="Q2190">
        <v>0</v>
      </c>
      <c r="R2190" t="s">
        <v>531</v>
      </c>
      <c r="S2190" t="s">
        <v>531</v>
      </c>
      <c r="T2190" t="s">
        <v>531</v>
      </c>
      <c r="U2190" t="s">
        <v>531</v>
      </c>
      <c r="W2190" s="429">
        <f t="shared" si="48"/>
        <v>0</v>
      </c>
      <c r="X2190" s="429">
        <f t="shared" si="48"/>
        <v>0</v>
      </c>
      <c r="Y2190" s="429">
        <f t="shared" si="48"/>
        <v>0</v>
      </c>
      <c r="Z2190" s="429">
        <f t="shared" si="48"/>
        <v>0</v>
      </c>
      <c r="AA2190" s="429" t="s">
        <v>1296</v>
      </c>
    </row>
    <row r="2191" spans="1:27" x14ac:dyDescent="0.25">
      <c r="A2191" t="s">
        <v>149</v>
      </c>
      <c r="B2191" t="s">
        <v>186</v>
      </c>
      <c r="C2191" t="s">
        <v>1459</v>
      </c>
      <c r="D2191" t="s">
        <v>1384</v>
      </c>
      <c r="E2191" t="s">
        <v>1326</v>
      </c>
      <c r="F2191" t="s">
        <v>1293</v>
      </c>
      <c r="G2191">
        <v>35</v>
      </c>
      <c r="H2191" t="s">
        <v>1461</v>
      </c>
      <c r="I2191" t="s">
        <v>534</v>
      </c>
      <c r="J2191" t="s">
        <v>1478</v>
      </c>
      <c r="K2191" t="s">
        <v>1386</v>
      </c>
      <c r="L2191">
        <v>0</v>
      </c>
      <c r="M2191">
        <v>0.59143507651350413</v>
      </c>
      <c r="N2191">
        <v>0</v>
      </c>
      <c r="O2191">
        <v>0</v>
      </c>
      <c r="P2191">
        <v>0</v>
      </c>
      <c r="Q2191">
        <v>0</v>
      </c>
      <c r="R2191" t="s">
        <v>531</v>
      </c>
      <c r="S2191" t="s">
        <v>531</v>
      </c>
      <c r="T2191" t="s">
        <v>531</v>
      </c>
      <c r="U2191" t="s">
        <v>531</v>
      </c>
      <c r="W2191" s="429">
        <f t="shared" si="48"/>
        <v>0</v>
      </c>
      <c r="X2191" s="429">
        <f t="shared" si="48"/>
        <v>0</v>
      </c>
      <c r="Y2191" s="429">
        <f t="shared" si="48"/>
        <v>0</v>
      </c>
      <c r="Z2191" s="429">
        <f t="shared" si="48"/>
        <v>0</v>
      </c>
      <c r="AA2191" s="429" t="s">
        <v>1296</v>
      </c>
    </row>
    <row r="2192" spans="1:27" x14ac:dyDescent="0.25">
      <c r="A2192" t="s">
        <v>149</v>
      </c>
      <c r="B2192" t="s">
        <v>186</v>
      </c>
      <c r="C2192" t="s">
        <v>1459</v>
      </c>
      <c r="D2192" t="s">
        <v>1384</v>
      </c>
      <c r="E2192" t="s">
        <v>1326</v>
      </c>
      <c r="F2192" t="s">
        <v>1293</v>
      </c>
      <c r="G2192">
        <v>35</v>
      </c>
      <c r="H2192" t="s">
        <v>1464</v>
      </c>
      <c r="I2192" t="s">
        <v>186</v>
      </c>
      <c r="J2192" t="s">
        <v>1478</v>
      </c>
      <c r="K2192" t="s">
        <v>1386</v>
      </c>
      <c r="L2192">
        <v>14.194441836324099</v>
      </c>
      <c r="M2192">
        <v>8.8715261477025624</v>
      </c>
      <c r="N2192">
        <v>24.367125152356373</v>
      </c>
      <c r="O2192">
        <v>0</v>
      </c>
      <c r="P2192">
        <v>0</v>
      </c>
      <c r="Q2192">
        <v>0</v>
      </c>
      <c r="R2192" t="s">
        <v>531</v>
      </c>
      <c r="S2192" t="s">
        <v>531</v>
      </c>
      <c r="T2192" t="s">
        <v>531</v>
      </c>
      <c r="U2192" t="s">
        <v>531</v>
      </c>
      <c r="W2192" s="429">
        <f t="shared" si="48"/>
        <v>0</v>
      </c>
      <c r="X2192" s="429">
        <f t="shared" si="48"/>
        <v>0</v>
      </c>
      <c r="Y2192" s="429">
        <f t="shared" si="48"/>
        <v>0</v>
      </c>
      <c r="Z2192" s="429">
        <f t="shared" si="48"/>
        <v>0</v>
      </c>
      <c r="AA2192" s="429" t="s">
        <v>1296</v>
      </c>
    </row>
    <row r="2193" spans="1:27" x14ac:dyDescent="0.25">
      <c r="A2193" t="s">
        <v>149</v>
      </c>
      <c r="B2193" t="s">
        <v>186</v>
      </c>
      <c r="C2193" t="s">
        <v>1459</v>
      </c>
      <c r="D2193" t="s">
        <v>1384</v>
      </c>
      <c r="E2193" t="s">
        <v>1326</v>
      </c>
      <c r="F2193" t="s">
        <v>1293</v>
      </c>
      <c r="G2193">
        <v>35</v>
      </c>
      <c r="H2193" t="s">
        <v>1464</v>
      </c>
      <c r="I2193" t="s">
        <v>186</v>
      </c>
      <c r="J2193" t="s">
        <v>1478</v>
      </c>
      <c r="K2193" t="s">
        <v>1386</v>
      </c>
      <c r="L2193">
        <v>0</v>
      </c>
      <c r="M2193">
        <v>0.29571753825675207</v>
      </c>
      <c r="N2193">
        <v>0</v>
      </c>
      <c r="O2193">
        <v>0</v>
      </c>
      <c r="P2193">
        <v>0</v>
      </c>
      <c r="Q2193">
        <v>0</v>
      </c>
      <c r="R2193" t="s">
        <v>531</v>
      </c>
      <c r="S2193" t="s">
        <v>531</v>
      </c>
      <c r="T2193" t="s">
        <v>531</v>
      </c>
      <c r="U2193" t="s">
        <v>531</v>
      </c>
      <c r="W2193" s="429">
        <f t="shared" si="48"/>
        <v>0</v>
      </c>
      <c r="X2193" s="429">
        <f t="shared" si="48"/>
        <v>0</v>
      </c>
      <c r="Y2193" s="429">
        <f t="shared" si="48"/>
        <v>0</v>
      </c>
      <c r="Z2193" s="429">
        <f t="shared" si="48"/>
        <v>0</v>
      </c>
      <c r="AA2193" s="429" t="s">
        <v>1296</v>
      </c>
    </row>
    <row r="2194" spans="1:27" x14ac:dyDescent="0.25">
      <c r="A2194" t="s">
        <v>149</v>
      </c>
      <c r="B2194" t="s">
        <v>186</v>
      </c>
      <c r="C2194" t="s">
        <v>1459</v>
      </c>
      <c r="D2194" t="s">
        <v>1384</v>
      </c>
      <c r="E2194" t="s">
        <v>1326</v>
      </c>
      <c r="F2194" t="s">
        <v>1293</v>
      </c>
      <c r="G2194">
        <v>35</v>
      </c>
      <c r="H2194" t="s">
        <v>1464</v>
      </c>
      <c r="I2194" t="s">
        <v>186</v>
      </c>
      <c r="J2194" t="s">
        <v>1478</v>
      </c>
      <c r="K2194" t="s">
        <v>1386</v>
      </c>
      <c r="L2194">
        <v>11.946988545572783</v>
      </c>
      <c r="M2194">
        <v>5.5594897192269395</v>
      </c>
      <c r="N2194">
        <v>23.893977091145565</v>
      </c>
      <c r="O2194">
        <v>0</v>
      </c>
      <c r="P2194">
        <v>0</v>
      </c>
      <c r="Q2194">
        <v>0</v>
      </c>
      <c r="R2194" t="s">
        <v>531</v>
      </c>
      <c r="S2194" t="s">
        <v>531</v>
      </c>
      <c r="T2194" t="s">
        <v>531</v>
      </c>
      <c r="U2194" t="s">
        <v>531</v>
      </c>
      <c r="W2194" s="429">
        <f t="shared" si="48"/>
        <v>0</v>
      </c>
      <c r="X2194" s="429">
        <f t="shared" si="48"/>
        <v>0</v>
      </c>
      <c r="Y2194" s="429">
        <f t="shared" si="48"/>
        <v>0</v>
      </c>
      <c r="Z2194" s="429">
        <f t="shared" si="48"/>
        <v>0</v>
      </c>
      <c r="AA2194" s="429" t="s">
        <v>1296</v>
      </c>
    </row>
    <row r="2195" spans="1:27" x14ac:dyDescent="0.25">
      <c r="A2195" t="s">
        <v>149</v>
      </c>
      <c r="B2195" t="s">
        <v>186</v>
      </c>
      <c r="C2195" t="s">
        <v>1459</v>
      </c>
      <c r="D2195" t="s">
        <v>1384</v>
      </c>
      <c r="E2195" t="s">
        <v>1326</v>
      </c>
      <c r="F2195" t="s">
        <v>1293</v>
      </c>
      <c r="G2195">
        <v>35</v>
      </c>
      <c r="H2195" t="s">
        <v>1464</v>
      </c>
      <c r="I2195" t="s">
        <v>186</v>
      </c>
      <c r="J2195" t="s">
        <v>1478</v>
      </c>
      <c r="K2195" t="s">
        <v>1386</v>
      </c>
      <c r="L2195">
        <v>19.813075063202387</v>
      </c>
      <c r="M2195">
        <v>4.0217585202918276</v>
      </c>
      <c r="N2195">
        <v>14.549302882232203</v>
      </c>
      <c r="O2195">
        <v>0</v>
      </c>
      <c r="P2195">
        <v>0</v>
      </c>
      <c r="Q2195">
        <v>0</v>
      </c>
      <c r="R2195" t="s">
        <v>531</v>
      </c>
      <c r="S2195" t="s">
        <v>531</v>
      </c>
      <c r="T2195" t="s">
        <v>531</v>
      </c>
      <c r="U2195" t="s">
        <v>531</v>
      </c>
      <c r="W2195" s="429">
        <f t="shared" si="48"/>
        <v>0</v>
      </c>
      <c r="X2195" s="429">
        <f t="shared" si="48"/>
        <v>0</v>
      </c>
      <c r="Y2195" s="429">
        <f t="shared" si="48"/>
        <v>0</v>
      </c>
      <c r="Z2195" s="429">
        <f t="shared" si="48"/>
        <v>0</v>
      </c>
      <c r="AA2195" s="429" t="s">
        <v>1296</v>
      </c>
    </row>
    <row r="2196" spans="1:27" x14ac:dyDescent="0.25">
      <c r="A2196" t="s">
        <v>149</v>
      </c>
      <c r="B2196" t="s">
        <v>186</v>
      </c>
      <c r="C2196" t="s">
        <v>1459</v>
      </c>
      <c r="D2196" t="s">
        <v>1384</v>
      </c>
      <c r="E2196" t="s">
        <v>1326</v>
      </c>
      <c r="F2196" t="s">
        <v>1293</v>
      </c>
      <c r="G2196">
        <v>35</v>
      </c>
      <c r="H2196" t="s">
        <v>1464</v>
      </c>
      <c r="I2196" t="s">
        <v>186</v>
      </c>
      <c r="J2196" t="s">
        <v>1478</v>
      </c>
      <c r="K2196" t="s">
        <v>1386</v>
      </c>
      <c r="L2196">
        <v>11.946988545572783</v>
      </c>
      <c r="M2196">
        <v>3.962615012640478</v>
      </c>
      <c r="N2196">
        <v>1.4785876912837603</v>
      </c>
      <c r="O2196">
        <v>0</v>
      </c>
      <c r="P2196">
        <v>0</v>
      </c>
      <c r="Q2196">
        <v>0</v>
      </c>
      <c r="R2196" t="s">
        <v>531</v>
      </c>
      <c r="S2196" t="s">
        <v>531</v>
      </c>
      <c r="T2196" t="s">
        <v>531</v>
      </c>
      <c r="U2196" t="s">
        <v>531</v>
      </c>
      <c r="W2196" s="429">
        <f t="shared" si="48"/>
        <v>0</v>
      </c>
      <c r="X2196" s="429">
        <f t="shared" si="48"/>
        <v>0</v>
      </c>
      <c r="Y2196" s="429">
        <f t="shared" si="48"/>
        <v>0</v>
      </c>
      <c r="Z2196" s="429">
        <f t="shared" si="48"/>
        <v>0</v>
      </c>
      <c r="AA2196" s="429" t="s">
        <v>1296</v>
      </c>
    </row>
    <row r="2197" spans="1:27" x14ac:dyDescent="0.25">
      <c r="A2197" t="s">
        <v>149</v>
      </c>
      <c r="B2197" t="s">
        <v>186</v>
      </c>
      <c r="C2197" t="s">
        <v>1459</v>
      </c>
      <c r="D2197" t="s">
        <v>1384</v>
      </c>
      <c r="E2197" t="s">
        <v>1326</v>
      </c>
      <c r="F2197" t="s">
        <v>1293</v>
      </c>
      <c r="G2197">
        <v>35</v>
      </c>
      <c r="H2197" t="s">
        <v>1464</v>
      </c>
      <c r="I2197" t="s">
        <v>186</v>
      </c>
      <c r="J2197" t="s">
        <v>1478</v>
      </c>
      <c r="K2197" t="s">
        <v>1386</v>
      </c>
      <c r="L2197">
        <v>11.946988545572783</v>
      </c>
      <c r="M2197">
        <v>3.962615012640478</v>
      </c>
      <c r="N2197">
        <v>1.4785876912837603</v>
      </c>
      <c r="O2197">
        <v>0</v>
      </c>
      <c r="P2197">
        <v>0</v>
      </c>
      <c r="Q2197">
        <v>0</v>
      </c>
      <c r="R2197" t="s">
        <v>531</v>
      </c>
      <c r="S2197" t="s">
        <v>531</v>
      </c>
      <c r="T2197" t="s">
        <v>531</v>
      </c>
      <c r="U2197" t="s">
        <v>531</v>
      </c>
      <c r="W2197" s="429">
        <f t="shared" si="48"/>
        <v>0</v>
      </c>
      <c r="X2197" s="429">
        <f t="shared" si="48"/>
        <v>0</v>
      </c>
      <c r="Y2197" s="429">
        <f t="shared" si="48"/>
        <v>0</v>
      </c>
      <c r="Z2197" s="429">
        <f t="shared" si="48"/>
        <v>0</v>
      </c>
      <c r="AA2197" s="429" t="s">
        <v>1296</v>
      </c>
    </row>
    <row r="2198" spans="1:27" x14ac:dyDescent="0.25">
      <c r="A2198" t="s">
        <v>149</v>
      </c>
      <c r="B2198" t="s">
        <v>186</v>
      </c>
      <c r="C2198" t="s">
        <v>1459</v>
      </c>
      <c r="D2198" t="s">
        <v>1384</v>
      </c>
      <c r="E2198" t="s">
        <v>1326</v>
      </c>
      <c r="F2198" t="s">
        <v>1293</v>
      </c>
      <c r="G2198">
        <v>35</v>
      </c>
      <c r="H2198" t="s">
        <v>1464</v>
      </c>
      <c r="I2198" t="s">
        <v>186</v>
      </c>
      <c r="J2198" t="s">
        <v>1478</v>
      </c>
      <c r="K2198" t="s">
        <v>1386</v>
      </c>
      <c r="L2198">
        <v>0</v>
      </c>
      <c r="M2198">
        <v>1.3011571683297092</v>
      </c>
      <c r="N2198">
        <v>0</v>
      </c>
      <c r="O2198">
        <v>0</v>
      </c>
      <c r="P2198">
        <v>0</v>
      </c>
      <c r="Q2198">
        <v>0</v>
      </c>
      <c r="R2198" t="s">
        <v>531</v>
      </c>
      <c r="S2198" t="s">
        <v>531</v>
      </c>
      <c r="T2198" t="s">
        <v>531</v>
      </c>
      <c r="U2198" t="s">
        <v>531</v>
      </c>
      <c r="W2198" s="429">
        <f t="shared" si="48"/>
        <v>0</v>
      </c>
      <c r="X2198" s="429">
        <f t="shared" si="48"/>
        <v>0</v>
      </c>
      <c r="Y2198" s="429">
        <f t="shared" si="48"/>
        <v>0</v>
      </c>
      <c r="Z2198" s="429">
        <f t="shared" si="48"/>
        <v>0</v>
      </c>
      <c r="AA2198" s="429" t="s">
        <v>1296</v>
      </c>
    </row>
    <row r="2199" spans="1:27" x14ac:dyDescent="0.25">
      <c r="A2199" t="s">
        <v>149</v>
      </c>
      <c r="B2199" t="s">
        <v>186</v>
      </c>
      <c r="C2199" t="s">
        <v>1459</v>
      </c>
      <c r="D2199" t="s">
        <v>1384</v>
      </c>
      <c r="E2199" t="s">
        <v>1326</v>
      </c>
      <c r="F2199" t="s">
        <v>1293</v>
      </c>
      <c r="G2199">
        <v>35</v>
      </c>
      <c r="H2199" t="s">
        <v>1464</v>
      </c>
      <c r="I2199" t="s">
        <v>186</v>
      </c>
      <c r="J2199" t="s">
        <v>1478</v>
      </c>
      <c r="K2199" t="s">
        <v>1386</v>
      </c>
      <c r="L2199">
        <v>0</v>
      </c>
      <c r="M2199">
        <v>5.9143507651350413</v>
      </c>
      <c r="N2199">
        <v>0</v>
      </c>
      <c r="O2199">
        <v>0</v>
      </c>
      <c r="P2199">
        <v>0</v>
      </c>
      <c r="Q2199">
        <v>0</v>
      </c>
      <c r="R2199" t="s">
        <v>531</v>
      </c>
      <c r="S2199" t="s">
        <v>531</v>
      </c>
      <c r="T2199" t="s">
        <v>531</v>
      </c>
      <c r="U2199" t="s">
        <v>531</v>
      </c>
      <c r="W2199" s="429">
        <f t="shared" si="48"/>
        <v>0</v>
      </c>
      <c r="X2199" s="429">
        <f t="shared" si="48"/>
        <v>0</v>
      </c>
      <c r="Y2199" s="429">
        <f t="shared" si="48"/>
        <v>0</v>
      </c>
      <c r="Z2199" s="429">
        <f t="shared" si="48"/>
        <v>0</v>
      </c>
      <c r="AA2199" s="429" t="s">
        <v>1296</v>
      </c>
    </row>
    <row r="2200" spans="1:27" x14ac:dyDescent="0.25">
      <c r="A2200" t="s">
        <v>149</v>
      </c>
      <c r="B2200" t="s">
        <v>186</v>
      </c>
      <c r="C2200" t="s">
        <v>1459</v>
      </c>
      <c r="D2200" t="s">
        <v>1384</v>
      </c>
      <c r="E2200" t="s">
        <v>1326</v>
      </c>
      <c r="F2200" t="s">
        <v>1293</v>
      </c>
      <c r="G2200">
        <v>35</v>
      </c>
      <c r="H2200" t="s">
        <v>1464</v>
      </c>
      <c r="I2200" t="s">
        <v>186</v>
      </c>
      <c r="J2200" t="s">
        <v>1478</v>
      </c>
      <c r="K2200" t="s">
        <v>1386</v>
      </c>
      <c r="L2200">
        <v>14.229927940914909</v>
      </c>
      <c r="M2200">
        <v>1.1237266453756578</v>
      </c>
      <c r="N2200">
        <v>1.0527544361940373</v>
      </c>
      <c r="O2200">
        <v>0</v>
      </c>
      <c r="P2200">
        <v>0</v>
      </c>
      <c r="Q2200">
        <v>0</v>
      </c>
      <c r="R2200" t="s">
        <v>531</v>
      </c>
      <c r="S2200" t="s">
        <v>531</v>
      </c>
      <c r="T2200" t="s">
        <v>531</v>
      </c>
      <c r="U2200" t="s">
        <v>531</v>
      </c>
      <c r="W2200" s="429">
        <f t="shared" si="48"/>
        <v>0</v>
      </c>
      <c r="X2200" s="429">
        <f t="shared" si="48"/>
        <v>0</v>
      </c>
      <c r="Y2200" s="429">
        <f t="shared" si="48"/>
        <v>0</v>
      </c>
      <c r="Z2200" s="429">
        <f t="shared" si="48"/>
        <v>0</v>
      </c>
      <c r="AA2200" s="429" t="s">
        <v>1296</v>
      </c>
    </row>
    <row r="2201" spans="1:27" x14ac:dyDescent="0.25">
      <c r="A2201" t="s">
        <v>149</v>
      </c>
      <c r="B2201" t="s">
        <v>186</v>
      </c>
      <c r="C2201" t="s">
        <v>1459</v>
      </c>
      <c r="D2201" t="s">
        <v>1384</v>
      </c>
      <c r="E2201" t="s">
        <v>1326</v>
      </c>
      <c r="F2201" t="s">
        <v>1293</v>
      </c>
      <c r="G2201">
        <v>35</v>
      </c>
      <c r="H2201" t="s">
        <v>1464</v>
      </c>
      <c r="I2201" t="s">
        <v>186</v>
      </c>
      <c r="J2201" t="s">
        <v>1478</v>
      </c>
      <c r="K2201" t="s">
        <v>1386</v>
      </c>
      <c r="L2201">
        <v>0</v>
      </c>
      <c r="M2201">
        <v>1.3603006759810594</v>
      </c>
      <c r="N2201">
        <v>0</v>
      </c>
      <c r="O2201">
        <v>0</v>
      </c>
      <c r="P2201">
        <v>0</v>
      </c>
      <c r="Q2201">
        <v>0</v>
      </c>
      <c r="R2201" t="s">
        <v>531</v>
      </c>
      <c r="S2201" t="s">
        <v>531</v>
      </c>
      <c r="T2201" t="s">
        <v>531</v>
      </c>
      <c r="U2201" t="s">
        <v>531</v>
      </c>
      <c r="W2201" s="429">
        <f t="shared" si="48"/>
        <v>0</v>
      </c>
      <c r="X2201" s="429">
        <f t="shared" si="48"/>
        <v>0</v>
      </c>
      <c r="Y2201" s="429">
        <f t="shared" si="48"/>
        <v>0</v>
      </c>
      <c r="Z2201" s="429">
        <f t="shared" si="48"/>
        <v>0</v>
      </c>
      <c r="AA2201" s="429" t="s">
        <v>1296</v>
      </c>
    </row>
    <row r="2202" spans="1:27" x14ac:dyDescent="0.25">
      <c r="A2202" t="s">
        <v>149</v>
      </c>
      <c r="B2202" t="s">
        <v>186</v>
      </c>
      <c r="C2202" t="s">
        <v>1459</v>
      </c>
      <c r="D2202" t="s">
        <v>1384</v>
      </c>
      <c r="E2202" t="s">
        <v>1326</v>
      </c>
      <c r="F2202" t="s">
        <v>1293</v>
      </c>
      <c r="G2202">
        <v>35</v>
      </c>
      <c r="H2202" t="s">
        <v>1464</v>
      </c>
      <c r="I2202" t="s">
        <v>186</v>
      </c>
      <c r="J2202" t="s">
        <v>1478</v>
      </c>
      <c r="K2202" t="s">
        <v>1386</v>
      </c>
      <c r="L2202">
        <v>0.82800910711890574</v>
      </c>
      <c r="M2202">
        <v>1.1828701530270084E-2</v>
      </c>
      <c r="N2202">
        <v>1.3603006759810594</v>
      </c>
      <c r="O2202">
        <v>0</v>
      </c>
      <c r="P2202">
        <v>0</v>
      </c>
      <c r="Q2202">
        <v>0</v>
      </c>
      <c r="R2202" t="s">
        <v>531</v>
      </c>
      <c r="S2202" t="s">
        <v>531</v>
      </c>
      <c r="T2202" t="s">
        <v>531</v>
      </c>
      <c r="U2202" t="s">
        <v>531</v>
      </c>
      <c r="W2202" s="429">
        <f t="shared" si="48"/>
        <v>0</v>
      </c>
      <c r="X2202" s="429">
        <f t="shared" si="48"/>
        <v>0</v>
      </c>
      <c r="Y2202" s="429">
        <f t="shared" si="48"/>
        <v>0</v>
      </c>
      <c r="Z2202" s="429">
        <f t="shared" si="48"/>
        <v>0</v>
      </c>
      <c r="AA2202" s="429" t="s">
        <v>1296</v>
      </c>
    </row>
    <row r="2203" spans="1:27" x14ac:dyDescent="0.25">
      <c r="A2203" t="s">
        <v>149</v>
      </c>
      <c r="B2203" t="s">
        <v>186</v>
      </c>
      <c r="C2203" t="s">
        <v>1459</v>
      </c>
      <c r="D2203" t="s">
        <v>1384</v>
      </c>
      <c r="E2203" t="s">
        <v>1326</v>
      </c>
      <c r="F2203" t="s">
        <v>1293</v>
      </c>
      <c r="G2203">
        <v>35</v>
      </c>
      <c r="H2203" t="s">
        <v>1464</v>
      </c>
      <c r="I2203" t="s">
        <v>186</v>
      </c>
      <c r="J2203" t="s">
        <v>1478</v>
      </c>
      <c r="K2203" t="s">
        <v>1386</v>
      </c>
      <c r="L2203">
        <v>7.0972209181620491E-2</v>
      </c>
      <c r="M2203">
        <v>5.9143507651350418E-3</v>
      </c>
      <c r="N2203">
        <v>5.9143507651350416E-2</v>
      </c>
      <c r="O2203">
        <v>0</v>
      </c>
      <c r="P2203">
        <v>0</v>
      </c>
      <c r="Q2203">
        <v>0</v>
      </c>
      <c r="R2203" t="s">
        <v>531</v>
      </c>
      <c r="S2203" t="s">
        <v>531</v>
      </c>
      <c r="T2203" t="s">
        <v>531</v>
      </c>
      <c r="U2203" t="s">
        <v>531</v>
      </c>
      <c r="W2203" s="429">
        <f t="shared" si="48"/>
        <v>0</v>
      </c>
      <c r="X2203" s="429">
        <f t="shared" si="48"/>
        <v>0</v>
      </c>
      <c r="Y2203" s="429">
        <f t="shared" si="48"/>
        <v>0</v>
      </c>
      <c r="Z2203" s="429">
        <f t="shared" si="48"/>
        <v>0</v>
      </c>
      <c r="AA2203" s="429" t="s">
        <v>1296</v>
      </c>
    </row>
    <row r="2204" spans="1:27" x14ac:dyDescent="0.25">
      <c r="A2204" t="s">
        <v>149</v>
      </c>
      <c r="B2204" t="s">
        <v>186</v>
      </c>
      <c r="C2204" t="s">
        <v>1459</v>
      </c>
      <c r="D2204" t="s">
        <v>1384</v>
      </c>
      <c r="E2204" t="s">
        <v>1326</v>
      </c>
      <c r="F2204" t="s">
        <v>1293</v>
      </c>
      <c r="G2204">
        <v>35</v>
      </c>
      <c r="H2204" t="s">
        <v>1464</v>
      </c>
      <c r="I2204" t="s">
        <v>186</v>
      </c>
      <c r="J2204" t="s">
        <v>1478</v>
      </c>
      <c r="K2204" t="s">
        <v>1386</v>
      </c>
      <c r="L2204">
        <v>8.8833548492328323</v>
      </c>
      <c r="M2204">
        <v>3.8088418927469667</v>
      </c>
      <c r="N2204">
        <v>8.8833548492328323</v>
      </c>
      <c r="O2204">
        <v>0</v>
      </c>
      <c r="P2204">
        <v>0</v>
      </c>
      <c r="Q2204">
        <v>0</v>
      </c>
      <c r="R2204" t="s">
        <v>531</v>
      </c>
      <c r="S2204" t="s">
        <v>531</v>
      </c>
      <c r="T2204" t="s">
        <v>531</v>
      </c>
      <c r="U2204" t="s">
        <v>531</v>
      </c>
      <c r="W2204" s="429">
        <f t="shared" si="48"/>
        <v>0</v>
      </c>
      <c r="X2204" s="429">
        <f t="shared" si="48"/>
        <v>0</v>
      </c>
      <c r="Y2204" s="429">
        <f t="shared" si="48"/>
        <v>0</v>
      </c>
      <c r="Z2204" s="429">
        <f t="shared" si="48"/>
        <v>0</v>
      </c>
      <c r="AA2204" s="429" t="s">
        <v>1296</v>
      </c>
    </row>
    <row r="2205" spans="1:27" x14ac:dyDescent="0.25">
      <c r="A2205" t="s">
        <v>149</v>
      </c>
      <c r="B2205" t="s">
        <v>186</v>
      </c>
      <c r="C2205" t="s">
        <v>1459</v>
      </c>
      <c r="D2205" t="s">
        <v>1384</v>
      </c>
      <c r="E2205" t="s">
        <v>1326</v>
      </c>
      <c r="F2205" t="s">
        <v>1293</v>
      </c>
      <c r="G2205">
        <v>35</v>
      </c>
      <c r="H2205" t="s">
        <v>1464</v>
      </c>
      <c r="I2205" t="s">
        <v>186</v>
      </c>
      <c r="J2205" t="s">
        <v>1478</v>
      </c>
      <c r="K2205" t="s">
        <v>1386</v>
      </c>
      <c r="L2205">
        <v>8.8833548492328323</v>
      </c>
      <c r="M2205">
        <v>3.8088418927469667</v>
      </c>
      <c r="N2205">
        <v>8.8833548492328323</v>
      </c>
      <c r="O2205">
        <v>0</v>
      </c>
      <c r="P2205">
        <v>0</v>
      </c>
      <c r="Q2205">
        <v>0</v>
      </c>
      <c r="R2205" t="s">
        <v>531</v>
      </c>
      <c r="S2205" t="s">
        <v>531</v>
      </c>
      <c r="T2205" t="s">
        <v>531</v>
      </c>
      <c r="U2205" t="s">
        <v>531</v>
      </c>
      <c r="W2205" s="429">
        <f t="shared" si="48"/>
        <v>0</v>
      </c>
      <c r="X2205" s="429">
        <f t="shared" si="48"/>
        <v>0</v>
      </c>
      <c r="Y2205" s="429">
        <f t="shared" si="48"/>
        <v>0</v>
      </c>
      <c r="Z2205" s="429">
        <f t="shared" si="48"/>
        <v>0</v>
      </c>
      <c r="AA2205" s="429" t="s">
        <v>1296</v>
      </c>
    </row>
    <row r="2206" spans="1:27" x14ac:dyDescent="0.25">
      <c r="A2206" t="s">
        <v>149</v>
      </c>
      <c r="B2206" t="s">
        <v>186</v>
      </c>
      <c r="C2206" t="s">
        <v>1459</v>
      </c>
      <c r="D2206" t="s">
        <v>1384</v>
      </c>
      <c r="E2206" t="s">
        <v>1326</v>
      </c>
      <c r="F2206" t="s">
        <v>1293</v>
      </c>
      <c r="G2206">
        <v>35</v>
      </c>
      <c r="H2206" t="s">
        <v>1464</v>
      </c>
      <c r="I2206" t="s">
        <v>186</v>
      </c>
      <c r="J2206" t="s">
        <v>1478</v>
      </c>
      <c r="K2206" t="s">
        <v>1386</v>
      </c>
      <c r="L2206">
        <v>0.13011571683297091</v>
      </c>
      <c r="M2206">
        <v>0</v>
      </c>
      <c r="N2206">
        <v>0.10645831377243074</v>
      </c>
      <c r="O2206">
        <v>0</v>
      </c>
      <c r="P2206">
        <v>0</v>
      </c>
      <c r="Q2206">
        <v>0</v>
      </c>
      <c r="R2206" t="s">
        <v>531</v>
      </c>
      <c r="S2206" t="s">
        <v>531</v>
      </c>
      <c r="T2206" t="s">
        <v>531</v>
      </c>
      <c r="U2206" t="s">
        <v>531</v>
      </c>
      <c r="W2206" s="429">
        <f t="shared" si="48"/>
        <v>0</v>
      </c>
      <c r="X2206" s="429">
        <f t="shared" si="48"/>
        <v>0</v>
      </c>
      <c r="Y2206" s="429">
        <f t="shared" si="48"/>
        <v>0</v>
      </c>
      <c r="Z2206" s="429">
        <f t="shared" si="48"/>
        <v>0</v>
      </c>
      <c r="AA2206" s="429" t="s">
        <v>1296</v>
      </c>
    </row>
    <row r="2207" spans="1:27" x14ac:dyDescent="0.25">
      <c r="A2207" t="s">
        <v>149</v>
      </c>
      <c r="B2207" t="s">
        <v>186</v>
      </c>
      <c r="C2207" t="s">
        <v>1459</v>
      </c>
      <c r="D2207" t="s">
        <v>1384</v>
      </c>
      <c r="E2207" t="s">
        <v>1326</v>
      </c>
      <c r="F2207" t="s">
        <v>1293</v>
      </c>
      <c r="G2207">
        <v>35</v>
      </c>
      <c r="H2207" t="s">
        <v>1464</v>
      </c>
      <c r="I2207" t="s">
        <v>186</v>
      </c>
      <c r="J2207" t="s">
        <v>1478</v>
      </c>
      <c r="K2207" t="s">
        <v>1386</v>
      </c>
      <c r="L2207">
        <v>0</v>
      </c>
      <c r="M2207">
        <v>0.17743052295405123</v>
      </c>
      <c r="N2207">
        <v>0</v>
      </c>
      <c r="O2207">
        <v>0</v>
      </c>
      <c r="P2207">
        <v>0</v>
      </c>
      <c r="Q2207">
        <v>0</v>
      </c>
      <c r="R2207" t="s">
        <v>531</v>
      </c>
      <c r="S2207" t="s">
        <v>531</v>
      </c>
      <c r="T2207" t="s">
        <v>531</v>
      </c>
      <c r="U2207" t="s">
        <v>531</v>
      </c>
      <c r="W2207" s="429">
        <f t="shared" si="48"/>
        <v>0</v>
      </c>
      <c r="X2207" s="429">
        <f t="shared" si="48"/>
        <v>0</v>
      </c>
      <c r="Y2207" s="429">
        <f t="shared" si="48"/>
        <v>0</v>
      </c>
      <c r="Z2207" s="429">
        <f t="shared" si="48"/>
        <v>0</v>
      </c>
      <c r="AA2207" s="429" t="s">
        <v>1296</v>
      </c>
    </row>
    <row r="2208" spans="1:27" x14ac:dyDescent="0.25">
      <c r="A2208" t="s">
        <v>149</v>
      </c>
      <c r="B2208" t="s">
        <v>186</v>
      </c>
      <c r="C2208" t="s">
        <v>1459</v>
      </c>
      <c r="D2208" t="s">
        <v>1384</v>
      </c>
      <c r="E2208" t="s">
        <v>1326</v>
      </c>
      <c r="F2208" t="s">
        <v>1293</v>
      </c>
      <c r="G2208">
        <v>35</v>
      </c>
      <c r="H2208" t="s">
        <v>1464</v>
      </c>
      <c r="I2208" t="s">
        <v>186</v>
      </c>
      <c r="J2208" t="s">
        <v>1478</v>
      </c>
      <c r="K2208" t="s">
        <v>1386</v>
      </c>
      <c r="L2208">
        <v>8.8833548492328323</v>
      </c>
      <c r="M2208">
        <v>3.8088418927469667</v>
      </c>
      <c r="N2208">
        <v>8.8833548492328323</v>
      </c>
      <c r="O2208">
        <v>0</v>
      </c>
      <c r="P2208">
        <v>0</v>
      </c>
      <c r="Q2208">
        <v>0</v>
      </c>
      <c r="R2208" t="s">
        <v>531</v>
      </c>
      <c r="S2208" t="s">
        <v>531</v>
      </c>
      <c r="T2208" t="s">
        <v>531</v>
      </c>
      <c r="U2208" t="s">
        <v>531</v>
      </c>
      <c r="W2208" s="429">
        <f t="shared" si="48"/>
        <v>0</v>
      </c>
      <c r="X2208" s="429">
        <f t="shared" si="48"/>
        <v>0</v>
      </c>
      <c r="Y2208" s="429">
        <f t="shared" si="48"/>
        <v>0</v>
      </c>
      <c r="Z2208" s="429">
        <f t="shared" si="48"/>
        <v>0</v>
      </c>
      <c r="AA2208" s="429" t="s">
        <v>1296</v>
      </c>
    </row>
    <row r="2209" spans="1:27" x14ac:dyDescent="0.25">
      <c r="A2209" t="s">
        <v>149</v>
      </c>
      <c r="B2209" t="s">
        <v>186</v>
      </c>
      <c r="C2209" t="s">
        <v>1459</v>
      </c>
      <c r="D2209" t="s">
        <v>1384</v>
      </c>
      <c r="E2209" t="s">
        <v>1326</v>
      </c>
      <c r="F2209" t="s">
        <v>1293</v>
      </c>
      <c r="G2209">
        <v>35</v>
      </c>
      <c r="H2209" t="s">
        <v>1464</v>
      </c>
      <c r="I2209" t="s">
        <v>186</v>
      </c>
      <c r="J2209" t="s">
        <v>1478</v>
      </c>
      <c r="K2209" t="s">
        <v>1386</v>
      </c>
      <c r="L2209">
        <v>12.715854145040339</v>
      </c>
      <c r="M2209">
        <v>8.7532391323998624</v>
      </c>
      <c r="N2209">
        <v>36.491544220883206</v>
      </c>
      <c r="O2209">
        <v>0.53229156886215379</v>
      </c>
      <c r="P2209">
        <v>0</v>
      </c>
      <c r="Q2209">
        <v>0</v>
      </c>
      <c r="R2209" t="s">
        <v>531</v>
      </c>
      <c r="S2209" t="s">
        <v>531</v>
      </c>
      <c r="T2209" t="s">
        <v>531</v>
      </c>
      <c r="U2209" t="s">
        <v>531</v>
      </c>
      <c r="W2209" s="429">
        <f t="shared" si="48"/>
        <v>0</v>
      </c>
      <c r="X2209" s="429">
        <f t="shared" si="48"/>
        <v>0</v>
      </c>
      <c r="Y2209" s="429">
        <f t="shared" si="48"/>
        <v>0</v>
      </c>
      <c r="Z2209" s="429">
        <f t="shared" si="48"/>
        <v>0</v>
      </c>
      <c r="AA2209" s="429" t="s">
        <v>1296</v>
      </c>
    </row>
    <row r="2210" spans="1:27" x14ac:dyDescent="0.25">
      <c r="A2210" t="s">
        <v>149</v>
      </c>
      <c r="B2210" t="s">
        <v>186</v>
      </c>
      <c r="C2210" t="s">
        <v>1459</v>
      </c>
      <c r="D2210" t="s">
        <v>1384</v>
      </c>
      <c r="E2210" t="s">
        <v>1326</v>
      </c>
      <c r="F2210" t="s">
        <v>1293</v>
      </c>
      <c r="G2210">
        <v>35</v>
      </c>
      <c r="H2210" t="s">
        <v>1464</v>
      </c>
      <c r="I2210" t="s">
        <v>186</v>
      </c>
      <c r="J2210" t="s">
        <v>1478</v>
      </c>
      <c r="K2210" t="s">
        <v>1386</v>
      </c>
      <c r="L2210">
        <v>0</v>
      </c>
      <c r="M2210">
        <v>16.501038634726765</v>
      </c>
      <c r="N2210">
        <v>0</v>
      </c>
      <c r="O2210">
        <v>0</v>
      </c>
      <c r="P2210">
        <v>0</v>
      </c>
      <c r="Q2210">
        <v>0</v>
      </c>
      <c r="R2210" t="s">
        <v>531</v>
      </c>
      <c r="S2210" t="s">
        <v>531</v>
      </c>
      <c r="T2210" t="s">
        <v>531</v>
      </c>
      <c r="U2210" t="s">
        <v>531</v>
      </c>
      <c r="W2210" s="429">
        <f t="shared" si="48"/>
        <v>0</v>
      </c>
      <c r="X2210" s="429">
        <f t="shared" si="48"/>
        <v>0</v>
      </c>
      <c r="Y2210" s="429">
        <f t="shared" si="48"/>
        <v>0</v>
      </c>
      <c r="Z2210" s="429">
        <f t="shared" si="48"/>
        <v>0</v>
      </c>
      <c r="AA2210" s="429" t="s">
        <v>1296</v>
      </c>
    </row>
    <row r="2211" spans="1:27" x14ac:dyDescent="0.25">
      <c r="A2211" t="s">
        <v>149</v>
      </c>
      <c r="B2211" t="s">
        <v>186</v>
      </c>
      <c r="C2211" t="s">
        <v>1459</v>
      </c>
      <c r="D2211" t="s">
        <v>1384</v>
      </c>
      <c r="E2211" t="s">
        <v>1326</v>
      </c>
      <c r="F2211" t="s">
        <v>1293</v>
      </c>
      <c r="G2211">
        <v>35</v>
      </c>
      <c r="H2211" t="s">
        <v>1464</v>
      </c>
      <c r="I2211" t="s">
        <v>186</v>
      </c>
      <c r="J2211" t="s">
        <v>1478</v>
      </c>
      <c r="K2211" t="s">
        <v>1386</v>
      </c>
      <c r="L2211">
        <v>0</v>
      </c>
      <c r="M2211">
        <v>7.5112254717215023</v>
      </c>
      <c r="N2211">
        <v>0</v>
      </c>
      <c r="O2211">
        <v>0</v>
      </c>
      <c r="P2211">
        <v>0</v>
      </c>
      <c r="Q2211">
        <v>0</v>
      </c>
      <c r="R2211" t="s">
        <v>531</v>
      </c>
      <c r="S2211" t="s">
        <v>531</v>
      </c>
      <c r="T2211" t="s">
        <v>531</v>
      </c>
      <c r="U2211" t="s">
        <v>531</v>
      </c>
      <c r="W2211" s="429">
        <f t="shared" si="48"/>
        <v>0</v>
      </c>
      <c r="X2211" s="429">
        <f t="shared" si="48"/>
        <v>0</v>
      </c>
      <c r="Y2211" s="429">
        <f t="shared" si="48"/>
        <v>0</v>
      </c>
      <c r="Z2211" s="429">
        <f t="shared" si="48"/>
        <v>0</v>
      </c>
      <c r="AA2211" s="429" t="s">
        <v>1296</v>
      </c>
    </row>
    <row r="2212" spans="1:27" x14ac:dyDescent="0.25">
      <c r="A2212" t="s">
        <v>149</v>
      </c>
      <c r="B2212" t="s">
        <v>186</v>
      </c>
      <c r="C2212" t="s">
        <v>1459</v>
      </c>
      <c r="D2212" t="s">
        <v>1384</v>
      </c>
      <c r="E2212" t="s">
        <v>1326</v>
      </c>
      <c r="F2212" t="s">
        <v>1293</v>
      </c>
      <c r="G2212">
        <v>35</v>
      </c>
      <c r="H2212" t="s">
        <v>1464</v>
      </c>
      <c r="I2212" t="s">
        <v>186</v>
      </c>
      <c r="J2212" t="s">
        <v>1478</v>
      </c>
      <c r="K2212" t="s">
        <v>1386</v>
      </c>
      <c r="L2212">
        <v>0</v>
      </c>
      <c r="M2212">
        <v>2.3657403060540165</v>
      </c>
      <c r="N2212">
        <v>0</v>
      </c>
      <c r="O2212">
        <v>0</v>
      </c>
      <c r="P2212">
        <v>0</v>
      </c>
      <c r="Q2212">
        <v>0</v>
      </c>
      <c r="R2212" t="s">
        <v>531</v>
      </c>
      <c r="S2212" t="s">
        <v>531</v>
      </c>
      <c r="T2212" t="s">
        <v>531</v>
      </c>
      <c r="U2212" t="s">
        <v>531</v>
      </c>
      <c r="W2212" s="429">
        <f t="shared" si="48"/>
        <v>0</v>
      </c>
      <c r="X2212" s="429">
        <f t="shared" si="48"/>
        <v>0</v>
      </c>
      <c r="Y2212" s="429">
        <f t="shared" si="48"/>
        <v>0</v>
      </c>
      <c r="Z2212" s="429">
        <f t="shared" si="48"/>
        <v>0</v>
      </c>
      <c r="AA2212" s="429" t="s">
        <v>1296</v>
      </c>
    </row>
    <row r="2213" spans="1:27" x14ac:dyDescent="0.25">
      <c r="A2213" t="s">
        <v>149</v>
      </c>
      <c r="B2213" t="s">
        <v>186</v>
      </c>
      <c r="C2213" t="s">
        <v>1459</v>
      </c>
      <c r="D2213" t="s">
        <v>1384</v>
      </c>
      <c r="E2213" t="s">
        <v>1326</v>
      </c>
      <c r="F2213" t="s">
        <v>1293</v>
      </c>
      <c r="G2213">
        <v>35</v>
      </c>
      <c r="H2213" t="s">
        <v>1464</v>
      </c>
      <c r="I2213" t="s">
        <v>186</v>
      </c>
      <c r="J2213" t="s">
        <v>1478</v>
      </c>
      <c r="K2213" t="s">
        <v>1386</v>
      </c>
      <c r="L2213">
        <v>0</v>
      </c>
      <c r="M2213">
        <v>1.0645831377243076</v>
      </c>
      <c r="N2213">
        <v>0</v>
      </c>
      <c r="O2213">
        <v>0</v>
      </c>
      <c r="P2213">
        <v>0</v>
      </c>
      <c r="Q2213">
        <v>0</v>
      </c>
      <c r="R2213" t="s">
        <v>531</v>
      </c>
      <c r="S2213" t="s">
        <v>531</v>
      </c>
      <c r="T2213" t="s">
        <v>531</v>
      </c>
      <c r="U2213" t="s">
        <v>531</v>
      </c>
      <c r="W2213" s="429">
        <f t="shared" si="48"/>
        <v>0</v>
      </c>
      <c r="X2213" s="429">
        <f t="shared" si="48"/>
        <v>0</v>
      </c>
      <c r="Y2213" s="429">
        <f t="shared" si="48"/>
        <v>0</v>
      </c>
      <c r="Z2213" s="429">
        <f t="shared" si="48"/>
        <v>0</v>
      </c>
      <c r="AA2213" s="429" t="s">
        <v>1296</v>
      </c>
    </row>
    <row r="2214" spans="1:27" x14ac:dyDescent="0.25">
      <c r="A2214" t="s">
        <v>149</v>
      </c>
      <c r="B2214" t="s">
        <v>186</v>
      </c>
      <c r="C2214" t="s">
        <v>1459</v>
      </c>
      <c r="D2214" t="s">
        <v>1384</v>
      </c>
      <c r="E2214" t="s">
        <v>1326</v>
      </c>
      <c r="F2214" t="s">
        <v>1293</v>
      </c>
      <c r="G2214">
        <v>35</v>
      </c>
      <c r="H2214" t="s">
        <v>1464</v>
      </c>
      <c r="I2214" t="s">
        <v>186</v>
      </c>
      <c r="J2214" t="s">
        <v>1478</v>
      </c>
      <c r="K2214" t="s">
        <v>1386</v>
      </c>
      <c r="L2214">
        <v>0</v>
      </c>
      <c r="M2214">
        <v>2.0108792601459138</v>
      </c>
      <c r="N2214">
        <v>0</v>
      </c>
      <c r="O2214">
        <v>0</v>
      </c>
      <c r="P2214">
        <v>0</v>
      </c>
      <c r="Q2214">
        <v>0</v>
      </c>
      <c r="R2214" t="s">
        <v>531</v>
      </c>
      <c r="S2214" t="s">
        <v>531</v>
      </c>
      <c r="T2214" t="s">
        <v>531</v>
      </c>
      <c r="U2214" t="s">
        <v>531</v>
      </c>
      <c r="W2214" s="429">
        <f t="shared" si="48"/>
        <v>0</v>
      </c>
      <c r="X2214" s="429">
        <f t="shared" si="48"/>
        <v>0</v>
      </c>
      <c r="Y2214" s="429">
        <f t="shared" si="48"/>
        <v>0</v>
      </c>
      <c r="Z2214" s="429">
        <f t="shared" si="48"/>
        <v>0</v>
      </c>
      <c r="AA2214" s="429" t="s">
        <v>1296</v>
      </c>
    </row>
    <row r="2215" spans="1:27" x14ac:dyDescent="0.25">
      <c r="A2215" t="s">
        <v>149</v>
      </c>
      <c r="B2215" t="s">
        <v>186</v>
      </c>
      <c r="C2215" t="s">
        <v>1459</v>
      </c>
      <c r="D2215" t="s">
        <v>1384</v>
      </c>
      <c r="E2215" t="s">
        <v>1326</v>
      </c>
      <c r="F2215" t="s">
        <v>1293</v>
      </c>
      <c r="G2215">
        <v>35</v>
      </c>
      <c r="H2215" t="s">
        <v>1464</v>
      </c>
      <c r="I2215" t="s">
        <v>186</v>
      </c>
      <c r="J2215" t="s">
        <v>1478</v>
      </c>
      <c r="K2215" t="s">
        <v>1386</v>
      </c>
      <c r="L2215">
        <v>0</v>
      </c>
      <c r="M2215">
        <v>5.9143507651350413</v>
      </c>
      <c r="N2215">
        <v>0</v>
      </c>
      <c r="O2215">
        <v>0</v>
      </c>
      <c r="P2215">
        <v>0</v>
      </c>
      <c r="Q2215">
        <v>0</v>
      </c>
      <c r="R2215" t="s">
        <v>531</v>
      </c>
      <c r="S2215" t="s">
        <v>531</v>
      </c>
      <c r="T2215" t="s">
        <v>531</v>
      </c>
      <c r="U2215" t="s">
        <v>531</v>
      </c>
      <c r="W2215" s="429">
        <f t="shared" si="48"/>
        <v>0</v>
      </c>
      <c r="X2215" s="429">
        <f t="shared" si="48"/>
        <v>0</v>
      </c>
      <c r="Y2215" s="429">
        <f t="shared" si="48"/>
        <v>0</v>
      </c>
      <c r="Z2215" s="429">
        <f t="shared" si="48"/>
        <v>0</v>
      </c>
      <c r="AA2215" s="429" t="s">
        <v>1296</v>
      </c>
    </row>
    <row r="2216" spans="1:27" x14ac:dyDescent="0.25">
      <c r="A2216" t="s">
        <v>149</v>
      </c>
      <c r="B2216" t="s">
        <v>186</v>
      </c>
      <c r="C2216" t="s">
        <v>1459</v>
      </c>
      <c r="D2216" t="s">
        <v>1384</v>
      </c>
      <c r="E2216" t="s">
        <v>1326</v>
      </c>
      <c r="F2216" t="s">
        <v>1293</v>
      </c>
      <c r="G2216">
        <v>35</v>
      </c>
      <c r="H2216" t="s">
        <v>1464</v>
      </c>
      <c r="I2216" t="s">
        <v>186</v>
      </c>
      <c r="J2216" t="s">
        <v>1478</v>
      </c>
      <c r="K2216" t="s">
        <v>1386</v>
      </c>
      <c r="L2216">
        <v>21.841697375643708</v>
      </c>
      <c r="M2216">
        <v>0.11237266453756578</v>
      </c>
      <c r="N2216">
        <v>20.209336564466437</v>
      </c>
      <c r="O2216">
        <v>0</v>
      </c>
      <c r="P2216">
        <v>0</v>
      </c>
      <c r="Q2216">
        <v>0</v>
      </c>
      <c r="R2216" t="s">
        <v>531</v>
      </c>
      <c r="S2216" t="s">
        <v>531</v>
      </c>
      <c r="T2216" t="s">
        <v>531</v>
      </c>
      <c r="U2216" t="s">
        <v>531</v>
      </c>
      <c r="W2216" s="429">
        <f t="shared" si="48"/>
        <v>0</v>
      </c>
      <c r="X2216" s="429">
        <f t="shared" si="48"/>
        <v>0</v>
      </c>
      <c r="Y2216" s="429">
        <f t="shared" si="48"/>
        <v>0</v>
      </c>
      <c r="Z2216" s="429">
        <f t="shared" si="48"/>
        <v>0</v>
      </c>
      <c r="AA2216" s="429" t="s">
        <v>1296</v>
      </c>
    </row>
    <row r="2217" spans="1:27" x14ac:dyDescent="0.25">
      <c r="A2217" t="s">
        <v>149</v>
      </c>
      <c r="B2217" t="s">
        <v>186</v>
      </c>
      <c r="C2217" t="s">
        <v>1459</v>
      </c>
      <c r="D2217" t="s">
        <v>1384</v>
      </c>
      <c r="E2217" t="s">
        <v>1326</v>
      </c>
      <c r="F2217" t="s">
        <v>1293</v>
      </c>
      <c r="G2217">
        <v>35</v>
      </c>
      <c r="H2217" t="s">
        <v>1464</v>
      </c>
      <c r="I2217" t="s">
        <v>186</v>
      </c>
      <c r="J2217" t="s">
        <v>1478</v>
      </c>
      <c r="K2217" t="s">
        <v>1386</v>
      </c>
      <c r="L2217">
        <v>6.5057858416485453E-2</v>
      </c>
      <c r="M2217">
        <v>5.9143507651350418E-3</v>
      </c>
      <c r="N2217">
        <v>5.9143507651350416E-2</v>
      </c>
      <c r="O2217">
        <v>0</v>
      </c>
      <c r="P2217">
        <v>0</v>
      </c>
      <c r="Q2217">
        <v>0</v>
      </c>
      <c r="R2217" t="s">
        <v>531</v>
      </c>
      <c r="S2217" t="s">
        <v>531</v>
      </c>
      <c r="T2217" t="s">
        <v>531</v>
      </c>
      <c r="U2217" t="s">
        <v>531</v>
      </c>
      <c r="W2217" s="429">
        <f t="shared" si="48"/>
        <v>0</v>
      </c>
      <c r="X2217" s="429">
        <f t="shared" si="48"/>
        <v>0</v>
      </c>
      <c r="Y2217" s="429">
        <f t="shared" si="48"/>
        <v>0</v>
      </c>
      <c r="Z2217" s="429">
        <f t="shared" si="48"/>
        <v>0</v>
      </c>
      <c r="AA2217" s="429" t="s">
        <v>1296</v>
      </c>
    </row>
    <row r="2218" spans="1:27" x14ac:dyDescent="0.25">
      <c r="A2218" t="s">
        <v>149</v>
      </c>
      <c r="B2218" t="s">
        <v>186</v>
      </c>
      <c r="C2218" t="s">
        <v>1459</v>
      </c>
      <c r="D2218" t="s">
        <v>1384</v>
      </c>
      <c r="E2218" t="s">
        <v>1326</v>
      </c>
      <c r="F2218" t="s">
        <v>1293</v>
      </c>
      <c r="G2218">
        <v>35</v>
      </c>
      <c r="H2218" t="s">
        <v>1464</v>
      </c>
      <c r="I2218" t="s">
        <v>186</v>
      </c>
      <c r="J2218" t="s">
        <v>1478</v>
      </c>
      <c r="K2218" t="s">
        <v>1386</v>
      </c>
      <c r="L2218">
        <v>0</v>
      </c>
      <c r="M2218">
        <v>0.18925922448432134</v>
      </c>
      <c r="N2218">
        <v>0</v>
      </c>
      <c r="O2218">
        <v>0</v>
      </c>
      <c r="P2218">
        <v>0</v>
      </c>
      <c r="Q2218">
        <v>0</v>
      </c>
      <c r="R2218" t="s">
        <v>531</v>
      </c>
      <c r="S2218" t="s">
        <v>531</v>
      </c>
      <c r="T2218" t="s">
        <v>531</v>
      </c>
      <c r="U2218" t="s">
        <v>531</v>
      </c>
      <c r="W2218" s="429">
        <f t="shared" si="48"/>
        <v>0</v>
      </c>
      <c r="X2218" s="429">
        <f t="shared" si="48"/>
        <v>0</v>
      </c>
      <c r="Y2218" s="429">
        <f t="shared" si="48"/>
        <v>0</v>
      </c>
      <c r="Z2218" s="429">
        <f t="shared" si="48"/>
        <v>0</v>
      </c>
      <c r="AA2218" s="429" t="s">
        <v>1296</v>
      </c>
    </row>
    <row r="2219" spans="1:27" x14ac:dyDescent="0.25">
      <c r="A2219" t="s">
        <v>149</v>
      </c>
      <c r="B2219" t="s">
        <v>186</v>
      </c>
      <c r="C2219" t="s">
        <v>1459</v>
      </c>
      <c r="D2219" t="s">
        <v>1384</v>
      </c>
      <c r="E2219" t="s">
        <v>1326</v>
      </c>
      <c r="F2219" t="s">
        <v>1293</v>
      </c>
      <c r="G2219">
        <v>35</v>
      </c>
      <c r="H2219" t="s">
        <v>1464</v>
      </c>
      <c r="I2219" t="s">
        <v>186</v>
      </c>
      <c r="J2219" t="s">
        <v>1478</v>
      </c>
      <c r="K2219" t="s">
        <v>1386</v>
      </c>
      <c r="L2219">
        <v>0</v>
      </c>
      <c r="M2219">
        <v>0.11828701530270083</v>
      </c>
      <c r="N2219">
        <v>0</v>
      </c>
      <c r="O2219">
        <v>0</v>
      </c>
      <c r="P2219">
        <v>0</v>
      </c>
      <c r="Q2219">
        <v>0</v>
      </c>
      <c r="R2219" t="s">
        <v>531</v>
      </c>
      <c r="S2219" t="s">
        <v>531</v>
      </c>
      <c r="T2219" t="s">
        <v>531</v>
      </c>
      <c r="U2219" t="s">
        <v>531</v>
      </c>
      <c r="W2219" s="429">
        <f t="shared" si="48"/>
        <v>0</v>
      </c>
      <c r="X2219" s="429">
        <f t="shared" si="48"/>
        <v>0</v>
      </c>
      <c r="Y2219" s="429">
        <f t="shared" si="48"/>
        <v>0</v>
      </c>
      <c r="Z2219" s="429">
        <f t="shared" si="48"/>
        <v>0</v>
      </c>
      <c r="AA2219" s="429" t="s">
        <v>1296</v>
      </c>
    </row>
    <row r="2220" spans="1:27" x14ac:dyDescent="0.25">
      <c r="A2220" t="s">
        <v>149</v>
      </c>
      <c r="B2220" t="s">
        <v>186</v>
      </c>
      <c r="C2220" t="s">
        <v>1459</v>
      </c>
      <c r="D2220" t="s">
        <v>1384</v>
      </c>
      <c r="E2220" t="s">
        <v>1326</v>
      </c>
      <c r="F2220" t="s">
        <v>1293</v>
      </c>
      <c r="G2220">
        <v>35</v>
      </c>
      <c r="H2220" t="s">
        <v>1464</v>
      </c>
      <c r="I2220" t="s">
        <v>186</v>
      </c>
      <c r="J2220" t="s">
        <v>1478</v>
      </c>
      <c r="K2220" t="s">
        <v>1386</v>
      </c>
      <c r="L2220">
        <v>0</v>
      </c>
      <c r="M2220">
        <v>0.11237266453756578</v>
      </c>
      <c r="N2220">
        <v>0</v>
      </c>
      <c r="O2220">
        <v>0</v>
      </c>
      <c r="P2220">
        <v>0</v>
      </c>
      <c r="Q2220">
        <v>0</v>
      </c>
      <c r="R2220" t="s">
        <v>531</v>
      </c>
      <c r="S2220" t="s">
        <v>531</v>
      </c>
      <c r="T2220" t="s">
        <v>531</v>
      </c>
      <c r="U2220" t="s">
        <v>531</v>
      </c>
      <c r="W2220" s="429">
        <f t="shared" si="48"/>
        <v>0</v>
      </c>
      <c r="X2220" s="429">
        <f t="shared" si="48"/>
        <v>0</v>
      </c>
      <c r="Y2220" s="429">
        <f t="shared" si="48"/>
        <v>0</v>
      </c>
      <c r="Z2220" s="429">
        <f t="shared" si="48"/>
        <v>0</v>
      </c>
      <c r="AA2220" s="429" t="s">
        <v>1296</v>
      </c>
    </row>
    <row r="2221" spans="1:27" x14ac:dyDescent="0.25">
      <c r="A2221" t="s">
        <v>149</v>
      </c>
      <c r="B2221" t="s">
        <v>186</v>
      </c>
      <c r="C2221" t="s">
        <v>1459</v>
      </c>
      <c r="D2221" t="s">
        <v>1384</v>
      </c>
      <c r="E2221" t="s">
        <v>1326</v>
      </c>
      <c r="F2221" t="s">
        <v>1293</v>
      </c>
      <c r="G2221">
        <v>35</v>
      </c>
      <c r="H2221" t="s">
        <v>1464</v>
      </c>
      <c r="I2221" t="s">
        <v>186</v>
      </c>
      <c r="J2221" t="s">
        <v>1478</v>
      </c>
      <c r="K2221" t="s">
        <v>1386</v>
      </c>
      <c r="L2221">
        <v>21.841697375643708</v>
      </c>
      <c r="M2221">
        <v>0.11237266453756578</v>
      </c>
      <c r="N2221">
        <v>20.209336564466437</v>
      </c>
      <c r="O2221">
        <v>0</v>
      </c>
      <c r="P2221">
        <v>0</v>
      </c>
      <c r="Q2221">
        <v>0</v>
      </c>
      <c r="R2221" t="s">
        <v>531</v>
      </c>
      <c r="S2221" t="s">
        <v>531</v>
      </c>
      <c r="T2221" t="s">
        <v>531</v>
      </c>
      <c r="U2221" t="s">
        <v>531</v>
      </c>
      <c r="W2221" s="429">
        <f t="shared" si="48"/>
        <v>0</v>
      </c>
      <c r="X2221" s="429">
        <f t="shared" si="48"/>
        <v>0</v>
      </c>
      <c r="Y2221" s="429">
        <f t="shared" si="48"/>
        <v>0</v>
      </c>
      <c r="Z2221" s="429">
        <f t="shared" si="48"/>
        <v>0</v>
      </c>
      <c r="AA2221" s="429" t="s">
        <v>1296</v>
      </c>
    </row>
    <row r="2222" spans="1:27" x14ac:dyDescent="0.25">
      <c r="A2222" t="s">
        <v>149</v>
      </c>
      <c r="B2222" t="s">
        <v>186</v>
      </c>
      <c r="C2222" t="s">
        <v>1459</v>
      </c>
      <c r="D2222" t="s">
        <v>1384</v>
      </c>
      <c r="E2222" t="s">
        <v>1326</v>
      </c>
      <c r="F2222" t="s">
        <v>1293</v>
      </c>
      <c r="G2222">
        <v>35</v>
      </c>
      <c r="H2222" t="s">
        <v>1464</v>
      </c>
      <c r="I2222" t="s">
        <v>186</v>
      </c>
      <c r="J2222" t="s">
        <v>1478</v>
      </c>
      <c r="K2222" t="s">
        <v>1386</v>
      </c>
      <c r="L2222">
        <v>6.5057858416485453E-2</v>
      </c>
      <c r="M2222">
        <v>5.9143507651350418E-3</v>
      </c>
      <c r="N2222">
        <v>5.9143507651350416E-2</v>
      </c>
      <c r="O2222">
        <v>0</v>
      </c>
      <c r="P2222">
        <v>0</v>
      </c>
      <c r="Q2222">
        <v>0</v>
      </c>
      <c r="R2222" t="s">
        <v>531</v>
      </c>
      <c r="S2222" t="s">
        <v>531</v>
      </c>
      <c r="T2222" t="s">
        <v>531</v>
      </c>
      <c r="U2222" t="s">
        <v>531</v>
      </c>
      <c r="W2222" s="429">
        <f t="shared" si="48"/>
        <v>0</v>
      </c>
      <c r="X2222" s="429">
        <f t="shared" si="48"/>
        <v>0</v>
      </c>
      <c r="Y2222" s="429">
        <f t="shared" si="48"/>
        <v>0</v>
      </c>
      <c r="Z2222" s="429">
        <f t="shared" si="48"/>
        <v>0</v>
      </c>
      <c r="AA2222" s="429" t="s">
        <v>1296</v>
      </c>
    </row>
    <row r="2223" spans="1:27" x14ac:dyDescent="0.25">
      <c r="A2223" t="s">
        <v>149</v>
      </c>
      <c r="B2223" t="s">
        <v>186</v>
      </c>
      <c r="C2223" t="s">
        <v>1459</v>
      </c>
      <c r="D2223" t="s">
        <v>1384</v>
      </c>
      <c r="E2223" t="s">
        <v>1326</v>
      </c>
      <c r="F2223" t="s">
        <v>1293</v>
      </c>
      <c r="G2223">
        <v>35</v>
      </c>
      <c r="H2223" t="s">
        <v>1464</v>
      </c>
      <c r="I2223" t="s">
        <v>186</v>
      </c>
      <c r="J2223" t="s">
        <v>1478</v>
      </c>
      <c r="K2223" t="s">
        <v>1386</v>
      </c>
      <c r="L2223">
        <v>0</v>
      </c>
      <c r="M2223">
        <v>0.18925922448432134</v>
      </c>
      <c r="N2223">
        <v>0</v>
      </c>
      <c r="O2223">
        <v>0</v>
      </c>
      <c r="P2223">
        <v>0</v>
      </c>
      <c r="Q2223">
        <v>0</v>
      </c>
      <c r="R2223" t="s">
        <v>531</v>
      </c>
      <c r="S2223" t="s">
        <v>531</v>
      </c>
      <c r="T2223" t="s">
        <v>531</v>
      </c>
      <c r="U2223" t="s">
        <v>531</v>
      </c>
      <c r="W2223" s="429">
        <f t="shared" si="48"/>
        <v>0</v>
      </c>
      <c r="X2223" s="429">
        <f t="shared" si="48"/>
        <v>0</v>
      </c>
      <c r="Y2223" s="429">
        <f t="shared" si="48"/>
        <v>0</v>
      </c>
      <c r="Z2223" s="429">
        <f t="shared" si="48"/>
        <v>0</v>
      </c>
      <c r="AA2223" s="429" t="s">
        <v>1296</v>
      </c>
    </row>
    <row r="2224" spans="1:27" x14ac:dyDescent="0.25">
      <c r="A2224" t="s">
        <v>149</v>
      </c>
      <c r="B2224" t="s">
        <v>186</v>
      </c>
      <c r="C2224" t="s">
        <v>1459</v>
      </c>
      <c r="D2224" t="s">
        <v>1384</v>
      </c>
      <c r="E2224" t="s">
        <v>1326</v>
      </c>
      <c r="F2224" t="s">
        <v>1293</v>
      </c>
      <c r="G2224">
        <v>35</v>
      </c>
      <c r="H2224" t="s">
        <v>1464</v>
      </c>
      <c r="I2224" t="s">
        <v>186</v>
      </c>
      <c r="J2224" t="s">
        <v>1478</v>
      </c>
      <c r="K2224" t="s">
        <v>1386</v>
      </c>
      <c r="L2224">
        <v>0</v>
      </c>
      <c r="M2224">
        <v>0.11828701530270083</v>
      </c>
      <c r="N2224">
        <v>0</v>
      </c>
      <c r="O2224">
        <v>0</v>
      </c>
      <c r="P2224">
        <v>0</v>
      </c>
      <c r="Q2224">
        <v>0</v>
      </c>
      <c r="R2224" t="s">
        <v>531</v>
      </c>
      <c r="S2224" t="s">
        <v>531</v>
      </c>
      <c r="T2224" t="s">
        <v>531</v>
      </c>
      <c r="U2224" t="s">
        <v>531</v>
      </c>
      <c r="W2224" s="429">
        <f t="shared" si="48"/>
        <v>0</v>
      </c>
      <c r="X2224" s="429">
        <f t="shared" si="48"/>
        <v>0</v>
      </c>
      <c r="Y2224" s="429">
        <f t="shared" si="48"/>
        <v>0</v>
      </c>
      <c r="Z2224" s="429">
        <f t="shared" si="48"/>
        <v>0</v>
      </c>
      <c r="AA2224" s="429" t="s">
        <v>1296</v>
      </c>
    </row>
    <row r="2225" spans="1:27" x14ac:dyDescent="0.25">
      <c r="A2225" t="s">
        <v>149</v>
      </c>
      <c r="B2225" t="s">
        <v>186</v>
      </c>
      <c r="C2225" t="s">
        <v>1459</v>
      </c>
      <c r="D2225" t="s">
        <v>1384</v>
      </c>
      <c r="E2225" t="s">
        <v>1326</v>
      </c>
      <c r="F2225" t="s">
        <v>1293</v>
      </c>
      <c r="G2225">
        <v>35</v>
      </c>
      <c r="H2225" t="s">
        <v>1464</v>
      </c>
      <c r="I2225" t="s">
        <v>186</v>
      </c>
      <c r="J2225" t="s">
        <v>1478</v>
      </c>
      <c r="K2225" t="s">
        <v>1386</v>
      </c>
      <c r="L2225">
        <v>0</v>
      </c>
      <c r="M2225">
        <v>0.11237266453756578</v>
      </c>
      <c r="N2225">
        <v>0</v>
      </c>
      <c r="O2225">
        <v>0</v>
      </c>
      <c r="P2225">
        <v>0</v>
      </c>
      <c r="Q2225">
        <v>0</v>
      </c>
      <c r="R2225" t="s">
        <v>531</v>
      </c>
      <c r="S2225" t="s">
        <v>531</v>
      </c>
      <c r="T2225" t="s">
        <v>531</v>
      </c>
      <c r="U2225" t="s">
        <v>531</v>
      </c>
      <c r="W2225" s="429">
        <f t="shared" si="48"/>
        <v>0</v>
      </c>
      <c r="X2225" s="429">
        <f t="shared" si="48"/>
        <v>0</v>
      </c>
      <c r="Y2225" s="429">
        <f t="shared" si="48"/>
        <v>0</v>
      </c>
      <c r="Z2225" s="429">
        <f t="shared" si="48"/>
        <v>0</v>
      </c>
      <c r="AA2225" s="429" t="s">
        <v>1296</v>
      </c>
    </row>
    <row r="2226" spans="1:27" x14ac:dyDescent="0.25">
      <c r="A2226" t="s">
        <v>149</v>
      </c>
      <c r="B2226" t="s">
        <v>186</v>
      </c>
      <c r="C2226" t="s">
        <v>1459</v>
      </c>
      <c r="D2226" t="s">
        <v>1384</v>
      </c>
      <c r="E2226" t="s">
        <v>1326</v>
      </c>
      <c r="F2226" t="s">
        <v>1293</v>
      </c>
      <c r="G2226">
        <v>35</v>
      </c>
      <c r="H2226" t="s">
        <v>1464</v>
      </c>
      <c r="I2226" t="s">
        <v>186</v>
      </c>
      <c r="J2226" t="s">
        <v>1478</v>
      </c>
      <c r="K2226" t="s">
        <v>1386</v>
      </c>
      <c r="L2226">
        <v>0</v>
      </c>
      <c r="M2226">
        <v>1.726990423419432</v>
      </c>
      <c r="N2226">
        <v>0</v>
      </c>
      <c r="O2226">
        <v>0</v>
      </c>
      <c r="P2226">
        <v>0</v>
      </c>
      <c r="Q2226">
        <v>0</v>
      </c>
      <c r="R2226" t="s">
        <v>531</v>
      </c>
      <c r="S2226" t="s">
        <v>531</v>
      </c>
      <c r="T2226" t="s">
        <v>531</v>
      </c>
      <c r="U2226" t="s">
        <v>531</v>
      </c>
      <c r="W2226" s="429">
        <f t="shared" si="48"/>
        <v>0</v>
      </c>
      <c r="X2226" s="429">
        <f t="shared" si="48"/>
        <v>0</v>
      </c>
      <c r="Y2226" s="429">
        <f t="shared" si="48"/>
        <v>0</v>
      </c>
      <c r="Z2226" s="429">
        <f t="shared" si="48"/>
        <v>0</v>
      </c>
      <c r="AA2226" s="429" t="s">
        <v>1296</v>
      </c>
    </row>
    <row r="2227" spans="1:27" x14ac:dyDescent="0.25">
      <c r="A2227" t="s">
        <v>149</v>
      </c>
      <c r="B2227" t="s">
        <v>186</v>
      </c>
      <c r="C2227" t="s">
        <v>1459</v>
      </c>
      <c r="D2227" t="s">
        <v>1384</v>
      </c>
      <c r="E2227" t="s">
        <v>1326</v>
      </c>
      <c r="F2227" t="s">
        <v>1293</v>
      </c>
      <c r="G2227">
        <v>35</v>
      </c>
      <c r="H2227" t="s">
        <v>1464</v>
      </c>
      <c r="I2227" t="s">
        <v>186</v>
      </c>
      <c r="J2227" t="s">
        <v>1478</v>
      </c>
      <c r="K2227" t="s">
        <v>1386</v>
      </c>
      <c r="L2227">
        <v>8.280091071189058E-2</v>
      </c>
      <c r="M2227">
        <v>0</v>
      </c>
      <c r="N2227">
        <v>1.1828701530270084E-2</v>
      </c>
      <c r="O2227">
        <v>0</v>
      </c>
      <c r="P2227">
        <v>0</v>
      </c>
      <c r="Q2227">
        <v>0</v>
      </c>
      <c r="R2227" t="s">
        <v>531</v>
      </c>
      <c r="S2227" t="s">
        <v>531</v>
      </c>
      <c r="T2227" t="s">
        <v>531</v>
      </c>
      <c r="U2227" t="s">
        <v>531</v>
      </c>
      <c r="W2227" s="429">
        <f t="shared" si="48"/>
        <v>0</v>
      </c>
      <c r="X2227" s="429">
        <f t="shared" si="48"/>
        <v>0</v>
      </c>
      <c r="Y2227" s="429">
        <f t="shared" si="48"/>
        <v>0</v>
      </c>
      <c r="Z2227" s="429">
        <f t="shared" si="48"/>
        <v>0</v>
      </c>
      <c r="AA2227" s="429" t="s">
        <v>1296</v>
      </c>
    </row>
    <row r="2228" spans="1:27" x14ac:dyDescent="0.25">
      <c r="A2228" t="s">
        <v>149</v>
      </c>
      <c r="B2228" t="s">
        <v>186</v>
      </c>
      <c r="C2228" t="s">
        <v>1459</v>
      </c>
      <c r="D2228" t="s">
        <v>1384</v>
      </c>
      <c r="E2228" t="s">
        <v>1326</v>
      </c>
      <c r="F2228" t="s">
        <v>1293</v>
      </c>
      <c r="G2228">
        <v>35</v>
      </c>
      <c r="H2228" t="s">
        <v>1464</v>
      </c>
      <c r="I2228" t="s">
        <v>186</v>
      </c>
      <c r="J2228" t="s">
        <v>1478</v>
      </c>
      <c r="K2228" t="s">
        <v>1386</v>
      </c>
      <c r="L2228">
        <v>2.3657403060540167E-2</v>
      </c>
      <c r="M2228">
        <v>0</v>
      </c>
      <c r="N2228">
        <v>1.1828701530270084E-2</v>
      </c>
      <c r="O2228">
        <v>0</v>
      </c>
      <c r="P2228">
        <v>0</v>
      </c>
      <c r="Q2228">
        <v>0</v>
      </c>
      <c r="R2228" t="s">
        <v>531</v>
      </c>
      <c r="S2228" t="s">
        <v>531</v>
      </c>
      <c r="T2228" t="s">
        <v>531</v>
      </c>
      <c r="U2228" t="s">
        <v>531</v>
      </c>
      <c r="W2228" s="429">
        <f t="shared" si="48"/>
        <v>0</v>
      </c>
      <c r="X2228" s="429">
        <f t="shared" si="48"/>
        <v>0</v>
      </c>
      <c r="Y2228" s="429">
        <f t="shared" si="48"/>
        <v>0</v>
      </c>
      <c r="Z2228" s="429">
        <f t="shared" si="48"/>
        <v>0</v>
      </c>
      <c r="AA2228" s="429" t="s">
        <v>1296</v>
      </c>
    </row>
    <row r="2229" spans="1:27" x14ac:dyDescent="0.25">
      <c r="A2229" t="s">
        <v>149</v>
      </c>
      <c r="B2229" t="s">
        <v>186</v>
      </c>
      <c r="C2229" t="s">
        <v>1459</v>
      </c>
      <c r="D2229" t="s">
        <v>1384</v>
      </c>
      <c r="E2229" t="s">
        <v>1326</v>
      </c>
      <c r="F2229" t="s">
        <v>1293</v>
      </c>
      <c r="G2229">
        <v>35</v>
      </c>
      <c r="H2229" t="s">
        <v>1464</v>
      </c>
      <c r="I2229" t="s">
        <v>186</v>
      </c>
      <c r="J2229" t="s">
        <v>1478</v>
      </c>
      <c r="K2229" t="s">
        <v>1386</v>
      </c>
      <c r="L2229">
        <v>4.4357630738512812</v>
      </c>
      <c r="M2229">
        <v>2.2474532907513156</v>
      </c>
      <c r="N2229">
        <v>6.6832163646025968</v>
      </c>
      <c r="O2229">
        <v>0</v>
      </c>
      <c r="P2229">
        <v>0</v>
      </c>
      <c r="Q2229">
        <v>0</v>
      </c>
      <c r="R2229" t="s">
        <v>531</v>
      </c>
      <c r="S2229" t="s">
        <v>531</v>
      </c>
      <c r="T2229" t="s">
        <v>531</v>
      </c>
      <c r="U2229" t="s">
        <v>531</v>
      </c>
      <c r="W2229" s="429">
        <f t="shared" si="48"/>
        <v>0</v>
      </c>
      <c r="X2229" s="429">
        <f t="shared" si="48"/>
        <v>0</v>
      </c>
      <c r="Y2229" s="429">
        <f t="shared" si="48"/>
        <v>0</v>
      </c>
      <c r="Z2229" s="429">
        <f t="shared" si="48"/>
        <v>0</v>
      </c>
      <c r="AA2229" s="429" t="s">
        <v>1296</v>
      </c>
    </row>
    <row r="2230" spans="1:27" x14ac:dyDescent="0.25">
      <c r="A2230" t="s">
        <v>149</v>
      </c>
      <c r="B2230" t="s">
        <v>186</v>
      </c>
      <c r="C2230" t="s">
        <v>1459</v>
      </c>
      <c r="D2230" t="s">
        <v>1384</v>
      </c>
      <c r="E2230" t="s">
        <v>1326</v>
      </c>
      <c r="F2230" t="s">
        <v>1293</v>
      </c>
      <c r="G2230">
        <v>35</v>
      </c>
      <c r="H2230" t="s">
        <v>1461</v>
      </c>
      <c r="I2230" t="s">
        <v>534</v>
      </c>
      <c r="J2230" t="s">
        <v>1478</v>
      </c>
      <c r="K2230" t="s">
        <v>1386</v>
      </c>
      <c r="L2230">
        <v>5.9143507651350416E-2</v>
      </c>
      <c r="M2230">
        <v>7.6886559946755533</v>
      </c>
      <c r="N2230">
        <v>0.11828701530270083</v>
      </c>
      <c r="O2230">
        <v>0</v>
      </c>
      <c r="P2230">
        <v>0</v>
      </c>
      <c r="Q2230">
        <v>0</v>
      </c>
      <c r="R2230" t="s">
        <v>531</v>
      </c>
      <c r="S2230" t="s">
        <v>531</v>
      </c>
      <c r="T2230" t="s">
        <v>531</v>
      </c>
      <c r="U2230" t="s">
        <v>531</v>
      </c>
      <c r="W2230" s="429">
        <f t="shared" si="48"/>
        <v>0</v>
      </c>
      <c r="X2230" s="429">
        <f t="shared" si="48"/>
        <v>0</v>
      </c>
      <c r="Y2230" s="429">
        <f t="shared" si="48"/>
        <v>0</v>
      </c>
      <c r="Z2230" s="429">
        <f t="shared" si="48"/>
        <v>0</v>
      </c>
      <c r="AA2230" s="429" t="s">
        <v>1296</v>
      </c>
    </row>
    <row r="2231" spans="1:27" x14ac:dyDescent="0.25">
      <c r="A2231" t="s">
        <v>149</v>
      </c>
      <c r="B2231" t="s">
        <v>186</v>
      </c>
      <c r="C2231" t="s">
        <v>1459</v>
      </c>
      <c r="D2231" t="s">
        <v>1384</v>
      </c>
      <c r="E2231" t="s">
        <v>1326</v>
      </c>
      <c r="F2231" t="s">
        <v>1293</v>
      </c>
      <c r="G2231">
        <v>35</v>
      </c>
      <c r="H2231" t="s">
        <v>1461</v>
      </c>
      <c r="I2231" t="s">
        <v>534</v>
      </c>
      <c r="J2231" t="s">
        <v>1478</v>
      </c>
      <c r="K2231" t="s">
        <v>1386</v>
      </c>
      <c r="L2231">
        <v>12.420136606783586</v>
      </c>
      <c r="M2231">
        <v>1.8925922448432133</v>
      </c>
      <c r="N2231">
        <v>10.941548915499826</v>
      </c>
      <c r="O2231">
        <v>0</v>
      </c>
      <c r="P2231">
        <v>0</v>
      </c>
      <c r="Q2231">
        <v>0</v>
      </c>
      <c r="R2231" t="s">
        <v>531</v>
      </c>
      <c r="S2231" t="s">
        <v>531</v>
      </c>
      <c r="T2231" t="s">
        <v>531</v>
      </c>
      <c r="U2231" t="s">
        <v>531</v>
      </c>
      <c r="W2231" s="429">
        <f t="shared" si="48"/>
        <v>0</v>
      </c>
      <c r="X2231" s="429">
        <f t="shared" si="48"/>
        <v>0</v>
      </c>
      <c r="Y2231" s="429">
        <f t="shared" si="48"/>
        <v>0</v>
      </c>
      <c r="Z2231" s="429">
        <f t="shared" si="48"/>
        <v>0</v>
      </c>
      <c r="AA2231" s="429" t="s">
        <v>1296</v>
      </c>
    </row>
    <row r="2232" spans="1:27" x14ac:dyDescent="0.25">
      <c r="A2232" t="s">
        <v>149</v>
      </c>
      <c r="B2232" t="s">
        <v>186</v>
      </c>
      <c r="C2232" t="s">
        <v>1459</v>
      </c>
      <c r="D2232" t="s">
        <v>1384</v>
      </c>
      <c r="E2232" t="s">
        <v>1326</v>
      </c>
      <c r="F2232" t="s">
        <v>1293</v>
      </c>
      <c r="G2232">
        <v>35</v>
      </c>
      <c r="H2232" t="s">
        <v>1461</v>
      </c>
      <c r="I2232" t="s">
        <v>534</v>
      </c>
      <c r="J2232" t="s">
        <v>1478</v>
      </c>
      <c r="K2232" t="s">
        <v>1386</v>
      </c>
      <c r="L2232">
        <v>10.409257346637673</v>
      </c>
      <c r="M2232">
        <v>2.0108792601459138</v>
      </c>
      <c r="N2232">
        <v>13.129858698599792</v>
      </c>
      <c r="O2232">
        <v>0</v>
      </c>
      <c r="P2232">
        <v>0</v>
      </c>
      <c r="Q2232">
        <v>0</v>
      </c>
      <c r="R2232" t="s">
        <v>531</v>
      </c>
      <c r="S2232" t="s">
        <v>531</v>
      </c>
      <c r="T2232" t="s">
        <v>531</v>
      </c>
      <c r="U2232" t="s">
        <v>531</v>
      </c>
      <c r="W2232" s="429">
        <f t="shared" si="48"/>
        <v>0</v>
      </c>
      <c r="X2232" s="429">
        <f t="shared" si="48"/>
        <v>0</v>
      </c>
      <c r="Y2232" s="429">
        <f t="shared" si="48"/>
        <v>0</v>
      </c>
      <c r="Z2232" s="429">
        <f t="shared" si="48"/>
        <v>0</v>
      </c>
      <c r="AA2232" s="429" t="s">
        <v>1296</v>
      </c>
    </row>
    <row r="2233" spans="1:27" x14ac:dyDescent="0.25">
      <c r="A2233" t="s">
        <v>149</v>
      </c>
      <c r="B2233" t="s">
        <v>186</v>
      </c>
      <c r="C2233" t="s">
        <v>1459</v>
      </c>
      <c r="D2233" t="s">
        <v>1384</v>
      </c>
      <c r="E2233" t="s">
        <v>1326</v>
      </c>
      <c r="F2233" t="s">
        <v>1293</v>
      </c>
      <c r="G2233">
        <v>35</v>
      </c>
      <c r="H2233" t="s">
        <v>1461</v>
      </c>
      <c r="I2233" t="s">
        <v>534</v>
      </c>
      <c r="J2233" t="s">
        <v>1478</v>
      </c>
      <c r="K2233" t="s">
        <v>1386</v>
      </c>
      <c r="L2233">
        <v>10.409257346637673</v>
      </c>
      <c r="M2233">
        <v>2.0108792601459138</v>
      </c>
      <c r="N2233">
        <v>13.129858698599792</v>
      </c>
      <c r="O2233">
        <v>0</v>
      </c>
      <c r="P2233">
        <v>0</v>
      </c>
      <c r="Q2233">
        <v>0</v>
      </c>
      <c r="R2233" t="s">
        <v>531</v>
      </c>
      <c r="S2233" t="s">
        <v>531</v>
      </c>
      <c r="T2233" t="s">
        <v>531</v>
      </c>
      <c r="U2233" t="s">
        <v>531</v>
      </c>
      <c r="W2233" s="429">
        <f t="shared" si="48"/>
        <v>0</v>
      </c>
      <c r="X2233" s="429">
        <f t="shared" si="48"/>
        <v>0</v>
      </c>
      <c r="Y2233" s="429">
        <f t="shared" si="48"/>
        <v>0</v>
      </c>
      <c r="Z2233" s="429">
        <f t="shared" si="48"/>
        <v>0</v>
      </c>
      <c r="AA2233" s="429" t="s">
        <v>1296</v>
      </c>
    </row>
    <row r="2234" spans="1:27" x14ac:dyDescent="0.25">
      <c r="A2234" t="s">
        <v>149</v>
      </c>
      <c r="B2234" t="s">
        <v>186</v>
      </c>
      <c r="C2234" t="s">
        <v>1459</v>
      </c>
      <c r="D2234" t="s">
        <v>1384</v>
      </c>
      <c r="E2234" t="s">
        <v>1326</v>
      </c>
      <c r="F2234" t="s">
        <v>1293</v>
      </c>
      <c r="G2234">
        <v>35</v>
      </c>
      <c r="H2234" t="s">
        <v>1461</v>
      </c>
      <c r="I2234" t="s">
        <v>534</v>
      </c>
      <c r="J2234" t="s">
        <v>1478</v>
      </c>
      <c r="K2234" t="s">
        <v>1386</v>
      </c>
      <c r="L2234">
        <v>10.409257346637673</v>
      </c>
      <c r="M2234">
        <v>0.41400455355945287</v>
      </c>
      <c r="N2234">
        <v>0.94629612242160666</v>
      </c>
      <c r="O2234">
        <v>0</v>
      </c>
      <c r="P2234">
        <v>0</v>
      </c>
      <c r="Q2234">
        <v>0</v>
      </c>
      <c r="R2234" t="s">
        <v>531</v>
      </c>
      <c r="S2234" t="s">
        <v>531</v>
      </c>
      <c r="T2234" t="s">
        <v>531</v>
      </c>
      <c r="U2234" t="s">
        <v>531</v>
      </c>
      <c r="W2234" s="429">
        <f t="shared" si="48"/>
        <v>0</v>
      </c>
      <c r="X2234" s="429">
        <f t="shared" si="48"/>
        <v>0</v>
      </c>
      <c r="Y2234" s="429">
        <f t="shared" si="48"/>
        <v>0</v>
      </c>
      <c r="Z2234" s="429">
        <f t="shared" si="48"/>
        <v>0</v>
      </c>
      <c r="AA2234" s="429" t="s">
        <v>1296</v>
      </c>
    </row>
    <row r="2235" spans="1:27" x14ac:dyDescent="0.25">
      <c r="A2235" t="s">
        <v>149</v>
      </c>
      <c r="B2235" t="s">
        <v>186</v>
      </c>
      <c r="C2235" t="s">
        <v>1459</v>
      </c>
      <c r="D2235" t="s">
        <v>1384</v>
      </c>
      <c r="E2235" t="s">
        <v>1326</v>
      </c>
      <c r="F2235" t="s">
        <v>1293</v>
      </c>
      <c r="G2235">
        <v>35</v>
      </c>
      <c r="H2235" t="s">
        <v>1461</v>
      </c>
      <c r="I2235" t="s">
        <v>534</v>
      </c>
      <c r="J2235" t="s">
        <v>1478</v>
      </c>
      <c r="K2235" t="s">
        <v>1386</v>
      </c>
      <c r="L2235">
        <v>10.409257346637673</v>
      </c>
      <c r="M2235">
        <v>0.41400455355945287</v>
      </c>
      <c r="N2235">
        <v>0.94629612242160666</v>
      </c>
      <c r="O2235">
        <v>0</v>
      </c>
      <c r="P2235">
        <v>0</v>
      </c>
      <c r="Q2235">
        <v>0</v>
      </c>
      <c r="R2235" t="s">
        <v>531</v>
      </c>
      <c r="S2235" t="s">
        <v>531</v>
      </c>
      <c r="T2235" t="s">
        <v>531</v>
      </c>
      <c r="U2235" t="s">
        <v>531</v>
      </c>
      <c r="W2235" s="429">
        <f t="shared" si="48"/>
        <v>0</v>
      </c>
      <c r="X2235" s="429">
        <f t="shared" si="48"/>
        <v>0</v>
      </c>
      <c r="Y2235" s="429">
        <f t="shared" si="48"/>
        <v>0</v>
      </c>
      <c r="Z2235" s="429">
        <f t="shared" si="48"/>
        <v>0</v>
      </c>
      <c r="AA2235" s="429" t="s">
        <v>1296</v>
      </c>
    </row>
    <row r="2236" spans="1:27" x14ac:dyDescent="0.25">
      <c r="A2236" t="s">
        <v>149</v>
      </c>
      <c r="B2236" t="s">
        <v>186</v>
      </c>
      <c r="C2236" t="s">
        <v>1459</v>
      </c>
      <c r="D2236" t="s">
        <v>1384</v>
      </c>
      <c r="E2236" t="s">
        <v>1326</v>
      </c>
      <c r="F2236" t="s">
        <v>1293</v>
      </c>
      <c r="G2236">
        <v>35</v>
      </c>
      <c r="H2236" t="s">
        <v>1461</v>
      </c>
      <c r="I2236" t="s">
        <v>534</v>
      </c>
      <c r="J2236" t="s">
        <v>1478</v>
      </c>
      <c r="K2236" t="s">
        <v>1386</v>
      </c>
      <c r="L2236">
        <v>5.9143507651350416E-2</v>
      </c>
      <c r="M2236">
        <v>7.6886559946755533</v>
      </c>
      <c r="N2236">
        <v>5.9143507651350416E-2</v>
      </c>
      <c r="O2236">
        <v>0</v>
      </c>
      <c r="P2236">
        <v>0</v>
      </c>
      <c r="Q2236">
        <v>0</v>
      </c>
      <c r="R2236" t="s">
        <v>531</v>
      </c>
      <c r="S2236" t="s">
        <v>531</v>
      </c>
      <c r="T2236" t="s">
        <v>531</v>
      </c>
      <c r="U2236" t="s">
        <v>531</v>
      </c>
      <c r="W2236" s="429">
        <f t="shared" si="48"/>
        <v>0</v>
      </c>
      <c r="X2236" s="429">
        <f t="shared" si="48"/>
        <v>0</v>
      </c>
      <c r="Y2236" s="429">
        <f t="shared" si="48"/>
        <v>0</v>
      </c>
      <c r="Z2236" s="429">
        <f t="shared" si="48"/>
        <v>0</v>
      </c>
      <c r="AA2236" s="429" t="s">
        <v>1296</v>
      </c>
    </row>
    <row r="2237" spans="1:27" x14ac:dyDescent="0.25">
      <c r="A2237" t="s">
        <v>149</v>
      </c>
      <c r="B2237" t="s">
        <v>186</v>
      </c>
      <c r="C2237" t="s">
        <v>1459</v>
      </c>
      <c r="D2237" t="s">
        <v>1384</v>
      </c>
      <c r="E2237" t="s">
        <v>1326</v>
      </c>
      <c r="F2237" t="s">
        <v>1293</v>
      </c>
      <c r="G2237">
        <v>35</v>
      </c>
      <c r="H2237" t="s">
        <v>1461</v>
      </c>
      <c r="I2237" t="s">
        <v>534</v>
      </c>
      <c r="J2237" t="s">
        <v>1478</v>
      </c>
      <c r="K2237" t="s">
        <v>1386</v>
      </c>
      <c r="L2237">
        <v>5.9143507651350416E-2</v>
      </c>
      <c r="M2237">
        <v>7.6886559946755533</v>
      </c>
      <c r="N2237">
        <v>5.9143507651350416E-2</v>
      </c>
      <c r="O2237">
        <v>0</v>
      </c>
      <c r="P2237">
        <v>0</v>
      </c>
      <c r="Q2237">
        <v>0</v>
      </c>
      <c r="R2237" t="s">
        <v>531</v>
      </c>
      <c r="S2237" t="s">
        <v>531</v>
      </c>
      <c r="T2237" t="s">
        <v>531</v>
      </c>
      <c r="U2237" t="s">
        <v>531</v>
      </c>
      <c r="W2237" s="429">
        <f t="shared" si="48"/>
        <v>0</v>
      </c>
      <c r="X2237" s="429">
        <f t="shared" si="48"/>
        <v>0</v>
      </c>
      <c r="Y2237" s="429">
        <f t="shared" si="48"/>
        <v>0</v>
      </c>
      <c r="Z2237" s="429">
        <f t="shared" si="48"/>
        <v>0</v>
      </c>
      <c r="AA2237" s="429" t="s">
        <v>1296</v>
      </c>
    </row>
    <row r="2238" spans="1:27" x14ac:dyDescent="0.25">
      <c r="A2238" t="s">
        <v>149</v>
      </c>
      <c r="B2238" t="s">
        <v>186</v>
      </c>
      <c r="C2238" t="s">
        <v>1459</v>
      </c>
      <c r="D2238" t="s">
        <v>1384</v>
      </c>
      <c r="E2238" t="s">
        <v>1326</v>
      </c>
      <c r="F2238" t="s">
        <v>1293</v>
      </c>
      <c r="G2238">
        <v>35</v>
      </c>
      <c r="H2238" t="s">
        <v>1461</v>
      </c>
      <c r="I2238" t="s">
        <v>534</v>
      </c>
      <c r="J2238" t="s">
        <v>1478</v>
      </c>
      <c r="K2238" t="s">
        <v>1386</v>
      </c>
      <c r="L2238">
        <v>0</v>
      </c>
      <c r="M2238">
        <v>5.3229156886215372E-2</v>
      </c>
      <c r="N2238">
        <v>0</v>
      </c>
      <c r="O2238">
        <v>0</v>
      </c>
      <c r="P2238">
        <v>0</v>
      </c>
      <c r="Q2238">
        <v>0</v>
      </c>
      <c r="R2238" t="s">
        <v>531</v>
      </c>
      <c r="S2238" t="s">
        <v>531</v>
      </c>
      <c r="T2238" t="s">
        <v>531</v>
      </c>
      <c r="U2238" t="s">
        <v>531</v>
      </c>
      <c r="W2238" s="429">
        <f t="shared" si="48"/>
        <v>0</v>
      </c>
      <c r="X2238" s="429">
        <f t="shared" si="48"/>
        <v>0</v>
      </c>
      <c r="Y2238" s="429">
        <f t="shared" si="48"/>
        <v>0</v>
      </c>
      <c r="Z2238" s="429">
        <f t="shared" si="48"/>
        <v>0</v>
      </c>
      <c r="AA2238" s="429" t="s">
        <v>1296</v>
      </c>
    </row>
    <row r="2239" spans="1:27" x14ac:dyDescent="0.25">
      <c r="A2239" t="s">
        <v>149</v>
      </c>
      <c r="B2239" t="s">
        <v>186</v>
      </c>
      <c r="C2239" t="s">
        <v>1459</v>
      </c>
      <c r="D2239" t="s">
        <v>1384</v>
      </c>
      <c r="E2239" t="s">
        <v>1326</v>
      </c>
      <c r="F2239" t="s">
        <v>1293</v>
      </c>
      <c r="G2239">
        <v>35</v>
      </c>
      <c r="H2239" t="s">
        <v>1461</v>
      </c>
      <c r="I2239" t="s">
        <v>534</v>
      </c>
      <c r="J2239" t="s">
        <v>1478</v>
      </c>
      <c r="K2239" t="s">
        <v>1386</v>
      </c>
      <c r="L2239">
        <v>0</v>
      </c>
      <c r="M2239">
        <v>5.9143507651350418E-3</v>
      </c>
      <c r="N2239">
        <v>0</v>
      </c>
      <c r="O2239">
        <v>0</v>
      </c>
      <c r="P2239">
        <v>0</v>
      </c>
      <c r="Q2239">
        <v>0</v>
      </c>
      <c r="R2239" t="s">
        <v>531</v>
      </c>
      <c r="S2239" t="s">
        <v>531</v>
      </c>
      <c r="T2239" t="s">
        <v>531</v>
      </c>
      <c r="U2239" t="s">
        <v>531</v>
      </c>
      <c r="W2239" s="429">
        <f t="shared" si="48"/>
        <v>0</v>
      </c>
      <c r="X2239" s="429">
        <f t="shared" si="48"/>
        <v>0</v>
      </c>
      <c r="Y2239" s="429">
        <f t="shared" si="48"/>
        <v>0</v>
      </c>
      <c r="Z2239" s="429">
        <f t="shared" si="48"/>
        <v>0</v>
      </c>
      <c r="AA2239" s="429" t="s">
        <v>1296</v>
      </c>
    </row>
    <row r="2240" spans="1:27" x14ac:dyDescent="0.25">
      <c r="A2240" t="s">
        <v>149</v>
      </c>
      <c r="B2240" t="s">
        <v>186</v>
      </c>
      <c r="C2240" t="s">
        <v>1459</v>
      </c>
      <c r="D2240" t="s">
        <v>1384</v>
      </c>
      <c r="E2240" t="s">
        <v>1326</v>
      </c>
      <c r="F2240" t="s">
        <v>1293</v>
      </c>
      <c r="G2240">
        <v>35</v>
      </c>
      <c r="H2240" t="s">
        <v>1461</v>
      </c>
      <c r="I2240" t="s">
        <v>534</v>
      </c>
      <c r="J2240" t="s">
        <v>1478</v>
      </c>
      <c r="K2240" t="s">
        <v>1386</v>
      </c>
      <c r="L2240">
        <v>0</v>
      </c>
      <c r="M2240">
        <v>5.3229156886215372E-2</v>
      </c>
      <c r="N2240">
        <v>0</v>
      </c>
      <c r="O2240">
        <v>0</v>
      </c>
      <c r="P2240">
        <v>0</v>
      </c>
      <c r="Q2240">
        <v>0</v>
      </c>
      <c r="R2240" t="s">
        <v>531</v>
      </c>
      <c r="S2240" t="s">
        <v>531</v>
      </c>
      <c r="T2240" t="s">
        <v>531</v>
      </c>
      <c r="U2240" t="s">
        <v>531</v>
      </c>
      <c r="W2240" s="429">
        <f t="shared" si="48"/>
        <v>0</v>
      </c>
      <c r="X2240" s="429">
        <f t="shared" si="48"/>
        <v>0</v>
      </c>
      <c r="Y2240" s="429">
        <f t="shared" si="48"/>
        <v>0</v>
      </c>
      <c r="Z2240" s="429">
        <f t="shared" si="48"/>
        <v>0</v>
      </c>
      <c r="AA2240" s="429" t="s">
        <v>1296</v>
      </c>
    </row>
    <row r="2241" spans="1:27" x14ac:dyDescent="0.25">
      <c r="A2241" t="s">
        <v>149</v>
      </c>
      <c r="B2241" t="s">
        <v>186</v>
      </c>
      <c r="C2241" t="s">
        <v>1459</v>
      </c>
      <c r="D2241" t="s">
        <v>1384</v>
      </c>
      <c r="E2241" t="s">
        <v>1326</v>
      </c>
      <c r="F2241" t="s">
        <v>1293</v>
      </c>
      <c r="G2241">
        <v>35</v>
      </c>
      <c r="H2241" t="s">
        <v>1461</v>
      </c>
      <c r="I2241" t="s">
        <v>534</v>
      </c>
      <c r="J2241" t="s">
        <v>1478</v>
      </c>
      <c r="K2241" t="s">
        <v>1386</v>
      </c>
      <c r="L2241">
        <v>0.11828701530270083</v>
      </c>
      <c r="M2241">
        <v>7.6886559946755533</v>
      </c>
      <c r="N2241">
        <v>0.17743052295405123</v>
      </c>
      <c r="O2241">
        <v>0</v>
      </c>
      <c r="P2241">
        <v>0</v>
      </c>
      <c r="Q2241">
        <v>0</v>
      </c>
      <c r="R2241" t="s">
        <v>531</v>
      </c>
      <c r="S2241" t="s">
        <v>531</v>
      </c>
      <c r="T2241" t="s">
        <v>531</v>
      </c>
      <c r="U2241" t="s">
        <v>531</v>
      </c>
      <c r="W2241" s="429">
        <f t="shared" si="48"/>
        <v>0</v>
      </c>
      <c r="X2241" s="429">
        <f t="shared" si="48"/>
        <v>0</v>
      </c>
      <c r="Y2241" s="429">
        <f t="shared" si="48"/>
        <v>0</v>
      </c>
      <c r="Z2241" s="429">
        <f t="shared" si="48"/>
        <v>0</v>
      </c>
      <c r="AA2241" s="429" t="s">
        <v>1296</v>
      </c>
    </row>
    <row r="2242" spans="1:27" x14ac:dyDescent="0.25">
      <c r="A2242" t="s">
        <v>149</v>
      </c>
      <c r="B2242" t="s">
        <v>186</v>
      </c>
      <c r="C2242" t="s">
        <v>1459</v>
      </c>
      <c r="D2242" t="s">
        <v>1384</v>
      </c>
      <c r="E2242" t="s">
        <v>1326</v>
      </c>
      <c r="F2242" t="s">
        <v>1293</v>
      </c>
      <c r="G2242">
        <v>35</v>
      </c>
      <c r="H2242" t="s">
        <v>1461</v>
      </c>
      <c r="I2242" t="s">
        <v>534</v>
      </c>
      <c r="J2242" t="s">
        <v>1478</v>
      </c>
      <c r="K2242" t="s">
        <v>1386</v>
      </c>
      <c r="L2242">
        <v>0.76886559946755539</v>
      </c>
      <c r="M2242">
        <v>0.29571753825675207</v>
      </c>
      <c r="N2242">
        <v>1.5377311989351108</v>
      </c>
      <c r="O2242">
        <v>0</v>
      </c>
      <c r="P2242">
        <v>0</v>
      </c>
      <c r="Q2242">
        <v>0</v>
      </c>
      <c r="R2242" t="s">
        <v>531</v>
      </c>
      <c r="S2242" t="s">
        <v>531</v>
      </c>
      <c r="T2242" t="s">
        <v>531</v>
      </c>
      <c r="U2242" t="s">
        <v>531</v>
      </c>
      <c r="W2242" s="429">
        <f t="shared" si="48"/>
        <v>0</v>
      </c>
      <c r="X2242" s="429">
        <f t="shared" si="48"/>
        <v>0</v>
      </c>
      <c r="Y2242" s="429">
        <f t="shared" si="48"/>
        <v>0</v>
      </c>
      <c r="Z2242" s="429">
        <f t="shared" si="48"/>
        <v>0</v>
      </c>
      <c r="AA2242" s="429" t="s">
        <v>1296</v>
      </c>
    </row>
    <row r="2243" spans="1:27" x14ac:dyDescent="0.25">
      <c r="A2243" t="s">
        <v>149</v>
      </c>
      <c r="B2243" t="s">
        <v>186</v>
      </c>
      <c r="C2243" t="s">
        <v>1459</v>
      </c>
      <c r="D2243" t="s">
        <v>1384</v>
      </c>
      <c r="E2243" t="s">
        <v>1326</v>
      </c>
      <c r="F2243" t="s">
        <v>1293</v>
      </c>
      <c r="G2243">
        <v>35</v>
      </c>
      <c r="H2243" t="s">
        <v>1461</v>
      </c>
      <c r="I2243" t="s">
        <v>534</v>
      </c>
      <c r="J2243" t="s">
        <v>1478</v>
      </c>
      <c r="K2243" t="s">
        <v>1386</v>
      </c>
      <c r="L2243">
        <v>0</v>
      </c>
      <c r="M2243">
        <v>1.3011571683297092</v>
      </c>
      <c r="N2243">
        <v>0</v>
      </c>
      <c r="O2243">
        <v>0</v>
      </c>
      <c r="P2243">
        <v>0</v>
      </c>
      <c r="Q2243">
        <v>0</v>
      </c>
      <c r="R2243" t="s">
        <v>531</v>
      </c>
      <c r="S2243" t="s">
        <v>531</v>
      </c>
      <c r="T2243" t="s">
        <v>531</v>
      </c>
      <c r="U2243" t="s">
        <v>531</v>
      </c>
      <c r="W2243" s="429">
        <f t="shared" ref="W2243:Z2306" si="49">IFERROR(R2243*1,0)</f>
        <v>0</v>
      </c>
      <c r="X2243" s="429">
        <f t="shared" si="49"/>
        <v>0</v>
      </c>
      <c r="Y2243" s="429">
        <f t="shared" si="49"/>
        <v>0</v>
      </c>
      <c r="Z2243" s="429">
        <f t="shared" si="49"/>
        <v>0</v>
      </c>
      <c r="AA2243" s="429" t="s">
        <v>1296</v>
      </c>
    </row>
    <row r="2244" spans="1:27" x14ac:dyDescent="0.25">
      <c r="A2244" t="s">
        <v>149</v>
      </c>
      <c r="B2244" t="s">
        <v>186</v>
      </c>
      <c r="C2244" t="s">
        <v>1459</v>
      </c>
      <c r="D2244" t="s">
        <v>1384</v>
      </c>
      <c r="E2244" t="s">
        <v>1326</v>
      </c>
      <c r="F2244" t="s">
        <v>1293</v>
      </c>
      <c r="G2244">
        <v>35</v>
      </c>
      <c r="H2244" t="s">
        <v>1461</v>
      </c>
      <c r="I2244" t="s">
        <v>534</v>
      </c>
      <c r="J2244" t="s">
        <v>1478</v>
      </c>
      <c r="K2244" t="s">
        <v>1386</v>
      </c>
      <c r="L2244">
        <v>0</v>
      </c>
      <c r="M2244">
        <v>1.7743052295405124</v>
      </c>
      <c r="N2244">
        <v>0</v>
      </c>
      <c r="O2244">
        <v>0</v>
      </c>
      <c r="P2244">
        <v>0</v>
      </c>
      <c r="Q2244">
        <v>0</v>
      </c>
      <c r="R2244" t="s">
        <v>531</v>
      </c>
      <c r="S2244" t="s">
        <v>531</v>
      </c>
      <c r="T2244" t="s">
        <v>531</v>
      </c>
      <c r="U2244" t="s">
        <v>531</v>
      </c>
      <c r="W2244" s="429">
        <f t="shared" si="49"/>
        <v>0</v>
      </c>
      <c r="X2244" s="429">
        <f t="shared" si="49"/>
        <v>0</v>
      </c>
      <c r="Y2244" s="429">
        <f t="shared" si="49"/>
        <v>0</v>
      </c>
      <c r="Z2244" s="429">
        <f t="shared" si="49"/>
        <v>0</v>
      </c>
      <c r="AA2244" s="429" t="s">
        <v>1296</v>
      </c>
    </row>
    <row r="2245" spans="1:27" x14ac:dyDescent="0.25">
      <c r="A2245" t="s">
        <v>149</v>
      </c>
      <c r="B2245" t="s">
        <v>186</v>
      </c>
      <c r="C2245" t="s">
        <v>1459</v>
      </c>
      <c r="D2245" t="s">
        <v>1384</v>
      </c>
      <c r="E2245" t="s">
        <v>1326</v>
      </c>
      <c r="F2245" t="s">
        <v>1293</v>
      </c>
      <c r="G2245">
        <v>35</v>
      </c>
      <c r="H2245" t="s">
        <v>1461</v>
      </c>
      <c r="I2245" t="s">
        <v>534</v>
      </c>
      <c r="J2245" t="s">
        <v>1478</v>
      </c>
      <c r="K2245" t="s">
        <v>1386</v>
      </c>
      <c r="L2245">
        <v>12.402393554488182</v>
      </c>
      <c r="M2245">
        <v>1.9044209463734834</v>
      </c>
      <c r="N2245">
        <v>10.941548915499826</v>
      </c>
      <c r="O2245">
        <v>0</v>
      </c>
      <c r="P2245">
        <v>0</v>
      </c>
      <c r="Q2245">
        <v>0</v>
      </c>
      <c r="R2245" t="s">
        <v>531</v>
      </c>
      <c r="S2245" t="s">
        <v>531</v>
      </c>
      <c r="T2245" t="s">
        <v>531</v>
      </c>
      <c r="U2245" t="s">
        <v>531</v>
      </c>
      <c r="W2245" s="429">
        <f t="shared" si="49"/>
        <v>0</v>
      </c>
      <c r="X2245" s="429">
        <f t="shared" si="49"/>
        <v>0</v>
      </c>
      <c r="Y2245" s="429">
        <f t="shared" si="49"/>
        <v>0</v>
      </c>
      <c r="Z2245" s="429">
        <f t="shared" si="49"/>
        <v>0</v>
      </c>
      <c r="AA2245" s="429" t="s">
        <v>1296</v>
      </c>
    </row>
    <row r="2246" spans="1:27" x14ac:dyDescent="0.25">
      <c r="A2246" t="s">
        <v>149</v>
      </c>
      <c r="B2246" t="s">
        <v>186</v>
      </c>
      <c r="C2246" t="s">
        <v>1459</v>
      </c>
      <c r="D2246" t="s">
        <v>1384</v>
      </c>
      <c r="E2246" t="s">
        <v>1326</v>
      </c>
      <c r="F2246" t="s">
        <v>1293</v>
      </c>
      <c r="G2246">
        <v>35</v>
      </c>
      <c r="H2246" t="s">
        <v>1461</v>
      </c>
      <c r="I2246" t="s">
        <v>534</v>
      </c>
      <c r="J2246" t="s">
        <v>1478</v>
      </c>
      <c r="K2246" t="s">
        <v>1386</v>
      </c>
      <c r="L2246">
        <v>7.0972209181620491E-2</v>
      </c>
      <c r="M2246">
        <v>7.6886559946755533</v>
      </c>
      <c r="N2246">
        <v>9.4629612242160668E-2</v>
      </c>
      <c r="O2246">
        <v>0</v>
      </c>
      <c r="P2246">
        <v>0</v>
      </c>
      <c r="Q2246">
        <v>0</v>
      </c>
      <c r="R2246" t="s">
        <v>531</v>
      </c>
      <c r="S2246" t="s">
        <v>531</v>
      </c>
      <c r="T2246" t="s">
        <v>531</v>
      </c>
      <c r="U2246" t="s">
        <v>531</v>
      </c>
      <c r="W2246" s="429">
        <f t="shared" si="49"/>
        <v>0</v>
      </c>
      <c r="X2246" s="429">
        <f t="shared" si="49"/>
        <v>0</v>
      </c>
      <c r="Y2246" s="429">
        <f t="shared" si="49"/>
        <v>0</v>
      </c>
      <c r="Z2246" s="429">
        <f t="shared" si="49"/>
        <v>0</v>
      </c>
      <c r="AA2246" s="429" t="s">
        <v>1296</v>
      </c>
    </row>
    <row r="2247" spans="1:27" x14ac:dyDescent="0.25">
      <c r="A2247" t="s">
        <v>149</v>
      </c>
      <c r="B2247" t="s">
        <v>186</v>
      </c>
      <c r="C2247" t="s">
        <v>1459</v>
      </c>
      <c r="D2247" t="s">
        <v>1384</v>
      </c>
      <c r="E2247" t="s">
        <v>1326</v>
      </c>
      <c r="F2247" t="s">
        <v>1293</v>
      </c>
      <c r="G2247">
        <v>35</v>
      </c>
      <c r="H2247" t="s">
        <v>1461</v>
      </c>
      <c r="I2247" t="s">
        <v>534</v>
      </c>
      <c r="J2247" t="s">
        <v>1478</v>
      </c>
      <c r="K2247" t="s">
        <v>1386</v>
      </c>
      <c r="L2247">
        <v>0</v>
      </c>
      <c r="M2247">
        <v>5.3229156886215372E-2</v>
      </c>
      <c r="N2247">
        <v>0</v>
      </c>
      <c r="O2247">
        <v>0</v>
      </c>
      <c r="P2247">
        <v>0</v>
      </c>
      <c r="Q2247">
        <v>0</v>
      </c>
      <c r="R2247" t="s">
        <v>531</v>
      </c>
      <c r="S2247" t="s">
        <v>531</v>
      </c>
      <c r="T2247" t="s">
        <v>531</v>
      </c>
      <c r="U2247" t="s">
        <v>531</v>
      </c>
      <c r="W2247" s="429">
        <f t="shared" si="49"/>
        <v>0</v>
      </c>
      <c r="X2247" s="429">
        <f t="shared" si="49"/>
        <v>0</v>
      </c>
      <c r="Y2247" s="429">
        <f t="shared" si="49"/>
        <v>0</v>
      </c>
      <c r="Z2247" s="429">
        <f t="shared" si="49"/>
        <v>0</v>
      </c>
      <c r="AA2247" s="429" t="s">
        <v>1296</v>
      </c>
    </row>
    <row r="2248" spans="1:27" x14ac:dyDescent="0.25">
      <c r="A2248" t="s">
        <v>149</v>
      </c>
      <c r="B2248" t="s">
        <v>186</v>
      </c>
      <c r="C2248" t="s">
        <v>1459</v>
      </c>
      <c r="D2248" t="s">
        <v>1384</v>
      </c>
      <c r="E2248" t="s">
        <v>1326</v>
      </c>
      <c r="F2248" t="s">
        <v>1293</v>
      </c>
      <c r="G2248">
        <v>35</v>
      </c>
      <c r="H2248" t="s">
        <v>1461</v>
      </c>
      <c r="I2248" t="s">
        <v>534</v>
      </c>
      <c r="J2248" t="s">
        <v>1478</v>
      </c>
      <c r="K2248" t="s">
        <v>1386</v>
      </c>
      <c r="L2248">
        <v>10.409257346637673</v>
      </c>
      <c r="M2248">
        <v>2.0108792601459138</v>
      </c>
      <c r="N2248">
        <v>13.129858698599792</v>
      </c>
      <c r="O2248">
        <v>0</v>
      </c>
      <c r="P2248">
        <v>0</v>
      </c>
      <c r="Q2248">
        <v>0</v>
      </c>
      <c r="R2248" t="s">
        <v>531</v>
      </c>
      <c r="S2248" t="s">
        <v>531</v>
      </c>
      <c r="T2248" t="s">
        <v>531</v>
      </c>
      <c r="U2248" t="s">
        <v>531</v>
      </c>
      <c r="W2248" s="429">
        <f t="shared" si="49"/>
        <v>0</v>
      </c>
      <c r="X2248" s="429">
        <f t="shared" si="49"/>
        <v>0</v>
      </c>
      <c r="Y2248" s="429">
        <f t="shared" si="49"/>
        <v>0</v>
      </c>
      <c r="Z2248" s="429">
        <f t="shared" si="49"/>
        <v>0</v>
      </c>
      <c r="AA2248" s="429" t="s">
        <v>1296</v>
      </c>
    </row>
    <row r="2249" spans="1:27" x14ac:dyDescent="0.25">
      <c r="A2249" t="s">
        <v>149</v>
      </c>
      <c r="B2249" t="s">
        <v>186</v>
      </c>
      <c r="C2249" t="s">
        <v>1459</v>
      </c>
      <c r="D2249" t="s">
        <v>1384</v>
      </c>
      <c r="E2249" t="s">
        <v>1326</v>
      </c>
      <c r="F2249" t="s">
        <v>1293</v>
      </c>
      <c r="G2249">
        <v>35</v>
      </c>
      <c r="H2249" t="s">
        <v>1461</v>
      </c>
      <c r="I2249" t="s">
        <v>534</v>
      </c>
      <c r="J2249" t="s">
        <v>1478</v>
      </c>
      <c r="K2249" t="s">
        <v>1386</v>
      </c>
      <c r="L2249">
        <v>7.0972209181620491E-2</v>
      </c>
      <c r="M2249">
        <v>7.6886559946755533</v>
      </c>
      <c r="N2249">
        <v>0.11828701530270083</v>
      </c>
      <c r="O2249">
        <v>0</v>
      </c>
      <c r="P2249">
        <v>0</v>
      </c>
      <c r="Q2249">
        <v>0</v>
      </c>
      <c r="R2249" t="s">
        <v>531</v>
      </c>
      <c r="S2249" t="s">
        <v>531</v>
      </c>
      <c r="T2249" t="s">
        <v>531</v>
      </c>
      <c r="U2249" t="s">
        <v>531</v>
      </c>
      <c r="W2249" s="429">
        <f t="shared" si="49"/>
        <v>0</v>
      </c>
      <c r="X2249" s="429">
        <f t="shared" si="49"/>
        <v>0</v>
      </c>
      <c r="Y2249" s="429">
        <f t="shared" si="49"/>
        <v>0</v>
      </c>
      <c r="Z2249" s="429">
        <f t="shared" si="49"/>
        <v>0</v>
      </c>
      <c r="AA2249" s="429" t="s">
        <v>1296</v>
      </c>
    </row>
    <row r="2250" spans="1:27" x14ac:dyDescent="0.25">
      <c r="A2250" t="s">
        <v>149</v>
      </c>
      <c r="B2250" t="s">
        <v>186</v>
      </c>
      <c r="C2250" t="s">
        <v>1459</v>
      </c>
      <c r="D2250" t="s">
        <v>1384</v>
      </c>
      <c r="E2250" t="s">
        <v>1326</v>
      </c>
      <c r="F2250" t="s">
        <v>1293</v>
      </c>
      <c r="G2250">
        <v>35</v>
      </c>
      <c r="H2250" t="s">
        <v>1461</v>
      </c>
      <c r="I2250" t="s">
        <v>534</v>
      </c>
      <c r="J2250" t="s">
        <v>1478</v>
      </c>
      <c r="K2250" t="s">
        <v>1386</v>
      </c>
      <c r="L2250">
        <v>0</v>
      </c>
      <c r="M2250">
        <v>5.3229156886215372E-2</v>
      </c>
      <c r="N2250">
        <v>0</v>
      </c>
      <c r="O2250">
        <v>0</v>
      </c>
      <c r="P2250">
        <v>0</v>
      </c>
      <c r="Q2250">
        <v>0</v>
      </c>
      <c r="R2250" t="s">
        <v>531</v>
      </c>
      <c r="S2250" t="s">
        <v>531</v>
      </c>
      <c r="T2250" t="s">
        <v>531</v>
      </c>
      <c r="U2250" t="s">
        <v>531</v>
      </c>
      <c r="W2250" s="429">
        <f t="shared" si="49"/>
        <v>0</v>
      </c>
      <c r="X2250" s="429">
        <f t="shared" si="49"/>
        <v>0</v>
      </c>
      <c r="Y2250" s="429">
        <f t="shared" si="49"/>
        <v>0</v>
      </c>
      <c r="Z2250" s="429">
        <f t="shared" si="49"/>
        <v>0</v>
      </c>
      <c r="AA2250" s="429" t="s">
        <v>1296</v>
      </c>
    </row>
    <row r="2251" spans="1:27" x14ac:dyDescent="0.25">
      <c r="A2251" t="s">
        <v>149</v>
      </c>
      <c r="B2251" t="s">
        <v>186</v>
      </c>
      <c r="C2251" t="s">
        <v>1459</v>
      </c>
      <c r="D2251" t="s">
        <v>1384</v>
      </c>
      <c r="E2251" t="s">
        <v>1326</v>
      </c>
      <c r="F2251" t="s">
        <v>1293</v>
      </c>
      <c r="G2251">
        <v>35</v>
      </c>
      <c r="H2251" t="s">
        <v>1461</v>
      </c>
      <c r="I2251" t="s">
        <v>534</v>
      </c>
      <c r="J2251" t="s">
        <v>1478</v>
      </c>
      <c r="K2251" t="s">
        <v>1386</v>
      </c>
      <c r="L2251">
        <v>0</v>
      </c>
      <c r="M2251">
        <v>5.3229156886215372E-2</v>
      </c>
      <c r="N2251">
        <v>0</v>
      </c>
      <c r="O2251">
        <v>0</v>
      </c>
      <c r="P2251">
        <v>0</v>
      </c>
      <c r="Q2251">
        <v>0</v>
      </c>
      <c r="R2251" t="s">
        <v>531</v>
      </c>
      <c r="S2251" t="s">
        <v>531</v>
      </c>
      <c r="T2251" t="s">
        <v>531</v>
      </c>
      <c r="U2251" t="s">
        <v>531</v>
      </c>
      <c r="W2251" s="429">
        <f t="shared" si="49"/>
        <v>0</v>
      </c>
      <c r="X2251" s="429">
        <f t="shared" si="49"/>
        <v>0</v>
      </c>
      <c r="Y2251" s="429">
        <f t="shared" si="49"/>
        <v>0</v>
      </c>
      <c r="Z2251" s="429">
        <f t="shared" si="49"/>
        <v>0</v>
      </c>
      <c r="AA2251" s="429" t="s">
        <v>1296</v>
      </c>
    </row>
    <row r="2252" spans="1:27" x14ac:dyDescent="0.25">
      <c r="A2252" t="s">
        <v>149</v>
      </c>
      <c r="B2252" t="s">
        <v>186</v>
      </c>
      <c r="C2252" t="s">
        <v>1459</v>
      </c>
      <c r="D2252" t="s">
        <v>1384</v>
      </c>
      <c r="E2252" t="s">
        <v>1326</v>
      </c>
      <c r="F2252" t="s">
        <v>1293</v>
      </c>
      <c r="G2252">
        <v>35</v>
      </c>
      <c r="H2252" t="s">
        <v>1461</v>
      </c>
      <c r="I2252" t="s">
        <v>534</v>
      </c>
      <c r="J2252" t="s">
        <v>1478</v>
      </c>
      <c r="K2252" t="s">
        <v>1386</v>
      </c>
      <c r="L2252">
        <v>10.409257346637673</v>
      </c>
      <c r="M2252">
        <v>2.0108792601459138</v>
      </c>
      <c r="N2252">
        <v>13.129858698599792</v>
      </c>
      <c r="O2252">
        <v>0</v>
      </c>
      <c r="P2252">
        <v>0</v>
      </c>
      <c r="Q2252">
        <v>0</v>
      </c>
      <c r="R2252" t="s">
        <v>531</v>
      </c>
      <c r="S2252" t="s">
        <v>531</v>
      </c>
      <c r="T2252" t="s">
        <v>531</v>
      </c>
      <c r="U2252" t="s">
        <v>531</v>
      </c>
      <c r="W2252" s="429">
        <f t="shared" si="49"/>
        <v>0</v>
      </c>
      <c r="X2252" s="429">
        <f t="shared" si="49"/>
        <v>0</v>
      </c>
      <c r="Y2252" s="429">
        <f t="shared" si="49"/>
        <v>0</v>
      </c>
      <c r="Z2252" s="429">
        <f t="shared" si="49"/>
        <v>0</v>
      </c>
      <c r="AA2252" s="429" t="s">
        <v>1296</v>
      </c>
    </row>
    <row r="2253" spans="1:27" x14ac:dyDescent="0.25">
      <c r="A2253" t="s">
        <v>149</v>
      </c>
      <c r="B2253" t="s">
        <v>186</v>
      </c>
      <c r="C2253" t="s">
        <v>1459</v>
      </c>
      <c r="D2253" t="s">
        <v>1384</v>
      </c>
      <c r="E2253" t="s">
        <v>1326</v>
      </c>
      <c r="F2253" t="s">
        <v>1293</v>
      </c>
      <c r="G2253">
        <v>35</v>
      </c>
      <c r="H2253" t="s">
        <v>1461</v>
      </c>
      <c r="I2253" t="s">
        <v>534</v>
      </c>
      <c r="J2253" t="s">
        <v>1478</v>
      </c>
      <c r="K2253" t="s">
        <v>1386</v>
      </c>
      <c r="L2253">
        <v>10.409257346637673</v>
      </c>
      <c r="M2253">
        <v>0.41400455355945287</v>
      </c>
      <c r="N2253">
        <v>0.94629612242160666</v>
      </c>
      <c r="O2253">
        <v>0</v>
      </c>
      <c r="P2253">
        <v>0</v>
      </c>
      <c r="Q2253">
        <v>0</v>
      </c>
      <c r="R2253" t="s">
        <v>531</v>
      </c>
      <c r="S2253" t="s">
        <v>531</v>
      </c>
      <c r="T2253" t="s">
        <v>531</v>
      </c>
      <c r="U2253" t="s">
        <v>531</v>
      </c>
      <c r="W2253" s="429">
        <f t="shared" si="49"/>
        <v>0</v>
      </c>
      <c r="X2253" s="429">
        <f t="shared" si="49"/>
        <v>0</v>
      </c>
      <c r="Y2253" s="429">
        <f t="shared" si="49"/>
        <v>0</v>
      </c>
      <c r="Z2253" s="429">
        <f t="shared" si="49"/>
        <v>0</v>
      </c>
      <c r="AA2253" s="429" t="s">
        <v>1296</v>
      </c>
    </row>
    <row r="2254" spans="1:27" x14ac:dyDescent="0.25">
      <c r="A2254" t="s">
        <v>149</v>
      </c>
      <c r="B2254" t="s">
        <v>186</v>
      </c>
      <c r="C2254" t="s">
        <v>1459</v>
      </c>
      <c r="D2254" t="s">
        <v>1384</v>
      </c>
      <c r="E2254" t="s">
        <v>1326</v>
      </c>
      <c r="F2254" t="s">
        <v>1293</v>
      </c>
      <c r="G2254">
        <v>35</v>
      </c>
      <c r="H2254" t="s">
        <v>1461</v>
      </c>
      <c r="I2254" t="s">
        <v>534</v>
      </c>
      <c r="J2254" t="s">
        <v>1478</v>
      </c>
      <c r="K2254" t="s">
        <v>1386</v>
      </c>
      <c r="L2254">
        <v>5.9143507651350416E-2</v>
      </c>
      <c r="M2254">
        <v>7.6886559946755533</v>
      </c>
      <c r="N2254">
        <v>9.4629612242160668E-2</v>
      </c>
      <c r="O2254">
        <v>0</v>
      </c>
      <c r="P2254">
        <v>0</v>
      </c>
      <c r="Q2254">
        <v>0</v>
      </c>
      <c r="R2254" t="s">
        <v>531</v>
      </c>
      <c r="S2254" t="s">
        <v>531</v>
      </c>
      <c r="T2254" t="s">
        <v>531</v>
      </c>
      <c r="U2254" t="s">
        <v>531</v>
      </c>
      <c r="W2254" s="429">
        <f t="shared" si="49"/>
        <v>0</v>
      </c>
      <c r="X2254" s="429">
        <f t="shared" si="49"/>
        <v>0</v>
      </c>
      <c r="Y2254" s="429">
        <f t="shared" si="49"/>
        <v>0</v>
      </c>
      <c r="Z2254" s="429">
        <f t="shared" si="49"/>
        <v>0</v>
      </c>
      <c r="AA2254" s="429" t="s">
        <v>1296</v>
      </c>
    </row>
    <row r="2255" spans="1:27" x14ac:dyDescent="0.25">
      <c r="A2255" t="s">
        <v>149</v>
      </c>
      <c r="B2255" t="s">
        <v>186</v>
      </c>
      <c r="C2255" t="s">
        <v>1459</v>
      </c>
      <c r="D2255" t="s">
        <v>1384</v>
      </c>
      <c r="E2255" t="s">
        <v>1326</v>
      </c>
      <c r="F2255" t="s">
        <v>1293</v>
      </c>
      <c r="G2255">
        <v>35</v>
      </c>
      <c r="H2255" t="s">
        <v>1461</v>
      </c>
      <c r="I2255" t="s">
        <v>534</v>
      </c>
      <c r="J2255" t="s">
        <v>1478</v>
      </c>
      <c r="K2255" t="s">
        <v>1386</v>
      </c>
      <c r="L2255">
        <v>5.9143507651350416E-2</v>
      </c>
      <c r="M2255">
        <v>7.6886559946755533</v>
      </c>
      <c r="N2255">
        <v>9.4629612242160668E-2</v>
      </c>
      <c r="O2255">
        <v>0</v>
      </c>
      <c r="P2255">
        <v>0</v>
      </c>
      <c r="Q2255">
        <v>0</v>
      </c>
      <c r="R2255" t="s">
        <v>531</v>
      </c>
      <c r="S2255" t="s">
        <v>531</v>
      </c>
      <c r="T2255" t="s">
        <v>531</v>
      </c>
      <c r="U2255" t="s">
        <v>531</v>
      </c>
      <c r="W2255" s="429">
        <f t="shared" si="49"/>
        <v>0</v>
      </c>
      <c r="X2255" s="429">
        <f t="shared" si="49"/>
        <v>0</v>
      </c>
      <c r="Y2255" s="429">
        <f t="shared" si="49"/>
        <v>0</v>
      </c>
      <c r="Z2255" s="429">
        <f t="shared" si="49"/>
        <v>0</v>
      </c>
      <c r="AA2255" s="429" t="s">
        <v>1296</v>
      </c>
    </row>
    <row r="2256" spans="1:27" x14ac:dyDescent="0.25">
      <c r="A2256" t="s">
        <v>149</v>
      </c>
      <c r="B2256" t="s">
        <v>186</v>
      </c>
      <c r="C2256" t="s">
        <v>1459</v>
      </c>
      <c r="D2256" t="s">
        <v>1384</v>
      </c>
      <c r="E2256" t="s">
        <v>1326</v>
      </c>
      <c r="F2256" t="s">
        <v>1293</v>
      </c>
      <c r="G2256">
        <v>35</v>
      </c>
      <c r="H2256" t="s">
        <v>1461</v>
      </c>
      <c r="I2256" t="s">
        <v>534</v>
      </c>
      <c r="J2256" t="s">
        <v>1478</v>
      </c>
      <c r="K2256" t="s">
        <v>1386</v>
      </c>
      <c r="L2256">
        <v>5.9143507651350416E-2</v>
      </c>
      <c r="M2256">
        <v>7.6886559946755533</v>
      </c>
      <c r="N2256">
        <v>9.4629612242160668E-2</v>
      </c>
      <c r="O2256">
        <v>0</v>
      </c>
      <c r="P2256">
        <v>0</v>
      </c>
      <c r="Q2256">
        <v>0</v>
      </c>
      <c r="R2256" t="s">
        <v>531</v>
      </c>
      <c r="S2256" t="s">
        <v>531</v>
      </c>
      <c r="T2256" t="s">
        <v>531</v>
      </c>
      <c r="U2256" t="s">
        <v>531</v>
      </c>
      <c r="W2256" s="429">
        <f t="shared" si="49"/>
        <v>0</v>
      </c>
      <c r="X2256" s="429">
        <f t="shared" si="49"/>
        <v>0</v>
      </c>
      <c r="Y2256" s="429">
        <f t="shared" si="49"/>
        <v>0</v>
      </c>
      <c r="Z2256" s="429">
        <f t="shared" si="49"/>
        <v>0</v>
      </c>
      <c r="AA2256" s="429" t="s">
        <v>1296</v>
      </c>
    </row>
    <row r="2257" spans="1:27" x14ac:dyDescent="0.25">
      <c r="A2257" t="s">
        <v>149</v>
      </c>
      <c r="B2257" t="s">
        <v>186</v>
      </c>
      <c r="C2257" t="s">
        <v>1459</v>
      </c>
      <c r="D2257" t="s">
        <v>1384</v>
      </c>
      <c r="E2257" t="s">
        <v>1326</v>
      </c>
      <c r="F2257" t="s">
        <v>1293</v>
      </c>
      <c r="G2257">
        <v>35</v>
      </c>
      <c r="H2257" t="s">
        <v>1461</v>
      </c>
      <c r="I2257" t="s">
        <v>534</v>
      </c>
      <c r="J2257" t="s">
        <v>1478</v>
      </c>
      <c r="K2257" t="s">
        <v>1386</v>
      </c>
      <c r="L2257">
        <v>0.76886559946755539</v>
      </c>
      <c r="M2257">
        <v>0.29571753825675207</v>
      </c>
      <c r="N2257">
        <v>1.5968747065864612</v>
      </c>
      <c r="O2257">
        <v>0</v>
      </c>
      <c r="P2257">
        <v>0</v>
      </c>
      <c r="Q2257">
        <v>0</v>
      </c>
      <c r="R2257" t="s">
        <v>531</v>
      </c>
      <c r="S2257" t="s">
        <v>531</v>
      </c>
      <c r="T2257" t="s">
        <v>531</v>
      </c>
      <c r="U2257" t="s">
        <v>531</v>
      </c>
      <c r="W2257" s="429">
        <f t="shared" si="49"/>
        <v>0</v>
      </c>
      <c r="X2257" s="429">
        <f t="shared" si="49"/>
        <v>0</v>
      </c>
      <c r="Y2257" s="429">
        <f t="shared" si="49"/>
        <v>0</v>
      </c>
      <c r="Z2257" s="429">
        <f t="shared" si="49"/>
        <v>0</v>
      </c>
      <c r="AA2257" s="429" t="s">
        <v>1296</v>
      </c>
    </row>
    <row r="2258" spans="1:27" x14ac:dyDescent="0.25">
      <c r="A2258" t="s">
        <v>149</v>
      </c>
      <c r="B2258" t="s">
        <v>186</v>
      </c>
      <c r="C2258" t="s">
        <v>1459</v>
      </c>
      <c r="D2258" t="s">
        <v>1384</v>
      </c>
      <c r="E2258" t="s">
        <v>1326</v>
      </c>
      <c r="F2258" t="s">
        <v>1293</v>
      </c>
      <c r="G2258">
        <v>35</v>
      </c>
      <c r="H2258" t="s">
        <v>1461</v>
      </c>
      <c r="I2258" t="s">
        <v>534</v>
      </c>
      <c r="J2258" t="s">
        <v>1478</v>
      </c>
      <c r="K2258" t="s">
        <v>1386</v>
      </c>
      <c r="L2258">
        <v>10.409257346637673</v>
      </c>
      <c r="M2258">
        <v>2.0108792601459138</v>
      </c>
      <c r="N2258">
        <v>13.129858698599792</v>
      </c>
      <c r="O2258">
        <v>0</v>
      </c>
      <c r="P2258">
        <v>0</v>
      </c>
      <c r="Q2258">
        <v>0</v>
      </c>
      <c r="R2258" t="s">
        <v>531</v>
      </c>
      <c r="S2258" t="s">
        <v>531</v>
      </c>
      <c r="T2258" t="s">
        <v>531</v>
      </c>
      <c r="U2258" t="s">
        <v>531</v>
      </c>
      <c r="W2258" s="429">
        <f t="shared" si="49"/>
        <v>0</v>
      </c>
      <c r="X2258" s="429">
        <f t="shared" si="49"/>
        <v>0</v>
      </c>
      <c r="Y2258" s="429">
        <f t="shared" si="49"/>
        <v>0</v>
      </c>
      <c r="Z2258" s="429">
        <f t="shared" si="49"/>
        <v>0</v>
      </c>
      <c r="AA2258" s="429" t="s">
        <v>1296</v>
      </c>
    </row>
    <row r="2259" spans="1:27" x14ac:dyDescent="0.25">
      <c r="A2259" t="s">
        <v>149</v>
      </c>
      <c r="B2259" t="s">
        <v>186</v>
      </c>
      <c r="C2259" t="s">
        <v>1459</v>
      </c>
      <c r="D2259" t="s">
        <v>1384</v>
      </c>
      <c r="E2259" t="s">
        <v>1326</v>
      </c>
      <c r="F2259" t="s">
        <v>1293</v>
      </c>
      <c r="G2259">
        <v>35</v>
      </c>
      <c r="H2259" t="s">
        <v>1461</v>
      </c>
      <c r="I2259" t="s">
        <v>534</v>
      </c>
      <c r="J2259" t="s">
        <v>1478</v>
      </c>
      <c r="K2259" t="s">
        <v>1386</v>
      </c>
      <c r="L2259">
        <v>10.409257346637673</v>
      </c>
      <c r="M2259">
        <v>0.41400455355945287</v>
      </c>
      <c r="N2259">
        <v>0.94629612242160666</v>
      </c>
      <c r="O2259">
        <v>0</v>
      </c>
      <c r="P2259">
        <v>0</v>
      </c>
      <c r="Q2259">
        <v>0</v>
      </c>
      <c r="R2259" t="s">
        <v>531</v>
      </c>
      <c r="S2259" t="s">
        <v>531</v>
      </c>
      <c r="T2259" t="s">
        <v>531</v>
      </c>
      <c r="U2259" t="s">
        <v>531</v>
      </c>
      <c r="W2259" s="429">
        <f t="shared" si="49"/>
        <v>0</v>
      </c>
      <c r="X2259" s="429">
        <f t="shared" si="49"/>
        <v>0</v>
      </c>
      <c r="Y2259" s="429">
        <f t="shared" si="49"/>
        <v>0</v>
      </c>
      <c r="Z2259" s="429">
        <f t="shared" si="49"/>
        <v>0</v>
      </c>
      <c r="AA2259" s="429" t="s">
        <v>1296</v>
      </c>
    </row>
    <row r="2260" spans="1:27" x14ac:dyDescent="0.25">
      <c r="A2260" t="s">
        <v>149</v>
      </c>
      <c r="B2260" t="s">
        <v>186</v>
      </c>
      <c r="C2260" t="s">
        <v>1459</v>
      </c>
      <c r="D2260" t="s">
        <v>1384</v>
      </c>
      <c r="E2260" t="s">
        <v>1326</v>
      </c>
      <c r="F2260" t="s">
        <v>1293</v>
      </c>
      <c r="G2260">
        <v>35</v>
      </c>
      <c r="H2260" t="s">
        <v>1461</v>
      </c>
      <c r="I2260" t="s">
        <v>534</v>
      </c>
      <c r="J2260" t="s">
        <v>1478</v>
      </c>
      <c r="K2260" t="s">
        <v>1386</v>
      </c>
      <c r="L2260">
        <v>0</v>
      </c>
      <c r="M2260">
        <v>1.3011571683297092</v>
      </c>
      <c r="N2260">
        <v>0</v>
      </c>
      <c r="O2260">
        <v>0</v>
      </c>
      <c r="P2260">
        <v>0</v>
      </c>
      <c r="Q2260">
        <v>0</v>
      </c>
      <c r="R2260" t="s">
        <v>531</v>
      </c>
      <c r="S2260" t="s">
        <v>531</v>
      </c>
      <c r="T2260" t="s">
        <v>531</v>
      </c>
      <c r="U2260" t="s">
        <v>531</v>
      </c>
      <c r="W2260" s="429">
        <f t="shared" si="49"/>
        <v>0</v>
      </c>
      <c r="X2260" s="429">
        <f t="shared" si="49"/>
        <v>0</v>
      </c>
      <c r="Y2260" s="429">
        <f t="shared" si="49"/>
        <v>0</v>
      </c>
      <c r="Z2260" s="429">
        <f t="shared" si="49"/>
        <v>0</v>
      </c>
      <c r="AA2260" s="429" t="s">
        <v>1296</v>
      </c>
    </row>
    <row r="2261" spans="1:27" x14ac:dyDescent="0.25">
      <c r="A2261" t="s">
        <v>149</v>
      </c>
      <c r="B2261" t="s">
        <v>186</v>
      </c>
      <c r="C2261" t="s">
        <v>1459</v>
      </c>
      <c r="D2261" t="s">
        <v>1384</v>
      </c>
      <c r="E2261" t="s">
        <v>1326</v>
      </c>
      <c r="F2261" t="s">
        <v>1293</v>
      </c>
      <c r="G2261">
        <v>35</v>
      </c>
      <c r="H2261" t="s">
        <v>1464</v>
      </c>
      <c r="I2261" t="s">
        <v>186</v>
      </c>
      <c r="J2261" t="s">
        <v>1478</v>
      </c>
      <c r="K2261" t="s">
        <v>1386</v>
      </c>
      <c r="L2261">
        <v>10.645831377243073</v>
      </c>
      <c r="M2261">
        <v>5.3229156886215367</v>
      </c>
      <c r="N2261">
        <v>15.909603558213261</v>
      </c>
      <c r="O2261">
        <v>0</v>
      </c>
      <c r="P2261">
        <v>0</v>
      </c>
      <c r="Q2261">
        <v>0</v>
      </c>
      <c r="R2261" t="s">
        <v>531</v>
      </c>
      <c r="S2261" t="s">
        <v>531</v>
      </c>
      <c r="T2261" t="s">
        <v>531</v>
      </c>
      <c r="U2261" t="s">
        <v>531</v>
      </c>
      <c r="W2261" s="429">
        <f t="shared" si="49"/>
        <v>0</v>
      </c>
      <c r="X2261" s="429">
        <f t="shared" si="49"/>
        <v>0</v>
      </c>
      <c r="Y2261" s="429">
        <f t="shared" si="49"/>
        <v>0</v>
      </c>
      <c r="Z2261" s="429">
        <f t="shared" si="49"/>
        <v>0</v>
      </c>
      <c r="AA2261" s="429" t="s">
        <v>1296</v>
      </c>
    </row>
    <row r="2262" spans="1:27" x14ac:dyDescent="0.25">
      <c r="A2262" t="s">
        <v>149</v>
      </c>
      <c r="B2262" t="s">
        <v>186</v>
      </c>
      <c r="C2262" t="s">
        <v>1459</v>
      </c>
      <c r="D2262" t="s">
        <v>1384</v>
      </c>
      <c r="E2262" t="s">
        <v>1326</v>
      </c>
      <c r="F2262" t="s">
        <v>1293</v>
      </c>
      <c r="G2262">
        <v>35</v>
      </c>
      <c r="H2262" t="s">
        <v>1464</v>
      </c>
      <c r="I2262" t="s">
        <v>186</v>
      </c>
      <c r="J2262" t="s">
        <v>1478</v>
      </c>
      <c r="K2262" t="s">
        <v>1386</v>
      </c>
      <c r="L2262">
        <v>2.3065967984026661</v>
      </c>
      <c r="M2262">
        <v>1.1828701530270083</v>
      </c>
      <c r="N2262">
        <v>3.4894669514296748</v>
      </c>
      <c r="O2262">
        <v>0</v>
      </c>
      <c r="P2262">
        <v>0</v>
      </c>
      <c r="Q2262">
        <v>0</v>
      </c>
      <c r="R2262" t="s">
        <v>531</v>
      </c>
      <c r="S2262" t="s">
        <v>531</v>
      </c>
      <c r="T2262" t="s">
        <v>531</v>
      </c>
      <c r="U2262" t="s">
        <v>531</v>
      </c>
      <c r="W2262" s="429">
        <f t="shared" si="49"/>
        <v>0</v>
      </c>
      <c r="X2262" s="429">
        <f t="shared" si="49"/>
        <v>0</v>
      </c>
      <c r="Y2262" s="429">
        <f t="shared" si="49"/>
        <v>0</v>
      </c>
      <c r="Z2262" s="429">
        <f t="shared" si="49"/>
        <v>0</v>
      </c>
      <c r="AA2262" s="429" t="s">
        <v>1296</v>
      </c>
    </row>
    <row r="2263" spans="1:27" x14ac:dyDescent="0.25">
      <c r="A2263" t="s">
        <v>149</v>
      </c>
      <c r="B2263" t="s">
        <v>186</v>
      </c>
      <c r="C2263" t="s">
        <v>1459</v>
      </c>
      <c r="D2263" t="s">
        <v>1384</v>
      </c>
      <c r="E2263" t="s">
        <v>1326</v>
      </c>
      <c r="F2263" t="s">
        <v>1293</v>
      </c>
      <c r="G2263">
        <v>35</v>
      </c>
      <c r="H2263" t="s">
        <v>1464</v>
      </c>
      <c r="I2263" t="s">
        <v>186</v>
      </c>
      <c r="J2263" t="s">
        <v>1478</v>
      </c>
      <c r="K2263" t="s">
        <v>1386</v>
      </c>
      <c r="L2263">
        <v>10.231826823683623</v>
      </c>
      <c r="M2263">
        <v>6.8015033799052977</v>
      </c>
      <c r="N2263">
        <v>17.979626326010525</v>
      </c>
      <c r="O2263">
        <v>0</v>
      </c>
      <c r="P2263">
        <v>0</v>
      </c>
      <c r="Q2263">
        <v>0</v>
      </c>
      <c r="R2263" t="s">
        <v>531</v>
      </c>
      <c r="S2263" t="s">
        <v>531</v>
      </c>
      <c r="T2263" t="s">
        <v>531</v>
      </c>
      <c r="U2263" t="s">
        <v>531</v>
      </c>
      <c r="W2263" s="429">
        <f t="shared" si="49"/>
        <v>0</v>
      </c>
      <c r="X2263" s="429">
        <f t="shared" si="49"/>
        <v>0</v>
      </c>
      <c r="Y2263" s="429">
        <f t="shared" si="49"/>
        <v>0</v>
      </c>
      <c r="Z2263" s="429">
        <f t="shared" si="49"/>
        <v>0</v>
      </c>
      <c r="AA2263" s="429" t="s">
        <v>1296</v>
      </c>
    </row>
    <row r="2264" spans="1:27" x14ac:dyDescent="0.25">
      <c r="A2264" t="s">
        <v>149</v>
      </c>
      <c r="B2264" t="s">
        <v>186</v>
      </c>
      <c r="C2264" t="s">
        <v>1459</v>
      </c>
      <c r="D2264" t="s">
        <v>1384</v>
      </c>
      <c r="E2264" t="s">
        <v>1326</v>
      </c>
      <c r="F2264" t="s">
        <v>1293</v>
      </c>
      <c r="G2264">
        <v>35</v>
      </c>
      <c r="H2264" t="s">
        <v>1464</v>
      </c>
      <c r="I2264" t="s">
        <v>186</v>
      </c>
      <c r="J2264" t="s">
        <v>1478</v>
      </c>
      <c r="K2264" t="s">
        <v>1386</v>
      </c>
      <c r="L2264">
        <v>5.0863416580161349</v>
      </c>
      <c r="M2264">
        <v>1.6560182142378115</v>
      </c>
      <c r="N2264">
        <v>5.0863416580161349</v>
      </c>
      <c r="O2264">
        <v>0</v>
      </c>
      <c r="P2264">
        <v>0</v>
      </c>
      <c r="Q2264">
        <v>0</v>
      </c>
      <c r="R2264" t="s">
        <v>531</v>
      </c>
      <c r="S2264" t="s">
        <v>531</v>
      </c>
      <c r="T2264" t="s">
        <v>531</v>
      </c>
      <c r="U2264" t="s">
        <v>531</v>
      </c>
      <c r="W2264" s="429">
        <f t="shared" si="49"/>
        <v>0</v>
      </c>
      <c r="X2264" s="429">
        <f t="shared" si="49"/>
        <v>0</v>
      </c>
      <c r="Y2264" s="429">
        <f t="shared" si="49"/>
        <v>0</v>
      </c>
      <c r="Z2264" s="429">
        <f t="shared" si="49"/>
        <v>0</v>
      </c>
      <c r="AA2264" s="429" t="s">
        <v>1296</v>
      </c>
    </row>
    <row r="2265" spans="1:27" x14ac:dyDescent="0.25">
      <c r="A2265" t="s">
        <v>149</v>
      </c>
      <c r="B2265" t="s">
        <v>186</v>
      </c>
      <c r="C2265" t="s">
        <v>1459</v>
      </c>
      <c r="D2265" t="s">
        <v>1384</v>
      </c>
      <c r="E2265" t="s">
        <v>1326</v>
      </c>
      <c r="F2265" t="s">
        <v>1293</v>
      </c>
      <c r="G2265">
        <v>35</v>
      </c>
      <c r="H2265" t="s">
        <v>1464</v>
      </c>
      <c r="I2265" t="s">
        <v>186</v>
      </c>
      <c r="J2265" t="s">
        <v>1478</v>
      </c>
      <c r="K2265" t="s">
        <v>1386</v>
      </c>
      <c r="L2265">
        <v>0</v>
      </c>
      <c r="M2265">
        <v>2.8980318749161706</v>
      </c>
      <c r="N2265">
        <v>0</v>
      </c>
      <c r="O2265">
        <v>0</v>
      </c>
      <c r="P2265">
        <v>0</v>
      </c>
      <c r="Q2265">
        <v>0</v>
      </c>
      <c r="R2265" t="s">
        <v>531</v>
      </c>
      <c r="S2265" t="s">
        <v>531</v>
      </c>
      <c r="T2265" t="s">
        <v>531</v>
      </c>
      <c r="U2265" t="s">
        <v>531</v>
      </c>
      <c r="W2265" s="429">
        <f t="shared" si="49"/>
        <v>0</v>
      </c>
      <c r="X2265" s="429">
        <f t="shared" si="49"/>
        <v>0</v>
      </c>
      <c r="Y2265" s="429">
        <f t="shared" si="49"/>
        <v>0</v>
      </c>
      <c r="Z2265" s="429">
        <f t="shared" si="49"/>
        <v>0</v>
      </c>
      <c r="AA2265" s="429" t="s">
        <v>1296</v>
      </c>
    </row>
    <row r="2266" spans="1:27" x14ac:dyDescent="0.25">
      <c r="A2266" t="s">
        <v>149</v>
      </c>
      <c r="B2266" t="s">
        <v>186</v>
      </c>
      <c r="C2266" t="s">
        <v>1459</v>
      </c>
      <c r="D2266" t="s">
        <v>1384</v>
      </c>
      <c r="E2266" t="s">
        <v>1326</v>
      </c>
      <c r="F2266" t="s">
        <v>1293</v>
      </c>
      <c r="G2266">
        <v>35</v>
      </c>
      <c r="H2266" t="s">
        <v>1464</v>
      </c>
      <c r="I2266" t="s">
        <v>186</v>
      </c>
      <c r="J2266" t="s">
        <v>1478</v>
      </c>
      <c r="K2266" t="s">
        <v>1386</v>
      </c>
      <c r="L2266">
        <v>0</v>
      </c>
      <c r="M2266">
        <v>2.8980318749161706</v>
      </c>
      <c r="N2266">
        <v>0</v>
      </c>
      <c r="O2266">
        <v>0</v>
      </c>
      <c r="P2266">
        <v>0</v>
      </c>
      <c r="Q2266">
        <v>0</v>
      </c>
      <c r="R2266" t="s">
        <v>531</v>
      </c>
      <c r="S2266" t="s">
        <v>531</v>
      </c>
      <c r="T2266" t="s">
        <v>531</v>
      </c>
      <c r="U2266" t="s">
        <v>531</v>
      </c>
      <c r="W2266" s="429">
        <f t="shared" si="49"/>
        <v>0</v>
      </c>
      <c r="X2266" s="429">
        <f t="shared" si="49"/>
        <v>0</v>
      </c>
      <c r="Y2266" s="429">
        <f t="shared" si="49"/>
        <v>0</v>
      </c>
      <c r="Z2266" s="429">
        <f t="shared" si="49"/>
        <v>0</v>
      </c>
      <c r="AA2266" s="429" t="s">
        <v>1296</v>
      </c>
    </row>
    <row r="2267" spans="1:27" x14ac:dyDescent="0.25">
      <c r="A2267" t="s">
        <v>149</v>
      </c>
      <c r="B2267" t="s">
        <v>186</v>
      </c>
      <c r="C2267" t="s">
        <v>1459</v>
      </c>
      <c r="D2267" t="s">
        <v>1384</v>
      </c>
      <c r="E2267" t="s">
        <v>1326</v>
      </c>
      <c r="F2267" t="s">
        <v>1293</v>
      </c>
      <c r="G2267">
        <v>35</v>
      </c>
      <c r="H2267" t="s">
        <v>1464</v>
      </c>
      <c r="I2267" t="s">
        <v>186</v>
      </c>
      <c r="J2267" t="s">
        <v>1478</v>
      </c>
      <c r="K2267" t="s">
        <v>1386</v>
      </c>
      <c r="L2267">
        <v>2.3065967984026661</v>
      </c>
      <c r="M2267">
        <v>1.1828701530270083</v>
      </c>
      <c r="N2267">
        <v>3.4894669514296748</v>
      </c>
      <c r="O2267">
        <v>0</v>
      </c>
      <c r="P2267">
        <v>0</v>
      </c>
      <c r="Q2267">
        <v>0</v>
      </c>
      <c r="R2267" t="s">
        <v>531</v>
      </c>
      <c r="S2267" t="s">
        <v>531</v>
      </c>
      <c r="T2267" t="s">
        <v>531</v>
      </c>
      <c r="U2267" t="s">
        <v>531</v>
      </c>
      <c r="W2267" s="429">
        <f t="shared" si="49"/>
        <v>0</v>
      </c>
      <c r="X2267" s="429">
        <f t="shared" si="49"/>
        <v>0</v>
      </c>
      <c r="Y2267" s="429">
        <f t="shared" si="49"/>
        <v>0</v>
      </c>
      <c r="Z2267" s="429">
        <f t="shared" si="49"/>
        <v>0</v>
      </c>
      <c r="AA2267" s="429" t="s">
        <v>1296</v>
      </c>
    </row>
    <row r="2268" spans="1:27" x14ac:dyDescent="0.25">
      <c r="A2268" t="s">
        <v>149</v>
      </c>
      <c r="B2268" t="s">
        <v>186</v>
      </c>
      <c r="C2268" t="s">
        <v>1459</v>
      </c>
      <c r="D2268" t="s">
        <v>1384</v>
      </c>
      <c r="E2268" t="s">
        <v>1326</v>
      </c>
      <c r="F2268" t="s">
        <v>1293</v>
      </c>
      <c r="G2268">
        <v>35</v>
      </c>
      <c r="H2268" t="s">
        <v>1464</v>
      </c>
      <c r="I2268" t="s">
        <v>186</v>
      </c>
      <c r="J2268" t="s">
        <v>1478</v>
      </c>
      <c r="K2268" t="s">
        <v>1386</v>
      </c>
      <c r="L2268">
        <v>0</v>
      </c>
      <c r="M2268">
        <v>2.1291662754486151</v>
      </c>
      <c r="N2268">
        <v>0</v>
      </c>
      <c r="O2268">
        <v>0</v>
      </c>
      <c r="P2268">
        <v>0</v>
      </c>
      <c r="Q2268">
        <v>0</v>
      </c>
      <c r="R2268" t="s">
        <v>531</v>
      </c>
      <c r="S2268" t="s">
        <v>531</v>
      </c>
      <c r="T2268" t="s">
        <v>531</v>
      </c>
      <c r="U2268" t="s">
        <v>531</v>
      </c>
      <c r="W2268" s="429">
        <f t="shared" si="49"/>
        <v>0</v>
      </c>
      <c r="X2268" s="429">
        <f t="shared" si="49"/>
        <v>0</v>
      </c>
      <c r="Y2268" s="429">
        <f t="shared" si="49"/>
        <v>0</v>
      </c>
      <c r="Z2268" s="429">
        <f t="shared" si="49"/>
        <v>0</v>
      </c>
      <c r="AA2268" s="429" t="s">
        <v>1296</v>
      </c>
    </row>
    <row r="2269" spans="1:27" x14ac:dyDescent="0.25">
      <c r="A2269" t="s">
        <v>149</v>
      </c>
      <c r="B2269" t="s">
        <v>186</v>
      </c>
      <c r="C2269" t="s">
        <v>1459</v>
      </c>
      <c r="D2269" t="s">
        <v>1384</v>
      </c>
      <c r="E2269" t="s">
        <v>1326</v>
      </c>
      <c r="F2269" t="s">
        <v>1293</v>
      </c>
      <c r="G2269">
        <v>35</v>
      </c>
      <c r="H2269" t="s">
        <v>1461</v>
      </c>
      <c r="I2269" t="s">
        <v>534</v>
      </c>
      <c r="J2269" t="s">
        <v>1478</v>
      </c>
      <c r="K2269" t="s">
        <v>1386</v>
      </c>
      <c r="L2269">
        <v>5.6186332268782895</v>
      </c>
      <c r="M2269">
        <v>0</v>
      </c>
      <c r="N2269">
        <v>5.6186332268782895</v>
      </c>
      <c r="O2269">
        <v>0</v>
      </c>
      <c r="P2269">
        <v>0</v>
      </c>
      <c r="Q2269">
        <v>0</v>
      </c>
      <c r="R2269" t="s">
        <v>531</v>
      </c>
      <c r="S2269" t="s">
        <v>531</v>
      </c>
      <c r="T2269" t="s">
        <v>531</v>
      </c>
      <c r="U2269" t="s">
        <v>531</v>
      </c>
      <c r="W2269" s="429">
        <f t="shared" si="49"/>
        <v>0</v>
      </c>
      <c r="X2269" s="429">
        <f t="shared" si="49"/>
        <v>0</v>
      </c>
      <c r="Y2269" s="429">
        <f t="shared" si="49"/>
        <v>0</v>
      </c>
      <c r="Z2269" s="429">
        <f t="shared" si="49"/>
        <v>0</v>
      </c>
      <c r="AA2269" s="429" t="s">
        <v>1296</v>
      </c>
    </row>
    <row r="2270" spans="1:27" x14ac:dyDescent="0.25">
      <c r="A2270" t="s">
        <v>149</v>
      </c>
      <c r="B2270" t="s">
        <v>186</v>
      </c>
      <c r="C2270" t="s">
        <v>1459</v>
      </c>
      <c r="D2270" t="s">
        <v>1384</v>
      </c>
      <c r="E2270" t="s">
        <v>1326</v>
      </c>
      <c r="F2270" t="s">
        <v>1293</v>
      </c>
      <c r="G2270">
        <v>35</v>
      </c>
      <c r="H2270" t="s">
        <v>1461</v>
      </c>
      <c r="I2270" t="s">
        <v>534</v>
      </c>
      <c r="J2270" t="s">
        <v>1478</v>
      </c>
      <c r="K2270" t="s">
        <v>1386</v>
      </c>
      <c r="L2270">
        <v>0</v>
      </c>
      <c r="M2270">
        <v>3.3711799361269739</v>
      </c>
      <c r="N2270">
        <v>0</v>
      </c>
      <c r="O2270">
        <v>0</v>
      </c>
      <c r="P2270">
        <v>0</v>
      </c>
      <c r="Q2270">
        <v>0</v>
      </c>
      <c r="R2270" t="s">
        <v>531</v>
      </c>
      <c r="S2270" t="s">
        <v>531</v>
      </c>
      <c r="T2270" t="s">
        <v>531</v>
      </c>
      <c r="U2270" t="s">
        <v>531</v>
      </c>
      <c r="W2270" s="429">
        <f t="shared" si="49"/>
        <v>0</v>
      </c>
      <c r="X2270" s="429">
        <f t="shared" si="49"/>
        <v>0</v>
      </c>
      <c r="Y2270" s="429">
        <f t="shared" si="49"/>
        <v>0</v>
      </c>
      <c r="Z2270" s="429">
        <f t="shared" si="49"/>
        <v>0</v>
      </c>
      <c r="AA2270" s="429" t="s">
        <v>1296</v>
      </c>
    </row>
    <row r="2271" spans="1:27" x14ac:dyDescent="0.25">
      <c r="A2271" t="s">
        <v>149</v>
      </c>
      <c r="B2271" t="s">
        <v>186</v>
      </c>
      <c r="C2271" t="s">
        <v>1459</v>
      </c>
      <c r="D2271" t="s">
        <v>1384</v>
      </c>
      <c r="E2271" t="s">
        <v>1326</v>
      </c>
      <c r="F2271" t="s">
        <v>1293</v>
      </c>
      <c r="G2271">
        <v>35</v>
      </c>
      <c r="H2271" t="s">
        <v>1461</v>
      </c>
      <c r="I2271" t="s">
        <v>534</v>
      </c>
      <c r="J2271" t="s">
        <v>1478</v>
      </c>
      <c r="K2271" t="s">
        <v>1386</v>
      </c>
      <c r="L2271">
        <v>5.6186332268782895</v>
      </c>
      <c r="M2271">
        <v>0</v>
      </c>
      <c r="N2271">
        <v>5.6186332268782895</v>
      </c>
      <c r="O2271">
        <v>0</v>
      </c>
      <c r="P2271">
        <v>0</v>
      </c>
      <c r="Q2271">
        <v>0</v>
      </c>
      <c r="R2271" t="s">
        <v>531</v>
      </c>
      <c r="S2271" t="s">
        <v>531</v>
      </c>
      <c r="T2271" t="s">
        <v>531</v>
      </c>
      <c r="U2271" t="s">
        <v>531</v>
      </c>
      <c r="W2271" s="429">
        <f t="shared" si="49"/>
        <v>0</v>
      </c>
      <c r="X2271" s="429">
        <f t="shared" si="49"/>
        <v>0</v>
      </c>
      <c r="Y2271" s="429">
        <f t="shared" si="49"/>
        <v>0</v>
      </c>
      <c r="Z2271" s="429">
        <f t="shared" si="49"/>
        <v>0</v>
      </c>
      <c r="AA2271" s="429" t="s">
        <v>1296</v>
      </c>
    </row>
    <row r="2272" spans="1:27" x14ac:dyDescent="0.25">
      <c r="A2272" t="s">
        <v>149</v>
      </c>
      <c r="B2272" t="s">
        <v>186</v>
      </c>
      <c r="C2272" t="s">
        <v>1459</v>
      </c>
      <c r="D2272" t="s">
        <v>1384</v>
      </c>
      <c r="E2272" t="s">
        <v>1326</v>
      </c>
      <c r="F2272" t="s">
        <v>1293</v>
      </c>
      <c r="G2272">
        <v>35</v>
      </c>
      <c r="H2272" t="s">
        <v>1464</v>
      </c>
      <c r="I2272" t="s">
        <v>186</v>
      </c>
      <c r="J2272" t="s">
        <v>1478</v>
      </c>
      <c r="K2272" t="s">
        <v>1386</v>
      </c>
      <c r="L2272">
        <v>16.855899680634867</v>
      </c>
      <c r="M2272">
        <v>1.6560182142378115</v>
      </c>
      <c r="N2272">
        <v>16.855899680634867</v>
      </c>
      <c r="O2272">
        <v>0</v>
      </c>
      <c r="P2272">
        <v>0</v>
      </c>
      <c r="Q2272">
        <v>0</v>
      </c>
      <c r="R2272" t="s">
        <v>531</v>
      </c>
      <c r="S2272" t="s">
        <v>531</v>
      </c>
      <c r="T2272" t="s">
        <v>531</v>
      </c>
      <c r="U2272" t="s">
        <v>531</v>
      </c>
      <c r="W2272" s="429">
        <f t="shared" si="49"/>
        <v>0</v>
      </c>
      <c r="X2272" s="429">
        <f t="shared" si="49"/>
        <v>0</v>
      </c>
      <c r="Y2272" s="429">
        <f t="shared" si="49"/>
        <v>0</v>
      </c>
      <c r="Z2272" s="429">
        <f t="shared" si="49"/>
        <v>0</v>
      </c>
      <c r="AA2272" s="429" t="s">
        <v>1296</v>
      </c>
    </row>
    <row r="2273" spans="1:27" x14ac:dyDescent="0.25">
      <c r="A2273" t="s">
        <v>149</v>
      </c>
      <c r="B2273" t="s">
        <v>186</v>
      </c>
      <c r="C2273" t="s">
        <v>1459</v>
      </c>
      <c r="D2273" t="s">
        <v>1384</v>
      </c>
      <c r="E2273" t="s">
        <v>1326</v>
      </c>
      <c r="F2273" t="s">
        <v>1293</v>
      </c>
      <c r="G2273">
        <v>35</v>
      </c>
      <c r="H2273" t="s">
        <v>1464</v>
      </c>
      <c r="I2273" t="s">
        <v>186</v>
      </c>
      <c r="J2273" t="s">
        <v>1478</v>
      </c>
      <c r="K2273" t="s">
        <v>1386</v>
      </c>
      <c r="L2273">
        <v>16.855899680634867</v>
      </c>
      <c r="M2273">
        <v>1.6560182142378115</v>
      </c>
      <c r="N2273">
        <v>16.855899680634867</v>
      </c>
      <c r="O2273">
        <v>0</v>
      </c>
      <c r="P2273">
        <v>0</v>
      </c>
      <c r="Q2273">
        <v>0</v>
      </c>
      <c r="R2273" t="s">
        <v>531</v>
      </c>
      <c r="S2273" t="s">
        <v>531</v>
      </c>
      <c r="T2273" t="s">
        <v>531</v>
      </c>
      <c r="U2273" t="s">
        <v>531</v>
      </c>
      <c r="W2273" s="429">
        <f t="shared" si="49"/>
        <v>0</v>
      </c>
      <c r="X2273" s="429">
        <f t="shared" si="49"/>
        <v>0</v>
      </c>
      <c r="Y2273" s="429">
        <f t="shared" si="49"/>
        <v>0</v>
      </c>
      <c r="Z2273" s="429">
        <f t="shared" si="49"/>
        <v>0</v>
      </c>
      <c r="AA2273" s="429" t="s">
        <v>1296</v>
      </c>
    </row>
    <row r="2274" spans="1:27" x14ac:dyDescent="0.25">
      <c r="A2274" t="s">
        <v>149</v>
      </c>
      <c r="B2274" t="s">
        <v>186</v>
      </c>
      <c r="C2274" t="s">
        <v>1459</v>
      </c>
      <c r="D2274" t="s">
        <v>1384</v>
      </c>
      <c r="E2274" t="s">
        <v>1326</v>
      </c>
      <c r="F2274" t="s">
        <v>1293</v>
      </c>
      <c r="G2274">
        <v>35</v>
      </c>
      <c r="H2274" t="s">
        <v>1464</v>
      </c>
      <c r="I2274" t="s">
        <v>186</v>
      </c>
      <c r="J2274" t="s">
        <v>1478</v>
      </c>
      <c r="K2274" t="s">
        <v>1386</v>
      </c>
      <c r="L2274">
        <v>16.855899680634867</v>
      </c>
      <c r="M2274">
        <v>1.6560182142378115</v>
      </c>
      <c r="N2274">
        <v>16.855899680634867</v>
      </c>
      <c r="O2274">
        <v>0</v>
      </c>
      <c r="P2274">
        <v>0</v>
      </c>
      <c r="Q2274">
        <v>0</v>
      </c>
      <c r="R2274" t="s">
        <v>531</v>
      </c>
      <c r="S2274" t="s">
        <v>531</v>
      </c>
      <c r="T2274" t="s">
        <v>531</v>
      </c>
      <c r="U2274" t="s">
        <v>531</v>
      </c>
      <c r="W2274" s="429">
        <f t="shared" si="49"/>
        <v>0</v>
      </c>
      <c r="X2274" s="429">
        <f t="shared" si="49"/>
        <v>0</v>
      </c>
      <c r="Y2274" s="429">
        <f t="shared" si="49"/>
        <v>0</v>
      </c>
      <c r="Z2274" s="429">
        <f t="shared" si="49"/>
        <v>0</v>
      </c>
      <c r="AA2274" s="429" t="s">
        <v>1296</v>
      </c>
    </row>
    <row r="2275" spans="1:27" x14ac:dyDescent="0.25">
      <c r="A2275" t="s">
        <v>149</v>
      </c>
      <c r="B2275" t="s">
        <v>186</v>
      </c>
      <c r="C2275" t="s">
        <v>1459</v>
      </c>
      <c r="D2275" t="s">
        <v>1384</v>
      </c>
      <c r="E2275" t="s">
        <v>1326</v>
      </c>
      <c r="F2275" t="s">
        <v>1293</v>
      </c>
      <c r="G2275">
        <v>35</v>
      </c>
      <c r="H2275" t="s">
        <v>1464</v>
      </c>
      <c r="I2275" t="s">
        <v>186</v>
      </c>
      <c r="J2275" t="s">
        <v>1478</v>
      </c>
      <c r="K2275" t="s">
        <v>1386</v>
      </c>
      <c r="L2275">
        <v>0</v>
      </c>
      <c r="M2275">
        <v>5.9143507651350413</v>
      </c>
      <c r="N2275">
        <v>0</v>
      </c>
      <c r="O2275">
        <v>0</v>
      </c>
      <c r="P2275">
        <v>0</v>
      </c>
      <c r="Q2275">
        <v>0</v>
      </c>
      <c r="R2275" t="s">
        <v>531</v>
      </c>
      <c r="S2275" t="s">
        <v>531</v>
      </c>
      <c r="T2275" t="s">
        <v>531</v>
      </c>
      <c r="U2275" t="s">
        <v>531</v>
      </c>
      <c r="W2275" s="429">
        <f t="shared" si="49"/>
        <v>0</v>
      </c>
      <c r="X2275" s="429">
        <f t="shared" si="49"/>
        <v>0</v>
      </c>
      <c r="Y2275" s="429">
        <f t="shared" si="49"/>
        <v>0</v>
      </c>
      <c r="Z2275" s="429">
        <f t="shared" si="49"/>
        <v>0</v>
      </c>
      <c r="AA2275" s="429" t="s">
        <v>1296</v>
      </c>
    </row>
    <row r="2276" spans="1:27" x14ac:dyDescent="0.25">
      <c r="A2276" t="s">
        <v>149</v>
      </c>
      <c r="B2276" t="s">
        <v>186</v>
      </c>
      <c r="C2276" t="s">
        <v>1459</v>
      </c>
      <c r="D2276" t="s">
        <v>1384</v>
      </c>
      <c r="E2276" t="s">
        <v>1326</v>
      </c>
      <c r="F2276" t="s">
        <v>1293</v>
      </c>
      <c r="G2276">
        <v>35</v>
      </c>
      <c r="H2276" t="s">
        <v>1461</v>
      </c>
      <c r="I2276" t="s">
        <v>534</v>
      </c>
      <c r="J2276" t="s">
        <v>1478</v>
      </c>
      <c r="K2276" t="s">
        <v>1386</v>
      </c>
      <c r="L2276">
        <v>0</v>
      </c>
      <c r="M2276">
        <v>11.030264176976852</v>
      </c>
      <c r="N2276">
        <v>0</v>
      </c>
      <c r="O2276">
        <v>0</v>
      </c>
      <c r="P2276">
        <v>0</v>
      </c>
      <c r="Q2276">
        <v>0</v>
      </c>
      <c r="R2276" t="s">
        <v>531</v>
      </c>
      <c r="S2276" t="s">
        <v>531</v>
      </c>
      <c r="T2276" t="s">
        <v>531</v>
      </c>
      <c r="U2276" t="s">
        <v>531</v>
      </c>
      <c r="W2276" s="429">
        <f t="shared" si="49"/>
        <v>0</v>
      </c>
      <c r="X2276" s="429">
        <f t="shared" si="49"/>
        <v>0</v>
      </c>
      <c r="Y2276" s="429">
        <f t="shared" si="49"/>
        <v>0</v>
      </c>
      <c r="Z2276" s="429">
        <f t="shared" si="49"/>
        <v>0</v>
      </c>
      <c r="AA2276" s="429" t="s">
        <v>1296</v>
      </c>
    </row>
    <row r="2277" spans="1:27" x14ac:dyDescent="0.25">
      <c r="A2277" t="s">
        <v>149</v>
      </c>
      <c r="B2277" t="s">
        <v>186</v>
      </c>
      <c r="C2277" t="s">
        <v>1459</v>
      </c>
      <c r="D2277" t="s">
        <v>1384</v>
      </c>
      <c r="E2277" t="s">
        <v>1326</v>
      </c>
      <c r="F2277" t="s">
        <v>1293</v>
      </c>
      <c r="G2277">
        <v>35</v>
      </c>
      <c r="H2277" t="s">
        <v>1461</v>
      </c>
      <c r="I2277" t="s">
        <v>534</v>
      </c>
      <c r="J2277" t="s">
        <v>1478</v>
      </c>
      <c r="K2277" t="s">
        <v>1386</v>
      </c>
      <c r="L2277">
        <v>8.8715261477025624</v>
      </c>
      <c r="M2277">
        <v>3.4303234437783239</v>
      </c>
      <c r="N2277">
        <v>8.8715261477025624</v>
      </c>
      <c r="O2277">
        <v>0</v>
      </c>
      <c r="P2277">
        <v>0</v>
      </c>
      <c r="Q2277">
        <v>0</v>
      </c>
      <c r="R2277" t="s">
        <v>531</v>
      </c>
      <c r="S2277" t="s">
        <v>531</v>
      </c>
      <c r="T2277" t="s">
        <v>531</v>
      </c>
      <c r="U2277" t="s">
        <v>531</v>
      </c>
      <c r="W2277" s="429">
        <f t="shared" si="49"/>
        <v>0</v>
      </c>
      <c r="X2277" s="429">
        <f t="shared" si="49"/>
        <v>0</v>
      </c>
      <c r="Y2277" s="429">
        <f t="shared" si="49"/>
        <v>0</v>
      </c>
      <c r="Z2277" s="429">
        <f t="shared" si="49"/>
        <v>0</v>
      </c>
      <c r="AA2277" s="429" t="s">
        <v>1296</v>
      </c>
    </row>
    <row r="2278" spans="1:27" x14ac:dyDescent="0.25">
      <c r="A2278" t="s">
        <v>149</v>
      </c>
      <c r="B2278" t="s">
        <v>186</v>
      </c>
      <c r="C2278" t="s">
        <v>1459</v>
      </c>
      <c r="D2278" t="s">
        <v>1384</v>
      </c>
      <c r="E2278" t="s">
        <v>1326</v>
      </c>
      <c r="F2278" t="s">
        <v>1293</v>
      </c>
      <c r="G2278">
        <v>35</v>
      </c>
      <c r="H2278" t="s">
        <v>1461</v>
      </c>
      <c r="I2278" t="s">
        <v>534</v>
      </c>
      <c r="J2278" t="s">
        <v>1478</v>
      </c>
      <c r="K2278" t="s">
        <v>1386</v>
      </c>
      <c r="L2278">
        <v>8.8715261477025624</v>
      </c>
      <c r="M2278">
        <v>3.4303234437783239</v>
      </c>
      <c r="N2278">
        <v>8.8715261477025624</v>
      </c>
      <c r="O2278">
        <v>0</v>
      </c>
      <c r="P2278">
        <v>0</v>
      </c>
      <c r="Q2278">
        <v>0</v>
      </c>
      <c r="R2278" t="s">
        <v>531</v>
      </c>
      <c r="S2278" t="s">
        <v>531</v>
      </c>
      <c r="T2278" t="s">
        <v>531</v>
      </c>
      <c r="U2278" t="s">
        <v>531</v>
      </c>
      <c r="W2278" s="429">
        <f t="shared" si="49"/>
        <v>0</v>
      </c>
      <c r="X2278" s="429">
        <f t="shared" si="49"/>
        <v>0</v>
      </c>
      <c r="Y2278" s="429">
        <f t="shared" si="49"/>
        <v>0</v>
      </c>
      <c r="Z2278" s="429">
        <f t="shared" si="49"/>
        <v>0</v>
      </c>
      <c r="AA2278" s="429" t="s">
        <v>1296</v>
      </c>
    </row>
    <row r="2279" spans="1:27" x14ac:dyDescent="0.25">
      <c r="A2279" t="s">
        <v>149</v>
      </c>
      <c r="B2279" t="s">
        <v>186</v>
      </c>
      <c r="C2279" t="s">
        <v>1459</v>
      </c>
      <c r="D2279" t="s">
        <v>1384</v>
      </c>
      <c r="E2279" t="s">
        <v>1326</v>
      </c>
      <c r="F2279" t="s">
        <v>1293</v>
      </c>
      <c r="G2279">
        <v>35</v>
      </c>
      <c r="H2279" t="s">
        <v>1461</v>
      </c>
      <c r="I2279" t="s">
        <v>534</v>
      </c>
      <c r="J2279" t="s">
        <v>1478</v>
      </c>
      <c r="K2279" t="s">
        <v>1386</v>
      </c>
      <c r="L2279">
        <v>0</v>
      </c>
      <c r="M2279">
        <v>4.4061913200256058</v>
      </c>
      <c r="N2279">
        <v>0</v>
      </c>
      <c r="O2279">
        <v>0</v>
      </c>
      <c r="P2279">
        <v>0</v>
      </c>
      <c r="Q2279">
        <v>0</v>
      </c>
      <c r="R2279" t="s">
        <v>531</v>
      </c>
      <c r="S2279" t="s">
        <v>531</v>
      </c>
      <c r="T2279" t="s">
        <v>531</v>
      </c>
      <c r="U2279" t="s">
        <v>531</v>
      </c>
      <c r="W2279" s="429">
        <f t="shared" si="49"/>
        <v>0</v>
      </c>
      <c r="X2279" s="429">
        <f t="shared" si="49"/>
        <v>0</v>
      </c>
      <c r="Y2279" s="429">
        <f t="shared" si="49"/>
        <v>0</v>
      </c>
      <c r="Z2279" s="429">
        <f t="shared" si="49"/>
        <v>0</v>
      </c>
      <c r="AA2279" s="429" t="s">
        <v>1296</v>
      </c>
    </row>
    <row r="2280" spans="1:27" x14ac:dyDescent="0.25">
      <c r="A2280" t="s">
        <v>149</v>
      </c>
      <c r="B2280" t="s">
        <v>186</v>
      </c>
      <c r="C2280" t="s">
        <v>1459</v>
      </c>
      <c r="D2280" t="s">
        <v>1384</v>
      </c>
      <c r="E2280" t="s">
        <v>1326</v>
      </c>
      <c r="F2280" t="s">
        <v>1293</v>
      </c>
      <c r="G2280">
        <v>35</v>
      </c>
      <c r="H2280" t="s">
        <v>1461</v>
      </c>
      <c r="I2280" t="s">
        <v>534</v>
      </c>
      <c r="J2280" t="s">
        <v>1478</v>
      </c>
      <c r="K2280" t="s">
        <v>1386</v>
      </c>
      <c r="L2280">
        <v>0</v>
      </c>
      <c r="M2280">
        <v>4.4061913200256058</v>
      </c>
      <c r="N2280">
        <v>0</v>
      </c>
      <c r="O2280">
        <v>0</v>
      </c>
      <c r="P2280">
        <v>0</v>
      </c>
      <c r="Q2280">
        <v>0</v>
      </c>
      <c r="R2280" t="s">
        <v>531</v>
      </c>
      <c r="S2280" t="s">
        <v>531</v>
      </c>
      <c r="T2280" t="s">
        <v>531</v>
      </c>
      <c r="U2280" t="s">
        <v>531</v>
      </c>
      <c r="W2280" s="429">
        <f t="shared" si="49"/>
        <v>0</v>
      </c>
      <c r="X2280" s="429">
        <f t="shared" si="49"/>
        <v>0</v>
      </c>
      <c r="Y2280" s="429">
        <f t="shared" si="49"/>
        <v>0</v>
      </c>
      <c r="Z2280" s="429">
        <f t="shared" si="49"/>
        <v>0</v>
      </c>
      <c r="AA2280" s="429" t="s">
        <v>1296</v>
      </c>
    </row>
    <row r="2281" spans="1:27" x14ac:dyDescent="0.25">
      <c r="A2281" t="s">
        <v>149</v>
      </c>
      <c r="B2281" t="s">
        <v>186</v>
      </c>
      <c r="C2281" t="s">
        <v>1459</v>
      </c>
      <c r="D2281" t="s">
        <v>1384</v>
      </c>
      <c r="E2281" t="s">
        <v>1326</v>
      </c>
      <c r="F2281" t="s">
        <v>1293</v>
      </c>
      <c r="G2281">
        <v>35</v>
      </c>
      <c r="H2281" t="s">
        <v>1461</v>
      </c>
      <c r="I2281" t="s">
        <v>534</v>
      </c>
      <c r="J2281" t="s">
        <v>1478</v>
      </c>
      <c r="K2281" t="s">
        <v>1386</v>
      </c>
      <c r="L2281">
        <v>10.231826823683623</v>
      </c>
      <c r="M2281">
        <v>6.8015033799052977</v>
      </c>
      <c r="N2281">
        <v>17.979626326010525</v>
      </c>
      <c r="O2281">
        <v>0</v>
      </c>
      <c r="P2281">
        <v>0</v>
      </c>
      <c r="Q2281">
        <v>0</v>
      </c>
      <c r="R2281" t="s">
        <v>531</v>
      </c>
      <c r="S2281" t="s">
        <v>531</v>
      </c>
      <c r="T2281" t="s">
        <v>531</v>
      </c>
      <c r="U2281" t="s">
        <v>531</v>
      </c>
      <c r="W2281" s="429">
        <f t="shared" si="49"/>
        <v>0</v>
      </c>
      <c r="X2281" s="429">
        <f t="shared" si="49"/>
        <v>0</v>
      </c>
      <c r="Y2281" s="429">
        <f t="shared" si="49"/>
        <v>0</v>
      </c>
      <c r="Z2281" s="429">
        <f t="shared" si="49"/>
        <v>0</v>
      </c>
      <c r="AA2281" s="429" t="s">
        <v>1296</v>
      </c>
    </row>
    <row r="2282" spans="1:27" x14ac:dyDescent="0.25">
      <c r="A2282" t="s">
        <v>149</v>
      </c>
      <c r="B2282" t="s">
        <v>186</v>
      </c>
      <c r="C2282" t="s">
        <v>1459</v>
      </c>
      <c r="D2282" t="s">
        <v>1384</v>
      </c>
      <c r="E2282" t="s">
        <v>1326</v>
      </c>
      <c r="F2282" t="s">
        <v>1293</v>
      </c>
      <c r="G2282">
        <v>35</v>
      </c>
      <c r="H2282" t="s">
        <v>1461</v>
      </c>
      <c r="I2282" t="s">
        <v>534</v>
      </c>
      <c r="J2282" t="s">
        <v>1478</v>
      </c>
      <c r="K2282" t="s">
        <v>1386</v>
      </c>
      <c r="L2282">
        <v>0</v>
      </c>
      <c r="M2282">
        <v>16.796756172983518</v>
      </c>
      <c r="N2282">
        <v>0</v>
      </c>
      <c r="O2282">
        <v>0</v>
      </c>
      <c r="P2282">
        <v>0</v>
      </c>
      <c r="Q2282">
        <v>0</v>
      </c>
      <c r="R2282" t="s">
        <v>531</v>
      </c>
      <c r="S2282" t="s">
        <v>531</v>
      </c>
      <c r="T2282" t="s">
        <v>531</v>
      </c>
      <c r="U2282" t="s">
        <v>531</v>
      </c>
      <c r="W2282" s="429">
        <f t="shared" si="49"/>
        <v>0</v>
      </c>
      <c r="X2282" s="429">
        <f t="shared" si="49"/>
        <v>0</v>
      </c>
      <c r="Y2282" s="429">
        <f t="shared" si="49"/>
        <v>0</v>
      </c>
      <c r="Z2282" s="429">
        <f t="shared" si="49"/>
        <v>0</v>
      </c>
      <c r="AA2282" s="429" t="s">
        <v>1296</v>
      </c>
    </row>
    <row r="2283" spans="1:27" x14ac:dyDescent="0.25">
      <c r="A2283" t="s">
        <v>149</v>
      </c>
      <c r="B2283" t="s">
        <v>186</v>
      </c>
      <c r="C2283" t="s">
        <v>1459</v>
      </c>
      <c r="D2283" t="s">
        <v>1384</v>
      </c>
      <c r="E2283" t="s">
        <v>1326</v>
      </c>
      <c r="F2283" t="s">
        <v>1293</v>
      </c>
      <c r="G2283">
        <v>35</v>
      </c>
      <c r="H2283" t="s">
        <v>1461</v>
      </c>
      <c r="I2283" t="s">
        <v>534</v>
      </c>
      <c r="J2283" t="s">
        <v>1478</v>
      </c>
      <c r="K2283" t="s">
        <v>1386</v>
      </c>
      <c r="L2283">
        <v>0</v>
      </c>
      <c r="M2283">
        <v>0.59143507651350413</v>
      </c>
      <c r="N2283">
        <v>0</v>
      </c>
      <c r="O2283">
        <v>0</v>
      </c>
      <c r="P2283">
        <v>0</v>
      </c>
      <c r="Q2283">
        <v>0</v>
      </c>
      <c r="R2283" t="s">
        <v>531</v>
      </c>
      <c r="S2283" t="s">
        <v>531</v>
      </c>
      <c r="T2283" t="s">
        <v>531</v>
      </c>
      <c r="U2283" t="s">
        <v>531</v>
      </c>
      <c r="W2283" s="429">
        <f t="shared" si="49"/>
        <v>0</v>
      </c>
      <c r="X2283" s="429">
        <f t="shared" si="49"/>
        <v>0</v>
      </c>
      <c r="Y2283" s="429">
        <f t="shared" si="49"/>
        <v>0</v>
      </c>
      <c r="Z2283" s="429">
        <f t="shared" si="49"/>
        <v>0</v>
      </c>
      <c r="AA2283" s="429" t="s">
        <v>1296</v>
      </c>
    </row>
    <row r="2284" spans="1:27" x14ac:dyDescent="0.25">
      <c r="A2284" t="s">
        <v>149</v>
      </c>
      <c r="B2284" t="s">
        <v>186</v>
      </c>
      <c r="C2284" t="s">
        <v>1459</v>
      </c>
      <c r="D2284" t="s">
        <v>1384</v>
      </c>
      <c r="E2284" t="s">
        <v>1326</v>
      </c>
      <c r="F2284" t="s">
        <v>1293</v>
      </c>
      <c r="G2284">
        <v>35</v>
      </c>
      <c r="H2284" t="s">
        <v>1461</v>
      </c>
      <c r="I2284" t="s">
        <v>534</v>
      </c>
      <c r="J2284" t="s">
        <v>1478</v>
      </c>
      <c r="K2284" t="s">
        <v>1386</v>
      </c>
      <c r="L2284">
        <v>0</v>
      </c>
      <c r="M2284">
        <v>0.59143507651350413</v>
      </c>
      <c r="N2284">
        <v>0</v>
      </c>
      <c r="O2284">
        <v>0</v>
      </c>
      <c r="P2284">
        <v>0</v>
      </c>
      <c r="Q2284">
        <v>0</v>
      </c>
      <c r="R2284" t="s">
        <v>531</v>
      </c>
      <c r="S2284" t="s">
        <v>531</v>
      </c>
      <c r="T2284" t="s">
        <v>531</v>
      </c>
      <c r="U2284" t="s">
        <v>531</v>
      </c>
      <c r="W2284" s="429">
        <f t="shared" si="49"/>
        <v>0</v>
      </c>
      <c r="X2284" s="429">
        <f t="shared" si="49"/>
        <v>0</v>
      </c>
      <c r="Y2284" s="429">
        <f t="shared" si="49"/>
        <v>0</v>
      </c>
      <c r="Z2284" s="429">
        <f t="shared" si="49"/>
        <v>0</v>
      </c>
      <c r="AA2284" s="429" t="s">
        <v>1296</v>
      </c>
    </row>
    <row r="2285" spans="1:27" x14ac:dyDescent="0.25">
      <c r="A2285" t="s">
        <v>149</v>
      </c>
      <c r="B2285" t="s">
        <v>186</v>
      </c>
      <c r="C2285" t="s">
        <v>1459</v>
      </c>
      <c r="D2285" t="s">
        <v>1384</v>
      </c>
      <c r="E2285" t="s">
        <v>1326</v>
      </c>
      <c r="F2285" t="s">
        <v>1293</v>
      </c>
      <c r="G2285">
        <v>35</v>
      </c>
      <c r="H2285" t="s">
        <v>1461</v>
      </c>
      <c r="I2285" t="s">
        <v>534</v>
      </c>
      <c r="J2285" t="s">
        <v>1478</v>
      </c>
      <c r="K2285" t="s">
        <v>1386</v>
      </c>
      <c r="L2285">
        <v>12.360993099132235</v>
      </c>
      <c r="M2285">
        <v>2.9571753825675207</v>
      </c>
      <c r="N2285">
        <v>11.178122946105228</v>
      </c>
      <c r="O2285">
        <v>0</v>
      </c>
      <c r="P2285">
        <v>0</v>
      </c>
      <c r="Q2285">
        <v>0</v>
      </c>
      <c r="R2285" t="s">
        <v>531</v>
      </c>
      <c r="S2285" t="s">
        <v>531</v>
      </c>
      <c r="T2285" t="s">
        <v>531</v>
      </c>
      <c r="U2285" t="s">
        <v>531</v>
      </c>
      <c r="W2285" s="429">
        <f t="shared" si="49"/>
        <v>0</v>
      </c>
      <c r="X2285" s="429">
        <f t="shared" si="49"/>
        <v>0</v>
      </c>
      <c r="Y2285" s="429">
        <f t="shared" si="49"/>
        <v>0</v>
      </c>
      <c r="Z2285" s="429">
        <f t="shared" si="49"/>
        <v>0</v>
      </c>
      <c r="AA2285" s="429" t="s">
        <v>1296</v>
      </c>
    </row>
    <row r="2286" spans="1:27" x14ac:dyDescent="0.25">
      <c r="A2286" t="s">
        <v>149</v>
      </c>
      <c r="B2286" t="s">
        <v>186</v>
      </c>
      <c r="C2286" t="s">
        <v>1459</v>
      </c>
      <c r="D2286" t="s">
        <v>1384</v>
      </c>
      <c r="E2286" t="s">
        <v>1326</v>
      </c>
      <c r="F2286" t="s">
        <v>1293</v>
      </c>
      <c r="G2286">
        <v>35</v>
      </c>
      <c r="H2286" t="s">
        <v>1461</v>
      </c>
      <c r="I2286" t="s">
        <v>534</v>
      </c>
      <c r="J2286" t="s">
        <v>1478</v>
      </c>
      <c r="K2286" t="s">
        <v>1386</v>
      </c>
      <c r="L2286">
        <v>14.25358534397545</v>
      </c>
      <c r="M2286">
        <v>0</v>
      </c>
      <c r="N2286">
        <v>1.0645831377243076</v>
      </c>
      <c r="O2286">
        <v>0</v>
      </c>
      <c r="P2286">
        <v>0</v>
      </c>
      <c r="Q2286">
        <v>0</v>
      </c>
      <c r="R2286" t="s">
        <v>531</v>
      </c>
      <c r="S2286" t="s">
        <v>531</v>
      </c>
      <c r="T2286" t="s">
        <v>531</v>
      </c>
      <c r="U2286" t="s">
        <v>531</v>
      </c>
      <c r="W2286" s="429">
        <f t="shared" si="49"/>
        <v>0</v>
      </c>
      <c r="X2286" s="429">
        <f t="shared" si="49"/>
        <v>0</v>
      </c>
      <c r="Y2286" s="429">
        <f t="shared" si="49"/>
        <v>0</v>
      </c>
      <c r="Z2286" s="429">
        <f t="shared" si="49"/>
        <v>0</v>
      </c>
      <c r="AA2286" s="429" t="s">
        <v>1296</v>
      </c>
    </row>
    <row r="2287" spans="1:27" x14ac:dyDescent="0.25">
      <c r="A2287" t="s">
        <v>149</v>
      </c>
      <c r="B2287" t="s">
        <v>186</v>
      </c>
      <c r="C2287" t="s">
        <v>1459</v>
      </c>
      <c r="D2287" t="s">
        <v>1384</v>
      </c>
      <c r="E2287" t="s">
        <v>1326</v>
      </c>
      <c r="F2287" t="s">
        <v>1293</v>
      </c>
      <c r="G2287">
        <v>35</v>
      </c>
      <c r="H2287" t="s">
        <v>1461</v>
      </c>
      <c r="I2287" t="s">
        <v>534</v>
      </c>
      <c r="J2287" t="s">
        <v>1478</v>
      </c>
      <c r="K2287" t="s">
        <v>1386</v>
      </c>
      <c r="L2287">
        <v>10.645831377243073</v>
      </c>
      <c r="M2287">
        <v>3.2528929208242729</v>
      </c>
      <c r="N2287">
        <v>13.425576236856543</v>
      </c>
      <c r="O2287">
        <v>0.70972209181620494</v>
      </c>
      <c r="P2287">
        <v>0</v>
      </c>
      <c r="Q2287">
        <v>0</v>
      </c>
      <c r="R2287" t="s">
        <v>531</v>
      </c>
      <c r="S2287" t="s">
        <v>531</v>
      </c>
      <c r="T2287" t="s">
        <v>531</v>
      </c>
      <c r="U2287" t="s">
        <v>531</v>
      </c>
      <c r="W2287" s="429">
        <f t="shared" si="49"/>
        <v>0</v>
      </c>
      <c r="X2287" s="429">
        <f t="shared" si="49"/>
        <v>0</v>
      </c>
      <c r="Y2287" s="429">
        <f t="shared" si="49"/>
        <v>0</v>
      </c>
      <c r="Z2287" s="429">
        <f t="shared" si="49"/>
        <v>0</v>
      </c>
      <c r="AA2287" s="429" t="s">
        <v>1296</v>
      </c>
    </row>
    <row r="2288" spans="1:27" x14ac:dyDescent="0.25">
      <c r="A2288" t="s">
        <v>149</v>
      </c>
      <c r="B2288" t="s">
        <v>186</v>
      </c>
      <c r="C2288" t="s">
        <v>1459</v>
      </c>
      <c r="D2288" t="s">
        <v>1384</v>
      </c>
      <c r="E2288" t="s">
        <v>1326</v>
      </c>
      <c r="F2288" t="s">
        <v>1293</v>
      </c>
      <c r="G2288">
        <v>35</v>
      </c>
      <c r="H2288" t="s">
        <v>1461</v>
      </c>
      <c r="I2288" t="s">
        <v>534</v>
      </c>
      <c r="J2288" t="s">
        <v>1478</v>
      </c>
      <c r="K2288" t="s">
        <v>1386</v>
      </c>
      <c r="L2288">
        <v>10.645831377243073</v>
      </c>
      <c r="M2288">
        <v>3.2528929208242729</v>
      </c>
      <c r="N2288">
        <v>13.425576236856543</v>
      </c>
      <c r="O2288">
        <v>0.70972209181620494</v>
      </c>
      <c r="P2288">
        <v>0</v>
      </c>
      <c r="Q2288">
        <v>0</v>
      </c>
      <c r="R2288" t="s">
        <v>531</v>
      </c>
      <c r="S2288" t="s">
        <v>531</v>
      </c>
      <c r="T2288" t="s">
        <v>531</v>
      </c>
      <c r="U2288" t="s">
        <v>531</v>
      </c>
      <c r="W2288" s="429">
        <f t="shared" si="49"/>
        <v>0</v>
      </c>
      <c r="X2288" s="429">
        <f t="shared" si="49"/>
        <v>0</v>
      </c>
      <c r="Y2288" s="429">
        <f t="shared" si="49"/>
        <v>0</v>
      </c>
      <c r="Z2288" s="429">
        <f t="shared" si="49"/>
        <v>0</v>
      </c>
      <c r="AA2288" s="429" t="s">
        <v>1296</v>
      </c>
    </row>
    <row r="2289" spans="1:27" x14ac:dyDescent="0.25">
      <c r="A2289" t="s">
        <v>149</v>
      </c>
      <c r="B2289" t="s">
        <v>186</v>
      </c>
      <c r="C2289" t="s">
        <v>1459</v>
      </c>
      <c r="D2289" t="s">
        <v>1384</v>
      </c>
      <c r="E2289" t="s">
        <v>1326</v>
      </c>
      <c r="F2289" t="s">
        <v>1293</v>
      </c>
      <c r="G2289">
        <v>35</v>
      </c>
      <c r="H2289" t="s">
        <v>1464</v>
      </c>
      <c r="I2289" t="s">
        <v>186</v>
      </c>
      <c r="J2289" t="s">
        <v>1478</v>
      </c>
      <c r="K2289" t="s">
        <v>1386</v>
      </c>
      <c r="L2289">
        <v>4.3766195661999312</v>
      </c>
      <c r="M2289">
        <v>2.6023143366594184</v>
      </c>
      <c r="N2289">
        <v>1.8334487371918629</v>
      </c>
      <c r="O2289">
        <v>0</v>
      </c>
      <c r="P2289">
        <v>0</v>
      </c>
      <c r="Q2289">
        <v>0</v>
      </c>
      <c r="R2289" t="s">
        <v>531</v>
      </c>
      <c r="S2289" t="s">
        <v>531</v>
      </c>
      <c r="T2289" t="s">
        <v>531</v>
      </c>
      <c r="U2289" t="s">
        <v>531</v>
      </c>
      <c r="W2289" s="429">
        <f t="shared" si="49"/>
        <v>0</v>
      </c>
      <c r="X2289" s="429">
        <f t="shared" si="49"/>
        <v>0</v>
      </c>
      <c r="Y2289" s="429">
        <f t="shared" si="49"/>
        <v>0</v>
      </c>
      <c r="Z2289" s="429">
        <f t="shared" si="49"/>
        <v>0</v>
      </c>
      <c r="AA2289" s="429" t="s">
        <v>1296</v>
      </c>
    </row>
    <row r="2290" spans="1:27" x14ac:dyDescent="0.25">
      <c r="A2290" t="s">
        <v>149</v>
      </c>
      <c r="B2290" t="s">
        <v>186</v>
      </c>
      <c r="C2290" t="s">
        <v>1459</v>
      </c>
      <c r="D2290" t="s">
        <v>1384</v>
      </c>
      <c r="E2290" t="s">
        <v>1326</v>
      </c>
      <c r="F2290" t="s">
        <v>1293</v>
      </c>
      <c r="G2290">
        <v>35</v>
      </c>
      <c r="H2290" t="s">
        <v>1461</v>
      </c>
      <c r="I2290" t="s">
        <v>534</v>
      </c>
      <c r="J2290" t="s">
        <v>1478</v>
      </c>
      <c r="K2290" t="s">
        <v>1386</v>
      </c>
      <c r="L2290">
        <v>0</v>
      </c>
      <c r="M2290">
        <v>6.387498826345845</v>
      </c>
      <c r="N2290">
        <v>0</v>
      </c>
      <c r="O2290">
        <v>0</v>
      </c>
      <c r="P2290">
        <v>0</v>
      </c>
      <c r="Q2290">
        <v>0</v>
      </c>
      <c r="R2290" t="s">
        <v>531</v>
      </c>
      <c r="S2290" t="s">
        <v>531</v>
      </c>
      <c r="T2290" t="s">
        <v>531</v>
      </c>
      <c r="U2290" t="s">
        <v>531</v>
      </c>
      <c r="W2290" s="429">
        <f t="shared" si="49"/>
        <v>0</v>
      </c>
      <c r="X2290" s="429">
        <f t="shared" si="49"/>
        <v>0</v>
      </c>
      <c r="Y2290" s="429">
        <f t="shared" si="49"/>
        <v>0</v>
      </c>
      <c r="Z2290" s="429">
        <f t="shared" si="49"/>
        <v>0</v>
      </c>
      <c r="AA2290" s="429" t="s">
        <v>1296</v>
      </c>
    </row>
    <row r="2291" spans="1:27" x14ac:dyDescent="0.25">
      <c r="A2291" t="s">
        <v>149</v>
      </c>
      <c r="B2291" t="s">
        <v>186</v>
      </c>
      <c r="C2291" t="s">
        <v>1459</v>
      </c>
      <c r="D2291" t="s">
        <v>1384</v>
      </c>
      <c r="E2291" t="s">
        <v>1326</v>
      </c>
      <c r="F2291" t="s">
        <v>1293</v>
      </c>
      <c r="G2291">
        <v>35</v>
      </c>
      <c r="H2291" t="s">
        <v>1461</v>
      </c>
      <c r="I2291" t="s">
        <v>534</v>
      </c>
      <c r="J2291" t="s">
        <v>1478</v>
      </c>
      <c r="K2291" t="s">
        <v>1386</v>
      </c>
      <c r="L2291">
        <v>9.5812482395187661</v>
      </c>
      <c r="M2291">
        <v>4.7906241197593831</v>
      </c>
      <c r="N2291">
        <v>9.5812482395187661</v>
      </c>
      <c r="O2291">
        <v>0</v>
      </c>
      <c r="P2291">
        <v>0</v>
      </c>
      <c r="Q2291">
        <v>0</v>
      </c>
      <c r="R2291" t="s">
        <v>531</v>
      </c>
      <c r="S2291" t="s">
        <v>531</v>
      </c>
      <c r="T2291" t="s">
        <v>531</v>
      </c>
      <c r="U2291" t="s">
        <v>531</v>
      </c>
      <c r="W2291" s="429">
        <f t="shared" si="49"/>
        <v>0</v>
      </c>
      <c r="X2291" s="429">
        <f t="shared" si="49"/>
        <v>0</v>
      </c>
      <c r="Y2291" s="429">
        <f t="shared" si="49"/>
        <v>0</v>
      </c>
      <c r="Z2291" s="429">
        <f t="shared" si="49"/>
        <v>0</v>
      </c>
      <c r="AA2291" s="429" t="s">
        <v>1296</v>
      </c>
    </row>
    <row r="2292" spans="1:27" x14ac:dyDescent="0.25">
      <c r="A2292" t="s">
        <v>149</v>
      </c>
      <c r="B2292" t="s">
        <v>186</v>
      </c>
      <c r="C2292" t="s">
        <v>1459</v>
      </c>
      <c r="D2292" t="s">
        <v>1384</v>
      </c>
      <c r="E2292" t="s">
        <v>1326</v>
      </c>
      <c r="F2292" t="s">
        <v>1293</v>
      </c>
      <c r="G2292">
        <v>35</v>
      </c>
      <c r="H2292" t="s">
        <v>1461</v>
      </c>
      <c r="I2292" t="s">
        <v>534</v>
      </c>
      <c r="J2292" t="s">
        <v>1478</v>
      </c>
      <c r="K2292" t="s">
        <v>1386</v>
      </c>
      <c r="L2292">
        <v>0</v>
      </c>
      <c r="M2292">
        <v>5.9143507651350413</v>
      </c>
      <c r="N2292">
        <v>0</v>
      </c>
      <c r="O2292">
        <v>0</v>
      </c>
      <c r="P2292">
        <v>0</v>
      </c>
      <c r="Q2292">
        <v>0</v>
      </c>
      <c r="R2292" t="s">
        <v>531</v>
      </c>
      <c r="S2292" t="s">
        <v>531</v>
      </c>
      <c r="T2292" t="s">
        <v>531</v>
      </c>
      <c r="U2292" t="s">
        <v>531</v>
      </c>
      <c r="W2292" s="429">
        <f t="shared" si="49"/>
        <v>0</v>
      </c>
      <c r="X2292" s="429">
        <f t="shared" si="49"/>
        <v>0</v>
      </c>
      <c r="Y2292" s="429">
        <f t="shared" si="49"/>
        <v>0</v>
      </c>
      <c r="Z2292" s="429">
        <f t="shared" si="49"/>
        <v>0</v>
      </c>
      <c r="AA2292" s="429" t="s">
        <v>1296</v>
      </c>
    </row>
    <row r="2293" spans="1:27" x14ac:dyDescent="0.25">
      <c r="A2293" t="s">
        <v>149</v>
      </c>
      <c r="B2293" t="s">
        <v>186</v>
      </c>
      <c r="C2293" t="s">
        <v>1459</v>
      </c>
      <c r="D2293" t="s">
        <v>1384</v>
      </c>
      <c r="E2293" t="s">
        <v>1326</v>
      </c>
      <c r="F2293" t="s">
        <v>1293</v>
      </c>
      <c r="G2293">
        <v>35</v>
      </c>
      <c r="H2293" t="s">
        <v>1461</v>
      </c>
      <c r="I2293" t="s">
        <v>534</v>
      </c>
      <c r="J2293" t="s">
        <v>1478</v>
      </c>
      <c r="K2293" t="s">
        <v>1386</v>
      </c>
      <c r="L2293">
        <v>0</v>
      </c>
      <c r="M2293">
        <v>0.94629612242160666</v>
      </c>
      <c r="N2293">
        <v>0</v>
      </c>
      <c r="O2293">
        <v>0</v>
      </c>
      <c r="P2293">
        <v>0</v>
      </c>
      <c r="Q2293">
        <v>0</v>
      </c>
      <c r="R2293" t="s">
        <v>531</v>
      </c>
      <c r="S2293" t="s">
        <v>531</v>
      </c>
      <c r="T2293" t="s">
        <v>531</v>
      </c>
      <c r="U2293" t="s">
        <v>531</v>
      </c>
      <c r="W2293" s="429">
        <f t="shared" si="49"/>
        <v>0</v>
      </c>
      <c r="X2293" s="429">
        <f t="shared" si="49"/>
        <v>0</v>
      </c>
      <c r="Y2293" s="429">
        <f t="shared" si="49"/>
        <v>0</v>
      </c>
      <c r="Z2293" s="429">
        <f t="shared" si="49"/>
        <v>0</v>
      </c>
      <c r="AA2293" s="429" t="s">
        <v>1296</v>
      </c>
    </row>
    <row r="2294" spans="1:27" x14ac:dyDescent="0.25">
      <c r="A2294" t="s">
        <v>149</v>
      </c>
      <c r="B2294" t="s">
        <v>186</v>
      </c>
      <c r="C2294" t="s">
        <v>1459</v>
      </c>
      <c r="D2294" t="s">
        <v>1384</v>
      </c>
      <c r="E2294" t="s">
        <v>1326</v>
      </c>
      <c r="F2294" t="s">
        <v>1293</v>
      </c>
      <c r="G2294">
        <v>35</v>
      </c>
      <c r="H2294" t="s">
        <v>1461</v>
      </c>
      <c r="I2294" t="s">
        <v>534</v>
      </c>
      <c r="J2294" t="s">
        <v>1478</v>
      </c>
      <c r="K2294" t="s">
        <v>1386</v>
      </c>
      <c r="L2294">
        <v>0</v>
      </c>
      <c r="M2294">
        <v>1.1828701530270083</v>
      </c>
      <c r="N2294">
        <v>0</v>
      </c>
      <c r="O2294">
        <v>0</v>
      </c>
      <c r="P2294">
        <v>0</v>
      </c>
      <c r="Q2294">
        <v>0</v>
      </c>
      <c r="R2294" t="s">
        <v>531</v>
      </c>
      <c r="S2294" t="s">
        <v>531</v>
      </c>
      <c r="T2294" t="s">
        <v>531</v>
      </c>
      <c r="U2294" t="s">
        <v>531</v>
      </c>
      <c r="W2294" s="429">
        <f t="shared" si="49"/>
        <v>0</v>
      </c>
      <c r="X2294" s="429">
        <f t="shared" si="49"/>
        <v>0</v>
      </c>
      <c r="Y2294" s="429">
        <f t="shared" si="49"/>
        <v>0</v>
      </c>
      <c r="Z2294" s="429">
        <f t="shared" si="49"/>
        <v>0</v>
      </c>
      <c r="AA2294" s="429" t="s">
        <v>1296</v>
      </c>
    </row>
    <row r="2295" spans="1:27" x14ac:dyDescent="0.25">
      <c r="A2295" t="s">
        <v>149</v>
      </c>
      <c r="B2295" t="s">
        <v>186</v>
      </c>
      <c r="C2295" t="s">
        <v>1459</v>
      </c>
      <c r="D2295" t="s">
        <v>1384</v>
      </c>
      <c r="E2295" t="s">
        <v>1326</v>
      </c>
      <c r="F2295" t="s">
        <v>1293</v>
      </c>
      <c r="G2295">
        <v>35</v>
      </c>
      <c r="H2295" t="s">
        <v>1464</v>
      </c>
      <c r="I2295" t="s">
        <v>186</v>
      </c>
      <c r="J2295" t="s">
        <v>1478</v>
      </c>
      <c r="K2295" t="s">
        <v>1386</v>
      </c>
      <c r="L2295">
        <v>0</v>
      </c>
      <c r="M2295">
        <v>0</v>
      </c>
      <c r="N2295">
        <v>0.41400455355945287</v>
      </c>
      <c r="O2295">
        <v>0</v>
      </c>
      <c r="P2295">
        <v>0</v>
      </c>
      <c r="Q2295">
        <v>0</v>
      </c>
      <c r="R2295" t="s">
        <v>531</v>
      </c>
      <c r="S2295" t="s">
        <v>531</v>
      </c>
      <c r="T2295" t="s">
        <v>531</v>
      </c>
      <c r="U2295" t="s">
        <v>531</v>
      </c>
      <c r="W2295" s="429">
        <f t="shared" si="49"/>
        <v>0</v>
      </c>
      <c r="X2295" s="429">
        <f t="shared" si="49"/>
        <v>0</v>
      </c>
      <c r="Y2295" s="429">
        <f t="shared" si="49"/>
        <v>0</v>
      </c>
      <c r="Z2295" s="429">
        <f t="shared" si="49"/>
        <v>0</v>
      </c>
      <c r="AA2295" s="429" t="s">
        <v>1296</v>
      </c>
    </row>
    <row r="2296" spans="1:27" x14ac:dyDescent="0.25">
      <c r="A2296" t="s">
        <v>149</v>
      </c>
      <c r="B2296" t="s">
        <v>186</v>
      </c>
      <c r="C2296" t="s">
        <v>1459</v>
      </c>
      <c r="D2296" t="s">
        <v>1384</v>
      </c>
      <c r="E2296" t="s">
        <v>1326</v>
      </c>
      <c r="F2296" t="s">
        <v>1293</v>
      </c>
      <c r="G2296">
        <v>35</v>
      </c>
      <c r="H2296" t="s">
        <v>1464</v>
      </c>
      <c r="I2296" t="s">
        <v>186</v>
      </c>
      <c r="J2296" t="s">
        <v>1478</v>
      </c>
      <c r="K2296" t="s">
        <v>1386</v>
      </c>
      <c r="L2296">
        <v>0</v>
      </c>
      <c r="M2296">
        <v>5.9143507651350413</v>
      </c>
      <c r="N2296">
        <v>0</v>
      </c>
      <c r="O2296">
        <v>0</v>
      </c>
      <c r="P2296">
        <v>0</v>
      </c>
      <c r="Q2296">
        <v>0</v>
      </c>
      <c r="R2296" t="s">
        <v>531</v>
      </c>
      <c r="S2296" t="s">
        <v>531</v>
      </c>
      <c r="T2296" t="s">
        <v>531</v>
      </c>
      <c r="U2296" t="s">
        <v>531</v>
      </c>
      <c r="W2296" s="429">
        <f t="shared" si="49"/>
        <v>0</v>
      </c>
      <c r="X2296" s="429">
        <f t="shared" si="49"/>
        <v>0</v>
      </c>
      <c r="Y2296" s="429">
        <f t="shared" si="49"/>
        <v>0</v>
      </c>
      <c r="Z2296" s="429">
        <f t="shared" si="49"/>
        <v>0</v>
      </c>
      <c r="AA2296" s="429" t="s">
        <v>1296</v>
      </c>
    </row>
    <row r="2297" spans="1:27" x14ac:dyDescent="0.25">
      <c r="A2297" t="s">
        <v>149</v>
      </c>
      <c r="B2297" t="s">
        <v>186</v>
      </c>
      <c r="C2297" t="s">
        <v>1459</v>
      </c>
      <c r="D2297" t="s">
        <v>1384</v>
      </c>
      <c r="E2297" t="s">
        <v>1326</v>
      </c>
      <c r="F2297" t="s">
        <v>1293</v>
      </c>
      <c r="G2297">
        <v>35</v>
      </c>
      <c r="H2297" t="s">
        <v>1461</v>
      </c>
      <c r="I2297" t="s">
        <v>534</v>
      </c>
      <c r="J2297" t="s">
        <v>1478</v>
      </c>
      <c r="K2297" t="s">
        <v>1386</v>
      </c>
      <c r="L2297">
        <v>8.5166651017944606</v>
      </c>
      <c r="M2297">
        <v>8.8715261477025624</v>
      </c>
      <c r="N2297">
        <v>6.0917812880890931</v>
      </c>
      <c r="O2297">
        <v>0.59143507651350413</v>
      </c>
      <c r="P2297">
        <v>0</v>
      </c>
      <c r="Q2297">
        <v>0</v>
      </c>
      <c r="R2297" t="s">
        <v>531</v>
      </c>
      <c r="S2297" t="s">
        <v>531</v>
      </c>
      <c r="T2297" t="s">
        <v>531</v>
      </c>
      <c r="U2297" t="s">
        <v>531</v>
      </c>
      <c r="W2297" s="429">
        <f t="shared" si="49"/>
        <v>0</v>
      </c>
      <c r="X2297" s="429">
        <f t="shared" si="49"/>
        <v>0</v>
      </c>
      <c r="Y2297" s="429">
        <f t="shared" si="49"/>
        <v>0</v>
      </c>
      <c r="Z2297" s="429">
        <f t="shared" si="49"/>
        <v>0</v>
      </c>
      <c r="AA2297" s="429" t="s">
        <v>1296</v>
      </c>
    </row>
    <row r="2298" spans="1:27" x14ac:dyDescent="0.25">
      <c r="A2298" t="s">
        <v>149</v>
      </c>
      <c r="B2298" t="s">
        <v>186</v>
      </c>
      <c r="C2298" t="s">
        <v>1459</v>
      </c>
      <c r="D2298" t="s">
        <v>1384</v>
      </c>
      <c r="E2298" t="s">
        <v>1326</v>
      </c>
      <c r="F2298" t="s">
        <v>1293</v>
      </c>
      <c r="G2298">
        <v>35</v>
      </c>
      <c r="H2298" t="s">
        <v>1461</v>
      </c>
      <c r="I2298" t="s">
        <v>534</v>
      </c>
      <c r="J2298" t="s">
        <v>1478</v>
      </c>
      <c r="K2298" t="s">
        <v>1386</v>
      </c>
      <c r="L2298">
        <v>8.5166651017944606</v>
      </c>
      <c r="M2298">
        <v>8.8715261477025624</v>
      </c>
      <c r="N2298">
        <v>6.0917812880890931</v>
      </c>
      <c r="O2298">
        <v>0.59143507651350413</v>
      </c>
      <c r="P2298">
        <v>0</v>
      </c>
      <c r="Q2298">
        <v>0</v>
      </c>
      <c r="R2298" t="s">
        <v>531</v>
      </c>
      <c r="S2298" t="s">
        <v>531</v>
      </c>
      <c r="T2298" t="s">
        <v>531</v>
      </c>
      <c r="U2298" t="s">
        <v>531</v>
      </c>
      <c r="W2298" s="429">
        <f t="shared" si="49"/>
        <v>0</v>
      </c>
      <c r="X2298" s="429">
        <f t="shared" si="49"/>
        <v>0</v>
      </c>
      <c r="Y2298" s="429">
        <f t="shared" si="49"/>
        <v>0</v>
      </c>
      <c r="Z2298" s="429">
        <f t="shared" si="49"/>
        <v>0</v>
      </c>
      <c r="AA2298" s="429" t="s">
        <v>1296</v>
      </c>
    </row>
    <row r="2299" spans="1:27" x14ac:dyDescent="0.25">
      <c r="A2299" t="s">
        <v>149</v>
      </c>
      <c r="B2299" t="s">
        <v>186</v>
      </c>
      <c r="C2299" t="s">
        <v>1459</v>
      </c>
      <c r="D2299" t="s">
        <v>1384</v>
      </c>
      <c r="E2299" t="s">
        <v>1326</v>
      </c>
      <c r="F2299" t="s">
        <v>1293</v>
      </c>
      <c r="G2299">
        <v>35</v>
      </c>
      <c r="H2299" t="s">
        <v>1461</v>
      </c>
      <c r="I2299" t="s">
        <v>534</v>
      </c>
      <c r="J2299" t="s">
        <v>1478</v>
      </c>
      <c r="K2299" t="s">
        <v>1386</v>
      </c>
      <c r="L2299">
        <v>8.5166651017944606</v>
      </c>
      <c r="M2299">
        <v>8.8715261477025624</v>
      </c>
      <c r="N2299">
        <v>6.0917812880890931</v>
      </c>
      <c r="O2299">
        <v>0.59143507651350413</v>
      </c>
      <c r="P2299">
        <v>0</v>
      </c>
      <c r="Q2299">
        <v>0</v>
      </c>
      <c r="R2299" t="s">
        <v>531</v>
      </c>
      <c r="S2299" t="s">
        <v>531</v>
      </c>
      <c r="T2299" t="s">
        <v>531</v>
      </c>
      <c r="U2299" t="s">
        <v>531</v>
      </c>
      <c r="W2299" s="429">
        <f t="shared" si="49"/>
        <v>0</v>
      </c>
      <c r="X2299" s="429">
        <f t="shared" si="49"/>
        <v>0</v>
      </c>
      <c r="Y2299" s="429">
        <f t="shared" si="49"/>
        <v>0</v>
      </c>
      <c r="Z2299" s="429">
        <f t="shared" si="49"/>
        <v>0</v>
      </c>
      <c r="AA2299" s="429" t="s">
        <v>1296</v>
      </c>
    </row>
    <row r="2300" spans="1:27" x14ac:dyDescent="0.25">
      <c r="A2300" t="s">
        <v>149</v>
      </c>
      <c r="B2300" t="s">
        <v>186</v>
      </c>
      <c r="C2300" t="s">
        <v>1459</v>
      </c>
      <c r="D2300" t="s">
        <v>1384</v>
      </c>
      <c r="E2300" t="s">
        <v>1326</v>
      </c>
      <c r="F2300" t="s">
        <v>1293</v>
      </c>
      <c r="G2300">
        <v>35</v>
      </c>
      <c r="H2300" t="s">
        <v>1461</v>
      </c>
      <c r="I2300" t="s">
        <v>534</v>
      </c>
      <c r="J2300" t="s">
        <v>1478</v>
      </c>
      <c r="K2300" t="s">
        <v>1386</v>
      </c>
      <c r="L2300">
        <v>8.5166651017944606</v>
      </c>
      <c r="M2300">
        <v>8.8715261477025624</v>
      </c>
      <c r="N2300">
        <v>6.0917812880890931</v>
      </c>
      <c r="O2300">
        <v>0.59143507651350413</v>
      </c>
      <c r="P2300">
        <v>0</v>
      </c>
      <c r="Q2300">
        <v>0</v>
      </c>
      <c r="R2300" t="s">
        <v>531</v>
      </c>
      <c r="S2300" t="s">
        <v>531</v>
      </c>
      <c r="T2300" t="s">
        <v>531</v>
      </c>
      <c r="U2300" t="s">
        <v>531</v>
      </c>
      <c r="W2300" s="429">
        <f t="shared" si="49"/>
        <v>0</v>
      </c>
      <c r="X2300" s="429">
        <f t="shared" si="49"/>
        <v>0</v>
      </c>
      <c r="Y2300" s="429">
        <f t="shared" si="49"/>
        <v>0</v>
      </c>
      <c r="Z2300" s="429">
        <f t="shared" si="49"/>
        <v>0</v>
      </c>
      <c r="AA2300" s="429" t="s">
        <v>1296</v>
      </c>
    </row>
    <row r="2301" spans="1:27" x14ac:dyDescent="0.25">
      <c r="A2301" t="s">
        <v>149</v>
      </c>
      <c r="B2301" t="s">
        <v>186</v>
      </c>
      <c r="C2301" t="s">
        <v>1459</v>
      </c>
      <c r="D2301" t="s">
        <v>1384</v>
      </c>
      <c r="E2301" t="s">
        <v>1326</v>
      </c>
      <c r="F2301" t="s">
        <v>1293</v>
      </c>
      <c r="G2301">
        <v>35</v>
      </c>
      <c r="H2301" t="s">
        <v>1461</v>
      </c>
      <c r="I2301" t="s">
        <v>534</v>
      </c>
      <c r="J2301" t="s">
        <v>1478</v>
      </c>
      <c r="K2301" t="s">
        <v>1386</v>
      </c>
      <c r="L2301">
        <v>2.2474532907513156</v>
      </c>
      <c r="M2301">
        <v>1.1237266453756578</v>
      </c>
      <c r="N2301">
        <v>3.3711799361269739</v>
      </c>
      <c r="O2301">
        <v>0</v>
      </c>
      <c r="P2301">
        <v>0</v>
      </c>
      <c r="Q2301">
        <v>0</v>
      </c>
      <c r="R2301" t="s">
        <v>531</v>
      </c>
      <c r="S2301" t="s">
        <v>531</v>
      </c>
      <c r="T2301" t="s">
        <v>531</v>
      </c>
      <c r="U2301" t="s">
        <v>531</v>
      </c>
      <c r="W2301" s="429">
        <f t="shared" si="49"/>
        <v>0</v>
      </c>
      <c r="X2301" s="429">
        <f t="shared" si="49"/>
        <v>0</v>
      </c>
      <c r="Y2301" s="429">
        <f t="shared" si="49"/>
        <v>0</v>
      </c>
      <c r="Z2301" s="429">
        <f t="shared" si="49"/>
        <v>0</v>
      </c>
      <c r="AA2301" s="429" t="s">
        <v>1296</v>
      </c>
    </row>
    <row r="2302" spans="1:27" x14ac:dyDescent="0.25">
      <c r="A2302" t="s">
        <v>149</v>
      </c>
      <c r="B2302" t="s">
        <v>186</v>
      </c>
      <c r="C2302" t="s">
        <v>1459</v>
      </c>
      <c r="D2302" t="s">
        <v>1384</v>
      </c>
      <c r="E2302" t="s">
        <v>1326</v>
      </c>
      <c r="F2302" t="s">
        <v>1293</v>
      </c>
      <c r="G2302">
        <v>35</v>
      </c>
      <c r="H2302" t="s">
        <v>1461</v>
      </c>
      <c r="I2302" t="s">
        <v>534</v>
      </c>
      <c r="J2302" t="s">
        <v>1478</v>
      </c>
      <c r="K2302" t="s">
        <v>1386</v>
      </c>
      <c r="L2302">
        <v>2.2474532907513156</v>
      </c>
      <c r="M2302">
        <v>1.1237266453756578</v>
      </c>
      <c r="N2302">
        <v>3.3711799361269739</v>
      </c>
      <c r="O2302">
        <v>0</v>
      </c>
      <c r="P2302">
        <v>0</v>
      </c>
      <c r="Q2302">
        <v>0</v>
      </c>
      <c r="R2302" t="s">
        <v>531</v>
      </c>
      <c r="S2302" t="s">
        <v>531</v>
      </c>
      <c r="T2302" t="s">
        <v>531</v>
      </c>
      <c r="U2302" t="s">
        <v>531</v>
      </c>
      <c r="W2302" s="429">
        <f t="shared" si="49"/>
        <v>0</v>
      </c>
      <c r="X2302" s="429">
        <f t="shared" si="49"/>
        <v>0</v>
      </c>
      <c r="Y2302" s="429">
        <f t="shared" si="49"/>
        <v>0</v>
      </c>
      <c r="Z2302" s="429">
        <f t="shared" si="49"/>
        <v>0</v>
      </c>
      <c r="AA2302" s="429" t="s">
        <v>1296</v>
      </c>
    </row>
    <row r="2303" spans="1:27" x14ac:dyDescent="0.25">
      <c r="A2303" t="s">
        <v>149</v>
      </c>
      <c r="B2303" t="s">
        <v>186</v>
      </c>
      <c r="C2303" t="s">
        <v>1459</v>
      </c>
      <c r="D2303" t="s">
        <v>1384</v>
      </c>
      <c r="E2303" t="s">
        <v>1326</v>
      </c>
      <c r="F2303" t="s">
        <v>1293</v>
      </c>
      <c r="G2303">
        <v>35</v>
      </c>
      <c r="H2303" t="s">
        <v>1464</v>
      </c>
      <c r="I2303" t="s">
        <v>186</v>
      </c>
      <c r="J2303" t="s">
        <v>1478</v>
      </c>
      <c r="K2303" t="s">
        <v>1386</v>
      </c>
      <c r="L2303">
        <v>5.3820591962728876</v>
      </c>
      <c r="M2303">
        <v>5.2637721809701867</v>
      </c>
      <c r="N2303">
        <v>8.7532391323998624</v>
      </c>
      <c r="O2303">
        <v>0</v>
      </c>
      <c r="P2303">
        <v>0</v>
      </c>
      <c r="Q2303">
        <v>0</v>
      </c>
      <c r="R2303" t="s">
        <v>531</v>
      </c>
      <c r="S2303" t="s">
        <v>531</v>
      </c>
      <c r="T2303" t="s">
        <v>531</v>
      </c>
      <c r="U2303" t="s">
        <v>531</v>
      </c>
      <c r="W2303" s="429">
        <f t="shared" si="49"/>
        <v>0</v>
      </c>
      <c r="X2303" s="429">
        <f t="shared" si="49"/>
        <v>0</v>
      </c>
      <c r="Y2303" s="429">
        <f t="shared" si="49"/>
        <v>0</v>
      </c>
      <c r="Z2303" s="429">
        <f t="shared" si="49"/>
        <v>0</v>
      </c>
      <c r="AA2303" s="429" t="s">
        <v>1296</v>
      </c>
    </row>
    <row r="2304" spans="1:27" x14ac:dyDescent="0.25">
      <c r="A2304" t="s">
        <v>149</v>
      </c>
      <c r="B2304" t="s">
        <v>186</v>
      </c>
      <c r="C2304" t="s">
        <v>1459</v>
      </c>
      <c r="D2304" t="s">
        <v>1384</v>
      </c>
      <c r="E2304" t="s">
        <v>1326</v>
      </c>
      <c r="F2304" t="s">
        <v>1293</v>
      </c>
      <c r="G2304">
        <v>35</v>
      </c>
      <c r="H2304" t="s">
        <v>1464</v>
      </c>
      <c r="I2304" t="s">
        <v>186</v>
      </c>
      <c r="J2304" t="s">
        <v>1478</v>
      </c>
      <c r="K2304" t="s">
        <v>1386</v>
      </c>
      <c r="L2304">
        <v>14.549302882232203</v>
      </c>
      <c r="M2304">
        <v>0</v>
      </c>
      <c r="N2304">
        <v>14.549302882232203</v>
      </c>
      <c r="O2304">
        <v>0</v>
      </c>
      <c r="P2304">
        <v>0</v>
      </c>
      <c r="Q2304">
        <v>0</v>
      </c>
      <c r="R2304" t="s">
        <v>531</v>
      </c>
      <c r="S2304" t="s">
        <v>531</v>
      </c>
      <c r="T2304" t="s">
        <v>531</v>
      </c>
      <c r="U2304" t="s">
        <v>531</v>
      </c>
      <c r="W2304" s="429">
        <f t="shared" si="49"/>
        <v>0</v>
      </c>
      <c r="X2304" s="429">
        <f t="shared" si="49"/>
        <v>0</v>
      </c>
      <c r="Y2304" s="429">
        <f t="shared" si="49"/>
        <v>0</v>
      </c>
      <c r="Z2304" s="429">
        <f t="shared" si="49"/>
        <v>0</v>
      </c>
      <c r="AA2304" s="429" t="s">
        <v>1296</v>
      </c>
    </row>
    <row r="2305" spans="1:27" x14ac:dyDescent="0.25">
      <c r="A2305" t="s">
        <v>149</v>
      </c>
      <c r="B2305" t="s">
        <v>186</v>
      </c>
      <c r="C2305" t="s">
        <v>1459</v>
      </c>
      <c r="D2305" t="s">
        <v>1384</v>
      </c>
      <c r="E2305" t="s">
        <v>1326</v>
      </c>
      <c r="F2305" t="s">
        <v>1293</v>
      </c>
      <c r="G2305">
        <v>35</v>
      </c>
      <c r="H2305" t="s">
        <v>1464</v>
      </c>
      <c r="I2305" t="s">
        <v>186</v>
      </c>
      <c r="J2305" t="s">
        <v>1478</v>
      </c>
      <c r="K2305" t="s">
        <v>1386</v>
      </c>
      <c r="L2305">
        <v>0</v>
      </c>
      <c r="M2305">
        <v>0.35486104590810247</v>
      </c>
      <c r="N2305">
        <v>0</v>
      </c>
      <c r="O2305">
        <v>0</v>
      </c>
      <c r="P2305">
        <v>0</v>
      </c>
      <c r="Q2305">
        <v>0</v>
      </c>
      <c r="R2305" t="s">
        <v>531</v>
      </c>
      <c r="S2305" t="s">
        <v>531</v>
      </c>
      <c r="T2305" t="s">
        <v>531</v>
      </c>
      <c r="U2305" t="s">
        <v>531</v>
      </c>
      <c r="W2305" s="429">
        <f t="shared" si="49"/>
        <v>0</v>
      </c>
      <c r="X2305" s="429">
        <f t="shared" si="49"/>
        <v>0</v>
      </c>
      <c r="Y2305" s="429">
        <f t="shared" si="49"/>
        <v>0</v>
      </c>
      <c r="Z2305" s="429">
        <f t="shared" si="49"/>
        <v>0</v>
      </c>
      <c r="AA2305" s="429" t="s">
        <v>1296</v>
      </c>
    </row>
    <row r="2306" spans="1:27" x14ac:dyDescent="0.25">
      <c r="A2306" t="s">
        <v>149</v>
      </c>
      <c r="B2306" t="s">
        <v>186</v>
      </c>
      <c r="C2306" t="s">
        <v>1459</v>
      </c>
      <c r="D2306" t="s">
        <v>1384</v>
      </c>
      <c r="E2306" t="s">
        <v>1326</v>
      </c>
      <c r="F2306" t="s">
        <v>1293</v>
      </c>
      <c r="G2306">
        <v>35</v>
      </c>
      <c r="H2306" t="s">
        <v>1464</v>
      </c>
      <c r="I2306" t="s">
        <v>186</v>
      </c>
      <c r="J2306" t="s">
        <v>1478</v>
      </c>
      <c r="K2306" t="s">
        <v>1386</v>
      </c>
      <c r="L2306">
        <v>0.23657403060540166</v>
      </c>
      <c r="M2306">
        <v>0</v>
      </c>
      <c r="N2306">
        <v>0.35486104590810247</v>
      </c>
      <c r="O2306">
        <v>0</v>
      </c>
      <c r="P2306">
        <v>0</v>
      </c>
      <c r="Q2306">
        <v>0</v>
      </c>
      <c r="R2306" t="s">
        <v>531</v>
      </c>
      <c r="S2306" t="s">
        <v>531</v>
      </c>
      <c r="T2306" t="s">
        <v>531</v>
      </c>
      <c r="U2306" t="s">
        <v>531</v>
      </c>
      <c r="W2306" s="429">
        <f t="shared" si="49"/>
        <v>0</v>
      </c>
      <c r="X2306" s="429">
        <f t="shared" si="49"/>
        <v>0</v>
      </c>
      <c r="Y2306" s="429">
        <f t="shared" si="49"/>
        <v>0</v>
      </c>
      <c r="Z2306" s="429">
        <f t="shared" ref="W2306:Z2369" si="50">IFERROR(U2306*1,0)</f>
        <v>0</v>
      </c>
      <c r="AA2306" s="429" t="s">
        <v>1296</v>
      </c>
    </row>
    <row r="2307" spans="1:27" x14ac:dyDescent="0.25">
      <c r="A2307" t="s">
        <v>149</v>
      </c>
      <c r="B2307" t="s">
        <v>186</v>
      </c>
      <c r="C2307" t="s">
        <v>1459</v>
      </c>
      <c r="D2307" t="s">
        <v>1384</v>
      </c>
      <c r="E2307" t="s">
        <v>1326</v>
      </c>
      <c r="F2307" t="s">
        <v>1293</v>
      </c>
      <c r="G2307">
        <v>35</v>
      </c>
      <c r="H2307" t="s">
        <v>1464</v>
      </c>
      <c r="I2307" t="s">
        <v>186</v>
      </c>
      <c r="J2307" t="s">
        <v>1478</v>
      </c>
      <c r="K2307" t="s">
        <v>1386</v>
      </c>
      <c r="L2307">
        <v>0.59143507651350413</v>
      </c>
      <c r="M2307">
        <v>1.1237266453756578</v>
      </c>
      <c r="N2307">
        <v>2.2474532907513156</v>
      </c>
      <c r="O2307">
        <v>0</v>
      </c>
      <c r="P2307">
        <v>0</v>
      </c>
      <c r="Q2307">
        <v>0</v>
      </c>
      <c r="R2307" t="s">
        <v>531</v>
      </c>
      <c r="S2307" t="s">
        <v>531</v>
      </c>
      <c r="T2307" t="s">
        <v>531</v>
      </c>
      <c r="U2307" t="s">
        <v>531</v>
      </c>
      <c r="W2307" s="429">
        <f t="shared" si="50"/>
        <v>0</v>
      </c>
      <c r="X2307" s="429">
        <f t="shared" si="50"/>
        <v>0</v>
      </c>
      <c r="Y2307" s="429">
        <f t="shared" si="50"/>
        <v>0</v>
      </c>
      <c r="Z2307" s="429">
        <f t="shared" si="50"/>
        <v>0</v>
      </c>
      <c r="AA2307" s="429" t="s">
        <v>1296</v>
      </c>
    </row>
    <row r="2308" spans="1:27" x14ac:dyDescent="0.25">
      <c r="A2308" t="s">
        <v>149</v>
      </c>
      <c r="B2308" t="s">
        <v>186</v>
      </c>
      <c r="C2308" t="s">
        <v>1459</v>
      </c>
      <c r="D2308" t="s">
        <v>1384</v>
      </c>
      <c r="E2308" t="s">
        <v>1326</v>
      </c>
      <c r="F2308" t="s">
        <v>1293</v>
      </c>
      <c r="G2308">
        <v>35</v>
      </c>
      <c r="H2308" t="s">
        <v>1461</v>
      </c>
      <c r="I2308" t="s">
        <v>534</v>
      </c>
      <c r="J2308" t="s">
        <v>1478</v>
      </c>
      <c r="K2308" t="s">
        <v>1386</v>
      </c>
      <c r="L2308">
        <v>11.53298399201333</v>
      </c>
      <c r="M2308">
        <v>7.6886559946755533</v>
      </c>
      <c r="N2308">
        <v>21.173375739183445</v>
      </c>
      <c r="O2308">
        <v>0</v>
      </c>
      <c r="P2308">
        <v>0</v>
      </c>
      <c r="Q2308">
        <v>0</v>
      </c>
      <c r="R2308" t="s">
        <v>531</v>
      </c>
      <c r="S2308" t="s">
        <v>531</v>
      </c>
      <c r="T2308" t="s">
        <v>531</v>
      </c>
      <c r="U2308" t="s">
        <v>531</v>
      </c>
      <c r="W2308" s="429">
        <f t="shared" si="50"/>
        <v>0</v>
      </c>
      <c r="X2308" s="429">
        <f t="shared" si="50"/>
        <v>0</v>
      </c>
      <c r="Y2308" s="429">
        <f t="shared" si="50"/>
        <v>0</v>
      </c>
      <c r="Z2308" s="429">
        <f t="shared" si="50"/>
        <v>0</v>
      </c>
      <c r="AA2308" s="429" t="s">
        <v>1296</v>
      </c>
    </row>
    <row r="2309" spans="1:27" x14ac:dyDescent="0.25">
      <c r="A2309" t="s">
        <v>149</v>
      </c>
      <c r="B2309" t="s">
        <v>186</v>
      </c>
      <c r="C2309" t="s">
        <v>1459</v>
      </c>
      <c r="D2309" t="s">
        <v>1384</v>
      </c>
      <c r="E2309" t="s">
        <v>1326</v>
      </c>
      <c r="F2309" t="s">
        <v>1293</v>
      </c>
      <c r="G2309">
        <v>35</v>
      </c>
      <c r="H2309" t="s">
        <v>1461</v>
      </c>
      <c r="I2309" t="s">
        <v>534</v>
      </c>
      <c r="J2309" t="s">
        <v>1478</v>
      </c>
      <c r="K2309" t="s">
        <v>1386</v>
      </c>
      <c r="L2309">
        <v>0</v>
      </c>
      <c r="M2309">
        <v>3.7260409820350757</v>
      </c>
      <c r="N2309">
        <v>0</v>
      </c>
      <c r="O2309">
        <v>0</v>
      </c>
      <c r="P2309">
        <v>0</v>
      </c>
      <c r="Q2309">
        <v>0</v>
      </c>
      <c r="R2309" t="s">
        <v>531</v>
      </c>
      <c r="S2309" t="s">
        <v>531</v>
      </c>
      <c r="T2309" t="s">
        <v>531</v>
      </c>
      <c r="U2309" t="s">
        <v>531</v>
      </c>
      <c r="W2309" s="429">
        <f t="shared" si="50"/>
        <v>0</v>
      </c>
      <c r="X2309" s="429">
        <f t="shared" si="50"/>
        <v>0</v>
      </c>
      <c r="Y2309" s="429">
        <f t="shared" si="50"/>
        <v>0</v>
      </c>
      <c r="Z2309" s="429">
        <f t="shared" si="50"/>
        <v>0</v>
      </c>
      <c r="AA2309" s="429" t="s">
        <v>1296</v>
      </c>
    </row>
    <row r="2310" spans="1:27" x14ac:dyDescent="0.25">
      <c r="A2310" t="s">
        <v>149</v>
      </c>
      <c r="B2310" t="s">
        <v>186</v>
      </c>
      <c r="C2310" t="s">
        <v>1459</v>
      </c>
      <c r="D2310" t="s">
        <v>1384</v>
      </c>
      <c r="E2310" t="s">
        <v>1326</v>
      </c>
      <c r="F2310" t="s">
        <v>1293</v>
      </c>
      <c r="G2310">
        <v>35</v>
      </c>
      <c r="H2310" t="s">
        <v>1461</v>
      </c>
      <c r="I2310" t="s">
        <v>534</v>
      </c>
      <c r="J2310" t="s">
        <v>1478</v>
      </c>
      <c r="K2310" t="s">
        <v>1386</v>
      </c>
      <c r="L2310">
        <v>0</v>
      </c>
      <c r="M2310">
        <v>0.11828701530270083</v>
      </c>
      <c r="N2310">
        <v>0</v>
      </c>
      <c r="O2310">
        <v>0</v>
      </c>
      <c r="P2310">
        <v>0</v>
      </c>
      <c r="Q2310">
        <v>0</v>
      </c>
      <c r="R2310" t="s">
        <v>531</v>
      </c>
      <c r="S2310" t="s">
        <v>531</v>
      </c>
      <c r="T2310" t="s">
        <v>531</v>
      </c>
      <c r="U2310" t="s">
        <v>531</v>
      </c>
      <c r="W2310" s="429">
        <f t="shared" si="50"/>
        <v>0</v>
      </c>
      <c r="X2310" s="429">
        <f t="shared" si="50"/>
        <v>0</v>
      </c>
      <c r="Y2310" s="429">
        <f t="shared" si="50"/>
        <v>0</v>
      </c>
      <c r="Z2310" s="429">
        <f t="shared" si="50"/>
        <v>0</v>
      </c>
      <c r="AA2310" s="429" t="s">
        <v>1296</v>
      </c>
    </row>
    <row r="2311" spans="1:27" x14ac:dyDescent="0.25">
      <c r="A2311" t="s">
        <v>149</v>
      </c>
      <c r="B2311" t="s">
        <v>186</v>
      </c>
      <c r="C2311" t="s">
        <v>1459</v>
      </c>
      <c r="D2311" t="s">
        <v>1384</v>
      </c>
      <c r="E2311" t="s">
        <v>1326</v>
      </c>
      <c r="F2311" t="s">
        <v>1293</v>
      </c>
      <c r="G2311">
        <v>35</v>
      </c>
      <c r="H2311" t="s">
        <v>1461</v>
      </c>
      <c r="I2311" t="s">
        <v>534</v>
      </c>
      <c r="J2311" t="s">
        <v>1478</v>
      </c>
      <c r="K2311" t="s">
        <v>1386</v>
      </c>
      <c r="L2311">
        <v>0</v>
      </c>
      <c r="M2311">
        <v>0.11828701530270083</v>
      </c>
      <c r="N2311">
        <v>0</v>
      </c>
      <c r="O2311">
        <v>0</v>
      </c>
      <c r="P2311">
        <v>0</v>
      </c>
      <c r="Q2311">
        <v>0</v>
      </c>
      <c r="R2311" t="s">
        <v>531</v>
      </c>
      <c r="S2311" t="s">
        <v>531</v>
      </c>
      <c r="T2311" t="s">
        <v>531</v>
      </c>
      <c r="U2311" t="s">
        <v>531</v>
      </c>
      <c r="W2311" s="429">
        <f t="shared" si="50"/>
        <v>0</v>
      </c>
      <c r="X2311" s="429">
        <f t="shared" si="50"/>
        <v>0</v>
      </c>
      <c r="Y2311" s="429">
        <f t="shared" si="50"/>
        <v>0</v>
      </c>
      <c r="Z2311" s="429">
        <f t="shared" si="50"/>
        <v>0</v>
      </c>
      <c r="AA2311" s="429" t="s">
        <v>1296</v>
      </c>
    </row>
    <row r="2312" spans="1:27" x14ac:dyDescent="0.25">
      <c r="A2312" t="s">
        <v>149</v>
      </c>
      <c r="B2312" t="s">
        <v>186</v>
      </c>
      <c r="C2312" t="s">
        <v>1459</v>
      </c>
      <c r="D2312" t="s">
        <v>1384</v>
      </c>
      <c r="E2312" t="s">
        <v>1326</v>
      </c>
      <c r="F2312" t="s">
        <v>1293</v>
      </c>
      <c r="G2312">
        <v>35</v>
      </c>
      <c r="H2312" t="s">
        <v>1461</v>
      </c>
      <c r="I2312" t="s">
        <v>534</v>
      </c>
      <c r="J2312" t="s">
        <v>1478</v>
      </c>
      <c r="K2312" t="s">
        <v>1386</v>
      </c>
      <c r="L2312">
        <v>0</v>
      </c>
      <c r="M2312">
        <v>0.94629612242160666</v>
      </c>
      <c r="N2312">
        <v>0</v>
      </c>
      <c r="O2312">
        <v>0</v>
      </c>
      <c r="P2312">
        <v>0</v>
      </c>
      <c r="Q2312">
        <v>0</v>
      </c>
      <c r="R2312" t="s">
        <v>531</v>
      </c>
      <c r="S2312" t="s">
        <v>531</v>
      </c>
      <c r="T2312" t="s">
        <v>531</v>
      </c>
      <c r="U2312" t="s">
        <v>531</v>
      </c>
      <c r="W2312" s="429">
        <f t="shared" si="50"/>
        <v>0</v>
      </c>
      <c r="X2312" s="429">
        <f t="shared" si="50"/>
        <v>0</v>
      </c>
      <c r="Y2312" s="429">
        <f t="shared" si="50"/>
        <v>0</v>
      </c>
      <c r="Z2312" s="429">
        <f t="shared" si="50"/>
        <v>0</v>
      </c>
      <c r="AA2312" s="429" t="s">
        <v>1296</v>
      </c>
    </row>
    <row r="2313" spans="1:27" x14ac:dyDescent="0.25">
      <c r="A2313" t="s">
        <v>149</v>
      </c>
      <c r="B2313" t="s">
        <v>186</v>
      </c>
      <c r="C2313" t="s">
        <v>1459</v>
      </c>
      <c r="D2313" t="s">
        <v>1384</v>
      </c>
      <c r="E2313" t="s">
        <v>1326</v>
      </c>
      <c r="F2313" t="s">
        <v>1293</v>
      </c>
      <c r="G2313">
        <v>35</v>
      </c>
      <c r="H2313" t="s">
        <v>1461</v>
      </c>
      <c r="I2313" t="s">
        <v>534</v>
      </c>
      <c r="J2313" t="s">
        <v>1478</v>
      </c>
      <c r="K2313" t="s">
        <v>1386</v>
      </c>
      <c r="L2313">
        <v>0</v>
      </c>
      <c r="M2313">
        <v>5.9143507651350413</v>
      </c>
      <c r="N2313">
        <v>0</v>
      </c>
      <c r="O2313">
        <v>0</v>
      </c>
      <c r="P2313">
        <v>0</v>
      </c>
      <c r="Q2313">
        <v>0</v>
      </c>
      <c r="R2313" t="s">
        <v>531</v>
      </c>
      <c r="S2313" t="s">
        <v>531</v>
      </c>
      <c r="T2313" t="s">
        <v>531</v>
      </c>
      <c r="U2313" t="s">
        <v>531</v>
      </c>
      <c r="W2313" s="429">
        <f t="shared" si="50"/>
        <v>0</v>
      </c>
      <c r="X2313" s="429">
        <f t="shared" si="50"/>
        <v>0</v>
      </c>
      <c r="Y2313" s="429">
        <f t="shared" si="50"/>
        <v>0</v>
      </c>
      <c r="Z2313" s="429">
        <f t="shared" si="50"/>
        <v>0</v>
      </c>
      <c r="AA2313" s="429" t="s">
        <v>1296</v>
      </c>
    </row>
    <row r="2314" spans="1:27" x14ac:dyDescent="0.25">
      <c r="A2314" t="s">
        <v>149</v>
      </c>
      <c r="B2314" t="s">
        <v>186</v>
      </c>
      <c r="C2314" t="s">
        <v>1459</v>
      </c>
      <c r="D2314" t="s">
        <v>1384</v>
      </c>
      <c r="E2314" t="s">
        <v>1326</v>
      </c>
      <c r="F2314" t="s">
        <v>1293</v>
      </c>
      <c r="G2314">
        <v>35</v>
      </c>
      <c r="H2314" t="s">
        <v>1460</v>
      </c>
      <c r="I2314" t="s">
        <v>561</v>
      </c>
      <c r="J2314" t="s">
        <v>1478</v>
      </c>
      <c r="K2314" t="s">
        <v>1386</v>
      </c>
      <c r="L2314">
        <v>3.6668974743837257</v>
      </c>
      <c r="M2314">
        <v>0.53229156886215379</v>
      </c>
      <c r="N2314">
        <v>32.292355177637326</v>
      </c>
      <c r="O2314">
        <v>0.8871526147702562</v>
      </c>
      <c r="P2314">
        <v>1.7743052295405124</v>
      </c>
      <c r="Q2314">
        <v>1.7743052295405124</v>
      </c>
      <c r="R2314" t="s">
        <v>531</v>
      </c>
      <c r="S2314" t="s">
        <v>531</v>
      </c>
      <c r="T2314" t="s">
        <v>531</v>
      </c>
      <c r="U2314" t="s">
        <v>531</v>
      </c>
      <c r="W2314" s="429">
        <f t="shared" si="50"/>
        <v>0</v>
      </c>
      <c r="X2314" s="429">
        <f t="shared" si="50"/>
        <v>0</v>
      </c>
      <c r="Y2314" s="429">
        <f t="shared" si="50"/>
        <v>0</v>
      </c>
      <c r="Z2314" s="429">
        <f t="shared" si="50"/>
        <v>0</v>
      </c>
      <c r="AA2314" s="429" t="s">
        <v>1296</v>
      </c>
    </row>
    <row r="2315" spans="1:27" x14ac:dyDescent="0.25">
      <c r="A2315" t="s">
        <v>149</v>
      </c>
      <c r="B2315" t="s">
        <v>186</v>
      </c>
      <c r="C2315" t="s">
        <v>1459</v>
      </c>
      <c r="D2315" t="s">
        <v>1384</v>
      </c>
      <c r="E2315" t="s">
        <v>1326</v>
      </c>
      <c r="F2315" t="s">
        <v>1293</v>
      </c>
      <c r="G2315">
        <v>35</v>
      </c>
      <c r="H2315" t="s">
        <v>1460</v>
      </c>
      <c r="I2315" t="s">
        <v>561</v>
      </c>
      <c r="J2315" t="s">
        <v>1478</v>
      </c>
      <c r="K2315" t="s">
        <v>1386</v>
      </c>
      <c r="L2315">
        <v>0</v>
      </c>
      <c r="M2315">
        <v>5.9143507651350418E-3</v>
      </c>
      <c r="N2315">
        <v>0</v>
      </c>
      <c r="O2315">
        <v>0</v>
      </c>
      <c r="P2315">
        <v>0</v>
      </c>
      <c r="Q2315">
        <v>0</v>
      </c>
      <c r="R2315" t="s">
        <v>531</v>
      </c>
      <c r="S2315" t="s">
        <v>531</v>
      </c>
      <c r="T2315" t="s">
        <v>531</v>
      </c>
      <c r="U2315" t="s">
        <v>531</v>
      </c>
      <c r="W2315" s="429">
        <f t="shared" si="50"/>
        <v>0</v>
      </c>
      <c r="X2315" s="429">
        <f t="shared" si="50"/>
        <v>0</v>
      </c>
      <c r="Y2315" s="429">
        <f t="shared" si="50"/>
        <v>0</v>
      </c>
      <c r="Z2315" s="429">
        <f t="shared" si="50"/>
        <v>0</v>
      </c>
      <c r="AA2315" s="429" t="s">
        <v>1296</v>
      </c>
    </row>
    <row r="2316" spans="1:27" x14ac:dyDescent="0.25">
      <c r="A2316" t="s">
        <v>149</v>
      </c>
      <c r="B2316" t="s">
        <v>186</v>
      </c>
      <c r="C2316" t="s">
        <v>1459</v>
      </c>
      <c r="D2316" t="s">
        <v>1384</v>
      </c>
      <c r="E2316" t="s">
        <v>1326</v>
      </c>
      <c r="F2316" t="s">
        <v>1293</v>
      </c>
      <c r="G2316">
        <v>35</v>
      </c>
      <c r="H2316" t="s">
        <v>1460</v>
      </c>
      <c r="I2316" t="s">
        <v>561</v>
      </c>
      <c r="J2316" t="s">
        <v>1478</v>
      </c>
      <c r="K2316" t="s">
        <v>1386</v>
      </c>
      <c r="L2316">
        <v>3.6668974743837257</v>
      </c>
      <c r="M2316">
        <v>0.53229156886215379</v>
      </c>
      <c r="N2316">
        <v>32.292355177637326</v>
      </c>
      <c r="O2316">
        <v>0.8871526147702562</v>
      </c>
      <c r="P2316">
        <v>1.7743052295405124</v>
      </c>
      <c r="Q2316">
        <v>1.7743052295405124</v>
      </c>
      <c r="R2316" t="s">
        <v>531</v>
      </c>
      <c r="S2316" t="s">
        <v>531</v>
      </c>
      <c r="T2316" t="s">
        <v>531</v>
      </c>
      <c r="U2316" t="s">
        <v>531</v>
      </c>
      <c r="W2316" s="429">
        <f t="shared" si="50"/>
        <v>0</v>
      </c>
      <c r="X2316" s="429">
        <f t="shared" si="50"/>
        <v>0</v>
      </c>
      <c r="Y2316" s="429">
        <f t="shared" si="50"/>
        <v>0</v>
      </c>
      <c r="Z2316" s="429">
        <f t="shared" si="50"/>
        <v>0</v>
      </c>
      <c r="AA2316" s="429" t="s">
        <v>1296</v>
      </c>
    </row>
    <row r="2317" spans="1:27" x14ac:dyDescent="0.25">
      <c r="A2317" t="s">
        <v>149</v>
      </c>
      <c r="B2317" t="s">
        <v>186</v>
      </c>
      <c r="C2317" t="s">
        <v>1459</v>
      </c>
      <c r="D2317" t="s">
        <v>1384</v>
      </c>
      <c r="E2317" t="s">
        <v>1326</v>
      </c>
      <c r="F2317" t="s">
        <v>1293</v>
      </c>
      <c r="G2317">
        <v>35</v>
      </c>
      <c r="H2317" t="s">
        <v>1460</v>
      </c>
      <c r="I2317" t="s">
        <v>561</v>
      </c>
      <c r="J2317" t="s">
        <v>1478</v>
      </c>
      <c r="K2317" t="s">
        <v>1386</v>
      </c>
      <c r="L2317">
        <v>0</v>
      </c>
      <c r="M2317">
        <v>0.8871526147702562</v>
      </c>
      <c r="N2317">
        <v>0</v>
      </c>
      <c r="O2317">
        <v>0</v>
      </c>
      <c r="P2317">
        <v>0</v>
      </c>
      <c r="Q2317">
        <v>0</v>
      </c>
      <c r="R2317" t="s">
        <v>531</v>
      </c>
      <c r="S2317" t="s">
        <v>531</v>
      </c>
      <c r="T2317" t="s">
        <v>531</v>
      </c>
      <c r="U2317" t="s">
        <v>531</v>
      </c>
      <c r="W2317" s="429">
        <f t="shared" si="50"/>
        <v>0</v>
      </c>
      <c r="X2317" s="429">
        <f t="shared" si="50"/>
        <v>0</v>
      </c>
      <c r="Y2317" s="429">
        <f t="shared" si="50"/>
        <v>0</v>
      </c>
      <c r="Z2317" s="429">
        <f t="shared" si="50"/>
        <v>0</v>
      </c>
      <c r="AA2317" s="429" t="s">
        <v>1296</v>
      </c>
    </row>
    <row r="2318" spans="1:27" x14ac:dyDescent="0.25">
      <c r="A2318" t="s">
        <v>149</v>
      </c>
      <c r="B2318" t="s">
        <v>186</v>
      </c>
      <c r="C2318" t="s">
        <v>1459</v>
      </c>
      <c r="D2318" t="s">
        <v>1384</v>
      </c>
      <c r="E2318" t="s">
        <v>1326</v>
      </c>
      <c r="F2318" t="s">
        <v>1293</v>
      </c>
      <c r="G2318">
        <v>35</v>
      </c>
      <c r="H2318" t="s">
        <v>1460</v>
      </c>
      <c r="I2318" t="s">
        <v>561</v>
      </c>
      <c r="J2318" t="s">
        <v>1478</v>
      </c>
      <c r="K2318" t="s">
        <v>1386</v>
      </c>
      <c r="L2318">
        <v>0</v>
      </c>
      <c r="M2318">
        <v>5.9143507651350413</v>
      </c>
      <c r="N2318">
        <v>0</v>
      </c>
      <c r="O2318">
        <v>0</v>
      </c>
      <c r="P2318">
        <v>0</v>
      </c>
      <c r="Q2318">
        <v>0</v>
      </c>
      <c r="R2318" t="s">
        <v>531</v>
      </c>
      <c r="S2318" t="s">
        <v>531</v>
      </c>
      <c r="T2318" t="s">
        <v>531</v>
      </c>
      <c r="U2318" t="s">
        <v>531</v>
      </c>
      <c r="W2318" s="429">
        <f t="shared" si="50"/>
        <v>0</v>
      </c>
      <c r="X2318" s="429">
        <f t="shared" si="50"/>
        <v>0</v>
      </c>
      <c r="Y2318" s="429">
        <f t="shared" si="50"/>
        <v>0</v>
      </c>
      <c r="Z2318" s="429">
        <f t="shared" si="50"/>
        <v>0</v>
      </c>
      <c r="AA2318" s="429" t="s">
        <v>1296</v>
      </c>
    </row>
    <row r="2319" spans="1:27" x14ac:dyDescent="0.25">
      <c r="A2319" t="s">
        <v>149</v>
      </c>
      <c r="B2319" t="s">
        <v>186</v>
      </c>
      <c r="C2319" t="s">
        <v>1459</v>
      </c>
      <c r="D2319" t="s">
        <v>1384</v>
      </c>
      <c r="E2319" t="s">
        <v>1326</v>
      </c>
      <c r="F2319" t="s">
        <v>1293</v>
      </c>
      <c r="G2319">
        <v>35</v>
      </c>
      <c r="H2319" t="s">
        <v>1464</v>
      </c>
      <c r="I2319" t="s">
        <v>186</v>
      </c>
      <c r="J2319" t="s">
        <v>1478</v>
      </c>
      <c r="K2319" t="s">
        <v>1386</v>
      </c>
      <c r="L2319">
        <v>15.306339780169486</v>
      </c>
      <c r="M2319">
        <v>1.9872218570853739</v>
      </c>
      <c r="N2319">
        <v>14.235842291680045</v>
      </c>
      <c r="O2319">
        <v>0</v>
      </c>
      <c r="P2319">
        <v>0</v>
      </c>
      <c r="Q2319">
        <v>0</v>
      </c>
      <c r="R2319" t="s">
        <v>531</v>
      </c>
      <c r="S2319" t="s">
        <v>531</v>
      </c>
      <c r="T2319" t="s">
        <v>531</v>
      </c>
      <c r="U2319" t="s">
        <v>531</v>
      </c>
      <c r="W2319" s="429">
        <f t="shared" si="50"/>
        <v>0</v>
      </c>
      <c r="X2319" s="429">
        <f t="shared" si="50"/>
        <v>0</v>
      </c>
      <c r="Y2319" s="429">
        <f t="shared" si="50"/>
        <v>0</v>
      </c>
      <c r="Z2319" s="429">
        <f t="shared" si="50"/>
        <v>0</v>
      </c>
      <c r="AA2319" s="429" t="s">
        <v>1296</v>
      </c>
    </row>
    <row r="2320" spans="1:27" x14ac:dyDescent="0.25">
      <c r="A2320" t="s">
        <v>149</v>
      </c>
      <c r="B2320" t="s">
        <v>186</v>
      </c>
      <c r="C2320" t="s">
        <v>1459</v>
      </c>
      <c r="D2320" t="s">
        <v>1384</v>
      </c>
      <c r="E2320" t="s">
        <v>1326</v>
      </c>
      <c r="F2320" t="s">
        <v>1293</v>
      </c>
      <c r="G2320">
        <v>35</v>
      </c>
      <c r="H2320" t="s">
        <v>1464</v>
      </c>
      <c r="I2320" t="s">
        <v>186</v>
      </c>
      <c r="J2320" t="s">
        <v>1478</v>
      </c>
      <c r="K2320" t="s">
        <v>1386</v>
      </c>
      <c r="L2320">
        <v>15.306339780169486</v>
      </c>
      <c r="M2320">
        <v>1.9872218570853739</v>
      </c>
      <c r="N2320">
        <v>14.235842291680045</v>
      </c>
      <c r="O2320">
        <v>0</v>
      </c>
      <c r="P2320">
        <v>0</v>
      </c>
      <c r="Q2320">
        <v>0</v>
      </c>
      <c r="R2320" t="s">
        <v>531</v>
      </c>
      <c r="S2320" t="s">
        <v>531</v>
      </c>
      <c r="T2320" t="s">
        <v>531</v>
      </c>
      <c r="U2320" t="s">
        <v>531</v>
      </c>
      <c r="W2320" s="429">
        <f t="shared" si="50"/>
        <v>0</v>
      </c>
      <c r="X2320" s="429">
        <f t="shared" si="50"/>
        <v>0</v>
      </c>
      <c r="Y2320" s="429">
        <f t="shared" si="50"/>
        <v>0</v>
      </c>
      <c r="Z2320" s="429">
        <f t="shared" si="50"/>
        <v>0</v>
      </c>
      <c r="AA2320" s="429" t="s">
        <v>1296</v>
      </c>
    </row>
    <row r="2321" spans="1:27" x14ac:dyDescent="0.25">
      <c r="A2321" t="s">
        <v>149</v>
      </c>
      <c r="B2321" t="s">
        <v>186</v>
      </c>
      <c r="C2321" t="s">
        <v>1459</v>
      </c>
      <c r="D2321" t="s">
        <v>1384</v>
      </c>
      <c r="E2321" t="s">
        <v>1326</v>
      </c>
      <c r="F2321" t="s">
        <v>1293</v>
      </c>
      <c r="G2321">
        <v>35</v>
      </c>
      <c r="H2321" t="s">
        <v>1464</v>
      </c>
      <c r="I2321" t="s">
        <v>186</v>
      </c>
      <c r="J2321" t="s">
        <v>1478</v>
      </c>
      <c r="K2321" t="s">
        <v>1386</v>
      </c>
      <c r="L2321">
        <v>0</v>
      </c>
      <c r="M2321">
        <v>2.2237958876907755</v>
      </c>
      <c r="N2321">
        <v>0</v>
      </c>
      <c r="O2321">
        <v>0</v>
      </c>
      <c r="P2321">
        <v>0</v>
      </c>
      <c r="Q2321">
        <v>0</v>
      </c>
      <c r="R2321" t="s">
        <v>531</v>
      </c>
      <c r="S2321" t="s">
        <v>531</v>
      </c>
      <c r="T2321" t="s">
        <v>531</v>
      </c>
      <c r="U2321" t="s">
        <v>531</v>
      </c>
      <c r="W2321" s="429">
        <f t="shared" si="50"/>
        <v>0</v>
      </c>
      <c r="X2321" s="429">
        <f t="shared" si="50"/>
        <v>0</v>
      </c>
      <c r="Y2321" s="429">
        <f t="shared" si="50"/>
        <v>0</v>
      </c>
      <c r="Z2321" s="429">
        <f t="shared" si="50"/>
        <v>0</v>
      </c>
      <c r="AA2321" s="429" t="s">
        <v>1296</v>
      </c>
    </row>
    <row r="2322" spans="1:27" x14ac:dyDescent="0.25">
      <c r="A2322" t="s">
        <v>149</v>
      </c>
      <c r="B2322" t="s">
        <v>186</v>
      </c>
      <c r="C2322" t="s">
        <v>1459</v>
      </c>
      <c r="D2322" t="s">
        <v>1384</v>
      </c>
      <c r="E2322" t="s">
        <v>1326</v>
      </c>
      <c r="F2322" t="s">
        <v>1293</v>
      </c>
      <c r="G2322">
        <v>35</v>
      </c>
      <c r="H2322" t="s">
        <v>1464</v>
      </c>
      <c r="I2322" t="s">
        <v>186</v>
      </c>
      <c r="J2322" t="s">
        <v>1478</v>
      </c>
      <c r="K2322" t="s">
        <v>1386</v>
      </c>
      <c r="L2322">
        <v>0</v>
      </c>
      <c r="M2322">
        <v>2.2237958876907755</v>
      </c>
      <c r="N2322">
        <v>0</v>
      </c>
      <c r="O2322">
        <v>0</v>
      </c>
      <c r="P2322">
        <v>0</v>
      </c>
      <c r="Q2322">
        <v>0</v>
      </c>
      <c r="R2322" t="s">
        <v>531</v>
      </c>
      <c r="S2322" t="s">
        <v>531</v>
      </c>
      <c r="T2322" t="s">
        <v>531</v>
      </c>
      <c r="U2322" t="s">
        <v>531</v>
      </c>
      <c r="W2322" s="429">
        <f t="shared" si="50"/>
        <v>0</v>
      </c>
      <c r="X2322" s="429">
        <f t="shared" si="50"/>
        <v>0</v>
      </c>
      <c r="Y2322" s="429">
        <f t="shared" si="50"/>
        <v>0</v>
      </c>
      <c r="Z2322" s="429">
        <f t="shared" si="50"/>
        <v>0</v>
      </c>
      <c r="AA2322" s="429" t="s">
        <v>1296</v>
      </c>
    </row>
    <row r="2323" spans="1:27" x14ac:dyDescent="0.25">
      <c r="A2323" t="s">
        <v>149</v>
      </c>
      <c r="B2323" t="s">
        <v>186</v>
      </c>
      <c r="C2323" t="s">
        <v>1459</v>
      </c>
      <c r="D2323" t="s">
        <v>1384</v>
      </c>
      <c r="E2323" t="s">
        <v>1326</v>
      </c>
      <c r="F2323" t="s">
        <v>1293</v>
      </c>
      <c r="G2323">
        <v>35</v>
      </c>
      <c r="H2323" t="s">
        <v>1464</v>
      </c>
      <c r="I2323" t="s">
        <v>186</v>
      </c>
      <c r="J2323" t="s">
        <v>1478</v>
      </c>
      <c r="K2323" t="s">
        <v>1386</v>
      </c>
      <c r="L2323">
        <v>0</v>
      </c>
      <c r="M2323">
        <v>42.228464463064199</v>
      </c>
      <c r="N2323">
        <v>0</v>
      </c>
      <c r="O2323">
        <v>0</v>
      </c>
      <c r="P2323">
        <v>0</v>
      </c>
      <c r="Q2323">
        <v>0</v>
      </c>
      <c r="R2323" t="s">
        <v>531</v>
      </c>
      <c r="S2323" t="s">
        <v>531</v>
      </c>
      <c r="T2323" t="s">
        <v>531</v>
      </c>
      <c r="U2323" t="s">
        <v>531</v>
      </c>
      <c r="W2323" s="429">
        <f t="shared" si="50"/>
        <v>0</v>
      </c>
      <c r="X2323" s="429">
        <f t="shared" si="50"/>
        <v>0</v>
      </c>
      <c r="Y2323" s="429">
        <f t="shared" si="50"/>
        <v>0</v>
      </c>
      <c r="Z2323" s="429">
        <f t="shared" si="50"/>
        <v>0</v>
      </c>
      <c r="AA2323" s="429" t="s">
        <v>1296</v>
      </c>
    </row>
    <row r="2324" spans="1:27" x14ac:dyDescent="0.25">
      <c r="A2324" t="s">
        <v>149</v>
      </c>
      <c r="B2324" t="s">
        <v>186</v>
      </c>
      <c r="C2324" t="s">
        <v>1459</v>
      </c>
      <c r="D2324" t="s">
        <v>1384</v>
      </c>
      <c r="E2324" t="s">
        <v>1326</v>
      </c>
      <c r="F2324" t="s">
        <v>1293</v>
      </c>
      <c r="G2324">
        <v>35</v>
      </c>
      <c r="H2324" t="s">
        <v>1464</v>
      </c>
      <c r="I2324" t="s">
        <v>186</v>
      </c>
      <c r="J2324" t="s">
        <v>1478</v>
      </c>
      <c r="K2324" t="s">
        <v>1386</v>
      </c>
      <c r="L2324">
        <v>11.473840484361979</v>
      </c>
      <c r="M2324">
        <v>7.6295124870242033</v>
      </c>
      <c r="N2324">
        <v>20.227079616761841</v>
      </c>
      <c r="O2324">
        <v>0</v>
      </c>
      <c r="P2324">
        <v>0</v>
      </c>
      <c r="Q2324">
        <v>0</v>
      </c>
      <c r="R2324" t="s">
        <v>531</v>
      </c>
      <c r="S2324" t="s">
        <v>531</v>
      </c>
      <c r="T2324" t="s">
        <v>531</v>
      </c>
      <c r="U2324" t="s">
        <v>531</v>
      </c>
      <c r="W2324" s="429">
        <f t="shared" si="50"/>
        <v>0</v>
      </c>
      <c r="X2324" s="429">
        <f t="shared" si="50"/>
        <v>0</v>
      </c>
      <c r="Y2324" s="429">
        <f t="shared" si="50"/>
        <v>0</v>
      </c>
      <c r="Z2324" s="429">
        <f t="shared" si="50"/>
        <v>0</v>
      </c>
      <c r="AA2324" s="429" t="s">
        <v>1296</v>
      </c>
    </row>
    <row r="2325" spans="1:27" x14ac:dyDescent="0.25">
      <c r="A2325" t="s">
        <v>149</v>
      </c>
      <c r="B2325" t="s">
        <v>186</v>
      </c>
      <c r="C2325" t="s">
        <v>1459</v>
      </c>
      <c r="D2325" t="s">
        <v>1384</v>
      </c>
      <c r="E2325" t="s">
        <v>1326</v>
      </c>
      <c r="F2325" t="s">
        <v>1293</v>
      </c>
      <c r="G2325">
        <v>35</v>
      </c>
      <c r="H2325" t="s">
        <v>1464</v>
      </c>
      <c r="I2325" t="s">
        <v>186</v>
      </c>
      <c r="J2325" t="s">
        <v>1478</v>
      </c>
      <c r="K2325" t="s">
        <v>1386</v>
      </c>
      <c r="L2325">
        <v>11.473840484361979</v>
      </c>
      <c r="M2325">
        <v>7.6295124870242033</v>
      </c>
      <c r="N2325">
        <v>20.227079616761841</v>
      </c>
      <c r="O2325">
        <v>0</v>
      </c>
      <c r="P2325">
        <v>0</v>
      </c>
      <c r="Q2325">
        <v>0</v>
      </c>
      <c r="R2325" t="s">
        <v>531</v>
      </c>
      <c r="S2325" t="s">
        <v>531</v>
      </c>
      <c r="T2325" t="s">
        <v>531</v>
      </c>
      <c r="U2325" t="s">
        <v>531</v>
      </c>
      <c r="W2325" s="429">
        <f t="shared" si="50"/>
        <v>0</v>
      </c>
      <c r="X2325" s="429">
        <f t="shared" si="50"/>
        <v>0</v>
      </c>
      <c r="Y2325" s="429">
        <f t="shared" si="50"/>
        <v>0</v>
      </c>
      <c r="Z2325" s="429">
        <f t="shared" si="50"/>
        <v>0</v>
      </c>
      <c r="AA2325" s="429" t="s">
        <v>1296</v>
      </c>
    </row>
    <row r="2326" spans="1:27" x14ac:dyDescent="0.25">
      <c r="A2326" t="s">
        <v>149</v>
      </c>
      <c r="B2326" t="s">
        <v>186</v>
      </c>
      <c r="C2326" t="s">
        <v>1459</v>
      </c>
      <c r="D2326" t="s">
        <v>1384</v>
      </c>
      <c r="E2326" t="s">
        <v>1326</v>
      </c>
      <c r="F2326" t="s">
        <v>1293</v>
      </c>
      <c r="G2326">
        <v>35</v>
      </c>
      <c r="H2326" t="s">
        <v>1464</v>
      </c>
      <c r="I2326" t="s">
        <v>186</v>
      </c>
      <c r="J2326" t="s">
        <v>1478</v>
      </c>
      <c r="K2326" t="s">
        <v>1386</v>
      </c>
      <c r="L2326">
        <v>11.473840484361979</v>
      </c>
      <c r="M2326">
        <v>7.6295124870242033</v>
      </c>
      <c r="N2326">
        <v>20.227079616761841</v>
      </c>
      <c r="O2326">
        <v>0</v>
      </c>
      <c r="P2326">
        <v>0</v>
      </c>
      <c r="Q2326">
        <v>0</v>
      </c>
      <c r="R2326" t="s">
        <v>531</v>
      </c>
      <c r="S2326" t="s">
        <v>531</v>
      </c>
      <c r="T2326" t="s">
        <v>531</v>
      </c>
      <c r="U2326" t="s">
        <v>531</v>
      </c>
      <c r="W2326" s="429">
        <f t="shared" si="50"/>
        <v>0</v>
      </c>
      <c r="X2326" s="429">
        <f t="shared" si="50"/>
        <v>0</v>
      </c>
      <c r="Y2326" s="429">
        <f t="shared" si="50"/>
        <v>0</v>
      </c>
      <c r="Z2326" s="429">
        <f t="shared" si="50"/>
        <v>0</v>
      </c>
      <c r="AA2326" s="429" t="s">
        <v>1296</v>
      </c>
    </row>
    <row r="2327" spans="1:27" x14ac:dyDescent="0.25">
      <c r="A2327" t="s">
        <v>149</v>
      </c>
      <c r="B2327" t="s">
        <v>186</v>
      </c>
      <c r="C2327" t="s">
        <v>1459</v>
      </c>
      <c r="D2327" t="s">
        <v>1384</v>
      </c>
      <c r="E2327" t="s">
        <v>1326</v>
      </c>
      <c r="F2327" t="s">
        <v>1293</v>
      </c>
      <c r="G2327">
        <v>35</v>
      </c>
      <c r="H2327" t="s">
        <v>1464</v>
      </c>
      <c r="I2327" t="s">
        <v>186</v>
      </c>
      <c r="J2327" t="s">
        <v>1478</v>
      </c>
      <c r="K2327" t="s">
        <v>1386</v>
      </c>
      <c r="L2327">
        <v>0</v>
      </c>
      <c r="M2327">
        <v>42.228464463064199</v>
      </c>
      <c r="N2327">
        <v>0</v>
      </c>
      <c r="O2327">
        <v>0</v>
      </c>
      <c r="P2327">
        <v>0</v>
      </c>
      <c r="Q2327">
        <v>0</v>
      </c>
      <c r="R2327" t="s">
        <v>531</v>
      </c>
      <c r="S2327" t="s">
        <v>531</v>
      </c>
      <c r="T2327" t="s">
        <v>531</v>
      </c>
      <c r="U2327" t="s">
        <v>531</v>
      </c>
      <c r="W2327" s="429">
        <f t="shared" si="50"/>
        <v>0</v>
      </c>
      <c r="X2327" s="429">
        <f t="shared" si="50"/>
        <v>0</v>
      </c>
      <c r="Y2327" s="429">
        <f t="shared" si="50"/>
        <v>0</v>
      </c>
      <c r="Z2327" s="429">
        <f t="shared" si="50"/>
        <v>0</v>
      </c>
      <c r="AA2327" s="429" t="s">
        <v>1296</v>
      </c>
    </row>
    <row r="2328" spans="1:27" x14ac:dyDescent="0.25">
      <c r="A2328" t="s">
        <v>149</v>
      </c>
      <c r="B2328" t="s">
        <v>186</v>
      </c>
      <c r="C2328" t="s">
        <v>1459</v>
      </c>
      <c r="D2328" t="s">
        <v>1384</v>
      </c>
      <c r="E2328" t="s">
        <v>1326</v>
      </c>
      <c r="F2328" t="s">
        <v>1293</v>
      </c>
      <c r="G2328">
        <v>35</v>
      </c>
      <c r="H2328" t="s">
        <v>1464</v>
      </c>
      <c r="I2328" t="s">
        <v>186</v>
      </c>
      <c r="J2328" t="s">
        <v>1478</v>
      </c>
      <c r="K2328" t="s">
        <v>1386</v>
      </c>
      <c r="L2328">
        <v>0</v>
      </c>
      <c r="M2328">
        <v>21.055088723880747</v>
      </c>
      <c r="N2328">
        <v>0</v>
      </c>
      <c r="O2328">
        <v>0</v>
      </c>
      <c r="P2328">
        <v>0</v>
      </c>
      <c r="Q2328">
        <v>0</v>
      </c>
      <c r="R2328" t="s">
        <v>531</v>
      </c>
      <c r="S2328" t="s">
        <v>531</v>
      </c>
      <c r="T2328" t="s">
        <v>531</v>
      </c>
      <c r="U2328" t="s">
        <v>531</v>
      </c>
      <c r="W2328" s="429">
        <f t="shared" si="50"/>
        <v>0</v>
      </c>
      <c r="X2328" s="429">
        <f t="shared" si="50"/>
        <v>0</v>
      </c>
      <c r="Y2328" s="429">
        <f t="shared" si="50"/>
        <v>0</v>
      </c>
      <c r="Z2328" s="429">
        <f t="shared" si="50"/>
        <v>0</v>
      </c>
      <c r="AA2328" s="429" t="s">
        <v>1296</v>
      </c>
    </row>
    <row r="2329" spans="1:27" x14ac:dyDescent="0.25">
      <c r="A2329" t="s">
        <v>149</v>
      </c>
      <c r="B2329" t="s">
        <v>186</v>
      </c>
      <c r="C2329" t="s">
        <v>1459</v>
      </c>
      <c r="D2329" t="s">
        <v>1384</v>
      </c>
      <c r="E2329" t="s">
        <v>1326</v>
      </c>
      <c r="F2329" t="s">
        <v>1293</v>
      </c>
      <c r="G2329">
        <v>35</v>
      </c>
      <c r="H2329" t="s">
        <v>1464</v>
      </c>
      <c r="I2329" t="s">
        <v>186</v>
      </c>
      <c r="J2329" t="s">
        <v>1478</v>
      </c>
      <c r="K2329" t="s">
        <v>1386</v>
      </c>
      <c r="L2329">
        <v>0</v>
      </c>
      <c r="M2329">
        <v>5.9143507651350413</v>
      </c>
      <c r="N2329">
        <v>0</v>
      </c>
      <c r="O2329">
        <v>0</v>
      </c>
      <c r="P2329">
        <v>0</v>
      </c>
      <c r="Q2329">
        <v>0</v>
      </c>
      <c r="R2329" t="s">
        <v>531</v>
      </c>
      <c r="S2329" t="s">
        <v>531</v>
      </c>
      <c r="T2329" t="s">
        <v>531</v>
      </c>
      <c r="U2329" t="s">
        <v>531</v>
      </c>
      <c r="W2329" s="429">
        <f t="shared" si="50"/>
        <v>0</v>
      </c>
      <c r="X2329" s="429">
        <f t="shared" si="50"/>
        <v>0</v>
      </c>
      <c r="Y2329" s="429">
        <f t="shared" si="50"/>
        <v>0</v>
      </c>
      <c r="Z2329" s="429">
        <f t="shared" si="50"/>
        <v>0</v>
      </c>
      <c r="AA2329" s="429" t="s">
        <v>1296</v>
      </c>
    </row>
    <row r="2330" spans="1:27" x14ac:dyDescent="0.25">
      <c r="A2330" t="s">
        <v>149</v>
      </c>
      <c r="B2330" t="s">
        <v>186</v>
      </c>
      <c r="C2330" t="s">
        <v>1459</v>
      </c>
      <c r="D2330" t="s">
        <v>1384</v>
      </c>
      <c r="E2330" t="s">
        <v>1326</v>
      </c>
      <c r="F2330" t="s">
        <v>1293</v>
      </c>
      <c r="G2330">
        <v>35</v>
      </c>
      <c r="H2330" t="s">
        <v>1464</v>
      </c>
      <c r="I2330" t="s">
        <v>186</v>
      </c>
      <c r="J2330" t="s">
        <v>1478</v>
      </c>
      <c r="K2330" t="s">
        <v>1386</v>
      </c>
      <c r="L2330">
        <v>0</v>
      </c>
      <c r="M2330">
        <v>4.4949065815026312</v>
      </c>
      <c r="N2330">
        <v>0</v>
      </c>
      <c r="O2330">
        <v>0</v>
      </c>
      <c r="P2330">
        <v>0</v>
      </c>
      <c r="Q2330">
        <v>0</v>
      </c>
      <c r="R2330" t="s">
        <v>531</v>
      </c>
      <c r="S2330" t="s">
        <v>531</v>
      </c>
      <c r="T2330" t="s">
        <v>531</v>
      </c>
      <c r="U2330" t="s">
        <v>531</v>
      </c>
      <c r="W2330" s="429">
        <f t="shared" si="50"/>
        <v>0</v>
      </c>
      <c r="X2330" s="429">
        <f t="shared" si="50"/>
        <v>0</v>
      </c>
      <c r="Y2330" s="429">
        <f t="shared" si="50"/>
        <v>0</v>
      </c>
      <c r="Z2330" s="429">
        <f t="shared" si="50"/>
        <v>0</v>
      </c>
      <c r="AA2330" s="429" t="s">
        <v>1296</v>
      </c>
    </row>
    <row r="2331" spans="1:27" x14ac:dyDescent="0.25">
      <c r="A2331" t="s">
        <v>149</v>
      </c>
      <c r="B2331" t="s">
        <v>186</v>
      </c>
      <c r="C2331" t="s">
        <v>1459</v>
      </c>
      <c r="D2331" t="s">
        <v>1384</v>
      </c>
      <c r="E2331" t="s">
        <v>1326</v>
      </c>
      <c r="F2331" t="s">
        <v>1293</v>
      </c>
      <c r="G2331">
        <v>35</v>
      </c>
      <c r="H2331" t="s">
        <v>1464</v>
      </c>
      <c r="I2331" t="s">
        <v>186</v>
      </c>
      <c r="J2331" t="s">
        <v>1478</v>
      </c>
      <c r="K2331" t="s">
        <v>1386</v>
      </c>
      <c r="L2331">
        <v>0</v>
      </c>
      <c r="M2331">
        <v>0.47314806121080333</v>
      </c>
      <c r="N2331">
        <v>0</v>
      </c>
      <c r="O2331">
        <v>0</v>
      </c>
      <c r="P2331">
        <v>0</v>
      </c>
      <c r="Q2331">
        <v>0</v>
      </c>
      <c r="R2331" t="s">
        <v>531</v>
      </c>
      <c r="S2331" t="s">
        <v>531</v>
      </c>
      <c r="T2331" t="s">
        <v>531</v>
      </c>
      <c r="U2331" t="s">
        <v>531</v>
      </c>
      <c r="W2331" s="429">
        <f t="shared" si="50"/>
        <v>0</v>
      </c>
      <c r="X2331" s="429">
        <f t="shared" si="50"/>
        <v>0</v>
      </c>
      <c r="Y2331" s="429">
        <f t="shared" si="50"/>
        <v>0</v>
      </c>
      <c r="Z2331" s="429">
        <f t="shared" si="50"/>
        <v>0</v>
      </c>
      <c r="AA2331" s="429" t="s">
        <v>1296</v>
      </c>
    </row>
    <row r="2332" spans="1:27" x14ac:dyDescent="0.25">
      <c r="A2332" t="s">
        <v>149</v>
      </c>
      <c r="B2332" t="s">
        <v>186</v>
      </c>
      <c r="C2332" t="s">
        <v>1459</v>
      </c>
      <c r="D2332" t="s">
        <v>1384</v>
      </c>
      <c r="E2332" t="s">
        <v>1326</v>
      </c>
      <c r="F2332" t="s">
        <v>1293</v>
      </c>
      <c r="G2332">
        <v>35</v>
      </c>
      <c r="H2332" t="s">
        <v>1461</v>
      </c>
      <c r="I2332" t="s">
        <v>534</v>
      </c>
      <c r="J2332" t="s">
        <v>1478</v>
      </c>
      <c r="K2332" t="s">
        <v>1386</v>
      </c>
      <c r="L2332">
        <v>3.6077539667323748</v>
      </c>
      <c r="M2332">
        <v>6.8606468875566478</v>
      </c>
      <c r="N2332">
        <v>10.823261900197126</v>
      </c>
      <c r="O2332">
        <v>0</v>
      </c>
      <c r="P2332">
        <v>0</v>
      </c>
      <c r="Q2332">
        <v>0</v>
      </c>
      <c r="R2332" t="s">
        <v>531</v>
      </c>
      <c r="S2332" t="s">
        <v>531</v>
      </c>
      <c r="T2332" t="s">
        <v>531</v>
      </c>
      <c r="U2332" t="s">
        <v>531</v>
      </c>
      <c r="W2332" s="429">
        <f t="shared" si="50"/>
        <v>0</v>
      </c>
      <c r="X2332" s="429">
        <f t="shared" si="50"/>
        <v>0</v>
      </c>
      <c r="Y2332" s="429">
        <f t="shared" si="50"/>
        <v>0</v>
      </c>
      <c r="Z2332" s="429">
        <f t="shared" si="50"/>
        <v>0</v>
      </c>
      <c r="AA2332" s="429" t="s">
        <v>1296</v>
      </c>
    </row>
    <row r="2333" spans="1:27" x14ac:dyDescent="0.25">
      <c r="A2333" t="s">
        <v>149</v>
      </c>
      <c r="B2333" t="s">
        <v>186</v>
      </c>
      <c r="C2333" t="s">
        <v>1459</v>
      </c>
      <c r="D2333" t="s">
        <v>1384</v>
      </c>
      <c r="E2333" t="s">
        <v>1326</v>
      </c>
      <c r="F2333" t="s">
        <v>1293</v>
      </c>
      <c r="G2333">
        <v>35</v>
      </c>
      <c r="H2333" t="s">
        <v>1461</v>
      </c>
      <c r="I2333" t="s">
        <v>534</v>
      </c>
      <c r="J2333" t="s">
        <v>1478</v>
      </c>
      <c r="K2333" t="s">
        <v>1386</v>
      </c>
      <c r="L2333">
        <v>12.420136606783586</v>
      </c>
      <c r="M2333">
        <v>3.7260409820350757</v>
      </c>
      <c r="N2333">
        <v>11.178122946105228</v>
      </c>
      <c r="O2333">
        <v>0</v>
      </c>
      <c r="P2333">
        <v>0</v>
      </c>
      <c r="Q2333">
        <v>0</v>
      </c>
      <c r="R2333" t="s">
        <v>531</v>
      </c>
      <c r="S2333" t="s">
        <v>531</v>
      </c>
      <c r="T2333" t="s">
        <v>531</v>
      </c>
      <c r="U2333" t="s">
        <v>531</v>
      </c>
      <c r="W2333" s="429">
        <f t="shared" si="50"/>
        <v>0</v>
      </c>
      <c r="X2333" s="429">
        <f t="shared" si="50"/>
        <v>0</v>
      </c>
      <c r="Y2333" s="429">
        <f t="shared" si="50"/>
        <v>0</v>
      </c>
      <c r="Z2333" s="429">
        <f t="shared" si="50"/>
        <v>0</v>
      </c>
      <c r="AA2333" s="429" t="s">
        <v>1296</v>
      </c>
    </row>
    <row r="2334" spans="1:27" x14ac:dyDescent="0.25">
      <c r="A2334" t="s">
        <v>149</v>
      </c>
      <c r="B2334" t="s">
        <v>186</v>
      </c>
      <c r="C2334" t="s">
        <v>1459</v>
      </c>
      <c r="D2334" t="s">
        <v>1384</v>
      </c>
      <c r="E2334" t="s">
        <v>1326</v>
      </c>
      <c r="F2334" t="s">
        <v>1293</v>
      </c>
      <c r="G2334">
        <v>35</v>
      </c>
      <c r="H2334" t="s">
        <v>1461</v>
      </c>
      <c r="I2334" t="s">
        <v>534</v>
      </c>
      <c r="J2334" t="s">
        <v>1478</v>
      </c>
      <c r="K2334" t="s">
        <v>1386</v>
      </c>
      <c r="L2334">
        <v>0</v>
      </c>
      <c r="M2334">
        <v>1.0645831377243076</v>
      </c>
      <c r="N2334">
        <v>0</v>
      </c>
      <c r="O2334">
        <v>0</v>
      </c>
      <c r="P2334">
        <v>0</v>
      </c>
      <c r="Q2334">
        <v>0</v>
      </c>
      <c r="R2334" t="s">
        <v>531</v>
      </c>
      <c r="S2334" t="s">
        <v>531</v>
      </c>
      <c r="T2334" t="s">
        <v>531</v>
      </c>
      <c r="U2334" t="s">
        <v>531</v>
      </c>
      <c r="W2334" s="429">
        <f t="shared" si="50"/>
        <v>0</v>
      </c>
      <c r="X2334" s="429">
        <f t="shared" si="50"/>
        <v>0</v>
      </c>
      <c r="Y2334" s="429">
        <f t="shared" si="50"/>
        <v>0</v>
      </c>
      <c r="Z2334" s="429">
        <f t="shared" si="50"/>
        <v>0</v>
      </c>
      <c r="AA2334" s="429" t="s">
        <v>1296</v>
      </c>
    </row>
    <row r="2335" spans="1:27" x14ac:dyDescent="0.25">
      <c r="A2335" t="s">
        <v>149</v>
      </c>
      <c r="B2335" t="s">
        <v>186</v>
      </c>
      <c r="C2335" t="s">
        <v>1459</v>
      </c>
      <c r="D2335" t="s">
        <v>1384</v>
      </c>
      <c r="E2335" t="s">
        <v>1326</v>
      </c>
      <c r="F2335" t="s">
        <v>1293</v>
      </c>
      <c r="G2335">
        <v>35</v>
      </c>
      <c r="H2335" t="s">
        <v>1461</v>
      </c>
      <c r="I2335" t="s">
        <v>534</v>
      </c>
      <c r="J2335" t="s">
        <v>1478</v>
      </c>
      <c r="K2335" t="s">
        <v>1386</v>
      </c>
      <c r="L2335">
        <v>0</v>
      </c>
      <c r="M2335">
        <v>1.0645831377243076</v>
      </c>
      <c r="N2335">
        <v>0</v>
      </c>
      <c r="O2335">
        <v>0</v>
      </c>
      <c r="P2335">
        <v>0</v>
      </c>
      <c r="Q2335">
        <v>0</v>
      </c>
      <c r="R2335" t="s">
        <v>531</v>
      </c>
      <c r="S2335" t="s">
        <v>531</v>
      </c>
      <c r="T2335" t="s">
        <v>531</v>
      </c>
      <c r="U2335" t="s">
        <v>531</v>
      </c>
      <c r="W2335" s="429">
        <f t="shared" si="50"/>
        <v>0</v>
      </c>
      <c r="X2335" s="429">
        <f t="shared" si="50"/>
        <v>0</v>
      </c>
      <c r="Y2335" s="429">
        <f t="shared" si="50"/>
        <v>0</v>
      </c>
      <c r="Z2335" s="429">
        <f t="shared" si="50"/>
        <v>0</v>
      </c>
      <c r="AA2335" s="429" t="s">
        <v>1296</v>
      </c>
    </row>
    <row r="2336" spans="1:27" x14ac:dyDescent="0.25">
      <c r="A2336" t="s">
        <v>149</v>
      </c>
      <c r="B2336" t="s">
        <v>186</v>
      </c>
      <c r="C2336" t="s">
        <v>1459</v>
      </c>
      <c r="D2336" t="s">
        <v>1479</v>
      </c>
      <c r="E2336" t="s">
        <v>1326</v>
      </c>
      <c r="F2336" t="s">
        <v>1293</v>
      </c>
      <c r="G2336" t="s">
        <v>524</v>
      </c>
      <c r="H2336" t="s">
        <v>1464</v>
      </c>
      <c r="I2336" t="s">
        <v>186</v>
      </c>
      <c r="J2336" t="s">
        <v>1478</v>
      </c>
      <c r="K2336" t="s">
        <v>1386</v>
      </c>
      <c r="L2336">
        <v>0</v>
      </c>
      <c r="M2336">
        <v>0</v>
      </c>
      <c r="N2336">
        <v>0</v>
      </c>
      <c r="O2336">
        <v>0</v>
      </c>
      <c r="P2336">
        <v>0</v>
      </c>
      <c r="Q2336">
        <v>0</v>
      </c>
      <c r="R2336" t="s">
        <v>531</v>
      </c>
      <c r="S2336" t="s">
        <v>531</v>
      </c>
      <c r="T2336" t="s">
        <v>531</v>
      </c>
      <c r="U2336" t="s">
        <v>531</v>
      </c>
      <c r="W2336" s="429">
        <f t="shared" si="50"/>
        <v>0</v>
      </c>
      <c r="X2336" s="429">
        <f t="shared" si="50"/>
        <v>0</v>
      </c>
      <c r="Y2336" s="429">
        <f t="shared" si="50"/>
        <v>0</v>
      </c>
      <c r="Z2336" s="429">
        <f t="shared" si="50"/>
        <v>0</v>
      </c>
      <c r="AA2336" s="429" t="s">
        <v>1296</v>
      </c>
    </row>
    <row r="2337" spans="1:27" x14ac:dyDescent="0.25">
      <c r="A2337" t="s">
        <v>149</v>
      </c>
      <c r="B2337" t="s">
        <v>186</v>
      </c>
      <c r="C2337" t="s">
        <v>1459</v>
      </c>
      <c r="D2337" t="s">
        <v>1480</v>
      </c>
      <c r="E2337" t="s">
        <v>1326</v>
      </c>
      <c r="F2337" t="s">
        <v>1293</v>
      </c>
      <c r="G2337" t="s">
        <v>524</v>
      </c>
      <c r="H2337" t="s">
        <v>1481</v>
      </c>
      <c r="I2337" t="s">
        <v>380</v>
      </c>
      <c r="J2337" t="s">
        <v>1478</v>
      </c>
      <c r="K2337" t="s">
        <v>1386</v>
      </c>
      <c r="L2337">
        <v>0</v>
      </c>
      <c r="M2337">
        <v>0</v>
      </c>
      <c r="N2337">
        <v>0</v>
      </c>
      <c r="O2337">
        <v>0</v>
      </c>
      <c r="P2337">
        <v>0</v>
      </c>
      <c r="Q2337">
        <v>0</v>
      </c>
      <c r="R2337" t="s">
        <v>531</v>
      </c>
      <c r="S2337" t="s">
        <v>531</v>
      </c>
      <c r="T2337" t="s">
        <v>531</v>
      </c>
      <c r="U2337" t="s">
        <v>531</v>
      </c>
      <c r="W2337" s="429">
        <f t="shared" si="50"/>
        <v>0</v>
      </c>
      <c r="X2337" s="429">
        <f t="shared" si="50"/>
        <v>0</v>
      </c>
      <c r="Y2337" s="429">
        <f t="shared" si="50"/>
        <v>0</v>
      </c>
      <c r="Z2337" s="429">
        <f t="shared" si="50"/>
        <v>0</v>
      </c>
      <c r="AA2337" s="429" t="s">
        <v>1296</v>
      </c>
    </row>
    <row r="2338" spans="1:27" x14ac:dyDescent="0.25">
      <c r="A2338" t="s">
        <v>149</v>
      </c>
      <c r="B2338" t="s">
        <v>186</v>
      </c>
      <c r="C2338" t="s">
        <v>1459</v>
      </c>
      <c r="D2338" t="s">
        <v>1480</v>
      </c>
      <c r="E2338" t="s">
        <v>1326</v>
      </c>
      <c r="F2338" t="s">
        <v>1293</v>
      </c>
      <c r="G2338" t="s">
        <v>524</v>
      </c>
      <c r="H2338" t="s">
        <v>1481</v>
      </c>
      <c r="I2338" t="s">
        <v>380</v>
      </c>
      <c r="J2338" t="s">
        <v>1478</v>
      </c>
      <c r="K2338" t="s">
        <v>1386</v>
      </c>
      <c r="L2338">
        <v>0</v>
      </c>
      <c r="M2338">
        <v>0</v>
      </c>
      <c r="N2338">
        <v>0</v>
      </c>
      <c r="O2338">
        <v>0</v>
      </c>
      <c r="P2338">
        <v>0</v>
      </c>
      <c r="Q2338">
        <v>0</v>
      </c>
      <c r="R2338" t="s">
        <v>531</v>
      </c>
      <c r="S2338" t="s">
        <v>531</v>
      </c>
      <c r="T2338" t="s">
        <v>531</v>
      </c>
      <c r="U2338" t="s">
        <v>531</v>
      </c>
      <c r="W2338" s="429">
        <f t="shared" si="50"/>
        <v>0</v>
      </c>
      <c r="X2338" s="429">
        <f t="shared" si="50"/>
        <v>0</v>
      </c>
      <c r="Y2338" s="429">
        <f t="shared" si="50"/>
        <v>0</v>
      </c>
      <c r="Z2338" s="429">
        <f t="shared" si="50"/>
        <v>0</v>
      </c>
      <c r="AA2338" s="429" t="s">
        <v>1296</v>
      </c>
    </row>
    <row r="2339" spans="1:27" x14ac:dyDescent="0.25">
      <c r="A2339" t="s">
        <v>149</v>
      </c>
      <c r="B2339" t="s">
        <v>186</v>
      </c>
      <c r="C2339" t="s">
        <v>1459</v>
      </c>
      <c r="D2339" t="s">
        <v>1480</v>
      </c>
      <c r="E2339" t="s">
        <v>1326</v>
      </c>
      <c r="F2339" t="s">
        <v>1293</v>
      </c>
      <c r="G2339" t="s">
        <v>524</v>
      </c>
      <c r="H2339" t="s">
        <v>1481</v>
      </c>
      <c r="I2339" t="s">
        <v>380</v>
      </c>
      <c r="J2339" t="s">
        <v>1478</v>
      </c>
      <c r="K2339" t="s">
        <v>1386</v>
      </c>
      <c r="L2339">
        <v>0</v>
      </c>
      <c r="M2339">
        <v>0</v>
      </c>
      <c r="N2339">
        <v>0</v>
      </c>
      <c r="O2339">
        <v>0</v>
      </c>
      <c r="P2339">
        <v>0</v>
      </c>
      <c r="Q2339">
        <v>0</v>
      </c>
      <c r="R2339" t="s">
        <v>531</v>
      </c>
      <c r="S2339" t="s">
        <v>531</v>
      </c>
      <c r="T2339" t="s">
        <v>531</v>
      </c>
      <c r="U2339" t="s">
        <v>531</v>
      </c>
      <c r="W2339" s="429">
        <f t="shared" si="50"/>
        <v>0</v>
      </c>
      <c r="X2339" s="429">
        <f t="shared" si="50"/>
        <v>0</v>
      </c>
      <c r="Y2339" s="429">
        <f t="shared" si="50"/>
        <v>0</v>
      </c>
      <c r="Z2339" s="429">
        <f t="shared" si="50"/>
        <v>0</v>
      </c>
      <c r="AA2339" s="429" t="s">
        <v>1296</v>
      </c>
    </row>
    <row r="2340" spans="1:27" x14ac:dyDescent="0.25">
      <c r="A2340" t="s">
        <v>149</v>
      </c>
      <c r="B2340" t="s">
        <v>186</v>
      </c>
      <c r="C2340" t="s">
        <v>1459</v>
      </c>
      <c r="D2340" t="s">
        <v>1480</v>
      </c>
      <c r="E2340" t="s">
        <v>1326</v>
      </c>
      <c r="F2340" t="s">
        <v>1293</v>
      </c>
      <c r="G2340" t="s">
        <v>524</v>
      </c>
      <c r="H2340" t="s">
        <v>1481</v>
      </c>
      <c r="I2340" t="s">
        <v>380</v>
      </c>
      <c r="J2340" t="s">
        <v>1478</v>
      </c>
      <c r="K2340" t="s">
        <v>1386</v>
      </c>
      <c r="L2340">
        <v>0</v>
      </c>
      <c r="M2340">
        <v>0</v>
      </c>
      <c r="N2340">
        <v>0</v>
      </c>
      <c r="O2340">
        <v>0</v>
      </c>
      <c r="P2340">
        <v>0</v>
      </c>
      <c r="Q2340">
        <v>0</v>
      </c>
      <c r="R2340" t="s">
        <v>531</v>
      </c>
      <c r="S2340" t="s">
        <v>531</v>
      </c>
      <c r="T2340" t="s">
        <v>531</v>
      </c>
      <c r="U2340" t="s">
        <v>531</v>
      </c>
      <c r="W2340" s="429">
        <f t="shared" si="50"/>
        <v>0</v>
      </c>
      <c r="X2340" s="429">
        <f t="shared" si="50"/>
        <v>0</v>
      </c>
      <c r="Y2340" s="429">
        <f t="shared" si="50"/>
        <v>0</v>
      </c>
      <c r="Z2340" s="429">
        <f t="shared" si="50"/>
        <v>0</v>
      </c>
      <c r="AA2340" s="429" t="s">
        <v>1296</v>
      </c>
    </row>
    <row r="2341" spans="1:27" x14ac:dyDescent="0.25">
      <c r="A2341" t="s">
        <v>149</v>
      </c>
      <c r="B2341" t="s">
        <v>186</v>
      </c>
      <c r="C2341" t="s">
        <v>1459</v>
      </c>
      <c r="D2341" t="s">
        <v>1480</v>
      </c>
      <c r="E2341" t="s">
        <v>1326</v>
      </c>
      <c r="F2341" t="s">
        <v>1293</v>
      </c>
      <c r="G2341" t="s">
        <v>524</v>
      </c>
      <c r="H2341" t="s">
        <v>1481</v>
      </c>
      <c r="I2341" t="s">
        <v>380</v>
      </c>
      <c r="J2341" t="s">
        <v>1478</v>
      </c>
      <c r="K2341" t="s">
        <v>1386</v>
      </c>
      <c r="L2341">
        <v>0</v>
      </c>
      <c r="M2341">
        <v>0</v>
      </c>
      <c r="N2341">
        <v>0</v>
      </c>
      <c r="O2341">
        <v>0</v>
      </c>
      <c r="P2341">
        <v>0</v>
      </c>
      <c r="Q2341">
        <v>0</v>
      </c>
      <c r="R2341" t="s">
        <v>531</v>
      </c>
      <c r="S2341" t="s">
        <v>531</v>
      </c>
      <c r="T2341" t="s">
        <v>531</v>
      </c>
      <c r="U2341" t="s">
        <v>531</v>
      </c>
      <c r="W2341" s="429">
        <f t="shared" si="50"/>
        <v>0</v>
      </c>
      <c r="X2341" s="429">
        <f t="shared" si="50"/>
        <v>0</v>
      </c>
      <c r="Y2341" s="429">
        <f t="shared" si="50"/>
        <v>0</v>
      </c>
      <c r="Z2341" s="429">
        <f t="shared" si="50"/>
        <v>0</v>
      </c>
      <c r="AA2341" s="429" t="s">
        <v>1296</v>
      </c>
    </row>
    <row r="2342" spans="1:27" x14ac:dyDescent="0.25">
      <c r="A2342" t="s">
        <v>149</v>
      </c>
      <c r="B2342" t="s">
        <v>186</v>
      </c>
      <c r="C2342" t="s">
        <v>1459</v>
      </c>
      <c r="D2342" t="s">
        <v>1480</v>
      </c>
      <c r="E2342" t="s">
        <v>1326</v>
      </c>
      <c r="F2342" t="s">
        <v>1293</v>
      </c>
      <c r="G2342" t="s">
        <v>524</v>
      </c>
      <c r="H2342" t="s">
        <v>1461</v>
      </c>
      <c r="I2342" t="s">
        <v>534</v>
      </c>
      <c r="J2342" t="s">
        <v>1478</v>
      </c>
      <c r="K2342" t="s">
        <v>1386</v>
      </c>
      <c r="L2342">
        <v>0</v>
      </c>
      <c r="M2342">
        <v>0</v>
      </c>
      <c r="N2342">
        <v>0</v>
      </c>
      <c r="O2342">
        <v>0</v>
      </c>
      <c r="P2342">
        <v>0</v>
      </c>
      <c r="Q2342">
        <v>0</v>
      </c>
      <c r="R2342" t="s">
        <v>531</v>
      </c>
      <c r="S2342" t="s">
        <v>531</v>
      </c>
      <c r="T2342" t="s">
        <v>531</v>
      </c>
      <c r="U2342" t="s">
        <v>531</v>
      </c>
      <c r="W2342" s="429">
        <f t="shared" si="50"/>
        <v>0</v>
      </c>
      <c r="X2342" s="429">
        <f t="shared" si="50"/>
        <v>0</v>
      </c>
      <c r="Y2342" s="429">
        <f t="shared" si="50"/>
        <v>0</v>
      </c>
      <c r="Z2342" s="429">
        <f t="shared" si="50"/>
        <v>0</v>
      </c>
      <c r="AA2342" s="429" t="s">
        <v>1296</v>
      </c>
    </row>
    <row r="2343" spans="1:27" x14ac:dyDescent="0.25">
      <c r="A2343" t="s">
        <v>149</v>
      </c>
      <c r="B2343" t="s">
        <v>186</v>
      </c>
      <c r="C2343" t="s">
        <v>1459</v>
      </c>
      <c r="D2343" t="s">
        <v>1480</v>
      </c>
      <c r="E2343" t="s">
        <v>1326</v>
      </c>
      <c r="F2343" t="s">
        <v>1293</v>
      </c>
      <c r="G2343" t="s">
        <v>524</v>
      </c>
      <c r="H2343" t="s">
        <v>1461</v>
      </c>
      <c r="I2343" t="s">
        <v>534</v>
      </c>
      <c r="J2343" t="s">
        <v>1478</v>
      </c>
      <c r="K2343" t="s">
        <v>1386</v>
      </c>
      <c r="L2343">
        <v>0</v>
      </c>
      <c r="M2343">
        <v>0</v>
      </c>
      <c r="N2343">
        <v>0</v>
      </c>
      <c r="O2343">
        <v>0</v>
      </c>
      <c r="P2343">
        <v>0</v>
      </c>
      <c r="Q2343">
        <v>0</v>
      </c>
      <c r="R2343" t="s">
        <v>531</v>
      </c>
      <c r="S2343" t="s">
        <v>531</v>
      </c>
      <c r="T2343" t="s">
        <v>531</v>
      </c>
      <c r="U2343" t="s">
        <v>531</v>
      </c>
      <c r="W2343" s="429">
        <f t="shared" si="50"/>
        <v>0</v>
      </c>
      <c r="X2343" s="429">
        <f t="shared" si="50"/>
        <v>0</v>
      </c>
      <c r="Y2343" s="429">
        <f t="shared" si="50"/>
        <v>0</v>
      </c>
      <c r="Z2343" s="429">
        <f t="shared" si="50"/>
        <v>0</v>
      </c>
      <c r="AA2343" s="429" t="s">
        <v>1296</v>
      </c>
    </row>
    <row r="2344" spans="1:27" x14ac:dyDescent="0.25">
      <c r="A2344" t="s">
        <v>149</v>
      </c>
      <c r="B2344" t="s">
        <v>186</v>
      </c>
      <c r="C2344" t="s">
        <v>1459</v>
      </c>
      <c r="D2344" t="s">
        <v>1480</v>
      </c>
      <c r="E2344" t="s">
        <v>1326</v>
      </c>
      <c r="F2344" t="s">
        <v>1293</v>
      </c>
      <c r="G2344" t="s">
        <v>524</v>
      </c>
      <c r="H2344" t="s">
        <v>1461</v>
      </c>
      <c r="I2344" t="s">
        <v>534</v>
      </c>
      <c r="J2344" t="s">
        <v>1478</v>
      </c>
      <c r="K2344" t="s">
        <v>1386</v>
      </c>
      <c r="L2344">
        <v>0</v>
      </c>
      <c r="M2344">
        <v>0</v>
      </c>
      <c r="N2344">
        <v>0</v>
      </c>
      <c r="O2344">
        <v>0</v>
      </c>
      <c r="P2344">
        <v>0</v>
      </c>
      <c r="Q2344">
        <v>0</v>
      </c>
      <c r="R2344" t="s">
        <v>531</v>
      </c>
      <c r="S2344" t="s">
        <v>531</v>
      </c>
      <c r="T2344" t="s">
        <v>531</v>
      </c>
      <c r="U2344" t="s">
        <v>531</v>
      </c>
      <c r="W2344" s="429">
        <f t="shared" si="50"/>
        <v>0</v>
      </c>
      <c r="X2344" s="429">
        <f t="shared" si="50"/>
        <v>0</v>
      </c>
      <c r="Y2344" s="429">
        <f t="shared" si="50"/>
        <v>0</v>
      </c>
      <c r="Z2344" s="429">
        <f t="shared" si="50"/>
        <v>0</v>
      </c>
      <c r="AA2344" s="429" t="s">
        <v>1296</v>
      </c>
    </row>
    <row r="2345" spans="1:27" x14ac:dyDescent="0.25">
      <c r="A2345" t="s">
        <v>149</v>
      </c>
      <c r="B2345" t="s">
        <v>186</v>
      </c>
      <c r="C2345" t="s">
        <v>1459</v>
      </c>
      <c r="D2345" t="s">
        <v>1480</v>
      </c>
      <c r="E2345" t="s">
        <v>1326</v>
      </c>
      <c r="F2345" t="s">
        <v>1293</v>
      </c>
      <c r="G2345" t="s">
        <v>524</v>
      </c>
      <c r="H2345" t="s">
        <v>1461</v>
      </c>
      <c r="I2345" t="s">
        <v>534</v>
      </c>
      <c r="J2345" t="s">
        <v>1478</v>
      </c>
      <c r="K2345" t="s">
        <v>1386</v>
      </c>
      <c r="L2345">
        <v>0</v>
      </c>
      <c r="M2345">
        <v>0</v>
      </c>
      <c r="N2345">
        <v>0</v>
      </c>
      <c r="O2345">
        <v>0</v>
      </c>
      <c r="P2345">
        <v>0</v>
      </c>
      <c r="Q2345">
        <v>0</v>
      </c>
      <c r="R2345" t="s">
        <v>531</v>
      </c>
      <c r="S2345" t="s">
        <v>531</v>
      </c>
      <c r="T2345" t="s">
        <v>531</v>
      </c>
      <c r="U2345" t="s">
        <v>531</v>
      </c>
      <c r="W2345" s="429">
        <f t="shared" si="50"/>
        <v>0</v>
      </c>
      <c r="X2345" s="429">
        <f t="shared" si="50"/>
        <v>0</v>
      </c>
      <c r="Y2345" s="429">
        <f t="shared" si="50"/>
        <v>0</v>
      </c>
      <c r="Z2345" s="429">
        <f t="shared" si="50"/>
        <v>0</v>
      </c>
      <c r="AA2345" s="429" t="s">
        <v>1296</v>
      </c>
    </row>
    <row r="2346" spans="1:27" x14ac:dyDescent="0.25">
      <c r="A2346" t="s">
        <v>149</v>
      </c>
      <c r="B2346" t="s">
        <v>186</v>
      </c>
      <c r="C2346" t="s">
        <v>1459</v>
      </c>
      <c r="D2346" t="s">
        <v>1480</v>
      </c>
      <c r="E2346" t="s">
        <v>1326</v>
      </c>
      <c r="F2346" t="s">
        <v>1293</v>
      </c>
      <c r="G2346" t="s">
        <v>524</v>
      </c>
      <c r="H2346" t="s">
        <v>1461</v>
      </c>
      <c r="I2346" t="s">
        <v>534</v>
      </c>
      <c r="J2346" t="s">
        <v>1478</v>
      </c>
      <c r="K2346" t="s">
        <v>1386</v>
      </c>
      <c r="L2346">
        <v>0</v>
      </c>
      <c r="M2346">
        <v>0</v>
      </c>
      <c r="N2346">
        <v>0</v>
      </c>
      <c r="O2346">
        <v>0</v>
      </c>
      <c r="P2346">
        <v>0</v>
      </c>
      <c r="Q2346">
        <v>0</v>
      </c>
      <c r="R2346" t="s">
        <v>531</v>
      </c>
      <c r="S2346" t="s">
        <v>531</v>
      </c>
      <c r="T2346" t="s">
        <v>531</v>
      </c>
      <c r="U2346" t="s">
        <v>531</v>
      </c>
      <c r="W2346" s="429">
        <f t="shared" si="50"/>
        <v>0</v>
      </c>
      <c r="X2346" s="429">
        <f t="shared" si="50"/>
        <v>0</v>
      </c>
      <c r="Y2346" s="429">
        <f t="shared" si="50"/>
        <v>0</v>
      </c>
      <c r="Z2346" s="429">
        <f t="shared" si="50"/>
        <v>0</v>
      </c>
      <c r="AA2346" s="429" t="s">
        <v>1296</v>
      </c>
    </row>
    <row r="2347" spans="1:27" x14ac:dyDescent="0.25">
      <c r="A2347" t="s">
        <v>149</v>
      </c>
      <c r="B2347" t="s">
        <v>186</v>
      </c>
      <c r="C2347" t="s">
        <v>1459</v>
      </c>
      <c r="D2347" t="s">
        <v>1480</v>
      </c>
      <c r="E2347" t="s">
        <v>1326</v>
      </c>
      <c r="F2347" t="s">
        <v>1293</v>
      </c>
      <c r="G2347" t="s">
        <v>524</v>
      </c>
      <c r="H2347" t="s">
        <v>1461</v>
      </c>
      <c r="I2347" t="s">
        <v>534</v>
      </c>
      <c r="J2347" t="s">
        <v>1478</v>
      </c>
      <c r="K2347" t="s">
        <v>1386</v>
      </c>
      <c r="L2347">
        <v>0</v>
      </c>
      <c r="M2347">
        <v>0</v>
      </c>
      <c r="N2347">
        <v>0</v>
      </c>
      <c r="O2347">
        <v>0</v>
      </c>
      <c r="P2347">
        <v>0</v>
      </c>
      <c r="Q2347">
        <v>0</v>
      </c>
      <c r="R2347" t="s">
        <v>531</v>
      </c>
      <c r="S2347" t="s">
        <v>531</v>
      </c>
      <c r="T2347" t="s">
        <v>531</v>
      </c>
      <c r="U2347" t="s">
        <v>531</v>
      </c>
      <c r="W2347" s="429">
        <f t="shared" si="50"/>
        <v>0</v>
      </c>
      <c r="X2347" s="429">
        <f t="shared" si="50"/>
        <v>0</v>
      </c>
      <c r="Y2347" s="429">
        <f t="shared" si="50"/>
        <v>0</v>
      </c>
      <c r="Z2347" s="429">
        <f t="shared" si="50"/>
        <v>0</v>
      </c>
      <c r="AA2347" s="429" t="s">
        <v>1296</v>
      </c>
    </row>
    <row r="2348" spans="1:27" x14ac:dyDescent="0.25">
      <c r="A2348" t="s">
        <v>149</v>
      </c>
      <c r="B2348" t="s">
        <v>186</v>
      </c>
      <c r="C2348" t="s">
        <v>1459</v>
      </c>
      <c r="D2348" t="s">
        <v>1480</v>
      </c>
      <c r="E2348" t="s">
        <v>1326</v>
      </c>
      <c r="F2348" t="s">
        <v>1293</v>
      </c>
      <c r="G2348" t="s">
        <v>524</v>
      </c>
      <c r="H2348" t="s">
        <v>1461</v>
      </c>
      <c r="I2348" t="s">
        <v>534</v>
      </c>
      <c r="J2348" t="s">
        <v>1478</v>
      </c>
      <c r="K2348" t="s">
        <v>1386</v>
      </c>
      <c r="L2348">
        <v>0</v>
      </c>
      <c r="M2348">
        <v>0</v>
      </c>
      <c r="N2348">
        <v>0</v>
      </c>
      <c r="O2348">
        <v>0</v>
      </c>
      <c r="P2348">
        <v>0</v>
      </c>
      <c r="Q2348">
        <v>0</v>
      </c>
      <c r="R2348" t="s">
        <v>531</v>
      </c>
      <c r="S2348" t="s">
        <v>531</v>
      </c>
      <c r="T2348" t="s">
        <v>531</v>
      </c>
      <c r="U2348" t="s">
        <v>531</v>
      </c>
      <c r="W2348" s="429">
        <f t="shared" si="50"/>
        <v>0</v>
      </c>
      <c r="X2348" s="429">
        <f t="shared" si="50"/>
        <v>0</v>
      </c>
      <c r="Y2348" s="429">
        <f t="shared" si="50"/>
        <v>0</v>
      </c>
      <c r="Z2348" s="429">
        <f t="shared" si="50"/>
        <v>0</v>
      </c>
      <c r="AA2348" s="429" t="s">
        <v>1296</v>
      </c>
    </row>
    <row r="2349" spans="1:27" x14ac:dyDescent="0.25">
      <c r="A2349" t="s">
        <v>149</v>
      </c>
      <c r="B2349" t="s">
        <v>186</v>
      </c>
      <c r="C2349" t="s">
        <v>1459</v>
      </c>
      <c r="D2349" t="s">
        <v>1480</v>
      </c>
      <c r="E2349" t="s">
        <v>1326</v>
      </c>
      <c r="F2349" t="s">
        <v>1293</v>
      </c>
      <c r="G2349" t="s">
        <v>524</v>
      </c>
      <c r="H2349" t="s">
        <v>1461</v>
      </c>
      <c r="I2349" t="s">
        <v>534</v>
      </c>
      <c r="J2349" t="s">
        <v>1478</v>
      </c>
      <c r="K2349" t="s">
        <v>1386</v>
      </c>
      <c r="L2349">
        <v>0</v>
      </c>
      <c r="M2349">
        <v>0</v>
      </c>
      <c r="N2349">
        <v>0</v>
      </c>
      <c r="O2349">
        <v>0</v>
      </c>
      <c r="P2349">
        <v>0</v>
      </c>
      <c r="Q2349">
        <v>0</v>
      </c>
      <c r="R2349" t="s">
        <v>531</v>
      </c>
      <c r="S2349" t="s">
        <v>531</v>
      </c>
      <c r="T2349" t="s">
        <v>531</v>
      </c>
      <c r="U2349" t="s">
        <v>531</v>
      </c>
      <c r="W2349" s="429">
        <f t="shared" si="50"/>
        <v>0</v>
      </c>
      <c r="X2349" s="429">
        <f t="shared" si="50"/>
        <v>0</v>
      </c>
      <c r="Y2349" s="429">
        <f t="shared" si="50"/>
        <v>0</v>
      </c>
      <c r="Z2349" s="429">
        <f t="shared" si="50"/>
        <v>0</v>
      </c>
      <c r="AA2349" s="429" t="s">
        <v>1296</v>
      </c>
    </row>
    <row r="2350" spans="1:27" x14ac:dyDescent="0.25">
      <c r="A2350" t="s">
        <v>149</v>
      </c>
      <c r="B2350" t="s">
        <v>186</v>
      </c>
      <c r="C2350" t="s">
        <v>1459</v>
      </c>
      <c r="D2350" t="s">
        <v>1480</v>
      </c>
      <c r="E2350" t="s">
        <v>1326</v>
      </c>
      <c r="F2350" t="s">
        <v>1293</v>
      </c>
      <c r="G2350" t="s">
        <v>524</v>
      </c>
      <c r="H2350" t="s">
        <v>1461</v>
      </c>
      <c r="I2350" t="s">
        <v>534</v>
      </c>
      <c r="J2350" t="s">
        <v>1478</v>
      </c>
      <c r="K2350" t="s">
        <v>1386</v>
      </c>
      <c r="L2350">
        <v>0</v>
      </c>
      <c r="M2350">
        <v>0</v>
      </c>
      <c r="N2350">
        <v>0</v>
      </c>
      <c r="O2350">
        <v>0</v>
      </c>
      <c r="P2350">
        <v>0</v>
      </c>
      <c r="Q2350">
        <v>0</v>
      </c>
      <c r="R2350" t="s">
        <v>531</v>
      </c>
      <c r="S2350" t="s">
        <v>531</v>
      </c>
      <c r="T2350" t="s">
        <v>531</v>
      </c>
      <c r="U2350" t="s">
        <v>531</v>
      </c>
      <c r="W2350" s="429">
        <f t="shared" si="50"/>
        <v>0</v>
      </c>
      <c r="X2350" s="429">
        <f t="shared" si="50"/>
        <v>0</v>
      </c>
      <c r="Y2350" s="429">
        <f t="shared" si="50"/>
        <v>0</v>
      </c>
      <c r="Z2350" s="429">
        <f t="shared" si="50"/>
        <v>0</v>
      </c>
      <c r="AA2350" s="429" t="s">
        <v>1296</v>
      </c>
    </row>
    <row r="2351" spans="1:27" x14ac:dyDescent="0.25">
      <c r="A2351" t="s">
        <v>149</v>
      </c>
      <c r="B2351" t="s">
        <v>186</v>
      </c>
      <c r="C2351" t="s">
        <v>1459</v>
      </c>
      <c r="D2351" t="s">
        <v>1480</v>
      </c>
      <c r="E2351" t="s">
        <v>1326</v>
      </c>
      <c r="F2351" t="s">
        <v>1293</v>
      </c>
      <c r="G2351" t="s">
        <v>524</v>
      </c>
      <c r="H2351" t="s">
        <v>1461</v>
      </c>
      <c r="I2351" t="s">
        <v>534</v>
      </c>
      <c r="J2351" t="s">
        <v>1478</v>
      </c>
      <c r="K2351" t="s">
        <v>1386</v>
      </c>
      <c r="L2351">
        <v>0</v>
      </c>
      <c r="M2351">
        <v>0</v>
      </c>
      <c r="N2351">
        <v>0</v>
      </c>
      <c r="O2351">
        <v>0</v>
      </c>
      <c r="P2351">
        <v>0</v>
      </c>
      <c r="Q2351">
        <v>0</v>
      </c>
      <c r="R2351" t="s">
        <v>531</v>
      </c>
      <c r="S2351" t="s">
        <v>531</v>
      </c>
      <c r="T2351" t="s">
        <v>531</v>
      </c>
      <c r="U2351" t="s">
        <v>531</v>
      </c>
      <c r="W2351" s="429">
        <f t="shared" si="50"/>
        <v>0</v>
      </c>
      <c r="X2351" s="429">
        <f t="shared" si="50"/>
        <v>0</v>
      </c>
      <c r="Y2351" s="429">
        <f t="shared" si="50"/>
        <v>0</v>
      </c>
      <c r="Z2351" s="429">
        <f t="shared" si="50"/>
        <v>0</v>
      </c>
      <c r="AA2351" s="429" t="s">
        <v>1296</v>
      </c>
    </row>
    <row r="2352" spans="1:27" x14ac:dyDescent="0.25">
      <c r="A2352" t="s">
        <v>149</v>
      </c>
      <c r="B2352" t="s">
        <v>186</v>
      </c>
      <c r="C2352" t="s">
        <v>1459</v>
      </c>
      <c r="D2352" t="s">
        <v>1480</v>
      </c>
      <c r="E2352" t="s">
        <v>1326</v>
      </c>
      <c r="F2352" t="s">
        <v>1293</v>
      </c>
      <c r="G2352" t="s">
        <v>524</v>
      </c>
      <c r="H2352" t="s">
        <v>1461</v>
      </c>
      <c r="I2352" t="s">
        <v>534</v>
      </c>
      <c r="J2352" t="s">
        <v>1478</v>
      </c>
      <c r="K2352" t="s">
        <v>1386</v>
      </c>
      <c r="L2352">
        <v>0</v>
      </c>
      <c r="M2352">
        <v>0</v>
      </c>
      <c r="N2352">
        <v>0</v>
      </c>
      <c r="O2352">
        <v>0</v>
      </c>
      <c r="P2352">
        <v>0</v>
      </c>
      <c r="Q2352">
        <v>0</v>
      </c>
      <c r="R2352" t="s">
        <v>531</v>
      </c>
      <c r="S2352" t="s">
        <v>531</v>
      </c>
      <c r="T2352" t="s">
        <v>531</v>
      </c>
      <c r="U2352" t="s">
        <v>531</v>
      </c>
      <c r="W2352" s="429">
        <f t="shared" si="50"/>
        <v>0</v>
      </c>
      <c r="X2352" s="429">
        <f t="shared" si="50"/>
        <v>0</v>
      </c>
      <c r="Y2352" s="429">
        <f t="shared" si="50"/>
        <v>0</v>
      </c>
      <c r="Z2352" s="429">
        <f t="shared" si="50"/>
        <v>0</v>
      </c>
      <c r="AA2352" s="429" t="s">
        <v>1296</v>
      </c>
    </row>
    <row r="2353" spans="1:27" x14ac:dyDescent="0.25">
      <c r="A2353" t="s">
        <v>149</v>
      </c>
      <c r="B2353" t="s">
        <v>186</v>
      </c>
      <c r="C2353" t="s">
        <v>1459</v>
      </c>
      <c r="D2353" t="s">
        <v>1480</v>
      </c>
      <c r="E2353" t="s">
        <v>1326</v>
      </c>
      <c r="F2353" t="s">
        <v>1293</v>
      </c>
      <c r="G2353" t="s">
        <v>524</v>
      </c>
      <c r="H2353" t="s">
        <v>1461</v>
      </c>
      <c r="I2353" t="s">
        <v>534</v>
      </c>
      <c r="J2353" t="s">
        <v>1478</v>
      </c>
      <c r="K2353" t="s">
        <v>1386</v>
      </c>
      <c r="L2353">
        <v>0</v>
      </c>
      <c r="M2353">
        <v>0</v>
      </c>
      <c r="N2353">
        <v>0</v>
      </c>
      <c r="O2353">
        <v>0</v>
      </c>
      <c r="P2353">
        <v>0</v>
      </c>
      <c r="Q2353">
        <v>0</v>
      </c>
      <c r="R2353" t="s">
        <v>531</v>
      </c>
      <c r="S2353" t="s">
        <v>531</v>
      </c>
      <c r="T2353" t="s">
        <v>531</v>
      </c>
      <c r="U2353" t="s">
        <v>531</v>
      </c>
      <c r="W2353" s="429">
        <f t="shared" si="50"/>
        <v>0</v>
      </c>
      <c r="X2353" s="429">
        <f t="shared" si="50"/>
        <v>0</v>
      </c>
      <c r="Y2353" s="429">
        <f t="shared" si="50"/>
        <v>0</v>
      </c>
      <c r="Z2353" s="429">
        <f t="shared" si="50"/>
        <v>0</v>
      </c>
      <c r="AA2353" s="429" t="s">
        <v>1296</v>
      </c>
    </row>
    <row r="2354" spans="1:27" x14ac:dyDescent="0.25">
      <c r="A2354" t="s">
        <v>149</v>
      </c>
      <c r="B2354" t="s">
        <v>186</v>
      </c>
      <c r="C2354" t="s">
        <v>1459</v>
      </c>
      <c r="D2354" t="s">
        <v>1480</v>
      </c>
      <c r="E2354" t="s">
        <v>1326</v>
      </c>
      <c r="F2354" t="s">
        <v>1293</v>
      </c>
      <c r="G2354" t="s">
        <v>524</v>
      </c>
      <c r="H2354" t="s">
        <v>1461</v>
      </c>
      <c r="I2354" t="s">
        <v>534</v>
      </c>
      <c r="J2354" t="s">
        <v>1478</v>
      </c>
      <c r="K2354" t="s">
        <v>1386</v>
      </c>
      <c r="L2354">
        <v>0</v>
      </c>
      <c r="M2354">
        <v>0</v>
      </c>
      <c r="N2354">
        <v>0</v>
      </c>
      <c r="O2354">
        <v>0</v>
      </c>
      <c r="P2354">
        <v>0</v>
      </c>
      <c r="Q2354">
        <v>0</v>
      </c>
      <c r="R2354" t="s">
        <v>531</v>
      </c>
      <c r="S2354" t="s">
        <v>531</v>
      </c>
      <c r="T2354" t="s">
        <v>531</v>
      </c>
      <c r="U2354" t="s">
        <v>531</v>
      </c>
      <c r="W2354" s="429">
        <f t="shared" si="50"/>
        <v>0</v>
      </c>
      <c r="X2354" s="429">
        <f t="shared" si="50"/>
        <v>0</v>
      </c>
      <c r="Y2354" s="429">
        <f t="shared" si="50"/>
        <v>0</v>
      </c>
      <c r="Z2354" s="429">
        <f t="shared" si="50"/>
        <v>0</v>
      </c>
      <c r="AA2354" s="429" t="s">
        <v>1296</v>
      </c>
    </row>
    <row r="2355" spans="1:27" x14ac:dyDescent="0.25">
      <c r="A2355" t="s">
        <v>149</v>
      </c>
      <c r="B2355" t="s">
        <v>186</v>
      </c>
      <c r="C2355" t="s">
        <v>1459</v>
      </c>
      <c r="D2355" t="s">
        <v>1480</v>
      </c>
      <c r="E2355" t="s">
        <v>1326</v>
      </c>
      <c r="F2355" t="s">
        <v>1293</v>
      </c>
      <c r="G2355" t="s">
        <v>524</v>
      </c>
      <c r="H2355" t="s">
        <v>1461</v>
      </c>
      <c r="I2355" t="s">
        <v>534</v>
      </c>
      <c r="J2355" t="s">
        <v>1478</v>
      </c>
      <c r="K2355" t="s">
        <v>1386</v>
      </c>
      <c r="L2355">
        <v>0</v>
      </c>
      <c r="M2355">
        <v>0</v>
      </c>
      <c r="N2355">
        <v>0</v>
      </c>
      <c r="O2355">
        <v>0</v>
      </c>
      <c r="P2355">
        <v>0</v>
      </c>
      <c r="Q2355">
        <v>0</v>
      </c>
      <c r="R2355" t="s">
        <v>531</v>
      </c>
      <c r="S2355" t="s">
        <v>531</v>
      </c>
      <c r="T2355" t="s">
        <v>531</v>
      </c>
      <c r="U2355" t="s">
        <v>531</v>
      </c>
      <c r="W2355" s="429">
        <f t="shared" si="50"/>
        <v>0</v>
      </c>
      <c r="X2355" s="429">
        <f t="shared" si="50"/>
        <v>0</v>
      </c>
      <c r="Y2355" s="429">
        <f t="shared" si="50"/>
        <v>0</v>
      </c>
      <c r="Z2355" s="429">
        <f t="shared" si="50"/>
        <v>0</v>
      </c>
      <c r="AA2355" s="429" t="s">
        <v>1296</v>
      </c>
    </row>
    <row r="2356" spans="1:27" x14ac:dyDescent="0.25">
      <c r="A2356" t="s">
        <v>149</v>
      </c>
      <c r="B2356" t="s">
        <v>186</v>
      </c>
      <c r="C2356" t="s">
        <v>1459</v>
      </c>
      <c r="D2356" t="s">
        <v>1480</v>
      </c>
      <c r="E2356" t="s">
        <v>1326</v>
      </c>
      <c r="F2356" t="s">
        <v>1293</v>
      </c>
      <c r="G2356" t="s">
        <v>524</v>
      </c>
      <c r="H2356" t="s">
        <v>1461</v>
      </c>
      <c r="I2356" t="s">
        <v>534</v>
      </c>
      <c r="J2356" t="s">
        <v>1478</v>
      </c>
      <c r="K2356" t="s">
        <v>1386</v>
      </c>
      <c r="L2356">
        <v>0</v>
      </c>
      <c r="M2356">
        <v>0</v>
      </c>
      <c r="N2356">
        <v>0</v>
      </c>
      <c r="O2356">
        <v>0</v>
      </c>
      <c r="P2356">
        <v>0</v>
      </c>
      <c r="Q2356">
        <v>0</v>
      </c>
      <c r="R2356" t="s">
        <v>531</v>
      </c>
      <c r="S2356" t="s">
        <v>531</v>
      </c>
      <c r="T2356" t="s">
        <v>531</v>
      </c>
      <c r="U2356" t="s">
        <v>531</v>
      </c>
      <c r="W2356" s="429">
        <f t="shared" si="50"/>
        <v>0</v>
      </c>
      <c r="X2356" s="429">
        <f t="shared" si="50"/>
        <v>0</v>
      </c>
      <c r="Y2356" s="429">
        <f t="shared" si="50"/>
        <v>0</v>
      </c>
      <c r="Z2356" s="429">
        <f t="shared" si="50"/>
        <v>0</v>
      </c>
      <c r="AA2356" s="429" t="s">
        <v>1296</v>
      </c>
    </row>
    <row r="2357" spans="1:27" x14ac:dyDescent="0.25">
      <c r="A2357" t="s">
        <v>149</v>
      </c>
      <c r="B2357" t="s">
        <v>186</v>
      </c>
      <c r="C2357" t="s">
        <v>1459</v>
      </c>
      <c r="D2357" t="s">
        <v>1480</v>
      </c>
      <c r="E2357" t="s">
        <v>1326</v>
      </c>
      <c r="F2357" t="s">
        <v>1293</v>
      </c>
      <c r="G2357" t="s">
        <v>524</v>
      </c>
      <c r="H2357" t="s">
        <v>1461</v>
      </c>
      <c r="I2357" t="s">
        <v>534</v>
      </c>
      <c r="J2357" t="s">
        <v>1478</v>
      </c>
      <c r="K2357" t="s">
        <v>1386</v>
      </c>
      <c r="L2357">
        <v>0</v>
      </c>
      <c r="M2357">
        <v>0</v>
      </c>
      <c r="N2357">
        <v>0</v>
      </c>
      <c r="O2357">
        <v>0</v>
      </c>
      <c r="P2357">
        <v>0</v>
      </c>
      <c r="Q2357">
        <v>0</v>
      </c>
      <c r="R2357" t="s">
        <v>531</v>
      </c>
      <c r="S2357" t="s">
        <v>531</v>
      </c>
      <c r="T2357" t="s">
        <v>531</v>
      </c>
      <c r="U2357" t="s">
        <v>531</v>
      </c>
      <c r="W2357" s="429">
        <f t="shared" si="50"/>
        <v>0</v>
      </c>
      <c r="X2357" s="429">
        <f t="shared" si="50"/>
        <v>0</v>
      </c>
      <c r="Y2357" s="429">
        <f t="shared" si="50"/>
        <v>0</v>
      </c>
      <c r="Z2357" s="429">
        <f t="shared" si="50"/>
        <v>0</v>
      </c>
      <c r="AA2357" s="429" t="s">
        <v>1296</v>
      </c>
    </row>
    <row r="2358" spans="1:27" x14ac:dyDescent="0.25">
      <c r="A2358" t="s">
        <v>149</v>
      </c>
      <c r="B2358" t="s">
        <v>186</v>
      </c>
      <c r="C2358" t="s">
        <v>1459</v>
      </c>
      <c r="D2358" t="s">
        <v>1480</v>
      </c>
      <c r="E2358" t="s">
        <v>1326</v>
      </c>
      <c r="F2358" t="s">
        <v>1293</v>
      </c>
      <c r="G2358" t="s">
        <v>524</v>
      </c>
      <c r="H2358" t="s">
        <v>1461</v>
      </c>
      <c r="I2358" t="s">
        <v>534</v>
      </c>
      <c r="J2358" t="s">
        <v>1478</v>
      </c>
      <c r="K2358" t="s">
        <v>1386</v>
      </c>
      <c r="L2358">
        <v>0</v>
      </c>
      <c r="M2358">
        <v>0</v>
      </c>
      <c r="N2358">
        <v>0</v>
      </c>
      <c r="O2358">
        <v>0</v>
      </c>
      <c r="P2358">
        <v>0</v>
      </c>
      <c r="Q2358">
        <v>0</v>
      </c>
      <c r="R2358" t="s">
        <v>531</v>
      </c>
      <c r="S2358" t="s">
        <v>531</v>
      </c>
      <c r="T2358" t="s">
        <v>531</v>
      </c>
      <c r="U2358" t="s">
        <v>531</v>
      </c>
      <c r="W2358" s="429">
        <f t="shared" si="50"/>
        <v>0</v>
      </c>
      <c r="X2358" s="429">
        <f t="shared" si="50"/>
        <v>0</v>
      </c>
      <c r="Y2358" s="429">
        <f t="shared" si="50"/>
        <v>0</v>
      </c>
      <c r="Z2358" s="429">
        <f t="shared" si="50"/>
        <v>0</v>
      </c>
      <c r="AA2358" s="429" t="s">
        <v>1296</v>
      </c>
    </row>
    <row r="2359" spans="1:27" x14ac:dyDescent="0.25">
      <c r="A2359" t="s">
        <v>149</v>
      </c>
      <c r="B2359" t="s">
        <v>186</v>
      </c>
      <c r="C2359" t="s">
        <v>1459</v>
      </c>
      <c r="D2359" t="s">
        <v>1480</v>
      </c>
      <c r="E2359" t="s">
        <v>1326</v>
      </c>
      <c r="F2359" t="s">
        <v>1293</v>
      </c>
      <c r="G2359" t="s">
        <v>524</v>
      </c>
      <c r="H2359" t="s">
        <v>1461</v>
      </c>
      <c r="I2359" t="s">
        <v>534</v>
      </c>
      <c r="J2359" t="s">
        <v>1478</v>
      </c>
      <c r="K2359" t="s">
        <v>1386</v>
      </c>
      <c r="L2359">
        <v>0</v>
      </c>
      <c r="M2359">
        <v>0</v>
      </c>
      <c r="N2359">
        <v>0</v>
      </c>
      <c r="O2359">
        <v>0</v>
      </c>
      <c r="P2359">
        <v>0</v>
      </c>
      <c r="Q2359">
        <v>0</v>
      </c>
      <c r="R2359" t="s">
        <v>531</v>
      </c>
      <c r="S2359" t="s">
        <v>531</v>
      </c>
      <c r="T2359" t="s">
        <v>531</v>
      </c>
      <c r="U2359" t="s">
        <v>531</v>
      </c>
      <c r="W2359" s="429">
        <f t="shared" si="50"/>
        <v>0</v>
      </c>
      <c r="X2359" s="429">
        <f t="shared" si="50"/>
        <v>0</v>
      </c>
      <c r="Y2359" s="429">
        <f t="shared" si="50"/>
        <v>0</v>
      </c>
      <c r="Z2359" s="429">
        <f t="shared" si="50"/>
        <v>0</v>
      </c>
      <c r="AA2359" s="429" t="s">
        <v>1296</v>
      </c>
    </row>
    <row r="2360" spans="1:27" x14ac:dyDescent="0.25">
      <c r="A2360" t="s">
        <v>149</v>
      </c>
      <c r="B2360" t="s">
        <v>186</v>
      </c>
      <c r="C2360" t="s">
        <v>1459</v>
      </c>
      <c r="D2360" t="s">
        <v>1480</v>
      </c>
      <c r="E2360" t="s">
        <v>1326</v>
      </c>
      <c r="F2360" t="s">
        <v>1293</v>
      </c>
      <c r="G2360" t="s">
        <v>524</v>
      </c>
      <c r="H2360" t="s">
        <v>1461</v>
      </c>
      <c r="I2360" t="s">
        <v>534</v>
      </c>
      <c r="J2360" t="s">
        <v>1478</v>
      </c>
      <c r="K2360" t="s">
        <v>1386</v>
      </c>
      <c r="L2360">
        <v>0</v>
      </c>
      <c r="M2360">
        <v>0</v>
      </c>
      <c r="N2360">
        <v>0</v>
      </c>
      <c r="O2360">
        <v>0</v>
      </c>
      <c r="P2360">
        <v>0</v>
      </c>
      <c r="Q2360">
        <v>0</v>
      </c>
      <c r="R2360" t="s">
        <v>531</v>
      </c>
      <c r="S2360" t="s">
        <v>531</v>
      </c>
      <c r="T2360" t="s">
        <v>531</v>
      </c>
      <c r="U2360" t="s">
        <v>531</v>
      </c>
      <c r="W2360" s="429">
        <f t="shared" si="50"/>
        <v>0</v>
      </c>
      <c r="X2360" s="429">
        <f t="shared" si="50"/>
        <v>0</v>
      </c>
      <c r="Y2360" s="429">
        <f t="shared" si="50"/>
        <v>0</v>
      </c>
      <c r="Z2360" s="429">
        <f t="shared" si="50"/>
        <v>0</v>
      </c>
      <c r="AA2360" s="429" t="s">
        <v>1296</v>
      </c>
    </row>
    <row r="2361" spans="1:27" x14ac:dyDescent="0.25">
      <c r="A2361" t="s">
        <v>149</v>
      </c>
      <c r="B2361" t="s">
        <v>186</v>
      </c>
      <c r="C2361" t="s">
        <v>1459</v>
      </c>
      <c r="D2361" t="s">
        <v>1480</v>
      </c>
      <c r="E2361" t="s">
        <v>1326</v>
      </c>
      <c r="F2361" t="s">
        <v>1293</v>
      </c>
      <c r="G2361" t="s">
        <v>524</v>
      </c>
      <c r="H2361" t="s">
        <v>1461</v>
      </c>
      <c r="I2361" t="s">
        <v>534</v>
      </c>
      <c r="J2361" t="s">
        <v>1478</v>
      </c>
      <c r="K2361" t="s">
        <v>1386</v>
      </c>
      <c r="L2361">
        <v>0</v>
      </c>
      <c r="M2361">
        <v>0</v>
      </c>
      <c r="N2361">
        <v>0</v>
      </c>
      <c r="O2361">
        <v>0</v>
      </c>
      <c r="P2361">
        <v>0</v>
      </c>
      <c r="Q2361">
        <v>0</v>
      </c>
      <c r="R2361" t="s">
        <v>531</v>
      </c>
      <c r="S2361" t="s">
        <v>531</v>
      </c>
      <c r="T2361" t="s">
        <v>531</v>
      </c>
      <c r="U2361" t="s">
        <v>531</v>
      </c>
      <c r="W2361" s="429">
        <f t="shared" si="50"/>
        <v>0</v>
      </c>
      <c r="X2361" s="429">
        <f t="shared" si="50"/>
        <v>0</v>
      </c>
      <c r="Y2361" s="429">
        <f t="shared" si="50"/>
        <v>0</v>
      </c>
      <c r="Z2361" s="429">
        <f t="shared" si="50"/>
        <v>0</v>
      </c>
      <c r="AA2361" s="429" t="s">
        <v>1296</v>
      </c>
    </row>
    <row r="2362" spans="1:27" x14ac:dyDescent="0.25">
      <c r="A2362" t="s">
        <v>149</v>
      </c>
      <c r="B2362" t="s">
        <v>186</v>
      </c>
      <c r="C2362" t="s">
        <v>1459</v>
      </c>
      <c r="D2362" t="s">
        <v>1480</v>
      </c>
      <c r="E2362" t="s">
        <v>1326</v>
      </c>
      <c r="F2362" t="s">
        <v>1293</v>
      </c>
      <c r="G2362" t="s">
        <v>524</v>
      </c>
      <c r="H2362" t="s">
        <v>1461</v>
      </c>
      <c r="I2362" t="s">
        <v>534</v>
      </c>
      <c r="J2362" t="s">
        <v>1478</v>
      </c>
      <c r="K2362" t="s">
        <v>1386</v>
      </c>
      <c r="L2362">
        <v>0</v>
      </c>
      <c r="M2362">
        <v>0</v>
      </c>
      <c r="N2362">
        <v>0</v>
      </c>
      <c r="O2362">
        <v>0</v>
      </c>
      <c r="P2362">
        <v>0</v>
      </c>
      <c r="Q2362">
        <v>0</v>
      </c>
      <c r="R2362" t="s">
        <v>531</v>
      </c>
      <c r="S2362" t="s">
        <v>531</v>
      </c>
      <c r="T2362" t="s">
        <v>531</v>
      </c>
      <c r="U2362" t="s">
        <v>531</v>
      </c>
      <c r="W2362" s="429">
        <f t="shared" si="50"/>
        <v>0</v>
      </c>
      <c r="X2362" s="429">
        <f t="shared" si="50"/>
        <v>0</v>
      </c>
      <c r="Y2362" s="429">
        <f t="shared" si="50"/>
        <v>0</v>
      </c>
      <c r="Z2362" s="429">
        <f t="shared" si="50"/>
        <v>0</v>
      </c>
      <c r="AA2362" s="429" t="s">
        <v>1296</v>
      </c>
    </row>
    <row r="2363" spans="1:27" x14ac:dyDescent="0.25">
      <c r="A2363" t="s">
        <v>149</v>
      </c>
      <c r="B2363" t="s">
        <v>186</v>
      </c>
      <c r="C2363" t="s">
        <v>1459</v>
      </c>
      <c r="D2363" t="s">
        <v>1480</v>
      </c>
      <c r="E2363" t="s">
        <v>1326</v>
      </c>
      <c r="F2363" t="s">
        <v>1293</v>
      </c>
      <c r="G2363" t="s">
        <v>524</v>
      </c>
      <c r="H2363" t="s">
        <v>1461</v>
      </c>
      <c r="I2363" t="s">
        <v>534</v>
      </c>
      <c r="J2363" t="s">
        <v>1478</v>
      </c>
      <c r="K2363" t="s">
        <v>1386</v>
      </c>
      <c r="L2363">
        <v>0</v>
      </c>
      <c r="M2363">
        <v>0</v>
      </c>
      <c r="N2363">
        <v>0</v>
      </c>
      <c r="O2363">
        <v>0</v>
      </c>
      <c r="P2363">
        <v>0</v>
      </c>
      <c r="Q2363">
        <v>0</v>
      </c>
      <c r="R2363" t="s">
        <v>531</v>
      </c>
      <c r="S2363" t="s">
        <v>531</v>
      </c>
      <c r="T2363" t="s">
        <v>531</v>
      </c>
      <c r="U2363" t="s">
        <v>531</v>
      </c>
      <c r="W2363" s="429">
        <f t="shared" si="50"/>
        <v>0</v>
      </c>
      <c r="X2363" s="429">
        <f t="shared" si="50"/>
        <v>0</v>
      </c>
      <c r="Y2363" s="429">
        <f t="shared" si="50"/>
        <v>0</v>
      </c>
      <c r="Z2363" s="429">
        <f t="shared" si="50"/>
        <v>0</v>
      </c>
      <c r="AA2363" s="429" t="s">
        <v>1296</v>
      </c>
    </row>
    <row r="2364" spans="1:27" x14ac:dyDescent="0.25">
      <c r="A2364" t="s">
        <v>149</v>
      </c>
      <c r="B2364" t="s">
        <v>186</v>
      </c>
      <c r="C2364" t="s">
        <v>1459</v>
      </c>
      <c r="D2364" t="s">
        <v>1480</v>
      </c>
      <c r="E2364" t="s">
        <v>1326</v>
      </c>
      <c r="F2364" t="s">
        <v>1293</v>
      </c>
      <c r="G2364" t="s">
        <v>524</v>
      </c>
      <c r="H2364" t="s">
        <v>1461</v>
      </c>
      <c r="I2364" t="s">
        <v>534</v>
      </c>
      <c r="J2364" t="s">
        <v>1478</v>
      </c>
      <c r="K2364" t="s">
        <v>1386</v>
      </c>
      <c r="L2364">
        <v>0</v>
      </c>
      <c r="M2364">
        <v>0</v>
      </c>
      <c r="N2364">
        <v>0</v>
      </c>
      <c r="O2364">
        <v>0</v>
      </c>
      <c r="P2364">
        <v>0</v>
      </c>
      <c r="Q2364">
        <v>0</v>
      </c>
      <c r="R2364" t="s">
        <v>531</v>
      </c>
      <c r="S2364" t="s">
        <v>531</v>
      </c>
      <c r="T2364" t="s">
        <v>531</v>
      </c>
      <c r="U2364" t="s">
        <v>531</v>
      </c>
      <c r="W2364" s="429">
        <f t="shared" si="50"/>
        <v>0</v>
      </c>
      <c r="X2364" s="429">
        <f t="shared" si="50"/>
        <v>0</v>
      </c>
      <c r="Y2364" s="429">
        <f t="shared" si="50"/>
        <v>0</v>
      </c>
      <c r="Z2364" s="429">
        <f t="shared" si="50"/>
        <v>0</v>
      </c>
      <c r="AA2364" s="429" t="s">
        <v>1296</v>
      </c>
    </row>
    <row r="2365" spans="1:27" x14ac:dyDescent="0.25">
      <c r="A2365" t="s">
        <v>149</v>
      </c>
      <c r="B2365" t="s">
        <v>186</v>
      </c>
      <c r="C2365" t="s">
        <v>1459</v>
      </c>
      <c r="D2365" t="s">
        <v>1480</v>
      </c>
      <c r="E2365" t="s">
        <v>1326</v>
      </c>
      <c r="F2365" t="s">
        <v>1293</v>
      </c>
      <c r="G2365" t="s">
        <v>524</v>
      </c>
      <c r="H2365" t="s">
        <v>1461</v>
      </c>
      <c r="I2365" t="s">
        <v>534</v>
      </c>
      <c r="J2365" t="s">
        <v>1478</v>
      </c>
      <c r="K2365" t="s">
        <v>1386</v>
      </c>
      <c r="L2365">
        <v>0</v>
      </c>
      <c r="M2365">
        <v>0</v>
      </c>
      <c r="N2365">
        <v>0</v>
      </c>
      <c r="O2365">
        <v>0</v>
      </c>
      <c r="P2365">
        <v>0</v>
      </c>
      <c r="Q2365">
        <v>0</v>
      </c>
      <c r="R2365" t="s">
        <v>531</v>
      </c>
      <c r="S2365" t="s">
        <v>531</v>
      </c>
      <c r="T2365" t="s">
        <v>531</v>
      </c>
      <c r="U2365" t="s">
        <v>531</v>
      </c>
      <c r="W2365" s="429">
        <f t="shared" si="50"/>
        <v>0</v>
      </c>
      <c r="X2365" s="429">
        <f t="shared" si="50"/>
        <v>0</v>
      </c>
      <c r="Y2365" s="429">
        <f t="shared" si="50"/>
        <v>0</v>
      </c>
      <c r="Z2365" s="429">
        <f t="shared" si="50"/>
        <v>0</v>
      </c>
      <c r="AA2365" s="429" t="s">
        <v>1296</v>
      </c>
    </row>
    <row r="2366" spans="1:27" x14ac:dyDescent="0.25">
      <c r="A2366" t="s">
        <v>149</v>
      </c>
      <c r="B2366" t="s">
        <v>186</v>
      </c>
      <c r="C2366" t="s">
        <v>1459</v>
      </c>
      <c r="D2366" t="s">
        <v>1480</v>
      </c>
      <c r="E2366" t="s">
        <v>1326</v>
      </c>
      <c r="F2366" t="s">
        <v>1293</v>
      </c>
      <c r="G2366" t="s">
        <v>524</v>
      </c>
      <c r="H2366" t="s">
        <v>1461</v>
      </c>
      <c r="I2366" t="s">
        <v>534</v>
      </c>
      <c r="J2366" t="s">
        <v>1478</v>
      </c>
      <c r="K2366" t="s">
        <v>1386</v>
      </c>
      <c r="L2366">
        <v>0</v>
      </c>
      <c r="M2366">
        <v>0</v>
      </c>
      <c r="N2366">
        <v>0</v>
      </c>
      <c r="O2366">
        <v>0</v>
      </c>
      <c r="P2366">
        <v>0</v>
      </c>
      <c r="Q2366">
        <v>0</v>
      </c>
      <c r="R2366" t="s">
        <v>531</v>
      </c>
      <c r="S2366" t="s">
        <v>531</v>
      </c>
      <c r="T2366" t="s">
        <v>531</v>
      </c>
      <c r="U2366" t="s">
        <v>531</v>
      </c>
      <c r="W2366" s="429">
        <f t="shared" si="50"/>
        <v>0</v>
      </c>
      <c r="X2366" s="429">
        <f t="shared" si="50"/>
        <v>0</v>
      </c>
      <c r="Y2366" s="429">
        <f t="shared" si="50"/>
        <v>0</v>
      </c>
      <c r="Z2366" s="429">
        <f t="shared" si="50"/>
        <v>0</v>
      </c>
      <c r="AA2366" s="429" t="s">
        <v>1296</v>
      </c>
    </row>
    <row r="2367" spans="1:27" x14ac:dyDescent="0.25">
      <c r="A2367" t="s">
        <v>149</v>
      </c>
      <c r="B2367" t="s">
        <v>186</v>
      </c>
      <c r="C2367" t="s">
        <v>1459</v>
      </c>
      <c r="D2367" t="s">
        <v>1480</v>
      </c>
      <c r="E2367" t="s">
        <v>1326</v>
      </c>
      <c r="F2367" t="s">
        <v>1293</v>
      </c>
      <c r="G2367" t="s">
        <v>524</v>
      </c>
      <c r="H2367" t="s">
        <v>1481</v>
      </c>
      <c r="I2367" t="s">
        <v>380</v>
      </c>
      <c r="J2367" t="s">
        <v>1478</v>
      </c>
      <c r="K2367" t="s">
        <v>1386</v>
      </c>
      <c r="L2367">
        <v>0</v>
      </c>
      <c r="M2367">
        <v>0</v>
      </c>
      <c r="N2367">
        <v>0</v>
      </c>
      <c r="O2367">
        <v>0</v>
      </c>
      <c r="P2367">
        <v>0</v>
      </c>
      <c r="Q2367">
        <v>0</v>
      </c>
      <c r="R2367" t="s">
        <v>531</v>
      </c>
      <c r="S2367" t="s">
        <v>531</v>
      </c>
      <c r="T2367" t="s">
        <v>531</v>
      </c>
      <c r="U2367" t="s">
        <v>531</v>
      </c>
      <c r="W2367" s="429">
        <f t="shared" si="50"/>
        <v>0</v>
      </c>
      <c r="X2367" s="429">
        <f t="shared" si="50"/>
        <v>0</v>
      </c>
      <c r="Y2367" s="429">
        <f t="shared" si="50"/>
        <v>0</v>
      </c>
      <c r="Z2367" s="429">
        <f t="shared" si="50"/>
        <v>0</v>
      </c>
      <c r="AA2367" s="429" t="s">
        <v>1296</v>
      </c>
    </row>
    <row r="2368" spans="1:27" x14ac:dyDescent="0.25">
      <c r="A2368" t="s">
        <v>149</v>
      </c>
      <c r="B2368" t="s">
        <v>186</v>
      </c>
      <c r="C2368" t="s">
        <v>1459</v>
      </c>
      <c r="D2368" t="s">
        <v>1480</v>
      </c>
      <c r="E2368" t="s">
        <v>1326</v>
      </c>
      <c r="F2368" t="s">
        <v>1293</v>
      </c>
      <c r="G2368" t="s">
        <v>524</v>
      </c>
      <c r="H2368" t="s">
        <v>1481</v>
      </c>
      <c r="I2368" t="s">
        <v>380</v>
      </c>
      <c r="J2368" t="s">
        <v>1478</v>
      </c>
      <c r="K2368" t="s">
        <v>1386</v>
      </c>
      <c r="L2368">
        <v>0</v>
      </c>
      <c r="M2368">
        <v>0</v>
      </c>
      <c r="N2368">
        <v>0</v>
      </c>
      <c r="O2368">
        <v>0</v>
      </c>
      <c r="P2368">
        <v>0</v>
      </c>
      <c r="Q2368">
        <v>0</v>
      </c>
      <c r="R2368" t="s">
        <v>531</v>
      </c>
      <c r="S2368" t="s">
        <v>531</v>
      </c>
      <c r="T2368" t="s">
        <v>531</v>
      </c>
      <c r="U2368" t="s">
        <v>531</v>
      </c>
      <c r="W2368" s="429">
        <f t="shared" si="50"/>
        <v>0</v>
      </c>
      <c r="X2368" s="429">
        <f t="shared" si="50"/>
        <v>0</v>
      </c>
      <c r="Y2368" s="429">
        <f t="shared" si="50"/>
        <v>0</v>
      </c>
      <c r="Z2368" s="429">
        <f t="shared" si="50"/>
        <v>0</v>
      </c>
      <c r="AA2368" s="429" t="s">
        <v>1296</v>
      </c>
    </row>
    <row r="2369" spans="1:27" x14ac:dyDescent="0.25">
      <c r="A2369" t="s">
        <v>149</v>
      </c>
      <c r="B2369" t="s">
        <v>186</v>
      </c>
      <c r="C2369" t="s">
        <v>1459</v>
      </c>
      <c r="D2369" t="s">
        <v>1480</v>
      </c>
      <c r="E2369" t="s">
        <v>1326</v>
      </c>
      <c r="F2369" t="s">
        <v>1293</v>
      </c>
      <c r="G2369" t="s">
        <v>524</v>
      </c>
      <c r="H2369" t="s">
        <v>1481</v>
      </c>
      <c r="I2369" t="s">
        <v>380</v>
      </c>
      <c r="J2369" t="s">
        <v>1478</v>
      </c>
      <c r="K2369" t="s">
        <v>1386</v>
      </c>
      <c r="L2369">
        <v>0</v>
      </c>
      <c r="M2369">
        <v>0</v>
      </c>
      <c r="N2369">
        <v>0</v>
      </c>
      <c r="O2369">
        <v>0</v>
      </c>
      <c r="P2369">
        <v>0</v>
      </c>
      <c r="Q2369">
        <v>0</v>
      </c>
      <c r="R2369" t="s">
        <v>531</v>
      </c>
      <c r="S2369" t="s">
        <v>531</v>
      </c>
      <c r="T2369" t="s">
        <v>531</v>
      </c>
      <c r="U2369" t="s">
        <v>531</v>
      </c>
      <c r="W2369" s="429">
        <f t="shared" si="50"/>
        <v>0</v>
      </c>
      <c r="X2369" s="429">
        <f t="shared" si="50"/>
        <v>0</v>
      </c>
      <c r="Y2369" s="429">
        <f t="shared" si="50"/>
        <v>0</v>
      </c>
      <c r="Z2369" s="429">
        <f t="shared" si="50"/>
        <v>0</v>
      </c>
      <c r="AA2369" s="429" t="s">
        <v>1296</v>
      </c>
    </row>
    <row r="2370" spans="1:27" x14ac:dyDescent="0.25">
      <c r="A2370" t="s">
        <v>149</v>
      </c>
      <c r="B2370" t="s">
        <v>186</v>
      </c>
      <c r="C2370" t="s">
        <v>1459</v>
      </c>
      <c r="D2370" t="s">
        <v>1480</v>
      </c>
      <c r="E2370" t="s">
        <v>1326</v>
      </c>
      <c r="F2370" t="s">
        <v>1293</v>
      </c>
      <c r="G2370" t="s">
        <v>524</v>
      </c>
      <c r="H2370" t="s">
        <v>1481</v>
      </c>
      <c r="I2370" t="s">
        <v>380</v>
      </c>
      <c r="J2370" t="s">
        <v>1478</v>
      </c>
      <c r="K2370" t="s">
        <v>1386</v>
      </c>
      <c r="L2370">
        <v>0</v>
      </c>
      <c r="M2370">
        <v>0</v>
      </c>
      <c r="N2370">
        <v>0</v>
      </c>
      <c r="O2370">
        <v>0</v>
      </c>
      <c r="P2370">
        <v>0</v>
      </c>
      <c r="Q2370">
        <v>0</v>
      </c>
      <c r="R2370" t="s">
        <v>531</v>
      </c>
      <c r="S2370" t="s">
        <v>531</v>
      </c>
      <c r="T2370" t="s">
        <v>531</v>
      </c>
      <c r="U2370" t="s">
        <v>531</v>
      </c>
      <c r="W2370" s="429">
        <f t="shared" ref="W2370:Z2433" si="51">IFERROR(R2370*1,0)</f>
        <v>0</v>
      </c>
      <c r="X2370" s="429">
        <f t="shared" si="51"/>
        <v>0</v>
      </c>
      <c r="Y2370" s="429">
        <f t="shared" si="51"/>
        <v>0</v>
      </c>
      <c r="Z2370" s="429">
        <f t="shared" si="51"/>
        <v>0</v>
      </c>
      <c r="AA2370" s="429" t="s">
        <v>1296</v>
      </c>
    </row>
    <row r="2371" spans="1:27" x14ac:dyDescent="0.25">
      <c r="A2371" t="s">
        <v>149</v>
      </c>
      <c r="B2371" t="s">
        <v>186</v>
      </c>
      <c r="C2371" t="s">
        <v>1459</v>
      </c>
      <c r="D2371" t="s">
        <v>1480</v>
      </c>
      <c r="E2371" t="s">
        <v>1326</v>
      </c>
      <c r="F2371" t="s">
        <v>1293</v>
      </c>
      <c r="G2371" t="s">
        <v>524</v>
      </c>
      <c r="H2371" t="s">
        <v>1481</v>
      </c>
      <c r="I2371" t="s">
        <v>380</v>
      </c>
      <c r="J2371" t="s">
        <v>1478</v>
      </c>
      <c r="K2371" t="s">
        <v>1386</v>
      </c>
      <c r="L2371">
        <v>0</v>
      </c>
      <c r="M2371">
        <v>0</v>
      </c>
      <c r="N2371">
        <v>0</v>
      </c>
      <c r="O2371">
        <v>0</v>
      </c>
      <c r="P2371">
        <v>0</v>
      </c>
      <c r="Q2371">
        <v>0</v>
      </c>
      <c r="R2371" t="s">
        <v>531</v>
      </c>
      <c r="S2371" t="s">
        <v>531</v>
      </c>
      <c r="T2371" t="s">
        <v>531</v>
      </c>
      <c r="U2371" t="s">
        <v>531</v>
      </c>
      <c r="W2371" s="429">
        <f t="shared" si="51"/>
        <v>0</v>
      </c>
      <c r="X2371" s="429">
        <f t="shared" si="51"/>
        <v>0</v>
      </c>
      <c r="Y2371" s="429">
        <f t="shared" si="51"/>
        <v>0</v>
      </c>
      <c r="Z2371" s="429">
        <f t="shared" si="51"/>
        <v>0</v>
      </c>
      <c r="AA2371" s="429" t="s">
        <v>1296</v>
      </c>
    </row>
    <row r="2372" spans="1:27" x14ac:dyDescent="0.25">
      <c r="A2372" t="s">
        <v>149</v>
      </c>
      <c r="B2372" t="s">
        <v>186</v>
      </c>
      <c r="C2372" t="s">
        <v>1459</v>
      </c>
      <c r="D2372" t="s">
        <v>1480</v>
      </c>
      <c r="E2372" t="s">
        <v>1326</v>
      </c>
      <c r="F2372" t="s">
        <v>1293</v>
      </c>
      <c r="G2372" t="s">
        <v>524</v>
      </c>
      <c r="H2372" t="s">
        <v>1481</v>
      </c>
      <c r="I2372" t="s">
        <v>380</v>
      </c>
      <c r="J2372" t="s">
        <v>1478</v>
      </c>
      <c r="K2372" t="s">
        <v>1386</v>
      </c>
      <c r="L2372">
        <v>0</v>
      </c>
      <c r="M2372">
        <v>0</v>
      </c>
      <c r="N2372">
        <v>0</v>
      </c>
      <c r="O2372">
        <v>0</v>
      </c>
      <c r="P2372">
        <v>0</v>
      </c>
      <c r="Q2372">
        <v>0</v>
      </c>
      <c r="R2372" t="s">
        <v>531</v>
      </c>
      <c r="S2372" t="s">
        <v>531</v>
      </c>
      <c r="T2372" t="s">
        <v>531</v>
      </c>
      <c r="U2372" t="s">
        <v>531</v>
      </c>
      <c r="W2372" s="429">
        <f t="shared" si="51"/>
        <v>0</v>
      </c>
      <c r="X2372" s="429">
        <f t="shared" si="51"/>
        <v>0</v>
      </c>
      <c r="Y2372" s="429">
        <f t="shared" si="51"/>
        <v>0</v>
      </c>
      <c r="Z2372" s="429">
        <f t="shared" si="51"/>
        <v>0</v>
      </c>
      <c r="AA2372" s="429" t="s">
        <v>1296</v>
      </c>
    </row>
    <row r="2373" spans="1:27" x14ac:dyDescent="0.25">
      <c r="A2373" t="s">
        <v>149</v>
      </c>
      <c r="B2373" t="s">
        <v>186</v>
      </c>
      <c r="C2373" t="s">
        <v>1459</v>
      </c>
      <c r="D2373" t="s">
        <v>1480</v>
      </c>
      <c r="E2373" t="s">
        <v>1326</v>
      </c>
      <c r="F2373" t="s">
        <v>1293</v>
      </c>
      <c r="G2373" t="s">
        <v>524</v>
      </c>
      <c r="H2373" t="s">
        <v>1481</v>
      </c>
      <c r="I2373" t="s">
        <v>380</v>
      </c>
      <c r="J2373" t="s">
        <v>1478</v>
      </c>
      <c r="K2373" t="s">
        <v>1386</v>
      </c>
      <c r="L2373">
        <v>0</v>
      </c>
      <c r="M2373">
        <v>0</v>
      </c>
      <c r="N2373">
        <v>0</v>
      </c>
      <c r="O2373">
        <v>0</v>
      </c>
      <c r="P2373">
        <v>0</v>
      </c>
      <c r="Q2373">
        <v>0</v>
      </c>
      <c r="R2373" t="s">
        <v>531</v>
      </c>
      <c r="S2373" t="s">
        <v>531</v>
      </c>
      <c r="T2373" t="s">
        <v>531</v>
      </c>
      <c r="U2373" t="s">
        <v>531</v>
      </c>
      <c r="W2373" s="429">
        <f t="shared" si="51"/>
        <v>0</v>
      </c>
      <c r="X2373" s="429">
        <f t="shared" si="51"/>
        <v>0</v>
      </c>
      <c r="Y2373" s="429">
        <f t="shared" si="51"/>
        <v>0</v>
      </c>
      <c r="Z2373" s="429">
        <f t="shared" si="51"/>
        <v>0</v>
      </c>
      <c r="AA2373" s="429" t="s">
        <v>1296</v>
      </c>
    </row>
    <row r="2374" spans="1:27" x14ac:dyDescent="0.25">
      <c r="A2374" t="s">
        <v>149</v>
      </c>
      <c r="B2374" t="s">
        <v>186</v>
      </c>
      <c r="C2374" t="s">
        <v>1459</v>
      </c>
      <c r="D2374" t="s">
        <v>1480</v>
      </c>
      <c r="E2374" t="s">
        <v>1326</v>
      </c>
      <c r="F2374" t="s">
        <v>1293</v>
      </c>
      <c r="G2374" t="s">
        <v>524</v>
      </c>
      <c r="H2374" t="s">
        <v>1481</v>
      </c>
      <c r="I2374" t="s">
        <v>380</v>
      </c>
      <c r="J2374" t="s">
        <v>1478</v>
      </c>
      <c r="K2374" t="s">
        <v>1386</v>
      </c>
      <c r="L2374">
        <v>0</v>
      </c>
      <c r="M2374">
        <v>0</v>
      </c>
      <c r="N2374">
        <v>0</v>
      </c>
      <c r="O2374">
        <v>0</v>
      </c>
      <c r="P2374">
        <v>0</v>
      </c>
      <c r="Q2374">
        <v>0</v>
      </c>
      <c r="R2374" t="s">
        <v>531</v>
      </c>
      <c r="S2374" t="s">
        <v>531</v>
      </c>
      <c r="T2374" t="s">
        <v>531</v>
      </c>
      <c r="U2374" t="s">
        <v>531</v>
      </c>
      <c r="W2374" s="429">
        <f t="shared" si="51"/>
        <v>0</v>
      </c>
      <c r="X2374" s="429">
        <f t="shared" si="51"/>
        <v>0</v>
      </c>
      <c r="Y2374" s="429">
        <f t="shared" si="51"/>
        <v>0</v>
      </c>
      <c r="Z2374" s="429">
        <f t="shared" si="51"/>
        <v>0</v>
      </c>
      <c r="AA2374" s="429" t="s">
        <v>1296</v>
      </c>
    </row>
    <row r="2375" spans="1:27" x14ac:dyDescent="0.25">
      <c r="A2375" t="s">
        <v>149</v>
      </c>
      <c r="B2375" t="s">
        <v>186</v>
      </c>
      <c r="C2375" t="s">
        <v>1459</v>
      </c>
      <c r="D2375" t="s">
        <v>1480</v>
      </c>
      <c r="E2375" t="s">
        <v>1326</v>
      </c>
      <c r="F2375" t="s">
        <v>1293</v>
      </c>
      <c r="G2375" t="s">
        <v>524</v>
      </c>
      <c r="H2375" t="s">
        <v>1481</v>
      </c>
      <c r="I2375" t="s">
        <v>380</v>
      </c>
      <c r="J2375" t="s">
        <v>1478</v>
      </c>
      <c r="K2375" t="s">
        <v>1386</v>
      </c>
      <c r="L2375">
        <v>0</v>
      </c>
      <c r="M2375">
        <v>0</v>
      </c>
      <c r="N2375">
        <v>0</v>
      </c>
      <c r="O2375">
        <v>0</v>
      </c>
      <c r="P2375">
        <v>0</v>
      </c>
      <c r="Q2375">
        <v>0</v>
      </c>
      <c r="R2375" t="s">
        <v>531</v>
      </c>
      <c r="S2375" t="s">
        <v>531</v>
      </c>
      <c r="T2375" t="s">
        <v>531</v>
      </c>
      <c r="U2375" t="s">
        <v>531</v>
      </c>
      <c r="W2375" s="429">
        <f t="shared" si="51"/>
        <v>0</v>
      </c>
      <c r="X2375" s="429">
        <f t="shared" si="51"/>
        <v>0</v>
      </c>
      <c r="Y2375" s="429">
        <f t="shared" si="51"/>
        <v>0</v>
      </c>
      <c r="Z2375" s="429">
        <f t="shared" si="51"/>
        <v>0</v>
      </c>
      <c r="AA2375" s="429" t="s">
        <v>1296</v>
      </c>
    </row>
    <row r="2376" spans="1:27" x14ac:dyDescent="0.25">
      <c r="A2376" t="s">
        <v>149</v>
      </c>
      <c r="B2376" t="s">
        <v>186</v>
      </c>
      <c r="C2376" t="s">
        <v>1459</v>
      </c>
      <c r="D2376" t="s">
        <v>1497</v>
      </c>
      <c r="E2376" t="s">
        <v>1326</v>
      </c>
      <c r="F2376" t="s">
        <v>1293</v>
      </c>
      <c r="G2376" t="s">
        <v>524</v>
      </c>
      <c r="H2376" t="s">
        <v>1460</v>
      </c>
      <c r="I2376" t="s">
        <v>561</v>
      </c>
      <c r="J2376" t="s">
        <v>1498</v>
      </c>
      <c r="K2376" t="s">
        <v>1389</v>
      </c>
      <c r="L2376">
        <v>0</v>
      </c>
      <c r="M2376">
        <v>0</v>
      </c>
      <c r="N2376">
        <v>0</v>
      </c>
      <c r="O2376">
        <v>0</v>
      </c>
      <c r="P2376">
        <v>0</v>
      </c>
      <c r="Q2376">
        <v>0</v>
      </c>
      <c r="R2376">
        <v>0</v>
      </c>
      <c r="S2376">
        <v>0</v>
      </c>
      <c r="T2376">
        <v>0</v>
      </c>
      <c r="U2376">
        <v>0</v>
      </c>
      <c r="W2376" s="429">
        <f t="shared" si="51"/>
        <v>0</v>
      </c>
      <c r="X2376" s="429">
        <f t="shared" si="51"/>
        <v>0</v>
      </c>
      <c r="Y2376" s="429">
        <f t="shared" si="51"/>
        <v>0</v>
      </c>
      <c r="Z2376" s="429">
        <f t="shared" si="51"/>
        <v>0</v>
      </c>
      <c r="AA2376" s="429" t="s">
        <v>1296</v>
      </c>
    </row>
    <row r="2377" spans="1:27" x14ac:dyDescent="0.25">
      <c r="A2377" t="s">
        <v>149</v>
      </c>
      <c r="B2377" t="s">
        <v>186</v>
      </c>
      <c r="C2377" t="s">
        <v>1459</v>
      </c>
      <c r="D2377" t="s">
        <v>1497</v>
      </c>
      <c r="E2377" t="s">
        <v>1326</v>
      </c>
      <c r="F2377" t="s">
        <v>1293</v>
      </c>
      <c r="G2377" t="s">
        <v>524</v>
      </c>
      <c r="H2377" t="s">
        <v>1460</v>
      </c>
      <c r="I2377" t="s">
        <v>561</v>
      </c>
      <c r="J2377" t="s">
        <v>1397</v>
      </c>
      <c r="K2377" t="s">
        <v>1398</v>
      </c>
      <c r="L2377">
        <v>0</v>
      </c>
      <c r="M2377">
        <v>0</v>
      </c>
      <c r="N2377">
        <v>0</v>
      </c>
      <c r="O2377">
        <v>0</v>
      </c>
      <c r="P2377">
        <v>0</v>
      </c>
      <c r="Q2377">
        <v>0</v>
      </c>
      <c r="R2377">
        <v>0</v>
      </c>
      <c r="S2377">
        <v>0</v>
      </c>
      <c r="T2377">
        <v>0</v>
      </c>
      <c r="U2377">
        <v>0</v>
      </c>
      <c r="W2377" s="429">
        <f t="shared" si="51"/>
        <v>0</v>
      </c>
      <c r="X2377" s="429">
        <f t="shared" si="51"/>
        <v>0</v>
      </c>
      <c r="Y2377" s="429">
        <f t="shared" si="51"/>
        <v>0</v>
      </c>
      <c r="Z2377" s="429">
        <f t="shared" si="51"/>
        <v>0</v>
      </c>
      <c r="AA2377" s="429" t="s">
        <v>1295</v>
      </c>
    </row>
    <row r="2378" spans="1:27" x14ac:dyDescent="0.25">
      <c r="A2378" t="s">
        <v>149</v>
      </c>
      <c r="B2378" t="s">
        <v>186</v>
      </c>
      <c r="C2378" t="s">
        <v>1459</v>
      </c>
      <c r="D2378" t="s">
        <v>1497</v>
      </c>
      <c r="E2378" t="s">
        <v>1326</v>
      </c>
      <c r="F2378" t="s">
        <v>1293</v>
      </c>
      <c r="G2378" t="s">
        <v>524</v>
      </c>
      <c r="H2378" t="s">
        <v>1460</v>
      </c>
      <c r="I2378" t="s">
        <v>561</v>
      </c>
      <c r="J2378" t="s">
        <v>1416</v>
      </c>
      <c r="K2378" t="s">
        <v>1398</v>
      </c>
      <c r="L2378">
        <v>0</v>
      </c>
      <c r="M2378">
        <v>0</v>
      </c>
      <c r="N2378">
        <v>0</v>
      </c>
      <c r="O2378">
        <v>0</v>
      </c>
      <c r="P2378">
        <v>0</v>
      </c>
      <c r="Q2378">
        <v>0</v>
      </c>
      <c r="R2378">
        <v>0</v>
      </c>
      <c r="S2378">
        <v>0</v>
      </c>
      <c r="T2378">
        <v>0</v>
      </c>
      <c r="U2378">
        <v>0</v>
      </c>
      <c r="W2378" s="429">
        <f t="shared" si="51"/>
        <v>0</v>
      </c>
      <c r="X2378" s="429">
        <f t="shared" si="51"/>
        <v>0</v>
      </c>
      <c r="Y2378" s="429">
        <f t="shared" si="51"/>
        <v>0</v>
      </c>
      <c r="Z2378" s="429">
        <f t="shared" si="51"/>
        <v>0</v>
      </c>
      <c r="AA2378" s="429" t="s">
        <v>1295</v>
      </c>
    </row>
    <row r="2379" spans="1:27" x14ac:dyDescent="0.25">
      <c r="A2379" t="s">
        <v>149</v>
      </c>
      <c r="B2379" t="s">
        <v>186</v>
      </c>
      <c r="C2379" t="s">
        <v>1459</v>
      </c>
      <c r="D2379" t="s">
        <v>1497</v>
      </c>
      <c r="E2379" t="s">
        <v>1326</v>
      </c>
      <c r="F2379" t="s">
        <v>1293</v>
      </c>
      <c r="G2379" t="s">
        <v>524</v>
      </c>
      <c r="H2379" t="s">
        <v>1460</v>
      </c>
      <c r="I2379" t="s">
        <v>561</v>
      </c>
      <c r="J2379" t="s">
        <v>1416</v>
      </c>
      <c r="K2379" t="s">
        <v>1398</v>
      </c>
      <c r="L2379">
        <v>0</v>
      </c>
      <c r="M2379">
        <v>0</v>
      </c>
      <c r="N2379">
        <v>0</v>
      </c>
      <c r="O2379">
        <v>0</v>
      </c>
      <c r="P2379">
        <v>0</v>
      </c>
      <c r="Q2379">
        <v>0</v>
      </c>
      <c r="R2379">
        <v>0</v>
      </c>
      <c r="S2379">
        <v>0</v>
      </c>
      <c r="T2379">
        <v>0</v>
      </c>
      <c r="U2379">
        <v>0</v>
      </c>
      <c r="W2379" s="429">
        <f t="shared" si="51"/>
        <v>0</v>
      </c>
      <c r="X2379" s="429">
        <f t="shared" si="51"/>
        <v>0</v>
      </c>
      <c r="Y2379" s="429">
        <f t="shared" si="51"/>
        <v>0</v>
      </c>
      <c r="Z2379" s="429">
        <f t="shared" si="51"/>
        <v>0</v>
      </c>
      <c r="AA2379" s="429" t="s">
        <v>1295</v>
      </c>
    </row>
    <row r="2380" spans="1:27" x14ac:dyDescent="0.25">
      <c r="A2380" t="s">
        <v>149</v>
      </c>
      <c r="B2380" t="s">
        <v>186</v>
      </c>
      <c r="C2380" t="s">
        <v>1459</v>
      </c>
      <c r="D2380" t="s">
        <v>1497</v>
      </c>
      <c r="E2380" t="s">
        <v>1326</v>
      </c>
      <c r="F2380" t="s">
        <v>1293</v>
      </c>
      <c r="G2380" t="s">
        <v>524</v>
      </c>
      <c r="H2380" t="s">
        <v>1464</v>
      </c>
      <c r="I2380" t="s">
        <v>186</v>
      </c>
      <c r="J2380" t="s">
        <v>1416</v>
      </c>
      <c r="K2380" t="s">
        <v>1398</v>
      </c>
      <c r="L2380">
        <v>0</v>
      </c>
      <c r="M2380">
        <v>0</v>
      </c>
      <c r="N2380">
        <v>0</v>
      </c>
      <c r="O2380">
        <v>0</v>
      </c>
      <c r="P2380">
        <v>0</v>
      </c>
      <c r="Q2380">
        <v>0</v>
      </c>
      <c r="R2380">
        <v>0</v>
      </c>
      <c r="S2380">
        <v>0</v>
      </c>
      <c r="T2380">
        <v>0</v>
      </c>
      <c r="U2380">
        <v>0</v>
      </c>
      <c r="W2380" s="429">
        <f t="shared" si="51"/>
        <v>0</v>
      </c>
      <c r="X2380" s="429">
        <f t="shared" si="51"/>
        <v>0</v>
      </c>
      <c r="Y2380" s="429">
        <f t="shared" si="51"/>
        <v>0</v>
      </c>
      <c r="Z2380" s="429">
        <f t="shared" si="51"/>
        <v>0</v>
      </c>
      <c r="AA2380" s="429" t="s">
        <v>1295</v>
      </c>
    </row>
    <row r="2381" spans="1:27" x14ac:dyDescent="0.25">
      <c r="A2381" t="s">
        <v>149</v>
      </c>
      <c r="B2381" t="s">
        <v>186</v>
      </c>
      <c r="C2381" t="s">
        <v>1459</v>
      </c>
      <c r="D2381" t="s">
        <v>1497</v>
      </c>
      <c r="E2381" t="s">
        <v>1326</v>
      </c>
      <c r="F2381" t="s">
        <v>1293</v>
      </c>
      <c r="G2381" t="s">
        <v>524</v>
      </c>
      <c r="H2381" t="s">
        <v>1464</v>
      </c>
      <c r="I2381" t="s">
        <v>186</v>
      </c>
      <c r="J2381" t="s">
        <v>1406</v>
      </c>
      <c r="K2381" t="s">
        <v>1398</v>
      </c>
      <c r="L2381">
        <v>0</v>
      </c>
      <c r="M2381">
        <v>0</v>
      </c>
      <c r="N2381">
        <v>0</v>
      </c>
      <c r="O2381">
        <v>0</v>
      </c>
      <c r="P2381">
        <v>0</v>
      </c>
      <c r="Q2381">
        <v>0</v>
      </c>
      <c r="R2381">
        <v>0</v>
      </c>
      <c r="S2381">
        <v>0</v>
      </c>
      <c r="T2381">
        <v>0</v>
      </c>
      <c r="U2381">
        <v>0</v>
      </c>
      <c r="W2381" s="429">
        <f t="shared" si="51"/>
        <v>0</v>
      </c>
      <c r="X2381" s="429">
        <f t="shared" si="51"/>
        <v>0</v>
      </c>
      <c r="Y2381" s="429">
        <f t="shared" si="51"/>
        <v>0</v>
      </c>
      <c r="Z2381" s="429">
        <f t="shared" si="51"/>
        <v>0</v>
      </c>
      <c r="AA2381" s="429" t="s">
        <v>1295</v>
      </c>
    </row>
    <row r="2382" spans="1:27" x14ac:dyDescent="0.25">
      <c r="A2382" t="s">
        <v>149</v>
      </c>
      <c r="B2382" t="s">
        <v>186</v>
      </c>
      <c r="C2382" t="s">
        <v>1459</v>
      </c>
      <c r="D2382" t="s">
        <v>1497</v>
      </c>
      <c r="E2382" t="s">
        <v>1326</v>
      </c>
      <c r="F2382" t="s">
        <v>1293</v>
      </c>
      <c r="G2382" t="s">
        <v>524</v>
      </c>
      <c r="H2382" t="s">
        <v>1464</v>
      </c>
      <c r="I2382" t="s">
        <v>186</v>
      </c>
      <c r="J2382" t="s">
        <v>1406</v>
      </c>
      <c r="K2382" t="s">
        <v>1398</v>
      </c>
      <c r="L2382">
        <v>0</v>
      </c>
      <c r="M2382">
        <v>0</v>
      </c>
      <c r="N2382">
        <v>0</v>
      </c>
      <c r="O2382">
        <v>0</v>
      </c>
      <c r="P2382">
        <v>0</v>
      </c>
      <c r="Q2382">
        <v>0</v>
      </c>
      <c r="R2382">
        <v>0</v>
      </c>
      <c r="S2382">
        <v>0</v>
      </c>
      <c r="T2382">
        <v>0</v>
      </c>
      <c r="U2382">
        <v>0</v>
      </c>
      <c r="W2382" s="429">
        <f t="shared" si="51"/>
        <v>0</v>
      </c>
      <c r="X2382" s="429">
        <f t="shared" si="51"/>
        <v>0</v>
      </c>
      <c r="Y2382" s="429">
        <f t="shared" si="51"/>
        <v>0</v>
      </c>
      <c r="Z2382" s="429">
        <f t="shared" si="51"/>
        <v>0</v>
      </c>
      <c r="AA2382" s="429" t="s">
        <v>1295</v>
      </c>
    </row>
    <row r="2383" spans="1:27" x14ac:dyDescent="0.25">
      <c r="A2383" t="s">
        <v>149</v>
      </c>
      <c r="B2383" t="s">
        <v>186</v>
      </c>
      <c r="C2383" t="s">
        <v>1459</v>
      </c>
      <c r="D2383" t="s">
        <v>1497</v>
      </c>
      <c r="E2383" t="s">
        <v>1326</v>
      </c>
      <c r="F2383" t="s">
        <v>1293</v>
      </c>
      <c r="G2383" t="s">
        <v>524</v>
      </c>
      <c r="H2383" t="s">
        <v>1464</v>
      </c>
      <c r="I2383" t="s">
        <v>186</v>
      </c>
      <c r="J2383" t="s">
        <v>1416</v>
      </c>
      <c r="K2383" t="s">
        <v>1398</v>
      </c>
      <c r="L2383">
        <v>0</v>
      </c>
      <c r="M2383">
        <v>0</v>
      </c>
      <c r="N2383">
        <v>0</v>
      </c>
      <c r="O2383">
        <v>0</v>
      </c>
      <c r="P2383">
        <v>0</v>
      </c>
      <c r="Q2383">
        <v>0</v>
      </c>
      <c r="R2383">
        <v>0</v>
      </c>
      <c r="S2383">
        <v>0</v>
      </c>
      <c r="T2383">
        <v>0</v>
      </c>
      <c r="U2383">
        <v>0</v>
      </c>
      <c r="W2383" s="429">
        <f t="shared" si="51"/>
        <v>0</v>
      </c>
      <c r="X2383" s="429">
        <f t="shared" si="51"/>
        <v>0</v>
      </c>
      <c r="Y2383" s="429">
        <f t="shared" si="51"/>
        <v>0</v>
      </c>
      <c r="Z2383" s="429">
        <f t="shared" si="51"/>
        <v>0</v>
      </c>
      <c r="AA2383" s="429" t="s">
        <v>1295</v>
      </c>
    </row>
    <row r="2384" spans="1:27" x14ac:dyDescent="0.25">
      <c r="A2384" t="s">
        <v>149</v>
      </c>
      <c r="B2384" t="s">
        <v>186</v>
      </c>
      <c r="C2384" t="s">
        <v>1459</v>
      </c>
      <c r="D2384" t="s">
        <v>1325</v>
      </c>
      <c r="E2384" t="s">
        <v>1499</v>
      </c>
      <c r="F2384" t="s">
        <v>1292</v>
      </c>
      <c r="G2384" t="s">
        <v>524</v>
      </c>
      <c r="H2384" t="s">
        <v>1460</v>
      </c>
      <c r="I2384" t="s">
        <v>561</v>
      </c>
      <c r="J2384" t="s">
        <v>1328</v>
      </c>
      <c r="K2384" t="s">
        <v>1329</v>
      </c>
      <c r="L2384">
        <v>0.61377412314011748</v>
      </c>
      <c r="M2384">
        <v>7.9646356659500532E-3</v>
      </c>
      <c r="N2384">
        <v>0.93817555691709387</v>
      </c>
      <c r="O2384">
        <v>1.5821640341900643E-4</v>
      </c>
      <c r="P2384">
        <v>5.2227561723412171E-3</v>
      </c>
      <c r="Q2384">
        <v>5.2227561723412171E-3</v>
      </c>
      <c r="R2384">
        <v>292.95379000714502</v>
      </c>
      <c r="S2384">
        <v>1.3071276330818713</v>
      </c>
      <c r="T2384">
        <v>1.5603049901522138E-4</v>
      </c>
      <c r="U2384">
        <v>325.67847792289837</v>
      </c>
      <c r="W2384" s="429">
        <f t="shared" si="51"/>
        <v>292.95379000714502</v>
      </c>
      <c r="X2384" s="429">
        <f t="shared" si="51"/>
        <v>1.3071276330818713</v>
      </c>
      <c r="Y2384" s="429">
        <f t="shared" si="51"/>
        <v>1.5603049901522138E-4</v>
      </c>
      <c r="Z2384" s="429">
        <f t="shared" si="51"/>
        <v>325.67847792289837</v>
      </c>
      <c r="AA2384" s="429" t="s">
        <v>1295</v>
      </c>
    </row>
    <row r="2385" spans="1:27" x14ac:dyDescent="0.25">
      <c r="A2385" t="s">
        <v>149</v>
      </c>
      <c r="B2385" t="s">
        <v>186</v>
      </c>
      <c r="C2385" t="s">
        <v>1459</v>
      </c>
      <c r="D2385" t="s">
        <v>1325</v>
      </c>
      <c r="E2385" t="s">
        <v>1499</v>
      </c>
      <c r="F2385" t="s">
        <v>1292</v>
      </c>
      <c r="G2385" t="s">
        <v>524</v>
      </c>
      <c r="H2385" t="s">
        <v>1461</v>
      </c>
      <c r="I2385" t="s">
        <v>534</v>
      </c>
      <c r="J2385" t="s">
        <v>1328</v>
      </c>
      <c r="K2385" t="s">
        <v>1329</v>
      </c>
      <c r="L2385">
        <v>84.39394193176615</v>
      </c>
      <c r="M2385">
        <v>1.0951374040681321</v>
      </c>
      <c r="N2385">
        <v>128.99913907610039</v>
      </c>
      <c r="O2385">
        <v>2.1754755470113383E-2</v>
      </c>
      <c r="P2385">
        <v>0.71812897369691742</v>
      </c>
      <c r="Q2385">
        <v>0.71812897369691742</v>
      </c>
      <c r="R2385">
        <v>40281.146125982435</v>
      </c>
      <c r="S2385">
        <v>179.73004954875728</v>
      </c>
      <c r="T2385">
        <v>2.1454193614592942E-2</v>
      </c>
      <c r="U2385">
        <v>44780.790714398521</v>
      </c>
      <c r="W2385" s="429">
        <f t="shared" si="51"/>
        <v>40281.146125982435</v>
      </c>
      <c r="X2385" s="429">
        <f t="shared" si="51"/>
        <v>179.73004954875728</v>
      </c>
      <c r="Y2385" s="429">
        <f t="shared" si="51"/>
        <v>2.1454193614592942E-2</v>
      </c>
      <c r="Z2385" s="429">
        <f t="shared" si="51"/>
        <v>44780.790714398521</v>
      </c>
      <c r="AA2385" s="429" t="s">
        <v>1295</v>
      </c>
    </row>
    <row r="2386" spans="1:27" x14ac:dyDescent="0.25">
      <c r="A2386" t="s">
        <v>149</v>
      </c>
      <c r="B2386" t="s">
        <v>186</v>
      </c>
      <c r="C2386" t="s">
        <v>1459</v>
      </c>
      <c r="D2386" t="s">
        <v>1325</v>
      </c>
      <c r="E2386" t="s">
        <v>1499</v>
      </c>
      <c r="F2386" t="s">
        <v>1292</v>
      </c>
      <c r="G2386" t="s">
        <v>524</v>
      </c>
      <c r="H2386" t="s">
        <v>1462</v>
      </c>
      <c r="I2386" t="s">
        <v>1463</v>
      </c>
      <c r="J2386" t="s">
        <v>1328</v>
      </c>
      <c r="K2386" t="s">
        <v>1329</v>
      </c>
      <c r="L2386">
        <v>23.937190802464578</v>
      </c>
      <c r="M2386">
        <v>0.31062079097205203</v>
      </c>
      <c r="N2386">
        <v>36.588846719766657</v>
      </c>
      <c r="O2386">
        <v>6.1704397333412504E-3</v>
      </c>
      <c r="P2386">
        <v>0.20368749072130746</v>
      </c>
      <c r="Q2386">
        <v>0.20368749072130746</v>
      </c>
      <c r="R2386">
        <v>11425.197810278654</v>
      </c>
      <c r="S2386">
        <v>50.977977690192965</v>
      </c>
      <c r="T2386">
        <v>6.0851894615936335E-3</v>
      </c>
      <c r="U2386">
        <v>12701.460638993032</v>
      </c>
      <c r="W2386" s="429">
        <f t="shared" si="51"/>
        <v>11425.197810278654</v>
      </c>
      <c r="X2386" s="429">
        <f t="shared" si="51"/>
        <v>50.977977690192965</v>
      </c>
      <c r="Y2386" s="429">
        <f t="shared" si="51"/>
        <v>6.0851894615936335E-3</v>
      </c>
      <c r="Z2386" s="429">
        <f t="shared" si="51"/>
        <v>12701.460638993032</v>
      </c>
      <c r="AA2386" s="429" t="s">
        <v>1295</v>
      </c>
    </row>
    <row r="2387" spans="1:27" x14ac:dyDescent="0.25">
      <c r="A2387" t="s">
        <v>149</v>
      </c>
      <c r="B2387" t="s">
        <v>186</v>
      </c>
      <c r="C2387" t="s">
        <v>1459</v>
      </c>
      <c r="D2387" t="s">
        <v>1325</v>
      </c>
      <c r="E2387" t="s">
        <v>1499</v>
      </c>
      <c r="F2387" t="s">
        <v>1292</v>
      </c>
      <c r="G2387" t="s">
        <v>524</v>
      </c>
      <c r="H2387" t="s">
        <v>1464</v>
      </c>
      <c r="I2387" t="s">
        <v>186</v>
      </c>
      <c r="J2387" t="s">
        <v>1328</v>
      </c>
      <c r="K2387" t="s">
        <v>1329</v>
      </c>
      <c r="L2387">
        <v>49.715703974349509</v>
      </c>
      <c r="M2387">
        <v>0.64513548894195416</v>
      </c>
      <c r="N2387">
        <v>75.992220110284578</v>
      </c>
      <c r="O2387">
        <v>1.281552867693952E-2</v>
      </c>
      <c r="P2387">
        <v>0.42304324995963855</v>
      </c>
      <c r="Q2387">
        <v>0.42304324995963855</v>
      </c>
      <c r="R2387">
        <v>23729.256990578746</v>
      </c>
      <c r="S2387">
        <v>105.87733827963157</v>
      </c>
      <c r="T2387">
        <v>1.2638470420232932E-2</v>
      </c>
      <c r="U2387">
        <v>26379.956711754767</v>
      </c>
      <c r="W2387" s="429">
        <f t="shared" si="51"/>
        <v>23729.256990578746</v>
      </c>
      <c r="X2387" s="429">
        <f t="shared" si="51"/>
        <v>105.87733827963157</v>
      </c>
      <c r="Y2387" s="429">
        <f t="shared" si="51"/>
        <v>1.2638470420232932E-2</v>
      </c>
      <c r="Z2387" s="429">
        <f t="shared" si="51"/>
        <v>26379.956711754767</v>
      </c>
      <c r="AA2387" s="429" t="s">
        <v>1295</v>
      </c>
    </row>
    <row r="2388" spans="1:27" x14ac:dyDescent="0.25">
      <c r="A2388" t="s">
        <v>149</v>
      </c>
      <c r="B2388" t="s">
        <v>186</v>
      </c>
      <c r="C2388" t="s">
        <v>1459</v>
      </c>
      <c r="D2388" t="s">
        <v>1325</v>
      </c>
      <c r="E2388" t="s">
        <v>1499</v>
      </c>
      <c r="F2388" t="s">
        <v>1292</v>
      </c>
      <c r="G2388" t="s">
        <v>524</v>
      </c>
      <c r="H2388" t="s">
        <v>1460</v>
      </c>
      <c r="I2388" t="s">
        <v>561</v>
      </c>
      <c r="J2388" t="s">
        <v>1330</v>
      </c>
      <c r="K2388" t="s">
        <v>1331</v>
      </c>
      <c r="L2388">
        <v>0</v>
      </c>
      <c r="M2388">
        <v>0</v>
      </c>
      <c r="N2388">
        <v>0</v>
      </c>
      <c r="O2388">
        <v>0</v>
      </c>
      <c r="P2388">
        <v>0</v>
      </c>
      <c r="Q2388">
        <v>0</v>
      </c>
      <c r="R2388">
        <v>0</v>
      </c>
      <c r="S2388">
        <v>0</v>
      </c>
      <c r="T2388">
        <v>0</v>
      </c>
      <c r="U2388">
        <v>0</v>
      </c>
      <c r="W2388" s="429">
        <f t="shared" si="51"/>
        <v>0</v>
      </c>
      <c r="X2388" s="429">
        <f t="shared" si="51"/>
        <v>0</v>
      </c>
      <c r="Y2388" s="429">
        <f t="shared" si="51"/>
        <v>0</v>
      </c>
      <c r="Z2388" s="429">
        <f t="shared" si="51"/>
        <v>0</v>
      </c>
      <c r="AA2388" s="429" t="s">
        <v>1296</v>
      </c>
    </row>
    <row r="2389" spans="1:27" x14ac:dyDescent="0.25">
      <c r="A2389" t="s">
        <v>149</v>
      </c>
      <c r="B2389" t="s">
        <v>186</v>
      </c>
      <c r="C2389" t="s">
        <v>1459</v>
      </c>
      <c r="D2389" t="s">
        <v>1325</v>
      </c>
      <c r="E2389" t="s">
        <v>1499</v>
      </c>
      <c r="F2389" t="s">
        <v>1292</v>
      </c>
      <c r="G2389" t="s">
        <v>524</v>
      </c>
      <c r="H2389" t="s">
        <v>1461</v>
      </c>
      <c r="I2389" t="s">
        <v>534</v>
      </c>
      <c r="J2389" t="s">
        <v>1330</v>
      </c>
      <c r="K2389" t="s">
        <v>1331</v>
      </c>
      <c r="L2389">
        <v>0</v>
      </c>
      <c r="M2389">
        <v>0</v>
      </c>
      <c r="N2389">
        <v>0</v>
      </c>
      <c r="O2389">
        <v>0</v>
      </c>
      <c r="P2389">
        <v>0</v>
      </c>
      <c r="Q2389">
        <v>0</v>
      </c>
      <c r="R2389">
        <v>0</v>
      </c>
      <c r="S2389">
        <v>0</v>
      </c>
      <c r="T2389">
        <v>0</v>
      </c>
      <c r="U2389">
        <v>0</v>
      </c>
      <c r="W2389" s="429">
        <f t="shared" si="51"/>
        <v>0</v>
      </c>
      <c r="X2389" s="429">
        <f t="shared" si="51"/>
        <v>0</v>
      </c>
      <c r="Y2389" s="429">
        <f t="shared" si="51"/>
        <v>0</v>
      </c>
      <c r="Z2389" s="429">
        <f t="shared" si="51"/>
        <v>0</v>
      </c>
      <c r="AA2389" s="429" t="s">
        <v>1296</v>
      </c>
    </row>
    <row r="2390" spans="1:27" x14ac:dyDescent="0.25">
      <c r="A2390" t="s">
        <v>149</v>
      </c>
      <c r="B2390" t="s">
        <v>186</v>
      </c>
      <c r="C2390" t="s">
        <v>1459</v>
      </c>
      <c r="D2390" t="s">
        <v>1325</v>
      </c>
      <c r="E2390" t="s">
        <v>1499</v>
      </c>
      <c r="F2390" t="s">
        <v>1292</v>
      </c>
      <c r="G2390" t="s">
        <v>524</v>
      </c>
      <c r="H2390" t="s">
        <v>1462</v>
      </c>
      <c r="I2390" t="s">
        <v>1463</v>
      </c>
      <c r="J2390" t="s">
        <v>1330</v>
      </c>
      <c r="K2390" t="s">
        <v>1331</v>
      </c>
      <c r="L2390">
        <v>0</v>
      </c>
      <c r="M2390">
        <v>0</v>
      </c>
      <c r="N2390">
        <v>0</v>
      </c>
      <c r="O2390">
        <v>0</v>
      </c>
      <c r="P2390">
        <v>0</v>
      </c>
      <c r="Q2390">
        <v>0</v>
      </c>
      <c r="R2390">
        <v>0</v>
      </c>
      <c r="S2390">
        <v>0</v>
      </c>
      <c r="T2390">
        <v>0</v>
      </c>
      <c r="U2390">
        <v>0</v>
      </c>
      <c r="W2390" s="429">
        <f t="shared" si="51"/>
        <v>0</v>
      </c>
      <c r="X2390" s="429">
        <f t="shared" si="51"/>
        <v>0</v>
      </c>
      <c r="Y2390" s="429">
        <f t="shared" si="51"/>
        <v>0</v>
      </c>
      <c r="Z2390" s="429">
        <f t="shared" si="51"/>
        <v>0</v>
      </c>
      <c r="AA2390" s="429" t="s">
        <v>1296</v>
      </c>
    </row>
    <row r="2391" spans="1:27" x14ac:dyDescent="0.25">
      <c r="A2391" t="s">
        <v>149</v>
      </c>
      <c r="B2391" t="s">
        <v>186</v>
      </c>
      <c r="C2391" t="s">
        <v>1459</v>
      </c>
      <c r="D2391" t="s">
        <v>1325</v>
      </c>
      <c r="E2391" t="s">
        <v>1499</v>
      </c>
      <c r="F2391" t="s">
        <v>1292</v>
      </c>
      <c r="G2391" t="s">
        <v>524</v>
      </c>
      <c r="H2391" t="s">
        <v>1464</v>
      </c>
      <c r="I2391" t="s">
        <v>186</v>
      </c>
      <c r="J2391" t="s">
        <v>1330</v>
      </c>
      <c r="K2391" t="s">
        <v>1331</v>
      </c>
      <c r="L2391">
        <v>0</v>
      </c>
      <c r="M2391">
        <v>0</v>
      </c>
      <c r="N2391">
        <v>0</v>
      </c>
      <c r="O2391">
        <v>0</v>
      </c>
      <c r="P2391">
        <v>0</v>
      </c>
      <c r="Q2391">
        <v>0</v>
      </c>
      <c r="R2391">
        <v>0</v>
      </c>
      <c r="S2391">
        <v>0</v>
      </c>
      <c r="T2391">
        <v>0</v>
      </c>
      <c r="U2391">
        <v>0</v>
      </c>
      <c r="W2391" s="429">
        <f t="shared" si="51"/>
        <v>0</v>
      </c>
      <c r="X2391" s="429">
        <f t="shared" si="51"/>
        <v>0</v>
      </c>
      <c r="Y2391" s="429">
        <f t="shared" si="51"/>
        <v>0</v>
      </c>
      <c r="Z2391" s="429">
        <f t="shared" si="51"/>
        <v>0</v>
      </c>
      <c r="AA2391" s="429" t="s">
        <v>1296</v>
      </c>
    </row>
    <row r="2392" spans="1:27" x14ac:dyDescent="0.25">
      <c r="A2392" t="s">
        <v>149</v>
      </c>
      <c r="B2392" t="s">
        <v>186</v>
      </c>
      <c r="C2392" t="s">
        <v>1459</v>
      </c>
      <c r="D2392" t="s">
        <v>1325</v>
      </c>
      <c r="E2392" t="s">
        <v>1499</v>
      </c>
      <c r="F2392" t="s">
        <v>1292</v>
      </c>
      <c r="G2392" t="s">
        <v>524</v>
      </c>
      <c r="H2392" t="s">
        <v>1460</v>
      </c>
      <c r="I2392" t="s">
        <v>561</v>
      </c>
      <c r="J2392" t="s">
        <v>1330</v>
      </c>
      <c r="K2392" t="s">
        <v>1333</v>
      </c>
      <c r="L2392">
        <v>0</v>
      </c>
      <c r="M2392">
        <v>4.4943791440286108E-3</v>
      </c>
      <c r="N2392">
        <v>0</v>
      </c>
      <c r="O2392">
        <v>0</v>
      </c>
      <c r="P2392">
        <v>0</v>
      </c>
      <c r="Q2392">
        <v>0</v>
      </c>
      <c r="R2392">
        <v>7.6077670708193882E-3</v>
      </c>
      <c r="S2392">
        <v>4.1753206344828403E-2</v>
      </c>
      <c r="T2392">
        <v>0</v>
      </c>
      <c r="U2392">
        <v>1.0514379256915296</v>
      </c>
      <c r="W2392" s="429">
        <f t="shared" si="51"/>
        <v>7.6077670708193882E-3</v>
      </c>
      <c r="X2392" s="429">
        <f t="shared" si="51"/>
        <v>4.1753206344828403E-2</v>
      </c>
      <c r="Y2392" s="429">
        <f t="shared" si="51"/>
        <v>0</v>
      </c>
      <c r="Z2392" s="429">
        <f t="shared" si="51"/>
        <v>1.0514379256915296</v>
      </c>
      <c r="AA2392" s="429" t="s">
        <v>1296</v>
      </c>
    </row>
    <row r="2393" spans="1:27" x14ac:dyDescent="0.25">
      <c r="A2393" t="s">
        <v>149</v>
      </c>
      <c r="B2393" t="s">
        <v>186</v>
      </c>
      <c r="C2393" t="s">
        <v>1459</v>
      </c>
      <c r="D2393" t="s">
        <v>1325</v>
      </c>
      <c r="E2393" t="s">
        <v>1499</v>
      </c>
      <c r="F2393" t="s">
        <v>1292</v>
      </c>
      <c r="G2393" t="s">
        <v>524</v>
      </c>
      <c r="H2393" t="s">
        <v>1461</v>
      </c>
      <c r="I2393" t="s">
        <v>534</v>
      </c>
      <c r="J2393" t="s">
        <v>1330</v>
      </c>
      <c r="K2393" t="s">
        <v>1333</v>
      </c>
      <c r="L2393">
        <v>0</v>
      </c>
      <c r="M2393">
        <v>0.61797713230393381</v>
      </c>
      <c r="N2393">
        <v>0</v>
      </c>
      <c r="O2393">
        <v>0</v>
      </c>
      <c r="P2393">
        <v>0</v>
      </c>
      <c r="Q2393">
        <v>0</v>
      </c>
      <c r="R2393">
        <v>1.0460679722376658</v>
      </c>
      <c r="S2393">
        <v>5.7410658724139045</v>
      </c>
      <c r="T2393">
        <v>0</v>
      </c>
      <c r="U2393">
        <v>144.57271478258528</v>
      </c>
      <c r="W2393" s="429">
        <f t="shared" si="51"/>
        <v>1.0460679722376658</v>
      </c>
      <c r="X2393" s="429">
        <f t="shared" si="51"/>
        <v>5.7410658724139045</v>
      </c>
      <c r="Y2393" s="429">
        <f t="shared" si="51"/>
        <v>0</v>
      </c>
      <c r="Z2393" s="429">
        <f t="shared" si="51"/>
        <v>144.57271478258528</v>
      </c>
      <c r="AA2393" s="429" t="s">
        <v>1296</v>
      </c>
    </row>
    <row r="2394" spans="1:27" x14ac:dyDescent="0.25">
      <c r="A2394" t="s">
        <v>149</v>
      </c>
      <c r="B2394" t="s">
        <v>186</v>
      </c>
      <c r="C2394" t="s">
        <v>1459</v>
      </c>
      <c r="D2394" t="s">
        <v>1325</v>
      </c>
      <c r="E2394" t="s">
        <v>1499</v>
      </c>
      <c r="F2394" t="s">
        <v>1292</v>
      </c>
      <c r="G2394" t="s">
        <v>524</v>
      </c>
      <c r="H2394" t="s">
        <v>1462</v>
      </c>
      <c r="I2394" t="s">
        <v>1463</v>
      </c>
      <c r="J2394" t="s">
        <v>1330</v>
      </c>
      <c r="K2394" t="s">
        <v>1333</v>
      </c>
      <c r="L2394">
        <v>0</v>
      </c>
      <c r="M2394">
        <v>0.17528078661711577</v>
      </c>
      <c r="N2394">
        <v>0</v>
      </c>
      <c r="O2394">
        <v>0</v>
      </c>
      <c r="P2394">
        <v>0</v>
      </c>
      <c r="Q2394">
        <v>0</v>
      </c>
      <c r="R2394">
        <v>0.29670291576195607</v>
      </c>
      <c r="S2394">
        <v>1.6283750474483074</v>
      </c>
      <c r="T2394">
        <v>0</v>
      </c>
      <c r="U2394">
        <v>41.00607910196964</v>
      </c>
      <c r="W2394" s="429">
        <f t="shared" si="51"/>
        <v>0.29670291576195607</v>
      </c>
      <c r="X2394" s="429">
        <f t="shared" si="51"/>
        <v>1.6283750474483074</v>
      </c>
      <c r="Y2394" s="429">
        <f t="shared" si="51"/>
        <v>0</v>
      </c>
      <c r="Z2394" s="429">
        <f t="shared" si="51"/>
        <v>41.00607910196964</v>
      </c>
      <c r="AA2394" s="429" t="s">
        <v>1296</v>
      </c>
    </row>
    <row r="2395" spans="1:27" x14ac:dyDescent="0.25">
      <c r="A2395" t="s">
        <v>149</v>
      </c>
      <c r="B2395" t="s">
        <v>186</v>
      </c>
      <c r="C2395" t="s">
        <v>1459</v>
      </c>
      <c r="D2395" t="s">
        <v>1325</v>
      </c>
      <c r="E2395" t="s">
        <v>1499</v>
      </c>
      <c r="F2395" t="s">
        <v>1292</v>
      </c>
      <c r="G2395" t="s">
        <v>524</v>
      </c>
      <c r="H2395" t="s">
        <v>1464</v>
      </c>
      <c r="I2395" t="s">
        <v>186</v>
      </c>
      <c r="J2395" t="s">
        <v>1330</v>
      </c>
      <c r="K2395" t="s">
        <v>1333</v>
      </c>
      <c r="L2395">
        <v>0</v>
      </c>
      <c r="M2395">
        <v>0.36404471066631738</v>
      </c>
      <c r="N2395">
        <v>0</v>
      </c>
      <c r="O2395">
        <v>0</v>
      </c>
      <c r="P2395">
        <v>0</v>
      </c>
      <c r="Q2395">
        <v>0</v>
      </c>
      <c r="R2395">
        <v>0.61622913273637026</v>
      </c>
      <c r="S2395">
        <v>3.3820097139310996</v>
      </c>
      <c r="T2395">
        <v>0</v>
      </c>
      <c r="U2395">
        <v>85.166471981013856</v>
      </c>
      <c r="W2395" s="429">
        <f t="shared" si="51"/>
        <v>0.61622913273637026</v>
      </c>
      <c r="X2395" s="429">
        <f t="shared" si="51"/>
        <v>3.3820097139310996</v>
      </c>
      <c r="Y2395" s="429">
        <f t="shared" si="51"/>
        <v>0</v>
      </c>
      <c r="Z2395" s="429">
        <f t="shared" si="51"/>
        <v>85.166471981013856</v>
      </c>
      <c r="AA2395" s="429" t="s">
        <v>1296</v>
      </c>
    </row>
    <row r="2396" spans="1:27" x14ac:dyDescent="0.25">
      <c r="A2396" t="s">
        <v>149</v>
      </c>
      <c r="B2396" t="s">
        <v>186</v>
      </c>
      <c r="C2396" t="s">
        <v>1459</v>
      </c>
      <c r="D2396" t="s">
        <v>1325</v>
      </c>
      <c r="E2396" t="s">
        <v>1499</v>
      </c>
      <c r="F2396" t="s">
        <v>1292</v>
      </c>
      <c r="G2396" t="s">
        <v>524</v>
      </c>
      <c r="H2396" t="s">
        <v>1460</v>
      </c>
      <c r="I2396" t="s">
        <v>561</v>
      </c>
      <c r="J2396" t="s">
        <v>1334</v>
      </c>
      <c r="K2396" t="s">
        <v>1335</v>
      </c>
      <c r="L2396">
        <v>0</v>
      </c>
      <c r="M2396">
        <v>0</v>
      </c>
      <c r="N2396">
        <v>0</v>
      </c>
      <c r="O2396">
        <v>0</v>
      </c>
      <c r="P2396">
        <v>0</v>
      </c>
      <c r="Q2396">
        <v>0</v>
      </c>
      <c r="R2396">
        <v>0</v>
      </c>
      <c r="S2396">
        <v>0</v>
      </c>
      <c r="T2396">
        <v>0</v>
      </c>
      <c r="U2396">
        <v>0</v>
      </c>
      <c r="W2396" s="429">
        <f t="shared" si="51"/>
        <v>0</v>
      </c>
      <c r="X2396" s="429">
        <f t="shared" si="51"/>
        <v>0</v>
      </c>
      <c r="Y2396" s="429">
        <f t="shared" si="51"/>
        <v>0</v>
      </c>
      <c r="Z2396" s="429">
        <f t="shared" si="51"/>
        <v>0</v>
      </c>
      <c r="AA2396" s="429" t="s">
        <v>1296</v>
      </c>
    </row>
    <row r="2397" spans="1:27" x14ac:dyDescent="0.25">
      <c r="A2397" t="s">
        <v>149</v>
      </c>
      <c r="B2397" t="s">
        <v>186</v>
      </c>
      <c r="C2397" t="s">
        <v>1459</v>
      </c>
      <c r="D2397" t="s">
        <v>1325</v>
      </c>
      <c r="E2397" t="s">
        <v>1499</v>
      </c>
      <c r="F2397" t="s">
        <v>1292</v>
      </c>
      <c r="G2397" t="s">
        <v>524</v>
      </c>
      <c r="H2397" t="s">
        <v>1461</v>
      </c>
      <c r="I2397" t="s">
        <v>534</v>
      </c>
      <c r="J2397" t="s">
        <v>1334</v>
      </c>
      <c r="K2397" t="s">
        <v>1335</v>
      </c>
      <c r="L2397">
        <v>0</v>
      </c>
      <c r="M2397">
        <v>0</v>
      </c>
      <c r="N2397">
        <v>0</v>
      </c>
      <c r="O2397">
        <v>0</v>
      </c>
      <c r="P2397">
        <v>0</v>
      </c>
      <c r="Q2397">
        <v>0</v>
      </c>
      <c r="R2397">
        <v>0</v>
      </c>
      <c r="S2397">
        <v>0</v>
      </c>
      <c r="T2397">
        <v>0</v>
      </c>
      <c r="U2397">
        <v>0</v>
      </c>
      <c r="W2397" s="429">
        <f t="shared" si="51"/>
        <v>0</v>
      </c>
      <c r="X2397" s="429">
        <f t="shared" si="51"/>
        <v>0</v>
      </c>
      <c r="Y2397" s="429">
        <f t="shared" si="51"/>
        <v>0</v>
      </c>
      <c r="Z2397" s="429">
        <f t="shared" si="51"/>
        <v>0</v>
      </c>
      <c r="AA2397" s="429" t="s">
        <v>1296</v>
      </c>
    </row>
    <row r="2398" spans="1:27" x14ac:dyDescent="0.25">
      <c r="A2398" t="s">
        <v>149</v>
      </c>
      <c r="B2398" t="s">
        <v>186</v>
      </c>
      <c r="C2398" t="s">
        <v>1459</v>
      </c>
      <c r="D2398" t="s">
        <v>1325</v>
      </c>
      <c r="E2398" t="s">
        <v>1499</v>
      </c>
      <c r="F2398" t="s">
        <v>1292</v>
      </c>
      <c r="G2398" t="s">
        <v>524</v>
      </c>
      <c r="H2398" t="s">
        <v>1462</v>
      </c>
      <c r="I2398" t="s">
        <v>1463</v>
      </c>
      <c r="J2398" t="s">
        <v>1334</v>
      </c>
      <c r="K2398" t="s">
        <v>1335</v>
      </c>
      <c r="L2398">
        <v>0</v>
      </c>
      <c r="M2398">
        <v>0</v>
      </c>
      <c r="N2398">
        <v>0</v>
      </c>
      <c r="O2398">
        <v>0</v>
      </c>
      <c r="P2398">
        <v>0</v>
      </c>
      <c r="Q2398">
        <v>0</v>
      </c>
      <c r="R2398">
        <v>0</v>
      </c>
      <c r="S2398">
        <v>0</v>
      </c>
      <c r="T2398">
        <v>0</v>
      </c>
      <c r="U2398">
        <v>0</v>
      </c>
      <c r="W2398" s="429">
        <f t="shared" si="51"/>
        <v>0</v>
      </c>
      <c r="X2398" s="429">
        <f t="shared" si="51"/>
        <v>0</v>
      </c>
      <c r="Y2398" s="429">
        <f t="shared" si="51"/>
        <v>0</v>
      </c>
      <c r="Z2398" s="429">
        <f t="shared" si="51"/>
        <v>0</v>
      </c>
      <c r="AA2398" s="429" t="s">
        <v>1296</v>
      </c>
    </row>
    <row r="2399" spans="1:27" x14ac:dyDescent="0.25">
      <c r="A2399" t="s">
        <v>149</v>
      </c>
      <c r="B2399" t="s">
        <v>186</v>
      </c>
      <c r="C2399" t="s">
        <v>1459</v>
      </c>
      <c r="D2399" t="s">
        <v>1325</v>
      </c>
      <c r="E2399" t="s">
        <v>1499</v>
      </c>
      <c r="F2399" t="s">
        <v>1292</v>
      </c>
      <c r="G2399" t="s">
        <v>524</v>
      </c>
      <c r="H2399" t="s">
        <v>1464</v>
      </c>
      <c r="I2399" t="s">
        <v>186</v>
      </c>
      <c r="J2399" t="s">
        <v>1334</v>
      </c>
      <c r="K2399" t="s">
        <v>1335</v>
      </c>
      <c r="L2399">
        <v>0</v>
      </c>
      <c r="M2399">
        <v>0</v>
      </c>
      <c r="N2399">
        <v>0</v>
      </c>
      <c r="O2399">
        <v>0</v>
      </c>
      <c r="P2399">
        <v>0</v>
      </c>
      <c r="Q2399">
        <v>0</v>
      </c>
      <c r="R2399">
        <v>0</v>
      </c>
      <c r="S2399">
        <v>0</v>
      </c>
      <c r="T2399">
        <v>0</v>
      </c>
      <c r="U2399">
        <v>0</v>
      </c>
      <c r="W2399" s="429">
        <f t="shared" si="51"/>
        <v>0</v>
      </c>
      <c r="X2399" s="429">
        <f t="shared" si="51"/>
        <v>0</v>
      </c>
      <c r="Y2399" s="429">
        <f t="shared" si="51"/>
        <v>0</v>
      </c>
      <c r="Z2399" s="429">
        <f t="shared" si="51"/>
        <v>0</v>
      </c>
      <c r="AA2399" s="429" t="s">
        <v>1296</v>
      </c>
    </row>
    <row r="2400" spans="1:27" x14ac:dyDescent="0.25">
      <c r="A2400" t="s">
        <v>149</v>
      </c>
      <c r="B2400" t="s">
        <v>186</v>
      </c>
      <c r="C2400" t="s">
        <v>1459</v>
      </c>
      <c r="D2400" t="s">
        <v>1325</v>
      </c>
      <c r="E2400" t="s">
        <v>1499</v>
      </c>
      <c r="F2400" t="s">
        <v>1292</v>
      </c>
      <c r="G2400" t="s">
        <v>524</v>
      </c>
      <c r="H2400" t="s">
        <v>1460</v>
      </c>
      <c r="I2400" t="s">
        <v>561</v>
      </c>
      <c r="J2400" t="s">
        <v>1334</v>
      </c>
      <c r="K2400" t="s">
        <v>1336</v>
      </c>
      <c r="L2400">
        <v>0</v>
      </c>
      <c r="M2400">
        <v>0</v>
      </c>
      <c r="N2400">
        <v>0</v>
      </c>
      <c r="O2400">
        <v>0</v>
      </c>
      <c r="P2400">
        <v>0</v>
      </c>
      <c r="Q2400">
        <v>0</v>
      </c>
      <c r="R2400">
        <v>0</v>
      </c>
      <c r="S2400">
        <v>0</v>
      </c>
      <c r="T2400">
        <v>0</v>
      </c>
      <c r="U2400">
        <v>0</v>
      </c>
      <c r="W2400" s="429">
        <f t="shared" si="51"/>
        <v>0</v>
      </c>
      <c r="X2400" s="429">
        <f t="shared" si="51"/>
        <v>0</v>
      </c>
      <c r="Y2400" s="429">
        <f t="shared" si="51"/>
        <v>0</v>
      </c>
      <c r="Z2400" s="429">
        <f t="shared" si="51"/>
        <v>0</v>
      </c>
      <c r="AA2400" s="429" t="s">
        <v>1296</v>
      </c>
    </row>
    <row r="2401" spans="1:27" x14ac:dyDescent="0.25">
      <c r="A2401" t="s">
        <v>149</v>
      </c>
      <c r="B2401" t="s">
        <v>186</v>
      </c>
      <c r="C2401" t="s">
        <v>1459</v>
      </c>
      <c r="D2401" t="s">
        <v>1325</v>
      </c>
      <c r="E2401" t="s">
        <v>1499</v>
      </c>
      <c r="F2401" t="s">
        <v>1292</v>
      </c>
      <c r="G2401" t="s">
        <v>524</v>
      </c>
      <c r="H2401" t="s">
        <v>1461</v>
      </c>
      <c r="I2401" t="s">
        <v>534</v>
      </c>
      <c r="J2401" t="s">
        <v>1334</v>
      </c>
      <c r="K2401" t="s">
        <v>1336</v>
      </c>
      <c r="L2401">
        <v>0</v>
      </c>
      <c r="M2401">
        <v>5.3754026619880646</v>
      </c>
      <c r="N2401">
        <v>0</v>
      </c>
      <c r="O2401">
        <v>0</v>
      </c>
      <c r="P2401">
        <v>0</v>
      </c>
      <c r="Q2401">
        <v>0</v>
      </c>
      <c r="R2401">
        <v>9.0991013561020893</v>
      </c>
      <c r="S2401">
        <v>49.937997961459651</v>
      </c>
      <c r="T2401">
        <v>0</v>
      </c>
      <c r="U2401">
        <v>1257.5490503925932</v>
      </c>
      <c r="W2401" s="429">
        <f t="shared" si="51"/>
        <v>9.0991013561020893</v>
      </c>
      <c r="X2401" s="429">
        <f t="shared" si="51"/>
        <v>49.937997961459651</v>
      </c>
      <c r="Y2401" s="429">
        <f t="shared" si="51"/>
        <v>0</v>
      </c>
      <c r="Z2401" s="429">
        <f t="shared" si="51"/>
        <v>1257.5490503925932</v>
      </c>
      <c r="AA2401" s="429" t="s">
        <v>1296</v>
      </c>
    </row>
    <row r="2402" spans="1:27" x14ac:dyDescent="0.25">
      <c r="A2402" t="s">
        <v>149</v>
      </c>
      <c r="B2402" t="s">
        <v>186</v>
      </c>
      <c r="C2402" t="s">
        <v>1459</v>
      </c>
      <c r="D2402" t="s">
        <v>1325</v>
      </c>
      <c r="E2402" t="s">
        <v>1499</v>
      </c>
      <c r="F2402" t="s">
        <v>1292</v>
      </c>
      <c r="G2402" t="s">
        <v>524</v>
      </c>
      <c r="H2402" t="s">
        <v>1462</v>
      </c>
      <c r="I2402" t="s">
        <v>1463</v>
      </c>
      <c r="J2402" t="s">
        <v>1334</v>
      </c>
      <c r="K2402" t="s">
        <v>1336</v>
      </c>
      <c r="L2402">
        <v>0</v>
      </c>
      <c r="M2402">
        <v>1.4627793529961868</v>
      </c>
      <c r="N2402">
        <v>0</v>
      </c>
      <c r="O2402">
        <v>0</v>
      </c>
      <c r="P2402">
        <v>0</v>
      </c>
      <c r="Q2402">
        <v>0</v>
      </c>
      <c r="R2402">
        <v>2.4760894078962106</v>
      </c>
      <c r="S2402">
        <v>13.589358219533331</v>
      </c>
      <c r="T2402">
        <v>0</v>
      </c>
      <c r="U2402">
        <v>342.21004489622948</v>
      </c>
      <c r="W2402" s="429">
        <f t="shared" si="51"/>
        <v>2.4760894078962106</v>
      </c>
      <c r="X2402" s="429">
        <f t="shared" si="51"/>
        <v>13.589358219533331</v>
      </c>
      <c r="Y2402" s="429">
        <f t="shared" si="51"/>
        <v>0</v>
      </c>
      <c r="Z2402" s="429">
        <f t="shared" si="51"/>
        <v>342.21004489622948</v>
      </c>
      <c r="AA2402" s="429" t="s">
        <v>1296</v>
      </c>
    </row>
    <row r="2403" spans="1:27" x14ac:dyDescent="0.25">
      <c r="A2403" t="s">
        <v>149</v>
      </c>
      <c r="B2403" t="s">
        <v>186</v>
      </c>
      <c r="C2403" t="s">
        <v>1459</v>
      </c>
      <c r="D2403" t="s">
        <v>1325</v>
      </c>
      <c r="E2403" t="s">
        <v>1499</v>
      </c>
      <c r="F2403" t="s">
        <v>1292</v>
      </c>
      <c r="G2403" t="s">
        <v>524</v>
      </c>
      <c r="H2403" t="s">
        <v>1464</v>
      </c>
      <c r="I2403" t="s">
        <v>186</v>
      </c>
      <c r="J2403" t="s">
        <v>1334</v>
      </c>
      <c r="K2403" t="s">
        <v>1336</v>
      </c>
      <c r="L2403">
        <v>0</v>
      </c>
      <c r="M2403">
        <v>0.9227549159654167</v>
      </c>
      <c r="N2403">
        <v>0</v>
      </c>
      <c r="O2403">
        <v>0</v>
      </c>
      <c r="P2403">
        <v>0</v>
      </c>
      <c r="Q2403">
        <v>0</v>
      </c>
      <c r="R2403">
        <v>1.5619742436384267</v>
      </c>
      <c r="S2403">
        <v>8.5724802419480906</v>
      </c>
      <c r="T2403">
        <v>0</v>
      </c>
      <c r="U2403">
        <v>215.87398029234069</v>
      </c>
      <c r="W2403" s="429">
        <f t="shared" si="51"/>
        <v>1.5619742436384267</v>
      </c>
      <c r="X2403" s="429">
        <f t="shared" si="51"/>
        <v>8.5724802419480906</v>
      </c>
      <c r="Y2403" s="429">
        <f t="shared" si="51"/>
        <v>0</v>
      </c>
      <c r="Z2403" s="429">
        <f t="shared" si="51"/>
        <v>215.87398029234069</v>
      </c>
      <c r="AA2403" s="429" t="s">
        <v>1296</v>
      </c>
    </row>
    <row r="2404" spans="1:27" x14ac:dyDescent="0.25">
      <c r="A2404" t="s">
        <v>149</v>
      </c>
      <c r="B2404" t="s">
        <v>186</v>
      </c>
      <c r="C2404" t="s">
        <v>1459</v>
      </c>
      <c r="D2404" t="s">
        <v>1325</v>
      </c>
      <c r="E2404" t="s">
        <v>1499</v>
      </c>
      <c r="F2404" t="s">
        <v>1292</v>
      </c>
      <c r="G2404" t="s">
        <v>524</v>
      </c>
      <c r="H2404" t="s">
        <v>1460</v>
      </c>
      <c r="I2404" t="s">
        <v>561</v>
      </c>
      <c r="J2404" t="s">
        <v>1330</v>
      </c>
      <c r="K2404" t="s">
        <v>1341</v>
      </c>
      <c r="L2404">
        <v>0</v>
      </c>
      <c r="M2404">
        <v>0</v>
      </c>
      <c r="N2404">
        <v>0</v>
      </c>
      <c r="O2404">
        <v>0</v>
      </c>
      <c r="P2404">
        <v>0</v>
      </c>
      <c r="Q2404">
        <v>0</v>
      </c>
      <c r="R2404">
        <v>0</v>
      </c>
      <c r="S2404">
        <v>0</v>
      </c>
      <c r="T2404">
        <v>0</v>
      </c>
      <c r="U2404">
        <v>0</v>
      </c>
      <c r="W2404" s="429">
        <f t="shared" si="51"/>
        <v>0</v>
      </c>
      <c r="X2404" s="429">
        <f t="shared" si="51"/>
        <v>0</v>
      </c>
      <c r="Y2404" s="429">
        <f t="shared" si="51"/>
        <v>0</v>
      </c>
      <c r="Z2404" s="429">
        <f t="shared" si="51"/>
        <v>0</v>
      </c>
      <c r="AA2404" s="429" t="s">
        <v>1296</v>
      </c>
    </row>
    <row r="2405" spans="1:27" x14ac:dyDescent="0.25">
      <c r="A2405" t="s">
        <v>149</v>
      </c>
      <c r="B2405" t="s">
        <v>186</v>
      </c>
      <c r="C2405" t="s">
        <v>1459</v>
      </c>
      <c r="D2405" t="s">
        <v>1325</v>
      </c>
      <c r="E2405" t="s">
        <v>1499</v>
      </c>
      <c r="F2405" t="s">
        <v>1292</v>
      </c>
      <c r="G2405" t="s">
        <v>524</v>
      </c>
      <c r="H2405" t="s">
        <v>1461</v>
      </c>
      <c r="I2405" t="s">
        <v>534</v>
      </c>
      <c r="J2405" t="s">
        <v>1330</v>
      </c>
      <c r="K2405" t="s">
        <v>1341</v>
      </c>
      <c r="L2405">
        <v>0</v>
      </c>
      <c r="M2405">
        <v>0</v>
      </c>
      <c r="N2405">
        <v>0</v>
      </c>
      <c r="O2405">
        <v>0</v>
      </c>
      <c r="P2405">
        <v>0</v>
      </c>
      <c r="Q2405">
        <v>0</v>
      </c>
      <c r="R2405">
        <v>0</v>
      </c>
      <c r="S2405">
        <v>0</v>
      </c>
      <c r="T2405">
        <v>0</v>
      </c>
      <c r="U2405">
        <v>0</v>
      </c>
      <c r="W2405" s="429">
        <f t="shared" si="51"/>
        <v>0</v>
      </c>
      <c r="X2405" s="429">
        <f t="shared" si="51"/>
        <v>0</v>
      </c>
      <c r="Y2405" s="429">
        <f t="shared" si="51"/>
        <v>0</v>
      </c>
      <c r="Z2405" s="429">
        <f t="shared" si="51"/>
        <v>0</v>
      </c>
      <c r="AA2405" s="429" t="s">
        <v>1296</v>
      </c>
    </row>
    <row r="2406" spans="1:27" x14ac:dyDescent="0.25">
      <c r="A2406" t="s">
        <v>149</v>
      </c>
      <c r="B2406" t="s">
        <v>186</v>
      </c>
      <c r="C2406" t="s">
        <v>1459</v>
      </c>
      <c r="D2406" t="s">
        <v>1325</v>
      </c>
      <c r="E2406" t="s">
        <v>1499</v>
      </c>
      <c r="F2406" t="s">
        <v>1292</v>
      </c>
      <c r="G2406" t="s">
        <v>524</v>
      </c>
      <c r="H2406" t="s">
        <v>1462</v>
      </c>
      <c r="I2406" t="s">
        <v>1463</v>
      </c>
      <c r="J2406" t="s">
        <v>1330</v>
      </c>
      <c r="K2406" t="s">
        <v>1341</v>
      </c>
      <c r="L2406">
        <v>0</v>
      </c>
      <c r="M2406">
        <v>0</v>
      </c>
      <c r="N2406">
        <v>0</v>
      </c>
      <c r="O2406">
        <v>0</v>
      </c>
      <c r="P2406">
        <v>0</v>
      </c>
      <c r="Q2406">
        <v>0</v>
      </c>
      <c r="R2406">
        <v>0</v>
      </c>
      <c r="S2406">
        <v>0</v>
      </c>
      <c r="T2406">
        <v>0</v>
      </c>
      <c r="U2406">
        <v>0</v>
      </c>
      <c r="W2406" s="429">
        <f t="shared" si="51"/>
        <v>0</v>
      </c>
      <c r="X2406" s="429">
        <f t="shared" si="51"/>
        <v>0</v>
      </c>
      <c r="Y2406" s="429">
        <f t="shared" si="51"/>
        <v>0</v>
      </c>
      <c r="Z2406" s="429">
        <f t="shared" si="51"/>
        <v>0</v>
      </c>
      <c r="AA2406" s="429" t="s">
        <v>1296</v>
      </c>
    </row>
    <row r="2407" spans="1:27" x14ac:dyDescent="0.25">
      <c r="A2407" t="s">
        <v>149</v>
      </c>
      <c r="B2407" t="s">
        <v>186</v>
      </c>
      <c r="C2407" t="s">
        <v>1459</v>
      </c>
      <c r="D2407" t="s">
        <v>1325</v>
      </c>
      <c r="E2407" t="s">
        <v>1499</v>
      </c>
      <c r="F2407" t="s">
        <v>1292</v>
      </c>
      <c r="G2407" t="s">
        <v>524</v>
      </c>
      <c r="H2407" t="s">
        <v>1464</v>
      </c>
      <c r="I2407" t="s">
        <v>186</v>
      </c>
      <c r="J2407" t="s">
        <v>1330</v>
      </c>
      <c r="K2407" t="s">
        <v>1341</v>
      </c>
      <c r="L2407">
        <v>0</v>
      </c>
      <c r="M2407">
        <v>0</v>
      </c>
      <c r="N2407">
        <v>0</v>
      </c>
      <c r="O2407">
        <v>0</v>
      </c>
      <c r="P2407">
        <v>0</v>
      </c>
      <c r="Q2407">
        <v>0</v>
      </c>
      <c r="R2407">
        <v>0</v>
      </c>
      <c r="S2407">
        <v>0</v>
      </c>
      <c r="T2407">
        <v>0</v>
      </c>
      <c r="U2407">
        <v>0</v>
      </c>
      <c r="W2407" s="429">
        <f t="shared" si="51"/>
        <v>0</v>
      </c>
      <c r="X2407" s="429">
        <f t="shared" si="51"/>
        <v>0</v>
      </c>
      <c r="Y2407" s="429">
        <f t="shared" si="51"/>
        <v>0</v>
      </c>
      <c r="Z2407" s="429">
        <f t="shared" si="51"/>
        <v>0</v>
      </c>
      <c r="AA2407" s="429" t="s">
        <v>1296</v>
      </c>
    </row>
    <row r="2408" spans="1:27" x14ac:dyDescent="0.25">
      <c r="A2408" t="s">
        <v>149</v>
      </c>
      <c r="B2408" t="s">
        <v>186</v>
      </c>
      <c r="C2408" t="s">
        <v>1459</v>
      </c>
      <c r="D2408" t="s">
        <v>1325</v>
      </c>
      <c r="E2408" t="s">
        <v>1499</v>
      </c>
      <c r="F2408" t="s">
        <v>1292</v>
      </c>
      <c r="G2408" t="s">
        <v>524</v>
      </c>
      <c r="H2408" t="s">
        <v>1460</v>
      </c>
      <c r="I2408" t="s">
        <v>561</v>
      </c>
      <c r="J2408" t="s">
        <v>1330</v>
      </c>
      <c r="K2408" t="s">
        <v>1343</v>
      </c>
      <c r="L2408">
        <v>0</v>
      </c>
      <c r="M2408">
        <v>0</v>
      </c>
      <c r="N2408">
        <v>0</v>
      </c>
      <c r="O2408">
        <v>0</v>
      </c>
      <c r="P2408">
        <v>0</v>
      </c>
      <c r="Q2408">
        <v>0</v>
      </c>
      <c r="R2408">
        <v>0</v>
      </c>
      <c r="S2408">
        <v>0</v>
      </c>
      <c r="T2408">
        <v>0</v>
      </c>
      <c r="U2408">
        <v>0</v>
      </c>
      <c r="W2408" s="429">
        <f t="shared" si="51"/>
        <v>0</v>
      </c>
      <c r="X2408" s="429">
        <f t="shared" si="51"/>
        <v>0</v>
      </c>
      <c r="Y2408" s="429">
        <f t="shared" si="51"/>
        <v>0</v>
      </c>
      <c r="Z2408" s="429">
        <f t="shared" si="51"/>
        <v>0</v>
      </c>
      <c r="AA2408" s="429" t="s">
        <v>1295</v>
      </c>
    </row>
    <row r="2409" spans="1:27" x14ac:dyDescent="0.25">
      <c r="A2409" t="s">
        <v>149</v>
      </c>
      <c r="B2409" t="s">
        <v>186</v>
      </c>
      <c r="C2409" t="s">
        <v>1459</v>
      </c>
      <c r="D2409" t="s">
        <v>1325</v>
      </c>
      <c r="E2409" t="s">
        <v>1499</v>
      </c>
      <c r="F2409" t="s">
        <v>1292</v>
      </c>
      <c r="G2409" t="s">
        <v>524</v>
      </c>
      <c r="H2409" t="s">
        <v>1461</v>
      </c>
      <c r="I2409" t="s">
        <v>534</v>
      </c>
      <c r="J2409" t="s">
        <v>1330</v>
      </c>
      <c r="K2409" t="s">
        <v>1343</v>
      </c>
      <c r="L2409">
        <v>0</v>
      </c>
      <c r="M2409">
        <v>38.389902729976093</v>
      </c>
      <c r="N2409">
        <v>0</v>
      </c>
      <c r="O2409">
        <v>0</v>
      </c>
      <c r="P2409">
        <v>0</v>
      </c>
      <c r="Q2409">
        <v>0</v>
      </c>
      <c r="R2409">
        <v>64.983711538692617</v>
      </c>
      <c r="S2409">
        <v>356.64581889408561</v>
      </c>
      <c r="T2409">
        <v>0</v>
      </c>
      <c r="U2409">
        <v>8981.1291838908328</v>
      </c>
      <c r="W2409" s="429">
        <f t="shared" si="51"/>
        <v>64.983711538692617</v>
      </c>
      <c r="X2409" s="429">
        <f t="shared" si="51"/>
        <v>356.64581889408561</v>
      </c>
      <c r="Y2409" s="429">
        <f t="shared" si="51"/>
        <v>0</v>
      </c>
      <c r="Z2409" s="429">
        <f t="shared" si="51"/>
        <v>8981.1291838908328</v>
      </c>
      <c r="AA2409" s="429" t="s">
        <v>1295</v>
      </c>
    </row>
    <row r="2410" spans="1:27" x14ac:dyDescent="0.25">
      <c r="A2410" t="s">
        <v>149</v>
      </c>
      <c r="B2410" t="s">
        <v>186</v>
      </c>
      <c r="C2410" t="s">
        <v>1459</v>
      </c>
      <c r="D2410" t="s">
        <v>1325</v>
      </c>
      <c r="E2410" t="s">
        <v>1499</v>
      </c>
      <c r="F2410" t="s">
        <v>1292</v>
      </c>
      <c r="G2410" t="s">
        <v>524</v>
      </c>
      <c r="H2410" t="s">
        <v>1462</v>
      </c>
      <c r="I2410" t="s">
        <v>1463</v>
      </c>
      <c r="J2410" t="s">
        <v>1330</v>
      </c>
      <c r="K2410" t="s">
        <v>1343</v>
      </c>
      <c r="L2410">
        <v>0</v>
      </c>
      <c r="M2410">
        <v>10.44683730840212</v>
      </c>
      <c r="N2410">
        <v>0</v>
      </c>
      <c r="O2410">
        <v>0</v>
      </c>
      <c r="P2410">
        <v>0</v>
      </c>
      <c r="Q2410">
        <v>0</v>
      </c>
      <c r="R2410">
        <v>17.683667158936771</v>
      </c>
      <c r="S2410">
        <v>97.052104375328753</v>
      </c>
      <c r="T2410">
        <v>0</v>
      </c>
      <c r="U2410">
        <v>2443.9862765421553</v>
      </c>
      <c r="W2410" s="429">
        <f t="shared" si="51"/>
        <v>17.683667158936771</v>
      </c>
      <c r="X2410" s="429">
        <f t="shared" si="51"/>
        <v>97.052104375328753</v>
      </c>
      <c r="Y2410" s="429">
        <f t="shared" si="51"/>
        <v>0</v>
      </c>
      <c r="Z2410" s="429">
        <f t="shared" si="51"/>
        <v>2443.9862765421553</v>
      </c>
      <c r="AA2410" s="429" t="s">
        <v>1295</v>
      </c>
    </row>
    <row r="2411" spans="1:27" x14ac:dyDescent="0.25">
      <c r="A2411" t="s">
        <v>149</v>
      </c>
      <c r="B2411" t="s">
        <v>186</v>
      </c>
      <c r="C2411" t="s">
        <v>1459</v>
      </c>
      <c r="D2411" t="s">
        <v>1325</v>
      </c>
      <c r="E2411" t="s">
        <v>1499</v>
      </c>
      <c r="F2411" t="s">
        <v>1292</v>
      </c>
      <c r="G2411" t="s">
        <v>524</v>
      </c>
      <c r="H2411" t="s">
        <v>1464</v>
      </c>
      <c r="I2411" t="s">
        <v>186</v>
      </c>
      <c r="J2411" t="s">
        <v>1330</v>
      </c>
      <c r="K2411" t="s">
        <v>1343</v>
      </c>
      <c r="L2411">
        <v>0</v>
      </c>
      <c r="M2411">
        <v>6.5901056525536736</v>
      </c>
      <c r="N2411">
        <v>0</v>
      </c>
      <c r="O2411">
        <v>0</v>
      </c>
      <c r="P2411">
        <v>0</v>
      </c>
      <c r="Q2411">
        <v>0</v>
      </c>
      <c r="R2411">
        <v>11.155264647249661</v>
      </c>
      <c r="S2411">
        <v>61.222703365130691</v>
      </c>
      <c r="T2411">
        <v>0</v>
      </c>
      <c r="U2411">
        <v>1541.7228487755169</v>
      </c>
      <c r="W2411" s="429">
        <f t="shared" si="51"/>
        <v>11.155264647249661</v>
      </c>
      <c r="X2411" s="429">
        <f t="shared" si="51"/>
        <v>61.222703365130691</v>
      </c>
      <c r="Y2411" s="429">
        <f t="shared" si="51"/>
        <v>0</v>
      </c>
      <c r="Z2411" s="429">
        <f t="shared" si="51"/>
        <v>1541.7228487755169</v>
      </c>
      <c r="AA2411" s="429" t="s">
        <v>1295</v>
      </c>
    </row>
    <row r="2412" spans="1:27" x14ac:dyDescent="0.25">
      <c r="A2412" t="s">
        <v>149</v>
      </c>
      <c r="B2412" t="s">
        <v>186</v>
      </c>
      <c r="C2412" t="s">
        <v>1459</v>
      </c>
      <c r="D2412" t="s">
        <v>1325</v>
      </c>
      <c r="E2412" t="s">
        <v>1499</v>
      </c>
      <c r="F2412" t="s">
        <v>1292</v>
      </c>
      <c r="G2412" t="s">
        <v>524</v>
      </c>
      <c r="H2412" t="s">
        <v>1460</v>
      </c>
      <c r="I2412" t="s">
        <v>561</v>
      </c>
      <c r="J2412" t="s">
        <v>1345</v>
      </c>
      <c r="K2412" t="s">
        <v>1346</v>
      </c>
      <c r="L2412">
        <v>0</v>
      </c>
      <c r="M2412">
        <v>0</v>
      </c>
      <c r="N2412">
        <v>0</v>
      </c>
      <c r="O2412">
        <v>0</v>
      </c>
      <c r="P2412">
        <v>0</v>
      </c>
      <c r="Q2412">
        <v>0</v>
      </c>
      <c r="R2412">
        <v>0</v>
      </c>
      <c r="S2412">
        <v>0</v>
      </c>
      <c r="T2412">
        <v>0</v>
      </c>
      <c r="U2412">
        <v>0</v>
      </c>
      <c r="W2412" s="429">
        <f t="shared" si="51"/>
        <v>0</v>
      </c>
      <c r="X2412" s="429">
        <f t="shared" si="51"/>
        <v>0</v>
      </c>
      <c r="Y2412" s="429">
        <f t="shared" si="51"/>
        <v>0</v>
      </c>
      <c r="Z2412" s="429">
        <f t="shared" si="51"/>
        <v>0</v>
      </c>
      <c r="AA2412" s="429" t="s">
        <v>1295</v>
      </c>
    </row>
    <row r="2413" spans="1:27" x14ac:dyDescent="0.25">
      <c r="A2413" t="s">
        <v>149</v>
      </c>
      <c r="B2413" t="s">
        <v>186</v>
      </c>
      <c r="C2413" t="s">
        <v>1459</v>
      </c>
      <c r="D2413" t="s">
        <v>1325</v>
      </c>
      <c r="E2413" t="s">
        <v>1499</v>
      </c>
      <c r="F2413" t="s">
        <v>1292</v>
      </c>
      <c r="G2413" t="s">
        <v>524</v>
      </c>
      <c r="H2413" t="s">
        <v>1461</v>
      </c>
      <c r="I2413" t="s">
        <v>534</v>
      </c>
      <c r="J2413" t="s">
        <v>1345</v>
      </c>
      <c r="K2413" t="s">
        <v>1346</v>
      </c>
      <c r="L2413">
        <v>0.50587953085337967</v>
      </c>
      <c r="M2413">
        <v>4.5235300747340633E-2</v>
      </c>
      <c r="N2413">
        <v>0.11257972210344984</v>
      </c>
      <c r="O2413">
        <v>1.2521985105293325E-3</v>
      </c>
      <c r="P2413">
        <v>2.2727099785900949E-2</v>
      </c>
      <c r="Q2413">
        <v>2.2727099785900949E-2</v>
      </c>
      <c r="R2413">
        <v>115.97791770242318</v>
      </c>
      <c r="S2413">
        <v>3.4651668344059783E-3</v>
      </c>
      <c r="T2413">
        <v>3.6464209754975352E-3</v>
      </c>
      <c r="U2413">
        <v>117.15118032398161</v>
      </c>
      <c r="W2413" s="429">
        <f t="shared" si="51"/>
        <v>115.97791770242318</v>
      </c>
      <c r="X2413" s="429">
        <f t="shared" si="51"/>
        <v>3.4651668344059783E-3</v>
      </c>
      <c r="Y2413" s="429">
        <f t="shared" si="51"/>
        <v>3.6464209754975352E-3</v>
      </c>
      <c r="Z2413" s="429">
        <f t="shared" si="51"/>
        <v>117.15118032398161</v>
      </c>
      <c r="AA2413" s="429" t="s">
        <v>1295</v>
      </c>
    </row>
    <row r="2414" spans="1:27" x14ac:dyDescent="0.25">
      <c r="A2414" t="s">
        <v>149</v>
      </c>
      <c r="B2414" t="s">
        <v>186</v>
      </c>
      <c r="C2414" t="s">
        <v>1459</v>
      </c>
      <c r="D2414" t="s">
        <v>1325</v>
      </c>
      <c r="E2414" t="s">
        <v>1499</v>
      </c>
      <c r="F2414" t="s">
        <v>1292</v>
      </c>
      <c r="G2414" t="s">
        <v>524</v>
      </c>
      <c r="H2414" t="s">
        <v>1462</v>
      </c>
      <c r="I2414" t="s">
        <v>1463</v>
      </c>
      <c r="J2414" t="s">
        <v>1345</v>
      </c>
      <c r="K2414" t="s">
        <v>1346</v>
      </c>
      <c r="L2414">
        <v>0.50587953085337967</v>
      </c>
      <c r="M2414">
        <v>4.523530074734064E-2</v>
      </c>
      <c r="N2414">
        <v>0.11257972210344987</v>
      </c>
      <c r="O2414">
        <v>1.2521985105293327E-3</v>
      </c>
      <c r="P2414">
        <v>2.2727099785900953E-2</v>
      </c>
      <c r="Q2414">
        <v>2.2727099785900953E-2</v>
      </c>
      <c r="R2414">
        <v>115.97791770242318</v>
      </c>
      <c r="S2414">
        <v>3.4651668344059783E-3</v>
      </c>
      <c r="T2414">
        <v>3.6464209754975352E-3</v>
      </c>
      <c r="U2414">
        <v>117.15118032398161</v>
      </c>
      <c r="W2414" s="429">
        <f t="shared" si="51"/>
        <v>115.97791770242318</v>
      </c>
      <c r="X2414" s="429">
        <f t="shared" si="51"/>
        <v>3.4651668344059783E-3</v>
      </c>
      <c r="Y2414" s="429">
        <f t="shared" si="51"/>
        <v>3.6464209754975352E-3</v>
      </c>
      <c r="Z2414" s="429">
        <f t="shared" si="51"/>
        <v>117.15118032398161</v>
      </c>
      <c r="AA2414" s="429" t="s">
        <v>1295</v>
      </c>
    </row>
    <row r="2415" spans="1:27" x14ac:dyDescent="0.25">
      <c r="A2415" t="s">
        <v>149</v>
      </c>
      <c r="B2415" t="s">
        <v>186</v>
      </c>
      <c r="C2415" t="s">
        <v>1459</v>
      </c>
      <c r="D2415" t="s">
        <v>1325</v>
      </c>
      <c r="E2415" t="s">
        <v>1499</v>
      </c>
      <c r="F2415" t="s">
        <v>1292</v>
      </c>
      <c r="G2415" t="s">
        <v>524</v>
      </c>
      <c r="H2415" t="s">
        <v>1464</v>
      </c>
      <c r="I2415" t="s">
        <v>186</v>
      </c>
      <c r="J2415" t="s">
        <v>1345</v>
      </c>
      <c r="K2415" t="s">
        <v>1346</v>
      </c>
      <c r="L2415">
        <v>0.16862651028445991</v>
      </c>
      <c r="M2415">
        <v>1.5078433582446883E-2</v>
      </c>
      <c r="N2415">
        <v>3.7526574034483291E-2</v>
      </c>
      <c r="O2415">
        <v>4.1739950350977759E-4</v>
      </c>
      <c r="P2415">
        <v>7.57569992863365E-3</v>
      </c>
      <c r="Q2415">
        <v>7.57569992863365E-3</v>
      </c>
      <c r="R2415">
        <v>38.659305900807738</v>
      </c>
      <c r="S2415">
        <v>1.1550556114686599E-3</v>
      </c>
      <c r="T2415">
        <v>1.2154736584991787E-3</v>
      </c>
      <c r="U2415">
        <v>39.050393441327209</v>
      </c>
      <c r="W2415" s="429">
        <f t="shared" si="51"/>
        <v>38.659305900807738</v>
      </c>
      <c r="X2415" s="429">
        <f t="shared" si="51"/>
        <v>1.1550556114686599E-3</v>
      </c>
      <c r="Y2415" s="429">
        <f t="shared" si="51"/>
        <v>1.2154736584991787E-3</v>
      </c>
      <c r="Z2415" s="429">
        <f t="shared" si="51"/>
        <v>39.050393441327209</v>
      </c>
      <c r="AA2415" s="429" t="s">
        <v>1295</v>
      </c>
    </row>
    <row r="2416" spans="1:27" x14ac:dyDescent="0.25">
      <c r="A2416" t="s">
        <v>149</v>
      </c>
      <c r="B2416" t="s">
        <v>186</v>
      </c>
      <c r="C2416" t="s">
        <v>1459</v>
      </c>
      <c r="D2416" t="s">
        <v>1325</v>
      </c>
      <c r="E2416" t="s">
        <v>1499</v>
      </c>
      <c r="F2416" t="s">
        <v>1292</v>
      </c>
      <c r="G2416" t="s">
        <v>524</v>
      </c>
      <c r="H2416" t="s">
        <v>1460</v>
      </c>
      <c r="I2416" t="s">
        <v>561</v>
      </c>
      <c r="J2416" t="s">
        <v>1465</v>
      </c>
      <c r="K2416" t="s">
        <v>1347</v>
      </c>
      <c r="L2416">
        <v>0</v>
      </c>
      <c r="M2416">
        <v>0</v>
      </c>
      <c r="N2416">
        <v>0</v>
      </c>
      <c r="O2416">
        <v>0</v>
      </c>
      <c r="P2416">
        <v>0</v>
      </c>
      <c r="Q2416">
        <v>0</v>
      </c>
      <c r="R2416">
        <v>0</v>
      </c>
      <c r="S2416">
        <v>0</v>
      </c>
      <c r="T2416">
        <v>0</v>
      </c>
      <c r="U2416">
        <v>0</v>
      </c>
      <c r="W2416" s="429">
        <f t="shared" si="51"/>
        <v>0</v>
      </c>
      <c r="X2416" s="429">
        <f t="shared" si="51"/>
        <v>0</v>
      </c>
      <c r="Y2416" s="429">
        <f t="shared" si="51"/>
        <v>0</v>
      </c>
      <c r="Z2416" s="429">
        <f t="shared" si="51"/>
        <v>0</v>
      </c>
      <c r="AA2416" s="429" t="s">
        <v>1295</v>
      </c>
    </row>
    <row r="2417" spans="1:27" x14ac:dyDescent="0.25">
      <c r="A2417" t="s">
        <v>149</v>
      </c>
      <c r="B2417" t="s">
        <v>186</v>
      </c>
      <c r="C2417" t="s">
        <v>1459</v>
      </c>
      <c r="D2417" t="s">
        <v>1325</v>
      </c>
      <c r="E2417" t="s">
        <v>1499</v>
      </c>
      <c r="F2417" t="s">
        <v>1292</v>
      </c>
      <c r="G2417" t="s">
        <v>524</v>
      </c>
      <c r="H2417" t="s">
        <v>1461</v>
      </c>
      <c r="I2417" t="s">
        <v>534</v>
      </c>
      <c r="J2417" t="s">
        <v>1465</v>
      </c>
      <c r="K2417" t="s">
        <v>1347</v>
      </c>
      <c r="L2417">
        <v>0.19224669453744783</v>
      </c>
      <c r="M2417">
        <v>1.3236252361945767E-2</v>
      </c>
      <c r="N2417">
        <v>4.1128255864217103E-2</v>
      </c>
      <c r="O2417">
        <v>2.4029098100271869E-4</v>
      </c>
      <c r="P2417">
        <v>6.4661013206930096E-3</v>
      </c>
      <c r="Q2417">
        <v>6.4661013206930096E-3</v>
      </c>
      <c r="R2417">
        <v>21.344284196893888</v>
      </c>
      <c r="S2417">
        <v>6.1196273075228287E-4</v>
      </c>
      <c r="T2417">
        <v>6.7153526763176778E-4</v>
      </c>
      <c r="U2417">
        <v>21.559700774916962</v>
      </c>
      <c r="W2417" s="429">
        <f t="shared" si="51"/>
        <v>21.344284196893888</v>
      </c>
      <c r="X2417" s="429">
        <f t="shared" si="51"/>
        <v>6.1196273075228287E-4</v>
      </c>
      <c r="Y2417" s="429">
        <f t="shared" si="51"/>
        <v>6.7153526763176778E-4</v>
      </c>
      <c r="Z2417" s="429">
        <f t="shared" si="51"/>
        <v>21.559700774916962</v>
      </c>
      <c r="AA2417" s="429" t="s">
        <v>1295</v>
      </c>
    </row>
    <row r="2418" spans="1:27" x14ac:dyDescent="0.25">
      <c r="A2418" t="s">
        <v>149</v>
      </c>
      <c r="B2418" t="s">
        <v>186</v>
      </c>
      <c r="C2418" t="s">
        <v>1459</v>
      </c>
      <c r="D2418" t="s">
        <v>1325</v>
      </c>
      <c r="E2418" t="s">
        <v>1499</v>
      </c>
      <c r="F2418" t="s">
        <v>1292</v>
      </c>
      <c r="G2418" t="s">
        <v>524</v>
      </c>
      <c r="H2418" t="s">
        <v>1462</v>
      </c>
      <c r="I2418" t="s">
        <v>1463</v>
      </c>
      <c r="J2418" t="s">
        <v>1465</v>
      </c>
      <c r="K2418" t="s">
        <v>1347</v>
      </c>
      <c r="L2418">
        <v>0.19224669453744783</v>
      </c>
      <c r="M2418">
        <v>1.3236252361945769E-2</v>
      </c>
      <c r="N2418">
        <v>4.1128255864217096E-2</v>
      </c>
      <c r="O2418">
        <v>2.4029098100271875E-4</v>
      </c>
      <c r="P2418">
        <v>6.4661013206930096E-3</v>
      </c>
      <c r="Q2418">
        <v>6.4661013206930096E-3</v>
      </c>
      <c r="R2418">
        <v>21.344284196893888</v>
      </c>
      <c r="S2418">
        <v>6.1196273075228287E-4</v>
      </c>
      <c r="T2418">
        <v>6.7153526763176778E-4</v>
      </c>
      <c r="U2418">
        <v>21.559700774916962</v>
      </c>
      <c r="W2418" s="429">
        <f t="shared" si="51"/>
        <v>21.344284196893888</v>
      </c>
      <c r="X2418" s="429">
        <f t="shared" si="51"/>
        <v>6.1196273075228287E-4</v>
      </c>
      <c r="Y2418" s="429">
        <f t="shared" si="51"/>
        <v>6.7153526763176778E-4</v>
      </c>
      <c r="Z2418" s="429">
        <f t="shared" si="51"/>
        <v>21.559700774916962</v>
      </c>
      <c r="AA2418" s="429" t="s">
        <v>1295</v>
      </c>
    </row>
    <row r="2419" spans="1:27" x14ac:dyDescent="0.25">
      <c r="A2419" t="s">
        <v>149</v>
      </c>
      <c r="B2419" t="s">
        <v>186</v>
      </c>
      <c r="C2419" t="s">
        <v>1459</v>
      </c>
      <c r="D2419" t="s">
        <v>1325</v>
      </c>
      <c r="E2419" t="s">
        <v>1499</v>
      </c>
      <c r="F2419" t="s">
        <v>1292</v>
      </c>
      <c r="G2419" t="s">
        <v>524</v>
      </c>
      <c r="H2419" t="s">
        <v>1464</v>
      </c>
      <c r="I2419" t="s">
        <v>186</v>
      </c>
      <c r="J2419" t="s">
        <v>1465</v>
      </c>
      <c r="K2419" t="s">
        <v>1347</v>
      </c>
      <c r="L2419">
        <v>6.4082231512482629E-2</v>
      </c>
      <c r="M2419">
        <v>4.4120841206485894E-3</v>
      </c>
      <c r="N2419">
        <v>1.3709418621405704E-2</v>
      </c>
      <c r="O2419">
        <v>8.009699366757292E-5</v>
      </c>
      <c r="P2419">
        <v>2.15536710689767E-3</v>
      </c>
      <c r="Q2419">
        <v>2.15536710689767E-3</v>
      </c>
      <c r="R2419">
        <v>7.1147613989646299</v>
      </c>
      <c r="S2419">
        <v>2.0398757691742766E-4</v>
      </c>
      <c r="T2419">
        <v>2.238450892105893E-4</v>
      </c>
      <c r="U2419">
        <v>7.186566924972321</v>
      </c>
      <c r="W2419" s="429">
        <f t="shared" si="51"/>
        <v>7.1147613989646299</v>
      </c>
      <c r="X2419" s="429">
        <f t="shared" si="51"/>
        <v>2.0398757691742766E-4</v>
      </c>
      <c r="Y2419" s="429">
        <f t="shared" si="51"/>
        <v>2.238450892105893E-4</v>
      </c>
      <c r="Z2419" s="429">
        <f t="shared" si="51"/>
        <v>7.186566924972321</v>
      </c>
      <c r="AA2419" s="429" t="s">
        <v>1295</v>
      </c>
    </row>
    <row r="2420" spans="1:27" x14ac:dyDescent="0.25">
      <c r="A2420" t="s">
        <v>149</v>
      </c>
      <c r="B2420" t="s">
        <v>186</v>
      </c>
      <c r="C2420" t="s">
        <v>1459</v>
      </c>
      <c r="D2420" t="s">
        <v>1325</v>
      </c>
      <c r="E2420" t="s">
        <v>1499</v>
      </c>
      <c r="F2420" t="s">
        <v>1292</v>
      </c>
      <c r="G2420" t="s">
        <v>524</v>
      </c>
      <c r="H2420" t="s">
        <v>1460</v>
      </c>
      <c r="I2420" t="s">
        <v>561</v>
      </c>
      <c r="J2420" t="s">
        <v>1349</v>
      </c>
      <c r="K2420" t="s">
        <v>1350</v>
      </c>
      <c r="L2420">
        <v>0</v>
      </c>
      <c r="M2420">
        <v>0.59733645435074012</v>
      </c>
      <c r="N2420">
        <v>0</v>
      </c>
      <c r="O2420">
        <v>0</v>
      </c>
      <c r="P2420">
        <v>0</v>
      </c>
      <c r="Q2420">
        <v>0</v>
      </c>
      <c r="R2420">
        <v>1.0111288927743032</v>
      </c>
      <c r="S2420">
        <v>5.549312026541358</v>
      </c>
      <c r="T2420">
        <v>0</v>
      </c>
      <c r="U2420">
        <v>139.74392955630825</v>
      </c>
      <c r="W2420" s="429">
        <f t="shared" si="51"/>
        <v>1.0111288927743032</v>
      </c>
      <c r="X2420" s="429">
        <f t="shared" si="51"/>
        <v>5.549312026541358</v>
      </c>
      <c r="Y2420" s="429">
        <f t="shared" si="51"/>
        <v>0</v>
      </c>
      <c r="Z2420" s="429">
        <f t="shared" si="51"/>
        <v>139.74392955630825</v>
      </c>
      <c r="AA2420" s="429" t="s">
        <v>1296</v>
      </c>
    </row>
    <row r="2421" spans="1:27" x14ac:dyDescent="0.25">
      <c r="A2421" t="s">
        <v>149</v>
      </c>
      <c r="B2421" t="s">
        <v>186</v>
      </c>
      <c r="C2421" t="s">
        <v>1459</v>
      </c>
      <c r="D2421" t="s">
        <v>1325</v>
      </c>
      <c r="E2421" t="s">
        <v>1499</v>
      </c>
      <c r="F2421" t="s">
        <v>1292</v>
      </c>
      <c r="G2421" t="s">
        <v>524</v>
      </c>
      <c r="H2421" t="s">
        <v>1461</v>
      </c>
      <c r="I2421" t="s">
        <v>534</v>
      </c>
      <c r="J2421" t="s">
        <v>1349</v>
      </c>
      <c r="K2421" t="s">
        <v>1350</v>
      </c>
      <c r="L2421">
        <v>0</v>
      </c>
      <c r="M2421">
        <v>82.133762473226767</v>
      </c>
      <c r="N2421">
        <v>0</v>
      </c>
      <c r="O2421">
        <v>0</v>
      </c>
      <c r="P2421">
        <v>0</v>
      </c>
      <c r="Q2421">
        <v>0</v>
      </c>
      <c r="R2421">
        <v>139.03022275646669</v>
      </c>
      <c r="S2421">
        <v>763.03040364943683</v>
      </c>
      <c r="T2421">
        <v>0</v>
      </c>
      <c r="U2421">
        <v>19214.790313992387</v>
      </c>
      <c r="W2421" s="429">
        <f t="shared" si="51"/>
        <v>139.03022275646669</v>
      </c>
      <c r="X2421" s="429">
        <f t="shared" si="51"/>
        <v>763.03040364943683</v>
      </c>
      <c r="Y2421" s="429">
        <f t="shared" si="51"/>
        <v>0</v>
      </c>
      <c r="Z2421" s="429">
        <f t="shared" si="51"/>
        <v>19214.790313992387</v>
      </c>
      <c r="AA2421" s="429" t="s">
        <v>1296</v>
      </c>
    </row>
    <row r="2422" spans="1:27" x14ac:dyDescent="0.25">
      <c r="A2422" t="s">
        <v>149</v>
      </c>
      <c r="B2422" t="s">
        <v>186</v>
      </c>
      <c r="C2422" t="s">
        <v>1459</v>
      </c>
      <c r="D2422" t="s">
        <v>1325</v>
      </c>
      <c r="E2422" t="s">
        <v>1499</v>
      </c>
      <c r="F2422" t="s">
        <v>1292</v>
      </c>
      <c r="G2422" t="s">
        <v>524</v>
      </c>
      <c r="H2422" t="s">
        <v>1462</v>
      </c>
      <c r="I2422" t="s">
        <v>1463</v>
      </c>
      <c r="J2422" t="s">
        <v>1349</v>
      </c>
      <c r="K2422" t="s">
        <v>1350</v>
      </c>
      <c r="L2422">
        <v>0</v>
      </c>
      <c r="M2422">
        <v>23.296121719678862</v>
      </c>
      <c r="N2422">
        <v>0</v>
      </c>
      <c r="O2422">
        <v>0</v>
      </c>
      <c r="P2422">
        <v>0</v>
      </c>
      <c r="Q2422">
        <v>0</v>
      </c>
      <c r="R2422">
        <v>39.434026818197815</v>
      </c>
      <c r="S2422">
        <v>216.42316903511295</v>
      </c>
      <c r="T2422">
        <v>0</v>
      </c>
      <c r="U2422">
        <v>5450.0132526960215</v>
      </c>
      <c r="W2422" s="429">
        <f t="shared" si="51"/>
        <v>39.434026818197815</v>
      </c>
      <c r="X2422" s="429">
        <f t="shared" si="51"/>
        <v>216.42316903511295</v>
      </c>
      <c r="Y2422" s="429">
        <f t="shared" si="51"/>
        <v>0</v>
      </c>
      <c r="Z2422" s="429">
        <f t="shared" si="51"/>
        <v>5450.0132526960215</v>
      </c>
      <c r="AA2422" s="429" t="s">
        <v>1296</v>
      </c>
    </row>
    <row r="2423" spans="1:27" x14ac:dyDescent="0.25">
      <c r="A2423" t="s">
        <v>149</v>
      </c>
      <c r="B2423" t="s">
        <v>186</v>
      </c>
      <c r="C2423" t="s">
        <v>1459</v>
      </c>
      <c r="D2423" t="s">
        <v>1325</v>
      </c>
      <c r="E2423" t="s">
        <v>1499</v>
      </c>
      <c r="F2423" t="s">
        <v>1292</v>
      </c>
      <c r="G2423" t="s">
        <v>524</v>
      </c>
      <c r="H2423" t="s">
        <v>1464</v>
      </c>
      <c r="I2423" t="s">
        <v>186</v>
      </c>
      <c r="J2423" t="s">
        <v>1349</v>
      </c>
      <c r="K2423" t="s">
        <v>1350</v>
      </c>
      <c r="L2423">
        <v>0</v>
      </c>
      <c r="M2423">
        <v>48.384252802409939</v>
      </c>
      <c r="N2423">
        <v>0</v>
      </c>
      <c r="O2423">
        <v>0</v>
      </c>
      <c r="P2423">
        <v>0</v>
      </c>
      <c r="Q2423">
        <v>0</v>
      </c>
      <c r="R2423">
        <v>81.901440314718542</v>
      </c>
      <c r="S2423">
        <v>449.49427414984996</v>
      </c>
      <c r="T2423">
        <v>0</v>
      </c>
      <c r="U2423">
        <v>11319.258294060966</v>
      </c>
      <c r="W2423" s="429">
        <f t="shared" si="51"/>
        <v>81.901440314718542</v>
      </c>
      <c r="X2423" s="429">
        <f t="shared" si="51"/>
        <v>449.49427414984996</v>
      </c>
      <c r="Y2423" s="429">
        <f t="shared" si="51"/>
        <v>0</v>
      </c>
      <c r="Z2423" s="429">
        <f t="shared" si="51"/>
        <v>11319.258294060966</v>
      </c>
      <c r="AA2423" s="429" t="s">
        <v>1296</v>
      </c>
    </row>
    <row r="2424" spans="1:27" x14ac:dyDescent="0.25">
      <c r="A2424" t="s">
        <v>149</v>
      </c>
      <c r="B2424" t="s">
        <v>186</v>
      </c>
      <c r="C2424" t="s">
        <v>1459</v>
      </c>
      <c r="D2424" t="s">
        <v>1325</v>
      </c>
      <c r="E2424" t="s">
        <v>1499</v>
      </c>
      <c r="F2424" t="s">
        <v>1292</v>
      </c>
      <c r="G2424" t="s">
        <v>524</v>
      </c>
      <c r="H2424" t="s">
        <v>1460</v>
      </c>
      <c r="I2424" t="s">
        <v>561</v>
      </c>
      <c r="J2424" t="s">
        <v>1354</v>
      </c>
      <c r="K2424" t="s">
        <v>1355</v>
      </c>
      <c r="L2424">
        <v>5.4965347862806387E-2</v>
      </c>
      <c r="M2424">
        <v>3.0230941324543513E-3</v>
      </c>
      <c r="N2424">
        <v>4.6170892204757369E-2</v>
      </c>
      <c r="O2424">
        <v>0</v>
      </c>
      <c r="P2424">
        <v>4.177366437573285E-3</v>
      </c>
      <c r="Q2424">
        <v>4.177366437573285E-3</v>
      </c>
      <c r="R2424">
        <v>65.958417435367664</v>
      </c>
      <c r="S2424">
        <v>1.2642030008445466E-3</v>
      </c>
      <c r="T2424">
        <v>1.2092376529817405E-3</v>
      </c>
      <c r="U2424">
        <v>66.350375330977329</v>
      </c>
      <c r="W2424" s="429">
        <f t="shared" si="51"/>
        <v>65.958417435367664</v>
      </c>
      <c r="X2424" s="429">
        <f t="shared" si="51"/>
        <v>1.2642030008445466E-3</v>
      </c>
      <c r="Y2424" s="429">
        <f t="shared" si="51"/>
        <v>1.2092376529817405E-3</v>
      </c>
      <c r="Z2424" s="429">
        <f t="shared" si="51"/>
        <v>66.350375330977329</v>
      </c>
      <c r="AA2424" s="429" t="s">
        <v>1295</v>
      </c>
    </row>
    <row r="2425" spans="1:27" x14ac:dyDescent="0.25">
      <c r="A2425" t="s">
        <v>149</v>
      </c>
      <c r="B2425" t="s">
        <v>186</v>
      </c>
      <c r="C2425" t="s">
        <v>1459</v>
      </c>
      <c r="D2425" t="s">
        <v>1325</v>
      </c>
      <c r="E2425" t="s">
        <v>1499</v>
      </c>
      <c r="F2425" t="s">
        <v>1292</v>
      </c>
      <c r="G2425" t="s">
        <v>524</v>
      </c>
      <c r="H2425" t="s">
        <v>1461</v>
      </c>
      <c r="I2425" t="s">
        <v>534</v>
      </c>
      <c r="J2425" t="s">
        <v>1354</v>
      </c>
      <c r="K2425" t="s">
        <v>1355</v>
      </c>
      <c r="L2425">
        <v>7.5577353311358761</v>
      </c>
      <c r="M2425">
        <v>0.41567544321247324</v>
      </c>
      <c r="N2425">
        <v>6.3484976781541373</v>
      </c>
      <c r="O2425">
        <v>0</v>
      </c>
      <c r="P2425">
        <v>0.57438788516632655</v>
      </c>
      <c r="Q2425">
        <v>0.57438788516632655</v>
      </c>
      <c r="R2425">
        <v>9069.2823973630511</v>
      </c>
      <c r="S2425">
        <v>0.17382791261612515</v>
      </c>
      <c r="T2425">
        <v>0.1662701772849893</v>
      </c>
      <c r="U2425">
        <v>9123.1766080093821</v>
      </c>
      <c r="W2425" s="429">
        <f t="shared" si="51"/>
        <v>9069.2823973630511</v>
      </c>
      <c r="X2425" s="429">
        <f t="shared" si="51"/>
        <v>0.17382791261612515</v>
      </c>
      <c r="Y2425" s="429">
        <f t="shared" si="51"/>
        <v>0.1662701772849893</v>
      </c>
      <c r="Z2425" s="429">
        <f t="shared" si="51"/>
        <v>9123.1766080093821</v>
      </c>
      <c r="AA2425" s="429" t="s">
        <v>1295</v>
      </c>
    </row>
    <row r="2426" spans="1:27" x14ac:dyDescent="0.25">
      <c r="A2426" t="s">
        <v>149</v>
      </c>
      <c r="B2426" t="s">
        <v>186</v>
      </c>
      <c r="C2426" t="s">
        <v>1459</v>
      </c>
      <c r="D2426" t="s">
        <v>1325</v>
      </c>
      <c r="E2426" t="s">
        <v>1499</v>
      </c>
      <c r="F2426" t="s">
        <v>1292</v>
      </c>
      <c r="G2426" t="s">
        <v>524</v>
      </c>
      <c r="H2426" t="s">
        <v>1462</v>
      </c>
      <c r="I2426" t="s">
        <v>1463</v>
      </c>
      <c r="J2426" t="s">
        <v>1354</v>
      </c>
      <c r="K2426" t="s">
        <v>1355</v>
      </c>
      <c r="L2426">
        <v>2.1436485666494485</v>
      </c>
      <c r="M2426">
        <v>0.1179006711657197</v>
      </c>
      <c r="N2426">
        <v>1.8006647959855373</v>
      </c>
      <c r="O2426">
        <v>0</v>
      </c>
      <c r="P2426">
        <v>0.16291729106535807</v>
      </c>
      <c r="Q2426">
        <v>0.16291729106535807</v>
      </c>
      <c r="R2426">
        <v>2572.3782799793385</v>
      </c>
      <c r="S2426">
        <v>4.9303917032937322E-2</v>
      </c>
      <c r="T2426">
        <v>4.7160268466287875E-2</v>
      </c>
      <c r="U2426">
        <v>2587.6646379081153</v>
      </c>
      <c r="W2426" s="429">
        <f t="shared" si="51"/>
        <v>2572.3782799793385</v>
      </c>
      <c r="X2426" s="429">
        <f t="shared" si="51"/>
        <v>4.9303917032937322E-2</v>
      </c>
      <c r="Y2426" s="429">
        <f t="shared" si="51"/>
        <v>4.7160268466287875E-2</v>
      </c>
      <c r="Z2426" s="429">
        <f t="shared" si="51"/>
        <v>2587.6646379081153</v>
      </c>
      <c r="AA2426" s="429" t="s">
        <v>1295</v>
      </c>
    </row>
    <row r="2427" spans="1:27" x14ac:dyDescent="0.25">
      <c r="A2427" t="s">
        <v>149</v>
      </c>
      <c r="B2427" t="s">
        <v>186</v>
      </c>
      <c r="C2427" t="s">
        <v>1459</v>
      </c>
      <c r="D2427" t="s">
        <v>1325</v>
      </c>
      <c r="E2427" t="s">
        <v>1499</v>
      </c>
      <c r="F2427" t="s">
        <v>1292</v>
      </c>
      <c r="G2427" t="s">
        <v>524</v>
      </c>
      <c r="H2427" t="s">
        <v>1464</v>
      </c>
      <c r="I2427" t="s">
        <v>186</v>
      </c>
      <c r="J2427" t="s">
        <v>1354</v>
      </c>
      <c r="K2427" t="s">
        <v>1355</v>
      </c>
      <c r="L2427">
        <v>4.4521931768873166</v>
      </c>
      <c r="M2427">
        <v>0.24487062472880242</v>
      </c>
      <c r="N2427">
        <v>3.7398422685853463</v>
      </c>
      <c r="O2427">
        <v>0</v>
      </c>
      <c r="P2427">
        <v>0.33836668144343601</v>
      </c>
      <c r="Q2427">
        <v>0.33836668144343601</v>
      </c>
      <c r="R2427">
        <v>5342.6318122647799</v>
      </c>
      <c r="S2427">
        <v>0.10240044306840827</v>
      </c>
      <c r="T2427">
        <v>9.7948249891520969E-2</v>
      </c>
      <c r="U2427">
        <v>5374.3804018091632</v>
      </c>
      <c r="W2427" s="429">
        <f t="shared" si="51"/>
        <v>5342.6318122647799</v>
      </c>
      <c r="X2427" s="429">
        <f t="shared" si="51"/>
        <v>0.10240044306840827</v>
      </c>
      <c r="Y2427" s="429">
        <f t="shared" si="51"/>
        <v>9.7948249891520969E-2</v>
      </c>
      <c r="Z2427" s="429">
        <f t="shared" si="51"/>
        <v>5374.3804018091632</v>
      </c>
      <c r="AA2427" s="429" t="s">
        <v>1295</v>
      </c>
    </row>
    <row r="2428" spans="1:27" x14ac:dyDescent="0.25">
      <c r="A2428" t="s">
        <v>149</v>
      </c>
      <c r="B2428" t="s">
        <v>186</v>
      </c>
      <c r="C2428" t="s">
        <v>1459</v>
      </c>
      <c r="D2428" t="s">
        <v>1325</v>
      </c>
      <c r="E2428" t="s">
        <v>1499</v>
      </c>
      <c r="F2428" t="s">
        <v>1292</v>
      </c>
      <c r="G2428" t="s">
        <v>524</v>
      </c>
      <c r="H2428" t="s">
        <v>1460</v>
      </c>
      <c r="I2428" t="s">
        <v>561</v>
      </c>
      <c r="J2428" t="s">
        <v>1357</v>
      </c>
      <c r="K2428" t="s">
        <v>1358</v>
      </c>
      <c r="L2428">
        <v>0</v>
      </c>
      <c r="M2428">
        <v>0</v>
      </c>
      <c r="N2428">
        <v>0</v>
      </c>
      <c r="O2428">
        <v>0</v>
      </c>
      <c r="P2428">
        <v>0</v>
      </c>
      <c r="Q2428">
        <v>0</v>
      </c>
      <c r="R2428">
        <v>0</v>
      </c>
      <c r="S2428">
        <v>0</v>
      </c>
      <c r="T2428">
        <v>0</v>
      </c>
      <c r="U2428">
        <v>0</v>
      </c>
      <c r="W2428" s="429">
        <f t="shared" si="51"/>
        <v>0</v>
      </c>
      <c r="X2428" s="429">
        <f t="shared" si="51"/>
        <v>0</v>
      </c>
      <c r="Y2428" s="429">
        <f t="shared" si="51"/>
        <v>0</v>
      </c>
      <c r="Z2428" s="429">
        <f t="shared" si="51"/>
        <v>0</v>
      </c>
      <c r="AA2428" s="429" t="s">
        <v>1296</v>
      </c>
    </row>
    <row r="2429" spans="1:27" x14ac:dyDescent="0.25">
      <c r="A2429" t="s">
        <v>149</v>
      </c>
      <c r="B2429" t="s">
        <v>186</v>
      </c>
      <c r="C2429" t="s">
        <v>1459</v>
      </c>
      <c r="D2429" t="s">
        <v>1325</v>
      </c>
      <c r="E2429" t="s">
        <v>1499</v>
      </c>
      <c r="F2429" t="s">
        <v>1292</v>
      </c>
      <c r="G2429" t="s">
        <v>524</v>
      </c>
      <c r="H2429" t="s">
        <v>1461</v>
      </c>
      <c r="I2429" t="s">
        <v>534</v>
      </c>
      <c r="J2429" t="s">
        <v>1357</v>
      </c>
      <c r="K2429" t="s">
        <v>1358</v>
      </c>
      <c r="L2429">
        <v>0.43519368264730868</v>
      </c>
      <c r="M2429">
        <v>0</v>
      </c>
      <c r="N2429">
        <v>2.3679656261691795</v>
      </c>
      <c r="O2429">
        <v>0</v>
      </c>
      <c r="P2429">
        <v>0</v>
      </c>
      <c r="Q2429">
        <v>0</v>
      </c>
      <c r="R2429">
        <v>702.21960229307092</v>
      </c>
      <c r="S2429">
        <v>0.13599802524827587</v>
      </c>
      <c r="T2429">
        <v>8.4178628014981924E-3</v>
      </c>
      <c r="U2429">
        <v>708.12807603912415</v>
      </c>
      <c r="W2429" s="429">
        <f t="shared" si="51"/>
        <v>702.21960229307092</v>
      </c>
      <c r="X2429" s="429">
        <f t="shared" si="51"/>
        <v>0.13599802524827587</v>
      </c>
      <c r="Y2429" s="429">
        <f t="shared" si="51"/>
        <v>8.4178628014981924E-3</v>
      </c>
      <c r="Z2429" s="429">
        <f t="shared" si="51"/>
        <v>708.12807603912415</v>
      </c>
      <c r="AA2429" s="429" t="s">
        <v>1296</v>
      </c>
    </row>
    <row r="2430" spans="1:27" x14ac:dyDescent="0.25">
      <c r="A2430" t="s">
        <v>149</v>
      </c>
      <c r="B2430" t="s">
        <v>186</v>
      </c>
      <c r="C2430" t="s">
        <v>1459</v>
      </c>
      <c r="D2430" t="s">
        <v>1325</v>
      </c>
      <c r="E2430" t="s">
        <v>1499</v>
      </c>
      <c r="F2430" t="s">
        <v>1292</v>
      </c>
      <c r="G2430" t="s">
        <v>524</v>
      </c>
      <c r="H2430" t="s">
        <v>1462</v>
      </c>
      <c r="I2430" t="s">
        <v>1463</v>
      </c>
      <c r="J2430" t="s">
        <v>1357</v>
      </c>
      <c r="K2430" t="s">
        <v>1358</v>
      </c>
      <c r="L2430">
        <v>0.43519368264730879</v>
      </c>
      <c r="M2430">
        <v>0</v>
      </c>
      <c r="N2430">
        <v>2.3679656261691799</v>
      </c>
      <c r="O2430">
        <v>0</v>
      </c>
      <c r="P2430">
        <v>0</v>
      </c>
      <c r="Q2430">
        <v>0</v>
      </c>
      <c r="R2430">
        <v>702.21960229307103</v>
      </c>
      <c r="S2430">
        <v>0.13599802524827592</v>
      </c>
      <c r="T2430">
        <v>8.4178628014981941E-3</v>
      </c>
      <c r="U2430">
        <v>708.12807603912438</v>
      </c>
      <c r="W2430" s="429">
        <f t="shared" si="51"/>
        <v>702.21960229307103</v>
      </c>
      <c r="X2430" s="429">
        <f t="shared" si="51"/>
        <v>0.13599802524827592</v>
      </c>
      <c r="Y2430" s="429">
        <f t="shared" si="51"/>
        <v>8.4178628014981941E-3</v>
      </c>
      <c r="Z2430" s="429">
        <f t="shared" si="51"/>
        <v>708.12807603912438</v>
      </c>
      <c r="AA2430" s="429" t="s">
        <v>1296</v>
      </c>
    </row>
    <row r="2431" spans="1:27" x14ac:dyDescent="0.25">
      <c r="A2431" t="s">
        <v>149</v>
      </c>
      <c r="B2431" t="s">
        <v>186</v>
      </c>
      <c r="C2431" t="s">
        <v>1459</v>
      </c>
      <c r="D2431" t="s">
        <v>1325</v>
      </c>
      <c r="E2431" t="s">
        <v>1499</v>
      </c>
      <c r="F2431" t="s">
        <v>1292</v>
      </c>
      <c r="G2431" t="s">
        <v>524</v>
      </c>
      <c r="H2431" t="s">
        <v>1464</v>
      </c>
      <c r="I2431" t="s">
        <v>186</v>
      </c>
      <c r="J2431" t="s">
        <v>1357</v>
      </c>
      <c r="K2431" t="s">
        <v>1358</v>
      </c>
      <c r="L2431">
        <v>0.14506456088243624</v>
      </c>
      <c r="M2431">
        <v>0</v>
      </c>
      <c r="N2431">
        <v>0.78932187538972665</v>
      </c>
      <c r="O2431">
        <v>0</v>
      </c>
      <c r="P2431">
        <v>0</v>
      </c>
      <c r="Q2431">
        <v>0</v>
      </c>
      <c r="R2431">
        <v>234.07320076435698</v>
      </c>
      <c r="S2431">
        <v>4.5332675082758629E-2</v>
      </c>
      <c r="T2431">
        <v>2.8059542671660643E-3</v>
      </c>
      <c r="U2431">
        <v>236.04269201304143</v>
      </c>
      <c r="W2431" s="429">
        <f t="shared" si="51"/>
        <v>234.07320076435698</v>
      </c>
      <c r="X2431" s="429">
        <f t="shared" si="51"/>
        <v>4.5332675082758629E-2</v>
      </c>
      <c r="Y2431" s="429">
        <f t="shared" si="51"/>
        <v>2.8059542671660643E-3</v>
      </c>
      <c r="Z2431" s="429">
        <f t="shared" si="51"/>
        <v>236.04269201304143</v>
      </c>
      <c r="AA2431" s="429" t="s">
        <v>1296</v>
      </c>
    </row>
    <row r="2432" spans="1:27" x14ac:dyDescent="0.25">
      <c r="A2432" t="s">
        <v>149</v>
      </c>
      <c r="B2432" t="s">
        <v>186</v>
      </c>
      <c r="C2432" t="s">
        <v>1459</v>
      </c>
      <c r="D2432" t="s">
        <v>1325</v>
      </c>
      <c r="E2432" t="s">
        <v>1499</v>
      </c>
      <c r="F2432" t="s">
        <v>1292</v>
      </c>
      <c r="G2432" t="s">
        <v>524</v>
      </c>
      <c r="H2432" t="s">
        <v>1460</v>
      </c>
      <c r="I2432" t="s">
        <v>561</v>
      </c>
      <c r="J2432" t="s">
        <v>1360</v>
      </c>
      <c r="K2432" t="s">
        <v>1361</v>
      </c>
      <c r="L2432">
        <v>0</v>
      </c>
      <c r="M2432">
        <v>0</v>
      </c>
      <c r="N2432">
        <v>0</v>
      </c>
      <c r="O2432">
        <v>0</v>
      </c>
      <c r="P2432">
        <v>0</v>
      </c>
      <c r="Q2432">
        <v>0</v>
      </c>
      <c r="R2432">
        <v>0</v>
      </c>
      <c r="S2432">
        <v>0</v>
      </c>
      <c r="T2432">
        <v>0</v>
      </c>
      <c r="U2432">
        <v>0</v>
      </c>
      <c r="W2432" s="429">
        <f t="shared" si="51"/>
        <v>0</v>
      </c>
      <c r="X2432" s="429">
        <f t="shared" si="51"/>
        <v>0</v>
      </c>
      <c r="Y2432" s="429">
        <f t="shared" si="51"/>
        <v>0</v>
      </c>
      <c r="Z2432" s="429">
        <f t="shared" si="51"/>
        <v>0</v>
      </c>
      <c r="AA2432" s="429" t="s">
        <v>1296</v>
      </c>
    </row>
    <row r="2433" spans="1:27" x14ac:dyDescent="0.25">
      <c r="A2433" t="s">
        <v>149</v>
      </c>
      <c r="B2433" t="s">
        <v>186</v>
      </c>
      <c r="C2433" t="s">
        <v>1459</v>
      </c>
      <c r="D2433" t="s">
        <v>1325</v>
      </c>
      <c r="E2433" t="s">
        <v>1499</v>
      </c>
      <c r="F2433" t="s">
        <v>1292</v>
      </c>
      <c r="G2433" t="s">
        <v>524</v>
      </c>
      <c r="H2433" t="s">
        <v>1461</v>
      </c>
      <c r="I2433" t="s">
        <v>534</v>
      </c>
      <c r="J2433" t="s">
        <v>1360</v>
      </c>
      <c r="K2433" t="s">
        <v>1361</v>
      </c>
      <c r="L2433">
        <v>0</v>
      </c>
      <c r="M2433">
        <v>2.7286249578793034</v>
      </c>
      <c r="N2433">
        <v>0</v>
      </c>
      <c r="O2433">
        <v>0</v>
      </c>
      <c r="P2433">
        <v>0</v>
      </c>
      <c r="Q2433">
        <v>0</v>
      </c>
      <c r="R2433">
        <v>4.6188232985975155</v>
      </c>
      <c r="S2433">
        <v>25.349183336112869</v>
      </c>
      <c r="T2433">
        <v>0</v>
      </c>
      <c r="U2433">
        <v>638.34840670141921</v>
      </c>
      <c r="W2433" s="429">
        <f t="shared" si="51"/>
        <v>4.6188232985975155</v>
      </c>
      <c r="X2433" s="429">
        <f t="shared" si="51"/>
        <v>25.349183336112869</v>
      </c>
      <c r="Y2433" s="429">
        <f t="shared" si="51"/>
        <v>0</v>
      </c>
      <c r="Z2433" s="429">
        <f t="shared" ref="W2433:Z2496" si="52">IFERROR(U2433*1,0)</f>
        <v>638.34840670141921</v>
      </c>
      <c r="AA2433" s="429" t="s">
        <v>1296</v>
      </c>
    </row>
    <row r="2434" spans="1:27" x14ac:dyDescent="0.25">
      <c r="A2434" t="s">
        <v>149</v>
      </c>
      <c r="B2434" t="s">
        <v>186</v>
      </c>
      <c r="C2434" t="s">
        <v>1459</v>
      </c>
      <c r="D2434" t="s">
        <v>1325</v>
      </c>
      <c r="E2434" t="s">
        <v>1499</v>
      </c>
      <c r="F2434" t="s">
        <v>1292</v>
      </c>
      <c r="G2434" t="s">
        <v>524</v>
      </c>
      <c r="H2434" t="s">
        <v>1462</v>
      </c>
      <c r="I2434" t="s">
        <v>1463</v>
      </c>
      <c r="J2434" t="s">
        <v>1360</v>
      </c>
      <c r="K2434" t="s">
        <v>1361</v>
      </c>
      <c r="L2434">
        <v>0</v>
      </c>
      <c r="M2434">
        <v>2.7286249578793038</v>
      </c>
      <c r="N2434">
        <v>0</v>
      </c>
      <c r="O2434">
        <v>0</v>
      </c>
      <c r="P2434">
        <v>0</v>
      </c>
      <c r="Q2434">
        <v>0</v>
      </c>
      <c r="R2434">
        <v>4.6188232985975164</v>
      </c>
      <c r="S2434">
        <v>25.349183336112873</v>
      </c>
      <c r="T2434">
        <v>0</v>
      </c>
      <c r="U2434">
        <v>638.34840670141932</v>
      </c>
      <c r="W2434" s="429">
        <f t="shared" si="52"/>
        <v>4.6188232985975164</v>
      </c>
      <c r="X2434" s="429">
        <f t="shared" si="52"/>
        <v>25.349183336112873</v>
      </c>
      <c r="Y2434" s="429">
        <f t="shared" si="52"/>
        <v>0</v>
      </c>
      <c r="Z2434" s="429">
        <f t="shared" si="52"/>
        <v>638.34840670141932</v>
      </c>
      <c r="AA2434" s="429" t="s">
        <v>1296</v>
      </c>
    </row>
    <row r="2435" spans="1:27" x14ac:dyDescent="0.25">
      <c r="A2435" t="s">
        <v>149</v>
      </c>
      <c r="B2435" t="s">
        <v>186</v>
      </c>
      <c r="C2435" t="s">
        <v>1459</v>
      </c>
      <c r="D2435" t="s">
        <v>1325</v>
      </c>
      <c r="E2435" t="s">
        <v>1499</v>
      </c>
      <c r="F2435" t="s">
        <v>1292</v>
      </c>
      <c r="G2435" t="s">
        <v>524</v>
      </c>
      <c r="H2435" t="s">
        <v>1464</v>
      </c>
      <c r="I2435" t="s">
        <v>186</v>
      </c>
      <c r="J2435" t="s">
        <v>1360</v>
      </c>
      <c r="K2435" t="s">
        <v>1361</v>
      </c>
      <c r="L2435">
        <v>0</v>
      </c>
      <c r="M2435">
        <v>0.90954165262643483</v>
      </c>
      <c r="N2435">
        <v>0</v>
      </c>
      <c r="O2435">
        <v>0</v>
      </c>
      <c r="P2435">
        <v>0</v>
      </c>
      <c r="Q2435">
        <v>0</v>
      </c>
      <c r="R2435">
        <v>1.5396077661991723</v>
      </c>
      <c r="S2435">
        <v>8.4497277787042933</v>
      </c>
      <c r="T2435">
        <v>0</v>
      </c>
      <c r="U2435">
        <v>212.78280223380648</v>
      </c>
      <c r="W2435" s="429">
        <f t="shared" si="52"/>
        <v>1.5396077661991723</v>
      </c>
      <c r="X2435" s="429">
        <f t="shared" si="52"/>
        <v>8.4497277787042933</v>
      </c>
      <c r="Y2435" s="429">
        <f t="shared" si="52"/>
        <v>0</v>
      </c>
      <c r="Z2435" s="429">
        <f t="shared" si="52"/>
        <v>212.78280223380648</v>
      </c>
      <c r="AA2435" s="429" t="s">
        <v>1296</v>
      </c>
    </row>
    <row r="2436" spans="1:27" x14ac:dyDescent="0.25">
      <c r="A2436" t="s">
        <v>149</v>
      </c>
      <c r="B2436" t="s">
        <v>186</v>
      </c>
      <c r="C2436" t="s">
        <v>1459</v>
      </c>
      <c r="D2436" t="s">
        <v>1325</v>
      </c>
      <c r="E2436" t="s">
        <v>1499</v>
      </c>
      <c r="F2436" t="s">
        <v>1292</v>
      </c>
      <c r="G2436" t="s">
        <v>524</v>
      </c>
      <c r="H2436" t="s">
        <v>1460</v>
      </c>
      <c r="I2436" t="s">
        <v>561</v>
      </c>
      <c r="J2436" t="s">
        <v>1363</v>
      </c>
      <c r="K2436" t="s">
        <v>1364</v>
      </c>
      <c r="L2436">
        <v>0</v>
      </c>
      <c r="M2436">
        <v>0</v>
      </c>
      <c r="N2436">
        <v>0</v>
      </c>
      <c r="O2436">
        <v>0</v>
      </c>
      <c r="P2436">
        <v>0</v>
      </c>
      <c r="Q2436">
        <v>0</v>
      </c>
      <c r="R2436">
        <v>0</v>
      </c>
      <c r="S2436">
        <v>0</v>
      </c>
      <c r="T2436">
        <v>0</v>
      </c>
      <c r="U2436">
        <v>0</v>
      </c>
      <c r="W2436" s="429">
        <f t="shared" si="52"/>
        <v>0</v>
      </c>
      <c r="X2436" s="429">
        <f t="shared" si="52"/>
        <v>0</v>
      </c>
      <c r="Y2436" s="429">
        <f t="shared" si="52"/>
        <v>0</v>
      </c>
      <c r="Z2436" s="429">
        <f t="shared" si="52"/>
        <v>0</v>
      </c>
      <c r="AA2436" s="429" t="s">
        <v>1295</v>
      </c>
    </row>
    <row r="2437" spans="1:27" x14ac:dyDescent="0.25">
      <c r="A2437" t="s">
        <v>149</v>
      </c>
      <c r="B2437" t="s">
        <v>186</v>
      </c>
      <c r="C2437" t="s">
        <v>1459</v>
      </c>
      <c r="D2437" t="s">
        <v>1325</v>
      </c>
      <c r="E2437" t="s">
        <v>1499</v>
      </c>
      <c r="F2437" t="s">
        <v>1292</v>
      </c>
      <c r="G2437" t="s">
        <v>524</v>
      </c>
      <c r="H2437" t="s">
        <v>1461</v>
      </c>
      <c r="I2437" t="s">
        <v>534</v>
      </c>
      <c r="J2437" t="s">
        <v>1363</v>
      </c>
      <c r="K2437" t="s">
        <v>1364</v>
      </c>
      <c r="L2437">
        <v>0</v>
      </c>
      <c r="M2437">
        <v>0</v>
      </c>
      <c r="N2437">
        <v>0</v>
      </c>
      <c r="O2437">
        <v>0</v>
      </c>
      <c r="P2437">
        <v>0</v>
      </c>
      <c r="Q2437">
        <v>0</v>
      </c>
      <c r="R2437">
        <v>0</v>
      </c>
      <c r="S2437">
        <v>0</v>
      </c>
      <c r="T2437">
        <v>0</v>
      </c>
      <c r="U2437">
        <v>0</v>
      </c>
      <c r="W2437" s="429">
        <f t="shared" si="52"/>
        <v>0</v>
      </c>
      <c r="X2437" s="429">
        <f t="shared" si="52"/>
        <v>0</v>
      </c>
      <c r="Y2437" s="429">
        <f t="shared" si="52"/>
        <v>0</v>
      </c>
      <c r="Z2437" s="429">
        <f t="shared" si="52"/>
        <v>0</v>
      </c>
      <c r="AA2437" s="429" t="s">
        <v>1295</v>
      </c>
    </row>
    <row r="2438" spans="1:27" x14ac:dyDescent="0.25">
      <c r="A2438" t="s">
        <v>149</v>
      </c>
      <c r="B2438" t="s">
        <v>186</v>
      </c>
      <c r="C2438" t="s">
        <v>1459</v>
      </c>
      <c r="D2438" t="s">
        <v>1325</v>
      </c>
      <c r="E2438" t="s">
        <v>1499</v>
      </c>
      <c r="F2438" t="s">
        <v>1292</v>
      </c>
      <c r="G2438" t="s">
        <v>524</v>
      </c>
      <c r="H2438" t="s">
        <v>1462</v>
      </c>
      <c r="I2438" t="s">
        <v>1463</v>
      </c>
      <c r="J2438" t="s">
        <v>1363</v>
      </c>
      <c r="K2438" t="s">
        <v>1364</v>
      </c>
      <c r="L2438">
        <v>0</v>
      </c>
      <c r="M2438">
        <v>0</v>
      </c>
      <c r="N2438">
        <v>0</v>
      </c>
      <c r="O2438">
        <v>0</v>
      </c>
      <c r="P2438">
        <v>0</v>
      </c>
      <c r="Q2438">
        <v>0</v>
      </c>
      <c r="R2438">
        <v>0</v>
      </c>
      <c r="S2438">
        <v>0</v>
      </c>
      <c r="T2438">
        <v>0</v>
      </c>
      <c r="U2438">
        <v>0</v>
      </c>
      <c r="W2438" s="429">
        <f t="shared" si="52"/>
        <v>0</v>
      </c>
      <c r="X2438" s="429">
        <f t="shared" si="52"/>
        <v>0</v>
      </c>
      <c r="Y2438" s="429">
        <f t="shared" si="52"/>
        <v>0</v>
      </c>
      <c r="Z2438" s="429">
        <f t="shared" si="52"/>
        <v>0</v>
      </c>
      <c r="AA2438" s="429" t="s">
        <v>1295</v>
      </c>
    </row>
    <row r="2439" spans="1:27" x14ac:dyDescent="0.25">
      <c r="A2439" t="s">
        <v>149</v>
      </c>
      <c r="B2439" t="s">
        <v>186</v>
      </c>
      <c r="C2439" t="s">
        <v>1459</v>
      </c>
      <c r="D2439" t="s">
        <v>1325</v>
      </c>
      <c r="E2439" t="s">
        <v>1499</v>
      </c>
      <c r="F2439" t="s">
        <v>1292</v>
      </c>
      <c r="G2439" t="s">
        <v>524</v>
      </c>
      <c r="H2439" t="s">
        <v>1464</v>
      </c>
      <c r="I2439" t="s">
        <v>186</v>
      </c>
      <c r="J2439" t="s">
        <v>1363</v>
      </c>
      <c r="K2439" t="s">
        <v>1364</v>
      </c>
      <c r="L2439">
        <v>0</v>
      </c>
      <c r="M2439">
        <v>0</v>
      </c>
      <c r="N2439">
        <v>0</v>
      </c>
      <c r="O2439">
        <v>0</v>
      </c>
      <c r="P2439">
        <v>0</v>
      </c>
      <c r="Q2439">
        <v>0</v>
      </c>
      <c r="R2439">
        <v>0</v>
      </c>
      <c r="S2439">
        <v>0</v>
      </c>
      <c r="T2439">
        <v>0</v>
      </c>
      <c r="U2439">
        <v>0</v>
      </c>
      <c r="W2439" s="429">
        <f t="shared" si="52"/>
        <v>0</v>
      </c>
      <c r="X2439" s="429">
        <f t="shared" si="52"/>
        <v>0</v>
      </c>
      <c r="Y2439" s="429">
        <f t="shared" si="52"/>
        <v>0</v>
      </c>
      <c r="Z2439" s="429">
        <f t="shared" si="52"/>
        <v>0</v>
      </c>
      <c r="AA2439" s="429" t="s">
        <v>1295</v>
      </c>
    </row>
    <row r="2440" spans="1:27" x14ac:dyDescent="0.25">
      <c r="A2440" t="s">
        <v>149</v>
      </c>
      <c r="B2440" t="s">
        <v>186</v>
      </c>
      <c r="C2440" t="s">
        <v>1459</v>
      </c>
      <c r="D2440" t="s">
        <v>1325</v>
      </c>
      <c r="E2440" t="s">
        <v>1499</v>
      </c>
      <c r="F2440" t="s">
        <v>1292</v>
      </c>
      <c r="G2440" t="s">
        <v>524</v>
      </c>
      <c r="H2440" t="s">
        <v>1460</v>
      </c>
      <c r="I2440" t="s">
        <v>561</v>
      </c>
      <c r="J2440" t="s">
        <v>1365</v>
      </c>
      <c r="K2440" t="s">
        <v>1366</v>
      </c>
      <c r="L2440">
        <v>0</v>
      </c>
      <c r="M2440">
        <v>6.1728072363053288</v>
      </c>
      <c r="N2440">
        <v>0</v>
      </c>
      <c r="O2440">
        <v>0</v>
      </c>
      <c r="P2440">
        <v>0</v>
      </c>
      <c r="Q2440">
        <v>0</v>
      </c>
      <c r="R2440">
        <v>0.16042293909345778</v>
      </c>
      <c r="S2440">
        <v>0.95807996771197046</v>
      </c>
      <c r="T2440">
        <v>0</v>
      </c>
      <c r="U2440">
        <v>24.112422131892721</v>
      </c>
      <c r="W2440" s="429">
        <f t="shared" si="52"/>
        <v>0.16042293909345778</v>
      </c>
      <c r="X2440" s="429">
        <f t="shared" si="52"/>
        <v>0.95807996771197046</v>
      </c>
      <c r="Y2440" s="429">
        <f t="shared" si="52"/>
        <v>0</v>
      </c>
      <c r="Z2440" s="429">
        <f t="shared" si="52"/>
        <v>24.112422131892721</v>
      </c>
      <c r="AA2440" s="429" t="s">
        <v>1296</v>
      </c>
    </row>
    <row r="2441" spans="1:27" x14ac:dyDescent="0.25">
      <c r="A2441" t="s">
        <v>149</v>
      </c>
      <c r="B2441" t="s">
        <v>186</v>
      </c>
      <c r="C2441" t="s">
        <v>1459</v>
      </c>
      <c r="D2441" t="s">
        <v>1325</v>
      </c>
      <c r="E2441" t="s">
        <v>1499</v>
      </c>
      <c r="F2441" t="s">
        <v>1292</v>
      </c>
      <c r="G2441" t="s">
        <v>524</v>
      </c>
      <c r="H2441" t="s">
        <v>1461</v>
      </c>
      <c r="I2441" t="s">
        <v>534</v>
      </c>
      <c r="J2441" t="s">
        <v>1365</v>
      </c>
      <c r="K2441" t="s">
        <v>1366</v>
      </c>
      <c r="L2441">
        <v>0</v>
      </c>
      <c r="M2441">
        <v>121.79296904638353</v>
      </c>
      <c r="N2441">
        <v>0</v>
      </c>
      <c r="O2441">
        <v>0</v>
      </c>
      <c r="P2441">
        <v>0</v>
      </c>
      <c r="Q2441">
        <v>0</v>
      </c>
      <c r="R2441">
        <v>3.1652350879231208</v>
      </c>
      <c r="S2441">
        <v>18.903458245902755</v>
      </c>
      <c r="T2441">
        <v>0</v>
      </c>
      <c r="U2441">
        <v>475.75169123549193</v>
      </c>
      <c r="W2441" s="429">
        <f t="shared" si="52"/>
        <v>3.1652350879231208</v>
      </c>
      <c r="X2441" s="429">
        <f t="shared" si="52"/>
        <v>18.903458245902755</v>
      </c>
      <c r="Y2441" s="429">
        <f t="shared" si="52"/>
        <v>0</v>
      </c>
      <c r="Z2441" s="429">
        <f t="shared" si="52"/>
        <v>475.75169123549193</v>
      </c>
      <c r="AA2441" s="429" t="s">
        <v>1296</v>
      </c>
    </row>
    <row r="2442" spans="1:27" x14ac:dyDescent="0.25">
      <c r="A2442" t="s">
        <v>149</v>
      </c>
      <c r="B2442" t="s">
        <v>186</v>
      </c>
      <c r="C2442" t="s">
        <v>1459</v>
      </c>
      <c r="D2442" t="s">
        <v>1325</v>
      </c>
      <c r="E2442" t="s">
        <v>1499</v>
      </c>
      <c r="F2442" t="s">
        <v>1292</v>
      </c>
      <c r="G2442" t="s">
        <v>524</v>
      </c>
      <c r="H2442" t="s">
        <v>1462</v>
      </c>
      <c r="I2442" t="s">
        <v>1463</v>
      </c>
      <c r="J2442" t="s">
        <v>1365</v>
      </c>
      <c r="K2442" t="s">
        <v>1366</v>
      </c>
      <c r="L2442">
        <v>0</v>
      </c>
      <c r="M2442">
        <v>182.40706019895569</v>
      </c>
      <c r="N2442">
        <v>0</v>
      </c>
      <c r="O2442">
        <v>0</v>
      </c>
      <c r="P2442">
        <v>0</v>
      </c>
      <c r="Q2442">
        <v>0</v>
      </c>
      <c r="R2442">
        <v>4.7405136088500948</v>
      </c>
      <c r="S2442">
        <v>28.311357159834472</v>
      </c>
      <c r="T2442">
        <v>0</v>
      </c>
      <c r="U2442">
        <v>712.52444260471179</v>
      </c>
      <c r="W2442" s="429">
        <f t="shared" si="52"/>
        <v>4.7405136088500948</v>
      </c>
      <c r="X2442" s="429">
        <f t="shared" si="52"/>
        <v>28.311357159834472</v>
      </c>
      <c r="Y2442" s="429">
        <f t="shared" si="52"/>
        <v>0</v>
      </c>
      <c r="Z2442" s="429">
        <f t="shared" si="52"/>
        <v>712.52444260471179</v>
      </c>
      <c r="AA2442" s="429" t="s">
        <v>1296</v>
      </c>
    </row>
    <row r="2443" spans="1:27" x14ac:dyDescent="0.25">
      <c r="A2443" t="s">
        <v>149</v>
      </c>
      <c r="B2443" t="s">
        <v>186</v>
      </c>
      <c r="C2443" t="s">
        <v>1459</v>
      </c>
      <c r="D2443" t="s">
        <v>1325</v>
      </c>
      <c r="E2443" t="s">
        <v>1499</v>
      </c>
      <c r="F2443" t="s">
        <v>1292</v>
      </c>
      <c r="G2443" t="s">
        <v>524</v>
      </c>
      <c r="H2443" t="s">
        <v>1464</v>
      </c>
      <c r="I2443" t="s">
        <v>186</v>
      </c>
      <c r="J2443" t="s">
        <v>1365</v>
      </c>
      <c r="K2443" t="s">
        <v>1366</v>
      </c>
      <c r="L2443">
        <v>0</v>
      </c>
      <c r="M2443">
        <v>136.52939855859603</v>
      </c>
      <c r="N2443">
        <v>0</v>
      </c>
      <c r="O2443">
        <v>0</v>
      </c>
      <c r="P2443">
        <v>0</v>
      </c>
      <c r="Q2443">
        <v>0</v>
      </c>
      <c r="R2443">
        <v>3.5482150261574605</v>
      </c>
      <c r="S2443">
        <v>21.19069602456063</v>
      </c>
      <c r="T2443">
        <v>0</v>
      </c>
      <c r="U2443">
        <v>533.31561564017318</v>
      </c>
      <c r="W2443" s="429">
        <f t="shared" si="52"/>
        <v>3.5482150261574605</v>
      </c>
      <c r="X2443" s="429">
        <f t="shared" si="52"/>
        <v>21.19069602456063</v>
      </c>
      <c r="Y2443" s="429">
        <f t="shared" si="52"/>
        <v>0</v>
      </c>
      <c r="Z2443" s="429">
        <f t="shared" si="52"/>
        <v>533.31561564017318</v>
      </c>
      <c r="AA2443" s="429" t="s">
        <v>1296</v>
      </c>
    </row>
    <row r="2444" spans="1:27" x14ac:dyDescent="0.25">
      <c r="A2444" t="s">
        <v>149</v>
      </c>
      <c r="B2444" t="s">
        <v>186</v>
      </c>
      <c r="C2444" t="s">
        <v>1459</v>
      </c>
      <c r="D2444" t="s">
        <v>1325</v>
      </c>
      <c r="E2444" t="s">
        <v>1499</v>
      </c>
      <c r="F2444" t="s">
        <v>1292</v>
      </c>
      <c r="G2444" t="s">
        <v>524</v>
      </c>
      <c r="H2444" t="s">
        <v>1460</v>
      </c>
      <c r="I2444" t="s">
        <v>561</v>
      </c>
      <c r="J2444" t="s">
        <v>1365</v>
      </c>
      <c r="K2444" t="s">
        <v>1367</v>
      </c>
      <c r="L2444">
        <v>5.299164188886267E-2</v>
      </c>
      <c r="M2444">
        <v>0</v>
      </c>
      <c r="N2444">
        <v>0.28009868097267354</v>
      </c>
      <c r="O2444">
        <v>0</v>
      </c>
      <c r="P2444">
        <v>0</v>
      </c>
      <c r="Q2444">
        <v>0</v>
      </c>
      <c r="R2444">
        <v>85.506226711960977</v>
      </c>
      <c r="S2444">
        <v>1.6559888019766288E-2</v>
      </c>
      <c r="T2444">
        <v>1.025006540382346E-3</v>
      </c>
      <c r="U2444">
        <v>86.22567586148908</v>
      </c>
      <c r="W2444" s="429">
        <f t="shared" si="52"/>
        <v>85.506226711960977</v>
      </c>
      <c r="X2444" s="429">
        <f t="shared" si="52"/>
        <v>1.6559888019766288E-2</v>
      </c>
      <c r="Y2444" s="429">
        <f t="shared" si="52"/>
        <v>1.025006540382346E-3</v>
      </c>
      <c r="Z2444" s="429">
        <f t="shared" si="52"/>
        <v>86.22567586148908</v>
      </c>
      <c r="AA2444" s="429" t="s">
        <v>1296</v>
      </c>
    </row>
    <row r="2445" spans="1:27" x14ac:dyDescent="0.25">
      <c r="A2445" t="s">
        <v>149</v>
      </c>
      <c r="B2445" t="s">
        <v>186</v>
      </c>
      <c r="C2445" t="s">
        <v>1459</v>
      </c>
      <c r="D2445" t="s">
        <v>1325</v>
      </c>
      <c r="E2445" t="s">
        <v>1499</v>
      </c>
      <c r="F2445" t="s">
        <v>1292</v>
      </c>
      <c r="G2445" t="s">
        <v>524</v>
      </c>
      <c r="H2445" t="s">
        <v>1461</v>
      </c>
      <c r="I2445" t="s">
        <v>534</v>
      </c>
      <c r="J2445" t="s">
        <v>1365</v>
      </c>
      <c r="K2445" t="s">
        <v>1367</v>
      </c>
      <c r="L2445">
        <v>1.045554988713737</v>
      </c>
      <c r="M2445">
        <v>0</v>
      </c>
      <c r="N2445">
        <v>5.5265049880378738</v>
      </c>
      <c r="O2445">
        <v>0</v>
      </c>
      <c r="P2445">
        <v>0</v>
      </c>
      <c r="Q2445">
        <v>0</v>
      </c>
      <c r="R2445">
        <v>1687.0860897700973</v>
      </c>
      <c r="S2445">
        <v>0.32673593258197303</v>
      </c>
      <c r="T2445">
        <v>2.022395728006705E-2</v>
      </c>
      <c r="U2445">
        <v>1701.2812273541065</v>
      </c>
      <c r="W2445" s="429">
        <f t="shared" si="52"/>
        <v>1687.0860897700973</v>
      </c>
      <c r="X2445" s="429">
        <f t="shared" si="52"/>
        <v>0.32673593258197303</v>
      </c>
      <c r="Y2445" s="429">
        <f t="shared" si="52"/>
        <v>2.022395728006705E-2</v>
      </c>
      <c r="Z2445" s="429">
        <f t="shared" si="52"/>
        <v>1701.2812273541065</v>
      </c>
      <c r="AA2445" s="429" t="s">
        <v>1296</v>
      </c>
    </row>
    <row r="2446" spans="1:27" x14ac:dyDescent="0.25">
      <c r="A2446" t="s">
        <v>149</v>
      </c>
      <c r="B2446" t="s">
        <v>186</v>
      </c>
      <c r="C2446" t="s">
        <v>1459</v>
      </c>
      <c r="D2446" t="s">
        <v>1325</v>
      </c>
      <c r="E2446" t="s">
        <v>1499</v>
      </c>
      <c r="F2446" t="s">
        <v>1292</v>
      </c>
      <c r="G2446" t="s">
        <v>524</v>
      </c>
      <c r="H2446" t="s">
        <v>1462</v>
      </c>
      <c r="I2446" t="s">
        <v>1463</v>
      </c>
      <c r="J2446" t="s">
        <v>1365</v>
      </c>
      <c r="K2446" t="s">
        <v>1367</v>
      </c>
      <c r="L2446">
        <v>1.5659082232816961</v>
      </c>
      <c r="M2446">
        <v>0</v>
      </c>
      <c r="N2446">
        <v>8.2769435373477069</v>
      </c>
      <c r="O2446">
        <v>0</v>
      </c>
      <c r="P2446">
        <v>0</v>
      </c>
      <c r="Q2446">
        <v>0</v>
      </c>
      <c r="R2446">
        <v>2526.7173987713263</v>
      </c>
      <c r="S2446">
        <v>0.4893463176921507</v>
      </c>
      <c r="T2446">
        <v>3.0289043956563583E-2</v>
      </c>
      <c r="U2446">
        <v>2547.9771918126858</v>
      </c>
      <c r="W2446" s="429">
        <f t="shared" si="52"/>
        <v>2526.7173987713263</v>
      </c>
      <c r="X2446" s="429">
        <f t="shared" si="52"/>
        <v>0.4893463176921507</v>
      </c>
      <c r="Y2446" s="429">
        <f t="shared" si="52"/>
        <v>3.0289043956563583E-2</v>
      </c>
      <c r="Z2446" s="429">
        <f t="shared" si="52"/>
        <v>2547.9771918126858</v>
      </c>
      <c r="AA2446" s="429" t="s">
        <v>1296</v>
      </c>
    </row>
    <row r="2447" spans="1:27" x14ac:dyDescent="0.25">
      <c r="A2447" t="s">
        <v>149</v>
      </c>
      <c r="B2447" t="s">
        <v>186</v>
      </c>
      <c r="C2447" t="s">
        <v>1459</v>
      </c>
      <c r="D2447" t="s">
        <v>1325</v>
      </c>
      <c r="E2447" t="s">
        <v>1499</v>
      </c>
      <c r="F2447" t="s">
        <v>1292</v>
      </c>
      <c r="G2447" t="s">
        <v>524</v>
      </c>
      <c r="H2447" t="s">
        <v>1464</v>
      </c>
      <c r="I2447" t="s">
        <v>186</v>
      </c>
      <c r="J2447" t="s">
        <v>1365</v>
      </c>
      <c r="K2447" t="s">
        <v>1367</v>
      </c>
      <c r="L2447">
        <v>1.1720626805202665</v>
      </c>
      <c r="M2447">
        <v>0</v>
      </c>
      <c r="N2447">
        <v>6.1951885076431408</v>
      </c>
      <c r="O2447">
        <v>0</v>
      </c>
      <c r="P2447">
        <v>0</v>
      </c>
      <c r="Q2447">
        <v>0</v>
      </c>
      <c r="R2447">
        <v>1891.216307118382</v>
      </c>
      <c r="S2447">
        <v>0.36626958610319998</v>
      </c>
      <c r="T2447">
        <v>2.2670969806727795E-2</v>
      </c>
      <c r="U2447">
        <v>1907.1289957733668</v>
      </c>
      <c r="W2447" s="429">
        <f t="shared" si="52"/>
        <v>1891.216307118382</v>
      </c>
      <c r="X2447" s="429">
        <f t="shared" si="52"/>
        <v>0.36626958610319998</v>
      </c>
      <c r="Y2447" s="429">
        <f t="shared" si="52"/>
        <v>2.2670969806727795E-2</v>
      </c>
      <c r="Z2447" s="429">
        <f t="shared" si="52"/>
        <v>1907.1289957733668</v>
      </c>
      <c r="AA2447" s="429" t="s">
        <v>1296</v>
      </c>
    </row>
    <row r="2448" spans="1:27" x14ac:dyDescent="0.25">
      <c r="A2448" t="s">
        <v>149</v>
      </c>
      <c r="B2448" t="s">
        <v>186</v>
      </c>
      <c r="C2448" t="s">
        <v>1459</v>
      </c>
      <c r="D2448" t="s">
        <v>1325</v>
      </c>
      <c r="E2448" t="s">
        <v>1499</v>
      </c>
      <c r="F2448" t="s">
        <v>1292</v>
      </c>
      <c r="G2448" t="s">
        <v>524</v>
      </c>
      <c r="H2448" t="s">
        <v>1460</v>
      </c>
      <c r="I2448" t="s">
        <v>561</v>
      </c>
      <c r="J2448" t="s">
        <v>1368</v>
      </c>
      <c r="K2448" t="s">
        <v>1369</v>
      </c>
      <c r="L2448">
        <v>0</v>
      </c>
      <c r="M2448">
        <v>0.44744934516257767</v>
      </c>
      <c r="N2448">
        <v>0</v>
      </c>
      <c r="O2448">
        <v>0</v>
      </c>
      <c r="P2448">
        <v>0</v>
      </c>
      <c r="Q2448">
        <v>0</v>
      </c>
      <c r="R2448">
        <v>6.4506737996068682E-3</v>
      </c>
      <c r="S2448">
        <v>7.6268091617147413E-2</v>
      </c>
      <c r="T2448">
        <v>0</v>
      </c>
      <c r="U2448">
        <v>1.9131529642282921</v>
      </c>
      <c r="W2448" s="429">
        <f t="shared" si="52"/>
        <v>6.4506737996068682E-3</v>
      </c>
      <c r="X2448" s="429">
        <f t="shared" si="52"/>
        <v>7.6268091617147413E-2</v>
      </c>
      <c r="Y2448" s="429">
        <f t="shared" si="52"/>
        <v>0</v>
      </c>
      <c r="Z2448" s="429">
        <f t="shared" si="52"/>
        <v>1.9131529642282921</v>
      </c>
      <c r="AA2448" s="429" t="s">
        <v>1296</v>
      </c>
    </row>
    <row r="2449" spans="1:27" x14ac:dyDescent="0.25">
      <c r="A2449" t="s">
        <v>149</v>
      </c>
      <c r="B2449" t="s">
        <v>186</v>
      </c>
      <c r="C2449" t="s">
        <v>1459</v>
      </c>
      <c r="D2449" t="s">
        <v>1325</v>
      </c>
      <c r="E2449" t="s">
        <v>1499</v>
      </c>
      <c r="F2449" t="s">
        <v>1292</v>
      </c>
      <c r="G2449" t="s">
        <v>524</v>
      </c>
      <c r="H2449" t="s">
        <v>1461</v>
      </c>
      <c r="I2449" t="s">
        <v>534</v>
      </c>
      <c r="J2449" t="s">
        <v>1368</v>
      </c>
      <c r="K2449" t="s">
        <v>1369</v>
      </c>
      <c r="L2449">
        <v>0</v>
      </c>
      <c r="M2449">
        <v>8.8284280002607911</v>
      </c>
      <c r="N2449">
        <v>0</v>
      </c>
      <c r="O2449">
        <v>0</v>
      </c>
      <c r="P2449">
        <v>0</v>
      </c>
      <c r="Q2449">
        <v>0</v>
      </c>
      <c r="R2449">
        <v>0.12727543309356237</v>
      </c>
      <c r="S2449">
        <v>1.5048124728278029</v>
      </c>
      <c r="T2449">
        <v>0</v>
      </c>
      <c r="U2449">
        <v>37.74758725378863</v>
      </c>
      <c r="W2449" s="429">
        <f t="shared" si="52"/>
        <v>0.12727543309356237</v>
      </c>
      <c r="X2449" s="429">
        <f t="shared" si="52"/>
        <v>1.5048124728278029</v>
      </c>
      <c r="Y2449" s="429">
        <f t="shared" si="52"/>
        <v>0</v>
      </c>
      <c r="Z2449" s="429">
        <f t="shared" si="52"/>
        <v>37.74758725378863</v>
      </c>
      <c r="AA2449" s="429" t="s">
        <v>1296</v>
      </c>
    </row>
    <row r="2450" spans="1:27" x14ac:dyDescent="0.25">
      <c r="A2450" t="s">
        <v>149</v>
      </c>
      <c r="B2450" t="s">
        <v>186</v>
      </c>
      <c r="C2450" t="s">
        <v>1459</v>
      </c>
      <c r="D2450" t="s">
        <v>1325</v>
      </c>
      <c r="E2450" t="s">
        <v>1499</v>
      </c>
      <c r="F2450" t="s">
        <v>1292</v>
      </c>
      <c r="G2450" t="s">
        <v>524</v>
      </c>
      <c r="H2450" t="s">
        <v>1462</v>
      </c>
      <c r="I2450" t="s">
        <v>1463</v>
      </c>
      <c r="J2450" t="s">
        <v>1368</v>
      </c>
      <c r="K2450" t="s">
        <v>1369</v>
      </c>
      <c r="L2450">
        <v>0</v>
      </c>
      <c r="M2450">
        <v>13.222172103320885</v>
      </c>
      <c r="N2450">
        <v>0</v>
      </c>
      <c r="O2450">
        <v>0</v>
      </c>
      <c r="P2450">
        <v>0</v>
      </c>
      <c r="Q2450">
        <v>0</v>
      </c>
      <c r="R2450">
        <v>0.19061804443985639</v>
      </c>
      <c r="S2450">
        <v>2.2537295992406956</v>
      </c>
      <c r="T2450">
        <v>0</v>
      </c>
      <c r="U2450">
        <v>56.533858025457242</v>
      </c>
      <c r="W2450" s="429">
        <f t="shared" si="52"/>
        <v>0.19061804443985639</v>
      </c>
      <c r="X2450" s="429">
        <f t="shared" si="52"/>
        <v>2.2537295992406956</v>
      </c>
      <c r="Y2450" s="429">
        <f t="shared" si="52"/>
        <v>0</v>
      </c>
      <c r="Z2450" s="429">
        <f t="shared" si="52"/>
        <v>56.533858025457242</v>
      </c>
      <c r="AA2450" s="429" t="s">
        <v>1296</v>
      </c>
    </row>
    <row r="2451" spans="1:27" x14ac:dyDescent="0.25">
      <c r="A2451" t="s">
        <v>149</v>
      </c>
      <c r="B2451" t="s">
        <v>186</v>
      </c>
      <c r="C2451" t="s">
        <v>1459</v>
      </c>
      <c r="D2451" t="s">
        <v>1325</v>
      </c>
      <c r="E2451" t="s">
        <v>1499</v>
      </c>
      <c r="F2451" t="s">
        <v>1292</v>
      </c>
      <c r="G2451" t="s">
        <v>524</v>
      </c>
      <c r="H2451" t="s">
        <v>1464</v>
      </c>
      <c r="I2451" t="s">
        <v>186</v>
      </c>
      <c r="J2451" t="s">
        <v>1368</v>
      </c>
      <c r="K2451" t="s">
        <v>1369</v>
      </c>
      <c r="L2451">
        <v>0</v>
      </c>
      <c r="M2451">
        <v>9.8966301136351618</v>
      </c>
      <c r="N2451">
        <v>0</v>
      </c>
      <c r="O2451">
        <v>0</v>
      </c>
      <c r="P2451">
        <v>0</v>
      </c>
      <c r="Q2451">
        <v>0</v>
      </c>
      <c r="R2451">
        <v>0.14267521735947758</v>
      </c>
      <c r="S2451">
        <v>1.6868883603651184</v>
      </c>
      <c r="T2451">
        <v>0</v>
      </c>
      <c r="U2451">
        <v>42.314884226487429</v>
      </c>
      <c r="W2451" s="429">
        <f t="shared" si="52"/>
        <v>0.14267521735947758</v>
      </c>
      <c r="X2451" s="429">
        <f t="shared" si="52"/>
        <v>1.6868883603651184</v>
      </c>
      <c r="Y2451" s="429">
        <f t="shared" si="52"/>
        <v>0</v>
      </c>
      <c r="Z2451" s="429">
        <f t="shared" si="52"/>
        <v>42.314884226487429</v>
      </c>
      <c r="AA2451" s="429" t="s">
        <v>1296</v>
      </c>
    </row>
    <row r="2452" spans="1:27" x14ac:dyDescent="0.25">
      <c r="A2452" t="s">
        <v>149</v>
      </c>
      <c r="B2452" t="s">
        <v>186</v>
      </c>
      <c r="C2452" t="s">
        <v>1459</v>
      </c>
      <c r="D2452" t="s">
        <v>1325</v>
      </c>
      <c r="E2452" t="s">
        <v>1499</v>
      </c>
      <c r="F2452" t="s">
        <v>1292</v>
      </c>
      <c r="G2452" t="s">
        <v>524</v>
      </c>
      <c r="H2452" t="s">
        <v>1460</v>
      </c>
      <c r="I2452" t="s">
        <v>561</v>
      </c>
      <c r="J2452" t="s">
        <v>1370</v>
      </c>
      <c r="K2452" t="s">
        <v>1371</v>
      </c>
      <c r="L2452">
        <v>0</v>
      </c>
      <c r="M2452">
        <v>0.48581093945206666</v>
      </c>
      <c r="N2452">
        <v>0</v>
      </c>
      <c r="O2452">
        <v>0</v>
      </c>
      <c r="P2452">
        <v>0</v>
      </c>
      <c r="Q2452">
        <v>0</v>
      </c>
      <c r="R2452">
        <v>0.8223463907618509</v>
      </c>
      <c r="S2452">
        <v>4.5132294694067658</v>
      </c>
      <c r="T2452">
        <v>0</v>
      </c>
      <c r="U2452">
        <v>113.65308312593099</v>
      </c>
      <c r="W2452" s="429">
        <f t="shared" si="52"/>
        <v>0.8223463907618509</v>
      </c>
      <c r="X2452" s="429">
        <f t="shared" si="52"/>
        <v>4.5132294694067658</v>
      </c>
      <c r="Y2452" s="429">
        <f t="shared" si="52"/>
        <v>0</v>
      </c>
      <c r="Z2452" s="429">
        <f t="shared" si="52"/>
        <v>113.65308312593099</v>
      </c>
      <c r="AA2452" s="429" t="s">
        <v>1295</v>
      </c>
    </row>
    <row r="2453" spans="1:27" x14ac:dyDescent="0.25">
      <c r="A2453" t="s">
        <v>149</v>
      </c>
      <c r="B2453" t="s">
        <v>186</v>
      </c>
      <c r="C2453" t="s">
        <v>1459</v>
      </c>
      <c r="D2453" t="s">
        <v>1325</v>
      </c>
      <c r="E2453" t="s">
        <v>1499</v>
      </c>
      <c r="F2453" t="s">
        <v>1292</v>
      </c>
      <c r="G2453" t="s">
        <v>524</v>
      </c>
      <c r="H2453" t="s">
        <v>1461</v>
      </c>
      <c r="I2453" t="s">
        <v>534</v>
      </c>
      <c r="J2453" t="s">
        <v>1370</v>
      </c>
      <c r="K2453" t="s">
        <v>1371</v>
      </c>
      <c r="L2453">
        <v>0</v>
      </c>
      <c r="M2453">
        <v>66.799004174659174</v>
      </c>
      <c r="N2453">
        <v>0</v>
      </c>
      <c r="O2453">
        <v>0</v>
      </c>
      <c r="P2453">
        <v>0</v>
      </c>
      <c r="Q2453">
        <v>0</v>
      </c>
      <c r="R2453">
        <v>113.07262872975448</v>
      </c>
      <c r="S2453">
        <v>620.56905204343025</v>
      </c>
      <c r="T2453">
        <v>0</v>
      </c>
      <c r="U2453">
        <v>15627.29892981551</v>
      </c>
      <c r="W2453" s="429">
        <f t="shared" si="52"/>
        <v>113.07262872975448</v>
      </c>
      <c r="X2453" s="429">
        <f t="shared" si="52"/>
        <v>620.56905204343025</v>
      </c>
      <c r="Y2453" s="429">
        <f t="shared" si="52"/>
        <v>0</v>
      </c>
      <c r="Z2453" s="429">
        <f t="shared" si="52"/>
        <v>15627.29892981551</v>
      </c>
      <c r="AA2453" s="429" t="s">
        <v>1295</v>
      </c>
    </row>
    <row r="2454" spans="1:27" x14ac:dyDescent="0.25">
      <c r="A2454" t="s">
        <v>149</v>
      </c>
      <c r="B2454" t="s">
        <v>186</v>
      </c>
      <c r="C2454" t="s">
        <v>1459</v>
      </c>
      <c r="D2454" t="s">
        <v>1325</v>
      </c>
      <c r="E2454" t="s">
        <v>1499</v>
      </c>
      <c r="F2454" t="s">
        <v>1292</v>
      </c>
      <c r="G2454" t="s">
        <v>524</v>
      </c>
      <c r="H2454" t="s">
        <v>1462</v>
      </c>
      <c r="I2454" t="s">
        <v>1463</v>
      </c>
      <c r="J2454" t="s">
        <v>1370</v>
      </c>
      <c r="K2454" t="s">
        <v>1371</v>
      </c>
      <c r="L2454">
        <v>0</v>
      </c>
      <c r="M2454">
        <v>18.946626638630601</v>
      </c>
      <c r="N2454">
        <v>0</v>
      </c>
      <c r="O2454">
        <v>0</v>
      </c>
      <c r="P2454">
        <v>0</v>
      </c>
      <c r="Q2454">
        <v>0</v>
      </c>
      <c r="R2454">
        <v>32.071509239712185</v>
      </c>
      <c r="S2454">
        <v>176.01594930686383</v>
      </c>
      <c r="T2454">
        <v>0</v>
      </c>
      <c r="U2454">
        <v>4432.4702419113082</v>
      </c>
      <c r="W2454" s="429">
        <f t="shared" si="52"/>
        <v>32.071509239712185</v>
      </c>
      <c r="X2454" s="429">
        <f t="shared" si="52"/>
        <v>176.01594930686383</v>
      </c>
      <c r="Y2454" s="429">
        <f t="shared" si="52"/>
        <v>0</v>
      </c>
      <c r="Z2454" s="429">
        <f t="shared" si="52"/>
        <v>4432.4702419113082</v>
      </c>
      <c r="AA2454" s="429" t="s">
        <v>1295</v>
      </c>
    </row>
    <row r="2455" spans="1:27" x14ac:dyDescent="0.25">
      <c r="A2455" t="s">
        <v>149</v>
      </c>
      <c r="B2455" t="s">
        <v>186</v>
      </c>
      <c r="C2455" t="s">
        <v>1459</v>
      </c>
      <c r="D2455" t="s">
        <v>1325</v>
      </c>
      <c r="E2455" t="s">
        <v>1499</v>
      </c>
      <c r="F2455" t="s">
        <v>1292</v>
      </c>
      <c r="G2455" t="s">
        <v>524</v>
      </c>
      <c r="H2455" t="s">
        <v>1464</v>
      </c>
      <c r="I2455" t="s">
        <v>186</v>
      </c>
      <c r="J2455" t="s">
        <v>1370</v>
      </c>
      <c r="K2455" t="s">
        <v>1371</v>
      </c>
      <c r="L2455">
        <v>0</v>
      </c>
      <c r="M2455">
        <v>39.350686095617391</v>
      </c>
      <c r="N2455">
        <v>0</v>
      </c>
      <c r="O2455">
        <v>0</v>
      </c>
      <c r="P2455">
        <v>0</v>
      </c>
      <c r="Q2455">
        <v>0</v>
      </c>
      <c r="R2455">
        <v>66.610057651709909</v>
      </c>
      <c r="S2455">
        <v>365.57158702194795</v>
      </c>
      <c r="T2455">
        <v>0</v>
      </c>
      <c r="U2455">
        <v>9205.8997332004092</v>
      </c>
      <c r="W2455" s="429">
        <f t="shared" si="52"/>
        <v>66.610057651709909</v>
      </c>
      <c r="X2455" s="429">
        <f t="shared" si="52"/>
        <v>365.57158702194795</v>
      </c>
      <c r="Y2455" s="429">
        <f t="shared" si="52"/>
        <v>0</v>
      </c>
      <c r="Z2455" s="429">
        <f t="shared" si="52"/>
        <v>9205.8997332004092</v>
      </c>
      <c r="AA2455" s="429" t="s">
        <v>1295</v>
      </c>
    </row>
    <row r="2456" spans="1:27" x14ac:dyDescent="0.25">
      <c r="A2456" t="s">
        <v>149</v>
      </c>
      <c r="B2456" t="s">
        <v>186</v>
      </c>
      <c r="C2456" t="s">
        <v>1459</v>
      </c>
      <c r="D2456" t="s">
        <v>1325</v>
      </c>
      <c r="E2456" t="s">
        <v>1499</v>
      </c>
      <c r="F2456" t="s">
        <v>1292</v>
      </c>
      <c r="G2456" t="s">
        <v>524</v>
      </c>
      <c r="H2456" t="s">
        <v>1460</v>
      </c>
      <c r="I2456" t="s">
        <v>561</v>
      </c>
      <c r="J2456" t="s">
        <v>1373</v>
      </c>
      <c r="K2456" t="s">
        <v>1374</v>
      </c>
      <c r="L2456">
        <v>0</v>
      </c>
      <c r="M2456">
        <v>5.399397832523337E-3</v>
      </c>
      <c r="N2456">
        <v>0</v>
      </c>
      <c r="O2456">
        <v>0</v>
      </c>
      <c r="P2456">
        <v>0</v>
      </c>
      <c r="Q2456">
        <v>0</v>
      </c>
      <c r="R2456">
        <v>9.1397186833027735E-3</v>
      </c>
      <c r="S2456">
        <v>5.0160915359955004E-2</v>
      </c>
      <c r="T2456">
        <v>0</v>
      </c>
      <c r="U2456">
        <v>1.2631626026821778</v>
      </c>
      <c r="W2456" s="429">
        <f t="shared" si="52"/>
        <v>9.1397186833027735E-3</v>
      </c>
      <c r="X2456" s="429">
        <f t="shared" si="52"/>
        <v>5.0160915359955004E-2</v>
      </c>
      <c r="Y2456" s="429">
        <f t="shared" si="52"/>
        <v>0</v>
      </c>
      <c r="Z2456" s="429">
        <f t="shared" si="52"/>
        <v>1.2631626026821778</v>
      </c>
      <c r="AA2456" s="429" t="s">
        <v>1295</v>
      </c>
    </row>
    <row r="2457" spans="1:27" x14ac:dyDescent="0.25">
      <c r="A2457" t="s">
        <v>149</v>
      </c>
      <c r="B2457" t="s">
        <v>186</v>
      </c>
      <c r="C2457" t="s">
        <v>1459</v>
      </c>
      <c r="D2457" t="s">
        <v>1325</v>
      </c>
      <c r="E2457" t="s">
        <v>1499</v>
      </c>
      <c r="F2457" t="s">
        <v>1292</v>
      </c>
      <c r="G2457" t="s">
        <v>524</v>
      </c>
      <c r="H2457" t="s">
        <v>1461</v>
      </c>
      <c r="I2457" t="s">
        <v>534</v>
      </c>
      <c r="J2457" t="s">
        <v>1373</v>
      </c>
      <c r="K2457" t="s">
        <v>1374</v>
      </c>
      <c r="L2457">
        <v>0</v>
      </c>
      <c r="M2457">
        <v>0.74241720197195871</v>
      </c>
      <c r="N2457">
        <v>0</v>
      </c>
      <c r="O2457">
        <v>0</v>
      </c>
      <c r="P2457">
        <v>0</v>
      </c>
      <c r="Q2457">
        <v>0</v>
      </c>
      <c r="R2457">
        <v>1.2567113189541312</v>
      </c>
      <c r="S2457">
        <v>6.8971258619938114</v>
      </c>
      <c r="T2457">
        <v>0</v>
      </c>
      <c r="U2457">
        <v>173.68485786879941</v>
      </c>
      <c r="W2457" s="429">
        <f t="shared" si="52"/>
        <v>1.2567113189541312</v>
      </c>
      <c r="X2457" s="429">
        <f t="shared" si="52"/>
        <v>6.8971258619938114</v>
      </c>
      <c r="Y2457" s="429">
        <f t="shared" si="52"/>
        <v>0</v>
      </c>
      <c r="Z2457" s="429">
        <f t="shared" si="52"/>
        <v>173.68485786879941</v>
      </c>
      <c r="AA2457" s="429" t="s">
        <v>1295</v>
      </c>
    </row>
    <row r="2458" spans="1:27" x14ac:dyDescent="0.25">
      <c r="A2458" t="s">
        <v>149</v>
      </c>
      <c r="B2458" t="s">
        <v>186</v>
      </c>
      <c r="C2458" t="s">
        <v>1459</v>
      </c>
      <c r="D2458" t="s">
        <v>1325</v>
      </c>
      <c r="E2458" t="s">
        <v>1499</v>
      </c>
      <c r="F2458" t="s">
        <v>1292</v>
      </c>
      <c r="G2458" t="s">
        <v>524</v>
      </c>
      <c r="H2458" t="s">
        <v>1462</v>
      </c>
      <c r="I2458" t="s">
        <v>1463</v>
      </c>
      <c r="J2458" t="s">
        <v>1373</v>
      </c>
      <c r="K2458" t="s">
        <v>1374</v>
      </c>
      <c r="L2458">
        <v>0</v>
      </c>
      <c r="M2458">
        <v>0.21057651546841014</v>
      </c>
      <c r="N2458">
        <v>0</v>
      </c>
      <c r="O2458">
        <v>0</v>
      </c>
      <c r="P2458">
        <v>0</v>
      </c>
      <c r="Q2458">
        <v>0</v>
      </c>
      <c r="R2458">
        <v>0.35644902864880817</v>
      </c>
      <c r="S2458">
        <v>1.9562756990382448</v>
      </c>
      <c r="T2458">
        <v>0</v>
      </c>
      <c r="U2458">
        <v>49.263341504604924</v>
      </c>
      <c r="W2458" s="429">
        <f t="shared" si="52"/>
        <v>0.35644902864880817</v>
      </c>
      <c r="X2458" s="429">
        <f t="shared" si="52"/>
        <v>1.9562756990382448</v>
      </c>
      <c r="Y2458" s="429">
        <f t="shared" si="52"/>
        <v>0</v>
      </c>
      <c r="Z2458" s="429">
        <f t="shared" si="52"/>
        <v>49.263341504604924</v>
      </c>
      <c r="AA2458" s="429" t="s">
        <v>1295</v>
      </c>
    </row>
    <row r="2459" spans="1:27" x14ac:dyDescent="0.25">
      <c r="A2459" t="s">
        <v>149</v>
      </c>
      <c r="B2459" t="s">
        <v>186</v>
      </c>
      <c r="C2459" t="s">
        <v>1459</v>
      </c>
      <c r="D2459" t="s">
        <v>1325</v>
      </c>
      <c r="E2459" t="s">
        <v>1499</v>
      </c>
      <c r="F2459" t="s">
        <v>1292</v>
      </c>
      <c r="G2459" t="s">
        <v>524</v>
      </c>
      <c r="H2459" t="s">
        <v>1464</v>
      </c>
      <c r="I2459" t="s">
        <v>186</v>
      </c>
      <c r="J2459" t="s">
        <v>1373</v>
      </c>
      <c r="K2459" t="s">
        <v>1374</v>
      </c>
      <c r="L2459">
        <v>0</v>
      </c>
      <c r="M2459">
        <v>0.43735122443439017</v>
      </c>
      <c r="N2459">
        <v>0</v>
      </c>
      <c r="O2459">
        <v>0</v>
      </c>
      <c r="P2459">
        <v>0</v>
      </c>
      <c r="Q2459">
        <v>0</v>
      </c>
      <c r="R2459">
        <v>0.74031721334752454</v>
      </c>
      <c r="S2459">
        <v>4.0630341441563536</v>
      </c>
      <c r="T2459">
        <v>0</v>
      </c>
      <c r="U2459">
        <v>102.31617081725638</v>
      </c>
      <c r="W2459" s="429">
        <f t="shared" si="52"/>
        <v>0.74031721334752454</v>
      </c>
      <c r="X2459" s="429">
        <f t="shared" si="52"/>
        <v>4.0630341441563536</v>
      </c>
      <c r="Y2459" s="429">
        <f t="shared" si="52"/>
        <v>0</v>
      </c>
      <c r="Z2459" s="429">
        <f t="shared" si="52"/>
        <v>102.31617081725638</v>
      </c>
      <c r="AA2459" s="429" t="s">
        <v>1295</v>
      </c>
    </row>
    <row r="2460" spans="1:27" x14ac:dyDescent="0.25">
      <c r="A2460" t="s">
        <v>149</v>
      </c>
      <c r="B2460" t="s">
        <v>186</v>
      </c>
      <c r="C2460" t="s">
        <v>1459</v>
      </c>
      <c r="D2460" t="s">
        <v>1325</v>
      </c>
      <c r="E2460" t="s">
        <v>1499</v>
      </c>
      <c r="F2460" t="s">
        <v>1292</v>
      </c>
      <c r="G2460" t="s">
        <v>524</v>
      </c>
      <c r="H2460" t="s">
        <v>1460</v>
      </c>
      <c r="I2460" t="s">
        <v>561</v>
      </c>
      <c r="J2460" t="s">
        <v>1465</v>
      </c>
      <c r="K2460" t="s">
        <v>1376</v>
      </c>
      <c r="L2460">
        <v>4.3173213495771344E-3</v>
      </c>
      <c r="M2460">
        <v>2.972490894998868E-4</v>
      </c>
      <c r="N2460">
        <v>9.2362522820317074E-4</v>
      </c>
      <c r="O2460">
        <v>1.4521049294254066E-4</v>
      </c>
      <c r="P2460">
        <v>5.3962612199389118E-6</v>
      </c>
      <c r="Q2460">
        <v>5.3962612199389118E-6</v>
      </c>
      <c r="R2460">
        <v>0.47933273483015254</v>
      </c>
      <c r="S2460">
        <v>1.3742965875065853E-5</v>
      </c>
      <c r="T2460">
        <v>1.5080797903528495E-5</v>
      </c>
      <c r="U2460">
        <v>0.48417038675228063</v>
      </c>
      <c r="W2460" s="429">
        <f t="shared" si="52"/>
        <v>0.47933273483015254</v>
      </c>
      <c r="X2460" s="429">
        <f t="shared" si="52"/>
        <v>1.3742965875065853E-5</v>
      </c>
      <c r="Y2460" s="429">
        <f t="shared" si="52"/>
        <v>1.5080797903528495E-5</v>
      </c>
      <c r="Z2460" s="429">
        <f t="shared" si="52"/>
        <v>0.48417038675228063</v>
      </c>
      <c r="AA2460" s="429" t="s">
        <v>1296</v>
      </c>
    </row>
    <row r="2461" spans="1:27" x14ac:dyDescent="0.25">
      <c r="A2461" t="s">
        <v>149</v>
      </c>
      <c r="B2461" t="s">
        <v>186</v>
      </c>
      <c r="C2461" t="s">
        <v>1459</v>
      </c>
      <c r="D2461" t="s">
        <v>1325</v>
      </c>
      <c r="E2461" t="s">
        <v>1499</v>
      </c>
      <c r="F2461" t="s">
        <v>1292</v>
      </c>
      <c r="G2461" t="s">
        <v>524</v>
      </c>
      <c r="H2461" t="s">
        <v>1461</v>
      </c>
      <c r="I2461" t="s">
        <v>534</v>
      </c>
      <c r="J2461" t="s">
        <v>1465</v>
      </c>
      <c r="K2461" t="s">
        <v>1376</v>
      </c>
      <c r="L2461">
        <v>0.59363168556685608</v>
      </c>
      <c r="M2461">
        <v>4.0871749806234432E-2</v>
      </c>
      <c r="N2461">
        <v>0.12699846887793598</v>
      </c>
      <c r="O2461">
        <v>1.9966442779599337E-2</v>
      </c>
      <c r="P2461">
        <v>7.4198591774160029E-4</v>
      </c>
      <c r="Q2461">
        <v>7.4198591774160029E-4</v>
      </c>
      <c r="R2461">
        <v>65.908251039145981</v>
      </c>
      <c r="S2461">
        <v>1.8896578078215552E-3</v>
      </c>
      <c r="T2461">
        <v>2.0736097117351679E-3</v>
      </c>
      <c r="U2461">
        <v>66.573428178438604</v>
      </c>
      <c r="W2461" s="429">
        <f t="shared" si="52"/>
        <v>65.908251039145981</v>
      </c>
      <c r="X2461" s="429">
        <f t="shared" si="52"/>
        <v>1.8896578078215552E-3</v>
      </c>
      <c r="Y2461" s="429">
        <f t="shared" si="52"/>
        <v>2.0736097117351679E-3</v>
      </c>
      <c r="Z2461" s="429">
        <f t="shared" si="52"/>
        <v>66.573428178438604</v>
      </c>
      <c r="AA2461" s="429" t="s">
        <v>1296</v>
      </c>
    </row>
    <row r="2462" spans="1:27" x14ac:dyDescent="0.25">
      <c r="A2462" t="s">
        <v>149</v>
      </c>
      <c r="B2462" t="s">
        <v>186</v>
      </c>
      <c r="C2462" t="s">
        <v>1459</v>
      </c>
      <c r="D2462" t="s">
        <v>1325</v>
      </c>
      <c r="E2462" t="s">
        <v>1499</v>
      </c>
      <c r="F2462" t="s">
        <v>1292</v>
      </c>
      <c r="G2462" t="s">
        <v>524</v>
      </c>
      <c r="H2462" t="s">
        <v>1462</v>
      </c>
      <c r="I2462" t="s">
        <v>1463</v>
      </c>
      <c r="J2462" t="s">
        <v>1465</v>
      </c>
      <c r="K2462" t="s">
        <v>1376</v>
      </c>
      <c r="L2462">
        <v>0.16837553263350824</v>
      </c>
      <c r="M2462">
        <v>1.1592714490495586E-2</v>
      </c>
      <c r="N2462">
        <v>3.6021383899923654E-2</v>
      </c>
      <c r="O2462">
        <v>5.6632092247590861E-3</v>
      </c>
      <c r="P2462">
        <v>2.1045418757761753E-4</v>
      </c>
      <c r="Q2462">
        <v>2.1045418757761753E-4</v>
      </c>
      <c r="R2462">
        <v>18.693976658375949</v>
      </c>
      <c r="S2462">
        <v>5.359756691275683E-4</v>
      </c>
      <c r="T2462">
        <v>5.881511182376113E-4</v>
      </c>
      <c r="U2462">
        <v>18.882645083338947</v>
      </c>
      <c r="W2462" s="429">
        <f t="shared" si="52"/>
        <v>18.693976658375949</v>
      </c>
      <c r="X2462" s="429">
        <f t="shared" si="52"/>
        <v>5.359756691275683E-4</v>
      </c>
      <c r="Y2462" s="429">
        <f t="shared" si="52"/>
        <v>5.881511182376113E-4</v>
      </c>
      <c r="Z2462" s="429">
        <f t="shared" si="52"/>
        <v>18.882645083338947</v>
      </c>
      <c r="AA2462" s="429" t="s">
        <v>1296</v>
      </c>
    </row>
    <row r="2463" spans="1:27" x14ac:dyDescent="0.25">
      <c r="A2463" t="s">
        <v>149</v>
      </c>
      <c r="B2463" t="s">
        <v>186</v>
      </c>
      <c r="C2463" t="s">
        <v>1459</v>
      </c>
      <c r="D2463" t="s">
        <v>1325</v>
      </c>
      <c r="E2463" t="s">
        <v>1499</v>
      </c>
      <c r="F2463" t="s">
        <v>1292</v>
      </c>
      <c r="G2463" t="s">
        <v>524</v>
      </c>
      <c r="H2463" t="s">
        <v>1464</v>
      </c>
      <c r="I2463" t="s">
        <v>186</v>
      </c>
      <c r="J2463" t="s">
        <v>1465</v>
      </c>
      <c r="K2463" t="s">
        <v>1376</v>
      </c>
      <c r="L2463">
        <v>0.34970302931574787</v>
      </c>
      <c r="M2463">
        <v>2.407717624949083E-2</v>
      </c>
      <c r="N2463">
        <v>7.4813643484456821E-2</v>
      </c>
      <c r="O2463">
        <v>1.1762049928345793E-2</v>
      </c>
      <c r="P2463">
        <v>4.3709715881505177E-4</v>
      </c>
      <c r="Q2463">
        <v>4.3709715881505177E-4</v>
      </c>
      <c r="R2463">
        <v>38.825951521242352</v>
      </c>
      <c r="S2463">
        <v>1.113180235880334E-3</v>
      </c>
      <c r="T2463">
        <v>1.2215446301858078E-3</v>
      </c>
      <c r="U2463">
        <v>39.21780132693474</v>
      </c>
      <c r="W2463" s="429">
        <f t="shared" si="52"/>
        <v>38.825951521242352</v>
      </c>
      <c r="X2463" s="429">
        <f t="shared" si="52"/>
        <v>1.113180235880334E-3</v>
      </c>
      <c r="Y2463" s="429">
        <f t="shared" si="52"/>
        <v>1.2215446301858078E-3</v>
      </c>
      <c r="Z2463" s="429">
        <f t="shared" si="52"/>
        <v>39.21780132693474</v>
      </c>
      <c r="AA2463" s="429" t="s">
        <v>1296</v>
      </c>
    </row>
    <row r="2464" spans="1:27" x14ac:dyDescent="0.25">
      <c r="A2464" t="s">
        <v>149</v>
      </c>
      <c r="B2464" t="s">
        <v>186</v>
      </c>
      <c r="C2464" t="s">
        <v>1459</v>
      </c>
      <c r="D2464" t="s">
        <v>1325</v>
      </c>
      <c r="E2464" t="s">
        <v>1499</v>
      </c>
      <c r="F2464" t="s">
        <v>1292</v>
      </c>
      <c r="G2464" t="s">
        <v>524</v>
      </c>
      <c r="H2464" t="s">
        <v>1460</v>
      </c>
      <c r="I2464" t="s">
        <v>561</v>
      </c>
      <c r="J2464" t="s">
        <v>1377</v>
      </c>
      <c r="K2464" t="s">
        <v>1378</v>
      </c>
      <c r="L2464">
        <v>2.6563967704419777E-2</v>
      </c>
      <c r="M2464">
        <v>1.3281983852209888E-2</v>
      </c>
      <c r="N2464">
        <v>5.3127935408839554E-2</v>
      </c>
      <c r="O2464">
        <v>8.6771234100924972E-6</v>
      </c>
      <c r="P2464">
        <v>5.6666928392440808E-4</v>
      </c>
      <c r="Q2464">
        <v>5.6666928392440808E-4</v>
      </c>
      <c r="R2464">
        <v>3.7243096809929392</v>
      </c>
      <c r="S2464">
        <v>7.0243487004770642E-5</v>
      </c>
      <c r="T2464">
        <v>7.0243487004770641E-6</v>
      </c>
      <c r="U2464">
        <v>3.7281590240808007</v>
      </c>
      <c r="W2464" s="429">
        <f t="shared" si="52"/>
        <v>3.7243096809929392</v>
      </c>
      <c r="X2464" s="429">
        <f t="shared" si="52"/>
        <v>7.0243487004770642E-5</v>
      </c>
      <c r="Y2464" s="429">
        <f t="shared" si="52"/>
        <v>7.0243487004770641E-6</v>
      </c>
      <c r="Z2464" s="429">
        <f t="shared" si="52"/>
        <v>3.7281590240808007</v>
      </c>
      <c r="AA2464" s="429" t="s">
        <v>1295</v>
      </c>
    </row>
    <row r="2465" spans="1:27" x14ac:dyDescent="0.25">
      <c r="A2465" t="s">
        <v>149</v>
      </c>
      <c r="B2465" t="s">
        <v>186</v>
      </c>
      <c r="C2465" t="s">
        <v>1459</v>
      </c>
      <c r="D2465" t="s">
        <v>1325</v>
      </c>
      <c r="E2465" t="s">
        <v>1499</v>
      </c>
      <c r="F2465" t="s">
        <v>1292</v>
      </c>
      <c r="G2465" t="s">
        <v>524</v>
      </c>
      <c r="H2465" t="s">
        <v>1461</v>
      </c>
      <c r="I2465" t="s">
        <v>534</v>
      </c>
      <c r="J2465" t="s">
        <v>1377</v>
      </c>
      <c r="K2465" t="s">
        <v>1378</v>
      </c>
      <c r="L2465">
        <v>3.6525455593577196</v>
      </c>
      <c r="M2465">
        <v>1.8262727796788598</v>
      </c>
      <c r="N2465">
        <v>7.3050911187154393</v>
      </c>
      <c r="O2465">
        <v>1.1931044688877183E-3</v>
      </c>
      <c r="P2465">
        <v>7.7917026539606096E-2</v>
      </c>
      <c r="Q2465">
        <v>7.7917026539606096E-2</v>
      </c>
      <c r="R2465">
        <v>512.09258113652925</v>
      </c>
      <c r="S2465">
        <v>9.658479463155966E-3</v>
      </c>
      <c r="T2465">
        <v>9.6584794631559645E-4</v>
      </c>
      <c r="U2465">
        <v>512.62186581111018</v>
      </c>
      <c r="W2465" s="429">
        <f t="shared" si="52"/>
        <v>512.09258113652925</v>
      </c>
      <c r="X2465" s="429">
        <f t="shared" si="52"/>
        <v>9.658479463155966E-3</v>
      </c>
      <c r="Y2465" s="429">
        <f t="shared" si="52"/>
        <v>9.6584794631559645E-4</v>
      </c>
      <c r="Z2465" s="429">
        <f t="shared" si="52"/>
        <v>512.62186581111018</v>
      </c>
      <c r="AA2465" s="429" t="s">
        <v>1295</v>
      </c>
    </row>
    <row r="2466" spans="1:27" x14ac:dyDescent="0.25">
      <c r="A2466" t="s">
        <v>149</v>
      </c>
      <c r="B2466" t="s">
        <v>186</v>
      </c>
      <c r="C2466" t="s">
        <v>1459</v>
      </c>
      <c r="D2466" t="s">
        <v>1325</v>
      </c>
      <c r="E2466" t="s">
        <v>1499</v>
      </c>
      <c r="F2466" t="s">
        <v>1292</v>
      </c>
      <c r="G2466" t="s">
        <v>524</v>
      </c>
      <c r="H2466" t="s">
        <v>1462</v>
      </c>
      <c r="I2466" t="s">
        <v>1463</v>
      </c>
      <c r="J2466" t="s">
        <v>1377</v>
      </c>
      <c r="K2466" t="s">
        <v>1378</v>
      </c>
      <c r="L2466">
        <v>1.0359947404723711</v>
      </c>
      <c r="M2466">
        <v>0.51799737023618553</v>
      </c>
      <c r="N2466">
        <v>2.0719894809447421</v>
      </c>
      <c r="O2466">
        <v>3.3840781299360737E-4</v>
      </c>
      <c r="P2466">
        <v>2.2100102073051912E-2</v>
      </c>
      <c r="Q2466">
        <v>2.2100102073051912E-2</v>
      </c>
      <c r="R2466">
        <v>145.24807755872465</v>
      </c>
      <c r="S2466">
        <v>2.7394959931860549E-3</v>
      </c>
      <c r="T2466">
        <v>2.7394959931860549E-4</v>
      </c>
      <c r="U2466">
        <v>145.39820193915122</v>
      </c>
      <c r="W2466" s="429">
        <f t="shared" si="52"/>
        <v>145.24807755872465</v>
      </c>
      <c r="X2466" s="429">
        <f t="shared" si="52"/>
        <v>2.7394959931860549E-3</v>
      </c>
      <c r="Y2466" s="429">
        <f t="shared" si="52"/>
        <v>2.7394959931860549E-4</v>
      </c>
      <c r="Z2466" s="429">
        <f t="shared" si="52"/>
        <v>145.39820193915122</v>
      </c>
      <c r="AA2466" s="429" t="s">
        <v>1295</v>
      </c>
    </row>
    <row r="2467" spans="1:27" x14ac:dyDescent="0.25">
      <c r="A2467" t="s">
        <v>149</v>
      </c>
      <c r="B2467" t="s">
        <v>186</v>
      </c>
      <c r="C2467" t="s">
        <v>1459</v>
      </c>
      <c r="D2467" t="s">
        <v>1325</v>
      </c>
      <c r="E2467" t="s">
        <v>1499</v>
      </c>
      <c r="F2467" t="s">
        <v>1292</v>
      </c>
      <c r="G2467" t="s">
        <v>524</v>
      </c>
      <c r="H2467" t="s">
        <v>1464</v>
      </c>
      <c r="I2467" t="s">
        <v>186</v>
      </c>
      <c r="J2467" t="s">
        <v>1377</v>
      </c>
      <c r="K2467" t="s">
        <v>1378</v>
      </c>
      <c r="L2467">
        <v>2.1516813840580018</v>
      </c>
      <c r="M2467">
        <v>1.0758406920290009</v>
      </c>
      <c r="N2467">
        <v>4.3033627681160036</v>
      </c>
      <c r="O2467">
        <v>7.0284699621749221E-4</v>
      </c>
      <c r="P2467">
        <v>4.5900211997877048E-2</v>
      </c>
      <c r="Q2467">
        <v>4.5900211997877048E-2</v>
      </c>
      <c r="R2467">
        <v>301.6690841604281</v>
      </c>
      <c r="S2467">
        <v>5.6897224473864217E-3</v>
      </c>
      <c r="T2467">
        <v>5.6897224473864217E-4</v>
      </c>
      <c r="U2467">
        <v>301.98088095054487</v>
      </c>
      <c r="W2467" s="429">
        <f t="shared" si="52"/>
        <v>301.6690841604281</v>
      </c>
      <c r="X2467" s="429">
        <f t="shared" si="52"/>
        <v>5.6897224473864217E-3</v>
      </c>
      <c r="Y2467" s="429">
        <f t="shared" si="52"/>
        <v>5.6897224473864217E-4</v>
      </c>
      <c r="Z2467" s="429">
        <f t="shared" si="52"/>
        <v>301.98088095054487</v>
      </c>
      <c r="AA2467" s="429" t="s">
        <v>1295</v>
      </c>
    </row>
    <row r="2468" spans="1:27" x14ac:dyDescent="0.25">
      <c r="A2468" t="s">
        <v>149</v>
      </c>
      <c r="B2468" t="s">
        <v>186</v>
      </c>
      <c r="C2468" t="s">
        <v>1459</v>
      </c>
      <c r="D2468" t="s">
        <v>1325</v>
      </c>
      <c r="E2468" t="s">
        <v>1499</v>
      </c>
      <c r="F2468" t="s">
        <v>1292</v>
      </c>
      <c r="G2468" t="s">
        <v>524</v>
      </c>
      <c r="H2468" t="s">
        <v>1460</v>
      </c>
      <c r="I2468" t="s">
        <v>561</v>
      </c>
      <c r="J2468" t="s">
        <v>1377</v>
      </c>
      <c r="K2468" t="s">
        <v>1379</v>
      </c>
      <c r="L2468">
        <v>0</v>
      </c>
      <c r="M2468">
        <v>0</v>
      </c>
      <c r="N2468">
        <v>0</v>
      </c>
      <c r="O2468">
        <v>0</v>
      </c>
      <c r="P2468">
        <v>0</v>
      </c>
      <c r="Q2468">
        <v>0</v>
      </c>
      <c r="R2468">
        <v>0</v>
      </c>
      <c r="S2468">
        <v>0</v>
      </c>
      <c r="T2468">
        <v>0</v>
      </c>
      <c r="U2468">
        <v>0</v>
      </c>
      <c r="W2468" s="429">
        <f t="shared" si="52"/>
        <v>0</v>
      </c>
      <c r="X2468" s="429">
        <f t="shared" si="52"/>
        <v>0</v>
      </c>
      <c r="Y2468" s="429">
        <f t="shared" si="52"/>
        <v>0</v>
      </c>
      <c r="Z2468" s="429">
        <f t="shared" si="52"/>
        <v>0</v>
      </c>
      <c r="AA2468" s="429" t="s">
        <v>1296</v>
      </c>
    </row>
    <row r="2469" spans="1:27" x14ac:dyDescent="0.25">
      <c r="A2469" t="s">
        <v>149</v>
      </c>
      <c r="B2469" t="s">
        <v>186</v>
      </c>
      <c r="C2469" t="s">
        <v>1459</v>
      </c>
      <c r="D2469" t="s">
        <v>1325</v>
      </c>
      <c r="E2469" t="s">
        <v>1499</v>
      </c>
      <c r="F2469" t="s">
        <v>1292</v>
      </c>
      <c r="G2469" t="s">
        <v>524</v>
      </c>
      <c r="H2469" t="s">
        <v>1461</v>
      </c>
      <c r="I2469" t="s">
        <v>534</v>
      </c>
      <c r="J2469" t="s">
        <v>1377</v>
      </c>
      <c r="K2469" t="s">
        <v>1379</v>
      </c>
      <c r="L2469">
        <v>0</v>
      </c>
      <c r="M2469">
        <v>0</v>
      </c>
      <c r="N2469">
        <v>0</v>
      </c>
      <c r="O2469">
        <v>0</v>
      </c>
      <c r="P2469">
        <v>0</v>
      </c>
      <c r="Q2469">
        <v>0</v>
      </c>
      <c r="R2469">
        <v>0</v>
      </c>
      <c r="S2469">
        <v>0</v>
      </c>
      <c r="T2469">
        <v>0</v>
      </c>
      <c r="U2469">
        <v>0</v>
      </c>
      <c r="W2469" s="429">
        <f t="shared" si="52"/>
        <v>0</v>
      </c>
      <c r="X2469" s="429">
        <f t="shared" si="52"/>
        <v>0</v>
      </c>
      <c r="Y2469" s="429">
        <f t="shared" si="52"/>
        <v>0</v>
      </c>
      <c r="Z2469" s="429">
        <f t="shared" si="52"/>
        <v>0</v>
      </c>
      <c r="AA2469" s="429" t="s">
        <v>1296</v>
      </c>
    </row>
    <row r="2470" spans="1:27" x14ac:dyDescent="0.25">
      <c r="A2470" t="s">
        <v>149</v>
      </c>
      <c r="B2470" t="s">
        <v>186</v>
      </c>
      <c r="C2470" t="s">
        <v>1459</v>
      </c>
      <c r="D2470" t="s">
        <v>1325</v>
      </c>
      <c r="E2470" t="s">
        <v>1499</v>
      </c>
      <c r="F2470" t="s">
        <v>1292</v>
      </c>
      <c r="G2470" t="s">
        <v>524</v>
      </c>
      <c r="H2470" t="s">
        <v>1462</v>
      </c>
      <c r="I2470" t="s">
        <v>1463</v>
      </c>
      <c r="J2470" t="s">
        <v>1377</v>
      </c>
      <c r="K2470" t="s">
        <v>1379</v>
      </c>
      <c r="L2470">
        <v>0</v>
      </c>
      <c r="M2470">
        <v>0</v>
      </c>
      <c r="N2470">
        <v>0</v>
      </c>
      <c r="O2470">
        <v>0</v>
      </c>
      <c r="P2470">
        <v>0</v>
      </c>
      <c r="Q2470">
        <v>0</v>
      </c>
      <c r="R2470">
        <v>0</v>
      </c>
      <c r="S2470">
        <v>0</v>
      </c>
      <c r="T2470">
        <v>0</v>
      </c>
      <c r="U2470">
        <v>0</v>
      </c>
      <c r="W2470" s="429">
        <f t="shared" si="52"/>
        <v>0</v>
      </c>
      <c r="X2470" s="429">
        <f t="shared" si="52"/>
        <v>0</v>
      </c>
      <c r="Y2470" s="429">
        <f t="shared" si="52"/>
        <v>0</v>
      </c>
      <c r="Z2470" s="429">
        <f t="shared" si="52"/>
        <v>0</v>
      </c>
      <c r="AA2470" s="429" t="s">
        <v>1296</v>
      </c>
    </row>
    <row r="2471" spans="1:27" x14ac:dyDescent="0.25">
      <c r="A2471" t="s">
        <v>149</v>
      </c>
      <c r="B2471" t="s">
        <v>186</v>
      </c>
      <c r="C2471" t="s">
        <v>1459</v>
      </c>
      <c r="D2471" t="s">
        <v>1325</v>
      </c>
      <c r="E2471" t="s">
        <v>1499</v>
      </c>
      <c r="F2471" t="s">
        <v>1292</v>
      </c>
      <c r="G2471" t="s">
        <v>524</v>
      </c>
      <c r="H2471" t="s">
        <v>1464</v>
      </c>
      <c r="I2471" t="s">
        <v>186</v>
      </c>
      <c r="J2471" t="s">
        <v>1377</v>
      </c>
      <c r="K2471" t="s">
        <v>1379</v>
      </c>
      <c r="L2471">
        <v>0</v>
      </c>
      <c r="M2471">
        <v>0</v>
      </c>
      <c r="N2471">
        <v>0</v>
      </c>
      <c r="O2471">
        <v>0</v>
      </c>
      <c r="P2471">
        <v>0</v>
      </c>
      <c r="Q2471">
        <v>0</v>
      </c>
      <c r="R2471">
        <v>0</v>
      </c>
      <c r="S2471">
        <v>0</v>
      </c>
      <c r="T2471">
        <v>0</v>
      </c>
      <c r="U2471">
        <v>0</v>
      </c>
      <c r="W2471" s="429">
        <f t="shared" si="52"/>
        <v>0</v>
      </c>
      <c r="X2471" s="429">
        <f t="shared" si="52"/>
        <v>0</v>
      </c>
      <c r="Y2471" s="429">
        <f t="shared" si="52"/>
        <v>0</v>
      </c>
      <c r="Z2471" s="429">
        <f t="shared" si="52"/>
        <v>0</v>
      </c>
      <c r="AA2471" s="429" t="s">
        <v>1296</v>
      </c>
    </row>
    <row r="2472" spans="1:27" x14ac:dyDescent="0.25">
      <c r="A2472" t="s">
        <v>149</v>
      </c>
      <c r="B2472" t="s">
        <v>186</v>
      </c>
      <c r="C2472" t="s">
        <v>1459</v>
      </c>
      <c r="D2472" t="s">
        <v>1325</v>
      </c>
      <c r="E2472" t="s">
        <v>1499</v>
      </c>
      <c r="F2472" t="s">
        <v>1292</v>
      </c>
      <c r="G2472" t="s">
        <v>524</v>
      </c>
      <c r="H2472" t="s">
        <v>1460</v>
      </c>
      <c r="I2472" t="s">
        <v>561</v>
      </c>
      <c r="J2472" t="s">
        <v>1377</v>
      </c>
      <c r="K2472" t="s">
        <v>1380</v>
      </c>
      <c r="L2472">
        <v>0</v>
      </c>
      <c r="M2472">
        <v>1.0031031469280985E-2</v>
      </c>
      <c r="N2472">
        <v>0</v>
      </c>
      <c r="O2472">
        <v>0</v>
      </c>
      <c r="P2472">
        <v>0</v>
      </c>
      <c r="Q2472">
        <v>0</v>
      </c>
      <c r="R2472">
        <v>2.0525322102848682E-3</v>
      </c>
      <c r="S2472">
        <v>0.16000821272657728</v>
      </c>
      <c r="T2472">
        <v>0</v>
      </c>
      <c r="U2472">
        <v>4.0022578503747166</v>
      </c>
      <c r="W2472" s="429">
        <f t="shared" si="52"/>
        <v>2.0525322102848682E-3</v>
      </c>
      <c r="X2472" s="429">
        <f t="shared" si="52"/>
        <v>0.16000821272657728</v>
      </c>
      <c r="Y2472" s="429">
        <f t="shared" si="52"/>
        <v>0</v>
      </c>
      <c r="Z2472" s="429">
        <f t="shared" si="52"/>
        <v>4.0022578503747166</v>
      </c>
      <c r="AA2472" s="429" t="s">
        <v>1296</v>
      </c>
    </row>
    <row r="2473" spans="1:27" x14ac:dyDescent="0.25">
      <c r="A2473" t="s">
        <v>149</v>
      </c>
      <c r="B2473" t="s">
        <v>186</v>
      </c>
      <c r="C2473" t="s">
        <v>1459</v>
      </c>
      <c r="D2473" t="s">
        <v>1325</v>
      </c>
      <c r="E2473" t="s">
        <v>1499</v>
      </c>
      <c r="F2473" t="s">
        <v>1292</v>
      </c>
      <c r="G2473" t="s">
        <v>524</v>
      </c>
      <c r="H2473" t="s">
        <v>1461</v>
      </c>
      <c r="I2473" t="s">
        <v>534</v>
      </c>
      <c r="J2473" t="s">
        <v>1377</v>
      </c>
      <c r="K2473" t="s">
        <v>1380</v>
      </c>
      <c r="L2473">
        <v>0</v>
      </c>
      <c r="M2473">
        <v>0.13000754034640355</v>
      </c>
      <c r="N2473">
        <v>0</v>
      </c>
      <c r="O2473">
        <v>0</v>
      </c>
      <c r="P2473">
        <v>0</v>
      </c>
      <c r="Q2473">
        <v>0</v>
      </c>
      <c r="R2473">
        <v>2.6601916757821722E-2</v>
      </c>
      <c r="S2473">
        <v>2.0737921354858937</v>
      </c>
      <c r="T2473">
        <v>0</v>
      </c>
      <c r="U2473">
        <v>51.871405303905156</v>
      </c>
      <c r="W2473" s="429">
        <f t="shared" si="52"/>
        <v>2.6601916757821722E-2</v>
      </c>
      <c r="X2473" s="429">
        <f t="shared" si="52"/>
        <v>2.0737921354858937</v>
      </c>
      <c r="Y2473" s="429">
        <f t="shared" si="52"/>
        <v>0</v>
      </c>
      <c r="Z2473" s="429">
        <f t="shared" si="52"/>
        <v>51.871405303905156</v>
      </c>
      <c r="AA2473" s="429" t="s">
        <v>1296</v>
      </c>
    </row>
    <row r="2474" spans="1:27" x14ac:dyDescent="0.25">
      <c r="A2474" t="s">
        <v>149</v>
      </c>
      <c r="B2474" t="s">
        <v>186</v>
      </c>
      <c r="C2474" t="s">
        <v>1459</v>
      </c>
      <c r="D2474" t="s">
        <v>1325</v>
      </c>
      <c r="E2474" t="s">
        <v>1499</v>
      </c>
      <c r="F2474" t="s">
        <v>1292</v>
      </c>
      <c r="G2474" t="s">
        <v>524</v>
      </c>
      <c r="H2474" t="s">
        <v>1462</v>
      </c>
      <c r="I2474" t="s">
        <v>1463</v>
      </c>
      <c r="J2474" t="s">
        <v>1377</v>
      </c>
      <c r="K2474" t="s">
        <v>1380</v>
      </c>
      <c r="L2474">
        <v>0</v>
      </c>
      <c r="M2474">
        <v>0.20123917431413424</v>
      </c>
      <c r="N2474">
        <v>0</v>
      </c>
      <c r="O2474">
        <v>0</v>
      </c>
      <c r="P2474">
        <v>0</v>
      </c>
      <c r="Q2474">
        <v>0</v>
      </c>
      <c r="R2474">
        <v>4.1177209793012322E-2</v>
      </c>
      <c r="S2474">
        <v>3.2100308638434383</v>
      </c>
      <c r="T2474">
        <v>0</v>
      </c>
      <c r="U2474">
        <v>80.29194880587896</v>
      </c>
      <c r="W2474" s="429">
        <f t="shared" si="52"/>
        <v>4.1177209793012322E-2</v>
      </c>
      <c r="X2474" s="429">
        <f t="shared" si="52"/>
        <v>3.2100308638434383</v>
      </c>
      <c r="Y2474" s="429">
        <f t="shared" si="52"/>
        <v>0</v>
      </c>
      <c r="Z2474" s="429">
        <f t="shared" si="52"/>
        <v>80.29194880587896</v>
      </c>
      <c r="AA2474" s="429" t="s">
        <v>1296</v>
      </c>
    </row>
    <row r="2475" spans="1:27" x14ac:dyDescent="0.25">
      <c r="A2475" t="s">
        <v>149</v>
      </c>
      <c r="B2475" t="s">
        <v>186</v>
      </c>
      <c r="C2475" t="s">
        <v>1459</v>
      </c>
      <c r="D2475" t="s">
        <v>1325</v>
      </c>
      <c r="E2475" t="s">
        <v>1499</v>
      </c>
      <c r="F2475" t="s">
        <v>1292</v>
      </c>
      <c r="G2475" t="s">
        <v>524</v>
      </c>
      <c r="H2475" t="s">
        <v>1464</v>
      </c>
      <c r="I2475" t="s">
        <v>186</v>
      </c>
      <c r="J2475" t="s">
        <v>1377</v>
      </c>
      <c r="K2475" t="s">
        <v>1380</v>
      </c>
      <c r="L2475">
        <v>0</v>
      </c>
      <c r="M2475">
        <v>0.75573996093024964</v>
      </c>
      <c r="N2475">
        <v>0</v>
      </c>
      <c r="O2475">
        <v>0</v>
      </c>
      <c r="P2475">
        <v>0</v>
      </c>
      <c r="Q2475">
        <v>0</v>
      </c>
      <c r="R2475">
        <v>0.15463819619737992</v>
      </c>
      <c r="S2475">
        <v>12.05505144758262</v>
      </c>
      <c r="T2475">
        <v>0</v>
      </c>
      <c r="U2475">
        <v>301.53092438576289</v>
      </c>
      <c r="W2475" s="429">
        <f t="shared" si="52"/>
        <v>0.15463819619737992</v>
      </c>
      <c r="X2475" s="429">
        <f t="shared" si="52"/>
        <v>12.05505144758262</v>
      </c>
      <c r="Y2475" s="429">
        <f t="shared" si="52"/>
        <v>0</v>
      </c>
      <c r="Z2475" s="429">
        <f t="shared" si="52"/>
        <v>301.53092438576289</v>
      </c>
      <c r="AA2475" s="429" t="s">
        <v>1296</v>
      </c>
    </row>
    <row r="2476" spans="1:27" x14ac:dyDescent="0.25">
      <c r="A2476" t="s">
        <v>149</v>
      </c>
      <c r="B2476" t="s">
        <v>186</v>
      </c>
      <c r="C2476" t="s">
        <v>1459</v>
      </c>
      <c r="D2476" t="s">
        <v>1325</v>
      </c>
      <c r="E2476" t="s">
        <v>1499</v>
      </c>
      <c r="F2476" t="s">
        <v>1292</v>
      </c>
      <c r="G2476" t="s">
        <v>524</v>
      </c>
      <c r="H2476" t="s">
        <v>1460</v>
      </c>
      <c r="I2476" t="s">
        <v>561</v>
      </c>
      <c r="J2476" t="s">
        <v>1382</v>
      </c>
      <c r="K2476" t="s">
        <v>1383</v>
      </c>
      <c r="L2476">
        <v>9.0455241004243278E-3</v>
      </c>
      <c r="M2476">
        <v>5.8035714724782872E-4</v>
      </c>
      <c r="N2476">
        <v>2.309614299468805E-3</v>
      </c>
      <c r="O2476">
        <v>1.6868833762873848E-5</v>
      </c>
      <c r="P2476">
        <v>3.4085716095607499E-4</v>
      </c>
      <c r="Q2476">
        <v>3.4085716095607499E-4</v>
      </c>
      <c r="R2476">
        <v>1.4982916384079115</v>
      </c>
      <c r="S2476">
        <v>3.9035699669863457E-5</v>
      </c>
      <c r="T2476">
        <v>4.7107577780830322E-5</v>
      </c>
      <c r="U2476">
        <v>1.5133055890783453</v>
      </c>
      <c r="W2476" s="429">
        <f t="shared" si="52"/>
        <v>1.4982916384079115</v>
      </c>
      <c r="X2476" s="429">
        <f t="shared" si="52"/>
        <v>3.9035699669863457E-5</v>
      </c>
      <c r="Y2476" s="429">
        <f t="shared" si="52"/>
        <v>4.7107577780830322E-5</v>
      </c>
      <c r="Z2476" s="429">
        <f t="shared" si="52"/>
        <v>1.5133055890783453</v>
      </c>
      <c r="AA2476" s="429" t="s">
        <v>1295</v>
      </c>
    </row>
    <row r="2477" spans="1:27" x14ac:dyDescent="0.25">
      <c r="A2477" t="s">
        <v>149</v>
      </c>
      <c r="B2477" t="s">
        <v>186</v>
      </c>
      <c r="C2477" t="s">
        <v>1459</v>
      </c>
      <c r="D2477" t="s">
        <v>1325</v>
      </c>
      <c r="E2477" t="s">
        <v>1499</v>
      </c>
      <c r="F2477" t="s">
        <v>1292</v>
      </c>
      <c r="G2477" t="s">
        <v>524</v>
      </c>
      <c r="H2477" t="s">
        <v>1461</v>
      </c>
      <c r="I2477" t="s">
        <v>534</v>
      </c>
      <c r="J2477" t="s">
        <v>1382</v>
      </c>
      <c r="K2477" t="s">
        <v>1383</v>
      </c>
      <c r="L2477">
        <v>1.2437595638083452</v>
      </c>
      <c r="M2477">
        <v>7.9799107746576461E-2</v>
      </c>
      <c r="N2477">
        <v>0.31757196617696065</v>
      </c>
      <c r="O2477">
        <v>2.3194646423951538E-3</v>
      </c>
      <c r="P2477">
        <v>4.6867859631460305E-2</v>
      </c>
      <c r="Q2477">
        <v>4.6867859631460305E-2</v>
      </c>
      <c r="R2477">
        <v>206.01510028108783</v>
      </c>
      <c r="S2477">
        <v>5.3674087046062255E-3</v>
      </c>
      <c r="T2477">
        <v>6.47729194486417E-3</v>
      </c>
      <c r="U2477">
        <v>208.07951849827251</v>
      </c>
      <c r="W2477" s="429">
        <f t="shared" si="52"/>
        <v>206.01510028108783</v>
      </c>
      <c r="X2477" s="429">
        <f t="shared" si="52"/>
        <v>5.3674087046062255E-3</v>
      </c>
      <c r="Y2477" s="429">
        <f t="shared" si="52"/>
        <v>6.47729194486417E-3</v>
      </c>
      <c r="Z2477" s="429">
        <f t="shared" si="52"/>
        <v>208.07951849827251</v>
      </c>
      <c r="AA2477" s="429" t="s">
        <v>1295</v>
      </c>
    </row>
    <row r="2478" spans="1:27" x14ac:dyDescent="0.25">
      <c r="A2478" t="s">
        <v>149</v>
      </c>
      <c r="B2478" t="s">
        <v>186</v>
      </c>
      <c r="C2478" t="s">
        <v>1459</v>
      </c>
      <c r="D2478" t="s">
        <v>1325</v>
      </c>
      <c r="E2478" t="s">
        <v>1499</v>
      </c>
      <c r="F2478" t="s">
        <v>1292</v>
      </c>
      <c r="G2478" t="s">
        <v>524</v>
      </c>
      <c r="H2478" t="s">
        <v>1462</v>
      </c>
      <c r="I2478" t="s">
        <v>1463</v>
      </c>
      <c r="J2478" t="s">
        <v>1382</v>
      </c>
      <c r="K2478" t="s">
        <v>1383</v>
      </c>
      <c r="L2478">
        <v>0.35277543991654875</v>
      </c>
      <c r="M2478">
        <v>2.2633928742665323E-2</v>
      </c>
      <c r="N2478">
        <v>9.0074957679283391E-2</v>
      </c>
      <c r="O2478">
        <v>6.5788451675208E-4</v>
      </c>
      <c r="P2478">
        <v>1.3293429277286923E-2</v>
      </c>
      <c r="Q2478">
        <v>1.3293429277286923E-2</v>
      </c>
      <c r="R2478">
        <v>58.433373897908531</v>
      </c>
      <c r="S2478">
        <v>1.5223922871246747E-3</v>
      </c>
      <c r="T2478">
        <v>1.8371955334523823E-3</v>
      </c>
      <c r="U2478">
        <v>59.018917974055462</v>
      </c>
      <c r="W2478" s="429">
        <f t="shared" si="52"/>
        <v>58.433373897908531</v>
      </c>
      <c r="X2478" s="429">
        <f t="shared" si="52"/>
        <v>1.5223922871246747E-3</v>
      </c>
      <c r="Y2478" s="429">
        <f t="shared" si="52"/>
        <v>1.8371955334523823E-3</v>
      </c>
      <c r="Z2478" s="429">
        <f t="shared" si="52"/>
        <v>59.018917974055462</v>
      </c>
      <c r="AA2478" s="429" t="s">
        <v>1295</v>
      </c>
    </row>
    <row r="2479" spans="1:27" x14ac:dyDescent="0.25">
      <c r="A2479" t="s">
        <v>149</v>
      </c>
      <c r="B2479" t="s">
        <v>186</v>
      </c>
      <c r="C2479" t="s">
        <v>1459</v>
      </c>
      <c r="D2479" t="s">
        <v>1325</v>
      </c>
      <c r="E2479" t="s">
        <v>1499</v>
      </c>
      <c r="F2479" t="s">
        <v>1292</v>
      </c>
      <c r="G2479" t="s">
        <v>524</v>
      </c>
      <c r="H2479" t="s">
        <v>1464</v>
      </c>
      <c r="I2479" t="s">
        <v>186</v>
      </c>
      <c r="J2479" t="s">
        <v>1382</v>
      </c>
      <c r="K2479" t="s">
        <v>1383</v>
      </c>
      <c r="L2479">
        <v>0.73268745213437059</v>
      </c>
      <c r="M2479">
        <v>4.7008928927074131E-2</v>
      </c>
      <c r="N2479">
        <v>0.1870787582569732</v>
      </c>
      <c r="O2479">
        <v>1.3663755347927816E-3</v>
      </c>
      <c r="P2479">
        <v>2.7609430037442068E-2</v>
      </c>
      <c r="Q2479">
        <v>2.7609430037442068E-2</v>
      </c>
      <c r="R2479">
        <v>121.36162271104082</v>
      </c>
      <c r="S2479">
        <v>3.1618916732589399E-3</v>
      </c>
      <c r="T2479">
        <v>3.8157138002472561E-3</v>
      </c>
      <c r="U2479">
        <v>122.57775271534598</v>
      </c>
      <c r="W2479" s="429">
        <f t="shared" si="52"/>
        <v>121.36162271104082</v>
      </c>
      <c r="X2479" s="429">
        <f t="shared" si="52"/>
        <v>3.1618916732589399E-3</v>
      </c>
      <c r="Y2479" s="429">
        <f t="shared" si="52"/>
        <v>3.8157138002472561E-3</v>
      </c>
      <c r="Z2479" s="429">
        <f t="shared" si="52"/>
        <v>122.57775271534598</v>
      </c>
      <c r="AA2479" s="429" t="s">
        <v>1295</v>
      </c>
    </row>
    <row r="2480" spans="1:27" x14ac:dyDescent="0.25">
      <c r="A2480" t="s">
        <v>149</v>
      </c>
      <c r="B2480" t="s">
        <v>186</v>
      </c>
      <c r="C2480" t="s">
        <v>1459</v>
      </c>
      <c r="D2480" t="s">
        <v>1325</v>
      </c>
      <c r="E2480" t="s">
        <v>1499</v>
      </c>
      <c r="F2480" t="s">
        <v>1292</v>
      </c>
      <c r="G2480" t="s">
        <v>524</v>
      </c>
      <c r="H2480" t="s">
        <v>1460</v>
      </c>
      <c r="I2480" t="s">
        <v>561</v>
      </c>
      <c r="J2480" t="s">
        <v>1381</v>
      </c>
      <c r="K2480" t="s">
        <v>1364</v>
      </c>
      <c r="L2480">
        <v>0</v>
      </c>
      <c r="M2480">
        <v>0</v>
      </c>
      <c r="N2480">
        <v>0</v>
      </c>
      <c r="O2480">
        <v>0</v>
      </c>
      <c r="P2480">
        <v>0</v>
      </c>
      <c r="Q2480">
        <v>0</v>
      </c>
      <c r="R2480">
        <v>0</v>
      </c>
      <c r="S2480">
        <v>0</v>
      </c>
      <c r="T2480">
        <v>0</v>
      </c>
      <c r="U2480">
        <v>0</v>
      </c>
      <c r="W2480" s="429">
        <f t="shared" si="52"/>
        <v>0</v>
      </c>
      <c r="X2480" s="429">
        <f t="shared" si="52"/>
        <v>0</v>
      </c>
      <c r="Y2480" s="429">
        <f t="shared" si="52"/>
        <v>0</v>
      </c>
      <c r="Z2480" s="429">
        <f t="shared" si="52"/>
        <v>0</v>
      </c>
      <c r="AA2480" s="429" t="s">
        <v>1295</v>
      </c>
    </row>
    <row r="2481" spans="1:27" x14ac:dyDescent="0.25">
      <c r="A2481" t="s">
        <v>149</v>
      </c>
      <c r="B2481" t="s">
        <v>186</v>
      </c>
      <c r="C2481" t="s">
        <v>1459</v>
      </c>
      <c r="D2481" t="s">
        <v>1325</v>
      </c>
      <c r="E2481" t="s">
        <v>1499</v>
      </c>
      <c r="F2481" t="s">
        <v>1292</v>
      </c>
      <c r="G2481" t="s">
        <v>524</v>
      </c>
      <c r="H2481" t="s">
        <v>1461</v>
      </c>
      <c r="I2481" t="s">
        <v>534</v>
      </c>
      <c r="J2481" t="s">
        <v>1381</v>
      </c>
      <c r="K2481" t="s">
        <v>1364</v>
      </c>
      <c r="L2481">
        <v>0</v>
      </c>
      <c r="M2481">
        <v>0</v>
      </c>
      <c r="N2481">
        <v>0</v>
      </c>
      <c r="O2481">
        <v>0</v>
      </c>
      <c r="P2481">
        <v>0</v>
      </c>
      <c r="Q2481">
        <v>0</v>
      </c>
      <c r="R2481">
        <v>0</v>
      </c>
      <c r="S2481">
        <v>0</v>
      </c>
      <c r="T2481">
        <v>0</v>
      </c>
      <c r="U2481">
        <v>0</v>
      </c>
      <c r="W2481" s="429">
        <f t="shared" si="52"/>
        <v>0</v>
      </c>
      <c r="X2481" s="429">
        <f t="shared" si="52"/>
        <v>0</v>
      </c>
      <c r="Y2481" s="429">
        <f t="shared" si="52"/>
        <v>0</v>
      </c>
      <c r="Z2481" s="429">
        <f t="shared" si="52"/>
        <v>0</v>
      </c>
      <c r="AA2481" s="429" t="s">
        <v>1295</v>
      </c>
    </row>
    <row r="2482" spans="1:27" x14ac:dyDescent="0.25">
      <c r="A2482" t="s">
        <v>149</v>
      </c>
      <c r="B2482" t="s">
        <v>186</v>
      </c>
      <c r="C2482" t="s">
        <v>1459</v>
      </c>
      <c r="D2482" t="s">
        <v>1325</v>
      </c>
      <c r="E2482" t="s">
        <v>1499</v>
      </c>
      <c r="F2482" t="s">
        <v>1292</v>
      </c>
      <c r="G2482" t="s">
        <v>524</v>
      </c>
      <c r="H2482" t="s">
        <v>1462</v>
      </c>
      <c r="I2482" t="s">
        <v>1463</v>
      </c>
      <c r="J2482" t="s">
        <v>1381</v>
      </c>
      <c r="K2482" t="s">
        <v>1364</v>
      </c>
      <c r="L2482">
        <v>0</v>
      </c>
      <c r="M2482">
        <v>0</v>
      </c>
      <c r="N2482">
        <v>0</v>
      </c>
      <c r="O2482">
        <v>0</v>
      </c>
      <c r="P2482">
        <v>0</v>
      </c>
      <c r="Q2482">
        <v>0</v>
      </c>
      <c r="R2482">
        <v>0</v>
      </c>
      <c r="S2482">
        <v>0</v>
      </c>
      <c r="T2482">
        <v>0</v>
      </c>
      <c r="U2482">
        <v>0</v>
      </c>
      <c r="W2482" s="429">
        <f t="shared" si="52"/>
        <v>0</v>
      </c>
      <c r="X2482" s="429">
        <f t="shared" si="52"/>
        <v>0</v>
      </c>
      <c r="Y2482" s="429">
        <f t="shared" si="52"/>
        <v>0</v>
      </c>
      <c r="Z2482" s="429">
        <f t="shared" si="52"/>
        <v>0</v>
      </c>
      <c r="AA2482" s="429" t="s">
        <v>1295</v>
      </c>
    </row>
    <row r="2483" spans="1:27" x14ac:dyDescent="0.25">
      <c r="A2483" t="s">
        <v>149</v>
      </c>
      <c r="B2483" t="s">
        <v>186</v>
      </c>
      <c r="C2483" t="s">
        <v>1459</v>
      </c>
      <c r="D2483" t="s">
        <v>1325</v>
      </c>
      <c r="E2483" t="s">
        <v>1499</v>
      </c>
      <c r="F2483" t="s">
        <v>1292</v>
      </c>
      <c r="G2483" t="s">
        <v>524</v>
      </c>
      <c r="H2483" t="s">
        <v>1464</v>
      </c>
      <c r="I2483" t="s">
        <v>186</v>
      </c>
      <c r="J2483" t="s">
        <v>1381</v>
      </c>
      <c r="K2483" t="s">
        <v>1364</v>
      </c>
      <c r="L2483">
        <v>0</v>
      </c>
      <c r="M2483">
        <v>0</v>
      </c>
      <c r="N2483">
        <v>0</v>
      </c>
      <c r="O2483">
        <v>0</v>
      </c>
      <c r="P2483">
        <v>0</v>
      </c>
      <c r="Q2483">
        <v>0</v>
      </c>
      <c r="R2483">
        <v>0</v>
      </c>
      <c r="S2483">
        <v>0</v>
      </c>
      <c r="T2483">
        <v>0</v>
      </c>
      <c r="U2483">
        <v>0</v>
      </c>
      <c r="W2483" s="429">
        <f t="shared" si="52"/>
        <v>0</v>
      </c>
      <c r="X2483" s="429">
        <f t="shared" si="52"/>
        <v>0</v>
      </c>
      <c r="Y2483" s="429">
        <f t="shared" si="52"/>
        <v>0</v>
      </c>
      <c r="Z2483" s="429">
        <f t="shared" si="52"/>
        <v>0</v>
      </c>
      <c r="AA2483" s="429" t="s">
        <v>1295</v>
      </c>
    </row>
    <row r="2484" spans="1:27" x14ac:dyDescent="0.25">
      <c r="A2484" t="s">
        <v>149</v>
      </c>
      <c r="B2484" t="s">
        <v>186</v>
      </c>
      <c r="C2484" t="s">
        <v>1459</v>
      </c>
      <c r="D2484" t="s">
        <v>1325</v>
      </c>
      <c r="E2484" t="s">
        <v>1499</v>
      </c>
      <c r="F2484" t="s">
        <v>1292</v>
      </c>
      <c r="G2484" t="s">
        <v>524</v>
      </c>
      <c r="H2484" t="s">
        <v>1460</v>
      </c>
      <c r="I2484" t="s">
        <v>561</v>
      </c>
      <c r="J2484" t="s">
        <v>1332</v>
      </c>
      <c r="K2484" t="s">
        <v>1331</v>
      </c>
      <c r="L2484">
        <v>0</v>
      </c>
      <c r="M2484">
        <v>0</v>
      </c>
      <c r="N2484">
        <v>0</v>
      </c>
      <c r="O2484">
        <v>0</v>
      </c>
      <c r="P2484">
        <v>0</v>
      </c>
      <c r="Q2484">
        <v>0</v>
      </c>
      <c r="R2484">
        <v>0</v>
      </c>
      <c r="S2484">
        <v>0</v>
      </c>
      <c r="T2484">
        <v>0</v>
      </c>
      <c r="U2484">
        <v>0</v>
      </c>
      <c r="W2484" s="429">
        <f t="shared" si="52"/>
        <v>0</v>
      </c>
      <c r="X2484" s="429">
        <f t="shared" si="52"/>
        <v>0</v>
      </c>
      <c r="Y2484" s="429">
        <f t="shared" si="52"/>
        <v>0</v>
      </c>
      <c r="Z2484" s="429">
        <f t="shared" si="52"/>
        <v>0</v>
      </c>
      <c r="AA2484" s="429" t="s">
        <v>1296</v>
      </c>
    </row>
    <row r="2485" spans="1:27" x14ac:dyDescent="0.25">
      <c r="A2485" t="s">
        <v>149</v>
      </c>
      <c r="B2485" t="s">
        <v>186</v>
      </c>
      <c r="C2485" t="s">
        <v>1459</v>
      </c>
      <c r="D2485" t="s">
        <v>1325</v>
      </c>
      <c r="E2485" t="s">
        <v>1499</v>
      </c>
      <c r="F2485" t="s">
        <v>1292</v>
      </c>
      <c r="G2485" t="s">
        <v>524</v>
      </c>
      <c r="H2485" t="s">
        <v>1461</v>
      </c>
      <c r="I2485" t="s">
        <v>534</v>
      </c>
      <c r="J2485" t="s">
        <v>1332</v>
      </c>
      <c r="K2485" t="s">
        <v>1331</v>
      </c>
      <c r="L2485">
        <v>0</v>
      </c>
      <c r="M2485">
        <v>0</v>
      </c>
      <c r="N2485">
        <v>0</v>
      </c>
      <c r="O2485">
        <v>0</v>
      </c>
      <c r="P2485">
        <v>0</v>
      </c>
      <c r="Q2485">
        <v>0</v>
      </c>
      <c r="R2485">
        <v>0</v>
      </c>
      <c r="S2485">
        <v>0</v>
      </c>
      <c r="T2485">
        <v>0</v>
      </c>
      <c r="U2485">
        <v>0</v>
      </c>
      <c r="W2485" s="429">
        <f t="shared" si="52"/>
        <v>0</v>
      </c>
      <c r="X2485" s="429">
        <f t="shared" si="52"/>
        <v>0</v>
      </c>
      <c r="Y2485" s="429">
        <f t="shared" si="52"/>
        <v>0</v>
      </c>
      <c r="Z2485" s="429">
        <f t="shared" si="52"/>
        <v>0</v>
      </c>
      <c r="AA2485" s="429" t="s">
        <v>1296</v>
      </c>
    </row>
    <row r="2486" spans="1:27" x14ac:dyDescent="0.25">
      <c r="A2486" t="s">
        <v>149</v>
      </c>
      <c r="B2486" t="s">
        <v>186</v>
      </c>
      <c r="C2486" t="s">
        <v>1459</v>
      </c>
      <c r="D2486" t="s">
        <v>1325</v>
      </c>
      <c r="E2486" t="s">
        <v>1499</v>
      </c>
      <c r="F2486" t="s">
        <v>1292</v>
      </c>
      <c r="G2486" t="s">
        <v>524</v>
      </c>
      <c r="H2486" t="s">
        <v>1462</v>
      </c>
      <c r="I2486" t="s">
        <v>1463</v>
      </c>
      <c r="J2486" t="s">
        <v>1332</v>
      </c>
      <c r="K2486" t="s">
        <v>1331</v>
      </c>
      <c r="L2486">
        <v>0</v>
      </c>
      <c r="M2486">
        <v>0</v>
      </c>
      <c r="N2486">
        <v>0</v>
      </c>
      <c r="O2486">
        <v>0</v>
      </c>
      <c r="P2486">
        <v>0</v>
      </c>
      <c r="Q2486">
        <v>0</v>
      </c>
      <c r="R2486">
        <v>0</v>
      </c>
      <c r="S2486">
        <v>0</v>
      </c>
      <c r="T2486">
        <v>0</v>
      </c>
      <c r="U2486">
        <v>0</v>
      </c>
      <c r="W2486" s="429">
        <f t="shared" si="52"/>
        <v>0</v>
      </c>
      <c r="X2486" s="429">
        <f t="shared" si="52"/>
        <v>0</v>
      </c>
      <c r="Y2486" s="429">
        <f t="shared" si="52"/>
        <v>0</v>
      </c>
      <c r="Z2486" s="429">
        <f t="shared" si="52"/>
        <v>0</v>
      </c>
      <c r="AA2486" s="429" t="s">
        <v>1296</v>
      </c>
    </row>
    <row r="2487" spans="1:27" x14ac:dyDescent="0.25">
      <c r="A2487" t="s">
        <v>149</v>
      </c>
      <c r="B2487" t="s">
        <v>186</v>
      </c>
      <c r="C2487" t="s">
        <v>1459</v>
      </c>
      <c r="D2487" t="s">
        <v>1325</v>
      </c>
      <c r="E2487" t="s">
        <v>1499</v>
      </c>
      <c r="F2487" t="s">
        <v>1292</v>
      </c>
      <c r="G2487" t="s">
        <v>524</v>
      </c>
      <c r="H2487" t="s">
        <v>1464</v>
      </c>
      <c r="I2487" t="s">
        <v>186</v>
      </c>
      <c r="J2487" t="s">
        <v>1332</v>
      </c>
      <c r="K2487" t="s">
        <v>1331</v>
      </c>
      <c r="L2487">
        <v>0</v>
      </c>
      <c r="M2487">
        <v>0</v>
      </c>
      <c r="N2487">
        <v>0</v>
      </c>
      <c r="O2487">
        <v>0</v>
      </c>
      <c r="P2487">
        <v>0</v>
      </c>
      <c r="Q2487">
        <v>0</v>
      </c>
      <c r="R2487">
        <v>0</v>
      </c>
      <c r="S2487">
        <v>0</v>
      </c>
      <c r="T2487">
        <v>0</v>
      </c>
      <c r="U2487">
        <v>0</v>
      </c>
      <c r="W2487" s="429">
        <f t="shared" si="52"/>
        <v>0</v>
      </c>
      <c r="X2487" s="429">
        <f t="shared" si="52"/>
        <v>0</v>
      </c>
      <c r="Y2487" s="429">
        <f t="shared" si="52"/>
        <v>0</v>
      </c>
      <c r="Z2487" s="429">
        <f t="shared" si="52"/>
        <v>0</v>
      </c>
      <c r="AA2487" s="429" t="s">
        <v>1296</v>
      </c>
    </row>
    <row r="2488" spans="1:27" x14ac:dyDescent="0.25">
      <c r="A2488" t="s">
        <v>149</v>
      </c>
      <c r="B2488" t="s">
        <v>186</v>
      </c>
      <c r="C2488" t="s">
        <v>1459</v>
      </c>
      <c r="D2488" t="s">
        <v>1325</v>
      </c>
      <c r="E2488" t="s">
        <v>1499</v>
      </c>
      <c r="F2488" t="s">
        <v>1292</v>
      </c>
      <c r="G2488" t="s">
        <v>524</v>
      </c>
      <c r="H2488" t="s">
        <v>1460</v>
      </c>
      <c r="I2488" t="s">
        <v>561</v>
      </c>
      <c r="J2488" t="s">
        <v>1332</v>
      </c>
      <c r="K2488" t="s">
        <v>1333</v>
      </c>
      <c r="L2488">
        <v>0</v>
      </c>
      <c r="M2488">
        <v>0</v>
      </c>
      <c r="N2488">
        <v>0</v>
      </c>
      <c r="O2488">
        <v>0</v>
      </c>
      <c r="P2488">
        <v>0</v>
      </c>
      <c r="Q2488">
        <v>0</v>
      </c>
      <c r="R2488">
        <v>0</v>
      </c>
      <c r="S2488">
        <v>0</v>
      </c>
      <c r="T2488">
        <v>0</v>
      </c>
      <c r="U2488">
        <v>0</v>
      </c>
      <c r="W2488" s="429">
        <f t="shared" si="52"/>
        <v>0</v>
      </c>
      <c r="X2488" s="429">
        <f t="shared" si="52"/>
        <v>0</v>
      </c>
      <c r="Y2488" s="429">
        <f t="shared" si="52"/>
        <v>0</v>
      </c>
      <c r="Z2488" s="429">
        <f t="shared" si="52"/>
        <v>0</v>
      </c>
      <c r="AA2488" s="429" t="s">
        <v>1296</v>
      </c>
    </row>
    <row r="2489" spans="1:27" x14ac:dyDescent="0.25">
      <c r="A2489" t="s">
        <v>149</v>
      </c>
      <c r="B2489" t="s">
        <v>186</v>
      </c>
      <c r="C2489" t="s">
        <v>1459</v>
      </c>
      <c r="D2489" t="s">
        <v>1325</v>
      </c>
      <c r="E2489" t="s">
        <v>1499</v>
      </c>
      <c r="F2489" t="s">
        <v>1292</v>
      </c>
      <c r="G2489" t="s">
        <v>524</v>
      </c>
      <c r="H2489" t="s">
        <v>1461</v>
      </c>
      <c r="I2489" t="s">
        <v>534</v>
      </c>
      <c r="J2489" t="s">
        <v>1332</v>
      </c>
      <c r="K2489" t="s">
        <v>1333</v>
      </c>
      <c r="L2489">
        <v>0</v>
      </c>
      <c r="M2489">
        <v>193.5086010583378</v>
      </c>
      <c r="N2489">
        <v>0</v>
      </c>
      <c r="O2489">
        <v>0</v>
      </c>
      <c r="P2489">
        <v>0</v>
      </c>
      <c r="Q2489">
        <v>0</v>
      </c>
      <c r="R2489">
        <v>70.725115640816639</v>
      </c>
      <c r="S2489">
        <v>834.76546281584763</v>
      </c>
      <c r="T2489">
        <v>0</v>
      </c>
      <c r="U2489">
        <v>20939.861686037006</v>
      </c>
      <c r="W2489" s="429">
        <f t="shared" si="52"/>
        <v>70.725115640816639</v>
      </c>
      <c r="X2489" s="429">
        <f t="shared" si="52"/>
        <v>834.76546281584763</v>
      </c>
      <c r="Y2489" s="429">
        <f t="shared" si="52"/>
        <v>0</v>
      </c>
      <c r="Z2489" s="429">
        <f t="shared" si="52"/>
        <v>20939.861686037006</v>
      </c>
      <c r="AA2489" s="429" t="s">
        <v>1296</v>
      </c>
    </row>
    <row r="2490" spans="1:27" x14ac:dyDescent="0.25">
      <c r="A2490" t="s">
        <v>149</v>
      </c>
      <c r="B2490" t="s">
        <v>186</v>
      </c>
      <c r="C2490" t="s">
        <v>1459</v>
      </c>
      <c r="D2490" t="s">
        <v>1325</v>
      </c>
      <c r="E2490" t="s">
        <v>1499</v>
      </c>
      <c r="F2490" t="s">
        <v>1292</v>
      </c>
      <c r="G2490" t="s">
        <v>524</v>
      </c>
      <c r="H2490" t="s">
        <v>1462</v>
      </c>
      <c r="I2490" t="s">
        <v>1463</v>
      </c>
      <c r="J2490" t="s">
        <v>1332</v>
      </c>
      <c r="K2490" t="s">
        <v>1333</v>
      </c>
      <c r="L2490">
        <v>0</v>
      </c>
      <c r="M2490">
        <v>13.097463376211318</v>
      </c>
      <c r="N2490">
        <v>0</v>
      </c>
      <c r="O2490">
        <v>0</v>
      </c>
      <c r="P2490">
        <v>0</v>
      </c>
      <c r="Q2490">
        <v>0</v>
      </c>
      <c r="R2490">
        <v>4.7869686764189101</v>
      </c>
      <c r="S2490">
        <v>56.500383017396459</v>
      </c>
      <c r="T2490">
        <v>0</v>
      </c>
      <c r="U2490">
        <v>1417.2965441113301</v>
      </c>
      <c r="W2490" s="429">
        <f t="shared" si="52"/>
        <v>4.7869686764189101</v>
      </c>
      <c r="X2490" s="429">
        <f t="shared" si="52"/>
        <v>56.500383017396459</v>
      </c>
      <c r="Y2490" s="429">
        <f t="shared" si="52"/>
        <v>0</v>
      </c>
      <c r="Z2490" s="429">
        <f t="shared" si="52"/>
        <v>1417.2965441113301</v>
      </c>
      <c r="AA2490" s="429" t="s">
        <v>1296</v>
      </c>
    </row>
    <row r="2491" spans="1:27" x14ac:dyDescent="0.25">
      <c r="A2491" t="s">
        <v>149</v>
      </c>
      <c r="B2491" t="s">
        <v>186</v>
      </c>
      <c r="C2491" t="s">
        <v>1459</v>
      </c>
      <c r="D2491" t="s">
        <v>1325</v>
      </c>
      <c r="E2491" t="s">
        <v>1499</v>
      </c>
      <c r="F2491" t="s">
        <v>1292</v>
      </c>
      <c r="G2491" t="s">
        <v>524</v>
      </c>
      <c r="H2491" t="s">
        <v>1464</v>
      </c>
      <c r="I2491" t="s">
        <v>186</v>
      </c>
      <c r="J2491" t="s">
        <v>1332</v>
      </c>
      <c r="K2491" t="s">
        <v>1333</v>
      </c>
      <c r="L2491">
        <v>0</v>
      </c>
      <c r="M2491">
        <v>38.265138099127178</v>
      </c>
      <c r="N2491">
        <v>0</v>
      </c>
      <c r="O2491">
        <v>0</v>
      </c>
      <c r="P2491">
        <v>0</v>
      </c>
      <c r="Q2491">
        <v>0</v>
      </c>
      <c r="R2491">
        <v>13.985457505616029</v>
      </c>
      <c r="S2491">
        <v>165.06974646258962</v>
      </c>
      <c r="T2491">
        <v>0</v>
      </c>
      <c r="U2491">
        <v>4140.7291190703572</v>
      </c>
      <c r="W2491" s="429">
        <f t="shared" si="52"/>
        <v>13.985457505616029</v>
      </c>
      <c r="X2491" s="429">
        <f t="shared" si="52"/>
        <v>165.06974646258962</v>
      </c>
      <c r="Y2491" s="429">
        <f t="shared" si="52"/>
        <v>0</v>
      </c>
      <c r="Z2491" s="429">
        <f t="shared" si="52"/>
        <v>4140.7291190703572</v>
      </c>
      <c r="AA2491" s="429" t="s">
        <v>1296</v>
      </c>
    </row>
    <row r="2492" spans="1:27" x14ac:dyDescent="0.25">
      <c r="A2492" t="s">
        <v>149</v>
      </c>
      <c r="B2492" t="s">
        <v>186</v>
      </c>
      <c r="C2492" t="s">
        <v>1459</v>
      </c>
      <c r="D2492" t="s">
        <v>1325</v>
      </c>
      <c r="E2492" t="s">
        <v>1499</v>
      </c>
      <c r="F2492" t="s">
        <v>1292</v>
      </c>
      <c r="G2492" t="s">
        <v>524</v>
      </c>
      <c r="H2492" t="s">
        <v>1460</v>
      </c>
      <c r="I2492" t="s">
        <v>561</v>
      </c>
      <c r="J2492" t="s">
        <v>1337</v>
      </c>
      <c r="K2492" t="s">
        <v>1338</v>
      </c>
      <c r="L2492">
        <v>0</v>
      </c>
      <c r="M2492">
        <v>0</v>
      </c>
      <c r="N2492">
        <v>0</v>
      </c>
      <c r="O2492">
        <v>0</v>
      </c>
      <c r="P2492">
        <v>0</v>
      </c>
      <c r="Q2492">
        <v>0</v>
      </c>
      <c r="R2492">
        <v>0</v>
      </c>
      <c r="S2492">
        <v>0</v>
      </c>
      <c r="T2492">
        <v>0</v>
      </c>
      <c r="U2492">
        <v>0</v>
      </c>
      <c r="W2492" s="429">
        <f t="shared" si="52"/>
        <v>0</v>
      </c>
      <c r="X2492" s="429">
        <f t="shared" si="52"/>
        <v>0</v>
      </c>
      <c r="Y2492" s="429">
        <f t="shared" si="52"/>
        <v>0</v>
      </c>
      <c r="Z2492" s="429">
        <f t="shared" si="52"/>
        <v>0</v>
      </c>
      <c r="AA2492" s="429" t="s">
        <v>1296</v>
      </c>
    </row>
    <row r="2493" spans="1:27" x14ac:dyDescent="0.25">
      <c r="A2493" t="s">
        <v>149</v>
      </c>
      <c r="B2493" t="s">
        <v>186</v>
      </c>
      <c r="C2493" t="s">
        <v>1459</v>
      </c>
      <c r="D2493" t="s">
        <v>1325</v>
      </c>
      <c r="E2493" t="s">
        <v>1499</v>
      </c>
      <c r="F2493" t="s">
        <v>1292</v>
      </c>
      <c r="G2493" t="s">
        <v>524</v>
      </c>
      <c r="H2493" t="s">
        <v>1461</v>
      </c>
      <c r="I2493" t="s">
        <v>534</v>
      </c>
      <c r="J2493" t="s">
        <v>1337</v>
      </c>
      <c r="K2493" t="s">
        <v>1338</v>
      </c>
      <c r="L2493">
        <v>0</v>
      </c>
      <c r="M2493">
        <v>207.00165764319055</v>
      </c>
      <c r="N2493">
        <v>0</v>
      </c>
      <c r="O2493">
        <v>0</v>
      </c>
      <c r="P2493">
        <v>0</v>
      </c>
      <c r="Q2493">
        <v>0</v>
      </c>
      <c r="R2493">
        <v>5.3796940427730826</v>
      </c>
      <c r="S2493">
        <v>32.128678878010334</v>
      </c>
      <c r="T2493">
        <v>0</v>
      </c>
      <c r="U2493">
        <v>808.59666599303137</v>
      </c>
      <c r="W2493" s="429">
        <f t="shared" si="52"/>
        <v>5.3796940427730826</v>
      </c>
      <c r="X2493" s="429">
        <f t="shared" si="52"/>
        <v>32.128678878010334</v>
      </c>
      <c r="Y2493" s="429">
        <f t="shared" si="52"/>
        <v>0</v>
      </c>
      <c r="Z2493" s="429">
        <f t="shared" si="52"/>
        <v>808.59666599303137</v>
      </c>
      <c r="AA2493" s="429" t="s">
        <v>1296</v>
      </c>
    </row>
    <row r="2494" spans="1:27" x14ac:dyDescent="0.25">
      <c r="A2494" t="s">
        <v>149</v>
      </c>
      <c r="B2494" t="s">
        <v>186</v>
      </c>
      <c r="C2494" t="s">
        <v>1459</v>
      </c>
      <c r="D2494" t="s">
        <v>1325</v>
      </c>
      <c r="E2494" t="s">
        <v>1499</v>
      </c>
      <c r="F2494" t="s">
        <v>1292</v>
      </c>
      <c r="G2494" t="s">
        <v>524</v>
      </c>
      <c r="H2494" t="s">
        <v>1462</v>
      </c>
      <c r="I2494" t="s">
        <v>1463</v>
      </c>
      <c r="J2494" t="s">
        <v>1337</v>
      </c>
      <c r="K2494" t="s">
        <v>1338</v>
      </c>
      <c r="L2494">
        <v>0</v>
      </c>
      <c r="M2494">
        <v>9.4016077592377858</v>
      </c>
      <c r="N2494">
        <v>0</v>
      </c>
      <c r="O2494">
        <v>0</v>
      </c>
      <c r="P2494">
        <v>0</v>
      </c>
      <c r="Q2494">
        <v>0</v>
      </c>
      <c r="R2494">
        <v>0.24433511224360235</v>
      </c>
      <c r="S2494">
        <v>1.459221341861064</v>
      </c>
      <c r="T2494">
        <v>0</v>
      </c>
      <c r="U2494">
        <v>36.724868658770198</v>
      </c>
      <c r="W2494" s="429">
        <f t="shared" si="52"/>
        <v>0.24433511224360235</v>
      </c>
      <c r="X2494" s="429">
        <f t="shared" si="52"/>
        <v>1.459221341861064</v>
      </c>
      <c r="Y2494" s="429">
        <f t="shared" si="52"/>
        <v>0</v>
      </c>
      <c r="Z2494" s="429">
        <f t="shared" si="52"/>
        <v>36.724868658770198</v>
      </c>
      <c r="AA2494" s="429" t="s">
        <v>1296</v>
      </c>
    </row>
    <row r="2495" spans="1:27" x14ac:dyDescent="0.25">
      <c r="A2495" t="s">
        <v>149</v>
      </c>
      <c r="B2495" t="s">
        <v>186</v>
      </c>
      <c r="C2495" t="s">
        <v>1459</v>
      </c>
      <c r="D2495" t="s">
        <v>1325</v>
      </c>
      <c r="E2495" t="s">
        <v>1499</v>
      </c>
      <c r="F2495" t="s">
        <v>1292</v>
      </c>
      <c r="G2495" t="s">
        <v>524</v>
      </c>
      <c r="H2495" t="s">
        <v>1464</v>
      </c>
      <c r="I2495" t="s">
        <v>186</v>
      </c>
      <c r="J2495" t="s">
        <v>1337</v>
      </c>
      <c r="K2495" t="s">
        <v>1338</v>
      </c>
      <c r="L2495">
        <v>0</v>
      </c>
      <c r="M2495">
        <v>94.366239514022922</v>
      </c>
      <c r="N2495">
        <v>0</v>
      </c>
      <c r="O2495">
        <v>0</v>
      </c>
      <c r="P2495">
        <v>0</v>
      </c>
      <c r="Q2495">
        <v>0</v>
      </c>
      <c r="R2495">
        <v>2.4524513587593817</v>
      </c>
      <c r="S2495">
        <v>14.646561968588115</v>
      </c>
      <c r="T2495">
        <v>0</v>
      </c>
      <c r="U2495">
        <v>368.61650057346225</v>
      </c>
      <c r="W2495" s="429">
        <f t="shared" si="52"/>
        <v>2.4524513587593817</v>
      </c>
      <c r="X2495" s="429">
        <f t="shared" si="52"/>
        <v>14.646561968588115</v>
      </c>
      <c r="Y2495" s="429">
        <f t="shared" si="52"/>
        <v>0</v>
      </c>
      <c r="Z2495" s="429">
        <f t="shared" si="52"/>
        <v>368.61650057346225</v>
      </c>
      <c r="AA2495" s="429" t="s">
        <v>1296</v>
      </c>
    </row>
    <row r="2496" spans="1:27" x14ac:dyDescent="0.25">
      <c r="A2496" t="s">
        <v>149</v>
      </c>
      <c r="B2496" t="s">
        <v>186</v>
      </c>
      <c r="C2496" t="s">
        <v>1459</v>
      </c>
      <c r="D2496" t="s">
        <v>1325</v>
      </c>
      <c r="E2496" t="s">
        <v>1499</v>
      </c>
      <c r="F2496" t="s">
        <v>1292</v>
      </c>
      <c r="G2496" t="s">
        <v>524</v>
      </c>
      <c r="H2496" t="s">
        <v>1460</v>
      </c>
      <c r="I2496" t="s">
        <v>561</v>
      </c>
      <c r="J2496" t="s">
        <v>1339</v>
      </c>
      <c r="K2496" t="s">
        <v>1340</v>
      </c>
      <c r="L2496">
        <v>0</v>
      </c>
      <c r="M2496">
        <v>0</v>
      </c>
      <c r="N2496">
        <v>0</v>
      </c>
      <c r="O2496">
        <v>0</v>
      </c>
      <c r="P2496">
        <v>0</v>
      </c>
      <c r="Q2496">
        <v>0</v>
      </c>
      <c r="R2496">
        <v>0</v>
      </c>
      <c r="S2496">
        <v>0</v>
      </c>
      <c r="T2496">
        <v>0</v>
      </c>
      <c r="U2496">
        <v>0</v>
      </c>
      <c r="W2496" s="429">
        <f t="shared" si="52"/>
        <v>0</v>
      </c>
      <c r="X2496" s="429">
        <f t="shared" si="52"/>
        <v>0</v>
      </c>
      <c r="Y2496" s="429">
        <f t="shared" si="52"/>
        <v>0</v>
      </c>
      <c r="Z2496" s="429">
        <f t="shared" si="52"/>
        <v>0</v>
      </c>
      <c r="AA2496" s="429" t="s">
        <v>1296</v>
      </c>
    </row>
    <row r="2497" spans="1:27" x14ac:dyDescent="0.25">
      <c r="A2497" t="s">
        <v>149</v>
      </c>
      <c r="B2497" t="s">
        <v>186</v>
      </c>
      <c r="C2497" t="s">
        <v>1459</v>
      </c>
      <c r="D2497" t="s">
        <v>1325</v>
      </c>
      <c r="E2497" t="s">
        <v>1499</v>
      </c>
      <c r="F2497" t="s">
        <v>1292</v>
      </c>
      <c r="G2497" t="s">
        <v>524</v>
      </c>
      <c r="H2497" t="s">
        <v>1461</v>
      </c>
      <c r="I2497" t="s">
        <v>534</v>
      </c>
      <c r="J2497" t="s">
        <v>1339</v>
      </c>
      <c r="K2497" t="s">
        <v>1340</v>
      </c>
      <c r="L2497">
        <v>0.15206124306968491</v>
      </c>
      <c r="M2497">
        <v>0</v>
      </c>
      <c r="N2497">
        <v>0.80375229173330232</v>
      </c>
      <c r="O2497">
        <v>0</v>
      </c>
      <c r="P2497">
        <v>0</v>
      </c>
      <c r="Q2497">
        <v>0</v>
      </c>
      <c r="R2497">
        <v>245.36290366862124</v>
      </c>
      <c r="S2497">
        <v>4.7519138256965028E-2</v>
      </c>
      <c r="T2497">
        <v>2.9412896662455519E-3</v>
      </c>
      <c r="U2497">
        <v>247.42738644558656</v>
      </c>
      <c r="W2497" s="429">
        <f t="shared" ref="W2497:Z2560" si="53">IFERROR(R2497*1,0)</f>
        <v>245.36290366862124</v>
      </c>
      <c r="X2497" s="429">
        <f t="shared" si="53"/>
        <v>4.7519138256965028E-2</v>
      </c>
      <c r="Y2497" s="429">
        <f t="shared" si="53"/>
        <v>2.9412896662455519E-3</v>
      </c>
      <c r="Z2497" s="429">
        <f t="shared" si="53"/>
        <v>247.42738644558656</v>
      </c>
      <c r="AA2497" s="429" t="s">
        <v>1296</v>
      </c>
    </row>
    <row r="2498" spans="1:27" x14ac:dyDescent="0.25">
      <c r="A2498" t="s">
        <v>149</v>
      </c>
      <c r="B2498" t="s">
        <v>186</v>
      </c>
      <c r="C2498" t="s">
        <v>1459</v>
      </c>
      <c r="D2498" t="s">
        <v>1325</v>
      </c>
      <c r="E2498" t="s">
        <v>1499</v>
      </c>
      <c r="F2498" t="s">
        <v>1292</v>
      </c>
      <c r="G2498" t="s">
        <v>524</v>
      </c>
      <c r="H2498" t="s">
        <v>1462</v>
      </c>
      <c r="I2498" t="s">
        <v>1463</v>
      </c>
      <c r="J2498" t="s">
        <v>1339</v>
      </c>
      <c r="K2498" t="s">
        <v>1340</v>
      </c>
      <c r="L2498">
        <v>6.9063222922955206E-3</v>
      </c>
      <c r="M2498">
        <v>0</v>
      </c>
      <c r="N2498">
        <v>3.6504846717170934E-2</v>
      </c>
      <c r="O2498">
        <v>0</v>
      </c>
      <c r="P2498">
        <v>0</v>
      </c>
      <c r="Q2498">
        <v>0</v>
      </c>
      <c r="R2498">
        <v>11.143900030676425</v>
      </c>
      <c r="S2498">
        <v>2.1582257071537593E-3</v>
      </c>
      <c r="T2498">
        <v>1.3358758602796027E-4</v>
      </c>
      <c r="U2498">
        <v>11.237664773991602</v>
      </c>
      <c r="W2498" s="429">
        <f t="shared" si="53"/>
        <v>11.143900030676425</v>
      </c>
      <c r="X2498" s="429">
        <f t="shared" si="53"/>
        <v>2.1582257071537593E-3</v>
      </c>
      <c r="Y2498" s="429">
        <f t="shared" si="53"/>
        <v>1.3358758602796027E-4</v>
      </c>
      <c r="Z2498" s="429">
        <f t="shared" si="53"/>
        <v>11.237664773991602</v>
      </c>
      <c r="AA2498" s="429" t="s">
        <v>1296</v>
      </c>
    </row>
    <row r="2499" spans="1:27" x14ac:dyDescent="0.25">
      <c r="A2499" t="s">
        <v>149</v>
      </c>
      <c r="B2499" t="s">
        <v>186</v>
      </c>
      <c r="C2499" t="s">
        <v>1459</v>
      </c>
      <c r="D2499" t="s">
        <v>1325</v>
      </c>
      <c r="E2499" t="s">
        <v>1499</v>
      </c>
      <c r="F2499" t="s">
        <v>1292</v>
      </c>
      <c r="G2499" t="s">
        <v>524</v>
      </c>
      <c r="H2499" t="s">
        <v>1464</v>
      </c>
      <c r="I2499" t="s">
        <v>186</v>
      </c>
      <c r="J2499" t="s">
        <v>1339</v>
      </c>
      <c r="K2499" t="s">
        <v>1340</v>
      </c>
      <c r="L2499">
        <v>6.9320448192004988E-2</v>
      </c>
      <c r="M2499">
        <v>0</v>
      </c>
      <c r="N2499">
        <v>0.36640808646270601</v>
      </c>
      <c r="O2499">
        <v>0</v>
      </c>
      <c r="P2499">
        <v>0</v>
      </c>
      <c r="Q2499">
        <v>0</v>
      </c>
      <c r="R2499">
        <v>111.85405372627415</v>
      </c>
      <c r="S2499">
        <v>2.1662639967773425E-2</v>
      </c>
      <c r="T2499">
        <v>1.3408513162898276E-3</v>
      </c>
      <c r="U2499">
        <v>112.79519341772284</v>
      </c>
      <c r="W2499" s="429">
        <f t="shared" si="53"/>
        <v>111.85405372627415</v>
      </c>
      <c r="X2499" s="429">
        <f t="shared" si="53"/>
        <v>2.1662639967773425E-2</v>
      </c>
      <c r="Y2499" s="429">
        <f t="shared" si="53"/>
        <v>1.3408513162898276E-3</v>
      </c>
      <c r="Z2499" s="429">
        <f t="shared" si="53"/>
        <v>112.79519341772284</v>
      </c>
      <c r="AA2499" s="429" t="s">
        <v>1296</v>
      </c>
    </row>
    <row r="2500" spans="1:27" x14ac:dyDescent="0.25">
      <c r="A2500" t="s">
        <v>149</v>
      </c>
      <c r="B2500" t="s">
        <v>186</v>
      </c>
      <c r="C2500" t="s">
        <v>1459</v>
      </c>
      <c r="D2500" t="s">
        <v>1325</v>
      </c>
      <c r="E2500" t="s">
        <v>1499</v>
      </c>
      <c r="F2500" t="s">
        <v>1292</v>
      </c>
      <c r="G2500" t="s">
        <v>524</v>
      </c>
      <c r="H2500" t="s">
        <v>1460</v>
      </c>
      <c r="I2500" t="s">
        <v>561</v>
      </c>
      <c r="J2500" t="s">
        <v>1342</v>
      </c>
      <c r="K2500" t="s">
        <v>1341</v>
      </c>
      <c r="L2500">
        <v>0</v>
      </c>
      <c r="M2500">
        <v>0</v>
      </c>
      <c r="N2500">
        <v>0</v>
      </c>
      <c r="O2500">
        <v>0</v>
      </c>
      <c r="P2500">
        <v>0</v>
      </c>
      <c r="Q2500">
        <v>0</v>
      </c>
      <c r="R2500">
        <v>0</v>
      </c>
      <c r="S2500">
        <v>0</v>
      </c>
      <c r="T2500">
        <v>0</v>
      </c>
      <c r="U2500">
        <v>0</v>
      </c>
      <c r="W2500" s="429">
        <f t="shared" si="53"/>
        <v>0</v>
      </c>
      <c r="X2500" s="429">
        <f t="shared" si="53"/>
        <v>0</v>
      </c>
      <c r="Y2500" s="429">
        <f t="shared" si="53"/>
        <v>0</v>
      </c>
      <c r="Z2500" s="429">
        <f t="shared" si="53"/>
        <v>0</v>
      </c>
      <c r="AA2500" s="429" t="s">
        <v>1296</v>
      </c>
    </row>
    <row r="2501" spans="1:27" x14ac:dyDescent="0.25">
      <c r="A2501" t="s">
        <v>149</v>
      </c>
      <c r="B2501" t="s">
        <v>186</v>
      </c>
      <c r="C2501" t="s">
        <v>1459</v>
      </c>
      <c r="D2501" t="s">
        <v>1325</v>
      </c>
      <c r="E2501" t="s">
        <v>1499</v>
      </c>
      <c r="F2501" t="s">
        <v>1292</v>
      </c>
      <c r="G2501" t="s">
        <v>524</v>
      </c>
      <c r="H2501" t="s">
        <v>1461</v>
      </c>
      <c r="I2501" t="s">
        <v>534</v>
      </c>
      <c r="J2501" t="s">
        <v>1342</v>
      </c>
      <c r="K2501" t="s">
        <v>1341</v>
      </c>
      <c r="L2501">
        <v>0</v>
      </c>
      <c r="M2501">
        <v>0</v>
      </c>
      <c r="N2501">
        <v>0</v>
      </c>
      <c r="O2501">
        <v>0</v>
      </c>
      <c r="P2501">
        <v>0</v>
      </c>
      <c r="Q2501">
        <v>0</v>
      </c>
      <c r="R2501">
        <v>0</v>
      </c>
      <c r="S2501">
        <v>0</v>
      </c>
      <c r="T2501">
        <v>0</v>
      </c>
      <c r="U2501">
        <v>0</v>
      </c>
      <c r="W2501" s="429">
        <f t="shared" si="53"/>
        <v>0</v>
      </c>
      <c r="X2501" s="429">
        <f t="shared" si="53"/>
        <v>0</v>
      </c>
      <c r="Y2501" s="429">
        <f t="shared" si="53"/>
        <v>0</v>
      </c>
      <c r="Z2501" s="429">
        <f t="shared" si="53"/>
        <v>0</v>
      </c>
      <c r="AA2501" s="429" t="s">
        <v>1296</v>
      </c>
    </row>
    <row r="2502" spans="1:27" x14ac:dyDescent="0.25">
      <c r="A2502" t="s">
        <v>149</v>
      </c>
      <c r="B2502" t="s">
        <v>186</v>
      </c>
      <c r="C2502" t="s">
        <v>1459</v>
      </c>
      <c r="D2502" t="s">
        <v>1325</v>
      </c>
      <c r="E2502" t="s">
        <v>1499</v>
      </c>
      <c r="F2502" t="s">
        <v>1292</v>
      </c>
      <c r="G2502" t="s">
        <v>524</v>
      </c>
      <c r="H2502" t="s">
        <v>1462</v>
      </c>
      <c r="I2502" t="s">
        <v>1463</v>
      </c>
      <c r="J2502" t="s">
        <v>1342</v>
      </c>
      <c r="K2502" t="s">
        <v>1341</v>
      </c>
      <c r="L2502">
        <v>0</v>
      </c>
      <c r="M2502">
        <v>0</v>
      </c>
      <c r="N2502">
        <v>0</v>
      </c>
      <c r="O2502">
        <v>0</v>
      </c>
      <c r="P2502">
        <v>0</v>
      </c>
      <c r="Q2502">
        <v>0</v>
      </c>
      <c r="R2502">
        <v>0</v>
      </c>
      <c r="S2502">
        <v>0</v>
      </c>
      <c r="T2502">
        <v>0</v>
      </c>
      <c r="U2502">
        <v>0</v>
      </c>
      <c r="W2502" s="429">
        <f t="shared" si="53"/>
        <v>0</v>
      </c>
      <c r="X2502" s="429">
        <f t="shared" si="53"/>
        <v>0</v>
      </c>
      <c r="Y2502" s="429">
        <f t="shared" si="53"/>
        <v>0</v>
      </c>
      <c r="Z2502" s="429">
        <f t="shared" si="53"/>
        <v>0</v>
      </c>
      <c r="AA2502" s="429" t="s">
        <v>1296</v>
      </c>
    </row>
    <row r="2503" spans="1:27" x14ac:dyDescent="0.25">
      <c r="A2503" t="s">
        <v>149</v>
      </c>
      <c r="B2503" t="s">
        <v>186</v>
      </c>
      <c r="C2503" t="s">
        <v>1459</v>
      </c>
      <c r="D2503" t="s">
        <v>1325</v>
      </c>
      <c r="E2503" t="s">
        <v>1499</v>
      </c>
      <c r="F2503" t="s">
        <v>1292</v>
      </c>
      <c r="G2503" t="s">
        <v>524</v>
      </c>
      <c r="H2503" t="s">
        <v>1464</v>
      </c>
      <c r="I2503" t="s">
        <v>186</v>
      </c>
      <c r="J2503" t="s">
        <v>1342</v>
      </c>
      <c r="K2503" t="s">
        <v>1341</v>
      </c>
      <c r="L2503">
        <v>0</v>
      </c>
      <c r="M2503">
        <v>0</v>
      </c>
      <c r="N2503">
        <v>0</v>
      </c>
      <c r="O2503">
        <v>0</v>
      </c>
      <c r="P2503">
        <v>0</v>
      </c>
      <c r="Q2503">
        <v>0</v>
      </c>
      <c r="R2503">
        <v>0</v>
      </c>
      <c r="S2503">
        <v>0</v>
      </c>
      <c r="T2503">
        <v>0</v>
      </c>
      <c r="U2503">
        <v>0</v>
      </c>
      <c r="W2503" s="429">
        <f t="shared" si="53"/>
        <v>0</v>
      </c>
      <c r="X2503" s="429">
        <f t="shared" si="53"/>
        <v>0</v>
      </c>
      <c r="Y2503" s="429">
        <f t="shared" si="53"/>
        <v>0</v>
      </c>
      <c r="Z2503" s="429">
        <f t="shared" si="53"/>
        <v>0</v>
      </c>
      <c r="AA2503" s="429" t="s">
        <v>1296</v>
      </c>
    </row>
    <row r="2504" spans="1:27" x14ac:dyDescent="0.25">
      <c r="A2504" t="s">
        <v>149</v>
      </c>
      <c r="B2504" t="s">
        <v>186</v>
      </c>
      <c r="C2504" t="s">
        <v>1459</v>
      </c>
      <c r="D2504" t="s">
        <v>1325</v>
      </c>
      <c r="E2504" t="s">
        <v>1499</v>
      </c>
      <c r="F2504" t="s">
        <v>1292</v>
      </c>
      <c r="G2504" t="s">
        <v>524</v>
      </c>
      <c r="H2504" t="s">
        <v>1460</v>
      </c>
      <c r="I2504" t="s">
        <v>561</v>
      </c>
      <c r="J2504" t="s">
        <v>1344</v>
      </c>
      <c r="K2504" t="s">
        <v>1343</v>
      </c>
      <c r="L2504">
        <v>0</v>
      </c>
      <c r="M2504">
        <v>0</v>
      </c>
      <c r="N2504">
        <v>0</v>
      </c>
      <c r="O2504">
        <v>0</v>
      </c>
      <c r="P2504">
        <v>0</v>
      </c>
      <c r="Q2504">
        <v>0</v>
      </c>
      <c r="R2504">
        <v>0</v>
      </c>
      <c r="S2504">
        <v>0</v>
      </c>
      <c r="T2504">
        <v>0</v>
      </c>
      <c r="U2504">
        <v>0</v>
      </c>
      <c r="W2504" s="429">
        <f t="shared" si="53"/>
        <v>0</v>
      </c>
      <c r="X2504" s="429">
        <f t="shared" si="53"/>
        <v>0</v>
      </c>
      <c r="Y2504" s="429">
        <f t="shared" si="53"/>
        <v>0</v>
      </c>
      <c r="Z2504" s="429">
        <f t="shared" si="53"/>
        <v>0</v>
      </c>
      <c r="AA2504" s="429" t="s">
        <v>1295</v>
      </c>
    </row>
    <row r="2505" spans="1:27" x14ac:dyDescent="0.25">
      <c r="A2505" t="s">
        <v>149</v>
      </c>
      <c r="B2505" t="s">
        <v>186</v>
      </c>
      <c r="C2505" t="s">
        <v>1459</v>
      </c>
      <c r="D2505" t="s">
        <v>1325</v>
      </c>
      <c r="E2505" t="s">
        <v>1499</v>
      </c>
      <c r="F2505" t="s">
        <v>1292</v>
      </c>
      <c r="G2505" t="s">
        <v>524</v>
      </c>
      <c r="H2505" t="s">
        <v>1461</v>
      </c>
      <c r="I2505" t="s">
        <v>534</v>
      </c>
      <c r="J2505" t="s">
        <v>1344</v>
      </c>
      <c r="K2505" t="s">
        <v>1343</v>
      </c>
      <c r="L2505">
        <v>0</v>
      </c>
      <c r="M2505">
        <v>191.212843881087</v>
      </c>
      <c r="N2505">
        <v>0</v>
      </c>
      <c r="O2505">
        <v>0</v>
      </c>
      <c r="P2505">
        <v>0</v>
      </c>
      <c r="Q2505">
        <v>0</v>
      </c>
      <c r="R2505">
        <v>69.886043418929475</v>
      </c>
      <c r="S2505">
        <v>824.86192988708228</v>
      </c>
      <c r="T2505">
        <v>0</v>
      </c>
      <c r="U2505">
        <v>20691.434290595989</v>
      </c>
      <c r="W2505" s="429">
        <f t="shared" si="53"/>
        <v>69.886043418929475</v>
      </c>
      <c r="X2505" s="429">
        <f t="shared" si="53"/>
        <v>824.86192988708228</v>
      </c>
      <c r="Y2505" s="429">
        <f t="shared" si="53"/>
        <v>0</v>
      </c>
      <c r="Z2505" s="429">
        <f t="shared" si="53"/>
        <v>20691.434290595989</v>
      </c>
      <c r="AA2505" s="429" t="s">
        <v>1295</v>
      </c>
    </row>
    <row r="2506" spans="1:27" x14ac:dyDescent="0.25">
      <c r="A2506" t="s">
        <v>149</v>
      </c>
      <c r="B2506" t="s">
        <v>186</v>
      </c>
      <c r="C2506" t="s">
        <v>1459</v>
      </c>
      <c r="D2506" t="s">
        <v>1325</v>
      </c>
      <c r="E2506" t="s">
        <v>1499</v>
      </c>
      <c r="F2506" t="s">
        <v>1292</v>
      </c>
      <c r="G2506" t="s">
        <v>524</v>
      </c>
      <c r="H2506" t="s">
        <v>1462</v>
      </c>
      <c r="I2506" t="s">
        <v>1463</v>
      </c>
      <c r="J2506" t="s">
        <v>1344</v>
      </c>
      <c r="K2506" t="s">
        <v>1343</v>
      </c>
      <c r="L2506">
        <v>0</v>
      </c>
      <c r="M2506">
        <v>1.8964087560927367</v>
      </c>
      <c r="N2506">
        <v>0</v>
      </c>
      <c r="O2506">
        <v>0</v>
      </c>
      <c r="P2506">
        <v>0</v>
      </c>
      <c r="Q2506">
        <v>0</v>
      </c>
      <c r="R2506">
        <v>0.69311507521301974</v>
      </c>
      <c r="S2506">
        <v>8.1808070768416581</v>
      </c>
      <c r="T2506">
        <v>0</v>
      </c>
      <c r="U2506">
        <v>205.2132919962545</v>
      </c>
      <c r="W2506" s="429">
        <f t="shared" si="53"/>
        <v>0.69311507521301974</v>
      </c>
      <c r="X2506" s="429">
        <f t="shared" si="53"/>
        <v>8.1808070768416581</v>
      </c>
      <c r="Y2506" s="429">
        <f t="shared" si="53"/>
        <v>0</v>
      </c>
      <c r="Z2506" s="429">
        <f t="shared" si="53"/>
        <v>205.2132919962545</v>
      </c>
      <c r="AA2506" s="429" t="s">
        <v>1295</v>
      </c>
    </row>
    <row r="2507" spans="1:27" x14ac:dyDescent="0.25">
      <c r="A2507" t="s">
        <v>149</v>
      </c>
      <c r="B2507" t="s">
        <v>186</v>
      </c>
      <c r="C2507" t="s">
        <v>1459</v>
      </c>
      <c r="D2507" t="s">
        <v>1325</v>
      </c>
      <c r="E2507" t="s">
        <v>1499</v>
      </c>
      <c r="F2507" t="s">
        <v>1292</v>
      </c>
      <c r="G2507" t="s">
        <v>524</v>
      </c>
      <c r="H2507" t="s">
        <v>1464</v>
      </c>
      <c r="I2507" t="s">
        <v>186</v>
      </c>
      <c r="J2507" t="s">
        <v>1344</v>
      </c>
      <c r="K2507" t="s">
        <v>1343</v>
      </c>
      <c r="L2507">
        <v>0</v>
      </c>
      <c r="M2507">
        <v>56.141772501559714</v>
      </c>
      <c r="N2507">
        <v>0</v>
      </c>
      <c r="O2507">
        <v>0</v>
      </c>
      <c r="P2507">
        <v>0</v>
      </c>
      <c r="Q2507">
        <v>0</v>
      </c>
      <c r="R2507">
        <v>20.519156930167608</v>
      </c>
      <c r="S2507">
        <v>242.18671650382029</v>
      </c>
      <c r="T2507">
        <v>0</v>
      </c>
      <c r="U2507">
        <v>6075.1870695256757</v>
      </c>
      <c r="W2507" s="429">
        <f t="shared" si="53"/>
        <v>20.519156930167608</v>
      </c>
      <c r="X2507" s="429">
        <f t="shared" si="53"/>
        <v>242.18671650382029</v>
      </c>
      <c r="Y2507" s="429">
        <f t="shared" si="53"/>
        <v>0</v>
      </c>
      <c r="Z2507" s="429">
        <f t="shared" si="53"/>
        <v>6075.1870695256757</v>
      </c>
      <c r="AA2507" s="429" t="s">
        <v>1295</v>
      </c>
    </row>
    <row r="2508" spans="1:27" x14ac:dyDescent="0.25">
      <c r="A2508" t="s">
        <v>149</v>
      </c>
      <c r="B2508" t="s">
        <v>186</v>
      </c>
      <c r="C2508" t="s">
        <v>1459</v>
      </c>
      <c r="D2508" t="s">
        <v>1325</v>
      </c>
      <c r="E2508" t="s">
        <v>1499</v>
      </c>
      <c r="F2508" t="s">
        <v>1292</v>
      </c>
      <c r="G2508" t="s">
        <v>524</v>
      </c>
      <c r="H2508" t="s">
        <v>1460</v>
      </c>
      <c r="I2508" t="s">
        <v>561</v>
      </c>
      <c r="J2508" t="s">
        <v>1345</v>
      </c>
      <c r="K2508" t="s">
        <v>1346</v>
      </c>
      <c r="L2508">
        <v>0</v>
      </c>
      <c r="M2508">
        <v>0</v>
      </c>
      <c r="N2508">
        <v>0</v>
      </c>
      <c r="O2508">
        <v>0</v>
      </c>
      <c r="P2508">
        <v>0</v>
      </c>
      <c r="Q2508">
        <v>0</v>
      </c>
      <c r="R2508">
        <v>0</v>
      </c>
      <c r="S2508">
        <v>0</v>
      </c>
      <c r="T2508">
        <v>0</v>
      </c>
      <c r="U2508">
        <v>0</v>
      </c>
      <c r="W2508" s="429">
        <f t="shared" si="53"/>
        <v>0</v>
      </c>
      <c r="X2508" s="429">
        <f t="shared" si="53"/>
        <v>0</v>
      </c>
      <c r="Y2508" s="429">
        <f t="shared" si="53"/>
        <v>0</v>
      </c>
      <c r="Z2508" s="429">
        <f t="shared" si="53"/>
        <v>0</v>
      </c>
      <c r="AA2508" s="429" t="s">
        <v>1295</v>
      </c>
    </row>
    <row r="2509" spans="1:27" x14ac:dyDescent="0.25">
      <c r="A2509" t="s">
        <v>149</v>
      </c>
      <c r="B2509" t="s">
        <v>186</v>
      </c>
      <c r="C2509" t="s">
        <v>1459</v>
      </c>
      <c r="D2509" t="s">
        <v>1325</v>
      </c>
      <c r="E2509" t="s">
        <v>1499</v>
      </c>
      <c r="F2509" t="s">
        <v>1292</v>
      </c>
      <c r="G2509" t="s">
        <v>524</v>
      </c>
      <c r="H2509" t="s">
        <v>1461</v>
      </c>
      <c r="I2509" t="s">
        <v>534</v>
      </c>
      <c r="J2509" t="s">
        <v>1345</v>
      </c>
      <c r="K2509" t="s">
        <v>1346</v>
      </c>
      <c r="L2509">
        <v>1.4766011188380284</v>
      </c>
      <c r="M2509">
        <v>0.13203636759491089</v>
      </c>
      <c r="N2509">
        <v>0.32860658215603666</v>
      </c>
      <c r="O2509">
        <v>3.6550158859675725E-3</v>
      </c>
      <c r="P2509">
        <v>6.6337653383985826E-2</v>
      </c>
      <c r="Q2509">
        <v>6.6337653383985826E-2</v>
      </c>
      <c r="R2509">
        <v>338.5255037914107</v>
      </c>
      <c r="S2509">
        <v>1.0114402565395109E-2</v>
      </c>
      <c r="T2509">
        <v>1.0643461464216988E-2</v>
      </c>
      <c r="U2509">
        <v>341.95011537188225</v>
      </c>
      <c r="W2509" s="429">
        <f t="shared" si="53"/>
        <v>338.5255037914107</v>
      </c>
      <c r="X2509" s="429">
        <f t="shared" si="53"/>
        <v>1.0114402565395109E-2</v>
      </c>
      <c r="Y2509" s="429">
        <f t="shared" si="53"/>
        <v>1.0643461464216988E-2</v>
      </c>
      <c r="Z2509" s="429">
        <f t="shared" si="53"/>
        <v>341.95011537188225</v>
      </c>
      <c r="AA2509" s="429" t="s">
        <v>1295</v>
      </c>
    </row>
    <row r="2510" spans="1:27" x14ac:dyDescent="0.25">
      <c r="A2510" t="s">
        <v>149</v>
      </c>
      <c r="B2510" t="s">
        <v>186</v>
      </c>
      <c r="C2510" t="s">
        <v>1459</v>
      </c>
      <c r="D2510" t="s">
        <v>1325</v>
      </c>
      <c r="E2510" t="s">
        <v>1499</v>
      </c>
      <c r="F2510" t="s">
        <v>1292</v>
      </c>
      <c r="G2510" t="s">
        <v>524</v>
      </c>
      <c r="H2510" t="s">
        <v>1462</v>
      </c>
      <c r="I2510" t="s">
        <v>1463</v>
      </c>
      <c r="J2510" t="s">
        <v>1345</v>
      </c>
      <c r="K2510" t="s">
        <v>1346</v>
      </c>
      <c r="L2510">
        <v>0</v>
      </c>
      <c r="M2510">
        <v>0</v>
      </c>
      <c r="N2510">
        <v>0</v>
      </c>
      <c r="O2510">
        <v>0</v>
      </c>
      <c r="P2510">
        <v>0</v>
      </c>
      <c r="Q2510">
        <v>0</v>
      </c>
      <c r="R2510">
        <v>0</v>
      </c>
      <c r="S2510">
        <v>0</v>
      </c>
      <c r="T2510">
        <v>0</v>
      </c>
      <c r="U2510">
        <v>0</v>
      </c>
      <c r="W2510" s="429">
        <f t="shared" si="53"/>
        <v>0</v>
      </c>
      <c r="X2510" s="429">
        <f t="shared" si="53"/>
        <v>0</v>
      </c>
      <c r="Y2510" s="429">
        <f t="shared" si="53"/>
        <v>0</v>
      </c>
      <c r="Z2510" s="429">
        <f t="shared" si="53"/>
        <v>0</v>
      </c>
      <c r="AA2510" s="429" t="s">
        <v>1295</v>
      </c>
    </row>
    <row r="2511" spans="1:27" x14ac:dyDescent="0.25">
      <c r="A2511" t="s">
        <v>149</v>
      </c>
      <c r="B2511" t="s">
        <v>186</v>
      </c>
      <c r="C2511" t="s">
        <v>1459</v>
      </c>
      <c r="D2511" t="s">
        <v>1325</v>
      </c>
      <c r="E2511" t="s">
        <v>1499</v>
      </c>
      <c r="F2511" t="s">
        <v>1292</v>
      </c>
      <c r="G2511" t="s">
        <v>524</v>
      </c>
      <c r="H2511" t="s">
        <v>1464</v>
      </c>
      <c r="I2511" t="s">
        <v>186</v>
      </c>
      <c r="J2511" t="s">
        <v>1345</v>
      </c>
      <c r="K2511" t="s">
        <v>1346</v>
      </c>
      <c r="L2511">
        <v>0</v>
      </c>
      <c r="M2511">
        <v>0</v>
      </c>
      <c r="N2511">
        <v>0</v>
      </c>
      <c r="O2511">
        <v>0</v>
      </c>
      <c r="P2511">
        <v>0</v>
      </c>
      <c r="Q2511">
        <v>0</v>
      </c>
      <c r="R2511">
        <v>0</v>
      </c>
      <c r="S2511">
        <v>0</v>
      </c>
      <c r="T2511">
        <v>0</v>
      </c>
      <c r="U2511">
        <v>0</v>
      </c>
      <c r="W2511" s="429">
        <f t="shared" si="53"/>
        <v>0</v>
      </c>
      <c r="X2511" s="429">
        <f t="shared" si="53"/>
        <v>0</v>
      </c>
      <c r="Y2511" s="429">
        <f t="shared" si="53"/>
        <v>0</v>
      </c>
      <c r="Z2511" s="429">
        <f t="shared" si="53"/>
        <v>0</v>
      </c>
      <c r="AA2511" s="429" t="s">
        <v>1295</v>
      </c>
    </row>
    <row r="2512" spans="1:27" x14ac:dyDescent="0.25">
      <c r="A2512" t="s">
        <v>149</v>
      </c>
      <c r="B2512" t="s">
        <v>186</v>
      </c>
      <c r="C2512" t="s">
        <v>1459</v>
      </c>
      <c r="D2512" t="s">
        <v>1325</v>
      </c>
      <c r="E2512" t="s">
        <v>1499</v>
      </c>
      <c r="F2512" t="s">
        <v>1292</v>
      </c>
      <c r="G2512" t="s">
        <v>524</v>
      </c>
      <c r="H2512" t="s">
        <v>1460</v>
      </c>
      <c r="I2512" t="s">
        <v>561</v>
      </c>
      <c r="J2512" t="s">
        <v>1465</v>
      </c>
      <c r="K2512" t="s">
        <v>1347</v>
      </c>
      <c r="L2512">
        <v>0</v>
      </c>
      <c r="M2512">
        <v>0</v>
      </c>
      <c r="N2512">
        <v>0</v>
      </c>
      <c r="O2512">
        <v>0</v>
      </c>
      <c r="P2512">
        <v>0</v>
      </c>
      <c r="Q2512">
        <v>0</v>
      </c>
      <c r="R2512">
        <v>0</v>
      </c>
      <c r="S2512">
        <v>0</v>
      </c>
      <c r="T2512">
        <v>0</v>
      </c>
      <c r="U2512">
        <v>0</v>
      </c>
      <c r="W2512" s="429">
        <f t="shared" si="53"/>
        <v>0</v>
      </c>
      <c r="X2512" s="429">
        <f t="shared" si="53"/>
        <v>0</v>
      </c>
      <c r="Y2512" s="429">
        <f t="shared" si="53"/>
        <v>0</v>
      </c>
      <c r="Z2512" s="429">
        <f t="shared" si="53"/>
        <v>0</v>
      </c>
      <c r="AA2512" s="429" t="s">
        <v>1295</v>
      </c>
    </row>
    <row r="2513" spans="1:27" x14ac:dyDescent="0.25">
      <c r="A2513" t="s">
        <v>149</v>
      </c>
      <c r="B2513" t="s">
        <v>186</v>
      </c>
      <c r="C2513" t="s">
        <v>1459</v>
      </c>
      <c r="D2513" t="s">
        <v>1325</v>
      </c>
      <c r="E2513" t="s">
        <v>1499</v>
      </c>
      <c r="F2513" t="s">
        <v>1292</v>
      </c>
      <c r="G2513" t="s">
        <v>524</v>
      </c>
      <c r="H2513" t="s">
        <v>1461</v>
      </c>
      <c r="I2513" t="s">
        <v>534</v>
      </c>
      <c r="J2513" t="s">
        <v>1465</v>
      </c>
      <c r="K2513" t="s">
        <v>1347</v>
      </c>
      <c r="L2513">
        <v>1.0198630186415449</v>
      </c>
      <c r="M2513">
        <v>7.021782950969914E-2</v>
      </c>
      <c r="N2513">
        <v>0.21818414879784012</v>
      </c>
      <c r="O2513">
        <v>1.27473666121915E-3</v>
      </c>
      <c r="P2513">
        <v>3.4302502796313722E-2</v>
      </c>
      <c r="Q2513">
        <v>3.4302502796313722E-2</v>
      </c>
      <c r="R2513">
        <v>113.23079527667498</v>
      </c>
      <c r="S2513">
        <v>3.2464441554264224E-3</v>
      </c>
      <c r="T2513">
        <v>3.5624746985586557E-3</v>
      </c>
      <c r="U2513">
        <v>114.37357384073111</v>
      </c>
      <c r="W2513" s="429">
        <f t="shared" si="53"/>
        <v>113.23079527667498</v>
      </c>
      <c r="X2513" s="429">
        <f t="shared" si="53"/>
        <v>3.2464441554264224E-3</v>
      </c>
      <c r="Y2513" s="429">
        <f t="shared" si="53"/>
        <v>3.5624746985586557E-3</v>
      </c>
      <c r="Z2513" s="429">
        <f t="shared" si="53"/>
        <v>114.37357384073111</v>
      </c>
      <c r="AA2513" s="429" t="s">
        <v>1295</v>
      </c>
    </row>
    <row r="2514" spans="1:27" x14ac:dyDescent="0.25">
      <c r="A2514" t="s">
        <v>149</v>
      </c>
      <c r="B2514" t="s">
        <v>186</v>
      </c>
      <c r="C2514" t="s">
        <v>1459</v>
      </c>
      <c r="D2514" t="s">
        <v>1325</v>
      </c>
      <c r="E2514" t="s">
        <v>1499</v>
      </c>
      <c r="F2514" t="s">
        <v>1292</v>
      </c>
      <c r="G2514" t="s">
        <v>524</v>
      </c>
      <c r="H2514" t="s">
        <v>1462</v>
      </c>
      <c r="I2514" t="s">
        <v>1463</v>
      </c>
      <c r="J2514" t="s">
        <v>1465</v>
      </c>
      <c r="K2514" t="s">
        <v>1347</v>
      </c>
      <c r="L2514">
        <v>0</v>
      </c>
      <c r="M2514">
        <v>0</v>
      </c>
      <c r="N2514">
        <v>0</v>
      </c>
      <c r="O2514">
        <v>0</v>
      </c>
      <c r="P2514">
        <v>0</v>
      </c>
      <c r="Q2514">
        <v>0</v>
      </c>
      <c r="R2514">
        <v>0</v>
      </c>
      <c r="S2514">
        <v>0</v>
      </c>
      <c r="T2514">
        <v>0</v>
      </c>
      <c r="U2514">
        <v>0</v>
      </c>
      <c r="W2514" s="429">
        <f t="shared" si="53"/>
        <v>0</v>
      </c>
      <c r="X2514" s="429">
        <f t="shared" si="53"/>
        <v>0</v>
      </c>
      <c r="Y2514" s="429">
        <f t="shared" si="53"/>
        <v>0</v>
      </c>
      <c r="Z2514" s="429">
        <f t="shared" si="53"/>
        <v>0</v>
      </c>
      <c r="AA2514" s="429" t="s">
        <v>1295</v>
      </c>
    </row>
    <row r="2515" spans="1:27" x14ac:dyDescent="0.25">
      <c r="A2515" t="s">
        <v>149</v>
      </c>
      <c r="B2515" t="s">
        <v>186</v>
      </c>
      <c r="C2515" t="s">
        <v>1459</v>
      </c>
      <c r="D2515" t="s">
        <v>1325</v>
      </c>
      <c r="E2515" t="s">
        <v>1499</v>
      </c>
      <c r="F2515" t="s">
        <v>1292</v>
      </c>
      <c r="G2515" t="s">
        <v>524</v>
      </c>
      <c r="H2515" t="s">
        <v>1464</v>
      </c>
      <c r="I2515" t="s">
        <v>186</v>
      </c>
      <c r="J2515" t="s">
        <v>1465</v>
      </c>
      <c r="K2515" t="s">
        <v>1347</v>
      </c>
      <c r="L2515">
        <v>0</v>
      </c>
      <c r="M2515">
        <v>0</v>
      </c>
      <c r="N2515">
        <v>0</v>
      </c>
      <c r="O2515">
        <v>0</v>
      </c>
      <c r="P2515">
        <v>0</v>
      </c>
      <c r="Q2515">
        <v>0</v>
      </c>
      <c r="R2515">
        <v>0</v>
      </c>
      <c r="S2515">
        <v>0</v>
      </c>
      <c r="T2515">
        <v>0</v>
      </c>
      <c r="U2515">
        <v>0</v>
      </c>
      <c r="W2515" s="429">
        <f t="shared" si="53"/>
        <v>0</v>
      </c>
      <c r="X2515" s="429">
        <f t="shared" si="53"/>
        <v>0</v>
      </c>
      <c r="Y2515" s="429">
        <f t="shared" si="53"/>
        <v>0</v>
      </c>
      <c r="Z2515" s="429">
        <f t="shared" si="53"/>
        <v>0</v>
      </c>
      <c r="AA2515" s="429" t="s">
        <v>1295</v>
      </c>
    </row>
    <row r="2516" spans="1:27" x14ac:dyDescent="0.25">
      <c r="A2516" t="s">
        <v>149</v>
      </c>
      <c r="B2516" t="s">
        <v>186</v>
      </c>
      <c r="C2516" t="s">
        <v>1459</v>
      </c>
      <c r="D2516" t="s">
        <v>1325</v>
      </c>
      <c r="E2516" t="s">
        <v>1499</v>
      </c>
      <c r="F2516" t="s">
        <v>1292</v>
      </c>
      <c r="G2516" t="s">
        <v>524</v>
      </c>
      <c r="H2516" t="s">
        <v>1460</v>
      </c>
      <c r="I2516" t="s">
        <v>561</v>
      </c>
      <c r="J2516" t="s">
        <v>1351</v>
      </c>
      <c r="K2516" t="s">
        <v>1350</v>
      </c>
      <c r="L2516">
        <v>0</v>
      </c>
      <c r="M2516">
        <v>0</v>
      </c>
      <c r="N2516">
        <v>0</v>
      </c>
      <c r="O2516">
        <v>0</v>
      </c>
      <c r="P2516">
        <v>0</v>
      </c>
      <c r="Q2516">
        <v>0</v>
      </c>
      <c r="R2516">
        <v>0</v>
      </c>
      <c r="S2516">
        <v>0</v>
      </c>
      <c r="T2516">
        <v>0</v>
      </c>
      <c r="U2516">
        <v>0</v>
      </c>
      <c r="W2516" s="429">
        <f t="shared" si="53"/>
        <v>0</v>
      </c>
      <c r="X2516" s="429">
        <f t="shared" si="53"/>
        <v>0</v>
      </c>
      <c r="Y2516" s="429">
        <f t="shared" si="53"/>
        <v>0</v>
      </c>
      <c r="Z2516" s="429">
        <f t="shared" si="53"/>
        <v>0</v>
      </c>
      <c r="AA2516" s="429" t="s">
        <v>1296</v>
      </c>
    </row>
    <row r="2517" spans="1:27" x14ac:dyDescent="0.25">
      <c r="A2517" t="s">
        <v>149</v>
      </c>
      <c r="B2517" t="s">
        <v>186</v>
      </c>
      <c r="C2517" t="s">
        <v>1459</v>
      </c>
      <c r="D2517" t="s">
        <v>1325</v>
      </c>
      <c r="E2517" t="s">
        <v>1499</v>
      </c>
      <c r="F2517" t="s">
        <v>1292</v>
      </c>
      <c r="G2517" t="s">
        <v>524</v>
      </c>
      <c r="H2517" t="s">
        <v>1461</v>
      </c>
      <c r="I2517" t="s">
        <v>534</v>
      </c>
      <c r="J2517" t="s">
        <v>1351</v>
      </c>
      <c r="K2517" t="s">
        <v>1350</v>
      </c>
      <c r="L2517">
        <v>0</v>
      </c>
      <c r="M2517">
        <v>961.79734377461773</v>
      </c>
      <c r="N2517">
        <v>0</v>
      </c>
      <c r="O2517">
        <v>0</v>
      </c>
      <c r="P2517">
        <v>0</v>
      </c>
      <c r="Q2517">
        <v>0</v>
      </c>
      <c r="R2517">
        <v>351.52560655938436</v>
      </c>
      <c r="S2517">
        <v>4149.0414401219596</v>
      </c>
      <c r="T2517">
        <v>0</v>
      </c>
      <c r="U2517">
        <v>104077.56160960838</v>
      </c>
      <c r="W2517" s="429">
        <f t="shared" si="53"/>
        <v>351.52560655938436</v>
      </c>
      <c r="X2517" s="429">
        <f t="shared" si="53"/>
        <v>4149.0414401219596</v>
      </c>
      <c r="Y2517" s="429">
        <f t="shared" si="53"/>
        <v>0</v>
      </c>
      <c r="Z2517" s="429">
        <f t="shared" si="53"/>
        <v>104077.56160960838</v>
      </c>
      <c r="AA2517" s="429" t="s">
        <v>1296</v>
      </c>
    </row>
    <row r="2518" spans="1:27" x14ac:dyDescent="0.25">
      <c r="A2518" t="s">
        <v>149</v>
      </c>
      <c r="B2518" t="s">
        <v>186</v>
      </c>
      <c r="C2518" t="s">
        <v>1459</v>
      </c>
      <c r="D2518" t="s">
        <v>1325</v>
      </c>
      <c r="E2518" t="s">
        <v>1499</v>
      </c>
      <c r="F2518" t="s">
        <v>1292</v>
      </c>
      <c r="G2518" t="s">
        <v>524</v>
      </c>
      <c r="H2518" t="s">
        <v>1462</v>
      </c>
      <c r="I2518" t="s">
        <v>1463</v>
      </c>
      <c r="J2518" t="s">
        <v>1351</v>
      </c>
      <c r="K2518" t="s">
        <v>1350</v>
      </c>
      <c r="L2518">
        <v>0</v>
      </c>
      <c r="M2518">
        <v>65.098426718653627</v>
      </c>
      <c r="N2518">
        <v>0</v>
      </c>
      <c r="O2518">
        <v>0</v>
      </c>
      <c r="P2518">
        <v>0</v>
      </c>
      <c r="Q2518">
        <v>0</v>
      </c>
      <c r="R2518">
        <v>23.792708605877376</v>
      </c>
      <c r="S2518">
        <v>280.8243045072594</v>
      </c>
      <c r="T2518">
        <v>0</v>
      </c>
      <c r="U2518">
        <v>7044.4003212873622</v>
      </c>
      <c r="W2518" s="429">
        <f t="shared" si="53"/>
        <v>23.792708605877376</v>
      </c>
      <c r="X2518" s="429">
        <f t="shared" si="53"/>
        <v>280.8243045072594</v>
      </c>
      <c r="Y2518" s="429">
        <f t="shared" si="53"/>
        <v>0</v>
      </c>
      <c r="Z2518" s="429">
        <f t="shared" si="53"/>
        <v>7044.4003212873622</v>
      </c>
      <c r="AA2518" s="429" t="s">
        <v>1296</v>
      </c>
    </row>
    <row r="2519" spans="1:27" x14ac:dyDescent="0.25">
      <c r="A2519" t="s">
        <v>149</v>
      </c>
      <c r="B2519" t="s">
        <v>186</v>
      </c>
      <c r="C2519" t="s">
        <v>1459</v>
      </c>
      <c r="D2519" t="s">
        <v>1325</v>
      </c>
      <c r="E2519" t="s">
        <v>1499</v>
      </c>
      <c r="F2519" t="s">
        <v>1292</v>
      </c>
      <c r="G2519" t="s">
        <v>524</v>
      </c>
      <c r="H2519" t="s">
        <v>1464</v>
      </c>
      <c r="I2519" t="s">
        <v>186</v>
      </c>
      <c r="J2519" t="s">
        <v>1351</v>
      </c>
      <c r="K2519" t="s">
        <v>1350</v>
      </c>
      <c r="L2519">
        <v>0</v>
      </c>
      <c r="M2519">
        <v>190.18952119763509</v>
      </c>
      <c r="N2519">
        <v>0</v>
      </c>
      <c r="O2519">
        <v>0</v>
      </c>
      <c r="P2519">
        <v>0</v>
      </c>
      <c r="Q2519">
        <v>0</v>
      </c>
      <c r="R2519">
        <v>69.512031025014295</v>
      </c>
      <c r="S2519">
        <v>820.44747787414997</v>
      </c>
      <c r="T2519">
        <v>0</v>
      </c>
      <c r="U2519">
        <v>20580.698977878765</v>
      </c>
      <c r="W2519" s="429">
        <f t="shared" si="53"/>
        <v>69.512031025014295</v>
      </c>
      <c r="X2519" s="429">
        <f t="shared" si="53"/>
        <v>820.44747787414997</v>
      </c>
      <c r="Y2519" s="429">
        <f t="shared" si="53"/>
        <v>0</v>
      </c>
      <c r="Z2519" s="429">
        <f t="shared" si="53"/>
        <v>20580.698977878765</v>
      </c>
      <c r="AA2519" s="429" t="s">
        <v>1296</v>
      </c>
    </row>
    <row r="2520" spans="1:27" x14ac:dyDescent="0.25">
      <c r="A2520" t="s">
        <v>149</v>
      </c>
      <c r="B2520" t="s">
        <v>186</v>
      </c>
      <c r="C2520" t="s">
        <v>1459</v>
      </c>
      <c r="D2520" t="s">
        <v>1325</v>
      </c>
      <c r="E2520" t="s">
        <v>1499</v>
      </c>
      <c r="F2520" t="s">
        <v>1292</v>
      </c>
      <c r="G2520" t="s">
        <v>524</v>
      </c>
      <c r="H2520" t="s">
        <v>1460</v>
      </c>
      <c r="I2520" t="s">
        <v>561</v>
      </c>
      <c r="J2520" t="s">
        <v>1352</v>
      </c>
      <c r="K2520" t="s">
        <v>1353</v>
      </c>
      <c r="L2520">
        <v>0</v>
      </c>
      <c r="M2520">
        <v>0</v>
      </c>
      <c r="N2520">
        <v>0</v>
      </c>
      <c r="O2520">
        <v>0</v>
      </c>
      <c r="P2520">
        <v>0</v>
      </c>
      <c r="Q2520">
        <v>0</v>
      </c>
      <c r="R2520">
        <v>0</v>
      </c>
      <c r="S2520">
        <v>0</v>
      </c>
      <c r="T2520">
        <v>0</v>
      </c>
      <c r="U2520">
        <v>0</v>
      </c>
      <c r="W2520" s="429">
        <f t="shared" si="53"/>
        <v>0</v>
      </c>
      <c r="X2520" s="429">
        <f t="shared" si="53"/>
        <v>0</v>
      </c>
      <c r="Y2520" s="429">
        <f t="shared" si="53"/>
        <v>0</v>
      </c>
      <c r="Z2520" s="429">
        <f t="shared" si="53"/>
        <v>0</v>
      </c>
      <c r="AA2520" s="429" t="s">
        <v>1296</v>
      </c>
    </row>
    <row r="2521" spans="1:27" x14ac:dyDescent="0.25">
      <c r="A2521" t="s">
        <v>149</v>
      </c>
      <c r="B2521" t="s">
        <v>186</v>
      </c>
      <c r="C2521" t="s">
        <v>1459</v>
      </c>
      <c r="D2521" t="s">
        <v>1325</v>
      </c>
      <c r="E2521" t="s">
        <v>1499</v>
      </c>
      <c r="F2521" t="s">
        <v>1292</v>
      </c>
      <c r="G2521" t="s">
        <v>524</v>
      </c>
      <c r="H2521" t="s">
        <v>1461</v>
      </c>
      <c r="I2521" t="s">
        <v>534</v>
      </c>
      <c r="J2521" t="s">
        <v>1352</v>
      </c>
      <c r="K2521" t="s">
        <v>1353</v>
      </c>
      <c r="L2521">
        <v>0</v>
      </c>
      <c r="M2521">
        <v>7.9732010719520607</v>
      </c>
      <c r="N2521">
        <v>0</v>
      </c>
      <c r="O2521">
        <v>0</v>
      </c>
      <c r="P2521">
        <v>0</v>
      </c>
      <c r="Q2521">
        <v>0</v>
      </c>
      <c r="R2521">
        <v>0.11494601525263357</v>
      </c>
      <c r="S2521">
        <v>1.3590383725260085</v>
      </c>
      <c r="T2521">
        <v>0</v>
      </c>
      <c r="U2521">
        <v>34.09090532840284</v>
      </c>
      <c r="W2521" s="429">
        <f t="shared" si="53"/>
        <v>0.11494601525263357</v>
      </c>
      <c r="X2521" s="429">
        <f t="shared" si="53"/>
        <v>1.3590383725260085</v>
      </c>
      <c r="Y2521" s="429">
        <f t="shared" si="53"/>
        <v>0</v>
      </c>
      <c r="Z2521" s="429">
        <f t="shared" si="53"/>
        <v>34.09090532840284</v>
      </c>
      <c r="AA2521" s="429" t="s">
        <v>1296</v>
      </c>
    </row>
    <row r="2522" spans="1:27" x14ac:dyDescent="0.25">
      <c r="A2522" t="s">
        <v>149</v>
      </c>
      <c r="B2522" t="s">
        <v>186</v>
      </c>
      <c r="C2522" t="s">
        <v>1459</v>
      </c>
      <c r="D2522" t="s">
        <v>1325</v>
      </c>
      <c r="E2522" t="s">
        <v>1499</v>
      </c>
      <c r="F2522" t="s">
        <v>1292</v>
      </c>
      <c r="G2522" t="s">
        <v>524</v>
      </c>
      <c r="H2522" t="s">
        <v>1462</v>
      </c>
      <c r="I2522" t="s">
        <v>1463</v>
      </c>
      <c r="J2522" t="s">
        <v>1352</v>
      </c>
      <c r="K2522" t="s">
        <v>1353</v>
      </c>
      <c r="L2522">
        <v>0</v>
      </c>
      <c r="M2522">
        <v>0.36212709558702127</v>
      </c>
      <c r="N2522">
        <v>0</v>
      </c>
      <c r="O2522">
        <v>0</v>
      </c>
      <c r="P2522">
        <v>0</v>
      </c>
      <c r="Q2522">
        <v>0</v>
      </c>
      <c r="R2522">
        <v>5.2206217148047752E-3</v>
      </c>
      <c r="S2522">
        <v>6.1724847296954585E-2</v>
      </c>
      <c r="T2522">
        <v>0</v>
      </c>
      <c r="U2522">
        <v>1.5483418041386694</v>
      </c>
      <c r="W2522" s="429">
        <f t="shared" si="53"/>
        <v>5.2206217148047752E-3</v>
      </c>
      <c r="X2522" s="429">
        <f t="shared" si="53"/>
        <v>6.1724847296954585E-2</v>
      </c>
      <c r="Y2522" s="429">
        <f t="shared" si="53"/>
        <v>0</v>
      </c>
      <c r="Z2522" s="429">
        <f t="shared" si="53"/>
        <v>1.5483418041386694</v>
      </c>
      <c r="AA2522" s="429" t="s">
        <v>1296</v>
      </c>
    </row>
    <row r="2523" spans="1:27" x14ac:dyDescent="0.25">
      <c r="A2523" t="s">
        <v>149</v>
      </c>
      <c r="B2523" t="s">
        <v>186</v>
      </c>
      <c r="C2523" t="s">
        <v>1459</v>
      </c>
      <c r="D2523" t="s">
        <v>1325</v>
      </c>
      <c r="E2523" t="s">
        <v>1499</v>
      </c>
      <c r="F2523" t="s">
        <v>1292</v>
      </c>
      <c r="G2523" t="s">
        <v>524</v>
      </c>
      <c r="H2523" t="s">
        <v>1464</v>
      </c>
      <c r="I2523" t="s">
        <v>186</v>
      </c>
      <c r="J2523" t="s">
        <v>1352</v>
      </c>
      <c r="K2523" t="s">
        <v>1353</v>
      </c>
      <c r="L2523">
        <v>0</v>
      </c>
      <c r="M2523">
        <v>3.6347583425936061</v>
      </c>
      <c r="N2523">
        <v>0</v>
      </c>
      <c r="O2523">
        <v>0</v>
      </c>
      <c r="P2523">
        <v>0</v>
      </c>
      <c r="Q2523">
        <v>0</v>
      </c>
      <c r="R2523">
        <v>5.2400658671099144E-2</v>
      </c>
      <c r="S2523">
        <v>0.61954740860866697</v>
      </c>
      <c r="T2523">
        <v>0</v>
      </c>
      <c r="U2523">
        <v>15.541085873887775</v>
      </c>
      <c r="W2523" s="429">
        <f t="shared" si="53"/>
        <v>5.2400658671099144E-2</v>
      </c>
      <c r="X2523" s="429">
        <f t="shared" si="53"/>
        <v>0.61954740860866697</v>
      </c>
      <c r="Y2523" s="429">
        <f t="shared" si="53"/>
        <v>0</v>
      </c>
      <c r="Z2523" s="429">
        <f t="shared" si="53"/>
        <v>15.541085873887775</v>
      </c>
      <c r="AA2523" s="429" t="s">
        <v>1296</v>
      </c>
    </row>
    <row r="2524" spans="1:27" x14ac:dyDescent="0.25">
      <c r="A2524" t="s">
        <v>149</v>
      </c>
      <c r="B2524" t="s">
        <v>186</v>
      </c>
      <c r="C2524" t="s">
        <v>1459</v>
      </c>
      <c r="D2524" t="s">
        <v>1325</v>
      </c>
      <c r="E2524" t="s">
        <v>1499</v>
      </c>
      <c r="F2524" t="s">
        <v>1292</v>
      </c>
      <c r="G2524" t="s">
        <v>524</v>
      </c>
      <c r="H2524" t="s">
        <v>1460</v>
      </c>
      <c r="I2524" t="s">
        <v>561</v>
      </c>
      <c r="J2524" t="s">
        <v>1356</v>
      </c>
      <c r="K2524" t="s">
        <v>1355</v>
      </c>
      <c r="L2524">
        <v>0</v>
      </c>
      <c r="M2524">
        <v>0</v>
      </c>
      <c r="N2524">
        <v>0</v>
      </c>
      <c r="O2524">
        <v>0</v>
      </c>
      <c r="P2524">
        <v>0</v>
      </c>
      <c r="Q2524">
        <v>0</v>
      </c>
      <c r="R2524">
        <v>0</v>
      </c>
      <c r="S2524">
        <v>0</v>
      </c>
      <c r="T2524">
        <v>0</v>
      </c>
      <c r="U2524">
        <v>0</v>
      </c>
      <c r="W2524" s="429">
        <f t="shared" si="53"/>
        <v>0</v>
      </c>
      <c r="X2524" s="429">
        <f t="shared" si="53"/>
        <v>0</v>
      </c>
      <c r="Y2524" s="429">
        <f t="shared" si="53"/>
        <v>0</v>
      </c>
      <c r="Z2524" s="429">
        <f t="shared" si="53"/>
        <v>0</v>
      </c>
      <c r="AA2524" s="429" t="s">
        <v>1295</v>
      </c>
    </row>
    <row r="2525" spans="1:27" x14ac:dyDescent="0.25">
      <c r="A2525" t="s">
        <v>149</v>
      </c>
      <c r="B2525" t="s">
        <v>186</v>
      </c>
      <c r="C2525" t="s">
        <v>1459</v>
      </c>
      <c r="D2525" t="s">
        <v>1325</v>
      </c>
      <c r="E2525" t="s">
        <v>1499</v>
      </c>
      <c r="F2525" t="s">
        <v>1292</v>
      </c>
      <c r="G2525" t="s">
        <v>524</v>
      </c>
      <c r="H2525" t="s">
        <v>1461</v>
      </c>
      <c r="I2525" t="s">
        <v>534</v>
      </c>
      <c r="J2525" t="s">
        <v>1356</v>
      </c>
      <c r="K2525" t="s">
        <v>1355</v>
      </c>
      <c r="L2525">
        <v>49.521999351171274</v>
      </c>
      <c r="M2525">
        <v>2.7237099643144203</v>
      </c>
      <c r="N2525">
        <v>41.598479454983874</v>
      </c>
      <c r="O2525">
        <v>0</v>
      </c>
      <c r="P2525">
        <v>3.7636719506890173</v>
      </c>
      <c r="Q2525">
        <v>3.7636719506890173</v>
      </c>
      <c r="R2525">
        <v>59426.399221405532</v>
      </c>
      <c r="S2525">
        <v>1.1390059850769392</v>
      </c>
      <c r="T2525">
        <v>1.0894839857257681</v>
      </c>
      <c r="U2525">
        <v>59779.540598778738</v>
      </c>
      <c r="W2525" s="429">
        <f t="shared" si="53"/>
        <v>59426.399221405532</v>
      </c>
      <c r="X2525" s="429">
        <f t="shared" si="53"/>
        <v>1.1390059850769392</v>
      </c>
      <c r="Y2525" s="429">
        <f t="shared" si="53"/>
        <v>1.0894839857257681</v>
      </c>
      <c r="Z2525" s="429">
        <f t="shared" si="53"/>
        <v>59779.540598778738</v>
      </c>
      <c r="AA2525" s="429" t="s">
        <v>1295</v>
      </c>
    </row>
    <row r="2526" spans="1:27" x14ac:dyDescent="0.25">
      <c r="A2526" t="s">
        <v>149</v>
      </c>
      <c r="B2526" t="s">
        <v>186</v>
      </c>
      <c r="C2526" t="s">
        <v>1459</v>
      </c>
      <c r="D2526" t="s">
        <v>1325</v>
      </c>
      <c r="E2526" t="s">
        <v>1499</v>
      </c>
      <c r="F2526" t="s">
        <v>1292</v>
      </c>
      <c r="G2526" t="s">
        <v>524</v>
      </c>
      <c r="H2526" t="s">
        <v>1462</v>
      </c>
      <c r="I2526" t="s">
        <v>1463</v>
      </c>
      <c r="J2526" t="s">
        <v>1356</v>
      </c>
      <c r="K2526" t="s">
        <v>1355</v>
      </c>
      <c r="L2526">
        <v>3.3518539706831261</v>
      </c>
      <c r="M2526">
        <v>0.18435196838757192</v>
      </c>
      <c r="N2526">
        <v>2.8155573353738252</v>
      </c>
      <c r="O2526">
        <v>0</v>
      </c>
      <c r="P2526">
        <v>0.25474090177191755</v>
      </c>
      <c r="Q2526">
        <v>0.25474090177191755</v>
      </c>
      <c r="R2526">
        <v>4022.2247648197513</v>
      </c>
      <c r="S2526">
        <v>7.7092641325711905E-2</v>
      </c>
      <c r="T2526">
        <v>7.3740787355028772E-2</v>
      </c>
      <c r="U2526">
        <v>4046.1268354846925</v>
      </c>
      <c r="W2526" s="429">
        <f t="shared" si="53"/>
        <v>4022.2247648197513</v>
      </c>
      <c r="X2526" s="429">
        <f t="shared" si="53"/>
        <v>7.7092641325711905E-2</v>
      </c>
      <c r="Y2526" s="429">
        <f t="shared" si="53"/>
        <v>7.3740787355028772E-2</v>
      </c>
      <c r="Z2526" s="429">
        <f t="shared" si="53"/>
        <v>4046.1268354846925</v>
      </c>
      <c r="AA2526" s="429" t="s">
        <v>1295</v>
      </c>
    </row>
    <row r="2527" spans="1:27" x14ac:dyDescent="0.25">
      <c r="A2527" t="s">
        <v>149</v>
      </c>
      <c r="B2527" t="s">
        <v>186</v>
      </c>
      <c r="C2527" t="s">
        <v>1459</v>
      </c>
      <c r="D2527" t="s">
        <v>1325</v>
      </c>
      <c r="E2527" t="s">
        <v>1499</v>
      </c>
      <c r="F2527" t="s">
        <v>1292</v>
      </c>
      <c r="G2527" t="s">
        <v>524</v>
      </c>
      <c r="H2527" t="s">
        <v>1464</v>
      </c>
      <c r="I2527" t="s">
        <v>186</v>
      </c>
      <c r="J2527" t="s">
        <v>1356</v>
      </c>
      <c r="K2527" t="s">
        <v>1355</v>
      </c>
      <c r="L2527">
        <v>9.7926714045448175</v>
      </c>
      <c r="M2527">
        <v>0.53859692724996489</v>
      </c>
      <c r="N2527">
        <v>8.2258439798176468</v>
      </c>
      <c r="O2527">
        <v>0</v>
      </c>
      <c r="P2527">
        <v>0.7442430267454061</v>
      </c>
      <c r="Q2527">
        <v>0.7442430267454061</v>
      </c>
      <c r="R2527">
        <v>11751.20568545378</v>
      </c>
      <c r="S2527">
        <v>0.22523144230453077</v>
      </c>
      <c r="T2527">
        <v>0.215438770899986</v>
      </c>
      <c r="U2527">
        <v>11821.037225239588</v>
      </c>
      <c r="W2527" s="429">
        <f t="shared" si="53"/>
        <v>11751.20568545378</v>
      </c>
      <c r="X2527" s="429">
        <f t="shared" si="53"/>
        <v>0.22523144230453077</v>
      </c>
      <c r="Y2527" s="429">
        <f t="shared" si="53"/>
        <v>0.215438770899986</v>
      </c>
      <c r="Z2527" s="429">
        <f t="shared" si="53"/>
        <v>11821.037225239588</v>
      </c>
      <c r="AA2527" s="429" t="s">
        <v>1295</v>
      </c>
    </row>
    <row r="2528" spans="1:27" x14ac:dyDescent="0.25">
      <c r="A2528" t="s">
        <v>149</v>
      </c>
      <c r="B2528" t="s">
        <v>186</v>
      </c>
      <c r="C2528" t="s">
        <v>1459</v>
      </c>
      <c r="D2528" t="s">
        <v>1325</v>
      </c>
      <c r="E2528" t="s">
        <v>1499</v>
      </c>
      <c r="F2528" t="s">
        <v>1292</v>
      </c>
      <c r="G2528" t="s">
        <v>524</v>
      </c>
      <c r="H2528" t="s">
        <v>1460</v>
      </c>
      <c r="I2528" t="s">
        <v>561</v>
      </c>
      <c r="J2528" t="s">
        <v>1359</v>
      </c>
      <c r="K2528" t="s">
        <v>1358</v>
      </c>
      <c r="L2528">
        <v>0</v>
      </c>
      <c r="M2528">
        <v>0</v>
      </c>
      <c r="N2528">
        <v>0</v>
      </c>
      <c r="O2528">
        <v>0</v>
      </c>
      <c r="P2528">
        <v>0</v>
      </c>
      <c r="Q2528">
        <v>0</v>
      </c>
      <c r="R2528">
        <v>0</v>
      </c>
      <c r="S2528">
        <v>0</v>
      </c>
      <c r="T2528">
        <v>0</v>
      </c>
      <c r="U2528">
        <v>0</v>
      </c>
      <c r="W2528" s="429">
        <f t="shared" si="53"/>
        <v>0</v>
      </c>
      <c r="X2528" s="429">
        <f t="shared" si="53"/>
        <v>0</v>
      </c>
      <c r="Y2528" s="429">
        <f t="shared" si="53"/>
        <v>0</v>
      </c>
      <c r="Z2528" s="429">
        <f t="shared" si="53"/>
        <v>0</v>
      </c>
      <c r="AA2528" s="429" t="s">
        <v>1296</v>
      </c>
    </row>
    <row r="2529" spans="1:27" x14ac:dyDescent="0.25">
      <c r="A2529" t="s">
        <v>149</v>
      </c>
      <c r="B2529" t="s">
        <v>186</v>
      </c>
      <c r="C2529" t="s">
        <v>1459</v>
      </c>
      <c r="D2529" t="s">
        <v>1325</v>
      </c>
      <c r="E2529" t="s">
        <v>1499</v>
      </c>
      <c r="F2529" t="s">
        <v>1292</v>
      </c>
      <c r="G2529" t="s">
        <v>524</v>
      </c>
      <c r="H2529" t="s">
        <v>1461</v>
      </c>
      <c r="I2529" t="s">
        <v>534</v>
      </c>
      <c r="J2529" t="s">
        <v>1359</v>
      </c>
      <c r="K2529" t="s">
        <v>1358</v>
      </c>
      <c r="L2529">
        <v>0.96364991295351476</v>
      </c>
      <c r="M2529">
        <v>0</v>
      </c>
      <c r="N2529">
        <v>5.2433892322470657</v>
      </c>
      <c r="O2529">
        <v>0</v>
      </c>
      <c r="P2529">
        <v>0</v>
      </c>
      <c r="Q2529">
        <v>0</v>
      </c>
      <c r="R2529">
        <v>1554.9257390585292</v>
      </c>
      <c r="S2529">
        <v>0.30114059651587505</v>
      </c>
      <c r="T2529">
        <v>1.8639684074854591E-2</v>
      </c>
      <c r="U2529">
        <v>1568.0088798257327</v>
      </c>
      <c r="W2529" s="429">
        <f t="shared" si="53"/>
        <v>1554.9257390585292</v>
      </c>
      <c r="X2529" s="429">
        <f t="shared" si="53"/>
        <v>0.30114059651587505</v>
      </c>
      <c r="Y2529" s="429">
        <f t="shared" si="53"/>
        <v>1.8639684074854591E-2</v>
      </c>
      <c r="Z2529" s="429">
        <f t="shared" si="53"/>
        <v>1568.0088798257327</v>
      </c>
      <c r="AA2529" s="429" t="s">
        <v>1296</v>
      </c>
    </row>
    <row r="2530" spans="1:27" x14ac:dyDescent="0.25">
      <c r="A2530" t="s">
        <v>149</v>
      </c>
      <c r="B2530" t="s">
        <v>186</v>
      </c>
      <c r="C2530" t="s">
        <v>1459</v>
      </c>
      <c r="D2530" t="s">
        <v>1325</v>
      </c>
      <c r="E2530" t="s">
        <v>1499</v>
      </c>
      <c r="F2530" t="s">
        <v>1292</v>
      </c>
      <c r="G2530" t="s">
        <v>524</v>
      </c>
      <c r="H2530" t="s">
        <v>1462</v>
      </c>
      <c r="I2530" t="s">
        <v>1463</v>
      </c>
      <c r="J2530" t="s">
        <v>1359</v>
      </c>
      <c r="K2530" t="s">
        <v>1358</v>
      </c>
      <c r="L2530">
        <v>0</v>
      </c>
      <c r="M2530">
        <v>0</v>
      </c>
      <c r="N2530">
        <v>0</v>
      </c>
      <c r="O2530">
        <v>0</v>
      </c>
      <c r="P2530">
        <v>0</v>
      </c>
      <c r="Q2530">
        <v>0</v>
      </c>
      <c r="R2530">
        <v>0</v>
      </c>
      <c r="S2530">
        <v>0</v>
      </c>
      <c r="T2530">
        <v>0</v>
      </c>
      <c r="U2530">
        <v>0</v>
      </c>
      <c r="W2530" s="429">
        <f t="shared" si="53"/>
        <v>0</v>
      </c>
      <c r="X2530" s="429">
        <f t="shared" si="53"/>
        <v>0</v>
      </c>
      <c r="Y2530" s="429">
        <f t="shared" si="53"/>
        <v>0</v>
      </c>
      <c r="Z2530" s="429">
        <f t="shared" si="53"/>
        <v>0</v>
      </c>
      <c r="AA2530" s="429" t="s">
        <v>1296</v>
      </c>
    </row>
    <row r="2531" spans="1:27" x14ac:dyDescent="0.25">
      <c r="A2531" t="s">
        <v>149</v>
      </c>
      <c r="B2531" t="s">
        <v>186</v>
      </c>
      <c r="C2531" t="s">
        <v>1459</v>
      </c>
      <c r="D2531" t="s">
        <v>1325</v>
      </c>
      <c r="E2531" t="s">
        <v>1499</v>
      </c>
      <c r="F2531" t="s">
        <v>1292</v>
      </c>
      <c r="G2531" t="s">
        <v>524</v>
      </c>
      <c r="H2531" t="s">
        <v>1464</v>
      </c>
      <c r="I2531" t="s">
        <v>186</v>
      </c>
      <c r="J2531" t="s">
        <v>1359</v>
      </c>
      <c r="K2531" t="s">
        <v>1358</v>
      </c>
      <c r="L2531">
        <v>0</v>
      </c>
      <c r="M2531">
        <v>0</v>
      </c>
      <c r="N2531">
        <v>0</v>
      </c>
      <c r="O2531">
        <v>0</v>
      </c>
      <c r="P2531">
        <v>0</v>
      </c>
      <c r="Q2531">
        <v>0</v>
      </c>
      <c r="R2531">
        <v>0</v>
      </c>
      <c r="S2531">
        <v>0</v>
      </c>
      <c r="T2531">
        <v>0</v>
      </c>
      <c r="U2531">
        <v>0</v>
      </c>
      <c r="W2531" s="429">
        <f t="shared" si="53"/>
        <v>0</v>
      </c>
      <c r="X2531" s="429">
        <f t="shared" si="53"/>
        <v>0</v>
      </c>
      <c r="Y2531" s="429">
        <f t="shared" si="53"/>
        <v>0</v>
      </c>
      <c r="Z2531" s="429">
        <f t="shared" si="53"/>
        <v>0</v>
      </c>
      <c r="AA2531" s="429" t="s">
        <v>1296</v>
      </c>
    </row>
    <row r="2532" spans="1:27" x14ac:dyDescent="0.25">
      <c r="A2532" t="s">
        <v>149</v>
      </c>
      <c r="B2532" t="s">
        <v>186</v>
      </c>
      <c r="C2532" t="s">
        <v>1459</v>
      </c>
      <c r="D2532" t="s">
        <v>1325</v>
      </c>
      <c r="E2532" t="s">
        <v>1499</v>
      </c>
      <c r="F2532" t="s">
        <v>1292</v>
      </c>
      <c r="G2532" t="s">
        <v>524</v>
      </c>
      <c r="H2532" t="s">
        <v>1460</v>
      </c>
      <c r="I2532" t="s">
        <v>561</v>
      </c>
      <c r="J2532" t="s">
        <v>1362</v>
      </c>
      <c r="K2532" t="s">
        <v>1361</v>
      </c>
      <c r="L2532">
        <v>0</v>
      </c>
      <c r="M2532">
        <v>0</v>
      </c>
      <c r="N2532">
        <v>0</v>
      </c>
      <c r="O2532">
        <v>0</v>
      </c>
      <c r="P2532">
        <v>0</v>
      </c>
      <c r="Q2532">
        <v>0</v>
      </c>
      <c r="R2532">
        <v>0</v>
      </c>
      <c r="S2532">
        <v>0</v>
      </c>
      <c r="T2532">
        <v>0</v>
      </c>
      <c r="U2532">
        <v>0</v>
      </c>
      <c r="W2532" s="429">
        <f t="shared" si="53"/>
        <v>0</v>
      </c>
      <c r="X2532" s="429">
        <f t="shared" si="53"/>
        <v>0</v>
      </c>
      <c r="Y2532" s="429">
        <f t="shared" si="53"/>
        <v>0</v>
      </c>
      <c r="Z2532" s="429">
        <f t="shared" si="53"/>
        <v>0</v>
      </c>
      <c r="AA2532" s="429" t="s">
        <v>1296</v>
      </c>
    </row>
    <row r="2533" spans="1:27" x14ac:dyDescent="0.25">
      <c r="A2533" t="s">
        <v>149</v>
      </c>
      <c r="B2533" t="s">
        <v>186</v>
      </c>
      <c r="C2533" t="s">
        <v>1459</v>
      </c>
      <c r="D2533" t="s">
        <v>1325</v>
      </c>
      <c r="E2533" t="s">
        <v>1499</v>
      </c>
      <c r="F2533" t="s">
        <v>1292</v>
      </c>
      <c r="G2533" t="s">
        <v>524</v>
      </c>
      <c r="H2533" t="s">
        <v>1461</v>
      </c>
      <c r="I2533" t="s">
        <v>534</v>
      </c>
      <c r="J2533" t="s">
        <v>1362</v>
      </c>
      <c r="K2533" t="s">
        <v>1361</v>
      </c>
      <c r="L2533">
        <v>0</v>
      </c>
      <c r="M2533">
        <v>6.7663319271526499</v>
      </c>
      <c r="N2533">
        <v>0</v>
      </c>
      <c r="O2533">
        <v>0</v>
      </c>
      <c r="P2533">
        <v>0</v>
      </c>
      <c r="Q2533">
        <v>0</v>
      </c>
      <c r="R2533">
        <v>2.4730146639205492</v>
      </c>
      <c r="S2533">
        <v>29.188884482878429</v>
      </c>
      <c r="T2533">
        <v>0</v>
      </c>
      <c r="U2533">
        <v>732.19512673588122</v>
      </c>
      <c r="W2533" s="429">
        <f t="shared" si="53"/>
        <v>2.4730146639205492</v>
      </c>
      <c r="X2533" s="429">
        <f t="shared" si="53"/>
        <v>29.188884482878429</v>
      </c>
      <c r="Y2533" s="429">
        <f t="shared" si="53"/>
        <v>0</v>
      </c>
      <c r="Z2533" s="429">
        <f t="shared" si="53"/>
        <v>732.19512673588122</v>
      </c>
      <c r="AA2533" s="429" t="s">
        <v>1296</v>
      </c>
    </row>
    <row r="2534" spans="1:27" x14ac:dyDescent="0.25">
      <c r="A2534" t="s">
        <v>149</v>
      </c>
      <c r="B2534" t="s">
        <v>186</v>
      </c>
      <c r="C2534" t="s">
        <v>1459</v>
      </c>
      <c r="D2534" t="s">
        <v>1325</v>
      </c>
      <c r="E2534" t="s">
        <v>1499</v>
      </c>
      <c r="F2534" t="s">
        <v>1292</v>
      </c>
      <c r="G2534" t="s">
        <v>524</v>
      </c>
      <c r="H2534" t="s">
        <v>1462</v>
      </c>
      <c r="I2534" t="s">
        <v>1463</v>
      </c>
      <c r="J2534" t="s">
        <v>1362</v>
      </c>
      <c r="K2534" t="s">
        <v>1361</v>
      </c>
      <c r="L2534">
        <v>0</v>
      </c>
      <c r="M2534">
        <v>0</v>
      </c>
      <c r="N2534">
        <v>0</v>
      </c>
      <c r="O2534">
        <v>0</v>
      </c>
      <c r="P2534">
        <v>0</v>
      </c>
      <c r="Q2534">
        <v>0</v>
      </c>
      <c r="R2534">
        <v>0</v>
      </c>
      <c r="S2534">
        <v>0</v>
      </c>
      <c r="T2534">
        <v>0</v>
      </c>
      <c r="U2534">
        <v>0</v>
      </c>
      <c r="W2534" s="429">
        <f t="shared" si="53"/>
        <v>0</v>
      </c>
      <c r="X2534" s="429">
        <f t="shared" si="53"/>
        <v>0</v>
      </c>
      <c r="Y2534" s="429">
        <f t="shared" si="53"/>
        <v>0</v>
      </c>
      <c r="Z2534" s="429">
        <f t="shared" si="53"/>
        <v>0</v>
      </c>
      <c r="AA2534" s="429" t="s">
        <v>1296</v>
      </c>
    </row>
    <row r="2535" spans="1:27" x14ac:dyDescent="0.25">
      <c r="A2535" t="s">
        <v>149</v>
      </c>
      <c r="B2535" t="s">
        <v>186</v>
      </c>
      <c r="C2535" t="s">
        <v>1459</v>
      </c>
      <c r="D2535" t="s">
        <v>1325</v>
      </c>
      <c r="E2535" t="s">
        <v>1499</v>
      </c>
      <c r="F2535" t="s">
        <v>1292</v>
      </c>
      <c r="G2535" t="s">
        <v>524</v>
      </c>
      <c r="H2535" t="s">
        <v>1464</v>
      </c>
      <c r="I2535" t="s">
        <v>186</v>
      </c>
      <c r="J2535" t="s">
        <v>1362</v>
      </c>
      <c r="K2535" t="s">
        <v>1361</v>
      </c>
      <c r="L2535">
        <v>0</v>
      </c>
      <c r="M2535">
        <v>0</v>
      </c>
      <c r="N2535">
        <v>0</v>
      </c>
      <c r="O2535">
        <v>0</v>
      </c>
      <c r="P2535">
        <v>0</v>
      </c>
      <c r="Q2535">
        <v>0</v>
      </c>
      <c r="R2535">
        <v>0</v>
      </c>
      <c r="S2535">
        <v>0</v>
      </c>
      <c r="T2535">
        <v>0</v>
      </c>
      <c r="U2535">
        <v>0</v>
      </c>
      <c r="W2535" s="429">
        <f t="shared" si="53"/>
        <v>0</v>
      </c>
      <c r="X2535" s="429">
        <f t="shared" si="53"/>
        <v>0</v>
      </c>
      <c r="Y2535" s="429">
        <f t="shared" si="53"/>
        <v>0</v>
      </c>
      <c r="Z2535" s="429">
        <f t="shared" si="53"/>
        <v>0</v>
      </c>
      <c r="AA2535" s="429" t="s">
        <v>1296</v>
      </c>
    </row>
    <row r="2536" spans="1:27" x14ac:dyDescent="0.25">
      <c r="A2536" t="s">
        <v>149</v>
      </c>
      <c r="B2536" t="s">
        <v>186</v>
      </c>
      <c r="C2536" t="s">
        <v>1459</v>
      </c>
      <c r="D2536" t="s">
        <v>1325</v>
      </c>
      <c r="E2536" t="s">
        <v>1499</v>
      </c>
      <c r="F2536" t="s">
        <v>1292</v>
      </c>
      <c r="G2536" t="s">
        <v>524</v>
      </c>
      <c r="H2536" t="s">
        <v>1460</v>
      </c>
      <c r="I2536" t="s">
        <v>561</v>
      </c>
      <c r="J2536" t="s">
        <v>1363</v>
      </c>
      <c r="K2536" t="s">
        <v>1364</v>
      </c>
      <c r="L2536">
        <v>0</v>
      </c>
      <c r="M2536">
        <v>0</v>
      </c>
      <c r="N2536">
        <v>0</v>
      </c>
      <c r="O2536">
        <v>0</v>
      </c>
      <c r="P2536">
        <v>0</v>
      </c>
      <c r="Q2536">
        <v>0</v>
      </c>
      <c r="R2536">
        <v>0</v>
      </c>
      <c r="S2536">
        <v>0</v>
      </c>
      <c r="T2536">
        <v>0</v>
      </c>
      <c r="U2536">
        <v>0</v>
      </c>
      <c r="W2536" s="429">
        <f t="shared" si="53"/>
        <v>0</v>
      </c>
      <c r="X2536" s="429">
        <f t="shared" si="53"/>
        <v>0</v>
      </c>
      <c r="Y2536" s="429">
        <f t="shared" si="53"/>
        <v>0</v>
      </c>
      <c r="Z2536" s="429">
        <f t="shared" si="53"/>
        <v>0</v>
      </c>
      <c r="AA2536" s="429" t="s">
        <v>1295</v>
      </c>
    </row>
    <row r="2537" spans="1:27" x14ac:dyDescent="0.25">
      <c r="A2537" t="s">
        <v>149</v>
      </c>
      <c r="B2537" t="s">
        <v>186</v>
      </c>
      <c r="C2537" t="s">
        <v>1459</v>
      </c>
      <c r="D2537" t="s">
        <v>1325</v>
      </c>
      <c r="E2537" t="s">
        <v>1499</v>
      </c>
      <c r="F2537" t="s">
        <v>1292</v>
      </c>
      <c r="G2537" t="s">
        <v>524</v>
      </c>
      <c r="H2537" t="s">
        <v>1461</v>
      </c>
      <c r="I2537" t="s">
        <v>534</v>
      </c>
      <c r="J2537" t="s">
        <v>1363</v>
      </c>
      <c r="K2537" t="s">
        <v>1364</v>
      </c>
      <c r="L2537">
        <v>64.92620664214823</v>
      </c>
      <c r="M2537">
        <v>32.463103321074115</v>
      </c>
      <c r="N2537">
        <v>129.85241328429646</v>
      </c>
      <c r="O2537">
        <v>6.9267638826403008E-2</v>
      </c>
      <c r="P2537">
        <v>1.7191865128034323</v>
      </c>
      <c r="Q2537">
        <v>1.7191865128034323</v>
      </c>
      <c r="R2537">
        <v>8760.8761268442504</v>
      </c>
      <c r="S2537">
        <v>0.16523719590426725</v>
      </c>
      <c r="T2537">
        <v>1.6523719590426724E-2</v>
      </c>
      <c r="U2537">
        <v>8769.9311251798026</v>
      </c>
      <c r="W2537" s="429">
        <f t="shared" si="53"/>
        <v>8760.8761268442504</v>
      </c>
      <c r="X2537" s="429">
        <f t="shared" si="53"/>
        <v>0.16523719590426725</v>
      </c>
      <c r="Y2537" s="429">
        <f t="shared" si="53"/>
        <v>1.6523719590426724E-2</v>
      </c>
      <c r="Z2537" s="429">
        <f t="shared" si="53"/>
        <v>8769.9311251798026</v>
      </c>
      <c r="AA2537" s="429" t="s">
        <v>1295</v>
      </c>
    </row>
    <row r="2538" spans="1:27" x14ac:dyDescent="0.25">
      <c r="A2538" t="s">
        <v>149</v>
      </c>
      <c r="B2538" t="s">
        <v>186</v>
      </c>
      <c r="C2538" t="s">
        <v>1459</v>
      </c>
      <c r="D2538" t="s">
        <v>1325</v>
      </c>
      <c r="E2538" t="s">
        <v>1499</v>
      </c>
      <c r="F2538" t="s">
        <v>1292</v>
      </c>
      <c r="G2538" t="s">
        <v>524</v>
      </c>
      <c r="H2538" t="s">
        <v>1462</v>
      </c>
      <c r="I2538" t="s">
        <v>1463</v>
      </c>
      <c r="J2538" t="s">
        <v>1363</v>
      </c>
      <c r="K2538" t="s">
        <v>1364</v>
      </c>
      <c r="L2538">
        <v>4.3944745039808364</v>
      </c>
      <c r="M2538">
        <v>2.1972372519904182</v>
      </c>
      <c r="N2538">
        <v>8.7889490079616728</v>
      </c>
      <c r="O2538">
        <v>4.6883206106789034E-3</v>
      </c>
      <c r="P2538">
        <v>0.1163616617823159</v>
      </c>
      <c r="Q2538">
        <v>0.1163616617823159</v>
      </c>
      <c r="R2538">
        <v>592.9723722217077</v>
      </c>
      <c r="S2538">
        <v>1.1183937612631228E-2</v>
      </c>
      <c r="T2538">
        <v>1.1183937612631227E-3</v>
      </c>
      <c r="U2538">
        <v>593.58525200288</v>
      </c>
      <c r="W2538" s="429">
        <f t="shared" si="53"/>
        <v>592.9723722217077</v>
      </c>
      <c r="X2538" s="429">
        <f t="shared" si="53"/>
        <v>1.1183937612631228E-2</v>
      </c>
      <c r="Y2538" s="429">
        <f t="shared" si="53"/>
        <v>1.1183937612631227E-3</v>
      </c>
      <c r="Z2538" s="429">
        <f t="shared" si="53"/>
        <v>593.58525200288</v>
      </c>
      <c r="AA2538" s="429" t="s">
        <v>1295</v>
      </c>
    </row>
    <row r="2539" spans="1:27" x14ac:dyDescent="0.25">
      <c r="A2539" t="s">
        <v>149</v>
      </c>
      <c r="B2539" t="s">
        <v>186</v>
      </c>
      <c r="C2539" t="s">
        <v>1459</v>
      </c>
      <c r="D2539" t="s">
        <v>1325</v>
      </c>
      <c r="E2539" t="s">
        <v>1499</v>
      </c>
      <c r="F2539" t="s">
        <v>1292</v>
      </c>
      <c r="G2539" t="s">
        <v>524</v>
      </c>
      <c r="H2539" t="s">
        <v>1464</v>
      </c>
      <c r="I2539" t="s">
        <v>186</v>
      </c>
      <c r="J2539" t="s">
        <v>1363</v>
      </c>
      <c r="K2539" t="s">
        <v>1364</v>
      </c>
      <c r="L2539">
        <v>12.838758844963619</v>
      </c>
      <c r="M2539">
        <v>6.4193794224818097</v>
      </c>
      <c r="N2539">
        <v>25.677517689927239</v>
      </c>
      <c r="O2539">
        <v>1.3697250411591304E-2</v>
      </c>
      <c r="P2539">
        <v>0.33995858050127586</v>
      </c>
      <c r="Q2539">
        <v>0.33995858050127586</v>
      </c>
      <c r="R2539">
        <v>1732.4094796281267</v>
      </c>
      <c r="S2539">
        <v>3.2674641260432409E-2</v>
      </c>
      <c r="T2539">
        <v>3.2674641260432413E-3</v>
      </c>
      <c r="U2539">
        <v>1734.2000499691983</v>
      </c>
      <c r="W2539" s="429">
        <f t="shared" si="53"/>
        <v>1732.4094796281267</v>
      </c>
      <c r="X2539" s="429">
        <f t="shared" si="53"/>
        <v>3.2674641260432409E-2</v>
      </c>
      <c r="Y2539" s="429">
        <f t="shared" si="53"/>
        <v>3.2674641260432413E-3</v>
      </c>
      <c r="Z2539" s="429">
        <f t="shared" si="53"/>
        <v>1734.2000499691983</v>
      </c>
      <c r="AA2539" s="429" t="s">
        <v>1295</v>
      </c>
    </row>
    <row r="2540" spans="1:27" x14ac:dyDescent="0.25">
      <c r="A2540" t="s">
        <v>149</v>
      </c>
      <c r="B2540" t="s">
        <v>186</v>
      </c>
      <c r="C2540" t="s">
        <v>1459</v>
      </c>
      <c r="D2540" t="s">
        <v>1325</v>
      </c>
      <c r="E2540" t="s">
        <v>1499</v>
      </c>
      <c r="F2540" t="s">
        <v>1292</v>
      </c>
      <c r="G2540" t="s">
        <v>524</v>
      </c>
      <c r="H2540" t="s">
        <v>1460</v>
      </c>
      <c r="I2540" t="s">
        <v>561</v>
      </c>
      <c r="J2540" t="s">
        <v>1372</v>
      </c>
      <c r="K2540" t="s">
        <v>1371</v>
      </c>
      <c r="L2540">
        <v>0</v>
      </c>
      <c r="M2540">
        <v>0</v>
      </c>
      <c r="N2540">
        <v>0</v>
      </c>
      <c r="O2540">
        <v>0</v>
      </c>
      <c r="P2540">
        <v>0</v>
      </c>
      <c r="Q2540">
        <v>0</v>
      </c>
      <c r="R2540">
        <v>0</v>
      </c>
      <c r="S2540">
        <v>0</v>
      </c>
      <c r="T2540">
        <v>0</v>
      </c>
      <c r="U2540">
        <v>0</v>
      </c>
      <c r="W2540" s="429">
        <f t="shared" si="53"/>
        <v>0</v>
      </c>
      <c r="X2540" s="429">
        <f t="shared" si="53"/>
        <v>0</v>
      </c>
      <c r="Y2540" s="429">
        <f t="shared" si="53"/>
        <v>0</v>
      </c>
      <c r="Z2540" s="429">
        <f t="shared" si="53"/>
        <v>0</v>
      </c>
      <c r="AA2540" s="429" t="s">
        <v>1295</v>
      </c>
    </row>
    <row r="2541" spans="1:27" x14ac:dyDescent="0.25">
      <c r="A2541" t="s">
        <v>149</v>
      </c>
      <c r="B2541" t="s">
        <v>186</v>
      </c>
      <c r="C2541" t="s">
        <v>1459</v>
      </c>
      <c r="D2541" t="s">
        <v>1325</v>
      </c>
      <c r="E2541" t="s">
        <v>1499</v>
      </c>
      <c r="F2541" t="s">
        <v>1292</v>
      </c>
      <c r="G2541" t="s">
        <v>524</v>
      </c>
      <c r="H2541" t="s">
        <v>1461</v>
      </c>
      <c r="I2541" t="s">
        <v>534</v>
      </c>
      <c r="J2541" t="s">
        <v>1372</v>
      </c>
      <c r="K2541" t="s">
        <v>1371</v>
      </c>
      <c r="L2541">
        <v>0</v>
      </c>
      <c r="M2541">
        <v>2211.8367134510254</v>
      </c>
      <c r="N2541">
        <v>0</v>
      </c>
      <c r="O2541">
        <v>0</v>
      </c>
      <c r="P2541">
        <v>0</v>
      </c>
      <c r="Q2541">
        <v>0</v>
      </c>
      <c r="R2541">
        <v>808.40028030726819</v>
      </c>
      <c r="S2541">
        <v>9541.5133367658309</v>
      </c>
      <c r="T2541">
        <v>0</v>
      </c>
      <c r="U2541">
        <v>239346.23369945303</v>
      </c>
      <c r="W2541" s="429">
        <f t="shared" si="53"/>
        <v>808.40028030726819</v>
      </c>
      <c r="X2541" s="429">
        <f t="shared" si="53"/>
        <v>9541.5133367658309</v>
      </c>
      <c r="Y2541" s="429">
        <f t="shared" si="53"/>
        <v>0</v>
      </c>
      <c r="Z2541" s="429">
        <f t="shared" si="53"/>
        <v>239346.23369945303</v>
      </c>
      <c r="AA2541" s="429" t="s">
        <v>1295</v>
      </c>
    </row>
    <row r="2542" spans="1:27" x14ac:dyDescent="0.25">
      <c r="A2542" t="s">
        <v>149</v>
      </c>
      <c r="B2542" t="s">
        <v>186</v>
      </c>
      <c r="C2542" t="s">
        <v>1459</v>
      </c>
      <c r="D2542" t="s">
        <v>1325</v>
      </c>
      <c r="E2542" t="s">
        <v>1499</v>
      </c>
      <c r="F2542" t="s">
        <v>1292</v>
      </c>
      <c r="G2542" t="s">
        <v>524</v>
      </c>
      <c r="H2542" t="s">
        <v>1462</v>
      </c>
      <c r="I2542" t="s">
        <v>1463</v>
      </c>
      <c r="J2542" t="s">
        <v>1372</v>
      </c>
      <c r="K2542" t="s">
        <v>1371</v>
      </c>
      <c r="L2542">
        <v>0</v>
      </c>
      <c r="M2542">
        <v>149.70626726742179</v>
      </c>
      <c r="N2542">
        <v>0</v>
      </c>
      <c r="O2542">
        <v>0</v>
      </c>
      <c r="P2542">
        <v>0</v>
      </c>
      <c r="Q2542">
        <v>0</v>
      </c>
      <c r="R2542">
        <v>54.715878295515175</v>
      </c>
      <c r="S2542">
        <v>645.80913095561709</v>
      </c>
      <c r="T2542">
        <v>0</v>
      </c>
      <c r="U2542">
        <v>16199.944152185941</v>
      </c>
      <c r="W2542" s="429">
        <f t="shared" si="53"/>
        <v>54.715878295515175</v>
      </c>
      <c r="X2542" s="429">
        <f t="shared" si="53"/>
        <v>645.80913095561709</v>
      </c>
      <c r="Y2542" s="429">
        <f t="shared" si="53"/>
        <v>0</v>
      </c>
      <c r="Z2542" s="429">
        <f t="shared" si="53"/>
        <v>16199.944152185941</v>
      </c>
      <c r="AA2542" s="429" t="s">
        <v>1295</v>
      </c>
    </row>
    <row r="2543" spans="1:27" x14ac:dyDescent="0.25">
      <c r="A2543" t="s">
        <v>149</v>
      </c>
      <c r="B2543" t="s">
        <v>186</v>
      </c>
      <c r="C2543" t="s">
        <v>1459</v>
      </c>
      <c r="D2543" t="s">
        <v>1325</v>
      </c>
      <c r="E2543" t="s">
        <v>1499</v>
      </c>
      <c r="F2543" t="s">
        <v>1292</v>
      </c>
      <c r="G2543" t="s">
        <v>524</v>
      </c>
      <c r="H2543" t="s">
        <v>1464</v>
      </c>
      <c r="I2543" t="s">
        <v>186</v>
      </c>
      <c r="J2543" t="s">
        <v>1372</v>
      </c>
      <c r="K2543" t="s">
        <v>1371</v>
      </c>
      <c r="L2543">
        <v>0</v>
      </c>
      <c r="M2543">
        <v>437.37713378129098</v>
      </c>
      <c r="N2543">
        <v>0</v>
      </c>
      <c r="O2543">
        <v>0</v>
      </c>
      <c r="P2543">
        <v>0</v>
      </c>
      <c r="Q2543">
        <v>0</v>
      </c>
      <c r="R2543">
        <v>159.8561934516031</v>
      </c>
      <c r="S2543">
        <v>1886.7756963213119</v>
      </c>
      <c r="T2543">
        <v>0</v>
      </c>
      <c r="U2543">
        <v>47329.248601484396</v>
      </c>
      <c r="W2543" s="429">
        <f t="shared" si="53"/>
        <v>159.8561934516031</v>
      </c>
      <c r="X2543" s="429">
        <f t="shared" si="53"/>
        <v>1886.7756963213119</v>
      </c>
      <c r="Y2543" s="429">
        <f t="shared" si="53"/>
        <v>0</v>
      </c>
      <c r="Z2543" s="429">
        <f t="shared" si="53"/>
        <v>47329.248601484396</v>
      </c>
      <c r="AA2543" s="429" t="s">
        <v>1295</v>
      </c>
    </row>
    <row r="2544" spans="1:27" x14ac:dyDescent="0.25">
      <c r="A2544" t="s">
        <v>149</v>
      </c>
      <c r="B2544" t="s">
        <v>186</v>
      </c>
      <c r="C2544" t="s">
        <v>1459</v>
      </c>
      <c r="D2544" t="s">
        <v>1325</v>
      </c>
      <c r="E2544" t="s">
        <v>1499</v>
      </c>
      <c r="F2544" t="s">
        <v>1292</v>
      </c>
      <c r="G2544" t="s">
        <v>524</v>
      </c>
      <c r="H2544" t="s">
        <v>1460</v>
      </c>
      <c r="I2544" t="s">
        <v>561</v>
      </c>
      <c r="J2544" t="s">
        <v>1375</v>
      </c>
      <c r="K2544" t="s">
        <v>1374</v>
      </c>
      <c r="L2544">
        <v>0</v>
      </c>
      <c r="M2544">
        <v>0</v>
      </c>
      <c r="N2544">
        <v>0</v>
      </c>
      <c r="O2544">
        <v>0</v>
      </c>
      <c r="P2544">
        <v>0</v>
      </c>
      <c r="Q2544">
        <v>0</v>
      </c>
      <c r="R2544">
        <v>0</v>
      </c>
      <c r="S2544">
        <v>0</v>
      </c>
      <c r="T2544">
        <v>0</v>
      </c>
      <c r="U2544">
        <v>0</v>
      </c>
      <c r="W2544" s="429">
        <f t="shared" si="53"/>
        <v>0</v>
      </c>
      <c r="X2544" s="429">
        <f t="shared" si="53"/>
        <v>0</v>
      </c>
      <c r="Y2544" s="429">
        <f t="shared" si="53"/>
        <v>0</v>
      </c>
      <c r="Z2544" s="429">
        <f t="shared" si="53"/>
        <v>0</v>
      </c>
      <c r="AA2544" s="429" t="s">
        <v>1295</v>
      </c>
    </row>
    <row r="2545" spans="1:27" x14ac:dyDescent="0.25">
      <c r="A2545" t="s">
        <v>149</v>
      </c>
      <c r="B2545" t="s">
        <v>186</v>
      </c>
      <c r="C2545" t="s">
        <v>1459</v>
      </c>
      <c r="D2545" t="s">
        <v>1325</v>
      </c>
      <c r="E2545" t="s">
        <v>1499</v>
      </c>
      <c r="F2545" t="s">
        <v>1292</v>
      </c>
      <c r="G2545" t="s">
        <v>524</v>
      </c>
      <c r="H2545" t="s">
        <v>1461</v>
      </c>
      <c r="I2545" t="s">
        <v>534</v>
      </c>
      <c r="J2545" t="s">
        <v>1375</v>
      </c>
      <c r="K2545" t="s">
        <v>1374</v>
      </c>
      <c r="L2545">
        <v>0</v>
      </c>
      <c r="M2545">
        <v>913.25422993306529</v>
      </c>
      <c r="N2545">
        <v>0</v>
      </c>
      <c r="O2545">
        <v>0</v>
      </c>
      <c r="P2545">
        <v>0</v>
      </c>
      <c r="Q2545">
        <v>0</v>
      </c>
      <c r="R2545">
        <v>333.78366991557539</v>
      </c>
      <c r="S2545">
        <v>3939.6341338273446</v>
      </c>
      <c r="T2545">
        <v>0</v>
      </c>
      <c r="U2545">
        <v>98824.637015599204</v>
      </c>
      <c r="W2545" s="429">
        <f t="shared" si="53"/>
        <v>333.78366991557539</v>
      </c>
      <c r="X2545" s="429">
        <f t="shared" si="53"/>
        <v>3939.6341338273446</v>
      </c>
      <c r="Y2545" s="429">
        <f t="shared" si="53"/>
        <v>0</v>
      </c>
      <c r="Z2545" s="429">
        <f t="shared" si="53"/>
        <v>98824.637015599204</v>
      </c>
      <c r="AA2545" s="429" t="s">
        <v>1295</v>
      </c>
    </row>
    <row r="2546" spans="1:27" x14ac:dyDescent="0.25">
      <c r="A2546" t="s">
        <v>149</v>
      </c>
      <c r="B2546" t="s">
        <v>186</v>
      </c>
      <c r="C2546" t="s">
        <v>1459</v>
      </c>
      <c r="D2546" t="s">
        <v>1325</v>
      </c>
      <c r="E2546" t="s">
        <v>1499</v>
      </c>
      <c r="F2546" t="s">
        <v>1292</v>
      </c>
      <c r="G2546" t="s">
        <v>524</v>
      </c>
      <c r="H2546" t="s">
        <v>1462</v>
      </c>
      <c r="I2546" t="s">
        <v>1463</v>
      </c>
      <c r="J2546" t="s">
        <v>1375</v>
      </c>
      <c r="K2546" t="s">
        <v>1374</v>
      </c>
      <c r="L2546">
        <v>0</v>
      </c>
      <c r="M2546">
        <v>61.812827772510062</v>
      </c>
      <c r="N2546">
        <v>0</v>
      </c>
      <c r="O2546">
        <v>0</v>
      </c>
      <c r="P2546">
        <v>0</v>
      </c>
      <c r="Q2546">
        <v>0</v>
      </c>
      <c r="R2546">
        <v>22.591860870198207</v>
      </c>
      <c r="S2546">
        <v>266.65075092925628</v>
      </c>
      <c r="T2546">
        <v>0</v>
      </c>
      <c r="U2546">
        <v>6688.8606341016048</v>
      </c>
      <c r="W2546" s="429">
        <f t="shared" si="53"/>
        <v>22.591860870198207</v>
      </c>
      <c r="X2546" s="429">
        <f t="shared" si="53"/>
        <v>266.65075092925628</v>
      </c>
      <c r="Y2546" s="429">
        <f t="shared" si="53"/>
        <v>0</v>
      </c>
      <c r="Z2546" s="429">
        <f t="shared" si="53"/>
        <v>6688.8606341016048</v>
      </c>
      <c r="AA2546" s="429" t="s">
        <v>1295</v>
      </c>
    </row>
    <row r="2547" spans="1:27" x14ac:dyDescent="0.25">
      <c r="A2547" t="s">
        <v>149</v>
      </c>
      <c r="B2547" t="s">
        <v>186</v>
      </c>
      <c r="C2547" t="s">
        <v>1459</v>
      </c>
      <c r="D2547" t="s">
        <v>1325</v>
      </c>
      <c r="E2547" t="s">
        <v>1499</v>
      </c>
      <c r="F2547" t="s">
        <v>1292</v>
      </c>
      <c r="G2547" t="s">
        <v>524</v>
      </c>
      <c r="H2547" t="s">
        <v>1464</v>
      </c>
      <c r="I2547" t="s">
        <v>186</v>
      </c>
      <c r="J2547" t="s">
        <v>1375</v>
      </c>
      <c r="K2547" t="s">
        <v>1374</v>
      </c>
      <c r="L2547">
        <v>0</v>
      </c>
      <c r="M2547">
        <v>180.59041839419604</v>
      </c>
      <c r="N2547">
        <v>0</v>
      </c>
      <c r="O2547">
        <v>0</v>
      </c>
      <c r="P2547">
        <v>0</v>
      </c>
      <c r="Q2547">
        <v>0</v>
      </c>
      <c r="R2547">
        <v>66.003671954108469</v>
      </c>
      <c r="S2547">
        <v>779.03846840116023</v>
      </c>
      <c r="T2547">
        <v>0</v>
      </c>
      <c r="U2547">
        <v>19541.965381983115</v>
      </c>
      <c r="W2547" s="429">
        <f t="shared" si="53"/>
        <v>66.003671954108469</v>
      </c>
      <c r="X2547" s="429">
        <f t="shared" si="53"/>
        <v>779.03846840116023</v>
      </c>
      <c r="Y2547" s="429">
        <f t="shared" si="53"/>
        <v>0</v>
      </c>
      <c r="Z2547" s="429">
        <f t="shared" si="53"/>
        <v>19541.965381983115</v>
      </c>
      <c r="AA2547" s="429" t="s">
        <v>1295</v>
      </c>
    </row>
    <row r="2548" spans="1:27" x14ac:dyDescent="0.25">
      <c r="A2548" t="s">
        <v>149</v>
      </c>
      <c r="B2548" t="s">
        <v>186</v>
      </c>
      <c r="C2548" t="s">
        <v>1459</v>
      </c>
      <c r="D2548" t="s">
        <v>1325</v>
      </c>
      <c r="E2548" t="s">
        <v>1499</v>
      </c>
      <c r="F2548" t="s">
        <v>1292</v>
      </c>
      <c r="G2548" t="s">
        <v>524</v>
      </c>
      <c r="H2548" t="s">
        <v>1460</v>
      </c>
      <c r="I2548" t="s">
        <v>561</v>
      </c>
      <c r="J2548" t="s">
        <v>1465</v>
      </c>
      <c r="K2548" t="s">
        <v>1376</v>
      </c>
      <c r="L2548">
        <v>0</v>
      </c>
      <c r="M2548">
        <v>0</v>
      </c>
      <c r="N2548">
        <v>0</v>
      </c>
      <c r="O2548">
        <v>0</v>
      </c>
      <c r="P2548">
        <v>0</v>
      </c>
      <c r="Q2548">
        <v>0</v>
      </c>
      <c r="R2548">
        <v>0</v>
      </c>
      <c r="S2548">
        <v>0</v>
      </c>
      <c r="T2548">
        <v>0</v>
      </c>
      <c r="U2548">
        <v>0</v>
      </c>
      <c r="W2548" s="429">
        <f t="shared" si="53"/>
        <v>0</v>
      </c>
      <c r="X2548" s="429">
        <f t="shared" si="53"/>
        <v>0</v>
      </c>
      <c r="Y2548" s="429">
        <f t="shared" si="53"/>
        <v>0</v>
      </c>
      <c r="Z2548" s="429">
        <f t="shared" si="53"/>
        <v>0</v>
      </c>
      <c r="AA2548" s="429" t="s">
        <v>1296</v>
      </c>
    </row>
    <row r="2549" spans="1:27" x14ac:dyDescent="0.25">
      <c r="A2549" t="s">
        <v>149</v>
      </c>
      <c r="B2549" t="s">
        <v>186</v>
      </c>
      <c r="C2549" t="s">
        <v>1459</v>
      </c>
      <c r="D2549" t="s">
        <v>1325</v>
      </c>
      <c r="E2549" t="s">
        <v>1499</v>
      </c>
      <c r="F2549" t="s">
        <v>1292</v>
      </c>
      <c r="G2549" t="s">
        <v>524</v>
      </c>
      <c r="H2549" t="s">
        <v>1461</v>
      </c>
      <c r="I2549" t="s">
        <v>534</v>
      </c>
      <c r="J2549" t="s">
        <v>1465</v>
      </c>
      <c r="K2549" t="s">
        <v>1376</v>
      </c>
      <c r="L2549">
        <v>3.0507324039147146</v>
      </c>
      <c r="M2549">
        <v>0.21004399625250744</v>
      </c>
      <c r="N2549">
        <v>0.65265779046735128</v>
      </c>
      <c r="O2549">
        <v>0.10260953965162399</v>
      </c>
      <c r="P2549">
        <v>3.8131395906557722E-3</v>
      </c>
      <c r="Q2549">
        <v>3.8131395906557722E-3</v>
      </c>
      <c r="R2549">
        <v>338.70907166700346</v>
      </c>
      <c r="S2549">
        <v>9.711139830965802E-3</v>
      </c>
      <c r="T2549">
        <v>1.0656487001063687E-2</v>
      </c>
      <c r="U2549">
        <v>342.12748328909458</v>
      </c>
      <c r="W2549" s="429">
        <f t="shared" si="53"/>
        <v>338.70907166700346</v>
      </c>
      <c r="X2549" s="429">
        <f t="shared" si="53"/>
        <v>9.711139830965802E-3</v>
      </c>
      <c r="Y2549" s="429">
        <f t="shared" si="53"/>
        <v>1.0656487001063687E-2</v>
      </c>
      <c r="Z2549" s="429">
        <f t="shared" si="53"/>
        <v>342.12748328909458</v>
      </c>
      <c r="AA2549" s="429" t="s">
        <v>1296</v>
      </c>
    </row>
    <row r="2550" spans="1:27" x14ac:dyDescent="0.25">
      <c r="A2550" t="s">
        <v>149</v>
      </c>
      <c r="B2550" t="s">
        <v>186</v>
      </c>
      <c r="C2550" t="s">
        <v>1459</v>
      </c>
      <c r="D2550" t="s">
        <v>1325</v>
      </c>
      <c r="E2550" t="s">
        <v>1499</v>
      </c>
      <c r="F2550" t="s">
        <v>1292</v>
      </c>
      <c r="G2550" t="s">
        <v>524</v>
      </c>
      <c r="H2550" t="s">
        <v>1462</v>
      </c>
      <c r="I2550" t="s">
        <v>1463</v>
      </c>
      <c r="J2550" t="s">
        <v>1465</v>
      </c>
      <c r="K2550" t="s">
        <v>1376</v>
      </c>
      <c r="L2550">
        <v>0.20648620119396213</v>
      </c>
      <c r="M2550">
        <v>1.4216647390680664E-2</v>
      </c>
      <c r="N2550">
        <v>4.4174581703828694E-2</v>
      </c>
      <c r="O2550">
        <v>6.9450385165664534E-3</v>
      </c>
      <c r="P2550">
        <v>2.5808907647437878E-4</v>
      </c>
      <c r="Q2550">
        <v>2.5808907647437878E-4</v>
      </c>
      <c r="R2550">
        <v>22.925232455231821</v>
      </c>
      <c r="S2550">
        <v>6.5729015445156736E-4</v>
      </c>
      <c r="T2550">
        <v>7.2127516530092655E-4</v>
      </c>
      <c r="U2550">
        <v>23.156604708352791</v>
      </c>
      <c r="W2550" s="429">
        <f t="shared" si="53"/>
        <v>22.925232455231821</v>
      </c>
      <c r="X2550" s="429">
        <f t="shared" si="53"/>
        <v>6.5729015445156736E-4</v>
      </c>
      <c r="Y2550" s="429">
        <f t="shared" si="53"/>
        <v>7.2127516530092655E-4</v>
      </c>
      <c r="Z2550" s="429">
        <f t="shared" si="53"/>
        <v>23.156604708352791</v>
      </c>
      <c r="AA2550" s="429" t="s">
        <v>1296</v>
      </c>
    </row>
    <row r="2551" spans="1:27" x14ac:dyDescent="0.25">
      <c r="A2551" t="s">
        <v>149</v>
      </c>
      <c r="B2551" t="s">
        <v>186</v>
      </c>
      <c r="C2551" t="s">
        <v>1459</v>
      </c>
      <c r="D2551" t="s">
        <v>1325</v>
      </c>
      <c r="E2551" t="s">
        <v>1499</v>
      </c>
      <c r="F2551" t="s">
        <v>1292</v>
      </c>
      <c r="G2551" t="s">
        <v>524</v>
      </c>
      <c r="H2551" t="s">
        <v>1464</v>
      </c>
      <c r="I2551" t="s">
        <v>186</v>
      </c>
      <c r="J2551" t="s">
        <v>1465</v>
      </c>
      <c r="K2551" t="s">
        <v>1376</v>
      </c>
      <c r="L2551">
        <v>0.60326360740981089</v>
      </c>
      <c r="M2551">
        <v>4.1534911004145462E-2</v>
      </c>
      <c r="N2551">
        <v>0.12905907203667596</v>
      </c>
      <c r="O2551">
        <v>2.029040664643925E-2</v>
      </c>
      <c r="P2551">
        <v>7.5402494891534187E-4</v>
      </c>
      <c r="Q2551">
        <v>7.5402494891534187E-4</v>
      </c>
      <c r="R2551">
        <v>66.977639918226302</v>
      </c>
      <c r="S2551">
        <v>1.9203182943781081E-3</v>
      </c>
      <c r="T2551">
        <v>2.1072548947027067E-3</v>
      </c>
      <c r="U2551">
        <v>67.65360983420716</v>
      </c>
      <c r="W2551" s="429">
        <f t="shared" si="53"/>
        <v>66.977639918226302</v>
      </c>
      <c r="X2551" s="429">
        <f t="shared" si="53"/>
        <v>1.9203182943781081E-3</v>
      </c>
      <c r="Y2551" s="429">
        <f t="shared" si="53"/>
        <v>2.1072548947027067E-3</v>
      </c>
      <c r="Z2551" s="429">
        <f t="shared" si="53"/>
        <v>67.65360983420716</v>
      </c>
      <c r="AA2551" s="429" t="s">
        <v>1296</v>
      </c>
    </row>
    <row r="2552" spans="1:27" x14ac:dyDescent="0.25">
      <c r="A2552" t="s">
        <v>149</v>
      </c>
      <c r="B2552" t="s">
        <v>186</v>
      </c>
      <c r="C2552" t="s">
        <v>1459</v>
      </c>
      <c r="D2552" t="s">
        <v>1325</v>
      </c>
      <c r="E2552" t="s">
        <v>1499</v>
      </c>
      <c r="F2552" t="s">
        <v>1292</v>
      </c>
      <c r="G2552" t="s">
        <v>524</v>
      </c>
      <c r="H2552" t="s">
        <v>1460</v>
      </c>
      <c r="I2552" t="s">
        <v>561</v>
      </c>
      <c r="J2552" t="s">
        <v>1377</v>
      </c>
      <c r="K2552" t="s">
        <v>1378</v>
      </c>
      <c r="L2552">
        <v>0</v>
      </c>
      <c r="M2552">
        <v>0</v>
      </c>
      <c r="N2552">
        <v>0</v>
      </c>
      <c r="O2552">
        <v>0</v>
      </c>
      <c r="P2552">
        <v>0</v>
      </c>
      <c r="Q2552">
        <v>0</v>
      </c>
      <c r="R2552">
        <v>0</v>
      </c>
      <c r="S2552">
        <v>0</v>
      </c>
      <c r="T2552">
        <v>0</v>
      </c>
      <c r="U2552">
        <v>0</v>
      </c>
      <c r="W2552" s="429">
        <f t="shared" si="53"/>
        <v>0</v>
      </c>
      <c r="X2552" s="429">
        <f t="shared" si="53"/>
        <v>0</v>
      </c>
      <c r="Y2552" s="429">
        <f t="shared" si="53"/>
        <v>0</v>
      </c>
      <c r="Z2552" s="429">
        <f t="shared" si="53"/>
        <v>0</v>
      </c>
      <c r="AA2552" s="429" t="s">
        <v>1295</v>
      </c>
    </row>
    <row r="2553" spans="1:27" x14ac:dyDescent="0.25">
      <c r="A2553" t="s">
        <v>149</v>
      </c>
      <c r="B2553" t="s">
        <v>186</v>
      </c>
      <c r="C2553" t="s">
        <v>1459</v>
      </c>
      <c r="D2553" t="s">
        <v>1325</v>
      </c>
      <c r="E2553" t="s">
        <v>1499</v>
      </c>
      <c r="F2553" t="s">
        <v>1292</v>
      </c>
      <c r="G2553" t="s">
        <v>524</v>
      </c>
      <c r="H2553" t="s">
        <v>1461</v>
      </c>
      <c r="I2553" t="s">
        <v>534</v>
      </c>
      <c r="J2553" t="s">
        <v>1377</v>
      </c>
      <c r="K2553" t="s">
        <v>1378</v>
      </c>
      <c r="L2553">
        <v>22.35207194418512</v>
      </c>
      <c r="M2553">
        <v>11.17603597209256</v>
      </c>
      <c r="N2553">
        <v>44.70414388837024</v>
      </c>
      <c r="O2553">
        <v>7.5862290227058059E-3</v>
      </c>
      <c r="P2553">
        <v>0.49542720148282815</v>
      </c>
      <c r="Q2553">
        <v>0.49542720148282815</v>
      </c>
      <c r="R2553">
        <v>3016.0969446533691</v>
      </c>
      <c r="S2553">
        <v>5.6886023097951134E-2</v>
      </c>
      <c r="T2553">
        <v>5.6886023097951132E-3</v>
      </c>
      <c r="U2553">
        <v>3019.2142987191369</v>
      </c>
      <c r="W2553" s="429">
        <f t="shared" si="53"/>
        <v>3016.0969446533691</v>
      </c>
      <c r="X2553" s="429">
        <f t="shared" si="53"/>
        <v>5.6886023097951134E-2</v>
      </c>
      <c r="Y2553" s="429">
        <f t="shared" si="53"/>
        <v>5.6886023097951132E-3</v>
      </c>
      <c r="Z2553" s="429">
        <f t="shared" si="53"/>
        <v>3019.2142987191369</v>
      </c>
      <c r="AA2553" s="429" t="s">
        <v>1295</v>
      </c>
    </row>
    <row r="2554" spans="1:27" x14ac:dyDescent="0.25">
      <c r="A2554" t="s">
        <v>149</v>
      </c>
      <c r="B2554" t="s">
        <v>186</v>
      </c>
      <c r="C2554" t="s">
        <v>1459</v>
      </c>
      <c r="D2554" t="s">
        <v>1325</v>
      </c>
      <c r="E2554" t="s">
        <v>1499</v>
      </c>
      <c r="F2554" t="s">
        <v>1292</v>
      </c>
      <c r="G2554" t="s">
        <v>524</v>
      </c>
      <c r="H2554" t="s">
        <v>1462</v>
      </c>
      <c r="I2554" t="s">
        <v>1463</v>
      </c>
      <c r="J2554" t="s">
        <v>1377</v>
      </c>
      <c r="K2554" t="s">
        <v>1378</v>
      </c>
      <c r="L2554">
        <v>1.5128807818891061</v>
      </c>
      <c r="M2554">
        <v>0.75644039094455306</v>
      </c>
      <c r="N2554">
        <v>3.0257615637782123</v>
      </c>
      <c r="O2554">
        <v>5.1346739237955689E-4</v>
      </c>
      <c r="P2554">
        <v>3.3532564400297594E-2</v>
      </c>
      <c r="Q2554">
        <v>3.3532564400297594E-2</v>
      </c>
      <c r="R2554">
        <v>204.14192989691026</v>
      </c>
      <c r="S2554">
        <v>3.8502815899077751E-3</v>
      </c>
      <c r="T2554">
        <v>3.8502815899077751E-4</v>
      </c>
      <c r="U2554">
        <v>204.35292532803717</v>
      </c>
      <c r="W2554" s="429">
        <f t="shared" si="53"/>
        <v>204.14192989691026</v>
      </c>
      <c r="X2554" s="429">
        <f t="shared" si="53"/>
        <v>3.8502815899077751E-3</v>
      </c>
      <c r="Y2554" s="429">
        <f t="shared" si="53"/>
        <v>3.8502815899077751E-4</v>
      </c>
      <c r="Z2554" s="429">
        <f t="shared" si="53"/>
        <v>204.35292532803717</v>
      </c>
      <c r="AA2554" s="429" t="s">
        <v>1295</v>
      </c>
    </row>
    <row r="2555" spans="1:27" x14ac:dyDescent="0.25">
      <c r="A2555" t="s">
        <v>149</v>
      </c>
      <c r="B2555" t="s">
        <v>186</v>
      </c>
      <c r="C2555" t="s">
        <v>1459</v>
      </c>
      <c r="D2555" t="s">
        <v>1325</v>
      </c>
      <c r="E2555" t="s">
        <v>1499</v>
      </c>
      <c r="F2555" t="s">
        <v>1292</v>
      </c>
      <c r="G2555" t="s">
        <v>524</v>
      </c>
      <c r="H2555" t="s">
        <v>1464</v>
      </c>
      <c r="I2555" t="s">
        <v>186</v>
      </c>
      <c r="J2555" t="s">
        <v>1377</v>
      </c>
      <c r="K2555" t="s">
        <v>1378</v>
      </c>
      <c r="L2555">
        <v>4.4199850294407215</v>
      </c>
      <c r="M2555">
        <v>2.2099925147203607</v>
      </c>
      <c r="N2555">
        <v>8.8399700588814429</v>
      </c>
      <c r="O2555">
        <v>1.5001302247951759E-3</v>
      </c>
      <c r="P2555">
        <v>9.7967688149889057E-2</v>
      </c>
      <c r="Q2555">
        <v>9.7967688149889057E-2</v>
      </c>
      <c r="R2555">
        <v>596.41465793411021</v>
      </c>
      <c r="S2555">
        <v>1.1248861899926636E-2</v>
      </c>
      <c r="T2555">
        <v>1.1248861899926636E-3</v>
      </c>
      <c r="U2555">
        <v>597.03109556622621</v>
      </c>
      <c r="W2555" s="429">
        <f t="shared" si="53"/>
        <v>596.41465793411021</v>
      </c>
      <c r="X2555" s="429">
        <f t="shared" si="53"/>
        <v>1.1248861899926636E-2</v>
      </c>
      <c r="Y2555" s="429">
        <f t="shared" si="53"/>
        <v>1.1248861899926636E-3</v>
      </c>
      <c r="Z2555" s="429">
        <f t="shared" si="53"/>
        <v>597.03109556622621</v>
      </c>
      <c r="AA2555" s="429" t="s">
        <v>1295</v>
      </c>
    </row>
    <row r="2556" spans="1:27" x14ac:dyDescent="0.25">
      <c r="A2556" t="s">
        <v>149</v>
      </c>
      <c r="B2556" t="s">
        <v>186</v>
      </c>
      <c r="C2556" t="s">
        <v>1459</v>
      </c>
      <c r="D2556" t="s">
        <v>1325</v>
      </c>
      <c r="E2556" t="s">
        <v>1499</v>
      </c>
      <c r="F2556" t="s">
        <v>1292</v>
      </c>
      <c r="G2556" t="s">
        <v>524</v>
      </c>
      <c r="H2556" t="s">
        <v>1460</v>
      </c>
      <c r="I2556" t="s">
        <v>561</v>
      </c>
      <c r="J2556" t="s">
        <v>1377</v>
      </c>
      <c r="K2556" t="s">
        <v>1379</v>
      </c>
      <c r="L2556">
        <v>0</v>
      </c>
      <c r="M2556">
        <v>0</v>
      </c>
      <c r="N2556">
        <v>0</v>
      </c>
      <c r="O2556">
        <v>0</v>
      </c>
      <c r="P2556">
        <v>0</v>
      </c>
      <c r="Q2556">
        <v>0</v>
      </c>
      <c r="R2556">
        <v>0</v>
      </c>
      <c r="S2556">
        <v>0</v>
      </c>
      <c r="T2556">
        <v>0</v>
      </c>
      <c r="U2556">
        <v>0</v>
      </c>
      <c r="W2556" s="429">
        <f t="shared" si="53"/>
        <v>0</v>
      </c>
      <c r="X2556" s="429">
        <f t="shared" si="53"/>
        <v>0</v>
      </c>
      <c r="Y2556" s="429">
        <f t="shared" si="53"/>
        <v>0</v>
      </c>
      <c r="Z2556" s="429">
        <f t="shared" si="53"/>
        <v>0</v>
      </c>
      <c r="AA2556" s="429" t="s">
        <v>1296</v>
      </c>
    </row>
    <row r="2557" spans="1:27" x14ac:dyDescent="0.25">
      <c r="A2557" t="s">
        <v>149</v>
      </c>
      <c r="B2557" t="s">
        <v>186</v>
      </c>
      <c r="C2557" t="s">
        <v>1459</v>
      </c>
      <c r="D2557" t="s">
        <v>1325</v>
      </c>
      <c r="E2557" t="s">
        <v>1499</v>
      </c>
      <c r="F2557" t="s">
        <v>1292</v>
      </c>
      <c r="G2557" t="s">
        <v>524</v>
      </c>
      <c r="H2557" t="s">
        <v>1461</v>
      </c>
      <c r="I2557" t="s">
        <v>534</v>
      </c>
      <c r="J2557" t="s">
        <v>1377</v>
      </c>
      <c r="K2557" t="s">
        <v>1379</v>
      </c>
      <c r="L2557">
        <v>0</v>
      </c>
      <c r="M2557">
        <v>0</v>
      </c>
      <c r="N2557">
        <v>0</v>
      </c>
      <c r="O2557">
        <v>0</v>
      </c>
      <c r="P2557">
        <v>0</v>
      </c>
      <c r="Q2557">
        <v>0</v>
      </c>
      <c r="R2557">
        <v>0</v>
      </c>
      <c r="S2557">
        <v>0</v>
      </c>
      <c r="T2557">
        <v>0</v>
      </c>
      <c r="U2557">
        <v>0</v>
      </c>
      <c r="W2557" s="429">
        <f t="shared" si="53"/>
        <v>0</v>
      </c>
      <c r="X2557" s="429">
        <f t="shared" si="53"/>
        <v>0</v>
      </c>
      <c r="Y2557" s="429">
        <f t="shared" si="53"/>
        <v>0</v>
      </c>
      <c r="Z2557" s="429">
        <f t="shared" si="53"/>
        <v>0</v>
      </c>
      <c r="AA2557" s="429" t="s">
        <v>1296</v>
      </c>
    </row>
    <row r="2558" spans="1:27" x14ac:dyDescent="0.25">
      <c r="A2558" t="s">
        <v>149</v>
      </c>
      <c r="B2558" t="s">
        <v>186</v>
      </c>
      <c r="C2558" t="s">
        <v>1459</v>
      </c>
      <c r="D2558" t="s">
        <v>1325</v>
      </c>
      <c r="E2558" t="s">
        <v>1499</v>
      </c>
      <c r="F2558" t="s">
        <v>1292</v>
      </c>
      <c r="G2558" t="s">
        <v>524</v>
      </c>
      <c r="H2558" t="s">
        <v>1462</v>
      </c>
      <c r="I2558" t="s">
        <v>1463</v>
      </c>
      <c r="J2558" t="s">
        <v>1377</v>
      </c>
      <c r="K2558" t="s">
        <v>1379</v>
      </c>
      <c r="L2558">
        <v>0</v>
      </c>
      <c r="M2558">
        <v>0</v>
      </c>
      <c r="N2558">
        <v>0</v>
      </c>
      <c r="O2558">
        <v>0</v>
      </c>
      <c r="P2558">
        <v>0</v>
      </c>
      <c r="Q2558">
        <v>0</v>
      </c>
      <c r="R2558">
        <v>0</v>
      </c>
      <c r="S2558">
        <v>0</v>
      </c>
      <c r="T2558">
        <v>0</v>
      </c>
      <c r="U2558">
        <v>0</v>
      </c>
      <c r="W2558" s="429">
        <f t="shared" si="53"/>
        <v>0</v>
      </c>
      <c r="X2558" s="429">
        <f t="shared" si="53"/>
        <v>0</v>
      </c>
      <c r="Y2558" s="429">
        <f t="shared" si="53"/>
        <v>0</v>
      </c>
      <c r="Z2558" s="429">
        <f t="shared" si="53"/>
        <v>0</v>
      </c>
      <c r="AA2558" s="429" t="s">
        <v>1296</v>
      </c>
    </row>
    <row r="2559" spans="1:27" x14ac:dyDescent="0.25">
      <c r="A2559" t="s">
        <v>149</v>
      </c>
      <c r="B2559" t="s">
        <v>186</v>
      </c>
      <c r="C2559" t="s">
        <v>1459</v>
      </c>
      <c r="D2559" t="s">
        <v>1325</v>
      </c>
      <c r="E2559" t="s">
        <v>1499</v>
      </c>
      <c r="F2559" t="s">
        <v>1292</v>
      </c>
      <c r="G2559" t="s">
        <v>524</v>
      </c>
      <c r="H2559" t="s">
        <v>1464</v>
      </c>
      <c r="I2559" t="s">
        <v>186</v>
      </c>
      <c r="J2559" t="s">
        <v>1377</v>
      </c>
      <c r="K2559" t="s">
        <v>1379</v>
      </c>
      <c r="L2559">
        <v>0</v>
      </c>
      <c r="M2559">
        <v>0</v>
      </c>
      <c r="N2559">
        <v>0</v>
      </c>
      <c r="O2559">
        <v>0</v>
      </c>
      <c r="P2559">
        <v>0</v>
      </c>
      <c r="Q2559">
        <v>0</v>
      </c>
      <c r="R2559">
        <v>0</v>
      </c>
      <c r="S2559">
        <v>0</v>
      </c>
      <c r="T2559">
        <v>0</v>
      </c>
      <c r="U2559">
        <v>0</v>
      </c>
      <c r="W2559" s="429">
        <f t="shared" si="53"/>
        <v>0</v>
      </c>
      <c r="X2559" s="429">
        <f t="shared" si="53"/>
        <v>0</v>
      </c>
      <c r="Y2559" s="429">
        <f t="shared" si="53"/>
        <v>0</v>
      </c>
      <c r="Z2559" s="429">
        <f t="shared" si="53"/>
        <v>0</v>
      </c>
      <c r="AA2559" s="429" t="s">
        <v>1296</v>
      </c>
    </row>
    <row r="2560" spans="1:27" x14ac:dyDescent="0.25">
      <c r="A2560" t="s">
        <v>149</v>
      </c>
      <c r="B2560" t="s">
        <v>186</v>
      </c>
      <c r="C2560" t="s">
        <v>1459</v>
      </c>
      <c r="D2560" t="s">
        <v>1325</v>
      </c>
      <c r="E2560" t="s">
        <v>1499</v>
      </c>
      <c r="F2560" t="s">
        <v>1292</v>
      </c>
      <c r="G2560" t="s">
        <v>524</v>
      </c>
      <c r="H2560" t="s">
        <v>1460</v>
      </c>
      <c r="I2560" t="s">
        <v>561</v>
      </c>
      <c r="J2560" t="s">
        <v>1377</v>
      </c>
      <c r="K2560" t="s">
        <v>1380</v>
      </c>
      <c r="L2560">
        <v>0</v>
      </c>
      <c r="M2560">
        <v>0</v>
      </c>
      <c r="N2560">
        <v>0</v>
      </c>
      <c r="O2560">
        <v>0</v>
      </c>
      <c r="P2560">
        <v>0</v>
      </c>
      <c r="Q2560">
        <v>0</v>
      </c>
      <c r="R2560">
        <v>0</v>
      </c>
      <c r="S2560">
        <v>0</v>
      </c>
      <c r="T2560">
        <v>0</v>
      </c>
      <c r="U2560">
        <v>0</v>
      </c>
      <c r="W2560" s="429">
        <f t="shared" si="53"/>
        <v>0</v>
      </c>
      <c r="X2560" s="429">
        <f t="shared" si="53"/>
        <v>0</v>
      </c>
      <c r="Y2560" s="429">
        <f t="shared" si="53"/>
        <v>0</v>
      </c>
      <c r="Z2560" s="429">
        <f t="shared" ref="W2560:Z2623" si="54">IFERROR(U2560*1,0)</f>
        <v>0</v>
      </c>
      <c r="AA2560" s="429" t="s">
        <v>1296</v>
      </c>
    </row>
    <row r="2561" spans="1:27" x14ac:dyDescent="0.25">
      <c r="A2561" t="s">
        <v>149</v>
      </c>
      <c r="B2561" t="s">
        <v>186</v>
      </c>
      <c r="C2561" t="s">
        <v>1459</v>
      </c>
      <c r="D2561" t="s">
        <v>1325</v>
      </c>
      <c r="E2561" t="s">
        <v>1499</v>
      </c>
      <c r="F2561" t="s">
        <v>1292</v>
      </c>
      <c r="G2561" t="s">
        <v>524</v>
      </c>
      <c r="H2561" t="s">
        <v>1461</v>
      </c>
      <c r="I2561" t="s">
        <v>534</v>
      </c>
      <c r="J2561" t="s">
        <v>1377</v>
      </c>
      <c r="K2561" t="s">
        <v>1380</v>
      </c>
      <c r="L2561">
        <v>0</v>
      </c>
      <c r="M2561">
        <v>1.0992579139625898</v>
      </c>
      <c r="N2561">
        <v>0</v>
      </c>
      <c r="O2561">
        <v>0</v>
      </c>
      <c r="P2561">
        <v>0</v>
      </c>
      <c r="Q2561">
        <v>0</v>
      </c>
      <c r="R2561">
        <v>0.22492824219805724</v>
      </c>
      <c r="S2561">
        <v>17.534616921235443</v>
      </c>
      <c r="T2561">
        <v>0</v>
      </c>
      <c r="U2561">
        <v>438.5903512730842</v>
      </c>
      <c r="W2561" s="429">
        <f t="shared" si="54"/>
        <v>0.22492824219805724</v>
      </c>
      <c r="X2561" s="429">
        <f t="shared" si="54"/>
        <v>17.534616921235443</v>
      </c>
      <c r="Y2561" s="429">
        <f t="shared" si="54"/>
        <v>0</v>
      </c>
      <c r="Z2561" s="429">
        <f t="shared" si="54"/>
        <v>438.5903512730842</v>
      </c>
      <c r="AA2561" s="429" t="s">
        <v>1296</v>
      </c>
    </row>
    <row r="2562" spans="1:27" x14ac:dyDescent="0.25">
      <c r="A2562" t="s">
        <v>149</v>
      </c>
      <c r="B2562" t="s">
        <v>186</v>
      </c>
      <c r="C2562" t="s">
        <v>1459</v>
      </c>
      <c r="D2562" t="s">
        <v>1325</v>
      </c>
      <c r="E2562" t="s">
        <v>1499</v>
      </c>
      <c r="F2562" t="s">
        <v>1292</v>
      </c>
      <c r="G2562" t="s">
        <v>524</v>
      </c>
      <c r="H2562" t="s">
        <v>1462</v>
      </c>
      <c r="I2562" t="s">
        <v>1463</v>
      </c>
      <c r="J2562" t="s">
        <v>1377</v>
      </c>
      <c r="K2562" t="s">
        <v>1380</v>
      </c>
      <c r="L2562">
        <v>0</v>
      </c>
      <c r="M2562">
        <v>7.4773150286106482E-2</v>
      </c>
      <c r="N2562">
        <v>0</v>
      </c>
      <c r="O2562">
        <v>0</v>
      </c>
      <c r="P2562">
        <v>0</v>
      </c>
      <c r="Q2562">
        <v>0</v>
      </c>
      <c r="R2562">
        <v>1.529995194379603E-2</v>
      </c>
      <c r="S2562">
        <v>1.1927305954382823</v>
      </c>
      <c r="T2562">
        <v>0</v>
      </c>
      <c r="U2562">
        <v>29.833564837900852</v>
      </c>
      <c r="W2562" s="429">
        <f t="shared" si="54"/>
        <v>1.529995194379603E-2</v>
      </c>
      <c r="X2562" s="429">
        <f t="shared" si="54"/>
        <v>1.1927305954382823</v>
      </c>
      <c r="Y2562" s="429">
        <f t="shared" si="54"/>
        <v>0</v>
      </c>
      <c r="Z2562" s="429">
        <f t="shared" si="54"/>
        <v>29.833564837900852</v>
      </c>
      <c r="AA2562" s="429" t="s">
        <v>1296</v>
      </c>
    </row>
    <row r="2563" spans="1:27" x14ac:dyDescent="0.25">
      <c r="A2563" t="s">
        <v>149</v>
      </c>
      <c r="B2563" t="s">
        <v>186</v>
      </c>
      <c r="C2563" t="s">
        <v>1459</v>
      </c>
      <c r="D2563" t="s">
        <v>1325</v>
      </c>
      <c r="E2563" t="s">
        <v>1499</v>
      </c>
      <c r="F2563" t="s">
        <v>1292</v>
      </c>
      <c r="G2563" t="s">
        <v>524</v>
      </c>
      <c r="H2563" t="s">
        <v>1464</v>
      </c>
      <c r="I2563" t="s">
        <v>186</v>
      </c>
      <c r="J2563" t="s">
        <v>1377</v>
      </c>
      <c r="K2563" t="s">
        <v>1380</v>
      </c>
      <c r="L2563">
        <v>0</v>
      </c>
      <c r="M2563">
        <v>1.0800683811695153</v>
      </c>
      <c r="N2563">
        <v>0</v>
      </c>
      <c r="O2563">
        <v>0</v>
      </c>
      <c r="P2563">
        <v>0</v>
      </c>
      <c r="Q2563">
        <v>0</v>
      </c>
      <c r="R2563">
        <v>0.22100171337809271</v>
      </c>
      <c r="S2563">
        <v>17.228518505067484</v>
      </c>
      <c r="T2563">
        <v>0</v>
      </c>
      <c r="U2563">
        <v>430.93396434006519</v>
      </c>
      <c r="W2563" s="429">
        <f t="shared" si="54"/>
        <v>0.22100171337809271</v>
      </c>
      <c r="X2563" s="429">
        <f t="shared" si="54"/>
        <v>17.228518505067484</v>
      </c>
      <c r="Y2563" s="429">
        <f t="shared" si="54"/>
        <v>0</v>
      </c>
      <c r="Z2563" s="429">
        <f t="shared" si="54"/>
        <v>430.93396434006519</v>
      </c>
      <c r="AA2563" s="429" t="s">
        <v>1296</v>
      </c>
    </row>
    <row r="2564" spans="1:27" x14ac:dyDescent="0.25">
      <c r="A2564" t="s">
        <v>149</v>
      </c>
      <c r="B2564" t="s">
        <v>186</v>
      </c>
      <c r="C2564" t="s">
        <v>1459</v>
      </c>
      <c r="D2564" t="s">
        <v>1325</v>
      </c>
      <c r="E2564" t="s">
        <v>1499</v>
      </c>
      <c r="F2564" t="s">
        <v>1292</v>
      </c>
      <c r="G2564" t="s">
        <v>524</v>
      </c>
      <c r="H2564" t="s">
        <v>1460</v>
      </c>
      <c r="I2564" t="s">
        <v>561</v>
      </c>
      <c r="J2564" t="s">
        <v>1382</v>
      </c>
      <c r="K2564" t="s">
        <v>1383</v>
      </c>
      <c r="L2564">
        <v>0</v>
      </c>
      <c r="M2564">
        <v>0</v>
      </c>
      <c r="N2564">
        <v>0</v>
      </c>
      <c r="O2564">
        <v>0</v>
      </c>
      <c r="P2564">
        <v>0</v>
      </c>
      <c r="Q2564">
        <v>0</v>
      </c>
      <c r="R2564">
        <v>0</v>
      </c>
      <c r="S2564">
        <v>0</v>
      </c>
      <c r="T2564">
        <v>0</v>
      </c>
      <c r="U2564">
        <v>0</v>
      </c>
      <c r="W2564" s="429">
        <f t="shared" si="54"/>
        <v>0</v>
      </c>
      <c r="X2564" s="429">
        <f t="shared" si="54"/>
        <v>0</v>
      </c>
      <c r="Y2564" s="429">
        <f t="shared" si="54"/>
        <v>0</v>
      </c>
      <c r="Z2564" s="429">
        <f t="shared" si="54"/>
        <v>0</v>
      </c>
      <c r="AA2564" s="429" t="s">
        <v>1295</v>
      </c>
    </row>
    <row r="2565" spans="1:27" x14ac:dyDescent="0.25">
      <c r="A2565" t="s">
        <v>149</v>
      </c>
      <c r="B2565" t="s">
        <v>186</v>
      </c>
      <c r="C2565" t="s">
        <v>1459</v>
      </c>
      <c r="D2565" t="s">
        <v>1325</v>
      </c>
      <c r="E2565" t="s">
        <v>1499</v>
      </c>
      <c r="F2565" t="s">
        <v>1292</v>
      </c>
      <c r="G2565" t="s">
        <v>524</v>
      </c>
      <c r="H2565" t="s">
        <v>1461</v>
      </c>
      <c r="I2565" t="s">
        <v>534</v>
      </c>
      <c r="J2565" t="s">
        <v>1382</v>
      </c>
      <c r="K2565" t="s">
        <v>1383</v>
      </c>
      <c r="L2565">
        <v>6.4014503504584566</v>
      </c>
      <c r="M2565">
        <v>0.41071445085933783</v>
      </c>
      <c r="N2565">
        <v>1.6344969183228288</v>
      </c>
      <c r="O2565">
        <v>1.1937948603565007E-2</v>
      </c>
      <c r="P2565">
        <v>0.24122208599899511</v>
      </c>
      <c r="Q2565">
        <v>0.24122208599899511</v>
      </c>
      <c r="R2565">
        <v>1060.3298855093838</v>
      </c>
      <c r="S2565">
        <v>2.7625275280656905E-2</v>
      </c>
      <c r="T2565">
        <v>3.3337683582115404E-2</v>
      </c>
      <c r="U2565">
        <v>1070.9551470988706</v>
      </c>
      <c r="W2565" s="429">
        <f t="shared" si="54"/>
        <v>1060.3298855093838</v>
      </c>
      <c r="X2565" s="429">
        <f t="shared" si="54"/>
        <v>2.7625275280656905E-2</v>
      </c>
      <c r="Y2565" s="429">
        <f t="shared" si="54"/>
        <v>3.3337683582115404E-2</v>
      </c>
      <c r="Z2565" s="429">
        <f t="shared" si="54"/>
        <v>1070.9551470988706</v>
      </c>
      <c r="AA2565" s="429" t="s">
        <v>1295</v>
      </c>
    </row>
    <row r="2566" spans="1:27" x14ac:dyDescent="0.25">
      <c r="A2566" t="s">
        <v>149</v>
      </c>
      <c r="B2566" t="s">
        <v>186</v>
      </c>
      <c r="C2566" t="s">
        <v>1459</v>
      </c>
      <c r="D2566" t="s">
        <v>1325</v>
      </c>
      <c r="E2566" t="s">
        <v>1499</v>
      </c>
      <c r="F2566" t="s">
        <v>1292</v>
      </c>
      <c r="G2566" t="s">
        <v>524</v>
      </c>
      <c r="H2566" t="s">
        <v>1462</v>
      </c>
      <c r="I2566" t="s">
        <v>1463</v>
      </c>
      <c r="J2566" t="s">
        <v>1382</v>
      </c>
      <c r="K2566" t="s">
        <v>1383</v>
      </c>
      <c r="L2566">
        <v>0.43327666605624593</v>
      </c>
      <c r="M2566">
        <v>2.7798854669975087E-2</v>
      </c>
      <c r="N2566">
        <v>0.11062951935562612</v>
      </c>
      <c r="O2566">
        <v>8.0800979267659639E-4</v>
      </c>
      <c r="P2566">
        <v>1.6326909603117123E-2</v>
      </c>
      <c r="Q2566">
        <v>1.6326909603117123E-2</v>
      </c>
      <c r="R2566">
        <v>71.767517134676282</v>
      </c>
      <c r="S2566">
        <v>1.8697930183324515E-3</v>
      </c>
      <c r="T2566">
        <v>2.2564324654119252E-3</v>
      </c>
      <c r="U2566">
        <v>72.486678834827345</v>
      </c>
      <c r="W2566" s="429">
        <f t="shared" si="54"/>
        <v>71.767517134676282</v>
      </c>
      <c r="X2566" s="429">
        <f t="shared" si="54"/>
        <v>1.8697930183324515E-3</v>
      </c>
      <c r="Y2566" s="429">
        <f t="shared" si="54"/>
        <v>2.2564324654119252E-3</v>
      </c>
      <c r="Z2566" s="429">
        <f t="shared" si="54"/>
        <v>72.486678834827345</v>
      </c>
      <c r="AA2566" s="429" t="s">
        <v>1295</v>
      </c>
    </row>
    <row r="2567" spans="1:27" x14ac:dyDescent="0.25">
      <c r="A2567" t="s">
        <v>149</v>
      </c>
      <c r="B2567" t="s">
        <v>186</v>
      </c>
      <c r="C2567" t="s">
        <v>1459</v>
      </c>
      <c r="D2567" t="s">
        <v>1325</v>
      </c>
      <c r="E2567" t="s">
        <v>1499</v>
      </c>
      <c r="F2567" t="s">
        <v>1292</v>
      </c>
      <c r="G2567" t="s">
        <v>524</v>
      </c>
      <c r="H2567" t="s">
        <v>1464</v>
      </c>
      <c r="I2567" t="s">
        <v>186</v>
      </c>
      <c r="J2567" t="s">
        <v>1382</v>
      </c>
      <c r="K2567" t="s">
        <v>1383</v>
      </c>
      <c r="L2567">
        <v>1.2658475145564829</v>
      </c>
      <c r="M2567">
        <v>8.1216261682868371E-2</v>
      </c>
      <c r="N2567">
        <v>0.32321173301937822</v>
      </c>
      <c r="O2567">
        <v>2.3606560609571144E-3</v>
      </c>
      <c r="P2567">
        <v>4.7700186879695121E-2</v>
      </c>
      <c r="Q2567">
        <v>4.7700186879695121E-2</v>
      </c>
      <c r="R2567">
        <v>209.67372653072084</v>
      </c>
      <c r="S2567">
        <v>5.462728622186966E-3</v>
      </c>
      <c r="T2567">
        <v>6.5923223009093481E-3</v>
      </c>
      <c r="U2567">
        <v>211.7748067919465</v>
      </c>
      <c r="W2567" s="429">
        <f t="shared" si="54"/>
        <v>209.67372653072084</v>
      </c>
      <c r="X2567" s="429">
        <f t="shared" si="54"/>
        <v>5.462728622186966E-3</v>
      </c>
      <c r="Y2567" s="429">
        <f t="shared" si="54"/>
        <v>6.5923223009093481E-3</v>
      </c>
      <c r="Z2567" s="429">
        <f t="shared" si="54"/>
        <v>211.7748067919465</v>
      </c>
      <c r="AA2567" s="429" t="s">
        <v>1295</v>
      </c>
    </row>
    <row r="2568" spans="1:27" x14ac:dyDescent="0.25">
      <c r="A2568" t="s">
        <v>149</v>
      </c>
      <c r="B2568" t="s">
        <v>186</v>
      </c>
      <c r="C2568" t="s">
        <v>1459</v>
      </c>
      <c r="D2568" t="s">
        <v>1325</v>
      </c>
      <c r="E2568" t="s">
        <v>1499</v>
      </c>
      <c r="F2568" t="s">
        <v>1292</v>
      </c>
      <c r="G2568" t="s">
        <v>524</v>
      </c>
      <c r="H2568" t="s">
        <v>1460</v>
      </c>
      <c r="I2568" t="s">
        <v>561</v>
      </c>
      <c r="J2568" t="s">
        <v>1381</v>
      </c>
      <c r="K2568" t="s">
        <v>1364</v>
      </c>
      <c r="L2568">
        <v>0</v>
      </c>
      <c r="M2568">
        <v>0</v>
      </c>
      <c r="N2568">
        <v>0</v>
      </c>
      <c r="O2568">
        <v>0</v>
      </c>
      <c r="P2568">
        <v>0</v>
      </c>
      <c r="Q2568">
        <v>0</v>
      </c>
      <c r="R2568">
        <v>0</v>
      </c>
      <c r="S2568">
        <v>0</v>
      </c>
      <c r="T2568">
        <v>0</v>
      </c>
      <c r="U2568">
        <v>0</v>
      </c>
      <c r="W2568" s="429">
        <f t="shared" si="54"/>
        <v>0</v>
      </c>
      <c r="X2568" s="429">
        <f t="shared" si="54"/>
        <v>0</v>
      </c>
      <c r="Y2568" s="429">
        <f t="shared" si="54"/>
        <v>0</v>
      </c>
      <c r="Z2568" s="429">
        <f t="shared" si="54"/>
        <v>0</v>
      </c>
      <c r="AA2568" s="429" t="s">
        <v>1295</v>
      </c>
    </row>
    <row r="2569" spans="1:27" x14ac:dyDescent="0.25">
      <c r="A2569" t="s">
        <v>149</v>
      </c>
      <c r="B2569" t="s">
        <v>186</v>
      </c>
      <c r="C2569" t="s">
        <v>1459</v>
      </c>
      <c r="D2569" t="s">
        <v>1325</v>
      </c>
      <c r="E2569" t="s">
        <v>1499</v>
      </c>
      <c r="F2569" t="s">
        <v>1292</v>
      </c>
      <c r="G2569" t="s">
        <v>524</v>
      </c>
      <c r="H2569" t="s">
        <v>1461</v>
      </c>
      <c r="I2569" t="s">
        <v>534</v>
      </c>
      <c r="J2569" t="s">
        <v>1381</v>
      </c>
      <c r="K2569" t="s">
        <v>1364</v>
      </c>
      <c r="L2569">
        <v>1952.9024688186253</v>
      </c>
      <c r="M2569">
        <v>976.45123440931263</v>
      </c>
      <c r="N2569">
        <v>3905.8049376372505</v>
      </c>
      <c r="O2569">
        <v>2.0834872554101684</v>
      </c>
      <c r="P2569">
        <v>65.2588429707736</v>
      </c>
      <c r="Q2569">
        <v>65.2588429707736</v>
      </c>
      <c r="R2569">
        <v>263516.65224226314</v>
      </c>
      <c r="S2569">
        <v>4.9701367831434009</v>
      </c>
      <c r="T2569">
        <v>0.49701367831434018</v>
      </c>
      <c r="U2569">
        <v>263789.01573797944</v>
      </c>
      <c r="W2569" s="429">
        <f t="shared" si="54"/>
        <v>263516.65224226314</v>
      </c>
      <c r="X2569" s="429">
        <f t="shared" si="54"/>
        <v>4.9701367831434009</v>
      </c>
      <c r="Y2569" s="429">
        <f t="shared" si="54"/>
        <v>0.49701367831434018</v>
      </c>
      <c r="Z2569" s="429">
        <f t="shared" si="54"/>
        <v>263789.01573797944</v>
      </c>
      <c r="AA2569" s="429" t="s">
        <v>1295</v>
      </c>
    </row>
    <row r="2570" spans="1:27" x14ac:dyDescent="0.25">
      <c r="A2570" t="s">
        <v>149</v>
      </c>
      <c r="B2570" t="s">
        <v>186</v>
      </c>
      <c r="C2570" t="s">
        <v>1459</v>
      </c>
      <c r="D2570" t="s">
        <v>1325</v>
      </c>
      <c r="E2570" t="s">
        <v>1499</v>
      </c>
      <c r="F2570" t="s">
        <v>1292</v>
      </c>
      <c r="G2570" t="s">
        <v>524</v>
      </c>
      <c r="H2570" t="s">
        <v>1462</v>
      </c>
      <c r="I2570" t="s">
        <v>1463</v>
      </c>
      <c r="J2570" t="s">
        <v>1381</v>
      </c>
      <c r="K2570" t="s">
        <v>1364</v>
      </c>
      <c r="L2570">
        <v>132.18052542767074</v>
      </c>
      <c r="M2570">
        <v>66.090262713835372</v>
      </c>
      <c r="N2570">
        <v>264.36105085534149</v>
      </c>
      <c r="O2570">
        <v>0.14101904449358804</v>
      </c>
      <c r="P2570">
        <v>4.4169887080417443</v>
      </c>
      <c r="Q2570">
        <v>4.4169887080417443</v>
      </c>
      <c r="R2570">
        <v>17835.898161055637</v>
      </c>
      <c r="S2570">
        <v>0.33639943721342203</v>
      </c>
      <c r="T2570">
        <v>3.36399437213422E-2</v>
      </c>
      <c r="U2570">
        <v>17854.332850214934</v>
      </c>
      <c r="W2570" s="429">
        <f t="shared" si="54"/>
        <v>17835.898161055637</v>
      </c>
      <c r="X2570" s="429">
        <f t="shared" si="54"/>
        <v>0.33639943721342203</v>
      </c>
      <c r="Y2570" s="429">
        <f t="shared" si="54"/>
        <v>3.36399437213422E-2</v>
      </c>
      <c r="Z2570" s="429">
        <f t="shared" si="54"/>
        <v>17854.332850214934</v>
      </c>
      <c r="AA2570" s="429" t="s">
        <v>1295</v>
      </c>
    </row>
    <row r="2571" spans="1:27" x14ac:dyDescent="0.25">
      <c r="A2571" t="s">
        <v>149</v>
      </c>
      <c r="B2571" t="s">
        <v>186</v>
      </c>
      <c r="C2571" t="s">
        <v>1459</v>
      </c>
      <c r="D2571" t="s">
        <v>1325</v>
      </c>
      <c r="E2571" t="s">
        <v>1499</v>
      </c>
      <c r="F2571" t="s">
        <v>1292</v>
      </c>
      <c r="G2571" t="s">
        <v>524</v>
      </c>
      <c r="H2571" t="s">
        <v>1464</v>
      </c>
      <c r="I2571" t="s">
        <v>186</v>
      </c>
      <c r="J2571" t="s">
        <v>1381</v>
      </c>
      <c r="K2571" t="s">
        <v>1364</v>
      </c>
      <c r="L2571">
        <v>386.17447624946931</v>
      </c>
      <c r="M2571">
        <v>193.08723812473465</v>
      </c>
      <c r="N2571">
        <v>772.34895249893862</v>
      </c>
      <c r="O2571">
        <v>0.41199681626558071</v>
      </c>
      <c r="P2571">
        <v>12.904535637219997</v>
      </c>
      <c r="Q2571">
        <v>12.904535637219997</v>
      </c>
      <c r="R2571">
        <v>52108.80050975077</v>
      </c>
      <c r="S2571">
        <v>0.98281404205489942</v>
      </c>
      <c r="T2571">
        <v>9.8281404205489947E-2</v>
      </c>
      <c r="U2571">
        <v>52162.658719255378</v>
      </c>
      <c r="W2571" s="429">
        <f t="shared" si="54"/>
        <v>52108.80050975077</v>
      </c>
      <c r="X2571" s="429">
        <f t="shared" si="54"/>
        <v>0.98281404205489942</v>
      </c>
      <c r="Y2571" s="429">
        <f t="shared" si="54"/>
        <v>9.8281404205489947E-2</v>
      </c>
      <c r="Z2571" s="429">
        <f t="shared" si="54"/>
        <v>52162.658719255378</v>
      </c>
      <c r="AA2571" s="429" t="s">
        <v>1295</v>
      </c>
    </row>
    <row r="2572" spans="1:27" x14ac:dyDescent="0.25">
      <c r="A2572" t="s">
        <v>149</v>
      </c>
      <c r="B2572" t="s">
        <v>186</v>
      </c>
      <c r="C2572" t="s">
        <v>1459</v>
      </c>
      <c r="D2572" t="s">
        <v>1325</v>
      </c>
      <c r="E2572" t="s">
        <v>1499</v>
      </c>
      <c r="F2572" t="s">
        <v>1292</v>
      </c>
      <c r="G2572" t="s">
        <v>524</v>
      </c>
      <c r="H2572" t="s">
        <v>1460</v>
      </c>
      <c r="I2572" t="s">
        <v>561</v>
      </c>
      <c r="J2572" t="s">
        <v>1466</v>
      </c>
      <c r="K2572" t="s">
        <v>1331</v>
      </c>
      <c r="L2572">
        <v>0</v>
      </c>
      <c r="M2572">
        <v>0</v>
      </c>
      <c r="N2572">
        <v>0</v>
      </c>
      <c r="O2572">
        <v>0</v>
      </c>
      <c r="P2572">
        <v>0</v>
      </c>
      <c r="Q2572">
        <v>0</v>
      </c>
      <c r="R2572">
        <v>0</v>
      </c>
      <c r="S2572">
        <v>0</v>
      </c>
      <c r="T2572">
        <v>0</v>
      </c>
      <c r="U2572">
        <v>0</v>
      </c>
      <c r="W2572" s="429">
        <f t="shared" si="54"/>
        <v>0</v>
      </c>
      <c r="X2572" s="429">
        <f t="shared" si="54"/>
        <v>0</v>
      </c>
      <c r="Y2572" s="429">
        <f t="shared" si="54"/>
        <v>0</v>
      </c>
      <c r="Z2572" s="429">
        <f t="shared" si="54"/>
        <v>0</v>
      </c>
      <c r="AA2572" s="429" t="s">
        <v>1296</v>
      </c>
    </row>
    <row r="2573" spans="1:27" x14ac:dyDescent="0.25">
      <c r="A2573" t="s">
        <v>149</v>
      </c>
      <c r="B2573" t="s">
        <v>186</v>
      </c>
      <c r="C2573" t="s">
        <v>1459</v>
      </c>
      <c r="D2573" t="s">
        <v>1325</v>
      </c>
      <c r="E2573" t="s">
        <v>1499</v>
      </c>
      <c r="F2573" t="s">
        <v>1292</v>
      </c>
      <c r="G2573" t="s">
        <v>524</v>
      </c>
      <c r="H2573" t="s">
        <v>1461</v>
      </c>
      <c r="I2573" t="s">
        <v>534</v>
      </c>
      <c r="J2573" t="s">
        <v>1466</v>
      </c>
      <c r="K2573" t="s">
        <v>1331</v>
      </c>
      <c r="L2573">
        <v>0</v>
      </c>
      <c r="M2573">
        <v>0</v>
      </c>
      <c r="N2573">
        <v>0</v>
      </c>
      <c r="O2573">
        <v>0</v>
      </c>
      <c r="P2573">
        <v>0</v>
      </c>
      <c r="Q2573">
        <v>0</v>
      </c>
      <c r="R2573">
        <v>0</v>
      </c>
      <c r="S2573">
        <v>0</v>
      </c>
      <c r="T2573">
        <v>0</v>
      </c>
      <c r="U2573">
        <v>0</v>
      </c>
      <c r="W2573" s="429">
        <f t="shared" si="54"/>
        <v>0</v>
      </c>
      <c r="X2573" s="429">
        <f t="shared" si="54"/>
        <v>0</v>
      </c>
      <c r="Y2573" s="429">
        <f t="shared" si="54"/>
        <v>0</v>
      </c>
      <c r="Z2573" s="429">
        <f t="shared" si="54"/>
        <v>0</v>
      </c>
      <c r="AA2573" s="429" t="s">
        <v>1296</v>
      </c>
    </row>
    <row r="2574" spans="1:27" x14ac:dyDescent="0.25">
      <c r="A2574" t="s">
        <v>149</v>
      </c>
      <c r="B2574" t="s">
        <v>186</v>
      </c>
      <c r="C2574" t="s">
        <v>1459</v>
      </c>
      <c r="D2574" t="s">
        <v>1325</v>
      </c>
      <c r="E2574" t="s">
        <v>1499</v>
      </c>
      <c r="F2574" t="s">
        <v>1292</v>
      </c>
      <c r="G2574" t="s">
        <v>524</v>
      </c>
      <c r="H2574" t="s">
        <v>1462</v>
      </c>
      <c r="I2574" t="s">
        <v>1463</v>
      </c>
      <c r="J2574" t="s">
        <v>1466</v>
      </c>
      <c r="K2574" t="s">
        <v>1331</v>
      </c>
      <c r="L2574">
        <v>0</v>
      </c>
      <c r="M2574">
        <v>0</v>
      </c>
      <c r="N2574">
        <v>0</v>
      </c>
      <c r="O2574">
        <v>0</v>
      </c>
      <c r="P2574">
        <v>0</v>
      </c>
      <c r="Q2574">
        <v>0</v>
      </c>
      <c r="R2574">
        <v>0</v>
      </c>
      <c r="S2574">
        <v>0</v>
      </c>
      <c r="T2574">
        <v>0</v>
      </c>
      <c r="U2574">
        <v>0</v>
      </c>
      <c r="W2574" s="429">
        <f t="shared" si="54"/>
        <v>0</v>
      </c>
      <c r="X2574" s="429">
        <f t="shared" si="54"/>
        <v>0</v>
      </c>
      <c r="Y2574" s="429">
        <f t="shared" si="54"/>
        <v>0</v>
      </c>
      <c r="Z2574" s="429">
        <f t="shared" si="54"/>
        <v>0</v>
      </c>
      <c r="AA2574" s="429" t="s">
        <v>1296</v>
      </c>
    </row>
    <row r="2575" spans="1:27" x14ac:dyDescent="0.25">
      <c r="A2575" t="s">
        <v>149</v>
      </c>
      <c r="B2575" t="s">
        <v>186</v>
      </c>
      <c r="C2575" t="s">
        <v>1459</v>
      </c>
      <c r="D2575" t="s">
        <v>1325</v>
      </c>
      <c r="E2575" t="s">
        <v>1499</v>
      </c>
      <c r="F2575" t="s">
        <v>1292</v>
      </c>
      <c r="G2575" t="s">
        <v>524</v>
      </c>
      <c r="H2575" t="s">
        <v>1464</v>
      </c>
      <c r="I2575" t="s">
        <v>186</v>
      </c>
      <c r="J2575" t="s">
        <v>1466</v>
      </c>
      <c r="K2575" t="s">
        <v>1331</v>
      </c>
      <c r="L2575">
        <v>0</v>
      </c>
      <c r="M2575">
        <v>0</v>
      </c>
      <c r="N2575">
        <v>0</v>
      </c>
      <c r="O2575">
        <v>0</v>
      </c>
      <c r="P2575">
        <v>0</v>
      </c>
      <c r="Q2575">
        <v>0</v>
      </c>
      <c r="R2575">
        <v>0</v>
      </c>
      <c r="S2575">
        <v>0</v>
      </c>
      <c r="T2575">
        <v>0</v>
      </c>
      <c r="U2575">
        <v>0</v>
      </c>
      <c r="W2575" s="429">
        <f t="shared" si="54"/>
        <v>0</v>
      </c>
      <c r="X2575" s="429">
        <f t="shared" si="54"/>
        <v>0</v>
      </c>
      <c r="Y2575" s="429">
        <f t="shared" si="54"/>
        <v>0</v>
      </c>
      <c r="Z2575" s="429">
        <f t="shared" si="54"/>
        <v>0</v>
      </c>
      <c r="AA2575" s="429" t="s">
        <v>1296</v>
      </c>
    </row>
    <row r="2576" spans="1:27" x14ac:dyDescent="0.25">
      <c r="A2576" t="s">
        <v>149</v>
      </c>
      <c r="B2576" t="s">
        <v>186</v>
      </c>
      <c r="C2576" t="s">
        <v>1459</v>
      </c>
      <c r="D2576" t="s">
        <v>1325</v>
      </c>
      <c r="E2576" t="s">
        <v>1499</v>
      </c>
      <c r="F2576" t="s">
        <v>1292</v>
      </c>
      <c r="G2576" t="s">
        <v>524</v>
      </c>
      <c r="H2576" t="s">
        <v>1460</v>
      </c>
      <c r="I2576" t="s">
        <v>561</v>
      </c>
      <c r="J2576" t="s">
        <v>1466</v>
      </c>
      <c r="K2576" t="s">
        <v>1333</v>
      </c>
      <c r="L2576">
        <v>0</v>
      </c>
      <c r="M2576">
        <v>0</v>
      </c>
      <c r="N2576">
        <v>0</v>
      </c>
      <c r="O2576">
        <v>0</v>
      </c>
      <c r="P2576">
        <v>0</v>
      </c>
      <c r="Q2576">
        <v>0</v>
      </c>
      <c r="R2576">
        <v>0</v>
      </c>
      <c r="S2576">
        <v>0</v>
      </c>
      <c r="T2576">
        <v>0</v>
      </c>
      <c r="U2576">
        <v>0</v>
      </c>
      <c r="W2576" s="429">
        <f t="shared" si="54"/>
        <v>0</v>
      </c>
      <c r="X2576" s="429">
        <f t="shared" si="54"/>
        <v>0</v>
      </c>
      <c r="Y2576" s="429">
        <f t="shared" si="54"/>
        <v>0</v>
      </c>
      <c r="Z2576" s="429">
        <f t="shared" si="54"/>
        <v>0</v>
      </c>
      <c r="AA2576" s="429" t="s">
        <v>1296</v>
      </c>
    </row>
    <row r="2577" spans="1:27" x14ac:dyDescent="0.25">
      <c r="A2577" t="s">
        <v>149</v>
      </c>
      <c r="B2577" t="s">
        <v>186</v>
      </c>
      <c r="C2577" t="s">
        <v>1459</v>
      </c>
      <c r="D2577" t="s">
        <v>1325</v>
      </c>
      <c r="E2577" t="s">
        <v>1499</v>
      </c>
      <c r="F2577" t="s">
        <v>1292</v>
      </c>
      <c r="G2577" t="s">
        <v>524</v>
      </c>
      <c r="H2577" t="s">
        <v>1461</v>
      </c>
      <c r="I2577" t="s">
        <v>534</v>
      </c>
      <c r="J2577" t="s">
        <v>1466</v>
      </c>
      <c r="K2577" t="s">
        <v>1333</v>
      </c>
      <c r="L2577">
        <v>0</v>
      </c>
      <c r="M2577">
        <v>2.3553799362390215E-2</v>
      </c>
      <c r="N2577">
        <v>0</v>
      </c>
      <c r="O2577">
        <v>0</v>
      </c>
      <c r="P2577">
        <v>0</v>
      </c>
      <c r="Q2577">
        <v>0</v>
      </c>
      <c r="R2577">
        <v>5.5621133334462385E-2</v>
      </c>
      <c r="S2577">
        <v>0.92612593106690699</v>
      </c>
      <c r="T2577">
        <v>0</v>
      </c>
      <c r="U2577">
        <v>23.208769410007136</v>
      </c>
      <c r="W2577" s="429">
        <f t="shared" si="54"/>
        <v>5.5621133334462385E-2</v>
      </c>
      <c r="X2577" s="429">
        <f t="shared" si="54"/>
        <v>0.92612593106690699</v>
      </c>
      <c r="Y2577" s="429">
        <f t="shared" si="54"/>
        <v>0</v>
      </c>
      <c r="Z2577" s="429">
        <f t="shared" si="54"/>
        <v>23.208769410007136</v>
      </c>
      <c r="AA2577" s="429" t="s">
        <v>1296</v>
      </c>
    </row>
    <row r="2578" spans="1:27" x14ac:dyDescent="0.25">
      <c r="A2578" t="s">
        <v>149</v>
      </c>
      <c r="B2578" t="s">
        <v>186</v>
      </c>
      <c r="C2578" t="s">
        <v>1459</v>
      </c>
      <c r="D2578" t="s">
        <v>1325</v>
      </c>
      <c r="E2578" t="s">
        <v>1499</v>
      </c>
      <c r="F2578" t="s">
        <v>1292</v>
      </c>
      <c r="G2578" t="s">
        <v>524</v>
      </c>
      <c r="H2578" t="s">
        <v>1462</v>
      </c>
      <c r="I2578" t="s">
        <v>1463</v>
      </c>
      <c r="J2578" t="s">
        <v>1466</v>
      </c>
      <c r="K2578" t="s">
        <v>1333</v>
      </c>
      <c r="L2578">
        <v>0</v>
      </c>
      <c r="M2578">
        <v>4.7107598724780431E-3</v>
      </c>
      <c r="N2578">
        <v>0</v>
      </c>
      <c r="O2578">
        <v>0</v>
      </c>
      <c r="P2578">
        <v>0</v>
      </c>
      <c r="Q2578">
        <v>0</v>
      </c>
      <c r="R2578">
        <v>1.1124226666892478E-2</v>
      </c>
      <c r="S2578">
        <v>0.18522518621338144</v>
      </c>
      <c r="T2578">
        <v>0</v>
      </c>
      <c r="U2578">
        <v>4.6417538820014279</v>
      </c>
      <c r="W2578" s="429">
        <f t="shared" si="54"/>
        <v>1.1124226666892478E-2</v>
      </c>
      <c r="X2578" s="429">
        <f t="shared" si="54"/>
        <v>0.18522518621338144</v>
      </c>
      <c r="Y2578" s="429">
        <f t="shared" si="54"/>
        <v>0</v>
      </c>
      <c r="Z2578" s="429">
        <f t="shared" si="54"/>
        <v>4.6417538820014279</v>
      </c>
      <c r="AA2578" s="429" t="s">
        <v>1296</v>
      </c>
    </row>
    <row r="2579" spans="1:27" x14ac:dyDescent="0.25">
      <c r="A2579" t="s">
        <v>149</v>
      </c>
      <c r="B2579" t="s">
        <v>186</v>
      </c>
      <c r="C2579" t="s">
        <v>1459</v>
      </c>
      <c r="D2579" t="s">
        <v>1325</v>
      </c>
      <c r="E2579" t="s">
        <v>1499</v>
      </c>
      <c r="F2579" t="s">
        <v>1292</v>
      </c>
      <c r="G2579" t="s">
        <v>524</v>
      </c>
      <c r="H2579" t="s">
        <v>1464</v>
      </c>
      <c r="I2579" t="s">
        <v>186</v>
      </c>
      <c r="J2579" t="s">
        <v>1466</v>
      </c>
      <c r="K2579" t="s">
        <v>1333</v>
      </c>
      <c r="L2579">
        <v>0</v>
      </c>
      <c r="M2579">
        <v>0.37215002992576546</v>
      </c>
      <c r="N2579">
        <v>0</v>
      </c>
      <c r="O2579">
        <v>0</v>
      </c>
      <c r="P2579">
        <v>0</v>
      </c>
      <c r="Q2579">
        <v>0</v>
      </c>
      <c r="R2579">
        <v>0.87881390668450587</v>
      </c>
      <c r="S2579">
        <v>14.632789710857134</v>
      </c>
      <c r="T2579">
        <v>0</v>
      </c>
      <c r="U2579">
        <v>366.69855667811282</v>
      </c>
      <c r="W2579" s="429">
        <f t="shared" si="54"/>
        <v>0.87881390668450587</v>
      </c>
      <c r="X2579" s="429">
        <f t="shared" si="54"/>
        <v>14.632789710857134</v>
      </c>
      <c r="Y2579" s="429">
        <f t="shared" si="54"/>
        <v>0</v>
      </c>
      <c r="Z2579" s="429">
        <f t="shared" si="54"/>
        <v>366.69855667811282</v>
      </c>
      <c r="AA2579" s="429" t="s">
        <v>1296</v>
      </c>
    </row>
    <row r="2580" spans="1:27" x14ac:dyDescent="0.25">
      <c r="A2580" t="s">
        <v>149</v>
      </c>
      <c r="B2580" t="s">
        <v>186</v>
      </c>
      <c r="C2580" t="s">
        <v>1459</v>
      </c>
      <c r="D2580" t="s">
        <v>1325</v>
      </c>
      <c r="E2580" t="s">
        <v>1499</v>
      </c>
      <c r="F2580" t="s">
        <v>1292</v>
      </c>
      <c r="G2580" t="s">
        <v>524</v>
      </c>
      <c r="H2580" t="s">
        <v>1460</v>
      </c>
      <c r="I2580" t="s">
        <v>561</v>
      </c>
      <c r="J2580" t="s">
        <v>1467</v>
      </c>
      <c r="K2580" t="s">
        <v>1468</v>
      </c>
      <c r="L2580">
        <v>0</v>
      </c>
      <c r="M2580">
        <v>0</v>
      </c>
      <c r="N2580">
        <v>0</v>
      </c>
      <c r="O2580">
        <v>0</v>
      </c>
      <c r="P2580">
        <v>0</v>
      </c>
      <c r="Q2580">
        <v>0</v>
      </c>
      <c r="R2580">
        <v>0</v>
      </c>
      <c r="S2580">
        <v>0</v>
      </c>
      <c r="T2580">
        <v>0</v>
      </c>
      <c r="U2580">
        <v>0</v>
      </c>
      <c r="W2580" s="429">
        <f t="shared" si="54"/>
        <v>0</v>
      </c>
      <c r="X2580" s="429">
        <f t="shared" si="54"/>
        <v>0</v>
      </c>
      <c r="Y2580" s="429">
        <f t="shared" si="54"/>
        <v>0</v>
      </c>
      <c r="Z2580" s="429">
        <f t="shared" si="54"/>
        <v>0</v>
      </c>
      <c r="AA2580" s="429" t="s">
        <v>1296</v>
      </c>
    </row>
    <row r="2581" spans="1:27" x14ac:dyDescent="0.25">
      <c r="A2581" t="s">
        <v>149</v>
      </c>
      <c r="B2581" t="s">
        <v>186</v>
      </c>
      <c r="C2581" t="s">
        <v>1459</v>
      </c>
      <c r="D2581" t="s">
        <v>1325</v>
      </c>
      <c r="E2581" t="s">
        <v>1499</v>
      </c>
      <c r="F2581" t="s">
        <v>1292</v>
      </c>
      <c r="G2581" t="s">
        <v>524</v>
      </c>
      <c r="H2581" t="s">
        <v>1461</v>
      </c>
      <c r="I2581" t="s">
        <v>534</v>
      </c>
      <c r="J2581" t="s">
        <v>1467</v>
      </c>
      <c r="K2581" t="s">
        <v>1468</v>
      </c>
      <c r="L2581">
        <v>0</v>
      </c>
      <c r="M2581">
        <v>0</v>
      </c>
      <c r="N2581">
        <v>0</v>
      </c>
      <c r="O2581">
        <v>0</v>
      </c>
      <c r="P2581">
        <v>0</v>
      </c>
      <c r="Q2581">
        <v>0</v>
      </c>
      <c r="R2581">
        <v>0</v>
      </c>
      <c r="S2581">
        <v>0</v>
      </c>
      <c r="T2581">
        <v>0</v>
      </c>
      <c r="U2581">
        <v>0</v>
      </c>
      <c r="W2581" s="429">
        <f t="shared" si="54"/>
        <v>0</v>
      </c>
      <c r="X2581" s="429">
        <f t="shared" si="54"/>
        <v>0</v>
      </c>
      <c r="Y2581" s="429">
        <f t="shared" si="54"/>
        <v>0</v>
      </c>
      <c r="Z2581" s="429">
        <f t="shared" si="54"/>
        <v>0</v>
      </c>
      <c r="AA2581" s="429" t="s">
        <v>1296</v>
      </c>
    </row>
    <row r="2582" spans="1:27" x14ac:dyDescent="0.25">
      <c r="A2582" t="s">
        <v>149</v>
      </c>
      <c r="B2582" t="s">
        <v>186</v>
      </c>
      <c r="C2582" t="s">
        <v>1459</v>
      </c>
      <c r="D2582" t="s">
        <v>1325</v>
      </c>
      <c r="E2582" t="s">
        <v>1499</v>
      </c>
      <c r="F2582" t="s">
        <v>1292</v>
      </c>
      <c r="G2582" t="s">
        <v>524</v>
      </c>
      <c r="H2582" t="s">
        <v>1462</v>
      </c>
      <c r="I2582" t="s">
        <v>1463</v>
      </c>
      <c r="J2582" t="s">
        <v>1467</v>
      </c>
      <c r="K2582" t="s">
        <v>1468</v>
      </c>
      <c r="L2582">
        <v>0</v>
      </c>
      <c r="M2582">
        <v>0</v>
      </c>
      <c r="N2582">
        <v>0</v>
      </c>
      <c r="O2582">
        <v>0</v>
      </c>
      <c r="P2582">
        <v>0</v>
      </c>
      <c r="Q2582">
        <v>0</v>
      </c>
      <c r="R2582">
        <v>0</v>
      </c>
      <c r="S2582">
        <v>0</v>
      </c>
      <c r="T2582">
        <v>0</v>
      </c>
      <c r="U2582">
        <v>0</v>
      </c>
      <c r="W2582" s="429">
        <f t="shared" si="54"/>
        <v>0</v>
      </c>
      <c r="X2582" s="429">
        <f t="shared" si="54"/>
        <v>0</v>
      </c>
      <c r="Y2582" s="429">
        <f t="shared" si="54"/>
        <v>0</v>
      </c>
      <c r="Z2582" s="429">
        <f t="shared" si="54"/>
        <v>0</v>
      </c>
      <c r="AA2582" s="429" t="s">
        <v>1296</v>
      </c>
    </row>
    <row r="2583" spans="1:27" x14ac:dyDescent="0.25">
      <c r="A2583" t="s">
        <v>149</v>
      </c>
      <c r="B2583" t="s">
        <v>186</v>
      </c>
      <c r="C2583" t="s">
        <v>1459</v>
      </c>
      <c r="D2583" t="s">
        <v>1325</v>
      </c>
      <c r="E2583" t="s">
        <v>1499</v>
      </c>
      <c r="F2583" t="s">
        <v>1292</v>
      </c>
      <c r="G2583" t="s">
        <v>524</v>
      </c>
      <c r="H2583" t="s">
        <v>1464</v>
      </c>
      <c r="I2583" t="s">
        <v>186</v>
      </c>
      <c r="J2583" t="s">
        <v>1467</v>
      </c>
      <c r="K2583" t="s">
        <v>1468</v>
      </c>
      <c r="L2583">
        <v>0</v>
      </c>
      <c r="M2583">
        <v>0</v>
      </c>
      <c r="N2583">
        <v>0</v>
      </c>
      <c r="O2583">
        <v>0</v>
      </c>
      <c r="P2583">
        <v>0</v>
      </c>
      <c r="Q2583">
        <v>0</v>
      </c>
      <c r="R2583">
        <v>0</v>
      </c>
      <c r="S2583">
        <v>0</v>
      </c>
      <c r="T2583">
        <v>0</v>
      </c>
      <c r="U2583">
        <v>0</v>
      </c>
      <c r="W2583" s="429">
        <f t="shared" si="54"/>
        <v>0</v>
      </c>
      <c r="X2583" s="429">
        <f t="shared" si="54"/>
        <v>0</v>
      </c>
      <c r="Y2583" s="429">
        <f t="shared" si="54"/>
        <v>0</v>
      </c>
      <c r="Z2583" s="429">
        <f t="shared" si="54"/>
        <v>0</v>
      </c>
      <c r="AA2583" s="429" t="s">
        <v>1296</v>
      </c>
    </row>
    <row r="2584" spans="1:27" x14ac:dyDescent="0.25">
      <c r="A2584" t="s">
        <v>149</v>
      </c>
      <c r="B2584" t="s">
        <v>186</v>
      </c>
      <c r="C2584" t="s">
        <v>1459</v>
      </c>
      <c r="D2584" t="s">
        <v>1325</v>
      </c>
      <c r="E2584" t="s">
        <v>1499</v>
      </c>
      <c r="F2584" t="s">
        <v>1292</v>
      </c>
      <c r="G2584" t="s">
        <v>524</v>
      </c>
      <c r="H2584" t="s">
        <v>1460</v>
      </c>
      <c r="I2584" t="s">
        <v>561</v>
      </c>
      <c r="J2584" t="s">
        <v>1469</v>
      </c>
      <c r="K2584" t="s">
        <v>1341</v>
      </c>
      <c r="L2584">
        <v>0</v>
      </c>
      <c r="M2584">
        <v>0</v>
      </c>
      <c r="N2584">
        <v>0</v>
      </c>
      <c r="O2584">
        <v>0</v>
      </c>
      <c r="P2584">
        <v>0</v>
      </c>
      <c r="Q2584">
        <v>0</v>
      </c>
      <c r="R2584">
        <v>0</v>
      </c>
      <c r="S2584">
        <v>0</v>
      </c>
      <c r="T2584">
        <v>0</v>
      </c>
      <c r="U2584">
        <v>0</v>
      </c>
      <c r="W2584" s="429">
        <f t="shared" si="54"/>
        <v>0</v>
      </c>
      <c r="X2584" s="429">
        <f t="shared" si="54"/>
        <v>0</v>
      </c>
      <c r="Y2584" s="429">
        <f t="shared" si="54"/>
        <v>0</v>
      </c>
      <c r="Z2584" s="429">
        <f t="shared" si="54"/>
        <v>0</v>
      </c>
      <c r="AA2584" s="429" t="s">
        <v>1296</v>
      </c>
    </row>
    <row r="2585" spans="1:27" x14ac:dyDescent="0.25">
      <c r="A2585" t="s">
        <v>149</v>
      </c>
      <c r="B2585" t="s">
        <v>186</v>
      </c>
      <c r="C2585" t="s">
        <v>1459</v>
      </c>
      <c r="D2585" t="s">
        <v>1325</v>
      </c>
      <c r="E2585" t="s">
        <v>1499</v>
      </c>
      <c r="F2585" t="s">
        <v>1292</v>
      </c>
      <c r="G2585" t="s">
        <v>524</v>
      </c>
      <c r="H2585" t="s">
        <v>1461</v>
      </c>
      <c r="I2585" t="s">
        <v>534</v>
      </c>
      <c r="J2585" t="s">
        <v>1469</v>
      </c>
      <c r="K2585" t="s">
        <v>1341</v>
      </c>
      <c r="L2585">
        <v>0</v>
      </c>
      <c r="M2585">
        <v>0</v>
      </c>
      <c r="N2585">
        <v>0</v>
      </c>
      <c r="O2585">
        <v>0</v>
      </c>
      <c r="P2585">
        <v>0</v>
      </c>
      <c r="Q2585">
        <v>0</v>
      </c>
      <c r="R2585">
        <v>0</v>
      </c>
      <c r="S2585">
        <v>0</v>
      </c>
      <c r="T2585">
        <v>0</v>
      </c>
      <c r="U2585">
        <v>0</v>
      </c>
      <c r="W2585" s="429">
        <f t="shared" si="54"/>
        <v>0</v>
      </c>
      <c r="X2585" s="429">
        <f t="shared" si="54"/>
        <v>0</v>
      </c>
      <c r="Y2585" s="429">
        <f t="shared" si="54"/>
        <v>0</v>
      </c>
      <c r="Z2585" s="429">
        <f t="shared" si="54"/>
        <v>0</v>
      </c>
      <c r="AA2585" s="429" t="s">
        <v>1296</v>
      </c>
    </row>
    <row r="2586" spans="1:27" x14ac:dyDescent="0.25">
      <c r="A2586" t="s">
        <v>149</v>
      </c>
      <c r="B2586" t="s">
        <v>186</v>
      </c>
      <c r="C2586" t="s">
        <v>1459</v>
      </c>
      <c r="D2586" t="s">
        <v>1325</v>
      </c>
      <c r="E2586" t="s">
        <v>1499</v>
      </c>
      <c r="F2586" t="s">
        <v>1292</v>
      </c>
      <c r="G2586" t="s">
        <v>524</v>
      </c>
      <c r="H2586" t="s">
        <v>1462</v>
      </c>
      <c r="I2586" t="s">
        <v>1463</v>
      </c>
      <c r="J2586" t="s">
        <v>1469</v>
      </c>
      <c r="K2586" t="s">
        <v>1341</v>
      </c>
      <c r="L2586">
        <v>0</v>
      </c>
      <c r="M2586">
        <v>0</v>
      </c>
      <c r="N2586">
        <v>0</v>
      </c>
      <c r="O2586">
        <v>0</v>
      </c>
      <c r="P2586">
        <v>0</v>
      </c>
      <c r="Q2586">
        <v>0</v>
      </c>
      <c r="R2586">
        <v>0</v>
      </c>
      <c r="S2586">
        <v>0</v>
      </c>
      <c r="T2586">
        <v>0</v>
      </c>
      <c r="U2586">
        <v>0</v>
      </c>
      <c r="W2586" s="429">
        <f t="shared" si="54"/>
        <v>0</v>
      </c>
      <c r="X2586" s="429">
        <f t="shared" si="54"/>
        <v>0</v>
      </c>
      <c r="Y2586" s="429">
        <f t="shared" si="54"/>
        <v>0</v>
      </c>
      <c r="Z2586" s="429">
        <f t="shared" si="54"/>
        <v>0</v>
      </c>
      <c r="AA2586" s="429" t="s">
        <v>1296</v>
      </c>
    </row>
    <row r="2587" spans="1:27" x14ac:dyDescent="0.25">
      <c r="A2587" t="s">
        <v>149</v>
      </c>
      <c r="B2587" t="s">
        <v>186</v>
      </c>
      <c r="C2587" t="s">
        <v>1459</v>
      </c>
      <c r="D2587" t="s">
        <v>1325</v>
      </c>
      <c r="E2587" t="s">
        <v>1499</v>
      </c>
      <c r="F2587" t="s">
        <v>1292</v>
      </c>
      <c r="G2587" t="s">
        <v>524</v>
      </c>
      <c r="H2587" t="s">
        <v>1464</v>
      </c>
      <c r="I2587" t="s">
        <v>186</v>
      </c>
      <c r="J2587" t="s">
        <v>1469</v>
      </c>
      <c r="K2587" t="s">
        <v>1341</v>
      </c>
      <c r="L2587">
        <v>0</v>
      </c>
      <c r="M2587">
        <v>0</v>
      </c>
      <c r="N2587">
        <v>0</v>
      </c>
      <c r="O2587">
        <v>0</v>
      </c>
      <c r="P2587">
        <v>0</v>
      </c>
      <c r="Q2587">
        <v>0</v>
      </c>
      <c r="R2587">
        <v>0</v>
      </c>
      <c r="S2587">
        <v>0</v>
      </c>
      <c r="T2587">
        <v>0</v>
      </c>
      <c r="U2587">
        <v>0</v>
      </c>
      <c r="W2587" s="429">
        <f t="shared" si="54"/>
        <v>0</v>
      </c>
      <c r="X2587" s="429">
        <f t="shared" si="54"/>
        <v>0</v>
      </c>
      <c r="Y2587" s="429">
        <f t="shared" si="54"/>
        <v>0</v>
      </c>
      <c r="Z2587" s="429">
        <f t="shared" si="54"/>
        <v>0</v>
      </c>
      <c r="AA2587" s="429" t="s">
        <v>1296</v>
      </c>
    </row>
    <row r="2588" spans="1:27" x14ac:dyDescent="0.25">
      <c r="A2588" t="s">
        <v>149</v>
      </c>
      <c r="B2588" t="s">
        <v>186</v>
      </c>
      <c r="C2588" t="s">
        <v>1459</v>
      </c>
      <c r="D2588" t="s">
        <v>1325</v>
      </c>
      <c r="E2588" t="s">
        <v>1499</v>
      </c>
      <c r="F2588" t="s">
        <v>1292</v>
      </c>
      <c r="G2588" t="s">
        <v>524</v>
      </c>
      <c r="H2588" t="s">
        <v>1460</v>
      </c>
      <c r="I2588" t="s">
        <v>561</v>
      </c>
      <c r="J2588" t="s">
        <v>1469</v>
      </c>
      <c r="K2588" t="s">
        <v>1343</v>
      </c>
      <c r="L2588">
        <v>0</v>
      </c>
      <c r="M2588">
        <v>0</v>
      </c>
      <c r="N2588">
        <v>0</v>
      </c>
      <c r="O2588">
        <v>0</v>
      </c>
      <c r="P2588">
        <v>0</v>
      </c>
      <c r="Q2588">
        <v>0</v>
      </c>
      <c r="R2588">
        <v>0</v>
      </c>
      <c r="S2588">
        <v>0</v>
      </c>
      <c r="T2588">
        <v>0</v>
      </c>
      <c r="U2588">
        <v>0</v>
      </c>
      <c r="W2588" s="429">
        <f t="shared" si="54"/>
        <v>0</v>
      </c>
      <c r="X2588" s="429">
        <f t="shared" si="54"/>
        <v>0</v>
      </c>
      <c r="Y2588" s="429">
        <f t="shared" si="54"/>
        <v>0</v>
      </c>
      <c r="Z2588" s="429">
        <f t="shared" si="54"/>
        <v>0</v>
      </c>
      <c r="AA2588" s="429" t="s">
        <v>1295</v>
      </c>
    </row>
    <row r="2589" spans="1:27" x14ac:dyDescent="0.25">
      <c r="A2589" t="s">
        <v>149</v>
      </c>
      <c r="B2589" t="s">
        <v>186</v>
      </c>
      <c r="C2589" t="s">
        <v>1459</v>
      </c>
      <c r="D2589" t="s">
        <v>1325</v>
      </c>
      <c r="E2589" t="s">
        <v>1499</v>
      </c>
      <c r="F2589" t="s">
        <v>1292</v>
      </c>
      <c r="G2589" t="s">
        <v>524</v>
      </c>
      <c r="H2589" t="s">
        <v>1461</v>
      </c>
      <c r="I2589" t="s">
        <v>534</v>
      </c>
      <c r="J2589" t="s">
        <v>1469</v>
      </c>
      <c r="K2589" t="s">
        <v>1343</v>
      </c>
      <c r="L2589">
        <v>0</v>
      </c>
      <c r="M2589">
        <v>1.3967461555494693</v>
      </c>
      <c r="N2589">
        <v>0</v>
      </c>
      <c r="O2589">
        <v>0</v>
      </c>
      <c r="P2589">
        <v>0</v>
      </c>
      <c r="Q2589">
        <v>0</v>
      </c>
      <c r="R2589">
        <v>3.2983470291533901</v>
      </c>
      <c r="S2589">
        <v>54.919497864021288</v>
      </c>
      <c r="T2589">
        <v>0</v>
      </c>
      <c r="U2589">
        <v>1376.2857936296857</v>
      </c>
      <c r="W2589" s="429">
        <f t="shared" si="54"/>
        <v>3.2983470291533901</v>
      </c>
      <c r="X2589" s="429">
        <f t="shared" si="54"/>
        <v>54.919497864021288</v>
      </c>
      <c r="Y2589" s="429">
        <f t="shared" si="54"/>
        <v>0</v>
      </c>
      <c r="Z2589" s="429">
        <f t="shared" si="54"/>
        <v>1376.2857936296857</v>
      </c>
      <c r="AA2589" s="429" t="s">
        <v>1295</v>
      </c>
    </row>
    <row r="2590" spans="1:27" x14ac:dyDescent="0.25">
      <c r="A2590" t="s">
        <v>149</v>
      </c>
      <c r="B2590" t="s">
        <v>186</v>
      </c>
      <c r="C2590" t="s">
        <v>1459</v>
      </c>
      <c r="D2590" t="s">
        <v>1325</v>
      </c>
      <c r="E2590" t="s">
        <v>1499</v>
      </c>
      <c r="F2590" t="s">
        <v>1292</v>
      </c>
      <c r="G2590" t="s">
        <v>524</v>
      </c>
      <c r="H2590" t="s">
        <v>1462</v>
      </c>
      <c r="I2590" t="s">
        <v>1463</v>
      </c>
      <c r="J2590" t="s">
        <v>1469</v>
      </c>
      <c r="K2590" t="s">
        <v>1343</v>
      </c>
      <c r="L2590">
        <v>0</v>
      </c>
      <c r="M2590">
        <v>7.1013411874186902E-2</v>
      </c>
      <c r="N2590">
        <v>0</v>
      </c>
      <c r="O2590">
        <v>0</v>
      </c>
      <c r="P2590">
        <v>0</v>
      </c>
      <c r="Q2590">
        <v>0</v>
      </c>
      <c r="R2590">
        <v>0.16769466316742956</v>
      </c>
      <c r="S2590">
        <v>2.7922188339276532</v>
      </c>
      <c r="T2590">
        <v>0</v>
      </c>
      <c r="U2590">
        <v>69.973165511358758</v>
      </c>
      <c r="W2590" s="429">
        <f t="shared" si="54"/>
        <v>0.16769466316742956</v>
      </c>
      <c r="X2590" s="429">
        <f t="shared" si="54"/>
        <v>2.7922188339276532</v>
      </c>
      <c r="Y2590" s="429">
        <f t="shared" si="54"/>
        <v>0</v>
      </c>
      <c r="Z2590" s="429">
        <f t="shared" si="54"/>
        <v>69.973165511358758</v>
      </c>
      <c r="AA2590" s="429" t="s">
        <v>1295</v>
      </c>
    </row>
    <row r="2591" spans="1:27" x14ac:dyDescent="0.25">
      <c r="A2591" t="s">
        <v>149</v>
      </c>
      <c r="B2591" t="s">
        <v>186</v>
      </c>
      <c r="C2591" t="s">
        <v>1459</v>
      </c>
      <c r="D2591" t="s">
        <v>1325</v>
      </c>
      <c r="E2591" t="s">
        <v>1499</v>
      </c>
      <c r="F2591" t="s">
        <v>1292</v>
      </c>
      <c r="G2591" t="s">
        <v>524</v>
      </c>
      <c r="H2591" t="s">
        <v>1464</v>
      </c>
      <c r="I2591" t="s">
        <v>186</v>
      </c>
      <c r="J2591" t="s">
        <v>1469</v>
      </c>
      <c r="K2591" t="s">
        <v>1343</v>
      </c>
      <c r="L2591">
        <v>0</v>
      </c>
      <c r="M2591">
        <v>20.075876214311993</v>
      </c>
      <c r="N2591">
        <v>0</v>
      </c>
      <c r="O2591">
        <v>0</v>
      </c>
      <c r="P2591">
        <v>0</v>
      </c>
      <c r="Q2591">
        <v>0</v>
      </c>
      <c r="R2591">
        <v>47.408189674291833</v>
      </c>
      <c r="S2591">
        <v>789.37538971533854</v>
      </c>
      <c r="T2591">
        <v>0</v>
      </c>
      <c r="U2591">
        <v>19781.792932557757</v>
      </c>
      <c r="W2591" s="429">
        <f t="shared" si="54"/>
        <v>47.408189674291833</v>
      </c>
      <c r="X2591" s="429">
        <f t="shared" si="54"/>
        <v>789.37538971533854</v>
      </c>
      <c r="Y2591" s="429">
        <f t="shared" si="54"/>
        <v>0</v>
      </c>
      <c r="Z2591" s="429">
        <f t="shared" si="54"/>
        <v>19781.792932557757</v>
      </c>
      <c r="AA2591" s="429" t="s">
        <v>1295</v>
      </c>
    </row>
    <row r="2592" spans="1:27" x14ac:dyDescent="0.25">
      <c r="A2592" t="s">
        <v>149</v>
      </c>
      <c r="B2592" t="s">
        <v>186</v>
      </c>
      <c r="C2592" t="s">
        <v>1459</v>
      </c>
      <c r="D2592" t="s">
        <v>1325</v>
      </c>
      <c r="E2592" t="s">
        <v>1499</v>
      </c>
      <c r="F2592" t="s">
        <v>1292</v>
      </c>
      <c r="G2592" t="s">
        <v>524</v>
      </c>
      <c r="H2592" t="s">
        <v>1460</v>
      </c>
      <c r="I2592" t="s">
        <v>561</v>
      </c>
      <c r="J2592" t="s">
        <v>1345</v>
      </c>
      <c r="K2592" t="s">
        <v>1346</v>
      </c>
      <c r="L2592">
        <v>0</v>
      </c>
      <c r="M2592">
        <v>0</v>
      </c>
      <c r="N2592">
        <v>0</v>
      </c>
      <c r="O2592">
        <v>0</v>
      </c>
      <c r="P2592">
        <v>0</v>
      </c>
      <c r="Q2592">
        <v>0</v>
      </c>
      <c r="R2592">
        <v>0</v>
      </c>
      <c r="S2592">
        <v>0</v>
      </c>
      <c r="T2592">
        <v>0</v>
      </c>
      <c r="U2592">
        <v>0</v>
      </c>
      <c r="W2592" s="429">
        <f t="shared" si="54"/>
        <v>0</v>
      </c>
      <c r="X2592" s="429">
        <f t="shared" si="54"/>
        <v>0</v>
      </c>
      <c r="Y2592" s="429">
        <f t="shared" si="54"/>
        <v>0</v>
      </c>
      <c r="Z2592" s="429">
        <f t="shared" si="54"/>
        <v>0</v>
      </c>
      <c r="AA2592" s="429" t="s">
        <v>1295</v>
      </c>
    </row>
    <row r="2593" spans="1:27" x14ac:dyDescent="0.25">
      <c r="A2593" t="s">
        <v>149</v>
      </c>
      <c r="B2593" t="s">
        <v>186</v>
      </c>
      <c r="C2593" t="s">
        <v>1459</v>
      </c>
      <c r="D2593" t="s">
        <v>1325</v>
      </c>
      <c r="E2593" t="s">
        <v>1499</v>
      </c>
      <c r="F2593" t="s">
        <v>1292</v>
      </c>
      <c r="G2593" t="s">
        <v>524</v>
      </c>
      <c r="H2593" t="s">
        <v>1461</v>
      </c>
      <c r="I2593" t="s">
        <v>534</v>
      </c>
      <c r="J2593" t="s">
        <v>1345</v>
      </c>
      <c r="K2593" t="s">
        <v>1346</v>
      </c>
      <c r="L2593">
        <v>0</v>
      </c>
      <c r="M2593">
        <v>0</v>
      </c>
      <c r="N2593">
        <v>0</v>
      </c>
      <c r="O2593">
        <v>0</v>
      </c>
      <c r="P2593">
        <v>0</v>
      </c>
      <c r="Q2593">
        <v>0</v>
      </c>
      <c r="R2593">
        <v>0</v>
      </c>
      <c r="S2593">
        <v>0</v>
      </c>
      <c r="T2593">
        <v>0</v>
      </c>
      <c r="U2593">
        <v>0</v>
      </c>
      <c r="W2593" s="429">
        <f t="shared" si="54"/>
        <v>0</v>
      </c>
      <c r="X2593" s="429">
        <f t="shared" si="54"/>
        <v>0</v>
      </c>
      <c r="Y2593" s="429">
        <f t="shared" si="54"/>
        <v>0</v>
      </c>
      <c r="Z2593" s="429">
        <f t="shared" si="54"/>
        <v>0</v>
      </c>
      <c r="AA2593" s="429" t="s">
        <v>1295</v>
      </c>
    </row>
    <row r="2594" spans="1:27" x14ac:dyDescent="0.25">
      <c r="A2594" t="s">
        <v>149</v>
      </c>
      <c r="B2594" t="s">
        <v>186</v>
      </c>
      <c r="C2594" t="s">
        <v>1459</v>
      </c>
      <c r="D2594" t="s">
        <v>1325</v>
      </c>
      <c r="E2594" t="s">
        <v>1499</v>
      </c>
      <c r="F2594" t="s">
        <v>1292</v>
      </c>
      <c r="G2594" t="s">
        <v>524</v>
      </c>
      <c r="H2594" t="s">
        <v>1462</v>
      </c>
      <c r="I2594" t="s">
        <v>1463</v>
      </c>
      <c r="J2594" t="s">
        <v>1345</v>
      </c>
      <c r="K2594" t="s">
        <v>1346</v>
      </c>
      <c r="L2594">
        <v>0</v>
      </c>
      <c r="M2594">
        <v>0</v>
      </c>
      <c r="N2594">
        <v>0</v>
      </c>
      <c r="O2594">
        <v>0</v>
      </c>
      <c r="P2594">
        <v>0</v>
      </c>
      <c r="Q2594">
        <v>0</v>
      </c>
      <c r="R2594">
        <v>0</v>
      </c>
      <c r="S2594">
        <v>0</v>
      </c>
      <c r="T2594">
        <v>0</v>
      </c>
      <c r="U2594">
        <v>0</v>
      </c>
      <c r="W2594" s="429">
        <f t="shared" si="54"/>
        <v>0</v>
      </c>
      <c r="X2594" s="429">
        <f t="shared" si="54"/>
        <v>0</v>
      </c>
      <c r="Y2594" s="429">
        <f t="shared" si="54"/>
        <v>0</v>
      </c>
      <c r="Z2594" s="429">
        <f t="shared" si="54"/>
        <v>0</v>
      </c>
      <c r="AA2594" s="429" t="s">
        <v>1295</v>
      </c>
    </row>
    <row r="2595" spans="1:27" x14ac:dyDescent="0.25">
      <c r="A2595" t="s">
        <v>149</v>
      </c>
      <c r="B2595" t="s">
        <v>186</v>
      </c>
      <c r="C2595" t="s">
        <v>1459</v>
      </c>
      <c r="D2595" t="s">
        <v>1325</v>
      </c>
      <c r="E2595" t="s">
        <v>1499</v>
      </c>
      <c r="F2595" t="s">
        <v>1292</v>
      </c>
      <c r="G2595" t="s">
        <v>524</v>
      </c>
      <c r="H2595" t="s">
        <v>1464</v>
      </c>
      <c r="I2595" t="s">
        <v>186</v>
      </c>
      <c r="J2595" t="s">
        <v>1345</v>
      </c>
      <c r="K2595" t="s">
        <v>1346</v>
      </c>
      <c r="L2595">
        <v>0</v>
      </c>
      <c r="M2595">
        <v>0</v>
      </c>
      <c r="N2595">
        <v>0</v>
      </c>
      <c r="O2595">
        <v>0</v>
      </c>
      <c r="P2595">
        <v>0</v>
      </c>
      <c r="Q2595">
        <v>0</v>
      </c>
      <c r="R2595">
        <v>0</v>
      </c>
      <c r="S2595">
        <v>0</v>
      </c>
      <c r="T2595">
        <v>0</v>
      </c>
      <c r="U2595">
        <v>0</v>
      </c>
      <c r="W2595" s="429">
        <f t="shared" si="54"/>
        <v>0</v>
      </c>
      <c r="X2595" s="429">
        <f t="shared" si="54"/>
        <v>0</v>
      </c>
      <c r="Y2595" s="429">
        <f t="shared" si="54"/>
        <v>0</v>
      </c>
      <c r="Z2595" s="429">
        <f t="shared" si="54"/>
        <v>0</v>
      </c>
      <c r="AA2595" s="429" t="s">
        <v>1295</v>
      </c>
    </row>
    <row r="2596" spans="1:27" x14ac:dyDescent="0.25">
      <c r="A2596" t="s">
        <v>149</v>
      </c>
      <c r="B2596" t="s">
        <v>186</v>
      </c>
      <c r="C2596" t="s">
        <v>1459</v>
      </c>
      <c r="D2596" t="s">
        <v>1325</v>
      </c>
      <c r="E2596" t="s">
        <v>1499</v>
      </c>
      <c r="F2596" t="s">
        <v>1292</v>
      </c>
      <c r="G2596" t="s">
        <v>524</v>
      </c>
      <c r="H2596" t="s">
        <v>1460</v>
      </c>
      <c r="I2596" t="s">
        <v>561</v>
      </c>
      <c r="J2596" t="s">
        <v>1465</v>
      </c>
      <c r="K2596" t="s">
        <v>1347</v>
      </c>
      <c r="L2596">
        <v>0</v>
      </c>
      <c r="M2596">
        <v>0</v>
      </c>
      <c r="N2596">
        <v>0</v>
      </c>
      <c r="O2596">
        <v>0</v>
      </c>
      <c r="P2596">
        <v>0</v>
      </c>
      <c r="Q2596">
        <v>0</v>
      </c>
      <c r="R2596">
        <v>0</v>
      </c>
      <c r="S2596">
        <v>0</v>
      </c>
      <c r="T2596">
        <v>0</v>
      </c>
      <c r="U2596">
        <v>0</v>
      </c>
      <c r="W2596" s="429">
        <f t="shared" si="54"/>
        <v>0</v>
      </c>
      <c r="X2596" s="429">
        <f t="shared" si="54"/>
        <v>0</v>
      </c>
      <c r="Y2596" s="429">
        <f t="shared" si="54"/>
        <v>0</v>
      </c>
      <c r="Z2596" s="429">
        <f t="shared" si="54"/>
        <v>0</v>
      </c>
      <c r="AA2596" s="429" t="s">
        <v>1295</v>
      </c>
    </row>
    <row r="2597" spans="1:27" x14ac:dyDescent="0.25">
      <c r="A2597" t="s">
        <v>149</v>
      </c>
      <c r="B2597" t="s">
        <v>186</v>
      </c>
      <c r="C2597" t="s">
        <v>1459</v>
      </c>
      <c r="D2597" t="s">
        <v>1325</v>
      </c>
      <c r="E2597" t="s">
        <v>1499</v>
      </c>
      <c r="F2597" t="s">
        <v>1292</v>
      </c>
      <c r="G2597" t="s">
        <v>524</v>
      </c>
      <c r="H2597" t="s">
        <v>1461</v>
      </c>
      <c r="I2597" t="s">
        <v>534</v>
      </c>
      <c r="J2597" t="s">
        <v>1465</v>
      </c>
      <c r="K2597" t="s">
        <v>1347</v>
      </c>
      <c r="L2597">
        <v>0</v>
      </c>
      <c r="M2597">
        <v>0</v>
      </c>
      <c r="N2597">
        <v>0</v>
      </c>
      <c r="O2597">
        <v>0</v>
      </c>
      <c r="P2597">
        <v>0</v>
      </c>
      <c r="Q2597">
        <v>0</v>
      </c>
      <c r="R2597">
        <v>0</v>
      </c>
      <c r="S2597">
        <v>0</v>
      </c>
      <c r="T2597">
        <v>0</v>
      </c>
      <c r="U2597">
        <v>0</v>
      </c>
      <c r="W2597" s="429">
        <f t="shared" si="54"/>
        <v>0</v>
      </c>
      <c r="X2597" s="429">
        <f t="shared" si="54"/>
        <v>0</v>
      </c>
      <c r="Y2597" s="429">
        <f t="shared" si="54"/>
        <v>0</v>
      </c>
      <c r="Z2597" s="429">
        <f t="shared" si="54"/>
        <v>0</v>
      </c>
      <c r="AA2597" s="429" t="s">
        <v>1295</v>
      </c>
    </row>
    <row r="2598" spans="1:27" x14ac:dyDescent="0.25">
      <c r="A2598" t="s">
        <v>149</v>
      </c>
      <c r="B2598" t="s">
        <v>186</v>
      </c>
      <c r="C2598" t="s">
        <v>1459</v>
      </c>
      <c r="D2598" t="s">
        <v>1325</v>
      </c>
      <c r="E2598" t="s">
        <v>1499</v>
      </c>
      <c r="F2598" t="s">
        <v>1292</v>
      </c>
      <c r="G2598" t="s">
        <v>524</v>
      </c>
      <c r="H2598" t="s">
        <v>1462</v>
      </c>
      <c r="I2598" t="s">
        <v>1463</v>
      </c>
      <c r="J2598" t="s">
        <v>1465</v>
      </c>
      <c r="K2598" t="s">
        <v>1347</v>
      </c>
      <c r="L2598">
        <v>0</v>
      </c>
      <c r="M2598">
        <v>0</v>
      </c>
      <c r="N2598">
        <v>0</v>
      </c>
      <c r="O2598">
        <v>0</v>
      </c>
      <c r="P2598">
        <v>0</v>
      </c>
      <c r="Q2598">
        <v>0</v>
      </c>
      <c r="R2598">
        <v>0</v>
      </c>
      <c r="S2598">
        <v>0</v>
      </c>
      <c r="T2598">
        <v>0</v>
      </c>
      <c r="U2598">
        <v>0</v>
      </c>
      <c r="W2598" s="429">
        <f t="shared" si="54"/>
        <v>0</v>
      </c>
      <c r="X2598" s="429">
        <f t="shared" si="54"/>
        <v>0</v>
      </c>
      <c r="Y2598" s="429">
        <f t="shared" si="54"/>
        <v>0</v>
      </c>
      <c r="Z2598" s="429">
        <f t="shared" si="54"/>
        <v>0</v>
      </c>
      <c r="AA2598" s="429" t="s">
        <v>1295</v>
      </c>
    </row>
    <row r="2599" spans="1:27" x14ac:dyDescent="0.25">
      <c r="A2599" t="s">
        <v>149</v>
      </c>
      <c r="B2599" t="s">
        <v>186</v>
      </c>
      <c r="C2599" t="s">
        <v>1459</v>
      </c>
      <c r="D2599" t="s">
        <v>1325</v>
      </c>
      <c r="E2599" t="s">
        <v>1499</v>
      </c>
      <c r="F2599" t="s">
        <v>1292</v>
      </c>
      <c r="G2599" t="s">
        <v>524</v>
      </c>
      <c r="H2599" t="s">
        <v>1464</v>
      </c>
      <c r="I2599" t="s">
        <v>186</v>
      </c>
      <c r="J2599" t="s">
        <v>1465</v>
      </c>
      <c r="K2599" t="s">
        <v>1347</v>
      </c>
      <c r="L2599">
        <v>0</v>
      </c>
      <c r="M2599">
        <v>0</v>
      </c>
      <c r="N2599">
        <v>0</v>
      </c>
      <c r="O2599">
        <v>0</v>
      </c>
      <c r="P2599">
        <v>0</v>
      </c>
      <c r="Q2599">
        <v>0</v>
      </c>
      <c r="R2599">
        <v>0</v>
      </c>
      <c r="S2599">
        <v>0</v>
      </c>
      <c r="T2599">
        <v>0</v>
      </c>
      <c r="U2599">
        <v>0</v>
      </c>
      <c r="W2599" s="429">
        <f t="shared" si="54"/>
        <v>0</v>
      </c>
      <c r="X2599" s="429">
        <f t="shared" si="54"/>
        <v>0</v>
      </c>
      <c r="Y2599" s="429">
        <f t="shared" si="54"/>
        <v>0</v>
      </c>
      <c r="Z2599" s="429">
        <f t="shared" si="54"/>
        <v>0</v>
      </c>
      <c r="AA2599" s="429" t="s">
        <v>1295</v>
      </c>
    </row>
    <row r="2600" spans="1:27" x14ac:dyDescent="0.25">
      <c r="A2600" t="s">
        <v>149</v>
      </c>
      <c r="B2600" t="s">
        <v>186</v>
      </c>
      <c r="C2600" t="s">
        <v>1459</v>
      </c>
      <c r="D2600" t="s">
        <v>1325</v>
      </c>
      <c r="E2600" t="s">
        <v>1499</v>
      </c>
      <c r="F2600" t="s">
        <v>1292</v>
      </c>
      <c r="G2600" t="s">
        <v>524</v>
      </c>
      <c r="H2600" t="s">
        <v>1460</v>
      </c>
      <c r="I2600" t="s">
        <v>561</v>
      </c>
      <c r="J2600" t="s">
        <v>1470</v>
      </c>
      <c r="K2600" t="s">
        <v>1350</v>
      </c>
      <c r="L2600">
        <v>0</v>
      </c>
      <c r="M2600">
        <v>0</v>
      </c>
      <c r="N2600">
        <v>0</v>
      </c>
      <c r="O2600">
        <v>0</v>
      </c>
      <c r="P2600">
        <v>0</v>
      </c>
      <c r="Q2600">
        <v>0</v>
      </c>
      <c r="R2600">
        <v>0</v>
      </c>
      <c r="S2600">
        <v>0</v>
      </c>
      <c r="T2600">
        <v>0</v>
      </c>
      <c r="U2600">
        <v>0</v>
      </c>
      <c r="W2600" s="429">
        <f t="shared" si="54"/>
        <v>0</v>
      </c>
      <c r="X2600" s="429">
        <f t="shared" si="54"/>
        <v>0</v>
      </c>
      <c r="Y2600" s="429">
        <f t="shared" si="54"/>
        <v>0</v>
      </c>
      <c r="Z2600" s="429">
        <f t="shared" si="54"/>
        <v>0</v>
      </c>
      <c r="AA2600" s="429" t="s">
        <v>1296</v>
      </c>
    </row>
    <row r="2601" spans="1:27" x14ac:dyDescent="0.25">
      <c r="A2601" t="s">
        <v>149</v>
      </c>
      <c r="B2601" t="s">
        <v>186</v>
      </c>
      <c r="C2601" t="s">
        <v>1459</v>
      </c>
      <c r="D2601" t="s">
        <v>1325</v>
      </c>
      <c r="E2601" t="s">
        <v>1499</v>
      </c>
      <c r="F2601" t="s">
        <v>1292</v>
      </c>
      <c r="G2601" t="s">
        <v>524</v>
      </c>
      <c r="H2601" t="s">
        <v>1461</v>
      </c>
      <c r="I2601" t="s">
        <v>534</v>
      </c>
      <c r="J2601" t="s">
        <v>1470</v>
      </c>
      <c r="K2601" t="s">
        <v>1350</v>
      </c>
      <c r="L2601">
        <v>0</v>
      </c>
      <c r="M2601">
        <v>0.90657276948214383</v>
      </c>
      <c r="N2601">
        <v>0</v>
      </c>
      <c r="O2601">
        <v>0</v>
      </c>
      <c r="P2601">
        <v>0</v>
      </c>
      <c r="Q2601">
        <v>0</v>
      </c>
      <c r="R2601">
        <v>2.1408267988083147</v>
      </c>
      <c r="S2601">
        <v>35.646077191147192</v>
      </c>
      <c r="T2601">
        <v>0</v>
      </c>
      <c r="U2601">
        <v>893.29275657748803</v>
      </c>
      <c r="W2601" s="429">
        <f t="shared" si="54"/>
        <v>2.1408267988083147</v>
      </c>
      <c r="X2601" s="429">
        <f t="shared" si="54"/>
        <v>35.646077191147192</v>
      </c>
      <c r="Y2601" s="429">
        <f t="shared" si="54"/>
        <v>0</v>
      </c>
      <c r="Z2601" s="429">
        <f t="shared" si="54"/>
        <v>893.29275657748803</v>
      </c>
      <c r="AA2601" s="429" t="s">
        <v>1296</v>
      </c>
    </row>
    <row r="2602" spans="1:27" x14ac:dyDescent="0.25">
      <c r="A2602" t="s">
        <v>149</v>
      </c>
      <c r="B2602" t="s">
        <v>186</v>
      </c>
      <c r="C2602" t="s">
        <v>1459</v>
      </c>
      <c r="D2602" t="s">
        <v>1325</v>
      </c>
      <c r="E2602" t="s">
        <v>1499</v>
      </c>
      <c r="F2602" t="s">
        <v>1292</v>
      </c>
      <c r="G2602" t="s">
        <v>524</v>
      </c>
      <c r="H2602" t="s">
        <v>1462</v>
      </c>
      <c r="I2602" t="s">
        <v>1463</v>
      </c>
      <c r="J2602" t="s">
        <v>1470</v>
      </c>
      <c r="K2602" t="s">
        <v>1350</v>
      </c>
      <c r="L2602">
        <v>0</v>
      </c>
      <c r="M2602">
        <v>0.18131455389642873</v>
      </c>
      <c r="N2602">
        <v>0</v>
      </c>
      <c r="O2602">
        <v>0</v>
      </c>
      <c r="P2602">
        <v>0</v>
      </c>
      <c r="Q2602">
        <v>0</v>
      </c>
      <c r="R2602">
        <v>0.42816535976166281</v>
      </c>
      <c r="S2602">
        <v>7.1292154382294362</v>
      </c>
      <c r="T2602">
        <v>0</v>
      </c>
      <c r="U2602">
        <v>178.65855131549756</v>
      </c>
      <c r="W2602" s="429">
        <f t="shared" si="54"/>
        <v>0.42816535976166281</v>
      </c>
      <c r="X2602" s="429">
        <f t="shared" si="54"/>
        <v>7.1292154382294362</v>
      </c>
      <c r="Y2602" s="429">
        <f t="shared" si="54"/>
        <v>0</v>
      </c>
      <c r="Z2602" s="429">
        <f t="shared" si="54"/>
        <v>178.65855131549756</v>
      </c>
      <c r="AA2602" s="429" t="s">
        <v>1296</v>
      </c>
    </row>
    <row r="2603" spans="1:27" x14ac:dyDescent="0.25">
      <c r="A2603" t="s">
        <v>149</v>
      </c>
      <c r="B2603" t="s">
        <v>186</v>
      </c>
      <c r="C2603" t="s">
        <v>1459</v>
      </c>
      <c r="D2603" t="s">
        <v>1325</v>
      </c>
      <c r="E2603" t="s">
        <v>1499</v>
      </c>
      <c r="F2603" t="s">
        <v>1292</v>
      </c>
      <c r="G2603" t="s">
        <v>524</v>
      </c>
      <c r="H2603" t="s">
        <v>1464</v>
      </c>
      <c r="I2603" t="s">
        <v>186</v>
      </c>
      <c r="J2603" t="s">
        <v>1470</v>
      </c>
      <c r="K2603" t="s">
        <v>1350</v>
      </c>
      <c r="L2603">
        <v>0</v>
      </c>
      <c r="M2603">
        <v>14.323849757817873</v>
      </c>
      <c r="N2603">
        <v>0</v>
      </c>
      <c r="O2603">
        <v>0</v>
      </c>
      <c r="P2603">
        <v>0</v>
      </c>
      <c r="Q2603">
        <v>0</v>
      </c>
      <c r="R2603">
        <v>33.825063421171372</v>
      </c>
      <c r="S2603">
        <v>563.2080196201257</v>
      </c>
      <c r="T2603">
        <v>0</v>
      </c>
      <c r="U2603">
        <v>14114.025553924312</v>
      </c>
      <c r="W2603" s="429">
        <f t="shared" si="54"/>
        <v>33.825063421171372</v>
      </c>
      <c r="X2603" s="429">
        <f t="shared" si="54"/>
        <v>563.2080196201257</v>
      </c>
      <c r="Y2603" s="429">
        <f t="shared" si="54"/>
        <v>0</v>
      </c>
      <c r="Z2603" s="429">
        <f t="shared" si="54"/>
        <v>14114.025553924312</v>
      </c>
      <c r="AA2603" s="429" t="s">
        <v>1296</v>
      </c>
    </row>
    <row r="2604" spans="1:27" x14ac:dyDescent="0.25">
      <c r="A2604" t="s">
        <v>149</v>
      </c>
      <c r="B2604" t="s">
        <v>186</v>
      </c>
      <c r="C2604" t="s">
        <v>1459</v>
      </c>
      <c r="D2604" t="s">
        <v>1325</v>
      </c>
      <c r="E2604" t="s">
        <v>1499</v>
      </c>
      <c r="F2604" t="s">
        <v>1292</v>
      </c>
      <c r="G2604" t="s">
        <v>524</v>
      </c>
      <c r="H2604" t="s">
        <v>1460</v>
      </c>
      <c r="I2604" t="s">
        <v>561</v>
      </c>
      <c r="J2604" t="s">
        <v>1471</v>
      </c>
      <c r="K2604" t="s">
        <v>1355</v>
      </c>
      <c r="L2604">
        <v>0</v>
      </c>
      <c r="M2604">
        <v>0</v>
      </c>
      <c r="N2604">
        <v>0</v>
      </c>
      <c r="O2604">
        <v>0</v>
      </c>
      <c r="P2604">
        <v>0</v>
      </c>
      <c r="Q2604">
        <v>0</v>
      </c>
      <c r="R2604">
        <v>0</v>
      </c>
      <c r="S2604">
        <v>0</v>
      </c>
      <c r="T2604">
        <v>0</v>
      </c>
      <c r="U2604">
        <v>0</v>
      </c>
      <c r="W2604" s="429">
        <f t="shared" si="54"/>
        <v>0</v>
      </c>
      <c r="X2604" s="429">
        <f t="shared" si="54"/>
        <v>0</v>
      </c>
      <c r="Y2604" s="429">
        <f t="shared" si="54"/>
        <v>0</v>
      </c>
      <c r="Z2604" s="429">
        <f t="shared" si="54"/>
        <v>0</v>
      </c>
      <c r="AA2604" s="429" t="s">
        <v>1295</v>
      </c>
    </row>
    <row r="2605" spans="1:27" x14ac:dyDescent="0.25">
      <c r="A2605" t="s">
        <v>149</v>
      </c>
      <c r="B2605" t="s">
        <v>186</v>
      </c>
      <c r="C2605" t="s">
        <v>1459</v>
      </c>
      <c r="D2605" t="s">
        <v>1325</v>
      </c>
      <c r="E2605" t="s">
        <v>1499</v>
      </c>
      <c r="F2605" t="s">
        <v>1292</v>
      </c>
      <c r="G2605" t="s">
        <v>524</v>
      </c>
      <c r="H2605" t="s">
        <v>1461</v>
      </c>
      <c r="I2605" t="s">
        <v>534</v>
      </c>
      <c r="J2605" t="s">
        <v>1471</v>
      </c>
      <c r="K2605" t="s">
        <v>1355</v>
      </c>
      <c r="L2605">
        <v>0.34336475958266355</v>
      </c>
      <c r="M2605">
        <v>1.8885061777046495E-2</v>
      </c>
      <c r="N2605">
        <v>0.28842639804943737</v>
      </c>
      <c r="O2605">
        <v>0</v>
      </c>
      <c r="P2605">
        <v>2.6095721728282426E-2</v>
      </c>
      <c r="Q2605">
        <v>2.6095721728282426E-2</v>
      </c>
      <c r="R2605">
        <v>412.03771149919629</v>
      </c>
      <c r="S2605">
        <v>7.8973894704012625E-3</v>
      </c>
      <c r="T2605">
        <v>7.5540247108185996E-3</v>
      </c>
      <c r="U2605">
        <v>414.48624559978026</v>
      </c>
      <c r="W2605" s="429">
        <f t="shared" si="54"/>
        <v>412.03771149919629</v>
      </c>
      <c r="X2605" s="429">
        <f t="shared" si="54"/>
        <v>7.8973894704012625E-3</v>
      </c>
      <c r="Y2605" s="429">
        <f t="shared" si="54"/>
        <v>7.5540247108185996E-3</v>
      </c>
      <c r="Z2605" s="429">
        <f t="shared" si="54"/>
        <v>414.48624559978026</v>
      </c>
      <c r="AA2605" s="429" t="s">
        <v>1295</v>
      </c>
    </row>
    <row r="2606" spans="1:27" x14ac:dyDescent="0.25">
      <c r="A2606" t="s">
        <v>149</v>
      </c>
      <c r="B2606" t="s">
        <v>186</v>
      </c>
      <c r="C2606" t="s">
        <v>1459</v>
      </c>
      <c r="D2606" t="s">
        <v>1325</v>
      </c>
      <c r="E2606" t="s">
        <v>1499</v>
      </c>
      <c r="F2606" t="s">
        <v>1292</v>
      </c>
      <c r="G2606" t="s">
        <v>524</v>
      </c>
      <c r="H2606" t="s">
        <v>1462</v>
      </c>
      <c r="I2606" t="s">
        <v>1463</v>
      </c>
      <c r="J2606" t="s">
        <v>1471</v>
      </c>
      <c r="K2606" t="s">
        <v>1355</v>
      </c>
      <c r="L2606">
        <v>6.8672951916532693E-2</v>
      </c>
      <c r="M2606">
        <v>3.7770123554092989E-3</v>
      </c>
      <c r="N2606">
        <v>5.7685279609887466E-2</v>
      </c>
      <c r="O2606">
        <v>0</v>
      </c>
      <c r="P2606">
        <v>5.2191443456564854E-3</v>
      </c>
      <c r="Q2606">
        <v>5.2191443456564854E-3</v>
      </c>
      <c r="R2606">
        <v>82.407542299839236</v>
      </c>
      <c r="S2606">
        <v>1.579477894080252E-3</v>
      </c>
      <c r="T2606">
        <v>1.5108049421637194E-3</v>
      </c>
      <c r="U2606">
        <v>82.897249119956044</v>
      </c>
      <c r="W2606" s="429">
        <f t="shared" si="54"/>
        <v>82.407542299839236</v>
      </c>
      <c r="X2606" s="429">
        <f t="shared" si="54"/>
        <v>1.579477894080252E-3</v>
      </c>
      <c r="Y2606" s="429">
        <f t="shared" si="54"/>
        <v>1.5108049421637194E-3</v>
      </c>
      <c r="Z2606" s="429">
        <f t="shared" si="54"/>
        <v>82.897249119956044</v>
      </c>
      <c r="AA2606" s="429" t="s">
        <v>1295</v>
      </c>
    </row>
    <row r="2607" spans="1:27" x14ac:dyDescent="0.25">
      <c r="A2607" t="s">
        <v>149</v>
      </c>
      <c r="B2607" t="s">
        <v>186</v>
      </c>
      <c r="C2607" t="s">
        <v>1459</v>
      </c>
      <c r="D2607" t="s">
        <v>1325</v>
      </c>
      <c r="E2607" t="s">
        <v>1499</v>
      </c>
      <c r="F2607" t="s">
        <v>1292</v>
      </c>
      <c r="G2607" t="s">
        <v>524</v>
      </c>
      <c r="H2607" t="s">
        <v>1464</v>
      </c>
      <c r="I2607" t="s">
        <v>186</v>
      </c>
      <c r="J2607" t="s">
        <v>1471</v>
      </c>
      <c r="K2607" t="s">
        <v>1355</v>
      </c>
      <c r="L2607">
        <v>5.4251632014060851</v>
      </c>
      <c r="M2607">
        <v>0.29838397607733463</v>
      </c>
      <c r="N2607">
        <v>4.5571370891811114</v>
      </c>
      <c r="O2607">
        <v>0</v>
      </c>
      <c r="P2607">
        <v>0.41231240330686242</v>
      </c>
      <c r="Q2607">
        <v>0.41231240330686242</v>
      </c>
      <c r="R2607">
        <v>6510.1958416873022</v>
      </c>
      <c r="S2607">
        <v>0.12477875363233995</v>
      </c>
      <c r="T2607">
        <v>0.11935359043093388</v>
      </c>
      <c r="U2607">
        <v>6548.8826804765285</v>
      </c>
      <c r="W2607" s="429">
        <f t="shared" si="54"/>
        <v>6510.1958416873022</v>
      </c>
      <c r="X2607" s="429">
        <f t="shared" si="54"/>
        <v>0.12477875363233995</v>
      </c>
      <c r="Y2607" s="429">
        <f t="shared" si="54"/>
        <v>0.11935359043093388</v>
      </c>
      <c r="Z2607" s="429">
        <f t="shared" si="54"/>
        <v>6548.8826804765285</v>
      </c>
      <c r="AA2607" s="429" t="s">
        <v>1295</v>
      </c>
    </row>
    <row r="2608" spans="1:27" x14ac:dyDescent="0.25">
      <c r="A2608" t="s">
        <v>149</v>
      </c>
      <c r="B2608" t="s">
        <v>186</v>
      </c>
      <c r="C2608" t="s">
        <v>1459</v>
      </c>
      <c r="D2608" t="s">
        <v>1325</v>
      </c>
      <c r="E2608" t="s">
        <v>1499</v>
      </c>
      <c r="F2608" t="s">
        <v>1292</v>
      </c>
      <c r="G2608" t="s">
        <v>524</v>
      </c>
      <c r="H2608" t="s">
        <v>1460</v>
      </c>
      <c r="I2608" t="s">
        <v>561</v>
      </c>
      <c r="J2608" t="s">
        <v>1472</v>
      </c>
      <c r="K2608" t="s">
        <v>1358</v>
      </c>
      <c r="L2608">
        <v>0</v>
      </c>
      <c r="M2608">
        <v>0</v>
      </c>
      <c r="N2608">
        <v>0</v>
      </c>
      <c r="O2608">
        <v>0</v>
      </c>
      <c r="P2608">
        <v>0</v>
      </c>
      <c r="Q2608">
        <v>0</v>
      </c>
      <c r="R2608">
        <v>0</v>
      </c>
      <c r="S2608">
        <v>0</v>
      </c>
      <c r="T2608">
        <v>0</v>
      </c>
      <c r="U2608">
        <v>0</v>
      </c>
      <c r="W2608" s="429">
        <f t="shared" si="54"/>
        <v>0</v>
      </c>
      <c r="X2608" s="429">
        <f t="shared" si="54"/>
        <v>0</v>
      </c>
      <c r="Y2608" s="429">
        <f t="shared" si="54"/>
        <v>0</v>
      </c>
      <c r="Z2608" s="429">
        <f t="shared" si="54"/>
        <v>0</v>
      </c>
      <c r="AA2608" s="429" t="s">
        <v>1296</v>
      </c>
    </row>
    <row r="2609" spans="1:27" x14ac:dyDescent="0.25">
      <c r="A2609" t="s">
        <v>149</v>
      </c>
      <c r="B2609" t="s">
        <v>186</v>
      </c>
      <c r="C2609" t="s">
        <v>1459</v>
      </c>
      <c r="D2609" t="s">
        <v>1325</v>
      </c>
      <c r="E2609" t="s">
        <v>1499</v>
      </c>
      <c r="F2609" t="s">
        <v>1292</v>
      </c>
      <c r="G2609" t="s">
        <v>524</v>
      </c>
      <c r="H2609" t="s">
        <v>1461</v>
      </c>
      <c r="I2609" t="s">
        <v>534</v>
      </c>
      <c r="J2609" t="s">
        <v>1472</v>
      </c>
      <c r="K2609" t="s">
        <v>1358</v>
      </c>
      <c r="L2609">
        <v>0</v>
      </c>
      <c r="M2609">
        <v>0</v>
      </c>
      <c r="N2609">
        <v>0</v>
      </c>
      <c r="O2609">
        <v>0</v>
      </c>
      <c r="P2609">
        <v>0</v>
      </c>
      <c r="Q2609">
        <v>0</v>
      </c>
      <c r="R2609">
        <v>0</v>
      </c>
      <c r="S2609">
        <v>0</v>
      </c>
      <c r="T2609">
        <v>0</v>
      </c>
      <c r="U2609">
        <v>0</v>
      </c>
      <c r="W2609" s="429">
        <f t="shared" si="54"/>
        <v>0</v>
      </c>
      <c r="X2609" s="429">
        <f t="shared" si="54"/>
        <v>0</v>
      </c>
      <c r="Y2609" s="429">
        <f t="shared" si="54"/>
        <v>0</v>
      </c>
      <c r="Z2609" s="429">
        <f t="shared" si="54"/>
        <v>0</v>
      </c>
      <c r="AA2609" s="429" t="s">
        <v>1296</v>
      </c>
    </row>
    <row r="2610" spans="1:27" x14ac:dyDescent="0.25">
      <c r="A2610" t="s">
        <v>149</v>
      </c>
      <c r="B2610" t="s">
        <v>186</v>
      </c>
      <c r="C2610" t="s">
        <v>1459</v>
      </c>
      <c r="D2610" t="s">
        <v>1325</v>
      </c>
      <c r="E2610" t="s">
        <v>1499</v>
      </c>
      <c r="F2610" t="s">
        <v>1292</v>
      </c>
      <c r="G2610" t="s">
        <v>524</v>
      </c>
      <c r="H2610" t="s">
        <v>1462</v>
      </c>
      <c r="I2610" t="s">
        <v>1463</v>
      </c>
      <c r="J2610" t="s">
        <v>1472</v>
      </c>
      <c r="K2610" t="s">
        <v>1358</v>
      </c>
      <c r="L2610">
        <v>0</v>
      </c>
      <c r="M2610">
        <v>0</v>
      </c>
      <c r="N2610">
        <v>0</v>
      </c>
      <c r="O2610">
        <v>0</v>
      </c>
      <c r="P2610">
        <v>0</v>
      </c>
      <c r="Q2610">
        <v>0</v>
      </c>
      <c r="R2610">
        <v>0</v>
      </c>
      <c r="S2610">
        <v>0</v>
      </c>
      <c r="T2610">
        <v>0</v>
      </c>
      <c r="U2610">
        <v>0</v>
      </c>
      <c r="W2610" s="429">
        <f t="shared" si="54"/>
        <v>0</v>
      </c>
      <c r="X2610" s="429">
        <f t="shared" si="54"/>
        <v>0</v>
      </c>
      <c r="Y2610" s="429">
        <f t="shared" si="54"/>
        <v>0</v>
      </c>
      <c r="Z2610" s="429">
        <f t="shared" si="54"/>
        <v>0</v>
      </c>
      <c r="AA2610" s="429" t="s">
        <v>1296</v>
      </c>
    </row>
    <row r="2611" spans="1:27" x14ac:dyDescent="0.25">
      <c r="A2611" t="s">
        <v>149</v>
      </c>
      <c r="B2611" t="s">
        <v>186</v>
      </c>
      <c r="C2611" t="s">
        <v>1459</v>
      </c>
      <c r="D2611" t="s">
        <v>1325</v>
      </c>
      <c r="E2611" t="s">
        <v>1499</v>
      </c>
      <c r="F2611" t="s">
        <v>1292</v>
      </c>
      <c r="G2611" t="s">
        <v>524</v>
      </c>
      <c r="H2611" t="s">
        <v>1464</v>
      </c>
      <c r="I2611" t="s">
        <v>186</v>
      </c>
      <c r="J2611" t="s">
        <v>1472</v>
      </c>
      <c r="K2611" t="s">
        <v>1358</v>
      </c>
      <c r="L2611">
        <v>0</v>
      </c>
      <c r="M2611">
        <v>0</v>
      </c>
      <c r="N2611">
        <v>0</v>
      </c>
      <c r="O2611">
        <v>0</v>
      </c>
      <c r="P2611">
        <v>0</v>
      </c>
      <c r="Q2611">
        <v>0</v>
      </c>
      <c r="R2611">
        <v>0</v>
      </c>
      <c r="S2611">
        <v>0</v>
      </c>
      <c r="T2611">
        <v>0</v>
      </c>
      <c r="U2611">
        <v>0</v>
      </c>
      <c r="W2611" s="429">
        <f t="shared" si="54"/>
        <v>0</v>
      </c>
      <c r="X2611" s="429">
        <f t="shared" si="54"/>
        <v>0</v>
      </c>
      <c r="Y2611" s="429">
        <f t="shared" si="54"/>
        <v>0</v>
      </c>
      <c r="Z2611" s="429">
        <f t="shared" si="54"/>
        <v>0</v>
      </c>
      <c r="AA2611" s="429" t="s">
        <v>1296</v>
      </c>
    </row>
    <row r="2612" spans="1:27" x14ac:dyDescent="0.25">
      <c r="A2612" t="s">
        <v>149</v>
      </c>
      <c r="B2612" t="s">
        <v>186</v>
      </c>
      <c r="C2612" t="s">
        <v>1459</v>
      </c>
      <c r="D2612" t="s">
        <v>1325</v>
      </c>
      <c r="E2612" t="s">
        <v>1499</v>
      </c>
      <c r="F2612" t="s">
        <v>1292</v>
      </c>
      <c r="G2612" t="s">
        <v>524</v>
      </c>
      <c r="H2612" t="s">
        <v>1460</v>
      </c>
      <c r="I2612" t="s">
        <v>561</v>
      </c>
      <c r="J2612" t="s">
        <v>1472</v>
      </c>
      <c r="K2612" t="s">
        <v>1361</v>
      </c>
      <c r="L2612">
        <v>0</v>
      </c>
      <c r="M2612">
        <v>0</v>
      </c>
      <c r="N2612">
        <v>0</v>
      </c>
      <c r="O2612">
        <v>0</v>
      </c>
      <c r="P2612">
        <v>0</v>
      </c>
      <c r="Q2612">
        <v>0</v>
      </c>
      <c r="R2612">
        <v>0</v>
      </c>
      <c r="S2612">
        <v>0</v>
      </c>
      <c r="T2612">
        <v>0</v>
      </c>
      <c r="U2612">
        <v>0</v>
      </c>
      <c r="W2612" s="429">
        <f t="shared" si="54"/>
        <v>0</v>
      </c>
      <c r="X2612" s="429">
        <f t="shared" si="54"/>
        <v>0</v>
      </c>
      <c r="Y2612" s="429">
        <f t="shared" si="54"/>
        <v>0</v>
      </c>
      <c r="Z2612" s="429">
        <f t="shared" si="54"/>
        <v>0</v>
      </c>
      <c r="AA2612" s="429" t="s">
        <v>1296</v>
      </c>
    </row>
    <row r="2613" spans="1:27" x14ac:dyDescent="0.25">
      <c r="A2613" t="s">
        <v>149</v>
      </c>
      <c r="B2613" t="s">
        <v>186</v>
      </c>
      <c r="C2613" t="s">
        <v>1459</v>
      </c>
      <c r="D2613" t="s">
        <v>1325</v>
      </c>
      <c r="E2613" t="s">
        <v>1499</v>
      </c>
      <c r="F2613" t="s">
        <v>1292</v>
      </c>
      <c r="G2613" t="s">
        <v>524</v>
      </c>
      <c r="H2613" t="s">
        <v>1461</v>
      </c>
      <c r="I2613" t="s">
        <v>534</v>
      </c>
      <c r="J2613" t="s">
        <v>1472</v>
      </c>
      <c r="K2613" t="s">
        <v>1361</v>
      </c>
      <c r="L2613">
        <v>0</v>
      </c>
      <c r="M2613">
        <v>0</v>
      </c>
      <c r="N2613">
        <v>0</v>
      </c>
      <c r="O2613">
        <v>0</v>
      </c>
      <c r="P2613">
        <v>0</v>
      </c>
      <c r="Q2613">
        <v>0</v>
      </c>
      <c r="R2613">
        <v>0</v>
      </c>
      <c r="S2613">
        <v>0</v>
      </c>
      <c r="T2613">
        <v>0</v>
      </c>
      <c r="U2613">
        <v>0</v>
      </c>
      <c r="W2613" s="429">
        <f t="shared" si="54"/>
        <v>0</v>
      </c>
      <c r="X2613" s="429">
        <f t="shared" si="54"/>
        <v>0</v>
      </c>
      <c r="Y2613" s="429">
        <f t="shared" si="54"/>
        <v>0</v>
      </c>
      <c r="Z2613" s="429">
        <f t="shared" si="54"/>
        <v>0</v>
      </c>
      <c r="AA2613" s="429" t="s">
        <v>1296</v>
      </c>
    </row>
    <row r="2614" spans="1:27" x14ac:dyDescent="0.25">
      <c r="A2614" t="s">
        <v>149</v>
      </c>
      <c r="B2614" t="s">
        <v>186</v>
      </c>
      <c r="C2614" t="s">
        <v>1459</v>
      </c>
      <c r="D2614" t="s">
        <v>1325</v>
      </c>
      <c r="E2614" t="s">
        <v>1499</v>
      </c>
      <c r="F2614" t="s">
        <v>1292</v>
      </c>
      <c r="G2614" t="s">
        <v>524</v>
      </c>
      <c r="H2614" t="s">
        <v>1462</v>
      </c>
      <c r="I2614" t="s">
        <v>1463</v>
      </c>
      <c r="J2614" t="s">
        <v>1472</v>
      </c>
      <c r="K2614" t="s">
        <v>1361</v>
      </c>
      <c r="L2614">
        <v>0</v>
      </c>
      <c r="M2614">
        <v>0</v>
      </c>
      <c r="N2614">
        <v>0</v>
      </c>
      <c r="O2614">
        <v>0</v>
      </c>
      <c r="P2614">
        <v>0</v>
      </c>
      <c r="Q2614">
        <v>0</v>
      </c>
      <c r="R2614">
        <v>0</v>
      </c>
      <c r="S2614">
        <v>0</v>
      </c>
      <c r="T2614">
        <v>0</v>
      </c>
      <c r="U2614">
        <v>0</v>
      </c>
      <c r="W2614" s="429">
        <f t="shared" si="54"/>
        <v>0</v>
      </c>
      <c r="X2614" s="429">
        <f t="shared" si="54"/>
        <v>0</v>
      </c>
      <c r="Y2614" s="429">
        <f t="shared" si="54"/>
        <v>0</v>
      </c>
      <c r="Z2614" s="429">
        <f t="shared" si="54"/>
        <v>0</v>
      </c>
      <c r="AA2614" s="429" t="s">
        <v>1296</v>
      </c>
    </row>
    <row r="2615" spans="1:27" x14ac:dyDescent="0.25">
      <c r="A2615" t="s">
        <v>149</v>
      </c>
      <c r="B2615" t="s">
        <v>186</v>
      </c>
      <c r="C2615" t="s">
        <v>1459</v>
      </c>
      <c r="D2615" t="s">
        <v>1325</v>
      </c>
      <c r="E2615" t="s">
        <v>1499</v>
      </c>
      <c r="F2615" t="s">
        <v>1292</v>
      </c>
      <c r="G2615" t="s">
        <v>524</v>
      </c>
      <c r="H2615" t="s">
        <v>1464</v>
      </c>
      <c r="I2615" t="s">
        <v>186</v>
      </c>
      <c r="J2615" t="s">
        <v>1472</v>
      </c>
      <c r="K2615" t="s">
        <v>1361</v>
      </c>
      <c r="L2615">
        <v>0</v>
      </c>
      <c r="M2615">
        <v>0</v>
      </c>
      <c r="N2615">
        <v>0</v>
      </c>
      <c r="O2615">
        <v>0</v>
      </c>
      <c r="P2615">
        <v>0</v>
      </c>
      <c r="Q2615">
        <v>0</v>
      </c>
      <c r="R2615">
        <v>0</v>
      </c>
      <c r="S2615">
        <v>0</v>
      </c>
      <c r="T2615">
        <v>0</v>
      </c>
      <c r="U2615">
        <v>0</v>
      </c>
      <c r="W2615" s="429">
        <f t="shared" si="54"/>
        <v>0</v>
      </c>
      <c r="X2615" s="429">
        <f t="shared" si="54"/>
        <v>0</v>
      </c>
      <c r="Y2615" s="429">
        <f t="shared" si="54"/>
        <v>0</v>
      </c>
      <c r="Z2615" s="429">
        <f t="shared" si="54"/>
        <v>0</v>
      </c>
      <c r="AA2615" s="429" t="s">
        <v>1296</v>
      </c>
    </row>
    <row r="2616" spans="1:27" x14ac:dyDescent="0.25">
      <c r="A2616" t="s">
        <v>149</v>
      </c>
      <c r="B2616" t="s">
        <v>186</v>
      </c>
      <c r="C2616" t="s">
        <v>1459</v>
      </c>
      <c r="D2616" t="s">
        <v>1325</v>
      </c>
      <c r="E2616" t="s">
        <v>1499</v>
      </c>
      <c r="F2616" t="s">
        <v>1292</v>
      </c>
      <c r="G2616" t="s">
        <v>524</v>
      </c>
      <c r="H2616" t="s">
        <v>1460</v>
      </c>
      <c r="I2616" t="s">
        <v>561</v>
      </c>
      <c r="J2616" t="s">
        <v>1473</v>
      </c>
      <c r="K2616" t="s">
        <v>1364</v>
      </c>
      <c r="L2616">
        <v>0</v>
      </c>
      <c r="M2616">
        <v>0</v>
      </c>
      <c r="N2616">
        <v>0</v>
      </c>
      <c r="O2616">
        <v>0</v>
      </c>
      <c r="P2616">
        <v>0</v>
      </c>
      <c r="Q2616">
        <v>0</v>
      </c>
      <c r="R2616">
        <v>0</v>
      </c>
      <c r="S2616">
        <v>0</v>
      </c>
      <c r="T2616">
        <v>0</v>
      </c>
      <c r="U2616">
        <v>0</v>
      </c>
      <c r="W2616" s="429">
        <f t="shared" si="54"/>
        <v>0</v>
      </c>
      <c r="X2616" s="429">
        <f t="shared" si="54"/>
        <v>0</v>
      </c>
      <c r="Y2616" s="429">
        <f t="shared" si="54"/>
        <v>0</v>
      </c>
      <c r="Z2616" s="429">
        <f t="shared" si="54"/>
        <v>0</v>
      </c>
      <c r="AA2616" s="429" t="s">
        <v>1295</v>
      </c>
    </row>
    <row r="2617" spans="1:27" x14ac:dyDescent="0.25">
      <c r="A2617" t="s">
        <v>149</v>
      </c>
      <c r="B2617" t="s">
        <v>186</v>
      </c>
      <c r="C2617" t="s">
        <v>1459</v>
      </c>
      <c r="D2617" t="s">
        <v>1325</v>
      </c>
      <c r="E2617" t="s">
        <v>1499</v>
      </c>
      <c r="F2617" t="s">
        <v>1292</v>
      </c>
      <c r="G2617" t="s">
        <v>524</v>
      </c>
      <c r="H2617" t="s">
        <v>1461</v>
      </c>
      <c r="I2617" t="s">
        <v>534</v>
      </c>
      <c r="J2617" t="s">
        <v>1473</v>
      </c>
      <c r="K2617" t="s">
        <v>1364</v>
      </c>
      <c r="L2617">
        <v>0.65100298086166752</v>
      </c>
      <c r="M2617">
        <v>0.32550149043083376</v>
      </c>
      <c r="N2617">
        <v>1.302005961723335</v>
      </c>
      <c r="O2617">
        <v>6.9453369436582601E-4</v>
      </c>
      <c r="P2617">
        <v>1.7237962492611121E-2</v>
      </c>
      <c r="Q2617">
        <v>1.7237962492611121E-2</v>
      </c>
      <c r="R2617">
        <v>87.843673125251883</v>
      </c>
      <c r="S2617">
        <v>1.6568025862929436E-3</v>
      </c>
      <c r="T2617">
        <v>1.6568025862929439E-4</v>
      </c>
      <c r="U2617">
        <v>87.934465906980734</v>
      </c>
      <c r="W2617" s="429">
        <f t="shared" si="54"/>
        <v>87.843673125251883</v>
      </c>
      <c r="X2617" s="429">
        <f t="shared" si="54"/>
        <v>1.6568025862929436E-3</v>
      </c>
      <c r="Y2617" s="429">
        <f t="shared" si="54"/>
        <v>1.6568025862929439E-4</v>
      </c>
      <c r="Z2617" s="429">
        <f t="shared" si="54"/>
        <v>87.934465906980734</v>
      </c>
      <c r="AA2617" s="429" t="s">
        <v>1295</v>
      </c>
    </row>
    <row r="2618" spans="1:27" x14ac:dyDescent="0.25">
      <c r="A2618" t="s">
        <v>149</v>
      </c>
      <c r="B2618" t="s">
        <v>186</v>
      </c>
      <c r="C2618" t="s">
        <v>1459</v>
      </c>
      <c r="D2618" t="s">
        <v>1325</v>
      </c>
      <c r="E2618" t="s">
        <v>1499</v>
      </c>
      <c r="F2618" t="s">
        <v>1292</v>
      </c>
      <c r="G2618" t="s">
        <v>524</v>
      </c>
      <c r="H2618" t="s">
        <v>1462</v>
      </c>
      <c r="I2618" t="s">
        <v>1463</v>
      </c>
      <c r="J2618" t="s">
        <v>1473</v>
      </c>
      <c r="K2618" t="s">
        <v>1364</v>
      </c>
      <c r="L2618">
        <v>0.13020059617233351</v>
      </c>
      <c r="M2618">
        <v>6.5100298086166755E-2</v>
      </c>
      <c r="N2618">
        <v>0.26040119234466702</v>
      </c>
      <c r="O2618">
        <v>1.3890673887316518E-4</v>
      </c>
      <c r="P2618">
        <v>3.4475924985222241E-3</v>
      </c>
      <c r="Q2618">
        <v>3.4475924985222241E-3</v>
      </c>
      <c r="R2618">
        <v>17.568734625050375</v>
      </c>
      <c r="S2618">
        <v>3.3136051725858877E-4</v>
      </c>
      <c r="T2618">
        <v>3.3136051725858876E-5</v>
      </c>
      <c r="U2618">
        <v>17.586893181396146</v>
      </c>
      <c r="W2618" s="429">
        <f t="shared" si="54"/>
        <v>17.568734625050375</v>
      </c>
      <c r="X2618" s="429">
        <f t="shared" si="54"/>
        <v>3.3136051725858877E-4</v>
      </c>
      <c r="Y2618" s="429">
        <f t="shared" si="54"/>
        <v>3.3136051725858876E-5</v>
      </c>
      <c r="Z2618" s="429">
        <f t="shared" si="54"/>
        <v>17.586893181396146</v>
      </c>
      <c r="AA2618" s="429" t="s">
        <v>1295</v>
      </c>
    </row>
    <row r="2619" spans="1:27" x14ac:dyDescent="0.25">
      <c r="A2619" t="s">
        <v>149</v>
      </c>
      <c r="B2619" t="s">
        <v>186</v>
      </c>
      <c r="C2619" t="s">
        <v>1459</v>
      </c>
      <c r="D2619" t="s">
        <v>1325</v>
      </c>
      <c r="E2619" t="s">
        <v>1499</v>
      </c>
      <c r="F2619" t="s">
        <v>1292</v>
      </c>
      <c r="G2619" t="s">
        <v>524</v>
      </c>
      <c r="H2619" t="s">
        <v>1464</v>
      </c>
      <c r="I2619" t="s">
        <v>186</v>
      </c>
      <c r="J2619" t="s">
        <v>1473</v>
      </c>
      <c r="K2619" t="s">
        <v>1364</v>
      </c>
      <c r="L2619">
        <v>10.285847097614345</v>
      </c>
      <c r="M2619">
        <v>5.1429235488071727</v>
      </c>
      <c r="N2619">
        <v>20.571694195228691</v>
      </c>
      <c r="O2619">
        <v>1.0973632370980051E-2</v>
      </c>
      <c r="P2619">
        <v>0.27235980738325577</v>
      </c>
      <c r="Q2619">
        <v>0.27235980738325577</v>
      </c>
      <c r="R2619">
        <v>1387.9300353789797</v>
      </c>
      <c r="S2619">
        <v>2.6177480863428509E-2</v>
      </c>
      <c r="T2619">
        <v>2.6177480863428509E-3</v>
      </c>
      <c r="U2619">
        <v>1389.3645613302958</v>
      </c>
      <c r="W2619" s="429">
        <f t="shared" si="54"/>
        <v>1387.9300353789797</v>
      </c>
      <c r="X2619" s="429">
        <f t="shared" si="54"/>
        <v>2.6177480863428509E-2</v>
      </c>
      <c r="Y2619" s="429">
        <f t="shared" si="54"/>
        <v>2.6177480863428509E-3</v>
      </c>
      <c r="Z2619" s="429">
        <f t="shared" si="54"/>
        <v>1389.3645613302958</v>
      </c>
      <c r="AA2619" s="429" t="s">
        <v>1295</v>
      </c>
    </row>
    <row r="2620" spans="1:27" x14ac:dyDescent="0.25">
      <c r="A2620" t="s">
        <v>149</v>
      </c>
      <c r="B2620" t="s">
        <v>186</v>
      </c>
      <c r="C2620" t="s">
        <v>1459</v>
      </c>
      <c r="D2620" t="s">
        <v>1325</v>
      </c>
      <c r="E2620" t="s">
        <v>1499</v>
      </c>
      <c r="F2620" t="s">
        <v>1292</v>
      </c>
      <c r="G2620" t="s">
        <v>524</v>
      </c>
      <c r="H2620" t="s">
        <v>1460</v>
      </c>
      <c r="I2620" t="s">
        <v>561</v>
      </c>
      <c r="J2620" t="s">
        <v>1474</v>
      </c>
      <c r="K2620" t="s">
        <v>1371</v>
      </c>
      <c r="L2620">
        <v>0</v>
      </c>
      <c r="M2620">
        <v>0</v>
      </c>
      <c r="N2620">
        <v>0</v>
      </c>
      <c r="O2620">
        <v>0</v>
      </c>
      <c r="P2620">
        <v>0</v>
      </c>
      <c r="Q2620">
        <v>0</v>
      </c>
      <c r="R2620">
        <v>0</v>
      </c>
      <c r="S2620">
        <v>0</v>
      </c>
      <c r="T2620">
        <v>0</v>
      </c>
      <c r="U2620">
        <v>0</v>
      </c>
      <c r="W2620" s="429">
        <f t="shared" si="54"/>
        <v>0</v>
      </c>
      <c r="X2620" s="429">
        <f t="shared" si="54"/>
        <v>0</v>
      </c>
      <c r="Y2620" s="429">
        <f t="shared" si="54"/>
        <v>0</v>
      </c>
      <c r="Z2620" s="429">
        <f t="shared" si="54"/>
        <v>0</v>
      </c>
      <c r="AA2620" s="429" t="s">
        <v>1295</v>
      </c>
    </row>
    <row r="2621" spans="1:27" x14ac:dyDescent="0.25">
      <c r="A2621" t="s">
        <v>149</v>
      </c>
      <c r="B2621" t="s">
        <v>186</v>
      </c>
      <c r="C2621" t="s">
        <v>1459</v>
      </c>
      <c r="D2621" t="s">
        <v>1325</v>
      </c>
      <c r="E2621" t="s">
        <v>1499</v>
      </c>
      <c r="F2621" t="s">
        <v>1292</v>
      </c>
      <c r="G2621" t="s">
        <v>524</v>
      </c>
      <c r="H2621" t="s">
        <v>1461</v>
      </c>
      <c r="I2621" t="s">
        <v>534</v>
      </c>
      <c r="J2621" t="s">
        <v>1474</v>
      </c>
      <c r="K2621" t="s">
        <v>1371</v>
      </c>
      <c r="L2621">
        <v>0</v>
      </c>
      <c r="M2621">
        <v>1.0326145186290323</v>
      </c>
      <c r="N2621">
        <v>0</v>
      </c>
      <c r="O2621">
        <v>0</v>
      </c>
      <c r="P2621">
        <v>0</v>
      </c>
      <c r="Q2621">
        <v>0</v>
      </c>
      <c r="R2621">
        <v>2.4384681613394976</v>
      </c>
      <c r="S2621">
        <v>40.601988145723553</v>
      </c>
      <c r="T2621">
        <v>0</v>
      </c>
      <c r="U2621">
        <v>1017.4881718044284</v>
      </c>
      <c r="W2621" s="429">
        <f t="shared" si="54"/>
        <v>2.4384681613394976</v>
      </c>
      <c r="X2621" s="429">
        <f t="shared" si="54"/>
        <v>40.601988145723553</v>
      </c>
      <c r="Y2621" s="429">
        <f t="shared" si="54"/>
        <v>0</v>
      </c>
      <c r="Z2621" s="429">
        <f t="shared" si="54"/>
        <v>1017.4881718044284</v>
      </c>
      <c r="AA2621" s="429" t="s">
        <v>1295</v>
      </c>
    </row>
    <row r="2622" spans="1:27" x14ac:dyDescent="0.25">
      <c r="A2622" t="s">
        <v>149</v>
      </c>
      <c r="B2622" t="s">
        <v>186</v>
      </c>
      <c r="C2622" t="s">
        <v>1459</v>
      </c>
      <c r="D2622" t="s">
        <v>1325</v>
      </c>
      <c r="E2622" t="s">
        <v>1499</v>
      </c>
      <c r="F2622" t="s">
        <v>1292</v>
      </c>
      <c r="G2622" t="s">
        <v>524</v>
      </c>
      <c r="H2622" t="s">
        <v>1462</v>
      </c>
      <c r="I2622" t="s">
        <v>1463</v>
      </c>
      <c r="J2622" t="s">
        <v>1474</v>
      </c>
      <c r="K2622" t="s">
        <v>1371</v>
      </c>
      <c r="L2622">
        <v>0</v>
      </c>
      <c r="M2622">
        <v>0.20652290372580639</v>
      </c>
      <c r="N2622">
        <v>0</v>
      </c>
      <c r="O2622">
        <v>0</v>
      </c>
      <c r="P2622">
        <v>0</v>
      </c>
      <c r="Q2622">
        <v>0</v>
      </c>
      <c r="R2622">
        <v>0.48769363226789941</v>
      </c>
      <c r="S2622">
        <v>8.1203976291447102</v>
      </c>
      <c r="T2622">
        <v>0</v>
      </c>
      <c r="U2622">
        <v>203.49763436088566</v>
      </c>
      <c r="W2622" s="429">
        <f t="shared" si="54"/>
        <v>0.48769363226789941</v>
      </c>
      <c r="X2622" s="429">
        <f t="shared" si="54"/>
        <v>8.1203976291447102</v>
      </c>
      <c r="Y2622" s="429">
        <f t="shared" si="54"/>
        <v>0</v>
      </c>
      <c r="Z2622" s="429">
        <f t="shared" si="54"/>
        <v>203.49763436088566</v>
      </c>
      <c r="AA2622" s="429" t="s">
        <v>1295</v>
      </c>
    </row>
    <row r="2623" spans="1:27" x14ac:dyDescent="0.25">
      <c r="A2623" t="s">
        <v>149</v>
      </c>
      <c r="B2623" t="s">
        <v>186</v>
      </c>
      <c r="C2623" t="s">
        <v>1459</v>
      </c>
      <c r="D2623" t="s">
        <v>1325</v>
      </c>
      <c r="E2623" t="s">
        <v>1499</v>
      </c>
      <c r="F2623" t="s">
        <v>1292</v>
      </c>
      <c r="G2623" t="s">
        <v>524</v>
      </c>
      <c r="H2623" t="s">
        <v>1464</v>
      </c>
      <c r="I2623" t="s">
        <v>186</v>
      </c>
      <c r="J2623" t="s">
        <v>1474</v>
      </c>
      <c r="K2623" t="s">
        <v>1371</v>
      </c>
      <c r="L2623">
        <v>0</v>
      </c>
      <c r="M2623">
        <v>16.315309394338708</v>
      </c>
      <c r="N2623">
        <v>0</v>
      </c>
      <c r="O2623">
        <v>0</v>
      </c>
      <c r="P2623">
        <v>0</v>
      </c>
      <c r="Q2623">
        <v>0</v>
      </c>
      <c r="R2623">
        <v>38.527796949164063</v>
      </c>
      <c r="S2623">
        <v>641.51141270243215</v>
      </c>
      <c r="T2623">
        <v>0</v>
      </c>
      <c r="U2623">
        <v>16076.313114509969</v>
      </c>
      <c r="W2623" s="429">
        <f t="shared" si="54"/>
        <v>38.527796949164063</v>
      </c>
      <c r="X2623" s="429">
        <f t="shared" si="54"/>
        <v>641.51141270243215</v>
      </c>
      <c r="Y2623" s="429">
        <f t="shared" si="54"/>
        <v>0</v>
      </c>
      <c r="Z2623" s="429">
        <f t="shared" si="54"/>
        <v>16076.313114509969</v>
      </c>
      <c r="AA2623" s="429" t="s">
        <v>1295</v>
      </c>
    </row>
    <row r="2624" spans="1:27" x14ac:dyDescent="0.25">
      <c r="A2624" t="s">
        <v>149</v>
      </c>
      <c r="B2624" t="s">
        <v>186</v>
      </c>
      <c r="C2624" t="s">
        <v>1459</v>
      </c>
      <c r="D2624" t="s">
        <v>1325</v>
      </c>
      <c r="E2624" t="s">
        <v>1499</v>
      </c>
      <c r="F2624" t="s">
        <v>1292</v>
      </c>
      <c r="G2624" t="s">
        <v>524</v>
      </c>
      <c r="H2624" t="s">
        <v>1460</v>
      </c>
      <c r="I2624" t="s">
        <v>561</v>
      </c>
      <c r="J2624" t="s">
        <v>1475</v>
      </c>
      <c r="K2624" t="s">
        <v>1374</v>
      </c>
      <c r="L2624">
        <v>0</v>
      </c>
      <c r="M2624">
        <v>0</v>
      </c>
      <c r="N2624">
        <v>0</v>
      </c>
      <c r="O2624">
        <v>0</v>
      </c>
      <c r="P2624">
        <v>0</v>
      </c>
      <c r="Q2624">
        <v>0</v>
      </c>
      <c r="R2624">
        <v>0</v>
      </c>
      <c r="S2624">
        <v>0</v>
      </c>
      <c r="T2624">
        <v>0</v>
      </c>
      <c r="U2624">
        <v>0</v>
      </c>
      <c r="W2624" s="429">
        <f t="shared" ref="W2624:Z2687" si="55">IFERROR(R2624*1,0)</f>
        <v>0</v>
      </c>
      <c r="X2624" s="429">
        <f t="shared" si="55"/>
        <v>0</v>
      </c>
      <c r="Y2624" s="429">
        <f t="shared" si="55"/>
        <v>0</v>
      </c>
      <c r="Z2624" s="429">
        <f t="shared" si="55"/>
        <v>0</v>
      </c>
      <c r="AA2624" s="429" t="s">
        <v>1295</v>
      </c>
    </row>
    <row r="2625" spans="1:27" x14ac:dyDescent="0.25">
      <c r="A2625" t="s">
        <v>149</v>
      </c>
      <c r="B2625" t="s">
        <v>186</v>
      </c>
      <c r="C2625" t="s">
        <v>1459</v>
      </c>
      <c r="D2625" t="s">
        <v>1325</v>
      </c>
      <c r="E2625" t="s">
        <v>1499</v>
      </c>
      <c r="F2625" t="s">
        <v>1292</v>
      </c>
      <c r="G2625" t="s">
        <v>524</v>
      </c>
      <c r="H2625" t="s">
        <v>1461</v>
      </c>
      <c r="I2625" t="s">
        <v>534</v>
      </c>
      <c r="J2625" t="s">
        <v>1475</v>
      </c>
      <c r="K2625" t="s">
        <v>1374</v>
      </c>
      <c r="L2625">
        <v>0</v>
      </c>
      <c r="M2625">
        <v>0</v>
      </c>
      <c r="N2625">
        <v>0</v>
      </c>
      <c r="O2625">
        <v>0</v>
      </c>
      <c r="P2625">
        <v>0</v>
      </c>
      <c r="Q2625">
        <v>0</v>
      </c>
      <c r="R2625">
        <v>0</v>
      </c>
      <c r="S2625">
        <v>0</v>
      </c>
      <c r="T2625">
        <v>0</v>
      </c>
      <c r="U2625">
        <v>0</v>
      </c>
      <c r="W2625" s="429">
        <f t="shared" si="55"/>
        <v>0</v>
      </c>
      <c r="X2625" s="429">
        <f t="shared" si="55"/>
        <v>0</v>
      </c>
      <c r="Y2625" s="429">
        <f t="shared" si="55"/>
        <v>0</v>
      </c>
      <c r="Z2625" s="429">
        <f t="shared" si="55"/>
        <v>0</v>
      </c>
      <c r="AA2625" s="429" t="s">
        <v>1295</v>
      </c>
    </row>
    <row r="2626" spans="1:27" x14ac:dyDescent="0.25">
      <c r="A2626" t="s">
        <v>149</v>
      </c>
      <c r="B2626" t="s">
        <v>186</v>
      </c>
      <c r="C2626" t="s">
        <v>1459</v>
      </c>
      <c r="D2626" t="s">
        <v>1325</v>
      </c>
      <c r="E2626" t="s">
        <v>1499</v>
      </c>
      <c r="F2626" t="s">
        <v>1292</v>
      </c>
      <c r="G2626" t="s">
        <v>524</v>
      </c>
      <c r="H2626" t="s">
        <v>1462</v>
      </c>
      <c r="I2626" t="s">
        <v>1463</v>
      </c>
      <c r="J2626" t="s">
        <v>1475</v>
      </c>
      <c r="K2626" t="s">
        <v>1374</v>
      </c>
      <c r="L2626">
        <v>0</v>
      </c>
      <c r="M2626">
        <v>0</v>
      </c>
      <c r="N2626">
        <v>0</v>
      </c>
      <c r="O2626">
        <v>0</v>
      </c>
      <c r="P2626">
        <v>0</v>
      </c>
      <c r="Q2626">
        <v>0</v>
      </c>
      <c r="R2626">
        <v>0</v>
      </c>
      <c r="S2626">
        <v>0</v>
      </c>
      <c r="T2626">
        <v>0</v>
      </c>
      <c r="U2626">
        <v>0</v>
      </c>
      <c r="W2626" s="429">
        <f t="shared" si="55"/>
        <v>0</v>
      </c>
      <c r="X2626" s="429">
        <f t="shared" si="55"/>
        <v>0</v>
      </c>
      <c r="Y2626" s="429">
        <f t="shared" si="55"/>
        <v>0</v>
      </c>
      <c r="Z2626" s="429">
        <f t="shared" si="55"/>
        <v>0</v>
      </c>
      <c r="AA2626" s="429" t="s">
        <v>1295</v>
      </c>
    </row>
    <row r="2627" spans="1:27" x14ac:dyDescent="0.25">
      <c r="A2627" t="s">
        <v>149</v>
      </c>
      <c r="B2627" t="s">
        <v>186</v>
      </c>
      <c r="C2627" t="s">
        <v>1459</v>
      </c>
      <c r="D2627" t="s">
        <v>1325</v>
      </c>
      <c r="E2627" t="s">
        <v>1499</v>
      </c>
      <c r="F2627" t="s">
        <v>1292</v>
      </c>
      <c r="G2627" t="s">
        <v>524</v>
      </c>
      <c r="H2627" t="s">
        <v>1464</v>
      </c>
      <c r="I2627" t="s">
        <v>186</v>
      </c>
      <c r="J2627" t="s">
        <v>1475</v>
      </c>
      <c r="K2627" t="s">
        <v>1374</v>
      </c>
      <c r="L2627">
        <v>0</v>
      </c>
      <c r="M2627">
        <v>0</v>
      </c>
      <c r="N2627">
        <v>0</v>
      </c>
      <c r="O2627">
        <v>0</v>
      </c>
      <c r="P2627">
        <v>0</v>
      </c>
      <c r="Q2627">
        <v>0</v>
      </c>
      <c r="R2627">
        <v>0</v>
      </c>
      <c r="S2627">
        <v>0</v>
      </c>
      <c r="T2627">
        <v>0</v>
      </c>
      <c r="U2627">
        <v>0</v>
      </c>
      <c r="W2627" s="429">
        <f t="shared" si="55"/>
        <v>0</v>
      </c>
      <c r="X2627" s="429">
        <f t="shared" si="55"/>
        <v>0</v>
      </c>
      <c r="Y2627" s="429">
        <f t="shared" si="55"/>
        <v>0</v>
      </c>
      <c r="Z2627" s="429">
        <f t="shared" si="55"/>
        <v>0</v>
      </c>
      <c r="AA2627" s="429" t="s">
        <v>1295</v>
      </c>
    </row>
    <row r="2628" spans="1:27" x14ac:dyDescent="0.25">
      <c r="A2628" t="s">
        <v>149</v>
      </c>
      <c r="B2628" t="s">
        <v>186</v>
      </c>
      <c r="C2628" t="s">
        <v>1459</v>
      </c>
      <c r="D2628" t="s">
        <v>1325</v>
      </c>
      <c r="E2628" t="s">
        <v>1499</v>
      </c>
      <c r="F2628" t="s">
        <v>1292</v>
      </c>
      <c r="G2628" t="s">
        <v>524</v>
      </c>
      <c r="H2628" t="s">
        <v>1460</v>
      </c>
      <c r="I2628" t="s">
        <v>561</v>
      </c>
      <c r="J2628" t="s">
        <v>1465</v>
      </c>
      <c r="K2628" t="s">
        <v>1376</v>
      </c>
      <c r="L2628">
        <v>0</v>
      </c>
      <c r="M2628">
        <v>0</v>
      </c>
      <c r="N2628">
        <v>0</v>
      </c>
      <c r="O2628">
        <v>0</v>
      </c>
      <c r="P2628">
        <v>0</v>
      </c>
      <c r="Q2628">
        <v>0</v>
      </c>
      <c r="R2628">
        <v>0</v>
      </c>
      <c r="S2628">
        <v>0</v>
      </c>
      <c r="T2628">
        <v>0</v>
      </c>
      <c r="U2628">
        <v>0</v>
      </c>
      <c r="W2628" s="429">
        <f t="shared" si="55"/>
        <v>0</v>
      </c>
      <c r="X2628" s="429">
        <f t="shared" si="55"/>
        <v>0</v>
      </c>
      <c r="Y2628" s="429">
        <f t="shared" si="55"/>
        <v>0</v>
      </c>
      <c r="Z2628" s="429">
        <f t="shared" si="55"/>
        <v>0</v>
      </c>
      <c r="AA2628" s="429" t="s">
        <v>1296</v>
      </c>
    </row>
    <row r="2629" spans="1:27" x14ac:dyDescent="0.25">
      <c r="A2629" t="s">
        <v>149</v>
      </c>
      <c r="B2629" t="s">
        <v>186</v>
      </c>
      <c r="C2629" t="s">
        <v>1459</v>
      </c>
      <c r="D2629" t="s">
        <v>1325</v>
      </c>
      <c r="E2629" t="s">
        <v>1499</v>
      </c>
      <c r="F2629" t="s">
        <v>1292</v>
      </c>
      <c r="G2629" t="s">
        <v>524</v>
      </c>
      <c r="H2629" t="s">
        <v>1461</v>
      </c>
      <c r="I2629" t="s">
        <v>534</v>
      </c>
      <c r="J2629" t="s">
        <v>1465</v>
      </c>
      <c r="K2629" t="s">
        <v>1376</v>
      </c>
      <c r="L2629">
        <v>0</v>
      </c>
      <c r="M2629">
        <v>0</v>
      </c>
      <c r="N2629">
        <v>0</v>
      </c>
      <c r="O2629">
        <v>0</v>
      </c>
      <c r="P2629">
        <v>0</v>
      </c>
      <c r="Q2629">
        <v>0</v>
      </c>
      <c r="R2629">
        <v>0</v>
      </c>
      <c r="S2629">
        <v>0</v>
      </c>
      <c r="T2629">
        <v>0</v>
      </c>
      <c r="U2629">
        <v>0</v>
      </c>
      <c r="W2629" s="429">
        <f t="shared" si="55"/>
        <v>0</v>
      </c>
      <c r="X2629" s="429">
        <f t="shared" si="55"/>
        <v>0</v>
      </c>
      <c r="Y2629" s="429">
        <f t="shared" si="55"/>
        <v>0</v>
      </c>
      <c r="Z2629" s="429">
        <f t="shared" si="55"/>
        <v>0</v>
      </c>
      <c r="AA2629" s="429" t="s">
        <v>1296</v>
      </c>
    </row>
    <row r="2630" spans="1:27" x14ac:dyDescent="0.25">
      <c r="A2630" t="s">
        <v>149</v>
      </c>
      <c r="B2630" t="s">
        <v>186</v>
      </c>
      <c r="C2630" t="s">
        <v>1459</v>
      </c>
      <c r="D2630" t="s">
        <v>1325</v>
      </c>
      <c r="E2630" t="s">
        <v>1499</v>
      </c>
      <c r="F2630" t="s">
        <v>1292</v>
      </c>
      <c r="G2630" t="s">
        <v>524</v>
      </c>
      <c r="H2630" t="s">
        <v>1462</v>
      </c>
      <c r="I2630" t="s">
        <v>1463</v>
      </c>
      <c r="J2630" t="s">
        <v>1465</v>
      </c>
      <c r="K2630" t="s">
        <v>1376</v>
      </c>
      <c r="L2630">
        <v>0</v>
      </c>
      <c r="M2630">
        <v>0</v>
      </c>
      <c r="N2630">
        <v>0</v>
      </c>
      <c r="O2630">
        <v>0</v>
      </c>
      <c r="P2630">
        <v>0</v>
      </c>
      <c r="Q2630">
        <v>0</v>
      </c>
      <c r="R2630">
        <v>0</v>
      </c>
      <c r="S2630">
        <v>0</v>
      </c>
      <c r="T2630">
        <v>0</v>
      </c>
      <c r="U2630">
        <v>0</v>
      </c>
      <c r="W2630" s="429">
        <f t="shared" si="55"/>
        <v>0</v>
      </c>
      <c r="X2630" s="429">
        <f t="shared" si="55"/>
        <v>0</v>
      </c>
      <c r="Y2630" s="429">
        <f t="shared" si="55"/>
        <v>0</v>
      </c>
      <c r="Z2630" s="429">
        <f t="shared" si="55"/>
        <v>0</v>
      </c>
      <c r="AA2630" s="429" t="s">
        <v>1296</v>
      </c>
    </row>
    <row r="2631" spans="1:27" x14ac:dyDescent="0.25">
      <c r="A2631" t="s">
        <v>149</v>
      </c>
      <c r="B2631" t="s">
        <v>186</v>
      </c>
      <c r="C2631" t="s">
        <v>1459</v>
      </c>
      <c r="D2631" t="s">
        <v>1325</v>
      </c>
      <c r="E2631" t="s">
        <v>1499</v>
      </c>
      <c r="F2631" t="s">
        <v>1292</v>
      </c>
      <c r="G2631" t="s">
        <v>524</v>
      </c>
      <c r="H2631" t="s">
        <v>1464</v>
      </c>
      <c r="I2631" t="s">
        <v>186</v>
      </c>
      <c r="J2631" t="s">
        <v>1465</v>
      </c>
      <c r="K2631" t="s">
        <v>1376</v>
      </c>
      <c r="L2631">
        <v>0</v>
      </c>
      <c r="M2631">
        <v>0</v>
      </c>
      <c r="N2631">
        <v>0</v>
      </c>
      <c r="O2631">
        <v>0</v>
      </c>
      <c r="P2631">
        <v>0</v>
      </c>
      <c r="Q2631">
        <v>0</v>
      </c>
      <c r="R2631">
        <v>0</v>
      </c>
      <c r="S2631">
        <v>0</v>
      </c>
      <c r="T2631">
        <v>0</v>
      </c>
      <c r="U2631">
        <v>0</v>
      </c>
      <c r="W2631" s="429">
        <f t="shared" si="55"/>
        <v>0</v>
      </c>
      <c r="X2631" s="429">
        <f t="shared" si="55"/>
        <v>0</v>
      </c>
      <c r="Y2631" s="429">
        <f t="shared" si="55"/>
        <v>0</v>
      </c>
      <c r="Z2631" s="429">
        <f t="shared" si="55"/>
        <v>0</v>
      </c>
      <c r="AA2631" s="429" t="s">
        <v>1296</v>
      </c>
    </row>
    <row r="2632" spans="1:27" x14ac:dyDescent="0.25">
      <c r="A2632" t="s">
        <v>149</v>
      </c>
      <c r="B2632" t="s">
        <v>186</v>
      </c>
      <c r="C2632" t="s">
        <v>1459</v>
      </c>
      <c r="D2632" t="s">
        <v>1325</v>
      </c>
      <c r="E2632" t="s">
        <v>1499</v>
      </c>
      <c r="F2632" t="s">
        <v>1292</v>
      </c>
      <c r="G2632" t="s">
        <v>524</v>
      </c>
      <c r="H2632" t="s">
        <v>1460</v>
      </c>
      <c r="I2632" t="s">
        <v>561</v>
      </c>
      <c r="J2632" t="s">
        <v>1476</v>
      </c>
      <c r="K2632" t="s">
        <v>1378</v>
      </c>
      <c r="L2632">
        <v>0</v>
      </c>
      <c r="M2632">
        <v>0</v>
      </c>
      <c r="N2632">
        <v>0</v>
      </c>
      <c r="O2632">
        <v>0</v>
      </c>
      <c r="P2632">
        <v>0</v>
      </c>
      <c r="Q2632">
        <v>0</v>
      </c>
      <c r="R2632">
        <v>0</v>
      </c>
      <c r="S2632">
        <v>0</v>
      </c>
      <c r="T2632">
        <v>0</v>
      </c>
      <c r="U2632">
        <v>0</v>
      </c>
      <c r="W2632" s="429">
        <f t="shared" si="55"/>
        <v>0</v>
      </c>
      <c r="X2632" s="429">
        <f t="shared" si="55"/>
        <v>0</v>
      </c>
      <c r="Y2632" s="429">
        <f t="shared" si="55"/>
        <v>0</v>
      </c>
      <c r="Z2632" s="429">
        <f t="shared" si="55"/>
        <v>0</v>
      </c>
      <c r="AA2632" s="429" t="s">
        <v>1295</v>
      </c>
    </row>
    <row r="2633" spans="1:27" x14ac:dyDescent="0.25">
      <c r="A2633" t="s">
        <v>149</v>
      </c>
      <c r="B2633" t="s">
        <v>186</v>
      </c>
      <c r="C2633" t="s">
        <v>1459</v>
      </c>
      <c r="D2633" t="s">
        <v>1325</v>
      </c>
      <c r="E2633" t="s">
        <v>1499</v>
      </c>
      <c r="F2633" t="s">
        <v>1292</v>
      </c>
      <c r="G2633" t="s">
        <v>524</v>
      </c>
      <c r="H2633" t="s">
        <v>1461</v>
      </c>
      <c r="I2633" t="s">
        <v>534</v>
      </c>
      <c r="J2633" t="s">
        <v>1476</v>
      </c>
      <c r="K2633" t="s">
        <v>1378</v>
      </c>
      <c r="L2633">
        <v>3.5181227910012471</v>
      </c>
      <c r="M2633">
        <v>0.19497806836443754</v>
      </c>
      <c r="N2633">
        <v>6.3484922544383391</v>
      </c>
      <c r="O2633">
        <v>8.9777501595275741E-4</v>
      </c>
      <c r="P2633">
        <v>5.8630205123445397E-2</v>
      </c>
      <c r="Q2633">
        <v>5.8630205123445397E-2</v>
      </c>
      <c r="R2633">
        <v>474.72106511426529</v>
      </c>
      <c r="S2633">
        <v>8.9536225030981739E-3</v>
      </c>
      <c r="T2633">
        <v>8.9536225030981749E-4</v>
      </c>
      <c r="U2633">
        <v>475.21172362743511</v>
      </c>
      <c r="W2633" s="429">
        <f t="shared" si="55"/>
        <v>474.72106511426529</v>
      </c>
      <c r="X2633" s="429">
        <f t="shared" si="55"/>
        <v>8.9536225030981739E-3</v>
      </c>
      <c r="Y2633" s="429">
        <f t="shared" si="55"/>
        <v>8.9536225030981749E-4</v>
      </c>
      <c r="Z2633" s="429">
        <f t="shared" si="55"/>
        <v>475.21172362743511</v>
      </c>
      <c r="AA2633" s="429" t="s">
        <v>1295</v>
      </c>
    </row>
    <row r="2634" spans="1:27" x14ac:dyDescent="0.25">
      <c r="A2634" t="s">
        <v>149</v>
      </c>
      <c r="B2634" t="s">
        <v>186</v>
      </c>
      <c r="C2634" t="s">
        <v>1459</v>
      </c>
      <c r="D2634" t="s">
        <v>1325</v>
      </c>
      <c r="E2634" t="s">
        <v>1499</v>
      </c>
      <c r="F2634" t="s">
        <v>1292</v>
      </c>
      <c r="G2634" t="s">
        <v>524</v>
      </c>
      <c r="H2634" t="s">
        <v>1462</v>
      </c>
      <c r="I2634" t="s">
        <v>1463</v>
      </c>
      <c r="J2634" t="s">
        <v>1476</v>
      </c>
      <c r="K2634" t="s">
        <v>1378</v>
      </c>
      <c r="L2634">
        <v>0.70362455820024938</v>
      </c>
      <c r="M2634">
        <v>3.8995613672887508E-2</v>
      </c>
      <c r="N2634">
        <v>1.2696984508876679</v>
      </c>
      <c r="O2634">
        <v>1.7955500319055147E-4</v>
      </c>
      <c r="P2634">
        <v>1.1726041024689077E-2</v>
      </c>
      <c r="Q2634">
        <v>1.1726041024689077E-2</v>
      </c>
      <c r="R2634">
        <v>94.94421302285302</v>
      </c>
      <c r="S2634">
        <v>1.7907245006196346E-3</v>
      </c>
      <c r="T2634">
        <v>1.7907245006196346E-4</v>
      </c>
      <c r="U2634">
        <v>95.042344725486984</v>
      </c>
      <c r="W2634" s="429">
        <f t="shared" si="55"/>
        <v>94.94421302285302</v>
      </c>
      <c r="X2634" s="429">
        <f t="shared" si="55"/>
        <v>1.7907245006196346E-3</v>
      </c>
      <c r="Y2634" s="429">
        <f t="shared" si="55"/>
        <v>1.7907245006196346E-4</v>
      </c>
      <c r="Z2634" s="429">
        <f t="shared" si="55"/>
        <v>95.042344725486984</v>
      </c>
      <c r="AA2634" s="429" t="s">
        <v>1295</v>
      </c>
    </row>
    <row r="2635" spans="1:27" x14ac:dyDescent="0.25">
      <c r="A2635" t="s">
        <v>149</v>
      </c>
      <c r="B2635" t="s">
        <v>186</v>
      </c>
      <c r="C2635" t="s">
        <v>1459</v>
      </c>
      <c r="D2635" t="s">
        <v>1325</v>
      </c>
      <c r="E2635" t="s">
        <v>1499</v>
      </c>
      <c r="F2635" t="s">
        <v>1292</v>
      </c>
      <c r="G2635" t="s">
        <v>524</v>
      </c>
      <c r="H2635" t="s">
        <v>1464</v>
      </c>
      <c r="I2635" t="s">
        <v>186</v>
      </c>
      <c r="J2635" t="s">
        <v>1476</v>
      </c>
      <c r="K2635" t="s">
        <v>1378</v>
      </c>
      <c r="L2635">
        <v>55.586340097819708</v>
      </c>
      <c r="M2635">
        <v>3.0806534801581131</v>
      </c>
      <c r="N2635">
        <v>100.30617762012578</v>
      </c>
      <c r="O2635">
        <v>1.4184845252053567E-2</v>
      </c>
      <c r="P2635">
        <v>0.92635724095043726</v>
      </c>
      <c r="Q2635">
        <v>0.92635724095043726</v>
      </c>
      <c r="R2635">
        <v>7500.5928288053901</v>
      </c>
      <c r="S2635">
        <v>0.14146723554895116</v>
      </c>
      <c r="T2635">
        <v>1.4146723554895116E-2</v>
      </c>
      <c r="U2635">
        <v>7508.3452333134728</v>
      </c>
      <c r="W2635" s="429">
        <f t="shared" si="55"/>
        <v>7500.5928288053901</v>
      </c>
      <c r="X2635" s="429">
        <f t="shared" si="55"/>
        <v>0.14146723554895116</v>
      </c>
      <c r="Y2635" s="429">
        <f t="shared" si="55"/>
        <v>1.4146723554895116E-2</v>
      </c>
      <c r="Z2635" s="429">
        <f t="shared" si="55"/>
        <v>7508.3452333134728</v>
      </c>
      <c r="AA2635" s="429" t="s">
        <v>1295</v>
      </c>
    </row>
    <row r="2636" spans="1:27" x14ac:dyDescent="0.25">
      <c r="A2636" t="s">
        <v>149</v>
      </c>
      <c r="B2636" t="s">
        <v>186</v>
      </c>
      <c r="C2636" t="s">
        <v>1459</v>
      </c>
      <c r="D2636" t="s">
        <v>1325</v>
      </c>
      <c r="E2636" t="s">
        <v>1499</v>
      </c>
      <c r="F2636" t="s">
        <v>1292</v>
      </c>
      <c r="G2636" t="s">
        <v>524</v>
      </c>
      <c r="H2636" t="s">
        <v>1460</v>
      </c>
      <c r="I2636" t="s">
        <v>561</v>
      </c>
      <c r="J2636" t="s">
        <v>1377</v>
      </c>
      <c r="K2636" t="s">
        <v>1379</v>
      </c>
      <c r="L2636">
        <v>0</v>
      </c>
      <c r="M2636">
        <v>0</v>
      </c>
      <c r="N2636">
        <v>0</v>
      </c>
      <c r="O2636">
        <v>0</v>
      </c>
      <c r="P2636">
        <v>0</v>
      </c>
      <c r="Q2636">
        <v>0</v>
      </c>
      <c r="R2636">
        <v>0</v>
      </c>
      <c r="S2636">
        <v>0</v>
      </c>
      <c r="T2636">
        <v>0</v>
      </c>
      <c r="U2636">
        <v>0</v>
      </c>
      <c r="W2636" s="429">
        <f t="shared" si="55"/>
        <v>0</v>
      </c>
      <c r="X2636" s="429">
        <f t="shared" si="55"/>
        <v>0</v>
      </c>
      <c r="Y2636" s="429">
        <f t="shared" si="55"/>
        <v>0</v>
      </c>
      <c r="Z2636" s="429">
        <f t="shared" si="55"/>
        <v>0</v>
      </c>
      <c r="AA2636" s="429" t="s">
        <v>1296</v>
      </c>
    </row>
    <row r="2637" spans="1:27" x14ac:dyDescent="0.25">
      <c r="A2637" t="s">
        <v>149</v>
      </c>
      <c r="B2637" t="s">
        <v>186</v>
      </c>
      <c r="C2637" t="s">
        <v>1459</v>
      </c>
      <c r="D2637" t="s">
        <v>1325</v>
      </c>
      <c r="E2637" t="s">
        <v>1499</v>
      </c>
      <c r="F2637" t="s">
        <v>1292</v>
      </c>
      <c r="G2637" t="s">
        <v>524</v>
      </c>
      <c r="H2637" t="s">
        <v>1461</v>
      </c>
      <c r="I2637" t="s">
        <v>534</v>
      </c>
      <c r="J2637" t="s">
        <v>1377</v>
      </c>
      <c r="K2637" t="s">
        <v>1379</v>
      </c>
      <c r="L2637">
        <v>0</v>
      </c>
      <c r="M2637">
        <v>0</v>
      </c>
      <c r="N2637">
        <v>0</v>
      </c>
      <c r="O2637">
        <v>0</v>
      </c>
      <c r="P2637">
        <v>0</v>
      </c>
      <c r="Q2637">
        <v>0</v>
      </c>
      <c r="R2637">
        <v>0</v>
      </c>
      <c r="S2637">
        <v>0</v>
      </c>
      <c r="T2637">
        <v>0</v>
      </c>
      <c r="U2637">
        <v>0</v>
      </c>
      <c r="W2637" s="429">
        <f t="shared" si="55"/>
        <v>0</v>
      </c>
      <c r="X2637" s="429">
        <f t="shared" si="55"/>
        <v>0</v>
      </c>
      <c r="Y2637" s="429">
        <f t="shared" si="55"/>
        <v>0</v>
      </c>
      <c r="Z2637" s="429">
        <f t="shared" si="55"/>
        <v>0</v>
      </c>
      <c r="AA2637" s="429" t="s">
        <v>1296</v>
      </c>
    </row>
    <row r="2638" spans="1:27" x14ac:dyDescent="0.25">
      <c r="A2638" t="s">
        <v>149</v>
      </c>
      <c r="B2638" t="s">
        <v>186</v>
      </c>
      <c r="C2638" t="s">
        <v>1459</v>
      </c>
      <c r="D2638" t="s">
        <v>1325</v>
      </c>
      <c r="E2638" t="s">
        <v>1499</v>
      </c>
      <c r="F2638" t="s">
        <v>1292</v>
      </c>
      <c r="G2638" t="s">
        <v>524</v>
      </c>
      <c r="H2638" t="s">
        <v>1462</v>
      </c>
      <c r="I2638" t="s">
        <v>1463</v>
      </c>
      <c r="J2638" t="s">
        <v>1377</v>
      </c>
      <c r="K2638" t="s">
        <v>1379</v>
      </c>
      <c r="L2638">
        <v>0</v>
      </c>
      <c r="M2638">
        <v>0</v>
      </c>
      <c r="N2638">
        <v>0</v>
      </c>
      <c r="O2638">
        <v>0</v>
      </c>
      <c r="P2638">
        <v>0</v>
      </c>
      <c r="Q2638">
        <v>0</v>
      </c>
      <c r="R2638">
        <v>0</v>
      </c>
      <c r="S2638">
        <v>0</v>
      </c>
      <c r="T2638">
        <v>0</v>
      </c>
      <c r="U2638">
        <v>0</v>
      </c>
      <c r="W2638" s="429">
        <f t="shared" si="55"/>
        <v>0</v>
      </c>
      <c r="X2638" s="429">
        <f t="shared" si="55"/>
        <v>0</v>
      </c>
      <c r="Y2638" s="429">
        <f t="shared" si="55"/>
        <v>0</v>
      </c>
      <c r="Z2638" s="429">
        <f t="shared" si="55"/>
        <v>0</v>
      </c>
      <c r="AA2638" s="429" t="s">
        <v>1296</v>
      </c>
    </row>
    <row r="2639" spans="1:27" x14ac:dyDescent="0.25">
      <c r="A2639" t="s">
        <v>149</v>
      </c>
      <c r="B2639" t="s">
        <v>186</v>
      </c>
      <c r="C2639" t="s">
        <v>1459</v>
      </c>
      <c r="D2639" t="s">
        <v>1325</v>
      </c>
      <c r="E2639" t="s">
        <v>1499</v>
      </c>
      <c r="F2639" t="s">
        <v>1292</v>
      </c>
      <c r="G2639" t="s">
        <v>524</v>
      </c>
      <c r="H2639" t="s">
        <v>1464</v>
      </c>
      <c r="I2639" t="s">
        <v>186</v>
      </c>
      <c r="J2639" t="s">
        <v>1377</v>
      </c>
      <c r="K2639" t="s">
        <v>1379</v>
      </c>
      <c r="L2639">
        <v>0</v>
      </c>
      <c r="M2639">
        <v>0</v>
      </c>
      <c r="N2639">
        <v>0</v>
      </c>
      <c r="O2639">
        <v>0</v>
      </c>
      <c r="P2639">
        <v>0</v>
      </c>
      <c r="Q2639">
        <v>0</v>
      </c>
      <c r="R2639">
        <v>0</v>
      </c>
      <c r="S2639">
        <v>0</v>
      </c>
      <c r="T2639">
        <v>0</v>
      </c>
      <c r="U2639">
        <v>0</v>
      </c>
      <c r="W2639" s="429">
        <f t="shared" si="55"/>
        <v>0</v>
      </c>
      <c r="X2639" s="429">
        <f t="shared" si="55"/>
        <v>0</v>
      </c>
      <c r="Y2639" s="429">
        <f t="shared" si="55"/>
        <v>0</v>
      </c>
      <c r="Z2639" s="429">
        <f t="shared" si="55"/>
        <v>0</v>
      </c>
      <c r="AA2639" s="429" t="s">
        <v>1296</v>
      </c>
    </row>
    <row r="2640" spans="1:27" x14ac:dyDescent="0.25">
      <c r="A2640" t="s">
        <v>149</v>
      </c>
      <c r="B2640" t="s">
        <v>186</v>
      </c>
      <c r="C2640" t="s">
        <v>1459</v>
      </c>
      <c r="D2640" t="s">
        <v>1325</v>
      </c>
      <c r="E2640" t="s">
        <v>1499</v>
      </c>
      <c r="F2640" t="s">
        <v>1292</v>
      </c>
      <c r="G2640" t="s">
        <v>524</v>
      </c>
      <c r="H2640" t="s">
        <v>1460</v>
      </c>
      <c r="I2640" t="s">
        <v>561</v>
      </c>
      <c r="J2640" t="s">
        <v>1377</v>
      </c>
      <c r="K2640" t="s">
        <v>1380</v>
      </c>
      <c r="L2640">
        <v>0</v>
      </c>
      <c r="M2640">
        <v>0</v>
      </c>
      <c r="N2640">
        <v>0</v>
      </c>
      <c r="O2640">
        <v>0</v>
      </c>
      <c r="P2640">
        <v>0</v>
      </c>
      <c r="Q2640">
        <v>0</v>
      </c>
      <c r="R2640">
        <v>0</v>
      </c>
      <c r="S2640">
        <v>0</v>
      </c>
      <c r="T2640">
        <v>0</v>
      </c>
      <c r="U2640">
        <v>0</v>
      </c>
      <c r="W2640" s="429">
        <f t="shared" si="55"/>
        <v>0</v>
      </c>
      <c r="X2640" s="429">
        <f t="shared" si="55"/>
        <v>0</v>
      </c>
      <c r="Y2640" s="429">
        <f t="shared" si="55"/>
        <v>0</v>
      </c>
      <c r="Z2640" s="429">
        <f t="shared" si="55"/>
        <v>0</v>
      </c>
      <c r="AA2640" s="429" t="s">
        <v>1296</v>
      </c>
    </row>
    <row r="2641" spans="1:27" x14ac:dyDescent="0.25">
      <c r="A2641" t="s">
        <v>149</v>
      </c>
      <c r="B2641" t="s">
        <v>186</v>
      </c>
      <c r="C2641" t="s">
        <v>1459</v>
      </c>
      <c r="D2641" t="s">
        <v>1325</v>
      </c>
      <c r="E2641" t="s">
        <v>1499</v>
      </c>
      <c r="F2641" t="s">
        <v>1292</v>
      </c>
      <c r="G2641" t="s">
        <v>524</v>
      </c>
      <c r="H2641" t="s">
        <v>1461</v>
      </c>
      <c r="I2641" t="s">
        <v>534</v>
      </c>
      <c r="J2641" t="s">
        <v>1377</v>
      </c>
      <c r="K2641" t="s">
        <v>1380</v>
      </c>
      <c r="L2641">
        <v>0</v>
      </c>
      <c r="M2641">
        <v>1.5240334419083137E-3</v>
      </c>
      <c r="N2641">
        <v>0</v>
      </c>
      <c r="O2641">
        <v>0</v>
      </c>
      <c r="P2641">
        <v>0</v>
      </c>
      <c r="Q2641">
        <v>0</v>
      </c>
      <c r="R2641">
        <v>3.118450718301203E-4</v>
      </c>
      <c r="S2641">
        <v>2.4310348135390972E-2</v>
      </c>
      <c r="T2641">
        <v>0</v>
      </c>
      <c r="U2641">
        <v>0.60807054845660446</v>
      </c>
      <c r="W2641" s="429">
        <f t="shared" si="55"/>
        <v>3.118450718301203E-4</v>
      </c>
      <c r="X2641" s="429">
        <f t="shared" si="55"/>
        <v>2.4310348135390972E-2</v>
      </c>
      <c r="Y2641" s="429">
        <f t="shared" si="55"/>
        <v>0</v>
      </c>
      <c r="Z2641" s="429">
        <f t="shared" si="55"/>
        <v>0.60807054845660446</v>
      </c>
      <c r="AA2641" s="429" t="s">
        <v>1296</v>
      </c>
    </row>
    <row r="2642" spans="1:27" x14ac:dyDescent="0.25">
      <c r="A2642" t="s">
        <v>149</v>
      </c>
      <c r="B2642" t="s">
        <v>186</v>
      </c>
      <c r="C2642" t="s">
        <v>1459</v>
      </c>
      <c r="D2642" t="s">
        <v>1325</v>
      </c>
      <c r="E2642" t="s">
        <v>1499</v>
      </c>
      <c r="F2642" t="s">
        <v>1292</v>
      </c>
      <c r="G2642" t="s">
        <v>524</v>
      </c>
      <c r="H2642" t="s">
        <v>1462</v>
      </c>
      <c r="I2642" t="s">
        <v>1463</v>
      </c>
      <c r="J2642" t="s">
        <v>1377</v>
      </c>
      <c r="K2642" t="s">
        <v>1380</v>
      </c>
      <c r="L2642">
        <v>0</v>
      </c>
      <c r="M2642">
        <v>0.10931721618941527</v>
      </c>
      <c r="N2642">
        <v>0</v>
      </c>
      <c r="O2642">
        <v>0</v>
      </c>
      <c r="P2642">
        <v>0</v>
      </c>
      <c r="Q2642">
        <v>0</v>
      </c>
      <c r="R2642">
        <v>2.2368298619596737E-2</v>
      </c>
      <c r="S2642">
        <v>1.7437541130520426</v>
      </c>
      <c r="T2642">
        <v>0</v>
      </c>
      <c r="U2642">
        <v>43.616221124920663</v>
      </c>
      <c r="W2642" s="429">
        <f t="shared" si="55"/>
        <v>2.2368298619596737E-2</v>
      </c>
      <c r="X2642" s="429">
        <f t="shared" si="55"/>
        <v>1.7437541130520426</v>
      </c>
      <c r="Y2642" s="429">
        <f t="shared" si="55"/>
        <v>0</v>
      </c>
      <c r="Z2642" s="429">
        <f t="shared" si="55"/>
        <v>43.616221124920663</v>
      </c>
      <c r="AA2642" s="429" t="s">
        <v>1296</v>
      </c>
    </row>
    <row r="2643" spans="1:27" x14ac:dyDescent="0.25">
      <c r="A2643" t="s">
        <v>149</v>
      </c>
      <c r="B2643" t="s">
        <v>186</v>
      </c>
      <c r="C2643" t="s">
        <v>1459</v>
      </c>
      <c r="D2643" t="s">
        <v>1325</v>
      </c>
      <c r="E2643" t="s">
        <v>1499</v>
      </c>
      <c r="F2643" t="s">
        <v>1292</v>
      </c>
      <c r="G2643" t="s">
        <v>524</v>
      </c>
      <c r="H2643" t="s">
        <v>1464</v>
      </c>
      <c r="I2643" t="s">
        <v>186</v>
      </c>
      <c r="J2643" t="s">
        <v>1377</v>
      </c>
      <c r="K2643" t="s">
        <v>1380</v>
      </c>
      <c r="L2643">
        <v>0</v>
      </c>
      <c r="M2643">
        <v>3.0212841762319194</v>
      </c>
      <c r="N2643">
        <v>0</v>
      </c>
      <c r="O2643">
        <v>0</v>
      </c>
      <c r="P2643">
        <v>0</v>
      </c>
      <c r="Q2643">
        <v>0</v>
      </c>
      <c r="R2643">
        <v>0.61820991262272462</v>
      </c>
      <c r="S2643">
        <v>48.193476678686011</v>
      </c>
      <c r="T2643">
        <v>0</v>
      </c>
      <c r="U2643">
        <v>1205.4551268797729</v>
      </c>
      <c r="W2643" s="429">
        <f t="shared" si="55"/>
        <v>0.61820991262272462</v>
      </c>
      <c r="X2643" s="429">
        <f t="shared" si="55"/>
        <v>48.193476678686011</v>
      </c>
      <c r="Y2643" s="429">
        <f t="shared" si="55"/>
        <v>0</v>
      </c>
      <c r="Z2643" s="429">
        <f t="shared" si="55"/>
        <v>1205.4551268797729</v>
      </c>
      <c r="AA2643" s="429" t="s">
        <v>1296</v>
      </c>
    </row>
    <row r="2644" spans="1:27" x14ac:dyDescent="0.25">
      <c r="A2644" t="s">
        <v>149</v>
      </c>
      <c r="B2644" t="s">
        <v>186</v>
      </c>
      <c r="C2644" t="s">
        <v>1459</v>
      </c>
      <c r="D2644" t="s">
        <v>1325</v>
      </c>
      <c r="E2644" t="s">
        <v>1499</v>
      </c>
      <c r="F2644" t="s">
        <v>1292</v>
      </c>
      <c r="G2644" t="s">
        <v>524</v>
      </c>
      <c r="H2644" t="s">
        <v>1460</v>
      </c>
      <c r="I2644" t="s">
        <v>561</v>
      </c>
      <c r="J2644" t="s">
        <v>1382</v>
      </c>
      <c r="K2644" t="s">
        <v>1383</v>
      </c>
      <c r="L2644">
        <v>0</v>
      </c>
      <c r="M2644">
        <v>0</v>
      </c>
      <c r="N2644">
        <v>0</v>
      </c>
      <c r="O2644">
        <v>0</v>
      </c>
      <c r="P2644">
        <v>0</v>
      </c>
      <c r="Q2644">
        <v>0</v>
      </c>
      <c r="R2644">
        <v>0</v>
      </c>
      <c r="S2644">
        <v>0</v>
      </c>
      <c r="T2644">
        <v>0</v>
      </c>
      <c r="U2644">
        <v>0</v>
      </c>
      <c r="W2644" s="429">
        <f t="shared" si="55"/>
        <v>0</v>
      </c>
      <c r="X2644" s="429">
        <f t="shared" si="55"/>
        <v>0</v>
      </c>
      <c r="Y2644" s="429">
        <f t="shared" si="55"/>
        <v>0</v>
      </c>
      <c r="Z2644" s="429">
        <f t="shared" si="55"/>
        <v>0</v>
      </c>
      <c r="AA2644" s="429" t="s">
        <v>1295</v>
      </c>
    </row>
    <row r="2645" spans="1:27" x14ac:dyDescent="0.25">
      <c r="A2645" t="s">
        <v>149</v>
      </c>
      <c r="B2645" t="s">
        <v>186</v>
      </c>
      <c r="C2645" t="s">
        <v>1459</v>
      </c>
      <c r="D2645" t="s">
        <v>1325</v>
      </c>
      <c r="E2645" t="s">
        <v>1499</v>
      </c>
      <c r="F2645" t="s">
        <v>1292</v>
      </c>
      <c r="G2645" t="s">
        <v>524</v>
      </c>
      <c r="H2645" t="s">
        <v>1461</v>
      </c>
      <c r="I2645" t="s">
        <v>534</v>
      </c>
      <c r="J2645" t="s">
        <v>1382</v>
      </c>
      <c r="K2645" t="s">
        <v>1383</v>
      </c>
      <c r="L2645">
        <v>7.9837468623567536E-3</v>
      </c>
      <c r="M2645">
        <v>7.1389959147016152E-4</v>
      </c>
      <c r="N2645">
        <v>1.7767234060492489E-3</v>
      </c>
      <c r="O2645">
        <v>1.9762088243858758E-5</v>
      </c>
      <c r="P2645">
        <v>3.5867711686232435E-4</v>
      </c>
      <c r="Q2645">
        <v>3.5867711686232435E-4</v>
      </c>
      <c r="R2645">
        <v>1.8303534341415326</v>
      </c>
      <c r="S2645">
        <v>5.4686962318998506E-5</v>
      </c>
      <c r="T2645">
        <v>5.7547476651142103E-5</v>
      </c>
      <c r="U2645">
        <v>1.8488697562415479</v>
      </c>
      <c r="W2645" s="429">
        <f t="shared" si="55"/>
        <v>1.8303534341415326</v>
      </c>
      <c r="X2645" s="429">
        <f t="shared" si="55"/>
        <v>5.4686962318998506E-5</v>
      </c>
      <c r="Y2645" s="429">
        <f t="shared" si="55"/>
        <v>5.7547476651142103E-5</v>
      </c>
      <c r="Z2645" s="429">
        <f t="shared" si="55"/>
        <v>1.8488697562415479</v>
      </c>
      <c r="AA2645" s="429" t="s">
        <v>1295</v>
      </c>
    </row>
    <row r="2646" spans="1:27" x14ac:dyDescent="0.25">
      <c r="A2646" t="s">
        <v>149</v>
      </c>
      <c r="B2646" t="s">
        <v>186</v>
      </c>
      <c r="C2646" t="s">
        <v>1459</v>
      </c>
      <c r="D2646" t="s">
        <v>1325</v>
      </c>
      <c r="E2646" t="s">
        <v>1499</v>
      </c>
      <c r="F2646" t="s">
        <v>1292</v>
      </c>
      <c r="G2646" t="s">
        <v>524</v>
      </c>
      <c r="H2646" t="s">
        <v>1462</v>
      </c>
      <c r="I2646" t="s">
        <v>1463</v>
      </c>
      <c r="J2646" t="s">
        <v>1382</v>
      </c>
      <c r="K2646" t="s">
        <v>1383</v>
      </c>
      <c r="L2646">
        <v>1.5967493724713502E-3</v>
      </c>
      <c r="M2646">
        <v>1.4277991829403228E-4</v>
      </c>
      <c r="N2646">
        <v>3.5534468120984971E-4</v>
      </c>
      <c r="O2646">
        <v>3.9524176487717513E-6</v>
      </c>
      <c r="P2646">
        <v>7.173542337246487E-5</v>
      </c>
      <c r="Q2646">
        <v>7.173542337246487E-5</v>
      </c>
      <c r="R2646">
        <v>0.3660706868283064</v>
      </c>
      <c r="S2646">
        <v>1.0937392463799696E-5</v>
      </c>
      <c r="T2646">
        <v>1.1509495330228417E-5</v>
      </c>
      <c r="U2646">
        <v>0.36977395124830947</v>
      </c>
      <c r="W2646" s="429">
        <f t="shared" si="55"/>
        <v>0.3660706868283064</v>
      </c>
      <c r="X2646" s="429">
        <f t="shared" si="55"/>
        <v>1.0937392463799696E-5</v>
      </c>
      <c r="Y2646" s="429">
        <f t="shared" si="55"/>
        <v>1.1509495330228417E-5</v>
      </c>
      <c r="Z2646" s="429">
        <f t="shared" si="55"/>
        <v>0.36977395124830947</v>
      </c>
      <c r="AA2646" s="429" t="s">
        <v>1295</v>
      </c>
    </row>
    <row r="2647" spans="1:27" x14ac:dyDescent="0.25">
      <c r="A2647" t="s">
        <v>149</v>
      </c>
      <c r="B2647" t="s">
        <v>186</v>
      </c>
      <c r="C2647" t="s">
        <v>1459</v>
      </c>
      <c r="D2647" t="s">
        <v>1325</v>
      </c>
      <c r="E2647" t="s">
        <v>1499</v>
      </c>
      <c r="F2647" t="s">
        <v>1292</v>
      </c>
      <c r="G2647" t="s">
        <v>524</v>
      </c>
      <c r="H2647" t="s">
        <v>1464</v>
      </c>
      <c r="I2647" t="s">
        <v>186</v>
      </c>
      <c r="J2647" t="s">
        <v>1382</v>
      </c>
      <c r="K2647" t="s">
        <v>1383</v>
      </c>
      <c r="L2647">
        <v>0.12614320042523669</v>
      </c>
      <c r="M2647">
        <v>1.1279613545228552E-2</v>
      </c>
      <c r="N2647">
        <v>2.8072229815578137E-2</v>
      </c>
      <c r="O2647">
        <v>3.122409942529684E-4</v>
      </c>
      <c r="P2647">
        <v>5.6670984464247268E-3</v>
      </c>
      <c r="Q2647">
        <v>5.6670984464247268E-3</v>
      </c>
      <c r="R2647">
        <v>28.919584259436217</v>
      </c>
      <c r="S2647">
        <v>8.6405400464017632E-4</v>
      </c>
      <c r="T2647">
        <v>9.0925013108804527E-4</v>
      </c>
      <c r="U2647">
        <v>29.212142148616458</v>
      </c>
      <c r="W2647" s="429">
        <f t="shared" si="55"/>
        <v>28.919584259436217</v>
      </c>
      <c r="X2647" s="429">
        <f t="shared" si="55"/>
        <v>8.6405400464017632E-4</v>
      </c>
      <c r="Y2647" s="429">
        <f t="shared" si="55"/>
        <v>9.0925013108804527E-4</v>
      </c>
      <c r="Z2647" s="429">
        <f t="shared" si="55"/>
        <v>29.212142148616458</v>
      </c>
      <c r="AA2647" s="429" t="s">
        <v>1295</v>
      </c>
    </row>
    <row r="2648" spans="1:27" x14ac:dyDescent="0.25">
      <c r="A2648" t="s">
        <v>149</v>
      </c>
      <c r="B2648" t="s">
        <v>186</v>
      </c>
      <c r="C2648" t="s">
        <v>1459</v>
      </c>
      <c r="D2648" t="s">
        <v>1325</v>
      </c>
      <c r="E2648" t="s">
        <v>1499</v>
      </c>
      <c r="F2648" t="s">
        <v>1292</v>
      </c>
      <c r="G2648" t="s">
        <v>524</v>
      </c>
      <c r="H2648" t="s">
        <v>1460</v>
      </c>
      <c r="I2648" t="s">
        <v>561</v>
      </c>
      <c r="J2648" t="s">
        <v>1477</v>
      </c>
      <c r="K2648" t="s">
        <v>1364</v>
      </c>
      <c r="L2648">
        <v>0</v>
      </c>
      <c r="M2648">
        <v>0</v>
      </c>
      <c r="N2648">
        <v>0</v>
      </c>
      <c r="O2648">
        <v>0</v>
      </c>
      <c r="P2648">
        <v>0</v>
      </c>
      <c r="Q2648">
        <v>0</v>
      </c>
      <c r="R2648">
        <v>0</v>
      </c>
      <c r="S2648">
        <v>0</v>
      </c>
      <c r="T2648">
        <v>0</v>
      </c>
      <c r="U2648">
        <v>0</v>
      </c>
      <c r="W2648" s="429">
        <f t="shared" si="55"/>
        <v>0</v>
      </c>
      <c r="X2648" s="429">
        <f t="shared" si="55"/>
        <v>0</v>
      </c>
      <c r="Y2648" s="429">
        <f t="shared" si="55"/>
        <v>0</v>
      </c>
      <c r="Z2648" s="429">
        <f t="shared" si="55"/>
        <v>0</v>
      </c>
      <c r="AA2648" s="429" t="s">
        <v>1295</v>
      </c>
    </row>
    <row r="2649" spans="1:27" x14ac:dyDescent="0.25">
      <c r="A2649" t="s">
        <v>149</v>
      </c>
      <c r="B2649" t="s">
        <v>186</v>
      </c>
      <c r="C2649" t="s">
        <v>1459</v>
      </c>
      <c r="D2649" t="s">
        <v>1325</v>
      </c>
      <c r="E2649" t="s">
        <v>1499</v>
      </c>
      <c r="F2649" t="s">
        <v>1292</v>
      </c>
      <c r="G2649" t="s">
        <v>524</v>
      </c>
      <c r="H2649" t="s">
        <v>1461</v>
      </c>
      <c r="I2649" t="s">
        <v>534</v>
      </c>
      <c r="J2649" t="s">
        <v>1477</v>
      </c>
      <c r="K2649" t="s">
        <v>1364</v>
      </c>
      <c r="L2649">
        <v>12.706220549198441</v>
      </c>
      <c r="M2649">
        <v>6.3531102745992207</v>
      </c>
      <c r="N2649">
        <v>25.412441098396883</v>
      </c>
      <c r="O2649">
        <v>1.3555847770882423E-2</v>
      </c>
      <c r="P2649">
        <v>0.42459532148257473</v>
      </c>
      <c r="Q2649">
        <v>0.42459532148257473</v>
      </c>
      <c r="R2649">
        <v>1714.5253054045861</v>
      </c>
      <c r="S2649">
        <v>3.2337331297710034E-2</v>
      </c>
      <c r="T2649">
        <v>3.2337331297710033E-3</v>
      </c>
      <c r="U2649">
        <v>1716.2973911597005</v>
      </c>
      <c r="W2649" s="429">
        <f t="shared" si="55"/>
        <v>1714.5253054045861</v>
      </c>
      <c r="X2649" s="429">
        <f t="shared" si="55"/>
        <v>3.2337331297710034E-2</v>
      </c>
      <c r="Y2649" s="429">
        <f t="shared" si="55"/>
        <v>3.2337331297710033E-3</v>
      </c>
      <c r="Z2649" s="429">
        <f t="shared" si="55"/>
        <v>1716.2973911597005</v>
      </c>
      <c r="AA2649" s="429" t="s">
        <v>1295</v>
      </c>
    </row>
    <row r="2650" spans="1:27" x14ac:dyDescent="0.25">
      <c r="A2650" t="s">
        <v>149</v>
      </c>
      <c r="B2650" t="s">
        <v>186</v>
      </c>
      <c r="C2650" t="s">
        <v>1459</v>
      </c>
      <c r="D2650" t="s">
        <v>1325</v>
      </c>
      <c r="E2650" t="s">
        <v>1499</v>
      </c>
      <c r="F2650" t="s">
        <v>1292</v>
      </c>
      <c r="G2650" t="s">
        <v>524</v>
      </c>
      <c r="H2650" t="s">
        <v>1462</v>
      </c>
      <c r="I2650" t="s">
        <v>1463</v>
      </c>
      <c r="J2650" t="s">
        <v>1477</v>
      </c>
      <c r="K2650" t="s">
        <v>1364</v>
      </c>
      <c r="L2650">
        <v>2.5412441098396883</v>
      </c>
      <c r="M2650">
        <v>1.2706220549198441</v>
      </c>
      <c r="N2650">
        <v>5.0824882196793766</v>
      </c>
      <c r="O2650">
        <v>2.7111695541764845E-3</v>
      </c>
      <c r="P2650">
        <v>8.4919064296514926E-2</v>
      </c>
      <c r="Q2650">
        <v>8.4919064296514926E-2</v>
      </c>
      <c r="R2650">
        <v>342.90506108091716</v>
      </c>
      <c r="S2650">
        <v>6.4674662595420058E-3</v>
      </c>
      <c r="T2650">
        <v>6.467466259542006E-4</v>
      </c>
      <c r="U2650">
        <v>343.25947823194008</v>
      </c>
      <c r="W2650" s="429">
        <f t="shared" si="55"/>
        <v>342.90506108091716</v>
      </c>
      <c r="X2650" s="429">
        <f t="shared" si="55"/>
        <v>6.4674662595420058E-3</v>
      </c>
      <c r="Y2650" s="429">
        <f t="shared" si="55"/>
        <v>6.467466259542006E-4</v>
      </c>
      <c r="Z2650" s="429">
        <f t="shared" si="55"/>
        <v>343.25947823194008</v>
      </c>
      <c r="AA2650" s="429" t="s">
        <v>1295</v>
      </c>
    </row>
    <row r="2651" spans="1:27" x14ac:dyDescent="0.25">
      <c r="A2651" t="s">
        <v>149</v>
      </c>
      <c r="B2651" t="s">
        <v>186</v>
      </c>
      <c r="C2651" t="s">
        <v>1459</v>
      </c>
      <c r="D2651" t="s">
        <v>1325</v>
      </c>
      <c r="E2651" t="s">
        <v>1499</v>
      </c>
      <c r="F2651" t="s">
        <v>1292</v>
      </c>
      <c r="G2651" t="s">
        <v>524</v>
      </c>
      <c r="H2651" t="s">
        <v>1464</v>
      </c>
      <c r="I2651" t="s">
        <v>186</v>
      </c>
      <c r="J2651" t="s">
        <v>1477</v>
      </c>
      <c r="K2651" t="s">
        <v>1364</v>
      </c>
      <c r="L2651">
        <v>200.75828467733541</v>
      </c>
      <c r="M2651">
        <v>100.37914233866771</v>
      </c>
      <c r="N2651">
        <v>401.51656935467082</v>
      </c>
      <c r="O2651">
        <v>0.2141823947799423</v>
      </c>
      <c r="P2651">
        <v>6.7086060794246807</v>
      </c>
      <c r="Q2651">
        <v>6.7086060794246807</v>
      </c>
      <c r="R2651">
        <v>27089.499825392464</v>
      </c>
      <c r="S2651">
        <v>0.51092983450381868</v>
      </c>
      <c r="T2651">
        <v>5.1092983450381865E-2</v>
      </c>
      <c r="U2651">
        <v>27117.498780323273</v>
      </c>
      <c r="W2651" s="429">
        <f t="shared" si="55"/>
        <v>27089.499825392464</v>
      </c>
      <c r="X2651" s="429">
        <f t="shared" si="55"/>
        <v>0.51092983450381868</v>
      </c>
      <c r="Y2651" s="429">
        <f t="shared" si="55"/>
        <v>5.1092983450381865E-2</v>
      </c>
      <c r="Z2651" s="429">
        <f t="shared" si="55"/>
        <v>27117.498780323273</v>
      </c>
      <c r="AA2651" s="429" t="s">
        <v>1295</v>
      </c>
    </row>
    <row r="2652" spans="1:27" x14ac:dyDescent="0.25">
      <c r="A2652" t="s">
        <v>149</v>
      </c>
      <c r="B2652" t="s">
        <v>186</v>
      </c>
      <c r="C2652" t="s">
        <v>1459</v>
      </c>
      <c r="D2652" t="s">
        <v>1384</v>
      </c>
      <c r="E2652" t="s">
        <v>1499</v>
      </c>
      <c r="F2652" t="s">
        <v>1293</v>
      </c>
      <c r="G2652">
        <v>35</v>
      </c>
      <c r="H2652" t="s">
        <v>1461</v>
      </c>
      <c r="I2652" t="s">
        <v>534</v>
      </c>
      <c r="J2652" t="s">
        <v>1478</v>
      </c>
      <c r="K2652" t="s">
        <v>1386</v>
      </c>
      <c r="L2652">
        <v>0</v>
      </c>
      <c r="M2652">
        <v>0</v>
      </c>
      <c r="N2652">
        <v>0</v>
      </c>
      <c r="O2652">
        <v>0</v>
      </c>
      <c r="P2652">
        <v>0</v>
      </c>
      <c r="Q2652">
        <v>0</v>
      </c>
      <c r="R2652" t="s">
        <v>531</v>
      </c>
      <c r="S2652" t="s">
        <v>531</v>
      </c>
      <c r="T2652" t="s">
        <v>531</v>
      </c>
      <c r="U2652" t="s">
        <v>531</v>
      </c>
      <c r="W2652" s="429">
        <f t="shared" si="55"/>
        <v>0</v>
      </c>
      <c r="X2652" s="429">
        <f t="shared" si="55"/>
        <v>0</v>
      </c>
      <c r="Y2652" s="429">
        <f t="shared" si="55"/>
        <v>0</v>
      </c>
      <c r="Z2652" s="429">
        <f t="shared" si="55"/>
        <v>0</v>
      </c>
      <c r="AA2652" s="429" t="s">
        <v>1296</v>
      </c>
    </row>
    <row r="2653" spans="1:27" x14ac:dyDescent="0.25">
      <c r="A2653" t="s">
        <v>149</v>
      </c>
      <c r="B2653" t="s">
        <v>186</v>
      </c>
      <c r="C2653" t="s">
        <v>1459</v>
      </c>
      <c r="D2653" t="s">
        <v>1384</v>
      </c>
      <c r="E2653" t="s">
        <v>1499</v>
      </c>
      <c r="F2653" t="s">
        <v>1293</v>
      </c>
      <c r="G2653">
        <v>35</v>
      </c>
      <c r="H2653" t="s">
        <v>1461</v>
      </c>
      <c r="I2653" t="s">
        <v>534</v>
      </c>
      <c r="J2653" t="s">
        <v>1478</v>
      </c>
      <c r="K2653" t="s">
        <v>1386</v>
      </c>
      <c r="L2653">
        <v>0</v>
      </c>
      <c r="M2653">
        <v>0</v>
      </c>
      <c r="N2653">
        <v>0</v>
      </c>
      <c r="O2653">
        <v>0</v>
      </c>
      <c r="P2653">
        <v>0</v>
      </c>
      <c r="Q2653">
        <v>0</v>
      </c>
      <c r="R2653" t="s">
        <v>531</v>
      </c>
      <c r="S2653" t="s">
        <v>531</v>
      </c>
      <c r="T2653" t="s">
        <v>531</v>
      </c>
      <c r="U2653" t="s">
        <v>531</v>
      </c>
      <c r="W2653" s="429">
        <f t="shared" si="55"/>
        <v>0</v>
      </c>
      <c r="X2653" s="429">
        <f t="shared" si="55"/>
        <v>0</v>
      </c>
      <c r="Y2653" s="429">
        <f t="shared" si="55"/>
        <v>0</v>
      </c>
      <c r="Z2653" s="429">
        <f t="shared" si="55"/>
        <v>0</v>
      </c>
      <c r="AA2653" s="429" t="s">
        <v>1296</v>
      </c>
    </row>
    <row r="2654" spans="1:27" x14ac:dyDescent="0.25">
      <c r="A2654" t="s">
        <v>149</v>
      </c>
      <c r="B2654" t="s">
        <v>186</v>
      </c>
      <c r="C2654" t="s">
        <v>1459</v>
      </c>
      <c r="D2654" t="s">
        <v>1384</v>
      </c>
      <c r="E2654" t="s">
        <v>1499</v>
      </c>
      <c r="F2654" t="s">
        <v>1293</v>
      </c>
      <c r="G2654">
        <v>35</v>
      </c>
      <c r="H2654" t="s">
        <v>1461</v>
      </c>
      <c r="I2654" t="s">
        <v>534</v>
      </c>
      <c r="J2654" t="s">
        <v>1478</v>
      </c>
      <c r="K2654" t="s">
        <v>1386</v>
      </c>
      <c r="L2654">
        <v>0</v>
      </c>
      <c r="M2654">
        <v>0</v>
      </c>
      <c r="N2654">
        <v>0</v>
      </c>
      <c r="O2654">
        <v>0</v>
      </c>
      <c r="P2654">
        <v>0</v>
      </c>
      <c r="Q2654">
        <v>0</v>
      </c>
      <c r="R2654" t="s">
        <v>531</v>
      </c>
      <c r="S2654" t="s">
        <v>531</v>
      </c>
      <c r="T2654" t="s">
        <v>531</v>
      </c>
      <c r="U2654" t="s">
        <v>531</v>
      </c>
      <c r="W2654" s="429">
        <f t="shared" si="55"/>
        <v>0</v>
      </c>
      <c r="X2654" s="429">
        <f t="shared" si="55"/>
        <v>0</v>
      </c>
      <c r="Y2654" s="429">
        <f t="shared" si="55"/>
        <v>0</v>
      </c>
      <c r="Z2654" s="429">
        <f t="shared" si="55"/>
        <v>0</v>
      </c>
      <c r="AA2654" s="429" t="s">
        <v>1296</v>
      </c>
    </row>
    <row r="2655" spans="1:27" x14ac:dyDescent="0.25">
      <c r="A2655" t="s">
        <v>149</v>
      </c>
      <c r="B2655" t="s">
        <v>186</v>
      </c>
      <c r="C2655" t="s">
        <v>1459</v>
      </c>
      <c r="D2655" t="s">
        <v>1384</v>
      </c>
      <c r="E2655" t="s">
        <v>1499</v>
      </c>
      <c r="F2655" t="s">
        <v>1293</v>
      </c>
      <c r="G2655">
        <v>35</v>
      </c>
      <c r="H2655" t="s">
        <v>1461</v>
      </c>
      <c r="I2655" t="s">
        <v>534</v>
      </c>
      <c r="J2655" t="s">
        <v>1478</v>
      </c>
      <c r="K2655" t="s">
        <v>1386</v>
      </c>
      <c r="L2655">
        <v>0</v>
      </c>
      <c r="M2655">
        <v>0</v>
      </c>
      <c r="N2655">
        <v>0</v>
      </c>
      <c r="O2655">
        <v>0</v>
      </c>
      <c r="P2655">
        <v>0</v>
      </c>
      <c r="Q2655">
        <v>0</v>
      </c>
      <c r="R2655" t="s">
        <v>531</v>
      </c>
      <c r="S2655" t="s">
        <v>531</v>
      </c>
      <c r="T2655" t="s">
        <v>531</v>
      </c>
      <c r="U2655" t="s">
        <v>531</v>
      </c>
      <c r="W2655" s="429">
        <f t="shared" si="55"/>
        <v>0</v>
      </c>
      <c r="X2655" s="429">
        <f t="shared" si="55"/>
        <v>0</v>
      </c>
      <c r="Y2655" s="429">
        <f t="shared" si="55"/>
        <v>0</v>
      </c>
      <c r="Z2655" s="429">
        <f t="shared" si="55"/>
        <v>0</v>
      </c>
      <c r="AA2655" s="429" t="s">
        <v>1296</v>
      </c>
    </row>
    <row r="2656" spans="1:27" x14ac:dyDescent="0.25">
      <c r="A2656" t="s">
        <v>149</v>
      </c>
      <c r="B2656" t="s">
        <v>186</v>
      </c>
      <c r="C2656" t="s">
        <v>1459</v>
      </c>
      <c r="D2656" t="s">
        <v>1384</v>
      </c>
      <c r="E2656" t="s">
        <v>1499</v>
      </c>
      <c r="F2656" t="s">
        <v>1293</v>
      </c>
      <c r="G2656">
        <v>35</v>
      </c>
      <c r="H2656" t="s">
        <v>1461</v>
      </c>
      <c r="I2656" t="s">
        <v>534</v>
      </c>
      <c r="J2656" t="s">
        <v>1478</v>
      </c>
      <c r="K2656" t="s">
        <v>1386</v>
      </c>
      <c r="L2656">
        <v>0</v>
      </c>
      <c r="M2656">
        <v>0</v>
      </c>
      <c r="N2656">
        <v>0</v>
      </c>
      <c r="O2656">
        <v>0</v>
      </c>
      <c r="P2656">
        <v>0</v>
      </c>
      <c r="Q2656">
        <v>0</v>
      </c>
      <c r="R2656" t="s">
        <v>531</v>
      </c>
      <c r="S2656" t="s">
        <v>531</v>
      </c>
      <c r="T2656" t="s">
        <v>531</v>
      </c>
      <c r="U2656" t="s">
        <v>531</v>
      </c>
      <c r="W2656" s="429">
        <f t="shared" si="55"/>
        <v>0</v>
      </c>
      <c r="X2656" s="429">
        <f t="shared" si="55"/>
        <v>0</v>
      </c>
      <c r="Y2656" s="429">
        <f t="shared" si="55"/>
        <v>0</v>
      </c>
      <c r="Z2656" s="429">
        <f t="shared" si="55"/>
        <v>0</v>
      </c>
      <c r="AA2656" s="429" t="s">
        <v>1296</v>
      </c>
    </row>
    <row r="2657" spans="1:27" x14ac:dyDescent="0.25">
      <c r="A2657" t="s">
        <v>149</v>
      </c>
      <c r="B2657" t="s">
        <v>186</v>
      </c>
      <c r="C2657" t="s">
        <v>1459</v>
      </c>
      <c r="D2657" t="s">
        <v>1384</v>
      </c>
      <c r="E2657" t="s">
        <v>1499</v>
      </c>
      <c r="F2657" t="s">
        <v>1293</v>
      </c>
      <c r="G2657">
        <v>35</v>
      </c>
      <c r="H2657" t="s">
        <v>1461</v>
      </c>
      <c r="I2657" t="s">
        <v>534</v>
      </c>
      <c r="J2657" t="s">
        <v>1478</v>
      </c>
      <c r="K2657" t="s">
        <v>1386</v>
      </c>
      <c r="L2657">
        <v>0</v>
      </c>
      <c r="M2657">
        <v>0</v>
      </c>
      <c r="N2657">
        <v>0</v>
      </c>
      <c r="O2657">
        <v>0</v>
      </c>
      <c r="P2657">
        <v>0</v>
      </c>
      <c r="Q2657">
        <v>0</v>
      </c>
      <c r="R2657" t="s">
        <v>531</v>
      </c>
      <c r="S2657" t="s">
        <v>531</v>
      </c>
      <c r="T2657" t="s">
        <v>531</v>
      </c>
      <c r="U2657" t="s">
        <v>531</v>
      </c>
      <c r="W2657" s="429">
        <f t="shared" si="55"/>
        <v>0</v>
      </c>
      <c r="X2657" s="429">
        <f t="shared" si="55"/>
        <v>0</v>
      </c>
      <c r="Y2657" s="429">
        <f t="shared" si="55"/>
        <v>0</v>
      </c>
      <c r="Z2657" s="429">
        <f t="shared" si="55"/>
        <v>0</v>
      </c>
      <c r="AA2657" s="429" t="s">
        <v>1296</v>
      </c>
    </row>
    <row r="2658" spans="1:27" x14ac:dyDescent="0.25">
      <c r="A2658" t="s">
        <v>149</v>
      </c>
      <c r="B2658" t="s">
        <v>186</v>
      </c>
      <c r="C2658" t="s">
        <v>1459</v>
      </c>
      <c r="D2658" t="s">
        <v>1384</v>
      </c>
      <c r="E2658" t="s">
        <v>1499</v>
      </c>
      <c r="F2658" t="s">
        <v>1293</v>
      </c>
      <c r="G2658">
        <v>35</v>
      </c>
      <c r="H2658" t="s">
        <v>1461</v>
      </c>
      <c r="I2658" t="s">
        <v>534</v>
      </c>
      <c r="J2658" t="s">
        <v>1478</v>
      </c>
      <c r="K2658" t="s">
        <v>1386</v>
      </c>
      <c r="L2658">
        <v>0</v>
      </c>
      <c r="M2658">
        <v>0</v>
      </c>
      <c r="N2658">
        <v>0</v>
      </c>
      <c r="O2658">
        <v>0</v>
      </c>
      <c r="P2658">
        <v>0</v>
      </c>
      <c r="Q2658">
        <v>0</v>
      </c>
      <c r="R2658" t="s">
        <v>531</v>
      </c>
      <c r="S2658" t="s">
        <v>531</v>
      </c>
      <c r="T2658" t="s">
        <v>531</v>
      </c>
      <c r="U2658" t="s">
        <v>531</v>
      </c>
      <c r="W2658" s="429">
        <f t="shared" si="55"/>
        <v>0</v>
      </c>
      <c r="X2658" s="429">
        <f t="shared" si="55"/>
        <v>0</v>
      </c>
      <c r="Y2658" s="429">
        <f t="shared" si="55"/>
        <v>0</v>
      </c>
      <c r="Z2658" s="429">
        <f t="shared" si="55"/>
        <v>0</v>
      </c>
      <c r="AA2658" s="429" t="s">
        <v>1296</v>
      </c>
    </row>
    <row r="2659" spans="1:27" x14ac:dyDescent="0.25">
      <c r="A2659" t="s">
        <v>149</v>
      </c>
      <c r="B2659" t="s">
        <v>186</v>
      </c>
      <c r="C2659" t="s">
        <v>1459</v>
      </c>
      <c r="D2659" t="s">
        <v>1384</v>
      </c>
      <c r="E2659" t="s">
        <v>1499</v>
      </c>
      <c r="F2659" t="s">
        <v>1293</v>
      </c>
      <c r="G2659">
        <v>35</v>
      </c>
      <c r="H2659" t="s">
        <v>1461</v>
      </c>
      <c r="I2659" t="s">
        <v>534</v>
      </c>
      <c r="J2659" t="s">
        <v>1478</v>
      </c>
      <c r="K2659" t="s">
        <v>1386</v>
      </c>
      <c r="L2659">
        <v>0</v>
      </c>
      <c r="M2659">
        <v>0</v>
      </c>
      <c r="N2659">
        <v>0</v>
      </c>
      <c r="O2659">
        <v>0</v>
      </c>
      <c r="P2659">
        <v>0</v>
      </c>
      <c r="Q2659">
        <v>0</v>
      </c>
      <c r="R2659" t="s">
        <v>531</v>
      </c>
      <c r="S2659" t="s">
        <v>531</v>
      </c>
      <c r="T2659" t="s">
        <v>531</v>
      </c>
      <c r="U2659" t="s">
        <v>531</v>
      </c>
      <c r="W2659" s="429">
        <f t="shared" si="55"/>
        <v>0</v>
      </c>
      <c r="X2659" s="429">
        <f t="shared" si="55"/>
        <v>0</v>
      </c>
      <c r="Y2659" s="429">
        <f t="shared" si="55"/>
        <v>0</v>
      </c>
      <c r="Z2659" s="429">
        <f t="shared" si="55"/>
        <v>0</v>
      </c>
      <c r="AA2659" s="429" t="s">
        <v>1296</v>
      </c>
    </row>
    <row r="2660" spans="1:27" x14ac:dyDescent="0.25">
      <c r="A2660" t="s">
        <v>149</v>
      </c>
      <c r="B2660" t="s">
        <v>186</v>
      </c>
      <c r="C2660" t="s">
        <v>1459</v>
      </c>
      <c r="D2660" t="s">
        <v>1384</v>
      </c>
      <c r="E2660" t="s">
        <v>1499</v>
      </c>
      <c r="F2660" t="s">
        <v>1293</v>
      </c>
      <c r="G2660">
        <v>35</v>
      </c>
      <c r="H2660" t="s">
        <v>1461</v>
      </c>
      <c r="I2660" t="s">
        <v>534</v>
      </c>
      <c r="J2660" t="s">
        <v>1478</v>
      </c>
      <c r="K2660" t="s">
        <v>1386</v>
      </c>
      <c r="L2660">
        <v>0</v>
      </c>
      <c r="M2660">
        <v>0</v>
      </c>
      <c r="N2660">
        <v>0</v>
      </c>
      <c r="O2660">
        <v>0</v>
      </c>
      <c r="P2660">
        <v>0</v>
      </c>
      <c r="Q2660">
        <v>0</v>
      </c>
      <c r="R2660" t="s">
        <v>531</v>
      </c>
      <c r="S2660" t="s">
        <v>531</v>
      </c>
      <c r="T2660" t="s">
        <v>531</v>
      </c>
      <c r="U2660" t="s">
        <v>531</v>
      </c>
      <c r="W2660" s="429">
        <f t="shared" si="55"/>
        <v>0</v>
      </c>
      <c r="X2660" s="429">
        <f t="shared" si="55"/>
        <v>0</v>
      </c>
      <c r="Y2660" s="429">
        <f t="shared" si="55"/>
        <v>0</v>
      </c>
      <c r="Z2660" s="429">
        <f t="shared" si="55"/>
        <v>0</v>
      </c>
      <c r="AA2660" s="429" t="s">
        <v>1296</v>
      </c>
    </row>
    <row r="2661" spans="1:27" x14ac:dyDescent="0.25">
      <c r="A2661" t="s">
        <v>149</v>
      </c>
      <c r="B2661" t="s">
        <v>186</v>
      </c>
      <c r="C2661" t="s">
        <v>1459</v>
      </c>
      <c r="D2661" t="s">
        <v>1384</v>
      </c>
      <c r="E2661" t="s">
        <v>1499</v>
      </c>
      <c r="F2661" t="s">
        <v>1293</v>
      </c>
      <c r="G2661">
        <v>35</v>
      </c>
      <c r="H2661" t="s">
        <v>1461</v>
      </c>
      <c r="I2661" t="s">
        <v>534</v>
      </c>
      <c r="J2661" t="s">
        <v>1478</v>
      </c>
      <c r="K2661" t="s">
        <v>1386</v>
      </c>
      <c r="L2661">
        <v>0</v>
      </c>
      <c r="M2661">
        <v>0</v>
      </c>
      <c r="N2661">
        <v>0</v>
      </c>
      <c r="O2661">
        <v>0</v>
      </c>
      <c r="P2661">
        <v>0</v>
      </c>
      <c r="Q2661">
        <v>0</v>
      </c>
      <c r="R2661" t="s">
        <v>531</v>
      </c>
      <c r="S2661" t="s">
        <v>531</v>
      </c>
      <c r="T2661" t="s">
        <v>531</v>
      </c>
      <c r="U2661" t="s">
        <v>531</v>
      </c>
      <c r="W2661" s="429">
        <f t="shared" si="55"/>
        <v>0</v>
      </c>
      <c r="X2661" s="429">
        <f t="shared" si="55"/>
        <v>0</v>
      </c>
      <c r="Y2661" s="429">
        <f t="shared" si="55"/>
        <v>0</v>
      </c>
      <c r="Z2661" s="429">
        <f t="shared" si="55"/>
        <v>0</v>
      </c>
      <c r="AA2661" s="429" t="s">
        <v>1296</v>
      </c>
    </row>
    <row r="2662" spans="1:27" x14ac:dyDescent="0.25">
      <c r="A2662" t="s">
        <v>149</v>
      </c>
      <c r="B2662" t="s">
        <v>186</v>
      </c>
      <c r="C2662" t="s">
        <v>1459</v>
      </c>
      <c r="D2662" t="s">
        <v>1384</v>
      </c>
      <c r="E2662" t="s">
        <v>1499</v>
      </c>
      <c r="F2662" t="s">
        <v>1293</v>
      </c>
      <c r="G2662">
        <v>35</v>
      </c>
      <c r="H2662" t="s">
        <v>1461</v>
      </c>
      <c r="I2662" t="s">
        <v>534</v>
      </c>
      <c r="J2662" t="s">
        <v>1478</v>
      </c>
      <c r="K2662" t="s">
        <v>1386</v>
      </c>
      <c r="L2662">
        <v>0</v>
      </c>
      <c r="M2662">
        <v>0</v>
      </c>
      <c r="N2662">
        <v>0</v>
      </c>
      <c r="O2662">
        <v>0</v>
      </c>
      <c r="P2662">
        <v>0</v>
      </c>
      <c r="Q2662">
        <v>0</v>
      </c>
      <c r="R2662" t="s">
        <v>531</v>
      </c>
      <c r="S2662" t="s">
        <v>531</v>
      </c>
      <c r="T2662" t="s">
        <v>531</v>
      </c>
      <c r="U2662" t="s">
        <v>531</v>
      </c>
      <c r="W2662" s="429">
        <f t="shared" si="55"/>
        <v>0</v>
      </c>
      <c r="X2662" s="429">
        <f t="shared" si="55"/>
        <v>0</v>
      </c>
      <c r="Y2662" s="429">
        <f t="shared" si="55"/>
        <v>0</v>
      </c>
      <c r="Z2662" s="429">
        <f t="shared" si="55"/>
        <v>0</v>
      </c>
      <c r="AA2662" s="429" t="s">
        <v>1296</v>
      </c>
    </row>
    <row r="2663" spans="1:27" x14ac:dyDescent="0.25">
      <c r="A2663" t="s">
        <v>149</v>
      </c>
      <c r="B2663" t="s">
        <v>186</v>
      </c>
      <c r="C2663" t="s">
        <v>1459</v>
      </c>
      <c r="D2663" t="s">
        <v>1384</v>
      </c>
      <c r="E2663" t="s">
        <v>1499</v>
      </c>
      <c r="F2663" t="s">
        <v>1293</v>
      </c>
      <c r="G2663">
        <v>35</v>
      </c>
      <c r="H2663" t="s">
        <v>1461</v>
      </c>
      <c r="I2663" t="s">
        <v>534</v>
      </c>
      <c r="J2663" t="s">
        <v>1478</v>
      </c>
      <c r="K2663" t="s">
        <v>1386</v>
      </c>
      <c r="L2663">
        <v>0</v>
      </c>
      <c r="M2663">
        <v>0</v>
      </c>
      <c r="N2663">
        <v>0</v>
      </c>
      <c r="O2663">
        <v>0</v>
      </c>
      <c r="P2663">
        <v>0</v>
      </c>
      <c r="Q2663">
        <v>0</v>
      </c>
      <c r="R2663" t="s">
        <v>531</v>
      </c>
      <c r="S2663" t="s">
        <v>531</v>
      </c>
      <c r="T2663" t="s">
        <v>531</v>
      </c>
      <c r="U2663" t="s">
        <v>531</v>
      </c>
      <c r="W2663" s="429">
        <f t="shared" si="55"/>
        <v>0</v>
      </c>
      <c r="X2663" s="429">
        <f t="shared" si="55"/>
        <v>0</v>
      </c>
      <c r="Y2663" s="429">
        <f t="shared" si="55"/>
        <v>0</v>
      </c>
      <c r="Z2663" s="429">
        <f t="shared" si="55"/>
        <v>0</v>
      </c>
      <c r="AA2663" s="429" t="s">
        <v>1296</v>
      </c>
    </row>
    <row r="2664" spans="1:27" x14ac:dyDescent="0.25">
      <c r="A2664" t="s">
        <v>149</v>
      </c>
      <c r="B2664" t="s">
        <v>186</v>
      </c>
      <c r="C2664" t="s">
        <v>1459</v>
      </c>
      <c r="D2664" t="s">
        <v>1384</v>
      </c>
      <c r="E2664" t="s">
        <v>1499</v>
      </c>
      <c r="F2664" t="s">
        <v>1293</v>
      </c>
      <c r="G2664">
        <v>35</v>
      </c>
      <c r="H2664" t="s">
        <v>1461</v>
      </c>
      <c r="I2664" t="s">
        <v>534</v>
      </c>
      <c r="J2664" t="s">
        <v>1478</v>
      </c>
      <c r="K2664" t="s">
        <v>1386</v>
      </c>
      <c r="L2664">
        <v>0</v>
      </c>
      <c r="M2664">
        <v>0</v>
      </c>
      <c r="N2664">
        <v>0</v>
      </c>
      <c r="O2664">
        <v>0</v>
      </c>
      <c r="P2664">
        <v>0</v>
      </c>
      <c r="Q2664">
        <v>0</v>
      </c>
      <c r="R2664" t="s">
        <v>531</v>
      </c>
      <c r="S2664" t="s">
        <v>531</v>
      </c>
      <c r="T2664" t="s">
        <v>531</v>
      </c>
      <c r="U2664" t="s">
        <v>531</v>
      </c>
      <c r="W2664" s="429">
        <f t="shared" si="55"/>
        <v>0</v>
      </c>
      <c r="X2664" s="429">
        <f t="shared" si="55"/>
        <v>0</v>
      </c>
      <c r="Y2664" s="429">
        <f t="shared" si="55"/>
        <v>0</v>
      </c>
      <c r="Z2664" s="429">
        <f t="shared" si="55"/>
        <v>0</v>
      </c>
      <c r="AA2664" s="429" t="s">
        <v>1296</v>
      </c>
    </row>
    <row r="2665" spans="1:27" x14ac:dyDescent="0.25">
      <c r="A2665" t="s">
        <v>149</v>
      </c>
      <c r="B2665" t="s">
        <v>186</v>
      </c>
      <c r="C2665" t="s">
        <v>1459</v>
      </c>
      <c r="D2665" t="s">
        <v>1384</v>
      </c>
      <c r="E2665" t="s">
        <v>1499</v>
      </c>
      <c r="F2665" t="s">
        <v>1293</v>
      </c>
      <c r="G2665">
        <v>35</v>
      </c>
      <c r="H2665" t="s">
        <v>1461</v>
      </c>
      <c r="I2665" t="s">
        <v>534</v>
      </c>
      <c r="J2665" t="s">
        <v>1478</v>
      </c>
      <c r="K2665" t="s">
        <v>1386</v>
      </c>
      <c r="L2665">
        <v>0</v>
      </c>
      <c r="M2665">
        <v>0</v>
      </c>
      <c r="N2665">
        <v>0</v>
      </c>
      <c r="O2665">
        <v>0</v>
      </c>
      <c r="P2665">
        <v>0</v>
      </c>
      <c r="Q2665">
        <v>0</v>
      </c>
      <c r="R2665" t="s">
        <v>531</v>
      </c>
      <c r="S2665" t="s">
        <v>531</v>
      </c>
      <c r="T2665" t="s">
        <v>531</v>
      </c>
      <c r="U2665" t="s">
        <v>531</v>
      </c>
      <c r="W2665" s="429">
        <f t="shared" si="55"/>
        <v>0</v>
      </c>
      <c r="X2665" s="429">
        <f t="shared" si="55"/>
        <v>0</v>
      </c>
      <c r="Y2665" s="429">
        <f t="shared" si="55"/>
        <v>0</v>
      </c>
      <c r="Z2665" s="429">
        <f t="shared" si="55"/>
        <v>0</v>
      </c>
      <c r="AA2665" s="429" t="s">
        <v>1296</v>
      </c>
    </row>
    <row r="2666" spans="1:27" x14ac:dyDescent="0.25">
      <c r="A2666" t="s">
        <v>149</v>
      </c>
      <c r="B2666" t="s">
        <v>186</v>
      </c>
      <c r="C2666" t="s">
        <v>1459</v>
      </c>
      <c r="D2666" t="s">
        <v>1384</v>
      </c>
      <c r="E2666" t="s">
        <v>1499</v>
      </c>
      <c r="F2666" t="s">
        <v>1293</v>
      </c>
      <c r="G2666">
        <v>35</v>
      </c>
      <c r="H2666" t="s">
        <v>1461</v>
      </c>
      <c r="I2666" t="s">
        <v>534</v>
      </c>
      <c r="J2666" t="s">
        <v>1478</v>
      </c>
      <c r="K2666" t="s">
        <v>1386</v>
      </c>
      <c r="L2666">
        <v>0</v>
      </c>
      <c r="M2666">
        <v>0</v>
      </c>
      <c r="N2666">
        <v>0</v>
      </c>
      <c r="O2666">
        <v>0</v>
      </c>
      <c r="P2666">
        <v>0</v>
      </c>
      <c r="Q2666">
        <v>0</v>
      </c>
      <c r="R2666" t="s">
        <v>531</v>
      </c>
      <c r="S2666" t="s">
        <v>531</v>
      </c>
      <c r="T2666" t="s">
        <v>531</v>
      </c>
      <c r="U2666" t="s">
        <v>531</v>
      </c>
      <c r="W2666" s="429">
        <f t="shared" si="55"/>
        <v>0</v>
      </c>
      <c r="X2666" s="429">
        <f t="shared" si="55"/>
        <v>0</v>
      </c>
      <c r="Y2666" s="429">
        <f t="shared" si="55"/>
        <v>0</v>
      </c>
      <c r="Z2666" s="429">
        <f t="shared" si="55"/>
        <v>0</v>
      </c>
      <c r="AA2666" s="429" t="s">
        <v>1296</v>
      </c>
    </row>
    <row r="2667" spans="1:27" x14ac:dyDescent="0.25">
      <c r="A2667" t="s">
        <v>149</v>
      </c>
      <c r="B2667" t="s">
        <v>186</v>
      </c>
      <c r="C2667" t="s">
        <v>1459</v>
      </c>
      <c r="D2667" t="s">
        <v>1384</v>
      </c>
      <c r="E2667" t="s">
        <v>1499</v>
      </c>
      <c r="F2667" t="s">
        <v>1293</v>
      </c>
      <c r="G2667">
        <v>35</v>
      </c>
      <c r="H2667" t="s">
        <v>1461</v>
      </c>
      <c r="I2667" t="s">
        <v>534</v>
      </c>
      <c r="J2667" t="s">
        <v>1478</v>
      </c>
      <c r="K2667" t="s">
        <v>1386</v>
      </c>
      <c r="L2667">
        <v>0</v>
      </c>
      <c r="M2667">
        <v>0</v>
      </c>
      <c r="N2667">
        <v>0</v>
      </c>
      <c r="O2667">
        <v>0</v>
      </c>
      <c r="P2667">
        <v>0</v>
      </c>
      <c r="Q2667">
        <v>0</v>
      </c>
      <c r="R2667" t="s">
        <v>531</v>
      </c>
      <c r="S2667" t="s">
        <v>531</v>
      </c>
      <c r="T2667" t="s">
        <v>531</v>
      </c>
      <c r="U2667" t="s">
        <v>531</v>
      </c>
      <c r="W2667" s="429">
        <f t="shared" si="55"/>
        <v>0</v>
      </c>
      <c r="X2667" s="429">
        <f t="shared" si="55"/>
        <v>0</v>
      </c>
      <c r="Y2667" s="429">
        <f t="shared" si="55"/>
        <v>0</v>
      </c>
      <c r="Z2667" s="429">
        <f t="shared" si="55"/>
        <v>0</v>
      </c>
      <c r="AA2667" s="429" t="s">
        <v>1296</v>
      </c>
    </row>
    <row r="2668" spans="1:27" x14ac:dyDescent="0.25">
      <c r="A2668" t="s">
        <v>149</v>
      </c>
      <c r="B2668" t="s">
        <v>186</v>
      </c>
      <c r="C2668" t="s">
        <v>1459</v>
      </c>
      <c r="D2668" t="s">
        <v>1384</v>
      </c>
      <c r="E2668" t="s">
        <v>1499</v>
      </c>
      <c r="F2668" t="s">
        <v>1293</v>
      </c>
      <c r="G2668">
        <v>35</v>
      </c>
      <c r="H2668" t="s">
        <v>1461</v>
      </c>
      <c r="I2668" t="s">
        <v>534</v>
      </c>
      <c r="J2668" t="s">
        <v>1478</v>
      </c>
      <c r="K2668" t="s">
        <v>1386</v>
      </c>
      <c r="L2668">
        <v>0</v>
      </c>
      <c r="M2668">
        <v>0</v>
      </c>
      <c r="N2668">
        <v>0</v>
      </c>
      <c r="O2668">
        <v>0</v>
      </c>
      <c r="P2668">
        <v>0</v>
      </c>
      <c r="Q2668">
        <v>0</v>
      </c>
      <c r="R2668" t="s">
        <v>531</v>
      </c>
      <c r="S2668" t="s">
        <v>531</v>
      </c>
      <c r="T2668" t="s">
        <v>531</v>
      </c>
      <c r="U2668" t="s">
        <v>531</v>
      </c>
      <c r="W2668" s="429">
        <f t="shared" si="55"/>
        <v>0</v>
      </c>
      <c r="X2668" s="429">
        <f t="shared" si="55"/>
        <v>0</v>
      </c>
      <c r="Y2668" s="429">
        <f t="shared" si="55"/>
        <v>0</v>
      </c>
      <c r="Z2668" s="429">
        <f t="shared" si="55"/>
        <v>0</v>
      </c>
      <c r="AA2668" s="429" t="s">
        <v>1296</v>
      </c>
    </row>
    <row r="2669" spans="1:27" x14ac:dyDescent="0.25">
      <c r="A2669" t="s">
        <v>149</v>
      </c>
      <c r="B2669" t="s">
        <v>186</v>
      </c>
      <c r="C2669" t="s">
        <v>1459</v>
      </c>
      <c r="D2669" t="s">
        <v>1384</v>
      </c>
      <c r="E2669" t="s">
        <v>1499</v>
      </c>
      <c r="F2669" t="s">
        <v>1293</v>
      </c>
      <c r="G2669">
        <v>35</v>
      </c>
      <c r="H2669" t="s">
        <v>1461</v>
      </c>
      <c r="I2669" t="s">
        <v>534</v>
      </c>
      <c r="J2669" t="s">
        <v>1478</v>
      </c>
      <c r="K2669" t="s">
        <v>1386</v>
      </c>
      <c r="L2669">
        <v>0</v>
      </c>
      <c r="M2669">
        <v>0</v>
      </c>
      <c r="N2669">
        <v>0</v>
      </c>
      <c r="O2669">
        <v>0</v>
      </c>
      <c r="P2669">
        <v>0</v>
      </c>
      <c r="Q2669">
        <v>0</v>
      </c>
      <c r="R2669" t="s">
        <v>531</v>
      </c>
      <c r="S2669" t="s">
        <v>531</v>
      </c>
      <c r="T2669" t="s">
        <v>531</v>
      </c>
      <c r="U2669" t="s">
        <v>531</v>
      </c>
      <c r="W2669" s="429">
        <f t="shared" si="55"/>
        <v>0</v>
      </c>
      <c r="X2669" s="429">
        <f t="shared" si="55"/>
        <v>0</v>
      </c>
      <c r="Y2669" s="429">
        <f t="shared" si="55"/>
        <v>0</v>
      </c>
      <c r="Z2669" s="429">
        <f t="shared" si="55"/>
        <v>0</v>
      </c>
      <c r="AA2669" s="429" t="s">
        <v>1296</v>
      </c>
    </row>
    <row r="2670" spans="1:27" x14ac:dyDescent="0.25">
      <c r="A2670" t="s">
        <v>149</v>
      </c>
      <c r="B2670" t="s">
        <v>186</v>
      </c>
      <c r="C2670" t="s">
        <v>1459</v>
      </c>
      <c r="D2670" t="s">
        <v>1384</v>
      </c>
      <c r="E2670" t="s">
        <v>1499</v>
      </c>
      <c r="F2670" t="s">
        <v>1293</v>
      </c>
      <c r="G2670">
        <v>35</v>
      </c>
      <c r="H2670" t="s">
        <v>1461</v>
      </c>
      <c r="I2670" t="s">
        <v>534</v>
      </c>
      <c r="J2670" t="s">
        <v>1478</v>
      </c>
      <c r="K2670" t="s">
        <v>1386</v>
      </c>
      <c r="L2670">
        <v>0</v>
      </c>
      <c r="M2670">
        <v>0</v>
      </c>
      <c r="N2670">
        <v>0</v>
      </c>
      <c r="O2670">
        <v>0</v>
      </c>
      <c r="P2670">
        <v>0</v>
      </c>
      <c r="Q2670">
        <v>0</v>
      </c>
      <c r="R2670" t="s">
        <v>531</v>
      </c>
      <c r="S2670" t="s">
        <v>531</v>
      </c>
      <c r="T2670" t="s">
        <v>531</v>
      </c>
      <c r="U2670" t="s">
        <v>531</v>
      </c>
      <c r="W2670" s="429">
        <f t="shared" si="55"/>
        <v>0</v>
      </c>
      <c r="X2670" s="429">
        <f t="shared" si="55"/>
        <v>0</v>
      </c>
      <c r="Y2670" s="429">
        <f t="shared" si="55"/>
        <v>0</v>
      </c>
      <c r="Z2670" s="429">
        <f t="shared" si="55"/>
        <v>0</v>
      </c>
      <c r="AA2670" s="429" t="s">
        <v>1296</v>
      </c>
    </row>
    <row r="2671" spans="1:27" x14ac:dyDescent="0.25">
      <c r="A2671" t="s">
        <v>149</v>
      </c>
      <c r="B2671" t="s">
        <v>186</v>
      </c>
      <c r="C2671" t="s">
        <v>1459</v>
      </c>
      <c r="D2671" t="s">
        <v>1384</v>
      </c>
      <c r="E2671" t="s">
        <v>1499</v>
      </c>
      <c r="F2671" t="s">
        <v>1293</v>
      </c>
      <c r="G2671">
        <v>35</v>
      </c>
      <c r="H2671" t="s">
        <v>1461</v>
      </c>
      <c r="I2671" t="s">
        <v>534</v>
      </c>
      <c r="J2671" t="s">
        <v>1478</v>
      </c>
      <c r="K2671" t="s">
        <v>1386</v>
      </c>
      <c r="L2671">
        <v>0</v>
      </c>
      <c r="M2671">
        <v>0</v>
      </c>
      <c r="N2671">
        <v>0</v>
      </c>
      <c r="O2671">
        <v>0</v>
      </c>
      <c r="P2671">
        <v>0</v>
      </c>
      <c r="Q2671">
        <v>0</v>
      </c>
      <c r="R2671" t="s">
        <v>531</v>
      </c>
      <c r="S2671" t="s">
        <v>531</v>
      </c>
      <c r="T2671" t="s">
        <v>531</v>
      </c>
      <c r="U2671" t="s">
        <v>531</v>
      </c>
      <c r="W2671" s="429">
        <f t="shared" si="55"/>
        <v>0</v>
      </c>
      <c r="X2671" s="429">
        <f t="shared" si="55"/>
        <v>0</v>
      </c>
      <c r="Y2671" s="429">
        <f t="shared" si="55"/>
        <v>0</v>
      </c>
      <c r="Z2671" s="429">
        <f t="shared" si="55"/>
        <v>0</v>
      </c>
      <c r="AA2671" s="429" t="s">
        <v>1296</v>
      </c>
    </row>
    <row r="2672" spans="1:27" x14ac:dyDescent="0.25">
      <c r="A2672" t="s">
        <v>149</v>
      </c>
      <c r="B2672" t="s">
        <v>186</v>
      </c>
      <c r="C2672" t="s">
        <v>1459</v>
      </c>
      <c r="D2672" t="s">
        <v>1384</v>
      </c>
      <c r="E2672" t="s">
        <v>1499</v>
      </c>
      <c r="F2672" t="s">
        <v>1293</v>
      </c>
      <c r="G2672">
        <v>35</v>
      </c>
      <c r="H2672" t="s">
        <v>1461</v>
      </c>
      <c r="I2672" t="s">
        <v>534</v>
      </c>
      <c r="J2672" t="s">
        <v>1478</v>
      </c>
      <c r="K2672" t="s">
        <v>1386</v>
      </c>
      <c r="L2672">
        <v>0</v>
      </c>
      <c r="M2672">
        <v>0</v>
      </c>
      <c r="N2672">
        <v>0</v>
      </c>
      <c r="O2672">
        <v>0</v>
      </c>
      <c r="P2672">
        <v>0</v>
      </c>
      <c r="Q2672">
        <v>0</v>
      </c>
      <c r="R2672" t="s">
        <v>531</v>
      </c>
      <c r="S2672" t="s">
        <v>531</v>
      </c>
      <c r="T2672" t="s">
        <v>531</v>
      </c>
      <c r="U2672" t="s">
        <v>531</v>
      </c>
      <c r="W2672" s="429">
        <f t="shared" si="55"/>
        <v>0</v>
      </c>
      <c r="X2672" s="429">
        <f t="shared" si="55"/>
        <v>0</v>
      </c>
      <c r="Y2672" s="429">
        <f t="shared" si="55"/>
        <v>0</v>
      </c>
      <c r="Z2672" s="429">
        <f t="shared" si="55"/>
        <v>0</v>
      </c>
      <c r="AA2672" s="429" t="s">
        <v>1296</v>
      </c>
    </row>
    <row r="2673" spans="1:27" x14ac:dyDescent="0.25">
      <c r="A2673" t="s">
        <v>149</v>
      </c>
      <c r="B2673" t="s">
        <v>186</v>
      </c>
      <c r="C2673" t="s">
        <v>1459</v>
      </c>
      <c r="D2673" t="s">
        <v>1384</v>
      </c>
      <c r="E2673" t="s">
        <v>1499</v>
      </c>
      <c r="F2673" t="s">
        <v>1293</v>
      </c>
      <c r="G2673">
        <v>35</v>
      </c>
      <c r="H2673" t="s">
        <v>1461</v>
      </c>
      <c r="I2673" t="s">
        <v>534</v>
      </c>
      <c r="J2673" t="s">
        <v>1478</v>
      </c>
      <c r="K2673" t="s">
        <v>1386</v>
      </c>
      <c r="L2673">
        <v>0</v>
      </c>
      <c r="M2673">
        <v>0</v>
      </c>
      <c r="N2673">
        <v>0</v>
      </c>
      <c r="O2673">
        <v>0</v>
      </c>
      <c r="P2673">
        <v>0</v>
      </c>
      <c r="Q2673">
        <v>0</v>
      </c>
      <c r="R2673" t="s">
        <v>531</v>
      </c>
      <c r="S2673" t="s">
        <v>531</v>
      </c>
      <c r="T2673" t="s">
        <v>531</v>
      </c>
      <c r="U2673" t="s">
        <v>531</v>
      </c>
      <c r="W2673" s="429">
        <f t="shared" si="55"/>
        <v>0</v>
      </c>
      <c r="X2673" s="429">
        <f t="shared" si="55"/>
        <v>0</v>
      </c>
      <c r="Y2673" s="429">
        <f t="shared" si="55"/>
        <v>0</v>
      </c>
      <c r="Z2673" s="429">
        <f t="shared" si="55"/>
        <v>0</v>
      </c>
      <c r="AA2673" s="429" t="s">
        <v>1296</v>
      </c>
    </row>
    <row r="2674" spans="1:27" x14ac:dyDescent="0.25">
      <c r="A2674" t="s">
        <v>149</v>
      </c>
      <c r="B2674" t="s">
        <v>186</v>
      </c>
      <c r="C2674" t="s">
        <v>1459</v>
      </c>
      <c r="D2674" t="s">
        <v>1384</v>
      </c>
      <c r="E2674" t="s">
        <v>1499</v>
      </c>
      <c r="F2674" t="s">
        <v>1293</v>
      </c>
      <c r="G2674">
        <v>35</v>
      </c>
      <c r="H2674" t="s">
        <v>1461</v>
      </c>
      <c r="I2674" t="s">
        <v>534</v>
      </c>
      <c r="J2674" t="s">
        <v>1478</v>
      </c>
      <c r="K2674" t="s">
        <v>1386</v>
      </c>
      <c r="L2674">
        <v>0</v>
      </c>
      <c r="M2674">
        <v>0</v>
      </c>
      <c r="N2674">
        <v>0</v>
      </c>
      <c r="O2674">
        <v>0</v>
      </c>
      <c r="P2674">
        <v>0</v>
      </c>
      <c r="Q2674">
        <v>0</v>
      </c>
      <c r="R2674" t="s">
        <v>531</v>
      </c>
      <c r="S2674" t="s">
        <v>531</v>
      </c>
      <c r="T2674" t="s">
        <v>531</v>
      </c>
      <c r="U2674" t="s">
        <v>531</v>
      </c>
      <c r="W2674" s="429">
        <f t="shared" si="55"/>
        <v>0</v>
      </c>
      <c r="X2674" s="429">
        <f t="shared" si="55"/>
        <v>0</v>
      </c>
      <c r="Y2674" s="429">
        <f t="shared" si="55"/>
        <v>0</v>
      </c>
      <c r="Z2674" s="429">
        <f t="shared" si="55"/>
        <v>0</v>
      </c>
      <c r="AA2674" s="429" t="s">
        <v>1296</v>
      </c>
    </row>
    <row r="2675" spans="1:27" x14ac:dyDescent="0.25">
      <c r="A2675" t="s">
        <v>149</v>
      </c>
      <c r="B2675" t="s">
        <v>186</v>
      </c>
      <c r="C2675" t="s">
        <v>1459</v>
      </c>
      <c r="D2675" t="s">
        <v>1384</v>
      </c>
      <c r="E2675" t="s">
        <v>1499</v>
      </c>
      <c r="F2675" t="s">
        <v>1293</v>
      </c>
      <c r="G2675">
        <v>35</v>
      </c>
      <c r="H2675" t="s">
        <v>1461</v>
      </c>
      <c r="I2675" t="s">
        <v>534</v>
      </c>
      <c r="J2675" t="s">
        <v>1478</v>
      </c>
      <c r="K2675" t="s">
        <v>1386</v>
      </c>
      <c r="L2675">
        <v>0</v>
      </c>
      <c r="M2675">
        <v>0</v>
      </c>
      <c r="N2675">
        <v>0</v>
      </c>
      <c r="O2675">
        <v>0</v>
      </c>
      <c r="P2675">
        <v>0</v>
      </c>
      <c r="Q2675">
        <v>0</v>
      </c>
      <c r="R2675" t="s">
        <v>531</v>
      </c>
      <c r="S2675" t="s">
        <v>531</v>
      </c>
      <c r="T2675" t="s">
        <v>531</v>
      </c>
      <c r="U2675" t="s">
        <v>531</v>
      </c>
      <c r="W2675" s="429">
        <f t="shared" si="55"/>
        <v>0</v>
      </c>
      <c r="X2675" s="429">
        <f t="shared" si="55"/>
        <v>0</v>
      </c>
      <c r="Y2675" s="429">
        <f t="shared" si="55"/>
        <v>0</v>
      </c>
      <c r="Z2675" s="429">
        <f t="shared" si="55"/>
        <v>0</v>
      </c>
      <c r="AA2675" s="429" t="s">
        <v>1296</v>
      </c>
    </row>
    <row r="2676" spans="1:27" x14ac:dyDescent="0.25">
      <c r="A2676" t="s">
        <v>149</v>
      </c>
      <c r="B2676" t="s">
        <v>186</v>
      </c>
      <c r="C2676" t="s">
        <v>1459</v>
      </c>
      <c r="D2676" t="s">
        <v>1384</v>
      </c>
      <c r="E2676" t="s">
        <v>1499</v>
      </c>
      <c r="F2676" t="s">
        <v>1293</v>
      </c>
      <c r="G2676">
        <v>35</v>
      </c>
      <c r="H2676" t="s">
        <v>1461</v>
      </c>
      <c r="I2676" t="s">
        <v>534</v>
      </c>
      <c r="J2676" t="s">
        <v>1478</v>
      </c>
      <c r="K2676" t="s">
        <v>1386</v>
      </c>
      <c r="L2676">
        <v>0</v>
      </c>
      <c r="M2676">
        <v>0</v>
      </c>
      <c r="N2676">
        <v>0</v>
      </c>
      <c r="O2676">
        <v>0</v>
      </c>
      <c r="P2676">
        <v>0</v>
      </c>
      <c r="Q2676">
        <v>0</v>
      </c>
      <c r="R2676" t="s">
        <v>531</v>
      </c>
      <c r="S2676" t="s">
        <v>531</v>
      </c>
      <c r="T2676" t="s">
        <v>531</v>
      </c>
      <c r="U2676" t="s">
        <v>531</v>
      </c>
      <c r="W2676" s="429">
        <f t="shared" si="55"/>
        <v>0</v>
      </c>
      <c r="X2676" s="429">
        <f t="shared" si="55"/>
        <v>0</v>
      </c>
      <c r="Y2676" s="429">
        <f t="shared" si="55"/>
        <v>0</v>
      </c>
      <c r="Z2676" s="429">
        <f t="shared" si="55"/>
        <v>0</v>
      </c>
      <c r="AA2676" s="429" t="s">
        <v>1296</v>
      </c>
    </row>
    <row r="2677" spans="1:27" x14ac:dyDescent="0.25">
      <c r="A2677" t="s">
        <v>149</v>
      </c>
      <c r="B2677" t="s">
        <v>186</v>
      </c>
      <c r="C2677" t="s">
        <v>1459</v>
      </c>
      <c r="D2677" t="s">
        <v>1384</v>
      </c>
      <c r="E2677" t="s">
        <v>1499</v>
      </c>
      <c r="F2677" t="s">
        <v>1293</v>
      </c>
      <c r="G2677">
        <v>35</v>
      </c>
      <c r="H2677" t="s">
        <v>1461</v>
      </c>
      <c r="I2677" t="s">
        <v>534</v>
      </c>
      <c r="J2677" t="s">
        <v>1478</v>
      </c>
      <c r="K2677" t="s">
        <v>1386</v>
      </c>
      <c r="L2677">
        <v>0</v>
      </c>
      <c r="M2677">
        <v>0</v>
      </c>
      <c r="N2677">
        <v>0</v>
      </c>
      <c r="O2677">
        <v>0</v>
      </c>
      <c r="P2677">
        <v>0</v>
      </c>
      <c r="Q2677">
        <v>0</v>
      </c>
      <c r="R2677" t="s">
        <v>531</v>
      </c>
      <c r="S2677" t="s">
        <v>531</v>
      </c>
      <c r="T2677" t="s">
        <v>531</v>
      </c>
      <c r="U2677" t="s">
        <v>531</v>
      </c>
      <c r="W2677" s="429">
        <f t="shared" si="55"/>
        <v>0</v>
      </c>
      <c r="X2677" s="429">
        <f t="shared" si="55"/>
        <v>0</v>
      </c>
      <c r="Y2677" s="429">
        <f t="shared" si="55"/>
        <v>0</v>
      </c>
      <c r="Z2677" s="429">
        <f t="shared" si="55"/>
        <v>0</v>
      </c>
      <c r="AA2677" s="429" t="s">
        <v>1296</v>
      </c>
    </row>
    <row r="2678" spans="1:27" x14ac:dyDescent="0.25">
      <c r="A2678" t="s">
        <v>149</v>
      </c>
      <c r="B2678" t="s">
        <v>186</v>
      </c>
      <c r="C2678" t="s">
        <v>1459</v>
      </c>
      <c r="D2678" t="s">
        <v>1384</v>
      </c>
      <c r="E2678" t="s">
        <v>1499</v>
      </c>
      <c r="F2678" t="s">
        <v>1293</v>
      </c>
      <c r="G2678">
        <v>35</v>
      </c>
      <c r="H2678" t="s">
        <v>1461</v>
      </c>
      <c r="I2678" t="s">
        <v>534</v>
      </c>
      <c r="J2678" t="s">
        <v>1478</v>
      </c>
      <c r="K2678" t="s">
        <v>1386</v>
      </c>
      <c r="L2678">
        <v>0</v>
      </c>
      <c r="M2678">
        <v>0</v>
      </c>
      <c r="N2678">
        <v>0</v>
      </c>
      <c r="O2678">
        <v>0</v>
      </c>
      <c r="P2678">
        <v>0</v>
      </c>
      <c r="Q2678">
        <v>0</v>
      </c>
      <c r="R2678" t="s">
        <v>531</v>
      </c>
      <c r="S2678" t="s">
        <v>531</v>
      </c>
      <c r="T2678" t="s">
        <v>531</v>
      </c>
      <c r="U2678" t="s">
        <v>531</v>
      </c>
      <c r="W2678" s="429">
        <f t="shared" si="55"/>
        <v>0</v>
      </c>
      <c r="X2678" s="429">
        <f t="shared" si="55"/>
        <v>0</v>
      </c>
      <c r="Y2678" s="429">
        <f t="shared" si="55"/>
        <v>0</v>
      </c>
      <c r="Z2678" s="429">
        <f t="shared" si="55"/>
        <v>0</v>
      </c>
      <c r="AA2678" s="429" t="s">
        <v>1296</v>
      </c>
    </row>
    <row r="2679" spans="1:27" x14ac:dyDescent="0.25">
      <c r="A2679" t="s">
        <v>149</v>
      </c>
      <c r="B2679" t="s">
        <v>186</v>
      </c>
      <c r="C2679" t="s">
        <v>1459</v>
      </c>
      <c r="D2679" t="s">
        <v>1384</v>
      </c>
      <c r="E2679" t="s">
        <v>1499</v>
      </c>
      <c r="F2679" t="s">
        <v>1293</v>
      </c>
      <c r="G2679">
        <v>35</v>
      </c>
      <c r="H2679" t="s">
        <v>1461</v>
      </c>
      <c r="I2679" t="s">
        <v>534</v>
      </c>
      <c r="J2679" t="s">
        <v>1478</v>
      </c>
      <c r="K2679" t="s">
        <v>1386</v>
      </c>
      <c r="L2679">
        <v>0</v>
      </c>
      <c r="M2679">
        <v>0</v>
      </c>
      <c r="N2679">
        <v>0</v>
      </c>
      <c r="O2679">
        <v>0</v>
      </c>
      <c r="P2679">
        <v>0</v>
      </c>
      <c r="Q2679">
        <v>0</v>
      </c>
      <c r="R2679" t="s">
        <v>531</v>
      </c>
      <c r="S2679" t="s">
        <v>531</v>
      </c>
      <c r="T2679" t="s">
        <v>531</v>
      </c>
      <c r="U2679" t="s">
        <v>531</v>
      </c>
      <c r="W2679" s="429">
        <f t="shared" si="55"/>
        <v>0</v>
      </c>
      <c r="X2679" s="429">
        <f t="shared" si="55"/>
        <v>0</v>
      </c>
      <c r="Y2679" s="429">
        <f t="shared" si="55"/>
        <v>0</v>
      </c>
      <c r="Z2679" s="429">
        <f t="shared" si="55"/>
        <v>0</v>
      </c>
      <c r="AA2679" s="429" t="s">
        <v>1296</v>
      </c>
    </row>
    <row r="2680" spans="1:27" x14ac:dyDescent="0.25">
      <c r="A2680" t="s">
        <v>149</v>
      </c>
      <c r="B2680" t="s">
        <v>186</v>
      </c>
      <c r="C2680" t="s">
        <v>1459</v>
      </c>
      <c r="D2680" t="s">
        <v>1384</v>
      </c>
      <c r="E2680" t="s">
        <v>1499</v>
      </c>
      <c r="F2680" t="s">
        <v>1293</v>
      </c>
      <c r="G2680">
        <v>35</v>
      </c>
      <c r="H2680" t="s">
        <v>1461</v>
      </c>
      <c r="I2680" t="s">
        <v>534</v>
      </c>
      <c r="J2680" t="s">
        <v>1478</v>
      </c>
      <c r="K2680" t="s">
        <v>1386</v>
      </c>
      <c r="L2680">
        <v>0</v>
      </c>
      <c r="M2680">
        <v>0</v>
      </c>
      <c r="N2680">
        <v>0</v>
      </c>
      <c r="O2680">
        <v>0</v>
      </c>
      <c r="P2680">
        <v>0</v>
      </c>
      <c r="Q2680">
        <v>0</v>
      </c>
      <c r="R2680" t="s">
        <v>531</v>
      </c>
      <c r="S2680" t="s">
        <v>531</v>
      </c>
      <c r="T2680" t="s">
        <v>531</v>
      </c>
      <c r="U2680" t="s">
        <v>531</v>
      </c>
      <c r="W2680" s="429">
        <f t="shared" si="55"/>
        <v>0</v>
      </c>
      <c r="X2680" s="429">
        <f t="shared" si="55"/>
        <v>0</v>
      </c>
      <c r="Y2680" s="429">
        <f t="shared" si="55"/>
        <v>0</v>
      </c>
      <c r="Z2680" s="429">
        <f t="shared" si="55"/>
        <v>0</v>
      </c>
      <c r="AA2680" s="429" t="s">
        <v>1296</v>
      </c>
    </row>
    <row r="2681" spans="1:27" x14ac:dyDescent="0.25">
      <c r="A2681" t="s">
        <v>149</v>
      </c>
      <c r="B2681" t="s">
        <v>186</v>
      </c>
      <c r="C2681" t="s">
        <v>1459</v>
      </c>
      <c r="D2681" t="s">
        <v>1384</v>
      </c>
      <c r="E2681" t="s">
        <v>1499</v>
      </c>
      <c r="F2681" t="s">
        <v>1293</v>
      </c>
      <c r="G2681">
        <v>35</v>
      </c>
      <c r="H2681" t="s">
        <v>1461</v>
      </c>
      <c r="I2681" t="s">
        <v>534</v>
      </c>
      <c r="J2681" t="s">
        <v>1478</v>
      </c>
      <c r="K2681" t="s">
        <v>1386</v>
      </c>
      <c r="L2681">
        <v>0</v>
      </c>
      <c r="M2681">
        <v>0</v>
      </c>
      <c r="N2681">
        <v>0</v>
      </c>
      <c r="O2681">
        <v>0</v>
      </c>
      <c r="P2681">
        <v>0</v>
      </c>
      <c r="Q2681">
        <v>0</v>
      </c>
      <c r="R2681" t="s">
        <v>531</v>
      </c>
      <c r="S2681" t="s">
        <v>531</v>
      </c>
      <c r="T2681" t="s">
        <v>531</v>
      </c>
      <c r="U2681" t="s">
        <v>531</v>
      </c>
      <c r="W2681" s="429">
        <f t="shared" si="55"/>
        <v>0</v>
      </c>
      <c r="X2681" s="429">
        <f t="shared" si="55"/>
        <v>0</v>
      </c>
      <c r="Y2681" s="429">
        <f t="shared" si="55"/>
        <v>0</v>
      </c>
      <c r="Z2681" s="429">
        <f t="shared" si="55"/>
        <v>0</v>
      </c>
      <c r="AA2681" s="429" t="s">
        <v>1296</v>
      </c>
    </row>
    <row r="2682" spans="1:27" x14ac:dyDescent="0.25">
      <c r="A2682" t="s">
        <v>149</v>
      </c>
      <c r="B2682" t="s">
        <v>186</v>
      </c>
      <c r="C2682" t="s">
        <v>1459</v>
      </c>
      <c r="D2682" t="s">
        <v>1384</v>
      </c>
      <c r="E2682" t="s">
        <v>1499</v>
      </c>
      <c r="F2682" t="s">
        <v>1293</v>
      </c>
      <c r="G2682">
        <v>35</v>
      </c>
      <c r="H2682" t="s">
        <v>1461</v>
      </c>
      <c r="I2682" t="s">
        <v>534</v>
      </c>
      <c r="J2682" t="s">
        <v>1478</v>
      </c>
      <c r="K2682" t="s">
        <v>1386</v>
      </c>
      <c r="L2682">
        <v>0</v>
      </c>
      <c r="M2682">
        <v>0</v>
      </c>
      <c r="N2682">
        <v>0</v>
      </c>
      <c r="O2682">
        <v>0</v>
      </c>
      <c r="P2682">
        <v>0</v>
      </c>
      <c r="Q2682">
        <v>0</v>
      </c>
      <c r="R2682" t="s">
        <v>531</v>
      </c>
      <c r="S2682" t="s">
        <v>531</v>
      </c>
      <c r="T2682" t="s">
        <v>531</v>
      </c>
      <c r="U2682" t="s">
        <v>531</v>
      </c>
      <c r="W2682" s="429">
        <f t="shared" si="55"/>
        <v>0</v>
      </c>
      <c r="X2682" s="429">
        <f t="shared" si="55"/>
        <v>0</v>
      </c>
      <c r="Y2682" s="429">
        <f t="shared" si="55"/>
        <v>0</v>
      </c>
      <c r="Z2682" s="429">
        <f t="shared" si="55"/>
        <v>0</v>
      </c>
      <c r="AA2682" s="429" t="s">
        <v>1296</v>
      </c>
    </row>
    <row r="2683" spans="1:27" x14ac:dyDescent="0.25">
      <c r="A2683" t="s">
        <v>149</v>
      </c>
      <c r="B2683" t="s">
        <v>186</v>
      </c>
      <c r="C2683" t="s">
        <v>1459</v>
      </c>
      <c r="D2683" t="s">
        <v>1384</v>
      </c>
      <c r="E2683" t="s">
        <v>1499</v>
      </c>
      <c r="F2683" t="s">
        <v>1293</v>
      </c>
      <c r="G2683">
        <v>35</v>
      </c>
      <c r="H2683" t="s">
        <v>1461</v>
      </c>
      <c r="I2683" t="s">
        <v>534</v>
      </c>
      <c r="J2683" t="s">
        <v>1478</v>
      </c>
      <c r="K2683" t="s">
        <v>1386</v>
      </c>
      <c r="L2683">
        <v>0</v>
      </c>
      <c r="M2683">
        <v>0</v>
      </c>
      <c r="N2683">
        <v>0</v>
      </c>
      <c r="O2683">
        <v>0</v>
      </c>
      <c r="P2683">
        <v>0</v>
      </c>
      <c r="Q2683">
        <v>0</v>
      </c>
      <c r="R2683" t="s">
        <v>531</v>
      </c>
      <c r="S2683" t="s">
        <v>531</v>
      </c>
      <c r="T2683" t="s">
        <v>531</v>
      </c>
      <c r="U2683" t="s">
        <v>531</v>
      </c>
      <c r="W2683" s="429">
        <f t="shared" si="55"/>
        <v>0</v>
      </c>
      <c r="X2683" s="429">
        <f t="shared" si="55"/>
        <v>0</v>
      </c>
      <c r="Y2683" s="429">
        <f t="shared" si="55"/>
        <v>0</v>
      </c>
      <c r="Z2683" s="429">
        <f t="shared" si="55"/>
        <v>0</v>
      </c>
      <c r="AA2683" s="429" t="s">
        <v>1296</v>
      </c>
    </row>
    <row r="2684" spans="1:27" x14ac:dyDescent="0.25">
      <c r="A2684" t="s">
        <v>149</v>
      </c>
      <c r="B2684" t="s">
        <v>186</v>
      </c>
      <c r="C2684" t="s">
        <v>1459</v>
      </c>
      <c r="D2684" t="s">
        <v>1384</v>
      </c>
      <c r="E2684" t="s">
        <v>1499</v>
      </c>
      <c r="F2684" t="s">
        <v>1293</v>
      </c>
      <c r="G2684">
        <v>35</v>
      </c>
      <c r="H2684" t="s">
        <v>1461</v>
      </c>
      <c r="I2684" t="s">
        <v>534</v>
      </c>
      <c r="J2684" t="s">
        <v>1478</v>
      </c>
      <c r="K2684" t="s">
        <v>1386</v>
      </c>
      <c r="L2684">
        <v>0</v>
      </c>
      <c r="M2684">
        <v>0</v>
      </c>
      <c r="N2684">
        <v>0</v>
      </c>
      <c r="O2684">
        <v>0</v>
      </c>
      <c r="P2684">
        <v>0</v>
      </c>
      <c r="Q2684">
        <v>0</v>
      </c>
      <c r="R2684" t="s">
        <v>531</v>
      </c>
      <c r="S2684" t="s">
        <v>531</v>
      </c>
      <c r="T2684" t="s">
        <v>531</v>
      </c>
      <c r="U2684" t="s">
        <v>531</v>
      </c>
      <c r="W2684" s="429">
        <f t="shared" si="55"/>
        <v>0</v>
      </c>
      <c r="X2684" s="429">
        <f t="shared" si="55"/>
        <v>0</v>
      </c>
      <c r="Y2684" s="429">
        <f t="shared" si="55"/>
        <v>0</v>
      </c>
      <c r="Z2684" s="429">
        <f t="shared" si="55"/>
        <v>0</v>
      </c>
      <c r="AA2684" s="429" t="s">
        <v>1296</v>
      </c>
    </row>
    <row r="2685" spans="1:27" x14ac:dyDescent="0.25">
      <c r="A2685" t="s">
        <v>149</v>
      </c>
      <c r="B2685" t="s">
        <v>186</v>
      </c>
      <c r="C2685" t="s">
        <v>1459</v>
      </c>
      <c r="D2685" t="s">
        <v>1384</v>
      </c>
      <c r="E2685" t="s">
        <v>1499</v>
      </c>
      <c r="F2685" t="s">
        <v>1293</v>
      </c>
      <c r="G2685">
        <v>35</v>
      </c>
      <c r="H2685" t="s">
        <v>1461</v>
      </c>
      <c r="I2685" t="s">
        <v>534</v>
      </c>
      <c r="J2685" t="s">
        <v>1478</v>
      </c>
      <c r="K2685" t="s">
        <v>1386</v>
      </c>
      <c r="L2685">
        <v>0</v>
      </c>
      <c r="M2685">
        <v>0</v>
      </c>
      <c r="N2685">
        <v>0</v>
      </c>
      <c r="O2685">
        <v>0</v>
      </c>
      <c r="P2685">
        <v>0</v>
      </c>
      <c r="Q2685">
        <v>0</v>
      </c>
      <c r="R2685" t="s">
        <v>531</v>
      </c>
      <c r="S2685" t="s">
        <v>531</v>
      </c>
      <c r="T2685" t="s">
        <v>531</v>
      </c>
      <c r="U2685" t="s">
        <v>531</v>
      </c>
      <c r="W2685" s="429">
        <f t="shared" si="55"/>
        <v>0</v>
      </c>
      <c r="X2685" s="429">
        <f t="shared" si="55"/>
        <v>0</v>
      </c>
      <c r="Y2685" s="429">
        <f t="shared" si="55"/>
        <v>0</v>
      </c>
      <c r="Z2685" s="429">
        <f t="shared" si="55"/>
        <v>0</v>
      </c>
      <c r="AA2685" s="429" t="s">
        <v>1296</v>
      </c>
    </row>
    <row r="2686" spans="1:27" x14ac:dyDescent="0.25">
      <c r="A2686" t="s">
        <v>149</v>
      </c>
      <c r="B2686" t="s">
        <v>186</v>
      </c>
      <c r="C2686" t="s">
        <v>1459</v>
      </c>
      <c r="D2686" t="s">
        <v>1384</v>
      </c>
      <c r="E2686" t="s">
        <v>1499</v>
      </c>
      <c r="F2686" t="s">
        <v>1293</v>
      </c>
      <c r="G2686">
        <v>35</v>
      </c>
      <c r="H2686" t="s">
        <v>1461</v>
      </c>
      <c r="I2686" t="s">
        <v>534</v>
      </c>
      <c r="J2686" t="s">
        <v>1478</v>
      </c>
      <c r="K2686" t="s">
        <v>1386</v>
      </c>
      <c r="L2686">
        <v>0</v>
      </c>
      <c r="M2686">
        <v>0</v>
      </c>
      <c r="N2686">
        <v>0</v>
      </c>
      <c r="O2686">
        <v>0</v>
      </c>
      <c r="P2686">
        <v>0</v>
      </c>
      <c r="Q2686">
        <v>0</v>
      </c>
      <c r="R2686" t="s">
        <v>531</v>
      </c>
      <c r="S2686" t="s">
        <v>531</v>
      </c>
      <c r="T2686" t="s">
        <v>531</v>
      </c>
      <c r="U2686" t="s">
        <v>531</v>
      </c>
      <c r="W2686" s="429">
        <f t="shared" si="55"/>
        <v>0</v>
      </c>
      <c r="X2686" s="429">
        <f t="shared" si="55"/>
        <v>0</v>
      </c>
      <c r="Y2686" s="429">
        <f t="shared" si="55"/>
        <v>0</v>
      </c>
      <c r="Z2686" s="429">
        <f t="shared" si="55"/>
        <v>0</v>
      </c>
      <c r="AA2686" s="429" t="s">
        <v>1296</v>
      </c>
    </row>
    <row r="2687" spans="1:27" x14ac:dyDescent="0.25">
      <c r="A2687" t="s">
        <v>149</v>
      </c>
      <c r="B2687" t="s">
        <v>186</v>
      </c>
      <c r="C2687" t="s">
        <v>1459</v>
      </c>
      <c r="D2687" t="s">
        <v>1384</v>
      </c>
      <c r="E2687" t="s">
        <v>1499</v>
      </c>
      <c r="F2687" t="s">
        <v>1293</v>
      </c>
      <c r="G2687">
        <v>35</v>
      </c>
      <c r="H2687" t="s">
        <v>1461</v>
      </c>
      <c r="I2687" t="s">
        <v>534</v>
      </c>
      <c r="J2687" t="s">
        <v>1478</v>
      </c>
      <c r="K2687" t="s">
        <v>1386</v>
      </c>
      <c r="L2687">
        <v>0</v>
      </c>
      <c r="M2687">
        <v>0</v>
      </c>
      <c r="N2687">
        <v>0</v>
      </c>
      <c r="O2687">
        <v>0</v>
      </c>
      <c r="P2687">
        <v>0</v>
      </c>
      <c r="Q2687">
        <v>0</v>
      </c>
      <c r="R2687" t="s">
        <v>531</v>
      </c>
      <c r="S2687" t="s">
        <v>531</v>
      </c>
      <c r="T2687" t="s">
        <v>531</v>
      </c>
      <c r="U2687" t="s">
        <v>531</v>
      </c>
      <c r="W2687" s="429">
        <f t="shared" si="55"/>
        <v>0</v>
      </c>
      <c r="X2687" s="429">
        <f t="shared" si="55"/>
        <v>0</v>
      </c>
      <c r="Y2687" s="429">
        <f t="shared" si="55"/>
        <v>0</v>
      </c>
      <c r="Z2687" s="429">
        <f t="shared" ref="W2687:Z2750" si="56">IFERROR(U2687*1,0)</f>
        <v>0</v>
      </c>
      <c r="AA2687" s="429" t="s">
        <v>1296</v>
      </c>
    </row>
    <row r="2688" spans="1:27" x14ac:dyDescent="0.25">
      <c r="A2688" t="s">
        <v>149</v>
      </c>
      <c r="B2688" t="s">
        <v>186</v>
      </c>
      <c r="C2688" t="s">
        <v>1459</v>
      </c>
      <c r="D2688" t="s">
        <v>1384</v>
      </c>
      <c r="E2688" t="s">
        <v>1499</v>
      </c>
      <c r="F2688" t="s">
        <v>1293</v>
      </c>
      <c r="G2688">
        <v>35</v>
      </c>
      <c r="H2688" t="s">
        <v>1461</v>
      </c>
      <c r="I2688" t="s">
        <v>534</v>
      </c>
      <c r="J2688" t="s">
        <v>1478</v>
      </c>
      <c r="K2688" t="s">
        <v>1386</v>
      </c>
      <c r="L2688">
        <v>0</v>
      </c>
      <c r="M2688">
        <v>0</v>
      </c>
      <c r="N2688">
        <v>0</v>
      </c>
      <c r="O2688">
        <v>0</v>
      </c>
      <c r="P2688">
        <v>0</v>
      </c>
      <c r="Q2688">
        <v>0</v>
      </c>
      <c r="R2688" t="s">
        <v>531</v>
      </c>
      <c r="S2688" t="s">
        <v>531</v>
      </c>
      <c r="T2688" t="s">
        <v>531</v>
      </c>
      <c r="U2688" t="s">
        <v>531</v>
      </c>
      <c r="W2688" s="429">
        <f t="shared" si="56"/>
        <v>0</v>
      </c>
      <c r="X2688" s="429">
        <f t="shared" si="56"/>
        <v>0</v>
      </c>
      <c r="Y2688" s="429">
        <f t="shared" si="56"/>
        <v>0</v>
      </c>
      <c r="Z2688" s="429">
        <f t="shared" si="56"/>
        <v>0</v>
      </c>
      <c r="AA2688" s="429" t="s">
        <v>1296</v>
      </c>
    </row>
    <row r="2689" spans="1:27" x14ac:dyDescent="0.25">
      <c r="A2689" t="s">
        <v>149</v>
      </c>
      <c r="B2689" t="s">
        <v>186</v>
      </c>
      <c r="C2689" t="s">
        <v>1459</v>
      </c>
      <c r="D2689" t="s">
        <v>1384</v>
      </c>
      <c r="E2689" t="s">
        <v>1499</v>
      </c>
      <c r="F2689" t="s">
        <v>1293</v>
      </c>
      <c r="G2689">
        <v>35</v>
      </c>
      <c r="H2689" t="s">
        <v>1461</v>
      </c>
      <c r="I2689" t="s">
        <v>534</v>
      </c>
      <c r="J2689" t="s">
        <v>1478</v>
      </c>
      <c r="K2689" t="s">
        <v>1386</v>
      </c>
      <c r="L2689">
        <v>0</v>
      </c>
      <c r="M2689">
        <v>0</v>
      </c>
      <c r="N2689">
        <v>0</v>
      </c>
      <c r="O2689">
        <v>0</v>
      </c>
      <c r="P2689">
        <v>0</v>
      </c>
      <c r="Q2689">
        <v>0</v>
      </c>
      <c r="R2689" t="s">
        <v>531</v>
      </c>
      <c r="S2689" t="s">
        <v>531</v>
      </c>
      <c r="T2689" t="s">
        <v>531</v>
      </c>
      <c r="U2689" t="s">
        <v>531</v>
      </c>
      <c r="W2689" s="429">
        <f t="shared" si="56"/>
        <v>0</v>
      </c>
      <c r="X2689" s="429">
        <f t="shared" si="56"/>
        <v>0</v>
      </c>
      <c r="Y2689" s="429">
        <f t="shared" si="56"/>
        <v>0</v>
      </c>
      <c r="Z2689" s="429">
        <f t="shared" si="56"/>
        <v>0</v>
      </c>
      <c r="AA2689" s="429" t="s">
        <v>1296</v>
      </c>
    </row>
    <row r="2690" spans="1:27" x14ac:dyDescent="0.25">
      <c r="A2690" t="s">
        <v>149</v>
      </c>
      <c r="B2690" t="s">
        <v>186</v>
      </c>
      <c r="C2690" t="s">
        <v>1459</v>
      </c>
      <c r="D2690" t="s">
        <v>1384</v>
      </c>
      <c r="E2690" t="s">
        <v>1499</v>
      </c>
      <c r="F2690" t="s">
        <v>1293</v>
      </c>
      <c r="G2690">
        <v>35</v>
      </c>
      <c r="H2690" t="s">
        <v>1461</v>
      </c>
      <c r="I2690" t="s">
        <v>534</v>
      </c>
      <c r="J2690" t="s">
        <v>1478</v>
      </c>
      <c r="K2690" t="s">
        <v>1386</v>
      </c>
      <c r="L2690">
        <v>0</v>
      </c>
      <c r="M2690">
        <v>0</v>
      </c>
      <c r="N2690">
        <v>0</v>
      </c>
      <c r="O2690">
        <v>0</v>
      </c>
      <c r="P2690">
        <v>0</v>
      </c>
      <c r="Q2690">
        <v>0</v>
      </c>
      <c r="R2690" t="s">
        <v>531</v>
      </c>
      <c r="S2690" t="s">
        <v>531</v>
      </c>
      <c r="T2690" t="s">
        <v>531</v>
      </c>
      <c r="U2690" t="s">
        <v>531</v>
      </c>
      <c r="W2690" s="429">
        <f t="shared" si="56"/>
        <v>0</v>
      </c>
      <c r="X2690" s="429">
        <f t="shared" si="56"/>
        <v>0</v>
      </c>
      <c r="Y2690" s="429">
        <f t="shared" si="56"/>
        <v>0</v>
      </c>
      <c r="Z2690" s="429">
        <f t="shared" si="56"/>
        <v>0</v>
      </c>
      <c r="AA2690" s="429" t="s">
        <v>1296</v>
      </c>
    </row>
    <row r="2691" spans="1:27" x14ac:dyDescent="0.25">
      <c r="A2691" t="s">
        <v>149</v>
      </c>
      <c r="B2691" t="s">
        <v>186</v>
      </c>
      <c r="C2691" t="s">
        <v>1459</v>
      </c>
      <c r="D2691" t="s">
        <v>1384</v>
      </c>
      <c r="E2691" t="s">
        <v>1499</v>
      </c>
      <c r="F2691" t="s">
        <v>1293</v>
      </c>
      <c r="G2691">
        <v>35</v>
      </c>
      <c r="H2691" t="s">
        <v>1461</v>
      </c>
      <c r="I2691" t="s">
        <v>534</v>
      </c>
      <c r="J2691" t="s">
        <v>1478</v>
      </c>
      <c r="K2691" t="s">
        <v>1386</v>
      </c>
      <c r="L2691">
        <v>0</v>
      </c>
      <c r="M2691">
        <v>0</v>
      </c>
      <c r="N2691">
        <v>0</v>
      </c>
      <c r="O2691">
        <v>0</v>
      </c>
      <c r="P2691">
        <v>0</v>
      </c>
      <c r="Q2691">
        <v>0</v>
      </c>
      <c r="R2691" t="s">
        <v>531</v>
      </c>
      <c r="S2691" t="s">
        <v>531</v>
      </c>
      <c r="T2691" t="s">
        <v>531</v>
      </c>
      <c r="U2691" t="s">
        <v>531</v>
      </c>
      <c r="W2691" s="429">
        <f t="shared" si="56"/>
        <v>0</v>
      </c>
      <c r="X2691" s="429">
        <f t="shared" si="56"/>
        <v>0</v>
      </c>
      <c r="Y2691" s="429">
        <f t="shared" si="56"/>
        <v>0</v>
      </c>
      <c r="Z2691" s="429">
        <f t="shared" si="56"/>
        <v>0</v>
      </c>
      <c r="AA2691" s="429" t="s">
        <v>1296</v>
      </c>
    </row>
    <row r="2692" spans="1:27" x14ac:dyDescent="0.25">
      <c r="A2692" t="s">
        <v>149</v>
      </c>
      <c r="B2692" t="s">
        <v>186</v>
      </c>
      <c r="C2692" t="s">
        <v>1459</v>
      </c>
      <c r="D2692" t="s">
        <v>1384</v>
      </c>
      <c r="E2692" t="s">
        <v>1499</v>
      </c>
      <c r="F2692" t="s">
        <v>1293</v>
      </c>
      <c r="G2692">
        <v>35</v>
      </c>
      <c r="H2692" t="s">
        <v>1461</v>
      </c>
      <c r="I2692" t="s">
        <v>534</v>
      </c>
      <c r="J2692" t="s">
        <v>1478</v>
      </c>
      <c r="K2692" t="s">
        <v>1386</v>
      </c>
      <c r="L2692">
        <v>0</v>
      </c>
      <c r="M2692">
        <v>0</v>
      </c>
      <c r="N2692">
        <v>0</v>
      </c>
      <c r="O2692">
        <v>0</v>
      </c>
      <c r="P2692">
        <v>0</v>
      </c>
      <c r="Q2692">
        <v>0</v>
      </c>
      <c r="R2692" t="s">
        <v>531</v>
      </c>
      <c r="S2692" t="s">
        <v>531</v>
      </c>
      <c r="T2692" t="s">
        <v>531</v>
      </c>
      <c r="U2692" t="s">
        <v>531</v>
      </c>
      <c r="W2692" s="429">
        <f t="shared" si="56"/>
        <v>0</v>
      </c>
      <c r="X2692" s="429">
        <f t="shared" si="56"/>
        <v>0</v>
      </c>
      <c r="Y2692" s="429">
        <f t="shared" si="56"/>
        <v>0</v>
      </c>
      <c r="Z2692" s="429">
        <f t="shared" si="56"/>
        <v>0</v>
      </c>
      <c r="AA2692" s="429" t="s">
        <v>1296</v>
      </c>
    </row>
    <row r="2693" spans="1:27" x14ac:dyDescent="0.25">
      <c r="A2693" t="s">
        <v>149</v>
      </c>
      <c r="B2693" t="s">
        <v>186</v>
      </c>
      <c r="C2693" t="s">
        <v>1459</v>
      </c>
      <c r="D2693" t="s">
        <v>1384</v>
      </c>
      <c r="E2693" t="s">
        <v>1499</v>
      </c>
      <c r="F2693" t="s">
        <v>1293</v>
      </c>
      <c r="G2693">
        <v>35</v>
      </c>
      <c r="H2693" t="s">
        <v>1461</v>
      </c>
      <c r="I2693" t="s">
        <v>534</v>
      </c>
      <c r="J2693" t="s">
        <v>1478</v>
      </c>
      <c r="K2693" t="s">
        <v>1386</v>
      </c>
      <c r="L2693">
        <v>0</v>
      </c>
      <c r="M2693">
        <v>0</v>
      </c>
      <c r="N2693">
        <v>0</v>
      </c>
      <c r="O2693">
        <v>0</v>
      </c>
      <c r="P2693">
        <v>0</v>
      </c>
      <c r="Q2693">
        <v>0</v>
      </c>
      <c r="R2693" t="s">
        <v>531</v>
      </c>
      <c r="S2693" t="s">
        <v>531</v>
      </c>
      <c r="T2693" t="s">
        <v>531</v>
      </c>
      <c r="U2693" t="s">
        <v>531</v>
      </c>
      <c r="W2693" s="429">
        <f t="shared" si="56"/>
        <v>0</v>
      </c>
      <c r="X2693" s="429">
        <f t="shared" si="56"/>
        <v>0</v>
      </c>
      <c r="Y2693" s="429">
        <f t="shared" si="56"/>
        <v>0</v>
      </c>
      <c r="Z2693" s="429">
        <f t="shared" si="56"/>
        <v>0</v>
      </c>
      <c r="AA2693" s="429" t="s">
        <v>1296</v>
      </c>
    </row>
    <row r="2694" spans="1:27" x14ac:dyDescent="0.25">
      <c r="A2694" t="s">
        <v>149</v>
      </c>
      <c r="B2694" t="s">
        <v>186</v>
      </c>
      <c r="C2694" t="s">
        <v>1459</v>
      </c>
      <c r="D2694" t="s">
        <v>1384</v>
      </c>
      <c r="E2694" t="s">
        <v>1499</v>
      </c>
      <c r="F2694" t="s">
        <v>1293</v>
      </c>
      <c r="G2694">
        <v>35</v>
      </c>
      <c r="H2694" t="s">
        <v>1461</v>
      </c>
      <c r="I2694" t="s">
        <v>534</v>
      </c>
      <c r="J2694" t="s">
        <v>1478</v>
      </c>
      <c r="K2694" t="s">
        <v>1386</v>
      </c>
      <c r="L2694">
        <v>0</v>
      </c>
      <c r="M2694">
        <v>0</v>
      </c>
      <c r="N2694">
        <v>0</v>
      </c>
      <c r="O2694">
        <v>0</v>
      </c>
      <c r="P2694">
        <v>0</v>
      </c>
      <c r="Q2694">
        <v>0</v>
      </c>
      <c r="R2694" t="s">
        <v>531</v>
      </c>
      <c r="S2694" t="s">
        <v>531</v>
      </c>
      <c r="T2694" t="s">
        <v>531</v>
      </c>
      <c r="U2694" t="s">
        <v>531</v>
      </c>
      <c r="W2694" s="429">
        <f t="shared" si="56"/>
        <v>0</v>
      </c>
      <c r="X2694" s="429">
        <f t="shared" si="56"/>
        <v>0</v>
      </c>
      <c r="Y2694" s="429">
        <f t="shared" si="56"/>
        <v>0</v>
      </c>
      <c r="Z2694" s="429">
        <f t="shared" si="56"/>
        <v>0</v>
      </c>
      <c r="AA2694" s="429" t="s">
        <v>1296</v>
      </c>
    </row>
    <row r="2695" spans="1:27" x14ac:dyDescent="0.25">
      <c r="A2695" t="s">
        <v>149</v>
      </c>
      <c r="B2695" t="s">
        <v>186</v>
      </c>
      <c r="C2695" t="s">
        <v>1459</v>
      </c>
      <c r="D2695" t="s">
        <v>1384</v>
      </c>
      <c r="E2695" t="s">
        <v>1499</v>
      </c>
      <c r="F2695" t="s">
        <v>1293</v>
      </c>
      <c r="G2695">
        <v>35</v>
      </c>
      <c r="H2695" t="s">
        <v>1461</v>
      </c>
      <c r="I2695" t="s">
        <v>534</v>
      </c>
      <c r="J2695" t="s">
        <v>1478</v>
      </c>
      <c r="K2695" t="s">
        <v>1386</v>
      </c>
      <c r="L2695">
        <v>0</v>
      </c>
      <c r="M2695">
        <v>0</v>
      </c>
      <c r="N2695">
        <v>0</v>
      </c>
      <c r="O2695">
        <v>0</v>
      </c>
      <c r="P2695">
        <v>0</v>
      </c>
      <c r="Q2695">
        <v>0</v>
      </c>
      <c r="R2695" t="s">
        <v>531</v>
      </c>
      <c r="S2695" t="s">
        <v>531</v>
      </c>
      <c r="T2695" t="s">
        <v>531</v>
      </c>
      <c r="U2695" t="s">
        <v>531</v>
      </c>
      <c r="W2695" s="429">
        <f t="shared" si="56"/>
        <v>0</v>
      </c>
      <c r="X2695" s="429">
        <f t="shared" si="56"/>
        <v>0</v>
      </c>
      <c r="Y2695" s="429">
        <f t="shared" si="56"/>
        <v>0</v>
      </c>
      <c r="Z2695" s="429">
        <f t="shared" si="56"/>
        <v>0</v>
      </c>
      <c r="AA2695" s="429" t="s">
        <v>1296</v>
      </c>
    </row>
    <row r="2696" spans="1:27" x14ac:dyDescent="0.25">
      <c r="A2696" t="s">
        <v>149</v>
      </c>
      <c r="B2696" t="s">
        <v>186</v>
      </c>
      <c r="C2696" t="s">
        <v>1459</v>
      </c>
      <c r="D2696" t="s">
        <v>1384</v>
      </c>
      <c r="E2696" t="s">
        <v>1499</v>
      </c>
      <c r="F2696" t="s">
        <v>1293</v>
      </c>
      <c r="G2696">
        <v>35</v>
      </c>
      <c r="H2696" t="s">
        <v>1461</v>
      </c>
      <c r="I2696" t="s">
        <v>534</v>
      </c>
      <c r="J2696" t="s">
        <v>1478</v>
      </c>
      <c r="K2696" t="s">
        <v>1386</v>
      </c>
      <c r="L2696">
        <v>0</v>
      </c>
      <c r="M2696">
        <v>0</v>
      </c>
      <c r="N2696">
        <v>0</v>
      </c>
      <c r="O2696">
        <v>0</v>
      </c>
      <c r="P2696">
        <v>0</v>
      </c>
      <c r="Q2696">
        <v>0</v>
      </c>
      <c r="R2696" t="s">
        <v>531</v>
      </c>
      <c r="S2696" t="s">
        <v>531</v>
      </c>
      <c r="T2696" t="s">
        <v>531</v>
      </c>
      <c r="U2696" t="s">
        <v>531</v>
      </c>
      <c r="W2696" s="429">
        <f t="shared" si="56"/>
        <v>0</v>
      </c>
      <c r="X2696" s="429">
        <f t="shared" si="56"/>
        <v>0</v>
      </c>
      <c r="Y2696" s="429">
        <f t="shared" si="56"/>
        <v>0</v>
      </c>
      <c r="Z2696" s="429">
        <f t="shared" si="56"/>
        <v>0</v>
      </c>
      <c r="AA2696" s="429" t="s">
        <v>1296</v>
      </c>
    </row>
    <row r="2697" spans="1:27" x14ac:dyDescent="0.25">
      <c r="A2697" t="s">
        <v>149</v>
      </c>
      <c r="B2697" t="s">
        <v>186</v>
      </c>
      <c r="C2697" t="s">
        <v>1459</v>
      </c>
      <c r="D2697" t="s">
        <v>1384</v>
      </c>
      <c r="E2697" t="s">
        <v>1499</v>
      </c>
      <c r="F2697" t="s">
        <v>1293</v>
      </c>
      <c r="G2697">
        <v>35</v>
      </c>
      <c r="H2697" t="s">
        <v>1461</v>
      </c>
      <c r="I2697" t="s">
        <v>534</v>
      </c>
      <c r="J2697" t="s">
        <v>1478</v>
      </c>
      <c r="K2697" t="s">
        <v>1386</v>
      </c>
      <c r="L2697">
        <v>0</v>
      </c>
      <c r="M2697">
        <v>0</v>
      </c>
      <c r="N2697">
        <v>0</v>
      </c>
      <c r="O2697">
        <v>0</v>
      </c>
      <c r="P2697">
        <v>0</v>
      </c>
      <c r="Q2697">
        <v>0</v>
      </c>
      <c r="R2697" t="s">
        <v>531</v>
      </c>
      <c r="S2697" t="s">
        <v>531</v>
      </c>
      <c r="T2697" t="s">
        <v>531</v>
      </c>
      <c r="U2697" t="s">
        <v>531</v>
      </c>
      <c r="W2697" s="429">
        <f t="shared" si="56"/>
        <v>0</v>
      </c>
      <c r="X2697" s="429">
        <f t="shared" si="56"/>
        <v>0</v>
      </c>
      <c r="Y2697" s="429">
        <f t="shared" si="56"/>
        <v>0</v>
      </c>
      <c r="Z2697" s="429">
        <f t="shared" si="56"/>
        <v>0</v>
      </c>
      <c r="AA2697" s="429" t="s">
        <v>1296</v>
      </c>
    </row>
    <row r="2698" spans="1:27" x14ac:dyDescent="0.25">
      <c r="A2698" t="s">
        <v>149</v>
      </c>
      <c r="B2698" t="s">
        <v>186</v>
      </c>
      <c r="C2698" t="s">
        <v>1459</v>
      </c>
      <c r="D2698" t="s">
        <v>1384</v>
      </c>
      <c r="E2698" t="s">
        <v>1499</v>
      </c>
      <c r="F2698" t="s">
        <v>1293</v>
      </c>
      <c r="G2698">
        <v>35</v>
      </c>
      <c r="H2698" t="s">
        <v>1461</v>
      </c>
      <c r="I2698" t="s">
        <v>534</v>
      </c>
      <c r="J2698" t="s">
        <v>1478</v>
      </c>
      <c r="K2698" t="s">
        <v>1386</v>
      </c>
      <c r="L2698">
        <v>0</v>
      </c>
      <c r="M2698">
        <v>0</v>
      </c>
      <c r="N2698">
        <v>0</v>
      </c>
      <c r="O2698">
        <v>0</v>
      </c>
      <c r="P2698">
        <v>0</v>
      </c>
      <c r="Q2698">
        <v>0</v>
      </c>
      <c r="R2698" t="s">
        <v>531</v>
      </c>
      <c r="S2698" t="s">
        <v>531</v>
      </c>
      <c r="T2698" t="s">
        <v>531</v>
      </c>
      <c r="U2698" t="s">
        <v>531</v>
      </c>
      <c r="W2698" s="429">
        <f t="shared" si="56"/>
        <v>0</v>
      </c>
      <c r="X2698" s="429">
        <f t="shared" si="56"/>
        <v>0</v>
      </c>
      <c r="Y2698" s="429">
        <f t="shared" si="56"/>
        <v>0</v>
      </c>
      <c r="Z2698" s="429">
        <f t="shared" si="56"/>
        <v>0</v>
      </c>
      <c r="AA2698" s="429" t="s">
        <v>1296</v>
      </c>
    </row>
    <row r="2699" spans="1:27" x14ac:dyDescent="0.25">
      <c r="A2699" t="s">
        <v>149</v>
      </c>
      <c r="B2699" t="s">
        <v>186</v>
      </c>
      <c r="C2699" t="s">
        <v>1459</v>
      </c>
      <c r="D2699" t="s">
        <v>1384</v>
      </c>
      <c r="E2699" t="s">
        <v>1499</v>
      </c>
      <c r="F2699" t="s">
        <v>1293</v>
      </c>
      <c r="G2699">
        <v>35</v>
      </c>
      <c r="H2699" t="s">
        <v>1461</v>
      </c>
      <c r="I2699" t="s">
        <v>534</v>
      </c>
      <c r="J2699" t="s">
        <v>1478</v>
      </c>
      <c r="K2699" t="s">
        <v>1386</v>
      </c>
      <c r="L2699">
        <v>0</v>
      </c>
      <c r="M2699">
        <v>0</v>
      </c>
      <c r="N2699">
        <v>0</v>
      </c>
      <c r="O2699">
        <v>0</v>
      </c>
      <c r="P2699">
        <v>0</v>
      </c>
      <c r="Q2699">
        <v>0</v>
      </c>
      <c r="R2699" t="s">
        <v>531</v>
      </c>
      <c r="S2699" t="s">
        <v>531</v>
      </c>
      <c r="T2699" t="s">
        <v>531</v>
      </c>
      <c r="U2699" t="s">
        <v>531</v>
      </c>
      <c r="W2699" s="429">
        <f t="shared" si="56"/>
        <v>0</v>
      </c>
      <c r="X2699" s="429">
        <f t="shared" si="56"/>
        <v>0</v>
      </c>
      <c r="Y2699" s="429">
        <f t="shared" si="56"/>
        <v>0</v>
      </c>
      <c r="Z2699" s="429">
        <f t="shared" si="56"/>
        <v>0</v>
      </c>
      <c r="AA2699" s="429" t="s">
        <v>1296</v>
      </c>
    </row>
    <row r="2700" spans="1:27" x14ac:dyDescent="0.25">
      <c r="A2700" t="s">
        <v>149</v>
      </c>
      <c r="B2700" t="s">
        <v>186</v>
      </c>
      <c r="C2700" t="s">
        <v>1459</v>
      </c>
      <c r="D2700" t="s">
        <v>1384</v>
      </c>
      <c r="E2700" t="s">
        <v>1499</v>
      </c>
      <c r="F2700" t="s">
        <v>1293</v>
      </c>
      <c r="G2700">
        <v>35</v>
      </c>
      <c r="H2700" t="s">
        <v>1461</v>
      </c>
      <c r="I2700" t="s">
        <v>534</v>
      </c>
      <c r="J2700" t="s">
        <v>1478</v>
      </c>
      <c r="K2700" t="s">
        <v>1386</v>
      </c>
      <c r="L2700">
        <v>0</v>
      </c>
      <c r="M2700">
        <v>0</v>
      </c>
      <c r="N2700">
        <v>0</v>
      </c>
      <c r="O2700">
        <v>0</v>
      </c>
      <c r="P2700">
        <v>0</v>
      </c>
      <c r="Q2700">
        <v>0</v>
      </c>
      <c r="R2700" t="s">
        <v>531</v>
      </c>
      <c r="S2700" t="s">
        <v>531</v>
      </c>
      <c r="T2700" t="s">
        <v>531</v>
      </c>
      <c r="U2700" t="s">
        <v>531</v>
      </c>
      <c r="W2700" s="429">
        <f t="shared" si="56"/>
        <v>0</v>
      </c>
      <c r="X2700" s="429">
        <f t="shared" si="56"/>
        <v>0</v>
      </c>
      <c r="Y2700" s="429">
        <f t="shared" si="56"/>
        <v>0</v>
      </c>
      <c r="Z2700" s="429">
        <f t="shared" si="56"/>
        <v>0</v>
      </c>
      <c r="AA2700" s="429" t="s">
        <v>1296</v>
      </c>
    </row>
    <row r="2701" spans="1:27" x14ac:dyDescent="0.25">
      <c r="A2701" t="s">
        <v>149</v>
      </c>
      <c r="B2701" t="s">
        <v>186</v>
      </c>
      <c r="C2701" t="s">
        <v>1459</v>
      </c>
      <c r="D2701" t="s">
        <v>1384</v>
      </c>
      <c r="E2701" t="s">
        <v>1499</v>
      </c>
      <c r="F2701" t="s">
        <v>1293</v>
      </c>
      <c r="G2701">
        <v>35</v>
      </c>
      <c r="H2701" t="s">
        <v>1461</v>
      </c>
      <c r="I2701" t="s">
        <v>534</v>
      </c>
      <c r="J2701" t="s">
        <v>1478</v>
      </c>
      <c r="K2701" t="s">
        <v>1386</v>
      </c>
      <c r="L2701">
        <v>0</v>
      </c>
      <c r="M2701">
        <v>0</v>
      </c>
      <c r="N2701">
        <v>0</v>
      </c>
      <c r="O2701">
        <v>0</v>
      </c>
      <c r="P2701">
        <v>0</v>
      </c>
      <c r="Q2701">
        <v>0</v>
      </c>
      <c r="R2701" t="s">
        <v>531</v>
      </c>
      <c r="S2701" t="s">
        <v>531</v>
      </c>
      <c r="T2701" t="s">
        <v>531</v>
      </c>
      <c r="U2701" t="s">
        <v>531</v>
      </c>
      <c r="W2701" s="429">
        <f t="shared" si="56"/>
        <v>0</v>
      </c>
      <c r="X2701" s="429">
        <f t="shared" si="56"/>
        <v>0</v>
      </c>
      <c r="Y2701" s="429">
        <f t="shared" si="56"/>
        <v>0</v>
      </c>
      <c r="Z2701" s="429">
        <f t="shared" si="56"/>
        <v>0</v>
      </c>
      <c r="AA2701" s="429" t="s">
        <v>1296</v>
      </c>
    </row>
    <row r="2702" spans="1:27" x14ac:dyDescent="0.25">
      <c r="A2702" t="s">
        <v>149</v>
      </c>
      <c r="B2702" t="s">
        <v>186</v>
      </c>
      <c r="C2702" t="s">
        <v>1459</v>
      </c>
      <c r="D2702" t="s">
        <v>1384</v>
      </c>
      <c r="E2702" t="s">
        <v>1499</v>
      </c>
      <c r="F2702" t="s">
        <v>1293</v>
      </c>
      <c r="G2702">
        <v>35</v>
      </c>
      <c r="H2702" t="s">
        <v>1461</v>
      </c>
      <c r="I2702" t="s">
        <v>534</v>
      </c>
      <c r="J2702" t="s">
        <v>1478</v>
      </c>
      <c r="K2702" t="s">
        <v>1386</v>
      </c>
      <c r="L2702">
        <v>0</v>
      </c>
      <c r="M2702">
        <v>0</v>
      </c>
      <c r="N2702">
        <v>0</v>
      </c>
      <c r="O2702">
        <v>0</v>
      </c>
      <c r="P2702">
        <v>0</v>
      </c>
      <c r="Q2702">
        <v>0</v>
      </c>
      <c r="R2702" t="s">
        <v>531</v>
      </c>
      <c r="S2702" t="s">
        <v>531</v>
      </c>
      <c r="T2702" t="s">
        <v>531</v>
      </c>
      <c r="U2702" t="s">
        <v>531</v>
      </c>
      <c r="W2702" s="429">
        <f t="shared" si="56"/>
        <v>0</v>
      </c>
      <c r="X2702" s="429">
        <f t="shared" si="56"/>
        <v>0</v>
      </c>
      <c r="Y2702" s="429">
        <f t="shared" si="56"/>
        <v>0</v>
      </c>
      <c r="Z2702" s="429">
        <f t="shared" si="56"/>
        <v>0</v>
      </c>
      <c r="AA2702" s="429" t="s">
        <v>1296</v>
      </c>
    </row>
    <row r="2703" spans="1:27" x14ac:dyDescent="0.25">
      <c r="A2703" t="s">
        <v>149</v>
      </c>
      <c r="B2703" t="s">
        <v>186</v>
      </c>
      <c r="C2703" t="s">
        <v>1459</v>
      </c>
      <c r="D2703" t="s">
        <v>1384</v>
      </c>
      <c r="E2703" t="s">
        <v>1499</v>
      </c>
      <c r="F2703" t="s">
        <v>1293</v>
      </c>
      <c r="G2703">
        <v>35</v>
      </c>
      <c r="H2703" t="s">
        <v>1461</v>
      </c>
      <c r="I2703" t="s">
        <v>534</v>
      </c>
      <c r="J2703" t="s">
        <v>1478</v>
      </c>
      <c r="K2703" t="s">
        <v>1386</v>
      </c>
      <c r="L2703">
        <v>0</v>
      </c>
      <c r="M2703">
        <v>0</v>
      </c>
      <c r="N2703">
        <v>0</v>
      </c>
      <c r="O2703">
        <v>0</v>
      </c>
      <c r="P2703">
        <v>0</v>
      </c>
      <c r="Q2703">
        <v>0</v>
      </c>
      <c r="R2703" t="s">
        <v>531</v>
      </c>
      <c r="S2703" t="s">
        <v>531</v>
      </c>
      <c r="T2703" t="s">
        <v>531</v>
      </c>
      <c r="U2703" t="s">
        <v>531</v>
      </c>
      <c r="W2703" s="429">
        <f t="shared" si="56"/>
        <v>0</v>
      </c>
      <c r="X2703" s="429">
        <f t="shared" si="56"/>
        <v>0</v>
      </c>
      <c r="Y2703" s="429">
        <f t="shared" si="56"/>
        <v>0</v>
      </c>
      <c r="Z2703" s="429">
        <f t="shared" si="56"/>
        <v>0</v>
      </c>
      <c r="AA2703" s="429" t="s">
        <v>1296</v>
      </c>
    </row>
    <row r="2704" spans="1:27" x14ac:dyDescent="0.25">
      <c r="A2704" t="s">
        <v>149</v>
      </c>
      <c r="B2704" t="s">
        <v>186</v>
      </c>
      <c r="C2704" t="s">
        <v>1459</v>
      </c>
      <c r="D2704" t="s">
        <v>1384</v>
      </c>
      <c r="E2704" t="s">
        <v>1499</v>
      </c>
      <c r="F2704" t="s">
        <v>1293</v>
      </c>
      <c r="G2704">
        <v>35</v>
      </c>
      <c r="H2704" t="s">
        <v>1461</v>
      </c>
      <c r="I2704" t="s">
        <v>534</v>
      </c>
      <c r="J2704" t="s">
        <v>1478</v>
      </c>
      <c r="K2704" t="s">
        <v>1386</v>
      </c>
      <c r="L2704">
        <v>0</v>
      </c>
      <c r="M2704">
        <v>0</v>
      </c>
      <c r="N2704">
        <v>0</v>
      </c>
      <c r="O2704">
        <v>0</v>
      </c>
      <c r="P2704">
        <v>0</v>
      </c>
      <c r="Q2704">
        <v>0</v>
      </c>
      <c r="R2704" t="s">
        <v>531</v>
      </c>
      <c r="S2704" t="s">
        <v>531</v>
      </c>
      <c r="T2704" t="s">
        <v>531</v>
      </c>
      <c r="U2704" t="s">
        <v>531</v>
      </c>
      <c r="W2704" s="429">
        <f t="shared" si="56"/>
        <v>0</v>
      </c>
      <c r="X2704" s="429">
        <f t="shared" si="56"/>
        <v>0</v>
      </c>
      <c r="Y2704" s="429">
        <f t="shared" si="56"/>
        <v>0</v>
      </c>
      <c r="Z2704" s="429">
        <f t="shared" si="56"/>
        <v>0</v>
      </c>
      <c r="AA2704" s="429" t="s">
        <v>1296</v>
      </c>
    </row>
    <row r="2705" spans="1:27" x14ac:dyDescent="0.25">
      <c r="A2705" t="s">
        <v>149</v>
      </c>
      <c r="B2705" t="s">
        <v>186</v>
      </c>
      <c r="C2705" t="s">
        <v>1459</v>
      </c>
      <c r="D2705" t="s">
        <v>1384</v>
      </c>
      <c r="E2705" t="s">
        <v>1499</v>
      </c>
      <c r="F2705" t="s">
        <v>1293</v>
      </c>
      <c r="G2705">
        <v>35</v>
      </c>
      <c r="H2705" t="s">
        <v>1461</v>
      </c>
      <c r="I2705" t="s">
        <v>534</v>
      </c>
      <c r="J2705" t="s">
        <v>1478</v>
      </c>
      <c r="K2705" t="s">
        <v>1386</v>
      </c>
      <c r="L2705">
        <v>0</v>
      </c>
      <c r="M2705">
        <v>0</v>
      </c>
      <c r="N2705">
        <v>0</v>
      </c>
      <c r="O2705">
        <v>0</v>
      </c>
      <c r="P2705">
        <v>0</v>
      </c>
      <c r="Q2705">
        <v>0</v>
      </c>
      <c r="R2705" t="s">
        <v>531</v>
      </c>
      <c r="S2705" t="s">
        <v>531</v>
      </c>
      <c r="T2705" t="s">
        <v>531</v>
      </c>
      <c r="U2705" t="s">
        <v>531</v>
      </c>
      <c r="W2705" s="429">
        <f t="shared" si="56"/>
        <v>0</v>
      </c>
      <c r="X2705" s="429">
        <f t="shared" si="56"/>
        <v>0</v>
      </c>
      <c r="Y2705" s="429">
        <f t="shared" si="56"/>
        <v>0</v>
      </c>
      <c r="Z2705" s="429">
        <f t="shared" si="56"/>
        <v>0</v>
      </c>
      <c r="AA2705" s="429" t="s">
        <v>1296</v>
      </c>
    </row>
    <row r="2706" spans="1:27" x14ac:dyDescent="0.25">
      <c r="A2706" t="s">
        <v>149</v>
      </c>
      <c r="B2706" t="s">
        <v>186</v>
      </c>
      <c r="C2706" t="s">
        <v>1459</v>
      </c>
      <c r="D2706" t="s">
        <v>1384</v>
      </c>
      <c r="E2706" t="s">
        <v>1499</v>
      </c>
      <c r="F2706" t="s">
        <v>1293</v>
      </c>
      <c r="G2706">
        <v>35</v>
      </c>
      <c r="H2706" t="s">
        <v>1461</v>
      </c>
      <c r="I2706" t="s">
        <v>534</v>
      </c>
      <c r="J2706" t="s">
        <v>1478</v>
      </c>
      <c r="K2706" t="s">
        <v>1386</v>
      </c>
      <c r="L2706">
        <v>0</v>
      </c>
      <c r="M2706">
        <v>0</v>
      </c>
      <c r="N2706">
        <v>0</v>
      </c>
      <c r="O2706">
        <v>0</v>
      </c>
      <c r="P2706">
        <v>0</v>
      </c>
      <c r="Q2706">
        <v>0</v>
      </c>
      <c r="R2706" t="s">
        <v>531</v>
      </c>
      <c r="S2706" t="s">
        <v>531</v>
      </c>
      <c r="T2706" t="s">
        <v>531</v>
      </c>
      <c r="U2706" t="s">
        <v>531</v>
      </c>
      <c r="W2706" s="429">
        <f t="shared" si="56"/>
        <v>0</v>
      </c>
      <c r="X2706" s="429">
        <f t="shared" si="56"/>
        <v>0</v>
      </c>
      <c r="Y2706" s="429">
        <f t="shared" si="56"/>
        <v>0</v>
      </c>
      <c r="Z2706" s="429">
        <f t="shared" si="56"/>
        <v>0</v>
      </c>
      <c r="AA2706" s="429" t="s">
        <v>1296</v>
      </c>
    </row>
    <row r="2707" spans="1:27" x14ac:dyDescent="0.25">
      <c r="A2707" t="s">
        <v>149</v>
      </c>
      <c r="B2707" t="s">
        <v>186</v>
      </c>
      <c r="C2707" t="s">
        <v>1459</v>
      </c>
      <c r="D2707" t="s">
        <v>1384</v>
      </c>
      <c r="E2707" t="s">
        <v>1499</v>
      </c>
      <c r="F2707" t="s">
        <v>1293</v>
      </c>
      <c r="G2707">
        <v>35</v>
      </c>
      <c r="H2707" t="s">
        <v>1461</v>
      </c>
      <c r="I2707" t="s">
        <v>534</v>
      </c>
      <c r="J2707" t="s">
        <v>1478</v>
      </c>
      <c r="K2707" t="s">
        <v>1386</v>
      </c>
      <c r="L2707">
        <v>0</v>
      </c>
      <c r="M2707">
        <v>0</v>
      </c>
      <c r="N2707">
        <v>0</v>
      </c>
      <c r="O2707">
        <v>0</v>
      </c>
      <c r="P2707">
        <v>0</v>
      </c>
      <c r="Q2707">
        <v>0</v>
      </c>
      <c r="R2707" t="s">
        <v>531</v>
      </c>
      <c r="S2707" t="s">
        <v>531</v>
      </c>
      <c r="T2707" t="s">
        <v>531</v>
      </c>
      <c r="U2707" t="s">
        <v>531</v>
      </c>
      <c r="W2707" s="429">
        <f t="shared" si="56"/>
        <v>0</v>
      </c>
      <c r="X2707" s="429">
        <f t="shared" si="56"/>
        <v>0</v>
      </c>
      <c r="Y2707" s="429">
        <f t="shared" si="56"/>
        <v>0</v>
      </c>
      <c r="Z2707" s="429">
        <f t="shared" si="56"/>
        <v>0</v>
      </c>
      <c r="AA2707" s="429" t="s">
        <v>1296</v>
      </c>
    </row>
    <row r="2708" spans="1:27" x14ac:dyDescent="0.25">
      <c r="A2708" t="s">
        <v>149</v>
      </c>
      <c r="B2708" t="s">
        <v>186</v>
      </c>
      <c r="C2708" t="s">
        <v>1459</v>
      </c>
      <c r="D2708" t="s">
        <v>1384</v>
      </c>
      <c r="E2708" t="s">
        <v>1499</v>
      </c>
      <c r="F2708" t="s">
        <v>1293</v>
      </c>
      <c r="G2708">
        <v>35</v>
      </c>
      <c r="H2708" t="s">
        <v>1461</v>
      </c>
      <c r="I2708" t="s">
        <v>534</v>
      </c>
      <c r="J2708" t="s">
        <v>1478</v>
      </c>
      <c r="K2708" t="s">
        <v>1386</v>
      </c>
      <c r="L2708">
        <v>0</v>
      </c>
      <c r="M2708">
        <v>0</v>
      </c>
      <c r="N2708">
        <v>0</v>
      </c>
      <c r="O2708">
        <v>0</v>
      </c>
      <c r="P2708">
        <v>0</v>
      </c>
      <c r="Q2708">
        <v>0</v>
      </c>
      <c r="R2708" t="s">
        <v>531</v>
      </c>
      <c r="S2708" t="s">
        <v>531</v>
      </c>
      <c r="T2708" t="s">
        <v>531</v>
      </c>
      <c r="U2708" t="s">
        <v>531</v>
      </c>
      <c r="W2708" s="429">
        <f t="shared" si="56"/>
        <v>0</v>
      </c>
      <c r="X2708" s="429">
        <f t="shared" si="56"/>
        <v>0</v>
      </c>
      <c r="Y2708" s="429">
        <f t="shared" si="56"/>
        <v>0</v>
      </c>
      <c r="Z2708" s="429">
        <f t="shared" si="56"/>
        <v>0</v>
      </c>
      <c r="AA2708" s="429" t="s">
        <v>1296</v>
      </c>
    </row>
    <row r="2709" spans="1:27" x14ac:dyDescent="0.25">
      <c r="A2709" t="s">
        <v>149</v>
      </c>
      <c r="B2709" t="s">
        <v>186</v>
      </c>
      <c r="C2709" t="s">
        <v>1459</v>
      </c>
      <c r="D2709" t="s">
        <v>1384</v>
      </c>
      <c r="E2709" t="s">
        <v>1499</v>
      </c>
      <c r="F2709" t="s">
        <v>1293</v>
      </c>
      <c r="G2709">
        <v>35</v>
      </c>
      <c r="H2709" t="s">
        <v>1461</v>
      </c>
      <c r="I2709" t="s">
        <v>534</v>
      </c>
      <c r="J2709" t="s">
        <v>1478</v>
      </c>
      <c r="K2709" t="s">
        <v>1386</v>
      </c>
      <c r="L2709">
        <v>0</v>
      </c>
      <c r="M2709">
        <v>0</v>
      </c>
      <c r="N2709">
        <v>0</v>
      </c>
      <c r="O2709">
        <v>0</v>
      </c>
      <c r="P2709">
        <v>0</v>
      </c>
      <c r="Q2709">
        <v>0</v>
      </c>
      <c r="R2709" t="s">
        <v>531</v>
      </c>
      <c r="S2709" t="s">
        <v>531</v>
      </c>
      <c r="T2709" t="s">
        <v>531</v>
      </c>
      <c r="U2709" t="s">
        <v>531</v>
      </c>
      <c r="W2709" s="429">
        <f t="shared" si="56"/>
        <v>0</v>
      </c>
      <c r="X2709" s="429">
        <f t="shared" si="56"/>
        <v>0</v>
      </c>
      <c r="Y2709" s="429">
        <f t="shared" si="56"/>
        <v>0</v>
      </c>
      <c r="Z2709" s="429">
        <f t="shared" si="56"/>
        <v>0</v>
      </c>
      <c r="AA2709" s="429" t="s">
        <v>1296</v>
      </c>
    </row>
    <row r="2710" spans="1:27" x14ac:dyDescent="0.25">
      <c r="A2710" t="s">
        <v>149</v>
      </c>
      <c r="B2710" t="s">
        <v>186</v>
      </c>
      <c r="C2710" t="s">
        <v>1459</v>
      </c>
      <c r="D2710" t="s">
        <v>1384</v>
      </c>
      <c r="E2710" t="s">
        <v>1499</v>
      </c>
      <c r="F2710" t="s">
        <v>1293</v>
      </c>
      <c r="G2710">
        <v>35</v>
      </c>
      <c r="H2710" t="s">
        <v>1461</v>
      </c>
      <c r="I2710" t="s">
        <v>534</v>
      </c>
      <c r="J2710" t="s">
        <v>1478</v>
      </c>
      <c r="K2710" t="s">
        <v>1386</v>
      </c>
      <c r="L2710">
        <v>0</v>
      </c>
      <c r="M2710">
        <v>0</v>
      </c>
      <c r="N2710">
        <v>0</v>
      </c>
      <c r="O2710">
        <v>0</v>
      </c>
      <c r="P2710">
        <v>0</v>
      </c>
      <c r="Q2710">
        <v>0</v>
      </c>
      <c r="R2710" t="s">
        <v>531</v>
      </c>
      <c r="S2710" t="s">
        <v>531</v>
      </c>
      <c r="T2710" t="s">
        <v>531</v>
      </c>
      <c r="U2710" t="s">
        <v>531</v>
      </c>
      <c r="W2710" s="429">
        <f t="shared" si="56"/>
        <v>0</v>
      </c>
      <c r="X2710" s="429">
        <f t="shared" si="56"/>
        <v>0</v>
      </c>
      <c r="Y2710" s="429">
        <f t="shared" si="56"/>
        <v>0</v>
      </c>
      <c r="Z2710" s="429">
        <f t="shared" si="56"/>
        <v>0</v>
      </c>
      <c r="AA2710" s="429" t="s">
        <v>1296</v>
      </c>
    </row>
    <row r="2711" spans="1:27" x14ac:dyDescent="0.25">
      <c r="A2711" t="s">
        <v>149</v>
      </c>
      <c r="B2711" t="s">
        <v>186</v>
      </c>
      <c r="C2711" t="s">
        <v>1459</v>
      </c>
      <c r="D2711" t="s">
        <v>1384</v>
      </c>
      <c r="E2711" t="s">
        <v>1499</v>
      </c>
      <c r="F2711" t="s">
        <v>1293</v>
      </c>
      <c r="G2711">
        <v>35</v>
      </c>
      <c r="H2711" t="s">
        <v>1461</v>
      </c>
      <c r="I2711" t="s">
        <v>534</v>
      </c>
      <c r="J2711" t="s">
        <v>1478</v>
      </c>
      <c r="K2711" t="s">
        <v>1386</v>
      </c>
      <c r="L2711">
        <v>0</v>
      </c>
      <c r="M2711">
        <v>0</v>
      </c>
      <c r="N2711">
        <v>0</v>
      </c>
      <c r="O2711">
        <v>0</v>
      </c>
      <c r="P2711">
        <v>0</v>
      </c>
      <c r="Q2711">
        <v>0</v>
      </c>
      <c r="R2711" t="s">
        <v>531</v>
      </c>
      <c r="S2711" t="s">
        <v>531</v>
      </c>
      <c r="T2711" t="s">
        <v>531</v>
      </c>
      <c r="U2711" t="s">
        <v>531</v>
      </c>
      <c r="W2711" s="429">
        <f t="shared" si="56"/>
        <v>0</v>
      </c>
      <c r="X2711" s="429">
        <f t="shared" si="56"/>
        <v>0</v>
      </c>
      <c r="Y2711" s="429">
        <f t="shared" si="56"/>
        <v>0</v>
      </c>
      <c r="Z2711" s="429">
        <f t="shared" si="56"/>
        <v>0</v>
      </c>
      <c r="AA2711" s="429" t="s">
        <v>1296</v>
      </c>
    </row>
    <row r="2712" spans="1:27" x14ac:dyDescent="0.25">
      <c r="A2712" t="s">
        <v>149</v>
      </c>
      <c r="B2712" t="s">
        <v>186</v>
      </c>
      <c r="C2712" t="s">
        <v>1459</v>
      </c>
      <c r="D2712" t="s">
        <v>1384</v>
      </c>
      <c r="E2712" t="s">
        <v>1499</v>
      </c>
      <c r="F2712" t="s">
        <v>1293</v>
      </c>
      <c r="G2712">
        <v>35</v>
      </c>
      <c r="H2712" t="s">
        <v>1461</v>
      </c>
      <c r="I2712" t="s">
        <v>534</v>
      </c>
      <c r="J2712" t="s">
        <v>1478</v>
      </c>
      <c r="K2712" t="s">
        <v>1386</v>
      </c>
      <c r="L2712">
        <v>0</v>
      </c>
      <c r="M2712">
        <v>0</v>
      </c>
      <c r="N2712">
        <v>0</v>
      </c>
      <c r="O2712">
        <v>0</v>
      </c>
      <c r="P2712">
        <v>0</v>
      </c>
      <c r="Q2712">
        <v>0</v>
      </c>
      <c r="R2712" t="s">
        <v>531</v>
      </c>
      <c r="S2712" t="s">
        <v>531</v>
      </c>
      <c r="T2712" t="s">
        <v>531</v>
      </c>
      <c r="U2712" t="s">
        <v>531</v>
      </c>
      <c r="W2712" s="429">
        <f t="shared" si="56"/>
        <v>0</v>
      </c>
      <c r="X2712" s="429">
        <f t="shared" si="56"/>
        <v>0</v>
      </c>
      <c r="Y2712" s="429">
        <f t="shared" si="56"/>
        <v>0</v>
      </c>
      <c r="Z2712" s="429">
        <f t="shared" si="56"/>
        <v>0</v>
      </c>
      <c r="AA2712" s="429" t="s">
        <v>1296</v>
      </c>
    </row>
    <row r="2713" spans="1:27" x14ac:dyDescent="0.25">
      <c r="A2713" t="s">
        <v>149</v>
      </c>
      <c r="B2713" t="s">
        <v>186</v>
      </c>
      <c r="C2713" t="s">
        <v>1459</v>
      </c>
      <c r="D2713" t="s">
        <v>1384</v>
      </c>
      <c r="E2713" t="s">
        <v>1499</v>
      </c>
      <c r="F2713" t="s">
        <v>1293</v>
      </c>
      <c r="G2713">
        <v>35</v>
      </c>
      <c r="H2713" t="s">
        <v>1461</v>
      </c>
      <c r="I2713" t="s">
        <v>534</v>
      </c>
      <c r="J2713" t="s">
        <v>1478</v>
      </c>
      <c r="K2713" t="s">
        <v>1386</v>
      </c>
      <c r="L2713">
        <v>0</v>
      </c>
      <c r="M2713">
        <v>0</v>
      </c>
      <c r="N2713">
        <v>0</v>
      </c>
      <c r="O2713">
        <v>0</v>
      </c>
      <c r="P2713">
        <v>0</v>
      </c>
      <c r="Q2713">
        <v>0</v>
      </c>
      <c r="R2713" t="s">
        <v>531</v>
      </c>
      <c r="S2713" t="s">
        <v>531</v>
      </c>
      <c r="T2713" t="s">
        <v>531</v>
      </c>
      <c r="U2713" t="s">
        <v>531</v>
      </c>
      <c r="W2713" s="429">
        <f t="shared" si="56"/>
        <v>0</v>
      </c>
      <c r="X2713" s="429">
        <f t="shared" si="56"/>
        <v>0</v>
      </c>
      <c r="Y2713" s="429">
        <f t="shared" si="56"/>
        <v>0</v>
      </c>
      <c r="Z2713" s="429">
        <f t="shared" si="56"/>
        <v>0</v>
      </c>
      <c r="AA2713" s="429" t="s">
        <v>1296</v>
      </c>
    </row>
    <row r="2714" spans="1:27" x14ac:dyDescent="0.25">
      <c r="A2714" t="s">
        <v>149</v>
      </c>
      <c r="B2714" t="s">
        <v>186</v>
      </c>
      <c r="C2714" t="s">
        <v>1459</v>
      </c>
      <c r="D2714" t="s">
        <v>1384</v>
      </c>
      <c r="E2714" t="s">
        <v>1499</v>
      </c>
      <c r="F2714" t="s">
        <v>1293</v>
      </c>
      <c r="G2714">
        <v>35</v>
      </c>
      <c r="H2714" t="s">
        <v>1461</v>
      </c>
      <c r="I2714" t="s">
        <v>534</v>
      </c>
      <c r="J2714" t="s">
        <v>1478</v>
      </c>
      <c r="K2714" t="s">
        <v>1386</v>
      </c>
      <c r="L2714">
        <v>0</v>
      </c>
      <c r="M2714">
        <v>0</v>
      </c>
      <c r="N2714">
        <v>0</v>
      </c>
      <c r="O2714">
        <v>0</v>
      </c>
      <c r="P2714">
        <v>0</v>
      </c>
      <c r="Q2714">
        <v>0</v>
      </c>
      <c r="R2714" t="s">
        <v>531</v>
      </c>
      <c r="S2714" t="s">
        <v>531</v>
      </c>
      <c r="T2714" t="s">
        <v>531</v>
      </c>
      <c r="U2714" t="s">
        <v>531</v>
      </c>
      <c r="W2714" s="429">
        <f t="shared" si="56"/>
        <v>0</v>
      </c>
      <c r="X2714" s="429">
        <f t="shared" si="56"/>
        <v>0</v>
      </c>
      <c r="Y2714" s="429">
        <f t="shared" si="56"/>
        <v>0</v>
      </c>
      <c r="Z2714" s="429">
        <f t="shared" si="56"/>
        <v>0</v>
      </c>
      <c r="AA2714" s="429" t="s">
        <v>1296</v>
      </c>
    </row>
    <row r="2715" spans="1:27" x14ac:dyDescent="0.25">
      <c r="A2715" t="s">
        <v>149</v>
      </c>
      <c r="B2715" t="s">
        <v>186</v>
      </c>
      <c r="C2715" t="s">
        <v>1459</v>
      </c>
      <c r="D2715" t="s">
        <v>1384</v>
      </c>
      <c r="E2715" t="s">
        <v>1499</v>
      </c>
      <c r="F2715" t="s">
        <v>1293</v>
      </c>
      <c r="G2715">
        <v>35</v>
      </c>
      <c r="H2715" t="s">
        <v>1461</v>
      </c>
      <c r="I2715" t="s">
        <v>534</v>
      </c>
      <c r="J2715" t="s">
        <v>1478</v>
      </c>
      <c r="K2715" t="s">
        <v>1386</v>
      </c>
      <c r="L2715">
        <v>0</v>
      </c>
      <c r="M2715">
        <v>0</v>
      </c>
      <c r="N2715">
        <v>0</v>
      </c>
      <c r="O2715">
        <v>0</v>
      </c>
      <c r="P2715">
        <v>0</v>
      </c>
      <c r="Q2715">
        <v>0</v>
      </c>
      <c r="R2715" t="s">
        <v>531</v>
      </c>
      <c r="S2715" t="s">
        <v>531</v>
      </c>
      <c r="T2715" t="s">
        <v>531</v>
      </c>
      <c r="U2715" t="s">
        <v>531</v>
      </c>
      <c r="W2715" s="429">
        <f t="shared" si="56"/>
        <v>0</v>
      </c>
      <c r="X2715" s="429">
        <f t="shared" si="56"/>
        <v>0</v>
      </c>
      <c r="Y2715" s="429">
        <f t="shared" si="56"/>
        <v>0</v>
      </c>
      <c r="Z2715" s="429">
        <f t="shared" si="56"/>
        <v>0</v>
      </c>
      <c r="AA2715" s="429" t="s">
        <v>1296</v>
      </c>
    </row>
    <row r="2716" spans="1:27" x14ac:dyDescent="0.25">
      <c r="A2716" t="s">
        <v>149</v>
      </c>
      <c r="B2716" t="s">
        <v>186</v>
      </c>
      <c r="C2716" t="s">
        <v>1459</v>
      </c>
      <c r="D2716" t="s">
        <v>1384</v>
      </c>
      <c r="E2716" t="s">
        <v>1499</v>
      </c>
      <c r="F2716" t="s">
        <v>1293</v>
      </c>
      <c r="G2716">
        <v>35</v>
      </c>
      <c r="H2716" t="s">
        <v>1461</v>
      </c>
      <c r="I2716" t="s">
        <v>534</v>
      </c>
      <c r="J2716" t="s">
        <v>1478</v>
      </c>
      <c r="K2716" t="s">
        <v>1386</v>
      </c>
      <c r="L2716">
        <v>0</v>
      </c>
      <c r="M2716">
        <v>0</v>
      </c>
      <c r="N2716">
        <v>0</v>
      </c>
      <c r="O2716">
        <v>0</v>
      </c>
      <c r="P2716">
        <v>0</v>
      </c>
      <c r="Q2716">
        <v>0</v>
      </c>
      <c r="R2716" t="s">
        <v>531</v>
      </c>
      <c r="S2716" t="s">
        <v>531</v>
      </c>
      <c r="T2716" t="s">
        <v>531</v>
      </c>
      <c r="U2716" t="s">
        <v>531</v>
      </c>
      <c r="W2716" s="429">
        <f t="shared" si="56"/>
        <v>0</v>
      </c>
      <c r="X2716" s="429">
        <f t="shared" si="56"/>
        <v>0</v>
      </c>
      <c r="Y2716" s="429">
        <f t="shared" si="56"/>
        <v>0</v>
      </c>
      <c r="Z2716" s="429">
        <f t="shared" si="56"/>
        <v>0</v>
      </c>
      <c r="AA2716" s="429" t="s">
        <v>1296</v>
      </c>
    </row>
    <row r="2717" spans="1:27" x14ac:dyDescent="0.25">
      <c r="A2717" t="s">
        <v>149</v>
      </c>
      <c r="B2717" t="s">
        <v>186</v>
      </c>
      <c r="C2717" t="s">
        <v>1459</v>
      </c>
      <c r="D2717" t="s">
        <v>1384</v>
      </c>
      <c r="E2717" t="s">
        <v>1499</v>
      </c>
      <c r="F2717" t="s">
        <v>1293</v>
      </c>
      <c r="G2717">
        <v>35</v>
      </c>
      <c r="H2717" t="s">
        <v>1461</v>
      </c>
      <c r="I2717" t="s">
        <v>534</v>
      </c>
      <c r="J2717" t="s">
        <v>1478</v>
      </c>
      <c r="K2717" t="s">
        <v>1386</v>
      </c>
      <c r="L2717">
        <v>0</v>
      </c>
      <c r="M2717">
        <v>0</v>
      </c>
      <c r="N2717">
        <v>0</v>
      </c>
      <c r="O2717">
        <v>0</v>
      </c>
      <c r="P2717">
        <v>0</v>
      </c>
      <c r="Q2717">
        <v>0</v>
      </c>
      <c r="R2717" t="s">
        <v>531</v>
      </c>
      <c r="S2717" t="s">
        <v>531</v>
      </c>
      <c r="T2717" t="s">
        <v>531</v>
      </c>
      <c r="U2717" t="s">
        <v>531</v>
      </c>
      <c r="W2717" s="429">
        <f t="shared" si="56"/>
        <v>0</v>
      </c>
      <c r="X2717" s="429">
        <f t="shared" si="56"/>
        <v>0</v>
      </c>
      <c r="Y2717" s="429">
        <f t="shared" si="56"/>
        <v>0</v>
      </c>
      <c r="Z2717" s="429">
        <f t="shared" si="56"/>
        <v>0</v>
      </c>
      <c r="AA2717" s="429" t="s">
        <v>1296</v>
      </c>
    </row>
    <row r="2718" spans="1:27" x14ac:dyDescent="0.25">
      <c r="A2718" t="s">
        <v>149</v>
      </c>
      <c r="B2718" t="s">
        <v>186</v>
      </c>
      <c r="C2718" t="s">
        <v>1459</v>
      </c>
      <c r="D2718" t="s">
        <v>1384</v>
      </c>
      <c r="E2718" t="s">
        <v>1499</v>
      </c>
      <c r="F2718" t="s">
        <v>1293</v>
      </c>
      <c r="G2718">
        <v>35</v>
      </c>
      <c r="H2718" t="s">
        <v>1461</v>
      </c>
      <c r="I2718" t="s">
        <v>534</v>
      </c>
      <c r="J2718" t="s">
        <v>1478</v>
      </c>
      <c r="K2718" t="s">
        <v>1386</v>
      </c>
      <c r="L2718">
        <v>0</v>
      </c>
      <c r="M2718">
        <v>0</v>
      </c>
      <c r="N2718">
        <v>0</v>
      </c>
      <c r="O2718">
        <v>0</v>
      </c>
      <c r="P2718">
        <v>0</v>
      </c>
      <c r="Q2718">
        <v>0</v>
      </c>
      <c r="R2718" t="s">
        <v>531</v>
      </c>
      <c r="S2718" t="s">
        <v>531</v>
      </c>
      <c r="T2718" t="s">
        <v>531</v>
      </c>
      <c r="U2718" t="s">
        <v>531</v>
      </c>
      <c r="W2718" s="429">
        <f t="shared" si="56"/>
        <v>0</v>
      </c>
      <c r="X2718" s="429">
        <f t="shared" si="56"/>
        <v>0</v>
      </c>
      <c r="Y2718" s="429">
        <f t="shared" si="56"/>
        <v>0</v>
      </c>
      <c r="Z2718" s="429">
        <f t="shared" si="56"/>
        <v>0</v>
      </c>
      <c r="AA2718" s="429" t="s">
        <v>1296</v>
      </c>
    </row>
    <row r="2719" spans="1:27" x14ac:dyDescent="0.25">
      <c r="A2719" t="s">
        <v>149</v>
      </c>
      <c r="B2719" t="s">
        <v>186</v>
      </c>
      <c r="C2719" t="s">
        <v>1459</v>
      </c>
      <c r="D2719" t="s">
        <v>1384</v>
      </c>
      <c r="E2719" t="s">
        <v>1499</v>
      </c>
      <c r="F2719" t="s">
        <v>1293</v>
      </c>
      <c r="G2719">
        <v>35</v>
      </c>
      <c r="H2719" t="s">
        <v>1461</v>
      </c>
      <c r="I2719" t="s">
        <v>534</v>
      </c>
      <c r="J2719" t="s">
        <v>1478</v>
      </c>
      <c r="K2719" t="s">
        <v>1386</v>
      </c>
      <c r="L2719">
        <v>0</v>
      </c>
      <c r="M2719">
        <v>0</v>
      </c>
      <c r="N2719">
        <v>0</v>
      </c>
      <c r="O2719">
        <v>0</v>
      </c>
      <c r="P2719">
        <v>0</v>
      </c>
      <c r="Q2719">
        <v>0</v>
      </c>
      <c r="R2719" t="s">
        <v>531</v>
      </c>
      <c r="S2719" t="s">
        <v>531</v>
      </c>
      <c r="T2719" t="s">
        <v>531</v>
      </c>
      <c r="U2719" t="s">
        <v>531</v>
      </c>
      <c r="W2719" s="429">
        <f t="shared" si="56"/>
        <v>0</v>
      </c>
      <c r="X2719" s="429">
        <f t="shared" si="56"/>
        <v>0</v>
      </c>
      <c r="Y2719" s="429">
        <f t="shared" si="56"/>
        <v>0</v>
      </c>
      <c r="Z2719" s="429">
        <f t="shared" si="56"/>
        <v>0</v>
      </c>
      <c r="AA2719" s="429" t="s">
        <v>1296</v>
      </c>
    </row>
    <row r="2720" spans="1:27" x14ac:dyDescent="0.25">
      <c r="A2720" t="s">
        <v>149</v>
      </c>
      <c r="B2720" t="s">
        <v>186</v>
      </c>
      <c r="C2720" t="s">
        <v>1459</v>
      </c>
      <c r="D2720" t="s">
        <v>1384</v>
      </c>
      <c r="E2720" t="s">
        <v>1499</v>
      </c>
      <c r="F2720" t="s">
        <v>1293</v>
      </c>
      <c r="G2720">
        <v>35</v>
      </c>
      <c r="H2720" t="s">
        <v>1461</v>
      </c>
      <c r="I2720" t="s">
        <v>534</v>
      </c>
      <c r="J2720" t="s">
        <v>1478</v>
      </c>
      <c r="K2720" t="s">
        <v>1386</v>
      </c>
      <c r="L2720">
        <v>0</v>
      </c>
      <c r="M2720">
        <v>0</v>
      </c>
      <c r="N2720">
        <v>0</v>
      </c>
      <c r="O2720">
        <v>0</v>
      </c>
      <c r="P2720">
        <v>0</v>
      </c>
      <c r="Q2720">
        <v>0</v>
      </c>
      <c r="R2720" t="s">
        <v>531</v>
      </c>
      <c r="S2720" t="s">
        <v>531</v>
      </c>
      <c r="T2720" t="s">
        <v>531</v>
      </c>
      <c r="U2720" t="s">
        <v>531</v>
      </c>
      <c r="W2720" s="429">
        <f t="shared" si="56"/>
        <v>0</v>
      </c>
      <c r="X2720" s="429">
        <f t="shared" si="56"/>
        <v>0</v>
      </c>
      <c r="Y2720" s="429">
        <f t="shared" si="56"/>
        <v>0</v>
      </c>
      <c r="Z2720" s="429">
        <f t="shared" si="56"/>
        <v>0</v>
      </c>
      <c r="AA2720" s="429" t="s">
        <v>1296</v>
      </c>
    </row>
    <row r="2721" spans="1:27" x14ac:dyDescent="0.25">
      <c r="A2721" t="s">
        <v>149</v>
      </c>
      <c r="B2721" t="s">
        <v>186</v>
      </c>
      <c r="C2721" t="s">
        <v>1459</v>
      </c>
      <c r="D2721" t="s">
        <v>1384</v>
      </c>
      <c r="E2721" t="s">
        <v>1499</v>
      </c>
      <c r="F2721" t="s">
        <v>1293</v>
      </c>
      <c r="G2721">
        <v>35</v>
      </c>
      <c r="H2721" t="s">
        <v>1461</v>
      </c>
      <c r="I2721" t="s">
        <v>534</v>
      </c>
      <c r="J2721" t="s">
        <v>1478</v>
      </c>
      <c r="K2721" t="s">
        <v>1386</v>
      </c>
      <c r="L2721">
        <v>0</v>
      </c>
      <c r="M2721">
        <v>0</v>
      </c>
      <c r="N2721">
        <v>0</v>
      </c>
      <c r="O2721">
        <v>0</v>
      </c>
      <c r="P2721">
        <v>0</v>
      </c>
      <c r="Q2721">
        <v>0</v>
      </c>
      <c r="R2721" t="s">
        <v>531</v>
      </c>
      <c r="S2721" t="s">
        <v>531</v>
      </c>
      <c r="T2721" t="s">
        <v>531</v>
      </c>
      <c r="U2721" t="s">
        <v>531</v>
      </c>
      <c r="W2721" s="429">
        <f t="shared" si="56"/>
        <v>0</v>
      </c>
      <c r="X2721" s="429">
        <f t="shared" si="56"/>
        <v>0</v>
      </c>
      <c r="Y2721" s="429">
        <f t="shared" si="56"/>
        <v>0</v>
      </c>
      <c r="Z2721" s="429">
        <f t="shared" si="56"/>
        <v>0</v>
      </c>
      <c r="AA2721" s="429" t="s">
        <v>1296</v>
      </c>
    </row>
    <row r="2722" spans="1:27" x14ac:dyDescent="0.25">
      <c r="A2722" t="s">
        <v>149</v>
      </c>
      <c r="B2722" t="s">
        <v>186</v>
      </c>
      <c r="C2722" t="s">
        <v>1459</v>
      </c>
      <c r="D2722" t="s">
        <v>1384</v>
      </c>
      <c r="E2722" t="s">
        <v>1499</v>
      </c>
      <c r="F2722" t="s">
        <v>1293</v>
      </c>
      <c r="G2722">
        <v>35</v>
      </c>
      <c r="H2722" t="s">
        <v>1461</v>
      </c>
      <c r="I2722" t="s">
        <v>534</v>
      </c>
      <c r="J2722" t="s">
        <v>1478</v>
      </c>
      <c r="K2722" t="s">
        <v>1386</v>
      </c>
      <c r="L2722">
        <v>0</v>
      </c>
      <c r="M2722">
        <v>0</v>
      </c>
      <c r="N2722">
        <v>0</v>
      </c>
      <c r="O2722">
        <v>0</v>
      </c>
      <c r="P2722">
        <v>0</v>
      </c>
      <c r="Q2722">
        <v>0</v>
      </c>
      <c r="R2722" t="s">
        <v>531</v>
      </c>
      <c r="S2722" t="s">
        <v>531</v>
      </c>
      <c r="T2722" t="s">
        <v>531</v>
      </c>
      <c r="U2722" t="s">
        <v>531</v>
      </c>
      <c r="W2722" s="429">
        <f t="shared" si="56"/>
        <v>0</v>
      </c>
      <c r="X2722" s="429">
        <f t="shared" si="56"/>
        <v>0</v>
      </c>
      <c r="Y2722" s="429">
        <f t="shared" si="56"/>
        <v>0</v>
      </c>
      <c r="Z2722" s="429">
        <f t="shared" si="56"/>
        <v>0</v>
      </c>
      <c r="AA2722" s="429" t="s">
        <v>1296</v>
      </c>
    </row>
    <row r="2723" spans="1:27" x14ac:dyDescent="0.25">
      <c r="A2723" t="s">
        <v>149</v>
      </c>
      <c r="B2723" t="s">
        <v>186</v>
      </c>
      <c r="C2723" t="s">
        <v>1459</v>
      </c>
      <c r="D2723" t="s">
        <v>1384</v>
      </c>
      <c r="E2723" t="s">
        <v>1499</v>
      </c>
      <c r="F2723" t="s">
        <v>1293</v>
      </c>
      <c r="G2723">
        <v>35</v>
      </c>
      <c r="H2723" t="s">
        <v>1461</v>
      </c>
      <c r="I2723" t="s">
        <v>534</v>
      </c>
      <c r="J2723" t="s">
        <v>1478</v>
      </c>
      <c r="K2723" t="s">
        <v>1386</v>
      </c>
      <c r="L2723">
        <v>0</v>
      </c>
      <c r="M2723">
        <v>0</v>
      </c>
      <c r="N2723">
        <v>0</v>
      </c>
      <c r="O2723">
        <v>0</v>
      </c>
      <c r="P2723">
        <v>0</v>
      </c>
      <c r="Q2723">
        <v>0</v>
      </c>
      <c r="R2723" t="s">
        <v>531</v>
      </c>
      <c r="S2723" t="s">
        <v>531</v>
      </c>
      <c r="T2723" t="s">
        <v>531</v>
      </c>
      <c r="U2723" t="s">
        <v>531</v>
      </c>
      <c r="W2723" s="429">
        <f t="shared" si="56"/>
        <v>0</v>
      </c>
      <c r="X2723" s="429">
        <f t="shared" si="56"/>
        <v>0</v>
      </c>
      <c r="Y2723" s="429">
        <f t="shared" si="56"/>
        <v>0</v>
      </c>
      <c r="Z2723" s="429">
        <f t="shared" si="56"/>
        <v>0</v>
      </c>
      <c r="AA2723" s="429" t="s">
        <v>1296</v>
      </c>
    </row>
    <row r="2724" spans="1:27" x14ac:dyDescent="0.25">
      <c r="A2724" t="s">
        <v>149</v>
      </c>
      <c r="B2724" t="s">
        <v>186</v>
      </c>
      <c r="C2724" t="s">
        <v>1459</v>
      </c>
      <c r="D2724" t="s">
        <v>1384</v>
      </c>
      <c r="E2724" t="s">
        <v>1499</v>
      </c>
      <c r="F2724" t="s">
        <v>1293</v>
      </c>
      <c r="G2724">
        <v>35</v>
      </c>
      <c r="H2724" t="s">
        <v>1461</v>
      </c>
      <c r="I2724" t="s">
        <v>534</v>
      </c>
      <c r="J2724" t="s">
        <v>1478</v>
      </c>
      <c r="K2724" t="s">
        <v>1386</v>
      </c>
      <c r="L2724">
        <v>0</v>
      </c>
      <c r="M2724">
        <v>0</v>
      </c>
      <c r="N2724">
        <v>0</v>
      </c>
      <c r="O2724">
        <v>0</v>
      </c>
      <c r="P2724">
        <v>0</v>
      </c>
      <c r="Q2724">
        <v>0</v>
      </c>
      <c r="R2724" t="s">
        <v>531</v>
      </c>
      <c r="S2724" t="s">
        <v>531</v>
      </c>
      <c r="T2724" t="s">
        <v>531</v>
      </c>
      <c r="U2724" t="s">
        <v>531</v>
      </c>
      <c r="W2724" s="429">
        <f t="shared" si="56"/>
        <v>0</v>
      </c>
      <c r="X2724" s="429">
        <f t="shared" si="56"/>
        <v>0</v>
      </c>
      <c r="Y2724" s="429">
        <f t="shared" si="56"/>
        <v>0</v>
      </c>
      <c r="Z2724" s="429">
        <f t="shared" si="56"/>
        <v>0</v>
      </c>
      <c r="AA2724" s="429" t="s">
        <v>1296</v>
      </c>
    </row>
    <row r="2725" spans="1:27" x14ac:dyDescent="0.25">
      <c r="A2725" t="s">
        <v>149</v>
      </c>
      <c r="B2725" t="s">
        <v>186</v>
      </c>
      <c r="C2725" t="s">
        <v>1459</v>
      </c>
      <c r="D2725" t="s">
        <v>1384</v>
      </c>
      <c r="E2725" t="s">
        <v>1499</v>
      </c>
      <c r="F2725" t="s">
        <v>1293</v>
      </c>
      <c r="G2725">
        <v>35</v>
      </c>
      <c r="H2725" t="s">
        <v>1462</v>
      </c>
      <c r="I2725" t="s">
        <v>1463</v>
      </c>
      <c r="J2725" t="s">
        <v>1478</v>
      </c>
      <c r="K2725" t="s">
        <v>1386</v>
      </c>
      <c r="L2725">
        <v>30.044901886886009</v>
      </c>
      <c r="M2725">
        <v>0</v>
      </c>
      <c r="N2725">
        <v>10.290970331334972</v>
      </c>
      <c r="O2725">
        <v>0</v>
      </c>
      <c r="P2725">
        <v>0</v>
      </c>
      <c r="Q2725">
        <v>0</v>
      </c>
      <c r="R2725" t="s">
        <v>531</v>
      </c>
      <c r="S2725" t="s">
        <v>531</v>
      </c>
      <c r="T2725" t="s">
        <v>531</v>
      </c>
      <c r="U2725" t="s">
        <v>531</v>
      </c>
      <c r="W2725" s="429">
        <f t="shared" si="56"/>
        <v>0</v>
      </c>
      <c r="X2725" s="429">
        <f t="shared" si="56"/>
        <v>0</v>
      </c>
      <c r="Y2725" s="429">
        <f t="shared" si="56"/>
        <v>0</v>
      </c>
      <c r="Z2725" s="429">
        <f t="shared" si="56"/>
        <v>0</v>
      </c>
      <c r="AA2725" s="429" t="s">
        <v>1296</v>
      </c>
    </row>
    <row r="2726" spans="1:27" x14ac:dyDescent="0.25">
      <c r="A2726" t="s">
        <v>149</v>
      </c>
      <c r="B2726" t="s">
        <v>186</v>
      </c>
      <c r="C2726" t="s">
        <v>1459</v>
      </c>
      <c r="D2726" t="s">
        <v>1384</v>
      </c>
      <c r="E2726" t="s">
        <v>1499</v>
      </c>
      <c r="F2726" t="s">
        <v>1293</v>
      </c>
      <c r="G2726">
        <v>35</v>
      </c>
      <c r="H2726" t="s">
        <v>1462</v>
      </c>
      <c r="I2726" t="s">
        <v>1463</v>
      </c>
      <c r="J2726" t="s">
        <v>1478</v>
      </c>
      <c r="K2726" t="s">
        <v>1386</v>
      </c>
      <c r="L2726">
        <v>8.8123826400512115</v>
      </c>
      <c r="M2726">
        <v>0</v>
      </c>
      <c r="N2726">
        <v>0</v>
      </c>
      <c r="O2726">
        <v>0</v>
      </c>
      <c r="P2726">
        <v>0</v>
      </c>
      <c r="Q2726">
        <v>0</v>
      </c>
      <c r="R2726" t="s">
        <v>531</v>
      </c>
      <c r="S2726" t="s">
        <v>531</v>
      </c>
      <c r="T2726" t="s">
        <v>531</v>
      </c>
      <c r="U2726" t="s">
        <v>531</v>
      </c>
      <c r="W2726" s="429">
        <f t="shared" si="56"/>
        <v>0</v>
      </c>
      <c r="X2726" s="429">
        <f t="shared" si="56"/>
        <v>0</v>
      </c>
      <c r="Y2726" s="429">
        <f t="shared" si="56"/>
        <v>0</v>
      </c>
      <c r="Z2726" s="429">
        <f t="shared" si="56"/>
        <v>0</v>
      </c>
      <c r="AA2726" s="429" t="s">
        <v>1296</v>
      </c>
    </row>
    <row r="2727" spans="1:27" x14ac:dyDescent="0.25">
      <c r="A2727" t="s">
        <v>149</v>
      </c>
      <c r="B2727" t="s">
        <v>186</v>
      </c>
      <c r="C2727" t="s">
        <v>1459</v>
      </c>
      <c r="D2727" t="s">
        <v>1384</v>
      </c>
      <c r="E2727" t="s">
        <v>1499</v>
      </c>
      <c r="F2727" t="s">
        <v>1293</v>
      </c>
      <c r="G2727">
        <v>35</v>
      </c>
      <c r="H2727" t="s">
        <v>1462</v>
      </c>
      <c r="I2727" t="s">
        <v>1463</v>
      </c>
      <c r="J2727" t="s">
        <v>1478</v>
      </c>
      <c r="K2727" t="s">
        <v>1386</v>
      </c>
      <c r="L2727">
        <v>0</v>
      </c>
      <c r="M2727">
        <v>0</v>
      </c>
      <c r="N2727">
        <v>13.898724298067346</v>
      </c>
      <c r="O2727">
        <v>0</v>
      </c>
      <c r="P2727">
        <v>0</v>
      </c>
      <c r="Q2727">
        <v>0</v>
      </c>
      <c r="R2727" t="s">
        <v>531</v>
      </c>
      <c r="S2727" t="s">
        <v>531</v>
      </c>
      <c r="T2727" t="s">
        <v>531</v>
      </c>
      <c r="U2727" t="s">
        <v>531</v>
      </c>
      <c r="W2727" s="429">
        <f t="shared" si="56"/>
        <v>0</v>
      </c>
      <c r="X2727" s="429">
        <f t="shared" si="56"/>
        <v>0</v>
      </c>
      <c r="Y2727" s="429">
        <f t="shared" si="56"/>
        <v>0</v>
      </c>
      <c r="Z2727" s="429">
        <f t="shared" si="56"/>
        <v>0</v>
      </c>
      <c r="AA2727" s="429" t="s">
        <v>1296</v>
      </c>
    </row>
    <row r="2728" spans="1:27" x14ac:dyDescent="0.25">
      <c r="A2728" t="s">
        <v>149</v>
      </c>
      <c r="B2728" t="s">
        <v>186</v>
      </c>
      <c r="C2728" t="s">
        <v>1459</v>
      </c>
      <c r="D2728" t="s">
        <v>1384</v>
      </c>
      <c r="E2728" t="s">
        <v>1499</v>
      </c>
      <c r="F2728" t="s">
        <v>1293</v>
      </c>
      <c r="G2728">
        <v>35</v>
      </c>
      <c r="H2728" t="s">
        <v>1462</v>
      </c>
      <c r="I2728" t="s">
        <v>1463</v>
      </c>
      <c r="J2728" t="s">
        <v>1478</v>
      </c>
      <c r="K2728" t="s">
        <v>1386</v>
      </c>
      <c r="L2728">
        <v>7.0972209181620491E-2</v>
      </c>
      <c r="M2728">
        <v>5.9143507651350418E-3</v>
      </c>
      <c r="N2728">
        <v>5.9143507651350416E-2</v>
      </c>
      <c r="O2728">
        <v>1.1828701530270084E-2</v>
      </c>
      <c r="P2728">
        <v>0</v>
      </c>
      <c r="Q2728">
        <v>0</v>
      </c>
      <c r="R2728" t="s">
        <v>531</v>
      </c>
      <c r="S2728" t="s">
        <v>531</v>
      </c>
      <c r="T2728" t="s">
        <v>531</v>
      </c>
      <c r="U2728" t="s">
        <v>531</v>
      </c>
      <c r="W2728" s="429">
        <f t="shared" si="56"/>
        <v>0</v>
      </c>
      <c r="X2728" s="429">
        <f t="shared" si="56"/>
        <v>0</v>
      </c>
      <c r="Y2728" s="429">
        <f t="shared" si="56"/>
        <v>0</v>
      </c>
      <c r="Z2728" s="429">
        <f t="shared" si="56"/>
        <v>0</v>
      </c>
      <c r="AA2728" s="429" t="s">
        <v>1296</v>
      </c>
    </row>
    <row r="2729" spans="1:27" x14ac:dyDescent="0.25">
      <c r="A2729" t="s">
        <v>149</v>
      </c>
      <c r="B2729" t="s">
        <v>186</v>
      </c>
      <c r="C2729" t="s">
        <v>1459</v>
      </c>
      <c r="D2729" t="s">
        <v>1384</v>
      </c>
      <c r="E2729" t="s">
        <v>1499</v>
      </c>
      <c r="F2729" t="s">
        <v>1293</v>
      </c>
      <c r="G2729">
        <v>35</v>
      </c>
      <c r="H2729" t="s">
        <v>1462</v>
      </c>
      <c r="I2729" t="s">
        <v>1463</v>
      </c>
      <c r="J2729" t="s">
        <v>1478</v>
      </c>
      <c r="K2729" t="s">
        <v>1386</v>
      </c>
      <c r="L2729">
        <v>7.0972209181620491E-2</v>
      </c>
      <c r="M2729">
        <v>5.9143507651350418E-3</v>
      </c>
      <c r="N2729">
        <v>5.9143507651350416E-2</v>
      </c>
      <c r="O2729">
        <v>1.1828701530270084E-2</v>
      </c>
      <c r="P2729">
        <v>0</v>
      </c>
      <c r="Q2729">
        <v>0</v>
      </c>
      <c r="R2729" t="s">
        <v>531</v>
      </c>
      <c r="S2729" t="s">
        <v>531</v>
      </c>
      <c r="T2729" t="s">
        <v>531</v>
      </c>
      <c r="U2729" t="s">
        <v>531</v>
      </c>
      <c r="W2729" s="429">
        <f t="shared" si="56"/>
        <v>0</v>
      </c>
      <c r="X2729" s="429">
        <f t="shared" si="56"/>
        <v>0</v>
      </c>
      <c r="Y2729" s="429">
        <f t="shared" si="56"/>
        <v>0</v>
      </c>
      <c r="Z2729" s="429">
        <f t="shared" si="56"/>
        <v>0</v>
      </c>
      <c r="AA2729" s="429" t="s">
        <v>1296</v>
      </c>
    </row>
    <row r="2730" spans="1:27" x14ac:dyDescent="0.25">
      <c r="A2730" t="s">
        <v>149</v>
      </c>
      <c r="B2730" t="s">
        <v>186</v>
      </c>
      <c r="C2730" t="s">
        <v>1459</v>
      </c>
      <c r="D2730" t="s">
        <v>1384</v>
      </c>
      <c r="E2730" t="s">
        <v>1499</v>
      </c>
      <c r="F2730" t="s">
        <v>1293</v>
      </c>
      <c r="G2730">
        <v>35</v>
      </c>
      <c r="H2730" t="s">
        <v>1462</v>
      </c>
      <c r="I2730" t="s">
        <v>1463</v>
      </c>
      <c r="J2730" t="s">
        <v>1478</v>
      </c>
      <c r="K2730" t="s">
        <v>1386</v>
      </c>
      <c r="L2730">
        <v>7.0972209181620491E-2</v>
      </c>
      <c r="M2730">
        <v>5.9143507651350418E-3</v>
      </c>
      <c r="N2730">
        <v>5.9143507651350416E-2</v>
      </c>
      <c r="O2730">
        <v>1.1828701530270084E-2</v>
      </c>
      <c r="P2730">
        <v>0</v>
      </c>
      <c r="Q2730">
        <v>0</v>
      </c>
      <c r="R2730" t="s">
        <v>531</v>
      </c>
      <c r="S2730" t="s">
        <v>531</v>
      </c>
      <c r="T2730" t="s">
        <v>531</v>
      </c>
      <c r="U2730" t="s">
        <v>531</v>
      </c>
      <c r="W2730" s="429">
        <f t="shared" si="56"/>
        <v>0</v>
      </c>
      <c r="X2730" s="429">
        <f t="shared" si="56"/>
        <v>0</v>
      </c>
      <c r="Y2730" s="429">
        <f t="shared" si="56"/>
        <v>0</v>
      </c>
      <c r="Z2730" s="429">
        <f t="shared" si="56"/>
        <v>0</v>
      </c>
      <c r="AA2730" s="429" t="s">
        <v>1296</v>
      </c>
    </row>
    <row r="2731" spans="1:27" x14ac:dyDescent="0.25">
      <c r="A2731" t="s">
        <v>149</v>
      </c>
      <c r="B2731" t="s">
        <v>186</v>
      </c>
      <c r="C2731" t="s">
        <v>1459</v>
      </c>
      <c r="D2731" t="s">
        <v>1384</v>
      </c>
      <c r="E2731" t="s">
        <v>1499</v>
      </c>
      <c r="F2731" t="s">
        <v>1293</v>
      </c>
      <c r="G2731">
        <v>35</v>
      </c>
      <c r="H2731" t="s">
        <v>1462</v>
      </c>
      <c r="I2731" t="s">
        <v>1463</v>
      </c>
      <c r="J2731" t="s">
        <v>1478</v>
      </c>
      <c r="K2731" t="s">
        <v>1386</v>
      </c>
      <c r="L2731">
        <v>7.0972209181620491E-2</v>
      </c>
      <c r="M2731">
        <v>5.9143507651350418E-3</v>
      </c>
      <c r="N2731">
        <v>5.9143507651350416E-2</v>
      </c>
      <c r="O2731">
        <v>1.1828701530270084E-2</v>
      </c>
      <c r="P2731">
        <v>0</v>
      </c>
      <c r="Q2731">
        <v>0</v>
      </c>
      <c r="R2731" t="s">
        <v>531</v>
      </c>
      <c r="S2731" t="s">
        <v>531</v>
      </c>
      <c r="T2731" t="s">
        <v>531</v>
      </c>
      <c r="U2731" t="s">
        <v>531</v>
      </c>
      <c r="W2731" s="429">
        <f t="shared" si="56"/>
        <v>0</v>
      </c>
      <c r="X2731" s="429">
        <f t="shared" si="56"/>
        <v>0</v>
      </c>
      <c r="Y2731" s="429">
        <f t="shared" si="56"/>
        <v>0</v>
      </c>
      <c r="Z2731" s="429">
        <f t="shared" si="56"/>
        <v>0</v>
      </c>
      <c r="AA2731" s="429" t="s">
        <v>1296</v>
      </c>
    </row>
    <row r="2732" spans="1:27" x14ac:dyDescent="0.25">
      <c r="A2732" t="s">
        <v>149</v>
      </c>
      <c r="B2732" t="s">
        <v>186</v>
      </c>
      <c r="C2732" t="s">
        <v>1459</v>
      </c>
      <c r="D2732" t="s">
        <v>1384</v>
      </c>
      <c r="E2732" t="s">
        <v>1499</v>
      </c>
      <c r="F2732" t="s">
        <v>1293</v>
      </c>
      <c r="G2732">
        <v>35</v>
      </c>
      <c r="H2732" t="s">
        <v>1464</v>
      </c>
      <c r="I2732" t="s">
        <v>186</v>
      </c>
      <c r="J2732" t="s">
        <v>1478</v>
      </c>
      <c r="K2732" t="s">
        <v>1386</v>
      </c>
      <c r="L2732">
        <v>0</v>
      </c>
      <c r="M2732">
        <v>0</v>
      </c>
      <c r="N2732">
        <v>0</v>
      </c>
      <c r="O2732">
        <v>0</v>
      </c>
      <c r="P2732">
        <v>0</v>
      </c>
      <c r="Q2732">
        <v>0</v>
      </c>
      <c r="R2732" t="s">
        <v>531</v>
      </c>
      <c r="S2732" t="s">
        <v>531</v>
      </c>
      <c r="T2732" t="s">
        <v>531</v>
      </c>
      <c r="U2732" t="s">
        <v>531</v>
      </c>
      <c r="W2732" s="429">
        <f t="shared" si="56"/>
        <v>0</v>
      </c>
      <c r="X2732" s="429">
        <f t="shared" si="56"/>
        <v>0</v>
      </c>
      <c r="Y2732" s="429">
        <f t="shared" si="56"/>
        <v>0</v>
      </c>
      <c r="Z2732" s="429">
        <f t="shared" si="56"/>
        <v>0</v>
      </c>
      <c r="AA2732" s="429" t="s">
        <v>1296</v>
      </c>
    </row>
    <row r="2733" spans="1:27" x14ac:dyDescent="0.25">
      <c r="A2733" t="s">
        <v>149</v>
      </c>
      <c r="B2733" t="s">
        <v>186</v>
      </c>
      <c r="C2733" t="s">
        <v>1459</v>
      </c>
      <c r="D2733" t="s">
        <v>1384</v>
      </c>
      <c r="E2733" t="s">
        <v>1499</v>
      </c>
      <c r="F2733" t="s">
        <v>1293</v>
      </c>
      <c r="G2733">
        <v>35</v>
      </c>
      <c r="H2733" t="s">
        <v>1464</v>
      </c>
      <c r="I2733" t="s">
        <v>186</v>
      </c>
      <c r="J2733" t="s">
        <v>1478</v>
      </c>
      <c r="K2733" t="s">
        <v>1386</v>
      </c>
      <c r="L2733">
        <v>0</v>
      </c>
      <c r="M2733">
        <v>0</v>
      </c>
      <c r="N2733">
        <v>0</v>
      </c>
      <c r="O2733">
        <v>0</v>
      </c>
      <c r="P2733">
        <v>0</v>
      </c>
      <c r="Q2733">
        <v>0</v>
      </c>
      <c r="R2733" t="s">
        <v>531</v>
      </c>
      <c r="S2733" t="s">
        <v>531</v>
      </c>
      <c r="T2733" t="s">
        <v>531</v>
      </c>
      <c r="U2733" t="s">
        <v>531</v>
      </c>
      <c r="W2733" s="429">
        <f t="shared" si="56"/>
        <v>0</v>
      </c>
      <c r="X2733" s="429">
        <f t="shared" si="56"/>
        <v>0</v>
      </c>
      <c r="Y2733" s="429">
        <f t="shared" si="56"/>
        <v>0</v>
      </c>
      <c r="Z2733" s="429">
        <f t="shared" si="56"/>
        <v>0</v>
      </c>
      <c r="AA2733" s="429" t="s">
        <v>1296</v>
      </c>
    </row>
    <row r="2734" spans="1:27" x14ac:dyDescent="0.25">
      <c r="A2734" t="s">
        <v>149</v>
      </c>
      <c r="B2734" t="s">
        <v>186</v>
      </c>
      <c r="C2734" t="s">
        <v>1459</v>
      </c>
      <c r="D2734" t="s">
        <v>1384</v>
      </c>
      <c r="E2734" t="s">
        <v>1499</v>
      </c>
      <c r="F2734" t="s">
        <v>1293</v>
      </c>
      <c r="G2734">
        <v>35</v>
      </c>
      <c r="H2734" t="s">
        <v>1464</v>
      </c>
      <c r="I2734" t="s">
        <v>186</v>
      </c>
      <c r="J2734" t="s">
        <v>1478</v>
      </c>
      <c r="K2734" t="s">
        <v>1386</v>
      </c>
      <c r="L2734">
        <v>0</v>
      </c>
      <c r="M2734">
        <v>0</v>
      </c>
      <c r="N2734">
        <v>0</v>
      </c>
      <c r="O2734">
        <v>0</v>
      </c>
      <c r="P2734">
        <v>0</v>
      </c>
      <c r="Q2734">
        <v>0</v>
      </c>
      <c r="R2734" t="s">
        <v>531</v>
      </c>
      <c r="S2734" t="s">
        <v>531</v>
      </c>
      <c r="T2734" t="s">
        <v>531</v>
      </c>
      <c r="U2734" t="s">
        <v>531</v>
      </c>
      <c r="W2734" s="429">
        <f t="shared" si="56"/>
        <v>0</v>
      </c>
      <c r="X2734" s="429">
        <f t="shared" si="56"/>
        <v>0</v>
      </c>
      <c r="Y2734" s="429">
        <f t="shared" si="56"/>
        <v>0</v>
      </c>
      <c r="Z2734" s="429">
        <f t="shared" si="56"/>
        <v>0</v>
      </c>
      <c r="AA2734" s="429" t="s">
        <v>1296</v>
      </c>
    </row>
    <row r="2735" spans="1:27" x14ac:dyDescent="0.25">
      <c r="A2735" t="s">
        <v>149</v>
      </c>
      <c r="B2735" t="s">
        <v>186</v>
      </c>
      <c r="C2735" t="s">
        <v>1459</v>
      </c>
      <c r="D2735" t="s">
        <v>1384</v>
      </c>
      <c r="E2735" t="s">
        <v>1499</v>
      </c>
      <c r="F2735" t="s">
        <v>1293</v>
      </c>
      <c r="G2735">
        <v>35</v>
      </c>
      <c r="H2735" t="s">
        <v>1464</v>
      </c>
      <c r="I2735" t="s">
        <v>186</v>
      </c>
      <c r="J2735" t="s">
        <v>1478</v>
      </c>
      <c r="K2735" t="s">
        <v>1386</v>
      </c>
      <c r="L2735">
        <v>0</v>
      </c>
      <c r="M2735">
        <v>0</v>
      </c>
      <c r="N2735">
        <v>0</v>
      </c>
      <c r="O2735">
        <v>0</v>
      </c>
      <c r="P2735">
        <v>0</v>
      </c>
      <c r="Q2735">
        <v>0</v>
      </c>
      <c r="R2735" t="s">
        <v>531</v>
      </c>
      <c r="S2735" t="s">
        <v>531</v>
      </c>
      <c r="T2735" t="s">
        <v>531</v>
      </c>
      <c r="U2735" t="s">
        <v>531</v>
      </c>
      <c r="W2735" s="429">
        <f t="shared" si="56"/>
        <v>0</v>
      </c>
      <c r="X2735" s="429">
        <f t="shared" si="56"/>
        <v>0</v>
      </c>
      <c r="Y2735" s="429">
        <f t="shared" si="56"/>
        <v>0</v>
      </c>
      <c r="Z2735" s="429">
        <f t="shared" si="56"/>
        <v>0</v>
      </c>
      <c r="AA2735" s="429" t="s">
        <v>1296</v>
      </c>
    </row>
    <row r="2736" spans="1:27" x14ac:dyDescent="0.25">
      <c r="A2736" t="s">
        <v>149</v>
      </c>
      <c r="B2736" t="s">
        <v>186</v>
      </c>
      <c r="C2736" t="s">
        <v>1459</v>
      </c>
      <c r="D2736" t="s">
        <v>1384</v>
      </c>
      <c r="E2736" t="s">
        <v>1499</v>
      </c>
      <c r="F2736" t="s">
        <v>1293</v>
      </c>
      <c r="G2736">
        <v>35</v>
      </c>
      <c r="H2736" t="s">
        <v>1464</v>
      </c>
      <c r="I2736" t="s">
        <v>186</v>
      </c>
      <c r="J2736" t="s">
        <v>1478</v>
      </c>
      <c r="K2736" t="s">
        <v>1386</v>
      </c>
      <c r="L2736">
        <v>0</v>
      </c>
      <c r="M2736">
        <v>0</v>
      </c>
      <c r="N2736">
        <v>0</v>
      </c>
      <c r="O2736">
        <v>0</v>
      </c>
      <c r="P2736">
        <v>0</v>
      </c>
      <c r="Q2736">
        <v>0</v>
      </c>
      <c r="R2736" t="s">
        <v>531</v>
      </c>
      <c r="S2736" t="s">
        <v>531</v>
      </c>
      <c r="T2736" t="s">
        <v>531</v>
      </c>
      <c r="U2736" t="s">
        <v>531</v>
      </c>
      <c r="W2736" s="429">
        <f t="shared" si="56"/>
        <v>0</v>
      </c>
      <c r="X2736" s="429">
        <f t="shared" si="56"/>
        <v>0</v>
      </c>
      <c r="Y2736" s="429">
        <f t="shared" si="56"/>
        <v>0</v>
      </c>
      <c r="Z2736" s="429">
        <f t="shared" si="56"/>
        <v>0</v>
      </c>
      <c r="AA2736" s="429" t="s">
        <v>1296</v>
      </c>
    </row>
    <row r="2737" spans="1:27" x14ac:dyDescent="0.25">
      <c r="A2737" t="s">
        <v>149</v>
      </c>
      <c r="B2737" t="s">
        <v>186</v>
      </c>
      <c r="C2737" t="s">
        <v>1459</v>
      </c>
      <c r="D2737" t="s">
        <v>1384</v>
      </c>
      <c r="E2737" t="s">
        <v>1499</v>
      </c>
      <c r="F2737" t="s">
        <v>1293</v>
      </c>
      <c r="G2737">
        <v>35</v>
      </c>
      <c r="H2737" t="s">
        <v>1464</v>
      </c>
      <c r="I2737" t="s">
        <v>186</v>
      </c>
      <c r="J2737" t="s">
        <v>1478</v>
      </c>
      <c r="K2737" t="s">
        <v>1386</v>
      </c>
      <c r="L2737">
        <v>0</v>
      </c>
      <c r="M2737">
        <v>0</v>
      </c>
      <c r="N2737">
        <v>0</v>
      </c>
      <c r="O2737">
        <v>0</v>
      </c>
      <c r="P2737">
        <v>0</v>
      </c>
      <c r="Q2737">
        <v>0</v>
      </c>
      <c r="R2737" t="s">
        <v>531</v>
      </c>
      <c r="S2737" t="s">
        <v>531</v>
      </c>
      <c r="T2737" t="s">
        <v>531</v>
      </c>
      <c r="U2737" t="s">
        <v>531</v>
      </c>
      <c r="W2737" s="429">
        <f t="shared" si="56"/>
        <v>0</v>
      </c>
      <c r="X2737" s="429">
        <f t="shared" si="56"/>
        <v>0</v>
      </c>
      <c r="Y2737" s="429">
        <f t="shared" si="56"/>
        <v>0</v>
      </c>
      <c r="Z2737" s="429">
        <f t="shared" si="56"/>
        <v>0</v>
      </c>
      <c r="AA2737" s="429" t="s">
        <v>1296</v>
      </c>
    </row>
    <row r="2738" spans="1:27" x14ac:dyDescent="0.25">
      <c r="A2738" t="s">
        <v>149</v>
      </c>
      <c r="B2738" t="s">
        <v>186</v>
      </c>
      <c r="C2738" t="s">
        <v>1459</v>
      </c>
      <c r="D2738" t="s">
        <v>1384</v>
      </c>
      <c r="E2738" t="s">
        <v>1499</v>
      </c>
      <c r="F2738" t="s">
        <v>1293</v>
      </c>
      <c r="G2738">
        <v>35</v>
      </c>
      <c r="H2738" t="s">
        <v>1464</v>
      </c>
      <c r="I2738" t="s">
        <v>186</v>
      </c>
      <c r="J2738" t="s">
        <v>1478</v>
      </c>
      <c r="K2738" t="s">
        <v>1386</v>
      </c>
      <c r="L2738">
        <v>0</v>
      </c>
      <c r="M2738">
        <v>0</v>
      </c>
      <c r="N2738">
        <v>0</v>
      </c>
      <c r="O2738">
        <v>0</v>
      </c>
      <c r="P2738">
        <v>0</v>
      </c>
      <c r="Q2738">
        <v>0</v>
      </c>
      <c r="R2738" t="s">
        <v>531</v>
      </c>
      <c r="S2738" t="s">
        <v>531</v>
      </c>
      <c r="T2738" t="s">
        <v>531</v>
      </c>
      <c r="U2738" t="s">
        <v>531</v>
      </c>
      <c r="W2738" s="429">
        <f t="shared" si="56"/>
        <v>0</v>
      </c>
      <c r="X2738" s="429">
        <f t="shared" si="56"/>
        <v>0</v>
      </c>
      <c r="Y2738" s="429">
        <f t="shared" si="56"/>
        <v>0</v>
      </c>
      <c r="Z2738" s="429">
        <f t="shared" si="56"/>
        <v>0</v>
      </c>
      <c r="AA2738" s="429" t="s">
        <v>1296</v>
      </c>
    </row>
    <row r="2739" spans="1:27" x14ac:dyDescent="0.25">
      <c r="A2739" t="s">
        <v>149</v>
      </c>
      <c r="B2739" t="s">
        <v>186</v>
      </c>
      <c r="C2739" t="s">
        <v>1459</v>
      </c>
      <c r="D2739" t="s">
        <v>1384</v>
      </c>
      <c r="E2739" t="s">
        <v>1499</v>
      </c>
      <c r="F2739" t="s">
        <v>1293</v>
      </c>
      <c r="G2739">
        <v>35</v>
      </c>
      <c r="H2739" t="s">
        <v>1464</v>
      </c>
      <c r="I2739" t="s">
        <v>186</v>
      </c>
      <c r="J2739" t="s">
        <v>1478</v>
      </c>
      <c r="K2739" t="s">
        <v>1386</v>
      </c>
      <c r="L2739">
        <v>0</v>
      </c>
      <c r="M2739">
        <v>0</v>
      </c>
      <c r="N2739">
        <v>0</v>
      </c>
      <c r="O2739">
        <v>0</v>
      </c>
      <c r="P2739">
        <v>0</v>
      </c>
      <c r="Q2739">
        <v>0</v>
      </c>
      <c r="R2739" t="s">
        <v>531</v>
      </c>
      <c r="S2739" t="s">
        <v>531</v>
      </c>
      <c r="T2739" t="s">
        <v>531</v>
      </c>
      <c r="U2739" t="s">
        <v>531</v>
      </c>
      <c r="W2739" s="429">
        <f t="shared" si="56"/>
        <v>0</v>
      </c>
      <c r="X2739" s="429">
        <f t="shared" si="56"/>
        <v>0</v>
      </c>
      <c r="Y2739" s="429">
        <f t="shared" si="56"/>
        <v>0</v>
      </c>
      <c r="Z2739" s="429">
        <f t="shared" si="56"/>
        <v>0</v>
      </c>
      <c r="AA2739" s="429" t="s">
        <v>1296</v>
      </c>
    </row>
    <row r="2740" spans="1:27" x14ac:dyDescent="0.25">
      <c r="A2740" t="s">
        <v>149</v>
      </c>
      <c r="B2740" t="s">
        <v>186</v>
      </c>
      <c r="C2740" t="s">
        <v>1459</v>
      </c>
      <c r="D2740" t="s">
        <v>1384</v>
      </c>
      <c r="E2740" t="s">
        <v>1499</v>
      </c>
      <c r="F2740" t="s">
        <v>1293</v>
      </c>
      <c r="G2740">
        <v>35</v>
      </c>
      <c r="H2740" t="s">
        <v>1464</v>
      </c>
      <c r="I2740" t="s">
        <v>186</v>
      </c>
      <c r="J2740" t="s">
        <v>1478</v>
      </c>
      <c r="K2740" t="s">
        <v>1386</v>
      </c>
      <c r="L2740">
        <v>0</v>
      </c>
      <c r="M2740">
        <v>0</v>
      </c>
      <c r="N2740">
        <v>0</v>
      </c>
      <c r="O2740">
        <v>0</v>
      </c>
      <c r="P2740">
        <v>0</v>
      </c>
      <c r="Q2740">
        <v>0</v>
      </c>
      <c r="R2740" t="s">
        <v>531</v>
      </c>
      <c r="S2740" t="s">
        <v>531</v>
      </c>
      <c r="T2740" t="s">
        <v>531</v>
      </c>
      <c r="U2740" t="s">
        <v>531</v>
      </c>
      <c r="W2740" s="429">
        <f t="shared" si="56"/>
        <v>0</v>
      </c>
      <c r="X2740" s="429">
        <f t="shared" si="56"/>
        <v>0</v>
      </c>
      <c r="Y2740" s="429">
        <f t="shared" si="56"/>
        <v>0</v>
      </c>
      <c r="Z2740" s="429">
        <f t="shared" si="56"/>
        <v>0</v>
      </c>
      <c r="AA2740" s="429" t="s">
        <v>1296</v>
      </c>
    </row>
    <row r="2741" spans="1:27" x14ac:dyDescent="0.25">
      <c r="A2741" t="s">
        <v>149</v>
      </c>
      <c r="B2741" t="s">
        <v>186</v>
      </c>
      <c r="C2741" t="s">
        <v>1459</v>
      </c>
      <c r="D2741" t="s">
        <v>1384</v>
      </c>
      <c r="E2741" t="s">
        <v>1499</v>
      </c>
      <c r="F2741" t="s">
        <v>1293</v>
      </c>
      <c r="G2741">
        <v>35</v>
      </c>
      <c r="H2741" t="s">
        <v>1464</v>
      </c>
      <c r="I2741" t="s">
        <v>186</v>
      </c>
      <c r="J2741" t="s">
        <v>1478</v>
      </c>
      <c r="K2741" t="s">
        <v>1386</v>
      </c>
      <c r="L2741">
        <v>0</v>
      </c>
      <c r="M2741">
        <v>0</v>
      </c>
      <c r="N2741">
        <v>0</v>
      </c>
      <c r="O2741">
        <v>0</v>
      </c>
      <c r="P2741">
        <v>0</v>
      </c>
      <c r="Q2741">
        <v>0</v>
      </c>
      <c r="R2741" t="s">
        <v>531</v>
      </c>
      <c r="S2741" t="s">
        <v>531</v>
      </c>
      <c r="T2741" t="s">
        <v>531</v>
      </c>
      <c r="U2741" t="s">
        <v>531</v>
      </c>
      <c r="W2741" s="429">
        <f t="shared" si="56"/>
        <v>0</v>
      </c>
      <c r="X2741" s="429">
        <f t="shared" si="56"/>
        <v>0</v>
      </c>
      <c r="Y2741" s="429">
        <f t="shared" si="56"/>
        <v>0</v>
      </c>
      <c r="Z2741" s="429">
        <f t="shared" si="56"/>
        <v>0</v>
      </c>
      <c r="AA2741" s="429" t="s">
        <v>1296</v>
      </c>
    </row>
    <row r="2742" spans="1:27" x14ac:dyDescent="0.25">
      <c r="A2742" t="s">
        <v>149</v>
      </c>
      <c r="B2742" t="s">
        <v>186</v>
      </c>
      <c r="C2742" t="s">
        <v>1459</v>
      </c>
      <c r="D2742" t="s">
        <v>1384</v>
      </c>
      <c r="E2742" t="s">
        <v>1499</v>
      </c>
      <c r="F2742" t="s">
        <v>1293</v>
      </c>
      <c r="G2742">
        <v>35</v>
      </c>
      <c r="H2742" t="s">
        <v>1464</v>
      </c>
      <c r="I2742" t="s">
        <v>186</v>
      </c>
      <c r="J2742" t="s">
        <v>1478</v>
      </c>
      <c r="K2742" t="s">
        <v>1386</v>
      </c>
      <c r="L2742">
        <v>0</v>
      </c>
      <c r="M2742">
        <v>0</v>
      </c>
      <c r="N2742">
        <v>0</v>
      </c>
      <c r="O2742">
        <v>0</v>
      </c>
      <c r="P2742">
        <v>0</v>
      </c>
      <c r="Q2742">
        <v>0</v>
      </c>
      <c r="R2742" t="s">
        <v>531</v>
      </c>
      <c r="S2742" t="s">
        <v>531</v>
      </c>
      <c r="T2742" t="s">
        <v>531</v>
      </c>
      <c r="U2742" t="s">
        <v>531</v>
      </c>
      <c r="W2742" s="429">
        <f t="shared" si="56"/>
        <v>0</v>
      </c>
      <c r="X2742" s="429">
        <f t="shared" si="56"/>
        <v>0</v>
      </c>
      <c r="Y2742" s="429">
        <f t="shared" si="56"/>
        <v>0</v>
      </c>
      <c r="Z2742" s="429">
        <f t="shared" si="56"/>
        <v>0</v>
      </c>
      <c r="AA2742" s="429" t="s">
        <v>1296</v>
      </c>
    </row>
    <row r="2743" spans="1:27" x14ac:dyDescent="0.25">
      <c r="A2743" t="s">
        <v>149</v>
      </c>
      <c r="B2743" t="s">
        <v>186</v>
      </c>
      <c r="C2743" t="s">
        <v>1459</v>
      </c>
      <c r="D2743" t="s">
        <v>1384</v>
      </c>
      <c r="E2743" t="s">
        <v>1499</v>
      </c>
      <c r="F2743" t="s">
        <v>1293</v>
      </c>
      <c r="G2743">
        <v>35</v>
      </c>
      <c r="H2743" t="s">
        <v>1464</v>
      </c>
      <c r="I2743" t="s">
        <v>186</v>
      </c>
      <c r="J2743" t="s">
        <v>1478</v>
      </c>
      <c r="K2743" t="s">
        <v>1386</v>
      </c>
      <c r="L2743">
        <v>0</v>
      </c>
      <c r="M2743">
        <v>0</v>
      </c>
      <c r="N2743">
        <v>0</v>
      </c>
      <c r="O2743">
        <v>0</v>
      </c>
      <c r="P2743">
        <v>0</v>
      </c>
      <c r="Q2743">
        <v>0</v>
      </c>
      <c r="R2743" t="s">
        <v>531</v>
      </c>
      <c r="S2743" t="s">
        <v>531</v>
      </c>
      <c r="T2743" t="s">
        <v>531</v>
      </c>
      <c r="U2743" t="s">
        <v>531</v>
      </c>
      <c r="W2743" s="429">
        <f t="shared" si="56"/>
        <v>0</v>
      </c>
      <c r="X2743" s="429">
        <f t="shared" si="56"/>
        <v>0</v>
      </c>
      <c r="Y2743" s="429">
        <f t="shared" si="56"/>
        <v>0</v>
      </c>
      <c r="Z2743" s="429">
        <f t="shared" si="56"/>
        <v>0</v>
      </c>
      <c r="AA2743" s="429" t="s">
        <v>1296</v>
      </c>
    </row>
    <row r="2744" spans="1:27" x14ac:dyDescent="0.25">
      <c r="A2744" t="s">
        <v>149</v>
      </c>
      <c r="B2744" t="s">
        <v>186</v>
      </c>
      <c r="C2744" t="s">
        <v>1459</v>
      </c>
      <c r="D2744" t="s">
        <v>1384</v>
      </c>
      <c r="E2744" t="s">
        <v>1499</v>
      </c>
      <c r="F2744" t="s">
        <v>1293</v>
      </c>
      <c r="G2744">
        <v>35</v>
      </c>
      <c r="H2744" t="s">
        <v>1464</v>
      </c>
      <c r="I2744" t="s">
        <v>186</v>
      </c>
      <c r="J2744" t="s">
        <v>1478</v>
      </c>
      <c r="K2744" t="s">
        <v>1386</v>
      </c>
      <c r="L2744">
        <v>0</v>
      </c>
      <c r="M2744">
        <v>0</v>
      </c>
      <c r="N2744">
        <v>0</v>
      </c>
      <c r="O2744">
        <v>0</v>
      </c>
      <c r="P2744">
        <v>0</v>
      </c>
      <c r="Q2744">
        <v>0</v>
      </c>
      <c r="R2744" t="s">
        <v>531</v>
      </c>
      <c r="S2744" t="s">
        <v>531</v>
      </c>
      <c r="T2744" t="s">
        <v>531</v>
      </c>
      <c r="U2744" t="s">
        <v>531</v>
      </c>
      <c r="W2744" s="429">
        <f t="shared" si="56"/>
        <v>0</v>
      </c>
      <c r="X2744" s="429">
        <f t="shared" si="56"/>
        <v>0</v>
      </c>
      <c r="Y2744" s="429">
        <f t="shared" si="56"/>
        <v>0</v>
      </c>
      <c r="Z2744" s="429">
        <f t="shared" si="56"/>
        <v>0</v>
      </c>
      <c r="AA2744" s="429" t="s">
        <v>1296</v>
      </c>
    </row>
    <row r="2745" spans="1:27" x14ac:dyDescent="0.25">
      <c r="A2745" t="s">
        <v>149</v>
      </c>
      <c r="B2745" t="s">
        <v>186</v>
      </c>
      <c r="C2745" t="s">
        <v>1459</v>
      </c>
      <c r="D2745" t="s">
        <v>1384</v>
      </c>
      <c r="E2745" t="s">
        <v>1499</v>
      </c>
      <c r="F2745" t="s">
        <v>1293</v>
      </c>
      <c r="G2745">
        <v>35</v>
      </c>
      <c r="H2745" t="s">
        <v>1464</v>
      </c>
      <c r="I2745" t="s">
        <v>186</v>
      </c>
      <c r="J2745" t="s">
        <v>1478</v>
      </c>
      <c r="K2745" t="s">
        <v>1386</v>
      </c>
      <c r="L2745">
        <v>0</v>
      </c>
      <c r="M2745">
        <v>0</v>
      </c>
      <c r="N2745">
        <v>0</v>
      </c>
      <c r="O2745">
        <v>0</v>
      </c>
      <c r="P2745">
        <v>0</v>
      </c>
      <c r="Q2745">
        <v>0</v>
      </c>
      <c r="R2745" t="s">
        <v>531</v>
      </c>
      <c r="S2745" t="s">
        <v>531</v>
      </c>
      <c r="T2745" t="s">
        <v>531</v>
      </c>
      <c r="U2745" t="s">
        <v>531</v>
      </c>
      <c r="W2745" s="429">
        <f t="shared" si="56"/>
        <v>0</v>
      </c>
      <c r="X2745" s="429">
        <f t="shared" si="56"/>
        <v>0</v>
      </c>
      <c r="Y2745" s="429">
        <f t="shared" si="56"/>
        <v>0</v>
      </c>
      <c r="Z2745" s="429">
        <f t="shared" si="56"/>
        <v>0</v>
      </c>
      <c r="AA2745" s="429" t="s">
        <v>1296</v>
      </c>
    </row>
    <row r="2746" spans="1:27" x14ac:dyDescent="0.25">
      <c r="A2746" t="s">
        <v>149</v>
      </c>
      <c r="B2746" t="s">
        <v>186</v>
      </c>
      <c r="C2746" t="s">
        <v>1459</v>
      </c>
      <c r="D2746" t="s">
        <v>1384</v>
      </c>
      <c r="E2746" t="s">
        <v>1499</v>
      </c>
      <c r="F2746" t="s">
        <v>1293</v>
      </c>
      <c r="G2746">
        <v>35</v>
      </c>
      <c r="H2746" t="s">
        <v>1464</v>
      </c>
      <c r="I2746" t="s">
        <v>186</v>
      </c>
      <c r="J2746" t="s">
        <v>1478</v>
      </c>
      <c r="K2746" t="s">
        <v>1386</v>
      </c>
      <c r="L2746">
        <v>0</v>
      </c>
      <c r="M2746">
        <v>0</v>
      </c>
      <c r="N2746">
        <v>0</v>
      </c>
      <c r="O2746">
        <v>0</v>
      </c>
      <c r="P2746">
        <v>0</v>
      </c>
      <c r="Q2746">
        <v>0</v>
      </c>
      <c r="R2746" t="s">
        <v>531</v>
      </c>
      <c r="S2746" t="s">
        <v>531</v>
      </c>
      <c r="T2746" t="s">
        <v>531</v>
      </c>
      <c r="U2746" t="s">
        <v>531</v>
      </c>
      <c r="W2746" s="429">
        <f t="shared" si="56"/>
        <v>0</v>
      </c>
      <c r="X2746" s="429">
        <f t="shared" si="56"/>
        <v>0</v>
      </c>
      <c r="Y2746" s="429">
        <f t="shared" si="56"/>
        <v>0</v>
      </c>
      <c r="Z2746" s="429">
        <f t="shared" si="56"/>
        <v>0</v>
      </c>
      <c r="AA2746" s="429" t="s">
        <v>1296</v>
      </c>
    </row>
    <row r="2747" spans="1:27" x14ac:dyDescent="0.25">
      <c r="A2747" t="s">
        <v>149</v>
      </c>
      <c r="B2747" t="s">
        <v>186</v>
      </c>
      <c r="C2747" t="s">
        <v>1459</v>
      </c>
      <c r="D2747" t="s">
        <v>1384</v>
      </c>
      <c r="E2747" t="s">
        <v>1499</v>
      </c>
      <c r="F2747" t="s">
        <v>1293</v>
      </c>
      <c r="G2747">
        <v>35</v>
      </c>
      <c r="H2747" t="s">
        <v>1464</v>
      </c>
      <c r="I2747" t="s">
        <v>186</v>
      </c>
      <c r="J2747" t="s">
        <v>1478</v>
      </c>
      <c r="K2747" t="s">
        <v>1386</v>
      </c>
      <c r="L2747">
        <v>0</v>
      </c>
      <c r="M2747">
        <v>0</v>
      </c>
      <c r="N2747">
        <v>0</v>
      </c>
      <c r="O2747">
        <v>0</v>
      </c>
      <c r="P2747">
        <v>0</v>
      </c>
      <c r="Q2747">
        <v>0</v>
      </c>
      <c r="R2747" t="s">
        <v>531</v>
      </c>
      <c r="S2747" t="s">
        <v>531</v>
      </c>
      <c r="T2747" t="s">
        <v>531</v>
      </c>
      <c r="U2747" t="s">
        <v>531</v>
      </c>
      <c r="W2747" s="429">
        <f t="shared" si="56"/>
        <v>0</v>
      </c>
      <c r="X2747" s="429">
        <f t="shared" si="56"/>
        <v>0</v>
      </c>
      <c r="Y2747" s="429">
        <f t="shared" si="56"/>
        <v>0</v>
      </c>
      <c r="Z2747" s="429">
        <f t="shared" si="56"/>
        <v>0</v>
      </c>
      <c r="AA2747" s="429" t="s">
        <v>1296</v>
      </c>
    </row>
    <row r="2748" spans="1:27" x14ac:dyDescent="0.25">
      <c r="A2748" t="s">
        <v>149</v>
      </c>
      <c r="B2748" t="s">
        <v>186</v>
      </c>
      <c r="C2748" t="s">
        <v>1459</v>
      </c>
      <c r="D2748" t="s">
        <v>1384</v>
      </c>
      <c r="E2748" t="s">
        <v>1499</v>
      </c>
      <c r="F2748" t="s">
        <v>1293</v>
      </c>
      <c r="G2748">
        <v>35</v>
      </c>
      <c r="H2748" t="s">
        <v>1464</v>
      </c>
      <c r="I2748" t="s">
        <v>186</v>
      </c>
      <c r="J2748" t="s">
        <v>1478</v>
      </c>
      <c r="K2748" t="s">
        <v>1386</v>
      </c>
      <c r="L2748">
        <v>0</v>
      </c>
      <c r="M2748">
        <v>0</v>
      </c>
      <c r="N2748">
        <v>0</v>
      </c>
      <c r="O2748">
        <v>0</v>
      </c>
      <c r="P2748">
        <v>0</v>
      </c>
      <c r="Q2748">
        <v>0</v>
      </c>
      <c r="R2748" t="s">
        <v>531</v>
      </c>
      <c r="S2748" t="s">
        <v>531</v>
      </c>
      <c r="T2748" t="s">
        <v>531</v>
      </c>
      <c r="U2748" t="s">
        <v>531</v>
      </c>
      <c r="W2748" s="429">
        <f t="shared" si="56"/>
        <v>0</v>
      </c>
      <c r="X2748" s="429">
        <f t="shared" si="56"/>
        <v>0</v>
      </c>
      <c r="Y2748" s="429">
        <f t="shared" si="56"/>
        <v>0</v>
      </c>
      <c r="Z2748" s="429">
        <f t="shared" si="56"/>
        <v>0</v>
      </c>
      <c r="AA2748" s="429" t="s">
        <v>1296</v>
      </c>
    </row>
    <row r="2749" spans="1:27" x14ac:dyDescent="0.25">
      <c r="A2749" t="s">
        <v>149</v>
      </c>
      <c r="B2749" t="s">
        <v>186</v>
      </c>
      <c r="C2749" t="s">
        <v>1459</v>
      </c>
      <c r="D2749" t="s">
        <v>1384</v>
      </c>
      <c r="E2749" t="s">
        <v>1499</v>
      </c>
      <c r="F2749" t="s">
        <v>1293</v>
      </c>
      <c r="G2749">
        <v>35</v>
      </c>
      <c r="H2749" t="s">
        <v>1464</v>
      </c>
      <c r="I2749" t="s">
        <v>186</v>
      </c>
      <c r="J2749" t="s">
        <v>1478</v>
      </c>
      <c r="K2749" t="s">
        <v>1386</v>
      </c>
      <c r="L2749">
        <v>0</v>
      </c>
      <c r="M2749">
        <v>0</v>
      </c>
      <c r="N2749">
        <v>0</v>
      </c>
      <c r="O2749">
        <v>0</v>
      </c>
      <c r="P2749">
        <v>0</v>
      </c>
      <c r="Q2749">
        <v>0</v>
      </c>
      <c r="R2749" t="s">
        <v>531</v>
      </c>
      <c r="S2749" t="s">
        <v>531</v>
      </c>
      <c r="T2749" t="s">
        <v>531</v>
      </c>
      <c r="U2749" t="s">
        <v>531</v>
      </c>
      <c r="W2749" s="429">
        <f t="shared" si="56"/>
        <v>0</v>
      </c>
      <c r="X2749" s="429">
        <f t="shared" si="56"/>
        <v>0</v>
      </c>
      <c r="Y2749" s="429">
        <f t="shared" si="56"/>
        <v>0</v>
      </c>
      <c r="Z2749" s="429">
        <f t="shared" si="56"/>
        <v>0</v>
      </c>
      <c r="AA2749" s="429" t="s">
        <v>1296</v>
      </c>
    </row>
    <row r="2750" spans="1:27" x14ac:dyDescent="0.25">
      <c r="A2750" t="s">
        <v>149</v>
      </c>
      <c r="B2750" t="s">
        <v>186</v>
      </c>
      <c r="C2750" t="s">
        <v>1459</v>
      </c>
      <c r="D2750" t="s">
        <v>1384</v>
      </c>
      <c r="E2750" t="s">
        <v>1499</v>
      </c>
      <c r="F2750" t="s">
        <v>1293</v>
      </c>
      <c r="G2750">
        <v>35</v>
      </c>
      <c r="H2750" t="s">
        <v>1464</v>
      </c>
      <c r="I2750" t="s">
        <v>186</v>
      </c>
      <c r="J2750" t="s">
        <v>1478</v>
      </c>
      <c r="K2750" t="s">
        <v>1386</v>
      </c>
      <c r="L2750">
        <v>0</v>
      </c>
      <c r="M2750">
        <v>0</v>
      </c>
      <c r="N2750">
        <v>0</v>
      </c>
      <c r="O2750">
        <v>0</v>
      </c>
      <c r="P2750">
        <v>0</v>
      </c>
      <c r="Q2750">
        <v>0</v>
      </c>
      <c r="R2750" t="s">
        <v>531</v>
      </c>
      <c r="S2750" t="s">
        <v>531</v>
      </c>
      <c r="T2750" t="s">
        <v>531</v>
      </c>
      <c r="U2750" t="s">
        <v>531</v>
      </c>
      <c r="W2750" s="429">
        <f t="shared" si="56"/>
        <v>0</v>
      </c>
      <c r="X2750" s="429">
        <f t="shared" si="56"/>
        <v>0</v>
      </c>
      <c r="Y2750" s="429">
        <f t="shared" si="56"/>
        <v>0</v>
      </c>
      <c r="Z2750" s="429">
        <f t="shared" si="56"/>
        <v>0</v>
      </c>
      <c r="AA2750" s="429" t="s">
        <v>1296</v>
      </c>
    </row>
    <row r="2751" spans="1:27" x14ac:dyDescent="0.25">
      <c r="A2751" t="s">
        <v>149</v>
      </c>
      <c r="B2751" t="s">
        <v>186</v>
      </c>
      <c r="C2751" t="s">
        <v>1459</v>
      </c>
      <c r="D2751" t="s">
        <v>1384</v>
      </c>
      <c r="E2751" t="s">
        <v>1499</v>
      </c>
      <c r="F2751" t="s">
        <v>1293</v>
      </c>
      <c r="G2751">
        <v>35</v>
      </c>
      <c r="H2751" t="s">
        <v>1464</v>
      </c>
      <c r="I2751" t="s">
        <v>186</v>
      </c>
      <c r="J2751" t="s">
        <v>1478</v>
      </c>
      <c r="K2751" t="s">
        <v>1386</v>
      </c>
      <c r="L2751">
        <v>0</v>
      </c>
      <c r="M2751">
        <v>0</v>
      </c>
      <c r="N2751">
        <v>0</v>
      </c>
      <c r="O2751">
        <v>0</v>
      </c>
      <c r="P2751">
        <v>0</v>
      </c>
      <c r="Q2751">
        <v>0</v>
      </c>
      <c r="R2751" t="s">
        <v>531</v>
      </c>
      <c r="S2751" t="s">
        <v>531</v>
      </c>
      <c r="T2751" t="s">
        <v>531</v>
      </c>
      <c r="U2751" t="s">
        <v>531</v>
      </c>
      <c r="W2751" s="429">
        <f t="shared" ref="W2751:Z2814" si="57">IFERROR(R2751*1,0)</f>
        <v>0</v>
      </c>
      <c r="X2751" s="429">
        <f t="shared" si="57"/>
        <v>0</v>
      </c>
      <c r="Y2751" s="429">
        <f t="shared" si="57"/>
        <v>0</v>
      </c>
      <c r="Z2751" s="429">
        <f t="shared" si="57"/>
        <v>0</v>
      </c>
      <c r="AA2751" s="429" t="s">
        <v>1296</v>
      </c>
    </row>
    <row r="2752" spans="1:27" x14ac:dyDescent="0.25">
      <c r="A2752" t="s">
        <v>149</v>
      </c>
      <c r="B2752" t="s">
        <v>186</v>
      </c>
      <c r="C2752" t="s">
        <v>1459</v>
      </c>
      <c r="D2752" t="s">
        <v>1384</v>
      </c>
      <c r="E2752" t="s">
        <v>1499</v>
      </c>
      <c r="F2752" t="s">
        <v>1293</v>
      </c>
      <c r="G2752">
        <v>35</v>
      </c>
      <c r="H2752" t="s">
        <v>1464</v>
      </c>
      <c r="I2752" t="s">
        <v>186</v>
      </c>
      <c r="J2752" t="s">
        <v>1478</v>
      </c>
      <c r="K2752" t="s">
        <v>1386</v>
      </c>
      <c r="L2752">
        <v>0</v>
      </c>
      <c r="M2752">
        <v>0</v>
      </c>
      <c r="N2752">
        <v>0</v>
      </c>
      <c r="O2752">
        <v>0</v>
      </c>
      <c r="P2752">
        <v>0</v>
      </c>
      <c r="Q2752">
        <v>0</v>
      </c>
      <c r="R2752" t="s">
        <v>531</v>
      </c>
      <c r="S2752" t="s">
        <v>531</v>
      </c>
      <c r="T2752" t="s">
        <v>531</v>
      </c>
      <c r="U2752" t="s">
        <v>531</v>
      </c>
      <c r="W2752" s="429">
        <f t="shared" si="57"/>
        <v>0</v>
      </c>
      <c r="X2752" s="429">
        <f t="shared" si="57"/>
        <v>0</v>
      </c>
      <c r="Y2752" s="429">
        <f t="shared" si="57"/>
        <v>0</v>
      </c>
      <c r="Z2752" s="429">
        <f t="shared" si="57"/>
        <v>0</v>
      </c>
      <c r="AA2752" s="429" t="s">
        <v>1296</v>
      </c>
    </row>
    <row r="2753" spans="1:27" x14ac:dyDescent="0.25">
      <c r="A2753" t="s">
        <v>149</v>
      </c>
      <c r="B2753" t="s">
        <v>186</v>
      </c>
      <c r="C2753" t="s">
        <v>1459</v>
      </c>
      <c r="D2753" t="s">
        <v>1384</v>
      </c>
      <c r="E2753" t="s">
        <v>1499</v>
      </c>
      <c r="F2753" t="s">
        <v>1293</v>
      </c>
      <c r="G2753">
        <v>35</v>
      </c>
      <c r="H2753" t="s">
        <v>1464</v>
      </c>
      <c r="I2753" t="s">
        <v>186</v>
      </c>
      <c r="J2753" t="s">
        <v>1478</v>
      </c>
      <c r="K2753" t="s">
        <v>1386</v>
      </c>
      <c r="L2753">
        <v>0</v>
      </c>
      <c r="M2753">
        <v>0</v>
      </c>
      <c r="N2753">
        <v>0</v>
      </c>
      <c r="O2753">
        <v>0</v>
      </c>
      <c r="P2753">
        <v>0</v>
      </c>
      <c r="Q2753">
        <v>0</v>
      </c>
      <c r="R2753" t="s">
        <v>531</v>
      </c>
      <c r="S2753" t="s">
        <v>531</v>
      </c>
      <c r="T2753" t="s">
        <v>531</v>
      </c>
      <c r="U2753" t="s">
        <v>531</v>
      </c>
      <c r="W2753" s="429">
        <f t="shared" si="57"/>
        <v>0</v>
      </c>
      <c r="X2753" s="429">
        <f t="shared" si="57"/>
        <v>0</v>
      </c>
      <c r="Y2753" s="429">
        <f t="shared" si="57"/>
        <v>0</v>
      </c>
      <c r="Z2753" s="429">
        <f t="shared" si="57"/>
        <v>0</v>
      </c>
      <c r="AA2753" s="429" t="s">
        <v>1296</v>
      </c>
    </row>
    <row r="2754" spans="1:27" x14ac:dyDescent="0.25">
      <c r="A2754" t="s">
        <v>149</v>
      </c>
      <c r="B2754" t="s">
        <v>186</v>
      </c>
      <c r="C2754" t="s">
        <v>1459</v>
      </c>
      <c r="D2754" t="s">
        <v>1384</v>
      </c>
      <c r="E2754" t="s">
        <v>1499</v>
      </c>
      <c r="F2754" t="s">
        <v>1293</v>
      </c>
      <c r="G2754">
        <v>35</v>
      </c>
      <c r="H2754" t="s">
        <v>1464</v>
      </c>
      <c r="I2754" t="s">
        <v>186</v>
      </c>
      <c r="J2754" t="s">
        <v>1478</v>
      </c>
      <c r="K2754" t="s">
        <v>1386</v>
      </c>
      <c r="L2754">
        <v>0</v>
      </c>
      <c r="M2754">
        <v>0</v>
      </c>
      <c r="N2754">
        <v>0</v>
      </c>
      <c r="O2754">
        <v>0</v>
      </c>
      <c r="P2754">
        <v>0</v>
      </c>
      <c r="Q2754">
        <v>0</v>
      </c>
      <c r="R2754" t="s">
        <v>531</v>
      </c>
      <c r="S2754" t="s">
        <v>531</v>
      </c>
      <c r="T2754" t="s">
        <v>531</v>
      </c>
      <c r="U2754" t="s">
        <v>531</v>
      </c>
      <c r="W2754" s="429">
        <f t="shared" si="57"/>
        <v>0</v>
      </c>
      <c r="X2754" s="429">
        <f t="shared" si="57"/>
        <v>0</v>
      </c>
      <c r="Y2754" s="429">
        <f t="shared" si="57"/>
        <v>0</v>
      </c>
      <c r="Z2754" s="429">
        <f t="shared" si="57"/>
        <v>0</v>
      </c>
      <c r="AA2754" s="429" t="s">
        <v>1296</v>
      </c>
    </row>
    <row r="2755" spans="1:27" x14ac:dyDescent="0.25">
      <c r="A2755" t="s">
        <v>149</v>
      </c>
      <c r="B2755" t="s">
        <v>186</v>
      </c>
      <c r="C2755" t="s">
        <v>1459</v>
      </c>
      <c r="D2755" t="s">
        <v>1384</v>
      </c>
      <c r="E2755" t="s">
        <v>1499</v>
      </c>
      <c r="F2755" t="s">
        <v>1293</v>
      </c>
      <c r="G2755">
        <v>35</v>
      </c>
      <c r="H2755" t="s">
        <v>1464</v>
      </c>
      <c r="I2755" t="s">
        <v>186</v>
      </c>
      <c r="J2755" t="s">
        <v>1478</v>
      </c>
      <c r="K2755" t="s">
        <v>1386</v>
      </c>
      <c r="L2755">
        <v>0</v>
      </c>
      <c r="M2755">
        <v>0</v>
      </c>
      <c r="N2755">
        <v>0</v>
      </c>
      <c r="O2755">
        <v>0</v>
      </c>
      <c r="P2755">
        <v>0</v>
      </c>
      <c r="Q2755">
        <v>0</v>
      </c>
      <c r="R2755" t="s">
        <v>531</v>
      </c>
      <c r="S2755" t="s">
        <v>531</v>
      </c>
      <c r="T2755" t="s">
        <v>531</v>
      </c>
      <c r="U2755" t="s">
        <v>531</v>
      </c>
      <c r="W2755" s="429">
        <f t="shared" si="57"/>
        <v>0</v>
      </c>
      <c r="X2755" s="429">
        <f t="shared" si="57"/>
        <v>0</v>
      </c>
      <c r="Y2755" s="429">
        <f t="shared" si="57"/>
        <v>0</v>
      </c>
      <c r="Z2755" s="429">
        <f t="shared" si="57"/>
        <v>0</v>
      </c>
      <c r="AA2755" s="429" t="s">
        <v>1296</v>
      </c>
    </row>
    <row r="2756" spans="1:27" x14ac:dyDescent="0.25">
      <c r="A2756" t="s">
        <v>149</v>
      </c>
      <c r="B2756" t="s">
        <v>186</v>
      </c>
      <c r="C2756" t="s">
        <v>1459</v>
      </c>
      <c r="D2756" t="s">
        <v>1384</v>
      </c>
      <c r="E2756" t="s">
        <v>1499</v>
      </c>
      <c r="F2756" t="s">
        <v>1293</v>
      </c>
      <c r="G2756">
        <v>35</v>
      </c>
      <c r="H2756" t="s">
        <v>1464</v>
      </c>
      <c r="I2756" t="s">
        <v>186</v>
      </c>
      <c r="J2756" t="s">
        <v>1478</v>
      </c>
      <c r="K2756" t="s">
        <v>1386</v>
      </c>
      <c r="L2756">
        <v>0</v>
      </c>
      <c r="M2756">
        <v>0</v>
      </c>
      <c r="N2756">
        <v>0</v>
      </c>
      <c r="O2756">
        <v>0</v>
      </c>
      <c r="P2756">
        <v>0</v>
      </c>
      <c r="Q2756">
        <v>0</v>
      </c>
      <c r="R2756" t="s">
        <v>531</v>
      </c>
      <c r="S2756" t="s">
        <v>531</v>
      </c>
      <c r="T2756" t="s">
        <v>531</v>
      </c>
      <c r="U2756" t="s">
        <v>531</v>
      </c>
      <c r="W2756" s="429">
        <f t="shared" si="57"/>
        <v>0</v>
      </c>
      <c r="X2756" s="429">
        <f t="shared" si="57"/>
        <v>0</v>
      </c>
      <c r="Y2756" s="429">
        <f t="shared" si="57"/>
        <v>0</v>
      </c>
      <c r="Z2756" s="429">
        <f t="shared" si="57"/>
        <v>0</v>
      </c>
      <c r="AA2756" s="429" t="s">
        <v>1296</v>
      </c>
    </row>
    <row r="2757" spans="1:27" x14ac:dyDescent="0.25">
      <c r="A2757" t="s">
        <v>149</v>
      </c>
      <c r="B2757" t="s">
        <v>186</v>
      </c>
      <c r="C2757" t="s">
        <v>1459</v>
      </c>
      <c r="D2757" t="s">
        <v>1384</v>
      </c>
      <c r="E2757" t="s">
        <v>1499</v>
      </c>
      <c r="F2757" t="s">
        <v>1293</v>
      </c>
      <c r="G2757">
        <v>35</v>
      </c>
      <c r="H2757" t="s">
        <v>1464</v>
      </c>
      <c r="I2757" t="s">
        <v>186</v>
      </c>
      <c r="J2757" t="s">
        <v>1478</v>
      </c>
      <c r="K2757" t="s">
        <v>1386</v>
      </c>
      <c r="L2757">
        <v>0</v>
      </c>
      <c r="M2757">
        <v>0</v>
      </c>
      <c r="N2757">
        <v>0</v>
      </c>
      <c r="O2757">
        <v>0</v>
      </c>
      <c r="P2757">
        <v>0</v>
      </c>
      <c r="Q2757">
        <v>0</v>
      </c>
      <c r="R2757" t="s">
        <v>531</v>
      </c>
      <c r="S2757" t="s">
        <v>531</v>
      </c>
      <c r="T2757" t="s">
        <v>531</v>
      </c>
      <c r="U2757" t="s">
        <v>531</v>
      </c>
      <c r="W2757" s="429">
        <f t="shared" si="57"/>
        <v>0</v>
      </c>
      <c r="X2757" s="429">
        <f t="shared" si="57"/>
        <v>0</v>
      </c>
      <c r="Y2757" s="429">
        <f t="shared" si="57"/>
        <v>0</v>
      </c>
      <c r="Z2757" s="429">
        <f t="shared" si="57"/>
        <v>0</v>
      </c>
      <c r="AA2757" s="429" t="s">
        <v>1296</v>
      </c>
    </row>
    <row r="2758" spans="1:27" x14ac:dyDescent="0.25">
      <c r="A2758" t="s">
        <v>149</v>
      </c>
      <c r="B2758" t="s">
        <v>186</v>
      </c>
      <c r="C2758" t="s">
        <v>1459</v>
      </c>
      <c r="D2758" t="s">
        <v>1384</v>
      </c>
      <c r="E2758" t="s">
        <v>1499</v>
      </c>
      <c r="F2758" t="s">
        <v>1293</v>
      </c>
      <c r="G2758">
        <v>35</v>
      </c>
      <c r="H2758" t="s">
        <v>1464</v>
      </c>
      <c r="I2758" t="s">
        <v>186</v>
      </c>
      <c r="J2758" t="s">
        <v>1478</v>
      </c>
      <c r="K2758" t="s">
        <v>1386</v>
      </c>
      <c r="L2758">
        <v>0</v>
      </c>
      <c r="M2758">
        <v>0</v>
      </c>
      <c r="N2758">
        <v>0</v>
      </c>
      <c r="O2758">
        <v>0</v>
      </c>
      <c r="P2758">
        <v>0</v>
      </c>
      <c r="Q2758">
        <v>0</v>
      </c>
      <c r="R2758" t="s">
        <v>531</v>
      </c>
      <c r="S2758" t="s">
        <v>531</v>
      </c>
      <c r="T2758" t="s">
        <v>531</v>
      </c>
      <c r="U2758" t="s">
        <v>531</v>
      </c>
      <c r="W2758" s="429">
        <f t="shared" si="57"/>
        <v>0</v>
      </c>
      <c r="X2758" s="429">
        <f t="shared" si="57"/>
        <v>0</v>
      </c>
      <c r="Y2758" s="429">
        <f t="shared" si="57"/>
        <v>0</v>
      </c>
      <c r="Z2758" s="429">
        <f t="shared" si="57"/>
        <v>0</v>
      </c>
      <c r="AA2758" s="429" t="s">
        <v>1296</v>
      </c>
    </row>
    <row r="2759" spans="1:27" x14ac:dyDescent="0.25">
      <c r="A2759" t="s">
        <v>149</v>
      </c>
      <c r="B2759" t="s">
        <v>186</v>
      </c>
      <c r="C2759" t="s">
        <v>1459</v>
      </c>
      <c r="D2759" t="s">
        <v>1384</v>
      </c>
      <c r="E2759" t="s">
        <v>1499</v>
      </c>
      <c r="F2759" t="s">
        <v>1293</v>
      </c>
      <c r="G2759">
        <v>35</v>
      </c>
      <c r="H2759" t="s">
        <v>1464</v>
      </c>
      <c r="I2759" t="s">
        <v>186</v>
      </c>
      <c r="J2759" t="s">
        <v>1478</v>
      </c>
      <c r="K2759" t="s">
        <v>1386</v>
      </c>
      <c r="L2759">
        <v>0</v>
      </c>
      <c r="M2759">
        <v>0</v>
      </c>
      <c r="N2759">
        <v>0</v>
      </c>
      <c r="O2759">
        <v>0</v>
      </c>
      <c r="P2759">
        <v>0</v>
      </c>
      <c r="Q2759">
        <v>0</v>
      </c>
      <c r="R2759" t="s">
        <v>531</v>
      </c>
      <c r="S2759" t="s">
        <v>531</v>
      </c>
      <c r="T2759" t="s">
        <v>531</v>
      </c>
      <c r="U2759" t="s">
        <v>531</v>
      </c>
      <c r="W2759" s="429">
        <f t="shared" si="57"/>
        <v>0</v>
      </c>
      <c r="X2759" s="429">
        <f t="shared" si="57"/>
        <v>0</v>
      </c>
      <c r="Y2759" s="429">
        <f t="shared" si="57"/>
        <v>0</v>
      </c>
      <c r="Z2759" s="429">
        <f t="shared" si="57"/>
        <v>0</v>
      </c>
      <c r="AA2759" s="429" t="s">
        <v>1296</v>
      </c>
    </row>
    <row r="2760" spans="1:27" x14ac:dyDescent="0.25">
      <c r="A2760" t="s">
        <v>149</v>
      </c>
      <c r="B2760" t="s">
        <v>186</v>
      </c>
      <c r="C2760" t="s">
        <v>1459</v>
      </c>
      <c r="D2760" t="s">
        <v>1384</v>
      </c>
      <c r="E2760" t="s">
        <v>1499</v>
      </c>
      <c r="F2760" t="s">
        <v>1293</v>
      </c>
      <c r="G2760">
        <v>35</v>
      </c>
      <c r="H2760" t="s">
        <v>1464</v>
      </c>
      <c r="I2760" t="s">
        <v>186</v>
      </c>
      <c r="J2760" t="s">
        <v>1478</v>
      </c>
      <c r="K2760" t="s">
        <v>1386</v>
      </c>
      <c r="L2760">
        <v>0</v>
      </c>
      <c r="M2760">
        <v>0</v>
      </c>
      <c r="N2760">
        <v>0</v>
      </c>
      <c r="O2760">
        <v>0</v>
      </c>
      <c r="P2760">
        <v>0</v>
      </c>
      <c r="Q2760">
        <v>0</v>
      </c>
      <c r="R2760" t="s">
        <v>531</v>
      </c>
      <c r="S2760" t="s">
        <v>531</v>
      </c>
      <c r="T2760" t="s">
        <v>531</v>
      </c>
      <c r="U2760" t="s">
        <v>531</v>
      </c>
      <c r="W2760" s="429">
        <f t="shared" si="57"/>
        <v>0</v>
      </c>
      <c r="X2760" s="429">
        <f t="shared" si="57"/>
        <v>0</v>
      </c>
      <c r="Y2760" s="429">
        <f t="shared" si="57"/>
        <v>0</v>
      </c>
      <c r="Z2760" s="429">
        <f t="shared" si="57"/>
        <v>0</v>
      </c>
      <c r="AA2760" s="429" t="s">
        <v>1296</v>
      </c>
    </row>
    <row r="2761" spans="1:27" x14ac:dyDescent="0.25">
      <c r="A2761" t="s">
        <v>149</v>
      </c>
      <c r="B2761" t="s">
        <v>186</v>
      </c>
      <c r="C2761" t="s">
        <v>1459</v>
      </c>
      <c r="D2761" t="s">
        <v>1384</v>
      </c>
      <c r="E2761" t="s">
        <v>1499</v>
      </c>
      <c r="F2761" t="s">
        <v>1293</v>
      </c>
      <c r="G2761">
        <v>35</v>
      </c>
      <c r="H2761" t="s">
        <v>1464</v>
      </c>
      <c r="I2761" t="s">
        <v>186</v>
      </c>
      <c r="J2761" t="s">
        <v>1478</v>
      </c>
      <c r="K2761" t="s">
        <v>1386</v>
      </c>
      <c r="L2761">
        <v>0</v>
      </c>
      <c r="M2761">
        <v>0</v>
      </c>
      <c r="N2761">
        <v>0</v>
      </c>
      <c r="O2761">
        <v>0</v>
      </c>
      <c r="P2761">
        <v>0</v>
      </c>
      <c r="Q2761">
        <v>0</v>
      </c>
      <c r="R2761" t="s">
        <v>531</v>
      </c>
      <c r="S2761" t="s">
        <v>531</v>
      </c>
      <c r="T2761" t="s">
        <v>531</v>
      </c>
      <c r="U2761" t="s">
        <v>531</v>
      </c>
      <c r="W2761" s="429">
        <f t="shared" si="57"/>
        <v>0</v>
      </c>
      <c r="X2761" s="429">
        <f t="shared" si="57"/>
        <v>0</v>
      </c>
      <c r="Y2761" s="429">
        <f t="shared" si="57"/>
        <v>0</v>
      </c>
      <c r="Z2761" s="429">
        <f t="shared" si="57"/>
        <v>0</v>
      </c>
      <c r="AA2761" s="429" t="s">
        <v>1296</v>
      </c>
    </row>
    <row r="2762" spans="1:27" x14ac:dyDescent="0.25">
      <c r="A2762" t="s">
        <v>149</v>
      </c>
      <c r="B2762" t="s">
        <v>186</v>
      </c>
      <c r="C2762" t="s">
        <v>1459</v>
      </c>
      <c r="D2762" t="s">
        <v>1384</v>
      </c>
      <c r="E2762" t="s">
        <v>1499</v>
      </c>
      <c r="F2762" t="s">
        <v>1293</v>
      </c>
      <c r="G2762">
        <v>35</v>
      </c>
      <c r="H2762" t="s">
        <v>1464</v>
      </c>
      <c r="I2762" t="s">
        <v>186</v>
      </c>
      <c r="J2762" t="s">
        <v>1478</v>
      </c>
      <c r="K2762" t="s">
        <v>1386</v>
      </c>
      <c r="L2762">
        <v>0</v>
      </c>
      <c r="M2762">
        <v>0</v>
      </c>
      <c r="N2762">
        <v>0</v>
      </c>
      <c r="O2762">
        <v>0</v>
      </c>
      <c r="P2762">
        <v>0</v>
      </c>
      <c r="Q2762">
        <v>0</v>
      </c>
      <c r="R2762" t="s">
        <v>531</v>
      </c>
      <c r="S2762" t="s">
        <v>531</v>
      </c>
      <c r="T2762" t="s">
        <v>531</v>
      </c>
      <c r="U2762" t="s">
        <v>531</v>
      </c>
      <c r="W2762" s="429">
        <f t="shared" si="57"/>
        <v>0</v>
      </c>
      <c r="X2762" s="429">
        <f t="shared" si="57"/>
        <v>0</v>
      </c>
      <c r="Y2762" s="429">
        <f t="shared" si="57"/>
        <v>0</v>
      </c>
      <c r="Z2762" s="429">
        <f t="shared" si="57"/>
        <v>0</v>
      </c>
      <c r="AA2762" s="429" t="s">
        <v>1296</v>
      </c>
    </row>
    <row r="2763" spans="1:27" x14ac:dyDescent="0.25">
      <c r="A2763" t="s">
        <v>149</v>
      </c>
      <c r="B2763" t="s">
        <v>186</v>
      </c>
      <c r="C2763" t="s">
        <v>1459</v>
      </c>
      <c r="D2763" t="s">
        <v>1384</v>
      </c>
      <c r="E2763" t="s">
        <v>1499</v>
      </c>
      <c r="F2763" t="s">
        <v>1293</v>
      </c>
      <c r="G2763">
        <v>35</v>
      </c>
      <c r="H2763" t="s">
        <v>1464</v>
      </c>
      <c r="I2763" t="s">
        <v>186</v>
      </c>
      <c r="J2763" t="s">
        <v>1478</v>
      </c>
      <c r="K2763" t="s">
        <v>1386</v>
      </c>
      <c r="L2763">
        <v>0</v>
      </c>
      <c r="M2763">
        <v>0</v>
      </c>
      <c r="N2763">
        <v>0</v>
      </c>
      <c r="O2763">
        <v>0</v>
      </c>
      <c r="P2763">
        <v>0</v>
      </c>
      <c r="Q2763">
        <v>0</v>
      </c>
      <c r="R2763" t="s">
        <v>531</v>
      </c>
      <c r="S2763" t="s">
        <v>531</v>
      </c>
      <c r="T2763" t="s">
        <v>531</v>
      </c>
      <c r="U2763" t="s">
        <v>531</v>
      </c>
      <c r="W2763" s="429">
        <f t="shared" si="57"/>
        <v>0</v>
      </c>
      <c r="X2763" s="429">
        <f t="shared" si="57"/>
        <v>0</v>
      </c>
      <c r="Y2763" s="429">
        <f t="shared" si="57"/>
        <v>0</v>
      </c>
      <c r="Z2763" s="429">
        <f t="shared" si="57"/>
        <v>0</v>
      </c>
      <c r="AA2763" s="429" t="s">
        <v>1296</v>
      </c>
    </row>
    <row r="2764" spans="1:27" x14ac:dyDescent="0.25">
      <c r="A2764" t="s">
        <v>149</v>
      </c>
      <c r="B2764" t="s">
        <v>186</v>
      </c>
      <c r="C2764" t="s">
        <v>1459</v>
      </c>
      <c r="D2764" t="s">
        <v>1384</v>
      </c>
      <c r="E2764" t="s">
        <v>1499</v>
      </c>
      <c r="F2764" t="s">
        <v>1293</v>
      </c>
      <c r="G2764">
        <v>35</v>
      </c>
      <c r="H2764" t="s">
        <v>1464</v>
      </c>
      <c r="I2764" t="s">
        <v>186</v>
      </c>
      <c r="J2764" t="s">
        <v>1478</v>
      </c>
      <c r="K2764" t="s">
        <v>1386</v>
      </c>
      <c r="L2764">
        <v>0</v>
      </c>
      <c r="M2764">
        <v>0</v>
      </c>
      <c r="N2764">
        <v>0</v>
      </c>
      <c r="O2764">
        <v>0</v>
      </c>
      <c r="P2764">
        <v>0</v>
      </c>
      <c r="Q2764">
        <v>0</v>
      </c>
      <c r="R2764" t="s">
        <v>531</v>
      </c>
      <c r="S2764" t="s">
        <v>531</v>
      </c>
      <c r="T2764" t="s">
        <v>531</v>
      </c>
      <c r="U2764" t="s">
        <v>531</v>
      </c>
      <c r="W2764" s="429">
        <f t="shared" si="57"/>
        <v>0</v>
      </c>
      <c r="X2764" s="429">
        <f t="shared" si="57"/>
        <v>0</v>
      </c>
      <c r="Y2764" s="429">
        <f t="shared" si="57"/>
        <v>0</v>
      </c>
      <c r="Z2764" s="429">
        <f t="shared" si="57"/>
        <v>0</v>
      </c>
      <c r="AA2764" s="429" t="s">
        <v>1296</v>
      </c>
    </row>
    <row r="2765" spans="1:27" x14ac:dyDescent="0.25">
      <c r="A2765" t="s">
        <v>149</v>
      </c>
      <c r="B2765" t="s">
        <v>186</v>
      </c>
      <c r="C2765" t="s">
        <v>1459</v>
      </c>
      <c r="D2765" t="s">
        <v>1384</v>
      </c>
      <c r="E2765" t="s">
        <v>1499</v>
      </c>
      <c r="F2765" t="s">
        <v>1293</v>
      </c>
      <c r="G2765">
        <v>35</v>
      </c>
      <c r="H2765" t="s">
        <v>1464</v>
      </c>
      <c r="I2765" t="s">
        <v>186</v>
      </c>
      <c r="J2765" t="s">
        <v>1478</v>
      </c>
      <c r="K2765" t="s">
        <v>1386</v>
      </c>
      <c r="L2765">
        <v>0</v>
      </c>
      <c r="M2765">
        <v>0</v>
      </c>
      <c r="N2765">
        <v>0</v>
      </c>
      <c r="O2765">
        <v>0</v>
      </c>
      <c r="P2765">
        <v>0</v>
      </c>
      <c r="Q2765">
        <v>0</v>
      </c>
      <c r="R2765" t="s">
        <v>531</v>
      </c>
      <c r="S2765" t="s">
        <v>531</v>
      </c>
      <c r="T2765" t="s">
        <v>531</v>
      </c>
      <c r="U2765" t="s">
        <v>531</v>
      </c>
      <c r="W2765" s="429">
        <f t="shared" si="57"/>
        <v>0</v>
      </c>
      <c r="X2765" s="429">
        <f t="shared" si="57"/>
        <v>0</v>
      </c>
      <c r="Y2765" s="429">
        <f t="shared" si="57"/>
        <v>0</v>
      </c>
      <c r="Z2765" s="429">
        <f t="shared" si="57"/>
        <v>0</v>
      </c>
      <c r="AA2765" s="429" t="s">
        <v>1296</v>
      </c>
    </row>
    <row r="2766" spans="1:27" x14ac:dyDescent="0.25">
      <c r="A2766" t="s">
        <v>149</v>
      </c>
      <c r="B2766" t="s">
        <v>186</v>
      </c>
      <c r="C2766" t="s">
        <v>1459</v>
      </c>
      <c r="D2766" t="s">
        <v>1384</v>
      </c>
      <c r="E2766" t="s">
        <v>1499</v>
      </c>
      <c r="F2766" t="s">
        <v>1293</v>
      </c>
      <c r="G2766">
        <v>35</v>
      </c>
      <c r="H2766" t="s">
        <v>1464</v>
      </c>
      <c r="I2766" t="s">
        <v>186</v>
      </c>
      <c r="J2766" t="s">
        <v>1478</v>
      </c>
      <c r="K2766" t="s">
        <v>1386</v>
      </c>
      <c r="L2766">
        <v>0</v>
      </c>
      <c r="M2766">
        <v>0</v>
      </c>
      <c r="N2766">
        <v>0</v>
      </c>
      <c r="O2766">
        <v>0</v>
      </c>
      <c r="P2766">
        <v>0</v>
      </c>
      <c r="Q2766">
        <v>0</v>
      </c>
      <c r="R2766" t="s">
        <v>531</v>
      </c>
      <c r="S2766" t="s">
        <v>531</v>
      </c>
      <c r="T2766" t="s">
        <v>531</v>
      </c>
      <c r="U2766" t="s">
        <v>531</v>
      </c>
      <c r="W2766" s="429">
        <f t="shared" si="57"/>
        <v>0</v>
      </c>
      <c r="X2766" s="429">
        <f t="shared" si="57"/>
        <v>0</v>
      </c>
      <c r="Y2766" s="429">
        <f t="shared" si="57"/>
        <v>0</v>
      </c>
      <c r="Z2766" s="429">
        <f t="shared" si="57"/>
        <v>0</v>
      </c>
      <c r="AA2766" s="429" t="s">
        <v>1296</v>
      </c>
    </row>
    <row r="2767" spans="1:27" x14ac:dyDescent="0.25">
      <c r="A2767" t="s">
        <v>149</v>
      </c>
      <c r="B2767" t="s">
        <v>186</v>
      </c>
      <c r="C2767" t="s">
        <v>1459</v>
      </c>
      <c r="D2767" t="s">
        <v>1384</v>
      </c>
      <c r="E2767" t="s">
        <v>1499</v>
      </c>
      <c r="F2767" t="s">
        <v>1293</v>
      </c>
      <c r="G2767">
        <v>35</v>
      </c>
      <c r="H2767" t="s">
        <v>1464</v>
      </c>
      <c r="I2767" t="s">
        <v>186</v>
      </c>
      <c r="J2767" t="s">
        <v>1478</v>
      </c>
      <c r="K2767" t="s">
        <v>1386</v>
      </c>
      <c r="L2767">
        <v>0</v>
      </c>
      <c r="M2767">
        <v>0</v>
      </c>
      <c r="N2767">
        <v>0</v>
      </c>
      <c r="O2767">
        <v>0</v>
      </c>
      <c r="P2767">
        <v>0</v>
      </c>
      <c r="Q2767">
        <v>0</v>
      </c>
      <c r="R2767" t="s">
        <v>531</v>
      </c>
      <c r="S2767" t="s">
        <v>531</v>
      </c>
      <c r="T2767" t="s">
        <v>531</v>
      </c>
      <c r="U2767" t="s">
        <v>531</v>
      </c>
      <c r="W2767" s="429">
        <f t="shared" si="57"/>
        <v>0</v>
      </c>
      <c r="X2767" s="429">
        <f t="shared" si="57"/>
        <v>0</v>
      </c>
      <c r="Y2767" s="429">
        <f t="shared" si="57"/>
        <v>0</v>
      </c>
      <c r="Z2767" s="429">
        <f t="shared" si="57"/>
        <v>0</v>
      </c>
      <c r="AA2767" s="429" t="s">
        <v>1296</v>
      </c>
    </row>
    <row r="2768" spans="1:27" x14ac:dyDescent="0.25">
      <c r="A2768" t="s">
        <v>149</v>
      </c>
      <c r="B2768" t="s">
        <v>186</v>
      </c>
      <c r="C2768" t="s">
        <v>1459</v>
      </c>
      <c r="D2768" t="s">
        <v>1384</v>
      </c>
      <c r="E2768" t="s">
        <v>1499</v>
      </c>
      <c r="F2768" t="s">
        <v>1293</v>
      </c>
      <c r="G2768">
        <v>35</v>
      </c>
      <c r="H2768" t="s">
        <v>1464</v>
      </c>
      <c r="I2768" t="s">
        <v>186</v>
      </c>
      <c r="J2768" t="s">
        <v>1478</v>
      </c>
      <c r="K2768" t="s">
        <v>1386</v>
      </c>
      <c r="L2768">
        <v>0</v>
      </c>
      <c r="M2768">
        <v>0</v>
      </c>
      <c r="N2768">
        <v>0</v>
      </c>
      <c r="O2768">
        <v>0</v>
      </c>
      <c r="P2768">
        <v>0</v>
      </c>
      <c r="Q2768">
        <v>0</v>
      </c>
      <c r="R2768" t="s">
        <v>531</v>
      </c>
      <c r="S2768" t="s">
        <v>531</v>
      </c>
      <c r="T2768" t="s">
        <v>531</v>
      </c>
      <c r="U2768" t="s">
        <v>531</v>
      </c>
      <c r="W2768" s="429">
        <f t="shared" si="57"/>
        <v>0</v>
      </c>
      <c r="X2768" s="429">
        <f t="shared" si="57"/>
        <v>0</v>
      </c>
      <c r="Y2768" s="429">
        <f t="shared" si="57"/>
        <v>0</v>
      </c>
      <c r="Z2768" s="429">
        <f t="shared" si="57"/>
        <v>0</v>
      </c>
      <c r="AA2768" s="429" t="s">
        <v>1296</v>
      </c>
    </row>
    <row r="2769" spans="1:27" x14ac:dyDescent="0.25">
      <c r="A2769" t="s">
        <v>149</v>
      </c>
      <c r="B2769" t="s">
        <v>186</v>
      </c>
      <c r="C2769" t="s">
        <v>1459</v>
      </c>
      <c r="D2769" t="s">
        <v>1384</v>
      </c>
      <c r="E2769" t="s">
        <v>1499</v>
      </c>
      <c r="F2769" t="s">
        <v>1293</v>
      </c>
      <c r="G2769">
        <v>35</v>
      </c>
      <c r="H2769" t="s">
        <v>1464</v>
      </c>
      <c r="I2769" t="s">
        <v>186</v>
      </c>
      <c r="J2769" t="s">
        <v>1478</v>
      </c>
      <c r="K2769" t="s">
        <v>1386</v>
      </c>
      <c r="L2769">
        <v>0</v>
      </c>
      <c r="M2769">
        <v>0</v>
      </c>
      <c r="N2769">
        <v>0</v>
      </c>
      <c r="O2769">
        <v>0</v>
      </c>
      <c r="P2769">
        <v>0</v>
      </c>
      <c r="Q2769">
        <v>0</v>
      </c>
      <c r="R2769" t="s">
        <v>531</v>
      </c>
      <c r="S2769" t="s">
        <v>531</v>
      </c>
      <c r="T2769" t="s">
        <v>531</v>
      </c>
      <c r="U2769" t="s">
        <v>531</v>
      </c>
      <c r="W2769" s="429">
        <f t="shared" si="57"/>
        <v>0</v>
      </c>
      <c r="X2769" s="429">
        <f t="shared" si="57"/>
        <v>0</v>
      </c>
      <c r="Y2769" s="429">
        <f t="shared" si="57"/>
        <v>0</v>
      </c>
      <c r="Z2769" s="429">
        <f t="shared" si="57"/>
        <v>0</v>
      </c>
      <c r="AA2769" s="429" t="s">
        <v>1296</v>
      </c>
    </row>
    <row r="2770" spans="1:27" x14ac:dyDescent="0.25">
      <c r="A2770" t="s">
        <v>149</v>
      </c>
      <c r="B2770" t="s">
        <v>186</v>
      </c>
      <c r="C2770" t="s">
        <v>1459</v>
      </c>
      <c r="D2770" t="s">
        <v>1384</v>
      </c>
      <c r="E2770" t="s">
        <v>1499</v>
      </c>
      <c r="F2770" t="s">
        <v>1293</v>
      </c>
      <c r="G2770">
        <v>35</v>
      </c>
      <c r="H2770" t="s">
        <v>1464</v>
      </c>
      <c r="I2770" t="s">
        <v>186</v>
      </c>
      <c r="J2770" t="s">
        <v>1478</v>
      </c>
      <c r="K2770" t="s">
        <v>1386</v>
      </c>
      <c r="L2770">
        <v>0</v>
      </c>
      <c r="M2770">
        <v>0</v>
      </c>
      <c r="N2770">
        <v>0</v>
      </c>
      <c r="O2770">
        <v>0</v>
      </c>
      <c r="P2770">
        <v>0</v>
      </c>
      <c r="Q2770">
        <v>0</v>
      </c>
      <c r="R2770" t="s">
        <v>531</v>
      </c>
      <c r="S2770" t="s">
        <v>531</v>
      </c>
      <c r="T2770" t="s">
        <v>531</v>
      </c>
      <c r="U2770" t="s">
        <v>531</v>
      </c>
      <c r="W2770" s="429">
        <f t="shared" si="57"/>
        <v>0</v>
      </c>
      <c r="X2770" s="429">
        <f t="shared" si="57"/>
        <v>0</v>
      </c>
      <c r="Y2770" s="429">
        <f t="shared" si="57"/>
        <v>0</v>
      </c>
      <c r="Z2770" s="429">
        <f t="shared" si="57"/>
        <v>0</v>
      </c>
      <c r="AA2770" s="429" t="s">
        <v>1296</v>
      </c>
    </row>
    <row r="2771" spans="1:27" x14ac:dyDescent="0.25">
      <c r="A2771" t="s">
        <v>149</v>
      </c>
      <c r="B2771" t="s">
        <v>186</v>
      </c>
      <c r="C2771" t="s">
        <v>1459</v>
      </c>
      <c r="D2771" t="s">
        <v>1384</v>
      </c>
      <c r="E2771" t="s">
        <v>1499</v>
      </c>
      <c r="F2771" t="s">
        <v>1293</v>
      </c>
      <c r="G2771">
        <v>35</v>
      </c>
      <c r="H2771" t="s">
        <v>1464</v>
      </c>
      <c r="I2771" t="s">
        <v>186</v>
      </c>
      <c r="J2771" t="s">
        <v>1478</v>
      </c>
      <c r="K2771" t="s">
        <v>1386</v>
      </c>
      <c r="L2771">
        <v>0</v>
      </c>
      <c r="M2771">
        <v>0</v>
      </c>
      <c r="N2771">
        <v>0</v>
      </c>
      <c r="O2771">
        <v>0</v>
      </c>
      <c r="P2771">
        <v>0</v>
      </c>
      <c r="Q2771">
        <v>0</v>
      </c>
      <c r="R2771" t="s">
        <v>531</v>
      </c>
      <c r="S2771" t="s">
        <v>531</v>
      </c>
      <c r="T2771" t="s">
        <v>531</v>
      </c>
      <c r="U2771" t="s">
        <v>531</v>
      </c>
      <c r="W2771" s="429">
        <f t="shared" si="57"/>
        <v>0</v>
      </c>
      <c r="X2771" s="429">
        <f t="shared" si="57"/>
        <v>0</v>
      </c>
      <c r="Y2771" s="429">
        <f t="shared" si="57"/>
        <v>0</v>
      </c>
      <c r="Z2771" s="429">
        <f t="shared" si="57"/>
        <v>0</v>
      </c>
      <c r="AA2771" s="429" t="s">
        <v>1296</v>
      </c>
    </row>
    <row r="2772" spans="1:27" x14ac:dyDescent="0.25">
      <c r="A2772" t="s">
        <v>149</v>
      </c>
      <c r="B2772" t="s">
        <v>186</v>
      </c>
      <c r="C2772" t="s">
        <v>1459</v>
      </c>
      <c r="D2772" t="s">
        <v>1384</v>
      </c>
      <c r="E2772" t="s">
        <v>1499</v>
      </c>
      <c r="F2772" t="s">
        <v>1293</v>
      </c>
      <c r="G2772">
        <v>35</v>
      </c>
      <c r="H2772" t="s">
        <v>1464</v>
      </c>
      <c r="I2772" t="s">
        <v>186</v>
      </c>
      <c r="J2772" t="s">
        <v>1478</v>
      </c>
      <c r="K2772" t="s">
        <v>1386</v>
      </c>
      <c r="L2772">
        <v>0</v>
      </c>
      <c r="M2772">
        <v>0</v>
      </c>
      <c r="N2772">
        <v>0</v>
      </c>
      <c r="O2772">
        <v>0</v>
      </c>
      <c r="P2772">
        <v>0</v>
      </c>
      <c r="Q2772">
        <v>0</v>
      </c>
      <c r="R2772" t="s">
        <v>531</v>
      </c>
      <c r="S2772" t="s">
        <v>531</v>
      </c>
      <c r="T2772" t="s">
        <v>531</v>
      </c>
      <c r="U2772" t="s">
        <v>531</v>
      </c>
      <c r="W2772" s="429">
        <f t="shared" si="57"/>
        <v>0</v>
      </c>
      <c r="X2772" s="429">
        <f t="shared" si="57"/>
        <v>0</v>
      </c>
      <c r="Y2772" s="429">
        <f t="shared" si="57"/>
        <v>0</v>
      </c>
      <c r="Z2772" s="429">
        <f t="shared" si="57"/>
        <v>0</v>
      </c>
      <c r="AA2772" s="429" t="s">
        <v>1296</v>
      </c>
    </row>
    <row r="2773" spans="1:27" x14ac:dyDescent="0.25">
      <c r="A2773" t="s">
        <v>149</v>
      </c>
      <c r="B2773" t="s">
        <v>186</v>
      </c>
      <c r="C2773" t="s">
        <v>1459</v>
      </c>
      <c r="D2773" t="s">
        <v>1384</v>
      </c>
      <c r="E2773" t="s">
        <v>1499</v>
      </c>
      <c r="F2773" t="s">
        <v>1293</v>
      </c>
      <c r="G2773">
        <v>35</v>
      </c>
      <c r="H2773" t="s">
        <v>1464</v>
      </c>
      <c r="I2773" t="s">
        <v>186</v>
      </c>
      <c r="J2773" t="s">
        <v>1478</v>
      </c>
      <c r="K2773" t="s">
        <v>1386</v>
      </c>
      <c r="L2773">
        <v>0</v>
      </c>
      <c r="M2773">
        <v>0</v>
      </c>
      <c r="N2773">
        <v>0</v>
      </c>
      <c r="O2773">
        <v>0</v>
      </c>
      <c r="P2773">
        <v>0</v>
      </c>
      <c r="Q2773">
        <v>0</v>
      </c>
      <c r="R2773" t="s">
        <v>531</v>
      </c>
      <c r="S2773" t="s">
        <v>531</v>
      </c>
      <c r="T2773" t="s">
        <v>531</v>
      </c>
      <c r="U2773" t="s">
        <v>531</v>
      </c>
      <c r="W2773" s="429">
        <f t="shared" si="57"/>
        <v>0</v>
      </c>
      <c r="X2773" s="429">
        <f t="shared" si="57"/>
        <v>0</v>
      </c>
      <c r="Y2773" s="429">
        <f t="shared" si="57"/>
        <v>0</v>
      </c>
      <c r="Z2773" s="429">
        <f t="shared" si="57"/>
        <v>0</v>
      </c>
      <c r="AA2773" s="429" t="s">
        <v>1296</v>
      </c>
    </row>
    <row r="2774" spans="1:27" x14ac:dyDescent="0.25">
      <c r="A2774" t="s">
        <v>149</v>
      </c>
      <c r="B2774" t="s">
        <v>186</v>
      </c>
      <c r="C2774" t="s">
        <v>1459</v>
      </c>
      <c r="D2774" t="s">
        <v>1384</v>
      </c>
      <c r="E2774" t="s">
        <v>1499</v>
      </c>
      <c r="F2774" t="s">
        <v>1293</v>
      </c>
      <c r="G2774">
        <v>35</v>
      </c>
      <c r="H2774" t="s">
        <v>1464</v>
      </c>
      <c r="I2774" t="s">
        <v>186</v>
      </c>
      <c r="J2774" t="s">
        <v>1478</v>
      </c>
      <c r="K2774" t="s">
        <v>1386</v>
      </c>
      <c r="L2774">
        <v>0</v>
      </c>
      <c r="M2774">
        <v>0</v>
      </c>
      <c r="N2774">
        <v>0</v>
      </c>
      <c r="O2774">
        <v>0</v>
      </c>
      <c r="P2774">
        <v>0</v>
      </c>
      <c r="Q2774">
        <v>0</v>
      </c>
      <c r="R2774" t="s">
        <v>531</v>
      </c>
      <c r="S2774" t="s">
        <v>531</v>
      </c>
      <c r="T2774" t="s">
        <v>531</v>
      </c>
      <c r="U2774" t="s">
        <v>531</v>
      </c>
      <c r="W2774" s="429">
        <f t="shared" si="57"/>
        <v>0</v>
      </c>
      <c r="X2774" s="429">
        <f t="shared" si="57"/>
        <v>0</v>
      </c>
      <c r="Y2774" s="429">
        <f t="shared" si="57"/>
        <v>0</v>
      </c>
      <c r="Z2774" s="429">
        <f t="shared" si="57"/>
        <v>0</v>
      </c>
      <c r="AA2774" s="429" t="s">
        <v>1296</v>
      </c>
    </row>
    <row r="2775" spans="1:27" x14ac:dyDescent="0.25">
      <c r="A2775" t="s">
        <v>149</v>
      </c>
      <c r="B2775" t="s">
        <v>186</v>
      </c>
      <c r="C2775" t="s">
        <v>1459</v>
      </c>
      <c r="D2775" t="s">
        <v>1384</v>
      </c>
      <c r="E2775" t="s">
        <v>1499</v>
      </c>
      <c r="F2775" t="s">
        <v>1293</v>
      </c>
      <c r="G2775">
        <v>35</v>
      </c>
      <c r="H2775" t="s">
        <v>1464</v>
      </c>
      <c r="I2775" t="s">
        <v>186</v>
      </c>
      <c r="J2775" t="s">
        <v>1478</v>
      </c>
      <c r="K2775" t="s">
        <v>1386</v>
      </c>
      <c r="L2775">
        <v>0</v>
      </c>
      <c r="M2775">
        <v>0</v>
      </c>
      <c r="N2775">
        <v>0</v>
      </c>
      <c r="O2775">
        <v>0</v>
      </c>
      <c r="P2775">
        <v>0</v>
      </c>
      <c r="Q2775">
        <v>0</v>
      </c>
      <c r="R2775" t="s">
        <v>531</v>
      </c>
      <c r="S2775" t="s">
        <v>531</v>
      </c>
      <c r="T2775" t="s">
        <v>531</v>
      </c>
      <c r="U2775" t="s">
        <v>531</v>
      </c>
      <c r="W2775" s="429">
        <f t="shared" si="57"/>
        <v>0</v>
      </c>
      <c r="X2775" s="429">
        <f t="shared" si="57"/>
        <v>0</v>
      </c>
      <c r="Y2775" s="429">
        <f t="shared" si="57"/>
        <v>0</v>
      </c>
      <c r="Z2775" s="429">
        <f t="shared" si="57"/>
        <v>0</v>
      </c>
      <c r="AA2775" s="429" t="s">
        <v>1296</v>
      </c>
    </row>
    <row r="2776" spans="1:27" x14ac:dyDescent="0.25">
      <c r="A2776" t="s">
        <v>149</v>
      </c>
      <c r="B2776" t="s">
        <v>186</v>
      </c>
      <c r="C2776" t="s">
        <v>1459</v>
      </c>
      <c r="D2776" t="s">
        <v>1384</v>
      </c>
      <c r="E2776" t="s">
        <v>1499</v>
      </c>
      <c r="F2776" t="s">
        <v>1293</v>
      </c>
      <c r="G2776">
        <v>35</v>
      </c>
      <c r="H2776" t="s">
        <v>1464</v>
      </c>
      <c r="I2776" t="s">
        <v>186</v>
      </c>
      <c r="J2776" t="s">
        <v>1478</v>
      </c>
      <c r="K2776" t="s">
        <v>1386</v>
      </c>
      <c r="L2776">
        <v>0</v>
      </c>
      <c r="M2776">
        <v>0</v>
      </c>
      <c r="N2776">
        <v>0</v>
      </c>
      <c r="O2776">
        <v>0</v>
      </c>
      <c r="P2776">
        <v>0</v>
      </c>
      <c r="Q2776">
        <v>0</v>
      </c>
      <c r="R2776" t="s">
        <v>531</v>
      </c>
      <c r="S2776" t="s">
        <v>531</v>
      </c>
      <c r="T2776" t="s">
        <v>531</v>
      </c>
      <c r="U2776" t="s">
        <v>531</v>
      </c>
      <c r="W2776" s="429">
        <f t="shared" si="57"/>
        <v>0</v>
      </c>
      <c r="X2776" s="429">
        <f t="shared" si="57"/>
        <v>0</v>
      </c>
      <c r="Y2776" s="429">
        <f t="shared" si="57"/>
        <v>0</v>
      </c>
      <c r="Z2776" s="429">
        <f t="shared" si="57"/>
        <v>0</v>
      </c>
      <c r="AA2776" s="429" t="s">
        <v>1296</v>
      </c>
    </row>
    <row r="2777" spans="1:27" x14ac:dyDescent="0.25">
      <c r="A2777" t="s">
        <v>149</v>
      </c>
      <c r="B2777" t="s">
        <v>186</v>
      </c>
      <c r="C2777" t="s">
        <v>1459</v>
      </c>
      <c r="D2777" t="s">
        <v>1384</v>
      </c>
      <c r="E2777" t="s">
        <v>1499</v>
      </c>
      <c r="F2777" t="s">
        <v>1293</v>
      </c>
      <c r="G2777">
        <v>35</v>
      </c>
      <c r="H2777" t="s">
        <v>1464</v>
      </c>
      <c r="I2777" t="s">
        <v>186</v>
      </c>
      <c r="J2777" t="s">
        <v>1478</v>
      </c>
      <c r="K2777" t="s">
        <v>1386</v>
      </c>
      <c r="L2777">
        <v>0</v>
      </c>
      <c r="M2777">
        <v>0</v>
      </c>
      <c r="N2777">
        <v>0</v>
      </c>
      <c r="O2777">
        <v>0</v>
      </c>
      <c r="P2777">
        <v>0</v>
      </c>
      <c r="Q2777">
        <v>0</v>
      </c>
      <c r="R2777" t="s">
        <v>531</v>
      </c>
      <c r="S2777" t="s">
        <v>531</v>
      </c>
      <c r="T2777" t="s">
        <v>531</v>
      </c>
      <c r="U2777" t="s">
        <v>531</v>
      </c>
      <c r="W2777" s="429">
        <f t="shared" si="57"/>
        <v>0</v>
      </c>
      <c r="X2777" s="429">
        <f t="shared" si="57"/>
        <v>0</v>
      </c>
      <c r="Y2777" s="429">
        <f t="shared" si="57"/>
        <v>0</v>
      </c>
      <c r="Z2777" s="429">
        <f t="shared" si="57"/>
        <v>0</v>
      </c>
      <c r="AA2777" s="429" t="s">
        <v>1296</v>
      </c>
    </row>
    <row r="2778" spans="1:27" x14ac:dyDescent="0.25">
      <c r="A2778" t="s">
        <v>149</v>
      </c>
      <c r="B2778" t="s">
        <v>186</v>
      </c>
      <c r="C2778" t="s">
        <v>1459</v>
      </c>
      <c r="D2778" t="s">
        <v>1384</v>
      </c>
      <c r="E2778" t="s">
        <v>1499</v>
      </c>
      <c r="F2778" t="s">
        <v>1293</v>
      </c>
      <c r="G2778">
        <v>35</v>
      </c>
      <c r="H2778" t="s">
        <v>1464</v>
      </c>
      <c r="I2778" t="s">
        <v>186</v>
      </c>
      <c r="J2778" t="s">
        <v>1478</v>
      </c>
      <c r="K2778" t="s">
        <v>1386</v>
      </c>
      <c r="L2778">
        <v>0</v>
      </c>
      <c r="M2778">
        <v>0</v>
      </c>
      <c r="N2778">
        <v>0</v>
      </c>
      <c r="O2778">
        <v>0</v>
      </c>
      <c r="P2778">
        <v>0</v>
      </c>
      <c r="Q2778">
        <v>0</v>
      </c>
      <c r="R2778" t="s">
        <v>531</v>
      </c>
      <c r="S2778" t="s">
        <v>531</v>
      </c>
      <c r="T2778" t="s">
        <v>531</v>
      </c>
      <c r="U2778" t="s">
        <v>531</v>
      </c>
      <c r="W2778" s="429">
        <f t="shared" si="57"/>
        <v>0</v>
      </c>
      <c r="X2778" s="429">
        <f t="shared" si="57"/>
        <v>0</v>
      </c>
      <c r="Y2778" s="429">
        <f t="shared" si="57"/>
        <v>0</v>
      </c>
      <c r="Z2778" s="429">
        <f t="shared" si="57"/>
        <v>0</v>
      </c>
      <c r="AA2778" s="429" t="s">
        <v>1296</v>
      </c>
    </row>
    <row r="2779" spans="1:27" x14ac:dyDescent="0.25">
      <c r="A2779" t="s">
        <v>149</v>
      </c>
      <c r="B2779" t="s">
        <v>186</v>
      </c>
      <c r="C2779" t="s">
        <v>1459</v>
      </c>
      <c r="D2779" t="s">
        <v>1384</v>
      </c>
      <c r="E2779" t="s">
        <v>1499</v>
      </c>
      <c r="F2779" t="s">
        <v>1293</v>
      </c>
      <c r="G2779">
        <v>35</v>
      </c>
      <c r="H2779" t="s">
        <v>1464</v>
      </c>
      <c r="I2779" t="s">
        <v>186</v>
      </c>
      <c r="J2779" t="s">
        <v>1478</v>
      </c>
      <c r="K2779" t="s">
        <v>1386</v>
      </c>
      <c r="L2779">
        <v>0</v>
      </c>
      <c r="M2779">
        <v>0</v>
      </c>
      <c r="N2779">
        <v>0</v>
      </c>
      <c r="O2779">
        <v>0</v>
      </c>
      <c r="P2779">
        <v>0</v>
      </c>
      <c r="Q2779">
        <v>0</v>
      </c>
      <c r="R2779" t="s">
        <v>531</v>
      </c>
      <c r="S2779" t="s">
        <v>531</v>
      </c>
      <c r="T2779" t="s">
        <v>531</v>
      </c>
      <c r="U2779" t="s">
        <v>531</v>
      </c>
      <c r="W2779" s="429">
        <f t="shared" si="57"/>
        <v>0</v>
      </c>
      <c r="X2779" s="429">
        <f t="shared" si="57"/>
        <v>0</v>
      </c>
      <c r="Y2779" s="429">
        <f t="shared" si="57"/>
        <v>0</v>
      </c>
      <c r="Z2779" s="429">
        <f t="shared" si="57"/>
        <v>0</v>
      </c>
      <c r="AA2779" s="429" t="s">
        <v>1296</v>
      </c>
    </row>
    <row r="2780" spans="1:27" x14ac:dyDescent="0.25">
      <c r="A2780" t="s">
        <v>149</v>
      </c>
      <c r="B2780" t="s">
        <v>186</v>
      </c>
      <c r="C2780" t="s">
        <v>1459</v>
      </c>
      <c r="D2780" t="s">
        <v>1384</v>
      </c>
      <c r="E2780" t="s">
        <v>1499</v>
      </c>
      <c r="F2780" t="s">
        <v>1293</v>
      </c>
      <c r="G2780">
        <v>35</v>
      </c>
      <c r="H2780" t="s">
        <v>1464</v>
      </c>
      <c r="I2780" t="s">
        <v>186</v>
      </c>
      <c r="J2780" t="s">
        <v>1478</v>
      </c>
      <c r="K2780" t="s">
        <v>1386</v>
      </c>
      <c r="L2780">
        <v>0</v>
      </c>
      <c r="M2780">
        <v>0</v>
      </c>
      <c r="N2780">
        <v>0</v>
      </c>
      <c r="O2780">
        <v>0</v>
      </c>
      <c r="P2780">
        <v>0</v>
      </c>
      <c r="Q2780">
        <v>0</v>
      </c>
      <c r="R2780" t="s">
        <v>531</v>
      </c>
      <c r="S2780" t="s">
        <v>531</v>
      </c>
      <c r="T2780" t="s">
        <v>531</v>
      </c>
      <c r="U2780" t="s">
        <v>531</v>
      </c>
      <c r="W2780" s="429">
        <f t="shared" si="57"/>
        <v>0</v>
      </c>
      <c r="X2780" s="429">
        <f t="shared" si="57"/>
        <v>0</v>
      </c>
      <c r="Y2780" s="429">
        <f t="shared" si="57"/>
        <v>0</v>
      </c>
      <c r="Z2780" s="429">
        <f t="shared" si="57"/>
        <v>0</v>
      </c>
      <c r="AA2780" s="429" t="s">
        <v>1296</v>
      </c>
    </row>
    <row r="2781" spans="1:27" x14ac:dyDescent="0.25">
      <c r="A2781" t="s">
        <v>149</v>
      </c>
      <c r="B2781" t="s">
        <v>186</v>
      </c>
      <c r="C2781" t="s">
        <v>1459</v>
      </c>
      <c r="D2781" t="s">
        <v>1384</v>
      </c>
      <c r="E2781" t="s">
        <v>1499</v>
      </c>
      <c r="F2781" t="s">
        <v>1293</v>
      </c>
      <c r="G2781">
        <v>35</v>
      </c>
      <c r="H2781" t="s">
        <v>1464</v>
      </c>
      <c r="I2781" t="s">
        <v>186</v>
      </c>
      <c r="J2781" t="s">
        <v>1478</v>
      </c>
      <c r="K2781" t="s">
        <v>1386</v>
      </c>
      <c r="L2781">
        <v>0</v>
      </c>
      <c r="M2781">
        <v>0</v>
      </c>
      <c r="N2781">
        <v>0</v>
      </c>
      <c r="O2781">
        <v>0</v>
      </c>
      <c r="P2781">
        <v>0</v>
      </c>
      <c r="Q2781">
        <v>0</v>
      </c>
      <c r="R2781" t="s">
        <v>531</v>
      </c>
      <c r="S2781" t="s">
        <v>531</v>
      </c>
      <c r="T2781" t="s">
        <v>531</v>
      </c>
      <c r="U2781" t="s">
        <v>531</v>
      </c>
      <c r="W2781" s="429">
        <f t="shared" si="57"/>
        <v>0</v>
      </c>
      <c r="X2781" s="429">
        <f t="shared" si="57"/>
        <v>0</v>
      </c>
      <c r="Y2781" s="429">
        <f t="shared" si="57"/>
        <v>0</v>
      </c>
      <c r="Z2781" s="429">
        <f t="shared" si="57"/>
        <v>0</v>
      </c>
      <c r="AA2781" s="429" t="s">
        <v>1296</v>
      </c>
    </row>
    <row r="2782" spans="1:27" x14ac:dyDescent="0.25">
      <c r="A2782" t="s">
        <v>149</v>
      </c>
      <c r="B2782" t="s">
        <v>186</v>
      </c>
      <c r="C2782" t="s">
        <v>1459</v>
      </c>
      <c r="D2782" t="s">
        <v>1384</v>
      </c>
      <c r="E2782" t="s">
        <v>1499</v>
      </c>
      <c r="F2782" t="s">
        <v>1293</v>
      </c>
      <c r="G2782">
        <v>35</v>
      </c>
      <c r="H2782" t="s">
        <v>1464</v>
      </c>
      <c r="I2782" t="s">
        <v>186</v>
      </c>
      <c r="J2782" t="s">
        <v>1478</v>
      </c>
      <c r="K2782" t="s">
        <v>1386</v>
      </c>
      <c r="L2782">
        <v>0</v>
      </c>
      <c r="M2782">
        <v>0</v>
      </c>
      <c r="N2782">
        <v>0</v>
      </c>
      <c r="O2782">
        <v>0</v>
      </c>
      <c r="P2782">
        <v>0</v>
      </c>
      <c r="Q2782">
        <v>0</v>
      </c>
      <c r="R2782" t="s">
        <v>531</v>
      </c>
      <c r="S2782" t="s">
        <v>531</v>
      </c>
      <c r="T2782" t="s">
        <v>531</v>
      </c>
      <c r="U2782" t="s">
        <v>531</v>
      </c>
      <c r="W2782" s="429">
        <f t="shared" si="57"/>
        <v>0</v>
      </c>
      <c r="X2782" s="429">
        <f t="shared" si="57"/>
        <v>0</v>
      </c>
      <c r="Y2782" s="429">
        <f t="shared" si="57"/>
        <v>0</v>
      </c>
      <c r="Z2782" s="429">
        <f t="shared" si="57"/>
        <v>0</v>
      </c>
      <c r="AA2782" s="429" t="s">
        <v>1296</v>
      </c>
    </row>
    <row r="2783" spans="1:27" x14ac:dyDescent="0.25">
      <c r="A2783" t="s">
        <v>149</v>
      </c>
      <c r="B2783" t="s">
        <v>186</v>
      </c>
      <c r="C2783" t="s">
        <v>1459</v>
      </c>
      <c r="D2783" t="s">
        <v>1384</v>
      </c>
      <c r="E2783" t="s">
        <v>1499</v>
      </c>
      <c r="F2783" t="s">
        <v>1293</v>
      </c>
      <c r="G2783">
        <v>35</v>
      </c>
      <c r="H2783" t="s">
        <v>1464</v>
      </c>
      <c r="I2783" t="s">
        <v>186</v>
      </c>
      <c r="J2783" t="s">
        <v>1478</v>
      </c>
      <c r="K2783" t="s">
        <v>1386</v>
      </c>
      <c r="L2783">
        <v>0</v>
      </c>
      <c r="M2783">
        <v>0</v>
      </c>
      <c r="N2783">
        <v>0</v>
      </c>
      <c r="O2783">
        <v>0</v>
      </c>
      <c r="P2783">
        <v>0</v>
      </c>
      <c r="Q2783">
        <v>0</v>
      </c>
      <c r="R2783" t="s">
        <v>531</v>
      </c>
      <c r="S2783" t="s">
        <v>531</v>
      </c>
      <c r="T2783" t="s">
        <v>531</v>
      </c>
      <c r="U2783" t="s">
        <v>531</v>
      </c>
      <c r="W2783" s="429">
        <f t="shared" si="57"/>
        <v>0</v>
      </c>
      <c r="X2783" s="429">
        <f t="shared" si="57"/>
        <v>0</v>
      </c>
      <c r="Y2783" s="429">
        <f t="shared" si="57"/>
        <v>0</v>
      </c>
      <c r="Z2783" s="429">
        <f t="shared" si="57"/>
        <v>0</v>
      </c>
      <c r="AA2783" s="429" t="s">
        <v>1296</v>
      </c>
    </row>
    <row r="2784" spans="1:27" x14ac:dyDescent="0.25">
      <c r="A2784" t="s">
        <v>149</v>
      </c>
      <c r="B2784" t="s">
        <v>186</v>
      </c>
      <c r="C2784" t="s">
        <v>1459</v>
      </c>
      <c r="D2784" t="s">
        <v>1384</v>
      </c>
      <c r="E2784" t="s">
        <v>1499</v>
      </c>
      <c r="F2784" t="s">
        <v>1293</v>
      </c>
      <c r="G2784">
        <v>35</v>
      </c>
      <c r="H2784" t="s">
        <v>1464</v>
      </c>
      <c r="I2784" t="s">
        <v>186</v>
      </c>
      <c r="J2784" t="s">
        <v>1478</v>
      </c>
      <c r="K2784" t="s">
        <v>1386</v>
      </c>
      <c r="L2784">
        <v>0</v>
      </c>
      <c r="M2784">
        <v>0</v>
      </c>
      <c r="N2784">
        <v>0</v>
      </c>
      <c r="O2784">
        <v>0</v>
      </c>
      <c r="P2784">
        <v>0</v>
      </c>
      <c r="Q2784">
        <v>0</v>
      </c>
      <c r="R2784" t="s">
        <v>531</v>
      </c>
      <c r="S2784" t="s">
        <v>531</v>
      </c>
      <c r="T2784" t="s">
        <v>531</v>
      </c>
      <c r="U2784" t="s">
        <v>531</v>
      </c>
      <c r="W2784" s="429">
        <f t="shared" si="57"/>
        <v>0</v>
      </c>
      <c r="X2784" s="429">
        <f t="shared" si="57"/>
        <v>0</v>
      </c>
      <c r="Y2784" s="429">
        <f t="shared" si="57"/>
        <v>0</v>
      </c>
      <c r="Z2784" s="429">
        <f t="shared" si="57"/>
        <v>0</v>
      </c>
      <c r="AA2784" s="429" t="s">
        <v>1296</v>
      </c>
    </row>
    <row r="2785" spans="1:27" x14ac:dyDescent="0.25">
      <c r="A2785" t="s">
        <v>149</v>
      </c>
      <c r="B2785" t="s">
        <v>186</v>
      </c>
      <c r="C2785" t="s">
        <v>1459</v>
      </c>
      <c r="D2785" t="s">
        <v>1384</v>
      </c>
      <c r="E2785" t="s">
        <v>1499</v>
      </c>
      <c r="F2785" t="s">
        <v>1293</v>
      </c>
      <c r="G2785">
        <v>35</v>
      </c>
      <c r="H2785" t="s">
        <v>1464</v>
      </c>
      <c r="I2785" t="s">
        <v>186</v>
      </c>
      <c r="J2785" t="s">
        <v>1478</v>
      </c>
      <c r="K2785" t="s">
        <v>1386</v>
      </c>
      <c r="L2785">
        <v>0</v>
      </c>
      <c r="M2785">
        <v>0</v>
      </c>
      <c r="N2785">
        <v>0</v>
      </c>
      <c r="O2785">
        <v>0</v>
      </c>
      <c r="P2785">
        <v>0</v>
      </c>
      <c r="Q2785">
        <v>0</v>
      </c>
      <c r="R2785" t="s">
        <v>531</v>
      </c>
      <c r="S2785" t="s">
        <v>531</v>
      </c>
      <c r="T2785" t="s">
        <v>531</v>
      </c>
      <c r="U2785" t="s">
        <v>531</v>
      </c>
      <c r="W2785" s="429">
        <f t="shared" si="57"/>
        <v>0</v>
      </c>
      <c r="X2785" s="429">
        <f t="shared" si="57"/>
        <v>0</v>
      </c>
      <c r="Y2785" s="429">
        <f t="shared" si="57"/>
        <v>0</v>
      </c>
      <c r="Z2785" s="429">
        <f t="shared" si="57"/>
        <v>0</v>
      </c>
      <c r="AA2785" s="429" t="s">
        <v>1296</v>
      </c>
    </row>
    <row r="2786" spans="1:27" x14ac:dyDescent="0.25">
      <c r="A2786" t="s">
        <v>149</v>
      </c>
      <c r="B2786" t="s">
        <v>186</v>
      </c>
      <c r="C2786" t="s">
        <v>1459</v>
      </c>
      <c r="D2786" t="s">
        <v>1384</v>
      </c>
      <c r="E2786" t="s">
        <v>1499</v>
      </c>
      <c r="F2786" t="s">
        <v>1293</v>
      </c>
      <c r="G2786">
        <v>35</v>
      </c>
      <c r="H2786" t="s">
        <v>1464</v>
      </c>
      <c r="I2786" t="s">
        <v>186</v>
      </c>
      <c r="J2786" t="s">
        <v>1478</v>
      </c>
      <c r="K2786" t="s">
        <v>1386</v>
      </c>
      <c r="L2786">
        <v>0</v>
      </c>
      <c r="M2786">
        <v>0</v>
      </c>
      <c r="N2786">
        <v>0</v>
      </c>
      <c r="O2786">
        <v>0</v>
      </c>
      <c r="P2786">
        <v>0</v>
      </c>
      <c r="Q2786">
        <v>0</v>
      </c>
      <c r="R2786" t="s">
        <v>531</v>
      </c>
      <c r="S2786" t="s">
        <v>531</v>
      </c>
      <c r="T2786" t="s">
        <v>531</v>
      </c>
      <c r="U2786" t="s">
        <v>531</v>
      </c>
      <c r="W2786" s="429">
        <f t="shared" si="57"/>
        <v>0</v>
      </c>
      <c r="X2786" s="429">
        <f t="shared" si="57"/>
        <v>0</v>
      </c>
      <c r="Y2786" s="429">
        <f t="shared" si="57"/>
        <v>0</v>
      </c>
      <c r="Z2786" s="429">
        <f t="shared" si="57"/>
        <v>0</v>
      </c>
      <c r="AA2786" s="429" t="s">
        <v>1296</v>
      </c>
    </row>
    <row r="2787" spans="1:27" x14ac:dyDescent="0.25">
      <c r="A2787" t="s">
        <v>149</v>
      </c>
      <c r="B2787" t="s">
        <v>186</v>
      </c>
      <c r="C2787" t="s">
        <v>1459</v>
      </c>
      <c r="D2787" t="s">
        <v>1384</v>
      </c>
      <c r="E2787" t="s">
        <v>1499</v>
      </c>
      <c r="F2787" t="s">
        <v>1293</v>
      </c>
      <c r="G2787">
        <v>35</v>
      </c>
      <c r="H2787" t="s">
        <v>1464</v>
      </c>
      <c r="I2787" t="s">
        <v>186</v>
      </c>
      <c r="J2787" t="s">
        <v>1478</v>
      </c>
      <c r="K2787" t="s">
        <v>1386</v>
      </c>
      <c r="L2787">
        <v>0</v>
      </c>
      <c r="M2787">
        <v>0</v>
      </c>
      <c r="N2787">
        <v>0</v>
      </c>
      <c r="O2787">
        <v>0</v>
      </c>
      <c r="P2787">
        <v>0</v>
      </c>
      <c r="Q2787">
        <v>0</v>
      </c>
      <c r="R2787" t="s">
        <v>531</v>
      </c>
      <c r="S2787" t="s">
        <v>531</v>
      </c>
      <c r="T2787" t="s">
        <v>531</v>
      </c>
      <c r="U2787" t="s">
        <v>531</v>
      </c>
      <c r="W2787" s="429">
        <f t="shared" si="57"/>
        <v>0</v>
      </c>
      <c r="X2787" s="429">
        <f t="shared" si="57"/>
        <v>0</v>
      </c>
      <c r="Y2787" s="429">
        <f t="shared" si="57"/>
        <v>0</v>
      </c>
      <c r="Z2787" s="429">
        <f t="shared" si="57"/>
        <v>0</v>
      </c>
      <c r="AA2787" s="429" t="s">
        <v>1296</v>
      </c>
    </row>
    <row r="2788" spans="1:27" x14ac:dyDescent="0.25">
      <c r="A2788" t="s">
        <v>149</v>
      </c>
      <c r="B2788" t="s">
        <v>186</v>
      </c>
      <c r="C2788" t="s">
        <v>1459</v>
      </c>
      <c r="D2788" t="s">
        <v>1384</v>
      </c>
      <c r="E2788" t="s">
        <v>1499</v>
      </c>
      <c r="F2788" t="s">
        <v>1293</v>
      </c>
      <c r="G2788">
        <v>35</v>
      </c>
      <c r="H2788" t="s">
        <v>1464</v>
      </c>
      <c r="I2788" t="s">
        <v>186</v>
      </c>
      <c r="J2788" t="s">
        <v>1478</v>
      </c>
      <c r="K2788" t="s">
        <v>1386</v>
      </c>
      <c r="L2788">
        <v>0</v>
      </c>
      <c r="M2788">
        <v>0</v>
      </c>
      <c r="N2788">
        <v>0</v>
      </c>
      <c r="O2788">
        <v>0</v>
      </c>
      <c r="P2788">
        <v>0</v>
      </c>
      <c r="Q2788">
        <v>0</v>
      </c>
      <c r="R2788" t="s">
        <v>531</v>
      </c>
      <c r="S2788" t="s">
        <v>531</v>
      </c>
      <c r="T2788" t="s">
        <v>531</v>
      </c>
      <c r="U2788" t="s">
        <v>531</v>
      </c>
      <c r="W2788" s="429">
        <f t="shared" si="57"/>
        <v>0</v>
      </c>
      <c r="X2788" s="429">
        <f t="shared" si="57"/>
        <v>0</v>
      </c>
      <c r="Y2788" s="429">
        <f t="shared" si="57"/>
        <v>0</v>
      </c>
      <c r="Z2788" s="429">
        <f t="shared" si="57"/>
        <v>0</v>
      </c>
      <c r="AA2788" s="429" t="s">
        <v>1296</v>
      </c>
    </row>
    <row r="2789" spans="1:27" x14ac:dyDescent="0.25">
      <c r="A2789" t="s">
        <v>149</v>
      </c>
      <c r="B2789" t="s">
        <v>186</v>
      </c>
      <c r="C2789" t="s">
        <v>1459</v>
      </c>
      <c r="D2789" t="s">
        <v>1384</v>
      </c>
      <c r="E2789" t="s">
        <v>1499</v>
      </c>
      <c r="F2789" t="s">
        <v>1293</v>
      </c>
      <c r="G2789">
        <v>35</v>
      </c>
      <c r="H2789" t="s">
        <v>1464</v>
      </c>
      <c r="I2789" t="s">
        <v>186</v>
      </c>
      <c r="J2789" t="s">
        <v>1478</v>
      </c>
      <c r="K2789" t="s">
        <v>1386</v>
      </c>
      <c r="L2789">
        <v>0</v>
      </c>
      <c r="M2789">
        <v>0</v>
      </c>
      <c r="N2789">
        <v>0</v>
      </c>
      <c r="O2789">
        <v>0</v>
      </c>
      <c r="P2789">
        <v>0</v>
      </c>
      <c r="Q2789">
        <v>0</v>
      </c>
      <c r="R2789" t="s">
        <v>531</v>
      </c>
      <c r="S2789" t="s">
        <v>531</v>
      </c>
      <c r="T2789" t="s">
        <v>531</v>
      </c>
      <c r="U2789" t="s">
        <v>531</v>
      </c>
      <c r="W2789" s="429">
        <f t="shared" si="57"/>
        <v>0</v>
      </c>
      <c r="X2789" s="429">
        <f t="shared" si="57"/>
        <v>0</v>
      </c>
      <c r="Y2789" s="429">
        <f t="shared" si="57"/>
        <v>0</v>
      </c>
      <c r="Z2789" s="429">
        <f t="shared" si="57"/>
        <v>0</v>
      </c>
      <c r="AA2789" s="429" t="s">
        <v>1296</v>
      </c>
    </row>
    <row r="2790" spans="1:27" x14ac:dyDescent="0.25">
      <c r="A2790" t="s">
        <v>149</v>
      </c>
      <c r="B2790" t="s">
        <v>186</v>
      </c>
      <c r="C2790" t="s">
        <v>1459</v>
      </c>
      <c r="D2790" t="s">
        <v>1384</v>
      </c>
      <c r="E2790" t="s">
        <v>1499</v>
      </c>
      <c r="F2790" t="s">
        <v>1293</v>
      </c>
      <c r="G2790">
        <v>35</v>
      </c>
      <c r="H2790" t="s">
        <v>1464</v>
      </c>
      <c r="I2790" t="s">
        <v>186</v>
      </c>
      <c r="J2790" t="s">
        <v>1478</v>
      </c>
      <c r="K2790" t="s">
        <v>1386</v>
      </c>
      <c r="L2790">
        <v>0</v>
      </c>
      <c r="M2790">
        <v>0</v>
      </c>
      <c r="N2790">
        <v>0</v>
      </c>
      <c r="O2790">
        <v>0</v>
      </c>
      <c r="P2790">
        <v>0</v>
      </c>
      <c r="Q2790">
        <v>0</v>
      </c>
      <c r="R2790" t="s">
        <v>531</v>
      </c>
      <c r="S2790" t="s">
        <v>531</v>
      </c>
      <c r="T2790" t="s">
        <v>531</v>
      </c>
      <c r="U2790" t="s">
        <v>531</v>
      </c>
      <c r="W2790" s="429">
        <f t="shared" si="57"/>
        <v>0</v>
      </c>
      <c r="X2790" s="429">
        <f t="shared" si="57"/>
        <v>0</v>
      </c>
      <c r="Y2790" s="429">
        <f t="shared" si="57"/>
        <v>0</v>
      </c>
      <c r="Z2790" s="429">
        <f t="shared" si="57"/>
        <v>0</v>
      </c>
      <c r="AA2790" s="429" t="s">
        <v>1296</v>
      </c>
    </row>
    <row r="2791" spans="1:27" x14ac:dyDescent="0.25">
      <c r="A2791" t="s">
        <v>149</v>
      </c>
      <c r="B2791" t="s">
        <v>186</v>
      </c>
      <c r="C2791" t="s">
        <v>1459</v>
      </c>
      <c r="D2791" t="s">
        <v>1384</v>
      </c>
      <c r="E2791" t="s">
        <v>1499</v>
      </c>
      <c r="F2791" t="s">
        <v>1293</v>
      </c>
      <c r="G2791">
        <v>35</v>
      </c>
      <c r="H2791" t="s">
        <v>1464</v>
      </c>
      <c r="I2791" t="s">
        <v>186</v>
      </c>
      <c r="J2791" t="s">
        <v>1478</v>
      </c>
      <c r="K2791" t="s">
        <v>1386</v>
      </c>
      <c r="L2791">
        <v>0</v>
      </c>
      <c r="M2791">
        <v>0</v>
      </c>
      <c r="N2791">
        <v>0</v>
      </c>
      <c r="O2791">
        <v>0</v>
      </c>
      <c r="P2791">
        <v>0</v>
      </c>
      <c r="Q2791">
        <v>0</v>
      </c>
      <c r="R2791" t="s">
        <v>531</v>
      </c>
      <c r="S2791" t="s">
        <v>531</v>
      </c>
      <c r="T2791" t="s">
        <v>531</v>
      </c>
      <c r="U2791" t="s">
        <v>531</v>
      </c>
      <c r="W2791" s="429">
        <f t="shared" si="57"/>
        <v>0</v>
      </c>
      <c r="X2791" s="429">
        <f t="shared" si="57"/>
        <v>0</v>
      </c>
      <c r="Y2791" s="429">
        <f t="shared" si="57"/>
        <v>0</v>
      </c>
      <c r="Z2791" s="429">
        <f t="shared" si="57"/>
        <v>0</v>
      </c>
      <c r="AA2791" s="429" t="s">
        <v>1296</v>
      </c>
    </row>
    <row r="2792" spans="1:27" x14ac:dyDescent="0.25">
      <c r="A2792" t="s">
        <v>149</v>
      </c>
      <c r="B2792" t="s">
        <v>186</v>
      </c>
      <c r="C2792" t="s">
        <v>1459</v>
      </c>
      <c r="D2792" t="s">
        <v>1384</v>
      </c>
      <c r="E2792" t="s">
        <v>1499</v>
      </c>
      <c r="F2792" t="s">
        <v>1293</v>
      </c>
      <c r="G2792">
        <v>35</v>
      </c>
      <c r="H2792" t="s">
        <v>1464</v>
      </c>
      <c r="I2792" t="s">
        <v>186</v>
      </c>
      <c r="J2792" t="s">
        <v>1478</v>
      </c>
      <c r="K2792" t="s">
        <v>1386</v>
      </c>
      <c r="L2792">
        <v>0</v>
      </c>
      <c r="M2792">
        <v>0</v>
      </c>
      <c r="N2792">
        <v>0</v>
      </c>
      <c r="O2792">
        <v>0</v>
      </c>
      <c r="P2792">
        <v>0</v>
      </c>
      <c r="Q2792">
        <v>0</v>
      </c>
      <c r="R2792" t="s">
        <v>531</v>
      </c>
      <c r="S2792" t="s">
        <v>531</v>
      </c>
      <c r="T2792" t="s">
        <v>531</v>
      </c>
      <c r="U2792" t="s">
        <v>531</v>
      </c>
      <c r="W2792" s="429">
        <f t="shared" si="57"/>
        <v>0</v>
      </c>
      <c r="X2792" s="429">
        <f t="shared" si="57"/>
        <v>0</v>
      </c>
      <c r="Y2792" s="429">
        <f t="shared" si="57"/>
        <v>0</v>
      </c>
      <c r="Z2792" s="429">
        <f t="shared" si="57"/>
        <v>0</v>
      </c>
      <c r="AA2792" s="429" t="s">
        <v>1296</v>
      </c>
    </row>
    <row r="2793" spans="1:27" x14ac:dyDescent="0.25">
      <c r="A2793" t="s">
        <v>149</v>
      </c>
      <c r="B2793" t="s">
        <v>186</v>
      </c>
      <c r="C2793" t="s">
        <v>1459</v>
      </c>
      <c r="D2793" t="s">
        <v>1384</v>
      </c>
      <c r="E2793" t="s">
        <v>1499</v>
      </c>
      <c r="F2793" t="s">
        <v>1293</v>
      </c>
      <c r="G2793">
        <v>35</v>
      </c>
      <c r="H2793" t="s">
        <v>1464</v>
      </c>
      <c r="I2793" t="s">
        <v>186</v>
      </c>
      <c r="J2793" t="s">
        <v>1478</v>
      </c>
      <c r="K2793" t="s">
        <v>1386</v>
      </c>
      <c r="L2793">
        <v>0</v>
      </c>
      <c r="M2793">
        <v>0</v>
      </c>
      <c r="N2793">
        <v>0</v>
      </c>
      <c r="O2793">
        <v>0</v>
      </c>
      <c r="P2793">
        <v>0</v>
      </c>
      <c r="Q2793">
        <v>0</v>
      </c>
      <c r="R2793" t="s">
        <v>531</v>
      </c>
      <c r="S2793" t="s">
        <v>531</v>
      </c>
      <c r="T2793" t="s">
        <v>531</v>
      </c>
      <c r="U2793" t="s">
        <v>531</v>
      </c>
      <c r="W2793" s="429">
        <f t="shared" si="57"/>
        <v>0</v>
      </c>
      <c r="X2793" s="429">
        <f t="shared" si="57"/>
        <v>0</v>
      </c>
      <c r="Y2793" s="429">
        <f t="shared" si="57"/>
        <v>0</v>
      </c>
      <c r="Z2793" s="429">
        <f t="shared" si="57"/>
        <v>0</v>
      </c>
      <c r="AA2793" s="429" t="s">
        <v>1296</v>
      </c>
    </row>
    <row r="2794" spans="1:27" x14ac:dyDescent="0.25">
      <c r="A2794" t="s">
        <v>149</v>
      </c>
      <c r="B2794" t="s">
        <v>186</v>
      </c>
      <c r="C2794" t="s">
        <v>1459</v>
      </c>
      <c r="D2794" t="s">
        <v>1384</v>
      </c>
      <c r="E2794" t="s">
        <v>1499</v>
      </c>
      <c r="F2794" t="s">
        <v>1293</v>
      </c>
      <c r="G2794">
        <v>35</v>
      </c>
      <c r="H2794" t="s">
        <v>1464</v>
      </c>
      <c r="I2794" t="s">
        <v>186</v>
      </c>
      <c r="J2794" t="s">
        <v>1478</v>
      </c>
      <c r="K2794" t="s">
        <v>1386</v>
      </c>
      <c r="L2794">
        <v>0</v>
      </c>
      <c r="M2794">
        <v>0</v>
      </c>
      <c r="N2794">
        <v>0</v>
      </c>
      <c r="O2794">
        <v>0</v>
      </c>
      <c r="P2794">
        <v>0</v>
      </c>
      <c r="Q2794">
        <v>0</v>
      </c>
      <c r="R2794" t="s">
        <v>531</v>
      </c>
      <c r="S2794" t="s">
        <v>531</v>
      </c>
      <c r="T2794" t="s">
        <v>531</v>
      </c>
      <c r="U2794" t="s">
        <v>531</v>
      </c>
      <c r="W2794" s="429">
        <f t="shared" si="57"/>
        <v>0</v>
      </c>
      <c r="X2794" s="429">
        <f t="shared" si="57"/>
        <v>0</v>
      </c>
      <c r="Y2794" s="429">
        <f t="shared" si="57"/>
        <v>0</v>
      </c>
      <c r="Z2794" s="429">
        <f t="shared" si="57"/>
        <v>0</v>
      </c>
      <c r="AA2794" s="429" t="s">
        <v>1296</v>
      </c>
    </row>
    <row r="2795" spans="1:27" x14ac:dyDescent="0.25">
      <c r="A2795" t="s">
        <v>149</v>
      </c>
      <c r="B2795" t="s">
        <v>186</v>
      </c>
      <c r="C2795" t="s">
        <v>1459</v>
      </c>
      <c r="D2795" t="s">
        <v>1384</v>
      </c>
      <c r="E2795" t="s">
        <v>1499</v>
      </c>
      <c r="F2795" t="s">
        <v>1293</v>
      </c>
      <c r="G2795">
        <v>35</v>
      </c>
      <c r="H2795" t="s">
        <v>1464</v>
      </c>
      <c r="I2795" t="s">
        <v>186</v>
      </c>
      <c r="J2795" t="s">
        <v>1478</v>
      </c>
      <c r="K2795" t="s">
        <v>1386</v>
      </c>
      <c r="L2795">
        <v>0</v>
      </c>
      <c r="M2795">
        <v>0</v>
      </c>
      <c r="N2795">
        <v>0</v>
      </c>
      <c r="O2795">
        <v>0</v>
      </c>
      <c r="P2795">
        <v>0</v>
      </c>
      <c r="Q2795">
        <v>0</v>
      </c>
      <c r="R2795" t="s">
        <v>531</v>
      </c>
      <c r="S2795" t="s">
        <v>531</v>
      </c>
      <c r="T2795" t="s">
        <v>531</v>
      </c>
      <c r="U2795" t="s">
        <v>531</v>
      </c>
      <c r="W2795" s="429">
        <f t="shared" si="57"/>
        <v>0</v>
      </c>
      <c r="X2795" s="429">
        <f t="shared" si="57"/>
        <v>0</v>
      </c>
      <c r="Y2795" s="429">
        <f t="shared" si="57"/>
        <v>0</v>
      </c>
      <c r="Z2795" s="429">
        <f t="shared" si="57"/>
        <v>0</v>
      </c>
      <c r="AA2795" s="429" t="s">
        <v>1296</v>
      </c>
    </row>
    <row r="2796" spans="1:27" x14ac:dyDescent="0.25">
      <c r="A2796" t="s">
        <v>149</v>
      </c>
      <c r="B2796" t="s">
        <v>186</v>
      </c>
      <c r="C2796" t="s">
        <v>1459</v>
      </c>
      <c r="D2796" t="s">
        <v>1384</v>
      </c>
      <c r="E2796" t="s">
        <v>1499</v>
      </c>
      <c r="F2796" t="s">
        <v>1293</v>
      </c>
      <c r="G2796">
        <v>35</v>
      </c>
      <c r="H2796" t="s">
        <v>1464</v>
      </c>
      <c r="I2796" t="s">
        <v>186</v>
      </c>
      <c r="J2796" t="s">
        <v>1478</v>
      </c>
      <c r="K2796" t="s">
        <v>1386</v>
      </c>
      <c r="L2796">
        <v>0</v>
      </c>
      <c r="M2796">
        <v>0</v>
      </c>
      <c r="N2796">
        <v>0</v>
      </c>
      <c r="O2796">
        <v>0</v>
      </c>
      <c r="P2796">
        <v>0</v>
      </c>
      <c r="Q2796">
        <v>0</v>
      </c>
      <c r="R2796" t="s">
        <v>531</v>
      </c>
      <c r="S2796" t="s">
        <v>531</v>
      </c>
      <c r="T2796" t="s">
        <v>531</v>
      </c>
      <c r="U2796" t="s">
        <v>531</v>
      </c>
      <c r="W2796" s="429">
        <f t="shared" si="57"/>
        <v>0</v>
      </c>
      <c r="X2796" s="429">
        <f t="shared" si="57"/>
        <v>0</v>
      </c>
      <c r="Y2796" s="429">
        <f t="shared" si="57"/>
        <v>0</v>
      </c>
      <c r="Z2796" s="429">
        <f t="shared" si="57"/>
        <v>0</v>
      </c>
      <c r="AA2796" s="429" t="s">
        <v>1296</v>
      </c>
    </row>
    <row r="2797" spans="1:27" x14ac:dyDescent="0.25">
      <c r="A2797" t="s">
        <v>149</v>
      </c>
      <c r="B2797" t="s">
        <v>186</v>
      </c>
      <c r="C2797" t="s">
        <v>1459</v>
      </c>
      <c r="D2797" t="s">
        <v>1384</v>
      </c>
      <c r="E2797" t="s">
        <v>1499</v>
      </c>
      <c r="F2797" t="s">
        <v>1293</v>
      </c>
      <c r="G2797">
        <v>35</v>
      </c>
      <c r="H2797" t="s">
        <v>1464</v>
      </c>
      <c r="I2797" t="s">
        <v>186</v>
      </c>
      <c r="J2797" t="s">
        <v>1478</v>
      </c>
      <c r="K2797" t="s">
        <v>1386</v>
      </c>
      <c r="L2797">
        <v>0</v>
      </c>
      <c r="M2797">
        <v>0</v>
      </c>
      <c r="N2797">
        <v>0</v>
      </c>
      <c r="O2797">
        <v>0</v>
      </c>
      <c r="P2797">
        <v>0</v>
      </c>
      <c r="Q2797">
        <v>0</v>
      </c>
      <c r="R2797" t="s">
        <v>531</v>
      </c>
      <c r="S2797" t="s">
        <v>531</v>
      </c>
      <c r="T2797" t="s">
        <v>531</v>
      </c>
      <c r="U2797" t="s">
        <v>531</v>
      </c>
      <c r="W2797" s="429">
        <f t="shared" si="57"/>
        <v>0</v>
      </c>
      <c r="X2797" s="429">
        <f t="shared" si="57"/>
        <v>0</v>
      </c>
      <c r="Y2797" s="429">
        <f t="shared" si="57"/>
        <v>0</v>
      </c>
      <c r="Z2797" s="429">
        <f t="shared" si="57"/>
        <v>0</v>
      </c>
      <c r="AA2797" s="429" t="s">
        <v>1296</v>
      </c>
    </row>
    <row r="2798" spans="1:27" x14ac:dyDescent="0.25">
      <c r="A2798" t="s">
        <v>149</v>
      </c>
      <c r="B2798" t="s">
        <v>186</v>
      </c>
      <c r="C2798" t="s">
        <v>1459</v>
      </c>
      <c r="D2798" t="s">
        <v>1384</v>
      </c>
      <c r="E2798" t="s">
        <v>1499</v>
      </c>
      <c r="F2798" t="s">
        <v>1293</v>
      </c>
      <c r="G2798">
        <v>35</v>
      </c>
      <c r="H2798" t="s">
        <v>1464</v>
      </c>
      <c r="I2798" t="s">
        <v>186</v>
      </c>
      <c r="J2798" t="s">
        <v>1478</v>
      </c>
      <c r="K2798" t="s">
        <v>1386</v>
      </c>
      <c r="L2798">
        <v>0</v>
      </c>
      <c r="M2798">
        <v>0</v>
      </c>
      <c r="N2798">
        <v>0</v>
      </c>
      <c r="O2798">
        <v>0</v>
      </c>
      <c r="P2798">
        <v>0</v>
      </c>
      <c r="Q2798">
        <v>0</v>
      </c>
      <c r="R2798" t="s">
        <v>531</v>
      </c>
      <c r="S2798" t="s">
        <v>531</v>
      </c>
      <c r="T2798" t="s">
        <v>531</v>
      </c>
      <c r="U2798" t="s">
        <v>531</v>
      </c>
      <c r="W2798" s="429">
        <f t="shared" si="57"/>
        <v>0</v>
      </c>
      <c r="X2798" s="429">
        <f t="shared" si="57"/>
        <v>0</v>
      </c>
      <c r="Y2798" s="429">
        <f t="shared" si="57"/>
        <v>0</v>
      </c>
      <c r="Z2798" s="429">
        <f t="shared" si="57"/>
        <v>0</v>
      </c>
      <c r="AA2798" s="429" t="s">
        <v>1296</v>
      </c>
    </row>
    <row r="2799" spans="1:27" x14ac:dyDescent="0.25">
      <c r="A2799" t="s">
        <v>149</v>
      </c>
      <c r="B2799" t="s">
        <v>186</v>
      </c>
      <c r="C2799" t="s">
        <v>1459</v>
      </c>
      <c r="D2799" t="s">
        <v>1384</v>
      </c>
      <c r="E2799" t="s">
        <v>1499</v>
      </c>
      <c r="F2799" t="s">
        <v>1293</v>
      </c>
      <c r="G2799">
        <v>35</v>
      </c>
      <c r="H2799" t="s">
        <v>1464</v>
      </c>
      <c r="I2799" t="s">
        <v>186</v>
      </c>
      <c r="J2799" t="s">
        <v>1478</v>
      </c>
      <c r="K2799" t="s">
        <v>1386</v>
      </c>
      <c r="L2799">
        <v>0</v>
      </c>
      <c r="M2799">
        <v>0</v>
      </c>
      <c r="N2799">
        <v>0</v>
      </c>
      <c r="O2799">
        <v>0</v>
      </c>
      <c r="P2799">
        <v>0</v>
      </c>
      <c r="Q2799">
        <v>0</v>
      </c>
      <c r="R2799" t="s">
        <v>531</v>
      </c>
      <c r="S2799" t="s">
        <v>531</v>
      </c>
      <c r="T2799" t="s">
        <v>531</v>
      </c>
      <c r="U2799" t="s">
        <v>531</v>
      </c>
      <c r="W2799" s="429">
        <f t="shared" si="57"/>
        <v>0</v>
      </c>
      <c r="X2799" s="429">
        <f t="shared" si="57"/>
        <v>0</v>
      </c>
      <c r="Y2799" s="429">
        <f t="shared" si="57"/>
        <v>0</v>
      </c>
      <c r="Z2799" s="429">
        <f t="shared" si="57"/>
        <v>0</v>
      </c>
      <c r="AA2799" s="429" t="s">
        <v>1296</v>
      </c>
    </row>
    <row r="2800" spans="1:27" x14ac:dyDescent="0.25">
      <c r="A2800" t="s">
        <v>149</v>
      </c>
      <c r="B2800" t="s">
        <v>186</v>
      </c>
      <c r="C2800" t="s">
        <v>1459</v>
      </c>
      <c r="D2800" t="s">
        <v>1384</v>
      </c>
      <c r="E2800" t="s">
        <v>1499</v>
      </c>
      <c r="F2800" t="s">
        <v>1293</v>
      </c>
      <c r="G2800">
        <v>35</v>
      </c>
      <c r="H2800" t="s">
        <v>1464</v>
      </c>
      <c r="I2800" t="s">
        <v>186</v>
      </c>
      <c r="J2800" t="s">
        <v>1478</v>
      </c>
      <c r="K2800" t="s">
        <v>1386</v>
      </c>
      <c r="L2800">
        <v>0</v>
      </c>
      <c r="M2800">
        <v>0</v>
      </c>
      <c r="N2800">
        <v>0</v>
      </c>
      <c r="O2800">
        <v>0</v>
      </c>
      <c r="P2800">
        <v>0</v>
      </c>
      <c r="Q2800">
        <v>0</v>
      </c>
      <c r="R2800" t="s">
        <v>531</v>
      </c>
      <c r="S2800" t="s">
        <v>531</v>
      </c>
      <c r="T2800" t="s">
        <v>531</v>
      </c>
      <c r="U2800" t="s">
        <v>531</v>
      </c>
      <c r="W2800" s="429">
        <f t="shared" si="57"/>
        <v>0</v>
      </c>
      <c r="X2800" s="429">
        <f t="shared" si="57"/>
        <v>0</v>
      </c>
      <c r="Y2800" s="429">
        <f t="shared" si="57"/>
        <v>0</v>
      </c>
      <c r="Z2800" s="429">
        <f t="shared" si="57"/>
        <v>0</v>
      </c>
      <c r="AA2800" s="429" t="s">
        <v>1296</v>
      </c>
    </row>
    <row r="2801" spans="1:27" x14ac:dyDescent="0.25">
      <c r="A2801" t="s">
        <v>149</v>
      </c>
      <c r="B2801" t="s">
        <v>186</v>
      </c>
      <c r="C2801" t="s">
        <v>1459</v>
      </c>
      <c r="D2801" t="s">
        <v>1384</v>
      </c>
      <c r="E2801" t="s">
        <v>1499</v>
      </c>
      <c r="F2801" t="s">
        <v>1293</v>
      </c>
      <c r="G2801">
        <v>35</v>
      </c>
      <c r="H2801" t="s">
        <v>1464</v>
      </c>
      <c r="I2801" t="s">
        <v>186</v>
      </c>
      <c r="J2801" t="s">
        <v>1478</v>
      </c>
      <c r="K2801" t="s">
        <v>1386</v>
      </c>
      <c r="L2801">
        <v>0</v>
      </c>
      <c r="M2801">
        <v>0</v>
      </c>
      <c r="N2801">
        <v>0</v>
      </c>
      <c r="O2801">
        <v>0</v>
      </c>
      <c r="P2801">
        <v>0</v>
      </c>
      <c r="Q2801">
        <v>0</v>
      </c>
      <c r="R2801" t="s">
        <v>531</v>
      </c>
      <c r="S2801" t="s">
        <v>531</v>
      </c>
      <c r="T2801" t="s">
        <v>531</v>
      </c>
      <c r="U2801" t="s">
        <v>531</v>
      </c>
      <c r="W2801" s="429">
        <f t="shared" si="57"/>
        <v>0</v>
      </c>
      <c r="X2801" s="429">
        <f t="shared" si="57"/>
        <v>0</v>
      </c>
      <c r="Y2801" s="429">
        <f t="shared" si="57"/>
        <v>0</v>
      </c>
      <c r="Z2801" s="429">
        <f t="shared" si="57"/>
        <v>0</v>
      </c>
      <c r="AA2801" s="429" t="s">
        <v>1296</v>
      </c>
    </row>
    <row r="2802" spans="1:27" x14ac:dyDescent="0.25">
      <c r="A2802" t="s">
        <v>149</v>
      </c>
      <c r="B2802" t="s">
        <v>186</v>
      </c>
      <c r="C2802" t="s">
        <v>1459</v>
      </c>
      <c r="D2802" t="s">
        <v>1384</v>
      </c>
      <c r="E2802" t="s">
        <v>1499</v>
      </c>
      <c r="F2802" t="s">
        <v>1293</v>
      </c>
      <c r="G2802">
        <v>35</v>
      </c>
      <c r="H2802" t="s">
        <v>1464</v>
      </c>
      <c r="I2802" t="s">
        <v>186</v>
      </c>
      <c r="J2802" t="s">
        <v>1478</v>
      </c>
      <c r="K2802" t="s">
        <v>1386</v>
      </c>
      <c r="L2802">
        <v>0</v>
      </c>
      <c r="M2802">
        <v>0</v>
      </c>
      <c r="N2802">
        <v>0</v>
      </c>
      <c r="O2802">
        <v>0</v>
      </c>
      <c r="P2802">
        <v>0</v>
      </c>
      <c r="Q2802">
        <v>0</v>
      </c>
      <c r="R2802" t="s">
        <v>531</v>
      </c>
      <c r="S2802" t="s">
        <v>531</v>
      </c>
      <c r="T2802" t="s">
        <v>531</v>
      </c>
      <c r="U2802" t="s">
        <v>531</v>
      </c>
      <c r="W2802" s="429">
        <f t="shared" si="57"/>
        <v>0</v>
      </c>
      <c r="X2802" s="429">
        <f t="shared" si="57"/>
        <v>0</v>
      </c>
      <c r="Y2802" s="429">
        <f t="shared" si="57"/>
        <v>0</v>
      </c>
      <c r="Z2802" s="429">
        <f t="shared" si="57"/>
        <v>0</v>
      </c>
      <c r="AA2802" s="429" t="s">
        <v>1296</v>
      </c>
    </row>
    <row r="2803" spans="1:27" x14ac:dyDescent="0.25">
      <c r="A2803" t="s">
        <v>149</v>
      </c>
      <c r="B2803" t="s">
        <v>186</v>
      </c>
      <c r="C2803" t="s">
        <v>1459</v>
      </c>
      <c r="D2803" t="s">
        <v>1384</v>
      </c>
      <c r="E2803" t="s">
        <v>1499</v>
      </c>
      <c r="F2803" t="s">
        <v>1293</v>
      </c>
      <c r="G2803">
        <v>35</v>
      </c>
      <c r="H2803" t="s">
        <v>1464</v>
      </c>
      <c r="I2803" t="s">
        <v>186</v>
      </c>
      <c r="J2803" t="s">
        <v>1478</v>
      </c>
      <c r="K2803" t="s">
        <v>1386</v>
      </c>
      <c r="L2803">
        <v>0</v>
      </c>
      <c r="M2803">
        <v>0</v>
      </c>
      <c r="N2803">
        <v>0</v>
      </c>
      <c r="O2803">
        <v>0</v>
      </c>
      <c r="P2803">
        <v>0</v>
      </c>
      <c r="Q2803">
        <v>0</v>
      </c>
      <c r="R2803" t="s">
        <v>531</v>
      </c>
      <c r="S2803" t="s">
        <v>531</v>
      </c>
      <c r="T2803" t="s">
        <v>531</v>
      </c>
      <c r="U2803" t="s">
        <v>531</v>
      </c>
      <c r="W2803" s="429">
        <f t="shared" si="57"/>
        <v>0</v>
      </c>
      <c r="X2803" s="429">
        <f t="shared" si="57"/>
        <v>0</v>
      </c>
      <c r="Y2803" s="429">
        <f t="shared" si="57"/>
        <v>0</v>
      </c>
      <c r="Z2803" s="429">
        <f t="shared" si="57"/>
        <v>0</v>
      </c>
      <c r="AA2803" s="429" t="s">
        <v>1296</v>
      </c>
    </row>
    <row r="2804" spans="1:27" x14ac:dyDescent="0.25">
      <c r="A2804" t="s">
        <v>149</v>
      </c>
      <c r="B2804" t="s">
        <v>186</v>
      </c>
      <c r="C2804" t="s">
        <v>1459</v>
      </c>
      <c r="D2804" t="s">
        <v>1384</v>
      </c>
      <c r="E2804" t="s">
        <v>1499</v>
      </c>
      <c r="F2804" t="s">
        <v>1293</v>
      </c>
      <c r="G2804">
        <v>35</v>
      </c>
      <c r="H2804" t="s">
        <v>1464</v>
      </c>
      <c r="I2804" t="s">
        <v>186</v>
      </c>
      <c r="J2804" t="s">
        <v>1478</v>
      </c>
      <c r="K2804" t="s">
        <v>1386</v>
      </c>
      <c r="L2804">
        <v>0</v>
      </c>
      <c r="M2804">
        <v>0</v>
      </c>
      <c r="N2804">
        <v>0</v>
      </c>
      <c r="O2804">
        <v>0</v>
      </c>
      <c r="P2804">
        <v>0</v>
      </c>
      <c r="Q2804">
        <v>0</v>
      </c>
      <c r="R2804" t="s">
        <v>531</v>
      </c>
      <c r="S2804" t="s">
        <v>531</v>
      </c>
      <c r="T2804" t="s">
        <v>531</v>
      </c>
      <c r="U2804" t="s">
        <v>531</v>
      </c>
      <c r="W2804" s="429">
        <f t="shared" si="57"/>
        <v>0</v>
      </c>
      <c r="X2804" s="429">
        <f t="shared" si="57"/>
        <v>0</v>
      </c>
      <c r="Y2804" s="429">
        <f t="shared" si="57"/>
        <v>0</v>
      </c>
      <c r="Z2804" s="429">
        <f t="shared" si="57"/>
        <v>0</v>
      </c>
      <c r="AA2804" s="429" t="s">
        <v>1296</v>
      </c>
    </row>
    <row r="2805" spans="1:27" x14ac:dyDescent="0.25">
      <c r="A2805" t="s">
        <v>149</v>
      </c>
      <c r="B2805" t="s">
        <v>186</v>
      </c>
      <c r="C2805" t="s">
        <v>1459</v>
      </c>
      <c r="D2805" t="s">
        <v>1384</v>
      </c>
      <c r="E2805" t="s">
        <v>1499</v>
      </c>
      <c r="F2805" t="s">
        <v>1293</v>
      </c>
      <c r="G2805">
        <v>35</v>
      </c>
      <c r="H2805" t="s">
        <v>1464</v>
      </c>
      <c r="I2805" t="s">
        <v>186</v>
      </c>
      <c r="J2805" t="s">
        <v>1478</v>
      </c>
      <c r="K2805" t="s">
        <v>1386</v>
      </c>
      <c r="L2805">
        <v>0</v>
      </c>
      <c r="M2805">
        <v>0</v>
      </c>
      <c r="N2805">
        <v>0</v>
      </c>
      <c r="O2805">
        <v>0</v>
      </c>
      <c r="P2805">
        <v>0</v>
      </c>
      <c r="Q2805">
        <v>0</v>
      </c>
      <c r="R2805" t="s">
        <v>531</v>
      </c>
      <c r="S2805" t="s">
        <v>531</v>
      </c>
      <c r="T2805" t="s">
        <v>531</v>
      </c>
      <c r="U2805" t="s">
        <v>531</v>
      </c>
      <c r="W2805" s="429">
        <f t="shared" si="57"/>
        <v>0</v>
      </c>
      <c r="X2805" s="429">
        <f t="shared" si="57"/>
        <v>0</v>
      </c>
      <c r="Y2805" s="429">
        <f t="shared" si="57"/>
        <v>0</v>
      </c>
      <c r="Z2805" s="429">
        <f t="shared" si="57"/>
        <v>0</v>
      </c>
      <c r="AA2805" s="429" t="s">
        <v>1296</v>
      </c>
    </row>
    <row r="2806" spans="1:27" x14ac:dyDescent="0.25">
      <c r="A2806" t="s">
        <v>149</v>
      </c>
      <c r="B2806" t="s">
        <v>186</v>
      </c>
      <c r="C2806" t="s">
        <v>1459</v>
      </c>
      <c r="D2806" t="s">
        <v>1384</v>
      </c>
      <c r="E2806" t="s">
        <v>1499</v>
      </c>
      <c r="F2806" t="s">
        <v>1293</v>
      </c>
      <c r="G2806">
        <v>35</v>
      </c>
      <c r="H2806" t="s">
        <v>1464</v>
      </c>
      <c r="I2806" t="s">
        <v>186</v>
      </c>
      <c r="J2806" t="s">
        <v>1478</v>
      </c>
      <c r="K2806" t="s">
        <v>1386</v>
      </c>
      <c r="L2806">
        <v>0</v>
      </c>
      <c r="M2806">
        <v>0</v>
      </c>
      <c r="N2806">
        <v>0</v>
      </c>
      <c r="O2806">
        <v>0</v>
      </c>
      <c r="P2806">
        <v>0</v>
      </c>
      <c r="Q2806">
        <v>0</v>
      </c>
      <c r="R2806" t="s">
        <v>531</v>
      </c>
      <c r="S2806" t="s">
        <v>531</v>
      </c>
      <c r="T2806" t="s">
        <v>531</v>
      </c>
      <c r="U2806" t="s">
        <v>531</v>
      </c>
      <c r="W2806" s="429">
        <f t="shared" si="57"/>
        <v>0</v>
      </c>
      <c r="X2806" s="429">
        <f t="shared" si="57"/>
        <v>0</v>
      </c>
      <c r="Y2806" s="429">
        <f t="shared" si="57"/>
        <v>0</v>
      </c>
      <c r="Z2806" s="429">
        <f t="shared" si="57"/>
        <v>0</v>
      </c>
      <c r="AA2806" s="429" t="s">
        <v>1296</v>
      </c>
    </row>
    <row r="2807" spans="1:27" x14ac:dyDescent="0.25">
      <c r="A2807" t="s">
        <v>149</v>
      </c>
      <c r="B2807" t="s">
        <v>186</v>
      </c>
      <c r="C2807" t="s">
        <v>1459</v>
      </c>
      <c r="D2807" t="s">
        <v>1384</v>
      </c>
      <c r="E2807" t="s">
        <v>1499</v>
      </c>
      <c r="F2807" t="s">
        <v>1293</v>
      </c>
      <c r="G2807">
        <v>35</v>
      </c>
      <c r="H2807" t="s">
        <v>1464</v>
      </c>
      <c r="I2807" t="s">
        <v>186</v>
      </c>
      <c r="J2807" t="s">
        <v>1478</v>
      </c>
      <c r="K2807" t="s">
        <v>1386</v>
      </c>
      <c r="L2807">
        <v>0</v>
      </c>
      <c r="M2807">
        <v>0</v>
      </c>
      <c r="N2807">
        <v>0</v>
      </c>
      <c r="O2807">
        <v>0</v>
      </c>
      <c r="P2807">
        <v>0</v>
      </c>
      <c r="Q2807">
        <v>0</v>
      </c>
      <c r="R2807" t="s">
        <v>531</v>
      </c>
      <c r="S2807" t="s">
        <v>531</v>
      </c>
      <c r="T2807" t="s">
        <v>531</v>
      </c>
      <c r="U2807" t="s">
        <v>531</v>
      </c>
      <c r="W2807" s="429">
        <f t="shared" si="57"/>
        <v>0</v>
      </c>
      <c r="X2807" s="429">
        <f t="shared" si="57"/>
        <v>0</v>
      </c>
      <c r="Y2807" s="429">
        <f t="shared" si="57"/>
        <v>0</v>
      </c>
      <c r="Z2807" s="429">
        <f t="shared" si="57"/>
        <v>0</v>
      </c>
      <c r="AA2807" s="429" t="s">
        <v>1296</v>
      </c>
    </row>
    <row r="2808" spans="1:27" x14ac:dyDescent="0.25">
      <c r="A2808" t="s">
        <v>149</v>
      </c>
      <c r="B2808" t="s">
        <v>186</v>
      </c>
      <c r="C2808" t="s">
        <v>1459</v>
      </c>
      <c r="D2808" t="s">
        <v>1384</v>
      </c>
      <c r="E2808" t="s">
        <v>1499</v>
      </c>
      <c r="F2808" t="s">
        <v>1293</v>
      </c>
      <c r="G2808">
        <v>35</v>
      </c>
      <c r="H2808" t="s">
        <v>1464</v>
      </c>
      <c r="I2808" t="s">
        <v>186</v>
      </c>
      <c r="J2808" t="s">
        <v>1478</v>
      </c>
      <c r="K2808" t="s">
        <v>1386</v>
      </c>
      <c r="L2808">
        <v>0</v>
      </c>
      <c r="M2808">
        <v>0</v>
      </c>
      <c r="N2808">
        <v>0</v>
      </c>
      <c r="O2808">
        <v>0</v>
      </c>
      <c r="P2808">
        <v>0</v>
      </c>
      <c r="Q2808">
        <v>0</v>
      </c>
      <c r="R2808" t="s">
        <v>531</v>
      </c>
      <c r="S2808" t="s">
        <v>531</v>
      </c>
      <c r="T2808" t="s">
        <v>531</v>
      </c>
      <c r="U2808" t="s">
        <v>531</v>
      </c>
      <c r="W2808" s="429">
        <f t="shared" si="57"/>
        <v>0</v>
      </c>
      <c r="X2808" s="429">
        <f t="shared" si="57"/>
        <v>0</v>
      </c>
      <c r="Y2808" s="429">
        <f t="shared" si="57"/>
        <v>0</v>
      </c>
      <c r="Z2808" s="429">
        <f t="shared" si="57"/>
        <v>0</v>
      </c>
      <c r="AA2808" s="429" t="s">
        <v>1296</v>
      </c>
    </row>
    <row r="2809" spans="1:27" x14ac:dyDescent="0.25">
      <c r="A2809" t="s">
        <v>149</v>
      </c>
      <c r="B2809" t="s">
        <v>186</v>
      </c>
      <c r="C2809" t="s">
        <v>1459</v>
      </c>
      <c r="D2809" t="s">
        <v>1384</v>
      </c>
      <c r="E2809" t="s">
        <v>1499</v>
      </c>
      <c r="F2809" t="s">
        <v>1293</v>
      </c>
      <c r="G2809">
        <v>35</v>
      </c>
      <c r="H2809" t="s">
        <v>1464</v>
      </c>
      <c r="I2809" t="s">
        <v>186</v>
      </c>
      <c r="J2809" t="s">
        <v>1478</v>
      </c>
      <c r="K2809" t="s">
        <v>1386</v>
      </c>
      <c r="L2809">
        <v>0</v>
      </c>
      <c r="M2809">
        <v>0</v>
      </c>
      <c r="N2809">
        <v>0</v>
      </c>
      <c r="O2809">
        <v>0</v>
      </c>
      <c r="P2809">
        <v>0</v>
      </c>
      <c r="Q2809">
        <v>0</v>
      </c>
      <c r="R2809" t="s">
        <v>531</v>
      </c>
      <c r="S2809" t="s">
        <v>531</v>
      </c>
      <c r="T2809" t="s">
        <v>531</v>
      </c>
      <c r="U2809" t="s">
        <v>531</v>
      </c>
      <c r="W2809" s="429">
        <f t="shared" si="57"/>
        <v>0</v>
      </c>
      <c r="X2809" s="429">
        <f t="shared" si="57"/>
        <v>0</v>
      </c>
      <c r="Y2809" s="429">
        <f t="shared" si="57"/>
        <v>0</v>
      </c>
      <c r="Z2809" s="429">
        <f t="shared" si="57"/>
        <v>0</v>
      </c>
      <c r="AA2809" s="429" t="s">
        <v>1296</v>
      </c>
    </row>
    <row r="2810" spans="1:27" x14ac:dyDescent="0.25">
      <c r="A2810" t="s">
        <v>149</v>
      </c>
      <c r="B2810" t="s">
        <v>186</v>
      </c>
      <c r="C2810" t="s">
        <v>1459</v>
      </c>
      <c r="D2810" t="s">
        <v>1384</v>
      </c>
      <c r="E2810" t="s">
        <v>1499</v>
      </c>
      <c r="F2810" t="s">
        <v>1293</v>
      </c>
      <c r="G2810">
        <v>35</v>
      </c>
      <c r="H2810" t="s">
        <v>1464</v>
      </c>
      <c r="I2810" t="s">
        <v>186</v>
      </c>
      <c r="J2810" t="s">
        <v>1478</v>
      </c>
      <c r="K2810" t="s">
        <v>1386</v>
      </c>
      <c r="L2810">
        <v>0</v>
      </c>
      <c r="M2810">
        <v>0</v>
      </c>
      <c r="N2810">
        <v>0</v>
      </c>
      <c r="O2810">
        <v>0</v>
      </c>
      <c r="P2810">
        <v>0</v>
      </c>
      <c r="Q2810">
        <v>0</v>
      </c>
      <c r="R2810" t="s">
        <v>531</v>
      </c>
      <c r="S2810" t="s">
        <v>531</v>
      </c>
      <c r="T2810" t="s">
        <v>531</v>
      </c>
      <c r="U2810" t="s">
        <v>531</v>
      </c>
      <c r="W2810" s="429">
        <f t="shared" si="57"/>
        <v>0</v>
      </c>
      <c r="X2810" s="429">
        <f t="shared" si="57"/>
        <v>0</v>
      </c>
      <c r="Y2810" s="429">
        <f t="shared" si="57"/>
        <v>0</v>
      </c>
      <c r="Z2810" s="429">
        <f t="shared" si="57"/>
        <v>0</v>
      </c>
      <c r="AA2810" s="429" t="s">
        <v>1296</v>
      </c>
    </row>
    <row r="2811" spans="1:27" x14ac:dyDescent="0.25">
      <c r="A2811" t="s">
        <v>149</v>
      </c>
      <c r="B2811" t="s">
        <v>186</v>
      </c>
      <c r="C2811" t="s">
        <v>1459</v>
      </c>
      <c r="D2811" t="s">
        <v>1384</v>
      </c>
      <c r="E2811" t="s">
        <v>1499</v>
      </c>
      <c r="F2811" t="s">
        <v>1293</v>
      </c>
      <c r="G2811">
        <v>35</v>
      </c>
      <c r="H2811" t="s">
        <v>1464</v>
      </c>
      <c r="I2811" t="s">
        <v>186</v>
      </c>
      <c r="J2811" t="s">
        <v>1478</v>
      </c>
      <c r="K2811" t="s">
        <v>1386</v>
      </c>
      <c r="L2811">
        <v>0</v>
      </c>
      <c r="M2811">
        <v>0</v>
      </c>
      <c r="N2811">
        <v>0</v>
      </c>
      <c r="O2811">
        <v>0</v>
      </c>
      <c r="P2811">
        <v>0</v>
      </c>
      <c r="Q2811">
        <v>0</v>
      </c>
      <c r="R2811" t="s">
        <v>531</v>
      </c>
      <c r="S2811" t="s">
        <v>531</v>
      </c>
      <c r="T2811" t="s">
        <v>531</v>
      </c>
      <c r="U2811" t="s">
        <v>531</v>
      </c>
      <c r="W2811" s="429">
        <f t="shared" si="57"/>
        <v>0</v>
      </c>
      <c r="X2811" s="429">
        <f t="shared" si="57"/>
        <v>0</v>
      </c>
      <c r="Y2811" s="429">
        <f t="shared" si="57"/>
        <v>0</v>
      </c>
      <c r="Z2811" s="429">
        <f t="shared" si="57"/>
        <v>0</v>
      </c>
      <c r="AA2811" s="429" t="s">
        <v>1296</v>
      </c>
    </row>
    <row r="2812" spans="1:27" x14ac:dyDescent="0.25">
      <c r="A2812" t="s">
        <v>149</v>
      </c>
      <c r="B2812" t="s">
        <v>186</v>
      </c>
      <c r="C2812" t="s">
        <v>1459</v>
      </c>
      <c r="D2812" t="s">
        <v>1384</v>
      </c>
      <c r="E2812" t="s">
        <v>1499</v>
      </c>
      <c r="F2812" t="s">
        <v>1293</v>
      </c>
      <c r="G2812">
        <v>35</v>
      </c>
      <c r="H2812" t="s">
        <v>1464</v>
      </c>
      <c r="I2812" t="s">
        <v>186</v>
      </c>
      <c r="J2812" t="s">
        <v>1478</v>
      </c>
      <c r="K2812" t="s">
        <v>1386</v>
      </c>
      <c r="L2812">
        <v>0</v>
      </c>
      <c r="M2812">
        <v>0</v>
      </c>
      <c r="N2812">
        <v>0</v>
      </c>
      <c r="O2812">
        <v>0</v>
      </c>
      <c r="P2812">
        <v>0</v>
      </c>
      <c r="Q2812">
        <v>0</v>
      </c>
      <c r="R2812" t="s">
        <v>531</v>
      </c>
      <c r="S2812" t="s">
        <v>531</v>
      </c>
      <c r="T2812" t="s">
        <v>531</v>
      </c>
      <c r="U2812" t="s">
        <v>531</v>
      </c>
      <c r="W2812" s="429">
        <f t="shared" si="57"/>
        <v>0</v>
      </c>
      <c r="X2812" s="429">
        <f t="shared" si="57"/>
        <v>0</v>
      </c>
      <c r="Y2812" s="429">
        <f t="shared" si="57"/>
        <v>0</v>
      </c>
      <c r="Z2812" s="429">
        <f t="shared" si="57"/>
        <v>0</v>
      </c>
      <c r="AA2812" s="429" t="s">
        <v>1296</v>
      </c>
    </row>
    <row r="2813" spans="1:27" x14ac:dyDescent="0.25">
      <c r="A2813" t="s">
        <v>149</v>
      </c>
      <c r="B2813" t="s">
        <v>186</v>
      </c>
      <c r="C2813" t="s">
        <v>1459</v>
      </c>
      <c r="D2813" t="s">
        <v>1384</v>
      </c>
      <c r="E2813" t="s">
        <v>1499</v>
      </c>
      <c r="F2813" t="s">
        <v>1293</v>
      </c>
      <c r="G2813">
        <v>35</v>
      </c>
      <c r="H2813" t="s">
        <v>1464</v>
      </c>
      <c r="I2813" t="s">
        <v>186</v>
      </c>
      <c r="J2813" t="s">
        <v>1478</v>
      </c>
      <c r="K2813" t="s">
        <v>1386</v>
      </c>
      <c r="L2813">
        <v>0</v>
      </c>
      <c r="M2813">
        <v>0</v>
      </c>
      <c r="N2813">
        <v>0</v>
      </c>
      <c r="O2813">
        <v>0</v>
      </c>
      <c r="P2813">
        <v>0</v>
      </c>
      <c r="Q2813">
        <v>0</v>
      </c>
      <c r="R2813" t="s">
        <v>531</v>
      </c>
      <c r="S2813" t="s">
        <v>531</v>
      </c>
      <c r="T2813" t="s">
        <v>531</v>
      </c>
      <c r="U2813" t="s">
        <v>531</v>
      </c>
      <c r="W2813" s="429">
        <f t="shared" si="57"/>
        <v>0</v>
      </c>
      <c r="X2813" s="429">
        <f t="shared" si="57"/>
        <v>0</v>
      </c>
      <c r="Y2813" s="429">
        <f t="shared" si="57"/>
        <v>0</v>
      </c>
      <c r="Z2813" s="429">
        <f t="shared" si="57"/>
        <v>0</v>
      </c>
      <c r="AA2813" s="429" t="s">
        <v>1296</v>
      </c>
    </row>
    <row r="2814" spans="1:27" x14ac:dyDescent="0.25">
      <c r="A2814" t="s">
        <v>149</v>
      </c>
      <c r="B2814" t="s">
        <v>186</v>
      </c>
      <c r="C2814" t="s">
        <v>1459</v>
      </c>
      <c r="D2814" t="s">
        <v>1384</v>
      </c>
      <c r="E2814" t="s">
        <v>1499</v>
      </c>
      <c r="F2814" t="s">
        <v>1293</v>
      </c>
      <c r="G2814">
        <v>35</v>
      </c>
      <c r="H2814" t="s">
        <v>1464</v>
      </c>
      <c r="I2814" t="s">
        <v>186</v>
      </c>
      <c r="J2814" t="s">
        <v>1478</v>
      </c>
      <c r="K2814" t="s">
        <v>1386</v>
      </c>
      <c r="L2814">
        <v>0</v>
      </c>
      <c r="M2814">
        <v>0</v>
      </c>
      <c r="N2814">
        <v>0</v>
      </c>
      <c r="O2814">
        <v>0</v>
      </c>
      <c r="P2814">
        <v>0</v>
      </c>
      <c r="Q2814">
        <v>0</v>
      </c>
      <c r="R2814" t="s">
        <v>531</v>
      </c>
      <c r="S2814" t="s">
        <v>531</v>
      </c>
      <c r="T2814" t="s">
        <v>531</v>
      </c>
      <c r="U2814" t="s">
        <v>531</v>
      </c>
      <c r="W2814" s="429">
        <f t="shared" si="57"/>
        <v>0</v>
      </c>
      <c r="X2814" s="429">
        <f t="shared" si="57"/>
        <v>0</v>
      </c>
      <c r="Y2814" s="429">
        <f t="shared" si="57"/>
        <v>0</v>
      </c>
      <c r="Z2814" s="429">
        <f t="shared" ref="Z2814" si="58">IFERROR(U2814*1,0)</f>
        <v>0</v>
      </c>
      <c r="AA2814" s="429" t="s">
        <v>1296</v>
      </c>
    </row>
    <row r="2815" spans="1:27" x14ac:dyDescent="0.25">
      <c r="A2815" t="s">
        <v>149</v>
      </c>
      <c r="B2815" t="s">
        <v>186</v>
      </c>
      <c r="C2815" t="s">
        <v>1459</v>
      </c>
      <c r="D2815" t="s">
        <v>1384</v>
      </c>
      <c r="E2815" t="s">
        <v>1499</v>
      </c>
      <c r="F2815" t="s">
        <v>1293</v>
      </c>
      <c r="G2815">
        <v>35</v>
      </c>
      <c r="H2815" t="s">
        <v>1464</v>
      </c>
      <c r="I2815" t="s">
        <v>186</v>
      </c>
      <c r="J2815" t="s">
        <v>1478</v>
      </c>
      <c r="K2815" t="s">
        <v>1386</v>
      </c>
      <c r="L2815">
        <v>0</v>
      </c>
      <c r="M2815">
        <v>0</v>
      </c>
      <c r="N2815">
        <v>0</v>
      </c>
      <c r="O2815">
        <v>0</v>
      </c>
      <c r="P2815">
        <v>0</v>
      </c>
      <c r="Q2815">
        <v>0</v>
      </c>
      <c r="R2815" t="s">
        <v>531</v>
      </c>
      <c r="S2815" t="s">
        <v>531</v>
      </c>
      <c r="T2815" t="s">
        <v>531</v>
      </c>
      <c r="U2815" t="s">
        <v>531</v>
      </c>
      <c r="W2815" s="429">
        <f t="shared" ref="W2815:Z2878" si="59">IFERROR(R2815*1,0)</f>
        <v>0</v>
      </c>
      <c r="X2815" s="429">
        <f t="shared" si="59"/>
        <v>0</v>
      </c>
      <c r="Y2815" s="429">
        <f t="shared" si="59"/>
        <v>0</v>
      </c>
      <c r="Z2815" s="429">
        <f t="shared" si="59"/>
        <v>0</v>
      </c>
      <c r="AA2815" s="429" t="s">
        <v>1296</v>
      </c>
    </row>
    <row r="2816" spans="1:27" x14ac:dyDescent="0.25">
      <c r="A2816" t="s">
        <v>149</v>
      </c>
      <c r="B2816" t="s">
        <v>186</v>
      </c>
      <c r="C2816" t="s">
        <v>1459</v>
      </c>
      <c r="D2816" t="s">
        <v>1384</v>
      </c>
      <c r="E2816" t="s">
        <v>1499</v>
      </c>
      <c r="F2816" t="s">
        <v>1293</v>
      </c>
      <c r="G2816">
        <v>35</v>
      </c>
      <c r="H2816" t="s">
        <v>1464</v>
      </c>
      <c r="I2816" t="s">
        <v>186</v>
      </c>
      <c r="J2816" t="s">
        <v>1478</v>
      </c>
      <c r="K2816" t="s">
        <v>1386</v>
      </c>
      <c r="L2816">
        <v>0</v>
      </c>
      <c r="M2816">
        <v>0</v>
      </c>
      <c r="N2816">
        <v>0</v>
      </c>
      <c r="O2816">
        <v>0</v>
      </c>
      <c r="P2816">
        <v>0</v>
      </c>
      <c r="Q2816">
        <v>0</v>
      </c>
      <c r="R2816" t="s">
        <v>531</v>
      </c>
      <c r="S2816" t="s">
        <v>531</v>
      </c>
      <c r="T2816" t="s">
        <v>531</v>
      </c>
      <c r="U2816" t="s">
        <v>531</v>
      </c>
      <c r="W2816" s="429">
        <f t="shared" si="59"/>
        <v>0</v>
      </c>
      <c r="X2816" s="429">
        <f t="shared" si="59"/>
        <v>0</v>
      </c>
      <c r="Y2816" s="429">
        <f t="shared" si="59"/>
        <v>0</v>
      </c>
      <c r="Z2816" s="429">
        <f t="shared" si="59"/>
        <v>0</v>
      </c>
      <c r="AA2816" s="429" t="s">
        <v>1296</v>
      </c>
    </row>
    <row r="2817" spans="1:27" x14ac:dyDescent="0.25">
      <c r="A2817" t="s">
        <v>149</v>
      </c>
      <c r="B2817" t="s">
        <v>186</v>
      </c>
      <c r="C2817" t="s">
        <v>1459</v>
      </c>
      <c r="D2817" t="s">
        <v>1384</v>
      </c>
      <c r="E2817" t="s">
        <v>1499</v>
      </c>
      <c r="F2817" t="s">
        <v>1293</v>
      </c>
      <c r="G2817">
        <v>35</v>
      </c>
      <c r="H2817" t="s">
        <v>1464</v>
      </c>
      <c r="I2817" t="s">
        <v>186</v>
      </c>
      <c r="J2817" t="s">
        <v>1478</v>
      </c>
      <c r="K2817" t="s">
        <v>1386</v>
      </c>
      <c r="L2817">
        <v>0</v>
      </c>
      <c r="M2817">
        <v>0</v>
      </c>
      <c r="N2817">
        <v>0</v>
      </c>
      <c r="O2817">
        <v>0</v>
      </c>
      <c r="P2817">
        <v>0</v>
      </c>
      <c r="Q2817">
        <v>0</v>
      </c>
      <c r="R2817" t="s">
        <v>531</v>
      </c>
      <c r="S2817" t="s">
        <v>531</v>
      </c>
      <c r="T2817" t="s">
        <v>531</v>
      </c>
      <c r="U2817" t="s">
        <v>531</v>
      </c>
      <c r="W2817" s="429">
        <f t="shared" si="59"/>
        <v>0</v>
      </c>
      <c r="X2817" s="429">
        <f t="shared" si="59"/>
        <v>0</v>
      </c>
      <c r="Y2817" s="429">
        <f t="shared" si="59"/>
        <v>0</v>
      </c>
      <c r="Z2817" s="429">
        <f t="shared" si="59"/>
        <v>0</v>
      </c>
      <c r="AA2817" s="429" t="s">
        <v>1296</v>
      </c>
    </row>
    <row r="2818" spans="1:27" x14ac:dyDescent="0.25">
      <c r="A2818" t="s">
        <v>149</v>
      </c>
      <c r="B2818" t="s">
        <v>186</v>
      </c>
      <c r="C2818" t="s">
        <v>1459</v>
      </c>
      <c r="D2818" t="s">
        <v>1384</v>
      </c>
      <c r="E2818" t="s">
        <v>1499</v>
      </c>
      <c r="F2818" t="s">
        <v>1293</v>
      </c>
      <c r="G2818">
        <v>35</v>
      </c>
      <c r="H2818" t="s">
        <v>1464</v>
      </c>
      <c r="I2818" t="s">
        <v>186</v>
      </c>
      <c r="J2818" t="s">
        <v>1478</v>
      </c>
      <c r="K2818" t="s">
        <v>1386</v>
      </c>
      <c r="L2818">
        <v>0</v>
      </c>
      <c r="M2818">
        <v>0</v>
      </c>
      <c r="N2818">
        <v>0</v>
      </c>
      <c r="O2818">
        <v>0</v>
      </c>
      <c r="P2818">
        <v>0</v>
      </c>
      <c r="Q2818">
        <v>0</v>
      </c>
      <c r="R2818" t="s">
        <v>531</v>
      </c>
      <c r="S2818" t="s">
        <v>531</v>
      </c>
      <c r="T2818" t="s">
        <v>531</v>
      </c>
      <c r="U2818" t="s">
        <v>531</v>
      </c>
      <c r="W2818" s="429">
        <f t="shared" si="59"/>
        <v>0</v>
      </c>
      <c r="X2818" s="429">
        <f t="shared" si="59"/>
        <v>0</v>
      </c>
      <c r="Y2818" s="429">
        <f t="shared" si="59"/>
        <v>0</v>
      </c>
      <c r="Z2818" s="429">
        <f t="shared" si="59"/>
        <v>0</v>
      </c>
      <c r="AA2818" s="429" t="s">
        <v>1296</v>
      </c>
    </row>
    <row r="2819" spans="1:27" x14ac:dyDescent="0.25">
      <c r="A2819" t="s">
        <v>149</v>
      </c>
      <c r="B2819" t="s">
        <v>186</v>
      </c>
      <c r="C2819" t="s">
        <v>1459</v>
      </c>
      <c r="D2819" t="s">
        <v>1384</v>
      </c>
      <c r="E2819" t="s">
        <v>1499</v>
      </c>
      <c r="F2819" t="s">
        <v>1293</v>
      </c>
      <c r="G2819">
        <v>35</v>
      </c>
      <c r="H2819" t="s">
        <v>1464</v>
      </c>
      <c r="I2819" t="s">
        <v>186</v>
      </c>
      <c r="J2819" t="s">
        <v>1478</v>
      </c>
      <c r="K2819" t="s">
        <v>1386</v>
      </c>
      <c r="L2819">
        <v>0</v>
      </c>
      <c r="M2819">
        <v>0</v>
      </c>
      <c r="N2819">
        <v>0</v>
      </c>
      <c r="O2819">
        <v>0</v>
      </c>
      <c r="P2819">
        <v>0</v>
      </c>
      <c r="Q2819">
        <v>0</v>
      </c>
      <c r="R2819" t="s">
        <v>531</v>
      </c>
      <c r="S2819" t="s">
        <v>531</v>
      </c>
      <c r="T2819" t="s">
        <v>531</v>
      </c>
      <c r="U2819" t="s">
        <v>531</v>
      </c>
      <c r="W2819" s="429">
        <f t="shared" si="59"/>
        <v>0</v>
      </c>
      <c r="X2819" s="429">
        <f t="shared" si="59"/>
        <v>0</v>
      </c>
      <c r="Y2819" s="429">
        <f t="shared" si="59"/>
        <v>0</v>
      </c>
      <c r="Z2819" s="429">
        <f t="shared" si="59"/>
        <v>0</v>
      </c>
      <c r="AA2819" s="429" t="s">
        <v>1296</v>
      </c>
    </row>
    <row r="2820" spans="1:27" x14ac:dyDescent="0.25">
      <c r="A2820" t="s">
        <v>149</v>
      </c>
      <c r="B2820" t="s">
        <v>186</v>
      </c>
      <c r="C2820" t="s">
        <v>1459</v>
      </c>
      <c r="D2820" t="s">
        <v>1384</v>
      </c>
      <c r="E2820" t="s">
        <v>1499</v>
      </c>
      <c r="F2820" t="s">
        <v>1293</v>
      </c>
      <c r="G2820">
        <v>35</v>
      </c>
      <c r="H2820" t="s">
        <v>1464</v>
      </c>
      <c r="I2820" t="s">
        <v>186</v>
      </c>
      <c r="J2820" t="s">
        <v>1478</v>
      </c>
      <c r="K2820" t="s">
        <v>1386</v>
      </c>
      <c r="L2820">
        <v>0</v>
      </c>
      <c r="M2820">
        <v>0</v>
      </c>
      <c r="N2820">
        <v>0</v>
      </c>
      <c r="O2820">
        <v>0</v>
      </c>
      <c r="P2820">
        <v>0</v>
      </c>
      <c r="Q2820">
        <v>0</v>
      </c>
      <c r="R2820" t="s">
        <v>531</v>
      </c>
      <c r="S2820" t="s">
        <v>531</v>
      </c>
      <c r="T2820" t="s">
        <v>531</v>
      </c>
      <c r="U2820" t="s">
        <v>531</v>
      </c>
      <c r="W2820" s="429">
        <f t="shared" si="59"/>
        <v>0</v>
      </c>
      <c r="X2820" s="429">
        <f t="shared" si="59"/>
        <v>0</v>
      </c>
      <c r="Y2820" s="429">
        <f t="shared" si="59"/>
        <v>0</v>
      </c>
      <c r="Z2820" s="429">
        <f t="shared" si="59"/>
        <v>0</v>
      </c>
      <c r="AA2820" s="429" t="s">
        <v>1296</v>
      </c>
    </row>
    <row r="2821" spans="1:27" x14ac:dyDescent="0.25">
      <c r="A2821" t="s">
        <v>149</v>
      </c>
      <c r="B2821" t="s">
        <v>186</v>
      </c>
      <c r="C2821" t="s">
        <v>1459</v>
      </c>
      <c r="D2821" t="s">
        <v>1384</v>
      </c>
      <c r="E2821" t="s">
        <v>1499</v>
      </c>
      <c r="F2821" t="s">
        <v>1293</v>
      </c>
      <c r="G2821">
        <v>35</v>
      </c>
      <c r="H2821" t="s">
        <v>1464</v>
      </c>
      <c r="I2821" t="s">
        <v>186</v>
      </c>
      <c r="J2821" t="s">
        <v>1478</v>
      </c>
      <c r="K2821" t="s">
        <v>1386</v>
      </c>
      <c r="L2821">
        <v>0</v>
      </c>
      <c r="M2821">
        <v>0</v>
      </c>
      <c r="N2821">
        <v>0</v>
      </c>
      <c r="O2821">
        <v>0</v>
      </c>
      <c r="P2821">
        <v>0</v>
      </c>
      <c r="Q2821">
        <v>0</v>
      </c>
      <c r="R2821" t="s">
        <v>531</v>
      </c>
      <c r="S2821" t="s">
        <v>531</v>
      </c>
      <c r="T2821" t="s">
        <v>531</v>
      </c>
      <c r="U2821" t="s">
        <v>531</v>
      </c>
      <c r="W2821" s="429">
        <f t="shared" si="59"/>
        <v>0</v>
      </c>
      <c r="X2821" s="429">
        <f t="shared" si="59"/>
        <v>0</v>
      </c>
      <c r="Y2821" s="429">
        <f t="shared" si="59"/>
        <v>0</v>
      </c>
      <c r="Z2821" s="429">
        <f t="shared" si="59"/>
        <v>0</v>
      </c>
      <c r="AA2821" s="429" t="s">
        <v>1296</v>
      </c>
    </row>
    <row r="2822" spans="1:27" x14ac:dyDescent="0.25">
      <c r="A2822" t="s">
        <v>149</v>
      </c>
      <c r="B2822" t="s">
        <v>186</v>
      </c>
      <c r="C2822" t="s">
        <v>1459</v>
      </c>
      <c r="D2822" t="s">
        <v>1384</v>
      </c>
      <c r="E2822" t="s">
        <v>1499</v>
      </c>
      <c r="F2822" t="s">
        <v>1293</v>
      </c>
      <c r="G2822">
        <v>35</v>
      </c>
      <c r="H2822" t="s">
        <v>1464</v>
      </c>
      <c r="I2822" t="s">
        <v>186</v>
      </c>
      <c r="J2822" t="s">
        <v>1478</v>
      </c>
      <c r="K2822" t="s">
        <v>1386</v>
      </c>
      <c r="L2822">
        <v>0</v>
      </c>
      <c r="M2822">
        <v>0</v>
      </c>
      <c r="N2822">
        <v>0</v>
      </c>
      <c r="O2822">
        <v>0</v>
      </c>
      <c r="P2822">
        <v>0</v>
      </c>
      <c r="Q2822">
        <v>0</v>
      </c>
      <c r="R2822" t="s">
        <v>531</v>
      </c>
      <c r="S2822" t="s">
        <v>531</v>
      </c>
      <c r="T2822" t="s">
        <v>531</v>
      </c>
      <c r="U2822" t="s">
        <v>531</v>
      </c>
      <c r="W2822" s="429">
        <f t="shared" si="59"/>
        <v>0</v>
      </c>
      <c r="X2822" s="429">
        <f t="shared" si="59"/>
        <v>0</v>
      </c>
      <c r="Y2822" s="429">
        <f t="shared" si="59"/>
        <v>0</v>
      </c>
      <c r="Z2822" s="429">
        <f t="shared" si="59"/>
        <v>0</v>
      </c>
      <c r="AA2822" s="429" t="s">
        <v>1296</v>
      </c>
    </row>
    <row r="2823" spans="1:27" x14ac:dyDescent="0.25">
      <c r="A2823" t="s">
        <v>149</v>
      </c>
      <c r="B2823" t="s">
        <v>186</v>
      </c>
      <c r="C2823" t="s">
        <v>1459</v>
      </c>
      <c r="D2823" t="s">
        <v>1384</v>
      </c>
      <c r="E2823" t="s">
        <v>1499</v>
      </c>
      <c r="F2823" t="s">
        <v>1293</v>
      </c>
      <c r="G2823">
        <v>35</v>
      </c>
      <c r="H2823" t="s">
        <v>1464</v>
      </c>
      <c r="I2823" t="s">
        <v>186</v>
      </c>
      <c r="J2823" t="s">
        <v>1478</v>
      </c>
      <c r="K2823" t="s">
        <v>1386</v>
      </c>
      <c r="L2823">
        <v>0</v>
      </c>
      <c r="M2823">
        <v>0</v>
      </c>
      <c r="N2823">
        <v>0</v>
      </c>
      <c r="O2823">
        <v>0</v>
      </c>
      <c r="P2823">
        <v>0</v>
      </c>
      <c r="Q2823">
        <v>0</v>
      </c>
      <c r="R2823" t="s">
        <v>531</v>
      </c>
      <c r="S2823" t="s">
        <v>531</v>
      </c>
      <c r="T2823" t="s">
        <v>531</v>
      </c>
      <c r="U2823" t="s">
        <v>531</v>
      </c>
      <c r="W2823" s="429">
        <f t="shared" si="59"/>
        <v>0</v>
      </c>
      <c r="X2823" s="429">
        <f t="shared" si="59"/>
        <v>0</v>
      </c>
      <c r="Y2823" s="429">
        <f t="shared" si="59"/>
        <v>0</v>
      </c>
      <c r="Z2823" s="429">
        <f t="shared" si="59"/>
        <v>0</v>
      </c>
      <c r="AA2823" s="429" t="s">
        <v>1296</v>
      </c>
    </row>
    <row r="2824" spans="1:27" x14ac:dyDescent="0.25">
      <c r="A2824" t="s">
        <v>149</v>
      </c>
      <c r="B2824" t="s">
        <v>186</v>
      </c>
      <c r="C2824" t="s">
        <v>1459</v>
      </c>
      <c r="D2824" t="s">
        <v>1384</v>
      </c>
      <c r="E2824" t="s">
        <v>1499</v>
      </c>
      <c r="F2824" t="s">
        <v>1293</v>
      </c>
      <c r="G2824">
        <v>35</v>
      </c>
      <c r="H2824" t="s">
        <v>1464</v>
      </c>
      <c r="I2824" t="s">
        <v>186</v>
      </c>
      <c r="J2824" t="s">
        <v>1478</v>
      </c>
      <c r="K2824" t="s">
        <v>1386</v>
      </c>
      <c r="L2824">
        <v>0</v>
      </c>
      <c r="M2824">
        <v>0</v>
      </c>
      <c r="N2824">
        <v>0</v>
      </c>
      <c r="O2824">
        <v>0</v>
      </c>
      <c r="P2824">
        <v>0</v>
      </c>
      <c r="Q2824">
        <v>0</v>
      </c>
      <c r="R2824" t="s">
        <v>531</v>
      </c>
      <c r="S2824" t="s">
        <v>531</v>
      </c>
      <c r="T2824" t="s">
        <v>531</v>
      </c>
      <c r="U2824" t="s">
        <v>531</v>
      </c>
      <c r="W2824" s="429">
        <f t="shared" si="59"/>
        <v>0</v>
      </c>
      <c r="X2824" s="429">
        <f t="shared" si="59"/>
        <v>0</v>
      </c>
      <c r="Y2824" s="429">
        <f t="shared" si="59"/>
        <v>0</v>
      </c>
      <c r="Z2824" s="429">
        <f t="shared" si="59"/>
        <v>0</v>
      </c>
      <c r="AA2824" s="429" t="s">
        <v>1296</v>
      </c>
    </row>
    <row r="2825" spans="1:27" x14ac:dyDescent="0.25">
      <c r="A2825" t="s">
        <v>149</v>
      </c>
      <c r="B2825" t="s">
        <v>186</v>
      </c>
      <c r="C2825" t="s">
        <v>1459</v>
      </c>
      <c r="D2825" t="s">
        <v>1384</v>
      </c>
      <c r="E2825" t="s">
        <v>1499</v>
      </c>
      <c r="F2825" t="s">
        <v>1293</v>
      </c>
      <c r="G2825">
        <v>35</v>
      </c>
      <c r="H2825" t="s">
        <v>1464</v>
      </c>
      <c r="I2825" t="s">
        <v>186</v>
      </c>
      <c r="J2825" t="s">
        <v>1478</v>
      </c>
      <c r="K2825" t="s">
        <v>1386</v>
      </c>
      <c r="L2825">
        <v>0</v>
      </c>
      <c r="M2825">
        <v>0</v>
      </c>
      <c r="N2825">
        <v>0</v>
      </c>
      <c r="O2825">
        <v>0</v>
      </c>
      <c r="P2825">
        <v>0</v>
      </c>
      <c r="Q2825">
        <v>0</v>
      </c>
      <c r="R2825" t="s">
        <v>531</v>
      </c>
      <c r="S2825" t="s">
        <v>531</v>
      </c>
      <c r="T2825" t="s">
        <v>531</v>
      </c>
      <c r="U2825" t="s">
        <v>531</v>
      </c>
      <c r="W2825" s="429">
        <f t="shared" si="59"/>
        <v>0</v>
      </c>
      <c r="X2825" s="429">
        <f t="shared" si="59"/>
        <v>0</v>
      </c>
      <c r="Y2825" s="429">
        <f t="shared" si="59"/>
        <v>0</v>
      </c>
      <c r="Z2825" s="429">
        <f t="shared" si="59"/>
        <v>0</v>
      </c>
      <c r="AA2825" s="429" t="s">
        <v>1296</v>
      </c>
    </row>
    <row r="2826" spans="1:27" x14ac:dyDescent="0.25">
      <c r="A2826" t="s">
        <v>149</v>
      </c>
      <c r="B2826" t="s">
        <v>186</v>
      </c>
      <c r="C2826" t="s">
        <v>1459</v>
      </c>
      <c r="D2826" t="s">
        <v>1384</v>
      </c>
      <c r="E2826" t="s">
        <v>1499</v>
      </c>
      <c r="F2826" t="s">
        <v>1293</v>
      </c>
      <c r="G2826">
        <v>35</v>
      </c>
      <c r="H2826" t="s">
        <v>1464</v>
      </c>
      <c r="I2826" t="s">
        <v>186</v>
      </c>
      <c r="J2826" t="s">
        <v>1478</v>
      </c>
      <c r="K2826" t="s">
        <v>1386</v>
      </c>
      <c r="L2826">
        <v>0</v>
      </c>
      <c r="M2826">
        <v>0</v>
      </c>
      <c r="N2826">
        <v>0</v>
      </c>
      <c r="O2826">
        <v>0</v>
      </c>
      <c r="P2826">
        <v>0</v>
      </c>
      <c r="Q2826">
        <v>0</v>
      </c>
      <c r="R2826" t="s">
        <v>531</v>
      </c>
      <c r="S2826" t="s">
        <v>531</v>
      </c>
      <c r="T2826" t="s">
        <v>531</v>
      </c>
      <c r="U2826" t="s">
        <v>531</v>
      </c>
      <c r="W2826" s="429">
        <f t="shared" si="59"/>
        <v>0</v>
      </c>
      <c r="X2826" s="429">
        <f t="shared" si="59"/>
        <v>0</v>
      </c>
      <c r="Y2826" s="429">
        <f t="shared" si="59"/>
        <v>0</v>
      </c>
      <c r="Z2826" s="429">
        <f t="shared" si="59"/>
        <v>0</v>
      </c>
      <c r="AA2826" s="429" t="s">
        <v>1296</v>
      </c>
    </row>
    <row r="2827" spans="1:27" x14ac:dyDescent="0.25">
      <c r="A2827" t="s">
        <v>149</v>
      </c>
      <c r="B2827" t="s">
        <v>186</v>
      </c>
      <c r="C2827" t="s">
        <v>1459</v>
      </c>
      <c r="D2827" t="s">
        <v>1384</v>
      </c>
      <c r="E2827" t="s">
        <v>1499</v>
      </c>
      <c r="F2827" t="s">
        <v>1293</v>
      </c>
      <c r="G2827">
        <v>35</v>
      </c>
      <c r="H2827" t="s">
        <v>1464</v>
      </c>
      <c r="I2827" t="s">
        <v>186</v>
      </c>
      <c r="J2827" t="s">
        <v>1478</v>
      </c>
      <c r="K2827" t="s">
        <v>1386</v>
      </c>
      <c r="L2827">
        <v>0</v>
      </c>
      <c r="M2827">
        <v>0</v>
      </c>
      <c r="N2827">
        <v>0</v>
      </c>
      <c r="O2827">
        <v>0</v>
      </c>
      <c r="P2827">
        <v>0</v>
      </c>
      <c r="Q2827">
        <v>0</v>
      </c>
      <c r="R2827" t="s">
        <v>531</v>
      </c>
      <c r="S2827" t="s">
        <v>531</v>
      </c>
      <c r="T2827" t="s">
        <v>531</v>
      </c>
      <c r="U2827" t="s">
        <v>531</v>
      </c>
      <c r="W2827" s="429">
        <f t="shared" si="59"/>
        <v>0</v>
      </c>
      <c r="X2827" s="429">
        <f t="shared" si="59"/>
        <v>0</v>
      </c>
      <c r="Y2827" s="429">
        <f t="shared" si="59"/>
        <v>0</v>
      </c>
      <c r="Z2827" s="429">
        <f t="shared" si="59"/>
        <v>0</v>
      </c>
      <c r="AA2827" s="429" t="s">
        <v>1296</v>
      </c>
    </row>
    <row r="2828" spans="1:27" x14ac:dyDescent="0.25">
      <c r="A2828" t="s">
        <v>149</v>
      </c>
      <c r="B2828" t="s">
        <v>186</v>
      </c>
      <c r="C2828" t="s">
        <v>1459</v>
      </c>
      <c r="D2828" t="s">
        <v>1384</v>
      </c>
      <c r="E2828" t="s">
        <v>1499</v>
      </c>
      <c r="F2828" t="s">
        <v>1293</v>
      </c>
      <c r="G2828">
        <v>35</v>
      </c>
      <c r="H2828" t="s">
        <v>1464</v>
      </c>
      <c r="I2828" t="s">
        <v>186</v>
      </c>
      <c r="J2828" t="s">
        <v>1478</v>
      </c>
      <c r="K2828" t="s">
        <v>1386</v>
      </c>
      <c r="L2828">
        <v>0</v>
      </c>
      <c r="M2828">
        <v>0</v>
      </c>
      <c r="N2828">
        <v>0</v>
      </c>
      <c r="O2828">
        <v>0</v>
      </c>
      <c r="P2828">
        <v>0</v>
      </c>
      <c r="Q2828">
        <v>0</v>
      </c>
      <c r="R2828" t="s">
        <v>531</v>
      </c>
      <c r="S2828" t="s">
        <v>531</v>
      </c>
      <c r="T2828" t="s">
        <v>531</v>
      </c>
      <c r="U2828" t="s">
        <v>531</v>
      </c>
      <c r="W2828" s="429">
        <f t="shared" si="59"/>
        <v>0</v>
      </c>
      <c r="X2828" s="429">
        <f t="shared" si="59"/>
        <v>0</v>
      </c>
      <c r="Y2828" s="429">
        <f t="shared" si="59"/>
        <v>0</v>
      </c>
      <c r="Z2828" s="429">
        <f t="shared" si="59"/>
        <v>0</v>
      </c>
      <c r="AA2828" s="429" t="s">
        <v>1296</v>
      </c>
    </row>
    <row r="2829" spans="1:27" x14ac:dyDescent="0.25">
      <c r="A2829" t="s">
        <v>149</v>
      </c>
      <c r="B2829" t="s">
        <v>186</v>
      </c>
      <c r="C2829" t="s">
        <v>1459</v>
      </c>
      <c r="D2829" t="s">
        <v>1384</v>
      </c>
      <c r="E2829" t="s">
        <v>1499</v>
      </c>
      <c r="F2829" t="s">
        <v>1293</v>
      </c>
      <c r="G2829">
        <v>35</v>
      </c>
      <c r="H2829" t="s">
        <v>1464</v>
      </c>
      <c r="I2829" t="s">
        <v>186</v>
      </c>
      <c r="J2829" t="s">
        <v>1478</v>
      </c>
      <c r="K2829" t="s">
        <v>1386</v>
      </c>
      <c r="L2829">
        <v>0</v>
      </c>
      <c r="M2829">
        <v>0</v>
      </c>
      <c r="N2829">
        <v>0</v>
      </c>
      <c r="O2829">
        <v>0</v>
      </c>
      <c r="P2829">
        <v>0</v>
      </c>
      <c r="Q2829">
        <v>0</v>
      </c>
      <c r="R2829" t="s">
        <v>531</v>
      </c>
      <c r="S2829" t="s">
        <v>531</v>
      </c>
      <c r="T2829" t="s">
        <v>531</v>
      </c>
      <c r="U2829" t="s">
        <v>531</v>
      </c>
      <c r="W2829" s="429">
        <f t="shared" si="59"/>
        <v>0</v>
      </c>
      <c r="X2829" s="429">
        <f t="shared" si="59"/>
        <v>0</v>
      </c>
      <c r="Y2829" s="429">
        <f t="shared" si="59"/>
        <v>0</v>
      </c>
      <c r="Z2829" s="429">
        <f t="shared" si="59"/>
        <v>0</v>
      </c>
      <c r="AA2829" s="429" t="s">
        <v>1296</v>
      </c>
    </row>
    <row r="2830" spans="1:27" x14ac:dyDescent="0.25">
      <c r="A2830" t="s">
        <v>149</v>
      </c>
      <c r="B2830" t="s">
        <v>186</v>
      </c>
      <c r="C2830" t="s">
        <v>1459</v>
      </c>
      <c r="D2830" t="s">
        <v>1384</v>
      </c>
      <c r="E2830" t="s">
        <v>1499</v>
      </c>
      <c r="F2830" t="s">
        <v>1293</v>
      </c>
      <c r="G2830">
        <v>35</v>
      </c>
      <c r="H2830" t="s">
        <v>1464</v>
      </c>
      <c r="I2830" t="s">
        <v>186</v>
      </c>
      <c r="J2830" t="s">
        <v>1478</v>
      </c>
      <c r="K2830" t="s">
        <v>1386</v>
      </c>
      <c r="L2830">
        <v>0</v>
      </c>
      <c r="M2830">
        <v>0</v>
      </c>
      <c r="N2830">
        <v>0</v>
      </c>
      <c r="O2830">
        <v>0</v>
      </c>
      <c r="P2830">
        <v>0</v>
      </c>
      <c r="Q2830">
        <v>0</v>
      </c>
      <c r="R2830" t="s">
        <v>531</v>
      </c>
      <c r="S2830" t="s">
        <v>531</v>
      </c>
      <c r="T2830" t="s">
        <v>531</v>
      </c>
      <c r="U2830" t="s">
        <v>531</v>
      </c>
      <c r="W2830" s="429">
        <f t="shared" si="59"/>
        <v>0</v>
      </c>
      <c r="X2830" s="429">
        <f t="shared" si="59"/>
        <v>0</v>
      </c>
      <c r="Y2830" s="429">
        <f t="shared" si="59"/>
        <v>0</v>
      </c>
      <c r="Z2830" s="429">
        <f t="shared" si="59"/>
        <v>0</v>
      </c>
      <c r="AA2830" s="429" t="s">
        <v>1296</v>
      </c>
    </row>
    <row r="2831" spans="1:27" x14ac:dyDescent="0.25">
      <c r="A2831" t="s">
        <v>149</v>
      </c>
      <c r="B2831" t="s">
        <v>186</v>
      </c>
      <c r="C2831" t="s">
        <v>1459</v>
      </c>
      <c r="D2831" t="s">
        <v>1384</v>
      </c>
      <c r="E2831" t="s">
        <v>1499</v>
      </c>
      <c r="F2831" t="s">
        <v>1293</v>
      </c>
      <c r="G2831">
        <v>35</v>
      </c>
      <c r="H2831" t="s">
        <v>1464</v>
      </c>
      <c r="I2831" t="s">
        <v>186</v>
      </c>
      <c r="J2831" t="s">
        <v>1478</v>
      </c>
      <c r="K2831" t="s">
        <v>1386</v>
      </c>
      <c r="L2831">
        <v>0</v>
      </c>
      <c r="M2831">
        <v>0</v>
      </c>
      <c r="N2831">
        <v>0</v>
      </c>
      <c r="O2831">
        <v>0</v>
      </c>
      <c r="P2831">
        <v>0</v>
      </c>
      <c r="Q2831">
        <v>0</v>
      </c>
      <c r="R2831" t="s">
        <v>531</v>
      </c>
      <c r="S2831" t="s">
        <v>531</v>
      </c>
      <c r="T2831" t="s">
        <v>531</v>
      </c>
      <c r="U2831" t="s">
        <v>531</v>
      </c>
      <c r="W2831" s="429">
        <f t="shared" si="59"/>
        <v>0</v>
      </c>
      <c r="X2831" s="429">
        <f t="shared" si="59"/>
        <v>0</v>
      </c>
      <c r="Y2831" s="429">
        <f t="shared" si="59"/>
        <v>0</v>
      </c>
      <c r="Z2831" s="429">
        <f t="shared" si="59"/>
        <v>0</v>
      </c>
      <c r="AA2831" s="429" t="s">
        <v>1296</v>
      </c>
    </row>
    <row r="2832" spans="1:27" x14ac:dyDescent="0.25">
      <c r="A2832" t="s">
        <v>149</v>
      </c>
      <c r="B2832" t="s">
        <v>186</v>
      </c>
      <c r="C2832" t="s">
        <v>1459</v>
      </c>
      <c r="D2832" t="s">
        <v>1384</v>
      </c>
      <c r="E2832" t="s">
        <v>1499</v>
      </c>
      <c r="F2832" t="s">
        <v>1293</v>
      </c>
      <c r="G2832">
        <v>35</v>
      </c>
      <c r="H2832" t="s">
        <v>1464</v>
      </c>
      <c r="I2832" t="s">
        <v>186</v>
      </c>
      <c r="J2832" t="s">
        <v>1478</v>
      </c>
      <c r="K2832" t="s">
        <v>1386</v>
      </c>
      <c r="L2832">
        <v>0</v>
      </c>
      <c r="M2832">
        <v>0</v>
      </c>
      <c r="N2832">
        <v>0</v>
      </c>
      <c r="O2832">
        <v>0</v>
      </c>
      <c r="P2832">
        <v>0</v>
      </c>
      <c r="Q2832">
        <v>0</v>
      </c>
      <c r="R2832" t="s">
        <v>531</v>
      </c>
      <c r="S2832" t="s">
        <v>531</v>
      </c>
      <c r="T2832" t="s">
        <v>531</v>
      </c>
      <c r="U2832" t="s">
        <v>531</v>
      </c>
      <c r="W2832" s="429">
        <f t="shared" si="59"/>
        <v>0</v>
      </c>
      <c r="X2832" s="429">
        <f t="shared" si="59"/>
        <v>0</v>
      </c>
      <c r="Y2832" s="429">
        <f t="shared" si="59"/>
        <v>0</v>
      </c>
      <c r="Z2832" s="429">
        <f t="shared" si="59"/>
        <v>0</v>
      </c>
      <c r="AA2832" s="429" t="s">
        <v>1296</v>
      </c>
    </row>
    <row r="2833" spans="1:27" x14ac:dyDescent="0.25">
      <c r="A2833" t="s">
        <v>149</v>
      </c>
      <c r="B2833" t="s">
        <v>186</v>
      </c>
      <c r="C2833" t="s">
        <v>1459</v>
      </c>
      <c r="D2833" t="s">
        <v>1384</v>
      </c>
      <c r="E2833" t="s">
        <v>1499</v>
      </c>
      <c r="F2833" t="s">
        <v>1293</v>
      </c>
      <c r="G2833">
        <v>35</v>
      </c>
      <c r="H2833" t="s">
        <v>1464</v>
      </c>
      <c r="I2833" t="s">
        <v>186</v>
      </c>
      <c r="J2833" t="s">
        <v>1478</v>
      </c>
      <c r="K2833" t="s">
        <v>1386</v>
      </c>
      <c r="L2833">
        <v>0</v>
      </c>
      <c r="M2833">
        <v>0</v>
      </c>
      <c r="N2833">
        <v>0</v>
      </c>
      <c r="O2833">
        <v>0</v>
      </c>
      <c r="P2833">
        <v>0</v>
      </c>
      <c r="Q2833">
        <v>0</v>
      </c>
      <c r="R2833" t="s">
        <v>531</v>
      </c>
      <c r="S2833" t="s">
        <v>531</v>
      </c>
      <c r="T2833" t="s">
        <v>531</v>
      </c>
      <c r="U2833" t="s">
        <v>531</v>
      </c>
      <c r="W2833" s="429">
        <f t="shared" si="59"/>
        <v>0</v>
      </c>
      <c r="X2833" s="429">
        <f t="shared" si="59"/>
        <v>0</v>
      </c>
      <c r="Y2833" s="429">
        <f t="shared" si="59"/>
        <v>0</v>
      </c>
      <c r="Z2833" s="429">
        <f t="shared" si="59"/>
        <v>0</v>
      </c>
      <c r="AA2833" s="429" t="s">
        <v>1296</v>
      </c>
    </row>
    <row r="2834" spans="1:27" x14ac:dyDescent="0.25">
      <c r="A2834" t="s">
        <v>149</v>
      </c>
      <c r="B2834" t="s">
        <v>186</v>
      </c>
      <c r="C2834" t="s">
        <v>1459</v>
      </c>
      <c r="D2834" t="s">
        <v>1384</v>
      </c>
      <c r="E2834" t="s">
        <v>1499</v>
      </c>
      <c r="F2834" t="s">
        <v>1293</v>
      </c>
      <c r="G2834">
        <v>35</v>
      </c>
      <c r="H2834" t="s">
        <v>1464</v>
      </c>
      <c r="I2834" t="s">
        <v>186</v>
      </c>
      <c r="J2834" t="s">
        <v>1478</v>
      </c>
      <c r="K2834" t="s">
        <v>1386</v>
      </c>
      <c r="L2834">
        <v>0</v>
      </c>
      <c r="M2834">
        <v>0</v>
      </c>
      <c r="N2834">
        <v>0</v>
      </c>
      <c r="O2834">
        <v>0</v>
      </c>
      <c r="P2834">
        <v>0</v>
      </c>
      <c r="Q2834">
        <v>0</v>
      </c>
      <c r="R2834" t="s">
        <v>531</v>
      </c>
      <c r="S2834" t="s">
        <v>531</v>
      </c>
      <c r="T2834" t="s">
        <v>531</v>
      </c>
      <c r="U2834" t="s">
        <v>531</v>
      </c>
      <c r="W2834" s="429">
        <f t="shared" si="59"/>
        <v>0</v>
      </c>
      <c r="X2834" s="429">
        <f t="shared" si="59"/>
        <v>0</v>
      </c>
      <c r="Y2834" s="429">
        <f t="shared" si="59"/>
        <v>0</v>
      </c>
      <c r="Z2834" s="429">
        <f t="shared" si="59"/>
        <v>0</v>
      </c>
      <c r="AA2834" s="429" t="s">
        <v>1296</v>
      </c>
    </row>
    <row r="2835" spans="1:27" x14ac:dyDescent="0.25">
      <c r="A2835" t="s">
        <v>149</v>
      </c>
      <c r="B2835" t="s">
        <v>186</v>
      </c>
      <c r="C2835" t="s">
        <v>1459</v>
      </c>
      <c r="D2835" t="s">
        <v>1384</v>
      </c>
      <c r="E2835" t="s">
        <v>1499</v>
      </c>
      <c r="F2835" t="s">
        <v>1293</v>
      </c>
      <c r="G2835">
        <v>35</v>
      </c>
      <c r="H2835" t="s">
        <v>1464</v>
      </c>
      <c r="I2835" t="s">
        <v>186</v>
      </c>
      <c r="J2835" t="s">
        <v>1478</v>
      </c>
      <c r="K2835" t="s">
        <v>1386</v>
      </c>
      <c r="L2835">
        <v>0</v>
      </c>
      <c r="M2835">
        <v>0</v>
      </c>
      <c r="N2835">
        <v>0</v>
      </c>
      <c r="O2835">
        <v>0</v>
      </c>
      <c r="P2835">
        <v>0</v>
      </c>
      <c r="Q2835">
        <v>0</v>
      </c>
      <c r="R2835" t="s">
        <v>531</v>
      </c>
      <c r="S2835" t="s">
        <v>531</v>
      </c>
      <c r="T2835" t="s">
        <v>531</v>
      </c>
      <c r="U2835" t="s">
        <v>531</v>
      </c>
      <c r="W2835" s="429">
        <f t="shared" si="59"/>
        <v>0</v>
      </c>
      <c r="X2835" s="429">
        <f t="shared" si="59"/>
        <v>0</v>
      </c>
      <c r="Y2835" s="429">
        <f t="shared" si="59"/>
        <v>0</v>
      </c>
      <c r="Z2835" s="429">
        <f t="shared" si="59"/>
        <v>0</v>
      </c>
      <c r="AA2835" s="429" t="s">
        <v>1296</v>
      </c>
    </row>
    <row r="2836" spans="1:27" x14ac:dyDescent="0.25">
      <c r="A2836" t="s">
        <v>149</v>
      </c>
      <c r="B2836" t="s">
        <v>186</v>
      </c>
      <c r="C2836" t="s">
        <v>1459</v>
      </c>
      <c r="D2836" t="s">
        <v>1384</v>
      </c>
      <c r="E2836" t="s">
        <v>1499</v>
      </c>
      <c r="F2836" t="s">
        <v>1293</v>
      </c>
      <c r="G2836">
        <v>35</v>
      </c>
      <c r="H2836" t="s">
        <v>1464</v>
      </c>
      <c r="I2836" t="s">
        <v>186</v>
      </c>
      <c r="J2836" t="s">
        <v>1478</v>
      </c>
      <c r="K2836" t="s">
        <v>1386</v>
      </c>
      <c r="L2836">
        <v>0</v>
      </c>
      <c r="M2836">
        <v>0</v>
      </c>
      <c r="N2836">
        <v>0</v>
      </c>
      <c r="O2836">
        <v>0</v>
      </c>
      <c r="P2836">
        <v>0</v>
      </c>
      <c r="Q2836">
        <v>0</v>
      </c>
      <c r="R2836" t="s">
        <v>531</v>
      </c>
      <c r="S2836" t="s">
        <v>531</v>
      </c>
      <c r="T2836" t="s">
        <v>531</v>
      </c>
      <c r="U2836" t="s">
        <v>531</v>
      </c>
      <c r="W2836" s="429">
        <f t="shared" si="59"/>
        <v>0</v>
      </c>
      <c r="X2836" s="429">
        <f t="shared" si="59"/>
        <v>0</v>
      </c>
      <c r="Y2836" s="429">
        <f t="shared" si="59"/>
        <v>0</v>
      </c>
      <c r="Z2836" s="429">
        <f t="shared" si="59"/>
        <v>0</v>
      </c>
      <c r="AA2836" s="429" t="s">
        <v>1296</v>
      </c>
    </row>
    <row r="2837" spans="1:27" x14ac:dyDescent="0.25">
      <c r="A2837" t="s">
        <v>149</v>
      </c>
      <c r="B2837" t="s">
        <v>186</v>
      </c>
      <c r="C2837" t="s">
        <v>1459</v>
      </c>
      <c r="D2837" t="s">
        <v>1384</v>
      </c>
      <c r="E2837" t="s">
        <v>1499</v>
      </c>
      <c r="F2837" t="s">
        <v>1293</v>
      </c>
      <c r="G2837">
        <v>35</v>
      </c>
      <c r="H2837" t="s">
        <v>1464</v>
      </c>
      <c r="I2837" t="s">
        <v>186</v>
      </c>
      <c r="J2837" t="s">
        <v>1478</v>
      </c>
      <c r="K2837" t="s">
        <v>1386</v>
      </c>
      <c r="L2837">
        <v>0</v>
      </c>
      <c r="M2837">
        <v>0</v>
      </c>
      <c r="N2837">
        <v>0</v>
      </c>
      <c r="O2837">
        <v>0</v>
      </c>
      <c r="P2837">
        <v>0</v>
      </c>
      <c r="Q2837">
        <v>0</v>
      </c>
      <c r="R2837" t="s">
        <v>531</v>
      </c>
      <c r="S2837" t="s">
        <v>531</v>
      </c>
      <c r="T2837" t="s">
        <v>531</v>
      </c>
      <c r="U2837" t="s">
        <v>531</v>
      </c>
      <c r="W2837" s="429">
        <f t="shared" si="59"/>
        <v>0</v>
      </c>
      <c r="X2837" s="429">
        <f t="shared" si="59"/>
        <v>0</v>
      </c>
      <c r="Y2837" s="429">
        <f t="shared" si="59"/>
        <v>0</v>
      </c>
      <c r="Z2837" s="429">
        <f t="shared" si="59"/>
        <v>0</v>
      </c>
      <c r="AA2837" s="429" t="s">
        <v>1296</v>
      </c>
    </row>
    <row r="2838" spans="1:27" x14ac:dyDescent="0.25">
      <c r="A2838" t="s">
        <v>149</v>
      </c>
      <c r="B2838" t="s">
        <v>186</v>
      </c>
      <c r="C2838" t="s">
        <v>1459</v>
      </c>
      <c r="D2838" t="s">
        <v>1384</v>
      </c>
      <c r="E2838" t="s">
        <v>1499</v>
      </c>
      <c r="F2838" t="s">
        <v>1293</v>
      </c>
      <c r="G2838">
        <v>35</v>
      </c>
      <c r="H2838" t="s">
        <v>1464</v>
      </c>
      <c r="I2838" t="s">
        <v>186</v>
      </c>
      <c r="J2838" t="s">
        <v>1478</v>
      </c>
      <c r="K2838" t="s">
        <v>1386</v>
      </c>
      <c r="L2838">
        <v>0</v>
      </c>
      <c r="M2838">
        <v>0</v>
      </c>
      <c r="N2838">
        <v>0</v>
      </c>
      <c r="O2838">
        <v>0</v>
      </c>
      <c r="P2838">
        <v>0</v>
      </c>
      <c r="Q2838">
        <v>0</v>
      </c>
      <c r="R2838" t="s">
        <v>531</v>
      </c>
      <c r="S2838" t="s">
        <v>531</v>
      </c>
      <c r="T2838" t="s">
        <v>531</v>
      </c>
      <c r="U2838" t="s">
        <v>531</v>
      </c>
      <c r="W2838" s="429">
        <f t="shared" si="59"/>
        <v>0</v>
      </c>
      <c r="X2838" s="429">
        <f t="shared" si="59"/>
        <v>0</v>
      </c>
      <c r="Y2838" s="429">
        <f t="shared" si="59"/>
        <v>0</v>
      </c>
      <c r="Z2838" s="429">
        <f t="shared" si="59"/>
        <v>0</v>
      </c>
      <c r="AA2838" s="429" t="s">
        <v>1296</v>
      </c>
    </row>
    <row r="2839" spans="1:27" x14ac:dyDescent="0.25">
      <c r="A2839" t="s">
        <v>149</v>
      </c>
      <c r="B2839" t="s">
        <v>186</v>
      </c>
      <c r="C2839" t="s">
        <v>1459</v>
      </c>
      <c r="D2839" t="s">
        <v>1384</v>
      </c>
      <c r="E2839" t="s">
        <v>1499</v>
      </c>
      <c r="F2839" t="s">
        <v>1293</v>
      </c>
      <c r="G2839">
        <v>35</v>
      </c>
      <c r="H2839" t="s">
        <v>1464</v>
      </c>
      <c r="I2839" t="s">
        <v>186</v>
      </c>
      <c r="J2839" t="s">
        <v>1478</v>
      </c>
      <c r="K2839" t="s">
        <v>1386</v>
      </c>
      <c r="L2839">
        <v>0</v>
      </c>
      <c r="M2839">
        <v>0</v>
      </c>
      <c r="N2839">
        <v>0</v>
      </c>
      <c r="O2839">
        <v>0</v>
      </c>
      <c r="P2839">
        <v>0</v>
      </c>
      <c r="Q2839">
        <v>0</v>
      </c>
      <c r="R2839" t="s">
        <v>531</v>
      </c>
      <c r="S2839" t="s">
        <v>531</v>
      </c>
      <c r="T2839" t="s">
        <v>531</v>
      </c>
      <c r="U2839" t="s">
        <v>531</v>
      </c>
      <c r="W2839" s="429">
        <f t="shared" si="59"/>
        <v>0</v>
      </c>
      <c r="X2839" s="429">
        <f t="shared" si="59"/>
        <v>0</v>
      </c>
      <c r="Y2839" s="429">
        <f t="shared" si="59"/>
        <v>0</v>
      </c>
      <c r="Z2839" s="429">
        <f t="shared" si="59"/>
        <v>0</v>
      </c>
      <c r="AA2839" s="429" t="s">
        <v>1296</v>
      </c>
    </row>
    <row r="2840" spans="1:27" x14ac:dyDescent="0.25">
      <c r="A2840" t="s">
        <v>149</v>
      </c>
      <c r="B2840" t="s">
        <v>186</v>
      </c>
      <c r="C2840" t="s">
        <v>1459</v>
      </c>
      <c r="D2840" t="s">
        <v>1384</v>
      </c>
      <c r="E2840" t="s">
        <v>1499</v>
      </c>
      <c r="F2840" t="s">
        <v>1293</v>
      </c>
      <c r="G2840">
        <v>35</v>
      </c>
      <c r="H2840" t="s">
        <v>1464</v>
      </c>
      <c r="I2840" t="s">
        <v>186</v>
      </c>
      <c r="J2840" t="s">
        <v>1478</v>
      </c>
      <c r="K2840" t="s">
        <v>1386</v>
      </c>
      <c r="L2840">
        <v>0</v>
      </c>
      <c r="M2840">
        <v>0</v>
      </c>
      <c r="N2840">
        <v>0</v>
      </c>
      <c r="O2840">
        <v>0</v>
      </c>
      <c r="P2840">
        <v>0</v>
      </c>
      <c r="Q2840">
        <v>0</v>
      </c>
      <c r="R2840" t="s">
        <v>531</v>
      </c>
      <c r="S2840" t="s">
        <v>531</v>
      </c>
      <c r="T2840" t="s">
        <v>531</v>
      </c>
      <c r="U2840" t="s">
        <v>531</v>
      </c>
      <c r="W2840" s="429">
        <f t="shared" si="59"/>
        <v>0</v>
      </c>
      <c r="X2840" s="429">
        <f t="shared" si="59"/>
        <v>0</v>
      </c>
      <c r="Y2840" s="429">
        <f t="shared" si="59"/>
        <v>0</v>
      </c>
      <c r="Z2840" s="429">
        <f t="shared" si="59"/>
        <v>0</v>
      </c>
      <c r="AA2840" s="429" t="s">
        <v>1296</v>
      </c>
    </row>
    <row r="2841" spans="1:27" x14ac:dyDescent="0.25">
      <c r="A2841" t="s">
        <v>149</v>
      </c>
      <c r="B2841" t="s">
        <v>186</v>
      </c>
      <c r="C2841" t="s">
        <v>1459</v>
      </c>
      <c r="D2841" t="s">
        <v>1384</v>
      </c>
      <c r="E2841" t="s">
        <v>1499</v>
      </c>
      <c r="F2841" t="s">
        <v>1293</v>
      </c>
      <c r="G2841">
        <v>35</v>
      </c>
      <c r="H2841" t="s">
        <v>1464</v>
      </c>
      <c r="I2841" t="s">
        <v>186</v>
      </c>
      <c r="J2841" t="s">
        <v>1478</v>
      </c>
      <c r="K2841" t="s">
        <v>1386</v>
      </c>
      <c r="L2841">
        <v>0</v>
      </c>
      <c r="M2841">
        <v>0</v>
      </c>
      <c r="N2841">
        <v>0</v>
      </c>
      <c r="O2841">
        <v>0</v>
      </c>
      <c r="P2841">
        <v>0</v>
      </c>
      <c r="Q2841">
        <v>0</v>
      </c>
      <c r="R2841" t="s">
        <v>531</v>
      </c>
      <c r="S2841" t="s">
        <v>531</v>
      </c>
      <c r="T2841" t="s">
        <v>531</v>
      </c>
      <c r="U2841" t="s">
        <v>531</v>
      </c>
      <c r="W2841" s="429">
        <f t="shared" si="59"/>
        <v>0</v>
      </c>
      <c r="X2841" s="429">
        <f t="shared" si="59"/>
        <v>0</v>
      </c>
      <c r="Y2841" s="429">
        <f t="shared" si="59"/>
        <v>0</v>
      </c>
      <c r="Z2841" s="429">
        <f t="shared" si="59"/>
        <v>0</v>
      </c>
      <c r="AA2841" s="429" t="s">
        <v>1296</v>
      </c>
    </row>
    <row r="2842" spans="1:27" x14ac:dyDescent="0.25">
      <c r="A2842" t="s">
        <v>149</v>
      </c>
      <c r="B2842" t="s">
        <v>186</v>
      </c>
      <c r="C2842" t="s">
        <v>1459</v>
      </c>
      <c r="D2842" t="s">
        <v>1384</v>
      </c>
      <c r="E2842" t="s">
        <v>1499</v>
      </c>
      <c r="F2842" t="s">
        <v>1293</v>
      </c>
      <c r="G2842">
        <v>35</v>
      </c>
      <c r="H2842" t="s">
        <v>1464</v>
      </c>
      <c r="I2842" t="s">
        <v>186</v>
      </c>
      <c r="J2842" t="s">
        <v>1478</v>
      </c>
      <c r="K2842" t="s">
        <v>1386</v>
      </c>
      <c r="L2842">
        <v>0</v>
      </c>
      <c r="M2842">
        <v>0</v>
      </c>
      <c r="N2842">
        <v>0</v>
      </c>
      <c r="O2842">
        <v>0</v>
      </c>
      <c r="P2842">
        <v>0</v>
      </c>
      <c r="Q2842">
        <v>0</v>
      </c>
      <c r="R2842" t="s">
        <v>531</v>
      </c>
      <c r="S2842" t="s">
        <v>531</v>
      </c>
      <c r="T2842" t="s">
        <v>531</v>
      </c>
      <c r="U2842" t="s">
        <v>531</v>
      </c>
      <c r="W2842" s="429">
        <f t="shared" si="59"/>
        <v>0</v>
      </c>
      <c r="X2842" s="429">
        <f t="shared" si="59"/>
        <v>0</v>
      </c>
      <c r="Y2842" s="429">
        <f t="shared" si="59"/>
        <v>0</v>
      </c>
      <c r="Z2842" s="429">
        <f t="shared" si="59"/>
        <v>0</v>
      </c>
      <c r="AA2842" s="429" t="s">
        <v>1296</v>
      </c>
    </row>
    <row r="2843" spans="1:27" x14ac:dyDescent="0.25">
      <c r="A2843" t="s">
        <v>149</v>
      </c>
      <c r="B2843" t="s">
        <v>186</v>
      </c>
      <c r="C2843" t="s">
        <v>1459</v>
      </c>
      <c r="D2843" t="s">
        <v>1384</v>
      </c>
      <c r="E2843" t="s">
        <v>1499</v>
      </c>
      <c r="F2843" t="s">
        <v>1293</v>
      </c>
      <c r="G2843">
        <v>35</v>
      </c>
      <c r="H2843" t="s">
        <v>1464</v>
      </c>
      <c r="I2843" t="s">
        <v>186</v>
      </c>
      <c r="J2843" t="s">
        <v>1478</v>
      </c>
      <c r="K2843" t="s">
        <v>1386</v>
      </c>
      <c r="L2843">
        <v>0</v>
      </c>
      <c r="M2843">
        <v>0</v>
      </c>
      <c r="N2843">
        <v>0</v>
      </c>
      <c r="O2843">
        <v>0</v>
      </c>
      <c r="P2843">
        <v>0</v>
      </c>
      <c r="Q2843">
        <v>0</v>
      </c>
      <c r="R2843" t="s">
        <v>531</v>
      </c>
      <c r="S2843" t="s">
        <v>531</v>
      </c>
      <c r="T2843" t="s">
        <v>531</v>
      </c>
      <c r="U2843" t="s">
        <v>531</v>
      </c>
      <c r="W2843" s="429">
        <f t="shared" si="59"/>
        <v>0</v>
      </c>
      <c r="X2843" s="429">
        <f t="shared" si="59"/>
        <v>0</v>
      </c>
      <c r="Y2843" s="429">
        <f t="shared" si="59"/>
        <v>0</v>
      </c>
      <c r="Z2843" s="429">
        <f t="shared" si="59"/>
        <v>0</v>
      </c>
      <c r="AA2843" s="429" t="s">
        <v>1296</v>
      </c>
    </row>
    <row r="2844" spans="1:27" x14ac:dyDescent="0.25">
      <c r="A2844" t="s">
        <v>149</v>
      </c>
      <c r="B2844" t="s">
        <v>186</v>
      </c>
      <c r="C2844" t="s">
        <v>1459</v>
      </c>
      <c r="D2844" t="s">
        <v>1384</v>
      </c>
      <c r="E2844" t="s">
        <v>1499</v>
      </c>
      <c r="F2844" t="s">
        <v>1293</v>
      </c>
      <c r="G2844">
        <v>35</v>
      </c>
      <c r="H2844" t="s">
        <v>1464</v>
      </c>
      <c r="I2844" t="s">
        <v>186</v>
      </c>
      <c r="J2844" t="s">
        <v>1478</v>
      </c>
      <c r="K2844" t="s">
        <v>1386</v>
      </c>
      <c r="L2844">
        <v>0</v>
      </c>
      <c r="M2844">
        <v>0</v>
      </c>
      <c r="N2844">
        <v>0</v>
      </c>
      <c r="O2844">
        <v>0</v>
      </c>
      <c r="P2844">
        <v>0</v>
      </c>
      <c r="Q2844">
        <v>0</v>
      </c>
      <c r="R2844" t="s">
        <v>531</v>
      </c>
      <c r="S2844" t="s">
        <v>531</v>
      </c>
      <c r="T2844" t="s">
        <v>531</v>
      </c>
      <c r="U2844" t="s">
        <v>531</v>
      </c>
      <c r="W2844" s="429">
        <f t="shared" si="59"/>
        <v>0</v>
      </c>
      <c r="X2844" s="429">
        <f t="shared" si="59"/>
        <v>0</v>
      </c>
      <c r="Y2844" s="429">
        <f t="shared" si="59"/>
        <v>0</v>
      </c>
      <c r="Z2844" s="429">
        <f t="shared" si="59"/>
        <v>0</v>
      </c>
      <c r="AA2844" s="429" t="s">
        <v>1296</v>
      </c>
    </row>
    <row r="2845" spans="1:27" x14ac:dyDescent="0.25">
      <c r="A2845" t="s">
        <v>149</v>
      </c>
      <c r="B2845" t="s">
        <v>186</v>
      </c>
      <c r="C2845" t="s">
        <v>1459</v>
      </c>
      <c r="D2845" t="s">
        <v>1384</v>
      </c>
      <c r="E2845" t="s">
        <v>1499</v>
      </c>
      <c r="F2845" t="s">
        <v>1293</v>
      </c>
      <c r="G2845">
        <v>35</v>
      </c>
      <c r="H2845" t="s">
        <v>1464</v>
      </c>
      <c r="I2845" t="s">
        <v>186</v>
      </c>
      <c r="J2845" t="s">
        <v>1478</v>
      </c>
      <c r="K2845" t="s">
        <v>1386</v>
      </c>
      <c r="L2845">
        <v>0</v>
      </c>
      <c r="M2845">
        <v>0</v>
      </c>
      <c r="N2845">
        <v>0</v>
      </c>
      <c r="O2845">
        <v>0</v>
      </c>
      <c r="P2845">
        <v>0</v>
      </c>
      <c r="Q2845">
        <v>0</v>
      </c>
      <c r="R2845" t="s">
        <v>531</v>
      </c>
      <c r="S2845" t="s">
        <v>531</v>
      </c>
      <c r="T2845" t="s">
        <v>531</v>
      </c>
      <c r="U2845" t="s">
        <v>531</v>
      </c>
      <c r="W2845" s="429">
        <f t="shared" si="59"/>
        <v>0</v>
      </c>
      <c r="X2845" s="429">
        <f t="shared" si="59"/>
        <v>0</v>
      </c>
      <c r="Y2845" s="429">
        <f t="shared" si="59"/>
        <v>0</v>
      </c>
      <c r="Z2845" s="429">
        <f t="shared" si="59"/>
        <v>0</v>
      </c>
      <c r="AA2845" s="429" t="s">
        <v>1296</v>
      </c>
    </row>
    <row r="2846" spans="1:27" x14ac:dyDescent="0.25">
      <c r="A2846" t="s">
        <v>149</v>
      </c>
      <c r="B2846" t="s">
        <v>186</v>
      </c>
      <c r="C2846" t="s">
        <v>1459</v>
      </c>
      <c r="D2846" t="s">
        <v>1384</v>
      </c>
      <c r="E2846" t="s">
        <v>1499</v>
      </c>
      <c r="F2846" t="s">
        <v>1293</v>
      </c>
      <c r="G2846">
        <v>35</v>
      </c>
      <c r="H2846" t="s">
        <v>1464</v>
      </c>
      <c r="I2846" t="s">
        <v>186</v>
      </c>
      <c r="J2846" t="s">
        <v>1478</v>
      </c>
      <c r="K2846" t="s">
        <v>1386</v>
      </c>
      <c r="L2846">
        <v>0</v>
      </c>
      <c r="M2846">
        <v>0</v>
      </c>
      <c r="N2846">
        <v>0</v>
      </c>
      <c r="O2846">
        <v>0</v>
      </c>
      <c r="P2846">
        <v>0</v>
      </c>
      <c r="Q2846">
        <v>0</v>
      </c>
      <c r="R2846" t="s">
        <v>531</v>
      </c>
      <c r="S2846" t="s">
        <v>531</v>
      </c>
      <c r="T2846" t="s">
        <v>531</v>
      </c>
      <c r="U2846" t="s">
        <v>531</v>
      </c>
      <c r="W2846" s="429">
        <f t="shared" si="59"/>
        <v>0</v>
      </c>
      <c r="X2846" s="429">
        <f t="shared" si="59"/>
        <v>0</v>
      </c>
      <c r="Y2846" s="429">
        <f t="shared" si="59"/>
        <v>0</v>
      </c>
      <c r="Z2846" s="429">
        <f t="shared" si="59"/>
        <v>0</v>
      </c>
      <c r="AA2846" s="429" t="s">
        <v>1296</v>
      </c>
    </row>
    <row r="2847" spans="1:27" x14ac:dyDescent="0.25">
      <c r="A2847" t="s">
        <v>149</v>
      </c>
      <c r="B2847" t="s">
        <v>186</v>
      </c>
      <c r="C2847" t="s">
        <v>1459</v>
      </c>
      <c r="D2847" t="s">
        <v>1384</v>
      </c>
      <c r="E2847" t="s">
        <v>1499</v>
      </c>
      <c r="F2847" t="s">
        <v>1293</v>
      </c>
      <c r="G2847">
        <v>35</v>
      </c>
      <c r="H2847" t="s">
        <v>1464</v>
      </c>
      <c r="I2847" t="s">
        <v>186</v>
      </c>
      <c r="J2847" t="s">
        <v>1478</v>
      </c>
      <c r="K2847" t="s">
        <v>1386</v>
      </c>
      <c r="L2847">
        <v>0</v>
      </c>
      <c r="M2847">
        <v>0</v>
      </c>
      <c r="N2847">
        <v>0</v>
      </c>
      <c r="O2847">
        <v>0</v>
      </c>
      <c r="P2847">
        <v>0</v>
      </c>
      <c r="Q2847">
        <v>0</v>
      </c>
      <c r="R2847" t="s">
        <v>531</v>
      </c>
      <c r="S2847" t="s">
        <v>531</v>
      </c>
      <c r="T2847" t="s">
        <v>531</v>
      </c>
      <c r="U2847" t="s">
        <v>531</v>
      </c>
      <c r="W2847" s="429">
        <f t="shared" si="59"/>
        <v>0</v>
      </c>
      <c r="X2847" s="429">
        <f t="shared" si="59"/>
        <v>0</v>
      </c>
      <c r="Y2847" s="429">
        <f t="shared" si="59"/>
        <v>0</v>
      </c>
      <c r="Z2847" s="429">
        <f t="shared" si="59"/>
        <v>0</v>
      </c>
      <c r="AA2847" s="429" t="s">
        <v>1296</v>
      </c>
    </row>
    <row r="2848" spans="1:27" x14ac:dyDescent="0.25">
      <c r="A2848" t="s">
        <v>149</v>
      </c>
      <c r="B2848" t="s">
        <v>186</v>
      </c>
      <c r="C2848" t="s">
        <v>1459</v>
      </c>
      <c r="D2848" t="s">
        <v>1384</v>
      </c>
      <c r="E2848" t="s">
        <v>1499</v>
      </c>
      <c r="F2848" t="s">
        <v>1293</v>
      </c>
      <c r="G2848">
        <v>35</v>
      </c>
      <c r="H2848" t="s">
        <v>1464</v>
      </c>
      <c r="I2848" t="s">
        <v>186</v>
      </c>
      <c r="J2848" t="s">
        <v>1478</v>
      </c>
      <c r="K2848" t="s">
        <v>1386</v>
      </c>
      <c r="L2848">
        <v>0</v>
      </c>
      <c r="M2848">
        <v>0</v>
      </c>
      <c r="N2848">
        <v>0</v>
      </c>
      <c r="O2848">
        <v>0</v>
      </c>
      <c r="P2848">
        <v>0</v>
      </c>
      <c r="Q2848">
        <v>0</v>
      </c>
      <c r="R2848" t="s">
        <v>531</v>
      </c>
      <c r="S2848" t="s">
        <v>531</v>
      </c>
      <c r="T2848" t="s">
        <v>531</v>
      </c>
      <c r="U2848" t="s">
        <v>531</v>
      </c>
      <c r="W2848" s="429">
        <f t="shared" si="59"/>
        <v>0</v>
      </c>
      <c r="X2848" s="429">
        <f t="shared" si="59"/>
        <v>0</v>
      </c>
      <c r="Y2848" s="429">
        <f t="shared" si="59"/>
        <v>0</v>
      </c>
      <c r="Z2848" s="429">
        <f t="shared" si="59"/>
        <v>0</v>
      </c>
      <c r="AA2848" s="429" t="s">
        <v>1296</v>
      </c>
    </row>
    <row r="2849" spans="1:27" x14ac:dyDescent="0.25">
      <c r="A2849" t="s">
        <v>149</v>
      </c>
      <c r="B2849" t="s">
        <v>186</v>
      </c>
      <c r="C2849" t="s">
        <v>1459</v>
      </c>
      <c r="D2849" t="s">
        <v>1384</v>
      </c>
      <c r="E2849" t="s">
        <v>1499</v>
      </c>
      <c r="F2849" t="s">
        <v>1293</v>
      </c>
      <c r="G2849">
        <v>35</v>
      </c>
      <c r="H2849" t="s">
        <v>1464</v>
      </c>
      <c r="I2849" t="s">
        <v>186</v>
      </c>
      <c r="J2849" t="s">
        <v>1478</v>
      </c>
      <c r="K2849" t="s">
        <v>1386</v>
      </c>
      <c r="L2849">
        <v>0</v>
      </c>
      <c r="M2849">
        <v>0</v>
      </c>
      <c r="N2849">
        <v>0</v>
      </c>
      <c r="O2849">
        <v>0</v>
      </c>
      <c r="P2849">
        <v>0</v>
      </c>
      <c r="Q2849">
        <v>0</v>
      </c>
      <c r="R2849" t="s">
        <v>531</v>
      </c>
      <c r="S2849" t="s">
        <v>531</v>
      </c>
      <c r="T2849" t="s">
        <v>531</v>
      </c>
      <c r="U2849" t="s">
        <v>531</v>
      </c>
      <c r="W2849" s="429">
        <f t="shared" si="59"/>
        <v>0</v>
      </c>
      <c r="X2849" s="429">
        <f t="shared" si="59"/>
        <v>0</v>
      </c>
      <c r="Y2849" s="429">
        <f t="shared" si="59"/>
        <v>0</v>
      </c>
      <c r="Z2849" s="429">
        <f t="shared" si="59"/>
        <v>0</v>
      </c>
      <c r="AA2849" s="429" t="s">
        <v>1296</v>
      </c>
    </row>
    <row r="2850" spans="1:27" x14ac:dyDescent="0.25">
      <c r="A2850" t="s">
        <v>149</v>
      </c>
      <c r="B2850" t="s">
        <v>186</v>
      </c>
      <c r="C2850" t="s">
        <v>1459</v>
      </c>
      <c r="D2850" t="s">
        <v>1384</v>
      </c>
      <c r="E2850" t="s">
        <v>1499</v>
      </c>
      <c r="F2850" t="s">
        <v>1293</v>
      </c>
      <c r="G2850">
        <v>35</v>
      </c>
      <c r="H2850" t="s">
        <v>1464</v>
      </c>
      <c r="I2850" t="s">
        <v>186</v>
      </c>
      <c r="J2850" t="s">
        <v>1478</v>
      </c>
      <c r="K2850" t="s">
        <v>1386</v>
      </c>
      <c r="L2850">
        <v>0</v>
      </c>
      <c r="M2850">
        <v>0</v>
      </c>
      <c r="N2850">
        <v>0</v>
      </c>
      <c r="O2850">
        <v>0</v>
      </c>
      <c r="P2850">
        <v>0</v>
      </c>
      <c r="Q2850">
        <v>0</v>
      </c>
      <c r="R2850" t="s">
        <v>531</v>
      </c>
      <c r="S2850" t="s">
        <v>531</v>
      </c>
      <c r="T2850" t="s">
        <v>531</v>
      </c>
      <c r="U2850" t="s">
        <v>531</v>
      </c>
      <c r="W2850" s="429">
        <f t="shared" si="59"/>
        <v>0</v>
      </c>
      <c r="X2850" s="429">
        <f t="shared" si="59"/>
        <v>0</v>
      </c>
      <c r="Y2850" s="429">
        <f t="shared" si="59"/>
        <v>0</v>
      </c>
      <c r="Z2850" s="429">
        <f t="shared" si="59"/>
        <v>0</v>
      </c>
      <c r="AA2850" s="429" t="s">
        <v>1296</v>
      </c>
    </row>
    <row r="2851" spans="1:27" x14ac:dyDescent="0.25">
      <c r="A2851" t="s">
        <v>149</v>
      </c>
      <c r="B2851" t="s">
        <v>186</v>
      </c>
      <c r="C2851" t="s">
        <v>1459</v>
      </c>
      <c r="D2851" t="s">
        <v>1384</v>
      </c>
      <c r="E2851" t="s">
        <v>1499</v>
      </c>
      <c r="F2851" t="s">
        <v>1293</v>
      </c>
      <c r="G2851">
        <v>35</v>
      </c>
      <c r="H2851" t="s">
        <v>1464</v>
      </c>
      <c r="I2851" t="s">
        <v>186</v>
      </c>
      <c r="J2851" t="s">
        <v>1478</v>
      </c>
      <c r="K2851" t="s">
        <v>1386</v>
      </c>
      <c r="L2851">
        <v>0</v>
      </c>
      <c r="M2851">
        <v>0</v>
      </c>
      <c r="N2851">
        <v>0</v>
      </c>
      <c r="O2851">
        <v>0</v>
      </c>
      <c r="P2851">
        <v>0</v>
      </c>
      <c r="Q2851">
        <v>0</v>
      </c>
      <c r="R2851" t="s">
        <v>531</v>
      </c>
      <c r="S2851" t="s">
        <v>531</v>
      </c>
      <c r="T2851" t="s">
        <v>531</v>
      </c>
      <c r="U2851" t="s">
        <v>531</v>
      </c>
      <c r="W2851" s="429">
        <f t="shared" si="59"/>
        <v>0</v>
      </c>
      <c r="X2851" s="429">
        <f t="shared" si="59"/>
        <v>0</v>
      </c>
      <c r="Y2851" s="429">
        <f t="shared" si="59"/>
        <v>0</v>
      </c>
      <c r="Z2851" s="429">
        <f t="shared" si="59"/>
        <v>0</v>
      </c>
      <c r="AA2851" s="429" t="s">
        <v>1296</v>
      </c>
    </row>
    <row r="2852" spans="1:27" x14ac:dyDescent="0.25">
      <c r="A2852" t="s">
        <v>149</v>
      </c>
      <c r="B2852" t="s">
        <v>186</v>
      </c>
      <c r="C2852" t="s">
        <v>1459</v>
      </c>
      <c r="D2852" t="s">
        <v>1384</v>
      </c>
      <c r="E2852" t="s">
        <v>1499</v>
      </c>
      <c r="F2852" t="s">
        <v>1293</v>
      </c>
      <c r="G2852">
        <v>35</v>
      </c>
      <c r="H2852" t="s">
        <v>1464</v>
      </c>
      <c r="I2852" t="s">
        <v>186</v>
      </c>
      <c r="J2852" t="s">
        <v>1478</v>
      </c>
      <c r="K2852" t="s">
        <v>1386</v>
      </c>
      <c r="L2852">
        <v>0</v>
      </c>
      <c r="M2852">
        <v>0</v>
      </c>
      <c r="N2852">
        <v>0</v>
      </c>
      <c r="O2852">
        <v>0</v>
      </c>
      <c r="P2852">
        <v>0</v>
      </c>
      <c r="Q2852">
        <v>0</v>
      </c>
      <c r="R2852" t="s">
        <v>531</v>
      </c>
      <c r="S2852" t="s">
        <v>531</v>
      </c>
      <c r="T2852" t="s">
        <v>531</v>
      </c>
      <c r="U2852" t="s">
        <v>531</v>
      </c>
      <c r="W2852" s="429">
        <f t="shared" si="59"/>
        <v>0</v>
      </c>
      <c r="X2852" s="429">
        <f t="shared" si="59"/>
        <v>0</v>
      </c>
      <c r="Y2852" s="429">
        <f t="shared" si="59"/>
        <v>0</v>
      </c>
      <c r="Z2852" s="429">
        <f t="shared" si="59"/>
        <v>0</v>
      </c>
      <c r="AA2852" s="429" t="s">
        <v>1296</v>
      </c>
    </row>
    <row r="2853" spans="1:27" x14ac:dyDescent="0.25">
      <c r="A2853" t="s">
        <v>149</v>
      </c>
      <c r="B2853" t="s">
        <v>186</v>
      </c>
      <c r="C2853" t="s">
        <v>1459</v>
      </c>
      <c r="D2853" t="s">
        <v>1384</v>
      </c>
      <c r="E2853" t="s">
        <v>1499</v>
      </c>
      <c r="F2853" t="s">
        <v>1293</v>
      </c>
      <c r="G2853">
        <v>35</v>
      </c>
      <c r="H2853" t="s">
        <v>1464</v>
      </c>
      <c r="I2853" t="s">
        <v>186</v>
      </c>
      <c r="J2853" t="s">
        <v>1478</v>
      </c>
      <c r="K2853" t="s">
        <v>1386</v>
      </c>
      <c r="L2853">
        <v>0</v>
      </c>
      <c r="M2853">
        <v>0</v>
      </c>
      <c r="N2853">
        <v>0</v>
      </c>
      <c r="O2853">
        <v>0</v>
      </c>
      <c r="P2853">
        <v>0</v>
      </c>
      <c r="Q2853">
        <v>0</v>
      </c>
      <c r="R2853" t="s">
        <v>531</v>
      </c>
      <c r="S2853" t="s">
        <v>531</v>
      </c>
      <c r="T2853" t="s">
        <v>531</v>
      </c>
      <c r="U2853" t="s">
        <v>531</v>
      </c>
      <c r="W2853" s="429">
        <f t="shared" si="59"/>
        <v>0</v>
      </c>
      <c r="X2853" s="429">
        <f t="shared" si="59"/>
        <v>0</v>
      </c>
      <c r="Y2853" s="429">
        <f t="shared" si="59"/>
        <v>0</v>
      </c>
      <c r="Z2853" s="429">
        <f t="shared" si="59"/>
        <v>0</v>
      </c>
      <c r="AA2853" s="429" t="s">
        <v>1296</v>
      </c>
    </row>
    <row r="2854" spans="1:27" x14ac:dyDescent="0.25">
      <c r="A2854" t="s">
        <v>149</v>
      </c>
      <c r="B2854" t="s">
        <v>186</v>
      </c>
      <c r="C2854" t="s">
        <v>1459</v>
      </c>
      <c r="D2854" t="s">
        <v>1384</v>
      </c>
      <c r="E2854" t="s">
        <v>1499</v>
      </c>
      <c r="F2854" t="s">
        <v>1293</v>
      </c>
      <c r="G2854">
        <v>35</v>
      </c>
      <c r="H2854" t="s">
        <v>1464</v>
      </c>
      <c r="I2854" t="s">
        <v>186</v>
      </c>
      <c r="J2854" t="s">
        <v>1478</v>
      </c>
      <c r="K2854" t="s">
        <v>1386</v>
      </c>
      <c r="L2854">
        <v>0</v>
      </c>
      <c r="M2854">
        <v>0</v>
      </c>
      <c r="N2854">
        <v>0</v>
      </c>
      <c r="O2854">
        <v>0</v>
      </c>
      <c r="P2854">
        <v>0</v>
      </c>
      <c r="Q2854">
        <v>0</v>
      </c>
      <c r="R2854" t="s">
        <v>531</v>
      </c>
      <c r="S2854" t="s">
        <v>531</v>
      </c>
      <c r="T2854" t="s">
        <v>531</v>
      </c>
      <c r="U2854" t="s">
        <v>531</v>
      </c>
      <c r="W2854" s="429">
        <f t="shared" si="59"/>
        <v>0</v>
      </c>
      <c r="X2854" s="429">
        <f t="shared" si="59"/>
        <v>0</v>
      </c>
      <c r="Y2854" s="429">
        <f t="shared" si="59"/>
        <v>0</v>
      </c>
      <c r="Z2854" s="429">
        <f t="shared" si="59"/>
        <v>0</v>
      </c>
      <c r="AA2854" s="429" t="s">
        <v>1296</v>
      </c>
    </row>
    <row r="2855" spans="1:27" x14ac:dyDescent="0.25">
      <c r="A2855" t="s">
        <v>149</v>
      </c>
      <c r="B2855" t="s">
        <v>186</v>
      </c>
      <c r="C2855" t="s">
        <v>1459</v>
      </c>
      <c r="D2855" t="s">
        <v>1384</v>
      </c>
      <c r="E2855" t="s">
        <v>1499</v>
      </c>
      <c r="F2855" t="s">
        <v>1293</v>
      </c>
      <c r="G2855">
        <v>35</v>
      </c>
      <c r="H2855" t="s">
        <v>1464</v>
      </c>
      <c r="I2855" t="s">
        <v>186</v>
      </c>
      <c r="J2855" t="s">
        <v>1478</v>
      </c>
      <c r="K2855" t="s">
        <v>1386</v>
      </c>
      <c r="L2855">
        <v>0</v>
      </c>
      <c r="M2855">
        <v>0</v>
      </c>
      <c r="N2855">
        <v>0</v>
      </c>
      <c r="O2855">
        <v>0</v>
      </c>
      <c r="P2855">
        <v>0</v>
      </c>
      <c r="Q2855">
        <v>0</v>
      </c>
      <c r="R2855" t="s">
        <v>531</v>
      </c>
      <c r="S2855" t="s">
        <v>531</v>
      </c>
      <c r="T2855" t="s">
        <v>531</v>
      </c>
      <c r="U2855" t="s">
        <v>531</v>
      </c>
      <c r="W2855" s="429">
        <f t="shared" si="59"/>
        <v>0</v>
      </c>
      <c r="X2855" s="429">
        <f t="shared" si="59"/>
        <v>0</v>
      </c>
      <c r="Y2855" s="429">
        <f t="shared" si="59"/>
        <v>0</v>
      </c>
      <c r="Z2855" s="429">
        <f t="shared" si="59"/>
        <v>0</v>
      </c>
      <c r="AA2855" s="429" t="s">
        <v>1296</v>
      </c>
    </row>
    <row r="2856" spans="1:27" x14ac:dyDescent="0.25">
      <c r="A2856" t="s">
        <v>149</v>
      </c>
      <c r="B2856" t="s">
        <v>186</v>
      </c>
      <c r="C2856" t="s">
        <v>1459</v>
      </c>
      <c r="D2856" t="s">
        <v>1384</v>
      </c>
      <c r="E2856" t="s">
        <v>1499</v>
      </c>
      <c r="F2856" t="s">
        <v>1293</v>
      </c>
      <c r="G2856">
        <v>35</v>
      </c>
      <c r="H2856" t="s">
        <v>1464</v>
      </c>
      <c r="I2856" t="s">
        <v>186</v>
      </c>
      <c r="J2856" t="s">
        <v>1478</v>
      </c>
      <c r="K2856" t="s">
        <v>1386</v>
      </c>
      <c r="L2856">
        <v>0</v>
      </c>
      <c r="M2856">
        <v>0</v>
      </c>
      <c r="N2856">
        <v>0</v>
      </c>
      <c r="O2856">
        <v>0</v>
      </c>
      <c r="P2856">
        <v>0</v>
      </c>
      <c r="Q2856">
        <v>0</v>
      </c>
      <c r="R2856" t="s">
        <v>531</v>
      </c>
      <c r="S2856" t="s">
        <v>531</v>
      </c>
      <c r="T2856" t="s">
        <v>531</v>
      </c>
      <c r="U2856" t="s">
        <v>531</v>
      </c>
      <c r="W2856" s="429">
        <f t="shared" si="59"/>
        <v>0</v>
      </c>
      <c r="X2856" s="429">
        <f t="shared" si="59"/>
        <v>0</v>
      </c>
      <c r="Y2856" s="429">
        <f t="shared" si="59"/>
        <v>0</v>
      </c>
      <c r="Z2856" s="429">
        <f t="shared" si="59"/>
        <v>0</v>
      </c>
      <c r="AA2856" s="429" t="s">
        <v>1296</v>
      </c>
    </row>
    <row r="2857" spans="1:27" x14ac:dyDescent="0.25">
      <c r="A2857" t="s">
        <v>149</v>
      </c>
      <c r="B2857" t="s">
        <v>186</v>
      </c>
      <c r="C2857" t="s">
        <v>1459</v>
      </c>
      <c r="D2857" t="s">
        <v>1384</v>
      </c>
      <c r="E2857" t="s">
        <v>1499</v>
      </c>
      <c r="F2857" t="s">
        <v>1293</v>
      </c>
      <c r="G2857">
        <v>35</v>
      </c>
      <c r="H2857" t="s">
        <v>1464</v>
      </c>
      <c r="I2857" t="s">
        <v>186</v>
      </c>
      <c r="J2857" t="s">
        <v>1478</v>
      </c>
      <c r="K2857" t="s">
        <v>1386</v>
      </c>
      <c r="L2857">
        <v>0</v>
      </c>
      <c r="M2857">
        <v>0</v>
      </c>
      <c r="N2857">
        <v>0</v>
      </c>
      <c r="O2857">
        <v>0</v>
      </c>
      <c r="P2857">
        <v>0</v>
      </c>
      <c r="Q2857">
        <v>0</v>
      </c>
      <c r="R2857" t="s">
        <v>531</v>
      </c>
      <c r="S2857" t="s">
        <v>531</v>
      </c>
      <c r="T2857" t="s">
        <v>531</v>
      </c>
      <c r="U2857" t="s">
        <v>531</v>
      </c>
      <c r="W2857" s="429">
        <f t="shared" si="59"/>
        <v>0</v>
      </c>
      <c r="X2857" s="429">
        <f t="shared" si="59"/>
        <v>0</v>
      </c>
      <c r="Y2857" s="429">
        <f t="shared" si="59"/>
        <v>0</v>
      </c>
      <c r="Z2857" s="429">
        <f t="shared" si="59"/>
        <v>0</v>
      </c>
      <c r="AA2857" s="429" t="s">
        <v>1296</v>
      </c>
    </row>
    <row r="2858" spans="1:27" x14ac:dyDescent="0.25">
      <c r="A2858" t="s">
        <v>149</v>
      </c>
      <c r="B2858" t="s">
        <v>186</v>
      </c>
      <c r="C2858" t="s">
        <v>1459</v>
      </c>
      <c r="D2858" t="s">
        <v>1384</v>
      </c>
      <c r="E2858" t="s">
        <v>1499</v>
      </c>
      <c r="F2858" t="s">
        <v>1293</v>
      </c>
      <c r="G2858">
        <v>35</v>
      </c>
      <c r="H2858" t="s">
        <v>1464</v>
      </c>
      <c r="I2858" t="s">
        <v>186</v>
      </c>
      <c r="J2858" t="s">
        <v>1478</v>
      </c>
      <c r="K2858" t="s">
        <v>1386</v>
      </c>
      <c r="L2858">
        <v>0</v>
      </c>
      <c r="M2858">
        <v>0</v>
      </c>
      <c r="N2858">
        <v>0</v>
      </c>
      <c r="O2858">
        <v>0</v>
      </c>
      <c r="P2858">
        <v>0</v>
      </c>
      <c r="Q2858">
        <v>0</v>
      </c>
      <c r="R2858" t="s">
        <v>531</v>
      </c>
      <c r="S2858" t="s">
        <v>531</v>
      </c>
      <c r="T2858" t="s">
        <v>531</v>
      </c>
      <c r="U2858" t="s">
        <v>531</v>
      </c>
      <c r="W2858" s="429">
        <f t="shared" si="59"/>
        <v>0</v>
      </c>
      <c r="X2858" s="429">
        <f t="shared" si="59"/>
        <v>0</v>
      </c>
      <c r="Y2858" s="429">
        <f t="shared" si="59"/>
        <v>0</v>
      </c>
      <c r="Z2858" s="429">
        <f t="shared" si="59"/>
        <v>0</v>
      </c>
      <c r="AA2858" s="429" t="s">
        <v>1296</v>
      </c>
    </row>
    <row r="2859" spans="1:27" x14ac:dyDescent="0.25">
      <c r="A2859" t="s">
        <v>149</v>
      </c>
      <c r="B2859" t="s">
        <v>186</v>
      </c>
      <c r="C2859" t="s">
        <v>1459</v>
      </c>
      <c r="D2859" t="s">
        <v>1384</v>
      </c>
      <c r="E2859" t="s">
        <v>1499</v>
      </c>
      <c r="F2859" t="s">
        <v>1293</v>
      </c>
      <c r="G2859">
        <v>35</v>
      </c>
      <c r="H2859" t="s">
        <v>1464</v>
      </c>
      <c r="I2859" t="s">
        <v>186</v>
      </c>
      <c r="J2859" t="s">
        <v>1478</v>
      </c>
      <c r="K2859" t="s">
        <v>1386</v>
      </c>
      <c r="L2859">
        <v>0</v>
      </c>
      <c r="M2859">
        <v>0</v>
      </c>
      <c r="N2859">
        <v>0</v>
      </c>
      <c r="O2859">
        <v>0</v>
      </c>
      <c r="P2859">
        <v>0</v>
      </c>
      <c r="Q2859">
        <v>0</v>
      </c>
      <c r="R2859" t="s">
        <v>531</v>
      </c>
      <c r="S2859" t="s">
        <v>531</v>
      </c>
      <c r="T2859" t="s">
        <v>531</v>
      </c>
      <c r="U2859" t="s">
        <v>531</v>
      </c>
      <c r="W2859" s="429">
        <f t="shared" si="59"/>
        <v>0</v>
      </c>
      <c r="X2859" s="429">
        <f t="shared" si="59"/>
        <v>0</v>
      </c>
      <c r="Y2859" s="429">
        <f t="shared" si="59"/>
        <v>0</v>
      </c>
      <c r="Z2859" s="429">
        <f t="shared" si="59"/>
        <v>0</v>
      </c>
      <c r="AA2859" s="429" t="s">
        <v>1296</v>
      </c>
    </row>
    <row r="2860" spans="1:27" x14ac:dyDescent="0.25">
      <c r="A2860" t="s">
        <v>149</v>
      </c>
      <c r="B2860" t="s">
        <v>186</v>
      </c>
      <c r="C2860" t="s">
        <v>1459</v>
      </c>
      <c r="D2860" t="s">
        <v>1384</v>
      </c>
      <c r="E2860" t="s">
        <v>1499</v>
      </c>
      <c r="F2860" t="s">
        <v>1293</v>
      </c>
      <c r="G2860">
        <v>35</v>
      </c>
      <c r="H2860" t="s">
        <v>1464</v>
      </c>
      <c r="I2860" t="s">
        <v>186</v>
      </c>
      <c r="J2860" t="s">
        <v>1478</v>
      </c>
      <c r="K2860" t="s">
        <v>1386</v>
      </c>
      <c r="L2860">
        <v>0</v>
      </c>
      <c r="M2860">
        <v>0</v>
      </c>
      <c r="N2860">
        <v>0</v>
      </c>
      <c r="O2860">
        <v>0</v>
      </c>
      <c r="P2860">
        <v>0</v>
      </c>
      <c r="Q2860">
        <v>0</v>
      </c>
      <c r="R2860" t="s">
        <v>531</v>
      </c>
      <c r="S2860" t="s">
        <v>531</v>
      </c>
      <c r="T2860" t="s">
        <v>531</v>
      </c>
      <c r="U2860" t="s">
        <v>531</v>
      </c>
      <c r="W2860" s="429">
        <f t="shared" si="59"/>
        <v>0</v>
      </c>
      <c r="X2860" s="429">
        <f t="shared" si="59"/>
        <v>0</v>
      </c>
      <c r="Y2860" s="429">
        <f t="shared" si="59"/>
        <v>0</v>
      </c>
      <c r="Z2860" s="429">
        <f t="shared" si="59"/>
        <v>0</v>
      </c>
      <c r="AA2860" s="429" t="s">
        <v>1296</v>
      </c>
    </row>
    <row r="2861" spans="1:27" x14ac:dyDescent="0.25">
      <c r="A2861" t="s">
        <v>149</v>
      </c>
      <c r="B2861" t="s">
        <v>186</v>
      </c>
      <c r="C2861" t="s">
        <v>1459</v>
      </c>
      <c r="D2861" t="s">
        <v>1384</v>
      </c>
      <c r="E2861" t="s">
        <v>1499</v>
      </c>
      <c r="F2861" t="s">
        <v>1293</v>
      </c>
      <c r="G2861">
        <v>35</v>
      </c>
      <c r="H2861" t="s">
        <v>1464</v>
      </c>
      <c r="I2861" t="s">
        <v>186</v>
      </c>
      <c r="J2861" t="s">
        <v>1478</v>
      </c>
      <c r="K2861" t="s">
        <v>1386</v>
      </c>
      <c r="L2861">
        <v>0</v>
      </c>
      <c r="M2861">
        <v>0</v>
      </c>
      <c r="N2861">
        <v>0</v>
      </c>
      <c r="O2861">
        <v>0</v>
      </c>
      <c r="P2861">
        <v>0</v>
      </c>
      <c r="Q2861">
        <v>0</v>
      </c>
      <c r="R2861" t="s">
        <v>531</v>
      </c>
      <c r="S2861" t="s">
        <v>531</v>
      </c>
      <c r="T2861" t="s">
        <v>531</v>
      </c>
      <c r="U2861" t="s">
        <v>531</v>
      </c>
      <c r="W2861" s="429">
        <f t="shared" si="59"/>
        <v>0</v>
      </c>
      <c r="X2861" s="429">
        <f t="shared" si="59"/>
        <v>0</v>
      </c>
      <c r="Y2861" s="429">
        <f t="shared" si="59"/>
        <v>0</v>
      </c>
      <c r="Z2861" s="429">
        <f t="shared" si="59"/>
        <v>0</v>
      </c>
      <c r="AA2861" s="429" t="s">
        <v>1296</v>
      </c>
    </row>
    <row r="2862" spans="1:27" x14ac:dyDescent="0.25">
      <c r="A2862" t="s">
        <v>149</v>
      </c>
      <c r="B2862" t="s">
        <v>186</v>
      </c>
      <c r="C2862" t="s">
        <v>1459</v>
      </c>
      <c r="D2862" t="s">
        <v>1384</v>
      </c>
      <c r="E2862" t="s">
        <v>1499</v>
      </c>
      <c r="F2862" t="s">
        <v>1293</v>
      </c>
      <c r="G2862">
        <v>35</v>
      </c>
      <c r="H2862" t="s">
        <v>1464</v>
      </c>
      <c r="I2862" t="s">
        <v>186</v>
      </c>
      <c r="J2862" t="s">
        <v>1478</v>
      </c>
      <c r="K2862" t="s">
        <v>1386</v>
      </c>
      <c r="L2862">
        <v>0</v>
      </c>
      <c r="M2862">
        <v>0</v>
      </c>
      <c r="N2862">
        <v>0</v>
      </c>
      <c r="O2862">
        <v>0</v>
      </c>
      <c r="P2862">
        <v>0</v>
      </c>
      <c r="Q2862">
        <v>0</v>
      </c>
      <c r="R2862" t="s">
        <v>531</v>
      </c>
      <c r="S2862" t="s">
        <v>531</v>
      </c>
      <c r="T2862" t="s">
        <v>531</v>
      </c>
      <c r="U2862" t="s">
        <v>531</v>
      </c>
      <c r="W2862" s="429">
        <f t="shared" si="59"/>
        <v>0</v>
      </c>
      <c r="X2862" s="429">
        <f t="shared" si="59"/>
        <v>0</v>
      </c>
      <c r="Y2862" s="429">
        <f t="shared" si="59"/>
        <v>0</v>
      </c>
      <c r="Z2862" s="429">
        <f t="shared" si="59"/>
        <v>0</v>
      </c>
      <c r="AA2862" s="429" t="s">
        <v>1296</v>
      </c>
    </row>
    <row r="2863" spans="1:27" x14ac:dyDescent="0.25">
      <c r="A2863" t="s">
        <v>149</v>
      </c>
      <c r="B2863" t="s">
        <v>186</v>
      </c>
      <c r="C2863" t="s">
        <v>1459</v>
      </c>
      <c r="D2863" t="s">
        <v>1384</v>
      </c>
      <c r="E2863" t="s">
        <v>1499</v>
      </c>
      <c r="F2863" t="s">
        <v>1293</v>
      </c>
      <c r="G2863">
        <v>35</v>
      </c>
      <c r="H2863" t="s">
        <v>1464</v>
      </c>
      <c r="I2863" t="s">
        <v>186</v>
      </c>
      <c r="J2863" t="s">
        <v>1478</v>
      </c>
      <c r="K2863" t="s">
        <v>1386</v>
      </c>
      <c r="L2863">
        <v>0</v>
      </c>
      <c r="M2863">
        <v>0</v>
      </c>
      <c r="N2863">
        <v>0</v>
      </c>
      <c r="O2863">
        <v>0</v>
      </c>
      <c r="P2863">
        <v>0</v>
      </c>
      <c r="Q2863">
        <v>0</v>
      </c>
      <c r="R2863" t="s">
        <v>531</v>
      </c>
      <c r="S2863" t="s">
        <v>531</v>
      </c>
      <c r="T2863" t="s">
        <v>531</v>
      </c>
      <c r="U2863" t="s">
        <v>531</v>
      </c>
      <c r="W2863" s="429">
        <f t="shared" si="59"/>
        <v>0</v>
      </c>
      <c r="X2863" s="429">
        <f t="shared" si="59"/>
        <v>0</v>
      </c>
      <c r="Y2863" s="429">
        <f t="shared" si="59"/>
        <v>0</v>
      </c>
      <c r="Z2863" s="429">
        <f t="shared" si="59"/>
        <v>0</v>
      </c>
      <c r="AA2863" s="429" t="s">
        <v>1296</v>
      </c>
    </row>
    <row r="2864" spans="1:27" x14ac:dyDescent="0.25">
      <c r="A2864" t="s">
        <v>149</v>
      </c>
      <c r="B2864" t="s">
        <v>186</v>
      </c>
      <c r="C2864" t="s">
        <v>1459</v>
      </c>
      <c r="D2864" t="s">
        <v>1384</v>
      </c>
      <c r="E2864" t="s">
        <v>1499</v>
      </c>
      <c r="F2864" t="s">
        <v>1293</v>
      </c>
      <c r="G2864">
        <v>35</v>
      </c>
      <c r="H2864" t="s">
        <v>1464</v>
      </c>
      <c r="I2864" t="s">
        <v>186</v>
      </c>
      <c r="J2864" t="s">
        <v>1478</v>
      </c>
      <c r="K2864" t="s">
        <v>1386</v>
      </c>
      <c r="L2864">
        <v>0</v>
      </c>
      <c r="M2864">
        <v>0</v>
      </c>
      <c r="N2864">
        <v>0</v>
      </c>
      <c r="O2864">
        <v>0</v>
      </c>
      <c r="P2864">
        <v>0</v>
      </c>
      <c r="Q2864">
        <v>0</v>
      </c>
      <c r="R2864" t="s">
        <v>531</v>
      </c>
      <c r="S2864" t="s">
        <v>531</v>
      </c>
      <c r="T2864" t="s">
        <v>531</v>
      </c>
      <c r="U2864" t="s">
        <v>531</v>
      </c>
      <c r="W2864" s="429">
        <f t="shared" si="59"/>
        <v>0</v>
      </c>
      <c r="X2864" s="429">
        <f t="shared" si="59"/>
        <v>0</v>
      </c>
      <c r="Y2864" s="429">
        <f t="shared" si="59"/>
        <v>0</v>
      </c>
      <c r="Z2864" s="429">
        <f t="shared" si="59"/>
        <v>0</v>
      </c>
      <c r="AA2864" s="429" t="s">
        <v>1296</v>
      </c>
    </row>
    <row r="2865" spans="1:27" x14ac:dyDescent="0.25">
      <c r="A2865" t="s">
        <v>149</v>
      </c>
      <c r="B2865" t="s">
        <v>186</v>
      </c>
      <c r="C2865" t="s">
        <v>1459</v>
      </c>
      <c r="D2865" t="s">
        <v>1384</v>
      </c>
      <c r="E2865" t="s">
        <v>1499</v>
      </c>
      <c r="F2865" t="s">
        <v>1293</v>
      </c>
      <c r="G2865">
        <v>35</v>
      </c>
      <c r="H2865" t="s">
        <v>1464</v>
      </c>
      <c r="I2865" t="s">
        <v>186</v>
      </c>
      <c r="J2865" t="s">
        <v>1478</v>
      </c>
      <c r="K2865" t="s">
        <v>1386</v>
      </c>
      <c r="L2865">
        <v>0</v>
      </c>
      <c r="M2865">
        <v>0</v>
      </c>
      <c r="N2865">
        <v>0</v>
      </c>
      <c r="O2865">
        <v>0</v>
      </c>
      <c r="P2865">
        <v>0</v>
      </c>
      <c r="Q2865">
        <v>0</v>
      </c>
      <c r="R2865" t="s">
        <v>531</v>
      </c>
      <c r="S2865" t="s">
        <v>531</v>
      </c>
      <c r="T2865" t="s">
        <v>531</v>
      </c>
      <c r="U2865" t="s">
        <v>531</v>
      </c>
      <c r="W2865" s="429">
        <f t="shared" si="59"/>
        <v>0</v>
      </c>
      <c r="X2865" s="429">
        <f t="shared" si="59"/>
        <v>0</v>
      </c>
      <c r="Y2865" s="429">
        <f t="shared" si="59"/>
        <v>0</v>
      </c>
      <c r="Z2865" s="429">
        <f t="shared" si="59"/>
        <v>0</v>
      </c>
      <c r="AA2865" s="429" t="s">
        <v>1296</v>
      </c>
    </row>
    <row r="2866" spans="1:27" x14ac:dyDescent="0.25">
      <c r="A2866" t="s">
        <v>149</v>
      </c>
      <c r="B2866" t="s">
        <v>186</v>
      </c>
      <c r="C2866" t="s">
        <v>1459</v>
      </c>
      <c r="D2866" t="s">
        <v>1384</v>
      </c>
      <c r="E2866" t="s">
        <v>1499</v>
      </c>
      <c r="F2866" t="s">
        <v>1293</v>
      </c>
      <c r="G2866">
        <v>35</v>
      </c>
      <c r="H2866" t="s">
        <v>1464</v>
      </c>
      <c r="I2866" t="s">
        <v>186</v>
      </c>
      <c r="J2866" t="s">
        <v>1478</v>
      </c>
      <c r="K2866" t="s">
        <v>1386</v>
      </c>
      <c r="L2866">
        <v>0</v>
      </c>
      <c r="M2866">
        <v>0</v>
      </c>
      <c r="N2866">
        <v>0</v>
      </c>
      <c r="O2866">
        <v>0</v>
      </c>
      <c r="P2866">
        <v>0</v>
      </c>
      <c r="Q2866">
        <v>0</v>
      </c>
      <c r="R2866" t="s">
        <v>531</v>
      </c>
      <c r="S2866" t="s">
        <v>531</v>
      </c>
      <c r="T2866" t="s">
        <v>531</v>
      </c>
      <c r="U2866" t="s">
        <v>531</v>
      </c>
      <c r="W2866" s="429">
        <f t="shared" si="59"/>
        <v>0</v>
      </c>
      <c r="X2866" s="429">
        <f t="shared" si="59"/>
        <v>0</v>
      </c>
      <c r="Y2866" s="429">
        <f t="shared" si="59"/>
        <v>0</v>
      </c>
      <c r="Z2866" s="429">
        <f t="shared" si="59"/>
        <v>0</v>
      </c>
      <c r="AA2866" s="429" t="s">
        <v>1296</v>
      </c>
    </row>
    <row r="2867" spans="1:27" x14ac:dyDescent="0.25">
      <c r="A2867" t="s">
        <v>149</v>
      </c>
      <c r="B2867" t="s">
        <v>186</v>
      </c>
      <c r="C2867" t="s">
        <v>1459</v>
      </c>
      <c r="D2867" t="s">
        <v>1384</v>
      </c>
      <c r="E2867" t="s">
        <v>1499</v>
      </c>
      <c r="F2867" t="s">
        <v>1293</v>
      </c>
      <c r="G2867">
        <v>35</v>
      </c>
      <c r="H2867" t="s">
        <v>1464</v>
      </c>
      <c r="I2867" t="s">
        <v>186</v>
      </c>
      <c r="J2867" t="s">
        <v>1478</v>
      </c>
      <c r="K2867" t="s">
        <v>1386</v>
      </c>
      <c r="L2867">
        <v>0</v>
      </c>
      <c r="M2867">
        <v>0</v>
      </c>
      <c r="N2867">
        <v>0</v>
      </c>
      <c r="O2867">
        <v>0</v>
      </c>
      <c r="P2867">
        <v>0</v>
      </c>
      <c r="Q2867">
        <v>0</v>
      </c>
      <c r="R2867" t="s">
        <v>531</v>
      </c>
      <c r="S2867" t="s">
        <v>531</v>
      </c>
      <c r="T2867" t="s">
        <v>531</v>
      </c>
      <c r="U2867" t="s">
        <v>531</v>
      </c>
      <c r="W2867" s="429">
        <f t="shared" si="59"/>
        <v>0</v>
      </c>
      <c r="X2867" s="429">
        <f t="shared" si="59"/>
        <v>0</v>
      </c>
      <c r="Y2867" s="429">
        <f t="shared" si="59"/>
        <v>0</v>
      </c>
      <c r="Z2867" s="429">
        <f t="shared" si="59"/>
        <v>0</v>
      </c>
      <c r="AA2867" s="429" t="s">
        <v>1296</v>
      </c>
    </row>
    <row r="2868" spans="1:27" x14ac:dyDescent="0.25">
      <c r="A2868" t="s">
        <v>149</v>
      </c>
      <c r="B2868" t="s">
        <v>186</v>
      </c>
      <c r="C2868" t="s">
        <v>1459</v>
      </c>
      <c r="D2868" t="s">
        <v>1384</v>
      </c>
      <c r="E2868" t="s">
        <v>1499</v>
      </c>
      <c r="F2868" t="s">
        <v>1293</v>
      </c>
      <c r="G2868">
        <v>35</v>
      </c>
      <c r="H2868" t="s">
        <v>1464</v>
      </c>
      <c r="I2868" t="s">
        <v>186</v>
      </c>
      <c r="J2868" t="s">
        <v>1478</v>
      </c>
      <c r="K2868" t="s">
        <v>1386</v>
      </c>
      <c r="L2868">
        <v>0</v>
      </c>
      <c r="M2868">
        <v>0</v>
      </c>
      <c r="N2868">
        <v>0</v>
      </c>
      <c r="O2868">
        <v>0</v>
      </c>
      <c r="P2868">
        <v>0</v>
      </c>
      <c r="Q2868">
        <v>0</v>
      </c>
      <c r="R2868" t="s">
        <v>531</v>
      </c>
      <c r="S2868" t="s">
        <v>531</v>
      </c>
      <c r="T2868" t="s">
        <v>531</v>
      </c>
      <c r="U2868" t="s">
        <v>531</v>
      </c>
      <c r="W2868" s="429">
        <f t="shared" si="59"/>
        <v>0</v>
      </c>
      <c r="X2868" s="429">
        <f t="shared" si="59"/>
        <v>0</v>
      </c>
      <c r="Y2868" s="429">
        <f t="shared" si="59"/>
        <v>0</v>
      </c>
      <c r="Z2868" s="429">
        <f t="shared" si="59"/>
        <v>0</v>
      </c>
      <c r="AA2868" s="429" t="s">
        <v>1296</v>
      </c>
    </row>
    <row r="2869" spans="1:27" x14ac:dyDescent="0.25">
      <c r="A2869" t="s">
        <v>149</v>
      </c>
      <c r="B2869" t="s">
        <v>186</v>
      </c>
      <c r="C2869" t="s">
        <v>1459</v>
      </c>
      <c r="D2869" t="s">
        <v>1384</v>
      </c>
      <c r="E2869" t="s">
        <v>1499</v>
      </c>
      <c r="F2869" t="s">
        <v>1293</v>
      </c>
      <c r="G2869">
        <v>35</v>
      </c>
      <c r="H2869" t="s">
        <v>1464</v>
      </c>
      <c r="I2869" t="s">
        <v>186</v>
      </c>
      <c r="J2869" t="s">
        <v>1478</v>
      </c>
      <c r="K2869" t="s">
        <v>1386</v>
      </c>
      <c r="L2869">
        <v>0</v>
      </c>
      <c r="M2869">
        <v>0</v>
      </c>
      <c r="N2869">
        <v>0</v>
      </c>
      <c r="O2869">
        <v>0</v>
      </c>
      <c r="P2869">
        <v>0</v>
      </c>
      <c r="Q2869">
        <v>0</v>
      </c>
      <c r="R2869" t="s">
        <v>531</v>
      </c>
      <c r="S2869" t="s">
        <v>531</v>
      </c>
      <c r="T2869" t="s">
        <v>531</v>
      </c>
      <c r="U2869" t="s">
        <v>531</v>
      </c>
      <c r="W2869" s="429">
        <f t="shared" si="59"/>
        <v>0</v>
      </c>
      <c r="X2869" s="429">
        <f t="shared" si="59"/>
        <v>0</v>
      </c>
      <c r="Y2869" s="429">
        <f t="shared" si="59"/>
        <v>0</v>
      </c>
      <c r="Z2869" s="429">
        <f t="shared" si="59"/>
        <v>0</v>
      </c>
      <c r="AA2869" s="429" t="s">
        <v>1296</v>
      </c>
    </row>
    <row r="2870" spans="1:27" x14ac:dyDescent="0.25">
      <c r="A2870" t="s">
        <v>149</v>
      </c>
      <c r="B2870" t="s">
        <v>186</v>
      </c>
      <c r="C2870" t="s">
        <v>1459</v>
      </c>
      <c r="D2870" t="s">
        <v>1384</v>
      </c>
      <c r="E2870" t="s">
        <v>1499</v>
      </c>
      <c r="F2870" t="s">
        <v>1293</v>
      </c>
      <c r="G2870">
        <v>35</v>
      </c>
      <c r="H2870" t="s">
        <v>1464</v>
      </c>
      <c r="I2870" t="s">
        <v>186</v>
      </c>
      <c r="J2870" t="s">
        <v>1478</v>
      </c>
      <c r="K2870" t="s">
        <v>1386</v>
      </c>
      <c r="L2870">
        <v>0</v>
      </c>
      <c r="M2870">
        <v>0</v>
      </c>
      <c r="N2870">
        <v>0</v>
      </c>
      <c r="O2870">
        <v>0</v>
      </c>
      <c r="P2870">
        <v>0</v>
      </c>
      <c r="Q2870">
        <v>0</v>
      </c>
      <c r="R2870" t="s">
        <v>531</v>
      </c>
      <c r="S2870" t="s">
        <v>531</v>
      </c>
      <c r="T2870" t="s">
        <v>531</v>
      </c>
      <c r="U2870" t="s">
        <v>531</v>
      </c>
      <c r="W2870" s="429">
        <f t="shared" si="59"/>
        <v>0</v>
      </c>
      <c r="X2870" s="429">
        <f t="shared" si="59"/>
        <v>0</v>
      </c>
      <c r="Y2870" s="429">
        <f t="shared" si="59"/>
        <v>0</v>
      </c>
      <c r="Z2870" s="429">
        <f t="shared" si="59"/>
        <v>0</v>
      </c>
      <c r="AA2870" s="429" t="s">
        <v>1296</v>
      </c>
    </row>
    <row r="2871" spans="1:27" x14ac:dyDescent="0.25">
      <c r="A2871" t="s">
        <v>149</v>
      </c>
      <c r="B2871" t="s">
        <v>186</v>
      </c>
      <c r="C2871" t="s">
        <v>1459</v>
      </c>
      <c r="D2871" t="s">
        <v>1384</v>
      </c>
      <c r="E2871" t="s">
        <v>1499</v>
      </c>
      <c r="F2871" t="s">
        <v>1293</v>
      </c>
      <c r="G2871">
        <v>35</v>
      </c>
      <c r="H2871" t="s">
        <v>1464</v>
      </c>
      <c r="I2871" t="s">
        <v>186</v>
      </c>
      <c r="J2871" t="s">
        <v>1478</v>
      </c>
      <c r="K2871" t="s">
        <v>1386</v>
      </c>
      <c r="L2871">
        <v>0</v>
      </c>
      <c r="M2871">
        <v>0</v>
      </c>
      <c r="N2871">
        <v>0</v>
      </c>
      <c r="O2871">
        <v>0</v>
      </c>
      <c r="P2871">
        <v>0</v>
      </c>
      <c r="Q2871">
        <v>0</v>
      </c>
      <c r="R2871" t="s">
        <v>531</v>
      </c>
      <c r="S2871" t="s">
        <v>531</v>
      </c>
      <c r="T2871" t="s">
        <v>531</v>
      </c>
      <c r="U2871" t="s">
        <v>531</v>
      </c>
      <c r="W2871" s="429">
        <f t="shared" si="59"/>
        <v>0</v>
      </c>
      <c r="X2871" s="429">
        <f t="shared" si="59"/>
        <v>0</v>
      </c>
      <c r="Y2871" s="429">
        <f t="shared" si="59"/>
        <v>0</v>
      </c>
      <c r="Z2871" s="429">
        <f t="shared" si="59"/>
        <v>0</v>
      </c>
      <c r="AA2871" s="429" t="s">
        <v>1296</v>
      </c>
    </row>
    <row r="2872" spans="1:27" x14ac:dyDescent="0.25">
      <c r="A2872" t="s">
        <v>149</v>
      </c>
      <c r="B2872" t="s">
        <v>186</v>
      </c>
      <c r="C2872" t="s">
        <v>1459</v>
      </c>
      <c r="D2872" t="s">
        <v>1384</v>
      </c>
      <c r="E2872" t="s">
        <v>1499</v>
      </c>
      <c r="F2872" t="s">
        <v>1293</v>
      </c>
      <c r="G2872">
        <v>35</v>
      </c>
      <c r="H2872" t="s">
        <v>1464</v>
      </c>
      <c r="I2872" t="s">
        <v>186</v>
      </c>
      <c r="J2872" t="s">
        <v>1478</v>
      </c>
      <c r="K2872" t="s">
        <v>1386</v>
      </c>
      <c r="L2872">
        <v>0</v>
      </c>
      <c r="M2872">
        <v>0</v>
      </c>
      <c r="N2872">
        <v>0</v>
      </c>
      <c r="O2872">
        <v>0</v>
      </c>
      <c r="P2872">
        <v>0</v>
      </c>
      <c r="Q2872">
        <v>0</v>
      </c>
      <c r="R2872" t="s">
        <v>531</v>
      </c>
      <c r="S2872" t="s">
        <v>531</v>
      </c>
      <c r="T2872" t="s">
        <v>531</v>
      </c>
      <c r="U2872" t="s">
        <v>531</v>
      </c>
      <c r="W2872" s="429">
        <f t="shared" si="59"/>
        <v>0</v>
      </c>
      <c r="X2872" s="429">
        <f t="shared" si="59"/>
        <v>0</v>
      </c>
      <c r="Y2872" s="429">
        <f t="shared" si="59"/>
        <v>0</v>
      </c>
      <c r="Z2872" s="429">
        <f t="shared" si="59"/>
        <v>0</v>
      </c>
      <c r="AA2872" s="429" t="s">
        <v>1296</v>
      </c>
    </row>
    <row r="2873" spans="1:27" x14ac:dyDescent="0.25">
      <c r="A2873" t="s">
        <v>149</v>
      </c>
      <c r="B2873" t="s">
        <v>186</v>
      </c>
      <c r="C2873" t="s">
        <v>1459</v>
      </c>
      <c r="D2873" t="s">
        <v>1384</v>
      </c>
      <c r="E2873" t="s">
        <v>1499</v>
      </c>
      <c r="F2873" t="s">
        <v>1293</v>
      </c>
      <c r="G2873">
        <v>35</v>
      </c>
      <c r="H2873" t="s">
        <v>1464</v>
      </c>
      <c r="I2873" t="s">
        <v>186</v>
      </c>
      <c r="J2873" t="s">
        <v>1478</v>
      </c>
      <c r="K2873" t="s">
        <v>1386</v>
      </c>
      <c r="L2873">
        <v>0</v>
      </c>
      <c r="M2873">
        <v>0</v>
      </c>
      <c r="N2873">
        <v>0</v>
      </c>
      <c r="O2873">
        <v>0</v>
      </c>
      <c r="P2873">
        <v>0</v>
      </c>
      <c r="Q2873">
        <v>0</v>
      </c>
      <c r="R2873" t="s">
        <v>531</v>
      </c>
      <c r="S2873" t="s">
        <v>531</v>
      </c>
      <c r="T2873" t="s">
        <v>531</v>
      </c>
      <c r="U2873" t="s">
        <v>531</v>
      </c>
      <c r="W2873" s="429">
        <f t="shared" si="59"/>
        <v>0</v>
      </c>
      <c r="X2873" s="429">
        <f t="shared" si="59"/>
        <v>0</v>
      </c>
      <c r="Y2873" s="429">
        <f t="shared" si="59"/>
        <v>0</v>
      </c>
      <c r="Z2873" s="429">
        <f t="shared" si="59"/>
        <v>0</v>
      </c>
      <c r="AA2873" s="429" t="s">
        <v>1296</v>
      </c>
    </row>
    <row r="2874" spans="1:27" x14ac:dyDescent="0.25">
      <c r="A2874" t="s">
        <v>149</v>
      </c>
      <c r="B2874" t="s">
        <v>186</v>
      </c>
      <c r="C2874" t="s">
        <v>1459</v>
      </c>
      <c r="D2874" t="s">
        <v>1384</v>
      </c>
      <c r="E2874" t="s">
        <v>1499</v>
      </c>
      <c r="F2874" t="s">
        <v>1293</v>
      </c>
      <c r="G2874">
        <v>35</v>
      </c>
      <c r="H2874" t="s">
        <v>1464</v>
      </c>
      <c r="I2874" t="s">
        <v>186</v>
      </c>
      <c r="J2874" t="s">
        <v>1478</v>
      </c>
      <c r="K2874" t="s">
        <v>1386</v>
      </c>
      <c r="L2874">
        <v>0</v>
      </c>
      <c r="M2874">
        <v>0</v>
      </c>
      <c r="N2874">
        <v>0</v>
      </c>
      <c r="O2874">
        <v>0</v>
      </c>
      <c r="P2874">
        <v>0</v>
      </c>
      <c r="Q2874">
        <v>0</v>
      </c>
      <c r="R2874" t="s">
        <v>531</v>
      </c>
      <c r="S2874" t="s">
        <v>531</v>
      </c>
      <c r="T2874" t="s">
        <v>531</v>
      </c>
      <c r="U2874" t="s">
        <v>531</v>
      </c>
      <c r="W2874" s="429">
        <f t="shared" si="59"/>
        <v>0</v>
      </c>
      <c r="X2874" s="429">
        <f t="shared" si="59"/>
        <v>0</v>
      </c>
      <c r="Y2874" s="429">
        <f t="shared" si="59"/>
        <v>0</v>
      </c>
      <c r="Z2874" s="429">
        <f t="shared" si="59"/>
        <v>0</v>
      </c>
      <c r="AA2874" s="429" t="s">
        <v>1296</v>
      </c>
    </row>
    <row r="2875" spans="1:27" x14ac:dyDescent="0.25">
      <c r="A2875" t="s">
        <v>149</v>
      </c>
      <c r="B2875" t="s">
        <v>186</v>
      </c>
      <c r="C2875" t="s">
        <v>1459</v>
      </c>
      <c r="D2875" t="s">
        <v>1384</v>
      </c>
      <c r="E2875" t="s">
        <v>1499</v>
      </c>
      <c r="F2875" t="s">
        <v>1293</v>
      </c>
      <c r="G2875">
        <v>35</v>
      </c>
      <c r="H2875" t="s">
        <v>1464</v>
      </c>
      <c r="I2875" t="s">
        <v>186</v>
      </c>
      <c r="J2875" t="s">
        <v>1478</v>
      </c>
      <c r="K2875" t="s">
        <v>1386</v>
      </c>
      <c r="L2875">
        <v>0</v>
      </c>
      <c r="M2875">
        <v>0</v>
      </c>
      <c r="N2875">
        <v>0</v>
      </c>
      <c r="O2875">
        <v>0</v>
      </c>
      <c r="P2875">
        <v>0</v>
      </c>
      <c r="Q2875">
        <v>0</v>
      </c>
      <c r="R2875" t="s">
        <v>531</v>
      </c>
      <c r="S2875" t="s">
        <v>531</v>
      </c>
      <c r="T2875" t="s">
        <v>531</v>
      </c>
      <c r="U2875" t="s">
        <v>531</v>
      </c>
      <c r="W2875" s="429">
        <f t="shared" si="59"/>
        <v>0</v>
      </c>
      <c r="X2875" s="429">
        <f t="shared" si="59"/>
        <v>0</v>
      </c>
      <c r="Y2875" s="429">
        <f t="shared" si="59"/>
        <v>0</v>
      </c>
      <c r="Z2875" s="429">
        <f t="shared" si="59"/>
        <v>0</v>
      </c>
      <c r="AA2875" s="429" t="s">
        <v>1296</v>
      </c>
    </row>
    <row r="2876" spans="1:27" x14ac:dyDescent="0.25">
      <c r="A2876" t="s">
        <v>149</v>
      </c>
      <c r="B2876" t="s">
        <v>186</v>
      </c>
      <c r="C2876" t="s">
        <v>1459</v>
      </c>
      <c r="D2876" t="s">
        <v>1384</v>
      </c>
      <c r="E2876" t="s">
        <v>1499</v>
      </c>
      <c r="F2876" t="s">
        <v>1293</v>
      </c>
      <c r="G2876">
        <v>35</v>
      </c>
      <c r="H2876" t="s">
        <v>1464</v>
      </c>
      <c r="I2876" t="s">
        <v>186</v>
      </c>
      <c r="J2876" t="s">
        <v>1478</v>
      </c>
      <c r="K2876" t="s">
        <v>1386</v>
      </c>
      <c r="L2876">
        <v>0</v>
      </c>
      <c r="M2876">
        <v>0</v>
      </c>
      <c r="N2876">
        <v>0</v>
      </c>
      <c r="O2876">
        <v>0</v>
      </c>
      <c r="P2876">
        <v>0</v>
      </c>
      <c r="Q2876">
        <v>0</v>
      </c>
      <c r="R2876" t="s">
        <v>531</v>
      </c>
      <c r="S2876" t="s">
        <v>531</v>
      </c>
      <c r="T2876" t="s">
        <v>531</v>
      </c>
      <c r="U2876" t="s">
        <v>531</v>
      </c>
      <c r="W2876" s="429">
        <f t="shared" si="59"/>
        <v>0</v>
      </c>
      <c r="X2876" s="429">
        <f t="shared" si="59"/>
        <v>0</v>
      </c>
      <c r="Y2876" s="429">
        <f t="shared" si="59"/>
        <v>0</v>
      </c>
      <c r="Z2876" s="429">
        <f t="shared" si="59"/>
        <v>0</v>
      </c>
      <c r="AA2876" s="429" t="s">
        <v>1296</v>
      </c>
    </row>
    <row r="2877" spans="1:27" x14ac:dyDescent="0.25">
      <c r="A2877" t="s">
        <v>149</v>
      </c>
      <c r="B2877" t="s">
        <v>186</v>
      </c>
      <c r="C2877" t="s">
        <v>1459</v>
      </c>
      <c r="D2877" t="s">
        <v>1384</v>
      </c>
      <c r="E2877" t="s">
        <v>1499</v>
      </c>
      <c r="F2877" t="s">
        <v>1293</v>
      </c>
      <c r="G2877">
        <v>35</v>
      </c>
      <c r="H2877" t="s">
        <v>1464</v>
      </c>
      <c r="I2877" t="s">
        <v>186</v>
      </c>
      <c r="J2877" t="s">
        <v>1478</v>
      </c>
      <c r="K2877" t="s">
        <v>1386</v>
      </c>
      <c r="L2877">
        <v>0</v>
      </c>
      <c r="M2877">
        <v>0</v>
      </c>
      <c r="N2877">
        <v>0</v>
      </c>
      <c r="O2877">
        <v>0</v>
      </c>
      <c r="P2877">
        <v>0</v>
      </c>
      <c r="Q2877">
        <v>0</v>
      </c>
      <c r="R2877" t="s">
        <v>531</v>
      </c>
      <c r="S2877" t="s">
        <v>531</v>
      </c>
      <c r="T2877" t="s">
        <v>531</v>
      </c>
      <c r="U2877" t="s">
        <v>531</v>
      </c>
      <c r="W2877" s="429">
        <f t="shared" si="59"/>
        <v>0</v>
      </c>
      <c r="X2877" s="429">
        <f t="shared" si="59"/>
        <v>0</v>
      </c>
      <c r="Y2877" s="429">
        <f t="shared" si="59"/>
        <v>0</v>
      </c>
      <c r="Z2877" s="429">
        <f t="shared" si="59"/>
        <v>0</v>
      </c>
      <c r="AA2877" s="429" t="s">
        <v>1296</v>
      </c>
    </row>
    <row r="2878" spans="1:27" x14ac:dyDescent="0.25">
      <c r="A2878" t="s">
        <v>149</v>
      </c>
      <c r="B2878" t="s">
        <v>186</v>
      </c>
      <c r="C2878" t="s">
        <v>1459</v>
      </c>
      <c r="D2878" t="s">
        <v>1384</v>
      </c>
      <c r="E2878" t="s">
        <v>1499</v>
      </c>
      <c r="F2878" t="s">
        <v>1293</v>
      </c>
      <c r="G2878">
        <v>35</v>
      </c>
      <c r="H2878" t="s">
        <v>1464</v>
      </c>
      <c r="I2878" t="s">
        <v>186</v>
      </c>
      <c r="J2878" t="s">
        <v>1478</v>
      </c>
      <c r="K2878" t="s">
        <v>1386</v>
      </c>
      <c r="L2878">
        <v>0</v>
      </c>
      <c r="M2878">
        <v>0</v>
      </c>
      <c r="N2878">
        <v>0</v>
      </c>
      <c r="O2878">
        <v>0</v>
      </c>
      <c r="P2878">
        <v>0</v>
      </c>
      <c r="Q2878">
        <v>0</v>
      </c>
      <c r="R2878" t="s">
        <v>531</v>
      </c>
      <c r="S2878" t="s">
        <v>531</v>
      </c>
      <c r="T2878" t="s">
        <v>531</v>
      </c>
      <c r="U2878" t="s">
        <v>531</v>
      </c>
      <c r="W2878" s="429">
        <f t="shared" si="59"/>
        <v>0</v>
      </c>
      <c r="X2878" s="429">
        <f t="shared" si="59"/>
        <v>0</v>
      </c>
      <c r="Y2878" s="429">
        <f t="shared" si="59"/>
        <v>0</v>
      </c>
      <c r="Z2878" s="429">
        <f t="shared" ref="Z2878:Z2941" si="60">IFERROR(U2878*1,0)</f>
        <v>0</v>
      </c>
      <c r="AA2878" s="429" t="s">
        <v>1296</v>
      </c>
    </row>
    <row r="2879" spans="1:27" x14ac:dyDescent="0.25">
      <c r="A2879" t="s">
        <v>149</v>
      </c>
      <c r="B2879" t="s">
        <v>186</v>
      </c>
      <c r="C2879" t="s">
        <v>1459</v>
      </c>
      <c r="D2879" t="s">
        <v>1384</v>
      </c>
      <c r="E2879" t="s">
        <v>1499</v>
      </c>
      <c r="F2879" t="s">
        <v>1293</v>
      </c>
      <c r="G2879">
        <v>35</v>
      </c>
      <c r="H2879" t="s">
        <v>1464</v>
      </c>
      <c r="I2879" t="s">
        <v>186</v>
      </c>
      <c r="J2879" t="s">
        <v>1478</v>
      </c>
      <c r="K2879" t="s">
        <v>1386</v>
      </c>
      <c r="L2879">
        <v>0</v>
      </c>
      <c r="M2879">
        <v>0</v>
      </c>
      <c r="N2879">
        <v>0</v>
      </c>
      <c r="O2879">
        <v>0</v>
      </c>
      <c r="P2879">
        <v>0</v>
      </c>
      <c r="Q2879">
        <v>0</v>
      </c>
      <c r="R2879" t="s">
        <v>531</v>
      </c>
      <c r="S2879" t="s">
        <v>531</v>
      </c>
      <c r="T2879" t="s">
        <v>531</v>
      </c>
      <c r="U2879" t="s">
        <v>531</v>
      </c>
      <c r="W2879" s="429">
        <f t="shared" ref="W2879:Z2942" si="61">IFERROR(R2879*1,0)</f>
        <v>0</v>
      </c>
      <c r="X2879" s="429">
        <f t="shared" si="61"/>
        <v>0</v>
      </c>
      <c r="Y2879" s="429">
        <f t="shared" si="61"/>
        <v>0</v>
      </c>
      <c r="Z2879" s="429">
        <f t="shared" si="60"/>
        <v>0</v>
      </c>
      <c r="AA2879" s="429" t="s">
        <v>1296</v>
      </c>
    </row>
    <row r="2880" spans="1:27" x14ac:dyDescent="0.25">
      <c r="A2880" t="s">
        <v>149</v>
      </c>
      <c r="B2880" t="s">
        <v>186</v>
      </c>
      <c r="C2880" t="s">
        <v>1459</v>
      </c>
      <c r="D2880" t="s">
        <v>1384</v>
      </c>
      <c r="E2880" t="s">
        <v>1499</v>
      </c>
      <c r="F2880" t="s">
        <v>1293</v>
      </c>
      <c r="G2880">
        <v>35</v>
      </c>
      <c r="H2880" t="s">
        <v>1464</v>
      </c>
      <c r="I2880" t="s">
        <v>186</v>
      </c>
      <c r="J2880" t="s">
        <v>1478</v>
      </c>
      <c r="K2880" t="s">
        <v>1386</v>
      </c>
      <c r="L2880">
        <v>0</v>
      </c>
      <c r="M2880">
        <v>0</v>
      </c>
      <c r="N2880">
        <v>0</v>
      </c>
      <c r="O2880">
        <v>0</v>
      </c>
      <c r="P2880">
        <v>0</v>
      </c>
      <c r="Q2880">
        <v>0</v>
      </c>
      <c r="R2880" t="s">
        <v>531</v>
      </c>
      <c r="S2880" t="s">
        <v>531</v>
      </c>
      <c r="T2880" t="s">
        <v>531</v>
      </c>
      <c r="U2880" t="s">
        <v>531</v>
      </c>
      <c r="W2880" s="429">
        <f t="shared" si="61"/>
        <v>0</v>
      </c>
      <c r="X2880" s="429">
        <f t="shared" si="61"/>
        <v>0</v>
      </c>
      <c r="Y2880" s="429">
        <f t="shared" si="61"/>
        <v>0</v>
      </c>
      <c r="Z2880" s="429">
        <f t="shared" si="60"/>
        <v>0</v>
      </c>
      <c r="AA2880" s="429" t="s">
        <v>1296</v>
      </c>
    </row>
    <row r="2881" spans="1:27" x14ac:dyDescent="0.25">
      <c r="A2881" t="s">
        <v>149</v>
      </c>
      <c r="B2881" t="s">
        <v>186</v>
      </c>
      <c r="C2881" t="s">
        <v>1459</v>
      </c>
      <c r="D2881" t="s">
        <v>1384</v>
      </c>
      <c r="E2881" t="s">
        <v>1499</v>
      </c>
      <c r="F2881" t="s">
        <v>1293</v>
      </c>
      <c r="G2881">
        <v>35</v>
      </c>
      <c r="H2881" t="s">
        <v>1464</v>
      </c>
      <c r="I2881" t="s">
        <v>186</v>
      </c>
      <c r="J2881" t="s">
        <v>1478</v>
      </c>
      <c r="K2881" t="s">
        <v>1386</v>
      </c>
      <c r="L2881">
        <v>0</v>
      </c>
      <c r="M2881">
        <v>0</v>
      </c>
      <c r="N2881">
        <v>0</v>
      </c>
      <c r="O2881">
        <v>0</v>
      </c>
      <c r="P2881">
        <v>0</v>
      </c>
      <c r="Q2881">
        <v>0</v>
      </c>
      <c r="R2881" t="s">
        <v>531</v>
      </c>
      <c r="S2881" t="s">
        <v>531</v>
      </c>
      <c r="T2881" t="s">
        <v>531</v>
      </c>
      <c r="U2881" t="s">
        <v>531</v>
      </c>
      <c r="W2881" s="429">
        <f t="shared" si="61"/>
        <v>0</v>
      </c>
      <c r="X2881" s="429">
        <f t="shared" si="61"/>
        <v>0</v>
      </c>
      <c r="Y2881" s="429">
        <f t="shared" si="61"/>
        <v>0</v>
      </c>
      <c r="Z2881" s="429">
        <f t="shared" si="60"/>
        <v>0</v>
      </c>
      <c r="AA2881" s="429" t="s">
        <v>1296</v>
      </c>
    </row>
    <row r="2882" spans="1:27" x14ac:dyDescent="0.25">
      <c r="A2882" t="s">
        <v>149</v>
      </c>
      <c r="B2882" t="s">
        <v>186</v>
      </c>
      <c r="C2882" t="s">
        <v>1459</v>
      </c>
      <c r="D2882" t="s">
        <v>1384</v>
      </c>
      <c r="E2882" t="s">
        <v>1499</v>
      </c>
      <c r="F2882" t="s">
        <v>1293</v>
      </c>
      <c r="G2882">
        <v>35</v>
      </c>
      <c r="H2882" t="s">
        <v>1464</v>
      </c>
      <c r="I2882" t="s">
        <v>186</v>
      </c>
      <c r="J2882" t="s">
        <v>1478</v>
      </c>
      <c r="K2882" t="s">
        <v>1386</v>
      </c>
      <c r="L2882">
        <v>0</v>
      </c>
      <c r="M2882">
        <v>0</v>
      </c>
      <c r="N2882">
        <v>0</v>
      </c>
      <c r="O2882">
        <v>0</v>
      </c>
      <c r="P2882">
        <v>0</v>
      </c>
      <c r="Q2882">
        <v>0</v>
      </c>
      <c r="R2882" t="s">
        <v>531</v>
      </c>
      <c r="S2882" t="s">
        <v>531</v>
      </c>
      <c r="T2882" t="s">
        <v>531</v>
      </c>
      <c r="U2882" t="s">
        <v>531</v>
      </c>
      <c r="W2882" s="429">
        <f t="shared" si="61"/>
        <v>0</v>
      </c>
      <c r="X2882" s="429">
        <f t="shared" si="61"/>
        <v>0</v>
      </c>
      <c r="Y2882" s="429">
        <f t="shared" si="61"/>
        <v>0</v>
      </c>
      <c r="Z2882" s="429">
        <f t="shared" si="60"/>
        <v>0</v>
      </c>
      <c r="AA2882" s="429" t="s">
        <v>1296</v>
      </c>
    </row>
    <row r="2883" spans="1:27" x14ac:dyDescent="0.25">
      <c r="A2883" t="s">
        <v>149</v>
      </c>
      <c r="B2883" t="s">
        <v>186</v>
      </c>
      <c r="C2883" t="s">
        <v>1459</v>
      </c>
      <c r="D2883" t="s">
        <v>1384</v>
      </c>
      <c r="E2883" t="s">
        <v>1499</v>
      </c>
      <c r="F2883" t="s">
        <v>1293</v>
      </c>
      <c r="G2883">
        <v>35</v>
      </c>
      <c r="H2883" t="s">
        <v>1464</v>
      </c>
      <c r="I2883" t="s">
        <v>186</v>
      </c>
      <c r="J2883" t="s">
        <v>1478</v>
      </c>
      <c r="K2883" t="s">
        <v>1386</v>
      </c>
      <c r="L2883">
        <v>0</v>
      </c>
      <c r="M2883">
        <v>0</v>
      </c>
      <c r="N2883">
        <v>0</v>
      </c>
      <c r="O2883">
        <v>0</v>
      </c>
      <c r="P2883">
        <v>0</v>
      </c>
      <c r="Q2883">
        <v>0</v>
      </c>
      <c r="R2883" t="s">
        <v>531</v>
      </c>
      <c r="S2883" t="s">
        <v>531</v>
      </c>
      <c r="T2883" t="s">
        <v>531</v>
      </c>
      <c r="U2883" t="s">
        <v>531</v>
      </c>
      <c r="W2883" s="429">
        <f t="shared" si="61"/>
        <v>0</v>
      </c>
      <c r="X2883" s="429">
        <f t="shared" si="61"/>
        <v>0</v>
      </c>
      <c r="Y2883" s="429">
        <f t="shared" si="61"/>
        <v>0</v>
      </c>
      <c r="Z2883" s="429">
        <f t="shared" si="60"/>
        <v>0</v>
      </c>
      <c r="AA2883" s="429" t="s">
        <v>1296</v>
      </c>
    </row>
    <row r="2884" spans="1:27" x14ac:dyDescent="0.25">
      <c r="A2884" t="s">
        <v>149</v>
      </c>
      <c r="B2884" t="s">
        <v>186</v>
      </c>
      <c r="C2884" t="s">
        <v>1459</v>
      </c>
      <c r="D2884" t="s">
        <v>1384</v>
      </c>
      <c r="E2884" t="s">
        <v>1499</v>
      </c>
      <c r="F2884" t="s">
        <v>1293</v>
      </c>
      <c r="G2884">
        <v>35</v>
      </c>
      <c r="H2884" t="s">
        <v>1464</v>
      </c>
      <c r="I2884" t="s">
        <v>186</v>
      </c>
      <c r="J2884" t="s">
        <v>1478</v>
      </c>
      <c r="K2884" t="s">
        <v>1386</v>
      </c>
      <c r="L2884">
        <v>0</v>
      </c>
      <c r="M2884">
        <v>0</v>
      </c>
      <c r="N2884">
        <v>0</v>
      </c>
      <c r="O2884">
        <v>0</v>
      </c>
      <c r="P2884">
        <v>0</v>
      </c>
      <c r="Q2884">
        <v>0</v>
      </c>
      <c r="R2884" t="s">
        <v>531</v>
      </c>
      <c r="S2884" t="s">
        <v>531</v>
      </c>
      <c r="T2884" t="s">
        <v>531</v>
      </c>
      <c r="U2884" t="s">
        <v>531</v>
      </c>
      <c r="W2884" s="429">
        <f t="shared" si="61"/>
        <v>0</v>
      </c>
      <c r="X2884" s="429">
        <f t="shared" si="61"/>
        <v>0</v>
      </c>
      <c r="Y2884" s="429">
        <f t="shared" si="61"/>
        <v>0</v>
      </c>
      <c r="Z2884" s="429">
        <f t="shared" si="60"/>
        <v>0</v>
      </c>
      <c r="AA2884" s="429" t="s">
        <v>1296</v>
      </c>
    </row>
    <row r="2885" spans="1:27" x14ac:dyDescent="0.25">
      <c r="A2885" t="s">
        <v>149</v>
      </c>
      <c r="B2885" t="s">
        <v>186</v>
      </c>
      <c r="C2885" t="s">
        <v>1459</v>
      </c>
      <c r="D2885" t="s">
        <v>1384</v>
      </c>
      <c r="E2885" t="s">
        <v>1499</v>
      </c>
      <c r="F2885" t="s">
        <v>1293</v>
      </c>
      <c r="G2885">
        <v>35</v>
      </c>
      <c r="H2885" t="s">
        <v>1464</v>
      </c>
      <c r="I2885" t="s">
        <v>186</v>
      </c>
      <c r="J2885" t="s">
        <v>1478</v>
      </c>
      <c r="K2885" t="s">
        <v>1386</v>
      </c>
      <c r="L2885">
        <v>0</v>
      </c>
      <c r="M2885">
        <v>0</v>
      </c>
      <c r="N2885">
        <v>0</v>
      </c>
      <c r="O2885">
        <v>0</v>
      </c>
      <c r="P2885">
        <v>0</v>
      </c>
      <c r="Q2885">
        <v>0</v>
      </c>
      <c r="R2885" t="s">
        <v>531</v>
      </c>
      <c r="S2885" t="s">
        <v>531</v>
      </c>
      <c r="T2885" t="s">
        <v>531</v>
      </c>
      <c r="U2885" t="s">
        <v>531</v>
      </c>
      <c r="W2885" s="429">
        <f t="shared" si="61"/>
        <v>0</v>
      </c>
      <c r="X2885" s="429">
        <f t="shared" si="61"/>
        <v>0</v>
      </c>
      <c r="Y2885" s="429">
        <f t="shared" si="61"/>
        <v>0</v>
      </c>
      <c r="Z2885" s="429">
        <f t="shared" si="60"/>
        <v>0</v>
      </c>
      <c r="AA2885" s="429" t="s">
        <v>1296</v>
      </c>
    </row>
    <row r="2886" spans="1:27" x14ac:dyDescent="0.25">
      <c r="A2886" t="s">
        <v>149</v>
      </c>
      <c r="B2886" t="s">
        <v>186</v>
      </c>
      <c r="C2886" t="s">
        <v>1459</v>
      </c>
      <c r="D2886" t="s">
        <v>1384</v>
      </c>
      <c r="E2886" t="s">
        <v>1499</v>
      </c>
      <c r="F2886" t="s">
        <v>1293</v>
      </c>
      <c r="G2886">
        <v>35</v>
      </c>
      <c r="H2886" t="s">
        <v>1464</v>
      </c>
      <c r="I2886" t="s">
        <v>186</v>
      </c>
      <c r="J2886" t="s">
        <v>1478</v>
      </c>
      <c r="K2886" t="s">
        <v>1386</v>
      </c>
      <c r="L2886">
        <v>0</v>
      </c>
      <c r="M2886">
        <v>0</v>
      </c>
      <c r="N2886">
        <v>0</v>
      </c>
      <c r="O2886">
        <v>0</v>
      </c>
      <c r="P2886">
        <v>0</v>
      </c>
      <c r="Q2886">
        <v>0</v>
      </c>
      <c r="R2886" t="s">
        <v>531</v>
      </c>
      <c r="S2886" t="s">
        <v>531</v>
      </c>
      <c r="T2886" t="s">
        <v>531</v>
      </c>
      <c r="U2886" t="s">
        <v>531</v>
      </c>
      <c r="W2886" s="429">
        <f t="shared" si="61"/>
        <v>0</v>
      </c>
      <c r="X2886" s="429">
        <f t="shared" si="61"/>
        <v>0</v>
      </c>
      <c r="Y2886" s="429">
        <f t="shared" si="61"/>
        <v>0</v>
      </c>
      <c r="Z2886" s="429">
        <f t="shared" si="60"/>
        <v>0</v>
      </c>
      <c r="AA2886" s="429" t="s">
        <v>1296</v>
      </c>
    </row>
    <row r="2887" spans="1:27" x14ac:dyDescent="0.25">
      <c r="A2887" t="s">
        <v>149</v>
      </c>
      <c r="B2887" t="s">
        <v>186</v>
      </c>
      <c r="C2887" t="s">
        <v>1459</v>
      </c>
      <c r="D2887" t="s">
        <v>1384</v>
      </c>
      <c r="E2887" t="s">
        <v>1499</v>
      </c>
      <c r="F2887" t="s">
        <v>1293</v>
      </c>
      <c r="G2887">
        <v>35</v>
      </c>
      <c r="H2887" t="s">
        <v>1464</v>
      </c>
      <c r="I2887" t="s">
        <v>186</v>
      </c>
      <c r="J2887" t="s">
        <v>1478</v>
      </c>
      <c r="K2887" t="s">
        <v>1386</v>
      </c>
      <c r="L2887">
        <v>0</v>
      </c>
      <c r="M2887">
        <v>0</v>
      </c>
      <c r="N2887">
        <v>0</v>
      </c>
      <c r="O2887">
        <v>0</v>
      </c>
      <c r="P2887">
        <v>0</v>
      </c>
      <c r="Q2887">
        <v>0</v>
      </c>
      <c r="R2887" t="s">
        <v>531</v>
      </c>
      <c r="S2887" t="s">
        <v>531</v>
      </c>
      <c r="T2887" t="s">
        <v>531</v>
      </c>
      <c r="U2887" t="s">
        <v>531</v>
      </c>
      <c r="W2887" s="429">
        <f t="shared" si="61"/>
        <v>0</v>
      </c>
      <c r="X2887" s="429">
        <f t="shared" si="61"/>
        <v>0</v>
      </c>
      <c r="Y2887" s="429">
        <f t="shared" si="61"/>
        <v>0</v>
      </c>
      <c r="Z2887" s="429">
        <f t="shared" si="60"/>
        <v>0</v>
      </c>
      <c r="AA2887" s="429" t="s">
        <v>1296</v>
      </c>
    </row>
    <row r="2888" spans="1:27" x14ac:dyDescent="0.25">
      <c r="A2888" t="s">
        <v>149</v>
      </c>
      <c r="B2888" t="s">
        <v>186</v>
      </c>
      <c r="C2888" t="s">
        <v>1459</v>
      </c>
      <c r="D2888" t="s">
        <v>1384</v>
      </c>
      <c r="E2888" t="s">
        <v>1499</v>
      </c>
      <c r="F2888" t="s">
        <v>1293</v>
      </c>
      <c r="G2888">
        <v>35</v>
      </c>
      <c r="H2888" t="s">
        <v>1464</v>
      </c>
      <c r="I2888" t="s">
        <v>186</v>
      </c>
      <c r="J2888" t="s">
        <v>1478</v>
      </c>
      <c r="K2888" t="s">
        <v>1386</v>
      </c>
      <c r="L2888">
        <v>0</v>
      </c>
      <c r="M2888">
        <v>0</v>
      </c>
      <c r="N2888">
        <v>0</v>
      </c>
      <c r="O2888">
        <v>0</v>
      </c>
      <c r="P2888">
        <v>0</v>
      </c>
      <c r="Q2888">
        <v>0</v>
      </c>
      <c r="R2888" t="s">
        <v>531</v>
      </c>
      <c r="S2888" t="s">
        <v>531</v>
      </c>
      <c r="T2888" t="s">
        <v>531</v>
      </c>
      <c r="U2888" t="s">
        <v>531</v>
      </c>
      <c r="W2888" s="429">
        <f t="shared" si="61"/>
        <v>0</v>
      </c>
      <c r="X2888" s="429">
        <f t="shared" si="61"/>
        <v>0</v>
      </c>
      <c r="Y2888" s="429">
        <f t="shared" si="61"/>
        <v>0</v>
      </c>
      <c r="Z2888" s="429">
        <f t="shared" si="60"/>
        <v>0</v>
      </c>
      <c r="AA2888" s="429" t="s">
        <v>1296</v>
      </c>
    </row>
    <row r="2889" spans="1:27" x14ac:dyDescent="0.25">
      <c r="A2889" t="s">
        <v>149</v>
      </c>
      <c r="B2889" t="s">
        <v>186</v>
      </c>
      <c r="C2889" t="s">
        <v>1459</v>
      </c>
      <c r="D2889" t="s">
        <v>1384</v>
      </c>
      <c r="E2889" t="s">
        <v>1499</v>
      </c>
      <c r="F2889" t="s">
        <v>1293</v>
      </c>
      <c r="G2889">
        <v>35</v>
      </c>
      <c r="H2889" t="s">
        <v>1464</v>
      </c>
      <c r="I2889" t="s">
        <v>186</v>
      </c>
      <c r="J2889" t="s">
        <v>1478</v>
      </c>
      <c r="K2889" t="s">
        <v>1386</v>
      </c>
      <c r="L2889">
        <v>7.1563644258133996</v>
      </c>
      <c r="M2889">
        <v>7.984373532932306</v>
      </c>
      <c r="N2889">
        <v>21.883097830999652</v>
      </c>
      <c r="O2889">
        <v>0</v>
      </c>
      <c r="P2889">
        <v>0</v>
      </c>
      <c r="Q2889">
        <v>0</v>
      </c>
      <c r="R2889" t="s">
        <v>531</v>
      </c>
      <c r="S2889" t="s">
        <v>531</v>
      </c>
      <c r="T2889" t="s">
        <v>531</v>
      </c>
      <c r="U2889" t="s">
        <v>531</v>
      </c>
      <c r="W2889" s="429">
        <f t="shared" si="61"/>
        <v>0</v>
      </c>
      <c r="X2889" s="429">
        <f t="shared" si="61"/>
        <v>0</v>
      </c>
      <c r="Y2889" s="429">
        <f t="shared" si="61"/>
        <v>0</v>
      </c>
      <c r="Z2889" s="429">
        <f t="shared" si="60"/>
        <v>0</v>
      </c>
      <c r="AA2889" s="429" t="s">
        <v>1296</v>
      </c>
    </row>
    <row r="2890" spans="1:27" x14ac:dyDescent="0.25">
      <c r="A2890" t="s">
        <v>149</v>
      </c>
      <c r="B2890" t="s">
        <v>186</v>
      </c>
      <c r="C2890" t="s">
        <v>1459</v>
      </c>
      <c r="D2890" t="s">
        <v>1384</v>
      </c>
      <c r="E2890" t="s">
        <v>1499</v>
      </c>
      <c r="F2890" t="s">
        <v>1293</v>
      </c>
      <c r="G2890">
        <v>35</v>
      </c>
      <c r="H2890" t="s">
        <v>1464</v>
      </c>
      <c r="I2890" t="s">
        <v>186</v>
      </c>
      <c r="J2890" t="s">
        <v>1478</v>
      </c>
      <c r="K2890" t="s">
        <v>1386</v>
      </c>
      <c r="L2890">
        <v>16.501038634726765</v>
      </c>
      <c r="M2890">
        <v>8.2209475635377078</v>
      </c>
      <c r="N2890">
        <v>20.641084170321292</v>
      </c>
      <c r="O2890">
        <v>0</v>
      </c>
      <c r="P2890">
        <v>0</v>
      </c>
      <c r="Q2890">
        <v>0</v>
      </c>
      <c r="R2890" t="s">
        <v>531</v>
      </c>
      <c r="S2890" t="s">
        <v>531</v>
      </c>
      <c r="T2890" t="s">
        <v>531</v>
      </c>
      <c r="U2890" t="s">
        <v>531</v>
      </c>
      <c r="W2890" s="429">
        <f t="shared" si="61"/>
        <v>0</v>
      </c>
      <c r="X2890" s="429">
        <f t="shared" si="61"/>
        <v>0</v>
      </c>
      <c r="Y2890" s="429">
        <f t="shared" si="61"/>
        <v>0</v>
      </c>
      <c r="Z2890" s="429">
        <f t="shared" si="60"/>
        <v>0</v>
      </c>
      <c r="AA2890" s="429" t="s">
        <v>1296</v>
      </c>
    </row>
    <row r="2891" spans="1:27" x14ac:dyDescent="0.25">
      <c r="A2891" t="s">
        <v>149</v>
      </c>
      <c r="B2891" t="s">
        <v>186</v>
      </c>
      <c r="C2891" t="s">
        <v>1459</v>
      </c>
      <c r="D2891" t="s">
        <v>1384</v>
      </c>
      <c r="E2891" t="s">
        <v>1499</v>
      </c>
      <c r="F2891" t="s">
        <v>1293</v>
      </c>
      <c r="G2891">
        <v>35</v>
      </c>
      <c r="H2891" t="s">
        <v>1464</v>
      </c>
      <c r="I2891" t="s">
        <v>186</v>
      </c>
      <c r="J2891" t="s">
        <v>1478</v>
      </c>
      <c r="K2891" t="s">
        <v>1386</v>
      </c>
      <c r="L2891">
        <v>1.8334487371918629</v>
      </c>
      <c r="M2891">
        <v>7.984373532932306</v>
      </c>
      <c r="N2891">
        <v>21.883097830999652</v>
      </c>
      <c r="O2891">
        <v>0</v>
      </c>
      <c r="P2891">
        <v>0</v>
      </c>
      <c r="Q2891">
        <v>0</v>
      </c>
      <c r="R2891" t="s">
        <v>531</v>
      </c>
      <c r="S2891" t="s">
        <v>531</v>
      </c>
      <c r="T2891" t="s">
        <v>531</v>
      </c>
      <c r="U2891" t="s">
        <v>531</v>
      </c>
      <c r="W2891" s="429">
        <f t="shared" si="61"/>
        <v>0</v>
      </c>
      <c r="X2891" s="429">
        <f t="shared" si="61"/>
        <v>0</v>
      </c>
      <c r="Y2891" s="429">
        <f t="shared" si="61"/>
        <v>0</v>
      </c>
      <c r="Z2891" s="429">
        <f t="shared" si="60"/>
        <v>0</v>
      </c>
      <c r="AA2891" s="429" t="s">
        <v>1296</v>
      </c>
    </row>
    <row r="2892" spans="1:27" x14ac:dyDescent="0.25">
      <c r="A2892" t="s">
        <v>149</v>
      </c>
      <c r="B2892" t="s">
        <v>186</v>
      </c>
      <c r="C2892" t="s">
        <v>1459</v>
      </c>
      <c r="D2892" t="s">
        <v>1384</v>
      </c>
      <c r="E2892" t="s">
        <v>1499</v>
      </c>
      <c r="F2892" t="s">
        <v>1293</v>
      </c>
      <c r="G2892">
        <v>35</v>
      </c>
      <c r="H2892" t="s">
        <v>1464</v>
      </c>
      <c r="I2892" t="s">
        <v>186</v>
      </c>
      <c r="J2892" t="s">
        <v>1478</v>
      </c>
      <c r="K2892" t="s">
        <v>1386</v>
      </c>
      <c r="L2892">
        <v>0</v>
      </c>
      <c r="M2892">
        <v>5.9143507651350413</v>
      </c>
      <c r="N2892">
        <v>0</v>
      </c>
      <c r="O2892">
        <v>0</v>
      </c>
      <c r="P2892">
        <v>0</v>
      </c>
      <c r="Q2892">
        <v>0</v>
      </c>
      <c r="R2892" t="s">
        <v>531</v>
      </c>
      <c r="S2892" t="s">
        <v>531</v>
      </c>
      <c r="T2892" t="s">
        <v>531</v>
      </c>
      <c r="U2892" t="s">
        <v>531</v>
      </c>
      <c r="W2892" s="429">
        <f t="shared" si="61"/>
        <v>0</v>
      </c>
      <c r="X2892" s="429">
        <f t="shared" si="61"/>
        <v>0</v>
      </c>
      <c r="Y2892" s="429">
        <f t="shared" si="61"/>
        <v>0</v>
      </c>
      <c r="Z2892" s="429">
        <f t="shared" si="60"/>
        <v>0</v>
      </c>
      <c r="AA2892" s="429" t="s">
        <v>1296</v>
      </c>
    </row>
    <row r="2893" spans="1:27" x14ac:dyDescent="0.25">
      <c r="A2893" t="s">
        <v>149</v>
      </c>
      <c r="B2893" t="s">
        <v>186</v>
      </c>
      <c r="C2893" t="s">
        <v>1459</v>
      </c>
      <c r="D2893" t="s">
        <v>1384</v>
      </c>
      <c r="E2893" t="s">
        <v>1499</v>
      </c>
      <c r="F2893" t="s">
        <v>1293</v>
      </c>
      <c r="G2893">
        <v>35</v>
      </c>
      <c r="H2893" t="s">
        <v>1464</v>
      </c>
      <c r="I2893" t="s">
        <v>186</v>
      </c>
      <c r="J2893" t="s">
        <v>1478</v>
      </c>
      <c r="K2893" t="s">
        <v>1386</v>
      </c>
      <c r="L2893">
        <v>0</v>
      </c>
      <c r="M2893">
        <v>0</v>
      </c>
      <c r="N2893">
        <v>0</v>
      </c>
      <c r="O2893">
        <v>0</v>
      </c>
      <c r="P2893">
        <v>0</v>
      </c>
      <c r="Q2893">
        <v>0</v>
      </c>
      <c r="R2893" t="s">
        <v>531</v>
      </c>
      <c r="S2893" t="s">
        <v>531</v>
      </c>
      <c r="T2893" t="s">
        <v>531</v>
      </c>
      <c r="U2893" t="s">
        <v>531</v>
      </c>
      <c r="W2893" s="429">
        <f t="shared" si="61"/>
        <v>0</v>
      </c>
      <c r="X2893" s="429">
        <f t="shared" si="61"/>
        <v>0</v>
      </c>
      <c r="Y2893" s="429">
        <f t="shared" si="61"/>
        <v>0</v>
      </c>
      <c r="Z2893" s="429">
        <f t="shared" si="60"/>
        <v>0</v>
      </c>
      <c r="AA2893" s="429" t="s">
        <v>1296</v>
      </c>
    </row>
    <row r="2894" spans="1:27" x14ac:dyDescent="0.25">
      <c r="A2894" t="s">
        <v>149</v>
      </c>
      <c r="B2894" t="s">
        <v>186</v>
      </c>
      <c r="C2894" t="s">
        <v>1459</v>
      </c>
      <c r="D2894" t="s">
        <v>1384</v>
      </c>
      <c r="E2894" t="s">
        <v>1499</v>
      </c>
      <c r="F2894" t="s">
        <v>1293</v>
      </c>
      <c r="G2894">
        <v>35</v>
      </c>
      <c r="H2894" t="s">
        <v>1464</v>
      </c>
      <c r="I2894" t="s">
        <v>186</v>
      </c>
      <c r="J2894" t="s">
        <v>1478</v>
      </c>
      <c r="K2894" t="s">
        <v>1386</v>
      </c>
      <c r="L2894">
        <v>0</v>
      </c>
      <c r="M2894">
        <v>0</v>
      </c>
      <c r="N2894">
        <v>0</v>
      </c>
      <c r="O2894">
        <v>0</v>
      </c>
      <c r="P2894">
        <v>0</v>
      </c>
      <c r="Q2894">
        <v>0</v>
      </c>
      <c r="R2894" t="s">
        <v>531</v>
      </c>
      <c r="S2894" t="s">
        <v>531</v>
      </c>
      <c r="T2894" t="s">
        <v>531</v>
      </c>
      <c r="U2894" t="s">
        <v>531</v>
      </c>
      <c r="W2894" s="429">
        <f t="shared" si="61"/>
        <v>0</v>
      </c>
      <c r="X2894" s="429">
        <f t="shared" si="61"/>
        <v>0</v>
      </c>
      <c r="Y2894" s="429">
        <f t="shared" si="61"/>
        <v>0</v>
      </c>
      <c r="Z2894" s="429">
        <f t="shared" si="60"/>
        <v>0</v>
      </c>
      <c r="AA2894" s="429" t="s">
        <v>1296</v>
      </c>
    </row>
    <row r="2895" spans="1:27" x14ac:dyDescent="0.25">
      <c r="A2895" t="s">
        <v>149</v>
      </c>
      <c r="B2895" t="s">
        <v>186</v>
      </c>
      <c r="C2895" t="s">
        <v>1459</v>
      </c>
      <c r="D2895" t="s">
        <v>1384</v>
      </c>
      <c r="E2895" t="s">
        <v>1499</v>
      </c>
      <c r="F2895" t="s">
        <v>1293</v>
      </c>
      <c r="G2895">
        <v>35</v>
      </c>
      <c r="H2895" t="s">
        <v>1464</v>
      </c>
      <c r="I2895" t="s">
        <v>186</v>
      </c>
      <c r="J2895" t="s">
        <v>1478</v>
      </c>
      <c r="K2895" t="s">
        <v>1386</v>
      </c>
      <c r="L2895">
        <v>0</v>
      </c>
      <c r="M2895">
        <v>0</v>
      </c>
      <c r="N2895">
        <v>0</v>
      </c>
      <c r="O2895">
        <v>0</v>
      </c>
      <c r="P2895">
        <v>0</v>
      </c>
      <c r="Q2895">
        <v>0</v>
      </c>
      <c r="R2895" t="s">
        <v>531</v>
      </c>
      <c r="S2895" t="s">
        <v>531</v>
      </c>
      <c r="T2895" t="s">
        <v>531</v>
      </c>
      <c r="U2895" t="s">
        <v>531</v>
      </c>
      <c r="W2895" s="429">
        <f t="shared" si="61"/>
        <v>0</v>
      </c>
      <c r="X2895" s="429">
        <f t="shared" si="61"/>
        <v>0</v>
      </c>
      <c r="Y2895" s="429">
        <f t="shared" si="61"/>
        <v>0</v>
      </c>
      <c r="Z2895" s="429">
        <f t="shared" si="60"/>
        <v>0</v>
      </c>
      <c r="AA2895" s="429" t="s">
        <v>1296</v>
      </c>
    </row>
    <row r="2896" spans="1:27" x14ac:dyDescent="0.25">
      <c r="A2896" t="s">
        <v>149</v>
      </c>
      <c r="B2896" t="s">
        <v>186</v>
      </c>
      <c r="C2896" t="s">
        <v>1459</v>
      </c>
      <c r="D2896" t="s">
        <v>1384</v>
      </c>
      <c r="E2896" t="s">
        <v>1499</v>
      </c>
      <c r="F2896" t="s">
        <v>1293</v>
      </c>
      <c r="G2896">
        <v>35</v>
      </c>
      <c r="H2896" t="s">
        <v>1464</v>
      </c>
      <c r="I2896" t="s">
        <v>186</v>
      </c>
      <c r="J2896" t="s">
        <v>1478</v>
      </c>
      <c r="K2896" t="s">
        <v>1386</v>
      </c>
      <c r="L2896">
        <v>0</v>
      </c>
      <c r="M2896">
        <v>0</v>
      </c>
      <c r="N2896">
        <v>0</v>
      </c>
      <c r="O2896">
        <v>0</v>
      </c>
      <c r="P2896">
        <v>0</v>
      </c>
      <c r="Q2896">
        <v>0</v>
      </c>
      <c r="R2896" t="s">
        <v>531</v>
      </c>
      <c r="S2896" t="s">
        <v>531</v>
      </c>
      <c r="T2896" t="s">
        <v>531</v>
      </c>
      <c r="U2896" t="s">
        <v>531</v>
      </c>
      <c r="W2896" s="429">
        <f t="shared" si="61"/>
        <v>0</v>
      </c>
      <c r="X2896" s="429">
        <f t="shared" si="61"/>
        <v>0</v>
      </c>
      <c r="Y2896" s="429">
        <f t="shared" si="61"/>
        <v>0</v>
      </c>
      <c r="Z2896" s="429">
        <f t="shared" si="60"/>
        <v>0</v>
      </c>
      <c r="AA2896" s="429" t="s">
        <v>1296</v>
      </c>
    </row>
    <row r="2897" spans="1:27" x14ac:dyDescent="0.25">
      <c r="A2897" t="s">
        <v>149</v>
      </c>
      <c r="B2897" t="s">
        <v>186</v>
      </c>
      <c r="C2897" t="s">
        <v>1459</v>
      </c>
      <c r="D2897" t="s">
        <v>1384</v>
      </c>
      <c r="E2897" t="s">
        <v>1499</v>
      </c>
      <c r="F2897" t="s">
        <v>1293</v>
      </c>
      <c r="G2897">
        <v>35</v>
      </c>
      <c r="H2897" t="s">
        <v>1464</v>
      </c>
      <c r="I2897" t="s">
        <v>186</v>
      </c>
      <c r="J2897" t="s">
        <v>1478</v>
      </c>
      <c r="K2897" t="s">
        <v>1386</v>
      </c>
      <c r="L2897">
        <v>0</v>
      </c>
      <c r="M2897">
        <v>0</v>
      </c>
      <c r="N2897">
        <v>0</v>
      </c>
      <c r="O2897">
        <v>0</v>
      </c>
      <c r="P2897">
        <v>0</v>
      </c>
      <c r="Q2897">
        <v>0</v>
      </c>
      <c r="R2897" t="s">
        <v>531</v>
      </c>
      <c r="S2897" t="s">
        <v>531</v>
      </c>
      <c r="T2897" t="s">
        <v>531</v>
      </c>
      <c r="U2897" t="s">
        <v>531</v>
      </c>
      <c r="W2897" s="429">
        <f t="shared" si="61"/>
        <v>0</v>
      </c>
      <c r="X2897" s="429">
        <f t="shared" si="61"/>
        <v>0</v>
      </c>
      <c r="Y2897" s="429">
        <f t="shared" si="61"/>
        <v>0</v>
      </c>
      <c r="Z2897" s="429">
        <f t="shared" si="60"/>
        <v>0</v>
      </c>
      <c r="AA2897" s="429" t="s">
        <v>1296</v>
      </c>
    </row>
    <row r="2898" spans="1:27" x14ac:dyDescent="0.25">
      <c r="A2898" t="s">
        <v>149</v>
      </c>
      <c r="B2898" t="s">
        <v>186</v>
      </c>
      <c r="C2898" t="s">
        <v>1459</v>
      </c>
      <c r="D2898" t="s">
        <v>1384</v>
      </c>
      <c r="E2898" t="s">
        <v>1499</v>
      </c>
      <c r="F2898" t="s">
        <v>1293</v>
      </c>
      <c r="G2898">
        <v>35</v>
      </c>
      <c r="H2898" t="s">
        <v>1464</v>
      </c>
      <c r="I2898" t="s">
        <v>186</v>
      </c>
      <c r="J2898" t="s">
        <v>1478</v>
      </c>
      <c r="K2898" t="s">
        <v>1386</v>
      </c>
      <c r="L2898">
        <v>0</v>
      </c>
      <c r="M2898">
        <v>0</v>
      </c>
      <c r="N2898">
        <v>0</v>
      </c>
      <c r="O2898">
        <v>0</v>
      </c>
      <c r="P2898">
        <v>0</v>
      </c>
      <c r="Q2898">
        <v>0</v>
      </c>
      <c r="R2898" t="s">
        <v>531</v>
      </c>
      <c r="S2898" t="s">
        <v>531</v>
      </c>
      <c r="T2898" t="s">
        <v>531</v>
      </c>
      <c r="U2898" t="s">
        <v>531</v>
      </c>
      <c r="W2898" s="429">
        <f t="shared" si="61"/>
        <v>0</v>
      </c>
      <c r="X2898" s="429">
        <f t="shared" si="61"/>
        <v>0</v>
      </c>
      <c r="Y2898" s="429">
        <f t="shared" si="61"/>
        <v>0</v>
      </c>
      <c r="Z2898" s="429">
        <f t="shared" si="60"/>
        <v>0</v>
      </c>
      <c r="AA2898" s="429" t="s">
        <v>1296</v>
      </c>
    </row>
    <row r="2899" spans="1:27" x14ac:dyDescent="0.25">
      <c r="A2899" t="s">
        <v>149</v>
      </c>
      <c r="B2899" t="s">
        <v>186</v>
      </c>
      <c r="C2899" t="s">
        <v>1459</v>
      </c>
      <c r="D2899" t="s">
        <v>1384</v>
      </c>
      <c r="E2899" t="s">
        <v>1499</v>
      </c>
      <c r="F2899" t="s">
        <v>1293</v>
      </c>
      <c r="G2899">
        <v>35</v>
      </c>
      <c r="H2899" t="s">
        <v>1464</v>
      </c>
      <c r="I2899" t="s">
        <v>186</v>
      </c>
      <c r="J2899" t="s">
        <v>1478</v>
      </c>
      <c r="K2899" t="s">
        <v>1386</v>
      </c>
      <c r="L2899">
        <v>0</v>
      </c>
      <c r="M2899">
        <v>0</v>
      </c>
      <c r="N2899">
        <v>0</v>
      </c>
      <c r="O2899">
        <v>0</v>
      </c>
      <c r="P2899">
        <v>0</v>
      </c>
      <c r="Q2899">
        <v>0</v>
      </c>
      <c r="R2899" t="s">
        <v>531</v>
      </c>
      <c r="S2899" t="s">
        <v>531</v>
      </c>
      <c r="T2899" t="s">
        <v>531</v>
      </c>
      <c r="U2899" t="s">
        <v>531</v>
      </c>
      <c r="W2899" s="429">
        <f t="shared" si="61"/>
        <v>0</v>
      </c>
      <c r="X2899" s="429">
        <f t="shared" si="61"/>
        <v>0</v>
      </c>
      <c r="Y2899" s="429">
        <f t="shared" si="61"/>
        <v>0</v>
      </c>
      <c r="Z2899" s="429">
        <f t="shared" si="60"/>
        <v>0</v>
      </c>
      <c r="AA2899" s="429" t="s">
        <v>1296</v>
      </c>
    </row>
    <row r="2900" spans="1:27" x14ac:dyDescent="0.25">
      <c r="A2900" t="s">
        <v>149</v>
      </c>
      <c r="B2900" t="s">
        <v>186</v>
      </c>
      <c r="C2900" t="s">
        <v>1459</v>
      </c>
      <c r="D2900" t="s">
        <v>1384</v>
      </c>
      <c r="E2900" t="s">
        <v>1499</v>
      </c>
      <c r="F2900" t="s">
        <v>1293</v>
      </c>
      <c r="G2900">
        <v>35</v>
      </c>
      <c r="H2900" t="s">
        <v>1464</v>
      </c>
      <c r="I2900" t="s">
        <v>186</v>
      </c>
      <c r="J2900" t="s">
        <v>1478</v>
      </c>
      <c r="K2900" t="s">
        <v>1386</v>
      </c>
      <c r="L2900">
        <v>0</v>
      </c>
      <c r="M2900">
        <v>0</v>
      </c>
      <c r="N2900">
        <v>0</v>
      </c>
      <c r="O2900">
        <v>0</v>
      </c>
      <c r="P2900">
        <v>0</v>
      </c>
      <c r="Q2900">
        <v>0</v>
      </c>
      <c r="R2900" t="s">
        <v>531</v>
      </c>
      <c r="S2900" t="s">
        <v>531</v>
      </c>
      <c r="T2900" t="s">
        <v>531</v>
      </c>
      <c r="U2900" t="s">
        <v>531</v>
      </c>
      <c r="W2900" s="429">
        <f t="shared" si="61"/>
        <v>0</v>
      </c>
      <c r="X2900" s="429">
        <f t="shared" si="61"/>
        <v>0</v>
      </c>
      <c r="Y2900" s="429">
        <f t="shared" si="61"/>
        <v>0</v>
      </c>
      <c r="Z2900" s="429">
        <f t="shared" si="60"/>
        <v>0</v>
      </c>
      <c r="AA2900" s="429" t="s">
        <v>1296</v>
      </c>
    </row>
    <row r="2901" spans="1:27" x14ac:dyDescent="0.25">
      <c r="A2901" t="s">
        <v>149</v>
      </c>
      <c r="B2901" t="s">
        <v>186</v>
      </c>
      <c r="C2901" t="s">
        <v>1459</v>
      </c>
      <c r="D2901" t="s">
        <v>1384</v>
      </c>
      <c r="E2901" t="s">
        <v>1499</v>
      </c>
      <c r="F2901" t="s">
        <v>1293</v>
      </c>
      <c r="G2901">
        <v>35</v>
      </c>
      <c r="H2901" t="s">
        <v>1464</v>
      </c>
      <c r="I2901" t="s">
        <v>186</v>
      </c>
      <c r="J2901" t="s">
        <v>1478</v>
      </c>
      <c r="K2901" t="s">
        <v>1386</v>
      </c>
      <c r="L2901">
        <v>0</v>
      </c>
      <c r="M2901">
        <v>0</v>
      </c>
      <c r="N2901">
        <v>0</v>
      </c>
      <c r="O2901">
        <v>0</v>
      </c>
      <c r="P2901">
        <v>0</v>
      </c>
      <c r="Q2901">
        <v>0</v>
      </c>
      <c r="R2901" t="s">
        <v>531</v>
      </c>
      <c r="S2901" t="s">
        <v>531</v>
      </c>
      <c r="T2901" t="s">
        <v>531</v>
      </c>
      <c r="U2901" t="s">
        <v>531</v>
      </c>
      <c r="W2901" s="429">
        <f t="shared" si="61"/>
        <v>0</v>
      </c>
      <c r="X2901" s="429">
        <f t="shared" si="61"/>
        <v>0</v>
      </c>
      <c r="Y2901" s="429">
        <f t="shared" si="61"/>
        <v>0</v>
      </c>
      <c r="Z2901" s="429">
        <f t="shared" si="60"/>
        <v>0</v>
      </c>
      <c r="AA2901" s="429" t="s">
        <v>1296</v>
      </c>
    </row>
    <row r="2902" spans="1:27" x14ac:dyDescent="0.25">
      <c r="A2902" t="s">
        <v>149</v>
      </c>
      <c r="B2902" t="s">
        <v>186</v>
      </c>
      <c r="C2902" t="s">
        <v>1459</v>
      </c>
      <c r="D2902" t="s">
        <v>1384</v>
      </c>
      <c r="E2902" t="s">
        <v>1499</v>
      </c>
      <c r="F2902" t="s">
        <v>1293</v>
      </c>
      <c r="G2902">
        <v>35</v>
      </c>
      <c r="H2902" t="s">
        <v>1464</v>
      </c>
      <c r="I2902" t="s">
        <v>186</v>
      </c>
      <c r="J2902" t="s">
        <v>1478</v>
      </c>
      <c r="K2902" t="s">
        <v>1386</v>
      </c>
      <c r="L2902">
        <v>0</v>
      </c>
      <c r="M2902">
        <v>0</v>
      </c>
      <c r="N2902">
        <v>0</v>
      </c>
      <c r="O2902">
        <v>0</v>
      </c>
      <c r="P2902">
        <v>0</v>
      </c>
      <c r="Q2902">
        <v>0</v>
      </c>
      <c r="R2902" t="s">
        <v>531</v>
      </c>
      <c r="S2902" t="s">
        <v>531</v>
      </c>
      <c r="T2902" t="s">
        <v>531</v>
      </c>
      <c r="U2902" t="s">
        <v>531</v>
      </c>
      <c r="W2902" s="429">
        <f t="shared" si="61"/>
        <v>0</v>
      </c>
      <c r="X2902" s="429">
        <f t="shared" si="61"/>
        <v>0</v>
      </c>
      <c r="Y2902" s="429">
        <f t="shared" si="61"/>
        <v>0</v>
      </c>
      <c r="Z2902" s="429">
        <f t="shared" si="60"/>
        <v>0</v>
      </c>
      <c r="AA2902" s="429" t="s">
        <v>1296</v>
      </c>
    </row>
    <row r="2903" spans="1:27" x14ac:dyDescent="0.25">
      <c r="A2903" t="s">
        <v>149</v>
      </c>
      <c r="B2903" t="s">
        <v>186</v>
      </c>
      <c r="C2903" t="s">
        <v>1459</v>
      </c>
      <c r="D2903" t="s">
        <v>1384</v>
      </c>
      <c r="E2903" t="s">
        <v>1499</v>
      </c>
      <c r="F2903" t="s">
        <v>1293</v>
      </c>
      <c r="G2903">
        <v>35</v>
      </c>
      <c r="H2903" t="s">
        <v>1464</v>
      </c>
      <c r="I2903" t="s">
        <v>186</v>
      </c>
      <c r="J2903" t="s">
        <v>1478</v>
      </c>
      <c r="K2903" t="s">
        <v>1386</v>
      </c>
      <c r="L2903">
        <v>0</v>
      </c>
      <c r="M2903">
        <v>0</v>
      </c>
      <c r="N2903">
        <v>0</v>
      </c>
      <c r="O2903">
        <v>0</v>
      </c>
      <c r="P2903">
        <v>0</v>
      </c>
      <c r="Q2903">
        <v>0</v>
      </c>
      <c r="R2903" t="s">
        <v>531</v>
      </c>
      <c r="S2903" t="s">
        <v>531</v>
      </c>
      <c r="T2903" t="s">
        <v>531</v>
      </c>
      <c r="U2903" t="s">
        <v>531</v>
      </c>
      <c r="W2903" s="429">
        <f t="shared" si="61"/>
        <v>0</v>
      </c>
      <c r="X2903" s="429">
        <f t="shared" si="61"/>
        <v>0</v>
      </c>
      <c r="Y2903" s="429">
        <f t="shared" si="61"/>
        <v>0</v>
      </c>
      <c r="Z2903" s="429">
        <f t="shared" si="60"/>
        <v>0</v>
      </c>
      <c r="AA2903" s="429" t="s">
        <v>1296</v>
      </c>
    </row>
    <row r="2904" spans="1:27" x14ac:dyDescent="0.25">
      <c r="A2904" t="s">
        <v>149</v>
      </c>
      <c r="B2904" t="s">
        <v>186</v>
      </c>
      <c r="C2904" t="s">
        <v>1459</v>
      </c>
      <c r="D2904" t="s">
        <v>1384</v>
      </c>
      <c r="E2904" t="s">
        <v>1499</v>
      </c>
      <c r="F2904" t="s">
        <v>1293</v>
      </c>
      <c r="G2904">
        <v>35</v>
      </c>
      <c r="H2904" t="s">
        <v>1464</v>
      </c>
      <c r="I2904" t="s">
        <v>186</v>
      </c>
      <c r="J2904" t="s">
        <v>1478</v>
      </c>
      <c r="K2904" t="s">
        <v>1386</v>
      </c>
      <c r="L2904">
        <v>0</v>
      </c>
      <c r="M2904">
        <v>0</v>
      </c>
      <c r="N2904">
        <v>0</v>
      </c>
      <c r="O2904">
        <v>0</v>
      </c>
      <c r="P2904">
        <v>0</v>
      </c>
      <c r="Q2904">
        <v>0</v>
      </c>
      <c r="R2904" t="s">
        <v>531</v>
      </c>
      <c r="S2904" t="s">
        <v>531</v>
      </c>
      <c r="T2904" t="s">
        <v>531</v>
      </c>
      <c r="U2904" t="s">
        <v>531</v>
      </c>
      <c r="W2904" s="429">
        <f t="shared" si="61"/>
        <v>0</v>
      </c>
      <c r="X2904" s="429">
        <f t="shared" si="61"/>
        <v>0</v>
      </c>
      <c r="Y2904" s="429">
        <f t="shared" si="61"/>
        <v>0</v>
      </c>
      <c r="Z2904" s="429">
        <f t="shared" si="60"/>
        <v>0</v>
      </c>
      <c r="AA2904" s="429" t="s">
        <v>1296</v>
      </c>
    </row>
    <row r="2905" spans="1:27" x14ac:dyDescent="0.25">
      <c r="A2905" t="s">
        <v>149</v>
      </c>
      <c r="B2905" t="s">
        <v>186</v>
      </c>
      <c r="C2905" t="s">
        <v>1459</v>
      </c>
      <c r="D2905" t="s">
        <v>1384</v>
      </c>
      <c r="E2905" t="s">
        <v>1499</v>
      </c>
      <c r="F2905" t="s">
        <v>1293</v>
      </c>
      <c r="G2905">
        <v>35</v>
      </c>
      <c r="H2905" t="s">
        <v>1464</v>
      </c>
      <c r="I2905" t="s">
        <v>186</v>
      </c>
      <c r="J2905" t="s">
        <v>1478</v>
      </c>
      <c r="K2905" t="s">
        <v>1386</v>
      </c>
      <c r="L2905">
        <v>0</v>
      </c>
      <c r="M2905">
        <v>0</v>
      </c>
      <c r="N2905">
        <v>0</v>
      </c>
      <c r="O2905">
        <v>0</v>
      </c>
      <c r="P2905">
        <v>0</v>
      </c>
      <c r="Q2905">
        <v>0</v>
      </c>
      <c r="R2905" t="s">
        <v>531</v>
      </c>
      <c r="S2905" t="s">
        <v>531</v>
      </c>
      <c r="T2905" t="s">
        <v>531</v>
      </c>
      <c r="U2905" t="s">
        <v>531</v>
      </c>
      <c r="W2905" s="429">
        <f t="shared" si="61"/>
        <v>0</v>
      </c>
      <c r="X2905" s="429">
        <f t="shared" si="61"/>
        <v>0</v>
      </c>
      <c r="Y2905" s="429">
        <f t="shared" si="61"/>
        <v>0</v>
      </c>
      <c r="Z2905" s="429">
        <f t="shared" si="60"/>
        <v>0</v>
      </c>
      <c r="AA2905" s="429" t="s">
        <v>1296</v>
      </c>
    </row>
    <row r="2906" spans="1:27" x14ac:dyDescent="0.25">
      <c r="A2906" t="s">
        <v>149</v>
      </c>
      <c r="B2906" t="s">
        <v>186</v>
      </c>
      <c r="C2906" t="s">
        <v>1459</v>
      </c>
      <c r="D2906" t="s">
        <v>1384</v>
      </c>
      <c r="E2906" t="s">
        <v>1499</v>
      </c>
      <c r="F2906" t="s">
        <v>1293</v>
      </c>
      <c r="G2906">
        <v>35</v>
      </c>
      <c r="H2906" t="s">
        <v>1464</v>
      </c>
      <c r="I2906" t="s">
        <v>186</v>
      </c>
      <c r="J2906" t="s">
        <v>1478</v>
      </c>
      <c r="K2906" t="s">
        <v>1386</v>
      </c>
      <c r="L2906">
        <v>0</v>
      </c>
      <c r="M2906">
        <v>0</v>
      </c>
      <c r="N2906">
        <v>0</v>
      </c>
      <c r="O2906">
        <v>0</v>
      </c>
      <c r="P2906">
        <v>0</v>
      </c>
      <c r="Q2906">
        <v>0</v>
      </c>
      <c r="R2906" t="s">
        <v>531</v>
      </c>
      <c r="S2906" t="s">
        <v>531</v>
      </c>
      <c r="T2906" t="s">
        <v>531</v>
      </c>
      <c r="U2906" t="s">
        <v>531</v>
      </c>
      <c r="W2906" s="429">
        <f t="shared" si="61"/>
        <v>0</v>
      </c>
      <c r="X2906" s="429">
        <f t="shared" si="61"/>
        <v>0</v>
      </c>
      <c r="Y2906" s="429">
        <f t="shared" si="61"/>
        <v>0</v>
      </c>
      <c r="Z2906" s="429">
        <f t="shared" si="60"/>
        <v>0</v>
      </c>
      <c r="AA2906" s="429" t="s">
        <v>1296</v>
      </c>
    </row>
    <row r="2907" spans="1:27" x14ac:dyDescent="0.25">
      <c r="A2907" t="s">
        <v>149</v>
      </c>
      <c r="B2907" t="s">
        <v>186</v>
      </c>
      <c r="C2907" t="s">
        <v>1459</v>
      </c>
      <c r="D2907" t="s">
        <v>1384</v>
      </c>
      <c r="E2907" t="s">
        <v>1499</v>
      </c>
      <c r="F2907" t="s">
        <v>1293</v>
      </c>
      <c r="G2907">
        <v>35</v>
      </c>
      <c r="H2907" t="s">
        <v>1464</v>
      </c>
      <c r="I2907" t="s">
        <v>186</v>
      </c>
      <c r="J2907" t="s">
        <v>1478</v>
      </c>
      <c r="K2907" t="s">
        <v>1386</v>
      </c>
      <c r="L2907">
        <v>0</v>
      </c>
      <c r="M2907">
        <v>0</v>
      </c>
      <c r="N2907">
        <v>0</v>
      </c>
      <c r="O2907">
        <v>0</v>
      </c>
      <c r="P2907">
        <v>0</v>
      </c>
      <c r="Q2907">
        <v>0</v>
      </c>
      <c r="R2907" t="s">
        <v>531</v>
      </c>
      <c r="S2907" t="s">
        <v>531</v>
      </c>
      <c r="T2907" t="s">
        <v>531</v>
      </c>
      <c r="U2907" t="s">
        <v>531</v>
      </c>
      <c r="W2907" s="429">
        <f t="shared" si="61"/>
        <v>0</v>
      </c>
      <c r="X2907" s="429">
        <f t="shared" si="61"/>
        <v>0</v>
      </c>
      <c r="Y2907" s="429">
        <f t="shared" si="61"/>
        <v>0</v>
      </c>
      <c r="Z2907" s="429">
        <f t="shared" si="60"/>
        <v>0</v>
      </c>
      <c r="AA2907" s="429" t="s">
        <v>1296</v>
      </c>
    </row>
    <row r="2908" spans="1:27" x14ac:dyDescent="0.25">
      <c r="A2908" t="s">
        <v>149</v>
      </c>
      <c r="B2908" t="s">
        <v>186</v>
      </c>
      <c r="C2908" t="s">
        <v>1459</v>
      </c>
      <c r="D2908" t="s">
        <v>1384</v>
      </c>
      <c r="E2908" t="s">
        <v>1499</v>
      </c>
      <c r="F2908" t="s">
        <v>1293</v>
      </c>
      <c r="G2908">
        <v>35</v>
      </c>
      <c r="H2908" t="s">
        <v>1464</v>
      </c>
      <c r="I2908" t="s">
        <v>186</v>
      </c>
      <c r="J2908" t="s">
        <v>1478</v>
      </c>
      <c r="K2908" t="s">
        <v>1386</v>
      </c>
      <c r="L2908">
        <v>0</v>
      </c>
      <c r="M2908">
        <v>0</v>
      </c>
      <c r="N2908">
        <v>0</v>
      </c>
      <c r="O2908">
        <v>0</v>
      </c>
      <c r="P2908">
        <v>0</v>
      </c>
      <c r="Q2908">
        <v>0</v>
      </c>
      <c r="R2908" t="s">
        <v>531</v>
      </c>
      <c r="S2908" t="s">
        <v>531</v>
      </c>
      <c r="T2908" t="s">
        <v>531</v>
      </c>
      <c r="U2908" t="s">
        <v>531</v>
      </c>
      <c r="W2908" s="429">
        <f t="shared" si="61"/>
        <v>0</v>
      </c>
      <c r="X2908" s="429">
        <f t="shared" si="61"/>
        <v>0</v>
      </c>
      <c r="Y2908" s="429">
        <f t="shared" si="61"/>
        <v>0</v>
      </c>
      <c r="Z2908" s="429">
        <f t="shared" si="60"/>
        <v>0</v>
      </c>
      <c r="AA2908" s="429" t="s">
        <v>1296</v>
      </c>
    </row>
    <row r="2909" spans="1:27" x14ac:dyDescent="0.25">
      <c r="A2909" t="s">
        <v>149</v>
      </c>
      <c r="B2909" t="s">
        <v>186</v>
      </c>
      <c r="C2909" t="s">
        <v>1459</v>
      </c>
      <c r="D2909" t="s">
        <v>1384</v>
      </c>
      <c r="E2909" t="s">
        <v>1499</v>
      </c>
      <c r="F2909" t="s">
        <v>1293</v>
      </c>
      <c r="G2909">
        <v>35</v>
      </c>
      <c r="H2909" t="s">
        <v>1464</v>
      </c>
      <c r="I2909" t="s">
        <v>186</v>
      </c>
      <c r="J2909" t="s">
        <v>1478</v>
      </c>
      <c r="K2909" t="s">
        <v>1386</v>
      </c>
      <c r="L2909">
        <v>0</v>
      </c>
      <c r="M2909">
        <v>0</v>
      </c>
      <c r="N2909">
        <v>0</v>
      </c>
      <c r="O2909">
        <v>0</v>
      </c>
      <c r="P2909">
        <v>0</v>
      </c>
      <c r="Q2909">
        <v>0</v>
      </c>
      <c r="R2909" t="s">
        <v>531</v>
      </c>
      <c r="S2909" t="s">
        <v>531</v>
      </c>
      <c r="T2909" t="s">
        <v>531</v>
      </c>
      <c r="U2909" t="s">
        <v>531</v>
      </c>
      <c r="W2909" s="429">
        <f t="shared" si="61"/>
        <v>0</v>
      </c>
      <c r="X2909" s="429">
        <f t="shared" si="61"/>
        <v>0</v>
      </c>
      <c r="Y2909" s="429">
        <f t="shared" si="61"/>
        <v>0</v>
      </c>
      <c r="Z2909" s="429">
        <f t="shared" si="60"/>
        <v>0</v>
      </c>
      <c r="AA2909" s="429" t="s">
        <v>1296</v>
      </c>
    </row>
    <row r="2910" spans="1:27" x14ac:dyDescent="0.25">
      <c r="A2910" t="s">
        <v>149</v>
      </c>
      <c r="B2910" t="s">
        <v>186</v>
      </c>
      <c r="C2910" t="s">
        <v>1459</v>
      </c>
      <c r="D2910" t="s">
        <v>1384</v>
      </c>
      <c r="E2910" t="s">
        <v>1499</v>
      </c>
      <c r="F2910" t="s">
        <v>1293</v>
      </c>
      <c r="G2910">
        <v>35</v>
      </c>
      <c r="H2910" t="s">
        <v>1464</v>
      </c>
      <c r="I2910" t="s">
        <v>186</v>
      </c>
      <c r="J2910" t="s">
        <v>1478</v>
      </c>
      <c r="K2910" t="s">
        <v>1386</v>
      </c>
      <c r="L2910">
        <v>0</v>
      </c>
      <c r="M2910">
        <v>0</v>
      </c>
      <c r="N2910">
        <v>0</v>
      </c>
      <c r="O2910">
        <v>0</v>
      </c>
      <c r="P2910">
        <v>0</v>
      </c>
      <c r="Q2910">
        <v>0</v>
      </c>
      <c r="R2910" t="s">
        <v>531</v>
      </c>
      <c r="S2910" t="s">
        <v>531</v>
      </c>
      <c r="T2910" t="s">
        <v>531</v>
      </c>
      <c r="U2910" t="s">
        <v>531</v>
      </c>
      <c r="W2910" s="429">
        <f t="shared" si="61"/>
        <v>0</v>
      </c>
      <c r="X2910" s="429">
        <f t="shared" si="61"/>
        <v>0</v>
      </c>
      <c r="Y2910" s="429">
        <f t="shared" si="61"/>
        <v>0</v>
      </c>
      <c r="Z2910" s="429">
        <f t="shared" si="60"/>
        <v>0</v>
      </c>
      <c r="AA2910" s="429" t="s">
        <v>1296</v>
      </c>
    </row>
    <row r="2911" spans="1:27" x14ac:dyDescent="0.25">
      <c r="A2911" t="s">
        <v>149</v>
      </c>
      <c r="B2911" t="s">
        <v>186</v>
      </c>
      <c r="C2911" t="s">
        <v>1459</v>
      </c>
      <c r="D2911" t="s">
        <v>1384</v>
      </c>
      <c r="E2911" t="s">
        <v>1499</v>
      </c>
      <c r="F2911" t="s">
        <v>1293</v>
      </c>
      <c r="G2911">
        <v>35</v>
      </c>
      <c r="H2911" t="s">
        <v>1464</v>
      </c>
      <c r="I2911" t="s">
        <v>186</v>
      </c>
      <c r="J2911" t="s">
        <v>1478</v>
      </c>
      <c r="K2911" t="s">
        <v>1386</v>
      </c>
      <c r="L2911">
        <v>0</v>
      </c>
      <c r="M2911">
        <v>0</v>
      </c>
      <c r="N2911">
        <v>0</v>
      </c>
      <c r="O2911">
        <v>0</v>
      </c>
      <c r="P2911">
        <v>0</v>
      </c>
      <c r="Q2911">
        <v>0</v>
      </c>
      <c r="R2911" t="s">
        <v>531</v>
      </c>
      <c r="S2911" t="s">
        <v>531</v>
      </c>
      <c r="T2911" t="s">
        <v>531</v>
      </c>
      <c r="U2911" t="s">
        <v>531</v>
      </c>
      <c r="W2911" s="429">
        <f t="shared" si="61"/>
        <v>0</v>
      </c>
      <c r="X2911" s="429">
        <f t="shared" si="61"/>
        <v>0</v>
      </c>
      <c r="Y2911" s="429">
        <f t="shared" si="61"/>
        <v>0</v>
      </c>
      <c r="Z2911" s="429">
        <f t="shared" si="60"/>
        <v>0</v>
      </c>
      <c r="AA2911" s="429" t="s">
        <v>1296</v>
      </c>
    </row>
    <row r="2912" spans="1:27" x14ac:dyDescent="0.25">
      <c r="A2912" t="s">
        <v>149</v>
      </c>
      <c r="B2912" t="s">
        <v>186</v>
      </c>
      <c r="C2912" t="s">
        <v>1459</v>
      </c>
      <c r="D2912" t="s">
        <v>1384</v>
      </c>
      <c r="E2912" t="s">
        <v>1499</v>
      </c>
      <c r="F2912" t="s">
        <v>1293</v>
      </c>
      <c r="G2912">
        <v>35</v>
      </c>
      <c r="H2912" t="s">
        <v>1464</v>
      </c>
      <c r="I2912" t="s">
        <v>186</v>
      </c>
      <c r="J2912" t="s">
        <v>1478</v>
      </c>
      <c r="K2912" t="s">
        <v>1386</v>
      </c>
      <c r="L2912">
        <v>0</v>
      </c>
      <c r="M2912">
        <v>0</v>
      </c>
      <c r="N2912">
        <v>0</v>
      </c>
      <c r="O2912">
        <v>0</v>
      </c>
      <c r="P2912">
        <v>0</v>
      </c>
      <c r="Q2912">
        <v>0</v>
      </c>
      <c r="R2912" t="s">
        <v>531</v>
      </c>
      <c r="S2912" t="s">
        <v>531</v>
      </c>
      <c r="T2912" t="s">
        <v>531</v>
      </c>
      <c r="U2912" t="s">
        <v>531</v>
      </c>
      <c r="W2912" s="429">
        <f t="shared" si="61"/>
        <v>0</v>
      </c>
      <c r="X2912" s="429">
        <f t="shared" si="61"/>
        <v>0</v>
      </c>
      <c r="Y2912" s="429">
        <f t="shared" si="61"/>
        <v>0</v>
      </c>
      <c r="Z2912" s="429">
        <f t="shared" si="60"/>
        <v>0</v>
      </c>
      <c r="AA2912" s="429" t="s">
        <v>1296</v>
      </c>
    </row>
    <row r="2913" spans="1:27" x14ac:dyDescent="0.25">
      <c r="A2913" t="s">
        <v>149</v>
      </c>
      <c r="B2913" t="s">
        <v>186</v>
      </c>
      <c r="C2913" t="s">
        <v>1459</v>
      </c>
      <c r="D2913" t="s">
        <v>1384</v>
      </c>
      <c r="E2913" t="s">
        <v>1499</v>
      </c>
      <c r="F2913" t="s">
        <v>1293</v>
      </c>
      <c r="G2913">
        <v>35</v>
      </c>
      <c r="H2913" t="s">
        <v>1464</v>
      </c>
      <c r="I2913" t="s">
        <v>186</v>
      </c>
      <c r="J2913" t="s">
        <v>1478</v>
      </c>
      <c r="K2913" t="s">
        <v>1386</v>
      </c>
      <c r="L2913">
        <v>0</v>
      </c>
      <c r="M2913">
        <v>0</v>
      </c>
      <c r="N2913">
        <v>0</v>
      </c>
      <c r="O2913">
        <v>0</v>
      </c>
      <c r="P2913">
        <v>0</v>
      </c>
      <c r="Q2913">
        <v>0</v>
      </c>
      <c r="R2913" t="s">
        <v>531</v>
      </c>
      <c r="S2913" t="s">
        <v>531</v>
      </c>
      <c r="T2913" t="s">
        <v>531</v>
      </c>
      <c r="U2913" t="s">
        <v>531</v>
      </c>
      <c r="W2913" s="429">
        <f t="shared" si="61"/>
        <v>0</v>
      </c>
      <c r="X2913" s="429">
        <f t="shared" si="61"/>
        <v>0</v>
      </c>
      <c r="Y2913" s="429">
        <f t="shared" si="61"/>
        <v>0</v>
      </c>
      <c r="Z2913" s="429">
        <f t="shared" si="60"/>
        <v>0</v>
      </c>
      <c r="AA2913" s="429" t="s">
        <v>1296</v>
      </c>
    </row>
    <row r="2914" spans="1:27" x14ac:dyDescent="0.25">
      <c r="A2914" t="s">
        <v>149</v>
      </c>
      <c r="B2914" t="s">
        <v>186</v>
      </c>
      <c r="C2914" t="s">
        <v>1459</v>
      </c>
      <c r="D2914" t="s">
        <v>1384</v>
      </c>
      <c r="E2914" t="s">
        <v>1499</v>
      </c>
      <c r="F2914" t="s">
        <v>1293</v>
      </c>
      <c r="G2914">
        <v>35</v>
      </c>
      <c r="H2914" t="s">
        <v>1464</v>
      </c>
      <c r="I2914" t="s">
        <v>186</v>
      </c>
      <c r="J2914" t="s">
        <v>1478</v>
      </c>
      <c r="K2914" t="s">
        <v>1386</v>
      </c>
      <c r="L2914">
        <v>0</v>
      </c>
      <c r="M2914">
        <v>0</v>
      </c>
      <c r="N2914">
        <v>0</v>
      </c>
      <c r="O2914">
        <v>0</v>
      </c>
      <c r="P2914">
        <v>0</v>
      </c>
      <c r="Q2914">
        <v>0</v>
      </c>
      <c r="R2914" t="s">
        <v>531</v>
      </c>
      <c r="S2914" t="s">
        <v>531</v>
      </c>
      <c r="T2914" t="s">
        <v>531</v>
      </c>
      <c r="U2914" t="s">
        <v>531</v>
      </c>
      <c r="W2914" s="429">
        <f t="shared" si="61"/>
        <v>0</v>
      </c>
      <c r="X2914" s="429">
        <f t="shared" si="61"/>
        <v>0</v>
      </c>
      <c r="Y2914" s="429">
        <f t="shared" si="61"/>
        <v>0</v>
      </c>
      <c r="Z2914" s="429">
        <f t="shared" si="60"/>
        <v>0</v>
      </c>
      <c r="AA2914" s="429" t="s">
        <v>1296</v>
      </c>
    </row>
    <row r="2915" spans="1:27" x14ac:dyDescent="0.25">
      <c r="A2915" t="s">
        <v>149</v>
      </c>
      <c r="B2915" t="s">
        <v>186</v>
      </c>
      <c r="C2915" t="s">
        <v>1459</v>
      </c>
      <c r="D2915" t="s">
        <v>1384</v>
      </c>
      <c r="E2915" t="s">
        <v>1499</v>
      </c>
      <c r="F2915" t="s">
        <v>1293</v>
      </c>
      <c r="G2915">
        <v>35</v>
      </c>
      <c r="H2915" t="s">
        <v>1464</v>
      </c>
      <c r="I2915" t="s">
        <v>186</v>
      </c>
      <c r="J2915" t="s">
        <v>1478</v>
      </c>
      <c r="K2915" t="s">
        <v>1386</v>
      </c>
      <c r="L2915">
        <v>0</v>
      </c>
      <c r="M2915">
        <v>0</v>
      </c>
      <c r="N2915">
        <v>0</v>
      </c>
      <c r="O2915">
        <v>0</v>
      </c>
      <c r="P2915">
        <v>0</v>
      </c>
      <c r="Q2915">
        <v>0</v>
      </c>
      <c r="R2915" t="s">
        <v>531</v>
      </c>
      <c r="S2915" t="s">
        <v>531</v>
      </c>
      <c r="T2915" t="s">
        <v>531</v>
      </c>
      <c r="U2915" t="s">
        <v>531</v>
      </c>
      <c r="W2915" s="429">
        <f t="shared" si="61"/>
        <v>0</v>
      </c>
      <c r="X2915" s="429">
        <f t="shared" si="61"/>
        <v>0</v>
      </c>
      <c r="Y2915" s="429">
        <f t="shared" si="61"/>
        <v>0</v>
      </c>
      <c r="Z2915" s="429">
        <f t="shared" si="60"/>
        <v>0</v>
      </c>
      <c r="AA2915" s="429" t="s">
        <v>1296</v>
      </c>
    </row>
    <row r="2916" spans="1:27" x14ac:dyDescent="0.25">
      <c r="A2916" t="s">
        <v>149</v>
      </c>
      <c r="B2916" t="s">
        <v>186</v>
      </c>
      <c r="C2916" t="s">
        <v>1459</v>
      </c>
      <c r="D2916" t="s">
        <v>1384</v>
      </c>
      <c r="E2916" t="s">
        <v>1499</v>
      </c>
      <c r="F2916" t="s">
        <v>1293</v>
      </c>
      <c r="G2916">
        <v>35</v>
      </c>
      <c r="H2916" t="s">
        <v>1464</v>
      </c>
      <c r="I2916" t="s">
        <v>186</v>
      </c>
      <c r="J2916" t="s">
        <v>1478</v>
      </c>
      <c r="K2916" t="s">
        <v>1386</v>
      </c>
      <c r="L2916">
        <v>0</v>
      </c>
      <c r="M2916">
        <v>0</v>
      </c>
      <c r="N2916">
        <v>0</v>
      </c>
      <c r="O2916">
        <v>0</v>
      </c>
      <c r="P2916">
        <v>0</v>
      </c>
      <c r="Q2916">
        <v>0</v>
      </c>
      <c r="R2916" t="s">
        <v>531</v>
      </c>
      <c r="S2916" t="s">
        <v>531</v>
      </c>
      <c r="T2916" t="s">
        <v>531</v>
      </c>
      <c r="U2916" t="s">
        <v>531</v>
      </c>
      <c r="W2916" s="429">
        <f t="shared" si="61"/>
        <v>0</v>
      </c>
      <c r="X2916" s="429">
        <f t="shared" si="61"/>
        <v>0</v>
      </c>
      <c r="Y2916" s="429">
        <f t="shared" si="61"/>
        <v>0</v>
      </c>
      <c r="Z2916" s="429">
        <f t="shared" si="60"/>
        <v>0</v>
      </c>
      <c r="AA2916" s="429" t="s">
        <v>1296</v>
      </c>
    </row>
    <row r="2917" spans="1:27" x14ac:dyDescent="0.25">
      <c r="A2917" t="s">
        <v>149</v>
      </c>
      <c r="B2917" t="s">
        <v>186</v>
      </c>
      <c r="C2917" t="s">
        <v>1459</v>
      </c>
      <c r="D2917" t="s">
        <v>1384</v>
      </c>
      <c r="E2917" t="s">
        <v>1499</v>
      </c>
      <c r="F2917" t="s">
        <v>1293</v>
      </c>
      <c r="G2917">
        <v>35</v>
      </c>
      <c r="H2917" t="s">
        <v>1464</v>
      </c>
      <c r="I2917" t="s">
        <v>186</v>
      </c>
      <c r="J2917" t="s">
        <v>1478</v>
      </c>
      <c r="K2917" t="s">
        <v>1386</v>
      </c>
      <c r="L2917">
        <v>0</v>
      </c>
      <c r="M2917">
        <v>0</v>
      </c>
      <c r="N2917">
        <v>0</v>
      </c>
      <c r="O2917">
        <v>0</v>
      </c>
      <c r="P2917">
        <v>0</v>
      </c>
      <c r="Q2917">
        <v>0</v>
      </c>
      <c r="R2917" t="s">
        <v>531</v>
      </c>
      <c r="S2917" t="s">
        <v>531</v>
      </c>
      <c r="T2917" t="s">
        <v>531</v>
      </c>
      <c r="U2917" t="s">
        <v>531</v>
      </c>
      <c r="W2917" s="429">
        <f t="shared" si="61"/>
        <v>0</v>
      </c>
      <c r="X2917" s="429">
        <f t="shared" si="61"/>
        <v>0</v>
      </c>
      <c r="Y2917" s="429">
        <f t="shared" si="61"/>
        <v>0</v>
      </c>
      <c r="Z2917" s="429">
        <f t="shared" si="60"/>
        <v>0</v>
      </c>
      <c r="AA2917" s="429" t="s">
        <v>1296</v>
      </c>
    </row>
    <row r="2918" spans="1:27" x14ac:dyDescent="0.25">
      <c r="A2918" t="s">
        <v>149</v>
      </c>
      <c r="B2918" t="s">
        <v>186</v>
      </c>
      <c r="C2918" t="s">
        <v>1459</v>
      </c>
      <c r="D2918" t="s">
        <v>1384</v>
      </c>
      <c r="E2918" t="s">
        <v>1499</v>
      </c>
      <c r="F2918" t="s">
        <v>1293</v>
      </c>
      <c r="G2918">
        <v>35</v>
      </c>
      <c r="H2918" t="s">
        <v>1464</v>
      </c>
      <c r="I2918" t="s">
        <v>186</v>
      </c>
      <c r="J2918" t="s">
        <v>1478</v>
      </c>
      <c r="K2918" t="s">
        <v>1386</v>
      </c>
      <c r="L2918">
        <v>0</v>
      </c>
      <c r="M2918">
        <v>0</v>
      </c>
      <c r="N2918">
        <v>0</v>
      </c>
      <c r="O2918">
        <v>0</v>
      </c>
      <c r="P2918">
        <v>0</v>
      </c>
      <c r="Q2918">
        <v>0</v>
      </c>
      <c r="R2918" t="s">
        <v>531</v>
      </c>
      <c r="S2918" t="s">
        <v>531</v>
      </c>
      <c r="T2918" t="s">
        <v>531</v>
      </c>
      <c r="U2918" t="s">
        <v>531</v>
      </c>
      <c r="W2918" s="429">
        <f t="shared" si="61"/>
        <v>0</v>
      </c>
      <c r="X2918" s="429">
        <f t="shared" si="61"/>
        <v>0</v>
      </c>
      <c r="Y2918" s="429">
        <f t="shared" si="61"/>
        <v>0</v>
      </c>
      <c r="Z2918" s="429">
        <f t="shared" si="60"/>
        <v>0</v>
      </c>
      <c r="AA2918" s="429" t="s">
        <v>1296</v>
      </c>
    </row>
    <row r="2919" spans="1:27" x14ac:dyDescent="0.25">
      <c r="A2919" t="s">
        <v>149</v>
      </c>
      <c r="B2919" t="s">
        <v>186</v>
      </c>
      <c r="C2919" t="s">
        <v>1459</v>
      </c>
      <c r="D2919" t="s">
        <v>1384</v>
      </c>
      <c r="E2919" t="s">
        <v>1499</v>
      </c>
      <c r="F2919" t="s">
        <v>1293</v>
      </c>
      <c r="G2919">
        <v>35</v>
      </c>
      <c r="H2919" t="s">
        <v>1464</v>
      </c>
      <c r="I2919" t="s">
        <v>186</v>
      </c>
      <c r="J2919" t="s">
        <v>1478</v>
      </c>
      <c r="K2919" t="s">
        <v>1386</v>
      </c>
      <c r="L2919">
        <v>0</v>
      </c>
      <c r="M2919">
        <v>0</v>
      </c>
      <c r="N2919">
        <v>0</v>
      </c>
      <c r="O2919">
        <v>0</v>
      </c>
      <c r="P2919">
        <v>0</v>
      </c>
      <c r="Q2919">
        <v>0</v>
      </c>
      <c r="R2919" t="s">
        <v>531</v>
      </c>
      <c r="S2919" t="s">
        <v>531</v>
      </c>
      <c r="T2919" t="s">
        <v>531</v>
      </c>
      <c r="U2919" t="s">
        <v>531</v>
      </c>
      <c r="W2919" s="429">
        <f t="shared" si="61"/>
        <v>0</v>
      </c>
      <c r="X2919" s="429">
        <f t="shared" si="61"/>
        <v>0</v>
      </c>
      <c r="Y2919" s="429">
        <f t="shared" si="61"/>
        <v>0</v>
      </c>
      <c r="Z2919" s="429">
        <f t="shared" si="60"/>
        <v>0</v>
      </c>
      <c r="AA2919" s="429" t="s">
        <v>1296</v>
      </c>
    </row>
    <row r="2920" spans="1:27" x14ac:dyDescent="0.25">
      <c r="A2920" t="s">
        <v>149</v>
      </c>
      <c r="B2920" t="s">
        <v>186</v>
      </c>
      <c r="C2920" t="s">
        <v>1459</v>
      </c>
      <c r="D2920" t="s">
        <v>1384</v>
      </c>
      <c r="E2920" t="s">
        <v>1499</v>
      </c>
      <c r="F2920" t="s">
        <v>1293</v>
      </c>
      <c r="G2920">
        <v>35</v>
      </c>
      <c r="H2920" t="s">
        <v>1464</v>
      </c>
      <c r="I2920" t="s">
        <v>186</v>
      </c>
      <c r="J2920" t="s">
        <v>1478</v>
      </c>
      <c r="K2920" t="s">
        <v>1386</v>
      </c>
      <c r="L2920">
        <v>0</v>
      </c>
      <c r="M2920">
        <v>0</v>
      </c>
      <c r="N2920">
        <v>0</v>
      </c>
      <c r="O2920">
        <v>0</v>
      </c>
      <c r="P2920">
        <v>0</v>
      </c>
      <c r="Q2920">
        <v>0</v>
      </c>
      <c r="R2920" t="s">
        <v>531</v>
      </c>
      <c r="S2920" t="s">
        <v>531</v>
      </c>
      <c r="T2920" t="s">
        <v>531</v>
      </c>
      <c r="U2920" t="s">
        <v>531</v>
      </c>
      <c r="W2920" s="429">
        <f t="shared" si="61"/>
        <v>0</v>
      </c>
      <c r="X2920" s="429">
        <f t="shared" si="61"/>
        <v>0</v>
      </c>
      <c r="Y2920" s="429">
        <f t="shared" si="61"/>
        <v>0</v>
      </c>
      <c r="Z2920" s="429">
        <f t="shared" si="60"/>
        <v>0</v>
      </c>
      <c r="AA2920" s="429" t="s">
        <v>1296</v>
      </c>
    </row>
    <row r="2921" spans="1:27" x14ac:dyDescent="0.25">
      <c r="A2921" t="s">
        <v>149</v>
      </c>
      <c r="B2921" t="s">
        <v>186</v>
      </c>
      <c r="C2921" t="s">
        <v>1459</v>
      </c>
      <c r="D2921" t="s">
        <v>1384</v>
      </c>
      <c r="E2921" t="s">
        <v>1499</v>
      </c>
      <c r="F2921" t="s">
        <v>1293</v>
      </c>
      <c r="G2921">
        <v>35</v>
      </c>
      <c r="H2921" t="s">
        <v>1464</v>
      </c>
      <c r="I2921" t="s">
        <v>186</v>
      </c>
      <c r="J2921" t="s">
        <v>1478</v>
      </c>
      <c r="K2921" t="s">
        <v>1386</v>
      </c>
      <c r="L2921">
        <v>0</v>
      </c>
      <c r="M2921">
        <v>0</v>
      </c>
      <c r="N2921">
        <v>0</v>
      </c>
      <c r="O2921">
        <v>0</v>
      </c>
      <c r="P2921">
        <v>0</v>
      </c>
      <c r="Q2921">
        <v>0</v>
      </c>
      <c r="R2921" t="s">
        <v>531</v>
      </c>
      <c r="S2921" t="s">
        <v>531</v>
      </c>
      <c r="T2921" t="s">
        <v>531</v>
      </c>
      <c r="U2921" t="s">
        <v>531</v>
      </c>
      <c r="W2921" s="429">
        <f t="shared" si="61"/>
        <v>0</v>
      </c>
      <c r="X2921" s="429">
        <f t="shared" si="61"/>
        <v>0</v>
      </c>
      <c r="Y2921" s="429">
        <f t="shared" si="61"/>
        <v>0</v>
      </c>
      <c r="Z2921" s="429">
        <f t="shared" si="60"/>
        <v>0</v>
      </c>
      <c r="AA2921" s="429" t="s">
        <v>1296</v>
      </c>
    </row>
    <row r="2922" spans="1:27" x14ac:dyDescent="0.25">
      <c r="A2922" t="s">
        <v>149</v>
      </c>
      <c r="B2922" t="s">
        <v>186</v>
      </c>
      <c r="C2922" t="s">
        <v>1459</v>
      </c>
      <c r="D2922" t="s">
        <v>1384</v>
      </c>
      <c r="E2922" t="s">
        <v>1499</v>
      </c>
      <c r="F2922" t="s">
        <v>1293</v>
      </c>
      <c r="G2922">
        <v>35</v>
      </c>
      <c r="H2922" t="s">
        <v>1461</v>
      </c>
      <c r="I2922" t="s">
        <v>534</v>
      </c>
      <c r="J2922" t="s">
        <v>1478</v>
      </c>
      <c r="K2922" t="s">
        <v>1386</v>
      </c>
      <c r="L2922">
        <v>0</v>
      </c>
      <c r="M2922">
        <v>0</v>
      </c>
      <c r="N2922">
        <v>0</v>
      </c>
      <c r="O2922">
        <v>0</v>
      </c>
      <c r="P2922">
        <v>0</v>
      </c>
      <c r="Q2922">
        <v>0</v>
      </c>
      <c r="R2922" t="s">
        <v>531</v>
      </c>
      <c r="S2922" t="s">
        <v>531</v>
      </c>
      <c r="T2922" t="s">
        <v>531</v>
      </c>
      <c r="U2922" t="s">
        <v>531</v>
      </c>
      <c r="W2922" s="429">
        <f t="shared" si="61"/>
        <v>0</v>
      </c>
      <c r="X2922" s="429">
        <f t="shared" si="61"/>
        <v>0</v>
      </c>
      <c r="Y2922" s="429">
        <f t="shared" si="61"/>
        <v>0</v>
      </c>
      <c r="Z2922" s="429">
        <f t="shared" si="60"/>
        <v>0</v>
      </c>
      <c r="AA2922" s="429" t="s">
        <v>1296</v>
      </c>
    </row>
    <row r="2923" spans="1:27" x14ac:dyDescent="0.25">
      <c r="A2923" t="s">
        <v>149</v>
      </c>
      <c r="B2923" t="s">
        <v>186</v>
      </c>
      <c r="C2923" t="s">
        <v>1459</v>
      </c>
      <c r="D2923" t="s">
        <v>1384</v>
      </c>
      <c r="E2923" t="s">
        <v>1499</v>
      </c>
      <c r="F2923" t="s">
        <v>1293</v>
      </c>
      <c r="G2923">
        <v>35</v>
      </c>
      <c r="H2923" t="s">
        <v>1461</v>
      </c>
      <c r="I2923" t="s">
        <v>534</v>
      </c>
      <c r="J2923" t="s">
        <v>1478</v>
      </c>
      <c r="K2923" t="s">
        <v>1386</v>
      </c>
      <c r="L2923">
        <v>0</v>
      </c>
      <c r="M2923">
        <v>0</v>
      </c>
      <c r="N2923">
        <v>0</v>
      </c>
      <c r="O2923">
        <v>0</v>
      </c>
      <c r="P2923">
        <v>0</v>
      </c>
      <c r="Q2923">
        <v>0</v>
      </c>
      <c r="R2923" t="s">
        <v>531</v>
      </c>
      <c r="S2923" t="s">
        <v>531</v>
      </c>
      <c r="T2923" t="s">
        <v>531</v>
      </c>
      <c r="U2923" t="s">
        <v>531</v>
      </c>
      <c r="W2923" s="429">
        <f t="shared" si="61"/>
        <v>0</v>
      </c>
      <c r="X2923" s="429">
        <f t="shared" si="61"/>
        <v>0</v>
      </c>
      <c r="Y2923" s="429">
        <f t="shared" si="61"/>
        <v>0</v>
      </c>
      <c r="Z2923" s="429">
        <f t="shared" si="60"/>
        <v>0</v>
      </c>
      <c r="AA2923" s="429" t="s">
        <v>1296</v>
      </c>
    </row>
    <row r="2924" spans="1:27" x14ac:dyDescent="0.25">
      <c r="A2924" t="s">
        <v>149</v>
      </c>
      <c r="B2924" t="s">
        <v>186</v>
      </c>
      <c r="C2924" t="s">
        <v>1459</v>
      </c>
      <c r="D2924" t="s">
        <v>1384</v>
      </c>
      <c r="E2924" t="s">
        <v>1499</v>
      </c>
      <c r="F2924" t="s">
        <v>1293</v>
      </c>
      <c r="G2924">
        <v>35</v>
      </c>
      <c r="H2924" t="s">
        <v>1461</v>
      </c>
      <c r="I2924" t="s">
        <v>534</v>
      </c>
      <c r="J2924" t="s">
        <v>1478</v>
      </c>
      <c r="K2924" t="s">
        <v>1386</v>
      </c>
      <c r="L2924">
        <v>0</v>
      </c>
      <c r="M2924">
        <v>0</v>
      </c>
      <c r="N2924">
        <v>0</v>
      </c>
      <c r="O2924">
        <v>0</v>
      </c>
      <c r="P2924">
        <v>0</v>
      </c>
      <c r="Q2924">
        <v>0</v>
      </c>
      <c r="R2924" t="s">
        <v>531</v>
      </c>
      <c r="S2924" t="s">
        <v>531</v>
      </c>
      <c r="T2924" t="s">
        <v>531</v>
      </c>
      <c r="U2924" t="s">
        <v>531</v>
      </c>
      <c r="W2924" s="429">
        <f t="shared" si="61"/>
        <v>0</v>
      </c>
      <c r="X2924" s="429">
        <f t="shared" si="61"/>
        <v>0</v>
      </c>
      <c r="Y2924" s="429">
        <f t="shared" si="61"/>
        <v>0</v>
      </c>
      <c r="Z2924" s="429">
        <f t="shared" si="60"/>
        <v>0</v>
      </c>
      <c r="AA2924" s="429" t="s">
        <v>1296</v>
      </c>
    </row>
    <row r="2925" spans="1:27" x14ac:dyDescent="0.25">
      <c r="A2925" t="s">
        <v>149</v>
      </c>
      <c r="B2925" t="s">
        <v>186</v>
      </c>
      <c r="C2925" t="s">
        <v>1459</v>
      </c>
      <c r="D2925" t="s">
        <v>1384</v>
      </c>
      <c r="E2925" t="s">
        <v>1499</v>
      </c>
      <c r="F2925" t="s">
        <v>1293</v>
      </c>
      <c r="G2925">
        <v>35</v>
      </c>
      <c r="H2925" t="s">
        <v>1461</v>
      </c>
      <c r="I2925" t="s">
        <v>534</v>
      </c>
      <c r="J2925" t="s">
        <v>1478</v>
      </c>
      <c r="K2925" t="s">
        <v>1386</v>
      </c>
      <c r="L2925">
        <v>0</v>
      </c>
      <c r="M2925">
        <v>0</v>
      </c>
      <c r="N2925">
        <v>0</v>
      </c>
      <c r="O2925">
        <v>0</v>
      </c>
      <c r="P2925">
        <v>0</v>
      </c>
      <c r="Q2925">
        <v>0</v>
      </c>
      <c r="R2925" t="s">
        <v>531</v>
      </c>
      <c r="S2925" t="s">
        <v>531</v>
      </c>
      <c r="T2925" t="s">
        <v>531</v>
      </c>
      <c r="U2925" t="s">
        <v>531</v>
      </c>
      <c r="W2925" s="429">
        <f t="shared" si="61"/>
        <v>0</v>
      </c>
      <c r="X2925" s="429">
        <f t="shared" si="61"/>
        <v>0</v>
      </c>
      <c r="Y2925" s="429">
        <f t="shared" si="61"/>
        <v>0</v>
      </c>
      <c r="Z2925" s="429">
        <f t="shared" si="60"/>
        <v>0</v>
      </c>
      <c r="AA2925" s="429" t="s">
        <v>1296</v>
      </c>
    </row>
    <row r="2926" spans="1:27" x14ac:dyDescent="0.25">
      <c r="A2926" t="s">
        <v>149</v>
      </c>
      <c r="B2926" t="s">
        <v>186</v>
      </c>
      <c r="C2926" t="s">
        <v>1459</v>
      </c>
      <c r="D2926" t="s">
        <v>1384</v>
      </c>
      <c r="E2926" t="s">
        <v>1499</v>
      </c>
      <c r="F2926" t="s">
        <v>1293</v>
      </c>
      <c r="G2926">
        <v>35</v>
      </c>
      <c r="H2926" t="s">
        <v>1461</v>
      </c>
      <c r="I2926" t="s">
        <v>534</v>
      </c>
      <c r="J2926" t="s">
        <v>1478</v>
      </c>
      <c r="K2926" t="s">
        <v>1386</v>
      </c>
      <c r="L2926">
        <v>0</v>
      </c>
      <c r="M2926">
        <v>0</v>
      </c>
      <c r="N2926">
        <v>0</v>
      </c>
      <c r="O2926">
        <v>0</v>
      </c>
      <c r="P2926">
        <v>0</v>
      </c>
      <c r="Q2926">
        <v>0</v>
      </c>
      <c r="R2926" t="s">
        <v>531</v>
      </c>
      <c r="S2926" t="s">
        <v>531</v>
      </c>
      <c r="T2926" t="s">
        <v>531</v>
      </c>
      <c r="U2926" t="s">
        <v>531</v>
      </c>
      <c r="W2926" s="429">
        <f t="shared" si="61"/>
        <v>0</v>
      </c>
      <c r="X2926" s="429">
        <f t="shared" si="61"/>
        <v>0</v>
      </c>
      <c r="Y2926" s="429">
        <f t="shared" si="61"/>
        <v>0</v>
      </c>
      <c r="Z2926" s="429">
        <f t="shared" si="60"/>
        <v>0</v>
      </c>
      <c r="AA2926" s="429" t="s">
        <v>1296</v>
      </c>
    </row>
    <row r="2927" spans="1:27" x14ac:dyDescent="0.25">
      <c r="A2927" t="s">
        <v>149</v>
      </c>
      <c r="B2927" t="s">
        <v>186</v>
      </c>
      <c r="C2927" t="s">
        <v>1459</v>
      </c>
      <c r="D2927" t="s">
        <v>1384</v>
      </c>
      <c r="E2927" t="s">
        <v>1499</v>
      </c>
      <c r="F2927" t="s">
        <v>1293</v>
      </c>
      <c r="G2927">
        <v>35</v>
      </c>
      <c r="H2927" t="s">
        <v>1461</v>
      </c>
      <c r="I2927" t="s">
        <v>534</v>
      </c>
      <c r="J2927" t="s">
        <v>1478</v>
      </c>
      <c r="K2927" t="s">
        <v>1386</v>
      </c>
      <c r="L2927">
        <v>0</v>
      </c>
      <c r="M2927">
        <v>0</v>
      </c>
      <c r="N2927">
        <v>0</v>
      </c>
      <c r="O2927">
        <v>0</v>
      </c>
      <c r="P2927">
        <v>0</v>
      </c>
      <c r="Q2927">
        <v>0</v>
      </c>
      <c r="R2927" t="s">
        <v>531</v>
      </c>
      <c r="S2927" t="s">
        <v>531</v>
      </c>
      <c r="T2927" t="s">
        <v>531</v>
      </c>
      <c r="U2927" t="s">
        <v>531</v>
      </c>
      <c r="W2927" s="429">
        <f t="shared" si="61"/>
        <v>0</v>
      </c>
      <c r="X2927" s="429">
        <f t="shared" si="61"/>
        <v>0</v>
      </c>
      <c r="Y2927" s="429">
        <f t="shared" si="61"/>
        <v>0</v>
      </c>
      <c r="Z2927" s="429">
        <f t="shared" si="60"/>
        <v>0</v>
      </c>
      <c r="AA2927" s="429" t="s">
        <v>1296</v>
      </c>
    </row>
    <row r="2928" spans="1:27" x14ac:dyDescent="0.25">
      <c r="A2928" t="s">
        <v>149</v>
      </c>
      <c r="B2928" t="s">
        <v>186</v>
      </c>
      <c r="C2928" t="s">
        <v>1459</v>
      </c>
      <c r="D2928" t="s">
        <v>1384</v>
      </c>
      <c r="E2928" t="s">
        <v>1499</v>
      </c>
      <c r="F2928" t="s">
        <v>1293</v>
      </c>
      <c r="G2928">
        <v>35</v>
      </c>
      <c r="H2928" t="s">
        <v>1461</v>
      </c>
      <c r="I2928" t="s">
        <v>534</v>
      </c>
      <c r="J2928" t="s">
        <v>1478</v>
      </c>
      <c r="K2928" t="s">
        <v>1386</v>
      </c>
      <c r="L2928">
        <v>0</v>
      </c>
      <c r="M2928">
        <v>0</v>
      </c>
      <c r="N2928">
        <v>0</v>
      </c>
      <c r="O2928">
        <v>0</v>
      </c>
      <c r="P2928">
        <v>0</v>
      </c>
      <c r="Q2928">
        <v>0</v>
      </c>
      <c r="R2928" t="s">
        <v>531</v>
      </c>
      <c r="S2928" t="s">
        <v>531</v>
      </c>
      <c r="T2928" t="s">
        <v>531</v>
      </c>
      <c r="U2928" t="s">
        <v>531</v>
      </c>
      <c r="W2928" s="429">
        <f t="shared" si="61"/>
        <v>0</v>
      </c>
      <c r="X2928" s="429">
        <f t="shared" si="61"/>
        <v>0</v>
      </c>
      <c r="Y2928" s="429">
        <f t="shared" si="61"/>
        <v>0</v>
      </c>
      <c r="Z2928" s="429">
        <f t="shared" si="60"/>
        <v>0</v>
      </c>
      <c r="AA2928" s="429" t="s">
        <v>1296</v>
      </c>
    </row>
    <row r="2929" spans="1:27" x14ac:dyDescent="0.25">
      <c r="A2929" t="s">
        <v>149</v>
      </c>
      <c r="B2929" t="s">
        <v>186</v>
      </c>
      <c r="C2929" t="s">
        <v>1459</v>
      </c>
      <c r="D2929" t="s">
        <v>1384</v>
      </c>
      <c r="E2929" t="s">
        <v>1499</v>
      </c>
      <c r="F2929" t="s">
        <v>1293</v>
      </c>
      <c r="G2929">
        <v>35</v>
      </c>
      <c r="H2929" t="s">
        <v>1461</v>
      </c>
      <c r="I2929" t="s">
        <v>534</v>
      </c>
      <c r="J2929" t="s">
        <v>1478</v>
      </c>
      <c r="K2929" t="s">
        <v>1386</v>
      </c>
      <c r="L2929">
        <v>0</v>
      </c>
      <c r="M2929">
        <v>0</v>
      </c>
      <c r="N2929">
        <v>0</v>
      </c>
      <c r="O2929">
        <v>0</v>
      </c>
      <c r="P2929">
        <v>0</v>
      </c>
      <c r="Q2929">
        <v>0</v>
      </c>
      <c r="R2929" t="s">
        <v>531</v>
      </c>
      <c r="S2929" t="s">
        <v>531</v>
      </c>
      <c r="T2929" t="s">
        <v>531</v>
      </c>
      <c r="U2929" t="s">
        <v>531</v>
      </c>
      <c r="W2929" s="429">
        <f t="shared" si="61"/>
        <v>0</v>
      </c>
      <c r="X2929" s="429">
        <f t="shared" si="61"/>
        <v>0</v>
      </c>
      <c r="Y2929" s="429">
        <f t="shared" si="61"/>
        <v>0</v>
      </c>
      <c r="Z2929" s="429">
        <f t="shared" si="60"/>
        <v>0</v>
      </c>
      <c r="AA2929" s="429" t="s">
        <v>1296</v>
      </c>
    </row>
    <row r="2930" spans="1:27" x14ac:dyDescent="0.25">
      <c r="A2930" t="s">
        <v>149</v>
      </c>
      <c r="B2930" t="s">
        <v>186</v>
      </c>
      <c r="C2930" t="s">
        <v>1459</v>
      </c>
      <c r="D2930" t="s">
        <v>1384</v>
      </c>
      <c r="E2930" t="s">
        <v>1499</v>
      </c>
      <c r="F2930" t="s">
        <v>1293</v>
      </c>
      <c r="G2930">
        <v>35</v>
      </c>
      <c r="H2930" t="s">
        <v>1461</v>
      </c>
      <c r="I2930" t="s">
        <v>534</v>
      </c>
      <c r="J2930" t="s">
        <v>1478</v>
      </c>
      <c r="K2930" t="s">
        <v>1386</v>
      </c>
      <c r="L2930">
        <v>0</v>
      </c>
      <c r="M2930">
        <v>0</v>
      </c>
      <c r="N2930">
        <v>0</v>
      </c>
      <c r="O2930">
        <v>0</v>
      </c>
      <c r="P2930">
        <v>0</v>
      </c>
      <c r="Q2930">
        <v>0</v>
      </c>
      <c r="R2930" t="s">
        <v>531</v>
      </c>
      <c r="S2930" t="s">
        <v>531</v>
      </c>
      <c r="T2930" t="s">
        <v>531</v>
      </c>
      <c r="U2930" t="s">
        <v>531</v>
      </c>
      <c r="W2930" s="429">
        <f t="shared" si="61"/>
        <v>0</v>
      </c>
      <c r="X2930" s="429">
        <f t="shared" si="61"/>
        <v>0</v>
      </c>
      <c r="Y2930" s="429">
        <f t="shared" si="61"/>
        <v>0</v>
      </c>
      <c r="Z2930" s="429">
        <f t="shared" si="60"/>
        <v>0</v>
      </c>
      <c r="AA2930" s="429" t="s">
        <v>1296</v>
      </c>
    </row>
    <row r="2931" spans="1:27" x14ac:dyDescent="0.25">
      <c r="A2931" t="s">
        <v>149</v>
      </c>
      <c r="B2931" t="s">
        <v>186</v>
      </c>
      <c r="C2931" t="s">
        <v>1459</v>
      </c>
      <c r="D2931" t="s">
        <v>1384</v>
      </c>
      <c r="E2931" t="s">
        <v>1499</v>
      </c>
      <c r="F2931" t="s">
        <v>1293</v>
      </c>
      <c r="G2931">
        <v>35</v>
      </c>
      <c r="H2931" t="s">
        <v>1461</v>
      </c>
      <c r="I2931" t="s">
        <v>534</v>
      </c>
      <c r="J2931" t="s">
        <v>1478</v>
      </c>
      <c r="K2931" t="s">
        <v>1386</v>
      </c>
      <c r="L2931">
        <v>0</v>
      </c>
      <c r="M2931">
        <v>0</v>
      </c>
      <c r="N2931">
        <v>0</v>
      </c>
      <c r="O2931">
        <v>0</v>
      </c>
      <c r="P2931">
        <v>0</v>
      </c>
      <c r="Q2931">
        <v>0</v>
      </c>
      <c r="R2931" t="s">
        <v>531</v>
      </c>
      <c r="S2931" t="s">
        <v>531</v>
      </c>
      <c r="T2931" t="s">
        <v>531</v>
      </c>
      <c r="U2931" t="s">
        <v>531</v>
      </c>
      <c r="W2931" s="429">
        <f t="shared" si="61"/>
        <v>0</v>
      </c>
      <c r="X2931" s="429">
        <f t="shared" si="61"/>
        <v>0</v>
      </c>
      <c r="Y2931" s="429">
        <f t="shared" si="61"/>
        <v>0</v>
      </c>
      <c r="Z2931" s="429">
        <f t="shared" si="60"/>
        <v>0</v>
      </c>
      <c r="AA2931" s="429" t="s">
        <v>1296</v>
      </c>
    </row>
    <row r="2932" spans="1:27" x14ac:dyDescent="0.25">
      <c r="A2932" t="s">
        <v>149</v>
      </c>
      <c r="B2932" t="s">
        <v>186</v>
      </c>
      <c r="C2932" t="s">
        <v>1459</v>
      </c>
      <c r="D2932" t="s">
        <v>1384</v>
      </c>
      <c r="E2932" t="s">
        <v>1499</v>
      </c>
      <c r="F2932" t="s">
        <v>1293</v>
      </c>
      <c r="G2932">
        <v>35</v>
      </c>
      <c r="H2932" t="s">
        <v>1461</v>
      </c>
      <c r="I2932" t="s">
        <v>534</v>
      </c>
      <c r="J2932" t="s">
        <v>1478</v>
      </c>
      <c r="K2932" t="s">
        <v>1386</v>
      </c>
      <c r="L2932">
        <v>0</v>
      </c>
      <c r="M2932">
        <v>0</v>
      </c>
      <c r="N2932">
        <v>0</v>
      </c>
      <c r="O2932">
        <v>0</v>
      </c>
      <c r="P2932">
        <v>0</v>
      </c>
      <c r="Q2932">
        <v>0</v>
      </c>
      <c r="R2932" t="s">
        <v>531</v>
      </c>
      <c r="S2932" t="s">
        <v>531</v>
      </c>
      <c r="T2932" t="s">
        <v>531</v>
      </c>
      <c r="U2932" t="s">
        <v>531</v>
      </c>
      <c r="W2932" s="429">
        <f t="shared" si="61"/>
        <v>0</v>
      </c>
      <c r="X2932" s="429">
        <f t="shared" si="61"/>
        <v>0</v>
      </c>
      <c r="Y2932" s="429">
        <f t="shared" si="61"/>
        <v>0</v>
      </c>
      <c r="Z2932" s="429">
        <f t="shared" si="60"/>
        <v>0</v>
      </c>
      <c r="AA2932" s="429" t="s">
        <v>1296</v>
      </c>
    </row>
    <row r="2933" spans="1:27" x14ac:dyDescent="0.25">
      <c r="A2933" t="s">
        <v>149</v>
      </c>
      <c r="B2933" t="s">
        <v>186</v>
      </c>
      <c r="C2933" t="s">
        <v>1459</v>
      </c>
      <c r="D2933" t="s">
        <v>1384</v>
      </c>
      <c r="E2933" t="s">
        <v>1499</v>
      </c>
      <c r="F2933" t="s">
        <v>1293</v>
      </c>
      <c r="G2933">
        <v>35</v>
      </c>
      <c r="H2933" t="s">
        <v>1461</v>
      </c>
      <c r="I2933" t="s">
        <v>534</v>
      </c>
      <c r="J2933" t="s">
        <v>1478</v>
      </c>
      <c r="K2933" t="s">
        <v>1386</v>
      </c>
      <c r="L2933">
        <v>0</v>
      </c>
      <c r="M2933">
        <v>0</v>
      </c>
      <c r="N2933">
        <v>0</v>
      </c>
      <c r="O2933">
        <v>0</v>
      </c>
      <c r="P2933">
        <v>0</v>
      </c>
      <c r="Q2933">
        <v>0</v>
      </c>
      <c r="R2933" t="s">
        <v>531</v>
      </c>
      <c r="S2933" t="s">
        <v>531</v>
      </c>
      <c r="T2933" t="s">
        <v>531</v>
      </c>
      <c r="U2933" t="s">
        <v>531</v>
      </c>
      <c r="W2933" s="429">
        <f t="shared" si="61"/>
        <v>0</v>
      </c>
      <c r="X2933" s="429">
        <f t="shared" si="61"/>
        <v>0</v>
      </c>
      <c r="Y2933" s="429">
        <f t="shared" si="61"/>
        <v>0</v>
      </c>
      <c r="Z2933" s="429">
        <f t="shared" si="60"/>
        <v>0</v>
      </c>
      <c r="AA2933" s="429" t="s">
        <v>1296</v>
      </c>
    </row>
    <row r="2934" spans="1:27" x14ac:dyDescent="0.25">
      <c r="A2934" t="s">
        <v>149</v>
      </c>
      <c r="B2934" t="s">
        <v>186</v>
      </c>
      <c r="C2934" t="s">
        <v>1459</v>
      </c>
      <c r="D2934" t="s">
        <v>1384</v>
      </c>
      <c r="E2934" t="s">
        <v>1499</v>
      </c>
      <c r="F2934" t="s">
        <v>1293</v>
      </c>
      <c r="G2934">
        <v>35</v>
      </c>
      <c r="H2934" t="s">
        <v>1461</v>
      </c>
      <c r="I2934" t="s">
        <v>534</v>
      </c>
      <c r="J2934" t="s">
        <v>1478</v>
      </c>
      <c r="K2934" t="s">
        <v>1386</v>
      </c>
      <c r="L2934">
        <v>0</v>
      </c>
      <c r="M2934">
        <v>0</v>
      </c>
      <c r="N2934">
        <v>0</v>
      </c>
      <c r="O2934">
        <v>0</v>
      </c>
      <c r="P2934">
        <v>0</v>
      </c>
      <c r="Q2934">
        <v>0</v>
      </c>
      <c r="R2934" t="s">
        <v>531</v>
      </c>
      <c r="S2934" t="s">
        <v>531</v>
      </c>
      <c r="T2934" t="s">
        <v>531</v>
      </c>
      <c r="U2934" t="s">
        <v>531</v>
      </c>
      <c r="W2934" s="429">
        <f t="shared" si="61"/>
        <v>0</v>
      </c>
      <c r="X2934" s="429">
        <f t="shared" si="61"/>
        <v>0</v>
      </c>
      <c r="Y2934" s="429">
        <f t="shared" si="61"/>
        <v>0</v>
      </c>
      <c r="Z2934" s="429">
        <f t="shared" si="60"/>
        <v>0</v>
      </c>
      <c r="AA2934" s="429" t="s">
        <v>1296</v>
      </c>
    </row>
    <row r="2935" spans="1:27" x14ac:dyDescent="0.25">
      <c r="A2935" t="s">
        <v>149</v>
      </c>
      <c r="B2935" t="s">
        <v>186</v>
      </c>
      <c r="C2935" t="s">
        <v>1459</v>
      </c>
      <c r="D2935" t="s">
        <v>1384</v>
      </c>
      <c r="E2935" t="s">
        <v>1499</v>
      </c>
      <c r="F2935" t="s">
        <v>1293</v>
      </c>
      <c r="G2935">
        <v>35</v>
      </c>
      <c r="H2935" t="s">
        <v>1461</v>
      </c>
      <c r="I2935" t="s">
        <v>534</v>
      </c>
      <c r="J2935" t="s">
        <v>1478</v>
      </c>
      <c r="K2935" t="s">
        <v>1386</v>
      </c>
      <c r="L2935">
        <v>0</v>
      </c>
      <c r="M2935">
        <v>0</v>
      </c>
      <c r="N2935">
        <v>0</v>
      </c>
      <c r="O2935">
        <v>0</v>
      </c>
      <c r="P2935">
        <v>0</v>
      </c>
      <c r="Q2935">
        <v>0</v>
      </c>
      <c r="R2935" t="s">
        <v>531</v>
      </c>
      <c r="S2935" t="s">
        <v>531</v>
      </c>
      <c r="T2935" t="s">
        <v>531</v>
      </c>
      <c r="U2935" t="s">
        <v>531</v>
      </c>
      <c r="W2935" s="429">
        <f t="shared" si="61"/>
        <v>0</v>
      </c>
      <c r="X2935" s="429">
        <f t="shared" si="61"/>
        <v>0</v>
      </c>
      <c r="Y2935" s="429">
        <f t="shared" si="61"/>
        <v>0</v>
      </c>
      <c r="Z2935" s="429">
        <f t="shared" si="60"/>
        <v>0</v>
      </c>
      <c r="AA2935" s="429" t="s">
        <v>1296</v>
      </c>
    </row>
    <row r="2936" spans="1:27" x14ac:dyDescent="0.25">
      <c r="A2936" t="s">
        <v>149</v>
      </c>
      <c r="B2936" t="s">
        <v>186</v>
      </c>
      <c r="C2936" t="s">
        <v>1459</v>
      </c>
      <c r="D2936" t="s">
        <v>1384</v>
      </c>
      <c r="E2936" t="s">
        <v>1499</v>
      </c>
      <c r="F2936" t="s">
        <v>1293</v>
      </c>
      <c r="G2936">
        <v>35</v>
      </c>
      <c r="H2936" t="s">
        <v>1461</v>
      </c>
      <c r="I2936" t="s">
        <v>534</v>
      </c>
      <c r="J2936" t="s">
        <v>1478</v>
      </c>
      <c r="K2936" t="s">
        <v>1386</v>
      </c>
      <c r="L2936">
        <v>0</v>
      </c>
      <c r="M2936">
        <v>0</v>
      </c>
      <c r="N2936">
        <v>0</v>
      </c>
      <c r="O2936">
        <v>0</v>
      </c>
      <c r="P2936">
        <v>0</v>
      </c>
      <c r="Q2936">
        <v>0</v>
      </c>
      <c r="R2936" t="s">
        <v>531</v>
      </c>
      <c r="S2936" t="s">
        <v>531</v>
      </c>
      <c r="T2936" t="s">
        <v>531</v>
      </c>
      <c r="U2936" t="s">
        <v>531</v>
      </c>
      <c r="W2936" s="429">
        <f t="shared" si="61"/>
        <v>0</v>
      </c>
      <c r="X2936" s="429">
        <f t="shared" si="61"/>
        <v>0</v>
      </c>
      <c r="Y2936" s="429">
        <f t="shared" si="61"/>
        <v>0</v>
      </c>
      <c r="Z2936" s="429">
        <f t="shared" si="60"/>
        <v>0</v>
      </c>
      <c r="AA2936" s="429" t="s">
        <v>1296</v>
      </c>
    </row>
    <row r="2937" spans="1:27" x14ac:dyDescent="0.25">
      <c r="A2937" t="s">
        <v>149</v>
      </c>
      <c r="B2937" t="s">
        <v>186</v>
      </c>
      <c r="C2937" t="s">
        <v>1459</v>
      </c>
      <c r="D2937" t="s">
        <v>1384</v>
      </c>
      <c r="E2937" t="s">
        <v>1499</v>
      </c>
      <c r="F2937" t="s">
        <v>1293</v>
      </c>
      <c r="G2937">
        <v>35</v>
      </c>
      <c r="H2937" t="s">
        <v>1461</v>
      </c>
      <c r="I2937" t="s">
        <v>534</v>
      </c>
      <c r="J2937" t="s">
        <v>1478</v>
      </c>
      <c r="K2937" t="s">
        <v>1386</v>
      </c>
      <c r="L2937">
        <v>0</v>
      </c>
      <c r="M2937">
        <v>0</v>
      </c>
      <c r="N2937">
        <v>0</v>
      </c>
      <c r="O2937">
        <v>0</v>
      </c>
      <c r="P2937">
        <v>0</v>
      </c>
      <c r="Q2937">
        <v>0</v>
      </c>
      <c r="R2937" t="s">
        <v>531</v>
      </c>
      <c r="S2937" t="s">
        <v>531</v>
      </c>
      <c r="T2937" t="s">
        <v>531</v>
      </c>
      <c r="U2937" t="s">
        <v>531</v>
      </c>
      <c r="W2937" s="429">
        <f t="shared" si="61"/>
        <v>0</v>
      </c>
      <c r="X2937" s="429">
        <f t="shared" si="61"/>
        <v>0</v>
      </c>
      <c r="Y2937" s="429">
        <f t="shared" si="61"/>
        <v>0</v>
      </c>
      <c r="Z2937" s="429">
        <f t="shared" si="60"/>
        <v>0</v>
      </c>
      <c r="AA2937" s="429" t="s">
        <v>1296</v>
      </c>
    </row>
    <row r="2938" spans="1:27" x14ac:dyDescent="0.25">
      <c r="A2938" t="s">
        <v>149</v>
      </c>
      <c r="B2938" t="s">
        <v>186</v>
      </c>
      <c r="C2938" t="s">
        <v>1459</v>
      </c>
      <c r="D2938" t="s">
        <v>1384</v>
      </c>
      <c r="E2938" t="s">
        <v>1499</v>
      </c>
      <c r="F2938" t="s">
        <v>1293</v>
      </c>
      <c r="G2938">
        <v>35</v>
      </c>
      <c r="H2938" t="s">
        <v>1461</v>
      </c>
      <c r="I2938" t="s">
        <v>534</v>
      </c>
      <c r="J2938" t="s">
        <v>1478</v>
      </c>
      <c r="K2938" t="s">
        <v>1386</v>
      </c>
      <c r="L2938">
        <v>0</v>
      </c>
      <c r="M2938">
        <v>0</v>
      </c>
      <c r="N2938">
        <v>0</v>
      </c>
      <c r="O2938">
        <v>0</v>
      </c>
      <c r="P2938">
        <v>0</v>
      </c>
      <c r="Q2938">
        <v>0</v>
      </c>
      <c r="R2938" t="s">
        <v>531</v>
      </c>
      <c r="S2938" t="s">
        <v>531</v>
      </c>
      <c r="T2938" t="s">
        <v>531</v>
      </c>
      <c r="U2938" t="s">
        <v>531</v>
      </c>
      <c r="W2938" s="429">
        <f t="shared" si="61"/>
        <v>0</v>
      </c>
      <c r="X2938" s="429">
        <f t="shared" si="61"/>
        <v>0</v>
      </c>
      <c r="Y2938" s="429">
        <f t="shared" si="61"/>
        <v>0</v>
      </c>
      <c r="Z2938" s="429">
        <f t="shared" si="60"/>
        <v>0</v>
      </c>
      <c r="AA2938" s="429" t="s">
        <v>1296</v>
      </c>
    </row>
    <row r="2939" spans="1:27" x14ac:dyDescent="0.25">
      <c r="A2939" t="s">
        <v>149</v>
      </c>
      <c r="B2939" t="s">
        <v>186</v>
      </c>
      <c r="C2939" t="s">
        <v>1459</v>
      </c>
      <c r="D2939" t="s">
        <v>1384</v>
      </c>
      <c r="E2939" t="s">
        <v>1499</v>
      </c>
      <c r="F2939" t="s">
        <v>1293</v>
      </c>
      <c r="G2939">
        <v>35</v>
      </c>
      <c r="H2939" t="s">
        <v>1461</v>
      </c>
      <c r="I2939" t="s">
        <v>534</v>
      </c>
      <c r="J2939" t="s">
        <v>1478</v>
      </c>
      <c r="K2939" t="s">
        <v>1386</v>
      </c>
      <c r="L2939">
        <v>0</v>
      </c>
      <c r="M2939">
        <v>0</v>
      </c>
      <c r="N2939">
        <v>0</v>
      </c>
      <c r="O2939">
        <v>0</v>
      </c>
      <c r="P2939">
        <v>0</v>
      </c>
      <c r="Q2939">
        <v>0</v>
      </c>
      <c r="R2939" t="s">
        <v>531</v>
      </c>
      <c r="S2939" t="s">
        <v>531</v>
      </c>
      <c r="T2939" t="s">
        <v>531</v>
      </c>
      <c r="U2939" t="s">
        <v>531</v>
      </c>
      <c r="W2939" s="429">
        <f t="shared" si="61"/>
        <v>0</v>
      </c>
      <c r="X2939" s="429">
        <f t="shared" si="61"/>
        <v>0</v>
      </c>
      <c r="Y2939" s="429">
        <f t="shared" si="61"/>
        <v>0</v>
      </c>
      <c r="Z2939" s="429">
        <f t="shared" si="60"/>
        <v>0</v>
      </c>
      <c r="AA2939" s="429" t="s">
        <v>1296</v>
      </c>
    </row>
    <row r="2940" spans="1:27" x14ac:dyDescent="0.25">
      <c r="A2940" t="s">
        <v>149</v>
      </c>
      <c r="B2940" t="s">
        <v>186</v>
      </c>
      <c r="C2940" t="s">
        <v>1459</v>
      </c>
      <c r="D2940" t="s">
        <v>1384</v>
      </c>
      <c r="E2940" t="s">
        <v>1499</v>
      </c>
      <c r="F2940" t="s">
        <v>1293</v>
      </c>
      <c r="G2940">
        <v>35</v>
      </c>
      <c r="H2940" t="s">
        <v>1461</v>
      </c>
      <c r="I2940" t="s">
        <v>534</v>
      </c>
      <c r="J2940" t="s">
        <v>1478</v>
      </c>
      <c r="K2940" t="s">
        <v>1386</v>
      </c>
      <c r="L2940">
        <v>0</v>
      </c>
      <c r="M2940">
        <v>0</v>
      </c>
      <c r="N2940">
        <v>0</v>
      </c>
      <c r="O2940">
        <v>0</v>
      </c>
      <c r="P2940">
        <v>0</v>
      </c>
      <c r="Q2940">
        <v>0</v>
      </c>
      <c r="R2940" t="s">
        <v>531</v>
      </c>
      <c r="S2940" t="s">
        <v>531</v>
      </c>
      <c r="T2940" t="s">
        <v>531</v>
      </c>
      <c r="U2940" t="s">
        <v>531</v>
      </c>
      <c r="W2940" s="429">
        <f t="shared" si="61"/>
        <v>0</v>
      </c>
      <c r="X2940" s="429">
        <f t="shared" si="61"/>
        <v>0</v>
      </c>
      <c r="Y2940" s="429">
        <f t="shared" si="61"/>
        <v>0</v>
      </c>
      <c r="Z2940" s="429">
        <f t="shared" si="60"/>
        <v>0</v>
      </c>
      <c r="AA2940" s="429" t="s">
        <v>1296</v>
      </c>
    </row>
    <row r="2941" spans="1:27" x14ac:dyDescent="0.25">
      <c r="A2941" t="s">
        <v>149</v>
      </c>
      <c r="B2941" t="s">
        <v>186</v>
      </c>
      <c r="C2941" t="s">
        <v>1459</v>
      </c>
      <c r="D2941" t="s">
        <v>1384</v>
      </c>
      <c r="E2941" t="s">
        <v>1499</v>
      </c>
      <c r="F2941" t="s">
        <v>1293</v>
      </c>
      <c r="G2941">
        <v>35</v>
      </c>
      <c r="H2941" t="s">
        <v>1461</v>
      </c>
      <c r="I2941" t="s">
        <v>534</v>
      </c>
      <c r="J2941" t="s">
        <v>1478</v>
      </c>
      <c r="K2941" t="s">
        <v>1386</v>
      </c>
      <c r="L2941">
        <v>0</v>
      </c>
      <c r="M2941">
        <v>0</v>
      </c>
      <c r="N2941">
        <v>0</v>
      </c>
      <c r="O2941">
        <v>0</v>
      </c>
      <c r="P2941">
        <v>0</v>
      </c>
      <c r="Q2941">
        <v>0</v>
      </c>
      <c r="R2941" t="s">
        <v>531</v>
      </c>
      <c r="S2941" t="s">
        <v>531</v>
      </c>
      <c r="T2941" t="s">
        <v>531</v>
      </c>
      <c r="U2941" t="s">
        <v>531</v>
      </c>
      <c r="W2941" s="429">
        <f t="shared" si="61"/>
        <v>0</v>
      </c>
      <c r="X2941" s="429">
        <f t="shared" si="61"/>
        <v>0</v>
      </c>
      <c r="Y2941" s="429">
        <f t="shared" si="61"/>
        <v>0</v>
      </c>
      <c r="Z2941" s="429">
        <f t="shared" si="60"/>
        <v>0</v>
      </c>
      <c r="AA2941" s="429" t="s">
        <v>1296</v>
      </c>
    </row>
    <row r="2942" spans="1:27" x14ac:dyDescent="0.25">
      <c r="A2942" t="s">
        <v>149</v>
      </c>
      <c r="B2942" t="s">
        <v>186</v>
      </c>
      <c r="C2942" t="s">
        <v>1459</v>
      </c>
      <c r="D2942" t="s">
        <v>1384</v>
      </c>
      <c r="E2942" t="s">
        <v>1499</v>
      </c>
      <c r="F2942" t="s">
        <v>1293</v>
      </c>
      <c r="G2942">
        <v>35</v>
      </c>
      <c r="H2942" t="s">
        <v>1461</v>
      </c>
      <c r="I2942" t="s">
        <v>534</v>
      </c>
      <c r="J2942" t="s">
        <v>1478</v>
      </c>
      <c r="K2942" t="s">
        <v>1386</v>
      </c>
      <c r="L2942">
        <v>0</v>
      </c>
      <c r="M2942">
        <v>0</v>
      </c>
      <c r="N2942">
        <v>0</v>
      </c>
      <c r="O2942">
        <v>0</v>
      </c>
      <c r="P2942">
        <v>0</v>
      </c>
      <c r="Q2942">
        <v>0</v>
      </c>
      <c r="R2942" t="s">
        <v>531</v>
      </c>
      <c r="S2942" t="s">
        <v>531</v>
      </c>
      <c r="T2942" t="s">
        <v>531</v>
      </c>
      <c r="U2942" t="s">
        <v>531</v>
      </c>
      <c r="W2942" s="429">
        <f t="shared" si="61"/>
        <v>0</v>
      </c>
      <c r="X2942" s="429">
        <f t="shared" si="61"/>
        <v>0</v>
      </c>
      <c r="Y2942" s="429">
        <f t="shared" si="61"/>
        <v>0</v>
      </c>
      <c r="Z2942" s="429">
        <f t="shared" si="61"/>
        <v>0</v>
      </c>
      <c r="AA2942" s="429" t="s">
        <v>1296</v>
      </c>
    </row>
    <row r="2943" spans="1:27" x14ac:dyDescent="0.25">
      <c r="A2943" t="s">
        <v>149</v>
      </c>
      <c r="B2943" t="s">
        <v>186</v>
      </c>
      <c r="C2943" t="s">
        <v>1459</v>
      </c>
      <c r="D2943" t="s">
        <v>1384</v>
      </c>
      <c r="E2943" t="s">
        <v>1499</v>
      </c>
      <c r="F2943" t="s">
        <v>1293</v>
      </c>
      <c r="G2943">
        <v>35</v>
      </c>
      <c r="H2943" t="s">
        <v>1461</v>
      </c>
      <c r="I2943" t="s">
        <v>534</v>
      </c>
      <c r="J2943" t="s">
        <v>1478</v>
      </c>
      <c r="K2943" t="s">
        <v>1386</v>
      </c>
      <c r="L2943">
        <v>0</v>
      </c>
      <c r="M2943">
        <v>0</v>
      </c>
      <c r="N2943">
        <v>0</v>
      </c>
      <c r="O2943">
        <v>0</v>
      </c>
      <c r="P2943">
        <v>0</v>
      </c>
      <c r="Q2943">
        <v>0</v>
      </c>
      <c r="R2943" t="s">
        <v>531</v>
      </c>
      <c r="S2943" t="s">
        <v>531</v>
      </c>
      <c r="T2943" t="s">
        <v>531</v>
      </c>
      <c r="U2943" t="s">
        <v>531</v>
      </c>
      <c r="W2943" s="429">
        <f t="shared" ref="W2943:Z3006" si="62">IFERROR(R2943*1,0)</f>
        <v>0</v>
      </c>
      <c r="X2943" s="429">
        <f t="shared" si="62"/>
        <v>0</v>
      </c>
      <c r="Y2943" s="429">
        <f t="shared" si="62"/>
        <v>0</v>
      </c>
      <c r="Z2943" s="429">
        <f t="shared" si="62"/>
        <v>0</v>
      </c>
      <c r="AA2943" s="429" t="s">
        <v>1296</v>
      </c>
    </row>
    <row r="2944" spans="1:27" x14ac:dyDescent="0.25">
      <c r="A2944" t="s">
        <v>149</v>
      </c>
      <c r="B2944" t="s">
        <v>186</v>
      </c>
      <c r="C2944" t="s">
        <v>1459</v>
      </c>
      <c r="D2944" t="s">
        <v>1384</v>
      </c>
      <c r="E2944" t="s">
        <v>1499</v>
      </c>
      <c r="F2944" t="s">
        <v>1293</v>
      </c>
      <c r="G2944">
        <v>35</v>
      </c>
      <c r="H2944" t="s">
        <v>1461</v>
      </c>
      <c r="I2944" t="s">
        <v>534</v>
      </c>
      <c r="J2944" t="s">
        <v>1478</v>
      </c>
      <c r="K2944" t="s">
        <v>1386</v>
      </c>
      <c r="L2944">
        <v>0</v>
      </c>
      <c r="M2944">
        <v>0</v>
      </c>
      <c r="N2944">
        <v>0</v>
      </c>
      <c r="O2944">
        <v>0</v>
      </c>
      <c r="P2944">
        <v>0</v>
      </c>
      <c r="Q2944">
        <v>0</v>
      </c>
      <c r="R2944" t="s">
        <v>531</v>
      </c>
      <c r="S2944" t="s">
        <v>531</v>
      </c>
      <c r="T2944" t="s">
        <v>531</v>
      </c>
      <c r="U2944" t="s">
        <v>531</v>
      </c>
      <c r="W2944" s="429">
        <f t="shared" si="62"/>
        <v>0</v>
      </c>
      <c r="X2944" s="429">
        <f t="shared" si="62"/>
        <v>0</v>
      </c>
      <c r="Y2944" s="429">
        <f t="shared" si="62"/>
        <v>0</v>
      </c>
      <c r="Z2944" s="429">
        <f t="shared" si="62"/>
        <v>0</v>
      </c>
      <c r="AA2944" s="429" t="s">
        <v>1296</v>
      </c>
    </row>
    <row r="2945" spans="1:27" x14ac:dyDescent="0.25">
      <c r="A2945" t="s">
        <v>149</v>
      </c>
      <c r="B2945" t="s">
        <v>186</v>
      </c>
      <c r="C2945" t="s">
        <v>1459</v>
      </c>
      <c r="D2945" t="s">
        <v>1384</v>
      </c>
      <c r="E2945" t="s">
        <v>1499</v>
      </c>
      <c r="F2945" t="s">
        <v>1293</v>
      </c>
      <c r="G2945">
        <v>35</v>
      </c>
      <c r="H2945" t="s">
        <v>1461</v>
      </c>
      <c r="I2945" t="s">
        <v>534</v>
      </c>
      <c r="J2945" t="s">
        <v>1478</v>
      </c>
      <c r="K2945" t="s">
        <v>1386</v>
      </c>
      <c r="L2945">
        <v>0</v>
      </c>
      <c r="M2945">
        <v>0</v>
      </c>
      <c r="N2945">
        <v>0</v>
      </c>
      <c r="O2945">
        <v>0</v>
      </c>
      <c r="P2945">
        <v>0</v>
      </c>
      <c r="Q2945">
        <v>0</v>
      </c>
      <c r="R2945" t="s">
        <v>531</v>
      </c>
      <c r="S2945" t="s">
        <v>531</v>
      </c>
      <c r="T2945" t="s">
        <v>531</v>
      </c>
      <c r="U2945" t="s">
        <v>531</v>
      </c>
      <c r="W2945" s="429">
        <f t="shared" si="62"/>
        <v>0</v>
      </c>
      <c r="X2945" s="429">
        <f t="shared" si="62"/>
        <v>0</v>
      </c>
      <c r="Y2945" s="429">
        <f t="shared" si="62"/>
        <v>0</v>
      </c>
      <c r="Z2945" s="429">
        <f t="shared" si="62"/>
        <v>0</v>
      </c>
      <c r="AA2945" s="429" t="s">
        <v>1296</v>
      </c>
    </row>
    <row r="2946" spans="1:27" x14ac:dyDescent="0.25">
      <c r="A2946" t="s">
        <v>149</v>
      </c>
      <c r="B2946" t="s">
        <v>186</v>
      </c>
      <c r="C2946" t="s">
        <v>1459</v>
      </c>
      <c r="D2946" t="s">
        <v>1384</v>
      </c>
      <c r="E2946" t="s">
        <v>1499</v>
      </c>
      <c r="F2946" t="s">
        <v>1293</v>
      </c>
      <c r="G2946">
        <v>35</v>
      </c>
      <c r="H2946" t="s">
        <v>1464</v>
      </c>
      <c r="I2946" t="s">
        <v>186</v>
      </c>
      <c r="J2946" t="s">
        <v>1478</v>
      </c>
      <c r="K2946" t="s">
        <v>1386</v>
      </c>
      <c r="L2946">
        <v>0</v>
      </c>
      <c r="M2946">
        <v>0</v>
      </c>
      <c r="N2946">
        <v>0</v>
      </c>
      <c r="O2946">
        <v>0</v>
      </c>
      <c r="P2946">
        <v>0</v>
      </c>
      <c r="Q2946">
        <v>0</v>
      </c>
      <c r="R2946" t="s">
        <v>531</v>
      </c>
      <c r="S2946" t="s">
        <v>531</v>
      </c>
      <c r="T2946" t="s">
        <v>531</v>
      </c>
      <c r="U2946" t="s">
        <v>531</v>
      </c>
      <c r="W2946" s="429">
        <f t="shared" si="62"/>
        <v>0</v>
      </c>
      <c r="X2946" s="429">
        <f t="shared" si="62"/>
        <v>0</v>
      </c>
      <c r="Y2946" s="429">
        <f t="shared" si="62"/>
        <v>0</v>
      </c>
      <c r="Z2946" s="429">
        <f t="shared" si="62"/>
        <v>0</v>
      </c>
      <c r="AA2946" s="429" t="s">
        <v>1296</v>
      </c>
    </row>
    <row r="2947" spans="1:27" x14ac:dyDescent="0.25">
      <c r="A2947" t="s">
        <v>149</v>
      </c>
      <c r="B2947" t="s">
        <v>186</v>
      </c>
      <c r="C2947" t="s">
        <v>1459</v>
      </c>
      <c r="D2947" t="s">
        <v>1384</v>
      </c>
      <c r="E2947" t="s">
        <v>1499</v>
      </c>
      <c r="F2947" t="s">
        <v>1293</v>
      </c>
      <c r="G2947">
        <v>35</v>
      </c>
      <c r="H2947" t="s">
        <v>1464</v>
      </c>
      <c r="I2947" t="s">
        <v>186</v>
      </c>
      <c r="J2947" t="s">
        <v>1478</v>
      </c>
      <c r="K2947" t="s">
        <v>1386</v>
      </c>
      <c r="L2947">
        <v>0</v>
      </c>
      <c r="M2947">
        <v>0</v>
      </c>
      <c r="N2947">
        <v>0</v>
      </c>
      <c r="O2947">
        <v>0</v>
      </c>
      <c r="P2947">
        <v>0</v>
      </c>
      <c r="Q2947">
        <v>0</v>
      </c>
      <c r="R2947" t="s">
        <v>531</v>
      </c>
      <c r="S2947" t="s">
        <v>531</v>
      </c>
      <c r="T2947" t="s">
        <v>531</v>
      </c>
      <c r="U2947" t="s">
        <v>531</v>
      </c>
      <c r="W2947" s="429">
        <f t="shared" si="62"/>
        <v>0</v>
      </c>
      <c r="X2947" s="429">
        <f t="shared" si="62"/>
        <v>0</v>
      </c>
      <c r="Y2947" s="429">
        <f t="shared" si="62"/>
        <v>0</v>
      </c>
      <c r="Z2947" s="429">
        <f t="shared" si="62"/>
        <v>0</v>
      </c>
      <c r="AA2947" s="429" t="s">
        <v>1296</v>
      </c>
    </row>
    <row r="2948" spans="1:27" x14ac:dyDescent="0.25">
      <c r="A2948" t="s">
        <v>149</v>
      </c>
      <c r="B2948" t="s">
        <v>186</v>
      </c>
      <c r="C2948" t="s">
        <v>1459</v>
      </c>
      <c r="D2948" t="s">
        <v>1384</v>
      </c>
      <c r="E2948" t="s">
        <v>1499</v>
      </c>
      <c r="F2948" t="s">
        <v>1293</v>
      </c>
      <c r="G2948">
        <v>35</v>
      </c>
      <c r="H2948" t="s">
        <v>1464</v>
      </c>
      <c r="I2948" t="s">
        <v>186</v>
      </c>
      <c r="J2948" t="s">
        <v>1478</v>
      </c>
      <c r="K2948" t="s">
        <v>1386</v>
      </c>
      <c r="L2948">
        <v>0</v>
      </c>
      <c r="M2948">
        <v>0</v>
      </c>
      <c r="N2948">
        <v>0</v>
      </c>
      <c r="O2948">
        <v>0</v>
      </c>
      <c r="P2948">
        <v>0</v>
      </c>
      <c r="Q2948">
        <v>0</v>
      </c>
      <c r="R2948" t="s">
        <v>531</v>
      </c>
      <c r="S2948" t="s">
        <v>531</v>
      </c>
      <c r="T2948" t="s">
        <v>531</v>
      </c>
      <c r="U2948" t="s">
        <v>531</v>
      </c>
      <c r="W2948" s="429">
        <f t="shared" si="62"/>
        <v>0</v>
      </c>
      <c r="X2948" s="429">
        <f t="shared" si="62"/>
        <v>0</v>
      </c>
      <c r="Y2948" s="429">
        <f t="shared" si="62"/>
        <v>0</v>
      </c>
      <c r="Z2948" s="429">
        <f t="shared" si="62"/>
        <v>0</v>
      </c>
      <c r="AA2948" s="429" t="s">
        <v>1296</v>
      </c>
    </row>
    <row r="2949" spans="1:27" x14ac:dyDescent="0.25">
      <c r="A2949" t="s">
        <v>149</v>
      </c>
      <c r="B2949" t="s">
        <v>186</v>
      </c>
      <c r="C2949" t="s">
        <v>1459</v>
      </c>
      <c r="D2949" t="s">
        <v>1384</v>
      </c>
      <c r="E2949" t="s">
        <v>1499</v>
      </c>
      <c r="F2949" t="s">
        <v>1293</v>
      </c>
      <c r="G2949">
        <v>35</v>
      </c>
      <c r="H2949" t="s">
        <v>1464</v>
      </c>
      <c r="I2949" t="s">
        <v>186</v>
      </c>
      <c r="J2949" t="s">
        <v>1478</v>
      </c>
      <c r="K2949" t="s">
        <v>1386</v>
      </c>
      <c r="L2949">
        <v>0</v>
      </c>
      <c r="M2949">
        <v>0</v>
      </c>
      <c r="N2949">
        <v>0</v>
      </c>
      <c r="O2949">
        <v>0</v>
      </c>
      <c r="P2949">
        <v>0</v>
      </c>
      <c r="Q2949">
        <v>0</v>
      </c>
      <c r="R2949" t="s">
        <v>531</v>
      </c>
      <c r="S2949" t="s">
        <v>531</v>
      </c>
      <c r="T2949" t="s">
        <v>531</v>
      </c>
      <c r="U2949" t="s">
        <v>531</v>
      </c>
      <c r="W2949" s="429">
        <f t="shared" si="62"/>
        <v>0</v>
      </c>
      <c r="X2949" s="429">
        <f t="shared" si="62"/>
        <v>0</v>
      </c>
      <c r="Y2949" s="429">
        <f t="shared" si="62"/>
        <v>0</v>
      </c>
      <c r="Z2949" s="429">
        <f t="shared" si="62"/>
        <v>0</v>
      </c>
      <c r="AA2949" s="429" t="s">
        <v>1296</v>
      </c>
    </row>
    <row r="2950" spans="1:27" x14ac:dyDescent="0.25">
      <c r="A2950" t="s">
        <v>149</v>
      </c>
      <c r="B2950" t="s">
        <v>186</v>
      </c>
      <c r="C2950" t="s">
        <v>1459</v>
      </c>
      <c r="D2950" t="s">
        <v>1384</v>
      </c>
      <c r="E2950" t="s">
        <v>1499</v>
      </c>
      <c r="F2950" t="s">
        <v>1293</v>
      </c>
      <c r="G2950">
        <v>35</v>
      </c>
      <c r="H2950" t="s">
        <v>1464</v>
      </c>
      <c r="I2950" t="s">
        <v>186</v>
      </c>
      <c r="J2950" t="s">
        <v>1478</v>
      </c>
      <c r="K2950" t="s">
        <v>1386</v>
      </c>
      <c r="L2950">
        <v>0</v>
      </c>
      <c r="M2950">
        <v>0</v>
      </c>
      <c r="N2950">
        <v>0</v>
      </c>
      <c r="O2950">
        <v>0</v>
      </c>
      <c r="P2950">
        <v>0</v>
      </c>
      <c r="Q2950">
        <v>0</v>
      </c>
      <c r="R2950" t="s">
        <v>531</v>
      </c>
      <c r="S2950" t="s">
        <v>531</v>
      </c>
      <c r="T2950" t="s">
        <v>531</v>
      </c>
      <c r="U2950" t="s">
        <v>531</v>
      </c>
      <c r="W2950" s="429">
        <f t="shared" si="62"/>
        <v>0</v>
      </c>
      <c r="X2950" s="429">
        <f t="shared" si="62"/>
        <v>0</v>
      </c>
      <c r="Y2950" s="429">
        <f t="shared" si="62"/>
        <v>0</v>
      </c>
      <c r="Z2950" s="429">
        <f t="shared" si="62"/>
        <v>0</v>
      </c>
      <c r="AA2950" s="429" t="s">
        <v>1296</v>
      </c>
    </row>
    <row r="2951" spans="1:27" x14ac:dyDescent="0.25">
      <c r="A2951" t="s">
        <v>149</v>
      </c>
      <c r="B2951" t="s">
        <v>186</v>
      </c>
      <c r="C2951" t="s">
        <v>1459</v>
      </c>
      <c r="D2951" t="s">
        <v>1384</v>
      </c>
      <c r="E2951" t="s">
        <v>1499</v>
      </c>
      <c r="F2951" t="s">
        <v>1293</v>
      </c>
      <c r="G2951">
        <v>35</v>
      </c>
      <c r="H2951" t="s">
        <v>1464</v>
      </c>
      <c r="I2951" t="s">
        <v>186</v>
      </c>
      <c r="J2951" t="s">
        <v>1478</v>
      </c>
      <c r="K2951" t="s">
        <v>1386</v>
      </c>
      <c r="L2951">
        <v>0</v>
      </c>
      <c r="M2951">
        <v>0</v>
      </c>
      <c r="N2951">
        <v>0</v>
      </c>
      <c r="O2951">
        <v>0</v>
      </c>
      <c r="P2951">
        <v>0</v>
      </c>
      <c r="Q2951">
        <v>0</v>
      </c>
      <c r="R2951" t="s">
        <v>531</v>
      </c>
      <c r="S2951" t="s">
        <v>531</v>
      </c>
      <c r="T2951" t="s">
        <v>531</v>
      </c>
      <c r="U2951" t="s">
        <v>531</v>
      </c>
      <c r="W2951" s="429">
        <f t="shared" si="62"/>
        <v>0</v>
      </c>
      <c r="X2951" s="429">
        <f t="shared" si="62"/>
        <v>0</v>
      </c>
      <c r="Y2951" s="429">
        <f t="shared" si="62"/>
        <v>0</v>
      </c>
      <c r="Z2951" s="429">
        <f t="shared" si="62"/>
        <v>0</v>
      </c>
      <c r="AA2951" s="429" t="s">
        <v>1296</v>
      </c>
    </row>
    <row r="2952" spans="1:27" x14ac:dyDescent="0.25">
      <c r="A2952" t="s">
        <v>149</v>
      </c>
      <c r="B2952" t="s">
        <v>186</v>
      </c>
      <c r="C2952" t="s">
        <v>1459</v>
      </c>
      <c r="D2952" t="s">
        <v>1384</v>
      </c>
      <c r="E2952" t="s">
        <v>1499</v>
      </c>
      <c r="F2952" t="s">
        <v>1293</v>
      </c>
      <c r="G2952">
        <v>35</v>
      </c>
      <c r="H2952" t="s">
        <v>1464</v>
      </c>
      <c r="I2952" t="s">
        <v>186</v>
      </c>
      <c r="J2952" t="s">
        <v>1478</v>
      </c>
      <c r="K2952" t="s">
        <v>1386</v>
      </c>
      <c r="L2952">
        <v>0</v>
      </c>
      <c r="M2952">
        <v>0</v>
      </c>
      <c r="N2952">
        <v>0</v>
      </c>
      <c r="O2952">
        <v>0</v>
      </c>
      <c r="P2952">
        <v>0</v>
      </c>
      <c r="Q2952">
        <v>0</v>
      </c>
      <c r="R2952" t="s">
        <v>531</v>
      </c>
      <c r="S2952" t="s">
        <v>531</v>
      </c>
      <c r="T2952" t="s">
        <v>531</v>
      </c>
      <c r="U2952" t="s">
        <v>531</v>
      </c>
      <c r="W2952" s="429">
        <f t="shared" si="62"/>
        <v>0</v>
      </c>
      <c r="X2952" s="429">
        <f t="shared" si="62"/>
        <v>0</v>
      </c>
      <c r="Y2952" s="429">
        <f t="shared" si="62"/>
        <v>0</v>
      </c>
      <c r="Z2952" s="429">
        <f t="shared" si="62"/>
        <v>0</v>
      </c>
      <c r="AA2952" s="429" t="s">
        <v>1296</v>
      </c>
    </row>
    <row r="2953" spans="1:27" x14ac:dyDescent="0.25">
      <c r="A2953" t="s">
        <v>149</v>
      </c>
      <c r="B2953" t="s">
        <v>186</v>
      </c>
      <c r="C2953" t="s">
        <v>1459</v>
      </c>
      <c r="D2953" t="s">
        <v>1384</v>
      </c>
      <c r="E2953" t="s">
        <v>1499</v>
      </c>
      <c r="F2953" t="s">
        <v>1293</v>
      </c>
      <c r="G2953">
        <v>35</v>
      </c>
      <c r="H2953" t="s">
        <v>1464</v>
      </c>
      <c r="I2953" t="s">
        <v>186</v>
      </c>
      <c r="J2953" t="s">
        <v>1478</v>
      </c>
      <c r="K2953" t="s">
        <v>1386</v>
      </c>
      <c r="L2953">
        <v>0</v>
      </c>
      <c r="M2953">
        <v>0</v>
      </c>
      <c r="N2953">
        <v>0</v>
      </c>
      <c r="O2953">
        <v>0</v>
      </c>
      <c r="P2953">
        <v>0</v>
      </c>
      <c r="Q2953">
        <v>0</v>
      </c>
      <c r="R2953" t="s">
        <v>531</v>
      </c>
      <c r="S2953" t="s">
        <v>531</v>
      </c>
      <c r="T2953" t="s">
        <v>531</v>
      </c>
      <c r="U2953" t="s">
        <v>531</v>
      </c>
      <c r="W2953" s="429">
        <f t="shared" si="62"/>
        <v>0</v>
      </c>
      <c r="X2953" s="429">
        <f t="shared" si="62"/>
        <v>0</v>
      </c>
      <c r="Y2953" s="429">
        <f t="shared" si="62"/>
        <v>0</v>
      </c>
      <c r="Z2953" s="429">
        <f t="shared" si="62"/>
        <v>0</v>
      </c>
      <c r="AA2953" s="429" t="s">
        <v>1296</v>
      </c>
    </row>
    <row r="2954" spans="1:27" x14ac:dyDescent="0.25">
      <c r="A2954" t="s">
        <v>149</v>
      </c>
      <c r="B2954" t="s">
        <v>186</v>
      </c>
      <c r="C2954" t="s">
        <v>1459</v>
      </c>
      <c r="D2954" t="s">
        <v>1384</v>
      </c>
      <c r="E2954" t="s">
        <v>1499</v>
      </c>
      <c r="F2954" t="s">
        <v>1293</v>
      </c>
      <c r="G2954">
        <v>35</v>
      </c>
      <c r="H2954" t="s">
        <v>1464</v>
      </c>
      <c r="I2954" t="s">
        <v>186</v>
      </c>
      <c r="J2954" t="s">
        <v>1478</v>
      </c>
      <c r="K2954" t="s">
        <v>1386</v>
      </c>
      <c r="L2954">
        <v>0</v>
      </c>
      <c r="M2954">
        <v>0</v>
      </c>
      <c r="N2954">
        <v>0</v>
      </c>
      <c r="O2954">
        <v>0</v>
      </c>
      <c r="P2954">
        <v>0</v>
      </c>
      <c r="Q2954">
        <v>0</v>
      </c>
      <c r="R2954" t="s">
        <v>531</v>
      </c>
      <c r="S2954" t="s">
        <v>531</v>
      </c>
      <c r="T2954" t="s">
        <v>531</v>
      </c>
      <c r="U2954" t="s">
        <v>531</v>
      </c>
      <c r="W2954" s="429">
        <f t="shared" si="62"/>
        <v>0</v>
      </c>
      <c r="X2954" s="429">
        <f t="shared" si="62"/>
        <v>0</v>
      </c>
      <c r="Y2954" s="429">
        <f t="shared" si="62"/>
        <v>0</v>
      </c>
      <c r="Z2954" s="429">
        <f t="shared" si="62"/>
        <v>0</v>
      </c>
      <c r="AA2954" s="429" t="s">
        <v>1296</v>
      </c>
    </row>
    <row r="2955" spans="1:27" x14ac:dyDescent="0.25">
      <c r="A2955" t="s">
        <v>149</v>
      </c>
      <c r="B2955" t="s">
        <v>186</v>
      </c>
      <c r="C2955" t="s">
        <v>1459</v>
      </c>
      <c r="D2955" t="s">
        <v>1384</v>
      </c>
      <c r="E2955" t="s">
        <v>1499</v>
      </c>
      <c r="F2955" t="s">
        <v>1293</v>
      </c>
      <c r="G2955">
        <v>35</v>
      </c>
      <c r="H2955" t="s">
        <v>1464</v>
      </c>
      <c r="I2955" t="s">
        <v>186</v>
      </c>
      <c r="J2955" t="s">
        <v>1478</v>
      </c>
      <c r="K2955" t="s">
        <v>1386</v>
      </c>
      <c r="L2955">
        <v>0</v>
      </c>
      <c r="M2955">
        <v>0</v>
      </c>
      <c r="N2955">
        <v>0</v>
      </c>
      <c r="O2955">
        <v>0</v>
      </c>
      <c r="P2955">
        <v>0</v>
      </c>
      <c r="Q2955">
        <v>0</v>
      </c>
      <c r="R2955" t="s">
        <v>531</v>
      </c>
      <c r="S2955" t="s">
        <v>531</v>
      </c>
      <c r="T2955" t="s">
        <v>531</v>
      </c>
      <c r="U2955" t="s">
        <v>531</v>
      </c>
      <c r="W2955" s="429">
        <f t="shared" si="62"/>
        <v>0</v>
      </c>
      <c r="X2955" s="429">
        <f t="shared" si="62"/>
        <v>0</v>
      </c>
      <c r="Y2955" s="429">
        <f t="shared" si="62"/>
        <v>0</v>
      </c>
      <c r="Z2955" s="429">
        <f t="shared" si="62"/>
        <v>0</v>
      </c>
      <c r="AA2955" s="429" t="s">
        <v>1296</v>
      </c>
    </row>
    <row r="2956" spans="1:27" x14ac:dyDescent="0.25">
      <c r="A2956" t="s">
        <v>149</v>
      </c>
      <c r="B2956" t="s">
        <v>186</v>
      </c>
      <c r="C2956" t="s">
        <v>1459</v>
      </c>
      <c r="D2956" t="s">
        <v>1384</v>
      </c>
      <c r="E2956" t="s">
        <v>1499</v>
      </c>
      <c r="F2956" t="s">
        <v>1293</v>
      </c>
      <c r="G2956">
        <v>35</v>
      </c>
      <c r="H2956" t="s">
        <v>1464</v>
      </c>
      <c r="I2956" t="s">
        <v>186</v>
      </c>
      <c r="J2956" t="s">
        <v>1478</v>
      </c>
      <c r="K2956" t="s">
        <v>1386</v>
      </c>
      <c r="L2956">
        <v>0</v>
      </c>
      <c r="M2956">
        <v>0</v>
      </c>
      <c r="N2956">
        <v>0</v>
      </c>
      <c r="O2956">
        <v>0</v>
      </c>
      <c r="P2956">
        <v>0</v>
      </c>
      <c r="Q2956">
        <v>0</v>
      </c>
      <c r="R2956" t="s">
        <v>531</v>
      </c>
      <c r="S2956" t="s">
        <v>531</v>
      </c>
      <c r="T2956" t="s">
        <v>531</v>
      </c>
      <c r="U2956" t="s">
        <v>531</v>
      </c>
      <c r="W2956" s="429">
        <f t="shared" si="62"/>
        <v>0</v>
      </c>
      <c r="X2956" s="429">
        <f t="shared" si="62"/>
        <v>0</v>
      </c>
      <c r="Y2956" s="429">
        <f t="shared" si="62"/>
        <v>0</v>
      </c>
      <c r="Z2956" s="429">
        <f t="shared" si="62"/>
        <v>0</v>
      </c>
      <c r="AA2956" s="429" t="s">
        <v>1296</v>
      </c>
    </row>
    <row r="2957" spans="1:27" x14ac:dyDescent="0.25">
      <c r="A2957" t="s">
        <v>149</v>
      </c>
      <c r="B2957" t="s">
        <v>186</v>
      </c>
      <c r="C2957" t="s">
        <v>1459</v>
      </c>
      <c r="D2957" t="s">
        <v>1384</v>
      </c>
      <c r="E2957" t="s">
        <v>1499</v>
      </c>
      <c r="F2957" t="s">
        <v>1293</v>
      </c>
      <c r="G2957">
        <v>35</v>
      </c>
      <c r="H2957" t="s">
        <v>1464</v>
      </c>
      <c r="I2957" t="s">
        <v>186</v>
      </c>
      <c r="J2957" t="s">
        <v>1478</v>
      </c>
      <c r="K2957" t="s">
        <v>1386</v>
      </c>
      <c r="L2957">
        <v>0</v>
      </c>
      <c r="M2957">
        <v>0</v>
      </c>
      <c r="N2957">
        <v>0</v>
      </c>
      <c r="O2957">
        <v>0</v>
      </c>
      <c r="P2957">
        <v>0</v>
      </c>
      <c r="Q2957">
        <v>0</v>
      </c>
      <c r="R2957" t="s">
        <v>531</v>
      </c>
      <c r="S2957" t="s">
        <v>531</v>
      </c>
      <c r="T2957" t="s">
        <v>531</v>
      </c>
      <c r="U2957" t="s">
        <v>531</v>
      </c>
      <c r="W2957" s="429">
        <f t="shared" si="62"/>
        <v>0</v>
      </c>
      <c r="X2957" s="429">
        <f t="shared" si="62"/>
        <v>0</v>
      </c>
      <c r="Y2957" s="429">
        <f t="shared" si="62"/>
        <v>0</v>
      </c>
      <c r="Z2957" s="429">
        <f t="shared" si="62"/>
        <v>0</v>
      </c>
      <c r="AA2957" s="429" t="s">
        <v>1296</v>
      </c>
    </row>
    <row r="2958" spans="1:27" x14ac:dyDescent="0.25">
      <c r="A2958" t="s">
        <v>149</v>
      </c>
      <c r="B2958" t="s">
        <v>186</v>
      </c>
      <c r="C2958" t="s">
        <v>1459</v>
      </c>
      <c r="D2958" t="s">
        <v>1384</v>
      </c>
      <c r="E2958" t="s">
        <v>1499</v>
      </c>
      <c r="F2958" t="s">
        <v>1293</v>
      </c>
      <c r="G2958">
        <v>35</v>
      </c>
      <c r="H2958" t="s">
        <v>1464</v>
      </c>
      <c r="I2958" t="s">
        <v>186</v>
      </c>
      <c r="J2958" t="s">
        <v>1478</v>
      </c>
      <c r="K2958" t="s">
        <v>1386</v>
      </c>
      <c r="L2958">
        <v>0</v>
      </c>
      <c r="M2958">
        <v>0</v>
      </c>
      <c r="N2958">
        <v>0</v>
      </c>
      <c r="O2958">
        <v>0</v>
      </c>
      <c r="P2958">
        <v>0</v>
      </c>
      <c r="Q2958">
        <v>0</v>
      </c>
      <c r="R2958" t="s">
        <v>531</v>
      </c>
      <c r="S2958" t="s">
        <v>531</v>
      </c>
      <c r="T2958" t="s">
        <v>531</v>
      </c>
      <c r="U2958" t="s">
        <v>531</v>
      </c>
      <c r="W2958" s="429">
        <f t="shared" si="62"/>
        <v>0</v>
      </c>
      <c r="X2958" s="429">
        <f t="shared" si="62"/>
        <v>0</v>
      </c>
      <c r="Y2958" s="429">
        <f t="shared" si="62"/>
        <v>0</v>
      </c>
      <c r="Z2958" s="429">
        <f t="shared" si="62"/>
        <v>0</v>
      </c>
      <c r="AA2958" s="429" t="s">
        <v>1296</v>
      </c>
    </row>
    <row r="2959" spans="1:27" x14ac:dyDescent="0.25">
      <c r="A2959" t="s">
        <v>149</v>
      </c>
      <c r="B2959" t="s">
        <v>186</v>
      </c>
      <c r="C2959" t="s">
        <v>1459</v>
      </c>
      <c r="D2959" t="s">
        <v>1384</v>
      </c>
      <c r="E2959" t="s">
        <v>1499</v>
      </c>
      <c r="F2959" t="s">
        <v>1293</v>
      </c>
      <c r="G2959">
        <v>35</v>
      </c>
      <c r="H2959" t="s">
        <v>1464</v>
      </c>
      <c r="I2959" t="s">
        <v>186</v>
      </c>
      <c r="J2959" t="s">
        <v>1478</v>
      </c>
      <c r="K2959" t="s">
        <v>1386</v>
      </c>
      <c r="L2959">
        <v>0</v>
      </c>
      <c r="M2959">
        <v>0</v>
      </c>
      <c r="N2959">
        <v>0</v>
      </c>
      <c r="O2959">
        <v>0</v>
      </c>
      <c r="P2959">
        <v>0</v>
      </c>
      <c r="Q2959">
        <v>0</v>
      </c>
      <c r="R2959" t="s">
        <v>531</v>
      </c>
      <c r="S2959" t="s">
        <v>531</v>
      </c>
      <c r="T2959" t="s">
        <v>531</v>
      </c>
      <c r="U2959" t="s">
        <v>531</v>
      </c>
      <c r="W2959" s="429">
        <f t="shared" si="62"/>
        <v>0</v>
      </c>
      <c r="X2959" s="429">
        <f t="shared" si="62"/>
        <v>0</v>
      </c>
      <c r="Y2959" s="429">
        <f t="shared" si="62"/>
        <v>0</v>
      </c>
      <c r="Z2959" s="429">
        <f t="shared" si="62"/>
        <v>0</v>
      </c>
      <c r="AA2959" s="429" t="s">
        <v>1296</v>
      </c>
    </row>
    <row r="2960" spans="1:27" x14ac:dyDescent="0.25">
      <c r="A2960" t="s">
        <v>149</v>
      </c>
      <c r="B2960" t="s">
        <v>186</v>
      </c>
      <c r="C2960" t="s">
        <v>1459</v>
      </c>
      <c r="D2960" t="s">
        <v>1384</v>
      </c>
      <c r="E2960" t="s">
        <v>1499</v>
      </c>
      <c r="F2960" t="s">
        <v>1293</v>
      </c>
      <c r="G2960">
        <v>35</v>
      </c>
      <c r="H2960" t="s">
        <v>1464</v>
      </c>
      <c r="I2960" t="s">
        <v>186</v>
      </c>
      <c r="J2960" t="s">
        <v>1478</v>
      </c>
      <c r="K2960" t="s">
        <v>1386</v>
      </c>
      <c r="L2960">
        <v>0</v>
      </c>
      <c r="M2960">
        <v>0</v>
      </c>
      <c r="N2960">
        <v>0</v>
      </c>
      <c r="O2960">
        <v>0</v>
      </c>
      <c r="P2960">
        <v>0</v>
      </c>
      <c r="Q2960">
        <v>0</v>
      </c>
      <c r="R2960" t="s">
        <v>531</v>
      </c>
      <c r="S2960" t="s">
        <v>531</v>
      </c>
      <c r="T2960" t="s">
        <v>531</v>
      </c>
      <c r="U2960" t="s">
        <v>531</v>
      </c>
      <c r="W2960" s="429">
        <f t="shared" si="62"/>
        <v>0</v>
      </c>
      <c r="X2960" s="429">
        <f t="shared" si="62"/>
        <v>0</v>
      </c>
      <c r="Y2960" s="429">
        <f t="shared" si="62"/>
        <v>0</v>
      </c>
      <c r="Z2960" s="429">
        <f t="shared" si="62"/>
        <v>0</v>
      </c>
      <c r="AA2960" s="429" t="s">
        <v>1296</v>
      </c>
    </row>
    <row r="2961" spans="1:27" x14ac:dyDescent="0.25">
      <c r="A2961" t="s">
        <v>149</v>
      </c>
      <c r="B2961" t="s">
        <v>186</v>
      </c>
      <c r="C2961" t="s">
        <v>1459</v>
      </c>
      <c r="D2961" t="s">
        <v>1384</v>
      </c>
      <c r="E2961" t="s">
        <v>1499</v>
      </c>
      <c r="F2961" t="s">
        <v>1293</v>
      </c>
      <c r="G2961">
        <v>35</v>
      </c>
      <c r="H2961" t="s">
        <v>1464</v>
      </c>
      <c r="I2961" t="s">
        <v>186</v>
      </c>
      <c r="J2961" t="s">
        <v>1478</v>
      </c>
      <c r="K2961" t="s">
        <v>1386</v>
      </c>
      <c r="L2961">
        <v>0</v>
      </c>
      <c r="M2961">
        <v>0</v>
      </c>
      <c r="N2961">
        <v>0</v>
      </c>
      <c r="O2961">
        <v>0</v>
      </c>
      <c r="P2961">
        <v>0</v>
      </c>
      <c r="Q2961">
        <v>0</v>
      </c>
      <c r="R2961" t="s">
        <v>531</v>
      </c>
      <c r="S2961" t="s">
        <v>531</v>
      </c>
      <c r="T2961" t="s">
        <v>531</v>
      </c>
      <c r="U2961" t="s">
        <v>531</v>
      </c>
      <c r="W2961" s="429">
        <f t="shared" si="62"/>
        <v>0</v>
      </c>
      <c r="X2961" s="429">
        <f t="shared" si="62"/>
        <v>0</v>
      </c>
      <c r="Y2961" s="429">
        <f t="shared" si="62"/>
        <v>0</v>
      </c>
      <c r="Z2961" s="429">
        <f t="shared" si="62"/>
        <v>0</v>
      </c>
      <c r="AA2961" s="429" t="s">
        <v>1296</v>
      </c>
    </row>
    <row r="2962" spans="1:27" x14ac:dyDescent="0.25">
      <c r="A2962" t="s">
        <v>149</v>
      </c>
      <c r="B2962" t="s">
        <v>186</v>
      </c>
      <c r="C2962" t="s">
        <v>1459</v>
      </c>
      <c r="D2962" t="s">
        <v>1384</v>
      </c>
      <c r="E2962" t="s">
        <v>1499</v>
      </c>
      <c r="F2962" t="s">
        <v>1293</v>
      </c>
      <c r="G2962">
        <v>35</v>
      </c>
      <c r="H2962" t="s">
        <v>1464</v>
      </c>
      <c r="I2962" t="s">
        <v>186</v>
      </c>
      <c r="J2962" t="s">
        <v>1478</v>
      </c>
      <c r="K2962" t="s">
        <v>1386</v>
      </c>
      <c r="L2962">
        <v>0</v>
      </c>
      <c r="M2962">
        <v>0</v>
      </c>
      <c r="N2962">
        <v>0</v>
      </c>
      <c r="O2962">
        <v>0</v>
      </c>
      <c r="P2962">
        <v>0</v>
      </c>
      <c r="Q2962">
        <v>0</v>
      </c>
      <c r="R2962" t="s">
        <v>531</v>
      </c>
      <c r="S2962" t="s">
        <v>531</v>
      </c>
      <c r="T2962" t="s">
        <v>531</v>
      </c>
      <c r="U2962" t="s">
        <v>531</v>
      </c>
      <c r="W2962" s="429">
        <f t="shared" si="62"/>
        <v>0</v>
      </c>
      <c r="X2962" s="429">
        <f t="shared" si="62"/>
        <v>0</v>
      </c>
      <c r="Y2962" s="429">
        <f t="shared" si="62"/>
        <v>0</v>
      </c>
      <c r="Z2962" s="429">
        <f t="shared" si="62"/>
        <v>0</v>
      </c>
      <c r="AA2962" s="429" t="s">
        <v>1296</v>
      </c>
    </row>
    <row r="2963" spans="1:27" x14ac:dyDescent="0.25">
      <c r="A2963" t="s">
        <v>149</v>
      </c>
      <c r="B2963" t="s">
        <v>186</v>
      </c>
      <c r="C2963" t="s">
        <v>1459</v>
      </c>
      <c r="D2963" t="s">
        <v>1384</v>
      </c>
      <c r="E2963" t="s">
        <v>1499</v>
      </c>
      <c r="F2963" t="s">
        <v>1293</v>
      </c>
      <c r="G2963">
        <v>35</v>
      </c>
      <c r="H2963" t="s">
        <v>1464</v>
      </c>
      <c r="I2963" t="s">
        <v>186</v>
      </c>
      <c r="J2963" t="s">
        <v>1478</v>
      </c>
      <c r="K2963" t="s">
        <v>1386</v>
      </c>
      <c r="L2963">
        <v>0</v>
      </c>
      <c r="M2963">
        <v>0</v>
      </c>
      <c r="N2963">
        <v>0</v>
      </c>
      <c r="O2963">
        <v>0</v>
      </c>
      <c r="P2963">
        <v>0</v>
      </c>
      <c r="Q2963">
        <v>0</v>
      </c>
      <c r="R2963" t="s">
        <v>531</v>
      </c>
      <c r="S2963" t="s">
        <v>531</v>
      </c>
      <c r="T2963" t="s">
        <v>531</v>
      </c>
      <c r="U2963" t="s">
        <v>531</v>
      </c>
      <c r="W2963" s="429">
        <f t="shared" si="62"/>
        <v>0</v>
      </c>
      <c r="X2963" s="429">
        <f t="shared" si="62"/>
        <v>0</v>
      </c>
      <c r="Y2963" s="429">
        <f t="shared" si="62"/>
        <v>0</v>
      </c>
      <c r="Z2963" s="429">
        <f t="shared" si="62"/>
        <v>0</v>
      </c>
      <c r="AA2963" s="429" t="s">
        <v>1296</v>
      </c>
    </row>
    <row r="2964" spans="1:27" x14ac:dyDescent="0.25">
      <c r="A2964" t="s">
        <v>149</v>
      </c>
      <c r="B2964" t="s">
        <v>186</v>
      </c>
      <c r="C2964" t="s">
        <v>1459</v>
      </c>
      <c r="D2964" t="s">
        <v>1384</v>
      </c>
      <c r="E2964" t="s">
        <v>1499</v>
      </c>
      <c r="F2964" t="s">
        <v>1293</v>
      </c>
      <c r="G2964">
        <v>35</v>
      </c>
      <c r="H2964" t="s">
        <v>1464</v>
      </c>
      <c r="I2964" t="s">
        <v>186</v>
      </c>
      <c r="J2964" t="s">
        <v>1478</v>
      </c>
      <c r="K2964" t="s">
        <v>1386</v>
      </c>
      <c r="L2964">
        <v>0</v>
      </c>
      <c r="M2964">
        <v>0</v>
      </c>
      <c r="N2964">
        <v>0</v>
      </c>
      <c r="O2964">
        <v>0</v>
      </c>
      <c r="P2964">
        <v>0</v>
      </c>
      <c r="Q2964">
        <v>0</v>
      </c>
      <c r="R2964" t="s">
        <v>531</v>
      </c>
      <c r="S2964" t="s">
        <v>531</v>
      </c>
      <c r="T2964" t="s">
        <v>531</v>
      </c>
      <c r="U2964" t="s">
        <v>531</v>
      </c>
      <c r="W2964" s="429">
        <f t="shared" si="62"/>
        <v>0</v>
      </c>
      <c r="X2964" s="429">
        <f t="shared" si="62"/>
        <v>0</v>
      </c>
      <c r="Y2964" s="429">
        <f t="shared" si="62"/>
        <v>0</v>
      </c>
      <c r="Z2964" s="429">
        <f t="shared" si="62"/>
        <v>0</v>
      </c>
      <c r="AA2964" s="429" t="s">
        <v>1296</v>
      </c>
    </row>
    <row r="2965" spans="1:27" x14ac:dyDescent="0.25">
      <c r="A2965" t="s">
        <v>149</v>
      </c>
      <c r="B2965" t="s">
        <v>186</v>
      </c>
      <c r="C2965" t="s">
        <v>1459</v>
      </c>
      <c r="D2965" t="s">
        <v>1384</v>
      </c>
      <c r="E2965" t="s">
        <v>1499</v>
      </c>
      <c r="F2965" t="s">
        <v>1293</v>
      </c>
      <c r="G2965">
        <v>35</v>
      </c>
      <c r="H2965" t="s">
        <v>1464</v>
      </c>
      <c r="I2965" t="s">
        <v>186</v>
      </c>
      <c r="J2965" t="s">
        <v>1478</v>
      </c>
      <c r="K2965" t="s">
        <v>1386</v>
      </c>
      <c r="L2965">
        <v>0</v>
      </c>
      <c r="M2965">
        <v>0</v>
      </c>
      <c r="N2965">
        <v>0</v>
      </c>
      <c r="O2965">
        <v>0</v>
      </c>
      <c r="P2965">
        <v>0</v>
      </c>
      <c r="Q2965">
        <v>0</v>
      </c>
      <c r="R2965" t="s">
        <v>531</v>
      </c>
      <c r="S2965" t="s">
        <v>531</v>
      </c>
      <c r="T2965" t="s">
        <v>531</v>
      </c>
      <c r="U2965" t="s">
        <v>531</v>
      </c>
      <c r="W2965" s="429">
        <f t="shared" si="62"/>
        <v>0</v>
      </c>
      <c r="X2965" s="429">
        <f t="shared" si="62"/>
        <v>0</v>
      </c>
      <c r="Y2965" s="429">
        <f t="shared" si="62"/>
        <v>0</v>
      </c>
      <c r="Z2965" s="429">
        <f t="shared" si="62"/>
        <v>0</v>
      </c>
      <c r="AA2965" s="429" t="s">
        <v>1296</v>
      </c>
    </row>
    <row r="2966" spans="1:27" x14ac:dyDescent="0.25">
      <c r="A2966" t="s">
        <v>149</v>
      </c>
      <c r="B2966" t="s">
        <v>186</v>
      </c>
      <c r="C2966" t="s">
        <v>1459</v>
      </c>
      <c r="D2966" t="s">
        <v>1384</v>
      </c>
      <c r="E2966" t="s">
        <v>1499</v>
      </c>
      <c r="F2966" t="s">
        <v>1293</v>
      </c>
      <c r="G2966">
        <v>35</v>
      </c>
      <c r="H2966" t="s">
        <v>1464</v>
      </c>
      <c r="I2966" t="s">
        <v>186</v>
      </c>
      <c r="J2966" t="s">
        <v>1478</v>
      </c>
      <c r="K2966" t="s">
        <v>1386</v>
      </c>
      <c r="L2966">
        <v>0</v>
      </c>
      <c r="M2966">
        <v>0</v>
      </c>
      <c r="N2966">
        <v>0</v>
      </c>
      <c r="O2966">
        <v>0</v>
      </c>
      <c r="P2966">
        <v>0</v>
      </c>
      <c r="Q2966">
        <v>0</v>
      </c>
      <c r="R2966" t="s">
        <v>531</v>
      </c>
      <c r="S2966" t="s">
        <v>531</v>
      </c>
      <c r="T2966" t="s">
        <v>531</v>
      </c>
      <c r="U2966" t="s">
        <v>531</v>
      </c>
      <c r="W2966" s="429">
        <f t="shared" si="62"/>
        <v>0</v>
      </c>
      <c r="X2966" s="429">
        <f t="shared" si="62"/>
        <v>0</v>
      </c>
      <c r="Y2966" s="429">
        <f t="shared" si="62"/>
        <v>0</v>
      </c>
      <c r="Z2966" s="429">
        <f t="shared" si="62"/>
        <v>0</v>
      </c>
      <c r="AA2966" s="429" t="s">
        <v>1296</v>
      </c>
    </row>
    <row r="2967" spans="1:27" x14ac:dyDescent="0.25">
      <c r="A2967" t="s">
        <v>149</v>
      </c>
      <c r="B2967" t="s">
        <v>186</v>
      </c>
      <c r="C2967" t="s">
        <v>1459</v>
      </c>
      <c r="D2967" t="s">
        <v>1384</v>
      </c>
      <c r="E2967" t="s">
        <v>1499</v>
      </c>
      <c r="F2967" t="s">
        <v>1293</v>
      </c>
      <c r="G2967">
        <v>35</v>
      </c>
      <c r="H2967" t="s">
        <v>1464</v>
      </c>
      <c r="I2967" t="s">
        <v>186</v>
      </c>
      <c r="J2967" t="s">
        <v>1478</v>
      </c>
      <c r="K2967" t="s">
        <v>1386</v>
      </c>
      <c r="L2967">
        <v>0</v>
      </c>
      <c r="M2967">
        <v>0</v>
      </c>
      <c r="N2967">
        <v>0</v>
      </c>
      <c r="O2967">
        <v>0</v>
      </c>
      <c r="P2967">
        <v>0</v>
      </c>
      <c r="Q2967">
        <v>0</v>
      </c>
      <c r="R2967" t="s">
        <v>531</v>
      </c>
      <c r="S2967" t="s">
        <v>531</v>
      </c>
      <c r="T2967" t="s">
        <v>531</v>
      </c>
      <c r="U2967" t="s">
        <v>531</v>
      </c>
      <c r="W2967" s="429">
        <f t="shared" si="62"/>
        <v>0</v>
      </c>
      <c r="X2967" s="429">
        <f t="shared" si="62"/>
        <v>0</v>
      </c>
      <c r="Y2967" s="429">
        <f t="shared" si="62"/>
        <v>0</v>
      </c>
      <c r="Z2967" s="429">
        <f t="shared" si="62"/>
        <v>0</v>
      </c>
      <c r="AA2967" s="429" t="s">
        <v>1296</v>
      </c>
    </row>
    <row r="2968" spans="1:27" x14ac:dyDescent="0.25">
      <c r="A2968" t="s">
        <v>149</v>
      </c>
      <c r="B2968" t="s">
        <v>186</v>
      </c>
      <c r="C2968" t="s">
        <v>1459</v>
      </c>
      <c r="D2968" t="s">
        <v>1384</v>
      </c>
      <c r="E2968" t="s">
        <v>1499</v>
      </c>
      <c r="F2968" t="s">
        <v>1293</v>
      </c>
      <c r="G2968">
        <v>35</v>
      </c>
      <c r="H2968" t="s">
        <v>1464</v>
      </c>
      <c r="I2968" t="s">
        <v>186</v>
      </c>
      <c r="J2968" t="s">
        <v>1478</v>
      </c>
      <c r="K2968" t="s">
        <v>1386</v>
      </c>
      <c r="L2968">
        <v>0</v>
      </c>
      <c r="M2968">
        <v>0</v>
      </c>
      <c r="N2968">
        <v>0</v>
      </c>
      <c r="O2968">
        <v>0</v>
      </c>
      <c r="P2968">
        <v>0</v>
      </c>
      <c r="Q2968">
        <v>0</v>
      </c>
      <c r="R2968" t="s">
        <v>531</v>
      </c>
      <c r="S2968" t="s">
        <v>531</v>
      </c>
      <c r="T2968" t="s">
        <v>531</v>
      </c>
      <c r="U2968" t="s">
        <v>531</v>
      </c>
      <c r="W2968" s="429">
        <f t="shared" si="62"/>
        <v>0</v>
      </c>
      <c r="X2968" s="429">
        <f t="shared" si="62"/>
        <v>0</v>
      </c>
      <c r="Y2968" s="429">
        <f t="shared" si="62"/>
        <v>0</v>
      </c>
      <c r="Z2968" s="429">
        <f t="shared" si="62"/>
        <v>0</v>
      </c>
      <c r="AA2968" s="429" t="s">
        <v>1296</v>
      </c>
    </row>
    <row r="2969" spans="1:27" x14ac:dyDescent="0.25">
      <c r="A2969" t="s">
        <v>149</v>
      </c>
      <c r="B2969" t="s">
        <v>186</v>
      </c>
      <c r="C2969" t="s">
        <v>1459</v>
      </c>
      <c r="D2969" t="s">
        <v>1384</v>
      </c>
      <c r="E2969" t="s">
        <v>1499</v>
      </c>
      <c r="F2969" t="s">
        <v>1293</v>
      </c>
      <c r="G2969">
        <v>35</v>
      </c>
      <c r="H2969" t="s">
        <v>1464</v>
      </c>
      <c r="I2969" t="s">
        <v>186</v>
      </c>
      <c r="J2969" t="s">
        <v>1478</v>
      </c>
      <c r="K2969" t="s">
        <v>1386</v>
      </c>
      <c r="L2969">
        <v>0</v>
      </c>
      <c r="M2969">
        <v>0</v>
      </c>
      <c r="N2969">
        <v>0</v>
      </c>
      <c r="O2969">
        <v>0</v>
      </c>
      <c r="P2969">
        <v>0</v>
      </c>
      <c r="Q2969">
        <v>0</v>
      </c>
      <c r="R2969" t="s">
        <v>531</v>
      </c>
      <c r="S2969" t="s">
        <v>531</v>
      </c>
      <c r="T2969" t="s">
        <v>531</v>
      </c>
      <c r="U2969" t="s">
        <v>531</v>
      </c>
      <c r="W2969" s="429">
        <f t="shared" si="62"/>
        <v>0</v>
      </c>
      <c r="X2969" s="429">
        <f t="shared" si="62"/>
        <v>0</v>
      </c>
      <c r="Y2969" s="429">
        <f t="shared" si="62"/>
        <v>0</v>
      </c>
      <c r="Z2969" s="429">
        <f t="shared" si="62"/>
        <v>0</v>
      </c>
      <c r="AA2969" s="429" t="s">
        <v>1296</v>
      </c>
    </row>
    <row r="2970" spans="1:27" x14ac:dyDescent="0.25">
      <c r="A2970" t="s">
        <v>149</v>
      </c>
      <c r="B2970" t="s">
        <v>186</v>
      </c>
      <c r="C2970" t="s">
        <v>1459</v>
      </c>
      <c r="D2970" t="s">
        <v>1384</v>
      </c>
      <c r="E2970" t="s">
        <v>1499</v>
      </c>
      <c r="F2970" t="s">
        <v>1293</v>
      </c>
      <c r="G2970">
        <v>35</v>
      </c>
      <c r="H2970" t="s">
        <v>1464</v>
      </c>
      <c r="I2970" t="s">
        <v>186</v>
      </c>
      <c r="J2970" t="s">
        <v>1478</v>
      </c>
      <c r="K2970" t="s">
        <v>1386</v>
      </c>
      <c r="L2970">
        <v>0</v>
      </c>
      <c r="M2970">
        <v>0</v>
      </c>
      <c r="N2970">
        <v>0</v>
      </c>
      <c r="O2970">
        <v>0</v>
      </c>
      <c r="P2970">
        <v>0</v>
      </c>
      <c r="Q2970">
        <v>0</v>
      </c>
      <c r="R2970" t="s">
        <v>531</v>
      </c>
      <c r="S2970" t="s">
        <v>531</v>
      </c>
      <c r="T2970" t="s">
        <v>531</v>
      </c>
      <c r="U2970" t="s">
        <v>531</v>
      </c>
      <c r="W2970" s="429">
        <f t="shared" si="62"/>
        <v>0</v>
      </c>
      <c r="X2970" s="429">
        <f t="shared" si="62"/>
        <v>0</v>
      </c>
      <c r="Y2970" s="429">
        <f t="shared" si="62"/>
        <v>0</v>
      </c>
      <c r="Z2970" s="429">
        <f t="shared" si="62"/>
        <v>0</v>
      </c>
      <c r="AA2970" s="429" t="s">
        <v>1296</v>
      </c>
    </row>
    <row r="2971" spans="1:27" x14ac:dyDescent="0.25">
      <c r="A2971" t="s">
        <v>149</v>
      </c>
      <c r="B2971" t="s">
        <v>186</v>
      </c>
      <c r="C2971" t="s">
        <v>1459</v>
      </c>
      <c r="D2971" t="s">
        <v>1384</v>
      </c>
      <c r="E2971" t="s">
        <v>1499</v>
      </c>
      <c r="F2971" t="s">
        <v>1293</v>
      </c>
      <c r="G2971">
        <v>35</v>
      </c>
      <c r="H2971" t="s">
        <v>1464</v>
      </c>
      <c r="I2971" t="s">
        <v>186</v>
      </c>
      <c r="J2971" t="s">
        <v>1478</v>
      </c>
      <c r="K2971" t="s">
        <v>1386</v>
      </c>
      <c r="L2971">
        <v>0</v>
      </c>
      <c r="M2971">
        <v>0</v>
      </c>
      <c r="N2971">
        <v>0</v>
      </c>
      <c r="O2971">
        <v>0</v>
      </c>
      <c r="P2971">
        <v>0</v>
      </c>
      <c r="Q2971">
        <v>0</v>
      </c>
      <c r="R2971" t="s">
        <v>531</v>
      </c>
      <c r="S2971" t="s">
        <v>531</v>
      </c>
      <c r="T2971" t="s">
        <v>531</v>
      </c>
      <c r="U2971" t="s">
        <v>531</v>
      </c>
      <c r="W2971" s="429">
        <f t="shared" si="62"/>
        <v>0</v>
      </c>
      <c r="X2971" s="429">
        <f t="shared" si="62"/>
        <v>0</v>
      </c>
      <c r="Y2971" s="429">
        <f t="shared" si="62"/>
        <v>0</v>
      </c>
      <c r="Z2971" s="429">
        <f t="shared" si="62"/>
        <v>0</v>
      </c>
      <c r="AA2971" s="429" t="s">
        <v>1296</v>
      </c>
    </row>
    <row r="2972" spans="1:27" x14ac:dyDescent="0.25">
      <c r="A2972" t="s">
        <v>149</v>
      </c>
      <c r="B2972" t="s">
        <v>186</v>
      </c>
      <c r="C2972" t="s">
        <v>1459</v>
      </c>
      <c r="D2972" t="s">
        <v>1384</v>
      </c>
      <c r="E2972" t="s">
        <v>1499</v>
      </c>
      <c r="F2972" t="s">
        <v>1293</v>
      </c>
      <c r="G2972">
        <v>35</v>
      </c>
      <c r="H2972" t="s">
        <v>1464</v>
      </c>
      <c r="I2972" t="s">
        <v>186</v>
      </c>
      <c r="J2972" t="s">
        <v>1478</v>
      </c>
      <c r="K2972" t="s">
        <v>1386</v>
      </c>
      <c r="L2972">
        <v>0</v>
      </c>
      <c r="M2972">
        <v>0</v>
      </c>
      <c r="N2972">
        <v>0</v>
      </c>
      <c r="O2972">
        <v>0</v>
      </c>
      <c r="P2972">
        <v>0</v>
      </c>
      <c r="Q2972">
        <v>0</v>
      </c>
      <c r="R2972" t="s">
        <v>531</v>
      </c>
      <c r="S2972" t="s">
        <v>531</v>
      </c>
      <c r="T2972" t="s">
        <v>531</v>
      </c>
      <c r="U2972" t="s">
        <v>531</v>
      </c>
      <c r="W2972" s="429">
        <f t="shared" si="62"/>
        <v>0</v>
      </c>
      <c r="X2972" s="429">
        <f t="shared" si="62"/>
        <v>0</v>
      </c>
      <c r="Y2972" s="429">
        <f t="shared" si="62"/>
        <v>0</v>
      </c>
      <c r="Z2972" s="429">
        <f t="shared" si="62"/>
        <v>0</v>
      </c>
      <c r="AA2972" s="429" t="s">
        <v>1296</v>
      </c>
    </row>
    <row r="2973" spans="1:27" x14ac:dyDescent="0.25">
      <c r="A2973" t="s">
        <v>149</v>
      </c>
      <c r="B2973" t="s">
        <v>186</v>
      </c>
      <c r="C2973" t="s">
        <v>1459</v>
      </c>
      <c r="D2973" t="s">
        <v>1384</v>
      </c>
      <c r="E2973" t="s">
        <v>1499</v>
      </c>
      <c r="F2973" t="s">
        <v>1293</v>
      </c>
      <c r="G2973">
        <v>35</v>
      </c>
      <c r="H2973" t="s">
        <v>1464</v>
      </c>
      <c r="I2973" t="s">
        <v>186</v>
      </c>
      <c r="J2973" t="s">
        <v>1478</v>
      </c>
      <c r="K2973" t="s">
        <v>1386</v>
      </c>
      <c r="L2973">
        <v>0</v>
      </c>
      <c r="M2973">
        <v>0</v>
      </c>
      <c r="N2973">
        <v>0</v>
      </c>
      <c r="O2973">
        <v>0</v>
      </c>
      <c r="P2973">
        <v>0</v>
      </c>
      <c r="Q2973">
        <v>0</v>
      </c>
      <c r="R2973" t="s">
        <v>531</v>
      </c>
      <c r="S2973" t="s">
        <v>531</v>
      </c>
      <c r="T2973" t="s">
        <v>531</v>
      </c>
      <c r="U2973" t="s">
        <v>531</v>
      </c>
      <c r="W2973" s="429">
        <f t="shared" si="62"/>
        <v>0</v>
      </c>
      <c r="X2973" s="429">
        <f t="shared" si="62"/>
        <v>0</v>
      </c>
      <c r="Y2973" s="429">
        <f t="shared" si="62"/>
        <v>0</v>
      </c>
      <c r="Z2973" s="429">
        <f t="shared" si="62"/>
        <v>0</v>
      </c>
      <c r="AA2973" s="429" t="s">
        <v>1296</v>
      </c>
    </row>
    <row r="2974" spans="1:27" x14ac:dyDescent="0.25">
      <c r="A2974" t="s">
        <v>149</v>
      </c>
      <c r="B2974" t="s">
        <v>186</v>
      </c>
      <c r="C2974" t="s">
        <v>1459</v>
      </c>
      <c r="D2974" t="s">
        <v>1384</v>
      </c>
      <c r="E2974" t="s">
        <v>1499</v>
      </c>
      <c r="F2974" t="s">
        <v>1293</v>
      </c>
      <c r="G2974">
        <v>35</v>
      </c>
      <c r="H2974" t="s">
        <v>1464</v>
      </c>
      <c r="I2974" t="s">
        <v>186</v>
      </c>
      <c r="J2974" t="s">
        <v>1478</v>
      </c>
      <c r="K2974" t="s">
        <v>1386</v>
      </c>
      <c r="L2974">
        <v>0</v>
      </c>
      <c r="M2974">
        <v>0</v>
      </c>
      <c r="N2974">
        <v>0</v>
      </c>
      <c r="O2974">
        <v>0</v>
      </c>
      <c r="P2974">
        <v>0</v>
      </c>
      <c r="Q2974">
        <v>0</v>
      </c>
      <c r="R2974" t="s">
        <v>531</v>
      </c>
      <c r="S2974" t="s">
        <v>531</v>
      </c>
      <c r="T2974" t="s">
        <v>531</v>
      </c>
      <c r="U2974" t="s">
        <v>531</v>
      </c>
      <c r="W2974" s="429">
        <f t="shared" si="62"/>
        <v>0</v>
      </c>
      <c r="X2974" s="429">
        <f t="shared" si="62"/>
        <v>0</v>
      </c>
      <c r="Y2974" s="429">
        <f t="shared" si="62"/>
        <v>0</v>
      </c>
      <c r="Z2974" s="429">
        <f t="shared" si="62"/>
        <v>0</v>
      </c>
      <c r="AA2974" s="429" t="s">
        <v>1296</v>
      </c>
    </row>
    <row r="2975" spans="1:27" x14ac:dyDescent="0.25">
      <c r="A2975" t="s">
        <v>149</v>
      </c>
      <c r="B2975" t="s">
        <v>186</v>
      </c>
      <c r="C2975" t="s">
        <v>1459</v>
      </c>
      <c r="D2975" t="s">
        <v>1384</v>
      </c>
      <c r="E2975" t="s">
        <v>1499</v>
      </c>
      <c r="F2975" t="s">
        <v>1293</v>
      </c>
      <c r="G2975">
        <v>35</v>
      </c>
      <c r="H2975" t="s">
        <v>1464</v>
      </c>
      <c r="I2975" t="s">
        <v>186</v>
      </c>
      <c r="J2975" t="s">
        <v>1478</v>
      </c>
      <c r="K2975" t="s">
        <v>1386</v>
      </c>
      <c r="L2975">
        <v>0</v>
      </c>
      <c r="M2975">
        <v>0</v>
      </c>
      <c r="N2975">
        <v>0</v>
      </c>
      <c r="O2975">
        <v>0</v>
      </c>
      <c r="P2975">
        <v>0</v>
      </c>
      <c r="Q2975">
        <v>0</v>
      </c>
      <c r="R2975" t="s">
        <v>531</v>
      </c>
      <c r="S2975" t="s">
        <v>531</v>
      </c>
      <c r="T2975" t="s">
        <v>531</v>
      </c>
      <c r="U2975" t="s">
        <v>531</v>
      </c>
      <c r="W2975" s="429">
        <f t="shared" si="62"/>
        <v>0</v>
      </c>
      <c r="X2975" s="429">
        <f t="shared" si="62"/>
        <v>0</v>
      </c>
      <c r="Y2975" s="429">
        <f t="shared" si="62"/>
        <v>0</v>
      </c>
      <c r="Z2975" s="429">
        <f t="shared" si="62"/>
        <v>0</v>
      </c>
      <c r="AA2975" s="429" t="s">
        <v>1296</v>
      </c>
    </row>
    <row r="2976" spans="1:27" x14ac:dyDescent="0.25">
      <c r="A2976" t="s">
        <v>149</v>
      </c>
      <c r="B2976" t="s">
        <v>186</v>
      </c>
      <c r="C2976" t="s">
        <v>1459</v>
      </c>
      <c r="D2976" t="s">
        <v>1384</v>
      </c>
      <c r="E2976" t="s">
        <v>1499</v>
      </c>
      <c r="F2976" t="s">
        <v>1293</v>
      </c>
      <c r="G2976">
        <v>35</v>
      </c>
      <c r="H2976" t="s">
        <v>1464</v>
      </c>
      <c r="I2976" t="s">
        <v>186</v>
      </c>
      <c r="J2976" t="s">
        <v>1478</v>
      </c>
      <c r="K2976" t="s">
        <v>1386</v>
      </c>
      <c r="L2976">
        <v>0</v>
      </c>
      <c r="M2976">
        <v>0</v>
      </c>
      <c r="N2976">
        <v>0</v>
      </c>
      <c r="O2976">
        <v>0</v>
      </c>
      <c r="P2976">
        <v>0</v>
      </c>
      <c r="Q2976">
        <v>0</v>
      </c>
      <c r="R2976" t="s">
        <v>531</v>
      </c>
      <c r="S2976" t="s">
        <v>531</v>
      </c>
      <c r="T2976" t="s">
        <v>531</v>
      </c>
      <c r="U2976" t="s">
        <v>531</v>
      </c>
      <c r="W2976" s="429">
        <f t="shared" si="62"/>
        <v>0</v>
      </c>
      <c r="X2976" s="429">
        <f t="shared" si="62"/>
        <v>0</v>
      </c>
      <c r="Y2976" s="429">
        <f t="shared" si="62"/>
        <v>0</v>
      </c>
      <c r="Z2976" s="429">
        <f t="shared" si="62"/>
        <v>0</v>
      </c>
      <c r="AA2976" s="429" t="s">
        <v>1296</v>
      </c>
    </row>
    <row r="2977" spans="1:27" x14ac:dyDescent="0.25">
      <c r="A2977" t="s">
        <v>149</v>
      </c>
      <c r="B2977" t="s">
        <v>186</v>
      </c>
      <c r="C2977" t="s">
        <v>1459</v>
      </c>
      <c r="D2977" t="s">
        <v>1384</v>
      </c>
      <c r="E2977" t="s">
        <v>1499</v>
      </c>
      <c r="F2977" t="s">
        <v>1293</v>
      </c>
      <c r="G2977">
        <v>35</v>
      </c>
      <c r="H2977" t="s">
        <v>1464</v>
      </c>
      <c r="I2977" t="s">
        <v>186</v>
      </c>
      <c r="J2977" t="s">
        <v>1478</v>
      </c>
      <c r="K2977" t="s">
        <v>1386</v>
      </c>
      <c r="L2977">
        <v>0</v>
      </c>
      <c r="M2977">
        <v>0</v>
      </c>
      <c r="N2977">
        <v>0</v>
      </c>
      <c r="O2977">
        <v>0</v>
      </c>
      <c r="P2977">
        <v>0</v>
      </c>
      <c r="Q2977">
        <v>0</v>
      </c>
      <c r="R2977" t="s">
        <v>531</v>
      </c>
      <c r="S2977" t="s">
        <v>531</v>
      </c>
      <c r="T2977" t="s">
        <v>531</v>
      </c>
      <c r="U2977" t="s">
        <v>531</v>
      </c>
      <c r="W2977" s="429">
        <f t="shared" si="62"/>
        <v>0</v>
      </c>
      <c r="X2977" s="429">
        <f t="shared" si="62"/>
        <v>0</v>
      </c>
      <c r="Y2977" s="429">
        <f t="shared" si="62"/>
        <v>0</v>
      </c>
      <c r="Z2977" s="429">
        <f t="shared" si="62"/>
        <v>0</v>
      </c>
      <c r="AA2977" s="429" t="s">
        <v>1296</v>
      </c>
    </row>
    <row r="2978" spans="1:27" x14ac:dyDescent="0.25">
      <c r="A2978" t="s">
        <v>149</v>
      </c>
      <c r="B2978" t="s">
        <v>186</v>
      </c>
      <c r="C2978" t="s">
        <v>1459</v>
      </c>
      <c r="D2978" t="s">
        <v>1384</v>
      </c>
      <c r="E2978" t="s">
        <v>1499</v>
      </c>
      <c r="F2978" t="s">
        <v>1293</v>
      </c>
      <c r="G2978">
        <v>35</v>
      </c>
      <c r="H2978" t="s">
        <v>1464</v>
      </c>
      <c r="I2978" t="s">
        <v>186</v>
      </c>
      <c r="J2978" t="s">
        <v>1478</v>
      </c>
      <c r="K2978" t="s">
        <v>1386</v>
      </c>
      <c r="L2978">
        <v>0</v>
      </c>
      <c r="M2978">
        <v>0</v>
      </c>
      <c r="N2978">
        <v>0</v>
      </c>
      <c r="O2978">
        <v>0</v>
      </c>
      <c r="P2978">
        <v>0</v>
      </c>
      <c r="Q2978">
        <v>0</v>
      </c>
      <c r="R2978" t="s">
        <v>531</v>
      </c>
      <c r="S2978" t="s">
        <v>531</v>
      </c>
      <c r="T2978" t="s">
        <v>531</v>
      </c>
      <c r="U2978" t="s">
        <v>531</v>
      </c>
      <c r="W2978" s="429">
        <f t="shared" si="62"/>
        <v>0</v>
      </c>
      <c r="X2978" s="429">
        <f t="shared" si="62"/>
        <v>0</v>
      </c>
      <c r="Y2978" s="429">
        <f t="shared" si="62"/>
        <v>0</v>
      </c>
      <c r="Z2978" s="429">
        <f t="shared" si="62"/>
        <v>0</v>
      </c>
      <c r="AA2978" s="429" t="s">
        <v>1296</v>
      </c>
    </row>
    <row r="2979" spans="1:27" x14ac:dyDescent="0.25">
      <c r="A2979" t="s">
        <v>149</v>
      </c>
      <c r="B2979" t="s">
        <v>186</v>
      </c>
      <c r="C2979" t="s">
        <v>1459</v>
      </c>
      <c r="D2979" t="s">
        <v>1384</v>
      </c>
      <c r="E2979" t="s">
        <v>1499</v>
      </c>
      <c r="F2979" t="s">
        <v>1293</v>
      </c>
      <c r="G2979">
        <v>35</v>
      </c>
      <c r="H2979" t="s">
        <v>1464</v>
      </c>
      <c r="I2979" t="s">
        <v>186</v>
      </c>
      <c r="J2979" t="s">
        <v>1478</v>
      </c>
      <c r="K2979" t="s">
        <v>1386</v>
      </c>
      <c r="L2979">
        <v>0</v>
      </c>
      <c r="M2979">
        <v>0</v>
      </c>
      <c r="N2979">
        <v>0</v>
      </c>
      <c r="O2979">
        <v>0</v>
      </c>
      <c r="P2979">
        <v>0</v>
      </c>
      <c r="Q2979">
        <v>0</v>
      </c>
      <c r="R2979" t="s">
        <v>531</v>
      </c>
      <c r="S2979" t="s">
        <v>531</v>
      </c>
      <c r="T2979" t="s">
        <v>531</v>
      </c>
      <c r="U2979" t="s">
        <v>531</v>
      </c>
      <c r="W2979" s="429">
        <f t="shared" si="62"/>
        <v>0</v>
      </c>
      <c r="X2979" s="429">
        <f t="shared" si="62"/>
        <v>0</v>
      </c>
      <c r="Y2979" s="429">
        <f t="shared" si="62"/>
        <v>0</v>
      </c>
      <c r="Z2979" s="429">
        <f t="shared" si="62"/>
        <v>0</v>
      </c>
      <c r="AA2979" s="429" t="s">
        <v>1296</v>
      </c>
    </row>
    <row r="2980" spans="1:27" x14ac:dyDescent="0.25">
      <c r="A2980" t="s">
        <v>149</v>
      </c>
      <c r="B2980" t="s">
        <v>186</v>
      </c>
      <c r="C2980" t="s">
        <v>1459</v>
      </c>
      <c r="D2980" t="s">
        <v>1384</v>
      </c>
      <c r="E2980" t="s">
        <v>1499</v>
      </c>
      <c r="F2980" t="s">
        <v>1293</v>
      </c>
      <c r="G2980">
        <v>35</v>
      </c>
      <c r="H2980" t="s">
        <v>1464</v>
      </c>
      <c r="I2980" t="s">
        <v>186</v>
      </c>
      <c r="J2980" t="s">
        <v>1478</v>
      </c>
      <c r="K2980" t="s">
        <v>1386</v>
      </c>
      <c r="L2980">
        <v>0</v>
      </c>
      <c r="M2980">
        <v>0</v>
      </c>
      <c r="N2980">
        <v>0</v>
      </c>
      <c r="O2980">
        <v>0</v>
      </c>
      <c r="P2980">
        <v>0</v>
      </c>
      <c r="Q2980">
        <v>0</v>
      </c>
      <c r="R2980" t="s">
        <v>531</v>
      </c>
      <c r="S2980" t="s">
        <v>531</v>
      </c>
      <c r="T2980" t="s">
        <v>531</v>
      </c>
      <c r="U2980" t="s">
        <v>531</v>
      </c>
      <c r="W2980" s="429">
        <f t="shared" si="62"/>
        <v>0</v>
      </c>
      <c r="X2980" s="429">
        <f t="shared" si="62"/>
        <v>0</v>
      </c>
      <c r="Y2980" s="429">
        <f t="shared" si="62"/>
        <v>0</v>
      </c>
      <c r="Z2980" s="429">
        <f t="shared" si="62"/>
        <v>0</v>
      </c>
      <c r="AA2980" s="429" t="s">
        <v>1296</v>
      </c>
    </row>
    <row r="2981" spans="1:27" x14ac:dyDescent="0.25">
      <c r="A2981" t="s">
        <v>149</v>
      </c>
      <c r="B2981" t="s">
        <v>186</v>
      </c>
      <c r="C2981" t="s">
        <v>1459</v>
      </c>
      <c r="D2981" t="s">
        <v>1384</v>
      </c>
      <c r="E2981" t="s">
        <v>1499</v>
      </c>
      <c r="F2981" t="s">
        <v>1293</v>
      </c>
      <c r="G2981">
        <v>35</v>
      </c>
      <c r="H2981" t="s">
        <v>1464</v>
      </c>
      <c r="I2981" t="s">
        <v>186</v>
      </c>
      <c r="J2981" t="s">
        <v>1478</v>
      </c>
      <c r="K2981" t="s">
        <v>1386</v>
      </c>
      <c r="L2981">
        <v>0</v>
      </c>
      <c r="M2981">
        <v>0</v>
      </c>
      <c r="N2981">
        <v>0</v>
      </c>
      <c r="O2981">
        <v>0</v>
      </c>
      <c r="P2981">
        <v>0</v>
      </c>
      <c r="Q2981">
        <v>0</v>
      </c>
      <c r="R2981" t="s">
        <v>531</v>
      </c>
      <c r="S2981" t="s">
        <v>531</v>
      </c>
      <c r="T2981" t="s">
        <v>531</v>
      </c>
      <c r="U2981" t="s">
        <v>531</v>
      </c>
      <c r="W2981" s="429">
        <f t="shared" si="62"/>
        <v>0</v>
      </c>
      <c r="X2981" s="429">
        <f t="shared" si="62"/>
        <v>0</v>
      </c>
      <c r="Y2981" s="429">
        <f t="shared" si="62"/>
        <v>0</v>
      </c>
      <c r="Z2981" s="429">
        <f t="shared" si="62"/>
        <v>0</v>
      </c>
      <c r="AA2981" s="429" t="s">
        <v>1296</v>
      </c>
    </row>
    <row r="2982" spans="1:27" x14ac:dyDescent="0.25">
      <c r="A2982" t="s">
        <v>149</v>
      </c>
      <c r="B2982" t="s">
        <v>186</v>
      </c>
      <c r="C2982" t="s">
        <v>1459</v>
      </c>
      <c r="D2982" t="s">
        <v>1384</v>
      </c>
      <c r="E2982" t="s">
        <v>1499</v>
      </c>
      <c r="F2982" t="s">
        <v>1293</v>
      </c>
      <c r="G2982">
        <v>35</v>
      </c>
      <c r="H2982" t="s">
        <v>1464</v>
      </c>
      <c r="I2982" t="s">
        <v>186</v>
      </c>
      <c r="J2982" t="s">
        <v>1478</v>
      </c>
      <c r="K2982" t="s">
        <v>1386</v>
      </c>
      <c r="L2982">
        <v>0</v>
      </c>
      <c r="M2982">
        <v>0</v>
      </c>
      <c r="N2982">
        <v>0</v>
      </c>
      <c r="O2982">
        <v>0</v>
      </c>
      <c r="P2982">
        <v>0</v>
      </c>
      <c r="Q2982">
        <v>0</v>
      </c>
      <c r="R2982" t="s">
        <v>531</v>
      </c>
      <c r="S2982" t="s">
        <v>531</v>
      </c>
      <c r="T2982" t="s">
        <v>531</v>
      </c>
      <c r="U2982" t="s">
        <v>531</v>
      </c>
      <c r="W2982" s="429">
        <f t="shared" si="62"/>
        <v>0</v>
      </c>
      <c r="X2982" s="429">
        <f t="shared" si="62"/>
        <v>0</v>
      </c>
      <c r="Y2982" s="429">
        <f t="shared" si="62"/>
        <v>0</v>
      </c>
      <c r="Z2982" s="429">
        <f t="shared" si="62"/>
        <v>0</v>
      </c>
      <c r="AA2982" s="429" t="s">
        <v>1296</v>
      </c>
    </row>
    <row r="2983" spans="1:27" x14ac:dyDescent="0.25">
      <c r="A2983" t="s">
        <v>149</v>
      </c>
      <c r="B2983" t="s">
        <v>186</v>
      </c>
      <c r="C2983" t="s">
        <v>1459</v>
      </c>
      <c r="D2983" t="s">
        <v>1384</v>
      </c>
      <c r="E2983" t="s">
        <v>1499</v>
      </c>
      <c r="F2983" t="s">
        <v>1293</v>
      </c>
      <c r="G2983">
        <v>35</v>
      </c>
      <c r="H2983" t="s">
        <v>1464</v>
      </c>
      <c r="I2983" t="s">
        <v>186</v>
      </c>
      <c r="J2983" t="s">
        <v>1478</v>
      </c>
      <c r="K2983" t="s">
        <v>1386</v>
      </c>
      <c r="L2983">
        <v>0</v>
      </c>
      <c r="M2983">
        <v>0</v>
      </c>
      <c r="N2983">
        <v>0</v>
      </c>
      <c r="O2983">
        <v>0</v>
      </c>
      <c r="P2983">
        <v>0</v>
      </c>
      <c r="Q2983">
        <v>0</v>
      </c>
      <c r="R2983" t="s">
        <v>531</v>
      </c>
      <c r="S2983" t="s">
        <v>531</v>
      </c>
      <c r="T2983" t="s">
        <v>531</v>
      </c>
      <c r="U2983" t="s">
        <v>531</v>
      </c>
      <c r="W2983" s="429">
        <f t="shared" si="62"/>
        <v>0</v>
      </c>
      <c r="X2983" s="429">
        <f t="shared" si="62"/>
        <v>0</v>
      </c>
      <c r="Y2983" s="429">
        <f t="shared" si="62"/>
        <v>0</v>
      </c>
      <c r="Z2983" s="429">
        <f t="shared" si="62"/>
        <v>0</v>
      </c>
      <c r="AA2983" s="429" t="s">
        <v>1296</v>
      </c>
    </row>
    <row r="2984" spans="1:27" x14ac:dyDescent="0.25">
      <c r="A2984" t="s">
        <v>149</v>
      </c>
      <c r="B2984" t="s">
        <v>186</v>
      </c>
      <c r="C2984" t="s">
        <v>1459</v>
      </c>
      <c r="D2984" t="s">
        <v>1384</v>
      </c>
      <c r="E2984" t="s">
        <v>1499</v>
      </c>
      <c r="F2984" t="s">
        <v>1293</v>
      </c>
      <c r="G2984">
        <v>35</v>
      </c>
      <c r="H2984" t="s">
        <v>1461</v>
      </c>
      <c r="I2984" t="s">
        <v>534</v>
      </c>
      <c r="J2984" t="s">
        <v>1478</v>
      </c>
      <c r="K2984" t="s">
        <v>1386</v>
      </c>
      <c r="L2984">
        <v>0</v>
      </c>
      <c r="M2984">
        <v>0</v>
      </c>
      <c r="N2984">
        <v>0</v>
      </c>
      <c r="O2984">
        <v>0</v>
      </c>
      <c r="P2984">
        <v>0</v>
      </c>
      <c r="Q2984">
        <v>0</v>
      </c>
      <c r="R2984" t="s">
        <v>531</v>
      </c>
      <c r="S2984" t="s">
        <v>531</v>
      </c>
      <c r="T2984" t="s">
        <v>531</v>
      </c>
      <c r="U2984" t="s">
        <v>531</v>
      </c>
      <c r="W2984" s="429">
        <f t="shared" si="62"/>
        <v>0</v>
      </c>
      <c r="X2984" s="429">
        <f t="shared" si="62"/>
        <v>0</v>
      </c>
      <c r="Y2984" s="429">
        <f t="shared" si="62"/>
        <v>0</v>
      </c>
      <c r="Z2984" s="429">
        <f t="shared" si="62"/>
        <v>0</v>
      </c>
      <c r="AA2984" s="429" t="s">
        <v>1296</v>
      </c>
    </row>
    <row r="2985" spans="1:27" x14ac:dyDescent="0.25">
      <c r="A2985" t="s">
        <v>149</v>
      </c>
      <c r="B2985" t="s">
        <v>186</v>
      </c>
      <c r="C2985" t="s">
        <v>1459</v>
      </c>
      <c r="D2985" t="s">
        <v>1384</v>
      </c>
      <c r="E2985" t="s">
        <v>1499</v>
      </c>
      <c r="F2985" t="s">
        <v>1293</v>
      </c>
      <c r="G2985">
        <v>35</v>
      </c>
      <c r="H2985" t="s">
        <v>1461</v>
      </c>
      <c r="I2985" t="s">
        <v>534</v>
      </c>
      <c r="J2985" t="s">
        <v>1478</v>
      </c>
      <c r="K2985" t="s">
        <v>1386</v>
      </c>
      <c r="L2985">
        <v>0</v>
      </c>
      <c r="M2985">
        <v>0</v>
      </c>
      <c r="N2985">
        <v>0</v>
      </c>
      <c r="O2985">
        <v>0</v>
      </c>
      <c r="P2985">
        <v>0</v>
      </c>
      <c r="Q2985">
        <v>0</v>
      </c>
      <c r="R2985" t="s">
        <v>531</v>
      </c>
      <c r="S2985" t="s">
        <v>531</v>
      </c>
      <c r="T2985" t="s">
        <v>531</v>
      </c>
      <c r="U2985" t="s">
        <v>531</v>
      </c>
      <c r="W2985" s="429">
        <f t="shared" si="62"/>
        <v>0</v>
      </c>
      <c r="X2985" s="429">
        <f t="shared" si="62"/>
        <v>0</v>
      </c>
      <c r="Y2985" s="429">
        <f t="shared" si="62"/>
        <v>0</v>
      </c>
      <c r="Z2985" s="429">
        <f t="shared" si="62"/>
        <v>0</v>
      </c>
      <c r="AA2985" s="429" t="s">
        <v>1296</v>
      </c>
    </row>
    <row r="2986" spans="1:27" x14ac:dyDescent="0.25">
      <c r="A2986" t="s">
        <v>149</v>
      </c>
      <c r="B2986" t="s">
        <v>186</v>
      </c>
      <c r="C2986" t="s">
        <v>1459</v>
      </c>
      <c r="D2986" t="s">
        <v>1384</v>
      </c>
      <c r="E2986" t="s">
        <v>1499</v>
      </c>
      <c r="F2986" t="s">
        <v>1293</v>
      </c>
      <c r="G2986">
        <v>35</v>
      </c>
      <c r="H2986" t="s">
        <v>1461</v>
      </c>
      <c r="I2986" t="s">
        <v>534</v>
      </c>
      <c r="J2986" t="s">
        <v>1478</v>
      </c>
      <c r="K2986" t="s">
        <v>1386</v>
      </c>
      <c r="L2986">
        <v>0</v>
      </c>
      <c r="M2986">
        <v>0</v>
      </c>
      <c r="N2986">
        <v>0</v>
      </c>
      <c r="O2986">
        <v>0</v>
      </c>
      <c r="P2986">
        <v>0</v>
      </c>
      <c r="Q2986">
        <v>0</v>
      </c>
      <c r="R2986" t="s">
        <v>531</v>
      </c>
      <c r="S2986" t="s">
        <v>531</v>
      </c>
      <c r="T2986" t="s">
        <v>531</v>
      </c>
      <c r="U2986" t="s">
        <v>531</v>
      </c>
      <c r="W2986" s="429">
        <f t="shared" si="62"/>
        <v>0</v>
      </c>
      <c r="X2986" s="429">
        <f t="shared" si="62"/>
        <v>0</v>
      </c>
      <c r="Y2986" s="429">
        <f t="shared" si="62"/>
        <v>0</v>
      </c>
      <c r="Z2986" s="429">
        <f t="shared" si="62"/>
        <v>0</v>
      </c>
      <c r="AA2986" s="429" t="s">
        <v>1296</v>
      </c>
    </row>
    <row r="2987" spans="1:27" x14ac:dyDescent="0.25">
      <c r="A2987" t="s">
        <v>149</v>
      </c>
      <c r="B2987" t="s">
        <v>186</v>
      </c>
      <c r="C2987" t="s">
        <v>1459</v>
      </c>
      <c r="D2987" t="s">
        <v>1384</v>
      </c>
      <c r="E2987" t="s">
        <v>1499</v>
      </c>
      <c r="F2987" t="s">
        <v>1293</v>
      </c>
      <c r="G2987">
        <v>35</v>
      </c>
      <c r="H2987" t="s">
        <v>1461</v>
      </c>
      <c r="I2987" t="s">
        <v>534</v>
      </c>
      <c r="J2987" t="s">
        <v>1478</v>
      </c>
      <c r="K2987" t="s">
        <v>1386</v>
      </c>
      <c r="L2987">
        <v>0</v>
      </c>
      <c r="M2987">
        <v>0</v>
      </c>
      <c r="N2987">
        <v>0</v>
      </c>
      <c r="O2987">
        <v>0</v>
      </c>
      <c r="P2987">
        <v>0</v>
      </c>
      <c r="Q2987">
        <v>0</v>
      </c>
      <c r="R2987" t="s">
        <v>531</v>
      </c>
      <c r="S2987" t="s">
        <v>531</v>
      </c>
      <c r="T2987" t="s">
        <v>531</v>
      </c>
      <c r="U2987" t="s">
        <v>531</v>
      </c>
      <c r="W2987" s="429">
        <f t="shared" si="62"/>
        <v>0</v>
      </c>
      <c r="X2987" s="429">
        <f t="shared" si="62"/>
        <v>0</v>
      </c>
      <c r="Y2987" s="429">
        <f t="shared" si="62"/>
        <v>0</v>
      </c>
      <c r="Z2987" s="429">
        <f t="shared" si="62"/>
        <v>0</v>
      </c>
      <c r="AA2987" s="429" t="s">
        <v>1296</v>
      </c>
    </row>
    <row r="2988" spans="1:27" x14ac:dyDescent="0.25">
      <c r="A2988" t="s">
        <v>149</v>
      </c>
      <c r="B2988" t="s">
        <v>186</v>
      </c>
      <c r="C2988" t="s">
        <v>1459</v>
      </c>
      <c r="D2988" t="s">
        <v>1384</v>
      </c>
      <c r="E2988" t="s">
        <v>1499</v>
      </c>
      <c r="F2988" t="s">
        <v>1293</v>
      </c>
      <c r="G2988">
        <v>35</v>
      </c>
      <c r="H2988" t="s">
        <v>1461</v>
      </c>
      <c r="I2988" t="s">
        <v>534</v>
      </c>
      <c r="J2988" t="s">
        <v>1478</v>
      </c>
      <c r="K2988" t="s">
        <v>1386</v>
      </c>
      <c r="L2988">
        <v>0</v>
      </c>
      <c r="M2988">
        <v>0</v>
      </c>
      <c r="N2988">
        <v>0</v>
      </c>
      <c r="O2988">
        <v>0</v>
      </c>
      <c r="P2988">
        <v>0</v>
      </c>
      <c r="Q2988">
        <v>0</v>
      </c>
      <c r="R2988" t="s">
        <v>531</v>
      </c>
      <c r="S2988" t="s">
        <v>531</v>
      </c>
      <c r="T2988" t="s">
        <v>531</v>
      </c>
      <c r="U2988" t="s">
        <v>531</v>
      </c>
      <c r="W2988" s="429">
        <f t="shared" si="62"/>
        <v>0</v>
      </c>
      <c r="X2988" s="429">
        <f t="shared" si="62"/>
        <v>0</v>
      </c>
      <c r="Y2988" s="429">
        <f t="shared" si="62"/>
        <v>0</v>
      </c>
      <c r="Z2988" s="429">
        <f t="shared" si="62"/>
        <v>0</v>
      </c>
      <c r="AA2988" s="429" t="s">
        <v>1296</v>
      </c>
    </row>
    <row r="2989" spans="1:27" x14ac:dyDescent="0.25">
      <c r="A2989" t="s">
        <v>149</v>
      </c>
      <c r="B2989" t="s">
        <v>186</v>
      </c>
      <c r="C2989" t="s">
        <v>1459</v>
      </c>
      <c r="D2989" t="s">
        <v>1384</v>
      </c>
      <c r="E2989" t="s">
        <v>1499</v>
      </c>
      <c r="F2989" t="s">
        <v>1293</v>
      </c>
      <c r="G2989">
        <v>35</v>
      </c>
      <c r="H2989" t="s">
        <v>1461</v>
      </c>
      <c r="I2989" t="s">
        <v>534</v>
      </c>
      <c r="J2989" t="s">
        <v>1478</v>
      </c>
      <c r="K2989" t="s">
        <v>1386</v>
      </c>
      <c r="L2989">
        <v>0</v>
      </c>
      <c r="M2989">
        <v>0</v>
      </c>
      <c r="N2989">
        <v>0</v>
      </c>
      <c r="O2989">
        <v>0</v>
      </c>
      <c r="P2989">
        <v>0</v>
      </c>
      <c r="Q2989">
        <v>0</v>
      </c>
      <c r="R2989" t="s">
        <v>531</v>
      </c>
      <c r="S2989" t="s">
        <v>531</v>
      </c>
      <c r="T2989" t="s">
        <v>531</v>
      </c>
      <c r="U2989" t="s">
        <v>531</v>
      </c>
      <c r="W2989" s="429">
        <f t="shared" si="62"/>
        <v>0</v>
      </c>
      <c r="X2989" s="429">
        <f t="shared" si="62"/>
        <v>0</v>
      </c>
      <c r="Y2989" s="429">
        <f t="shared" si="62"/>
        <v>0</v>
      </c>
      <c r="Z2989" s="429">
        <f t="shared" si="62"/>
        <v>0</v>
      </c>
      <c r="AA2989" s="429" t="s">
        <v>1296</v>
      </c>
    </row>
    <row r="2990" spans="1:27" x14ac:dyDescent="0.25">
      <c r="A2990" t="s">
        <v>149</v>
      </c>
      <c r="B2990" t="s">
        <v>186</v>
      </c>
      <c r="C2990" t="s">
        <v>1459</v>
      </c>
      <c r="D2990" t="s">
        <v>1384</v>
      </c>
      <c r="E2990" t="s">
        <v>1499</v>
      </c>
      <c r="F2990" t="s">
        <v>1293</v>
      </c>
      <c r="G2990">
        <v>35</v>
      </c>
      <c r="H2990" t="s">
        <v>1461</v>
      </c>
      <c r="I2990" t="s">
        <v>534</v>
      </c>
      <c r="J2990" t="s">
        <v>1478</v>
      </c>
      <c r="K2990" t="s">
        <v>1386</v>
      </c>
      <c r="L2990">
        <v>0</v>
      </c>
      <c r="M2990">
        <v>0</v>
      </c>
      <c r="N2990">
        <v>0</v>
      </c>
      <c r="O2990">
        <v>0</v>
      </c>
      <c r="P2990">
        <v>0</v>
      </c>
      <c r="Q2990">
        <v>0</v>
      </c>
      <c r="R2990" t="s">
        <v>531</v>
      </c>
      <c r="S2990" t="s">
        <v>531</v>
      </c>
      <c r="T2990" t="s">
        <v>531</v>
      </c>
      <c r="U2990" t="s">
        <v>531</v>
      </c>
      <c r="W2990" s="429">
        <f t="shared" si="62"/>
        <v>0</v>
      </c>
      <c r="X2990" s="429">
        <f t="shared" si="62"/>
        <v>0</v>
      </c>
      <c r="Y2990" s="429">
        <f t="shared" si="62"/>
        <v>0</v>
      </c>
      <c r="Z2990" s="429">
        <f t="shared" si="62"/>
        <v>0</v>
      </c>
      <c r="AA2990" s="429" t="s">
        <v>1296</v>
      </c>
    </row>
    <row r="2991" spans="1:27" x14ac:dyDescent="0.25">
      <c r="A2991" t="s">
        <v>149</v>
      </c>
      <c r="B2991" t="s">
        <v>186</v>
      </c>
      <c r="C2991" t="s">
        <v>1459</v>
      </c>
      <c r="D2991" t="s">
        <v>1384</v>
      </c>
      <c r="E2991" t="s">
        <v>1499</v>
      </c>
      <c r="F2991" t="s">
        <v>1293</v>
      </c>
      <c r="G2991">
        <v>35</v>
      </c>
      <c r="H2991" t="s">
        <v>1461</v>
      </c>
      <c r="I2991" t="s">
        <v>534</v>
      </c>
      <c r="J2991" t="s">
        <v>1478</v>
      </c>
      <c r="K2991" t="s">
        <v>1386</v>
      </c>
      <c r="L2991">
        <v>0</v>
      </c>
      <c r="M2991">
        <v>0</v>
      </c>
      <c r="N2991">
        <v>0</v>
      </c>
      <c r="O2991">
        <v>0</v>
      </c>
      <c r="P2991">
        <v>0</v>
      </c>
      <c r="Q2991">
        <v>0</v>
      </c>
      <c r="R2991" t="s">
        <v>531</v>
      </c>
      <c r="S2991" t="s">
        <v>531</v>
      </c>
      <c r="T2991" t="s">
        <v>531</v>
      </c>
      <c r="U2991" t="s">
        <v>531</v>
      </c>
      <c r="W2991" s="429">
        <f t="shared" si="62"/>
        <v>0</v>
      </c>
      <c r="X2991" s="429">
        <f t="shared" si="62"/>
        <v>0</v>
      </c>
      <c r="Y2991" s="429">
        <f t="shared" si="62"/>
        <v>0</v>
      </c>
      <c r="Z2991" s="429">
        <f t="shared" si="62"/>
        <v>0</v>
      </c>
      <c r="AA2991" s="429" t="s">
        <v>1296</v>
      </c>
    </row>
    <row r="2992" spans="1:27" x14ac:dyDescent="0.25">
      <c r="A2992" t="s">
        <v>149</v>
      </c>
      <c r="B2992" t="s">
        <v>186</v>
      </c>
      <c r="C2992" t="s">
        <v>1459</v>
      </c>
      <c r="D2992" t="s">
        <v>1384</v>
      </c>
      <c r="E2992" t="s">
        <v>1499</v>
      </c>
      <c r="F2992" t="s">
        <v>1293</v>
      </c>
      <c r="G2992">
        <v>35</v>
      </c>
      <c r="H2992" t="s">
        <v>1461</v>
      </c>
      <c r="I2992" t="s">
        <v>534</v>
      </c>
      <c r="J2992" t="s">
        <v>1478</v>
      </c>
      <c r="K2992" t="s">
        <v>1386</v>
      </c>
      <c r="L2992">
        <v>0</v>
      </c>
      <c r="M2992">
        <v>0</v>
      </c>
      <c r="N2992">
        <v>0</v>
      </c>
      <c r="O2992">
        <v>0</v>
      </c>
      <c r="P2992">
        <v>0</v>
      </c>
      <c r="Q2992">
        <v>0</v>
      </c>
      <c r="R2992" t="s">
        <v>531</v>
      </c>
      <c r="S2992" t="s">
        <v>531</v>
      </c>
      <c r="T2992" t="s">
        <v>531</v>
      </c>
      <c r="U2992" t="s">
        <v>531</v>
      </c>
      <c r="W2992" s="429">
        <f t="shared" si="62"/>
        <v>0</v>
      </c>
      <c r="X2992" s="429">
        <f t="shared" si="62"/>
        <v>0</v>
      </c>
      <c r="Y2992" s="429">
        <f t="shared" si="62"/>
        <v>0</v>
      </c>
      <c r="Z2992" s="429">
        <f t="shared" si="62"/>
        <v>0</v>
      </c>
      <c r="AA2992" s="429" t="s">
        <v>1296</v>
      </c>
    </row>
    <row r="2993" spans="1:27" x14ac:dyDescent="0.25">
      <c r="A2993" t="s">
        <v>149</v>
      </c>
      <c r="B2993" t="s">
        <v>186</v>
      </c>
      <c r="C2993" t="s">
        <v>1459</v>
      </c>
      <c r="D2993" t="s">
        <v>1384</v>
      </c>
      <c r="E2993" t="s">
        <v>1499</v>
      </c>
      <c r="F2993" t="s">
        <v>1293</v>
      </c>
      <c r="G2993">
        <v>35</v>
      </c>
      <c r="H2993" t="s">
        <v>1461</v>
      </c>
      <c r="I2993" t="s">
        <v>534</v>
      </c>
      <c r="J2993" t="s">
        <v>1478</v>
      </c>
      <c r="K2993" t="s">
        <v>1386</v>
      </c>
      <c r="L2993">
        <v>0</v>
      </c>
      <c r="M2993">
        <v>0</v>
      </c>
      <c r="N2993">
        <v>0</v>
      </c>
      <c r="O2993">
        <v>0</v>
      </c>
      <c r="P2993">
        <v>0</v>
      </c>
      <c r="Q2993">
        <v>0</v>
      </c>
      <c r="R2993" t="s">
        <v>531</v>
      </c>
      <c r="S2993" t="s">
        <v>531</v>
      </c>
      <c r="T2993" t="s">
        <v>531</v>
      </c>
      <c r="U2993" t="s">
        <v>531</v>
      </c>
      <c r="W2993" s="429">
        <f t="shared" si="62"/>
        <v>0</v>
      </c>
      <c r="X2993" s="429">
        <f t="shared" si="62"/>
        <v>0</v>
      </c>
      <c r="Y2993" s="429">
        <f t="shared" si="62"/>
        <v>0</v>
      </c>
      <c r="Z2993" s="429">
        <f t="shared" si="62"/>
        <v>0</v>
      </c>
      <c r="AA2993" s="429" t="s">
        <v>1296</v>
      </c>
    </row>
    <row r="2994" spans="1:27" x14ac:dyDescent="0.25">
      <c r="A2994" t="s">
        <v>149</v>
      </c>
      <c r="B2994" t="s">
        <v>186</v>
      </c>
      <c r="C2994" t="s">
        <v>1459</v>
      </c>
      <c r="D2994" t="s">
        <v>1384</v>
      </c>
      <c r="E2994" t="s">
        <v>1499</v>
      </c>
      <c r="F2994" t="s">
        <v>1293</v>
      </c>
      <c r="G2994">
        <v>35</v>
      </c>
      <c r="H2994" t="s">
        <v>1461</v>
      </c>
      <c r="I2994" t="s">
        <v>534</v>
      </c>
      <c r="J2994" t="s">
        <v>1478</v>
      </c>
      <c r="K2994" t="s">
        <v>1386</v>
      </c>
      <c r="L2994">
        <v>0</v>
      </c>
      <c r="M2994">
        <v>0</v>
      </c>
      <c r="N2994">
        <v>0</v>
      </c>
      <c r="O2994">
        <v>0</v>
      </c>
      <c r="P2994">
        <v>0</v>
      </c>
      <c r="Q2994">
        <v>0</v>
      </c>
      <c r="R2994" t="s">
        <v>531</v>
      </c>
      <c r="S2994" t="s">
        <v>531</v>
      </c>
      <c r="T2994" t="s">
        <v>531</v>
      </c>
      <c r="U2994" t="s">
        <v>531</v>
      </c>
      <c r="W2994" s="429">
        <f t="shared" si="62"/>
        <v>0</v>
      </c>
      <c r="X2994" s="429">
        <f t="shared" si="62"/>
        <v>0</v>
      </c>
      <c r="Y2994" s="429">
        <f t="shared" si="62"/>
        <v>0</v>
      </c>
      <c r="Z2994" s="429">
        <f t="shared" si="62"/>
        <v>0</v>
      </c>
      <c r="AA2994" s="429" t="s">
        <v>1296</v>
      </c>
    </row>
    <row r="2995" spans="1:27" x14ac:dyDescent="0.25">
      <c r="A2995" t="s">
        <v>149</v>
      </c>
      <c r="B2995" t="s">
        <v>186</v>
      </c>
      <c r="C2995" t="s">
        <v>1459</v>
      </c>
      <c r="D2995" t="s">
        <v>1384</v>
      </c>
      <c r="E2995" t="s">
        <v>1499</v>
      </c>
      <c r="F2995" t="s">
        <v>1293</v>
      </c>
      <c r="G2995">
        <v>35</v>
      </c>
      <c r="H2995" t="s">
        <v>1461</v>
      </c>
      <c r="I2995" t="s">
        <v>534</v>
      </c>
      <c r="J2995" t="s">
        <v>1478</v>
      </c>
      <c r="K2995" t="s">
        <v>1386</v>
      </c>
      <c r="L2995">
        <v>0</v>
      </c>
      <c r="M2995">
        <v>0</v>
      </c>
      <c r="N2995">
        <v>0</v>
      </c>
      <c r="O2995">
        <v>0</v>
      </c>
      <c r="P2995">
        <v>0</v>
      </c>
      <c r="Q2995">
        <v>0</v>
      </c>
      <c r="R2995" t="s">
        <v>531</v>
      </c>
      <c r="S2995" t="s">
        <v>531</v>
      </c>
      <c r="T2995" t="s">
        <v>531</v>
      </c>
      <c r="U2995" t="s">
        <v>531</v>
      </c>
      <c r="W2995" s="429">
        <f t="shared" si="62"/>
        <v>0</v>
      </c>
      <c r="X2995" s="429">
        <f t="shared" si="62"/>
        <v>0</v>
      </c>
      <c r="Y2995" s="429">
        <f t="shared" si="62"/>
        <v>0</v>
      </c>
      <c r="Z2995" s="429">
        <f t="shared" si="62"/>
        <v>0</v>
      </c>
      <c r="AA2995" s="429" t="s">
        <v>1296</v>
      </c>
    </row>
    <row r="2996" spans="1:27" x14ac:dyDescent="0.25">
      <c r="A2996" t="s">
        <v>149</v>
      </c>
      <c r="B2996" t="s">
        <v>186</v>
      </c>
      <c r="C2996" t="s">
        <v>1459</v>
      </c>
      <c r="D2996" t="s">
        <v>1384</v>
      </c>
      <c r="E2996" t="s">
        <v>1499</v>
      </c>
      <c r="F2996" t="s">
        <v>1293</v>
      </c>
      <c r="G2996">
        <v>35</v>
      </c>
      <c r="H2996" t="s">
        <v>1461</v>
      </c>
      <c r="I2996" t="s">
        <v>534</v>
      </c>
      <c r="J2996" t="s">
        <v>1478</v>
      </c>
      <c r="K2996" t="s">
        <v>1386</v>
      </c>
      <c r="L2996">
        <v>0</v>
      </c>
      <c r="M2996">
        <v>0</v>
      </c>
      <c r="N2996">
        <v>0</v>
      </c>
      <c r="O2996">
        <v>0</v>
      </c>
      <c r="P2996">
        <v>0</v>
      </c>
      <c r="Q2996">
        <v>0</v>
      </c>
      <c r="R2996" t="s">
        <v>531</v>
      </c>
      <c r="S2996" t="s">
        <v>531</v>
      </c>
      <c r="T2996" t="s">
        <v>531</v>
      </c>
      <c r="U2996" t="s">
        <v>531</v>
      </c>
      <c r="W2996" s="429">
        <f t="shared" si="62"/>
        <v>0</v>
      </c>
      <c r="X2996" s="429">
        <f t="shared" si="62"/>
        <v>0</v>
      </c>
      <c r="Y2996" s="429">
        <f t="shared" si="62"/>
        <v>0</v>
      </c>
      <c r="Z2996" s="429">
        <f t="shared" si="62"/>
        <v>0</v>
      </c>
      <c r="AA2996" s="429" t="s">
        <v>1296</v>
      </c>
    </row>
    <row r="2997" spans="1:27" x14ac:dyDescent="0.25">
      <c r="A2997" t="s">
        <v>149</v>
      </c>
      <c r="B2997" t="s">
        <v>186</v>
      </c>
      <c r="C2997" t="s">
        <v>1459</v>
      </c>
      <c r="D2997" t="s">
        <v>1384</v>
      </c>
      <c r="E2997" t="s">
        <v>1499</v>
      </c>
      <c r="F2997" t="s">
        <v>1293</v>
      </c>
      <c r="G2997">
        <v>35</v>
      </c>
      <c r="H2997" t="s">
        <v>1461</v>
      </c>
      <c r="I2997" t="s">
        <v>534</v>
      </c>
      <c r="J2997" t="s">
        <v>1478</v>
      </c>
      <c r="K2997" t="s">
        <v>1386</v>
      </c>
      <c r="L2997">
        <v>0</v>
      </c>
      <c r="M2997">
        <v>0</v>
      </c>
      <c r="N2997">
        <v>0</v>
      </c>
      <c r="O2997">
        <v>0</v>
      </c>
      <c r="P2997">
        <v>0</v>
      </c>
      <c r="Q2997">
        <v>0</v>
      </c>
      <c r="R2997" t="s">
        <v>531</v>
      </c>
      <c r="S2997" t="s">
        <v>531</v>
      </c>
      <c r="T2997" t="s">
        <v>531</v>
      </c>
      <c r="U2997" t="s">
        <v>531</v>
      </c>
      <c r="W2997" s="429">
        <f t="shared" si="62"/>
        <v>0</v>
      </c>
      <c r="X2997" s="429">
        <f t="shared" si="62"/>
        <v>0</v>
      </c>
      <c r="Y2997" s="429">
        <f t="shared" si="62"/>
        <v>0</v>
      </c>
      <c r="Z2997" s="429">
        <f t="shared" si="62"/>
        <v>0</v>
      </c>
      <c r="AA2997" s="429" t="s">
        <v>1296</v>
      </c>
    </row>
    <row r="2998" spans="1:27" x14ac:dyDescent="0.25">
      <c r="A2998" t="s">
        <v>149</v>
      </c>
      <c r="B2998" t="s">
        <v>186</v>
      </c>
      <c r="C2998" t="s">
        <v>1459</v>
      </c>
      <c r="D2998" t="s">
        <v>1384</v>
      </c>
      <c r="E2998" t="s">
        <v>1499</v>
      </c>
      <c r="F2998" t="s">
        <v>1293</v>
      </c>
      <c r="G2998">
        <v>35</v>
      </c>
      <c r="H2998" t="s">
        <v>1461</v>
      </c>
      <c r="I2998" t="s">
        <v>534</v>
      </c>
      <c r="J2998" t="s">
        <v>1478</v>
      </c>
      <c r="K2998" t="s">
        <v>1386</v>
      </c>
      <c r="L2998">
        <v>0</v>
      </c>
      <c r="M2998">
        <v>0</v>
      </c>
      <c r="N2998">
        <v>0</v>
      </c>
      <c r="O2998">
        <v>0</v>
      </c>
      <c r="P2998">
        <v>0</v>
      </c>
      <c r="Q2998">
        <v>0</v>
      </c>
      <c r="R2998" t="s">
        <v>531</v>
      </c>
      <c r="S2998" t="s">
        <v>531</v>
      </c>
      <c r="T2998" t="s">
        <v>531</v>
      </c>
      <c r="U2998" t="s">
        <v>531</v>
      </c>
      <c r="W2998" s="429">
        <f t="shared" si="62"/>
        <v>0</v>
      </c>
      <c r="X2998" s="429">
        <f t="shared" si="62"/>
        <v>0</v>
      </c>
      <c r="Y2998" s="429">
        <f t="shared" si="62"/>
        <v>0</v>
      </c>
      <c r="Z2998" s="429">
        <f t="shared" si="62"/>
        <v>0</v>
      </c>
      <c r="AA2998" s="429" t="s">
        <v>1296</v>
      </c>
    </row>
    <row r="2999" spans="1:27" x14ac:dyDescent="0.25">
      <c r="A2999" t="s">
        <v>149</v>
      </c>
      <c r="B2999" t="s">
        <v>186</v>
      </c>
      <c r="C2999" t="s">
        <v>1459</v>
      </c>
      <c r="D2999" t="s">
        <v>1384</v>
      </c>
      <c r="E2999" t="s">
        <v>1499</v>
      </c>
      <c r="F2999" t="s">
        <v>1293</v>
      </c>
      <c r="G2999">
        <v>35</v>
      </c>
      <c r="H2999" t="s">
        <v>1461</v>
      </c>
      <c r="I2999" t="s">
        <v>534</v>
      </c>
      <c r="J2999" t="s">
        <v>1478</v>
      </c>
      <c r="K2999" t="s">
        <v>1386</v>
      </c>
      <c r="L2999">
        <v>0</v>
      </c>
      <c r="M2999">
        <v>0</v>
      </c>
      <c r="N2999">
        <v>0</v>
      </c>
      <c r="O2999">
        <v>0</v>
      </c>
      <c r="P2999">
        <v>0</v>
      </c>
      <c r="Q2999">
        <v>0</v>
      </c>
      <c r="R2999" t="s">
        <v>531</v>
      </c>
      <c r="S2999" t="s">
        <v>531</v>
      </c>
      <c r="T2999" t="s">
        <v>531</v>
      </c>
      <c r="U2999" t="s">
        <v>531</v>
      </c>
      <c r="W2999" s="429">
        <f t="shared" si="62"/>
        <v>0</v>
      </c>
      <c r="X2999" s="429">
        <f t="shared" si="62"/>
        <v>0</v>
      </c>
      <c r="Y2999" s="429">
        <f t="shared" si="62"/>
        <v>0</v>
      </c>
      <c r="Z2999" s="429">
        <f t="shared" si="62"/>
        <v>0</v>
      </c>
      <c r="AA2999" s="429" t="s">
        <v>1296</v>
      </c>
    </row>
    <row r="3000" spans="1:27" x14ac:dyDescent="0.25">
      <c r="A3000" t="s">
        <v>149</v>
      </c>
      <c r="B3000" t="s">
        <v>186</v>
      </c>
      <c r="C3000" t="s">
        <v>1459</v>
      </c>
      <c r="D3000" t="s">
        <v>1384</v>
      </c>
      <c r="E3000" t="s">
        <v>1499</v>
      </c>
      <c r="F3000" t="s">
        <v>1293</v>
      </c>
      <c r="G3000">
        <v>35</v>
      </c>
      <c r="H3000" t="s">
        <v>1461</v>
      </c>
      <c r="I3000" t="s">
        <v>534</v>
      </c>
      <c r="J3000" t="s">
        <v>1478</v>
      </c>
      <c r="K3000" t="s">
        <v>1386</v>
      </c>
      <c r="L3000">
        <v>0</v>
      </c>
      <c r="M3000">
        <v>0</v>
      </c>
      <c r="N3000">
        <v>0</v>
      </c>
      <c r="O3000">
        <v>0</v>
      </c>
      <c r="P3000">
        <v>0</v>
      </c>
      <c r="Q3000">
        <v>0</v>
      </c>
      <c r="R3000" t="s">
        <v>531</v>
      </c>
      <c r="S3000" t="s">
        <v>531</v>
      </c>
      <c r="T3000" t="s">
        <v>531</v>
      </c>
      <c r="U3000" t="s">
        <v>531</v>
      </c>
      <c r="W3000" s="429">
        <f t="shared" si="62"/>
        <v>0</v>
      </c>
      <c r="X3000" s="429">
        <f t="shared" si="62"/>
        <v>0</v>
      </c>
      <c r="Y3000" s="429">
        <f t="shared" si="62"/>
        <v>0</v>
      </c>
      <c r="Z3000" s="429">
        <f t="shared" si="62"/>
        <v>0</v>
      </c>
      <c r="AA3000" s="429" t="s">
        <v>1296</v>
      </c>
    </row>
    <row r="3001" spans="1:27" x14ac:dyDescent="0.25">
      <c r="A3001" t="s">
        <v>149</v>
      </c>
      <c r="B3001" t="s">
        <v>186</v>
      </c>
      <c r="C3001" t="s">
        <v>1459</v>
      </c>
      <c r="D3001" t="s">
        <v>1384</v>
      </c>
      <c r="E3001" t="s">
        <v>1499</v>
      </c>
      <c r="F3001" t="s">
        <v>1293</v>
      </c>
      <c r="G3001">
        <v>35</v>
      </c>
      <c r="H3001" t="s">
        <v>1461</v>
      </c>
      <c r="I3001" t="s">
        <v>534</v>
      </c>
      <c r="J3001" t="s">
        <v>1478</v>
      </c>
      <c r="K3001" t="s">
        <v>1386</v>
      </c>
      <c r="L3001">
        <v>0</v>
      </c>
      <c r="M3001">
        <v>0</v>
      </c>
      <c r="N3001">
        <v>0</v>
      </c>
      <c r="O3001">
        <v>0</v>
      </c>
      <c r="P3001">
        <v>0</v>
      </c>
      <c r="Q3001">
        <v>0</v>
      </c>
      <c r="R3001" t="s">
        <v>531</v>
      </c>
      <c r="S3001" t="s">
        <v>531</v>
      </c>
      <c r="T3001" t="s">
        <v>531</v>
      </c>
      <c r="U3001" t="s">
        <v>531</v>
      </c>
      <c r="W3001" s="429">
        <f t="shared" si="62"/>
        <v>0</v>
      </c>
      <c r="X3001" s="429">
        <f t="shared" si="62"/>
        <v>0</v>
      </c>
      <c r="Y3001" s="429">
        <f t="shared" si="62"/>
        <v>0</v>
      </c>
      <c r="Z3001" s="429">
        <f t="shared" si="62"/>
        <v>0</v>
      </c>
      <c r="AA3001" s="429" t="s">
        <v>1296</v>
      </c>
    </row>
    <row r="3002" spans="1:27" x14ac:dyDescent="0.25">
      <c r="A3002" t="s">
        <v>149</v>
      </c>
      <c r="B3002" t="s">
        <v>186</v>
      </c>
      <c r="C3002" t="s">
        <v>1459</v>
      </c>
      <c r="D3002" t="s">
        <v>1384</v>
      </c>
      <c r="E3002" t="s">
        <v>1499</v>
      </c>
      <c r="F3002" t="s">
        <v>1293</v>
      </c>
      <c r="G3002">
        <v>35</v>
      </c>
      <c r="H3002" t="s">
        <v>1461</v>
      </c>
      <c r="I3002" t="s">
        <v>534</v>
      </c>
      <c r="J3002" t="s">
        <v>1478</v>
      </c>
      <c r="K3002" t="s">
        <v>1386</v>
      </c>
      <c r="L3002">
        <v>0</v>
      </c>
      <c r="M3002">
        <v>0</v>
      </c>
      <c r="N3002">
        <v>0</v>
      </c>
      <c r="O3002">
        <v>0</v>
      </c>
      <c r="P3002">
        <v>0</v>
      </c>
      <c r="Q3002">
        <v>0</v>
      </c>
      <c r="R3002" t="s">
        <v>531</v>
      </c>
      <c r="S3002" t="s">
        <v>531</v>
      </c>
      <c r="T3002" t="s">
        <v>531</v>
      </c>
      <c r="U3002" t="s">
        <v>531</v>
      </c>
      <c r="W3002" s="429">
        <f t="shared" si="62"/>
        <v>0</v>
      </c>
      <c r="X3002" s="429">
        <f t="shared" si="62"/>
        <v>0</v>
      </c>
      <c r="Y3002" s="429">
        <f t="shared" si="62"/>
        <v>0</v>
      </c>
      <c r="Z3002" s="429">
        <f t="shared" si="62"/>
        <v>0</v>
      </c>
      <c r="AA3002" s="429" t="s">
        <v>1296</v>
      </c>
    </row>
    <row r="3003" spans="1:27" x14ac:dyDescent="0.25">
      <c r="A3003" t="s">
        <v>149</v>
      </c>
      <c r="B3003" t="s">
        <v>186</v>
      </c>
      <c r="C3003" t="s">
        <v>1459</v>
      </c>
      <c r="D3003" t="s">
        <v>1384</v>
      </c>
      <c r="E3003" t="s">
        <v>1499</v>
      </c>
      <c r="F3003" t="s">
        <v>1293</v>
      </c>
      <c r="G3003">
        <v>35</v>
      </c>
      <c r="H3003" t="s">
        <v>1461</v>
      </c>
      <c r="I3003" t="s">
        <v>534</v>
      </c>
      <c r="J3003" t="s">
        <v>1478</v>
      </c>
      <c r="K3003" t="s">
        <v>1386</v>
      </c>
      <c r="L3003">
        <v>0</v>
      </c>
      <c r="M3003">
        <v>0</v>
      </c>
      <c r="N3003">
        <v>0</v>
      </c>
      <c r="O3003">
        <v>0</v>
      </c>
      <c r="P3003">
        <v>0</v>
      </c>
      <c r="Q3003">
        <v>0</v>
      </c>
      <c r="R3003" t="s">
        <v>531</v>
      </c>
      <c r="S3003" t="s">
        <v>531</v>
      </c>
      <c r="T3003" t="s">
        <v>531</v>
      </c>
      <c r="U3003" t="s">
        <v>531</v>
      </c>
      <c r="W3003" s="429">
        <f t="shared" si="62"/>
        <v>0</v>
      </c>
      <c r="X3003" s="429">
        <f t="shared" si="62"/>
        <v>0</v>
      </c>
      <c r="Y3003" s="429">
        <f t="shared" si="62"/>
        <v>0</v>
      </c>
      <c r="Z3003" s="429">
        <f t="shared" si="62"/>
        <v>0</v>
      </c>
      <c r="AA3003" s="429" t="s">
        <v>1296</v>
      </c>
    </row>
    <row r="3004" spans="1:27" x14ac:dyDescent="0.25">
      <c r="A3004" t="s">
        <v>149</v>
      </c>
      <c r="B3004" t="s">
        <v>186</v>
      </c>
      <c r="C3004" t="s">
        <v>1459</v>
      </c>
      <c r="D3004" t="s">
        <v>1384</v>
      </c>
      <c r="E3004" t="s">
        <v>1499</v>
      </c>
      <c r="F3004" t="s">
        <v>1293</v>
      </c>
      <c r="G3004">
        <v>35</v>
      </c>
      <c r="H3004" t="s">
        <v>1461</v>
      </c>
      <c r="I3004" t="s">
        <v>534</v>
      </c>
      <c r="J3004" t="s">
        <v>1478</v>
      </c>
      <c r="K3004" t="s">
        <v>1386</v>
      </c>
      <c r="L3004">
        <v>0</v>
      </c>
      <c r="M3004">
        <v>0</v>
      </c>
      <c r="N3004">
        <v>0</v>
      </c>
      <c r="O3004">
        <v>0</v>
      </c>
      <c r="P3004">
        <v>0</v>
      </c>
      <c r="Q3004">
        <v>0</v>
      </c>
      <c r="R3004" t="s">
        <v>531</v>
      </c>
      <c r="S3004" t="s">
        <v>531</v>
      </c>
      <c r="T3004" t="s">
        <v>531</v>
      </c>
      <c r="U3004" t="s">
        <v>531</v>
      </c>
      <c r="W3004" s="429">
        <f t="shared" si="62"/>
        <v>0</v>
      </c>
      <c r="X3004" s="429">
        <f t="shared" si="62"/>
        <v>0</v>
      </c>
      <c r="Y3004" s="429">
        <f t="shared" si="62"/>
        <v>0</v>
      </c>
      <c r="Z3004" s="429">
        <f t="shared" si="62"/>
        <v>0</v>
      </c>
      <c r="AA3004" s="429" t="s">
        <v>1296</v>
      </c>
    </row>
    <row r="3005" spans="1:27" x14ac:dyDescent="0.25">
      <c r="A3005" t="s">
        <v>149</v>
      </c>
      <c r="B3005" t="s">
        <v>186</v>
      </c>
      <c r="C3005" t="s">
        <v>1459</v>
      </c>
      <c r="D3005" t="s">
        <v>1384</v>
      </c>
      <c r="E3005" t="s">
        <v>1499</v>
      </c>
      <c r="F3005" t="s">
        <v>1293</v>
      </c>
      <c r="G3005">
        <v>35</v>
      </c>
      <c r="H3005" t="s">
        <v>1461</v>
      </c>
      <c r="I3005" t="s">
        <v>534</v>
      </c>
      <c r="J3005" t="s">
        <v>1478</v>
      </c>
      <c r="K3005" t="s">
        <v>1386</v>
      </c>
      <c r="L3005">
        <v>0</v>
      </c>
      <c r="M3005">
        <v>0</v>
      </c>
      <c r="N3005">
        <v>0</v>
      </c>
      <c r="O3005">
        <v>0</v>
      </c>
      <c r="P3005">
        <v>0</v>
      </c>
      <c r="Q3005">
        <v>0</v>
      </c>
      <c r="R3005" t="s">
        <v>531</v>
      </c>
      <c r="S3005" t="s">
        <v>531</v>
      </c>
      <c r="T3005" t="s">
        <v>531</v>
      </c>
      <c r="U3005" t="s">
        <v>531</v>
      </c>
      <c r="W3005" s="429">
        <f t="shared" si="62"/>
        <v>0</v>
      </c>
      <c r="X3005" s="429">
        <f t="shared" si="62"/>
        <v>0</v>
      </c>
      <c r="Y3005" s="429">
        <f t="shared" si="62"/>
        <v>0</v>
      </c>
      <c r="Z3005" s="429">
        <f t="shared" si="62"/>
        <v>0</v>
      </c>
      <c r="AA3005" s="429" t="s">
        <v>1296</v>
      </c>
    </row>
    <row r="3006" spans="1:27" x14ac:dyDescent="0.25">
      <c r="A3006" t="s">
        <v>149</v>
      </c>
      <c r="B3006" t="s">
        <v>186</v>
      </c>
      <c r="C3006" t="s">
        <v>1459</v>
      </c>
      <c r="D3006" t="s">
        <v>1384</v>
      </c>
      <c r="E3006" t="s">
        <v>1499</v>
      </c>
      <c r="F3006" t="s">
        <v>1293</v>
      </c>
      <c r="G3006">
        <v>35</v>
      </c>
      <c r="H3006" t="s">
        <v>1461</v>
      </c>
      <c r="I3006" t="s">
        <v>534</v>
      </c>
      <c r="J3006" t="s">
        <v>1478</v>
      </c>
      <c r="K3006" t="s">
        <v>1386</v>
      </c>
      <c r="L3006">
        <v>0</v>
      </c>
      <c r="M3006">
        <v>0</v>
      </c>
      <c r="N3006">
        <v>0</v>
      </c>
      <c r="O3006">
        <v>0</v>
      </c>
      <c r="P3006">
        <v>0</v>
      </c>
      <c r="Q3006">
        <v>0</v>
      </c>
      <c r="R3006" t="s">
        <v>531</v>
      </c>
      <c r="S3006" t="s">
        <v>531</v>
      </c>
      <c r="T3006" t="s">
        <v>531</v>
      </c>
      <c r="U3006" t="s">
        <v>531</v>
      </c>
      <c r="W3006" s="429">
        <f t="shared" si="62"/>
        <v>0</v>
      </c>
      <c r="X3006" s="429">
        <f t="shared" si="62"/>
        <v>0</v>
      </c>
      <c r="Y3006" s="429">
        <f t="shared" si="62"/>
        <v>0</v>
      </c>
      <c r="Z3006" s="429">
        <f t="shared" ref="Z3006:Z3069" si="63">IFERROR(U3006*1,0)</f>
        <v>0</v>
      </c>
      <c r="AA3006" s="429" t="s">
        <v>1296</v>
      </c>
    </row>
    <row r="3007" spans="1:27" x14ac:dyDescent="0.25">
      <c r="A3007" t="s">
        <v>149</v>
      </c>
      <c r="B3007" t="s">
        <v>186</v>
      </c>
      <c r="C3007" t="s">
        <v>1459</v>
      </c>
      <c r="D3007" t="s">
        <v>1384</v>
      </c>
      <c r="E3007" t="s">
        <v>1499</v>
      </c>
      <c r="F3007" t="s">
        <v>1293</v>
      </c>
      <c r="G3007">
        <v>35</v>
      </c>
      <c r="H3007" t="s">
        <v>1461</v>
      </c>
      <c r="I3007" t="s">
        <v>534</v>
      </c>
      <c r="J3007" t="s">
        <v>1478</v>
      </c>
      <c r="K3007" t="s">
        <v>1386</v>
      </c>
      <c r="L3007">
        <v>0</v>
      </c>
      <c r="M3007">
        <v>0</v>
      </c>
      <c r="N3007">
        <v>0</v>
      </c>
      <c r="O3007">
        <v>0</v>
      </c>
      <c r="P3007">
        <v>0</v>
      </c>
      <c r="Q3007">
        <v>0</v>
      </c>
      <c r="R3007" t="s">
        <v>531</v>
      </c>
      <c r="S3007" t="s">
        <v>531</v>
      </c>
      <c r="T3007" t="s">
        <v>531</v>
      </c>
      <c r="U3007" t="s">
        <v>531</v>
      </c>
      <c r="W3007" s="429">
        <f t="shared" ref="W3007:Z3070" si="64">IFERROR(R3007*1,0)</f>
        <v>0</v>
      </c>
      <c r="X3007" s="429">
        <f t="shared" si="64"/>
        <v>0</v>
      </c>
      <c r="Y3007" s="429">
        <f t="shared" si="64"/>
        <v>0</v>
      </c>
      <c r="Z3007" s="429">
        <f t="shared" si="63"/>
        <v>0</v>
      </c>
      <c r="AA3007" s="429" t="s">
        <v>1296</v>
      </c>
    </row>
    <row r="3008" spans="1:27" x14ac:dyDescent="0.25">
      <c r="A3008" t="s">
        <v>149</v>
      </c>
      <c r="B3008" t="s">
        <v>186</v>
      </c>
      <c r="C3008" t="s">
        <v>1459</v>
      </c>
      <c r="D3008" t="s">
        <v>1384</v>
      </c>
      <c r="E3008" t="s">
        <v>1499</v>
      </c>
      <c r="F3008" t="s">
        <v>1293</v>
      </c>
      <c r="G3008">
        <v>35</v>
      </c>
      <c r="H3008" t="s">
        <v>1461</v>
      </c>
      <c r="I3008" t="s">
        <v>534</v>
      </c>
      <c r="J3008" t="s">
        <v>1478</v>
      </c>
      <c r="K3008" t="s">
        <v>1386</v>
      </c>
      <c r="L3008">
        <v>0</v>
      </c>
      <c r="M3008">
        <v>0</v>
      </c>
      <c r="N3008">
        <v>0</v>
      </c>
      <c r="O3008">
        <v>0</v>
      </c>
      <c r="P3008">
        <v>0</v>
      </c>
      <c r="Q3008">
        <v>0</v>
      </c>
      <c r="R3008" t="s">
        <v>531</v>
      </c>
      <c r="S3008" t="s">
        <v>531</v>
      </c>
      <c r="T3008" t="s">
        <v>531</v>
      </c>
      <c r="U3008" t="s">
        <v>531</v>
      </c>
      <c r="W3008" s="429">
        <f t="shared" si="64"/>
        <v>0</v>
      </c>
      <c r="X3008" s="429">
        <f t="shared" si="64"/>
        <v>0</v>
      </c>
      <c r="Y3008" s="429">
        <f t="shared" si="64"/>
        <v>0</v>
      </c>
      <c r="Z3008" s="429">
        <f t="shared" si="63"/>
        <v>0</v>
      </c>
      <c r="AA3008" s="429" t="s">
        <v>1296</v>
      </c>
    </row>
    <row r="3009" spans="1:27" x14ac:dyDescent="0.25">
      <c r="A3009" t="s">
        <v>149</v>
      </c>
      <c r="B3009" t="s">
        <v>186</v>
      </c>
      <c r="C3009" t="s">
        <v>1459</v>
      </c>
      <c r="D3009" t="s">
        <v>1384</v>
      </c>
      <c r="E3009" t="s">
        <v>1499</v>
      </c>
      <c r="F3009" t="s">
        <v>1293</v>
      </c>
      <c r="G3009">
        <v>35</v>
      </c>
      <c r="H3009" t="s">
        <v>1461</v>
      </c>
      <c r="I3009" t="s">
        <v>534</v>
      </c>
      <c r="J3009" t="s">
        <v>1478</v>
      </c>
      <c r="K3009" t="s">
        <v>1386</v>
      </c>
      <c r="L3009">
        <v>0</v>
      </c>
      <c r="M3009">
        <v>0</v>
      </c>
      <c r="N3009">
        <v>0</v>
      </c>
      <c r="O3009">
        <v>0</v>
      </c>
      <c r="P3009">
        <v>0</v>
      </c>
      <c r="Q3009">
        <v>0</v>
      </c>
      <c r="R3009" t="s">
        <v>531</v>
      </c>
      <c r="S3009" t="s">
        <v>531</v>
      </c>
      <c r="T3009" t="s">
        <v>531</v>
      </c>
      <c r="U3009" t="s">
        <v>531</v>
      </c>
      <c r="W3009" s="429">
        <f t="shared" si="64"/>
        <v>0</v>
      </c>
      <c r="X3009" s="429">
        <f t="shared" si="64"/>
        <v>0</v>
      </c>
      <c r="Y3009" s="429">
        <f t="shared" si="64"/>
        <v>0</v>
      </c>
      <c r="Z3009" s="429">
        <f t="shared" si="63"/>
        <v>0</v>
      </c>
      <c r="AA3009" s="429" t="s">
        <v>1296</v>
      </c>
    </row>
    <row r="3010" spans="1:27" x14ac:dyDescent="0.25">
      <c r="A3010" t="s">
        <v>149</v>
      </c>
      <c r="B3010" t="s">
        <v>186</v>
      </c>
      <c r="C3010" t="s">
        <v>1459</v>
      </c>
      <c r="D3010" t="s">
        <v>1384</v>
      </c>
      <c r="E3010" t="s">
        <v>1499</v>
      </c>
      <c r="F3010" t="s">
        <v>1293</v>
      </c>
      <c r="G3010">
        <v>35</v>
      </c>
      <c r="H3010" t="s">
        <v>1461</v>
      </c>
      <c r="I3010" t="s">
        <v>534</v>
      </c>
      <c r="J3010" t="s">
        <v>1478</v>
      </c>
      <c r="K3010" t="s">
        <v>1386</v>
      </c>
      <c r="L3010">
        <v>0</v>
      </c>
      <c r="M3010">
        <v>0</v>
      </c>
      <c r="N3010">
        <v>0</v>
      </c>
      <c r="O3010">
        <v>0</v>
      </c>
      <c r="P3010">
        <v>0</v>
      </c>
      <c r="Q3010">
        <v>0</v>
      </c>
      <c r="R3010" t="s">
        <v>531</v>
      </c>
      <c r="S3010" t="s">
        <v>531</v>
      </c>
      <c r="T3010" t="s">
        <v>531</v>
      </c>
      <c r="U3010" t="s">
        <v>531</v>
      </c>
      <c r="W3010" s="429">
        <f t="shared" si="64"/>
        <v>0</v>
      </c>
      <c r="X3010" s="429">
        <f t="shared" si="64"/>
        <v>0</v>
      </c>
      <c r="Y3010" s="429">
        <f t="shared" si="64"/>
        <v>0</v>
      </c>
      <c r="Z3010" s="429">
        <f t="shared" si="63"/>
        <v>0</v>
      </c>
      <c r="AA3010" s="429" t="s">
        <v>1296</v>
      </c>
    </row>
    <row r="3011" spans="1:27" x14ac:dyDescent="0.25">
      <c r="A3011" t="s">
        <v>149</v>
      </c>
      <c r="B3011" t="s">
        <v>186</v>
      </c>
      <c r="C3011" t="s">
        <v>1459</v>
      </c>
      <c r="D3011" t="s">
        <v>1384</v>
      </c>
      <c r="E3011" t="s">
        <v>1499</v>
      </c>
      <c r="F3011" t="s">
        <v>1293</v>
      </c>
      <c r="G3011">
        <v>35</v>
      </c>
      <c r="H3011" t="s">
        <v>1461</v>
      </c>
      <c r="I3011" t="s">
        <v>534</v>
      </c>
      <c r="J3011" t="s">
        <v>1478</v>
      </c>
      <c r="K3011" t="s">
        <v>1386</v>
      </c>
      <c r="L3011">
        <v>0</v>
      </c>
      <c r="M3011">
        <v>0</v>
      </c>
      <c r="N3011">
        <v>0</v>
      </c>
      <c r="O3011">
        <v>0</v>
      </c>
      <c r="P3011">
        <v>0</v>
      </c>
      <c r="Q3011">
        <v>0</v>
      </c>
      <c r="R3011" t="s">
        <v>531</v>
      </c>
      <c r="S3011" t="s">
        <v>531</v>
      </c>
      <c r="T3011" t="s">
        <v>531</v>
      </c>
      <c r="U3011" t="s">
        <v>531</v>
      </c>
      <c r="W3011" s="429">
        <f t="shared" si="64"/>
        <v>0</v>
      </c>
      <c r="X3011" s="429">
        <f t="shared" si="64"/>
        <v>0</v>
      </c>
      <c r="Y3011" s="429">
        <f t="shared" si="64"/>
        <v>0</v>
      </c>
      <c r="Z3011" s="429">
        <f t="shared" si="63"/>
        <v>0</v>
      </c>
      <c r="AA3011" s="429" t="s">
        <v>1296</v>
      </c>
    </row>
    <row r="3012" spans="1:27" x14ac:dyDescent="0.25">
      <c r="A3012" t="s">
        <v>149</v>
      </c>
      <c r="B3012" t="s">
        <v>186</v>
      </c>
      <c r="C3012" t="s">
        <v>1459</v>
      </c>
      <c r="D3012" t="s">
        <v>1384</v>
      </c>
      <c r="E3012" t="s">
        <v>1499</v>
      </c>
      <c r="F3012" t="s">
        <v>1293</v>
      </c>
      <c r="G3012">
        <v>35</v>
      </c>
      <c r="H3012" t="s">
        <v>1461</v>
      </c>
      <c r="I3012" t="s">
        <v>534</v>
      </c>
      <c r="J3012" t="s">
        <v>1478</v>
      </c>
      <c r="K3012" t="s">
        <v>1386</v>
      </c>
      <c r="L3012">
        <v>0</v>
      </c>
      <c r="M3012">
        <v>0</v>
      </c>
      <c r="N3012">
        <v>0</v>
      </c>
      <c r="O3012">
        <v>0</v>
      </c>
      <c r="P3012">
        <v>0</v>
      </c>
      <c r="Q3012">
        <v>0</v>
      </c>
      <c r="R3012" t="s">
        <v>531</v>
      </c>
      <c r="S3012" t="s">
        <v>531</v>
      </c>
      <c r="T3012" t="s">
        <v>531</v>
      </c>
      <c r="U3012" t="s">
        <v>531</v>
      </c>
      <c r="W3012" s="429">
        <f t="shared" si="64"/>
        <v>0</v>
      </c>
      <c r="X3012" s="429">
        <f t="shared" si="64"/>
        <v>0</v>
      </c>
      <c r="Y3012" s="429">
        <f t="shared" si="64"/>
        <v>0</v>
      </c>
      <c r="Z3012" s="429">
        <f t="shared" si="63"/>
        <v>0</v>
      </c>
      <c r="AA3012" s="429" t="s">
        <v>1296</v>
      </c>
    </row>
    <row r="3013" spans="1:27" x14ac:dyDescent="0.25">
      <c r="A3013" t="s">
        <v>149</v>
      </c>
      <c r="B3013" t="s">
        <v>186</v>
      </c>
      <c r="C3013" t="s">
        <v>1459</v>
      </c>
      <c r="D3013" t="s">
        <v>1384</v>
      </c>
      <c r="E3013" t="s">
        <v>1499</v>
      </c>
      <c r="F3013" t="s">
        <v>1293</v>
      </c>
      <c r="G3013">
        <v>35</v>
      </c>
      <c r="H3013" t="s">
        <v>1461</v>
      </c>
      <c r="I3013" t="s">
        <v>534</v>
      </c>
      <c r="J3013" t="s">
        <v>1478</v>
      </c>
      <c r="K3013" t="s">
        <v>1386</v>
      </c>
      <c r="L3013">
        <v>0</v>
      </c>
      <c r="M3013">
        <v>0</v>
      </c>
      <c r="N3013">
        <v>0</v>
      </c>
      <c r="O3013">
        <v>0</v>
      </c>
      <c r="P3013">
        <v>0</v>
      </c>
      <c r="Q3013">
        <v>0</v>
      </c>
      <c r="R3013" t="s">
        <v>531</v>
      </c>
      <c r="S3013" t="s">
        <v>531</v>
      </c>
      <c r="T3013" t="s">
        <v>531</v>
      </c>
      <c r="U3013" t="s">
        <v>531</v>
      </c>
      <c r="W3013" s="429">
        <f t="shared" si="64"/>
        <v>0</v>
      </c>
      <c r="X3013" s="429">
        <f t="shared" si="64"/>
        <v>0</v>
      </c>
      <c r="Y3013" s="429">
        <f t="shared" si="64"/>
        <v>0</v>
      </c>
      <c r="Z3013" s="429">
        <f t="shared" si="63"/>
        <v>0</v>
      </c>
      <c r="AA3013" s="429" t="s">
        <v>1296</v>
      </c>
    </row>
    <row r="3014" spans="1:27" x14ac:dyDescent="0.25">
      <c r="A3014" t="s">
        <v>149</v>
      </c>
      <c r="B3014" t="s">
        <v>186</v>
      </c>
      <c r="C3014" t="s">
        <v>1459</v>
      </c>
      <c r="D3014" t="s">
        <v>1384</v>
      </c>
      <c r="E3014" t="s">
        <v>1499</v>
      </c>
      <c r="F3014" t="s">
        <v>1293</v>
      </c>
      <c r="G3014">
        <v>35</v>
      </c>
      <c r="H3014" t="s">
        <v>1461</v>
      </c>
      <c r="I3014" t="s">
        <v>534</v>
      </c>
      <c r="J3014" t="s">
        <v>1478</v>
      </c>
      <c r="K3014" t="s">
        <v>1386</v>
      </c>
      <c r="L3014">
        <v>0</v>
      </c>
      <c r="M3014">
        <v>0</v>
      </c>
      <c r="N3014">
        <v>0</v>
      </c>
      <c r="O3014">
        <v>0</v>
      </c>
      <c r="P3014">
        <v>0</v>
      </c>
      <c r="Q3014">
        <v>0</v>
      </c>
      <c r="R3014" t="s">
        <v>531</v>
      </c>
      <c r="S3014" t="s">
        <v>531</v>
      </c>
      <c r="T3014" t="s">
        <v>531</v>
      </c>
      <c r="U3014" t="s">
        <v>531</v>
      </c>
      <c r="W3014" s="429">
        <f t="shared" si="64"/>
        <v>0</v>
      </c>
      <c r="X3014" s="429">
        <f t="shared" si="64"/>
        <v>0</v>
      </c>
      <c r="Y3014" s="429">
        <f t="shared" si="64"/>
        <v>0</v>
      </c>
      <c r="Z3014" s="429">
        <f t="shared" si="63"/>
        <v>0</v>
      </c>
      <c r="AA3014" s="429" t="s">
        <v>1296</v>
      </c>
    </row>
    <row r="3015" spans="1:27" x14ac:dyDescent="0.25">
      <c r="A3015" t="s">
        <v>149</v>
      </c>
      <c r="B3015" t="s">
        <v>186</v>
      </c>
      <c r="C3015" t="s">
        <v>1459</v>
      </c>
      <c r="D3015" t="s">
        <v>1384</v>
      </c>
      <c r="E3015" t="s">
        <v>1499</v>
      </c>
      <c r="F3015" t="s">
        <v>1293</v>
      </c>
      <c r="G3015">
        <v>35</v>
      </c>
      <c r="H3015" t="s">
        <v>1464</v>
      </c>
      <c r="I3015" t="s">
        <v>186</v>
      </c>
      <c r="J3015" t="s">
        <v>1478</v>
      </c>
      <c r="K3015" t="s">
        <v>1386</v>
      </c>
      <c r="L3015">
        <v>0</v>
      </c>
      <c r="M3015">
        <v>0</v>
      </c>
      <c r="N3015">
        <v>0</v>
      </c>
      <c r="O3015">
        <v>0</v>
      </c>
      <c r="P3015">
        <v>0</v>
      </c>
      <c r="Q3015">
        <v>0</v>
      </c>
      <c r="R3015" t="s">
        <v>531</v>
      </c>
      <c r="S3015" t="s">
        <v>531</v>
      </c>
      <c r="T3015" t="s">
        <v>531</v>
      </c>
      <c r="U3015" t="s">
        <v>531</v>
      </c>
      <c r="W3015" s="429">
        <f t="shared" si="64"/>
        <v>0</v>
      </c>
      <c r="X3015" s="429">
        <f t="shared" si="64"/>
        <v>0</v>
      </c>
      <c r="Y3015" s="429">
        <f t="shared" si="64"/>
        <v>0</v>
      </c>
      <c r="Z3015" s="429">
        <f t="shared" si="63"/>
        <v>0</v>
      </c>
      <c r="AA3015" s="429" t="s">
        <v>1296</v>
      </c>
    </row>
    <row r="3016" spans="1:27" x14ac:dyDescent="0.25">
      <c r="A3016" t="s">
        <v>149</v>
      </c>
      <c r="B3016" t="s">
        <v>186</v>
      </c>
      <c r="C3016" t="s">
        <v>1459</v>
      </c>
      <c r="D3016" t="s">
        <v>1384</v>
      </c>
      <c r="E3016" t="s">
        <v>1499</v>
      </c>
      <c r="F3016" t="s">
        <v>1293</v>
      </c>
      <c r="G3016">
        <v>35</v>
      </c>
      <c r="H3016" t="s">
        <v>1464</v>
      </c>
      <c r="I3016" t="s">
        <v>186</v>
      </c>
      <c r="J3016" t="s">
        <v>1478</v>
      </c>
      <c r="K3016" t="s">
        <v>1386</v>
      </c>
      <c r="L3016">
        <v>0</v>
      </c>
      <c r="M3016">
        <v>0</v>
      </c>
      <c r="N3016">
        <v>0</v>
      </c>
      <c r="O3016">
        <v>0</v>
      </c>
      <c r="P3016">
        <v>0</v>
      </c>
      <c r="Q3016">
        <v>0</v>
      </c>
      <c r="R3016" t="s">
        <v>531</v>
      </c>
      <c r="S3016" t="s">
        <v>531</v>
      </c>
      <c r="T3016" t="s">
        <v>531</v>
      </c>
      <c r="U3016" t="s">
        <v>531</v>
      </c>
      <c r="W3016" s="429">
        <f t="shared" si="64"/>
        <v>0</v>
      </c>
      <c r="X3016" s="429">
        <f t="shared" si="64"/>
        <v>0</v>
      </c>
      <c r="Y3016" s="429">
        <f t="shared" si="64"/>
        <v>0</v>
      </c>
      <c r="Z3016" s="429">
        <f t="shared" si="63"/>
        <v>0</v>
      </c>
      <c r="AA3016" s="429" t="s">
        <v>1296</v>
      </c>
    </row>
    <row r="3017" spans="1:27" x14ac:dyDescent="0.25">
      <c r="A3017" t="s">
        <v>149</v>
      </c>
      <c r="B3017" t="s">
        <v>186</v>
      </c>
      <c r="C3017" t="s">
        <v>1459</v>
      </c>
      <c r="D3017" t="s">
        <v>1384</v>
      </c>
      <c r="E3017" t="s">
        <v>1499</v>
      </c>
      <c r="F3017" t="s">
        <v>1293</v>
      </c>
      <c r="G3017">
        <v>35</v>
      </c>
      <c r="H3017" t="s">
        <v>1464</v>
      </c>
      <c r="I3017" t="s">
        <v>186</v>
      </c>
      <c r="J3017" t="s">
        <v>1478</v>
      </c>
      <c r="K3017" t="s">
        <v>1386</v>
      </c>
      <c r="L3017">
        <v>0</v>
      </c>
      <c r="M3017">
        <v>0</v>
      </c>
      <c r="N3017">
        <v>0</v>
      </c>
      <c r="O3017">
        <v>0</v>
      </c>
      <c r="P3017">
        <v>0</v>
      </c>
      <c r="Q3017">
        <v>0</v>
      </c>
      <c r="R3017" t="s">
        <v>531</v>
      </c>
      <c r="S3017" t="s">
        <v>531</v>
      </c>
      <c r="T3017" t="s">
        <v>531</v>
      </c>
      <c r="U3017" t="s">
        <v>531</v>
      </c>
      <c r="W3017" s="429">
        <f t="shared" si="64"/>
        <v>0</v>
      </c>
      <c r="X3017" s="429">
        <f t="shared" si="64"/>
        <v>0</v>
      </c>
      <c r="Y3017" s="429">
        <f t="shared" si="64"/>
        <v>0</v>
      </c>
      <c r="Z3017" s="429">
        <f t="shared" si="63"/>
        <v>0</v>
      </c>
      <c r="AA3017" s="429" t="s">
        <v>1296</v>
      </c>
    </row>
    <row r="3018" spans="1:27" x14ac:dyDescent="0.25">
      <c r="A3018" t="s">
        <v>149</v>
      </c>
      <c r="B3018" t="s">
        <v>186</v>
      </c>
      <c r="C3018" t="s">
        <v>1459</v>
      </c>
      <c r="D3018" t="s">
        <v>1384</v>
      </c>
      <c r="E3018" t="s">
        <v>1499</v>
      </c>
      <c r="F3018" t="s">
        <v>1293</v>
      </c>
      <c r="G3018">
        <v>35</v>
      </c>
      <c r="H3018" t="s">
        <v>1464</v>
      </c>
      <c r="I3018" t="s">
        <v>186</v>
      </c>
      <c r="J3018" t="s">
        <v>1478</v>
      </c>
      <c r="K3018" t="s">
        <v>1386</v>
      </c>
      <c r="L3018">
        <v>0</v>
      </c>
      <c r="M3018">
        <v>0</v>
      </c>
      <c r="N3018">
        <v>0</v>
      </c>
      <c r="O3018">
        <v>0</v>
      </c>
      <c r="P3018">
        <v>0</v>
      </c>
      <c r="Q3018">
        <v>0</v>
      </c>
      <c r="R3018" t="s">
        <v>531</v>
      </c>
      <c r="S3018" t="s">
        <v>531</v>
      </c>
      <c r="T3018" t="s">
        <v>531</v>
      </c>
      <c r="U3018" t="s">
        <v>531</v>
      </c>
      <c r="W3018" s="429">
        <f t="shared" si="64"/>
        <v>0</v>
      </c>
      <c r="X3018" s="429">
        <f t="shared" si="64"/>
        <v>0</v>
      </c>
      <c r="Y3018" s="429">
        <f t="shared" si="64"/>
        <v>0</v>
      </c>
      <c r="Z3018" s="429">
        <f t="shared" si="63"/>
        <v>0</v>
      </c>
      <c r="AA3018" s="429" t="s">
        <v>1296</v>
      </c>
    </row>
    <row r="3019" spans="1:27" x14ac:dyDescent="0.25">
      <c r="A3019" t="s">
        <v>149</v>
      </c>
      <c r="B3019" t="s">
        <v>186</v>
      </c>
      <c r="C3019" t="s">
        <v>1459</v>
      </c>
      <c r="D3019" t="s">
        <v>1384</v>
      </c>
      <c r="E3019" t="s">
        <v>1499</v>
      </c>
      <c r="F3019" t="s">
        <v>1293</v>
      </c>
      <c r="G3019">
        <v>35</v>
      </c>
      <c r="H3019" t="s">
        <v>1464</v>
      </c>
      <c r="I3019" t="s">
        <v>186</v>
      </c>
      <c r="J3019" t="s">
        <v>1478</v>
      </c>
      <c r="K3019" t="s">
        <v>1386</v>
      </c>
      <c r="L3019">
        <v>0</v>
      </c>
      <c r="M3019">
        <v>0</v>
      </c>
      <c r="N3019">
        <v>0</v>
      </c>
      <c r="O3019">
        <v>0</v>
      </c>
      <c r="P3019">
        <v>0</v>
      </c>
      <c r="Q3019">
        <v>0</v>
      </c>
      <c r="R3019" t="s">
        <v>531</v>
      </c>
      <c r="S3019" t="s">
        <v>531</v>
      </c>
      <c r="T3019" t="s">
        <v>531</v>
      </c>
      <c r="U3019" t="s">
        <v>531</v>
      </c>
      <c r="W3019" s="429">
        <f t="shared" si="64"/>
        <v>0</v>
      </c>
      <c r="X3019" s="429">
        <f t="shared" si="64"/>
        <v>0</v>
      </c>
      <c r="Y3019" s="429">
        <f t="shared" si="64"/>
        <v>0</v>
      </c>
      <c r="Z3019" s="429">
        <f t="shared" si="63"/>
        <v>0</v>
      </c>
      <c r="AA3019" s="429" t="s">
        <v>1296</v>
      </c>
    </row>
    <row r="3020" spans="1:27" x14ac:dyDescent="0.25">
      <c r="A3020" t="s">
        <v>149</v>
      </c>
      <c r="B3020" t="s">
        <v>186</v>
      </c>
      <c r="C3020" t="s">
        <v>1459</v>
      </c>
      <c r="D3020" t="s">
        <v>1384</v>
      </c>
      <c r="E3020" t="s">
        <v>1499</v>
      </c>
      <c r="F3020" t="s">
        <v>1293</v>
      </c>
      <c r="G3020">
        <v>35</v>
      </c>
      <c r="H3020" t="s">
        <v>1464</v>
      </c>
      <c r="I3020" t="s">
        <v>186</v>
      </c>
      <c r="J3020" t="s">
        <v>1478</v>
      </c>
      <c r="K3020" t="s">
        <v>1386</v>
      </c>
      <c r="L3020">
        <v>0</v>
      </c>
      <c r="M3020">
        <v>0</v>
      </c>
      <c r="N3020">
        <v>0</v>
      </c>
      <c r="O3020">
        <v>0</v>
      </c>
      <c r="P3020">
        <v>0</v>
      </c>
      <c r="Q3020">
        <v>0</v>
      </c>
      <c r="R3020" t="s">
        <v>531</v>
      </c>
      <c r="S3020" t="s">
        <v>531</v>
      </c>
      <c r="T3020" t="s">
        <v>531</v>
      </c>
      <c r="U3020" t="s">
        <v>531</v>
      </c>
      <c r="W3020" s="429">
        <f t="shared" si="64"/>
        <v>0</v>
      </c>
      <c r="X3020" s="429">
        <f t="shared" si="64"/>
        <v>0</v>
      </c>
      <c r="Y3020" s="429">
        <f t="shared" si="64"/>
        <v>0</v>
      </c>
      <c r="Z3020" s="429">
        <f t="shared" si="63"/>
        <v>0</v>
      </c>
      <c r="AA3020" s="429" t="s">
        <v>1296</v>
      </c>
    </row>
    <row r="3021" spans="1:27" x14ac:dyDescent="0.25">
      <c r="A3021" t="s">
        <v>149</v>
      </c>
      <c r="B3021" t="s">
        <v>186</v>
      </c>
      <c r="C3021" t="s">
        <v>1459</v>
      </c>
      <c r="D3021" t="s">
        <v>1384</v>
      </c>
      <c r="E3021" t="s">
        <v>1499</v>
      </c>
      <c r="F3021" t="s">
        <v>1293</v>
      </c>
      <c r="G3021">
        <v>35</v>
      </c>
      <c r="H3021" t="s">
        <v>1464</v>
      </c>
      <c r="I3021" t="s">
        <v>186</v>
      </c>
      <c r="J3021" t="s">
        <v>1478</v>
      </c>
      <c r="K3021" t="s">
        <v>1386</v>
      </c>
      <c r="L3021">
        <v>0</v>
      </c>
      <c r="M3021">
        <v>0</v>
      </c>
      <c r="N3021">
        <v>0</v>
      </c>
      <c r="O3021">
        <v>0</v>
      </c>
      <c r="P3021">
        <v>0</v>
      </c>
      <c r="Q3021">
        <v>0</v>
      </c>
      <c r="R3021" t="s">
        <v>531</v>
      </c>
      <c r="S3021" t="s">
        <v>531</v>
      </c>
      <c r="T3021" t="s">
        <v>531</v>
      </c>
      <c r="U3021" t="s">
        <v>531</v>
      </c>
      <c r="W3021" s="429">
        <f t="shared" si="64"/>
        <v>0</v>
      </c>
      <c r="X3021" s="429">
        <f t="shared" si="64"/>
        <v>0</v>
      </c>
      <c r="Y3021" s="429">
        <f t="shared" si="64"/>
        <v>0</v>
      </c>
      <c r="Z3021" s="429">
        <f t="shared" si="63"/>
        <v>0</v>
      </c>
      <c r="AA3021" s="429" t="s">
        <v>1296</v>
      </c>
    </row>
    <row r="3022" spans="1:27" x14ac:dyDescent="0.25">
      <c r="A3022" t="s">
        <v>149</v>
      </c>
      <c r="B3022" t="s">
        <v>186</v>
      </c>
      <c r="C3022" t="s">
        <v>1459</v>
      </c>
      <c r="D3022" t="s">
        <v>1384</v>
      </c>
      <c r="E3022" t="s">
        <v>1499</v>
      </c>
      <c r="F3022" t="s">
        <v>1293</v>
      </c>
      <c r="G3022">
        <v>35</v>
      </c>
      <c r="H3022" t="s">
        <v>1464</v>
      </c>
      <c r="I3022" t="s">
        <v>186</v>
      </c>
      <c r="J3022" t="s">
        <v>1478</v>
      </c>
      <c r="K3022" t="s">
        <v>1386</v>
      </c>
      <c r="L3022">
        <v>0</v>
      </c>
      <c r="M3022">
        <v>0</v>
      </c>
      <c r="N3022">
        <v>0</v>
      </c>
      <c r="O3022">
        <v>0</v>
      </c>
      <c r="P3022">
        <v>0</v>
      </c>
      <c r="Q3022">
        <v>0</v>
      </c>
      <c r="R3022" t="s">
        <v>531</v>
      </c>
      <c r="S3022" t="s">
        <v>531</v>
      </c>
      <c r="T3022" t="s">
        <v>531</v>
      </c>
      <c r="U3022" t="s">
        <v>531</v>
      </c>
      <c r="W3022" s="429">
        <f t="shared" si="64"/>
        <v>0</v>
      </c>
      <c r="X3022" s="429">
        <f t="shared" si="64"/>
        <v>0</v>
      </c>
      <c r="Y3022" s="429">
        <f t="shared" si="64"/>
        <v>0</v>
      </c>
      <c r="Z3022" s="429">
        <f t="shared" si="63"/>
        <v>0</v>
      </c>
      <c r="AA3022" s="429" t="s">
        <v>1296</v>
      </c>
    </row>
    <row r="3023" spans="1:27" x14ac:dyDescent="0.25">
      <c r="A3023" t="s">
        <v>149</v>
      </c>
      <c r="B3023" t="s">
        <v>186</v>
      </c>
      <c r="C3023" t="s">
        <v>1459</v>
      </c>
      <c r="D3023" t="s">
        <v>1384</v>
      </c>
      <c r="E3023" t="s">
        <v>1499</v>
      </c>
      <c r="F3023" t="s">
        <v>1293</v>
      </c>
      <c r="G3023">
        <v>35</v>
      </c>
      <c r="H3023" t="s">
        <v>1461</v>
      </c>
      <c r="I3023" t="s">
        <v>534</v>
      </c>
      <c r="J3023" t="s">
        <v>1478</v>
      </c>
      <c r="K3023" t="s">
        <v>1386</v>
      </c>
      <c r="L3023">
        <v>0</v>
      </c>
      <c r="M3023">
        <v>0</v>
      </c>
      <c r="N3023">
        <v>0</v>
      </c>
      <c r="O3023">
        <v>0</v>
      </c>
      <c r="P3023">
        <v>0</v>
      </c>
      <c r="Q3023">
        <v>0</v>
      </c>
      <c r="R3023" t="s">
        <v>531</v>
      </c>
      <c r="S3023" t="s">
        <v>531</v>
      </c>
      <c r="T3023" t="s">
        <v>531</v>
      </c>
      <c r="U3023" t="s">
        <v>531</v>
      </c>
      <c r="W3023" s="429">
        <f t="shared" si="64"/>
        <v>0</v>
      </c>
      <c r="X3023" s="429">
        <f t="shared" si="64"/>
        <v>0</v>
      </c>
      <c r="Y3023" s="429">
        <f t="shared" si="64"/>
        <v>0</v>
      </c>
      <c r="Z3023" s="429">
        <f t="shared" si="63"/>
        <v>0</v>
      </c>
      <c r="AA3023" s="429" t="s">
        <v>1296</v>
      </c>
    </row>
    <row r="3024" spans="1:27" x14ac:dyDescent="0.25">
      <c r="A3024" t="s">
        <v>149</v>
      </c>
      <c r="B3024" t="s">
        <v>186</v>
      </c>
      <c r="C3024" t="s">
        <v>1459</v>
      </c>
      <c r="D3024" t="s">
        <v>1384</v>
      </c>
      <c r="E3024" t="s">
        <v>1499</v>
      </c>
      <c r="F3024" t="s">
        <v>1293</v>
      </c>
      <c r="G3024">
        <v>35</v>
      </c>
      <c r="H3024" t="s">
        <v>1461</v>
      </c>
      <c r="I3024" t="s">
        <v>534</v>
      </c>
      <c r="J3024" t="s">
        <v>1478</v>
      </c>
      <c r="K3024" t="s">
        <v>1386</v>
      </c>
      <c r="L3024">
        <v>0</v>
      </c>
      <c r="M3024">
        <v>0</v>
      </c>
      <c r="N3024">
        <v>0</v>
      </c>
      <c r="O3024">
        <v>0</v>
      </c>
      <c r="P3024">
        <v>0</v>
      </c>
      <c r="Q3024">
        <v>0</v>
      </c>
      <c r="R3024" t="s">
        <v>531</v>
      </c>
      <c r="S3024" t="s">
        <v>531</v>
      </c>
      <c r="T3024" t="s">
        <v>531</v>
      </c>
      <c r="U3024" t="s">
        <v>531</v>
      </c>
      <c r="W3024" s="429">
        <f t="shared" si="64"/>
        <v>0</v>
      </c>
      <c r="X3024" s="429">
        <f t="shared" si="64"/>
        <v>0</v>
      </c>
      <c r="Y3024" s="429">
        <f t="shared" si="64"/>
        <v>0</v>
      </c>
      <c r="Z3024" s="429">
        <f t="shared" si="63"/>
        <v>0</v>
      </c>
      <c r="AA3024" s="429" t="s">
        <v>1296</v>
      </c>
    </row>
    <row r="3025" spans="1:27" x14ac:dyDescent="0.25">
      <c r="A3025" t="s">
        <v>149</v>
      </c>
      <c r="B3025" t="s">
        <v>186</v>
      </c>
      <c r="C3025" t="s">
        <v>1459</v>
      </c>
      <c r="D3025" t="s">
        <v>1384</v>
      </c>
      <c r="E3025" t="s">
        <v>1499</v>
      </c>
      <c r="F3025" t="s">
        <v>1293</v>
      </c>
      <c r="G3025">
        <v>35</v>
      </c>
      <c r="H3025" t="s">
        <v>1461</v>
      </c>
      <c r="I3025" t="s">
        <v>534</v>
      </c>
      <c r="J3025" t="s">
        <v>1478</v>
      </c>
      <c r="K3025" t="s">
        <v>1386</v>
      </c>
      <c r="L3025">
        <v>0</v>
      </c>
      <c r="M3025">
        <v>0</v>
      </c>
      <c r="N3025">
        <v>0</v>
      </c>
      <c r="O3025">
        <v>0</v>
      </c>
      <c r="P3025">
        <v>0</v>
      </c>
      <c r="Q3025">
        <v>0</v>
      </c>
      <c r="R3025" t="s">
        <v>531</v>
      </c>
      <c r="S3025" t="s">
        <v>531</v>
      </c>
      <c r="T3025" t="s">
        <v>531</v>
      </c>
      <c r="U3025" t="s">
        <v>531</v>
      </c>
      <c r="W3025" s="429">
        <f t="shared" si="64"/>
        <v>0</v>
      </c>
      <c r="X3025" s="429">
        <f t="shared" si="64"/>
        <v>0</v>
      </c>
      <c r="Y3025" s="429">
        <f t="shared" si="64"/>
        <v>0</v>
      </c>
      <c r="Z3025" s="429">
        <f t="shared" si="63"/>
        <v>0</v>
      </c>
      <c r="AA3025" s="429" t="s">
        <v>1296</v>
      </c>
    </row>
    <row r="3026" spans="1:27" x14ac:dyDescent="0.25">
      <c r="A3026" t="s">
        <v>149</v>
      </c>
      <c r="B3026" t="s">
        <v>186</v>
      </c>
      <c r="C3026" t="s">
        <v>1459</v>
      </c>
      <c r="D3026" t="s">
        <v>1384</v>
      </c>
      <c r="E3026" t="s">
        <v>1499</v>
      </c>
      <c r="F3026" t="s">
        <v>1293</v>
      </c>
      <c r="G3026">
        <v>35</v>
      </c>
      <c r="H3026" t="s">
        <v>1464</v>
      </c>
      <c r="I3026" t="s">
        <v>186</v>
      </c>
      <c r="J3026" t="s">
        <v>1478</v>
      </c>
      <c r="K3026" t="s">
        <v>1386</v>
      </c>
      <c r="L3026">
        <v>0</v>
      </c>
      <c r="M3026">
        <v>0</v>
      </c>
      <c r="N3026">
        <v>0</v>
      </c>
      <c r="O3026">
        <v>0</v>
      </c>
      <c r="P3026">
        <v>0</v>
      </c>
      <c r="Q3026">
        <v>0</v>
      </c>
      <c r="R3026" t="s">
        <v>531</v>
      </c>
      <c r="S3026" t="s">
        <v>531</v>
      </c>
      <c r="T3026" t="s">
        <v>531</v>
      </c>
      <c r="U3026" t="s">
        <v>531</v>
      </c>
      <c r="W3026" s="429">
        <f t="shared" si="64"/>
        <v>0</v>
      </c>
      <c r="X3026" s="429">
        <f t="shared" si="64"/>
        <v>0</v>
      </c>
      <c r="Y3026" s="429">
        <f t="shared" si="64"/>
        <v>0</v>
      </c>
      <c r="Z3026" s="429">
        <f t="shared" si="63"/>
        <v>0</v>
      </c>
      <c r="AA3026" s="429" t="s">
        <v>1296</v>
      </c>
    </row>
    <row r="3027" spans="1:27" x14ac:dyDescent="0.25">
      <c r="A3027" t="s">
        <v>149</v>
      </c>
      <c r="B3027" t="s">
        <v>186</v>
      </c>
      <c r="C3027" t="s">
        <v>1459</v>
      </c>
      <c r="D3027" t="s">
        <v>1384</v>
      </c>
      <c r="E3027" t="s">
        <v>1499</v>
      </c>
      <c r="F3027" t="s">
        <v>1293</v>
      </c>
      <c r="G3027">
        <v>35</v>
      </c>
      <c r="H3027" t="s">
        <v>1464</v>
      </c>
      <c r="I3027" t="s">
        <v>186</v>
      </c>
      <c r="J3027" t="s">
        <v>1478</v>
      </c>
      <c r="K3027" t="s">
        <v>1386</v>
      </c>
      <c r="L3027">
        <v>0</v>
      </c>
      <c r="M3027">
        <v>0</v>
      </c>
      <c r="N3027">
        <v>0</v>
      </c>
      <c r="O3027">
        <v>0</v>
      </c>
      <c r="P3027">
        <v>0</v>
      </c>
      <c r="Q3027">
        <v>0</v>
      </c>
      <c r="R3027" t="s">
        <v>531</v>
      </c>
      <c r="S3027" t="s">
        <v>531</v>
      </c>
      <c r="T3027" t="s">
        <v>531</v>
      </c>
      <c r="U3027" t="s">
        <v>531</v>
      </c>
      <c r="W3027" s="429">
        <f t="shared" si="64"/>
        <v>0</v>
      </c>
      <c r="X3027" s="429">
        <f t="shared" si="64"/>
        <v>0</v>
      </c>
      <c r="Y3027" s="429">
        <f t="shared" si="64"/>
        <v>0</v>
      </c>
      <c r="Z3027" s="429">
        <f t="shared" si="63"/>
        <v>0</v>
      </c>
      <c r="AA3027" s="429" t="s">
        <v>1296</v>
      </c>
    </row>
    <row r="3028" spans="1:27" x14ac:dyDescent="0.25">
      <c r="A3028" t="s">
        <v>149</v>
      </c>
      <c r="B3028" t="s">
        <v>186</v>
      </c>
      <c r="C3028" t="s">
        <v>1459</v>
      </c>
      <c r="D3028" t="s">
        <v>1384</v>
      </c>
      <c r="E3028" t="s">
        <v>1499</v>
      </c>
      <c r="F3028" t="s">
        <v>1293</v>
      </c>
      <c r="G3028">
        <v>35</v>
      </c>
      <c r="H3028" t="s">
        <v>1464</v>
      </c>
      <c r="I3028" t="s">
        <v>186</v>
      </c>
      <c r="J3028" t="s">
        <v>1478</v>
      </c>
      <c r="K3028" t="s">
        <v>1386</v>
      </c>
      <c r="L3028">
        <v>0</v>
      </c>
      <c r="M3028">
        <v>0</v>
      </c>
      <c r="N3028">
        <v>0</v>
      </c>
      <c r="O3028">
        <v>0</v>
      </c>
      <c r="P3028">
        <v>0</v>
      </c>
      <c r="Q3028">
        <v>0</v>
      </c>
      <c r="R3028" t="s">
        <v>531</v>
      </c>
      <c r="S3028" t="s">
        <v>531</v>
      </c>
      <c r="T3028" t="s">
        <v>531</v>
      </c>
      <c r="U3028" t="s">
        <v>531</v>
      </c>
      <c r="W3028" s="429">
        <f t="shared" si="64"/>
        <v>0</v>
      </c>
      <c r="X3028" s="429">
        <f t="shared" si="64"/>
        <v>0</v>
      </c>
      <c r="Y3028" s="429">
        <f t="shared" si="64"/>
        <v>0</v>
      </c>
      <c r="Z3028" s="429">
        <f t="shared" si="63"/>
        <v>0</v>
      </c>
      <c r="AA3028" s="429" t="s">
        <v>1296</v>
      </c>
    </row>
    <row r="3029" spans="1:27" x14ac:dyDescent="0.25">
      <c r="A3029" t="s">
        <v>149</v>
      </c>
      <c r="B3029" t="s">
        <v>186</v>
      </c>
      <c r="C3029" t="s">
        <v>1459</v>
      </c>
      <c r="D3029" t="s">
        <v>1384</v>
      </c>
      <c r="E3029" t="s">
        <v>1499</v>
      </c>
      <c r="F3029" t="s">
        <v>1293</v>
      </c>
      <c r="G3029">
        <v>35</v>
      </c>
      <c r="H3029" t="s">
        <v>1464</v>
      </c>
      <c r="I3029" t="s">
        <v>186</v>
      </c>
      <c r="J3029" t="s">
        <v>1478</v>
      </c>
      <c r="K3029" t="s">
        <v>1386</v>
      </c>
      <c r="L3029">
        <v>0</v>
      </c>
      <c r="M3029">
        <v>0</v>
      </c>
      <c r="N3029">
        <v>0</v>
      </c>
      <c r="O3029">
        <v>0</v>
      </c>
      <c r="P3029">
        <v>0</v>
      </c>
      <c r="Q3029">
        <v>0</v>
      </c>
      <c r="R3029" t="s">
        <v>531</v>
      </c>
      <c r="S3029" t="s">
        <v>531</v>
      </c>
      <c r="T3029" t="s">
        <v>531</v>
      </c>
      <c r="U3029" t="s">
        <v>531</v>
      </c>
      <c r="W3029" s="429">
        <f t="shared" si="64"/>
        <v>0</v>
      </c>
      <c r="X3029" s="429">
        <f t="shared" si="64"/>
        <v>0</v>
      </c>
      <c r="Y3029" s="429">
        <f t="shared" si="64"/>
        <v>0</v>
      </c>
      <c r="Z3029" s="429">
        <f t="shared" si="63"/>
        <v>0</v>
      </c>
      <c r="AA3029" s="429" t="s">
        <v>1296</v>
      </c>
    </row>
    <row r="3030" spans="1:27" x14ac:dyDescent="0.25">
      <c r="A3030" t="s">
        <v>149</v>
      </c>
      <c r="B3030" t="s">
        <v>186</v>
      </c>
      <c r="C3030" t="s">
        <v>1459</v>
      </c>
      <c r="D3030" t="s">
        <v>1384</v>
      </c>
      <c r="E3030" t="s">
        <v>1499</v>
      </c>
      <c r="F3030" t="s">
        <v>1293</v>
      </c>
      <c r="G3030">
        <v>35</v>
      </c>
      <c r="H3030" t="s">
        <v>1461</v>
      </c>
      <c r="I3030" t="s">
        <v>534</v>
      </c>
      <c r="J3030" t="s">
        <v>1478</v>
      </c>
      <c r="K3030" t="s">
        <v>1386</v>
      </c>
      <c r="L3030">
        <v>0</v>
      </c>
      <c r="M3030">
        <v>0</v>
      </c>
      <c r="N3030">
        <v>0</v>
      </c>
      <c r="O3030">
        <v>0</v>
      </c>
      <c r="P3030">
        <v>0</v>
      </c>
      <c r="Q3030">
        <v>0</v>
      </c>
      <c r="R3030" t="s">
        <v>531</v>
      </c>
      <c r="S3030" t="s">
        <v>531</v>
      </c>
      <c r="T3030" t="s">
        <v>531</v>
      </c>
      <c r="U3030" t="s">
        <v>531</v>
      </c>
      <c r="W3030" s="429">
        <f t="shared" si="64"/>
        <v>0</v>
      </c>
      <c r="X3030" s="429">
        <f t="shared" si="64"/>
        <v>0</v>
      </c>
      <c r="Y3030" s="429">
        <f t="shared" si="64"/>
        <v>0</v>
      </c>
      <c r="Z3030" s="429">
        <f t="shared" si="63"/>
        <v>0</v>
      </c>
      <c r="AA3030" s="429" t="s">
        <v>1296</v>
      </c>
    </row>
    <row r="3031" spans="1:27" x14ac:dyDescent="0.25">
      <c r="A3031" t="s">
        <v>149</v>
      </c>
      <c r="B3031" t="s">
        <v>186</v>
      </c>
      <c r="C3031" t="s">
        <v>1459</v>
      </c>
      <c r="D3031" t="s">
        <v>1384</v>
      </c>
      <c r="E3031" t="s">
        <v>1499</v>
      </c>
      <c r="F3031" t="s">
        <v>1293</v>
      </c>
      <c r="G3031">
        <v>35</v>
      </c>
      <c r="H3031" t="s">
        <v>1461</v>
      </c>
      <c r="I3031" t="s">
        <v>534</v>
      </c>
      <c r="J3031" t="s">
        <v>1478</v>
      </c>
      <c r="K3031" t="s">
        <v>1386</v>
      </c>
      <c r="L3031">
        <v>0</v>
      </c>
      <c r="M3031">
        <v>0</v>
      </c>
      <c r="N3031">
        <v>0</v>
      </c>
      <c r="O3031">
        <v>0</v>
      </c>
      <c r="P3031">
        <v>0</v>
      </c>
      <c r="Q3031">
        <v>0</v>
      </c>
      <c r="R3031" t="s">
        <v>531</v>
      </c>
      <c r="S3031" t="s">
        <v>531</v>
      </c>
      <c r="T3031" t="s">
        <v>531</v>
      </c>
      <c r="U3031" t="s">
        <v>531</v>
      </c>
      <c r="W3031" s="429">
        <f t="shared" si="64"/>
        <v>0</v>
      </c>
      <c r="X3031" s="429">
        <f t="shared" si="64"/>
        <v>0</v>
      </c>
      <c r="Y3031" s="429">
        <f t="shared" si="64"/>
        <v>0</v>
      </c>
      <c r="Z3031" s="429">
        <f t="shared" si="63"/>
        <v>0</v>
      </c>
      <c r="AA3031" s="429" t="s">
        <v>1296</v>
      </c>
    </row>
    <row r="3032" spans="1:27" x14ac:dyDescent="0.25">
      <c r="A3032" t="s">
        <v>149</v>
      </c>
      <c r="B3032" t="s">
        <v>186</v>
      </c>
      <c r="C3032" t="s">
        <v>1459</v>
      </c>
      <c r="D3032" t="s">
        <v>1384</v>
      </c>
      <c r="E3032" t="s">
        <v>1499</v>
      </c>
      <c r="F3032" t="s">
        <v>1293</v>
      </c>
      <c r="G3032">
        <v>35</v>
      </c>
      <c r="H3032" t="s">
        <v>1461</v>
      </c>
      <c r="I3032" t="s">
        <v>534</v>
      </c>
      <c r="J3032" t="s">
        <v>1478</v>
      </c>
      <c r="K3032" t="s">
        <v>1386</v>
      </c>
      <c r="L3032">
        <v>0</v>
      </c>
      <c r="M3032">
        <v>0</v>
      </c>
      <c r="N3032">
        <v>0</v>
      </c>
      <c r="O3032">
        <v>0</v>
      </c>
      <c r="P3032">
        <v>0</v>
      </c>
      <c r="Q3032">
        <v>0</v>
      </c>
      <c r="R3032" t="s">
        <v>531</v>
      </c>
      <c r="S3032" t="s">
        <v>531</v>
      </c>
      <c r="T3032" t="s">
        <v>531</v>
      </c>
      <c r="U3032" t="s">
        <v>531</v>
      </c>
      <c r="W3032" s="429">
        <f t="shared" si="64"/>
        <v>0</v>
      </c>
      <c r="X3032" s="429">
        <f t="shared" si="64"/>
        <v>0</v>
      </c>
      <c r="Y3032" s="429">
        <f t="shared" si="64"/>
        <v>0</v>
      </c>
      <c r="Z3032" s="429">
        <f t="shared" si="63"/>
        <v>0</v>
      </c>
      <c r="AA3032" s="429" t="s">
        <v>1296</v>
      </c>
    </row>
    <row r="3033" spans="1:27" x14ac:dyDescent="0.25">
      <c r="A3033" t="s">
        <v>149</v>
      </c>
      <c r="B3033" t="s">
        <v>186</v>
      </c>
      <c r="C3033" t="s">
        <v>1459</v>
      </c>
      <c r="D3033" t="s">
        <v>1384</v>
      </c>
      <c r="E3033" t="s">
        <v>1499</v>
      </c>
      <c r="F3033" t="s">
        <v>1293</v>
      </c>
      <c r="G3033">
        <v>35</v>
      </c>
      <c r="H3033" t="s">
        <v>1461</v>
      </c>
      <c r="I3033" t="s">
        <v>534</v>
      </c>
      <c r="J3033" t="s">
        <v>1478</v>
      </c>
      <c r="K3033" t="s">
        <v>1386</v>
      </c>
      <c r="L3033">
        <v>0</v>
      </c>
      <c r="M3033">
        <v>0</v>
      </c>
      <c r="N3033">
        <v>0</v>
      </c>
      <c r="O3033">
        <v>0</v>
      </c>
      <c r="P3033">
        <v>0</v>
      </c>
      <c r="Q3033">
        <v>0</v>
      </c>
      <c r="R3033" t="s">
        <v>531</v>
      </c>
      <c r="S3033" t="s">
        <v>531</v>
      </c>
      <c r="T3033" t="s">
        <v>531</v>
      </c>
      <c r="U3033" t="s">
        <v>531</v>
      </c>
      <c r="W3033" s="429">
        <f t="shared" si="64"/>
        <v>0</v>
      </c>
      <c r="X3033" s="429">
        <f t="shared" si="64"/>
        <v>0</v>
      </c>
      <c r="Y3033" s="429">
        <f t="shared" si="64"/>
        <v>0</v>
      </c>
      <c r="Z3033" s="429">
        <f t="shared" si="63"/>
        <v>0</v>
      </c>
      <c r="AA3033" s="429" t="s">
        <v>1296</v>
      </c>
    </row>
    <row r="3034" spans="1:27" x14ac:dyDescent="0.25">
      <c r="A3034" t="s">
        <v>149</v>
      </c>
      <c r="B3034" t="s">
        <v>186</v>
      </c>
      <c r="C3034" t="s">
        <v>1459</v>
      </c>
      <c r="D3034" t="s">
        <v>1384</v>
      </c>
      <c r="E3034" t="s">
        <v>1499</v>
      </c>
      <c r="F3034" t="s">
        <v>1293</v>
      </c>
      <c r="G3034">
        <v>35</v>
      </c>
      <c r="H3034" t="s">
        <v>1461</v>
      </c>
      <c r="I3034" t="s">
        <v>534</v>
      </c>
      <c r="J3034" t="s">
        <v>1478</v>
      </c>
      <c r="K3034" t="s">
        <v>1386</v>
      </c>
      <c r="L3034">
        <v>0</v>
      </c>
      <c r="M3034">
        <v>0</v>
      </c>
      <c r="N3034">
        <v>0</v>
      </c>
      <c r="O3034">
        <v>0</v>
      </c>
      <c r="P3034">
        <v>0</v>
      </c>
      <c r="Q3034">
        <v>0</v>
      </c>
      <c r="R3034" t="s">
        <v>531</v>
      </c>
      <c r="S3034" t="s">
        <v>531</v>
      </c>
      <c r="T3034" t="s">
        <v>531</v>
      </c>
      <c r="U3034" t="s">
        <v>531</v>
      </c>
      <c r="W3034" s="429">
        <f t="shared" si="64"/>
        <v>0</v>
      </c>
      <c r="X3034" s="429">
        <f t="shared" si="64"/>
        <v>0</v>
      </c>
      <c r="Y3034" s="429">
        <f t="shared" si="64"/>
        <v>0</v>
      </c>
      <c r="Z3034" s="429">
        <f t="shared" si="63"/>
        <v>0</v>
      </c>
      <c r="AA3034" s="429" t="s">
        <v>1296</v>
      </c>
    </row>
    <row r="3035" spans="1:27" x14ac:dyDescent="0.25">
      <c r="A3035" t="s">
        <v>149</v>
      </c>
      <c r="B3035" t="s">
        <v>186</v>
      </c>
      <c r="C3035" t="s">
        <v>1459</v>
      </c>
      <c r="D3035" t="s">
        <v>1384</v>
      </c>
      <c r="E3035" t="s">
        <v>1499</v>
      </c>
      <c r="F3035" t="s">
        <v>1293</v>
      </c>
      <c r="G3035">
        <v>35</v>
      </c>
      <c r="H3035" t="s">
        <v>1461</v>
      </c>
      <c r="I3035" t="s">
        <v>534</v>
      </c>
      <c r="J3035" t="s">
        <v>1478</v>
      </c>
      <c r="K3035" t="s">
        <v>1386</v>
      </c>
      <c r="L3035">
        <v>0</v>
      </c>
      <c r="M3035">
        <v>0</v>
      </c>
      <c r="N3035">
        <v>0</v>
      </c>
      <c r="O3035">
        <v>0</v>
      </c>
      <c r="P3035">
        <v>0</v>
      </c>
      <c r="Q3035">
        <v>0</v>
      </c>
      <c r="R3035" t="s">
        <v>531</v>
      </c>
      <c r="S3035" t="s">
        <v>531</v>
      </c>
      <c r="T3035" t="s">
        <v>531</v>
      </c>
      <c r="U3035" t="s">
        <v>531</v>
      </c>
      <c r="W3035" s="429">
        <f t="shared" si="64"/>
        <v>0</v>
      </c>
      <c r="X3035" s="429">
        <f t="shared" si="64"/>
        <v>0</v>
      </c>
      <c r="Y3035" s="429">
        <f t="shared" si="64"/>
        <v>0</v>
      </c>
      <c r="Z3035" s="429">
        <f t="shared" si="63"/>
        <v>0</v>
      </c>
      <c r="AA3035" s="429" t="s">
        <v>1296</v>
      </c>
    </row>
    <row r="3036" spans="1:27" x14ac:dyDescent="0.25">
      <c r="A3036" t="s">
        <v>149</v>
      </c>
      <c r="B3036" t="s">
        <v>186</v>
      </c>
      <c r="C3036" t="s">
        <v>1459</v>
      </c>
      <c r="D3036" t="s">
        <v>1384</v>
      </c>
      <c r="E3036" t="s">
        <v>1499</v>
      </c>
      <c r="F3036" t="s">
        <v>1293</v>
      </c>
      <c r="G3036">
        <v>35</v>
      </c>
      <c r="H3036" t="s">
        <v>1461</v>
      </c>
      <c r="I3036" t="s">
        <v>534</v>
      </c>
      <c r="J3036" t="s">
        <v>1478</v>
      </c>
      <c r="K3036" t="s">
        <v>1386</v>
      </c>
      <c r="L3036">
        <v>0</v>
      </c>
      <c r="M3036">
        <v>0</v>
      </c>
      <c r="N3036">
        <v>0</v>
      </c>
      <c r="O3036">
        <v>0</v>
      </c>
      <c r="P3036">
        <v>0</v>
      </c>
      <c r="Q3036">
        <v>0</v>
      </c>
      <c r="R3036" t="s">
        <v>531</v>
      </c>
      <c r="S3036" t="s">
        <v>531</v>
      </c>
      <c r="T3036" t="s">
        <v>531</v>
      </c>
      <c r="U3036" t="s">
        <v>531</v>
      </c>
      <c r="W3036" s="429">
        <f t="shared" si="64"/>
        <v>0</v>
      </c>
      <c r="X3036" s="429">
        <f t="shared" si="64"/>
        <v>0</v>
      </c>
      <c r="Y3036" s="429">
        <f t="shared" si="64"/>
        <v>0</v>
      </c>
      <c r="Z3036" s="429">
        <f t="shared" si="63"/>
        <v>0</v>
      </c>
      <c r="AA3036" s="429" t="s">
        <v>1296</v>
      </c>
    </row>
    <row r="3037" spans="1:27" x14ac:dyDescent="0.25">
      <c r="A3037" t="s">
        <v>149</v>
      </c>
      <c r="B3037" t="s">
        <v>186</v>
      </c>
      <c r="C3037" t="s">
        <v>1459</v>
      </c>
      <c r="D3037" t="s">
        <v>1384</v>
      </c>
      <c r="E3037" t="s">
        <v>1499</v>
      </c>
      <c r="F3037" t="s">
        <v>1293</v>
      </c>
      <c r="G3037">
        <v>35</v>
      </c>
      <c r="H3037" t="s">
        <v>1461</v>
      </c>
      <c r="I3037" t="s">
        <v>534</v>
      </c>
      <c r="J3037" t="s">
        <v>1478</v>
      </c>
      <c r="K3037" t="s">
        <v>1386</v>
      </c>
      <c r="L3037">
        <v>0</v>
      </c>
      <c r="M3037">
        <v>0</v>
      </c>
      <c r="N3037">
        <v>0</v>
      </c>
      <c r="O3037">
        <v>0</v>
      </c>
      <c r="P3037">
        <v>0</v>
      </c>
      <c r="Q3037">
        <v>0</v>
      </c>
      <c r="R3037" t="s">
        <v>531</v>
      </c>
      <c r="S3037" t="s">
        <v>531</v>
      </c>
      <c r="T3037" t="s">
        <v>531</v>
      </c>
      <c r="U3037" t="s">
        <v>531</v>
      </c>
      <c r="W3037" s="429">
        <f t="shared" si="64"/>
        <v>0</v>
      </c>
      <c r="X3037" s="429">
        <f t="shared" si="64"/>
        <v>0</v>
      </c>
      <c r="Y3037" s="429">
        <f t="shared" si="64"/>
        <v>0</v>
      </c>
      <c r="Z3037" s="429">
        <f t="shared" si="63"/>
        <v>0</v>
      </c>
      <c r="AA3037" s="429" t="s">
        <v>1296</v>
      </c>
    </row>
    <row r="3038" spans="1:27" x14ac:dyDescent="0.25">
      <c r="A3038" t="s">
        <v>149</v>
      </c>
      <c r="B3038" t="s">
        <v>186</v>
      </c>
      <c r="C3038" t="s">
        <v>1459</v>
      </c>
      <c r="D3038" t="s">
        <v>1384</v>
      </c>
      <c r="E3038" t="s">
        <v>1499</v>
      </c>
      <c r="F3038" t="s">
        <v>1293</v>
      </c>
      <c r="G3038">
        <v>35</v>
      </c>
      <c r="H3038" t="s">
        <v>1461</v>
      </c>
      <c r="I3038" t="s">
        <v>534</v>
      </c>
      <c r="J3038" t="s">
        <v>1478</v>
      </c>
      <c r="K3038" t="s">
        <v>1386</v>
      </c>
      <c r="L3038">
        <v>0</v>
      </c>
      <c r="M3038">
        <v>0</v>
      </c>
      <c r="N3038">
        <v>0</v>
      </c>
      <c r="O3038">
        <v>0</v>
      </c>
      <c r="P3038">
        <v>0</v>
      </c>
      <c r="Q3038">
        <v>0</v>
      </c>
      <c r="R3038" t="s">
        <v>531</v>
      </c>
      <c r="S3038" t="s">
        <v>531</v>
      </c>
      <c r="T3038" t="s">
        <v>531</v>
      </c>
      <c r="U3038" t="s">
        <v>531</v>
      </c>
      <c r="W3038" s="429">
        <f t="shared" si="64"/>
        <v>0</v>
      </c>
      <c r="X3038" s="429">
        <f t="shared" si="64"/>
        <v>0</v>
      </c>
      <c r="Y3038" s="429">
        <f t="shared" si="64"/>
        <v>0</v>
      </c>
      <c r="Z3038" s="429">
        <f t="shared" si="63"/>
        <v>0</v>
      </c>
      <c r="AA3038" s="429" t="s">
        <v>1296</v>
      </c>
    </row>
    <row r="3039" spans="1:27" x14ac:dyDescent="0.25">
      <c r="A3039" t="s">
        <v>149</v>
      </c>
      <c r="B3039" t="s">
        <v>186</v>
      </c>
      <c r="C3039" t="s">
        <v>1459</v>
      </c>
      <c r="D3039" t="s">
        <v>1384</v>
      </c>
      <c r="E3039" t="s">
        <v>1499</v>
      </c>
      <c r="F3039" t="s">
        <v>1293</v>
      </c>
      <c r="G3039">
        <v>35</v>
      </c>
      <c r="H3039" t="s">
        <v>1461</v>
      </c>
      <c r="I3039" t="s">
        <v>534</v>
      </c>
      <c r="J3039" t="s">
        <v>1478</v>
      </c>
      <c r="K3039" t="s">
        <v>1386</v>
      </c>
      <c r="L3039">
        <v>0</v>
      </c>
      <c r="M3039">
        <v>0</v>
      </c>
      <c r="N3039">
        <v>0</v>
      </c>
      <c r="O3039">
        <v>0</v>
      </c>
      <c r="P3039">
        <v>0</v>
      </c>
      <c r="Q3039">
        <v>0</v>
      </c>
      <c r="R3039" t="s">
        <v>531</v>
      </c>
      <c r="S3039" t="s">
        <v>531</v>
      </c>
      <c r="T3039" t="s">
        <v>531</v>
      </c>
      <c r="U3039" t="s">
        <v>531</v>
      </c>
      <c r="W3039" s="429">
        <f t="shared" si="64"/>
        <v>0</v>
      </c>
      <c r="X3039" s="429">
        <f t="shared" si="64"/>
        <v>0</v>
      </c>
      <c r="Y3039" s="429">
        <f t="shared" si="64"/>
        <v>0</v>
      </c>
      <c r="Z3039" s="429">
        <f t="shared" si="63"/>
        <v>0</v>
      </c>
      <c r="AA3039" s="429" t="s">
        <v>1296</v>
      </c>
    </row>
    <row r="3040" spans="1:27" x14ac:dyDescent="0.25">
      <c r="A3040" t="s">
        <v>149</v>
      </c>
      <c r="B3040" t="s">
        <v>186</v>
      </c>
      <c r="C3040" t="s">
        <v>1459</v>
      </c>
      <c r="D3040" t="s">
        <v>1384</v>
      </c>
      <c r="E3040" t="s">
        <v>1499</v>
      </c>
      <c r="F3040" t="s">
        <v>1293</v>
      </c>
      <c r="G3040">
        <v>35</v>
      </c>
      <c r="H3040" t="s">
        <v>1461</v>
      </c>
      <c r="I3040" t="s">
        <v>534</v>
      </c>
      <c r="J3040" t="s">
        <v>1478</v>
      </c>
      <c r="K3040" t="s">
        <v>1386</v>
      </c>
      <c r="L3040">
        <v>0</v>
      </c>
      <c r="M3040">
        <v>0</v>
      </c>
      <c r="N3040">
        <v>0</v>
      </c>
      <c r="O3040">
        <v>0</v>
      </c>
      <c r="P3040">
        <v>0</v>
      </c>
      <c r="Q3040">
        <v>0</v>
      </c>
      <c r="R3040" t="s">
        <v>531</v>
      </c>
      <c r="S3040" t="s">
        <v>531</v>
      </c>
      <c r="T3040" t="s">
        <v>531</v>
      </c>
      <c r="U3040" t="s">
        <v>531</v>
      </c>
      <c r="W3040" s="429">
        <f t="shared" si="64"/>
        <v>0</v>
      </c>
      <c r="X3040" s="429">
        <f t="shared" si="64"/>
        <v>0</v>
      </c>
      <c r="Y3040" s="429">
        <f t="shared" si="64"/>
        <v>0</v>
      </c>
      <c r="Z3040" s="429">
        <f t="shared" si="63"/>
        <v>0</v>
      </c>
      <c r="AA3040" s="429" t="s">
        <v>1296</v>
      </c>
    </row>
    <row r="3041" spans="1:27" x14ac:dyDescent="0.25">
      <c r="A3041" t="s">
        <v>149</v>
      </c>
      <c r="B3041" t="s">
        <v>186</v>
      </c>
      <c r="C3041" t="s">
        <v>1459</v>
      </c>
      <c r="D3041" t="s">
        <v>1384</v>
      </c>
      <c r="E3041" t="s">
        <v>1499</v>
      </c>
      <c r="F3041" t="s">
        <v>1293</v>
      </c>
      <c r="G3041">
        <v>35</v>
      </c>
      <c r="H3041" t="s">
        <v>1461</v>
      </c>
      <c r="I3041" t="s">
        <v>534</v>
      </c>
      <c r="J3041" t="s">
        <v>1478</v>
      </c>
      <c r="K3041" t="s">
        <v>1386</v>
      </c>
      <c r="L3041">
        <v>0</v>
      </c>
      <c r="M3041">
        <v>0</v>
      </c>
      <c r="N3041">
        <v>0</v>
      </c>
      <c r="O3041">
        <v>0</v>
      </c>
      <c r="P3041">
        <v>0</v>
      </c>
      <c r="Q3041">
        <v>0</v>
      </c>
      <c r="R3041" t="s">
        <v>531</v>
      </c>
      <c r="S3041" t="s">
        <v>531</v>
      </c>
      <c r="T3041" t="s">
        <v>531</v>
      </c>
      <c r="U3041" t="s">
        <v>531</v>
      </c>
      <c r="W3041" s="429">
        <f t="shared" si="64"/>
        <v>0</v>
      </c>
      <c r="X3041" s="429">
        <f t="shared" si="64"/>
        <v>0</v>
      </c>
      <c r="Y3041" s="429">
        <f t="shared" si="64"/>
        <v>0</v>
      </c>
      <c r="Z3041" s="429">
        <f t="shared" si="63"/>
        <v>0</v>
      </c>
      <c r="AA3041" s="429" t="s">
        <v>1296</v>
      </c>
    </row>
    <row r="3042" spans="1:27" x14ac:dyDescent="0.25">
      <c r="A3042" t="s">
        <v>149</v>
      </c>
      <c r="B3042" t="s">
        <v>186</v>
      </c>
      <c r="C3042" t="s">
        <v>1459</v>
      </c>
      <c r="D3042" t="s">
        <v>1384</v>
      </c>
      <c r="E3042" t="s">
        <v>1499</v>
      </c>
      <c r="F3042" t="s">
        <v>1293</v>
      </c>
      <c r="G3042">
        <v>35</v>
      </c>
      <c r="H3042" t="s">
        <v>1461</v>
      </c>
      <c r="I3042" t="s">
        <v>534</v>
      </c>
      <c r="J3042" t="s">
        <v>1478</v>
      </c>
      <c r="K3042" t="s">
        <v>1386</v>
      </c>
      <c r="L3042">
        <v>0</v>
      </c>
      <c r="M3042">
        <v>0</v>
      </c>
      <c r="N3042">
        <v>0</v>
      </c>
      <c r="O3042">
        <v>0</v>
      </c>
      <c r="P3042">
        <v>0</v>
      </c>
      <c r="Q3042">
        <v>0</v>
      </c>
      <c r="R3042" t="s">
        <v>531</v>
      </c>
      <c r="S3042" t="s">
        <v>531</v>
      </c>
      <c r="T3042" t="s">
        <v>531</v>
      </c>
      <c r="U3042" t="s">
        <v>531</v>
      </c>
      <c r="W3042" s="429">
        <f t="shared" si="64"/>
        <v>0</v>
      </c>
      <c r="X3042" s="429">
        <f t="shared" si="64"/>
        <v>0</v>
      </c>
      <c r="Y3042" s="429">
        <f t="shared" si="64"/>
        <v>0</v>
      </c>
      <c r="Z3042" s="429">
        <f t="shared" si="63"/>
        <v>0</v>
      </c>
      <c r="AA3042" s="429" t="s">
        <v>1296</v>
      </c>
    </row>
    <row r="3043" spans="1:27" x14ac:dyDescent="0.25">
      <c r="A3043" t="s">
        <v>149</v>
      </c>
      <c r="B3043" t="s">
        <v>186</v>
      </c>
      <c r="C3043" t="s">
        <v>1459</v>
      </c>
      <c r="D3043" t="s">
        <v>1384</v>
      </c>
      <c r="E3043" t="s">
        <v>1499</v>
      </c>
      <c r="F3043" t="s">
        <v>1293</v>
      </c>
      <c r="G3043">
        <v>35</v>
      </c>
      <c r="H3043" t="s">
        <v>1464</v>
      </c>
      <c r="I3043" t="s">
        <v>186</v>
      </c>
      <c r="J3043" t="s">
        <v>1478</v>
      </c>
      <c r="K3043" t="s">
        <v>1386</v>
      </c>
      <c r="L3043">
        <v>0</v>
      </c>
      <c r="M3043">
        <v>0</v>
      </c>
      <c r="N3043">
        <v>0</v>
      </c>
      <c r="O3043">
        <v>0</v>
      </c>
      <c r="P3043">
        <v>0</v>
      </c>
      <c r="Q3043">
        <v>0</v>
      </c>
      <c r="R3043" t="s">
        <v>531</v>
      </c>
      <c r="S3043" t="s">
        <v>531</v>
      </c>
      <c r="T3043" t="s">
        <v>531</v>
      </c>
      <c r="U3043" t="s">
        <v>531</v>
      </c>
      <c r="W3043" s="429">
        <f t="shared" si="64"/>
        <v>0</v>
      </c>
      <c r="X3043" s="429">
        <f t="shared" si="64"/>
        <v>0</v>
      </c>
      <c r="Y3043" s="429">
        <f t="shared" si="64"/>
        <v>0</v>
      </c>
      <c r="Z3043" s="429">
        <f t="shared" si="63"/>
        <v>0</v>
      </c>
      <c r="AA3043" s="429" t="s">
        <v>1296</v>
      </c>
    </row>
    <row r="3044" spans="1:27" x14ac:dyDescent="0.25">
      <c r="A3044" t="s">
        <v>149</v>
      </c>
      <c r="B3044" t="s">
        <v>186</v>
      </c>
      <c r="C3044" t="s">
        <v>1459</v>
      </c>
      <c r="D3044" t="s">
        <v>1384</v>
      </c>
      <c r="E3044" t="s">
        <v>1499</v>
      </c>
      <c r="F3044" t="s">
        <v>1293</v>
      </c>
      <c r="G3044">
        <v>35</v>
      </c>
      <c r="H3044" t="s">
        <v>1461</v>
      </c>
      <c r="I3044" t="s">
        <v>534</v>
      </c>
      <c r="J3044" t="s">
        <v>1478</v>
      </c>
      <c r="K3044" t="s">
        <v>1386</v>
      </c>
      <c r="L3044">
        <v>0</v>
      </c>
      <c r="M3044">
        <v>0</v>
      </c>
      <c r="N3044">
        <v>0</v>
      </c>
      <c r="O3044">
        <v>0</v>
      </c>
      <c r="P3044">
        <v>0</v>
      </c>
      <c r="Q3044">
        <v>0</v>
      </c>
      <c r="R3044" t="s">
        <v>531</v>
      </c>
      <c r="S3044" t="s">
        <v>531</v>
      </c>
      <c r="T3044" t="s">
        <v>531</v>
      </c>
      <c r="U3044" t="s">
        <v>531</v>
      </c>
      <c r="W3044" s="429">
        <f t="shared" si="64"/>
        <v>0</v>
      </c>
      <c r="X3044" s="429">
        <f t="shared" si="64"/>
        <v>0</v>
      </c>
      <c r="Y3044" s="429">
        <f t="shared" si="64"/>
        <v>0</v>
      </c>
      <c r="Z3044" s="429">
        <f t="shared" si="63"/>
        <v>0</v>
      </c>
      <c r="AA3044" s="429" t="s">
        <v>1296</v>
      </c>
    </row>
    <row r="3045" spans="1:27" x14ac:dyDescent="0.25">
      <c r="A3045" t="s">
        <v>149</v>
      </c>
      <c r="B3045" t="s">
        <v>186</v>
      </c>
      <c r="C3045" t="s">
        <v>1459</v>
      </c>
      <c r="D3045" t="s">
        <v>1384</v>
      </c>
      <c r="E3045" t="s">
        <v>1499</v>
      </c>
      <c r="F3045" t="s">
        <v>1293</v>
      </c>
      <c r="G3045">
        <v>35</v>
      </c>
      <c r="H3045" t="s">
        <v>1461</v>
      </c>
      <c r="I3045" t="s">
        <v>534</v>
      </c>
      <c r="J3045" t="s">
        <v>1478</v>
      </c>
      <c r="K3045" t="s">
        <v>1386</v>
      </c>
      <c r="L3045">
        <v>0</v>
      </c>
      <c r="M3045">
        <v>0</v>
      </c>
      <c r="N3045">
        <v>0</v>
      </c>
      <c r="O3045">
        <v>0</v>
      </c>
      <c r="P3045">
        <v>0</v>
      </c>
      <c r="Q3045">
        <v>0</v>
      </c>
      <c r="R3045" t="s">
        <v>531</v>
      </c>
      <c r="S3045" t="s">
        <v>531</v>
      </c>
      <c r="T3045" t="s">
        <v>531</v>
      </c>
      <c r="U3045" t="s">
        <v>531</v>
      </c>
      <c r="W3045" s="429">
        <f t="shared" si="64"/>
        <v>0</v>
      </c>
      <c r="X3045" s="429">
        <f t="shared" si="64"/>
        <v>0</v>
      </c>
      <c r="Y3045" s="429">
        <f t="shared" si="64"/>
        <v>0</v>
      </c>
      <c r="Z3045" s="429">
        <f t="shared" si="63"/>
        <v>0</v>
      </c>
      <c r="AA3045" s="429" t="s">
        <v>1296</v>
      </c>
    </row>
    <row r="3046" spans="1:27" x14ac:dyDescent="0.25">
      <c r="A3046" t="s">
        <v>149</v>
      </c>
      <c r="B3046" t="s">
        <v>186</v>
      </c>
      <c r="C3046" t="s">
        <v>1459</v>
      </c>
      <c r="D3046" t="s">
        <v>1384</v>
      </c>
      <c r="E3046" t="s">
        <v>1499</v>
      </c>
      <c r="F3046" t="s">
        <v>1293</v>
      </c>
      <c r="G3046">
        <v>35</v>
      </c>
      <c r="H3046" t="s">
        <v>1461</v>
      </c>
      <c r="I3046" t="s">
        <v>534</v>
      </c>
      <c r="J3046" t="s">
        <v>1478</v>
      </c>
      <c r="K3046" t="s">
        <v>1386</v>
      </c>
      <c r="L3046">
        <v>0</v>
      </c>
      <c r="M3046">
        <v>0</v>
      </c>
      <c r="N3046">
        <v>0</v>
      </c>
      <c r="O3046">
        <v>0</v>
      </c>
      <c r="P3046">
        <v>0</v>
      </c>
      <c r="Q3046">
        <v>0</v>
      </c>
      <c r="R3046" t="s">
        <v>531</v>
      </c>
      <c r="S3046" t="s">
        <v>531</v>
      </c>
      <c r="T3046" t="s">
        <v>531</v>
      </c>
      <c r="U3046" t="s">
        <v>531</v>
      </c>
      <c r="W3046" s="429">
        <f t="shared" si="64"/>
        <v>0</v>
      </c>
      <c r="X3046" s="429">
        <f t="shared" si="64"/>
        <v>0</v>
      </c>
      <c r="Y3046" s="429">
        <f t="shared" si="64"/>
        <v>0</v>
      </c>
      <c r="Z3046" s="429">
        <f t="shared" si="63"/>
        <v>0</v>
      </c>
      <c r="AA3046" s="429" t="s">
        <v>1296</v>
      </c>
    </row>
    <row r="3047" spans="1:27" x14ac:dyDescent="0.25">
      <c r="A3047" t="s">
        <v>149</v>
      </c>
      <c r="B3047" t="s">
        <v>186</v>
      </c>
      <c r="C3047" t="s">
        <v>1459</v>
      </c>
      <c r="D3047" t="s">
        <v>1384</v>
      </c>
      <c r="E3047" t="s">
        <v>1499</v>
      </c>
      <c r="F3047" t="s">
        <v>1293</v>
      </c>
      <c r="G3047">
        <v>35</v>
      </c>
      <c r="H3047" t="s">
        <v>1461</v>
      </c>
      <c r="I3047" t="s">
        <v>534</v>
      </c>
      <c r="J3047" t="s">
        <v>1478</v>
      </c>
      <c r="K3047" t="s">
        <v>1386</v>
      </c>
      <c r="L3047">
        <v>0</v>
      </c>
      <c r="M3047">
        <v>0</v>
      </c>
      <c r="N3047">
        <v>0</v>
      </c>
      <c r="O3047">
        <v>0</v>
      </c>
      <c r="P3047">
        <v>0</v>
      </c>
      <c r="Q3047">
        <v>0</v>
      </c>
      <c r="R3047" t="s">
        <v>531</v>
      </c>
      <c r="S3047" t="s">
        <v>531</v>
      </c>
      <c r="T3047" t="s">
        <v>531</v>
      </c>
      <c r="U3047" t="s">
        <v>531</v>
      </c>
      <c r="W3047" s="429">
        <f t="shared" si="64"/>
        <v>0</v>
      </c>
      <c r="X3047" s="429">
        <f t="shared" si="64"/>
        <v>0</v>
      </c>
      <c r="Y3047" s="429">
        <f t="shared" si="64"/>
        <v>0</v>
      </c>
      <c r="Z3047" s="429">
        <f t="shared" si="63"/>
        <v>0</v>
      </c>
      <c r="AA3047" s="429" t="s">
        <v>1296</v>
      </c>
    </row>
    <row r="3048" spans="1:27" x14ac:dyDescent="0.25">
      <c r="A3048" t="s">
        <v>149</v>
      </c>
      <c r="B3048" t="s">
        <v>186</v>
      </c>
      <c r="C3048" t="s">
        <v>1459</v>
      </c>
      <c r="D3048" t="s">
        <v>1384</v>
      </c>
      <c r="E3048" t="s">
        <v>1499</v>
      </c>
      <c r="F3048" t="s">
        <v>1293</v>
      </c>
      <c r="G3048">
        <v>35</v>
      </c>
      <c r="H3048" t="s">
        <v>1461</v>
      </c>
      <c r="I3048" t="s">
        <v>534</v>
      </c>
      <c r="J3048" t="s">
        <v>1478</v>
      </c>
      <c r="K3048" t="s">
        <v>1386</v>
      </c>
      <c r="L3048">
        <v>0</v>
      </c>
      <c r="M3048">
        <v>0</v>
      </c>
      <c r="N3048">
        <v>0</v>
      </c>
      <c r="O3048">
        <v>0</v>
      </c>
      <c r="P3048">
        <v>0</v>
      </c>
      <c r="Q3048">
        <v>0</v>
      </c>
      <c r="R3048" t="s">
        <v>531</v>
      </c>
      <c r="S3048" t="s">
        <v>531</v>
      </c>
      <c r="T3048" t="s">
        <v>531</v>
      </c>
      <c r="U3048" t="s">
        <v>531</v>
      </c>
      <c r="W3048" s="429">
        <f t="shared" si="64"/>
        <v>0</v>
      </c>
      <c r="X3048" s="429">
        <f t="shared" si="64"/>
        <v>0</v>
      </c>
      <c r="Y3048" s="429">
        <f t="shared" si="64"/>
        <v>0</v>
      </c>
      <c r="Z3048" s="429">
        <f t="shared" si="63"/>
        <v>0</v>
      </c>
      <c r="AA3048" s="429" t="s">
        <v>1296</v>
      </c>
    </row>
    <row r="3049" spans="1:27" x14ac:dyDescent="0.25">
      <c r="A3049" t="s">
        <v>149</v>
      </c>
      <c r="B3049" t="s">
        <v>186</v>
      </c>
      <c r="C3049" t="s">
        <v>1459</v>
      </c>
      <c r="D3049" t="s">
        <v>1384</v>
      </c>
      <c r="E3049" t="s">
        <v>1499</v>
      </c>
      <c r="F3049" t="s">
        <v>1293</v>
      </c>
      <c r="G3049">
        <v>35</v>
      </c>
      <c r="H3049" t="s">
        <v>1464</v>
      </c>
      <c r="I3049" t="s">
        <v>186</v>
      </c>
      <c r="J3049" t="s">
        <v>1478</v>
      </c>
      <c r="K3049" t="s">
        <v>1386</v>
      </c>
      <c r="L3049">
        <v>0</v>
      </c>
      <c r="M3049">
        <v>0</v>
      </c>
      <c r="N3049">
        <v>0</v>
      </c>
      <c r="O3049">
        <v>0</v>
      </c>
      <c r="P3049">
        <v>0</v>
      </c>
      <c r="Q3049">
        <v>0</v>
      </c>
      <c r="R3049" t="s">
        <v>531</v>
      </c>
      <c r="S3049" t="s">
        <v>531</v>
      </c>
      <c r="T3049" t="s">
        <v>531</v>
      </c>
      <c r="U3049" t="s">
        <v>531</v>
      </c>
      <c r="W3049" s="429">
        <f t="shared" si="64"/>
        <v>0</v>
      </c>
      <c r="X3049" s="429">
        <f t="shared" si="64"/>
        <v>0</v>
      </c>
      <c r="Y3049" s="429">
        <f t="shared" si="64"/>
        <v>0</v>
      </c>
      <c r="Z3049" s="429">
        <f t="shared" si="63"/>
        <v>0</v>
      </c>
      <c r="AA3049" s="429" t="s">
        <v>1296</v>
      </c>
    </row>
    <row r="3050" spans="1:27" x14ac:dyDescent="0.25">
      <c r="A3050" t="s">
        <v>149</v>
      </c>
      <c r="B3050" t="s">
        <v>186</v>
      </c>
      <c r="C3050" t="s">
        <v>1459</v>
      </c>
      <c r="D3050" t="s">
        <v>1384</v>
      </c>
      <c r="E3050" t="s">
        <v>1499</v>
      </c>
      <c r="F3050" t="s">
        <v>1293</v>
      </c>
      <c r="G3050">
        <v>35</v>
      </c>
      <c r="H3050" t="s">
        <v>1464</v>
      </c>
      <c r="I3050" t="s">
        <v>186</v>
      </c>
      <c r="J3050" t="s">
        <v>1478</v>
      </c>
      <c r="K3050" t="s">
        <v>1386</v>
      </c>
      <c r="L3050">
        <v>0</v>
      </c>
      <c r="M3050">
        <v>0</v>
      </c>
      <c r="N3050">
        <v>0</v>
      </c>
      <c r="O3050">
        <v>0</v>
      </c>
      <c r="P3050">
        <v>0</v>
      </c>
      <c r="Q3050">
        <v>0</v>
      </c>
      <c r="R3050" t="s">
        <v>531</v>
      </c>
      <c r="S3050" t="s">
        <v>531</v>
      </c>
      <c r="T3050" t="s">
        <v>531</v>
      </c>
      <c r="U3050" t="s">
        <v>531</v>
      </c>
      <c r="W3050" s="429">
        <f t="shared" si="64"/>
        <v>0</v>
      </c>
      <c r="X3050" s="429">
        <f t="shared" si="64"/>
        <v>0</v>
      </c>
      <c r="Y3050" s="429">
        <f t="shared" si="64"/>
        <v>0</v>
      </c>
      <c r="Z3050" s="429">
        <f t="shared" si="63"/>
        <v>0</v>
      </c>
      <c r="AA3050" s="429" t="s">
        <v>1296</v>
      </c>
    </row>
    <row r="3051" spans="1:27" x14ac:dyDescent="0.25">
      <c r="A3051" t="s">
        <v>149</v>
      </c>
      <c r="B3051" t="s">
        <v>186</v>
      </c>
      <c r="C3051" t="s">
        <v>1459</v>
      </c>
      <c r="D3051" t="s">
        <v>1384</v>
      </c>
      <c r="E3051" t="s">
        <v>1499</v>
      </c>
      <c r="F3051" t="s">
        <v>1293</v>
      </c>
      <c r="G3051">
        <v>35</v>
      </c>
      <c r="H3051" t="s">
        <v>1461</v>
      </c>
      <c r="I3051" t="s">
        <v>534</v>
      </c>
      <c r="J3051" t="s">
        <v>1478</v>
      </c>
      <c r="K3051" t="s">
        <v>1386</v>
      </c>
      <c r="L3051">
        <v>0</v>
      </c>
      <c r="M3051">
        <v>0</v>
      </c>
      <c r="N3051">
        <v>0</v>
      </c>
      <c r="O3051">
        <v>0</v>
      </c>
      <c r="P3051">
        <v>0</v>
      </c>
      <c r="Q3051">
        <v>0</v>
      </c>
      <c r="R3051" t="s">
        <v>531</v>
      </c>
      <c r="S3051" t="s">
        <v>531</v>
      </c>
      <c r="T3051" t="s">
        <v>531</v>
      </c>
      <c r="U3051" t="s">
        <v>531</v>
      </c>
      <c r="W3051" s="429">
        <f t="shared" si="64"/>
        <v>0</v>
      </c>
      <c r="X3051" s="429">
        <f t="shared" si="64"/>
        <v>0</v>
      </c>
      <c r="Y3051" s="429">
        <f t="shared" si="64"/>
        <v>0</v>
      </c>
      <c r="Z3051" s="429">
        <f t="shared" si="63"/>
        <v>0</v>
      </c>
      <c r="AA3051" s="429" t="s">
        <v>1296</v>
      </c>
    </row>
    <row r="3052" spans="1:27" x14ac:dyDescent="0.25">
      <c r="A3052" t="s">
        <v>149</v>
      </c>
      <c r="B3052" t="s">
        <v>186</v>
      </c>
      <c r="C3052" t="s">
        <v>1459</v>
      </c>
      <c r="D3052" t="s">
        <v>1384</v>
      </c>
      <c r="E3052" t="s">
        <v>1499</v>
      </c>
      <c r="F3052" t="s">
        <v>1293</v>
      </c>
      <c r="G3052">
        <v>35</v>
      </c>
      <c r="H3052" t="s">
        <v>1461</v>
      </c>
      <c r="I3052" t="s">
        <v>534</v>
      </c>
      <c r="J3052" t="s">
        <v>1478</v>
      </c>
      <c r="K3052" t="s">
        <v>1386</v>
      </c>
      <c r="L3052">
        <v>0</v>
      </c>
      <c r="M3052">
        <v>0</v>
      </c>
      <c r="N3052">
        <v>0</v>
      </c>
      <c r="O3052">
        <v>0</v>
      </c>
      <c r="P3052">
        <v>0</v>
      </c>
      <c r="Q3052">
        <v>0</v>
      </c>
      <c r="R3052" t="s">
        <v>531</v>
      </c>
      <c r="S3052" t="s">
        <v>531</v>
      </c>
      <c r="T3052" t="s">
        <v>531</v>
      </c>
      <c r="U3052" t="s">
        <v>531</v>
      </c>
      <c r="W3052" s="429">
        <f t="shared" si="64"/>
        <v>0</v>
      </c>
      <c r="X3052" s="429">
        <f t="shared" si="64"/>
        <v>0</v>
      </c>
      <c r="Y3052" s="429">
        <f t="shared" si="64"/>
        <v>0</v>
      </c>
      <c r="Z3052" s="429">
        <f t="shared" si="63"/>
        <v>0</v>
      </c>
      <c r="AA3052" s="429" t="s">
        <v>1296</v>
      </c>
    </row>
    <row r="3053" spans="1:27" x14ac:dyDescent="0.25">
      <c r="A3053" t="s">
        <v>149</v>
      </c>
      <c r="B3053" t="s">
        <v>186</v>
      </c>
      <c r="C3053" t="s">
        <v>1459</v>
      </c>
      <c r="D3053" t="s">
        <v>1384</v>
      </c>
      <c r="E3053" t="s">
        <v>1499</v>
      </c>
      <c r="F3053" t="s">
        <v>1293</v>
      </c>
      <c r="G3053">
        <v>35</v>
      </c>
      <c r="H3053" t="s">
        <v>1461</v>
      </c>
      <c r="I3053" t="s">
        <v>534</v>
      </c>
      <c r="J3053" t="s">
        <v>1478</v>
      </c>
      <c r="K3053" t="s">
        <v>1386</v>
      </c>
      <c r="L3053">
        <v>0</v>
      </c>
      <c r="M3053">
        <v>0</v>
      </c>
      <c r="N3053">
        <v>0</v>
      </c>
      <c r="O3053">
        <v>0</v>
      </c>
      <c r="P3053">
        <v>0</v>
      </c>
      <c r="Q3053">
        <v>0</v>
      </c>
      <c r="R3053" t="s">
        <v>531</v>
      </c>
      <c r="S3053" t="s">
        <v>531</v>
      </c>
      <c r="T3053" t="s">
        <v>531</v>
      </c>
      <c r="U3053" t="s">
        <v>531</v>
      </c>
      <c r="W3053" s="429">
        <f t="shared" si="64"/>
        <v>0</v>
      </c>
      <c r="X3053" s="429">
        <f t="shared" si="64"/>
        <v>0</v>
      </c>
      <c r="Y3053" s="429">
        <f t="shared" si="64"/>
        <v>0</v>
      </c>
      <c r="Z3053" s="429">
        <f t="shared" si="63"/>
        <v>0</v>
      </c>
      <c r="AA3053" s="429" t="s">
        <v>1296</v>
      </c>
    </row>
    <row r="3054" spans="1:27" x14ac:dyDescent="0.25">
      <c r="A3054" t="s">
        <v>149</v>
      </c>
      <c r="B3054" t="s">
        <v>186</v>
      </c>
      <c r="C3054" t="s">
        <v>1459</v>
      </c>
      <c r="D3054" t="s">
        <v>1384</v>
      </c>
      <c r="E3054" t="s">
        <v>1499</v>
      </c>
      <c r="F3054" t="s">
        <v>1293</v>
      </c>
      <c r="G3054">
        <v>35</v>
      </c>
      <c r="H3054" t="s">
        <v>1461</v>
      </c>
      <c r="I3054" t="s">
        <v>534</v>
      </c>
      <c r="J3054" t="s">
        <v>1478</v>
      </c>
      <c r="K3054" t="s">
        <v>1386</v>
      </c>
      <c r="L3054">
        <v>0</v>
      </c>
      <c r="M3054">
        <v>0</v>
      </c>
      <c r="N3054">
        <v>0</v>
      </c>
      <c r="O3054">
        <v>0</v>
      </c>
      <c r="P3054">
        <v>0</v>
      </c>
      <c r="Q3054">
        <v>0</v>
      </c>
      <c r="R3054" t="s">
        <v>531</v>
      </c>
      <c r="S3054" t="s">
        <v>531</v>
      </c>
      <c r="T3054" t="s">
        <v>531</v>
      </c>
      <c r="U3054" t="s">
        <v>531</v>
      </c>
      <c r="W3054" s="429">
        <f t="shared" si="64"/>
        <v>0</v>
      </c>
      <c r="X3054" s="429">
        <f t="shared" si="64"/>
        <v>0</v>
      </c>
      <c r="Y3054" s="429">
        <f t="shared" si="64"/>
        <v>0</v>
      </c>
      <c r="Z3054" s="429">
        <f t="shared" si="63"/>
        <v>0</v>
      </c>
      <c r="AA3054" s="429" t="s">
        <v>1296</v>
      </c>
    </row>
    <row r="3055" spans="1:27" x14ac:dyDescent="0.25">
      <c r="A3055" t="s">
        <v>149</v>
      </c>
      <c r="B3055" t="s">
        <v>186</v>
      </c>
      <c r="C3055" t="s">
        <v>1459</v>
      </c>
      <c r="D3055" t="s">
        <v>1384</v>
      </c>
      <c r="E3055" t="s">
        <v>1499</v>
      </c>
      <c r="F3055" t="s">
        <v>1293</v>
      </c>
      <c r="G3055">
        <v>35</v>
      </c>
      <c r="H3055" t="s">
        <v>1461</v>
      </c>
      <c r="I3055" t="s">
        <v>534</v>
      </c>
      <c r="J3055" t="s">
        <v>1478</v>
      </c>
      <c r="K3055" t="s">
        <v>1386</v>
      </c>
      <c r="L3055">
        <v>0</v>
      </c>
      <c r="M3055">
        <v>0</v>
      </c>
      <c r="N3055">
        <v>0</v>
      </c>
      <c r="O3055">
        <v>0</v>
      </c>
      <c r="P3055">
        <v>0</v>
      </c>
      <c r="Q3055">
        <v>0</v>
      </c>
      <c r="R3055" t="s">
        <v>531</v>
      </c>
      <c r="S3055" t="s">
        <v>531</v>
      </c>
      <c r="T3055" t="s">
        <v>531</v>
      </c>
      <c r="U3055" t="s">
        <v>531</v>
      </c>
      <c r="W3055" s="429">
        <f t="shared" si="64"/>
        <v>0</v>
      </c>
      <c r="X3055" s="429">
        <f t="shared" si="64"/>
        <v>0</v>
      </c>
      <c r="Y3055" s="429">
        <f t="shared" si="64"/>
        <v>0</v>
      </c>
      <c r="Z3055" s="429">
        <f t="shared" si="63"/>
        <v>0</v>
      </c>
      <c r="AA3055" s="429" t="s">
        <v>1296</v>
      </c>
    </row>
    <row r="3056" spans="1:27" x14ac:dyDescent="0.25">
      <c r="A3056" t="s">
        <v>149</v>
      </c>
      <c r="B3056" t="s">
        <v>186</v>
      </c>
      <c r="C3056" t="s">
        <v>1459</v>
      </c>
      <c r="D3056" t="s">
        <v>1384</v>
      </c>
      <c r="E3056" t="s">
        <v>1499</v>
      </c>
      <c r="F3056" t="s">
        <v>1293</v>
      </c>
      <c r="G3056">
        <v>35</v>
      </c>
      <c r="H3056" t="s">
        <v>1461</v>
      </c>
      <c r="I3056" t="s">
        <v>534</v>
      </c>
      <c r="J3056" t="s">
        <v>1478</v>
      </c>
      <c r="K3056" t="s">
        <v>1386</v>
      </c>
      <c r="L3056">
        <v>0</v>
      </c>
      <c r="M3056">
        <v>0</v>
      </c>
      <c r="N3056">
        <v>0</v>
      </c>
      <c r="O3056">
        <v>0</v>
      </c>
      <c r="P3056">
        <v>0</v>
      </c>
      <c r="Q3056">
        <v>0</v>
      </c>
      <c r="R3056" t="s">
        <v>531</v>
      </c>
      <c r="S3056" t="s">
        <v>531</v>
      </c>
      <c r="T3056" t="s">
        <v>531</v>
      </c>
      <c r="U3056" t="s">
        <v>531</v>
      </c>
      <c r="W3056" s="429">
        <f t="shared" si="64"/>
        <v>0</v>
      </c>
      <c r="X3056" s="429">
        <f t="shared" si="64"/>
        <v>0</v>
      </c>
      <c r="Y3056" s="429">
        <f t="shared" si="64"/>
        <v>0</v>
      </c>
      <c r="Z3056" s="429">
        <f t="shared" si="63"/>
        <v>0</v>
      </c>
      <c r="AA3056" s="429" t="s">
        <v>1296</v>
      </c>
    </row>
    <row r="3057" spans="1:27" x14ac:dyDescent="0.25">
      <c r="A3057" t="s">
        <v>149</v>
      </c>
      <c r="B3057" t="s">
        <v>186</v>
      </c>
      <c r="C3057" t="s">
        <v>1459</v>
      </c>
      <c r="D3057" t="s">
        <v>1384</v>
      </c>
      <c r="E3057" t="s">
        <v>1499</v>
      </c>
      <c r="F3057" t="s">
        <v>1293</v>
      </c>
      <c r="G3057">
        <v>35</v>
      </c>
      <c r="H3057" t="s">
        <v>1464</v>
      </c>
      <c r="I3057" t="s">
        <v>186</v>
      </c>
      <c r="J3057" t="s">
        <v>1478</v>
      </c>
      <c r="K3057" t="s">
        <v>1386</v>
      </c>
      <c r="L3057">
        <v>0</v>
      </c>
      <c r="M3057">
        <v>0</v>
      </c>
      <c r="N3057">
        <v>0</v>
      </c>
      <c r="O3057">
        <v>0</v>
      </c>
      <c r="P3057">
        <v>0</v>
      </c>
      <c r="Q3057">
        <v>0</v>
      </c>
      <c r="R3057" t="s">
        <v>531</v>
      </c>
      <c r="S3057" t="s">
        <v>531</v>
      </c>
      <c r="T3057" t="s">
        <v>531</v>
      </c>
      <c r="U3057" t="s">
        <v>531</v>
      </c>
      <c r="W3057" s="429">
        <f t="shared" si="64"/>
        <v>0</v>
      </c>
      <c r="X3057" s="429">
        <f t="shared" si="64"/>
        <v>0</v>
      </c>
      <c r="Y3057" s="429">
        <f t="shared" si="64"/>
        <v>0</v>
      </c>
      <c r="Z3057" s="429">
        <f t="shared" si="63"/>
        <v>0</v>
      </c>
      <c r="AA3057" s="429" t="s">
        <v>1296</v>
      </c>
    </row>
    <row r="3058" spans="1:27" x14ac:dyDescent="0.25">
      <c r="A3058" t="s">
        <v>149</v>
      </c>
      <c r="B3058" t="s">
        <v>186</v>
      </c>
      <c r="C3058" t="s">
        <v>1459</v>
      </c>
      <c r="D3058" t="s">
        <v>1384</v>
      </c>
      <c r="E3058" t="s">
        <v>1499</v>
      </c>
      <c r="F3058" t="s">
        <v>1293</v>
      </c>
      <c r="G3058">
        <v>35</v>
      </c>
      <c r="H3058" t="s">
        <v>1464</v>
      </c>
      <c r="I3058" t="s">
        <v>186</v>
      </c>
      <c r="J3058" t="s">
        <v>1478</v>
      </c>
      <c r="K3058" t="s">
        <v>1386</v>
      </c>
      <c r="L3058">
        <v>0</v>
      </c>
      <c r="M3058">
        <v>0</v>
      </c>
      <c r="N3058">
        <v>0</v>
      </c>
      <c r="O3058">
        <v>0</v>
      </c>
      <c r="P3058">
        <v>0</v>
      </c>
      <c r="Q3058">
        <v>0</v>
      </c>
      <c r="R3058" t="s">
        <v>531</v>
      </c>
      <c r="S3058" t="s">
        <v>531</v>
      </c>
      <c r="T3058" t="s">
        <v>531</v>
      </c>
      <c r="U3058" t="s">
        <v>531</v>
      </c>
      <c r="W3058" s="429">
        <f t="shared" si="64"/>
        <v>0</v>
      </c>
      <c r="X3058" s="429">
        <f t="shared" si="64"/>
        <v>0</v>
      </c>
      <c r="Y3058" s="429">
        <f t="shared" si="64"/>
        <v>0</v>
      </c>
      <c r="Z3058" s="429">
        <f t="shared" si="63"/>
        <v>0</v>
      </c>
      <c r="AA3058" s="429" t="s">
        <v>1296</v>
      </c>
    </row>
    <row r="3059" spans="1:27" x14ac:dyDescent="0.25">
      <c r="A3059" t="s">
        <v>149</v>
      </c>
      <c r="B3059" t="s">
        <v>186</v>
      </c>
      <c r="C3059" t="s">
        <v>1459</v>
      </c>
      <c r="D3059" t="s">
        <v>1384</v>
      </c>
      <c r="E3059" t="s">
        <v>1499</v>
      </c>
      <c r="F3059" t="s">
        <v>1293</v>
      </c>
      <c r="G3059">
        <v>35</v>
      </c>
      <c r="H3059" t="s">
        <v>1464</v>
      </c>
      <c r="I3059" t="s">
        <v>186</v>
      </c>
      <c r="J3059" t="s">
        <v>1478</v>
      </c>
      <c r="K3059" t="s">
        <v>1386</v>
      </c>
      <c r="L3059">
        <v>0</v>
      </c>
      <c r="M3059">
        <v>0</v>
      </c>
      <c r="N3059">
        <v>0</v>
      </c>
      <c r="O3059">
        <v>0</v>
      </c>
      <c r="P3059">
        <v>0</v>
      </c>
      <c r="Q3059">
        <v>0</v>
      </c>
      <c r="R3059" t="s">
        <v>531</v>
      </c>
      <c r="S3059" t="s">
        <v>531</v>
      </c>
      <c r="T3059" t="s">
        <v>531</v>
      </c>
      <c r="U3059" t="s">
        <v>531</v>
      </c>
      <c r="W3059" s="429">
        <f t="shared" si="64"/>
        <v>0</v>
      </c>
      <c r="X3059" s="429">
        <f t="shared" si="64"/>
        <v>0</v>
      </c>
      <c r="Y3059" s="429">
        <f t="shared" si="64"/>
        <v>0</v>
      </c>
      <c r="Z3059" s="429">
        <f t="shared" si="63"/>
        <v>0</v>
      </c>
      <c r="AA3059" s="429" t="s">
        <v>1296</v>
      </c>
    </row>
    <row r="3060" spans="1:27" x14ac:dyDescent="0.25">
      <c r="A3060" t="s">
        <v>149</v>
      </c>
      <c r="B3060" t="s">
        <v>186</v>
      </c>
      <c r="C3060" t="s">
        <v>1459</v>
      </c>
      <c r="D3060" t="s">
        <v>1384</v>
      </c>
      <c r="E3060" t="s">
        <v>1499</v>
      </c>
      <c r="F3060" t="s">
        <v>1293</v>
      </c>
      <c r="G3060">
        <v>35</v>
      </c>
      <c r="H3060" t="s">
        <v>1464</v>
      </c>
      <c r="I3060" t="s">
        <v>186</v>
      </c>
      <c r="J3060" t="s">
        <v>1478</v>
      </c>
      <c r="K3060" t="s">
        <v>1386</v>
      </c>
      <c r="L3060">
        <v>0</v>
      </c>
      <c r="M3060">
        <v>0</v>
      </c>
      <c r="N3060">
        <v>0</v>
      </c>
      <c r="O3060">
        <v>0</v>
      </c>
      <c r="P3060">
        <v>0</v>
      </c>
      <c r="Q3060">
        <v>0</v>
      </c>
      <c r="R3060" t="s">
        <v>531</v>
      </c>
      <c r="S3060" t="s">
        <v>531</v>
      </c>
      <c r="T3060" t="s">
        <v>531</v>
      </c>
      <c r="U3060" t="s">
        <v>531</v>
      </c>
      <c r="W3060" s="429">
        <f t="shared" si="64"/>
        <v>0</v>
      </c>
      <c r="X3060" s="429">
        <f t="shared" si="64"/>
        <v>0</v>
      </c>
      <c r="Y3060" s="429">
        <f t="shared" si="64"/>
        <v>0</v>
      </c>
      <c r="Z3060" s="429">
        <f t="shared" si="63"/>
        <v>0</v>
      </c>
      <c r="AA3060" s="429" t="s">
        <v>1296</v>
      </c>
    </row>
    <row r="3061" spans="1:27" x14ac:dyDescent="0.25">
      <c r="A3061" t="s">
        <v>149</v>
      </c>
      <c r="B3061" t="s">
        <v>186</v>
      </c>
      <c r="C3061" t="s">
        <v>1459</v>
      </c>
      <c r="D3061" t="s">
        <v>1384</v>
      </c>
      <c r="E3061" t="s">
        <v>1499</v>
      </c>
      <c r="F3061" t="s">
        <v>1293</v>
      </c>
      <c r="G3061">
        <v>35</v>
      </c>
      <c r="H3061" t="s">
        <v>1464</v>
      </c>
      <c r="I3061" t="s">
        <v>186</v>
      </c>
      <c r="J3061" t="s">
        <v>1478</v>
      </c>
      <c r="K3061" t="s">
        <v>1386</v>
      </c>
      <c r="L3061">
        <v>0</v>
      </c>
      <c r="M3061">
        <v>0</v>
      </c>
      <c r="N3061">
        <v>0</v>
      </c>
      <c r="O3061">
        <v>0</v>
      </c>
      <c r="P3061">
        <v>0</v>
      </c>
      <c r="Q3061">
        <v>0</v>
      </c>
      <c r="R3061" t="s">
        <v>531</v>
      </c>
      <c r="S3061" t="s">
        <v>531</v>
      </c>
      <c r="T3061" t="s">
        <v>531</v>
      </c>
      <c r="U3061" t="s">
        <v>531</v>
      </c>
      <c r="W3061" s="429">
        <f t="shared" si="64"/>
        <v>0</v>
      </c>
      <c r="X3061" s="429">
        <f t="shared" si="64"/>
        <v>0</v>
      </c>
      <c r="Y3061" s="429">
        <f t="shared" si="64"/>
        <v>0</v>
      </c>
      <c r="Z3061" s="429">
        <f t="shared" si="63"/>
        <v>0</v>
      </c>
      <c r="AA3061" s="429" t="s">
        <v>1296</v>
      </c>
    </row>
    <row r="3062" spans="1:27" x14ac:dyDescent="0.25">
      <c r="A3062" t="s">
        <v>149</v>
      </c>
      <c r="B3062" t="s">
        <v>186</v>
      </c>
      <c r="C3062" t="s">
        <v>1459</v>
      </c>
      <c r="D3062" t="s">
        <v>1384</v>
      </c>
      <c r="E3062" t="s">
        <v>1499</v>
      </c>
      <c r="F3062" t="s">
        <v>1293</v>
      </c>
      <c r="G3062">
        <v>35</v>
      </c>
      <c r="H3062" t="s">
        <v>1461</v>
      </c>
      <c r="I3062" t="s">
        <v>534</v>
      </c>
      <c r="J3062" t="s">
        <v>1478</v>
      </c>
      <c r="K3062" t="s">
        <v>1386</v>
      </c>
      <c r="L3062">
        <v>0</v>
      </c>
      <c r="M3062">
        <v>0</v>
      </c>
      <c r="N3062">
        <v>0</v>
      </c>
      <c r="O3062">
        <v>0</v>
      </c>
      <c r="P3062">
        <v>0</v>
      </c>
      <c r="Q3062">
        <v>0</v>
      </c>
      <c r="R3062" t="s">
        <v>531</v>
      </c>
      <c r="S3062" t="s">
        <v>531</v>
      </c>
      <c r="T3062" t="s">
        <v>531</v>
      </c>
      <c r="U3062" t="s">
        <v>531</v>
      </c>
      <c r="W3062" s="429">
        <f t="shared" si="64"/>
        <v>0</v>
      </c>
      <c r="X3062" s="429">
        <f t="shared" si="64"/>
        <v>0</v>
      </c>
      <c r="Y3062" s="429">
        <f t="shared" si="64"/>
        <v>0</v>
      </c>
      <c r="Z3062" s="429">
        <f t="shared" si="63"/>
        <v>0</v>
      </c>
      <c r="AA3062" s="429" t="s">
        <v>1296</v>
      </c>
    </row>
    <row r="3063" spans="1:27" x14ac:dyDescent="0.25">
      <c r="A3063" t="s">
        <v>149</v>
      </c>
      <c r="B3063" t="s">
        <v>186</v>
      </c>
      <c r="C3063" t="s">
        <v>1459</v>
      </c>
      <c r="D3063" t="s">
        <v>1384</v>
      </c>
      <c r="E3063" t="s">
        <v>1499</v>
      </c>
      <c r="F3063" t="s">
        <v>1293</v>
      </c>
      <c r="G3063">
        <v>35</v>
      </c>
      <c r="H3063" t="s">
        <v>1461</v>
      </c>
      <c r="I3063" t="s">
        <v>534</v>
      </c>
      <c r="J3063" t="s">
        <v>1478</v>
      </c>
      <c r="K3063" t="s">
        <v>1386</v>
      </c>
      <c r="L3063">
        <v>0</v>
      </c>
      <c r="M3063">
        <v>0</v>
      </c>
      <c r="N3063">
        <v>0</v>
      </c>
      <c r="O3063">
        <v>0</v>
      </c>
      <c r="P3063">
        <v>0</v>
      </c>
      <c r="Q3063">
        <v>0</v>
      </c>
      <c r="R3063" t="s">
        <v>531</v>
      </c>
      <c r="S3063" t="s">
        <v>531</v>
      </c>
      <c r="T3063" t="s">
        <v>531</v>
      </c>
      <c r="U3063" t="s">
        <v>531</v>
      </c>
      <c r="W3063" s="429">
        <f t="shared" si="64"/>
        <v>0</v>
      </c>
      <c r="X3063" s="429">
        <f t="shared" si="64"/>
        <v>0</v>
      </c>
      <c r="Y3063" s="429">
        <f t="shared" si="64"/>
        <v>0</v>
      </c>
      <c r="Z3063" s="429">
        <f t="shared" si="63"/>
        <v>0</v>
      </c>
      <c r="AA3063" s="429" t="s">
        <v>1296</v>
      </c>
    </row>
    <row r="3064" spans="1:27" x14ac:dyDescent="0.25">
      <c r="A3064" t="s">
        <v>149</v>
      </c>
      <c r="B3064" t="s">
        <v>186</v>
      </c>
      <c r="C3064" t="s">
        <v>1459</v>
      </c>
      <c r="D3064" t="s">
        <v>1384</v>
      </c>
      <c r="E3064" t="s">
        <v>1499</v>
      </c>
      <c r="F3064" t="s">
        <v>1293</v>
      </c>
      <c r="G3064">
        <v>35</v>
      </c>
      <c r="H3064" t="s">
        <v>1461</v>
      </c>
      <c r="I3064" t="s">
        <v>534</v>
      </c>
      <c r="J3064" t="s">
        <v>1478</v>
      </c>
      <c r="K3064" t="s">
        <v>1386</v>
      </c>
      <c r="L3064">
        <v>0</v>
      </c>
      <c r="M3064">
        <v>0</v>
      </c>
      <c r="N3064">
        <v>0</v>
      </c>
      <c r="O3064">
        <v>0</v>
      </c>
      <c r="P3064">
        <v>0</v>
      </c>
      <c r="Q3064">
        <v>0</v>
      </c>
      <c r="R3064" t="s">
        <v>531</v>
      </c>
      <c r="S3064" t="s">
        <v>531</v>
      </c>
      <c r="T3064" t="s">
        <v>531</v>
      </c>
      <c r="U3064" t="s">
        <v>531</v>
      </c>
      <c r="W3064" s="429">
        <f t="shared" si="64"/>
        <v>0</v>
      </c>
      <c r="X3064" s="429">
        <f t="shared" si="64"/>
        <v>0</v>
      </c>
      <c r="Y3064" s="429">
        <f t="shared" si="64"/>
        <v>0</v>
      </c>
      <c r="Z3064" s="429">
        <f t="shared" si="63"/>
        <v>0</v>
      </c>
      <c r="AA3064" s="429" t="s">
        <v>1296</v>
      </c>
    </row>
    <row r="3065" spans="1:27" x14ac:dyDescent="0.25">
      <c r="A3065" t="s">
        <v>149</v>
      </c>
      <c r="B3065" t="s">
        <v>186</v>
      </c>
      <c r="C3065" t="s">
        <v>1459</v>
      </c>
      <c r="D3065" t="s">
        <v>1384</v>
      </c>
      <c r="E3065" t="s">
        <v>1499</v>
      </c>
      <c r="F3065" t="s">
        <v>1293</v>
      </c>
      <c r="G3065">
        <v>35</v>
      </c>
      <c r="H3065" t="s">
        <v>1461</v>
      </c>
      <c r="I3065" t="s">
        <v>534</v>
      </c>
      <c r="J3065" t="s">
        <v>1478</v>
      </c>
      <c r="K3065" t="s">
        <v>1386</v>
      </c>
      <c r="L3065">
        <v>0</v>
      </c>
      <c r="M3065">
        <v>0</v>
      </c>
      <c r="N3065">
        <v>0</v>
      </c>
      <c r="O3065">
        <v>0</v>
      </c>
      <c r="P3065">
        <v>0</v>
      </c>
      <c r="Q3065">
        <v>0</v>
      </c>
      <c r="R3065" t="s">
        <v>531</v>
      </c>
      <c r="S3065" t="s">
        <v>531</v>
      </c>
      <c r="T3065" t="s">
        <v>531</v>
      </c>
      <c r="U3065" t="s">
        <v>531</v>
      </c>
      <c r="W3065" s="429">
        <f t="shared" si="64"/>
        <v>0</v>
      </c>
      <c r="X3065" s="429">
        <f t="shared" si="64"/>
        <v>0</v>
      </c>
      <c r="Y3065" s="429">
        <f t="shared" si="64"/>
        <v>0</v>
      </c>
      <c r="Z3065" s="429">
        <f t="shared" si="63"/>
        <v>0</v>
      </c>
      <c r="AA3065" s="429" t="s">
        <v>1296</v>
      </c>
    </row>
    <row r="3066" spans="1:27" x14ac:dyDescent="0.25">
      <c r="A3066" t="s">
        <v>149</v>
      </c>
      <c r="B3066" t="s">
        <v>186</v>
      </c>
      <c r="C3066" t="s">
        <v>1459</v>
      </c>
      <c r="D3066" t="s">
        <v>1384</v>
      </c>
      <c r="E3066" t="s">
        <v>1499</v>
      </c>
      <c r="F3066" t="s">
        <v>1293</v>
      </c>
      <c r="G3066">
        <v>35</v>
      </c>
      <c r="H3066" t="s">
        <v>1461</v>
      </c>
      <c r="I3066" t="s">
        <v>534</v>
      </c>
      <c r="J3066" t="s">
        <v>1478</v>
      </c>
      <c r="K3066" t="s">
        <v>1386</v>
      </c>
      <c r="L3066">
        <v>0</v>
      </c>
      <c r="M3066">
        <v>0</v>
      </c>
      <c r="N3066">
        <v>0</v>
      </c>
      <c r="O3066">
        <v>0</v>
      </c>
      <c r="P3066">
        <v>0</v>
      </c>
      <c r="Q3066">
        <v>0</v>
      </c>
      <c r="R3066" t="s">
        <v>531</v>
      </c>
      <c r="S3066" t="s">
        <v>531</v>
      </c>
      <c r="T3066" t="s">
        <v>531</v>
      </c>
      <c r="U3066" t="s">
        <v>531</v>
      </c>
      <c r="W3066" s="429">
        <f t="shared" si="64"/>
        <v>0</v>
      </c>
      <c r="X3066" s="429">
        <f t="shared" si="64"/>
        <v>0</v>
      </c>
      <c r="Y3066" s="429">
        <f t="shared" si="64"/>
        <v>0</v>
      </c>
      <c r="Z3066" s="429">
        <f t="shared" si="63"/>
        <v>0</v>
      </c>
      <c r="AA3066" s="429" t="s">
        <v>1296</v>
      </c>
    </row>
    <row r="3067" spans="1:27" x14ac:dyDescent="0.25">
      <c r="A3067" t="s">
        <v>149</v>
      </c>
      <c r="B3067" t="s">
        <v>186</v>
      </c>
      <c r="C3067" t="s">
        <v>1459</v>
      </c>
      <c r="D3067" t="s">
        <v>1384</v>
      </c>
      <c r="E3067" t="s">
        <v>1499</v>
      </c>
      <c r="F3067" t="s">
        <v>1293</v>
      </c>
      <c r="G3067">
        <v>35</v>
      </c>
      <c r="H3067" t="s">
        <v>1461</v>
      </c>
      <c r="I3067" t="s">
        <v>534</v>
      </c>
      <c r="J3067" t="s">
        <v>1478</v>
      </c>
      <c r="K3067" t="s">
        <v>1386</v>
      </c>
      <c r="L3067">
        <v>0</v>
      </c>
      <c r="M3067">
        <v>0</v>
      </c>
      <c r="N3067">
        <v>0</v>
      </c>
      <c r="O3067">
        <v>0</v>
      </c>
      <c r="P3067">
        <v>0</v>
      </c>
      <c r="Q3067">
        <v>0</v>
      </c>
      <c r="R3067" t="s">
        <v>531</v>
      </c>
      <c r="S3067" t="s">
        <v>531</v>
      </c>
      <c r="T3067" t="s">
        <v>531</v>
      </c>
      <c r="U3067" t="s">
        <v>531</v>
      </c>
      <c r="W3067" s="429">
        <f t="shared" si="64"/>
        <v>0</v>
      </c>
      <c r="X3067" s="429">
        <f t="shared" si="64"/>
        <v>0</v>
      </c>
      <c r="Y3067" s="429">
        <f t="shared" si="64"/>
        <v>0</v>
      </c>
      <c r="Z3067" s="429">
        <f t="shared" si="63"/>
        <v>0</v>
      </c>
      <c r="AA3067" s="429" t="s">
        <v>1296</v>
      </c>
    </row>
    <row r="3068" spans="1:27" x14ac:dyDescent="0.25">
      <c r="A3068" t="s">
        <v>149</v>
      </c>
      <c r="B3068" t="s">
        <v>186</v>
      </c>
      <c r="C3068" t="s">
        <v>1459</v>
      </c>
      <c r="D3068" t="s">
        <v>1384</v>
      </c>
      <c r="E3068" t="s">
        <v>1499</v>
      </c>
      <c r="F3068" t="s">
        <v>1293</v>
      </c>
      <c r="G3068">
        <v>35</v>
      </c>
      <c r="H3068" t="s">
        <v>1460</v>
      </c>
      <c r="I3068" t="s">
        <v>561</v>
      </c>
      <c r="J3068" t="s">
        <v>1478</v>
      </c>
      <c r="K3068" t="s">
        <v>1386</v>
      </c>
      <c r="L3068">
        <v>0</v>
      </c>
      <c r="M3068">
        <v>0</v>
      </c>
      <c r="N3068">
        <v>0</v>
      </c>
      <c r="O3068">
        <v>0</v>
      </c>
      <c r="P3068">
        <v>0</v>
      </c>
      <c r="Q3068">
        <v>0</v>
      </c>
      <c r="R3068" t="s">
        <v>531</v>
      </c>
      <c r="S3068" t="s">
        <v>531</v>
      </c>
      <c r="T3068" t="s">
        <v>531</v>
      </c>
      <c r="U3068" t="s">
        <v>531</v>
      </c>
      <c r="W3068" s="429">
        <f t="shared" si="64"/>
        <v>0</v>
      </c>
      <c r="X3068" s="429">
        <f t="shared" si="64"/>
        <v>0</v>
      </c>
      <c r="Y3068" s="429">
        <f t="shared" si="64"/>
        <v>0</v>
      </c>
      <c r="Z3068" s="429">
        <f t="shared" si="63"/>
        <v>0</v>
      </c>
      <c r="AA3068" s="429" t="s">
        <v>1296</v>
      </c>
    </row>
    <row r="3069" spans="1:27" x14ac:dyDescent="0.25">
      <c r="A3069" t="s">
        <v>149</v>
      </c>
      <c r="B3069" t="s">
        <v>186</v>
      </c>
      <c r="C3069" t="s">
        <v>1459</v>
      </c>
      <c r="D3069" t="s">
        <v>1384</v>
      </c>
      <c r="E3069" t="s">
        <v>1499</v>
      </c>
      <c r="F3069" t="s">
        <v>1293</v>
      </c>
      <c r="G3069">
        <v>35</v>
      </c>
      <c r="H3069" t="s">
        <v>1460</v>
      </c>
      <c r="I3069" t="s">
        <v>561</v>
      </c>
      <c r="J3069" t="s">
        <v>1478</v>
      </c>
      <c r="K3069" t="s">
        <v>1386</v>
      </c>
      <c r="L3069">
        <v>0</v>
      </c>
      <c r="M3069">
        <v>0</v>
      </c>
      <c r="N3069">
        <v>0</v>
      </c>
      <c r="O3069">
        <v>0</v>
      </c>
      <c r="P3069">
        <v>0</v>
      </c>
      <c r="Q3069">
        <v>0</v>
      </c>
      <c r="R3069" t="s">
        <v>531</v>
      </c>
      <c r="S3069" t="s">
        <v>531</v>
      </c>
      <c r="T3069" t="s">
        <v>531</v>
      </c>
      <c r="U3069" t="s">
        <v>531</v>
      </c>
      <c r="W3069" s="429">
        <f t="shared" si="64"/>
        <v>0</v>
      </c>
      <c r="X3069" s="429">
        <f t="shared" si="64"/>
        <v>0</v>
      </c>
      <c r="Y3069" s="429">
        <f t="shared" si="64"/>
        <v>0</v>
      </c>
      <c r="Z3069" s="429">
        <f t="shared" si="63"/>
        <v>0</v>
      </c>
      <c r="AA3069" s="429" t="s">
        <v>1296</v>
      </c>
    </row>
    <row r="3070" spans="1:27" x14ac:dyDescent="0.25">
      <c r="A3070" t="s">
        <v>149</v>
      </c>
      <c r="B3070" t="s">
        <v>186</v>
      </c>
      <c r="C3070" t="s">
        <v>1459</v>
      </c>
      <c r="D3070" t="s">
        <v>1384</v>
      </c>
      <c r="E3070" t="s">
        <v>1499</v>
      </c>
      <c r="F3070" t="s">
        <v>1293</v>
      </c>
      <c r="G3070">
        <v>35</v>
      </c>
      <c r="H3070" t="s">
        <v>1460</v>
      </c>
      <c r="I3070" t="s">
        <v>561</v>
      </c>
      <c r="J3070" t="s">
        <v>1478</v>
      </c>
      <c r="K3070" t="s">
        <v>1386</v>
      </c>
      <c r="L3070">
        <v>0</v>
      </c>
      <c r="M3070">
        <v>0</v>
      </c>
      <c r="N3070">
        <v>0</v>
      </c>
      <c r="O3070">
        <v>0</v>
      </c>
      <c r="P3070">
        <v>0</v>
      </c>
      <c r="Q3070">
        <v>0</v>
      </c>
      <c r="R3070" t="s">
        <v>531</v>
      </c>
      <c r="S3070" t="s">
        <v>531</v>
      </c>
      <c r="T3070" t="s">
        <v>531</v>
      </c>
      <c r="U3070" t="s">
        <v>531</v>
      </c>
      <c r="W3070" s="429">
        <f t="shared" si="64"/>
        <v>0</v>
      </c>
      <c r="X3070" s="429">
        <f t="shared" si="64"/>
        <v>0</v>
      </c>
      <c r="Y3070" s="429">
        <f t="shared" si="64"/>
        <v>0</v>
      </c>
      <c r="Z3070" s="429">
        <f t="shared" si="64"/>
        <v>0</v>
      </c>
      <c r="AA3070" s="429" t="s">
        <v>1296</v>
      </c>
    </row>
    <row r="3071" spans="1:27" x14ac:dyDescent="0.25">
      <c r="A3071" t="s">
        <v>149</v>
      </c>
      <c r="B3071" t="s">
        <v>186</v>
      </c>
      <c r="C3071" t="s">
        <v>1459</v>
      </c>
      <c r="D3071" t="s">
        <v>1384</v>
      </c>
      <c r="E3071" t="s">
        <v>1499</v>
      </c>
      <c r="F3071" t="s">
        <v>1293</v>
      </c>
      <c r="G3071">
        <v>35</v>
      </c>
      <c r="H3071" t="s">
        <v>1460</v>
      </c>
      <c r="I3071" t="s">
        <v>561</v>
      </c>
      <c r="J3071" t="s">
        <v>1478</v>
      </c>
      <c r="K3071" t="s">
        <v>1386</v>
      </c>
      <c r="L3071">
        <v>0</v>
      </c>
      <c r="M3071">
        <v>0</v>
      </c>
      <c r="N3071">
        <v>0</v>
      </c>
      <c r="O3071">
        <v>0</v>
      </c>
      <c r="P3071">
        <v>0</v>
      </c>
      <c r="Q3071">
        <v>0</v>
      </c>
      <c r="R3071" t="s">
        <v>531</v>
      </c>
      <c r="S3071" t="s">
        <v>531</v>
      </c>
      <c r="T3071" t="s">
        <v>531</v>
      </c>
      <c r="U3071" t="s">
        <v>531</v>
      </c>
      <c r="W3071" s="429">
        <f t="shared" ref="W3071:Z3134" si="65">IFERROR(R3071*1,0)</f>
        <v>0</v>
      </c>
      <c r="X3071" s="429">
        <f t="shared" si="65"/>
        <v>0</v>
      </c>
      <c r="Y3071" s="429">
        <f t="shared" si="65"/>
        <v>0</v>
      </c>
      <c r="Z3071" s="429">
        <f t="shared" si="65"/>
        <v>0</v>
      </c>
      <c r="AA3071" s="429" t="s">
        <v>1296</v>
      </c>
    </row>
    <row r="3072" spans="1:27" x14ac:dyDescent="0.25">
      <c r="A3072" t="s">
        <v>149</v>
      </c>
      <c r="B3072" t="s">
        <v>186</v>
      </c>
      <c r="C3072" t="s">
        <v>1459</v>
      </c>
      <c r="D3072" t="s">
        <v>1384</v>
      </c>
      <c r="E3072" t="s">
        <v>1499</v>
      </c>
      <c r="F3072" t="s">
        <v>1293</v>
      </c>
      <c r="G3072">
        <v>35</v>
      </c>
      <c r="H3072" t="s">
        <v>1460</v>
      </c>
      <c r="I3072" t="s">
        <v>561</v>
      </c>
      <c r="J3072" t="s">
        <v>1478</v>
      </c>
      <c r="K3072" t="s">
        <v>1386</v>
      </c>
      <c r="L3072">
        <v>0</v>
      </c>
      <c r="M3072">
        <v>0</v>
      </c>
      <c r="N3072">
        <v>0</v>
      </c>
      <c r="O3072">
        <v>0</v>
      </c>
      <c r="P3072">
        <v>0</v>
      </c>
      <c r="Q3072">
        <v>0</v>
      </c>
      <c r="R3072" t="s">
        <v>531</v>
      </c>
      <c r="S3072" t="s">
        <v>531</v>
      </c>
      <c r="T3072" t="s">
        <v>531</v>
      </c>
      <c r="U3072" t="s">
        <v>531</v>
      </c>
      <c r="W3072" s="429">
        <f t="shared" si="65"/>
        <v>0</v>
      </c>
      <c r="X3072" s="429">
        <f t="shared" si="65"/>
        <v>0</v>
      </c>
      <c r="Y3072" s="429">
        <f t="shared" si="65"/>
        <v>0</v>
      </c>
      <c r="Z3072" s="429">
        <f t="shared" si="65"/>
        <v>0</v>
      </c>
      <c r="AA3072" s="429" t="s">
        <v>1296</v>
      </c>
    </row>
    <row r="3073" spans="1:27" x14ac:dyDescent="0.25">
      <c r="A3073" t="s">
        <v>149</v>
      </c>
      <c r="B3073" t="s">
        <v>186</v>
      </c>
      <c r="C3073" t="s">
        <v>1459</v>
      </c>
      <c r="D3073" t="s">
        <v>1384</v>
      </c>
      <c r="E3073" t="s">
        <v>1499</v>
      </c>
      <c r="F3073" t="s">
        <v>1293</v>
      </c>
      <c r="G3073">
        <v>35</v>
      </c>
      <c r="H3073" t="s">
        <v>1464</v>
      </c>
      <c r="I3073" t="s">
        <v>186</v>
      </c>
      <c r="J3073" t="s">
        <v>1478</v>
      </c>
      <c r="K3073" t="s">
        <v>1386</v>
      </c>
      <c r="L3073">
        <v>0</v>
      </c>
      <c r="M3073">
        <v>0</v>
      </c>
      <c r="N3073">
        <v>0</v>
      </c>
      <c r="O3073">
        <v>0</v>
      </c>
      <c r="P3073">
        <v>0</v>
      </c>
      <c r="Q3073">
        <v>0</v>
      </c>
      <c r="R3073" t="s">
        <v>531</v>
      </c>
      <c r="S3073" t="s">
        <v>531</v>
      </c>
      <c r="T3073" t="s">
        <v>531</v>
      </c>
      <c r="U3073" t="s">
        <v>531</v>
      </c>
      <c r="W3073" s="429">
        <f t="shared" si="65"/>
        <v>0</v>
      </c>
      <c r="X3073" s="429">
        <f t="shared" si="65"/>
        <v>0</v>
      </c>
      <c r="Y3073" s="429">
        <f t="shared" si="65"/>
        <v>0</v>
      </c>
      <c r="Z3073" s="429">
        <f t="shared" si="65"/>
        <v>0</v>
      </c>
      <c r="AA3073" s="429" t="s">
        <v>1296</v>
      </c>
    </row>
    <row r="3074" spans="1:27" x14ac:dyDescent="0.25">
      <c r="A3074" t="s">
        <v>149</v>
      </c>
      <c r="B3074" t="s">
        <v>186</v>
      </c>
      <c r="C3074" t="s">
        <v>1459</v>
      </c>
      <c r="D3074" t="s">
        <v>1384</v>
      </c>
      <c r="E3074" t="s">
        <v>1499</v>
      </c>
      <c r="F3074" t="s">
        <v>1293</v>
      </c>
      <c r="G3074">
        <v>35</v>
      </c>
      <c r="H3074" t="s">
        <v>1464</v>
      </c>
      <c r="I3074" t="s">
        <v>186</v>
      </c>
      <c r="J3074" t="s">
        <v>1478</v>
      </c>
      <c r="K3074" t="s">
        <v>1386</v>
      </c>
      <c r="L3074">
        <v>0</v>
      </c>
      <c r="M3074">
        <v>0</v>
      </c>
      <c r="N3074">
        <v>0</v>
      </c>
      <c r="O3074">
        <v>0</v>
      </c>
      <c r="P3074">
        <v>0</v>
      </c>
      <c r="Q3074">
        <v>0</v>
      </c>
      <c r="R3074" t="s">
        <v>531</v>
      </c>
      <c r="S3074" t="s">
        <v>531</v>
      </c>
      <c r="T3074" t="s">
        <v>531</v>
      </c>
      <c r="U3074" t="s">
        <v>531</v>
      </c>
      <c r="W3074" s="429">
        <f t="shared" si="65"/>
        <v>0</v>
      </c>
      <c r="X3074" s="429">
        <f t="shared" si="65"/>
        <v>0</v>
      </c>
      <c r="Y3074" s="429">
        <f t="shared" si="65"/>
        <v>0</v>
      </c>
      <c r="Z3074" s="429">
        <f t="shared" si="65"/>
        <v>0</v>
      </c>
      <c r="AA3074" s="429" t="s">
        <v>1296</v>
      </c>
    </row>
    <row r="3075" spans="1:27" x14ac:dyDescent="0.25">
      <c r="A3075" t="s">
        <v>149</v>
      </c>
      <c r="B3075" t="s">
        <v>186</v>
      </c>
      <c r="C3075" t="s">
        <v>1459</v>
      </c>
      <c r="D3075" t="s">
        <v>1384</v>
      </c>
      <c r="E3075" t="s">
        <v>1499</v>
      </c>
      <c r="F3075" t="s">
        <v>1293</v>
      </c>
      <c r="G3075">
        <v>35</v>
      </c>
      <c r="H3075" t="s">
        <v>1464</v>
      </c>
      <c r="I3075" t="s">
        <v>186</v>
      </c>
      <c r="J3075" t="s">
        <v>1478</v>
      </c>
      <c r="K3075" t="s">
        <v>1386</v>
      </c>
      <c r="L3075">
        <v>0</v>
      </c>
      <c r="M3075">
        <v>0</v>
      </c>
      <c r="N3075">
        <v>0</v>
      </c>
      <c r="O3075">
        <v>0</v>
      </c>
      <c r="P3075">
        <v>0</v>
      </c>
      <c r="Q3075">
        <v>0</v>
      </c>
      <c r="R3075" t="s">
        <v>531</v>
      </c>
      <c r="S3075" t="s">
        <v>531</v>
      </c>
      <c r="T3075" t="s">
        <v>531</v>
      </c>
      <c r="U3075" t="s">
        <v>531</v>
      </c>
      <c r="W3075" s="429">
        <f t="shared" si="65"/>
        <v>0</v>
      </c>
      <c r="X3075" s="429">
        <f t="shared" si="65"/>
        <v>0</v>
      </c>
      <c r="Y3075" s="429">
        <f t="shared" si="65"/>
        <v>0</v>
      </c>
      <c r="Z3075" s="429">
        <f t="shared" si="65"/>
        <v>0</v>
      </c>
      <c r="AA3075" s="429" t="s">
        <v>1296</v>
      </c>
    </row>
    <row r="3076" spans="1:27" x14ac:dyDescent="0.25">
      <c r="A3076" t="s">
        <v>149</v>
      </c>
      <c r="B3076" t="s">
        <v>186</v>
      </c>
      <c r="C3076" t="s">
        <v>1459</v>
      </c>
      <c r="D3076" t="s">
        <v>1384</v>
      </c>
      <c r="E3076" t="s">
        <v>1499</v>
      </c>
      <c r="F3076" t="s">
        <v>1293</v>
      </c>
      <c r="G3076">
        <v>35</v>
      </c>
      <c r="H3076" t="s">
        <v>1464</v>
      </c>
      <c r="I3076" t="s">
        <v>186</v>
      </c>
      <c r="J3076" t="s">
        <v>1478</v>
      </c>
      <c r="K3076" t="s">
        <v>1386</v>
      </c>
      <c r="L3076">
        <v>0</v>
      </c>
      <c r="M3076">
        <v>0</v>
      </c>
      <c r="N3076">
        <v>0</v>
      </c>
      <c r="O3076">
        <v>0</v>
      </c>
      <c r="P3076">
        <v>0</v>
      </c>
      <c r="Q3076">
        <v>0</v>
      </c>
      <c r="R3076" t="s">
        <v>531</v>
      </c>
      <c r="S3076" t="s">
        <v>531</v>
      </c>
      <c r="T3076" t="s">
        <v>531</v>
      </c>
      <c r="U3076" t="s">
        <v>531</v>
      </c>
      <c r="W3076" s="429">
        <f t="shared" si="65"/>
        <v>0</v>
      </c>
      <c r="X3076" s="429">
        <f t="shared" si="65"/>
        <v>0</v>
      </c>
      <c r="Y3076" s="429">
        <f t="shared" si="65"/>
        <v>0</v>
      </c>
      <c r="Z3076" s="429">
        <f t="shared" si="65"/>
        <v>0</v>
      </c>
      <c r="AA3076" s="429" t="s">
        <v>1296</v>
      </c>
    </row>
    <row r="3077" spans="1:27" x14ac:dyDescent="0.25">
      <c r="A3077" t="s">
        <v>149</v>
      </c>
      <c r="B3077" t="s">
        <v>186</v>
      </c>
      <c r="C3077" t="s">
        <v>1459</v>
      </c>
      <c r="D3077" t="s">
        <v>1384</v>
      </c>
      <c r="E3077" t="s">
        <v>1499</v>
      </c>
      <c r="F3077" t="s">
        <v>1293</v>
      </c>
      <c r="G3077">
        <v>35</v>
      </c>
      <c r="H3077" t="s">
        <v>1464</v>
      </c>
      <c r="I3077" t="s">
        <v>186</v>
      </c>
      <c r="J3077" t="s">
        <v>1478</v>
      </c>
      <c r="K3077" t="s">
        <v>1386</v>
      </c>
      <c r="L3077">
        <v>0</v>
      </c>
      <c r="M3077">
        <v>0</v>
      </c>
      <c r="N3077">
        <v>0</v>
      </c>
      <c r="O3077">
        <v>0</v>
      </c>
      <c r="P3077">
        <v>0</v>
      </c>
      <c r="Q3077">
        <v>0</v>
      </c>
      <c r="R3077" t="s">
        <v>531</v>
      </c>
      <c r="S3077" t="s">
        <v>531</v>
      </c>
      <c r="T3077" t="s">
        <v>531</v>
      </c>
      <c r="U3077" t="s">
        <v>531</v>
      </c>
      <c r="W3077" s="429">
        <f t="shared" si="65"/>
        <v>0</v>
      </c>
      <c r="X3077" s="429">
        <f t="shared" si="65"/>
        <v>0</v>
      </c>
      <c r="Y3077" s="429">
        <f t="shared" si="65"/>
        <v>0</v>
      </c>
      <c r="Z3077" s="429">
        <f t="shared" si="65"/>
        <v>0</v>
      </c>
      <c r="AA3077" s="429" t="s">
        <v>1296</v>
      </c>
    </row>
    <row r="3078" spans="1:27" x14ac:dyDescent="0.25">
      <c r="A3078" t="s">
        <v>149</v>
      </c>
      <c r="B3078" t="s">
        <v>186</v>
      </c>
      <c r="C3078" t="s">
        <v>1459</v>
      </c>
      <c r="D3078" t="s">
        <v>1384</v>
      </c>
      <c r="E3078" t="s">
        <v>1499</v>
      </c>
      <c r="F3078" t="s">
        <v>1293</v>
      </c>
      <c r="G3078">
        <v>35</v>
      </c>
      <c r="H3078" t="s">
        <v>1464</v>
      </c>
      <c r="I3078" t="s">
        <v>186</v>
      </c>
      <c r="J3078" t="s">
        <v>1478</v>
      </c>
      <c r="K3078" t="s">
        <v>1386</v>
      </c>
      <c r="L3078">
        <v>0</v>
      </c>
      <c r="M3078">
        <v>0</v>
      </c>
      <c r="N3078">
        <v>0</v>
      </c>
      <c r="O3078">
        <v>0</v>
      </c>
      <c r="P3078">
        <v>0</v>
      </c>
      <c r="Q3078">
        <v>0</v>
      </c>
      <c r="R3078" t="s">
        <v>531</v>
      </c>
      <c r="S3078" t="s">
        <v>531</v>
      </c>
      <c r="T3078" t="s">
        <v>531</v>
      </c>
      <c r="U3078" t="s">
        <v>531</v>
      </c>
      <c r="W3078" s="429">
        <f t="shared" si="65"/>
        <v>0</v>
      </c>
      <c r="X3078" s="429">
        <f t="shared" si="65"/>
        <v>0</v>
      </c>
      <c r="Y3078" s="429">
        <f t="shared" si="65"/>
        <v>0</v>
      </c>
      <c r="Z3078" s="429">
        <f t="shared" si="65"/>
        <v>0</v>
      </c>
      <c r="AA3078" s="429" t="s">
        <v>1296</v>
      </c>
    </row>
    <row r="3079" spans="1:27" x14ac:dyDescent="0.25">
      <c r="A3079" t="s">
        <v>149</v>
      </c>
      <c r="B3079" t="s">
        <v>186</v>
      </c>
      <c r="C3079" t="s">
        <v>1459</v>
      </c>
      <c r="D3079" t="s">
        <v>1384</v>
      </c>
      <c r="E3079" t="s">
        <v>1499</v>
      </c>
      <c r="F3079" t="s">
        <v>1293</v>
      </c>
      <c r="G3079">
        <v>35</v>
      </c>
      <c r="H3079" t="s">
        <v>1464</v>
      </c>
      <c r="I3079" t="s">
        <v>186</v>
      </c>
      <c r="J3079" t="s">
        <v>1478</v>
      </c>
      <c r="K3079" t="s">
        <v>1386</v>
      </c>
      <c r="L3079">
        <v>0</v>
      </c>
      <c r="M3079">
        <v>0</v>
      </c>
      <c r="N3079">
        <v>0</v>
      </c>
      <c r="O3079">
        <v>0</v>
      </c>
      <c r="P3079">
        <v>0</v>
      </c>
      <c r="Q3079">
        <v>0</v>
      </c>
      <c r="R3079" t="s">
        <v>531</v>
      </c>
      <c r="S3079" t="s">
        <v>531</v>
      </c>
      <c r="T3079" t="s">
        <v>531</v>
      </c>
      <c r="U3079" t="s">
        <v>531</v>
      </c>
      <c r="W3079" s="429">
        <f t="shared" si="65"/>
        <v>0</v>
      </c>
      <c r="X3079" s="429">
        <f t="shared" si="65"/>
        <v>0</v>
      </c>
      <c r="Y3079" s="429">
        <f t="shared" si="65"/>
        <v>0</v>
      </c>
      <c r="Z3079" s="429">
        <f t="shared" si="65"/>
        <v>0</v>
      </c>
      <c r="AA3079" s="429" t="s">
        <v>1296</v>
      </c>
    </row>
    <row r="3080" spans="1:27" x14ac:dyDescent="0.25">
      <c r="A3080" t="s">
        <v>149</v>
      </c>
      <c r="B3080" t="s">
        <v>186</v>
      </c>
      <c r="C3080" t="s">
        <v>1459</v>
      </c>
      <c r="D3080" t="s">
        <v>1384</v>
      </c>
      <c r="E3080" t="s">
        <v>1499</v>
      </c>
      <c r="F3080" t="s">
        <v>1293</v>
      </c>
      <c r="G3080">
        <v>35</v>
      </c>
      <c r="H3080" t="s">
        <v>1464</v>
      </c>
      <c r="I3080" t="s">
        <v>186</v>
      </c>
      <c r="J3080" t="s">
        <v>1478</v>
      </c>
      <c r="K3080" t="s">
        <v>1386</v>
      </c>
      <c r="L3080">
        <v>0</v>
      </c>
      <c r="M3080">
        <v>0</v>
      </c>
      <c r="N3080">
        <v>0</v>
      </c>
      <c r="O3080">
        <v>0</v>
      </c>
      <c r="P3080">
        <v>0</v>
      </c>
      <c r="Q3080">
        <v>0</v>
      </c>
      <c r="R3080" t="s">
        <v>531</v>
      </c>
      <c r="S3080" t="s">
        <v>531</v>
      </c>
      <c r="T3080" t="s">
        <v>531</v>
      </c>
      <c r="U3080" t="s">
        <v>531</v>
      </c>
      <c r="W3080" s="429">
        <f t="shared" si="65"/>
        <v>0</v>
      </c>
      <c r="X3080" s="429">
        <f t="shared" si="65"/>
        <v>0</v>
      </c>
      <c r="Y3080" s="429">
        <f t="shared" si="65"/>
        <v>0</v>
      </c>
      <c r="Z3080" s="429">
        <f t="shared" si="65"/>
        <v>0</v>
      </c>
      <c r="AA3080" s="429" t="s">
        <v>1296</v>
      </c>
    </row>
    <row r="3081" spans="1:27" x14ac:dyDescent="0.25">
      <c r="A3081" t="s">
        <v>149</v>
      </c>
      <c r="B3081" t="s">
        <v>186</v>
      </c>
      <c r="C3081" t="s">
        <v>1459</v>
      </c>
      <c r="D3081" t="s">
        <v>1384</v>
      </c>
      <c r="E3081" t="s">
        <v>1499</v>
      </c>
      <c r="F3081" t="s">
        <v>1293</v>
      </c>
      <c r="G3081">
        <v>35</v>
      </c>
      <c r="H3081" t="s">
        <v>1464</v>
      </c>
      <c r="I3081" t="s">
        <v>186</v>
      </c>
      <c r="J3081" t="s">
        <v>1478</v>
      </c>
      <c r="K3081" t="s">
        <v>1386</v>
      </c>
      <c r="L3081">
        <v>0</v>
      </c>
      <c r="M3081">
        <v>0</v>
      </c>
      <c r="N3081">
        <v>0</v>
      </c>
      <c r="O3081">
        <v>0</v>
      </c>
      <c r="P3081">
        <v>0</v>
      </c>
      <c r="Q3081">
        <v>0</v>
      </c>
      <c r="R3081" t="s">
        <v>531</v>
      </c>
      <c r="S3081" t="s">
        <v>531</v>
      </c>
      <c r="T3081" t="s">
        <v>531</v>
      </c>
      <c r="U3081" t="s">
        <v>531</v>
      </c>
      <c r="W3081" s="429">
        <f t="shared" si="65"/>
        <v>0</v>
      </c>
      <c r="X3081" s="429">
        <f t="shared" si="65"/>
        <v>0</v>
      </c>
      <c r="Y3081" s="429">
        <f t="shared" si="65"/>
        <v>0</v>
      </c>
      <c r="Z3081" s="429">
        <f t="shared" si="65"/>
        <v>0</v>
      </c>
      <c r="AA3081" s="429" t="s">
        <v>1296</v>
      </c>
    </row>
    <row r="3082" spans="1:27" x14ac:dyDescent="0.25">
      <c r="A3082" t="s">
        <v>149</v>
      </c>
      <c r="B3082" t="s">
        <v>186</v>
      </c>
      <c r="C3082" t="s">
        <v>1459</v>
      </c>
      <c r="D3082" t="s">
        <v>1384</v>
      </c>
      <c r="E3082" t="s">
        <v>1499</v>
      </c>
      <c r="F3082" t="s">
        <v>1293</v>
      </c>
      <c r="G3082">
        <v>35</v>
      </c>
      <c r="H3082" t="s">
        <v>1464</v>
      </c>
      <c r="I3082" t="s">
        <v>186</v>
      </c>
      <c r="J3082" t="s">
        <v>1478</v>
      </c>
      <c r="K3082" t="s">
        <v>1386</v>
      </c>
      <c r="L3082">
        <v>0</v>
      </c>
      <c r="M3082">
        <v>0</v>
      </c>
      <c r="N3082">
        <v>0</v>
      </c>
      <c r="O3082">
        <v>0</v>
      </c>
      <c r="P3082">
        <v>0</v>
      </c>
      <c r="Q3082">
        <v>0</v>
      </c>
      <c r="R3082" t="s">
        <v>531</v>
      </c>
      <c r="S3082" t="s">
        <v>531</v>
      </c>
      <c r="T3082" t="s">
        <v>531</v>
      </c>
      <c r="U3082" t="s">
        <v>531</v>
      </c>
      <c r="W3082" s="429">
        <f t="shared" si="65"/>
        <v>0</v>
      </c>
      <c r="X3082" s="429">
        <f t="shared" si="65"/>
        <v>0</v>
      </c>
      <c r="Y3082" s="429">
        <f t="shared" si="65"/>
        <v>0</v>
      </c>
      <c r="Z3082" s="429">
        <f t="shared" si="65"/>
        <v>0</v>
      </c>
      <c r="AA3082" s="429" t="s">
        <v>1296</v>
      </c>
    </row>
    <row r="3083" spans="1:27" x14ac:dyDescent="0.25">
      <c r="A3083" t="s">
        <v>149</v>
      </c>
      <c r="B3083" t="s">
        <v>186</v>
      </c>
      <c r="C3083" t="s">
        <v>1459</v>
      </c>
      <c r="D3083" t="s">
        <v>1384</v>
      </c>
      <c r="E3083" t="s">
        <v>1499</v>
      </c>
      <c r="F3083" t="s">
        <v>1293</v>
      </c>
      <c r="G3083">
        <v>35</v>
      </c>
      <c r="H3083" t="s">
        <v>1464</v>
      </c>
      <c r="I3083" t="s">
        <v>186</v>
      </c>
      <c r="J3083" t="s">
        <v>1478</v>
      </c>
      <c r="K3083" t="s">
        <v>1386</v>
      </c>
      <c r="L3083">
        <v>0</v>
      </c>
      <c r="M3083">
        <v>0</v>
      </c>
      <c r="N3083">
        <v>0</v>
      </c>
      <c r="O3083">
        <v>0</v>
      </c>
      <c r="P3083">
        <v>0</v>
      </c>
      <c r="Q3083">
        <v>0</v>
      </c>
      <c r="R3083" t="s">
        <v>531</v>
      </c>
      <c r="S3083" t="s">
        <v>531</v>
      </c>
      <c r="T3083" t="s">
        <v>531</v>
      </c>
      <c r="U3083" t="s">
        <v>531</v>
      </c>
      <c r="W3083" s="429">
        <f t="shared" si="65"/>
        <v>0</v>
      </c>
      <c r="X3083" s="429">
        <f t="shared" si="65"/>
        <v>0</v>
      </c>
      <c r="Y3083" s="429">
        <f t="shared" si="65"/>
        <v>0</v>
      </c>
      <c r="Z3083" s="429">
        <f t="shared" si="65"/>
        <v>0</v>
      </c>
      <c r="AA3083" s="429" t="s">
        <v>1296</v>
      </c>
    </row>
    <row r="3084" spans="1:27" x14ac:dyDescent="0.25">
      <c r="A3084" t="s">
        <v>149</v>
      </c>
      <c r="B3084" t="s">
        <v>186</v>
      </c>
      <c r="C3084" t="s">
        <v>1459</v>
      </c>
      <c r="D3084" t="s">
        <v>1384</v>
      </c>
      <c r="E3084" t="s">
        <v>1499</v>
      </c>
      <c r="F3084" t="s">
        <v>1293</v>
      </c>
      <c r="G3084">
        <v>35</v>
      </c>
      <c r="H3084" t="s">
        <v>1464</v>
      </c>
      <c r="I3084" t="s">
        <v>186</v>
      </c>
      <c r="J3084" t="s">
        <v>1478</v>
      </c>
      <c r="K3084" t="s">
        <v>1386</v>
      </c>
      <c r="L3084">
        <v>0</v>
      </c>
      <c r="M3084">
        <v>0</v>
      </c>
      <c r="N3084">
        <v>0</v>
      </c>
      <c r="O3084">
        <v>0</v>
      </c>
      <c r="P3084">
        <v>0</v>
      </c>
      <c r="Q3084">
        <v>0</v>
      </c>
      <c r="R3084" t="s">
        <v>531</v>
      </c>
      <c r="S3084" t="s">
        <v>531</v>
      </c>
      <c r="T3084" t="s">
        <v>531</v>
      </c>
      <c r="U3084" t="s">
        <v>531</v>
      </c>
      <c r="W3084" s="429">
        <f t="shared" si="65"/>
        <v>0</v>
      </c>
      <c r="X3084" s="429">
        <f t="shared" si="65"/>
        <v>0</v>
      </c>
      <c r="Y3084" s="429">
        <f t="shared" si="65"/>
        <v>0</v>
      </c>
      <c r="Z3084" s="429">
        <f t="shared" si="65"/>
        <v>0</v>
      </c>
      <c r="AA3084" s="429" t="s">
        <v>1296</v>
      </c>
    </row>
    <row r="3085" spans="1:27" x14ac:dyDescent="0.25">
      <c r="A3085" t="s">
        <v>149</v>
      </c>
      <c r="B3085" t="s">
        <v>186</v>
      </c>
      <c r="C3085" t="s">
        <v>1459</v>
      </c>
      <c r="D3085" t="s">
        <v>1384</v>
      </c>
      <c r="E3085" t="s">
        <v>1499</v>
      </c>
      <c r="F3085" t="s">
        <v>1293</v>
      </c>
      <c r="G3085">
        <v>35</v>
      </c>
      <c r="H3085" t="s">
        <v>1464</v>
      </c>
      <c r="I3085" t="s">
        <v>186</v>
      </c>
      <c r="J3085" t="s">
        <v>1478</v>
      </c>
      <c r="K3085" t="s">
        <v>1386</v>
      </c>
      <c r="L3085">
        <v>0</v>
      </c>
      <c r="M3085">
        <v>0</v>
      </c>
      <c r="N3085">
        <v>0</v>
      </c>
      <c r="O3085">
        <v>0</v>
      </c>
      <c r="P3085">
        <v>0</v>
      </c>
      <c r="Q3085">
        <v>0</v>
      </c>
      <c r="R3085" t="s">
        <v>531</v>
      </c>
      <c r="S3085" t="s">
        <v>531</v>
      </c>
      <c r="T3085" t="s">
        <v>531</v>
      </c>
      <c r="U3085" t="s">
        <v>531</v>
      </c>
      <c r="W3085" s="429">
        <f t="shared" si="65"/>
        <v>0</v>
      </c>
      <c r="X3085" s="429">
        <f t="shared" si="65"/>
        <v>0</v>
      </c>
      <c r="Y3085" s="429">
        <f t="shared" si="65"/>
        <v>0</v>
      </c>
      <c r="Z3085" s="429">
        <f t="shared" si="65"/>
        <v>0</v>
      </c>
      <c r="AA3085" s="429" t="s">
        <v>1296</v>
      </c>
    </row>
    <row r="3086" spans="1:27" x14ac:dyDescent="0.25">
      <c r="A3086" t="s">
        <v>149</v>
      </c>
      <c r="B3086" t="s">
        <v>186</v>
      </c>
      <c r="C3086" t="s">
        <v>1459</v>
      </c>
      <c r="D3086" t="s">
        <v>1384</v>
      </c>
      <c r="E3086" t="s">
        <v>1499</v>
      </c>
      <c r="F3086" t="s">
        <v>1293</v>
      </c>
      <c r="G3086">
        <v>35</v>
      </c>
      <c r="H3086" t="s">
        <v>1461</v>
      </c>
      <c r="I3086" t="s">
        <v>534</v>
      </c>
      <c r="J3086" t="s">
        <v>1478</v>
      </c>
      <c r="K3086" t="s">
        <v>1386</v>
      </c>
      <c r="L3086">
        <v>0</v>
      </c>
      <c r="M3086">
        <v>0</v>
      </c>
      <c r="N3086">
        <v>0</v>
      </c>
      <c r="O3086">
        <v>0</v>
      </c>
      <c r="P3086">
        <v>0</v>
      </c>
      <c r="Q3086">
        <v>0</v>
      </c>
      <c r="R3086" t="s">
        <v>531</v>
      </c>
      <c r="S3086" t="s">
        <v>531</v>
      </c>
      <c r="T3086" t="s">
        <v>531</v>
      </c>
      <c r="U3086" t="s">
        <v>531</v>
      </c>
      <c r="W3086" s="429">
        <f t="shared" si="65"/>
        <v>0</v>
      </c>
      <c r="X3086" s="429">
        <f t="shared" si="65"/>
        <v>0</v>
      </c>
      <c r="Y3086" s="429">
        <f t="shared" si="65"/>
        <v>0</v>
      </c>
      <c r="Z3086" s="429">
        <f t="shared" si="65"/>
        <v>0</v>
      </c>
      <c r="AA3086" s="429" t="s">
        <v>1296</v>
      </c>
    </row>
    <row r="3087" spans="1:27" x14ac:dyDescent="0.25">
      <c r="A3087" t="s">
        <v>149</v>
      </c>
      <c r="B3087" t="s">
        <v>186</v>
      </c>
      <c r="C3087" t="s">
        <v>1459</v>
      </c>
      <c r="D3087" t="s">
        <v>1384</v>
      </c>
      <c r="E3087" t="s">
        <v>1499</v>
      </c>
      <c r="F3087" t="s">
        <v>1293</v>
      </c>
      <c r="G3087">
        <v>35</v>
      </c>
      <c r="H3087" t="s">
        <v>1461</v>
      </c>
      <c r="I3087" t="s">
        <v>534</v>
      </c>
      <c r="J3087" t="s">
        <v>1478</v>
      </c>
      <c r="K3087" t="s">
        <v>1386</v>
      </c>
      <c r="L3087">
        <v>0</v>
      </c>
      <c r="M3087">
        <v>0</v>
      </c>
      <c r="N3087">
        <v>0</v>
      </c>
      <c r="O3087">
        <v>0</v>
      </c>
      <c r="P3087">
        <v>0</v>
      </c>
      <c r="Q3087">
        <v>0</v>
      </c>
      <c r="R3087" t="s">
        <v>531</v>
      </c>
      <c r="S3087" t="s">
        <v>531</v>
      </c>
      <c r="T3087" t="s">
        <v>531</v>
      </c>
      <c r="U3087" t="s">
        <v>531</v>
      </c>
      <c r="W3087" s="429">
        <f t="shared" si="65"/>
        <v>0</v>
      </c>
      <c r="X3087" s="429">
        <f t="shared" si="65"/>
        <v>0</v>
      </c>
      <c r="Y3087" s="429">
        <f t="shared" si="65"/>
        <v>0</v>
      </c>
      <c r="Z3087" s="429">
        <f t="shared" si="65"/>
        <v>0</v>
      </c>
      <c r="AA3087" s="429" t="s">
        <v>1296</v>
      </c>
    </row>
    <row r="3088" spans="1:27" x14ac:dyDescent="0.25">
      <c r="A3088" t="s">
        <v>149</v>
      </c>
      <c r="B3088" t="s">
        <v>186</v>
      </c>
      <c r="C3088" t="s">
        <v>1459</v>
      </c>
      <c r="D3088" t="s">
        <v>1384</v>
      </c>
      <c r="E3088" t="s">
        <v>1499</v>
      </c>
      <c r="F3088" t="s">
        <v>1293</v>
      </c>
      <c r="G3088">
        <v>35</v>
      </c>
      <c r="H3088" t="s">
        <v>1461</v>
      </c>
      <c r="I3088" t="s">
        <v>534</v>
      </c>
      <c r="J3088" t="s">
        <v>1478</v>
      </c>
      <c r="K3088" t="s">
        <v>1386</v>
      </c>
      <c r="L3088">
        <v>0</v>
      </c>
      <c r="M3088">
        <v>0</v>
      </c>
      <c r="N3088">
        <v>0</v>
      </c>
      <c r="O3088">
        <v>0</v>
      </c>
      <c r="P3088">
        <v>0</v>
      </c>
      <c r="Q3088">
        <v>0</v>
      </c>
      <c r="R3088" t="s">
        <v>531</v>
      </c>
      <c r="S3088" t="s">
        <v>531</v>
      </c>
      <c r="T3088" t="s">
        <v>531</v>
      </c>
      <c r="U3088" t="s">
        <v>531</v>
      </c>
      <c r="W3088" s="429">
        <f t="shared" si="65"/>
        <v>0</v>
      </c>
      <c r="X3088" s="429">
        <f t="shared" si="65"/>
        <v>0</v>
      </c>
      <c r="Y3088" s="429">
        <f t="shared" si="65"/>
        <v>0</v>
      </c>
      <c r="Z3088" s="429">
        <f t="shared" si="65"/>
        <v>0</v>
      </c>
      <c r="AA3088" s="429" t="s">
        <v>1296</v>
      </c>
    </row>
    <row r="3089" spans="1:27" x14ac:dyDescent="0.25">
      <c r="A3089" t="s">
        <v>149</v>
      </c>
      <c r="B3089" t="s">
        <v>186</v>
      </c>
      <c r="C3089" t="s">
        <v>1459</v>
      </c>
      <c r="D3089" t="s">
        <v>1384</v>
      </c>
      <c r="E3089" t="s">
        <v>1499</v>
      </c>
      <c r="F3089" t="s">
        <v>1293</v>
      </c>
      <c r="G3089">
        <v>35</v>
      </c>
      <c r="H3089" t="s">
        <v>1461</v>
      </c>
      <c r="I3089" t="s">
        <v>534</v>
      </c>
      <c r="J3089" t="s">
        <v>1478</v>
      </c>
      <c r="K3089" t="s">
        <v>1386</v>
      </c>
      <c r="L3089">
        <v>0</v>
      </c>
      <c r="M3089">
        <v>0</v>
      </c>
      <c r="N3089">
        <v>0</v>
      </c>
      <c r="O3089">
        <v>0</v>
      </c>
      <c r="P3089">
        <v>0</v>
      </c>
      <c r="Q3089">
        <v>0</v>
      </c>
      <c r="R3089" t="s">
        <v>531</v>
      </c>
      <c r="S3089" t="s">
        <v>531</v>
      </c>
      <c r="T3089" t="s">
        <v>531</v>
      </c>
      <c r="U3089" t="s">
        <v>531</v>
      </c>
      <c r="W3089" s="429">
        <f t="shared" si="65"/>
        <v>0</v>
      </c>
      <c r="X3089" s="429">
        <f t="shared" si="65"/>
        <v>0</v>
      </c>
      <c r="Y3089" s="429">
        <f t="shared" si="65"/>
        <v>0</v>
      </c>
      <c r="Z3089" s="429">
        <f t="shared" si="65"/>
        <v>0</v>
      </c>
      <c r="AA3089" s="429" t="s">
        <v>1296</v>
      </c>
    </row>
    <row r="3090" spans="1:27" x14ac:dyDescent="0.25">
      <c r="A3090" t="s">
        <v>149</v>
      </c>
      <c r="B3090" t="s">
        <v>186</v>
      </c>
      <c r="C3090" t="s">
        <v>1459</v>
      </c>
      <c r="D3090" t="s">
        <v>1479</v>
      </c>
      <c r="E3090" t="s">
        <v>1499</v>
      </c>
      <c r="F3090" t="s">
        <v>1293</v>
      </c>
      <c r="G3090" t="s">
        <v>524</v>
      </c>
      <c r="H3090" t="s">
        <v>1464</v>
      </c>
      <c r="I3090" t="s">
        <v>186</v>
      </c>
      <c r="J3090" t="s">
        <v>1478</v>
      </c>
      <c r="K3090" t="s">
        <v>1386</v>
      </c>
      <c r="L3090">
        <v>14.40735846386896</v>
      </c>
      <c r="M3090">
        <v>2.6496291427804985</v>
      </c>
      <c r="N3090">
        <v>0</v>
      </c>
      <c r="O3090">
        <v>3.5486104590810247E-3</v>
      </c>
      <c r="P3090">
        <v>5.3229156886215372E-2</v>
      </c>
      <c r="Q3090">
        <v>5.3229156886215372E-2</v>
      </c>
      <c r="R3090" t="s">
        <v>531</v>
      </c>
      <c r="S3090" t="s">
        <v>531</v>
      </c>
      <c r="T3090" t="s">
        <v>531</v>
      </c>
      <c r="U3090" t="s">
        <v>531</v>
      </c>
      <c r="W3090" s="429">
        <f t="shared" si="65"/>
        <v>0</v>
      </c>
      <c r="X3090" s="429">
        <f t="shared" si="65"/>
        <v>0</v>
      </c>
      <c r="Y3090" s="429">
        <f t="shared" si="65"/>
        <v>0</v>
      </c>
      <c r="Z3090" s="429">
        <f t="shared" si="65"/>
        <v>0</v>
      </c>
      <c r="AA3090" s="429" t="s">
        <v>1296</v>
      </c>
    </row>
    <row r="3091" spans="1:27" x14ac:dyDescent="0.25">
      <c r="A3091" t="s">
        <v>149</v>
      </c>
      <c r="B3091" t="s">
        <v>186</v>
      </c>
      <c r="C3091" t="s">
        <v>1459</v>
      </c>
      <c r="D3091" t="s">
        <v>1480</v>
      </c>
      <c r="E3091" t="s">
        <v>1499</v>
      </c>
      <c r="F3091" t="s">
        <v>1293</v>
      </c>
      <c r="G3091" t="s">
        <v>524</v>
      </c>
      <c r="H3091" t="s">
        <v>1481</v>
      </c>
      <c r="I3091" t="s">
        <v>380</v>
      </c>
      <c r="J3091" t="s">
        <v>1478</v>
      </c>
      <c r="K3091" t="s">
        <v>1386</v>
      </c>
      <c r="L3091">
        <v>5.6000621654757659</v>
      </c>
      <c r="M3091">
        <v>0.29636811684091691</v>
      </c>
      <c r="N3091">
        <v>0</v>
      </c>
      <c r="O3091">
        <v>2.484027321356717E-3</v>
      </c>
      <c r="P3091">
        <v>0.11852358933330623</v>
      </c>
      <c r="Q3091">
        <v>0.11852358933330623</v>
      </c>
      <c r="R3091" t="s">
        <v>531</v>
      </c>
      <c r="S3091" t="s">
        <v>531</v>
      </c>
      <c r="T3091" t="s">
        <v>531</v>
      </c>
      <c r="U3091" t="s">
        <v>531</v>
      </c>
      <c r="W3091" s="429">
        <f t="shared" si="65"/>
        <v>0</v>
      </c>
      <c r="X3091" s="429">
        <f t="shared" si="65"/>
        <v>0</v>
      </c>
      <c r="Y3091" s="429">
        <f t="shared" si="65"/>
        <v>0</v>
      </c>
      <c r="Z3091" s="429">
        <f t="shared" si="65"/>
        <v>0</v>
      </c>
      <c r="AA3091" s="429" t="s">
        <v>1296</v>
      </c>
    </row>
    <row r="3092" spans="1:27" x14ac:dyDescent="0.25">
      <c r="A3092" t="s">
        <v>149</v>
      </c>
      <c r="B3092" t="s">
        <v>186</v>
      </c>
      <c r="C3092" t="s">
        <v>1459</v>
      </c>
      <c r="D3092" t="s">
        <v>1480</v>
      </c>
      <c r="E3092" t="s">
        <v>1499</v>
      </c>
      <c r="F3092" t="s">
        <v>1293</v>
      </c>
      <c r="G3092" t="s">
        <v>524</v>
      </c>
      <c r="H3092" t="s">
        <v>1481</v>
      </c>
      <c r="I3092" t="s">
        <v>380</v>
      </c>
      <c r="J3092" t="s">
        <v>1478</v>
      </c>
      <c r="K3092" t="s">
        <v>1386</v>
      </c>
      <c r="L3092">
        <v>3.4351140678980832</v>
      </c>
      <c r="M3092">
        <v>0.19795332010906982</v>
      </c>
      <c r="N3092">
        <v>0</v>
      </c>
      <c r="O3092">
        <v>1.6560182142378115E-3</v>
      </c>
      <c r="P3092">
        <v>7.91931567451582E-2</v>
      </c>
      <c r="Q3092">
        <v>7.91931567451582E-2</v>
      </c>
      <c r="R3092" t="s">
        <v>531</v>
      </c>
      <c r="S3092" t="s">
        <v>531</v>
      </c>
      <c r="T3092" t="s">
        <v>531</v>
      </c>
      <c r="U3092" t="s">
        <v>531</v>
      </c>
      <c r="W3092" s="429">
        <f t="shared" si="65"/>
        <v>0</v>
      </c>
      <c r="X3092" s="429">
        <f t="shared" si="65"/>
        <v>0</v>
      </c>
      <c r="Y3092" s="429">
        <f t="shared" si="65"/>
        <v>0</v>
      </c>
      <c r="Z3092" s="429">
        <f t="shared" si="65"/>
        <v>0</v>
      </c>
      <c r="AA3092" s="429" t="s">
        <v>1296</v>
      </c>
    </row>
    <row r="3093" spans="1:27" x14ac:dyDescent="0.25">
      <c r="A3093" t="s">
        <v>149</v>
      </c>
      <c r="B3093" t="s">
        <v>186</v>
      </c>
      <c r="C3093" t="s">
        <v>1459</v>
      </c>
      <c r="D3093" t="s">
        <v>1480</v>
      </c>
      <c r="E3093" t="s">
        <v>1499</v>
      </c>
      <c r="F3093" t="s">
        <v>1293</v>
      </c>
      <c r="G3093" t="s">
        <v>524</v>
      </c>
      <c r="H3093" t="s">
        <v>1481</v>
      </c>
      <c r="I3093" t="s">
        <v>380</v>
      </c>
      <c r="J3093" t="s">
        <v>1478</v>
      </c>
      <c r="K3093" t="s">
        <v>1386</v>
      </c>
      <c r="L3093">
        <v>6.5708437000650308E-2</v>
      </c>
      <c r="M3093">
        <v>3.8443279973377766E-4</v>
      </c>
      <c r="N3093">
        <v>0</v>
      </c>
      <c r="O3093">
        <v>5.9143507651350413E-5</v>
      </c>
      <c r="P3093">
        <v>1.5377311989351107E-3</v>
      </c>
      <c r="Q3093">
        <v>1.5377311989351107E-3</v>
      </c>
      <c r="R3093" t="s">
        <v>531</v>
      </c>
      <c r="S3093" t="s">
        <v>531</v>
      </c>
      <c r="T3093" t="s">
        <v>531</v>
      </c>
      <c r="U3093" t="s">
        <v>531</v>
      </c>
      <c r="W3093" s="429">
        <f t="shared" si="65"/>
        <v>0</v>
      </c>
      <c r="X3093" s="429">
        <f t="shared" si="65"/>
        <v>0</v>
      </c>
      <c r="Y3093" s="429">
        <f t="shared" si="65"/>
        <v>0</v>
      </c>
      <c r="Z3093" s="429">
        <f t="shared" si="65"/>
        <v>0</v>
      </c>
      <c r="AA3093" s="429" t="s">
        <v>1296</v>
      </c>
    </row>
    <row r="3094" spans="1:27" x14ac:dyDescent="0.25">
      <c r="A3094" t="s">
        <v>149</v>
      </c>
      <c r="B3094" t="s">
        <v>186</v>
      </c>
      <c r="C3094" t="s">
        <v>1459</v>
      </c>
      <c r="D3094" t="s">
        <v>1480</v>
      </c>
      <c r="E3094" t="s">
        <v>1499</v>
      </c>
      <c r="F3094" t="s">
        <v>1293</v>
      </c>
      <c r="G3094" t="s">
        <v>524</v>
      </c>
      <c r="H3094" t="s">
        <v>1481</v>
      </c>
      <c r="I3094" t="s">
        <v>380</v>
      </c>
      <c r="J3094" t="s">
        <v>1478</v>
      </c>
      <c r="K3094" t="s">
        <v>1386</v>
      </c>
      <c r="L3094">
        <v>0</v>
      </c>
      <c r="M3094">
        <v>0</v>
      </c>
      <c r="N3094">
        <v>0</v>
      </c>
      <c r="O3094">
        <v>0</v>
      </c>
      <c r="P3094">
        <v>0</v>
      </c>
      <c r="Q3094">
        <v>0</v>
      </c>
      <c r="R3094" t="s">
        <v>531</v>
      </c>
      <c r="S3094" t="s">
        <v>531</v>
      </c>
      <c r="T3094" t="s">
        <v>531</v>
      </c>
      <c r="U3094" t="s">
        <v>531</v>
      </c>
      <c r="W3094" s="429">
        <f t="shared" si="65"/>
        <v>0</v>
      </c>
      <c r="X3094" s="429">
        <f t="shared" si="65"/>
        <v>0</v>
      </c>
      <c r="Y3094" s="429">
        <f t="shared" si="65"/>
        <v>0</v>
      </c>
      <c r="Z3094" s="429">
        <f t="shared" si="65"/>
        <v>0</v>
      </c>
      <c r="AA3094" s="429" t="s">
        <v>1296</v>
      </c>
    </row>
    <row r="3095" spans="1:27" x14ac:dyDescent="0.25">
      <c r="A3095" t="s">
        <v>149</v>
      </c>
      <c r="B3095" t="s">
        <v>186</v>
      </c>
      <c r="C3095" t="s">
        <v>1459</v>
      </c>
      <c r="D3095" t="s">
        <v>1480</v>
      </c>
      <c r="E3095" t="s">
        <v>1499</v>
      </c>
      <c r="F3095" t="s">
        <v>1293</v>
      </c>
      <c r="G3095" t="s">
        <v>524</v>
      </c>
      <c r="H3095" t="s">
        <v>1481</v>
      </c>
      <c r="I3095" t="s">
        <v>380</v>
      </c>
      <c r="J3095" t="s">
        <v>1478</v>
      </c>
      <c r="K3095" t="s">
        <v>1386</v>
      </c>
      <c r="L3095">
        <v>0</v>
      </c>
      <c r="M3095">
        <v>0</v>
      </c>
      <c r="N3095">
        <v>0</v>
      </c>
      <c r="O3095">
        <v>0</v>
      </c>
      <c r="P3095">
        <v>0</v>
      </c>
      <c r="Q3095">
        <v>0</v>
      </c>
      <c r="R3095" t="s">
        <v>531</v>
      </c>
      <c r="S3095" t="s">
        <v>531</v>
      </c>
      <c r="T3095" t="s">
        <v>531</v>
      </c>
      <c r="U3095" t="s">
        <v>531</v>
      </c>
      <c r="W3095" s="429">
        <f t="shared" si="65"/>
        <v>0</v>
      </c>
      <c r="X3095" s="429">
        <f t="shared" si="65"/>
        <v>0</v>
      </c>
      <c r="Y3095" s="429">
        <f t="shared" si="65"/>
        <v>0</v>
      </c>
      <c r="Z3095" s="429">
        <f t="shared" si="65"/>
        <v>0</v>
      </c>
      <c r="AA3095" s="429" t="s">
        <v>1296</v>
      </c>
    </row>
    <row r="3096" spans="1:27" x14ac:dyDescent="0.25">
      <c r="A3096" t="s">
        <v>149</v>
      </c>
      <c r="B3096" t="s">
        <v>186</v>
      </c>
      <c r="C3096" t="s">
        <v>1459</v>
      </c>
      <c r="D3096" t="s">
        <v>1480</v>
      </c>
      <c r="E3096" t="s">
        <v>1499</v>
      </c>
      <c r="F3096" t="s">
        <v>1293</v>
      </c>
      <c r="G3096" t="s">
        <v>524</v>
      </c>
      <c r="H3096" t="s">
        <v>1461</v>
      </c>
      <c r="I3096" t="s">
        <v>534</v>
      </c>
      <c r="J3096" t="s">
        <v>1478</v>
      </c>
      <c r="K3096" t="s">
        <v>1386</v>
      </c>
      <c r="L3096">
        <v>3.6668974743837257</v>
      </c>
      <c r="M3096">
        <v>2.4840273213567174</v>
      </c>
      <c r="N3096">
        <v>0</v>
      </c>
      <c r="O3096">
        <v>0</v>
      </c>
      <c r="P3096">
        <v>0</v>
      </c>
      <c r="Q3096">
        <v>0</v>
      </c>
      <c r="R3096" t="s">
        <v>531</v>
      </c>
      <c r="S3096" t="s">
        <v>531</v>
      </c>
      <c r="T3096" t="s">
        <v>531</v>
      </c>
      <c r="U3096" t="s">
        <v>531</v>
      </c>
      <c r="W3096" s="429">
        <f t="shared" si="65"/>
        <v>0</v>
      </c>
      <c r="X3096" s="429">
        <f t="shared" si="65"/>
        <v>0</v>
      </c>
      <c r="Y3096" s="429">
        <f t="shared" si="65"/>
        <v>0</v>
      </c>
      <c r="Z3096" s="429">
        <f t="shared" si="65"/>
        <v>0</v>
      </c>
      <c r="AA3096" s="429" t="s">
        <v>1296</v>
      </c>
    </row>
    <row r="3097" spans="1:27" x14ac:dyDescent="0.25">
      <c r="A3097" t="s">
        <v>149</v>
      </c>
      <c r="B3097" t="s">
        <v>186</v>
      </c>
      <c r="C3097" t="s">
        <v>1459</v>
      </c>
      <c r="D3097" t="s">
        <v>1480</v>
      </c>
      <c r="E3097" t="s">
        <v>1499</v>
      </c>
      <c r="F3097" t="s">
        <v>1293</v>
      </c>
      <c r="G3097" t="s">
        <v>524</v>
      </c>
      <c r="H3097" t="s">
        <v>1461</v>
      </c>
      <c r="I3097" t="s">
        <v>534</v>
      </c>
      <c r="J3097" t="s">
        <v>1478</v>
      </c>
      <c r="K3097" t="s">
        <v>1386</v>
      </c>
      <c r="L3097">
        <v>2.7797448596134697</v>
      </c>
      <c r="M3097">
        <v>2.4840273213567174</v>
      </c>
      <c r="N3097">
        <v>0</v>
      </c>
      <c r="O3097">
        <v>0</v>
      </c>
      <c r="P3097">
        <v>0</v>
      </c>
      <c r="Q3097">
        <v>0</v>
      </c>
      <c r="R3097" t="s">
        <v>531</v>
      </c>
      <c r="S3097" t="s">
        <v>531</v>
      </c>
      <c r="T3097" t="s">
        <v>531</v>
      </c>
      <c r="U3097" t="s">
        <v>531</v>
      </c>
      <c r="W3097" s="429">
        <f t="shared" si="65"/>
        <v>0</v>
      </c>
      <c r="X3097" s="429">
        <f t="shared" si="65"/>
        <v>0</v>
      </c>
      <c r="Y3097" s="429">
        <f t="shared" si="65"/>
        <v>0</v>
      </c>
      <c r="Z3097" s="429">
        <f t="shared" si="65"/>
        <v>0</v>
      </c>
      <c r="AA3097" s="429" t="s">
        <v>1296</v>
      </c>
    </row>
    <row r="3098" spans="1:27" x14ac:dyDescent="0.25">
      <c r="A3098" t="s">
        <v>149</v>
      </c>
      <c r="B3098" t="s">
        <v>186</v>
      </c>
      <c r="C3098" t="s">
        <v>1459</v>
      </c>
      <c r="D3098" t="s">
        <v>1480</v>
      </c>
      <c r="E3098" t="s">
        <v>1499</v>
      </c>
      <c r="F3098" t="s">
        <v>1293</v>
      </c>
      <c r="G3098" t="s">
        <v>524</v>
      </c>
      <c r="H3098" t="s">
        <v>1461</v>
      </c>
      <c r="I3098" t="s">
        <v>534</v>
      </c>
      <c r="J3098" t="s">
        <v>1478</v>
      </c>
      <c r="K3098" t="s">
        <v>1386</v>
      </c>
      <c r="L3098">
        <v>5.9143507651350416E-2</v>
      </c>
      <c r="M3098">
        <v>5.9143507651350416E-2</v>
      </c>
      <c r="N3098">
        <v>0</v>
      </c>
      <c r="O3098">
        <v>0</v>
      </c>
      <c r="P3098">
        <v>0</v>
      </c>
      <c r="Q3098">
        <v>0</v>
      </c>
      <c r="R3098" t="s">
        <v>531</v>
      </c>
      <c r="S3098" t="s">
        <v>531</v>
      </c>
      <c r="T3098" t="s">
        <v>531</v>
      </c>
      <c r="U3098" t="s">
        <v>531</v>
      </c>
      <c r="W3098" s="429">
        <f t="shared" si="65"/>
        <v>0</v>
      </c>
      <c r="X3098" s="429">
        <f t="shared" si="65"/>
        <v>0</v>
      </c>
      <c r="Y3098" s="429">
        <f t="shared" si="65"/>
        <v>0</v>
      </c>
      <c r="Z3098" s="429">
        <f t="shared" si="65"/>
        <v>0</v>
      </c>
      <c r="AA3098" s="429" t="s">
        <v>1296</v>
      </c>
    </row>
    <row r="3099" spans="1:27" x14ac:dyDescent="0.25">
      <c r="A3099" t="s">
        <v>149</v>
      </c>
      <c r="B3099" t="s">
        <v>186</v>
      </c>
      <c r="C3099" t="s">
        <v>1459</v>
      </c>
      <c r="D3099" t="s">
        <v>1480</v>
      </c>
      <c r="E3099" t="s">
        <v>1499</v>
      </c>
      <c r="F3099" t="s">
        <v>1293</v>
      </c>
      <c r="G3099" t="s">
        <v>524</v>
      </c>
      <c r="H3099" t="s">
        <v>1461</v>
      </c>
      <c r="I3099" t="s">
        <v>534</v>
      </c>
      <c r="J3099" t="s">
        <v>1478</v>
      </c>
      <c r="K3099" t="s">
        <v>1386</v>
      </c>
      <c r="L3099">
        <v>0</v>
      </c>
      <c r="M3099">
        <v>0</v>
      </c>
      <c r="N3099">
        <v>0</v>
      </c>
      <c r="O3099">
        <v>0</v>
      </c>
      <c r="P3099">
        <v>0</v>
      </c>
      <c r="Q3099">
        <v>0</v>
      </c>
      <c r="R3099" t="s">
        <v>531</v>
      </c>
      <c r="S3099" t="s">
        <v>531</v>
      </c>
      <c r="T3099" t="s">
        <v>531</v>
      </c>
      <c r="U3099" t="s">
        <v>531</v>
      </c>
      <c r="W3099" s="429">
        <f t="shared" si="65"/>
        <v>0</v>
      </c>
      <c r="X3099" s="429">
        <f t="shared" si="65"/>
        <v>0</v>
      </c>
      <c r="Y3099" s="429">
        <f t="shared" si="65"/>
        <v>0</v>
      </c>
      <c r="Z3099" s="429">
        <f t="shared" si="65"/>
        <v>0</v>
      </c>
      <c r="AA3099" s="429" t="s">
        <v>1296</v>
      </c>
    </row>
    <row r="3100" spans="1:27" x14ac:dyDescent="0.25">
      <c r="A3100" t="s">
        <v>149</v>
      </c>
      <c r="B3100" t="s">
        <v>186</v>
      </c>
      <c r="C3100" t="s">
        <v>1459</v>
      </c>
      <c r="D3100" t="s">
        <v>1480</v>
      </c>
      <c r="E3100" t="s">
        <v>1499</v>
      </c>
      <c r="F3100" t="s">
        <v>1293</v>
      </c>
      <c r="G3100" t="s">
        <v>524</v>
      </c>
      <c r="H3100" t="s">
        <v>1461</v>
      </c>
      <c r="I3100" t="s">
        <v>534</v>
      </c>
      <c r="J3100" t="s">
        <v>1478</v>
      </c>
      <c r="K3100" t="s">
        <v>1386</v>
      </c>
      <c r="L3100">
        <v>0</v>
      </c>
      <c r="M3100">
        <v>0</v>
      </c>
      <c r="N3100">
        <v>0</v>
      </c>
      <c r="O3100">
        <v>0</v>
      </c>
      <c r="P3100">
        <v>0</v>
      </c>
      <c r="Q3100">
        <v>0</v>
      </c>
      <c r="R3100" t="s">
        <v>531</v>
      </c>
      <c r="S3100" t="s">
        <v>531</v>
      </c>
      <c r="T3100" t="s">
        <v>531</v>
      </c>
      <c r="U3100" t="s">
        <v>531</v>
      </c>
      <c r="W3100" s="429">
        <f t="shared" si="65"/>
        <v>0</v>
      </c>
      <c r="X3100" s="429">
        <f t="shared" si="65"/>
        <v>0</v>
      </c>
      <c r="Y3100" s="429">
        <f t="shared" si="65"/>
        <v>0</v>
      </c>
      <c r="Z3100" s="429">
        <f t="shared" si="65"/>
        <v>0</v>
      </c>
      <c r="AA3100" s="429" t="s">
        <v>1296</v>
      </c>
    </row>
    <row r="3101" spans="1:27" x14ac:dyDescent="0.25">
      <c r="A3101" t="s">
        <v>149</v>
      </c>
      <c r="B3101" t="s">
        <v>186</v>
      </c>
      <c r="C3101" t="s">
        <v>1459</v>
      </c>
      <c r="D3101" t="s">
        <v>1480</v>
      </c>
      <c r="E3101" t="s">
        <v>1499</v>
      </c>
      <c r="F3101" t="s">
        <v>1293</v>
      </c>
      <c r="G3101" t="s">
        <v>524</v>
      </c>
      <c r="H3101" t="s">
        <v>1461</v>
      </c>
      <c r="I3101" t="s">
        <v>534</v>
      </c>
      <c r="J3101" t="s">
        <v>1478</v>
      </c>
      <c r="K3101" t="s">
        <v>1386</v>
      </c>
      <c r="L3101">
        <v>0</v>
      </c>
      <c r="M3101">
        <v>0</v>
      </c>
      <c r="N3101">
        <v>0</v>
      </c>
      <c r="O3101">
        <v>0</v>
      </c>
      <c r="P3101">
        <v>0</v>
      </c>
      <c r="Q3101">
        <v>0</v>
      </c>
      <c r="R3101" t="s">
        <v>531</v>
      </c>
      <c r="S3101" t="s">
        <v>531</v>
      </c>
      <c r="T3101" t="s">
        <v>531</v>
      </c>
      <c r="U3101" t="s">
        <v>531</v>
      </c>
      <c r="W3101" s="429">
        <f t="shared" si="65"/>
        <v>0</v>
      </c>
      <c r="X3101" s="429">
        <f t="shared" si="65"/>
        <v>0</v>
      </c>
      <c r="Y3101" s="429">
        <f t="shared" si="65"/>
        <v>0</v>
      </c>
      <c r="Z3101" s="429">
        <f t="shared" si="65"/>
        <v>0</v>
      </c>
      <c r="AA3101" s="429" t="s">
        <v>1296</v>
      </c>
    </row>
    <row r="3102" spans="1:27" x14ac:dyDescent="0.25">
      <c r="A3102" t="s">
        <v>149</v>
      </c>
      <c r="B3102" t="s">
        <v>186</v>
      </c>
      <c r="C3102" t="s">
        <v>1459</v>
      </c>
      <c r="D3102" t="s">
        <v>1480</v>
      </c>
      <c r="E3102" t="s">
        <v>1499</v>
      </c>
      <c r="F3102" t="s">
        <v>1293</v>
      </c>
      <c r="G3102" t="s">
        <v>524</v>
      </c>
      <c r="H3102" t="s">
        <v>1461</v>
      </c>
      <c r="I3102" t="s">
        <v>534</v>
      </c>
      <c r="J3102" t="s">
        <v>1478</v>
      </c>
      <c r="K3102" t="s">
        <v>1386</v>
      </c>
      <c r="L3102">
        <v>0</v>
      </c>
      <c r="M3102">
        <v>0</v>
      </c>
      <c r="N3102">
        <v>0</v>
      </c>
      <c r="O3102">
        <v>0</v>
      </c>
      <c r="P3102">
        <v>0</v>
      </c>
      <c r="Q3102">
        <v>0</v>
      </c>
      <c r="R3102" t="s">
        <v>531</v>
      </c>
      <c r="S3102" t="s">
        <v>531</v>
      </c>
      <c r="T3102" t="s">
        <v>531</v>
      </c>
      <c r="U3102" t="s">
        <v>531</v>
      </c>
      <c r="W3102" s="429">
        <f t="shared" si="65"/>
        <v>0</v>
      </c>
      <c r="X3102" s="429">
        <f t="shared" si="65"/>
        <v>0</v>
      </c>
      <c r="Y3102" s="429">
        <f t="shared" si="65"/>
        <v>0</v>
      </c>
      <c r="Z3102" s="429">
        <f t="shared" si="65"/>
        <v>0</v>
      </c>
      <c r="AA3102" s="429" t="s">
        <v>1296</v>
      </c>
    </row>
    <row r="3103" spans="1:27" x14ac:dyDescent="0.25">
      <c r="A3103" t="s">
        <v>149</v>
      </c>
      <c r="B3103" t="s">
        <v>186</v>
      </c>
      <c r="C3103" t="s">
        <v>1459</v>
      </c>
      <c r="D3103" t="s">
        <v>1480</v>
      </c>
      <c r="E3103" t="s">
        <v>1499</v>
      </c>
      <c r="F3103" t="s">
        <v>1293</v>
      </c>
      <c r="G3103" t="s">
        <v>524</v>
      </c>
      <c r="H3103" t="s">
        <v>1461</v>
      </c>
      <c r="I3103" t="s">
        <v>534</v>
      </c>
      <c r="J3103" t="s">
        <v>1478</v>
      </c>
      <c r="K3103" t="s">
        <v>1386</v>
      </c>
      <c r="L3103">
        <v>0</v>
      </c>
      <c r="M3103">
        <v>0</v>
      </c>
      <c r="N3103">
        <v>0</v>
      </c>
      <c r="O3103">
        <v>0</v>
      </c>
      <c r="P3103">
        <v>0</v>
      </c>
      <c r="Q3103">
        <v>0</v>
      </c>
      <c r="R3103" t="s">
        <v>531</v>
      </c>
      <c r="S3103" t="s">
        <v>531</v>
      </c>
      <c r="T3103" t="s">
        <v>531</v>
      </c>
      <c r="U3103" t="s">
        <v>531</v>
      </c>
      <c r="W3103" s="429">
        <f t="shared" si="65"/>
        <v>0</v>
      </c>
      <c r="X3103" s="429">
        <f t="shared" si="65"/>
        <v>0</v>
      </c>
      <c r="Y3103" s="429">
        <f t="shared" si="65"/>
        <v>0</v>
      </c>
      <c r="Z3103" s="429">
        <f t="shared" si="65"/>
        <v>0</v>
      </c>
      <c r="AA3103" s="429" t="s">
        <v>1296</v>
      </c>
    </row>
    <row r="3104" spans="1:27" x14ac:dyDescent="0.25">
      <c r="A3104" t="s">
        <v>149</v>
      </c>
      <c r="B3104" t="s">
        <v>186</v>
      </c>
      <c r="C3104" t="s">
        <v>1459</v>
      </c>
      <c r="D3104" t="s">
        <v>1480</v>
      </c>
      <c r="E3104" t="s">
        <v>1499</v>
      </c>
      <c r="F3104" t="s">
        <v>1293</v>
      </c>
      <c r="G3104" t="s">
        <v>524</v>
      </c>
      <c r="H3104" t="s">
        <v>1461</v>
      </c>
      <c r="I3104" t="s">
        <v>534</v>
      </c>
      <c r="J3104" t="s">
        <v>1478</v>
      </c>
      <c r="K3104" t="s">
        <v>1386</v>
      </c>
      <c r="L3104">
        <v>0</v>
      </c>
      <c r="M3104">
        <v>5.6186332268782895</v>
      </c>
      <c r="N3104">
        <v>0</v>
      </c>
      <c r="O3104">
        <v>0</v>
      </c>
      <c r="P3104">
        <v>0</v>
      </c>
      <c r="Q3104">
        <v>0</v>
      </c>
      <c r="R3104" t="s">
        <v>531</v>
      </c>
      <c r="S3104" t="s">
        <v>531</v>
      </c>
      <c r="T3104" t="s">
        <v>531</v>
      </c>
      <c r="U3104" t="s">
        <v>531</v>
      </c>
      <c r="W3104" s="429">
        <f t="shared" si="65"/>
        <v>0</v>
      </c>
      <c r="X3104" s="429">
        <f t="shared" si="65"/>
        <v>0</v>
      </c>
      <c r="Y3104" s="429">
        <f t="shared" si="65"/>
        <v>0</v>
      </c>
      <c r="Z3104" s="429">
        <f t="shared" si="65"/>
        <v>0</v>
      </c>
      <c r="AA3104" s="429" t="s">
        <v>1296</v>
      </c>
    </row>
    <row r="3105" spans="1:27" x14ac:dyDescent="0.25">
      <c r="A3105" t="s">
        <v>149</v>
      </c>
      <c r="B3105" t="s">
        <v>186</v>
      </c>
      <c r="C3105" t="s">
        <v>1459</v>
      </c>
      <c r="D3105" t="s">
        <v>1480</v>
      </c>
      <c r="E3105" t="s">
        <v>1499</v>
      </c>
      <c r="F3105" t="s">
        <v>1293</v>
      </c>
      <c r="G3105" t="s">
        <v>524</v>
      </c>
      <c r="H3105" t="s">
        <v>1461</v>
      </c>
      <c r="I3105" t="s">
        <v>534</v>
      </c>
      <c r="J3105" t="s">
        <v>1478</v>
      </c>
      <c r="K3105" t="s">
        <v>1386</v>
      </c>
      <c r="L3105">
        <v>0</v>
      </c>
      <c r="M3105">
        <v>3.3711799361269739</v>
      </c>
      <c r="N3105">
        <v>0</v>
      </c>
      <c r="O3105">
        <v>0</v>
      </c>
      <c r="P3105">
        <v>0</v>
      </c>
      <c r="Q3105">
        <v>0</v>
      </c>
      <c r="R3105" t="s">
        <v>531</v>
      </c>
      <c r="S3105" t="s">
        <v>531</v>
      </c>
      <c r="T3105" t="s">
        <v>531</v>
      </c>
      <c r="U3105" t="s">
        <v>531</v>
      </c>
      <c r="W3105" s="429">
        <f t="shared" si="65"/>
        <v>0</v>
      </c>
      <c r="X3105" s="429">
        <f t="shared" si="65"/>
        <v>0</v>
      </c>
      <c r="Y3105" s="429">
        <f t="shared" si="65"/>
        <v>0</v>
      </c>
      <c r="Z3105" s="429">
        <f t="shared" si="65"/>
        <v>0</v>
      </c>
      <c r="AA3105" s="429" t="s">
        <v>1296</v>
      </c>
    </row>
    <row r="3106" spans="1:27" x14ac:dyDescent="0.25">
      <c r="A3106" t="s">
        <v>149</v>
      </c>
      <c r="B3106" t="s">
        <v>186</v>
      </c>
      <c r="C3106" t="s">
        <v>1459</v>
      </c>
      <c r="D3106" t="s">
        <v>1480</v>
      </c>
      <c r="E3106" t="s">
        <v>1499</v>
      </c>
      <c r="F3106" t="s">
        <v>1293</v>
      </c>
      <c r="G3106" t="s">
        <v>524</v>
      </c>
      <c r="H3106" t="s">
        <v>1461</v>
      </c>
      <c r="I3106" t="s">
        <v>534</v>
      </c>
      <c r="J3106" t="s">
        <v>1478</v>
      </c>
      <c r="K3106" t="s">
        <v>1386</v>
      </c>
      <c r="L3106">
        <v>3.0163188902188707</v>
      </c>
      <c r="M3106">
        <v>10.823261900197126</v>
      </c>
      <c r="N3106">
        <v>0</v>
      </c>
      <c r="O3106">
        <v>5.9143507651350416E-2</v>
      </c>
      <c r="P3106">
        <v>0.53229156886215379</v>
      </c>
      <c r="Q3106">
        <v>0.53229156886215379</v>
      </c>
      <c r="R3106" t="s">
        <v>531</v>
      </c>
      <c r="S3106" t="s">
        <v>531</v>
      </c>
      <c r="T3106" t="s">
        <v>531</v>
      </c>
      <c r="U3106" t="s">
        <v>531</v>
      </c>
      <c r="W3106" s="429">
        <f t="shared" si="65"/>
        <v>0</v>
      </c>
      <c r="X3106" s="429">
        <f t="shared" si="65"/>
        <v>0</v>
      </c>
      <c r="Y3106" s="429">
        <f t="shared" si="65"/>
        <v>0</v>
      </c>
      <c r="Z3106" s="429">
        <f t="shared" si="65"/>
        <v>0</v>
      </c>
      <c r="AA3106" s="429" t="s">
        <v>1296</v>
      </c>
    </row>
    <row r="3107" spans="1:27" x14ac:dyDescent="0.25">
      <c r="A3107" t="s">
        <v>149</v>
      </c>
      <c r="B3107" t="s">
        <v>186</v>
      </c>
      <c r="C3107" t="s">
        <v>1459</v>
      </c>
      <c r="D3107" t="s">
        <v>1480</v>
      </c>
      <c r="E3107" t="s">
        <v>1499</v>
      </c>
      <c r="F3107" t="s">
        <v>1293</v>
      </c>
      <c r="G3107" t="s">
        <v>524</v>
      </c>
      <c r="H3107" t="s">
        <v>1461</v>
      </c>
      <c r="I3107" t="s">
        <v>534</v>
      </c>
      <c r="J3107" t="s">
        <v>1478</v>
      </c>
      <c r="K3107" t="s">
        <v>1386</v>
      </c>
      <c r="L3107">
        <v>1.7743052295405124</v>
      </c>
      <c r="M3107">
        <v>5.0863416580161349</v>
      </c>
      <c r="N3107">
        <v>0</v>
      </c>
      <c r="O3107">
        <v>0</v>
      </c>
      <c r="P3107">
        <v>0.23657403060540166</v>
      </c>
      <c r="Q3107">
        <v>0.23657403060540166</v>
      </c>
      <c r="R3107" t="s">
        <v>531</v>
      </c>
      <c r="S3107" t="s">
        <v>531</v>
      </c>
      <c r="T3107" t="s">
        <v>531</v>
      </c>
      <c r="U3107" t="s">
        <v>531</v>
      </c>
      <c r="W3107" s="429">
        <f t="shared" si="65"/>
        <v>0</v>
      </c>
      <c r="X3107" s="429">
        <f t="shared" si="65"/>
        <v>0</v>
      </c>
      <c r="Y3107" s="429">
        <f t="shared" si="65"/>
        <v>0</v>
      </c>
      <c r="Z3107" s="429">
        <f t="shared" si="65"/>
        <v>0</v>
      </c>
      <c r="AA3107" s="429" t="s">
        <v>1296</v>
      </c>
    </row>
    <row r="3108" spans="1:27" x14ac:dyDescent="0.25">
      <c r="A3108" t="s">
        <v>149</v>
      </c>
      <c r="B3108" t="s">
        <v>186</v>
      </c>
      <c r="C3108" t="s">
        <v>1459</v>
      </c>
      <c r="D3108" t="s">
        <v>1480</v>
      </c>
      <c r="E3108" t="s">
        <v>1499</v>
      </c>
      <c r="F3108" t="s">
        <v>1293</v>
      </c>
      <c r="G3108" t="s">
        <v>524</v>
      </c>
      <c r="H3108" t="s">
        <v>1461</v>
      </c>
      <c r="I3108" t="s">
        <v>534</v>
      </c>
      <c r="J3108" t="s">
        <v>1478</v>
      </c>
      <c r="K3108" t="s">
        <v>1386</v>
      </c>
      <c r="L3108">
        <v>9.3446742089133661</v>
      </c>
      <c r="M3108">
        <v>12.420136606783586</v>
      </c>
      <c r="N3108">
        <v>0</v>
      </c>
      <c r="O3108">
        <v>0</v>
      </c>
      <c r="P3108">
        <v>0.41400455355945287</v>
      </c>
      <c r="Q3108">
        <v>0.41400455355945287</v>
      </c>
      <c r="R3108" t="s">
        <v>531</v>
      </c>
      <c r="S3108" t="s">
        <v>531</v>
      </c>
      <c r="T3108" t="s">
        <v>531</v>
      </c>
      <c r="U3108" t="s">
        <v>531</v>
      </c>
      <c r="W3108" s="429">
        <f t="shared" si="65"/>
        <v>0</v>
      </c>
      <c r="X3108" s="429">
        <f t="shared" si="65"/>
        <v>0</v>
      </c>
      <c r="Y3108" s="429">
        <f t="shared" si="65"/>
        <v>0</v>
      </c>
      <c r="Z3108" s="429">
        <f t="shared" si="65"/>
        <v>0</v>
      </c>
      <c r="AA3108" s="429" t="s">
        <v>1296</v>
      </c>
    </row>
    <row r="3109" spans="1:27" x14ac:dyDescent="0.25">
      <c r="A3109" t="s">
        <v>149</v>
      </c>
      <c r="B3109" t="s">
        <v>186</v>
      </c>
      <c r="C3109" t="s">
        <v>1459</v>
      </c>
      <c r="D3109" t="s">
        <v>1480</v>
      </c>
      <c r="E3109" t="s">
        <v>1499</v>
      </c>
      <c r="F3109" t="s">
        <v>1293</v>
      </c>
      <c r="G3109" t="s">
        <v>524</v>
      </c>
      <c r="H3109" t="s">
        <v>1461</v>
      </c>
      <c r="I3109" t="s">
        <v>534</v>
      </c>
      <c r="J3109" t="s">
        <v>1478</v>
      </c>
      <c r="K3109" t="s">
        <v>1386</v>
      </c>
      <c r="L3109">
        <v>0</v>
      </c>
      <c r="M3109">
        <v>5.6777767345296395</v>
      </c>
      <c r="N3109">
        <v>0</v>
      </c>
      <c r="O3109">
        <v>0</v>
      </c>
      <c r="P3109">
        <v>0</v>
      </c>
      <c r="Q3109">
        <v>0</v>
      </c>
      <c r="R3109" t="s">
        <v>531</v>
      </c>
      <c r="S3109" t="s">
        <v>531</v>
      </c>
      <c r="T3109" t="s">
        <v>531</v>
      </c>
      <c r="U3109" t="s">
        <v>531</v>
      </c>
      <c r="W3109" s="429">
        <f t="shared" si="65"/>
        <v>0</v>
      </c>
      <c r="X3109" s="429">
        <f t="shared" si="65"/>
        <v>0</v>
      </c>
      <c r="Y3109" s="429">
        <f t="shared" si="65"/>
        <v>0</v>
      </c>
      <c r="Z3109" s="429">
        <f t="shared" si="65"/>
        <v>0</v>
      </c>
      <c r="AA3109" s="429" t="s">
        <v>1296</v>
      </c>
    </row>
    <row r="3110" spans="1:27" x14ac:dyDescent="0.25">
      <c r="A3110" t="s">
        <v>149</v>
      </c>
      <c r="B3110" t="s">
        <v>186</v>
      </c>
      <c r="C3110" t="s">
        <v>1459</v>
      </c>
      <c r="D3110" t="s">
        <v>1480</v>
      </c>
      <c r="E3110" t="s">
        <v>1499</v>
      </c>
      <c r="F3110" t="s">
        <v>1293</v>
      </c>
      <c r="G3110" t="s">
        <v>524</v>
      </c>
      <c r="H3110" t="s">
        <v>1461</v>
      </c>
      <c r="I3110" t="s">
        <v>534</v>
      </c>
      <c r="J3110" t="s">
        <v>1478</v>
      </c>
      <c r="K3110" t="s">
        <v>1386</v>
      </c>
      <c r="L3110">
        <v>0</v>
      </c>
      <c r="M3110">
        <v>1.3011571683297092</v>
      </c>
      <c r="N3110">
        <v>0</v>
      </c>
      <c r="O3110">
        <v>0</v>
      </c>
      <c r="P3110">
        <v>0</v>
      </c>
      <c r="Q3110">
        <v>0</v>
      </c>
      <c r="R3110" t="s">
        <v>531</v>
      </c>
      <c r="S3110" t="s">
        <v>531</v>
      </c>
      <c r="T3110" t="s">
        <v>531</v>
      </c>
      <c r="U3110" t="s">
        <v>531</v>
      </c>
      <c r="W3110" s="429">
        <f t="shared" si="65"/>
        <v>0</v>
      </c>
      <c r="X3110" s="429">
        <f t="shared" si="65"/>
        <v>0</v>
      </c>
      <c r="Y3110" s="429">
        <f t="shared" si="65"/>
        <v>0</v>
      </c>
      <c r="Z3110" s="429">
        <f t="shared" si="65"/>
        <v>0</v>
      </c>
      <c r="AA3110" s="429" t="s">
        <v>1296</v>
      </c>
    </row>
    <row r="3111" spans="1:27" x14ac:dyDescent="0.25">
      <c r="A3111" t="s">
        <v>149</v>
      </c>
      <c r="B3111" t="s">
        <v>186</v>
      </c>
      <c r="C3111" t="s">
        <v>1459</v>
      </c>
      <c r="D3111" t="s">
        <v>1480</v>
      </c>
      <c r="E3111" t="s">
        <v>1499</v>
      </c>
      <c r="F3111" t="s">
        <v>1293</v>
      </c>
      <c r="G3111" t="s">
        <v>524</v>
      </c>
      <c r="H3111" t="s">
        <v>1461</v>
      </c>
      <c r="I3111" t="s">
        <v>534</v>
      </c>
      <c r="J3111" t="s">
        <v>1478</v>
      </c>
      <c r="K3111" t="s">
        <v>1386</v>
      </c>
      <c r="L3111">
        <v>0</v>
      </c>
      <c r="M3111">
        <v>0.53229156886215379</v>
      </c>
      <c r="N3111">
        <v>0</v>
      </c>
      <c r="O3111">
        <v>0</v>
      </c>
      <c r="P3111">
        <v>0</v>
      </c>
      <c r="Q3111">
        <v>0</v>
      </c>
      <c r="R3111" t="s">
        <v>531</v>
      </c>
      <c r="S3111" t="s">
        <v>531</v>
      </c>
      <c r="T3111" t="s">
        <v>531</v>
      </c>
      <c r="U3111" t="s">
        <v>531</v>
      </c>
      <c r="W3111" s="429">
        <f t="shared" si="65"/>
        <v>0</v>
      </c>
      <c r="X3111" s="429">
        <f t="shared" si="65"/>
        <v>0</v>
      </c>
      <c r="Y3111" s="429">
        <f t="shared" si="65"/>
        <v>0</v>
      </c>
      <c r="Z3111" s="429">
        <f t="shared" si="65"/>
        <v>0</v>
      </c>
      <c r="AA3111" s="429" t="s">
        <v>1296</v>
      </c>
    </row>
    <row r="3112" spans="1:27" x14ac:dyDescent="0.25">
      <c r="A3112" t="s">
        <v>149</v>
      </c>
      <c r="B3112" t="s">
        <v>186</v>
      </c>
      <c r="C3112" t="s">
        <v>1459</v>
      </c>
      <c r="D3112" t="s">
        <v>1480</v>
      </c>
      <c r="E3112" t="s">
        <v>1499</v>
      </c>
      <c r="F3112" t="s">
        <v>1293</v>
      </c>
      <c r="G3112" t="s">
        <v>524</v>
      </c>
      <c r="H3112" t="s">
        <v>1461</v>
      </c>
      <c r="I3112" t="s">
        <v>534</v>
      </c>
      <c r="J3112" t="s">
        <v>1478</v>
      </c>
      <c r="K3112" t="s">
        <v>1386</v>
      </c>
      <c r="L3112">
        <v>0</v>
      </c>
      <c r="M3112">
        <v>6.5649293492998959</v>
      </c>
      <c r="N3112">
        <v>0</v>
      </c>
      <c r="O3112">
        <v>0</v>
      </c>
      <c r="P3112">
        <v>0</v>
      </c>
      <c r="Q3112">
        <v>0</v>
      </c>
      <c r="R3112" t="s">
        <v>531</v>
      </c>
      <c r="S3112" t="s">
        <v>531</v>
      </c>
      <c r="T3112" t="s">
        <v>531</v>
      </c>
      <c r="U3112" t="s">
        <v>531</v>
      </c>
      <c r="W3112" s="429">
        <f t="shared" si="65"/>
        <v>0</v>
      </c>
      <c r="X3112" s="429">
        <f t="shared" si="65"/>
        <v>0</v>
      </c>
      <c r="Y3112" s="429">
        <f t="shared" si="65"/>
        <v>0</v>
      </c>
      <c r="Z3112" s="429">
        <f t="shared" si="65"/>
        <v>0</v>
      </c>
      <c r="AA3112" s="429" t="s">
        <v>1296</v>
      </c>
    </row>
    <row r="3113" spans="1:27" x14ac:dyDescent="0.25">
      <c r="A3113" t="s">
        <v>149</v>
      </c>
      <c r="B3113" t="s">
        <v>186</v>
      </c>
      <c r="C3113" t="s">
        <v>1459</v>
      </c>
      <c r="D3113" t="s">
        <v>1480</v>
      </c>
      <c r="E3113" t="s">
        <v>1499</v>
      </c>
      <c r="F3113" t="s">
        <v>1293</v>
      </c>
      <c r="G3113" t="s">
        <v>524</v>
      </c>
      <c r="H3113" t="s">
        <v>1461</v>
      </c>
      <c r="I3113" t="s">
        <v>534</v>
      </c>
      <c r="J3113" t="s">
        <v>1478</v>
      </c>
      <c r="K3113" t="s">
        <v>1386</v>
      </c>
      <c r="L3113">
        <v>8.3983780864917588</v>
      </c>
      <c r="M3113">
        <v>0.23657403060540166</v>
      </c>
      <c r="N3113">
        <v>0</v>
      </c>
      <c r="O3113">
        <v>0</v>
      </c>
      <c r="P3113">
        <v>0</v>
      </c>
      <c r="Q3113">
        <v>0</v>
      </c>
      <c r="R3113" t="s">
        <v>531</v>
      </c>
      <c r="S3113" t="s">
        <v>531</v>
      </c>
      <c r="T3113" t="s">
        <v>531</v>
      </c>
      <c r="U3113" t="s">
        <v>531</v>
      </c>
      <c r="W3113" s="429">
        <f t="shared" si="65"/>
        <v>0</v>
      </c>
      <c r="X3113" s="429">
        <f t="shared" si="65"/>
        <v>0</v>
      </c>
      <c r="Y3113" s="429">
        <f t="shared" si="65"/>
        <v>0</v>
      </c>
      <c r="Z3113" s="429">
        <f t="shared" si="65"/>
        <v>0</v>
      </c>
      <c r="AA3113" s="429" t="s">
        <v>1296</v>
      </c>
    </row>
    <row r="3114" spans="1:27" x14ac:dyDescent="0.25">
      <c r="A3114" t="s">
        <v>149</v>
      </c>
      <c r="B3114" t="s">
        <v>186</v>
      </c>
      <c r="C3114" t="s">
        <v>1459</v>
      </c>
      <c r="D3114" t="s">
        <v>1480</v>
      </c>
      <c r="E3114" t="s">
        <v>1499</v>
      </c>
      <c r="F3114" t="s">
        <v>1293</v>
      </c>
      <c r="G3114" t="s">
        <v>524</v>
      </c>
      <c r="H3114" t="s">
        <v>1461</v>
      </c>
      <c r="I3114" t="s">
        <v>534</v>
      </c>
      <c r="J3114" t="s">
        <v>1478</v>
      </c>
      <c r="K3114" t="s">
        <v>1386</v>
      </c>
      <c r="L3114">
        <v>0</v>
      </c>
      <c r="M3114">
        <v>0</v>
      </c>
      <c r="N3114">
        <v>0</v>
      </c>
      <c r="O3114">
        <v>0</v>
      </c>
      <c r="P3114">
        <v>0</v>
      </c>
      <c r="Q3114">
        <v>0</v>
      </c>
      <c r="R3114" t="s">
        <v>531</v>
      </c>
      <c r="S3114" t="s">
        <v>531</v>
      </c>
      <c r="T3114" t="s">
        <v>531</v>
      </c>
      <c r="U3114" t="s">
        <v>531</v>
      </c>
      <c r="W3114" s="429">
        <f t="shared" si="65"/>
        <v>0</v>
      </c>
      <c r="X3114" s="429">
        <f t="shared" si="65"/>
        <v>0</v>
      </c>
      <c r="Y3114" s="429">
        <f t="shared" si="65"/>
        <v>0</v>
      </c>
      <c r="Z3114" s="429">
        <f t="shared" si="65"/>
        <v>0</v>
      </c>
      <c r="AA3114" s="429" t="s">
        <v>1296</v>
      </c>
    </row>
    <row r="3115" spans="1:27" x14ac:dyDescent="0.25">
      <c r="A3115" t="s">
        <v>149</v>
      </c>
      <c r="B3115" t="s">
        <v>186</v>
      </c>
      <c r="C3115" t="s">
        <v>1459</v>
      </c>
      <c r="D3115" t="s">
        <v>1480</v>
      </c>
      <c r="E3115" t="s">
        <v>1499</v>
      </c>
      <c r="F3115" t="s">
        <v>1293</v>
      </c>
      <c r="G3115" t="s">
        <v>524</v>
      </c>
      <c r="H3115" t="s">
        <v>1461</v>
      </c>
      <c r="I3115" t="s">
        <v>534</v>
      </c>
      <c r="J3115" t="s">
        <v>1478</v>
      </c>
      <c r="K3115" t="s">
        <v>1386</v>
      </c>
      <c r="L3115">
        <v>0</v>
      </c>
      <c r="M3115">
        <v>46.900801567520872</v>
      </c>
      <c r="N3115">
        <v>0</v>
      </c>
      <c r="O3115">
        <v>0</v>
      </c>
      <c r="P3115">
        <v>0</v>
      </c>
      <c r="Q3115">
        <v>0</v>
      </c>
      <c r="R3115" t="s">
        <v>531</v>
      </c>
      <c r="S3115" t="s">
        <v>531</v>
      </c>
      <c r="T3115" t="s">
        <v>531</v>
      </c>
      <c r="U3115" t="s">
        <v>531</v>
      </c>
      <c r="W3115" s="429">
        <f t="shared" si="65"/>
        <v>0</v>
      </c>
      <c r="X3115" s="429">
        <f t="shared" si="65"/>
        <v>0</v>
      </c>
      <c r="Y3115" s="429">
        <f t="shared" si="65"/>
        <v>0</v>
      </c>
      <c r="Z3115" s="429">
        <f t="shared" si="65"/>
        <v>0</v>
      </c>
      <c r="AA3115" s="429" t="s">
        <v>1296</v>
      </c>
    </row>
    <row r="3116" spans="1:27" x14ac:dyDescent="0.25">
      <c r="A3116" t="s">
        <v>149</v>
      </c>
      <c r="B3116" t="s">
        <v>186</v>
      </c>
      <c r="C3116" t="s">
        <v>1459</v>
      </c>
      <c r="D3116" t="s">
        <v>1480</v>
      </c>
      <c r="E3116" t="s">
        <v>1499</v>
      </c>
      <c r="F3116" t="s">
        <v>1293</v>
      </c>
      <c r="G3116" t="s">
        <v>524</v>
      </c>
      <c r="H3116" t="s">
        <v>1461</v>
      </c>
      <c r="I3116" t="s">
        <v>534</v>
      </c>
      <c r="J3116" t="s">
        <v>1478</v>
      </c>
      <c r="K3116" t="s">
        <v>1386</v>
      </c>
      <c r="L3116">
        <v>0</v>
      </c>
      <c r="M3116">
        <v>2.0700227677972647</v>
      </c>
      <c r="N3116">
        <v>0</v>
      </c>
      <c r="O3116">
        <v>0</v>
      </c>
      <c r="P3116">
        <v>0</v>
      </c>
      <c r="Q3116">
        <v>0</v>
      </c>
      <c r="R3116" t="s">
        <v>531</v>
      </c>
      <c r="S3116" t="s">
        <v>531</v>
      </c>
      <c r="T3116" t="s">
        <v>531</v>
      </c>
      <c r="U3116" t="s">
        <v>531</v>
      </c>
      <c r="W3116" s="429">
        <f t="shared" si="65"/>
        <v>0</v>
      </c>
      <c r="X3116" s="429">
        <f t="shared" si="65"/>
        <v>0</v>
      </c>
      <c r="Y3116" s="429">
        <f t="shared" si="65"/>
        <v>0</v>
      </c>
      <c r="Z3116" s="429">
        <f t="shared" si="65"/>
        <v>0</v>
      </c>
      <c r="AA3116" s="429" t="s">
        <v>1296</v>
      </c>
    </row>
    <row r="3117" spans="1:27" x14ac:dyDescent="0.25">
      <c r="A3117" t="s">
        <v>149</v>
      </c>
      <c r="B3117" t="s">
        <v>186</v>
      </c>
      <c r="C3117" t="s">
        <v>1459</v>
      </c>
      <c r="D3117" t="s">
        <v>1480</v>
      </c>
      <c r="E3117" t="s">
        <v>1499</v>
      </c>
      <c r="F3117" t="s">
        <v>1293</v>
      </c>
      <c r="G3117" t="s">
        <v>524</v>
      </c>
      <c r="H3117" t="s">
        <v>1461</v>
      </c>
      <c r="I3117" t="s">
        <v>534</v>
      </c>
      <c r="J3117" t="s">
        <v>1478</v>
      </c>
      <c r="K3117" t="s">
        <v>1386</v>
      </c>
      <c r="L3117">
        <v>42.334922776836628</v>
      </c>
      <c r="M3117">
        <v>0.55003462115755886</v>
      </c>
      <c r="N3117">
        <v>69.381248825799176</v>
      </c>
      <c r="O3117">
        <v>1.1828701530270084E-2</v>
      </c>
      <c r="P3117">
        <v>0.17743052295405123</v>
      </c>
      <c r="Q3117">
        <v>0.17743052295405123</v>
      </c>
      <c r="R3117" t="s">
        <v>531</v>
      </c>
      <c r="S3117" t="s">
        <v>531</v>
      </c>
      <c r="T3117" t="s">
        <v>531</v>
      </c>
      <c r="U3117" t="s">
        <v>531</v>
      </c>
      <c r="W3117" s="429">
        <f t="shared" si="65"/>
        <v>0</v>
      </c>
      <c r="X3117" s="429">
        <f t="shared" si="65"/>
        <v>0</v>
      </c>
      <c r="Y3117" s="429">
        <f t="shared" si="65"/>
        <v>0</v>
      </c>
      <c r="Z3117" s="429">
        <f t="shared" si="65"/>
        <v>0</v>
      </c>
      <c r="AA3117" s="429" t="s">
        <v>1296</v>
      </c>
    </row>
    <row r="3118" spans="1:27" x14ac:dyDescent="0.25">
      <c r="A3118" t="s">
        <v>149</v>
      </c>
      <c r="B3118" t="s">
        <v>186</v>
      </c>
      <c r="C3118" t="s">
        <v>1459</v>
      </c>
      <c r="D3118" t="s">
        <v>1480</v>
      </c>
      <c r="E3118" t="s">
        <v>1499</v>
      </c>
      <c r="F3118" t="s">
        <v>1293</v>
      </c>
      <c r="G3118" t="s">
        <v>524</v>
      </c>
      <c r="H3118" t="s">
        <v>1461</v>
      </c>
      <c r="I3118" t="s">
        <v>534</v>
      </c>
      <c r="J3118" t="s">
        <v>1478</v>
      </c>
      <c r="K3118" t="s">
        <v>1386</v>
      </c>
      <c r="L3118">
        <v>54.1458812548113</v>
      </c>
      <c r="M3118">
        <v>9.9006231808360585</v>
      </c>
      <c r="N3118">
        <v>75.023539455737989</v>
      </c>
      <c r="O3118">
        <v>6.5057858416485453E-2</v>
      </c>
      <c r="P3118">
        <v>6.5057858416485453E-2</v>
      </c>
      <c r="Q3118">
        <v>6.5057858416485453E-2</v>
      </c>
      <c r="R3118" t="s">
        <v>531</v>
      </c>
      <c r="S3118" t="s">
        <v>531</v>
      </c>
      <c r="T3118" t="s">
        <v>531</v>
      </c>
      <c r="U3118" t="s">
        <v>531</v>
      </c>
      <c r="W3118" s="429">
        <f t="shared" si="65"/>
        <v>0</v>
      </c>
      <c r="X3118" s="429">
        <f t="shared" si="65"/>
        <v>0</v>
      </c>
      <c r="Y3118" s="429">
        <f t="shared" si="65"/>
        <v>0</v>
      </c>
      <c r="Z3118" s="429">
        <f t="shared" si="65"/>
        <v>0</v>
      </c>
      <c r="AA3118" s="429" t="s">
        <v>1296</v>
      </c>
    </row>
    <row r="3119" spans="1:27" x14ac:dyDescent="0.25">
      <c r="A3119" t="s">
        <v>149</v>
      </c>
      <c r="B3119" t="s">
        <v>186</v>
      </c>
      <c r="C3119" t="s">
        <v>1459</v>
      </c>
      <c r="D3119" t="s">
        <v>1480</v>
      </c>
      <c r="E3119" t="s">
        <v>1499</v>
      </c>
      <c r="F3119" t="s">
        <v>1293</v>
      </c>
      <c r="G3119" t="s">
        <v>524</v>
      </c>
      <c r="H3119" t="s">
        <v>1461</v>
      </c>
      <c r="I3119" t="s">
        <v>534</v>
      </c>
      <c r="J3119" t="s">
        <v>1478</v>
      </c>
      <c r="K3119" t="s">
        <v>1386</v>
      </c>
      <c r="L3119">
        <v>10.290970331334972</v>
      </c>
      <c r="M3119">
        <v>21.055088723880747</v>
      </c>
      <c r="N3119">
        <v>1.0645831377243076</v>
      </c>
      <c r="O3119">
        <v>0</v>
      </c>
      <c r="P3119">
        <v>5.9143507651350416E-2</v>
      </c>
      <c r="Q3119">
        <v>5.9143507651350416E-2</v>
      </c>
      <c r="R3119" t="s">
        <v>531</v>
      </c>
      <c r="S3119" t="s">
        <v>531</v>
      </c>
      <c r="T3119" t="s">
        <v>531</v>
      </c>
      <c r="U3119" t="s">
        <v>531</v>
      </c>
      <c r="W3119" s="429">
        <f t="shared" si="65"/>
        <v>0</v>
      </c>
      <c r="X3119" s="429">
        <f t="shared" si="65"/>
        <v>0</v>
      </c>
      <c r="Y3119" s="429">
        <f t="shared" si="65"/>
        <v>0</v>
      </c>
      <c r="Z3119" s="429">
        <f t="shared" si="65"/>
        <v>0</v>
      </c>
      <c r="AA3119" s="429" t="s">
        <v>1296</v>
      </c>
    </row>
    <row r="3120" spans="1:27" x14ac:dyDescent="0.25">
      <c r="A3120" t="s">
        <v>149</v>
      </c>
      <c r="B3120" t="s">
        <v>186</v>
      </c>
      <c r="C3120" t="s">
        <v>1459</v>
      </c>
      <c r="D3120" t="s">
        <v>1480</v>
      </c>
      <c r="E3120" t="s">
        <v>1499</v>
      </c>
      <c r="F3120" t="s">
        <v>1293</v>
      </c>
      <c r="G3120" t="s">
        <v>524</v>
      </c>
      <c r="H3120" t="s">
        <v>1461</v>
      </c>
      <c r="I3120" t="s">
        <v>534</v>
      </c>
      <c r="J3120" t="s">
        <v>1478</v>
      </c>
      <c r="K3120" t="s">
        <v>1386</v>
      </c>
      <c r="L3120">
        <v>55.742755961397762</v>
      </c>
      <c r="M3120">
        <v>80.092138061458726</v>
      </c>
      <c r="N3120">
        <v>6.4702997370577346</v>
      </c>
      <c r="O3120">
        <v>1.1828701530270084E-2</v>
      </c>
      <c r="P3120">
        <v>0.18925922448432134</v>
      </c>
      <c r="Q3120">
        <v>0.18925922448432134</v>
      </c>
      <c r="R3120" t="s">
        <v>531</v>
      </c>
      <c r="S3120" t="s">
        <v>531</v>
      </c>
      <c r="T3120" t="s">
        <v>531</v>
      </c>
      <c r="U3120" t="s">
        <v>531</v>
      </c>
      <c r="W3120" s="429">
        <f t="shared" si="65"/>
        <v>0</v>
      </c>
      <c r="X3120" s="429">
        <f t="shared" si="65"/>
        <v>0</v>
      </c>
      <c r="Y3120" s="429">
        <f t="shared" si="65"/>
        <v>0</v>
      </c>
      <c r="Z3120" s="429">
        <f t="shared" si="65"/>
        <v>0</v>
      </c>
      <c r="AA3120" s="429" t="s">
        <v>1296</v>
      </c>
    </row>
    <row r="3121" spans="1:27" x14ac:dyDescent="0.25">
      <c r="A3121" t="s">
        <v>149</v>
      </c>
      <c r="B3121" t="s">
        <v>186</v>
      </c>
      <c r="C3121" t="s">
        <v>1459</v>
      </c>
      <c r="D3121" t="s">
        <v>1480</v>
      </c>
      <c r="E3121" t="s">
        <v>1499</v>
      </c>
      <c r="F3121" t="s">
        <v>1293</v>
      </c>
      <c r="G3121" t="s">
        <v>524</v>
      </c>
      <c r="H3121" t="s">
        <v>1481</v>
      </c>
      <c r="I3121" t="s">
        <v>380</v>
      </c>
      <c r="J3121" t="s">
        <v>1478</v>
      </c>
      <c r="K3121" t="s">
        <v>1386</v>
      </c>
      <c r="L3121">
        <v>137.68608581234378</v>
      </c>
      <c r="M3121">
        <v>3.6491544220883205</v>
      </c>
      <c r="N3121">
        <v>0</v>
      </c>
      <c r="O3121">
        <v>1.7743052295405123E-2</v>
      </c>
      <c r="P3121">
        <v>0.30754623978702217</v>
      </c>
      <c r="Q3121">
        <v>0.30754623978702217</v>
      </c>
      <c r="R3121" t="s">
        <v>531</v>
      </c>
      <c r="S3121" t="s">
        <v>531</v>
      </c>
      <c r="T3121" t="s">
        <v>531</v>
      </c>
      <c r="U3121" t="s">
        <v>531</v>
      </c>
      <c r="W3121" s="429">
        <f t="shared" si="65"/>
        <v>0</v>
      </c>
      <c r="X3121" s="429">
        <f t="shared" si="65"/>
        <v>0</v>
      </c>
      <c r="Y3121" s="429">
        <f t="shared" si="65"/>
        <v>0</v>
      </c>
      <c r="Z3121" s="429">
        <f t="shared" si="65"/>
        <v>0</v>
      </c>
      <c r="AA3121" s="429" t="s">
        <v>1296</v>
      </c>
    </row>
    <row r="3122" spans="1:27" x14ac:dyDescent="0.25">
      <c r="A3122" t="s">
        <v>149</v>
      </c>
      <c r="B3122" t="s">
        <v>186</v>
      </c>
      <c r="C3122" t="s">
        <v>1459</v>
      </c>
      <c r="D3122" t="s">
        <v>1480</v>
      </c>
      <c r="E3122" t="s">
        <v>1499</v>
      </c>
      <c r="F3122" t="s">
        <v>1293</v>
      </c>
      <c r="G3122" t="s">
        <v>524</v>
      </c>
      <c r="H3122" t="s">
        <v>1481</v>
      </c>
      <c r="I3122" t="s">
        <v>380</v>
      </c>
      <c r="J3122" t="s">
        <v>1478</v>
      </c>
      <c r="K3122" t="s">
        <v>1386</v>
      </c>
      <c r="L3122">
        <v>26.673721950759038</v>
      </c>
      <c r="M3122">
        <v>0.67423598722539468</v>
      </c>
      <c r="N3122">
        <v>0</v>
      </c>
      <c r="O3122">
        <v>5.9143507651350418E-3</v>
      </c>
      <c r="P3122">
        <v>5.9143507651350416E-2</v>
      </c>
      <c r="Q3122">
        <v>5.9143507651350416E-2</v>
      </c>
      <c r="R3122" t="s">
        <v>531</v>
      </c>
      <c r="S3122" t="s">
        <v>531</v>
      </c>
      <c r="T3122" t="s">
        <v>531</v>
      </c>
      <c r="U3122" t="s">
        <v>531</v>
      </c>
      <c r="W3122" s="429">
        <f t="shared" si="65"/>
        <v>0</v>
      </c>
      <c r="X3122" s="429">
        <f t="shared" si="65"/>
        <v>0</v>
      </c>
      <c r="Y3122" s="429">
        <f t="shared" si="65"/>
        <v>0</v>
      </c>
      <c r="Z3122" s="429">
        <f t="shared" si="65"/>
        <v>0</v>
      </c>
      <c r="AA3122" s="429" t="s">
        <v>1296</v>
      </c>
    </row>
    <row r="3123" spans="1:27" x14ac:dyDescent="0.25">
      <c r="A3123" t="s">
        <v>149</v>
      </c>
      <c r="B3123" t="s">
        <v>186</v>
      </c>
      <c r="C3123" t="s">
        <v>1459</v>
      </c>
      <c r="D3123" t="s">
        <v>1480</v>
      </c>
      <c r="E3123" t="s">
        <v>1499</v>
      </c>
      <c r="F3123" t="s">
        <v>1293</v>
      </c>
      <c r="G3123" t="s">
        <v>524</v>
      </c>
      <c r="H3123" t="s">
        <v>1481</v>
      </c>
      <c r="I3123" t="s">
        <v>380</v>
      </c>
      <c r="J3123" t="s">
        <v>1478</v>
      </c>
      <c r="K3123" t="s">
        <v>1386</v>
      </c>
      <c r="L3123">
        <v>0</v>
      </c>
      <c r="M3123">
        <v>0</v>
      </c>
      <c r="N3123">
        <v>0</v>
      </c>
      <c r="O3123">
        <v>0</v>
      </c>
      <c r="P3123">
        <v>0</v>
      </c>
      <c r="Q3123">
        <v>0</v>
      </c>
      <c r="R3123" t="s">
        <v>531</v>
      </c>
      <c r="S3123" t="s">
        <v>531</v>
      </c>
      <c r="T3123" t="s">
        <v>531</v>
      </c>
      <c r="U3123" t="s">
        <v>531</v>
      </c>
      <c r="W3123" s="429">
        <f t="shared" si="65"/>
        <v>0</v>
      </c>
      <c r="X3123" s="429">
        <f t="shared" si="65"/>
        <v>0</v>
      </c>
      <c r="Y3123" s="429">
        <f t="shared" si="65"/>
        <v>0</v>
      </c>
      <c r="Z3123" s="429">
        <f t="shared" si="65"/>
        <v>0</v>
      </c>
      <c r="AA3123" s="429" t="s">
        <v>1296</v>
      </c>
    </row>
    <row r="3124" spans="1:27" x14ac:dyDescent="0.25">
      <c r="A3124" t="s">
        <v>149</v>
      </c>
      <c r="B3124" t="s">
        <v>186</v>
      </c>
      <c r="C3124" t="s">
        <v>1459</v>
      </c>
      <c r="D3124" t="s">
        <v>1480</v>
      </c>
      <c r="E3124" t="s">
        <v>1499</v>
      </c>
      <c r="F3124" t="s">
        <v>1293</v>
      </c>
      <c r="G3124" t="s">
        <v>524</v>
      </c>
      <c r="H3124" t="s">
        <v>1481</v>
      </c>
      <c r="I3124" t="s">
        <v>380</v>
      </c>
      <c r="J3124" t="s">
        <v>1478</v>
      </c>
      <c r="K3124" t="s">
        <v>1386</v>
      </c>
      <c r="L3124">
        <v>0.47314806121080333</v>
      </c>
      <c r="M3124">
        <v>0</v>
      </c>
      <c r="N3124">
        <v>0</v>
      </c>
      <c r="O3124">
        <v>0</v>
      </c>
      <c r="P3124">
        <v>0</v>
      </c>
      <c r="Q3124">
        <v>0</v>
      </c>
      <c r="R3124" t="s">
        <v>531</v>
      </c>
      <c r="S3124" t="s">
        <v>531</v>
      </c>
      <c r="T3124" t="s">
        <v>531</v>
      </c>
      <c r="U3124" t="s">
        <v>531</v>
      </c>
      <c r="W3124" s="429">
        <f t="shared" si="65"/>
        <v>0</v>
      </c>
      <c r="X3124" s="429">
        <f t="shared" si="65"/>
        <v>0</v>
      </c>
      <c r="Y3124" s="429">
        <f t="shared" si="65"/>
        <v>0</v>
      </c>
      <c r="Z3124" s="429">
        <f t="shared" si="65"/>
        <v>0</v>
      </c>
      <c r="AA3124" s="429" t="s">
        <v>1296</v>
      </c>
    </row>
    <row r="3125" spans="1:27" x14ac:dyDescent="0.25">
      <c r="A3125" t="s">
        <v>149</v>
      </c>
      <c r="B3125" t="s">
        <v>186</v>
      </c>
      <c r="C3125" t="s">
        <v>1459</v>
      </c>
      <c r="D3125" t="s">
        <v>1480</v>
      </c>
      <c r="E3125" t="s">
        <v>1499</v>
      </c>
      <c r="F3125" t="s">
        <v>1293</v>
      </c>
      <c r="G3125" t="s">
        <v>524</v>
      </c>
      <c r="H3125" t="s">
        <v>1481</v>
      </c>
      <c r="I3125" t="s">
        <v>380</v>
      </c>
      <c r="J3125" t="s">
        <v>1478</v>
      </c>
      <c r="K3125" t="s">
        <v>1386</v>
      </c>
      <c r="L3125">
        <v>0</v>
      </c>
      <c r="M3125">
        <v>4.140045535594529E-2</v>
      </c>
      <c r="N3125">
        <v>0</v>
      </c>
      <c r="O3125">
        <v>0</v>
      </c>
      <c r="P3125">
        <v>0</v>
      </c>
      <c r="Q3125">
        <v>0</v>
      </c>
      <c r="R3125" t="s">
        <v>531</v>
      </c>
      <c r="S3125" t="s">
        <v>531</v>
      </c>
      <c r="T3125" t="s">
        <v>531</v>
      </c>
      <c r="U3125" t="s">
        <v>531</v>
      </c>
      <c r="W3125" s="429">
        <f t="shared" si="65"/>
        <v>0</v>
      </c>
      <c r="X3125" s="429">
        <f t="shared" si="65"/>
        <v>0</v>
      </c>
      <c r="Y3125" s="429">
        <f t="shared" si="65"/>
        <v>0</v>
      </c>
      <c r="Z3125" s="429">
        <f t="shared" si="65"/>
        <v>0</v>
      </c>
      <c r="AA3125" s="429" t="s">
        <v>1296</v>
      </c>
    </row>
    <row r="3126" spans="1:27" x14ac:dyDescent="0.25">
      <c r="A3126" t="s">
        <v>149</v>
      </c>
      <c r="B3126" t="s">
        <v>186</v>
      </c>
      <c r="C3126" t="s">
        <v>1459</v>
      </c>
      <c r="D3126" t="s">
        <v>1480</v>
      </c>
      <c r="E3126" t="s">
        <v>1499</v>
      </c>
      <c r="F3126" t="s">
        <v>1293</v>
      </c>
      <c r="G3126" t="s">
        <v>524</v>
      </c>
      <c r="H3126" t="s">
        <v>1481</v>
      </c>
      <c r="I3126" t="s">
        <v>380</v>
      </c>
      <c r="J3126" t="s">
        <v>1478</v>
      </c>
      <c r="K3126" t="s">
        <v>1386</v>
      </c>
      <c r="L3126">
        <v>0</v>
      </c>
      <c r="M3126">
        <v>7.0972209181620491E-2</v>
      </c>
      <c r="N3126">
        <v>0</v>
      </c>
      <c r="O3126">
        <v>0</v>
      </c>
      <c r="P3126">
        <v>0</v>
      </c>
      <c r="Q3126">
        <v>0</v>
      </c>
      <c r="R3126" t="s">
        <v>531</v>
      </c>
      <c r="S3126" t="s">
        <v>531</v>
      </c>
      <c r="T3126" t="s">
        <v>531</v>
      </c>
      <c r="U3126" t="s">
        <v>531</v>
      </c>
      <c r="W3126" s="429">
        <f t="shared" si="65"/>
        <v>0</v>
      </c>
      <c r="X3126" s="429">
        <f t="shared" si="65"/>
        <v>0</v>
      </c>
      <c r="Y3126" s="429">
        <f t="shared" si="65"/>
        <v>0</v>
      </c>
      <c r="Z3126" s="429">
        <f t="shared" si="65"/>
        <v>0</v>
      </c>
      <c r="AA3126" s="429" t="s">
        <v>1296</v>
      </c>
    </row>
    <row r="3127" spans="1:27" x14ac:dyDescent="0.25">
      <c r="A3127" t="s">
        <v>149</v>
      </c>
      <c r="B3127" t="s">
        <v>186</v>
      </c>
      <c r="C3127" t="s">
        <v>1459</v>
      </c>
      <c r="D3127" t="s">
        <v>1480</v>
      </c>
      <c r="E3127" t="s">
        <v>1499</v>
      </c>
      <c r="F3127" t="s">
        <v>1293</v>
      </c>
      <c r="G3127" t="s">
        <v>524</v>
      </c>
      <c r="H3127" t="s">
        <v>1481</v>
      </c>
      <c r="I3127" t="s">
        <v>380</v>
      </c>
      <c r="J3127" t="s">
        <v>1478</v>
      </c>
      <c r="K3127" t="s">
        <v>1386</v>
      </c>
      <c r="L3127">
        <v>0</v>
      </c>
      <c r="M3127">
        <v>0.74520819640701519</v>
      </c>
      <c r="N3127">
        <v>0</v>
      </c>
      <c r="O3127">
        <v>0</v>
      </c>
      <c r="P3127">
        <v>0</v>
      </c>
      <c r="Q3127">
        <v>0</v>
      </c>
      <c r="R3127" t="s">
        <v>531</v>
      </c>
      <c r="S3127" t="s">
        <v>531</v>
      </c>
      <c r="T3127" t="s">
        <v>531</v>
      </c>
      <c r="U3127" t="s">
        <v>531</v>
      </c>
      <c r="W3127" s="429">
        <f t="shared" si="65"/>
        <v>0</v>
      </c>
      <c r="X3127" s="429">
        <f t="shared" si="65"/>
        <v>0</v>
      </c>
      <c r="Y3127" s="429">
        <f t="shared" si="65"/>
        <v>0</v>
      </c>
      <c r="Z3127" s="429">
        <f t="shared" si="65"/>
        <v>0</v>
      </c>
      <c r="AA3127" s="429" t="s">
        <v>1296</v>
      </c>
    </row>
    <row r="3128" spans="1:27" x14ac:dyDescent="0.25">
      <c r="A3128" t="s">
        <v>149</v>
      </c>
      <c r="B3128" t="s">
        <v>186</v>
      </c>
      <c r="C3128" t="s">
        <v>1459</v>
      </c>
      <c r="D3128" t="s">
        <v>1480</v>
      </c>
      <c r="E3128" t="s">
        <v>1499</v>
      </c>
      <c r="F3128" t="s">
        <v>1293</v>
      </c>
      <c r="G3128" t="s">
        <v>524</v>
      </c>
      <c r="H3128" t="s">
        <v>1481</v>
      </c>
      <c r="I3128" t="s">
        <v>380</v>
      </c>
      <c r="J3128" t="s">
        <v>1478</v>
      </c>
      <c r="K3128" t="s">
        <v>1386</v>
      </c>
      <c r="L3128">
        <v>0</v>
      </c>
      <c r="M3128">
        <v>7.0972209181620491E-2</v>
      </c>
      <c r="N3128">
        <v>0</v>
      </c>
      <c r="O3128">
        <v>0</v>
      </c>
      <c r="P3128">
        <v>0</v>
      </c>
      <c r="Q3128">
        <v>0</v>
      </c>
      <c r="R3128" t="s">
        <v>531</v>
      </c>
      <c r="S3128" t="s">
        <v>531</v>
      </c>
      <c r="T3128" t="s">
        <v>531</v>
      </c>
      <c r="U3128" t="s">
        <v>531</v>
      </c>
      <c r="W3128" s="429">
        <f t="shared" si="65"/>
        <v>0</v>
      </c>
      <c r="X3128" s="429">
        <f t="shared" si="65"/>
        <v>0</v>
      </c>
      <c r="Y3128" s="429">
        <f t="shared" si="65"/>
        <v>0</v>
      </c>
      <c r="Z3128" s="429">
        <f t="shared" si="65"/>
        <v>0</v>
      </c>
      <c r="AA3128" s="429" t="s">
        <v>1296</v>
      </c>
    </row>
    <row r="3129" spans="1:27" x14ac:dyDescent="0.25">
      <c r="A3129" t="s">
        <v>149</v>
      </c>
      <c r="B3129" t="s">
        <v>186</v>
      </c>
      <c r="C3129" t="s">
        <v>1459</v>
      </c>
      <c r="D3129" t="s">
        <v>1480</v>
      </c>
      <c r="E3129" t="s">
        <v>1499</v>
      </c>
      <c r="F3129" t="s">
        <v>1293</v>
      </c>
      <c r="G3129" t="s">
        <v>524</v>
      </c>
      <c r="H3129" t="s">
        <v>1481</v>
      </c>
      <c r="I3129" t="s">
        <v>380</v>
      </c>
      <c r="J3129" t="s">
        <v>1478</v>
      </c>
      <c r="K3129" t="s">
        <v>1386</v>
      </c>
      <c r="L3129">
        <v>0</v>
      </c>
      <c r="M3129">
        <v>0.27797448596134694</v>
      </c>
      <c r="N3129">
        <v>0</v>
      </c>
      <c r="O3129">
        <v>0</v>
      </c>
      <c r="P3129">
        <v>0</v>
      </c>
      <c r="Q3129">
        <v>0</v>
      </c>
      <c r="R3129" t="s">
        <v>531</v>
      </c>
      <c r="S3129" t="s">
        <v>531</v>
      </c>
      <c r="T3129" t="s">
        <v>531</v>
      </c>
      <c r="U3129" t="s">
        <v>531</v>
      </c>
      <c r="W3129" s="429">
        <f t="shared" si="65"/>
        <v>0</v>
      </c>
      <c r="X3129" s="429">
        <f t="shared" si="65"/>
        <v>0</v>
      </c>
      <c r="Y3129" s="429">
        <f t="shared" si="65"/>
        <v>0</v>
      </c>
      <c r="Z3129" s="429">
        <f t="shared" si="65"/>
        <v>0</v>
      </c>
      <c r="AA3129" s="429" t="s">
        <v>1296</v>
      </c>
    </row>
    <row r="3130" spans="1:27" x14ac:dyDescent="0.25">
      <c r="A3130" t="s">
        <v>149</v>
      </c>
      <c r="B3130" t="s">
        <v>186</v>
      </c>
      <c r="C3130" t="s">
        <v>1459</v>
      </c>
      <c r="D3130" t="s">
        <v>1497</v>
      </c>
      <c r="E3130" t="s">
        <v>1499</v>
      </c>
      <c r="F3130" t="s">
        <v>1293</v>
      </c>
      <c r="G3130" t="s">
        <v>524</v>
      </c>
      <c r="H3130" t="s">
        <v>1460</v>
      </c>
      <c r="I3130" t="s">
        <v>561</v>
      </c>
      <c r="J3130" t="s">
        <v>1498</v>
      </c>
      <c r="K3130" t="s">
        <v>1389</v>
      </c>
      <c r="L3130">
        <v>1.0645831377243076</v>
      </c>
      <c r="M3130">
        <v>4.3174760585485803</v>
      </c>
      <c r="N3130">
        <v>2.1587380292742901</v>
      </c>
      <c r="O3130">
        <v>2.9571753825675208E-2</v>
      </c>
      <c r="P3130">
        <v>5.9143507651350418E-3</v>
      </c>
      <c r="Q3130">
        <v>5.9143507651350418E-3</v>
      </c>
      <c r="R3130">
        <v>1768.3127495540095</v>
      </c>
      <c r="S3130">
        <v>0.54794720324045243</v>
      </c>
      <c r="T3130">
        <v>2.2477807740369279E-2</v>
      </c>
      <c r="U3130">
        <v>1788.7098163416508</v>
      </c>
      <c r="W3130" s="429">
        <f t="shared" si="65"/>
        <v>1768.3127495540095</v>
      </c>
      <c r="X3130" s="429">
        <f t="shared" si="65"/>
        <v>0.54794720324045243</v>
      </c>
      <c r="Y3130" s="429">
        <f t="shared" si="65"/>
        <v>2.2477807740369279E-2</v>
      </c>
      <c r="Z3130" s="429">
        <f t="shared" si="65"/>
        <v>1788.7098163416508</v>
      </c>
      <c r="AA3130" s="429" t="s">
        <v>1296</v>
      </c>
    </row>
    <row r="3131" spans="1:27" x14ac:dyDescent="0.25">
      <c r="A3131" t="s">
        <v>149</v>
      </c>
      <c r="B3131" t="s">
        <v>186</v>
      </c>
      <c r="C3131" t="s">
        <v>1459</v>
      </c>
      <c r="D3131" t="s">
        <v>1497</v>
      </c>
      <c r="E3131" t="s">
        <v>1499</v>
      </c>
      <c r="F3131" t="s">
        <v>1293</v>
      </c>
      <c r="G3131" t="s">
        <v>524</v>
      </c>
      <c r="H3131" t="s">
        <v>1460</v>
      </c>
      <c r="I3131" t="s">
        <v>561</v>
      </c>
      <c r="J3131" t="s">
        <v>1397</v>
      </c>
      <c r="K3131" t="s">
        <v>1398</v>
      </c>
      <c r="L3131">
        <v>0.29571753825675207</v>
      </c>
      <c r="M3131">
        <v>0</v>
      </c>
      <c r="N3131">
        <v>0.4554050089153982</v>
      </c>
      <c r="O3131">
        <v>0</v>
      </c>
      <c r="P3131">
        <v>0</v>
      </c>
      <c r="Q3131">
        <v>0</v>
      </c>
      <c r="R3131">
        <v>19.951456085229637</v>
      </c>
      <c r="S3131">
        <v>3.76300567431717E-4</v>
      </c>
      <c r="T3131">
        <v>3.7630056743171702E-5</v>
      </c>
      <c r="U3131">
        <v>19.972077356324895</v>
      </c>
      <c r="W3131" s="429">
        <f t="shared" si="65"/>
        <v>19.951456085229637</v>
      </c>
      <c r="X3131" s="429">
        <f t="shared" si="65"/>
        <v>3.76300567431717E-4</v>
      </c>
      <c r="Y3131" s="429">
        <f t="shared" si="65"/>
        <v>3.7630056743171702E-5</v>
      </c>
      <c r="Z3131" s="429">
        <f t="shared" si="65"/>
        <v>19.972077356324895</v>
      </c>
      <c r="AA3131" s="429" t="s">
        <v>1295</v>
      </c>
    </row>
    <row r="3132" spans="1:27" x14ac:dyDescent="0.25">
      <c r="A3132" t="s">
        <v>149</v>
      </c>
      <c r="B3132" t="s">
        <v>186</v>
      </c>
      <c r="C3132" t="s">
        <v>1459</v>
      </c>
      <c r="D3132" t="s">
        <v>1497</v>
      </c>
      <c r="E3132" t="s">
        <v>1499</v>
      </c>
      <c r="F3132" t="s">
        <v>1293</v>
      </c>
      <c r="G3132" t="s">
        <v>524</v>
      </c>
      <c r="H3132" t="s">
        <v>1460</v>
      </c>
      <c r="I3132" t="s">
        <v>561</v>
      </c>
      <c r="J3132" t="s">
        <v>1416</v>
      </c>
      <c r="K3132" t="s">
        <v>1398</v>
      </c>
      <c r="L3132">
        <v>5.9143507651350416E-2</v>
      </c>
      <c r="M3132">
        <v>0</v>
      </c>
      <c r="N3132">
        <v>0</v>
      </c>
      <c r="O3132">
        <v>0</v>
      </c>
      <c r="P3132">
        <v>0</v>
      </c>
      <c r="Q3132">
        <v>0</v>
      </c>
      <c r="R3132">
        <v>65.715008501500463</v>
      </c>
      <c r="S3132">
        <v>5.1377188464809438E-3</v>
      </c>
      <c r="T3132">
        <v>1.7922275045863763E-3</v>
      </c>
      <c r="U3132">
        <v>66.377535269029224</v>
      </c>
      <c r="W3132" s="429">
        <f t="shared" si="65"/>
        <v>65.715008501500463</v>
      </c>
      <c r="X3132" s="429">
        <f t="shared" si="65"/>
        <v>5.1377188464809438E-3</v>
      </c>
      <c r="Y3132" s="429">
        <f t="shared" si="65"/>
        <v>1.7922275045863763E-3</v>
      </c>
      <c r="Z3132" s="429">
        <f t="shared" si="65"/>
        <v>66.377535269029224</v>
      </c>
      <c r="AA3132" s="429" t="s">
        <v>1295</v>
      </c>
    </row>
    <row r="3133" spans="1:27" x14ac:dyDescent="0.25">
      <c r="A3133" t="s">
        <v>149</v>
      </c>
      <c r="B3133" t="s">
        <v>186</v>
      </c>
      <c r="C3133" t="s">
        <v>1459</v>
      </c>
      <c r="D3133" t="s">
        <v>1497</v>
      </c>
      <c r="E3133" t="s">
        <v>1499</v>
      </c>
      <c r="F3133" t="s">
        <v>1293</v>
      </c>
      <c r="G3133" t="s">
        <v>524</v>
      </c>
      <c r="H3133" t="s">
        <v>1460</v>
      </c>
      <c r="I3133" t="s">
        <v>561</v>
      </c>
      <c r="J3133" t="s">
        <v>1416</v>
      </c>
      <c r="K3133" t="s">
        <v>1398</v>
      </c>
      <c r="L3133">
        <v>0.17743052295405123</v>
      </c>
      <c r="M3133">
        <v>0</v>
      </c>
      <c r="N3133">
        <v>0</v>
      </c>
      <c r="O3133">
        <v>0</v>
      </c>
      <c r="P3133">
        <v>0</v>
      </c>
      <c r="Q3133">
        <v>0</v>
      </c>
      <c r="R3133">
        <v>197.14502550450138</v>
      </c>
      <c r="S3133">
        <v>1.5413156539442833E-2</v>
      </c>
      <c r="T3133">
        <v>5.3766825137591279E-3</v>
      </c>
      <c r="U3133">
        <v>199.13260580708763</v>
      </c>
      <c r="W3133" s="429">
        <f t="shared" si="65"/>
        <v>197.14502550450138</v>
      </c>
      <c r="X3133" s="429">
        <f t="shared" si="65"/>
        <v>1.5413156539442833E-2</v>
      </c>
      <c r="Y3133" s="429">
        <f t="shared" si="65"/>
        <v>5.3766825137591279E-3</v>
      </c>
      <c r="Z3133" s="429">
        <f t="shared" si="65"/>
        <v>199.13260580708763</v>
      </c>
      <c r="AA3133" s="429" t="s">
        <v>1295</v>
      </c>
    </row>
    <row r="3134" spans="1:27" x14ac:dyDescent="0.25">
      <c r="A3134" t="s">
        <v>149</v>
      </c>
      <c r="B3134" t="s">
        <v>186</v>
      </c>
      <c r="C3134" t="s">
        <v>1459</v>
      </c>
      <c r="D3134" t="s">
        <v>1497</v>
      </c>
      <c r="E3134" t="s">
        <v>1499</v>
      </c>
      <c r="F3134" t="s">
        <v>1293</v>
      </c>
      <c r="G3134" t="s">
        <v>524</v>
      </c>
      <c r="H3134" t="s">
        <v>1464</v>
      </c>
      <c r="I3134" t="s">
        <v>186</v>
      </c>
      <c r="J3134" t="s">
        <v>1416</v>
      </c>
      <c r="K3134" t="s">
        <v>1398</v>
      </c>
      <c r="L3134">
        <v>1.7447334757148374</v>
      </c>
      <c r="M3134">
        <v>1.1828701530270084E-2</v>
      </c>
      <c r="N3134">
        <v>1.7743052295405123E-2</v>
      </c>
      <c r="O3134">
        <v>1.7743052295405123E-2</v>
      </c>
      <c r="P3134">
        <v>2.9571753825675208E-2</v>
      </c>
      <c r="Q3134">
        <v>2.9571753825675208E-2</v>
      </c>
      <c r="R3134">
        <v>1938.5927507942636</v>
      </c>
      <c r="S3134">
        <v>0.15156270597118787</v>
      </c>
      <c r="T3134">
        <v>5.28707113852981E-2</v>
      </c>
      <c r="U3134">
        <v>1958.137290436362</v>
      </c>
      <c r="W3134" s="429">
        <f t="shared" si="65"/>
        <v>1938.5927507942636</v>
      </c>
      <c r="X3134" s="429">
        <f t="shared" si="65"/>
        <v>0.15156270597118787</v>
      </c>
      <c r="Y3134" s="429">
        <f t="shared" si="65"/>
        <v>5.28707113852981E-2</v>
      </c>
      <c r="Z3134" s="429">
        <f t="shared" ref="Z3134:Z3164" si="66">IFERROR(U3134*1,0)</f>
        <v>1958.137290436362</v>
      </c>
      <c r="AA3134" s="429" t="s">
        <v>1295</v>
      </c>
    </row>
    <row r="3135" spans="1:27" x14ac:dyDescent="0.25">
      <c r="A3135" t="s">
        <v>149</v>
      </c>
      <c r="B3135" t="s">
        <v>186</v>
      </c>
      <c r="C3135" t="s">
        <v>1459</v>
      </c>
      <c r="D3135" t="s">
        <v>1497</v>
      </c>
      <c r="E3135" t="s">
        <v>1499</v>
      </c>
      <c r="F3135" t="s">
        <v>1293</v>
      </c>
      <c r="G3135" t="s">
        <v>524</v>
      </c>
      <c r="H3135" t="s">
        <v>1464</v>
      </c>
      <c r="I3135" t="s">
        <v>186</v>
      </c>
      <c r="J3135" t="s">
        <v>1406</v>
      </c>
      <c r="K3135" t="s">
        <v>1398</v>
      </c>
      <c r="L3135">
        <v>1.5874117453622452</v>
      </c>
      <c r="M3135">
        <v>0.20108792601459141</v>
      </c>
      <c r="N3135">
        <v>1.2479280114434936</v>
      </c>
      <c r="O3135">
        <v>0</v>
      </c>
      <c r="P3135">
        <v>1.1828701530270084E-2</v>
      </c>
      <c r="Q3135">
        <v>1.1828701530270084E-2</v>
      </c>
      <c r="R3135">
        <v>107.09941626551269</v>
      </c>
      <c r="S3135">
        <v>2.0199814459734571E-3</v>
      </c>
      <c r="T3135">
        <v>2.0199814459734571E-4</v>
      </c>
      <c r="U3135">
        <v>107.21011124875204</v>
      </c>
      <c r="W3135" s="429">
        <f t="shared" ref="W3135:Y3150" si="67">IFERROR(R3135*1,0)</f>
        <v>107.09941626551269</v>
      </c>
      <c r="X3135" s="429">
        <f t="shared" si="67"/>
        <v>2.0199814459734571E-3</v>
      </c>
      <c r="Y3135" s="429">
        <f t="shared" si="67"/>
        <v>2.0199814459734571E-4</v>
      </c>
      <c r="Z3135" s="429">
        <f t="shared" si="66"/>
        <v>107.21011124875204</v>
      </c>
      <c r="AA3135" s="429" t="s">
        <v>1295</v>
      </c>
    </row>
    <row r="3136" spans="1:27" x14ac:dyDescent="0.25">
      <c r="A3136" t="s">
        <v>149</v>
      </c>
      <c r="B3136" t="s">
        <v>186</v>
      </c>
      <c r="C3136" t="s">
        <v>1459</v>
      </c>
      <c r="D3136" t="s">
        <v>1497</v>
      </c>
      <c r="E3136" t="s">
        <v>1499</v>
      </c>
      <c r="F3136" t="s">
        <v>1293</v>
      </c>
      <c r="G3136" t="s">
        <v>524</v>
      </c>
      <c r="H3136" t="s">
        <v>1464</v>
      </c>
      <c r="I3136" t="s">
        <v>186</v>
      </c>
      <c r="J3136" t="s">
        <v>1406</v>
      </c>
      <c r="K3136" t="s">
        <v>1398</v>
      </c>
      <c r="L3136">
        <v>0</v>
      </c>
      <c r="M3136">
        <v>0</v>
      </c>
      <c r="N3136">
        <v>0</v>
      </c>
      <c r="O3136">
        <v>0</v>
      </c>
      <c r="P3136">
        <v>0</v>
      </c>
      <c r="Q3136">
        <v>0</v>
      </c>
      <c r="R3136">
        <v>0</v>
      </c>
      <c r="S3136">
        <v>0</v>
      </c>
      <c r="T3136">
        <v>0</v>
      </c>
      <c r="U3136">
        <v>0</v>
      </c>
      <c r="W3136" s="429">
        <f t="shared" si="67"/>
        <v>0</v>
      </c>
      <c r="X3136" s="429">
        <f t="shared" si="67"/>
        <v>0</v>
      </c>
      <c r="Y3136" s="429">
        <f t="shared" si="67"/>
        <v>0</v>
      </c>
      <c r="Z3136" s="429">
        <f t="shared" si="66"/>
        <v>0</v>
      </c>
      <c r="AA3136" s="429" t="s">
        <v>1295</v>
      </c>
    </row>
    <row r="3137" spans="1:27" ht="14.25" customHeight="1" x14ac:dyDescent="0.25">
      <c r="A3137" t="s">
        <v>149</v>
      </c>
      <c r="B3137" t="s">
        <v>186</v>
      </c>
      <c r="C3137" t="s">
        <v>1459</v>
      </c>
      <c r="D3137" t="s">
        <v>1497</v>
      </c>
      <c r="E3137" t="s">
        <v>1499</v>
      </c>
      <c r="F3137" t="s">
        <v>1293</v>
      </c>
      <c r="G3137" t="s">
        <v>524</v>
      </c>
      <c r="H3137" t="s">
        <v>1464</v>
      </c>
      <c r="I3137" t="s">
        <v>186</v>
      </c>
      <c r="J3137" t="s">
        <v>1416</v>
      </c>
      <c r="K3137" t="s">
        <v>1398</v>
      </c>
      <c r="L3137">
        <v>0.23657403060540166</v>
      </c>
      <c r="M3137">
        <v>5.9143507651350418E-3</v>
      </c>
      <c r="N3137">
        <v>4.140045535594529E-2</v>
      </c>
      <c r="O3137">
        <v>1.1828701530270084E-2</v>
      </c>
      <c r="P3137">
        <v>1.7743052295405123E-2</v>
      </c>
      <c r="Q3137">
        <v>1.7743052295405123E-2</v>
      </c>
      <c r="R3137">
        <v>262.86003400600185</v>
      </c>
      <c r="S3137">
        <v>2.0550875385923775E-2</v>
      </c>
      <c r="T3137">
        <v>7.1689100183455054E-3</v>
      </c>
      <c r="U3137">
        <v>265.51014107611689</v>
      </c>
      <c r="W3137" s="429">
        <f t="shared" si="67"/>
        <v>262.86003400600185</v>
      </c>
      <c r="X3137" s="429">
        <f t="shared" si="67"/>
        <v>2.0550875385923775E-2</v>
      </c>
      <c r="Y3137" s="429">
        <f t="shared" si="67"/>
        <v>7.1689100183455054E-3</v>
      </c>
      <c r="Z3137" s="429">
        <f t="shared" si="66"/>
        <v>265.51014107611689</v>
      </c>
      <c r="AA3137" s="429" t="s">
        <v>1295</v>
      </c>
    </row>
    <row r="3138" spans="1:27" x14ac:dyDescent="0.25">
      <c r="A3138" t="s">
        <v>149</v>
      </c>
      <c r="B3138" t="s">
        <v>1246</v>
      </c>
      <c r="C3138" t="s">
        <v>1324</v>
      </c>
      <c r="D3138" t="s">
        <v>1500</v>
      </c>
      <c r="E3138" t="s">
        <v>1501</v>
      </c>
      <c r="F3138" t="s">
        <v>1292</v>
      </c>
      <c r="G3138">
        <v>35</v>
      </c>
      <c r="H3138">
        <v>35005</v>
      </c>
      <c r="I3138" t="s">
        <v>1327</v>
      </c>
      <c r="J3138">
        <v>2310023606</v>
      </c>
      <c r="K3138" t="s">
        <v>1502</v>
      </c>
      <c r="L3138">
        <v>0</v>
      </c>
      <c r="M3138">
        <v>0</v>
      </c>
      <c r="N3138">
        <v>0</v>
      </c>
      <c r="O3138">
        <v>0</v>
      </c>
      <c r="P3138">
        <v>0</v>
      </c>
      <c r="Q3138">
        <v>0</v>
      </c>
      <c r="R3138">
        <v>0</v>
      </c>
      <c r="S3138">
        <v>0</v>
      </c>
      <c r="T3138">
        <v>0</v>
      </c>
      <c r="U3138">
        <v>0</v>
      </c>
      <c r="W3138" s="429">
        <f t="shared" si="67"/>
        <v>0</v>
      </c>
      <c r="X3138" s="429">
        <f t="shared" si="67"/>
        <v>0</v>
      </c>
      <c r="Y3138" s="429">
        <f t="shared" si="67"/>
        <v>0</v>
      </c>
      <c r="Z3138" s="429">
        <f t="shared" si="66"/>
        <v>0</v>
      </c>
      <c r="AA3138" s="429" t="s">
        <v>1296</v>
      </c>
    </row>
    <row r="3139" spans="1:27" x14ac:dyDescent="0.25">
      <c r="A3139" t="s">
        <v>149</v>
      </c>
      <c r="B3139" t="s">
        <v>1246</v>
      </c>
      <c r="C3139" t="s">
        <v>1324</v>
      </c>
      <c r="D3139" t="s">
        <v>1500</v>
      </c>
      <c r="E3139" t="s">
        <v>1501</v>
      </c>
      <c r="F3139" t="s">
        <v>1292</v>
      </c>
      <c r="G3139">
        <v>35</v>
      </c>
      <c r="H3139">
        <v>35015</v>
      </c>
      <c r="I3139" t="s">
        <v>552</v>
      </c>
      <c r="J3139">
        <v>2310023606</v>
      </c>
      <c r="K3139" t="s">
        <v>1502</v>
      </c>
      <c r="L3139">
        <v>0</v>
      </c>
      <c r="M3139">
        <v>0</v>
      </c>
      <c r="N3139">
        <v>0</v>
      </c>
      <c r="O3139">
        <v>0</v>
      </c>
      <c r="P3139">
        <v>0</v>
      </c>
      <c r="Q3139">
        <v>0</v>
      </c>
      <c r="R3139">
        <v>0</v>
      </c>
      <c r="S3139">
        <v>0</v>
      </c>
      <c r="T3139">
        <v>0</v>
      </c>
      <c r="U3139">
        <v>0</v>
      </c>
      <c r="W3139" s="429">
        <f t="shared" si="67"/>
        <v>0</v>
      </c>
      <c r="X3139" s="429">
        <f t="shared" si="67"/>
        <v>0</v>
      </c>
      <c r="Y3139" s="429">
        <f t="shared" si="67"/>
        <v>0</v>
      </c>
      <c r="Z3139" s="429">
        <f t="shared" si="66"/>
        <v>0</v>
      </c>
      <c r="AA3139" s="429" t="s">
        <v>1296</v>
      </c>
    </row>
    <row r="3140" spans="1:27" x14ac:dyDescent="0.25">
      <c r="A3140" t="s">
        <v>149</v>
      </c>
      <c r="B3140" t="s">
        <v>1246</v>
      </c>
      <c r="C3140" t="s">
        <v>1324</v>
      </c>
      <c r="D3140" t="s">
        <v>1500</v>
      </c>
      <c r="E3140" t="s">
        <v>1501</v>
      </c>
      <c r="F3140" t="s">
        <v>1292</v>
      </c>
      <c r="G3140">
        <v>35</v>
      </c>
      <c r="H3140">
        <v>35025</v>
      </c>
      <c r="I3140" t="s">
        <v>563</v>
      </c>
      <c r="J3140">
        <v>2310023606</v>
      </c>
      <c r="K3140" t="s">
        <v>1502</v>
      </c>
      <c r="L3140">
        <v>0</v>
      </c>
      <c r="M3140">
        <v>0</v>
      </c>
      <c r="N3140">
        <v>0</v>
      </c>
      <c r="O3140">
        <v>0</v>
      </c>
      <c r="P3140">
        <v>0</v>
      </c>
      <c r="Q3140">
        <v>0</v>
      </c>
      <c r="R3140">
        <v>0</v>
      </c>
      <c r="S3140">
        <v>0</v>
      </c>
      <c r="T3140">
        <v>0</v>
      </c>
      <c r="U3140">
        <v>0</v>
      </c>
      <c r="W3140" s="429">
        <f t="shared" si="67"/>
        <v>0</v>
      </c>
      <c r="X3140" s="429">
        <f t="shared" si="67"/>
        <v>0</v>
      </c>
      <c r="Y3140" s="429">
        <f t="shared" si="67"/>
        <v>0</v>
      </c>
      <c r="Z3140" s="429">
        <f t="shared" si="66"/>
        <v>0</v>
      </c>
      <c r="AA3140" s="429" t="s">
        <v>1296</v>
      </c>
    </row>
    <row r="3141" spans="1:27" x14ac:dyDescent="0.25">
      <c r="A3141" t="s">
        <v>149</v>
      </c>
      <c r="B3141" t="s">
        <v>1246</v>
      </c>
      <c r="C3141" t="s">
        <v>1324</v>
      </c>
      <c r="D3141" t="s">
        <v>1500</v>
      </c>
      <c r="E3141" t="s">
        <v>1501</v>
      </c>
      <c r="F3141" t="s">
        <v>1292</v>
      </c>
      <c r="G3141">
        <v>35</v>
      </c>
      <c r="H3141">
        <v>35041</v>
      </c>
      <c r="I3141" t="s">
        <v>584</v>
      </c>
      <c r="J3141">
        <v>2310023606</v>
      </c>
      <c r="K3141" t="s">
        <v>1502</v>
      </c>
      <c r="L3141">
        <v>0</v>
      </c>
      <c r="M3141">
        <v>0</v>
      </c>
      <c r="N3141">
        <v>0</v>
      </c>
      <c r="O3141">
        <v>0</v>
      </c>
      <c r="P3141">
        <v>0</v>
      </c>
      <c r="Q3141">
        <v>0</v>
      </c>
      <c r="R3141">
        <v>0</v>
      </c>
      <c r="S3141">
        <v>0</v>
      </c>
      <c r="T3141">
        <v>0</v>
      </c>
      <c r="U3141">
        <v>0</v>
      </c>
      <c r="W3141" s="429">
        <f t="shared" si="67"/>
        <v>0</v>
      </c>
      <c r="X3141" s="429">
        <f t="shared" si="67"/>
        <v>0</v>
      </c>
      <c r="Y3141" s="429">
        <f t="shared" si="67"/>
        <v>0</v>
      </c>
      <c r="Z3141" s="429">
        <f t="shared" si="66"/>
        <v>0</v>
      </c>
      <c r="AA3141" s="429" t="s">
        <v>1296</v>
      </c>
    </row>
    <row r="3142" spans="1:27" x14ac:dyDescent="0.25">
      <c r="A3142" t="s">
        <v>149</v>
      </c>
      <c r="B3142" t="s">
        <v>186</v>
      </c>
      <c r="C3142" t="s">
        <v>1459</v>
      </c>
      <c r="D3142" t="s">
        <v>1500</v>
      </c>
      <c r="E3142" t="s">
        <v>1501</v>
      </c>
      <c r="F3142" t="s">
        <v>1292</v>
      </c>
      <c r="G3142">
        <v>35</v>
      </c>
      <c r="H3142">
        <v>35006</v>
      </c>
      <c r="I3142" t="s">
        <v>380</v>
      </c>
      <c r="J3142">
        <v>2310023606</v>
      </c>
      <c r="K3142" t="s">
        <v>1502</v>
      </c>
      <c r="L3142">
        <v>0</v>
      </c>
      <c r="M3142">
        <v>0</v>
      </c>
      <c r="N3142">
        <v>0</v>
      </c>
      <c r="O3142">
        <v>0</v>
      </c>
      <c r="P3142">
        <v>0</v>
      </c>
      <c r="Q3142">
        <v>0</v>
      </c>
      <c r="R3142">
        <v>0</v>
      </c>
      <c r="S3142">
        <v>0</v>
      </c>
      <c r="T3142">
        <v>0</v>
      </c>
      <c r="U3142">
        <v>0</v>
      </c>
      <c r="W3142" s="429">
        <f t="shared" si="67"/>
        <v>0</v>
      </c>
      <c r="X3142" s="429">
        <f t="shared" si="67"/>
        <v>0</v>
      </c>
      <c r="Y3142" s="429">
        <f t="shared" si="67"/>
        <v>0</v>
      </c>
      <c r="Z3142" s="429">
        <f t="shared" si="66"/>
        <v>0</v>
      </c>
      <c r="AA3142" s="429" t="s">
        <v>1296</v>
      </c>
    </row>
    <row r="3143" spans="1:27" x14ac:dyDescent="0.25">
      <c r="A3143" t="s">
        <v>149</v>
      </c>
      <c r="B3143" t="s">
        <v>186</v>
      </c>
      <c r="C3143" t="s">
        <v>1459</v>
      </c>
      <c r="D3143" t="s">
        <v>1500</v>
      </c>
      <c r="E3143" t="s">
        <v>1501</v>
      </c>
      <c r="F3143" t="s">
        <v>1292</v>
      </c>
      <c r="G3143">
        <v>35</v>
      </c>
      <c r="H3143">
        <v>35031</v>
      </c>
      <c r="I3143" t="s">
        <v>561</v>
      </c>
      <c r="J3143">
        <v>2310023606</v>
      </c>
      <c r="K3143" t="s">
        <v>1502</v>
      </c>
      <c r="L3143">
        <v>0</v>
      </c>
      <c r="M3143">
        <v>0</v>
      </c>
      <c r="N3143">
        <v>0</v>
      </c>
      <c r="O3143">
        <v>0</v>
      </c>
      <c r="P3143">
        <v>0</v>
      </c>
      <c r="Q3143">
        <v>0</v>
      </c>
      <c r="R3143">
        <v>0</v>
      </c>
      <c r="S3143">
        <v>0</v>
      </c>
      <c r="T3143">
        <v>0</v>
      </c>
      <c r="U3143">
        <v>0</v>
      </c>
      <c r="W3143" s="429">
        <f t="shared" si="67"/>
        <v>0</v>
      </c>
      <c r="X3143" s="429">
        <f t="shared" si="67"/>
        <v>0</v>
      </c>
      <c r="Y3143" s="429">
        <f t="shared" si="67"/>
        <v>0</v>
      </c>
      <c r="Z3143" s="429">
        <f t="shared" si="66"/>
        <v>0</v>
      </c>
      <c r="AA3143" s="429" t="s">
        <v>1296</v>
      </c>
    </row>
    <row r="3144" spans="1:27" x14ac:dyDescent="0.25">
      <c r="A3144" t="s">
        <v>149</v>
      </c>
      <c r="B3144" t="s">
        <v>186</v>
      </c>
      <c r="C3144" t="s">
        <v>1459</v>
      </c>
      <c r="D3144" t="s">
        <v>1500</v>
      </c>
      <c r="E3144" t="s">
        <v>1501</v>
      </c>
      <c r="F3144" t="s">
        <v>1292</v>
      </c>
      <c r="G3144">
        <v>35</v>
      </c>
      <c r="H3144">
        <v>35039</v>
      </c>
      <c r="I3144" t="s">
        <v>534</v>
      </c>
      <c r="J3144">
        <v>2310023606</v>
      </c>
      <c r="K3144" t="s">
        <v>1502</v>
      </c>
      <c r="L3144">
        <v>0</v>
      </c>
      <c r="M3144">
        <v>0</v>
      </c>
      <c r="N3144">
        <v>0</v>
      </c>
      <c r="O3144">
        <v>0</v>
      </c>
      <c r="P3144">
        <v>0</v>
      </c>
      <c r="Q3144">
        <v>0</v>
      </c>
      <c r="R3144">
        <v>0</v>
      </c>
      <c r="S3144">
        <v>0</v>
      </c>
      <c r="T3144">
        <v>0</v>
      </c>
      <c r="U3144">
        <v>0</v>
      </c>
      <c r="W3144" s="429">
        <f t="shared" si="67"/>
        <v>0</v>
      </c>
      <c r="X3144" s="429">
        <f t="shared" si="67"/>
        <v>0</v>
      </c>
      <c r="Y3144" s="429">
        <f t="shared" si="67"/>
        <v>0</v>
      </c>
      <c r="Z3144" s="429">
        <f t="shared" si="66"/>
        <v>0</v>
      </c>
      <c r="AA3144" s="429" t="s">
        <v>1296</v>
      </c>
    </row>
    <row r="3145" spans="1:27" x14ac:dyDescent="0.25">
      <c r="A3145" t="s">
        <v>149</v>
      </c>
      <c r="B3145" t="s">
        <v>186</v>
      </c>
      <c r="C3145" t="s">
        <v>1459</v>
      </c>
      <c r="D3145" t="s">
        <v>1500</v>
      </c>
      <c r="E3145" t="s">
        <v>1501</v>
      </c>
      <c r="F3145" t="s">
        <v>1292</v>
      </c>
      <c r="G3145">
        <v>35</v>
      </c>
      <c r="H3145">
        <v>35043</v>
      </c>
      <c r="I3145" t="s">
        <v>1463</v>
      </c>
      <c r="J3145">
        <v>2310023606</v>
      </c>
      <c r="K3145" t="s">
        <v>1502</v>
      </c>
      <c r="L3145">
        <v>0</v>
      </c>
      <c r="M3145">
        <v>0</v>
      </c>
      <c r="N3145">
        <v>0</v>
      </c>
      <c r="O3145">
        <v>0</v>
      </c>
      <c r="P3145">
        <v>0</v>
      </c>
      <c r="Q3145">
        <v>0</v>
      </c>
      <c r="R3145">
        <v>0</v>
      </c>
      <c r="S3145">
        <v>0</v>
      </c>
      <c r="T3145">
        <v>0</v>
      </c>
      <c r="U3145">
        <v>0</v>
      </c>
      <c r="W3145" s="429">
        <f t="shared" si="67"/>
        <v>0</v>
      </c>
      <c r="X3145" s="429">
        <f t="shared" si="67"/>
        <v>0</v>
      </c>
      <c r="Y3145" s="429">
        <f t="shared" si="67"/>
        <v>0</v>
      </c>
      <c r="Z3145" s="429">
        <f t="shared" si="66"/>
        <v>0</v>
      </c>
      <c r="AA3145" s="429" t="s">
        <v>1296</v>
      </c>
    </row>
    <row r="3146" spans="1:27" x14ac:dyDescent="0.25">
      <c r="A3146" t="s">
        <v>149</v>
      </c>
      <c r="B3146" t="s">
        <v>186</v>
      </c>
      <c r="C3146" t="s">
        <v>1459</v>
      </c>
      <c r="D3146" t="s">
        <v>1500</v>
      </c>
      <c r="E3146" t="s">
        <v>1501</v>
      </c>
      <c r="F3146" t="s">
        <v>1292</v>
      </c>
      <c r="G3146">
        <v>35</v>
      </c>
      <c r="H3146">
        <v>35045</v>
      </c>
      <c r="I3146" t="s">
        <v>186</v>
      </c>
      <c r="J3146">
        <v>2310023606</v>
      </c>
      <c r="K3146" t="s">
        <v>1502</v>
      </c>
      <c r="L3146">
        <v>0</v>
      </c>
      <c r="M3146">
        <v>0</v>
      </c>
      <c r="N3146">
        <v>0</v>
      </c>
      <c r="O3146">
        <v>0</v>
      </c>
      <c r="P3146">
        <v>0</v>
      </c>
      <c r="Q3146">
        <v>0</v>
      </c>
      <c r="R3146">
        <v>0</v>
      </c>
      <c r="S3146">
        <v>0</v>
      </c>
      <c r="T3146">
        <v>0</v>
      </c>
      <c r="U3146">
        <v>0</v>
      </c>
      <c r="W3146" s="429">
        <f t="shared" si="67"/>
        <v>0</v>
      </c>
      <c r="X3146" s="429">
        <f t="shared" si="67"/>
        <v>0</v>
      </c>
      <c r="Y3146" s="429">
        <f t="shared" si="67"/>
        <v>0</v>
      </c>
      <c r="Z3146" s="429">
        <f t="shared" si="66"/>
        <v>0</v>
      </c>
      <c r="AA3146" s="429" t="s">
        <v>1296</v>
      </c>
    </row>
    <row r="3147" spans="1:27" x14ac:dyDescent="0.25">
      <c r="A3147" t="s">
        <v>149</v>
      </c>
      <c r="B3147" t="s">
        <v>1246</v>
      </c>
      <c r="C3147" t="s">
        <v>1324</v>
      </c>
      <c r="D3147" t="s">
        <v>1500</v>
      </c>
      <c r="E3147" t="s">
        <v>1501</v>
      </c>
      <c r="F3147" t="s">
        <v>1292</v>
      </c>
      <c r="G3147">
        <v>35</v>
      </c>
      <c r="H3147">
        <v>35005</v>
      </c>
      <c r="I3147" t="s">
        <v>1327</v>
      </c>
      <c r="J3147">
        <v>2310111100</v>
      </c>
      <c r="K3147" t="s">
        <v>1502</v>
      </c>
      <c r="L3147">
        <v>0</v>
      </c>
      <c r="M3147">
        <v>9.7471790982538451</v>
      </c>
      <c r="N3147">
        <v>0</v>
      </c>
      <c r="O3147">
        <v>0</v>
      </c>
      <c r="P3147">
        <v>0</v>
      </c>
      <c r="Q3147">
        <v>0</v>
      </c>
      <c r="R3147">
        <v>1.1560062875442274</v>
      </c>
      <c r="S3147">
        <v>16.358334739876252</v>
      </c>
      <c r="T3147">
        <v>0</v>
      </c>
      <c r="U3147">
        <v>410.11437478445055</v>
      </c>
      <c r="W3147" s="429">
        <f t="shared" si="67"/>
        <v>1.1560062875442274</v>
      </c>
      <c r="X3147" s="429">
        <f t="shared" si="67"/>
        <v>16.358334739876252</v>
      </c>
      <c r="Y3147" s="429">
        <f t="shared" si="67"/>
        <v>0</v>
      </c>
      <c r="Z3147" s="429">
        <f t="shared" si="66"/>
        <v>410.11437478445055</v>
      </c>
      <c r="AA3147" s="429" t="s">
        <v>1296</v>
      </c>
    </row>
    <row r="3148" spans="1:27" x14ac:dyDescent="0.25">
      <c r="A3148" t="s">
        <v>149</v>
      </c>
      <c r="B3148" t="s">
        <v>1246</v>
      </c>
      <c r="C3148" t="s">
        <v>1324</v>
      </c>
      <c r="D3148" t="s">
        <v>1500</v>
      </c>
      <c r="E3148" t="s">
        <v>1501</v>
      </c>
      <c r="F3148" t="s">
        <v>1292</v>
      </c>
      <c r="G3148">
        <v>35</v>
      </c>
      <c r="H3148">
        <v>35015</v>
      </c>
      <c r="I3148" t="s">
        <v>552</v>
      </c>
      <c r="J3148">
        <v>2310111100</v>
      </c>
      <c r="K3148" t="s">
        <v>1502</v>
      </c>
      <c r="L3148">
        <v>0</v>
      </c>
      <c r="M3148">
        <v>615.846455564243</v>
      </c>
      <c r="N3148">
        <v>0</v>
      </c>
      <c r="O3148">
        <v>0</v>
      </c>
      <c r="P3148">
        <v>0</v>
      </c>
      <c r="Q3148">
        <v>0</v>
      </c>
      <c r="R3148">
        <v>73.038811292759448</v>
      </c>
      <c r="S3148">
        <v>1033.5526173199132</v>
      </c>
      <c r="T3148">
        <v>0</v>
      </c>
      <c r="U3148">
        <v>25911.854244290589</v>
      </c>
      <c r="W3148" s="429">
        <f t="shared" si="67"/>
        <v>73.038811292759448</v>
      </c>
      <c r="X3148" s="429">
        <f t="shared" si="67"/>
        <v>1033.5526173199132</v>
      </c>
      <c r="Y3148" s="429">
        <f t="shared" si="67"/>
        <v>0</v>
      </c>
      <c r="Z3148" s="429">
        <f t="shared" si="66"/>
        <v>25911.854244290589</v>
      </c>
      <c r="AA3148" s="429" t="s">
        <v>1296</v>
      </c>
    </row>
    <row r="3149" spans="1:27" x14ac:dyDescent="0.25">
      <c r="A3149" t="s">
        <v>149</v>
      </c>
      <c r="B3149" t="s">
        <v>1246</v>
      </c>
      <c r="C3149" t="s">
        <v>1324</v>
      </c>
      <c r="D3149" t="s">
        <v>1500</v>
      </c>
      <c r="E3149" t="s">
        <v>1501</v>
      </c>
      <c r="F3149" t="s">
        <v>1292</v>
      </c>
      <c r="G3149">
        <v>35</v>
      </c>
      <c r="H3149">
        <v>35025</v>
      </c>
      <c r="I3149" t="s">
        <v>563</v>
      </c>
      <c r="J3149">
        <v>2310111100</v>
      </c>
      <c r="K3149" t="s">
        <v>1502</v>
      </c>
      <c r="L3149">
        <v>0</v>
      </c>
      <c r="M3149">
        <v>489.13113917122752</v>
      </c>
      <c r="N3149">
        <v>0</v>
      </c>
      <c r="O3149">
        <v>0</v>
      </c>
      <c r="P3149">
        <v>0</v>
      </c>
      <c r="Q3149">
        <v>0</v>
      </c>
      <c r="R3149">
        <v>58.010493766027651</v>
      </c>
      <c r="S3149">
        <v>820.8909291195173</v>
      </c>
      <c r="T3149">
        <v>0</v>
      </c>
      <c r="U3149">
        <v>20580.283721753964</v>
      </c>
      <c r="W3149" s="429">
        <f t="shared" si="67"/>
        <v>58.010493766027651</v>
      </c>
      <c r="X3149" s="429">
        <f t="shared" si="67"/>
        <v>820.8909291195173</v>
      </c>
      <c r="Y3149" s="429">
        <f t="shared" si="67"/>
        <v>0</v>
      </c>
      <c r="Z3149" s="429">
        <f t="shared" si="66"/>
        <v>20580.283721753964</v>
      </c>
      <c r="AA3149" s="429" t="s">
        <v>1296</v>
      </c>
    </row>
    <row r="3150" spans="1:27" x14ac:dyDescent="0.25">
      <c r="A3150" t="s">
        <v>149</v>
      </c>
      <c r="B3150" t="s">
        <v>1246</v>
      </c>
      <c r="C3150" t="s">
        <v>1324</v>
      </c>
      <c r="D3150" t="s">
        <v>1500</v>
      </c>
      <c r="E3150" t="s">
        <v>1501</v>
      </c>
      <c r="F3150" t="s">
        <v>1292</v>
      </c>
      <c r="G3150">
        <v>35</v>
      </c>
      <c r="H3150">
        <v>35041</v>
      </c>
      <c r="I3150" t="s">
        <v>584</v>
      </c>
      <c r="J3150">
        <v>2310111100</v>
      </c>
      <c r="K3150" t="s">
        <v>1502</v>
      </c>
      <c r="L3150">
        <v>0</v>
      </c>
      <c r="M3150">
        <v>2.6583205681522024</v>
      </c>
      <c r="N3150">
        <v>0</v>
      </c>
      <c r="O3150">
        <v>0</v>
      </c>
      <c r="P3150">
        <v>0</v>
      </c>
      <c r="Q3150">
        <v>0</v>
      </c>
      <c r="R3150">
        <v>0.31527432297233643</v>
      </c>
      <c r="S3150">
        <v>4.461362334823824</v>
      </c>
      <c r="T3150">
        <v>0</v>
      </c>
      <c r="U3150">
        <v>111.84933269356793</v>
      </c>
      <c r="W3150" s="429">
        <f t="shared" si="67"/>
        <v>0.31527432297233643</v>
      </c>
      <c r="X3150" s="429">
        <f t="shared" si="67"/>
        <v>4.461362334823824</v>
      </c>
      <c r="Y3150" s="429">
        <f t="shared" si="67"/>
        <v>0</v>
      </c>
      <c r="Z3150" s="429">
        <f t="shared" si="66"/>
        <v>111.84933269356793</v>
      </c>
      <c r="AA3150" s="429" t="s">
        <v>1296</v>
      </c>
    </row>
    <row r="3151" spans="1:27" x14ac:dyDescent="0.25">
      <c r="A3151" t="s">
        <v>149</v>
      </c>
      <c r="B3151" t="s">
        <v>186</v>
      </c>
      <c r="C3151" t="s">
        <v>1459</v>
      </c>
      <c r="D3151" t="s">
        <v>1500</v>
      </c>
      <c r="E3151" t="s">
        <v>1501</v>
      </c>
      <c r="F3151" t="s">
        <v>1292</v>
      </c>
      <c r="G3151">
        <v>35</v>
      </c>
      <c r="H3151">
        <v>35006</v>
      </c>
      <c r="I3151" t="s">
        <v>380</v>
      </c>
      <c r="J3151">
        <v>2310111100</v>
      </c>
      <c r="K3151" t="s">
        <v>1502</v>
      </c>
      <c r="L3151">
        <v>0</v>
      </c>
      <c r="M3151">
        <v>0</v>
      </c>
      <c r="N3151">
        <v>0</v>
      </c>
      <c r="O3151">
        <v>0</v>
      </c>
      <c r="P3151">
        <v>0</v>
      </c>
      <c r="Q3151">
        <v>0</v>
      </c>
      <c r="R3151">
        <v>0</v>
      </c>
      <c r="S3151">
        <v>0</v>
      </c>
      <c r="T3151">
        <v>0</v>
      </c>
      <c r="U3151">
        <v>0</v>
      </c>
      <c r="W3151" s="429">
        <f t="shared" ref="W3151:Z3177" si="68">IFERROR(R3151*1,0)</f>
        <v>0</v>
      </c>
      <c r="X3151" s="429">
        <f t="shared" si="68"/>
        <v>0</v>
      </c>
      <c r="Y3151" s="429">
        <f t="shared" si="68"/>
        <v>0</v>
      </c>
      <c r="Z3151" s="429">
        <f t="shared" si="66"/>
        <v>0</v>
      </c>
      <c r="AA3151" s="429" t="s">
        <v>1296</v>
      </c>
    </row>
    <row r="3152" spans="1:27" x14ac:dyDescent="0.25">
      <c r="A3152" t="s">
        <v>149</v>
      </c>
      <c r="B3152" t="s">
        <v>186</v>
      </c>
      <c r="C3152" t="s">
        <v>1459</v>
      </c>
      <c r="D3152" t="s">
        <v>1500</v>
      </c>
      <c r="E3152" t="s">
        <v>1501</v>
      </c>
      <c r="F3152" t="s">
        <v>1292</v>
      </c>
      <c r="G3152">
        <v>35</v>
      </c>
      <c r="H3152">
        <v>35031</v>
      </c>
      <c r="I3152" t="s">
        <v>561</v>
      </c>
      <c r="J3152">
        <v>2310111100</v>
      </c>
      <c r="K3152" t="s">
        <v>1502</v>
      </c>
      <c r="L3152">
        <v>0</v>
      </c>
      <c r="M3152">
        <v>0</v>
      </c>
      <c r="N3152">
        <v>0</v>
      </c>
      <c r="O3152">
        <v>0</v>
      </c>
      <c r="P3152">
        <v>0</v>
      </c>
      <c r="Q3152">
        <v>0</v>
      </c>
      <c r="R3152">
        <v>0</v>
      </c>
      <c r="S3152">
        <v>0</v>
      </c>
      <c r="T3152">
        <v>0</v>
      </c>
      <c r="U3152">
        <v>0</v>
      </c>
      <c r="W3152" s="429">
        <f t="shared" si="68"/>
        <v>0</v>
      </c>
      <c r="X3152" s="429">
        <f t="shared" si="68"/>
        <v>0</v>
      </c>
      <c r="Y3152" s="429">
        <f t="shared" si="68"/>
        <v>0</v>
      </c>
      <c r="Z3152" s="429">
        <f t="shared" si="66"/>
        <v>0</v>
      </c>
      <c r="AA3152" s="429" t="s">
        <v>1296</v>
      </c>
    </row>
    <row r="3153" spans="1:27" x14ac:dyDescent="0.25">
      <c r="A3153" t="s">
        <v>149</v>
      </c>
      <c r="B3153" t="s">
        <v>186</v>
      </c>
      <c r="C3153" t="s">
        <v>1459</v>
      </c>
      <c r="D3153" t="s">
        <v>1500</v>
      </c>
      <c r="E3153" t="s">
        <v>1501</v>
      </c>
      <c r="F3153" t="s">
        <v>1292</v>
      </c>
      <c r="G3153">
        <v>35</v>
      </c>
      <c r="H3153">
        <v>35039</v>
      </c>
      <c r="I3153" t="s">
        <v>534</v>
      </c>
      <c r="J3153">
        <v>2310111100</v>
      </c>
      <c r="K3153" t="s">
        <v>1502</v>
      </c>
      <c r="L3153">
        <v>0</v>
      </c>
      <c r="M3153">
        <v>52.561798969072171</v>
      </c>
      <c r="N3153">
        <v>0</v>
      </c>
      <c r="O3153">
        <v>0</v>
      </c>
      <c r="P3153">
        <v>0</v>
      </c>
      <c r="Q3153">
        <v>0</v>
      </c>
      <c r="R3153">
        <v>6.4353451212894894</v>
      </c>
      <c r="S3153">
        <v>126.65726636881439</v>
      </c>
      <c r="T3153">
        <v>0</v>
      </c>
      <c r="U3153">
        <v>3172.8670043416491</v>
      </c>
      <c r="W3153" s="429">
        <f t="shared" si="68"/>
        <v>6.4353451212894894</v>
      </c>
      <c r="X3153" s="429">
        <f t="shared" si="68"/>
        <v>126.65726636881439</v>
      </c>
      <c r="Y3153" s="429">
        <f t="shared" si="68"/>
        <v>0</v>
      </c>
      <c r="Z3153" s="429">
        <f t="shared" si="66"/>
        <v>3172.8670043416491</v>
      </c>
      <c r="AA3153" s="429" t="s">
        <v>1296</v>
      </c>
    </row>
    <row r="3154" spans="1:27" x14ac:dyDescent="0.25">
      <c r="A3154" t="s">
        <v>149</v>
      </c>
      <c r="B3154" t="s">
        <v>186</v>
      </c>
      <c r="C3154" t="s">
        <v>1459</v>
      </c>
      <c r="D3154" t="s">
        <v>1500</v>
      </c>
      <c r="E3154" t="s">
        <v>1501</v>
      </c>
      <c r="F3154" t="s">
        <v>1292</v>
      </c>
      <c r="G3154">
        <v>35</v>
      </c>
      <c r="H3154">
        <v>35043</v>
      </c>
      <c r="I3154" t="s">
        <v>1463</v>
      </c>
      <c r="J3154">
        <v>2310111100</v>
      </c>
      <c r="K3154" t="s">
        <v>1502</v>
      </c>
      <c r="L3154">
        <v>0</v>
      </c>
      <c r="M3154">
        <v>39.741870618556703</v>
      </c>
      <c r="N3154">
        <v>0</v>
      </c>
      <c r="O3154">
        <v>0</v>
      </c>
      <c r="P3154">
        <v>0</v>
      </c>
      <c r="Q3154">
        <v>0</v>
      </c>
      <c r="R3154">
        <v>4.8657515193978442</v>
      </c>
      <c r="S3154">
        <v>95.76530468242359</v>
      </c>
      <c r="T3154">
        <v>0</v>
      </c>
      <c r="U3154">
        <v>2398.9983685799875</v>
      </c>
      <c r="W3154" s="429">
        <f t="shared" si="68"/>
        <v>4.8657515193978442</v>
      </c>
      <c r="X3154" s="429">
        <f t="shared" si="68"/>
        <v>95.76530468242359</v>
      </c>
      <c r="Y3154" s="429">
        <f t="shared" si="68"/>
        <v>0</v>
      </c>
      <c r="Z3154" s="429">
        <f t="shared" si="66"/>
        <v>2398.9983685799875</v>
      </c>
      <c r="AA3154" s="429" t="s">
        <v>1296</v>
      </c>
    </row>
    <row r="3155" spans="1:27" x14ac:dyDescent="0.25">
      <c r="A3155" t="s">
        <v>149</v>
      </c>
      <c r="B3155" t="s">
        <v>186</v>
      </c>
      <c r="C3155" t="s">
        <v>1459</v>
      </c>
      <c r="D3155" t="s">
        <v>1500</v>
      </c>
      <c r="E3155" t="s">
        <v>1501</v>
      </c>
      <c r="F3155" t="s">
        <v>1292</v>
      </c>
      <c r="G3155">
        <v>35</v>
      </c>
      <c r="H3155">
        <v>35045</v>
      </c>
      <c r="I3155" t="s">
        <v>186</v>
      </c>
      <c r="J3155">
        <v>2310111100</v>
      </c>
      <c r="K3155" t="s">
        <v>1502</v>
      </c>
      <c r="L3155">
        <v>0</v>
      </c>
      <c r="M3155">
        <v>70.509848797250854</v>
      </c>
      <c r="N3155">
        <v>0</v>
      </c>
      <c r="O3155">
        <v>0</v>
      </c>
      <c r="P3155">
        <v>0</v>
      </c>
      <c r="Q3155">
        <v>0</v>
      </c>
      <c r="R3155">
        <v>8.6327945458495705</v>
      </c>
      <c r="S3155">
        <v>169.90637451341922</v>
      </c>
      <c r="T3155">
        <v>0</v>
      </c>
      <c r="U3155">
        <v>4256.2921573813301</v>
      </c>
      <c r="W3155" s="429">
        <f t="shared" si="68"/>
        <v>8.6327945458495705</v>
      </c>
      <c r="X3155" s="429">
        <f t="shared" si="68"/>
        <v>169.90637451341922</v>
      </c>
      <c r="Y3155" s="429">
        <f t="shared" si="68"/>
        <v>0</v>
      </c>
      <c r="Z3155" s="429">
        <f t="shared" si="66"/>
        <v>4256.2921573813301</v>
      </c>
      <c r="AA3155" s="429" t="s">
        <v>1296</v>
      </c>
    </row>
    <row r="3156" spans="1:27" x14ac:dyDescent="0.25">
      <c r="A3156" t="s">
        <v>149</v>
      </c>
      <c r="B3156" t="s">
        <v>1246</v>
      </c>
      <c r="C3156" t="s">
        <v>1324</v>
      </c>
      <c r="D3156" t="s">
        <v>1500</v>
      </c>
      <c r="E3156" t="s">
        <v>1501</v>
      </c>
      <c r="F3156" t="s">
        <v>1292</v>
      </c>
      <c r="G3156">
        <v>35</v>
      </c>
      <c r="H3156">
        <v>35005</v>
      </c>
      <c r="I3156" t="s">
        <v>1327</v>
      </c>
      <c r="J3156">
        <v>2310121100</v>
      </c>
      <c r="K3156" t="s">
        <v>1502</v>
      </c>
      <c r="L3156">
        <v>0</v>
      </c>
      <c r="M3156">
        <v>0</v>
      </c>
      <c r="N3156">
        <v>0</v>
      </c>
      <c r="O3156">
        <v>0</v>
      </c>
      <c r="P3156">
        <v>0</v>
      </c>
      <c r="Q3156">
        <v>0</v>
      </c>
      <c r="R3156">
        <v>0</v>
      </c>
      <c r="S3156">
        <v>0</v>
      </c>
      <c r="T3156">
        <v>0</v>
      </c>
      <c r="U3156">
        <v>0</v>
      </c>
      <c r="W3156" s="429">
        <f t="shared" si="68"/>
        <v>0</v>
      </c>
      <c r="X3156" s="429">
        <f t="shared" si="68"/>
        <v>0</v>
      </c>
      <c r="Y3156" s="429">
        <f t="shared" si="68"/>
        <v>0</v>
      </c>
      <c r="Z3156" s="429">
        <f t="shared" si="66"/>
        <v>0</v>
      </c>
      <c r="AA3156" s="429" t="s">
        <v>1296</v>
      </c>
    </row>
    <row r="3157" spans="1:27" x14ac:dyDescent="0.25">
      <c r="A3157" t="s">
        <v>149</v>
      </c>
      <c r="B3157" t="s">
        <v>1246</v>
      </c>
      <c r="C3157" t="s">
        <v>1324</v>
      </c>
      <c r="D3157" t="s">
        <v>1500</v>
      </c>
      <c r="E3157" t="s">
        <v>1501</v>
      </c>
      <c r="F3157" t="s">
        <v>1292</v>
      </c>
      <c r="G3157">
        <v>35</v>
      </c>
      <c r="H3157">
        <v>35015</v>
      </c>
      <c r="I3157" t="s">
        <v>552</v>
      </c>
      <c r="J3157">
        <v>2310121100</v>
      </c>
      <c r="K3157" t="s">
        <v>1502</v>
      </c>
      <c r="L3157">
        <v>0</v>
      </c>
      <c r="M3157">
        <v>4.8806804951785256</v>
      </c>
      <c r="N3157">
        <v>0</v>
      </c>
      <c r="O3157">
        <v>0</v>
      </c>
      <c r="P3157">
        <v>0</v>
      </c>
      <c r="Q3157">
        <v>0</v>
      </c>
      <c r="R3157">
        <v>1.3351500713814153</v>
      </c>
      <c r="S3157">
        <v>20.285143706701707</v>
      </c>
      <c r="T3157">
        <v>0</v>
      </c>
      <c r="U3157">
        <v>508.463742738924</v>
      </c>
      <c r="W3157" s="429">
        <f t="shared" si="68"/>
        <v>1.3351500713814153</v>
      </c>
      <c r="X3157" s="429">
        <f t="shared" si="68"/>
        <v>20.285143706701707</v>
      </c>
      <c r="Y3157" s="429">
        <f t="shared" si="68"/>
        <v>0</v>
      </c>
      <c r="Z3157" s="429">
        <f t="shared" si="66"/>
        <v>508.463742738924</v>
      </c>
      <c r="AA3157" s="429" t="s">
        <v>1296</v>
      </c>
    </row>
    <row r="3158" spans="1:27" x14ac:dyDescent="0.25">
      <c r="A3158" t="s">
        <v>149</v>
      </c>
      <c r="B3158" t="s">
        <v>1246</v>
      </c>
      <c r="C3158" t="s">
        <v>1324</v>
      </c>
      <c r="D3158" t="s">
        <v>1500</v>
      </c>
      <c r="E3158" t="s">
        <v>1501</v>
      </c>
      <c r="F3158" t="s">
        <v>1292</v>
      </c>
      <c r="G3158">
        <v>35</v>
      </c>
      <c r="H3158">
        <v>35025</v>
      </c>
      <c r="I3158" t="s">
        <v>563</v>
      </c>
      <c r="J3158">
        <v>2310121100</v>
      </c>
      <c r="K3158" t="s">
        <v>1502</v>
      </c>
      <c r="L3158">
        <v>0</v>
      </c>
      <c r="M3158">
        <v>7.3210152202241341</v>
      </c>
      <c r="N3158">
        <v>0</v>
      </c>
      <c r="O3158">
        <v>0</v>
      </c>
      <c r="P3158">
        <v>0</v>
      </c>
      <c r="Q3158">
        <v>0</v>
      </c>
      <c r="R3158">
        <v>2.0027235963351346</v>
      </c>
      <c r="S3158">
        <v>30.427692607189375</v>
      </c>
      <c r="T3158">
        <v>0</v>
      </c>
      <c r="U3158">
        <v>762.6950387760694</v>
      </c>
      <c r="W3158" s="429">
        <f t="shared" si="68"/>
        <v>2.0027235963351346</v>
      </c>
      <c r="X3158" s="429">
        <f t="shared" si="68"/>
        <v>30.427692607189375</v>
      </c>
      <c r="Y3158" s="429">
        <f t="shared" si="68"/>
        <v>0</v>
      </c>
      <c r="Z3158" s="429">
        <f t="shared" si="66"/>
        <v>762.6950387760694</v>
      </c>
      <c r="AA3158" s="429" t="s">
        <v>1296</v>
      </c>
    </row>
    <row r="3159" spans="1:27" x14ac:dyDescent="0.25">
      <c r="A3159" t="s">
        <v>149</v>
      </c>
      <c r="B3159" t="s">
        <v>1246</v>
      </c>
      <c r="C3159" t="s">
        <v>1324</v>
      </c>
      <c r="D3159" t="s">
        <v>1500</v>
      </c>
      <c r="E3159" t="s">
        <v>1501</v>
      </c>
      <c r="F3159" t="s">
        <v>1292</v>
      </c>
      <c r="G3159">
        <v>35</v>
      </c>
      <c r="H3159">
        <v>35041</v>
      </c>
      <c r="I3159" t="s">
        <v>584</v>
      </c>
      <c r="J3159">
        <v>2310121100</v>
      </c>
      <c r="K3159" t="s">
        <v>1502</v>
      </c>
      <c r="L3159">
        <v>0</v>
      </c>
      <c r="M3159">
        <v>3.660513132655721</v>
      </c>
      <c r="N3159">
        <v>0</v>
      </c>
      <c r="O3159">
        <v>0</v>
      </c>
      <c r="P3159">
        <v>0</v>
      </c>
      <c r="Q3159">
        <v>0</v>
      </c>
      <c r="R3159">
        <v>1.0013633089045557</v>
      </c>
      <c r="S3159">
        <v>15.213869256457869</v>
      </c>
      <c r="T3159">
        <v>0</v>
      </c>
      <c r="U3159">
        <v>381.34809472035124</v>
      </c>
      <c r="W3159" s="429">
        <f t="shared" si="68"/>
        <v>1.0013633089045557</v>
      </c>
      <c r="X3159" s="429">
        <f t="shared" si="68"/>
        <v>15.213869256457869</v>
      </c>
      <c r="Y3159" s="429">
        <f t="shared" si="68"/>
        <v>0</v>
      </c>
      <c r="Z3159" s="429">
        <f t="shared" si="66"/>
        <v>381.34809472035124</v>
      </c>
      <c r="AA3159" s="429" t="s">
        <v>1296</v>
      </c>
    </row>
    <row r="3160" spans="1:27" x14ac:dyDescent="0.25">
      <c r="A3160" t="s">
        <v>149</v>
      </c>
      <c r="B3160" t="s">
        <v>186</v>
      </c>
      <c r="C3160" t="s">
        <v>1459</v>
      </c>
      <c r="D3160" t="s">
        <v>1500</v>
      </c>
      <c r="E3160" t="s">
        <v>1501</v>
      </c>
      <c r="F3160" t="s">
        <v>1292</v>
      </c>
      <c r="G3160">
        <v>35</v>
      </c>
      <c r="H3160">
        <v>35006</v>
      </c>
      <c r="I3160" t="s">
        <v>380</v>
      </c>
      <c r="J3160">
        <v>2310121100</v>
      </c>
      <c r="K3160" t="s">
        <v>1502</v>
      </c>
      <c r="L3160">
        <v>0</v>
      </c>
      <c r="M3160">
        <v>0</v>
      </c>
      <c r="N3160">
        <v>0</v>
      </c>
      <c r="O3160">
        <v>0</v>
      </c>
      <c r="P3160">
        <v>0</v>
      </c>
      <c r="Q3160">
        <v>0</v>
      </c>
      <c r="R3160">
        <v>0</v>
      </c>
      <c r="S3160">
        <v>0</v>
      </c>
      <c r="T3160">
        <v>0</v>
      </c>
      <c r="U3160">
        <v>0</v>
      </c>
      <c r="W3160" s="429">
        <f t="shared" si="68"/>
        <v>0</v>
      </c>
      <c r="X3160" s="429">
        <f t="shared" si="68"/>
        <v>0</v>
      </c>
      <c r="Y3160" s="429">
        <f t="shared" si="68"/>
        <v>0</v>
      </c>
      <c r="Z3160" s="429">
        <f t="shared" si="66"/>
        <v>0</v>
      </c>
      <c r="AA3160" s="429" t="s">
        <v>1296</v>
      </c>
    </row>
    <row r="3161" spans="1:27" x14ac:dyDescent="0.25">
      <c r="A3161" t="s">
        <v>149</v>
      </c>
      <c r="B3161" t="s">
        <v>186</v>
      </c>
      <c r="C3161" t="s">
        <v>1459</v>
      </c>
      <c r="D3161" t="s">
        <v>1500</v>
      </c>
      <c r="E3161" t="s">
        <v>1501</v>
      </c>
      <c r="F3161" t="s">
        <v>1292</v>
      </c>
      <c r="G3161">
        <v>35</v>
      </c>
      <c r="H3161">
        <v>35031</v>
      </c>
      <c r="I3161" t="s">
        <v>561</v>
      </c>
      <c r="J3161">
        <v>2310121100</v>
      </c>
      <c r="K3161" t="s">
        <v>1502</v>
      </c>
      <c r="L3161">
        <v>0</v>
      </c>
      <c r="M3161">
        <v>0</v>
      </c>
      <c r="N3161">
        <v>0</v>
      </c>
      <c r="O3161">
        <v>0</v>
      </c>
      <c r="P3161">
        <v>0</v>
      </c>
      <c r="Q3161">
        <v>0</v>
      </c>
      <c r="R3161">
        <v>0</v>
      </c>
      <c r="S3161">
        <v>0</v>
      </c>
      <c r="T3161">
        <v>0</v>
      </c>
      <c r="U3161">
        <v>0</v>
      </c>
      <c r="W3161" s="429">
        <f t="shared" si="68"/>
        <v>0</v>
      </c>
      <c r="X3161" s="429">
        <f t="shared" si="68"/>
        <v>0</v>
      </c>
      <c r="Y3161" s="429">
        <f t="shared" si="68"/>
        <v>0</v>
      </c>
      <c r="Z3161" s="429">
        <f t="shared" si="66"/>
        <v>0</v>
      </c>
      <c r="AA3161" s="429" t="s">
        <v>1296</v>
      </c>
    </row>
    <row r="3162" spans="1:27" x14ac:dyDescent="0.25">
      <c r="A3162" t="s">
        <v>149</v>
      </c>
      <c r="B3162" t="s">
        <v>186</v>
      </c>
      <c r="C3162" t="s">
        <v>1459</v>
      </c>
      <c r="D3162" t="s">
        <v>1500</v>
      </c>
      <c r="E3162" t="s">
        <v>1501</v>
      </c>
      <c r="F3162" t="s">
        <v>1292</v>
      </c>
      <c r="G3162">
        <v>35</v>
      </c>
      <c r="H3162">
        <v>35039</v>
      </c>
      <c r="I3162" t="s">
        <v>534</v>
      </c>
      <c r="J3162">
        <v>2310121100</v>
      </c>
      <c r="K3162" t="s">
        <v>1502</v>
      </c>
      <c r="L3162">
        <v>0</v>
      </c>
      <c r="M3162">
        <v>1.1815641237113403</v>
      </c>
      <c r="N3162">
        <v>0</v>
      </c>
      <c r="O3162">
        <v>0</v>
      </c>
      <c r="P3162">
        <v>0</v>
      </c>
      <c r="Q3162">
        <v>0</v>
      </c>
      <c r="R3162">
        <v>0.18775076134998189</v>
      </c>
      <c r="S3162">
        <v>4.4494291728685234</v>
      </c>
      <c r="T3162">
        <v>0</v>
      </c>
      <c r="U3162">
        <v>111.42348008306308</v>
      </c>
      <c r="W3162" s="429">
        <f t="shared" si="68"/>
        <v>0.18775076134998189</v>
      </c>
      <c r="X3162" s="429">
        <f t="shared" si="68"/>
        <v>4.4494291728685234</v>
      </c>
      <c r="Y3162" s="429">
        <f t="shared" si="68"/>
        <v>0</v>
      </c>
      <c r="Z3162" s="429">
        <f t="shared" si="66"/>
        <v>111.42348008306308</v>
      </c>
      <c r="AA3162" s="429" t="s">
        <v>1296</v>
      </c>
    </row>
    <row r="3163" spans="1:27" x14ac:dyDescent="0.25">
      <c r="A3163" t="s">
        <v>149</v>
      </c>
      <c r="B3163" t="s">
        <v>186</v>
      </c>
      <c r="C3163" t="s">
        <v>1459</v>
      </c>
      <c r="D3163" t="s">
        <v>1500</v>
      </c>
      <c r="E3163" t="s">
        <v>1501</v>
      </c>
      <c r="F3163" t="s">
        <v>1292</v>
      </c>
      <c r="G3163">
        <v>35</v>
      </c>
      <c r="H3163">
        <v>35043</v>
      </c>
      <c r="I3163" t="s">
        <v>1463</v>
      </c>
      <c r="J3163">
        <v>2310121100</v>
      </c>
      <c r="K3163" t="s">
        <v>1502</v>
      </c>
      <c r="L3163">
        <v>0</v>
      </c>
      <c r="M3163">
        <v>0</v>
      </c>
      <c r="N3163">
        <v>0</v>
      </c>
      <c r="O3163">
        <v>0</v>
      </c>
      <c r="P3163">
        <v>0</v>
      </c>
      <c r="Q3163">
        <v>0</v>
      </c>
      <c r="R3163">
        <v>0</v>
      </c>
      <c r="S3163">
        <v>0</v>
      </c>
      <c r="T3163">
        <v>0</v>
      </c>
      <c r="U3163">
        <v>0</v>
      </c>
      <c r="W3163" s="429">
        <f t="shared" si="68"/>
        <v>0</v>
      </c>
      <c r="X3163" s="429">
        <f t="shared" si="68"/>
        <v>0</v>
      </c>
      <c r="Y3163" s="429">
        <f t="shared" si="68"/>
        <v>0</v>
      </c>
      <c r="Z3163" s="429">
        <f t="shared" si="66"/>
        <v>0</v>
      </c>
      <c r="AA3163" s="429" t="s">
        <v>1296</v>
      </c>
    </row>
    <row r="3164" spans="1:27" x14ac:dyDescent="0.25">
      <c r="A3164" t="s">
        <v>149</v>
      </c>
      <c r="B3164" t="s">
        <v>186</v>
      </c>
      <c r="C3164" t="s">
        <v>1459</v>
      </c>
      <c r="D3164" t="s">
        <v>1500</v>
      </c>
      <c r="E3164" t="s">
        <v>1501</v>
      </c>
      <c r="F3164" t="s">
        <v>1292</v>
      </c>
      <c r="G3164">
        <v>35</v>
      </c>
      <c r="H3164">
        <v>35045</v>
      </c>
      <c r="I3164" t="s">
        <v>186</v>
      </c>
      <c r="J3164">
        <v>2310121100</v>
      </c>
      <c r="K3164" t="s">
        <v>1502</v>
      </c>
      <c r="L3164">
        <v>0</v>
      </c>
      <c r="M3164">
        <v>3.5446835395189007</v>
      </c>
      <c r="N3164">
        <v>0</v>
      </c>
      <c r="O3164">
        <v>0</v>
      </c>
      <c r="P3164">
        <v>0</v>
      </c>
      <c r="Q3164">
        <v>0</v>
      </c>
      <c r="R3164">
        <v>0.56325088070464313</v>
      </c>
      <c r="S3164">
        <v>13.348254261294207</v>
      </c>
      <c r="T3164">
        <v>0</v>
      </c>
      <c r="U3164">
        <v>334.26960741305982</v>
      </c>
      <c r="W3164" s="429">
        <f t="shared" si="68"/>
        <v>0.56325088070464313</v>
      </c>
      <c r="X3164" s="429">
        <f t="shared" si="68"/>
        <v>13.348254261294207</v>
      </c>
      <c r="Y3164" s="429">
        <f t="shared" si="68"/>
        <v>0</v>
      </c>
      <c r="Z3164" s="429">
        <f t="shared" si="66"/>
        <v>334.26960741305982</v>
      </c>
      <c r="AA3164" s="429" t="s">
        <v>1296</v>
      </c>
    </row>
    <row r="3165" spans="1:27" x14ac:dyDescent="0.25">
      <c r="A3165" t="s">
        <v>149</v>
      </c>
      <c r="B3165" t="s">
        <v>1249</v>
      </c>
      <c r="C3165" t="s">
        <v>1503</v>
      </c>
      <c r="D3165" t="s">
        <v>1504</v>
      </c>
      <c r="E3165" t="s">
        <v>1326</v>
      </c>
      <c r="F3165" t="s">
        <v>1292</v>
      </c>
      <c r="G3165">
        <v>35</v>
      </c>
      <c r="H3165">
        <v>35035</v>
      </c>
      <c r="I3165" t="s">
        <v>1505</v>
      </c>
      <c r="J3165">
        <v>2310000220</v>
      </c>
      <c r="K3165" t="s">
        <v>1453</v>
      </c>
      <c r="L3165">
        <v>0</v>
      </c>
      <c r="M3165">
        <v>0</v>
      </c>
      <c r="N3165">
        <v>0</v>
      </c>
      <c r="O3165">
        <v>0</v>
      </c>
      <c r="P3165">
        <v>0</v>
      </c>
      <c r="Q3165">
        <v>0</v>
      </c>
      <c r="R3165">
        <v>0</v>
      </c>
      <c r="S3165">
        <v>0</v>
      </c>
      <c r="T3165">
        <v>0</v>
      </c>
      <c r="U3165">
        <v>0</v>
      </c>
      <c r="W3165" s="429">
        <f t="shared" si="68"/>
        <v>0</v>
      </c>
      <c r="X3165" s="429">
        <f t="shared" si="68"/>
        <v>0</v>
      </c>
      <c r="Y3165" s="429">
        <f t="shared" si="68"/>
        <v>0</v>
      </c>
      <c r="Z3165" s="429">
        <f t="shared" si="68"/>
        <v>0</v>
      </c>
      <c r="AA3165" s="429" t="s">
        <v>1295</v>
      </c>
    </row>
    <row r="3166" spans="1:27" x14ac:dyDescent="0.25">
      <c r="A3166" t="s">
        <v>149</v>
      </c>
      <c r="B3166" t="s">
        <v>1249</v>
      </c>
      <c r="C3166" t="s">
        <v>1503</v>
      </c>
      <c r="D3166" t="s">
        <v>1504</v>
      </c>
      <c r="E3166" t="s">
        <v>1326</v>
      </c>
      <c r="F3166" t="s">
        <v>1292</v>
      </c>
      <c r="G3166">
        <v>35</v>
      </c>
      <c r="H3166">
        <v>35035</v>
      </c>
      <c r="I3166" t="s">
        <v>1505</v>
      </c>
      <c r="J3166">
        <v>2310000330</v>
      </c>
      <c r="K3166" t="s">
        <v>1329</v>
      </c>
      <c r="L3166">
        <v>0</v>
      </c>
      <c r="M3166">
        <v>0</v>
      </c>
      <c r="N3166">
        <v>0</v>
      </c>
      <c r="O3166">
        <v>0</v>
      </c>
      <c r="P3166">
        <v>0</v>
      </c>
      <c r="Q3166">
        <v>0</v>
      </c>
      <c r="R3166">
        <v>0</v>
      </c>
      <c r="S3166">
        <v>0</v>
      </c>
      <c r="T3166">
        <v>0</v>
      </c>
      <c r="U3166">
        <v>0</v>
      </c>
      <c r="W3166" s="429">
        <f t="shared" si="68"/>
        <v>0</v>
      </c>
      <c r="X3166" s="429">
        <f t="shared" si="68"/>
        <v>0</v>
      </c>
      <c r="Y3166" s="429">
        <f t="shared" si="68"/>
        <v>0</v>
      </c>
      <c r="Z3166" s="429">
        <f t="shared" si="68"/>
        <v>0</v>
      </c>
      <c r="AA3166" s="429" t="s">
        <v>1295</v>
      </c>
    </row>
    <row r="3167" spans="1:27" x14ac:dyDescent="0.25">
      <c r="A3167" t="s">
        <v>149</v>
      </c>
      <c r="B3167" t="s">
        <v>1249</v>
      </c>
      <c r="C3167" t="s">
        <v>1503</v>
      </c>
      <c r="D3167" t="s">
        <v>1504</v>
      </c>
      <c r="E3167" t="s">
        <v>1326</v>
      </c>
      <c r="F3167" t="s">
        <v>1292</v>
      </c>
      <c r="G3167">
        <v>35</v>
      </c>
      <c r="H3167">
        <v>35035</v>
      </c>
      <c r="I3167" t="s">
        <v>1505</v>
      </c>
      <c r="J3167">
        <v>2310000550</v>
      </c>
      <c r="K3167" t="s">
        <v>1506</v>
      </c>
      <c r="L3167">
        <v>0</v>
      </c>
      <c r="M3167">
        <v>0</v>
      </c>
      <c r="N3167">
        <v>0</v>
      </c>
      <c r="O3167">
        <v>0</v>
      </c>
      <c r="P3167">
        <v>0</v>
      </c>
      <c r="Q3167">
        <v>0</v>
      </c>
      <c r="R3167">
        <v>0</v>
      </c>
      <c r="S3167">
        <v>0</v>
      </c>
      <c r="T3167">
        <v>0</v>
      </c>
      <c r="U3167">
        <v>0</v>
      </c>
      <c r="W3167" s="429">
        <f t="shared" si="68"/>
        <v>0</v>
      </c>
      <c r="X3167" s="429">
        <f t="shared" si="68"/>
        <v>0</v>
      </c>
      <c r="Y3167" s="429">
        <f t="shared" si="68"/>
        <v>0</v>
      </c>
      <c r="Z3167" s="429">
        <f t="shared" si="68"/>
        <v>0</v>
      </c>
      <c r="AA3167" s="429" t="s">
        <v>1296</v>
      </c>
    </row>
    <row r="3168" spans="1:27" x14ac:dyDescent="0.25">
      <c r="A3168" t="s">
        <v>149</v>
      </c>
      <c r="B3168" t="s">
        <v>1249</v>
      </c>
      <c r="C3168" t="s">
        <v>1503</v>
      </c>
      <c r="D3168" t="s">
        <v>1504</v>
      </c>
      <c r="E3168" t="s">
        <v>1326</v>
      </c>
      <c r="F3168" t="s">
        <v>1292</v>
      </c>
      <c r="G3168">
        <v>35</v>
      </c>
      <c r="H3168">
        <v>35035</v>
      </c>
      <c r="I3168" t="s">
        <v>1505</v>
      </c>
      <c r="J3168">
        <v>2310000660</v>
      </c>
      <c r="K3168" t="s">
        <v>1455</v>
      </c>
      <c r="L3168">
        <v>0</v>
      </c>
      <c r="M3168">
        <v>0</v>
      </c>
      <c r="N3168">
        <v>0</v>
      </c>
      <c r="O3168">
        <v>0</v>
      </c>
      <c r="P3168">
        <v>0</v>
      </c>
      <c r="Q3168">
        <v>0</v>
      </c>
      <c r="R3168">
        <v>0</v>
      </c>
      <c r="S3168">
        <v>0</v>
      </c>
      <c r="T3168">
        <v>0</v>
      </c>
      <c r="U3168">
        <v>0</v>
      </c>
      <c r="W3168" s="429">
        <f t="shared" si="68"/>
        <v>0</v>
      </c>
      <c r="X3168" s="429">
        <f t="shared" si="68"/>
        <v>0</v>
      </c>
      <c r="Y3168" s="429">
        <f t="shared" si="68"/>
        <v>0</v>
      </c>
      <c r="Z3168" s="429">
        <f t="shared" si="68"/>
        <v>0</v>
      </c>
      <c r="AA3168" s="429" t="s">
        <v>1295</v>
      </c>
    </row>
    <row r="3169" spans="1:27" x14ac:dyDescent="0.25">
      <c r="A3169" t="s">
        <v>149</v>
      </c>
      <c r="B3169" t="s">
        <v>1249</v>
      </c>
      <c r="C3169" t="s">
        <v>1503</v>
      </c>
      <c r="D3169" t="s">
        <v>1504</v>
      </c>
      <c r="E3169" t="s">
        <v>1326</v>
      </c>
      <c r="F3169" t="s">
        <v>1292</v>
      </c>
      <c r="G3169">
        <v>35</v>
      </c>
      <c r="H3169">
        <v>35035</v>
      </c>
      <c r="I3169" t="s">
        <v>1505</v>
      </c>
      <c r="J3169">
        <v>2310010100</v>
      </c>
      <c r="K3169" t="s">
        <v>1507</v>
      </c>
      <c r="L3169">
        <v>0</v>
      </c>
      <c r="M3169">
        <v>0</v>
      </c>
      <c r="N3169">
        <v>0</v>
      </c>
      <c r="O3169">
        <v>0</v>
      </c>
      <c r="P3169">
        <v>0</v>
      </c>
      <c r="Q3169">
        <v>0</v>
      </c>
      <c r="R3169">
        <v>0</v>
      </c>
      <c r="S3169">
        <v>0</v>
      </c>
      <c r="T3169">
        <v>0</v>
      </c>
      <c r="U3169">
        <v>0</v>
      </c>
      <c r="W3169" s="429">
        <f t="shared" si="68"/>
        <v>0</v>
      </c>
      <c r="X3169" s="429">
        <f t="shared" si="68"/>
        <v>0</v>
      </c>
      <c r="Y3169" s="429">
        <f t="shared" si="68"/>
        <v>0</v>
      </c>
      <c r="Z3169" s="429">
        <f t="shared" si="68"/>
        <v>0</v>
      </c>
      <c r="AA3169" s="429" t="s">
        <v>1295</v>
      </c>
    </row>
    <row r="3170" spans="1:27" x14ac:dyDescent="0.25">
      <c r="A3170" t="s">
        <v>149</v>
      </c>
      <c r="B3170" t="s">
        <v>1249</v>
      </c>
      <c r="C3170" t="s">
        <v>1503</v>
      </c>
      <c r="D3170" t="s">
        <v>1504</v>
      </c>
      <c r="E3170" t="s">
        <v>1326</v>
      </c>
      <c r="F3170" t="s">
        <v>1292</v>
      </c>
      <c r="G3170">
        <v>35</v>
      </c>
      <c r="H3170">
        <v>35035</v>
      </c>
      <c r="I3170" t="s">
        <v>1505</v>
      </c>
      <c r="J3170">
        <v>2310010200</v>
      </c>
      <c r="K3170" t="s">
        <v>1508</v>
      </c>
      <c r="L3170">
        <v>0</v>
      </c>
      <c r="M3170">
        <v>0</v>
      </c>
      <c r="N3170">
        <v>0</v>
      </c>
      <c r="O3170">
        <v>0</v>
      </c>
      <c r="P3170">
        <v>0</v>
      </c>
      <c r="Q3170">
        <v>0</v>
      </c>
      <c r="R3170">
        <v>0</v>
      </c>
      <c r="S3170">
        <v>0</v>
      </c>
      <c r="T3170">
        <v>0</v>
      </c>
      <c r="U3170">
        <v>0</v>
      </c>
      <c r="W3170" s="429">
        <f t="shared" si="68"/>
        <v>0</v>
      </c>
      <c r="X3170" s="429">
        <f t="shared" si="68"/>
        <v>0</v>
      </c>
      <c r="Y3170" s="429">
        <f t="shared" si="68"/>
        <v>0</v>
      </c>
      <c r="Z3170" s="429">
        <f t="shared" si="68"/>
        <v>0</v>
      </c>
      <c r="AA3170" s="429" t="s">
        <v>1296</v>
      </c>
    </row>
    <row r="3171" spans="1:27" x14ac:dyDescent="0.25">
      <c r="A3171" t="s">
        <v>149</v>
      </c>
      <c r="B3171" t="s">
        <v>1249</v>
      </c>
      <c r="C3171" t="s">
        <v>1503</v>
      </c>
      <c r="D3171" t="s">
        <v>1504</v>
      </c>
      <c r="E3171" t="s">
        <v>1326</v>
      </c>
      <c r="F3171" t="s">
        <v>1292</v>
      </c>
      <c r="G3171">
        <v>35</v>
      </c>
      <c r="H3171">
        <v>35035</v>
      </c>
      <c r="I3171" t="s">
        <v>1505</v>
      </c>
      <c r="J3171">
        <v>2310010300</v>
      </c>
      <c r="K3171" t="s">
        <v>1509</v>
      </c>
      <c r="L3171">
        <v>0</v>
      </c>
      <c r="M3171">
        <v>0</v>
      </c>
      <c r="N3171">
        <v>0</v>
      </c>
      <c r="O3171">
        <v>0</v>
      </c>
      <c r="P3171">
        <v>0</v>
      </c>
      <c r="Q3171">
        <v>0</v>
      </c>
      <c r="R3171">
        <v>0</v>
      </c>
      <c r="S3171">
        <v>0</v>
      </c>
      <c r="T3171">
        <v>0</v>
      </c>
      <c r="U3171">
        <v>0</v>
      </c>
      <c r="W3171" s="429">
        <f t="shared" si="68"/>
        <v>0</v>
      </c>
      <c r="X3171" s="429">
        <f t="shared" si="68"/>
        <v>0</v>
      </c>
      <c r="Y3171" s="429">
        <f t="shared" si="68"/>
        <v>0</v>
      </c>
      <c r="Z3171" s="429">
        <f t="shared" si="68"/>
        <v>0</v>
      </c>
      <c r="AA3171" s="429" t="s">
        <v>1295</v>
      </c>
    </row>
    <row r="3172" spans="1:27" x14ac:dyDescent="0.25">
      <c r="A3172" t="s">
        <v>149</v>
      </c>
      <c r="B3172" t="s">
        <v>1249</v>
      </c>
      <c r="C3172" t="s">
        <v>1503</v>
      </c>
      <c r="D3172" t="s">
        <v>1504</v>
      </c>
      <c r="E3172" t="s">
        <v>1326</v>
      </c>
      <c r="F3172" t="s">
        <v>1292</v>
      </c>
      <c r="G3172">
        <v>35</v>
      </c>
      <c r="H3172">
        <v>35035</v>
      </c>
      <c r="I3172" t="s">
        <v>1505</v>
      </c>
      <c r="J3172">
        <v>2310011000</v>
      </c>
      <c r="K3172" t="s">
        <v>1510</v>
      </c>
      <c r="L3172">
        <v>0</v>
      </c>
      <c r="M3172">
        <v>0</v>
      </c>
      <c r="N3172">
        <v>0</v>
      </c>
      <c r="O3172">
        <v>0</v>
      </c>
      <c r="P3172">
        <v>0</v>
      </c>
      <c r="Q3172">
        <v>0</v>
      </c>
      <c r="R3172">
        <v>0</v>
      </c>
      <c r="S3172">
        <v>0</v>
      </c>
      <c r="T3172">
        <v>0</v>
      </c>
      <c r="U3172">
        <v>0</v>
      </c>
      <c r="W3172" s="429">
        <f t="shared" si="68"/>
        <v>0</v>
      </c>
      <c r="X3172" s="429">
        <f t="shared" si="68"/>
        <v>0</v>
      </c>
      <c r="Y3172" s="429">
        <f t="shared" si="68"/>
        <v>0</v>
      </c>
      <c r="Z3172" s="429">
        <f t="shared" si="68"/>
        <v>0</v>
      </c>
      <c r="AA3172" s="429" t="s">
        <v>1296</v>
      </c>
    </row>
    <row r="3173" spans="1:27" x14ac:dyDescent="0.25">
      <c r="A3173" t="s">
        <v>149</v>
      </c>
      <c r="B3173" t="s">
        <v>1249</v>
      </c>
      <c r="C3173" t="s">
        <v>1503</v>
      </c>
      <c r="D3173" t="s">
        <v>1504</v>
      </c>
      <c r="E3173" t="s">
        <v>1326</v>
      </c>
      <c r="F3173" t="s">
        <v>1292</v>
      </c>
      <c r="G3173">
        <v>35</v>
      </c>
      <c r="H3173">
        <v>35035</v>
      </c>
      <c r="I3173" t="s">
        <v>1505</v>
      </c>
      <c r="J3173">
        <v>2310011201</v>
      </c>
      <c r="K3173" t="s">
        <v>1511</v>
      </c>
      <c r="L3173">
        <v>0</v>
      </c>
      <c r="M3173">
        <v>0</v>
      </c>
      <c r="N3173">
        <v>0</v>
      </c>
      <c r="O3173">
        <v>0</v>
      </c>
      <c r="P3173">
        <v>0</v>
      </c>
      <c r="Q3173">
        <v>0</v>
      </c>
      <c r="R3173">
        <v>0</v>
      </c>
      <c r="S3173">
        <v>0</v>
      </c>
      <c r="T3173">
        <v>0</v>
      </c>
      <c r="U3173">
        <v>0</v>
      </c>
      <c r="W3173" s="429">
        <f t="shared" si="68"/>
        <v>0</v>
      </c>
      <c r="X3173" s="429">
        <f t="shared" si="68"/>
        <v>0</v>
      </c>
      <c r="Y3173" s="429">
        <f t="shared" si="68"/>
        <v>0</v>
      </c>
      <c r="Z3173" s="429">
        <f t="shared" si="68"/>
        <v>0</v>
      </c>
      <c r="AA3173" s="429" t="s">
        <v>1296</v>
      </c>
    </row>
    <row r="3174" spans="1:27" x14ac:dyDescent="0.25">
      <c r="A3174" t="s">
        <v>149</v>
      </c>
      <c r="B3174" t="s">
        <v>1249</v>
      </c>
      <c r="C3174" t="s">
        <v>1503</v>
      </c>
      <c r="D3174" t="s">
        <v>1504</v>
      </c>
      <c r="E3174" t="s">
        <v>1326</v>
      </c>
      <c r="F3174" t="s">
        <v>1292</v>
      </c>
      <c r="G3174">
        <v>35</v>
      </c>
      <c r="H3174">
        <v>35035</v>
      </c>
      <c r="I3174" t="s">
        <v>1505</v>
      </c>
      <c r="J3174">
        <v>2310011501</v>
      </c>
      <c r="K3174" t="s">
        <v>1512</v>
      </c>
      <c r="L3174">
        <v>0</v>
      </c>
      <c r="M3174">
        <v>0</v>
      </c>
      <c r="N3174">
        <v>0</v>
      </c>
      <c r="O3174">
        <v>0</v>
      </c>
      <c r="P3174">
        <v>0</v>
      </c>
      <c r="Q3174">
        <v>0</v>
      </c>
      <c r="R3174">
        <v>0</v>
      </c>
      <c r="S3174">
        <v>0</v>
      </c>
      <c r="T3174">
        <v>0</v>
      </c>
      <c r="U3174">
        <v>0</v>
      </c>
      <c r="W3174" s="429">
        <f t="shared" si="68"/>
        <v>0</v>
      </c>
      <c r="X3174" s="429">
        <f t="shared" si="68"/>
        <v>0</v>
      </c>
      <c r="Y3174" s="429">
        <f t="shared" si="68"/>
        <v>0</v>
      </c>
      <c r="Z3174" s="429">
        <f t="shared" si="68"/>
        <v>0</v>
      </c>
      <c r="AA3174" s="429" t="s">
        <v>1296</v>
      </c>
    </row>
    <row r="3175" spans="1:27" x14ac:dyDescent="0.25">
      <c r="A3175" t="s">
        <v>149</v>
      </c>
      <c r="B3175" t="s">
        <v>1249</v>
      </c>
      <c r="C3175" t="s">
        <v>1503</v>
      </c>
      <c r="D3175" t="s">
        <v>1504</v>
      </c>
      <c r="E3175" t="s">
        <v>1326</v>
      </c>
      <c r="F3175" t="s">
        <v>1292</v>
      </c>
      <c r="G3175">
        <v>35</v>
      </c>
      <c r="H3175">
        <v>35035</v>
      </c>
      <c r="I3175" t="s">
        <v>1505</v>
      </c>
      <c r="J3175">
        <v>2310011502</v>
      </c>
      <c r="K3175" t="s">
        <v>1513</v>
      </c>
      <c r="L3175">
        <v>0</v>
      </c>
      <c r="M3175">
        <v>0</v>
      </c>
      <c r="N3175">
        <v>0</v>
      </c>
      <c r="O3175">
        <v>0</v>
      </c>
      <c r="P3175">
        <v>0</v>
      </c>
      <c r="Q3175">
        <v>0</v>
      </c>
      <c r="R3175">
        <v>0</v>
      </c>
      <c r="S3175">
        <v>0</v>
      </c>
      <c r="T3175">
        <v>0</v>
      </c>
      <c r="U3175">
        <v>0</v>
      </c>
      <c r="W3175" s="429">
        <f t="shared" si="68"/>
        <v>0</v>
      </c>
      <c r="X3175" s="429">
        <f t="shared" si="68"/>
        <v>0</v>
      </c>
      <c r="Y3175" s="429">
        <f t="shared" si="68"/>
        <v>0</v>
      </c>
      <c r="Z3175" s="429">
        <f t="shared" si="68"/>
        <v>0</v>
      </c>
      <c r="AA3175" s="429" t="s">
        <v>1296</v>
      </c>
    </row>
    <row r="3176" spans="1:27" x14ac:dyDescent="0.25">
      <c r="A3176" t="s">
        <v>149</v>
      </c>
      <c r="B3176" t="s">
        <v>1249</v>
      </c>
      <c r="C3176" t="s">
        <v>1503</v>
      </c>
      <c r="D3176" t="s">
        <v>1504</v>
      </c>
      <c r="E3176" t="s">
        <v>1326</v>
      </c>
      <c r="F3176" t="s">
        <v>1292</v>
      </c>
      <c r="G3176">
        <v>35</v>
      </c>
      <c r="H3176">
        <v>35035</v>
      </c>
      <c r="I3176" t="s">
        <v>1505</v>
      </c>
      <c r="J3176">
        <v>2310011503</v>
      </c>
      <c r="K3176" t="s">
        <v>1514</v>
      </c>
      <c r="L3176">
        <v>0</v>
      </c>
      <c r="M3176">
        <v>0</v>
      </c>
      <c r="N3176">
        <v>0</v>
      </c>
      <c r="O3176">
        <v>0</v>
      </c>
      <c r="P3176">
        <v>0</v>
      </c>
      <c r="Q3176">
        <v>0</v>
      </c>
      <c r="R3176">
        <v>0</v>
      </c>
      <c r="S3176">
        <v>0</v>
      </c>
      <c r="T3176">
        <v>0</v>
      </c>
      <c r="U3176">
        <v>0</v>
      </c>
      <c r="W3176" s="429">
        <f t="shared" si="68"/>
        <v>0</v>
      </c>
      <c r="X3176" s="429">
        <f t="shared" si="68"/>
        <v>0</v>
      </c>
      <c r="Y3176" s="429">
        <f t="shared" si="68"/>
        <v>0</v>
      </c>
      <c r="Z3176" s="429">
        <f t="shared" si="68"/>
        <v>0</v>
      </c>
      <c r="AA3176" s="429" t="s">
        <v>1296</v>
      </c>
    </row>
    <row r="3177" spans="1:27" x14ac:dyDescent="0.25">
      <c r="A3177" t="s">
        <v>149</v>
      </c>
      <c r="B3177" t="s">
        <v>1249</v>
      </c>
      <c r="C3177" t="s">
        <v>1503</v>
      </c>
      <c r="D3177" t="s">
        <v>1504</v>
      </c>
      <c r="E3177" t="s">
        <v>1326</v>
      </c>
      <c r="F3177" t="s">
        <v>1292</v>
      </c>
      <c r="G3177">
        <v>35</v>
      </c>
      <c r="H3177">
        <v>35035</v>
      </c>
      <c r="I3177" t="s">
        <v>1505</v>
      </c>
      <c r="J3177">
        <v>2310011505</v>
      </c>
      <c r="K3177" t="s">
        <v>1515</v>
      </c>
      <c r="L3177">
        <v>0</v>
      </c>
      <c r="M3177">
        <v>0</v>
      </c>
      <c r="N3177">
        <v>0</v>
      </c>
      <c r="O3177">
        <v>0</v>
      </c>
      <c r="P3177">
        <v>0</v>
      </c>
      <c r="Q3177">
        <v>0</v>
      </c>
      <c r="R3177">
        <v>0</v>
      </c>
      <c r="S3177">
        <v>0</v>
      </c>
      <c r="T3177">
        <v>0</v>
      </c>
      <c r="U3177">
        <v>0</v>
      </c>
      <c r="W3177" s="429">
        <f t="shared" si="68"/>
        <v>0</v>
      </c>
      <c r="X3177" s="429">
        <f t="shared" si="68"/>
        <v>0</v>
      </c>
      <c r="Y3177" s="429">
        <f t="shared" si="68"/>
        <v>0</v>
      </c>
      <c r="Z3177" s="429">
        <f t="shared" si="68"/>
        <v>0</v>
      </c>
      <c r="AA3177" s="429" t="s">
        <v>1296</v>
      </c>
    </row>
    <row r="3178" spans="1:27" x14ac:dyDescent="0.25">
      <c r="A3178" t="s">
        <v>149</v>
      </c>
      <c r="B3178" t="s">
        <v>1249</v>
      </c>
      <c r="C3178" t="s">
        <v>1503</v>
      </c>
      <c r="D3178" t="s">
        <v>1504</v>
      </c>
      <c r="E3178" t="s">
        <v>1326</v>
      </c>
      <c r="F3178" t="s">
        <v>1292</v>
      </c>
      <c r="G3178">
        <v>35</v>
      </c>
      <c r="H3178">
        <v>35035</v>
      </c>
      <c r="I3178" t="s">
        <v>1505</v>
      </c>
      <c r="J3178">
        <v>2310021010</v>
      </c>
      <c r="K3178" t="s">
        <v>1516</v>
      </c>
      <c r="L3178">
        <v>0</v>
      </c>
      <c r="M3178">
        <v>0</v>
      </c>
      <c r="N3178">
        <v>0</v>
      </c>
      <c r="O3178">
        <v>0</v>
      </c>
      <c r="P3178">
        <v>0</v>
      </c>
      <c r="Q3178">
        <v>0</v>
      </c>
      <c r="R3178">
        <v>0</v>
      </c>
      <c r="S3178">
        <v>0</v>
      </c>
      <c r="T3178">
        <v>0</v>
      </c>
      <c r="U3178">
        <v>0</v>
      </c>
      <c r="W3178" s="429">
        <f t="shared" ref="W3178:Z3222" si="69">IFERROR(R3178*1,0)</f>
        <v>0</v>
      </c>
      <c r="X3178" s="429">
        <f t="shared" si="69"/>
        <v>0</v>
      </c>
      <c r="Y3178" s="429">
        <f t="shared" si="69"/>
        <v>0</v>
      </c>
      <c r="Z3178" s="429">
        <f t="shared" si="69"/>
        <v>0</v>
      </c>
      <c r="AA3178" s="429" t="s">
        <v>1296</v>
      </c>
    </row>
    <row r="3179" spans="1:27" x14ac:dyDescent="0.25">
      <c r="A3179" t="s">
        <v>149</v>
      </c>
      <c r="B3179" t="s">
        <v>1249</v>
      </c>
      <c r="C3179" t="s">
        <v>1503</v>
      </c>
      <c r="D3179" t="s">
        <v>1504</v>
      </c>
      <c r="E3179" t="s">
        <v>1326</v>
      </c>
      <c r="F3179" t="s">
        <v>1292</v>
      </c>
      <c r="G3179">
        <v>35</v>
      </c>
      <c r="H3179">
        <v>35035</v>
      </c>
      <c r="I3179" t="s">
        <v>1505</v>
      </c>
      <c r="J3179">
        <v>2310021030</v>
      </c>
      <c r="K3179" t="s">
        <v>1517</v>
      </c>
      <c r="L3179">
        <v>0</v>
      </c>
      <c r="M3179">
        <v>0</v>
      </c>
      <c r="N3179">
        <v>0</v>
      </c>
      <c r="O3179">
        <v>0</v>
      </c>
      <c r="P3179">
        <v>0</v>
      </c>
      <c r="Q3179">
        <v>0</v>
      </c>
      <c r="R3179">
        <v>0</v>
      </c>
      <c r="S3179">
        <v>0</v>
      </c>
      <c r="T3179">
        <v>0</v>
      </c>
      <c r="U3179">
        <v>0</v>
      </c>
      <c r="W3179" s="429">
        <f t="shared" si="69"/>
        <v>0</v>
      </c>
      <c r="X3179" s="429">
        <f t="shared" si="69"/>
        <v>0</v>
      </c>
      <c r="Y3179" s="429">
        <f t="shared" si="69"/>
        <v>0</v>
      </c>
      <c r="Z3179" s="429">
        <f t="shared" si="69"/>
        <v>0</v>
      </c>
      <c r="AA3179" s="429" t="s">
        <v>1296</v>
      </c>
    </row>
    <row r="3180" spans="1:27" x14ac:dyDescent="0.25">
      <c r="A3180" t="s">
        <v>149</v>
      </c>
      <c r="B3180" t="s">
        <v>1249</v>
      </c>
      <c r="C3180" t="s">
        <v>1503</v>
      </c>
      <c r="D3180" t="s">
        <v>1504</v>
      </c>
      <c r="E3180" t="s">
        <v>1326</v>
      </c>
      <c r="F3180" t="s">
        <v>1292</v>
      </c>
      <c r="G3180">
        <v>35</v>
      </c>
      <c r="H3180">
        <v>35035</v>
      </c>
      <c r="I3180" t="s">
        <v>1505</v>
      </c>
      <c r="J3180">
        <v>2310021100</v>
      </c>
      <c r="K3180" t="s">
        <v>1518</v>
      </c>
      <c r="L3180">
        <v>5.09953E-2</v>
      </c>
      <c r="M3180">
        <v>4.8191400000000004E-3</v>
      </c>
      <c r="N3180">
        <v>7.36015E-2</v>
      </c>
      <c r="O3180">
        <v>0</v>
      </c>
      <c r="P3180">
        <v>6.6591799999999998E-3</v>
      </c>
      <c r="Q3180">
        <v>6.6591799999999998E-3</v>
      </c>
      <c r="R3180">
        <v>61.194360000000003</v>
      </c>
      <c r="S3180">
        <v>1.1728919E-3</v>
      </c>
      <c r="T3180">
        <v>1.1218966E-3</v>
      </c>
      <c r="U3180">
        <v>61.558007484300006</v>
      </c>
      <c r="W3180" s="429">
        <f t="shared" si="69"/>
        <v>61.194360000000003</v>
      </c>
      <c r="X3180" s="429">
        <f t="shared" si="69"/>
        <v>1.1728919E-3</v>
      </c>
      <c r="Y3180" s="429">
        <f t="shared" si="69"/>
        <v>1.1218966E-3</v>
      </c>
      <c r="Z3180" s="429">
        <f t="shared" si="69"/>
        <v>61.558007484300006</v>
      </c>
      <c r="AA3180" s="429" t="s">
        <v>1295</v>
      </c>
    </row>
    <row r="3181" spans="1:27" x14ac:dyDescent="0.25">
      <c r="A3181" t="s">
        <v>149</v>
      </c>
      <c r="B3181" t="s">
        <v>1249</v>
      </c>
      <c r="C3181" t="s">
        <v>1503</v>
      </c>
      <c r="D3181" t="s">
        <v>1504</v>
      </c>
      <c r="E3181" t="s">
        <v>1326</v>
      </c>
      <c r="F3181" t="s">
        <v>1292</v>
      </c>
      <c r="G3181">
        <v>35</v>
      </c>
      <c r="H3181">
        <v>35035</v>
      </c>
      <c r="I3181" t="s">
        <v>1505</v>
      </c>
      <c r="J3181">
        <v>2310021102</v>
      </c>
      <c r="K3181" t="s">
        <v>1519</v>
      </c>
      <c r="L3181">
        <v>0</v>
      </c>
      <c r="M3181">
        <v>0</v>
      </c>
      <c r="N3181">
        <v>0</v>
      </c>
      <c r="O3181">
        <v>0</v>
      </c>
      <c r="P3181">
        <v>0</v>
      </c>
      <c r="Q3181">
        <v>0</v>
      </c>
      <c r="R3181">
        <v>0</v>
      </c>
      <c r="S3181">
        <v>0</v>
      </c>
      <c r="T3181">
        <v>0</v>
      </c>
      <c r="U3181">
        <v>0</v>
      </c>
      <c r="W3181" s="429">
        <f t="shared" si="69"/>
        <v>0</v>
      </c>
      <c r="X3181" s="429">
        <f t="shared" si="69"/>
        <v>0</v>
      </c>
      <c r="Y3181" s="429">
        <f t="shared" si="69"/>
        <v>0</v>
      </c>
      <c r="Z3181" s="429">
        <f t="shared" si="69"/>
        <v>0</v>
      </c>
      <c r="AA3181" s="429" t="s">
        <v>1295</v>
      </c>
    </row>
    <row r="3182" spans="1:27" x14ac:dyDescent="0.25">
      <c r="A3182" t="s">
        <v>149</v>
      </c>
      <c r="B3182" t="s">
        <v>1249</v>
      </c>
      <c r="C3182" t="s">
        <v>1503</v>
      </c>
      <c r="D3182" t="s">
        <v>1504</v>
      </c>
      <c r="E3182" t="s">
        <v>1326</v>
      </c>
      <c r="F3182" t="s">
        <v>1292</v>
      </c>
      <c r="G3182">
        <v>35</v>
      </c>
      <c r="H3182">
        <v>35035</v>
      </c>
      <c r="I3182" t="s">
        <v>1505</v>
      </c>
      <c r="J3182">
        <v>2310021202</v>
      </c>
      <c r="K3182" t="s">
        <v>1520</v>
      </c>
      <c r="L3182">
        <v>6.2787200000000001E-2</v>
      </c>
      <c r="M3182">
        <v>7.9562699999999997E-3</v>
      </c>
      <c r="N3182">
        <v>3.6087300000000003E-2</v>
      </c>
      <c r="O3182">
        <v>4.3587800000000003E-5</v>
      </c>
      <c r="P3182">
        <v>7.4033300000000003E-4</v>
      </c>
      <c r="Q3182">
        <v>7.4033300000000003E-4</v>
      </c>
      <c r="R3182">
        <v>1.0564363099826826</v>
      </c>
      <c r="S3182">
        <v>1.9925241606614157E-5</v>
      </c>
      <c r="T3182">
        <v>1.9925241606614158E-6</v>
      </c>
      <c r="U3182">
        <v>1.0575282132227248</v>
      </c>
      <c r="W3182" s="429">
        <f t="shared" si="69"/>
        <v>1.0564363099826826</v>
      </c>
      <c r="X3182" s="429">
        <f t="shared" si="69"/>
        <v>1.9925241606614157E-5</v>
      </c>
      <c r="Y3182" s="429">
        <f t="shared" si="69"/>
        <v>1.9925241606614158E-6</v>
      </c>
      <c r="Z3182" s="429">
        <f t="shared" si="69"/>
        <v>1.0575282132227248</v>
      </c>
      <c r="AA3182" s="429" t="s">
        <v>1295</v>
      </c>
    </row>
    <row r="3183" spans="1:27" x14ac:dyDescent="0.25">
      <c r="A3183" t="s">
        <v>149</v>
      </c>
      <c r="B3183" t="s">
        <v>1249</v>
      </c>
      <c r="C3183" t="s">
        <v>1503</v>
      </c>
      <c r="D3183" t="s">
        <v>1504</v>
      </c>
      <c r="E3183" t="s">
        <v>1326</v>
      </c>
      <c r="F3183" t="s">
        <v>1292</v>
      </c>
      <c r="G3183">
        <v>35</v>
      </c>
      <c r="H3183">
        <v>35035</v>
      </c>
      <c r="I3183" t="s">
        <v>1505</v>
      </c>
      <c r="J3183">
        <v>2310021251</v>
      </c>
      <c r="K3183" t="s">
        <v>1521</v>
      </c>
      <c r="L3183">
        <v>3.9161899999999999E-2</v>
      </c>
      <c r="M3183">
        <v>4.9560799999999999E-3</v>
      </c>
      <c r="N3183">
        <v>2.24659E-2</v>
      </c>
      <c r="O3183">
        <v>2.7186699999999998E-5</v>
      </c>
      <c r="P3183">
        <v>4.6176300000000002E-4</v>
      </c>
      <c r="Q3183">
        <v>4.6176300000000002E-4</v>
      </c>
      <c r="R3183">
        <v>0.65892495807920748</v>
      </c>
      <c r="S3183">
        <v>1.2427856621637259E-5</v>
      </c>
      <c r="T3183">
        <v>1.242785662163726E-6</v>
      </c>
      <c r="U3183">
        <v>0.65960600462207319</v>
      </c>
      <c r="W3183" s="429">
        <f t="shared" si="69"/>
        <v>0.65892495807920748</v>
      </c>
      <c r="X3183" s="429">
        <f t="shared" si="69"/>
        <v>1.2427856621637259E-5</v>
      </c>
      <c r="Y3183" s="429">
        <f t="shared" si="69"/>
        <v>1.242785662163726E-6</v>
      </c>
      <c r="Z3183" s="429">
        <f t="shared" si="69"/>
        <v>0.65960600462207319</v>
      </c>
      <c r="AA3183" s="429" t="s">
        <v>1295</v>
      </c>
    </row>
    <row r="3184" spans="1:27" x14ac:dyDescent="0.25">
      <c r="A3184" t="s">
        <v>149</v>
      </c>
      <c r="B3184" t="s">
        <v>1249</v>
      </c>
      <c r="C3184" t="s">
        <v>1503</v>
      </c>
      <c r="D3184" t="s">
        <v>1504</v>
      </c>
      <c r="E3184" t="s">
        <v>1326</v>
      </c>
      <c r="F3184" t="s">
        <v>1292</v>
      </c>
      <c r="G3184">
        <v>35</v>
      </c>
      <c r="H3184">
        <v>35035</v>
      </c>
      <c r="I3184" t="s">
        <v>1505</v>
      </c>
      <c r="J3184">
        <v>2310021300</v>
      </c>
      <c r="K3184" t="s">
        <v>1522</v>
      </c>
      <c r="L3184">
        <v>0</v>
      </c>
      <c r="M3184">
        <v>0.66954799999999992</v>
      </c>
      <c r="N3184">
        <v>0</v>
      </c>
      <c r="O3184">
        <v>0</v>
      </c>
      <c r="P3184">
        <v>0</v>
      </c>
      <c r="Q3184">
        <v>0</v>
      </c>
      <c r="R3184">
        <v>0.15407454498032025</v>
      </c>
      <c r="S3184">
        <v>1.9264905332796671</v>
      </c>
      <c r="T3184">
        <v>0</v>
      </c>
      <c r="U3184">
        <v>48.316337876972</v>
      </c>
      <c r="W3184" s="429">
        <f t="shared" si="69"/>
        <v>0.15407454498032025</v>
      </c>
      <c r="X3184" s="429">
        <f t="shared" si="69"/>
        <v>1.9264905332796671</v>
      </c>
      <c r="Y3184" s="429">
        <f t="shared" si="69"/>
        <v>0</v>
      </c>
      <c r="Z3184" s="429">
        <f t="shared" si="69"/>
        <v>48.316337876972</v>
      </c>
      <c r="AA3184" s="429" t="s">
        <v>1295</v>
      </c>
    </row>
    <row r="3185" spans="1:27" x14ac:dyDescent="0.25">
      <c r="A3185" t="s">
        <v>149</v>
      </c>
      <c r="B3185" t="s">
        <v>1249</v>
      </c>
      <c r="C3185" t="s">
        <v>1503</v>
      </c>
      <c r="D3185" t="s">
        <v>1504</v>
      </c>
      <c r="E3185" t="s">
        <v>1326</v>
      </c>
      <c r="F3185" t="s">
        <v>1292</v>
      </c>
      <c r="G3185">
        <v>35</v>
      </c>
      <c r="H3185">
        <v>35035</v>
      </c>
      <c r="I3185" t="s">
        <v>1505</v>
      </c>
      <c r="J3185">
        <v>2310021302</v>
      </c>
      <c r="K3185" t="s">
        <v>1523</v>
      </c>
      <c r="L3185">
        <v>0.67033299999999996</v>
      </c>
      <c r="M3185">
        <v>1.02442E-2</v>
      </c>
      <c r="N3185">
        <v>1.03651</v>
      </c>
      <c r="O3185">
        <v>2.4082800000000001E-4</v>
      </c>
      <c r="P3185">
        <v>7.94978E-3</v>
      </c>
      <c r="Q3185">
        <v>7.94978E-3</v>
      </c>
      <c r="R3185">
        <v>11.278797604919816</v>
      </c>
      <c r="S3185">
        <v>2.1272722755412706E-4</v>
      </c>
      <c r="T3185">
        <v>2.1272722755412708E-5</v>
      </c>
      <c r="U3185">
        <v>11.290455056989783</v>
      </c>
      <c r="W3185" s="429">
        <f t="shared" si="69"/>
        <v>11.278797604919816</v>
      </c>
      <c r="X3185" s="429">
        <f t="shared" si="69"/>
        <v>2.1272722755412706E-4</v>
      </c>
      <c r="Y3185" s="429">
        <f t="shared" si="69"/>
        <v>2.1272722755412708E-5</v>
      </c>
      <c r="Z3185" s="429">
        <f t="shared" si="69"/>
        <v>11.290455056989783</v>
      </c>
      <c r="AA3185" s="429" t="s">
        <v>1295</v>
      </c>
    </row>
    <row r="3186" spans="1:27" x14ac:dyDescent="0.25">
      <c r="A3186" t="s">
        <v>149</v>
      </c>
      <c r="B3186" t="s">
        <v>1249</v>
      </c>
      <c r="C3186" t="s">
        <v>1503</v>
      </c>
      <c r="D3186" t="s">
        <v>1504</v>
      </c>
      <c r="E3186" t="s">
        <v>1326</v>
      </c>
      <c r="F3186" t="s">
        <v>1292</v>
      </c>
      <c r="G3186">
        <v>35</v>
      </c>
      <c r="H3186">
        <v>35035</v>
      </c>
      <c r="I3186" t="s">
        <v>1505</v>
      </c>
      <c r="J3186">
        <v>2310021351</v>
      </c>
      <c r="K3186" t="s">
        <v>1524</v>
      </c>
      <c r="L3186">
        <v>0.30496400000000001</v>
      </c>
      <c r="M3186">
        <v>4.3716099999999997E-3</v>
      </c>
      <c r="N3186">
        <v>0.471553</v>
      </c>
      <c r="O3186">
        <v>9.6649099999999996E-5</v>
      </c>
      <c r="P3186">
        <v>3.1904099999999999E-3</v>
      </c>
      <c r="Q3186">
        <v>3.1904099999999999E-3</v>
      </c>
      <c r="R3186">
        <v>5.1312216954659355</v>
      </c>
      <c r="S3186">
        <v>9.6778983316973515E-5</v>
      </c>
      <c r="T3186">
        <v>9.6778983316973522E-6</v>
      </c>
      <c r="U3186">
        <v>5.1365251837517061</v>
      </c>
      <c r="W3186" s="429">
        <f t="shared" si="69"/>
        <v>5.1312216954659355</v>
      </c>
      <c r="X3186" s="429">
        <f t="shared" si="69"/>
        <v>9.6778983316973515E-5</v>
      </c>
      <c r="Y3186" s="429">
        <f t="shared" si="69"/>
        <v>9.6778983316973522E-6</v>
      </c>
      <c r="Z3186" s="429">
        <f t="shared" si="69"/>
        <v>5.1365251837517061</v>
      </c>
      <c r="AA3186" s="429" t="s">
        <v>1295</v>
      </c>
    </row>
    <row r="3187" spans="1:27" x14ac:dyDescent="0.25">
      <c r="A3187" t="s">
        <v>149</v>
      </c>
      <c r="B3187" t="s">
        <v>1249</v>
      </c>
      <c r="C3187" t="s">
        <v>1503</v>
      </c>
      <c r="D3187" t="s">
        <v>1504</v>
      </c>
      <c r="E3187" t="s">
        <v>1326</v>
      </c>
      <c r="F3187" t="s">
        <v>1292</v>
      </c>
      <c r="G3187">
        <v>35</v>
      </c>
      <c r="H3187">
        <v>35035</v>
      </c>
      <c r="I3187" t="s">
        <v>1505</v>
      </c>
      <c r="J3187">
        <v>2310021400</v>
      </c>
      <c r="K3187" t="s">
        <v>1525</v>
      </c>
      <c r="L3187">
        <v>0.10591399999999999</v>
      </c>
      <c r="M3187">
        <v>2.9845799999999999E-2</v>
      </c>
      <c r="N3187">
        <v>0.152865</v>
      </c>
      <c r="O3187">
        <v>1.0918900000000001E-3</v>
      </c>
      <c r="P3187">
        <v>1.38306E-2</v>
      </c>
      <c r="Q3187">
        <v>1.38306E-2</v>
      </c>
      <c r="R3187">
        <v>6.8680334413270478E-3</v>
      </c>
      <c r="S3187">
        <v>8.5875323588687144E-2</v>
      </c>
      <c r="T3187">
        <v>0</v>
      </c>
      <c r="U3187">
        <v>2.1537511231585054</v>
      </c>
      <c r="W3187" s="429">
        <f t="shared" si="69"/>
        <v>6.8680334413270478E-3</v>
      </c>
      <c r="X3187" s="429">
        <f t="shared" si="69"/>
        <v>8.5875323588687144E-2</v>
      </c>
      <c r="Y3187" s="429">
        <f t="shared" si="69"/>
        <v>0</v>
      </c>
      <c r="Z3187" s="429">
        <f t="shared" si="69"/>
        <v>2.1537511231585054</v>
      </c>
      <c r="AA3187" s="429" t="s">
        <v>1295</v>
      </c>
    </row>
    <row r="3188" spans="1:27" x14ac:dyDescent="0.25">
      <c r="A3188" t="s">
        <v>149</v>
      </c>
      <c r="B3188" t="s">
        <v>1249</v>
      </c>
      <c r="C3188" t="s">
        <v>1503</v>
      </c>
      <c r="D3188" t="s">
        <v>1504</v>
      </c>
      <c r="E3188" t="s">
        <v>1326</v>
      </c>
      <c r="F3188" t="s">
        <v>1292</v>
      </c>
      <c r="G3188">
        <v>35</v>
      </c>
      <c r="H3188">
        <v>35035</v>
      </c>
      <c r="I3188" t="s">
        <v>1505</v>
      </c>
      <c r="J3188">
        <v>2310021501</v>
      </c>
      <c r="K3188" t="s">
        <v>1512</v>
      </c>
      <c r="L3188">
        <v>0</v>
      </c>
      <c r="M3188">
        <v>3.9758799999999997E-2</v>
      </c>
      <c r="N3188">
        <v>0</v>
      </c>
      <c r="O3188">
        <v>0</v>
      </c>
      <c r="P3188">
        <v>0</v>
      </c>
      <c r="Q3188">
        <v>0</v>
      </c>
      <c r="R3188">
        <v>9.1491857476440168E-3</v>
      </c>
      <c r="S3188">
        <v>0.11439799956770783</v>
      </c>
      <c r="T3188">
        <v>0</v>
      </c>
      <c r="U3188">
        <v>2.8690991749403398</v>
      </c>
      <c r="W3188" s="429">
        <f t="shared" si="69"/>
        <v>9.1491857476440168E-3</v>
      </c>
      <c r="X3188" s="429">
        <f t="shared" si="69"/>
        <v>0.11439799956770783</v>
      </c>
      <c r="Y3188" s="429">
        <f t="shared" si="69"/>
        <v>0</v>
      </c>
      <c r="Z3188" s="429">
        <f t="shared" si="69"/>
        <v>2.8690991749403398</v>
      </c>
      <c r="AA3188" s="429" t="s">
        <v>1296</v>
      </c>
    </row>
    <row r="3189" spans="1:27" x14ac:dyDescent="0.25">
      <c r="A3189" t="s">
        <v>149</v>
      </c>
      <c r="B3189" t="s">
        <v>1249</v>
      </c>
      <c r="C3189" t="s">
        <v>1503</v>
      </c>
      <c r="D3189" t="s">
        <v>1504</v>
      </c>
      <c r="E3189" t="s">
        <v>1326</v>
      </c>
      <c r="F3189" t="s">
        <v>1292</v>
      </c>
      <c r="G3189">
        <v>35</v>
      </c>
      <c r="H3189">
        <v>35035</v>
      </c>
      <c r="I3189" t="s">
        <v>1505</v>
      </c>
      <c r="J3189">
        <v>2310021502</v>
      </c>
      <c r="K3189" t="s">
        <v>1513</v>
      </c>
      <c r="L3189">
        <v>0</v>
      </c>
      <c r="M3189">
        <v>2.4877900000000001E-2</v>
      </c>
      <c r="N3189">
        <v>0</v>
      </c>
      <c r="O3189">
        <v>0</v>
      </c>
      <c r="P3189">
        <v>0</v>
      </c>
      <c r="Q3189">
        <v>0</v>
      </c>
      <c r="R3189">
        <v>5.7248339515104359E-3</v>
      </c>
      <c r="S3189">
        <v>7.1581184377935925E-2</v>
      </c>
      <c r="T3189">
        <v>0</v>
      </c>
      <c r="U3189">
        <v>1.7952544433999085</v>
      </c>
      <c r="W3189" s="429">
        <f t="shared" si="69"/>
        <v>5.7248339515104359E-3</v>
      </c>
      <c r="X3189" s="429">
        <f t="shared" si="69"/>
        <v>7.1581184377935925E-2</v>
      </c>
      <c r="Y3189" s="429">
        <f t="shared" si="69"/>
        <v>0</v>
      </c>
      <c r="Z3189" s="429">
        <f t="shared" si="69"/>
        <v>1.7952544433999085</v>
      </c>
      <c r="AA3189" s="429" t="s">
        <v>1296</v>
      </c>
    </row>
    <row r="3190" spans="1:27" x14ac:dyDescent="0.25">
      <c r="A3190" t="s">
        <v>149</v>
      </c>
      <c r="B3190" t="s">
        <v>1249</v>
      </c>
      <c r="C3190" t="s">
        <v>1503</v>
      </c>
      <c r="D3190" t="s">
        <v>1504</v>
      </c>
      <c r="E3190" t="s">
        <v>1326</v>
      </c>
      <c r="F3190" t="s">
        <v>1292</v>
      </c>
      <c r="G3190">
        <v>35</v>
      </c>
      <c r="H3190">
        <v>35035</v>
      </c>
      <c r="I3190" t="s">
        <v>1505</v>
      </c>
      <c r="J3190">
        <v>2310021503</v>
      </c>
      <c r="K3190" t="s">
        <v>1514</v>
      </c>
      <c r="L3190">
        <v>0</v>
      </c>
      <c r="M3190">
        <v>1.5857799999999998E-2</v>
      </c>
      <c r="N3190">
        <v>0</v>
      </c>
      <c r="O3190">
        <v>0</v>
      </c>
      <c r="P3190">
        <v>0</v>
      </c>
      <c r="Q3190">
        <v>0</v>
      </c>
      <c r="R3190">
        <v>3.6491533383550133E-3</v>
      </c>
      <c r="S3190">
        <v>4.5627649666106544E-2</v>
      </c>
      <c r="T3190">
        <v>0</v>
      </c>
      <c r="U3190">
        <v>1.1443403949910185</v>
      </c>
      <c r="W3190" s="429">
        <f t="shared" si="69"/>
        <v>3.6491533383550133E-3</v>
      </c>
      <c r="X3190" s="429">
        <f t="shared" si="69"/>
        <v>4.5627649666106544E-2</v>
      </c>
      <c r="Y3190" s="429">
        <f t="shared" si="69"/>
        <v>0</v>
      </c>
      <c r="Z3190" s="429">
        <f t="shared" si="69"/>
        <v>1.1443403949910185</v>
      </c>
      <c r="AA3190" s="429" t="s">
        <v>1296</v>
      </c>
    </row>
    <row r="3191" spans="1:27" x14ac:dyDescent="0.25">
      <c r="A3191" t="s">
        <v>149</v>
      </c>
      <c r="B3191" t="s">
        <v>1249</v>
      </c>
      <c r="C3191" t="s">
        <v>1503</v>
      </c>
      <c r="D3191" t="s">
        <v>1504</v>
      </c>
      <c r="E3191" t="s">
        <v>1326</v>
      </c>
      <c r="F3191" t="s">
        <v>1292</v>
      </c>
      <c r="G3191">
        <v>35</v>
      </c>
      <c r="H3191">
        <v>35035</v>
      </c>
      <c r="I3191" t="s">
        <v>1505</v>
      </c>
      <c r="J3191">
        <v>2310021505</v>
      </c>
      <c r="K3191" t="s">
        <v>1515</v>
      </c>
      <c r="L3191">
        <v>0</v>
      </c>
      <c r="M3191">
        <v>0.240671</v>
      </c>
      <c r="N3191">
        <v>0</v>
      </c>
      <c r="O3191">
        <v>0</v>
      </c>
      <c r="P3191">
        <v>0</v>
      </c>
      <c r="Q3191">
        <v>0</v>
      </c>
      <c r="R3191">
        <v>5.5382548846324174E-2</v>
      </c>
      <c r="S3191">
        <v>0.69248269449681099</v>
      </c>
      <c r="T3191">
        <v>0</v>
      </c>
      <c r="U3191">
        <v>17.367449911266601</v>
      </c>
      <c r="W3191" s="429">
        <f t="shared" si="69"/>
        <v>5.5382548846324174E-2</v>
      </c>
      <c r="X3191" s="429">
        <f t="shared" si="69"/>
        <v>0.69248269449681099</v>
      </c>
      <c r="Y3191" s="429">
        <f t="shared" si="69"/>
        <v>0</v>
      </c>
      <c r="Z3191" s="429">
        <f t="shared" si="69"/>
        <v>17.367449911266601</v>
      </c>
      <c r="AA3191" s="429" t="s">
        <v>1296</v>
      </c>
    </row>
    <row r="3192" spans="1:27" x14ac:dyDescent="0.25">
      <c r="A3192" t="s">
        <v>149</v>
      </c>
      <c r="B3192" t="s">
        <v>1249</v>
      </c>
      <c r="C3192" t="s">
        <v>1503</v>
      </c>
      <c r="D3192" t="s">
        <v>1504</v>
      </c>
      <c r="E3192" t="s">
        <v>1326</v>
      </c>
      <c r="F3192" t="s">
        <v>1292</v>
      </c>
      <c r="G3192">
        <v>35</v>
      </c>
      <c r="H3192">
        <v>35035</v>
      </c>
      <c r="I3192" t="s">
        <v>1505</v>
      </c>
      <c r="J3192">
        <v>2310021506</v>
      </c>
      <c r="K3192" t="s">
        <v>1526</v>
      </c>
      <c r="L3192">
        <v>0</v>
      </c>
      <c r="M3192">
        <v>9.3597E-2</v>
      </c>
      <c r="N3192">
        <v>0</v>
      </c>
      <c r="O3192">
        <v>0</v>
      </c>
      <c r="P3192">
        <v>0</v>
      </c>
      <c r="Q3192">
        <v>0</v>
      </c>
      <c r="R3192">
        <v>2.1538284314975231E-2</v>
      </c>
      <c r="S3192">
        <v>0.26930665828794503</v>
      </c>
      <c r="T3192">
        <v>0</v>
      </c>
      <c r="U3192">
        <v>6.7542047415136013</v>
      </c>
      <c r="W3192" s="429">
        <f t="shared" si="69"/>
        <v>2.1538284314975231E-2</v>
      </c>
      <c r="X3192" s="429">
        <f t="shared" si="69"/>
        <v>0.26930665828794503</v>
      </c>
      <c r="Y3192" s="429">
        <f t="shared" si="69"/>
        <v>0</v>
      </c>
      <c r="Z3192" s="429">
        <f t="shared" si="69"/>
        <v>6.7542047415136013</v>
      </c>
      <c r="AA3192" s="429" t="s">
        <v>1296</v>
      </c>
    </row>
    <row r="3193" spans="1:27" x14ac:dyDescent="0.25">
      <c r="A3193" t="s">
        <v>149</v>
      </c>
      <c r="B3193" t="s">
        <v>1249</v>
      </c>
      <c r="C3193" t="s">
        <v>1503</v>
      </c>
      <c r="D3193" t="s">
        <v>1504</v>
      </c>
      <c r="E3193" t="s">
        <v>1326</v>
      </c>
      <c r="F3193" t="s">
        <v>1292</v>
      </c>
      <c r="G3193">
        <v>35</v>
      </c>
      <c r="H3193">
        <v>35035</v>
      </c>
      <c r="I3193" t="s">
        <v>1505</v>
      </c>
      <c r="J3193">
        <v>2310021603</v>
      </c>
      <c r="K3193" t="s">
        <v>1527</v>
      </c>
      <c r="L3193">
        <v>5.3109300000000002E-3</v>
      </c>
      <c r="M3193">
        <v>0.72146499999999991</v>
      </c>
      <c r="N3193">
        <v>2.8072E-2</v>
      </c>
      <c r="O3193">
        <v>0</v>
      </c>
      <c r="P3193">
        <v>0</v>
      </c>
      <c r="Q3193">
        <v>0</v>
      </c>
      <c r="R3193">
        <v>0.16602154228558183</v>
      </c>
      <c r="S3193">
        <v>2.0758713230307837</v>
      </c>
      <c r="T3193">
        <v>0</v>
      </c>
      <c r="U3193">
        <v>52.062804618055175</v>
      </c>
      <c r="W3193" s="429">
        <f t="shared" si="69"/>
        <v>0.16602154228558183</v>
      </c>
      <c r="X3193" s="429">
        <f t="shared" si="69"/>
        <v>2.0758713230307837</v>
      </c>
      <c r="Y3193" s="429">
        <f t="shared" si="69"/>
        <v>0</v>
      </c>
      <c r="Z3193" s="429">
        <f t="shared" si="69"/>
        <v>52.062804618055175</v>
      </c>
      <c r="AA3193" s="429" t="s">
        <v>1296</v>
      </c>
    </row>
    <row r="3194" spans="1:27" x14ac:dyDescent="0.25">
      <c r="A3194" t="s">
        <v>149</v>
      </c>
      <c r="B3194" t="s">
        <v>1249</v>
      </c>
      <c r="C3194" t="s">
        <v>1503</v>
      </c>
      <c r="D3194" t="s">
        <v>1504</v>
      </c>
      <c r="E3194" t="s">
        <v>1326</v>
      </c>
      <c r="F3194" t="s">
        <v>1292</v>
      </c>
      <c r="G3194">
        <v>35</v>
      </c>
      <c r="H3194">
        <v>35035</v>
      </c>
      <c r="I3194" t="s">
        <v>1505</v>
      </c>
      <c r="J3194">
        <v>2310023010</v>
      </c>
      <c r="K3194" t="s">
        <v>1516</v>
      </c>
      <c r="L3194">
        <v>0</v>
      </c>
      <c r="M3194">
        <v>0</v>
      </c>
      <c r="N3194">
        <v>0</v>
      </c>
      <c r="O3194">
        <v>0</v>
      </c>
      <c r="P3194">
        <v>0</v>
      </c>
      <c r="Q3194">
        <v>0</v>
      </c>
      <c r="R3194">
        <v>0</v>
      </c>
      <c r="S3194">
        <v>0</v>
      </c>
      <c r="T3194">
        <v>0</v>
      </c>
      <c r="U3194">
        <v>0</v>
      </c>
      <c r="W3194" s="429">
        <f t="shared" si="69"/>
        <v>0</v>
      </c>
      <c r="X3194" s="429">
        <f t="shared" si="69"/>
        <v>0</v>
      </c>
      <c r="Y3194" s="429">
        <f t="shared" si="69"/>
        <v>0</v>
      </c>
      <c r="Z3194" s="429">
        <f t="shared" si="69"/>
        <v>0</v>
      </c>
      <c r="AA3194" s="429" t="s">
        <v>1296</v>
      </c>
    </row>
    <row r="3195" spans="1:27" x14ac:dyDescent="0.25">
      <c r="A3195" t="s">
        <v>149</v>
      </c>
      <c r="B3195" t="s">
        <v>1249</v>
      </c>
      <c r="C3195" t="s">
        <v>1503</v>
      </c>
      <c r="D3195" t="s">
        <v>1504</v>
      </c>
      <c r="E3195" t="s">
        <v>1326</v>
      </c>
      <c r="F3195" t="s">
        <v>1292</v>
      </c>
      <c r="G3195">
        <v>35</v>
      </c>
      <c r="H3195">
        <v>35035</v>
      </c>
      <c r="I3195" t="s">
        <v>1505</v>
      </c>
      <c r="J3195">
        <v>2310023030</v>
      </c>
      <c r="K3195" t="s">
        <v>1517</v>
      </c>
      <c r="L3195">
        <v>0</v>
      </c>
      <c r="M3195">
        <v>0</v>
      </c>
      <c r="N3195">
        <v>0</v>
      </c>
      <c r="O3195">
        <v>0</v>
      </c>
      <c r="P3195">
        <v>0</v>
      </c>
      <c r="Q3195">
        <v>0</v>
      </c>
      <c r="R3195">
        <v>0</v>
      </c>
      <c r="S3195">
        <v>0</v>
      </c>
      <c r="T3195">
        <v>0</v>
      </c>
      <c r="U3195">
        <v>0</v>
      </c>
      <c r="W3195" s="429">
        <f t="shared" si="69"/>
        <v>0</v>
      </c>
      <c r="X3195" s="429">
        <f t="shared" si="69"/>
        <v>0</v>
      </c>
      <c r="Y3195" s="429">
        <f t="shared" si="69"/>
        <v>0</v>
      </c>
      <c r="Z3195" s="429">
        <f t="shared" si="69"/>
        <v>0</v>
      </c>
      <c r="AA3195" s="429" t="s">
        <v>1296</v>
      </c>
    </row>
    <row r="3196" spans="1:27" x14ac:dyDescent="0.25">
      <c r="A3196" t="s">
        <v>149</v>
      </c>
      <c r="B3196" t="s">
        <v>1249</v>
      </c>
      <c r="C3196" t="s">
        <v>1503</v>
      </c>
      <c r="D3196" t="s">
        <v>1504</v>
      </c>
      <c r="E3196" t="s">
        <v>1326</v>
      </c>
      <c r="F3196" t="s">
        <v>1292</v>
      </c>
      <c r="G3196">
        <v>35</v>
      </c>
      <c r="H3196">
        <v>35035</v>
      </c>
      <c r="I3196" t="s">
        <v>1505</v>
      </c>
      <c r="J3196">
        <v>2310023100</v>
      </c>
      <c r="K3196" t="s">
        <v>1528</v>
      </c>
      <c r="L3196">
        <v>0</v>
      </c>
      <c r="M3196">
        <v>0</v>
      </c>
      <c r="N3196">
        <v>0</v>
      </c>
      <c r="O3196">
        <v>0</v>
      </c>
      <c r="P3196">
        <v>0</v>
      </c>
      <c r="Q3196">
        <v>0</v>
      </c>
      <c r="R3196">
        <v>0</v>
      </c>
      <c r="S3196">
        <v>0</v>
      </c>
      <c r="T3196">
        <v>0</v>
      </c>
      <c r="U3196">
        <v>0</v>
      </c>
      <c r="W3196" s="429">
        <f t="shared" si="69"/>
        <v>0</v>
      </c>
      <c r="X3196" s="429">
        <f t="shared" si="69"/>
        <v>0</v>
      </c>
      <c r="Y3196" s="429">
        <f t="shared" si="69"/>
        <v>0</v>
      </c>
      <c r="Z3196" s="429">
        <f t="shared" si="69"/>
        <v>0</v>
      </c>
      <c r="AA3196" s="429" t="s">
        <v>1295</v>
      </c>
    </row>
    <row r="3197" spans="1:27" x14ac:dyDescent="0.25">
      <c r="A3197" t="s">
        <v>149</v>
      </c>
      <c r="B3197" t="s">
        <v>1249</v>
      </c>
      <c r="C3197" t="s">
        <v>1503</v>
      </c>
      <c r="D3197" t="s">
        <v>1504</v>
      </c>
      <c r="E3197" t="s">
        <v>1326</v>
      </c>
      <c r="F3197" t="s">
        <v>1292</v>
      </c>
      <c r="G3197">
        <v>35</v>
      </c>
      <c r="H3197">
        <v>35035</v>
      </c>
      <c r="I3197" t="s">
        <v>1505</v>
      </c>
      <c r="J3197">
        <v>2310023102</v>
      </c>
      <c r="K3197" t="s">
        <v>1529</v>
      </c>
      <c r="L3197">
        <v>0</v>
      </c>
      <c r="M3197">
        <v>0</v>
      </c>
      <c r="N3197">
        <v>0</v>
      </c>
      <c r="O3197">
        <v>0</v>
      </c>
      <c r="P3197">
        <v>0</v>
      </c>
      <c r="Q3197">
        <v>0</v>
      </c>
      <c r="R3197">
        <v>0</v>
      </c>
      <c r="S3197">
        <v>0</v>
      </c>
      <c r="T3197">
        <v>0</v>
      </c>
      <c r="U3197">
        <v>0</v>
      </c>
      <c r="W3197" s="429">
        <f t="shared" si="69"/>
        <v>0</v>
      </c>
      <c r="X3197" s="429">
        <f t="shared" si="69"/>
        <v>0</v>
      </c>
      <c r="Y3197" s="429">
        <f t="shared" si="69"/>
        <v>0</v>
      </c>
      <c r="Z3197" s="429">
        <f t="shared" si="69"/>
        <v>0</v>
      </c>
      <c r="AA3197" s="429" t="s">
        <v>1295</v>
      </c>
    </row>
    <row r="3198" spans="1:27" x14ac:dyDescent="0.25">
      <c r="A3198" t="s">
        <v>149</v>
      </c>
      <c r="B3198" t="s">
        <v>1249</v>
      </c>
      <c r="C3198" t="s">
        <v>1503</v>
      </c>
      <c r="D3198" t="s">
        <v>1504</v>
      </c>
      <c r="E3198" t="s">
        <v>1326</v>
      </c>
      <c r="F3198" t="s">
        <v>1292</v>
      </c>
      <c r="G3198">
        <v>35</v>
      </c>
      <c r="H3198">
        <v>35035</v>
      </c>
      <c r="I3198" t="s">
        <v>1505</v>
      </c>
      <c r="J3198">
        <v>2310023202</v>
      </c>
      <c r="K3198" t="s">
        <v>1530</v>
      </c>
      <c r="L3198">
        <v>0</v>
      </c>
      <c r="M3198">
        <v>0</v>
      </c>
      <c r="N3198">
        <v>0</v>
      </c>
      <c r="O3198">
        <v>0</v>
      </c>
      <c r="P3198">
        <v>0</v>
      </c>
      <c r="Q3198">
        <v>0</v>
      </c>
      <c r="R3198">
        <v>0</v>
      </c>
      <c r="S3198">
        <v>0</v>
      </c>
      <c r="T3198">
        <v>0</v>
      </c>
      <c r="U3198">
        <v>0</v>
      </c>
      <c r="W3198" s="429">
        <f t="shared" si="69"/>
        <v>0</v>
      </c>
      <c r="X3198" s="429">
        <f t="shared" si="69"/>
        <v>0</v>
      </c>
      <c r="Y3198" s="429">
        <f t="shared" si="69"/>
        <v>0</v>
      </c>
      <c r="Z3198" s="429">
        <f t="shared" si="69"/>
        <v>0</v>
      </c>
      <c r="AA3198" s="429" t="s">
        <v>1295</v>
      </c>
    </row>
    <row r="3199" spans="1:27" x14ac:dyDescent="0.25">
      <c r="A3199" t="s">
        <v>149</v>
      </c>
      <c r="B3199" t="s">
        <v>1249</v>
      </c>
      <c r="C3199" t="s">
        <v>1503</v>
      </c>
      <c r="D3199" t="s">
        <v>1504</v>
      </c>
      <c r="E3199" t="s">
        <v>1326</v>
      </c>
      <c r="F3199" t="s">
        <v>1292</v>
      </c>
      <c r="G3199">
        <v>35</v>
      </c>
      <c r="H3199">
        <v>35035</v>
      </c>
      <c r="I3199" t="s">
        <v>1505</v>
      </c>
      <c r="J3199">
        <v>2310023251</v>
      </c>
      <c r="K3199" t="s">
        <v>1521</v>
      </c>
      <c r="L3199">
        <v>0</v>
      </c>
      <c r="M3199">
        <v>0</v>
      </c>
      <c r="N3199">
        <v>0</v>
      </c>
      <c r="O3199">
        <v>0</v>
      </c>
      <c r="P3199">
        <v>0</v>
      </c>
      <c r="Q3199">
        <v>0</v>
      </c>
      <c r="R3199">
        <v>0</v>
      </c>
      <c r="S3199">
        <v>0</v>
      </c>
      <c r="T3199">
        <v>0</v>
      </c>
      <c r="U3199">
        <v>0</v>
      </c>
      <c r="W3199" s="429">
        <f t="shared" si="69"/>
        <v>0</v>
      </c>
      <c r="X3199" s="429">
        <f t="shared" si="69"/>
        <v>0</v>
      </c>
      <c r="Y3199" s="429">
        <f t="shared" si="69"/>
        <v>0</v>
      </c>
      <c r="Z3199" s="429">
        <f t="shared" si="69"/>
        <v>0</v>
      </c>
      <c r="AA3199" s="429" t="s">
        <v>1295</v>
      </c>
    </row>
    <row r="3200" spans="1:27" x14ac:dyDescent="0.25">
      <c r="A3200" t="s">
        <v>149</v>
      </c>
      <c r="B3200" t="s">
        <v>1249</v>
      </c>
      <c r="C3200" t="s">
        <v>1503</v>
      </c>
      <c r="D3200" t="s">
        <v>1504</v>
      </c>
      <c r="E3200" t="s">
        <v>1326</v>
      </c>
      <c r="F3200" t="s">
        <v>1292</v>
      </c>
      <c r="G3200">
        <v>35</v>
      </c>
      <c r="H3200">
        <v>35035</v>
      </c>
      <c r="I3200" t="s">
        <v>1505</v>
      </c>
      <c r="J3200">
        <v>2310023300</v>
      </c>
      <c r="K3200" t="s">
        <v>1457</v>
      </c>
      <c r="L3200">
        <v>0</v>
      </c>
      <c r="M3200">
        <v>0</v>
      </c>
      <c r="N3200">
        <v>0</v>
      </c>
      <c r="O3200">
        <v>0</v>
      </c>
      <c r="P3200">
        <v>0</v>
      </c>
      <c r="Q3200">
        <v>0</v>
      </c>
      <c r="R3200">
        <v>0</v>
      </c>
      <c r="S3200">
        <v>0</v>
      </c>
      <c r="T3200">
        <v>0</v>
      </c>
      <c r="U3200">
        <v>0</v>
      </c>
      <c r="W3200" s="429">
        <f t="shared" si="69"/>
        <v>0</v>
      </c>
      <c r="X3200" s="429">
        <f t="shared" si="69"/>
        <v>0</v>
      </c>
      <c r="Y3200" s="429">
        <f t="shared" si="69"/>
        <v>0</v>
      </c>
      <c r="Z3200" s="429">
        <f t="shared" si="69"/>
        <v>0</v>
      </c>
      <c r="AA3200" s="429" t="s">
        <v>1295</v>
      </c>
    </row>
    <row r="3201" spans="1:27" x14ac:dyDescent="0.25">
      <c r="A3201" t="s">
        <v>149</v>
      </c>
      <c r="B3201" t="s">
        <v>1249</v>
      </c>
      <c r="C3201" t="s">
        <v>1503</v>
      </c>
      <c r="D3201" t="s">
        <v>1504</v>
      </c>
      <c r="E3201" t="s">
        <v>1326</v>
      </c>
      <c r="F3201" t="s">
        <v>1292</v>
      </c>
      <c r="G3201">
        <v>35</v>
      </c>
      <c r="H3201">
        <v>35035</v>
      </c>
      <c r="I3201" t="s">
        <v>1505</v>
      </c>
      <c r="J3201">
        <v>2310023302</v>
      </c>
      <c r="K3201" t="s">
        <v>1531</v>
      </c>
      <c r="L3201">
        <v>0</v>
      </c>
      <c r="M3201">
        <v>0</v>
      </c>
      <c r="N3201">
        <v>0</v>
      </c>
      <c r="O3201">
        <v>0</v>
      </c>
      <c r="P3201">
        <v>0</v>
      </c>
      <c r="Q3201">
        <v>0</v>
      </c>
      <c r="R3201">
        <v>0</v>
      </c>
      <c r="S3201">
        <v>0</v>
      </c>
      <c r="T3201">
        <v>0</v>
      </c>
      <c r="U3201">
        <v>0</v>
      </c>
      <c r="W3201" s="429">
        <f t="shared" si="69"/>
        <v>0</v>
      </c>
      <c r="X3201" s="429">
        <f t="shared" si="69"/>
        <v>0</v>
      </c>
      <c r="Y3201" s="429">
        <f t="shared" si="69"/>
        <v>0</v>
      </c>
      <c r="Z3201" s="429">
        <f t="shared" si="69"/>
        <v>0</v>
      </c>
      <c r="AA3201" s="429" t="s">
        <v>1295</v>
      </c>
    </row>
    <row r="3202" spans="1:27" x14ac:dyDescent="0.25">
      <c r="A3202" t="s">
        <v>149</v>
      </c>
      <c r="B3202" t="s">
        <v>1249</v>
      </c>
      <c r="C3202" t="s">
        <v>1503</v>
      </c>
      <c r="D3202" t="s">
        <v>1504</v>
      </c>
      <c r="E3202" t="s">
        <v>1326</v>
      </c>
      <c r="F3202" t="s">
        <v>1292</v>
      </c>
      <c r="G3202">
        <v>35</v>
      </c>
      <c r="H3202">
        <v>35035</v>
      </c>
      <c r="I3202" t="s">
        <v>1505</v>
      </c>
      <c r="J3202">
        <v>2310023310</v>
      </c>
      <c r="K3202" t="s">
        <v>1454</v>
      </c>
      <c r="L3202">
        <v>0</v>
      </c>
      <c r="M3202">
        <v>0</v>
      </c>
      <c r="N3202">
        <v>0</v>
      </c>
      <c r="O3202">
        <v>0</v>
      </c>
      <c r="P3202">
        <v>0</v>
      </c>
      <c r="Q3202">
        <v>0</v>
      </c>
      <c r="R3202">
        <v>0</v>
      </c>
      <c r="S3202">
        <v>0</v>
      </c>
      <c r="T3202">
        <v>0</v>
      </c>
      <c r="U3202">
        <v>0</v>
      </c>
      <c r="W3202" s="429">
        <f t="shared" si="69"/>
        <v>0</v>
      </c>
      <c r="X3202" s="429">
        <f t="shared" si="69"/>
        <v>0</v>
      </c>
      <c r="Y3202" s="429">
        <f t="shared" si="69"/>
        <v>0</v>
      </c>
      <c r="Z3202" s="429">
        <f t="shared" si="69"/>
        <v>0</v>
      </c>
      <c r="AA3202" s="429" t="s">
        <v>1295</v>
      </c>
    </row>
    <row r="3203" spans="1:27" x14ac:dyDescent="0.25">
      <c r="A3203" t="s">
        <v>149</v>
      </c>
      <c r="B3203" t="s">
        <v>1249</v>
      </c>
      <c r="C3203" t="s">
        <v>1503</v>
      </c>
      <c r="D3203" t="s">
        <v>1504</v>
      </c>
      <c r="E3203" t="s">
        <v>1326</v>
      </c>
      <c r="F3203" t="s">
        <v>1292</v>
      </c>
      <c r="G3203">
        <v>35</v>
      </c>
      <c r="H3203">
        <v>35035</v>
      </c>
      <c r="I3203" t="s">
        <v>1505</v>
      </c>
      <c r="J3203">
        <v>2310023351</v>
      </c>
      <c r="K3203" t="s">
        <v>1524</v>
      </c>
      <c r="L3203">
        <v>0</v>
      </c>
      <c r="M3203">
        <v>0</v>
      </c>
      <c r="N3203">
        <v>0</v>
      </c>
      <c r="O3203">
        <v>0</v>
      </c>
      <c r="P3203">
        <v>0</v>
      </c>
      <c r="Q3203">
        <v>0</v>
      </c>
      <c r="R3203">
        <v>0</v>
      </c>
      <c r="S3203">
        <v>0</v>
      </c>
      <c r="T3203">
        <v>0</v>
      </c>
      <c r="U3203">
        <v>0</v>
      </c>
      <c r="W3203" s="429">
        <f t="shared" si="69"/>
        <v>0</v>
      </c>
      <c r="X3203" s="429">
        <f t="shared" si="69"/>
        <v>0</v>
      </c>
      <c r="Y3203" s="429">
        <f t="shared" si="69"/>
        <v>0</v>
      </c>
      <c r="Z3203" s="429">
        <f t="shared" si="69"/>
        <v>0</v>
      </c>
      <c r="AA3203" s="429" t="s">
        <v>1295</v>
      </c>
    </row>
    <row r="3204" spans="1:27" x14ac:dyDescent="0.25">
      <c r="A3204" t="s">
        <v>149</v>
      </c>
      <c r="B3204" t="s">
        <v>1249</v>
      </c>
      <c r="C3204" t="s">
        <v>1503</v>
      </c>
      <c r="D3204" t="s">
        <v>1504</v>
      </c>
      <c r="E3204" t="s">
        <v>1326</v>
      </c>
      <c r="F3204" t="s">
        <v>1292</v>
      </c>
      <c r="G3204">
        <v>35</v>
      </c>
      <c r="H3204">
        <v>35035</v>
      </c>
      <c r="I3204" t="s">
        <v>1505</v>
      </c>
      <c r="J3204">
        <v>2310023400</v>
      </c>
      <c r="K3204" t="s">
        <v>1452</v>
      </c>
      <c r="L3204">
        <v>0</v>
      </c>
      <c r="M3204">
        <v>0</v>
      </c>
      <c r="N3204">
        <v>0</v>
      </c>
      <c r="O3204">
        <v>0</v>
      </c>
      <c r="P3204">
        <v>0</v>
      </c>
      <c r="Q3204">
        <v>0</v>
      </c>
      <c r="R3204">
        <v>0</v>
      </c>
      <c r="S3204">
        <v>0</v>
      </c>
      <c r="T3204">
        <v>0</v>
      </c>
      <c r="U3204">
        <v>0</v>
      </c>
      <c r="W3204" s="429">
        <f t="shared" si="69"/>
        <v>0</v>
      </c>
      <c r="X3204" s="429">
        <f t="shared" si="69"/>
        <v>0</v>
      </c>
      <c r="Y3204" s="429">
        <f t="shared" si="69"/>
        <v>0</v>
      </c>
      <c r="Z3204" s="429">
        <f t="shared" si="69"/>
        <v>0</v>
      </c>
      <c r="AA3204" s="429" t="s">
        <v>1295</v>
      </c>
    </row>
    <row r="3205" spans="1:27" x14ac:dyDescent="0.25">
      <c r="A3205" t="s">
        <v>149</v>
      </c>
      <c r="B3205" t="s">
        <v>1249</v>
      </c>
      <c r="C3205" t="s">
        <v>1503</v>
      </c>
      <c r="D3205" t="s">
        <v>1504</v>
      </c>
      <c r="E3205" t="s">
        <v>1326</v>
      </c>
      <c r="F3205" t="s">
        <v>1292</v>
      </c>
      <c r="G3205">
        <v>35</v>
      </c>
      <c r="H3205">
        <v>35035</v>
      </c>
      <c r="I3205" t="s">
        <v>1505</v>
      </c>
      <c r="J3205">
        <v>2310023511</v>
      </c>
      <c r="K3205" t="s">
        <v>1512</v>
      </c>
      <c r="L3205">
        <v>0</v>
      </c>
      <c r="M3205">
        <v>0</v>
      </c>
      <c r="N3205">
        <v>0</v>
      </c>
      <c r="O3205">
        <v>0</v>
      </c>
      <c r="P3205">
        <v>0</v>
      </c>
      <c r="Q3205">
        <v>0</v>
      </c>
      <c r="R3205">
        <v>0</v>
      </c>
      <c r="S3205">
        <v>0</v>
      </c>
      <c r="T3205">
        <v>0</v>
      </c>
      <c r="U3205">
        <v>0</v>
      </c>
      <c r="W3205" s="429">
        <f t="shared" si="69"/>
        <v>0</v>
      </c>
      <c r="X3205" s="429">
        <f t="shared" si="69"/>
        <v>0</v>
      </c>
      <c r="Y3205" s="429">
        <f t="shared" si="69"/>
        <v>0</v>
      </c>
      <c r="Z3205" s="429">
        <f t="shared" si="69"/>
        <v>0</v>
      </c>
      <c r="AA3205" s="429" t="s">
        <v>1296</v>
      </c>
    </row>
    <row r="3206" spans="1:27" x14ac:dyDescent="0.25">
      <c r="A3206" t="s">
        <v>149</v>
      </c>
      <c r="B3206" t="s">
        <v>1249</v>
      </c>
      <c r="C3206" t="s">
        <v>1503</v>
      </c>
      <c r="D3206" t="s">
        <v>1504</v>
      </c>
      <c r="E3206" t="s">
        <v>1326</v>
      </c>
      <c r="F3206" t="s">
        <v>1292</v>
      </c>
      <c r="G3206">
        <v>35</v>
      </c>
      <c r="H3206">
        <v>35035</v>
      </c>
      <c r="I3206" t="s">
        <v>1505</v>
      </c>
      <c r="J3206">
        <v>2310023512</v>
      </c>
      <c r="K3206" t="s">
        <v>1513</v>
      </c>
      <c r="L3206">
        <v>0</v>
      </c>
      <c r="M3206">
        <v>0</v>
      </c>
      <c r="N3206">
        <v>0</v>
      </c>
      <c r="O3206">
        <v>0</v>
      </c>
      <c r="P3206">
        <v>0</v>
      </c>
      <c r="Q3206">
        <v>0</v>
      </c>
      <c r="R3206">
        <v>0</v>
      </c>
      <c r="S3206">
        <v>0</v>
      </c>
      <c r="T3206">
        <v>0</v>
      </c>
      <c r="U3206">
        <v>0</v>
      </c>
      <c r="W3206" s="429">
        <f t="shared" si="69"/>
        <v>0</v>
      </c>
      <c r="X3206" s="429">
        <f t="shared" si="69"/>
        <v>0</v>
      </c>
      <c r="Y3206" s="429">
        <f t="shared" si="69"/>
        <v>0</v>
      </c>
      <c r="Z3206" s="429">
        <f t="shared" si="69"/>
        <v>0</v>
      </c>
      <c r="AA3206" s="429" t="s">
        <v>1296</v>
      </c>
    </row>
    <row r="3207" spans="1:27" x14ac:dyDescent="0.25">
      <c r="A3207" t="s">
        <v>149</v>
      </c>
      <c r="B3207" t="s">
        <v>1249</v>
      </c>
      <c r="C3207" t="s">
        <v>1503</v>
      </c>
      <c r="D3207" t="s">
        <v>1504</v>
      </c>
      <c r="E3207" t="s">
        <v>1326</v>
      </c>
      <c r="F3207" t="s">
        <v>1292</v>
      </c>
      <c r="G3207">
        <v>35</v>
      </c>
      <c r="H3207">
        <v>35035</v>
      </c>
      <c r="I3207" t="s">
        <v>1505</v>
      </c>
      <c r="J3207">
        <v>2310023513</v>
      </c>
      <c r="K3207" t="s">
        <v>1514</v>
      </c>
      <c r="L3207">
        <v>0</v>
      </c>
      <c r="M3207">
        <v>0</v>
      </c>
      <c r="N3207">
        <v>0</v>
      </c>
      <c r="O3207">
        <v>0</v>
      </c>
      <c r="P3207">
        <v>0</v>
      </c>
      <c r="Q3207">
        <v>0</v>
      </c>
      <c r="R3207">
        <v>0</v>
      </c>
      <c r="S3207">
        <v>0</v>
      </c>
      <c r="T3207">
        <v>0</v>
      </c>
      <c r="U3207">
        <v>0</v>
      </c>
      <c r="W3207" s="429">
        <f t="shared" si="69"/>
        <v>0</v>
      </c>
      <c r="X3207" s="429">
        <f t="shared" si="69"/>
        <v>0</v>
      </c>
      <c r="Y3207" s="429">
        <f t="shared" si="69"/>
        <v>0</v>
      </c>
      <c r="Z3207" s="429">
        <f t="shared" si="69"/>
        <v>0</v>
      </c>
      <c r="AA3207" s="429" t="s">
        <v>1296</v>
      </c>
    </row>
    <row r="3208" spans="1:27" x14ac:dyDescent="0.25">
      <c r="A3208" t="s">
        <v>149</v>
      </c>
      <c r="B3208" t="s">
        <v>1249</v>
      </c>
      <c r="C3208" t="s">
        <v>1503</v>
      </c>
      <c r="D3208" t="s">
        <v>1504</v>
      </c>
      <c r="E3208" t="s">
        <v>1326</v>
      </c>
      <c r="F3208" t="s">
        <v>1292</v>
      </c>
      <c r="G3208">
        <v>35</v>
      </c>
      <c r="H3208">
        <v>35035</v>
      </c>
      <c r="I3208" t="s">
        <v>1505</v>
      </c>
      <c r="J3208">
        <v>2310023515</v>
      </c>
      <c r="K3208" t="s">
        <v>1515</v>
      </c>
      <c r="L3208">
        <v>0</v>
      </c>
      <c r="M3208">
        <v>0</v>
      </c>
      <c r="N3208">
        <v>0</v>
      </c>
      <c r="O3208">
        <v>0</v>
      </c>
      <c r="P3208">
        <v>0</v>
      </c>
      <c r="Q3208">
        <v>0</v>
      </c>
      <c r="R3208">
        <v>0</v>
      </c>
      <c r="S3208">
        <v>0</v>
      </c>
      <c r="T3208">
        <v>0</v>
      </c>
      <c r="U3208">
        <v>0</v>
      </c>
      <c r="W3208" s="429">
        <f t="shared" si="69"/>
        <v>0</v>
      </c>
      <c r="X3208" s="429">
        <f t="shared" si="69"/>
        <v>0</v>
      </c>
      <c r="Y3208" s="429">
        <f t="shared" si="69"/>
        <v>0</v>
      </c>
      <c r="Z3208" s="429">
        <f t="shared" si="69"/>
        <v>0</v>
      </c>
      <c r="AA3208" s="429" t="s">
        <v>1296</v>
      </c>
    </row>
    <row r="3209" spans="1:27" x14ac:dyDescent="0.25">
      <c r="A3209" t="s">
        <v>149</v>
      </c>
      <c r="B3209" t="s">
        <v>1249</v>
      </c>
      <c r="C3209" t="s">
        <v>1503</v>
      </c>
      <c r="D3209" t="s">
        <v>1504</v>
      </c>
      <c r="E3209" t="s">
        <v>1326</v>
      </c>
      <c r="F3209" t="s">
        <v>1292</v>
      </c>
      <c r="G3209">
        <v>35</v>
      </c>
      <c r="H3209">
        <v>35035</v>
      </c>
      <c r="I3209" t="s">
        <v>1505</v>
      </c>
      <c r="J3209">
        <v>2310023516</v>
      </c>
      <c r="K3209" t="s">
        <v>1526</v>
      </c>
      <c r="L3209">
        <v>0</v>
      </c>
      <c r="M3209">
        <v>0</v>
      </c>
      <c r="N3209">
        <v>0</v>
      </c>
      <c r="O3209">
        <v>0</v>
      </c>
      <c r="P3209">
        <v>0</v>
      </c>
      <c r="Q3209">
        <v>0</v>
      </c>
      <c r="R3209">
        <v>0</v>
      </c>
      <c r="S3209">
        <v>0</v>
      </c>
      <c r="T3209">
        <v>0</v>
      </c>
      <c r="U3209">
        <v>0</v>
      </c>
      <c r="W3209" s="429">
        <f t="shared" si="69"/>
        <v>0</v>
      </c>
      <c r="X3209" s="429">
        <f t="shared" si="69"/>
        <v>0</v>
      </c>
      <c r="Y3209" s="429">
        <f t="shared" si="69"/>
        <v>0</v>
      </c>
      <c r="Z3209" s="429">
        <f t="shared" si="69"/>
        <v>0</v>
      </c>
      <c r="AA3209" s="429" t="s">
        <v>1296</v>
      </c>
    </row>
    <row r="3210" spans="1:27" x14ac:dyDescent="0.25">
      <c r="A3210" t="s">
        <v>149</v>
      </c>
      <c r="B3210" t="s">
        <v>1249</v>
      </c>
      <c r="C3210" t="s">
        <v>1503</v>
      </c>
      <c r="D3210" t="s">
        <v>1504</v>
      </c>
      <c r="E3210" t="s">
        <v>1326</v>
      </c>
      <c r="F3210" t="s">
        <v>1292</v>
      </c>
      <c r="G3210">
        <v>35</v>
      </c>
      <c r="H3210">
        <v>35035</v>
      </c>
      <c r="I3210" t="s">
        <v>1505</v>
      </c>
      <c r="J3210">
        <v>2310023600</v>
      </c>
      <c r="K3210" t="s">
        <v>1532</v>
      </c>
      <c r="L3210">
        <v>0</v>
      </c>
      <c r="M3210">
        <v>0</v>
      </c>
      <c r="N3210">
        <v>0</v>
      </c>
      <c r="O3210">
        <v>0</v>
      </c>
      <c r="P3210">
        <v>0</v>
      </c>
      <c r="Q3210">
        <v>0</v>
      </c>
      <c r="R3210">
        <v>0</v>
      </c>
      <c r="S3210">
        <v>0</v>
      </c>
      <c r="T3210">
        <v>0</v>
      </c>
      <c r="U3210">
        <v>0</v>
      </c>
      <c r="W3210" s="429">
        <f t="shared" si="69"/>
        <v>0</v>
      </c>
      <c r="X3210" s="429">
        <f t="shared" si="69"/>
        <v>0</v>
      </c>
      <c r="Y3210" s="429">
        <f t="shared" si="69"/>
        <v>0</v>
      </c>
      <c r="Z3210" s="429">
        <f t="shared" si="69"/>
        <v>0</v>
      </c>
      <c r="AA3210" s="429" t="s">
        <v>1296</v>
      </c>
    </row>
    <row r="3211" spans="1:27" x14ac:dyDescent="0.25">
      <c r="A3211" t="s">
        <v>149</v>
      </c>
      <c r="B3211" t="s">
        <v>1249</v>
      </c>
      <c r="C3211" t="s">
        <v>1503</v>
      </c>
      <c r="D3211" t="s">
        <v>1504</v>
      </c>
      <c r="E3211" t="s">
        <v>1326</v>
      </c>
      <c r="F3211" t="s">
        <v>1292</v>
      </c>
      <c r="G3211">
        <v>35</v>
      </c>
      <c r="H3211">
        <v>35035</v>
      </c>
      <c r="I3211" t="s">
        <v>1505</v>
      </c>
      <c r="J3211">
        <v>2310023603</v>
      </c>
      <c r="K3211" t="s">
        <v>1533</v>
      </c>
      <c r="L3211">
        <v>0</v>
      </c>
      <c r="M3211">
        <v>0</v>
      </c>
      <c r="N3211">
        <v>0</v>
      </c>
      <c r="O3211">
        <v>0</v>
      </c>
      <c r="P3211">
        <v>0</v>
      </c>
      <c r="Q3211">
        <v>0</v>
      </c>
      <c r="R3211">
        <v>0</v>
      </c>
      <c r="S3211">
        <v>0</v>
      </c>
      <c r="T3211">
        <v>0</v>
      </c>
      <c r="U3211">
        <v>0</v>
      </c>
      <c r="W3211" s="429">
        <f t="shared" si="69"/>
        <v>0</v>
      </c>
      <c r="X3211" s="429">
        <f t="shared" si="69"/>
        <v>0</v>
      </c>
      <c r="Y3211" s="429">
        <f t="shared" si="69"/>
        <v>0</v>
      </c>
      <c r="Z3211" s="429">
        <f t="shared" si="69"/>
        <v>0</v>
      </c>
      <c r="AA3211" s="429" t="s">
        <v>1296</v>
      </c>
    </row>
    <row r="3212" spans="1:27" x14ac:dyDescent="0.25">
      <c r="A3212" t="s">
        <v>149</v>
      </c>
      <c r="B3212" t="s">
        <v>1249</v>
      </c>
      <c r="C3212" t="s">
        <v>1503</v>
      </c>
      <c r="D3212" t="s">
        <v>1504</v>
      </c>
      <c r="E3212" t="s">
        <v>1326</v>
      </c>
      <c r="F3212" t="s">
        <v>1292</v>
      </c>
      <c r="G3212">
        <v>35</v>
      </c>
      <c r="H3212">
        <v>35035</v>
      </c>
      <c r="I3212" t="s">
        <v>1505</v>
      </c>
      <c r="J3212">
        <v>2310023606</v>
      </c>
      <c r="K3212" t="s">
        <v>1502</v>
      </c>
      <c r="L3212">
        <v>0</v>
      </c>
      <c r="M3212">
        <v>0</v>
      </c>
      <c r="N3212">
        <v>0</v>
      </c>
      <c r="O3212">
        <v>0</v>
      </c>
      <c r="P3212">
        <v>0</v>
      </c>
      <c r="Q3212">
        <v>0</v>
      </c>
      <c r="R3212">
        <v>0</v>
      </c>
      <c r="S3212">
        <v>0</v>
      </c>
      <c r="T3212">
        <v>0</v>
      </c>
      <c r="U3212">
        <v>0</v>
      </c>
      <c r="W3212" s="429">
        <f t="shared" si="69"/>
        <v>0</v>
      </c>
      <c r="X3212" s="429">
        <f t="shared" si="69"/>
        <v>0</v>
      </c>
      <c r="Y3212" s="429">
        <f t="shared" si="69"/>
        <v>0</v>
      </c>
      <c r="Z3212" s="429">
        <f t="shared" si="69"/>
        <v>0</v>
      </c>
      <c r="AA3212" s="429" t="s">
        <v>1296</v>
      </c>
    </row>
    <row r="3213" spans="1:27" x14ac:dyDescent="0.25">
      <c r="A3213" t="s">
        <v>149</v>
      </c>
      <c r="B3213" t="s">
        <v>1249</v>
      </c>
      <c r="C3213" t="s">
        <v>1503</v>
      </c>
      <c r="D3213" t="s">
        <v>1504</v>
      </c>
      <c r="E3213" t="s">
        <v>1326</v>
      </c>
      <c r="F3213" t="s">
        <v>1292</v>
      </c>
      <c r="G3213">
        <v>35</v>
      </c>
      <c r="H3213">
        <v>35035</v>
      </c>
      <c r="I3213" t="s">
        <v>1505</v>
      </c>
      <c r="J3213">
        <v>2310111100</v>
      </c>
      <c r="K3213" t="s">
        <v>1502</v>
      </c>
      <c r="L3213">
        <v>0</v>
      </c>
      <c r="M3213">
        <v>0</v>
      </c>
      <c r="N3213">
        <v>0</v>
      </c>
      <c r="O3213">
        <v>0</v>
      </c>
      <c r="P3213">
        <v>0</v>
      </c>
      <c r="Q3213">
        <v>0</v>
      </c>
      <c r="R3213">
        <v>0</v>
      </c>
      <c r="S3213">
        <v>0</v>
      </c>
      <c r="T3213">
        <v>0</v>
      </c>
      <c r="U3213">
        <v>0</v>
      </c>
      <c r="W3213" s="429">
        <f t="shared" si="69"/>
        <v>0</v>
      </c>
      <c r="X3213" s="429">
        <f t="shared" si="69"/>
        <v>0</v>
      </c>
      <c r="Y3213" s="429">
        <f t="shared" si="69"/>
        <v>0</v>
      </c>
      <c r="Z3213" s="429">
        <f t="shared" si="69"/>
        <v>0</v>
      </c>
      <c r="AA3213" s="429" t="s">
        <v>1296</v>
      </c>
    </row>
    <row r="3214" spans="1:27" x14ac:dyDescent="0.25">
      <c r="A3214" t="s">
        <v>149</v>
      </c>
      <c r="B3214" t="s">
        <v>1249</v>
      </c>
      <c r="C3214" t="s">
        <v>1503</v>
      </c>
      <c r="D3214" t="s">
        <v>1504</v>
      </c>
      <c r="E3214" t="s">
        <v>1326</v>
      </c>
      <c r="F3214" t="s">
        <v>1292</v>
      </c>
      <c r="G3214">
        <v>35</v>
      </c>
      <c r="H3214">
        <v>35035</v>
      </c>
      <c r="I3214" t="s">
        <v>1505</v>
      </c>
      <c r="J3214">
        <v>2310111401</v>
      </c>
      <c r="K3214" t="s">
        <v>1534</v>
      </c>
      <c r="L3214">
        <v>0</v>
      </c>
      <c r="M3214">
        <v>0</v>
      </c>
      <c r="N3214">
        <v>0</v>
      </c>
      <c r="O3214">
        <v>0</v>
      </c>
      <c r="P3214">
        <v>0</v>
      </c>
      <c r="Q3214">
        <v>0</v>
      </c>
      <c r="R3214">
        <v>0</v>
      </c>
      <c r="S3214">
        <v>0</v>
      </c>
      <c r="T3214">
        <v>0</v>
      </c>
      <c r="U3214">
        <v>0</v>
      </c>
      <c r="W3214" s="429">
        <f t="shared" si="69"/>
        <v>0</v>
      </c>
      <c r="X3214" s="429">
        <f t="shared" si="69"/>
        <v>0</v>
      </c>
      <c r="Y3214" s="429">
        <f t="shared" si="69"/>
        <v>0</v>
      </c>
      <c r="Z3214" s="429">
        <f t="shared" si="69"/>
        <v>0</v>
      </c>
      <c r="AA3214" s="429" t="s">
        <v>1295</v>
      </c>
    </row>
    <row r="3215" spans="1:27" x14ac:dyDescent="0.25">
      <c r="A3215" t="s">
        <v>149</v>
      </c>
      <c r="B3215" t="s">
        <v>1249</v>
      </c>
      <c r="C3215" t="s">
        <v>1503</v>
      </c>
      <c r="D3215" t="s">
        <v>1504</v>
      </c>
      <c r="E3215" t="s">
        <v>1326</v>
      </c>
      <c r="F3215" t="s">
        <v>1292</v>
      </c>
      <c r="G3215">
        <v>35</v>
      </c>
      <c r="H3215">
        <v>35035</v>
      </c>
      <c r="I3215" t="s">
        <v>1505</v>
      </c>
      <c r="J3215">
        <v>2310111700</v>
      </c>
      <c r="K3215" t="s">
        <v>1535</v>
      </c>
      <c r="L3215">
        <v>0</v>
      </c>
      <c r="M3215">
        <v>0</v>
      </c>
      <c r="N3215">
        <v>0</v>
      </c>
      <c r="O3215">
        <v>0</v>
      </c>
      <c r="P3215">
        <v>0</v>
      </c>
      <c r="Q3215">
        <v>0</v>
      </c>
      <c r="R3215">
        <v>0</v>
      </c>
      <c r="S3215">
        <v>0</v>
      </c>
      <c r="T3215">
        <v>0</v>
      </c>
      <c r="U3215">
        <v>0</v>
      </c>
      <c r="W3215" s="429">
        <f t="shared" si="69"/>
        <v>0</v>
      </c>
      <c r="X3215" s="429">
        <f t="shared" si="69"/>
        <v>0</v>
      </c>
      <c r="Y3215" s="429">
        <f t="shared" si="69"/>
        <v>0</v>
      </c>
      <c r="Z3215" s="429">
        <f t="shared" si="69"/>
        <v>0</v>
      </c>
      <c r="AA3215" s="429" t="s">
        <v>1296</v>
      </c>
    </row>
    <row r="3216" spans="1:27" x14ac:dyDescent="0.25">
      <c r="A3216" t="s">
        <v>149</v>
      </c>
      <c r="B3216" t="s">
        <v>1249</v>
      </c>
      <c r="C3216" t="s">
        <v>1503</v>
      </c>
      <c r="D3216" t="s">
        <v>1504</v>
      </c>
      <c r="E3216" t="s">
        <v>1326</v>
      </c>
      <c r="F3216" t="s">
        <v>1292</v>
      </c>
      <c r="G3216">
        <v>35</v>
      </c>
      <c r="H3216">
        <v>35035</v>
      </c>
      <c r="I3216" t="s">
        <v>1505</v>
      </c>
      <c r="J3216">
        <v>2310121100</v>
      </c>
      <c r="K3216" t="s">
        <v>1502</v>
      </c>
      <c r="L3216">
        <v>0</v>
      </c>
      <c r="M3216">
        <v>0</v>
      </c>
      <c r="N3216">
        <v>0</v>
      </c>
      <c r="O3216">
        <v>0</v>
      </c>
      <c r="P3216">
        <v>0</v>
      </c>
      <c r="Q3216">
        <v>0</v>
      </c>
      <c r="R3216">
        <v>0</v>
      </c>
      <c r="S3216">
        <v>0</v>
      </c>
      <c r="T3216">
        <v>0</v>
      </c>
      <c r="U3216">
        <v>0</v>
      </c>
      <c r="W3216" s="429">
        <f t="shared" si="69"/>
        <v>0</v>
      </c>
      <c r="X3216" s="429">
        <f t="shared" si="69"/>
        <v>0</v>
      </c>
      <c r="Y3216" s="429">
        <f t="shared" si="69"/>
        <v>0</v>
      </c>
      <c r="Z3216" s="429">
        <f t="shared" si="69"/>
        <v>0</v>
      </c>
      <c r="AA3216" s="429" t="s">
        <v>1296</v>
      </c>
    </row>
    <row r="3217" spans="1:27" x14ac:dyDescent="0.25">
      <c r="A3217" t="s">
        <v>149</v>
      </c>
      <c r="B3217" t="s">
        <v>1249</v>
      </c>
      <c r="C3217" t="s">
        <v>1503</v>
      </c>
      <c r="D3217" t="s">
        <v>1504</v>
      </c>
      <c r="E3217" t="s">
        <v>1326</v>
      </c>
      <c r="F3217" t="s">
        <v>1292</v>
      </c>
      <c r="G3217">
        <v>35</v>
      </c>
      <c r="H3217">
        <v>35035</v>
      </c>
      <c r="I3217" t="s">
        <v>1505</v>
      </c>
      <c r="J3217">
        <v>2310121401</v>
      </c>
      <c r="K3217" t="s">
        <v>1536</v>
      </c>
      <c r="L3217">
        <v>0</v>
      </c>
      <c r="M3217">
        <v>0.41768499999999997</v>
      </c>
      <c r="N3217">
        <v>0</v>
      </c>
      <c r="O3217">
        <v>0</v>
      </c>
      <c r="P3217">
        <v>0</v>
      </c>
      <c r="Q3217">
        <v>0</v>
      </c>
      <c r="R3217">
        <v>9.6116523864017311E-2</v>
      </c>
      <c r="S3217">
        <v>1.2018050959646176</v>
      </c>
      <c r="T3217">
        <v>0</v>
      </c>
      <c r="U3217">
        <v>30.141243922979456</v>
      </c>
      <c r="W3217" s="429">
        <f t="shared" si="69"/>
        <v>9.6116523864017311E-2</v>
      </c>
      <c r="X3217" s="429">
        <f t="shared" si="69"/>
        <v>1.2018050959646176</v>
      </c>
      <c r="Y3217" s="429">
        <f t="shared" si="69"/>
        <v>0</v>
      </c>
      <c r="Z3217" s="429">
        <f t="shared" si="69"/>
        <v>30.141243922979456</v>
      </c>
      <c r="AA3217" s="429" t="s">
        <v>1295</v>
      </c>
    </row>
    <row r="3218" spans="1:27" x14ac:dyDescent="0.25">
      <c r="A3218" t="s">
        <v>149</v>
      </c>
      <c r="B3218" t="s">
        <v>1249</v>
      </c>
      <c r="C3218" t="s">
        <v>1503</v>
      </c>
      <c r="D3218" t="s">
        <v>1504</v>
      </c>
      <c r="E3218" t="s">
        <v>1326</v>
      </c>
      <c r="F3218" t="s">
        <v>1292</v>
      </c>
      <c r="G3218">
        <v>35</v>
      </c>
      <c r="H3218">
        <v>35035</v>
      </c>
      <c r="I3218" t="s">
        <v>1505</v>
      </c>
      <c r="J3218">
        <v>2310121700</v>
      </c>
      <c r="K3218" t="s">
        <v>1537</v>
      </c>
      <c r="L3218">
        <v>6.2576800000000002E-2</v>
      </c>
      <c r="M3218">
        <v>0.74822500000000003</v>
      </c>
      <c r="N3218">
        <v>0.33076299999999997</v>
      </c>
      <c r="O3218">
        <v>0</v>
      </c>
      <c r="P3218">
        <v>0</v>
      </c>
      <c r="Q3218">
        <v>0</v>
      </c>
      <c r="R3218">
        <v>0.17217947991465904</v>
      </c>
      <c r="S3218">
        <v>2.1528678739435847</v>
      </c>
      <c r="T3218">
        <v>0</v>
      </c>
      <c r="U3218">
        <v>53.993876328504278</v>
      </c>
      <c r="W3218" s="429">
        <f t="shared" si="69"/>
        <v>0.17217947991465904</v>
      </c>
      <c r="X3218" s="429">
        <f t="shared" si="69"/>
        <v>2.1528678739435847</v>
      </c>
      <c r="Y3218" s="429">
        <f t="shared" si="69"/>
        <v>0</v>
      </c>
      <c r="Z3218" s="429">
        <f t="shared" si="69"/>
        <v>53.993876328504278</v>
      </c>
      <c r="AA3218" s="429" t="s">
        <v>1296</v>
      </c>
    </row>
    <row r="3219" spans="1:27" x14ac:dyDescent="0.25">
      <c r="A3219" t="s">
        <v>149</v>
      </c>
      <c r="B3219" t="s">
        <v>1251</v>
      </c>
      <c r="C3219" t="s">
        <v>1538</v>
      </c>
      <c r="D3219" t="s">
        <v>1504</v>
      </c>
      <c r="E3219" t="s">
        <v>1326</v>
      </c>
      <c r="F3219" t="s">
        <v>1292</v>
      </c>
      <c r="G3219">
        <v>35</v>
      </c>
      <c r="H3219">
        <v>35021</v>
      </c>
      <c r="I3219" t="s">
        <v>1539</v>
      </c>
      <c r="J3219">
        <v>2310000220</v>
      </c>
      <c r="K3219" t="s">
        <v>1453</v>
      </c>
      <c r="L3219">
        <v>9.0725100000000012</v>
      </c>
      <c r="M3219">
        <v>0.549427</v>
      </c>
      <c r="N3219">
        <v>2.1651199999999999</v>
      </c>
      <c r="O3219">
        <v>1.7259400000000001E-2</v>
      </c>
      <c r="P3219">
        <v>0.35964400000000002</v>
      </c>
      <c r="Q3219">
        <v>0.34991800000000001</v>
      </c>
      <c r="R3219">
        <v>2164.8954320724374</v>
      </c>
      <c r="S3219">
        <v>6.1860457452843957E-2</v>
      </c>
      <c r="T3219">
        <v>6.8086532302362071E-2</v>
      </c>
      <c r="U3219">
        <v>2186.7317301348621</v>
      </c>
      <c r="W3219" s="429">
        <f t="shared" si="69"/>
        <v>2164.8954320724374</v>
      </c>
      <c r="X3219" s="429">
        <f t="shared" si="69"/>
        <v>6.1860457452843957E-2</v>
      </c>
      <c r="Y3219" s="429">
        <f t="shared" si="69"/>
        <v>6.8086532302362071E-2</v>
      </c>
      <c r="Z3219" s="429">
        <f t="shared" si="69"/>
        <v>2186.7317301348621</v>
      </c>
      <c r="AA3219" s="429" t="s">
        <v>1295</v>
      </c>
    </row>
    <row r="3220" spans="1:27" x14ac:dyDescent="0.25">
      <c r="A3220" t="s">
        <v>149</v>
      </c>
      <c r="B3220" t="s">
        <v>1251</v>
      </c>
      <c r="C3220" t="s">
        <v>1538</v>
      </c>
      <c r="D3220" t="s">
        <v>1504</v>
      </c>
      <c r="E3220" t="s">
        <v>1326</v>
      </c>
      <c r="F3220" t="s">
        <v>1292</v>
      </c>
      <c r="G3220">
        <v>35</v>
      </c>
      <c r="H3220">
        <v>35021</v>
      </c>
      <c r="I3220" t="s">
        <v>1539</v>
      </c>
      <c r="J3220">
        <v>2310000330</v>
      </c>
      <c r="K3220" t="s">
        <v>1329</v>
      </c>
      <c r="L3220">
        <v>0.43160900000000002</v>
      </c>
      <c r="M3220">
        <v>5.62803E-3</v>
      </c>
      <c r="N3220">
        <v>0.66737800000000003</v>
      </c>
      <c r="O3220">
        <v>1.1179999999999999E-4</v>
      </c>
      <c r="P3220">
        <v>3.69054E-3</v>
      </c>
      <c r="Q3220">
        <v>3.69054E-3</v>
      </c>
      <c r="R3220">
        <v>206.00655450299709</v>
      </c>
      <c r="S3220">
        <v>0.91917861851279192</v>
      </c>
      <c r="T3220">
        <v>1.0972141885832942E-4</v>
      </c>
      <c r="U3220">
        <v>229.01871694863667</v>
      </c>
      <c r="W3220" s="429">
        <f t="shared" si="69"/>
        <v>206.00655450299709</v>
      </c>
      <c r="X3220" s="429">
        <f t="shared" si="69"/>
        <v>0.91917861851279192</v>
      </c>
      <c r="Y3220" s="429">
        <f t="shared" si="69"/>
        <v>1.0972141885832942E-4</v>
      </c>
      <c r="Z3220" s="429">
        <f t="shared" si="69"/>
        <v>229.01871694863667</v>
      </c>
      <c r="AA3220" s="429" t="s">
        <v>1295</v>
      </c>
    </row>
    <row r="3221" spans="1:27" x14ac:dyDescent="0.25">
      <c r="A3221" t="s">
        <v>149</v>
      </c>
      <c r="B3221" t="s">
        <v>1251</v>
      </c>
      <c r="C3221" t="s">
        <v>1538</v>
      </c>
      <c r="D3221" t="s">
        <v>1504</v>
      </c>
      <c r="E3221" t="s">
        <v>1326</v>
      </c>
      <c r="F3221" t="s">
        <v>1292</v>
      </c>
      <c r="G3221">
        <v>35</v>
      </c>
      <c r="H3221">
        <v>35021</v>
      </c>
      <c r="I3221" t="s">
        <v>1539</v>
      </c>
      <c r="J3221">
        <v>2310000550</v>
      </c>
      <c r="K3221" t="s">
        <v>1506</v>
      </c>
      <c r="L3221">
        <v>0</v>
      </c>
      <c r="M3221">
        <v>0</v>
      </c>
      <c r="N3221">
        <v>0</v>
      </c>
      <c r="O3221">
        <v>0</v>
      </c>
      <c r="P3221">
        <v>0</v>
      </c>
      <c r="Q3221">
        <v>0</v>
      </c>
      <c r="R3221">
        <v>0</v>
      </c>
      <c r="S3221">
        <v>0</v>
      </c>
      <c r="T3221">
        <v>0</v>
      </c>
      <c r="U3221">
        <v>0</v>
      </c>
      <c r="W3221" s="429">
        <f t="shared" si="69"/>
        <v>0</v>
      </c>
      <c r="X3221" s="429">
        <f t="shared" si="69"/>
        <v>0</v>
      </c>
      <c r="Y3221" s="429">
        <f t="shared" si="69"/>
        <v>0</v>
      </c>
      <c r="Z3221" s="429">
        <f t="shared" si="69"/>
        <v>0</v>
      </c>
      <c r="AA3221" s="429" t="s">
        <v>1296</v>
      </c>
    </row>
    <row r="3222" spans="1:27" x14ac:dyDescent="0.25">
      <c r="A3222" t="s">
        <v>149</v>
      </c>
      <c r="B3222" t="s">
        <v>1251</v>
      </c>
      <c r="C3222" t="s">
        <v>1538</v>
      </c>
      <c r="D3222" t="s">
        <v>1504</v>
      </c>
      <c r="E3222" t="s">
        <v>1326</v>
      </c>
      <c r="F3222" t="s">
        <v>1292</v>
      </c>
      <c r="G3222">
        <v>35</v>
      </c>
      <c r="H3222">
        <v>35021</v>
      </c>
      <c r="I3222" t="s">
        <v>1539</v>
      </c>
      <c r="J3222">
        <v>2310000660</v>
      </c>
      <c r="K3222" t="s">
        <v>1455</v>
      </c>
      <c r="L3222">
        <v>0</v>
      </c>
      <c r="M3222">
        <v>0</v>
      </c>
      <c r="N3222">
        <v>0</v>
      </c>
      <c r="O3222">
        <v>0</v>
      </c>
      <c r="P3222">
        <v>0</v>
      </c>
      <c r="Q3222">
        <v>0</v>
      </c>
      <c r="R3222">
        <v>0</v>
      </c>
      <c r="S3222">
        <v>0</v>
      </c>
      <c r="T3222">
        <v>0</v>
      </c>
      <c r="U3222">
        <v>0</v>
      </c>
      <c r="W3222" s="429">
        <f t="shared" si="69"/>
        <v>0</v>
      </c>
      <c r="X3222" s="429">
        <f t="shared" si="69"/>
        <v>0</v>
      </c>
      <c r="Y3222" s="429">
        <f t="shared" si="69"/>
        <v>0</v>
      </c>
      <c r="Z3222" s="429">
        <f t="shared" si="69"/>
        <v>0</v>
      </c>
      <c r="AA3222" s="429" t="s">
        <v>1295</v>
      </c>
    </row>
    <row r="3223" spans="1:27" x14ac:dyDescent="0.25">
      <c r="A3223" t="s">
        <v>149</v>
      </c>
      <c r="B3223" t="s">
        <v>1251</v>
      </c>
      <c r="C3223" t="s">
        <v>1538</v>
      </c>
      <c r="D3223" t="s">
        <v>1504</v>
      </c>
      <c r="E3223" t="s">
        <v>1326</v>
      </c>
      <c r="F3223" t="s">
        <v>1292</v>
      </c>
      <c r="G3223">
        <v>35</v>
      </c>
      <c r="H3223">
        <v>35021</v>
      </c>
      <c r="I3223" t="s">
        <v>1539</v>
      </c>
      <c r="J3223">
        <v>2310010100</v>
      </c>
      <c r="K3223" t="s">
        <v>1507</v>
      </c>
      <c r="L3223">
        <v>4.3897499999999999E-2</v>
      </c>
      <c r="M3223">
        <v>4.1483900000000001E-3</v>
      </c>
      <c r="N3223">
        <v>6.3357200000000002E-2</v>
      </c>
      <c r="O3223">
        <v>0</v>
      </c>
      <c r="P3223">
        <v>5.73232E-3</v>
      </c>
      <c r="Q3223">
        <v>5.73232E-3</v>
      </c>
      <c r="R3223">
        <v>52.677</v>
      </c>
      <c r="S3223">
        <v>1.0096425E-3</v>
      </c>
      <c r="T3223">
        <v>9.6574500000000006E-4</v>
      </c>
      <c r="U3223">
        <v>52.990033072499998</v>
      </c>
      <c r="W3223" s="429">
        <f t="shared" ref="W3223:Z3238" si="70">IFERROR(R3223*1,0)</f>
        <v>52.677</v>
      </c>
      <c r="X3223" s="429">
        <f t="shared" si="70"/>
        <v>1.0096425E-3</v>
      </c>
      <c r="Y3223" s="429">
        <f t="shared" si="70"/>
        <v>9.6574500000000006E-4</v>
      </c>
      <c r="Z3223" s="429">
        <f t="shared" si="70"/>
        <v>52.990033072499998</v>
      </c>
      <c r="AA3223" s="429" t="s">
        <v>1295</v>
      </c>
    </row>
    <row r="3224" spans="1:27" x14ac:dyDescent="0.25">
      <c r="A3224" t="s">
        <v>149</v>
      </c>
      <c r="B3224" t="s">
        <v>1251</v>
      </c>
      <c r="C3224" t="s">
        <v>1538</v>
      </c>
      <c r="D3224" t="s">
        <v>1504</v>
      </c>
      <c r="E3224" t="s">
        <v>1326</v>
      </c>
      <c r="F3224" t="s">
        <v>1292</v>
      </c>
      <c r="G3224">
        <v>35</v>
      </c>
      <c r="H3224">
        <v>35021</v>
      </c>
      <c r="I3224" t="s">
        <v>1539</v>
      </c>
      <c r="J3224">
        <v>2310010200</v>
      </c>
      <c r="K3224" t="s">
        <v>1508</v>
      </c>
      <c r="L3224">
        <v>0</v>
      </c>
      <c r="M3224">
        <v>0</v>
      </c>
      <c r="N3224">
        <v>0</v>
      </c>
      <c r="O3224">
        <v>0</v>
      </c>
      <c r="P3224">
        <v>0</v>
      </c>
      <c r="Q3224">
        <v>0</v>
      </c>
      <c r="R3224">
        <v>0</v>
      </c>
      <c r="S3224">
        <v>0</v>
      </c>
      <c r="T3224">
        <v>0</v>
      </c>
      <c r="U3224">
        <v>0</v>
      </c>
      <c r="W3224" s="429">
        <f t="shared" si="70"/>
        <v>0</v>
      </c>
      <c r="X3224" s="429">
        <f t="shared" si="70"/>
        <v>0</v>
      </c>
      <c r="Y3224" s="429">
        <f t="shared" si="70"/>
        <v>0</v>
      </c>
      <c r="Z3224" s="429">
        <f t="shared" si="70"/>
        <v>0</v>
      </c>
      <c r="AA3224" s="429" t="s">
        <v>1296</v>
      </c>
    </row>
    <row r="3225" spans="1:27" x14ac:dyDescent="0.25">
      <c r="A3225" t="s">
        <v>149</v>
      </c>
      <c r="B3225" t="s">
        <v>1251</v>
      </c>
      <c r="C3225" t="s">
        <v>1538</v>
      </c>
      <c r="D3225" t="s">
        <v>1504</v>
      </c>
      <c r="E3225" t="s">
        <v>1326</v>
      </c>
      <c r="F3225" t="s">
        <v>1292</v>
      </c>
      <c r="G3225">
        <v>35</v>
      </c>
      <c r="H3225">
        <v>35021</v>
      </c>
      <c r="I3225" t="s">
        <v>1539</v>
      </c>
      <c r="J3225">
        <v>2310010300</v>
      </c>
      <c r="K3225" t="s">
        <v>1509</v>
      </c>
      <c r="L3225">
        <v>0</v>
      </c>
      <c r="M3225">
        <v>1.1760600000000001</v>
      </c>
      <c r="N3225">
        <v>0</v>
      </c>
      <c r="O3225">
        <v>0</v>
      </c>
      <c r="P3225">
        <v>0</v>
      </c>
      <c r="Q3225">
        <v>0</v>
      </c>
      <c r="R3225">
        <v>0.13427457332130871</v>
      </c>
      <c r="S3225">
        <v>2.0821083844741701</v>
      </c>
      <c r="T3225">
        <v>0</v>
      </c>
      <c r="U3225">
        <v>52.186984185175561</v>
      </c>
      <c r="W3225" s="429">
        <f t="shared" si="70"/>
        <v>0.13427457332130871</v>
      </c>
      <c r="X3225" s="429">
        <f t="shared" si="70"/>
        <v>2.0821083844741701</v>
      </c>
      <c r="Y3225" s="429">
        <f t="shared" si="70"/>
        <v>0</v>
      </c>
      <c r="Z3225" s="429">
        <f t="shared" si="70"/>
        <v>52.186984185175561</v>
      </c>
      <c r="AA3225" s="429" t="s">
        <v>1295</v>
      </c>
    </row>
    <row r="3226" spans="1:27" x14ac:dyDescent="0.25">
      <c r="A3226" t="s">
        <v>149</v>
      </c>
      <c r="B3226" t="s">
        <v>1251</v>
      </c>
      <c r="C3226" t="s">
        <v>1538</v>
      </c>
      <c r="D3226" t="s">
        <v>1504</v>
      </c>
      <c r="E3226" t="s">
        <v>1326</v>
      </c>
      <c r="F3226" t="s">
        <v>1292</v>
      </c>
      <c r="G3226">
        <v>35</v>
      </c>
      <c r="H3226">
        <v>35021</v>
      </c>
      <c r="I3226" t="s">
        <v>1539</v>
      </c>
      <c r="J3226">
        <v>2310011000</v>
      </c>
      <c r="K3226" t="s">
        <v>1510</v>
      </c>
      <c r="L3226">
        <v>0</v>
      </c>
      <c r="M3226">
        <v>0</v>
      </c>
      <c r="N3226">
        <v>0</v>
      </c>
      <c r="O3226">
        <v>0</v>
      </c>
      <c r="P3226">
        <v>0</v>
      </c>
      <c r="Q3226">
        <v>0</v>
      </c>
      <c r="R3226">
        <v>0</v>
      </c>
      <c r="S3226">
        <v>0</v>
      </c>
      <c r="T3226">
        <v>0</v>
      </c>
      <c r="U3226">
        <v>0</v>
      </c>
      <c r="W3226" s="429">
        <f t="shared" si="70"/>
        <v>0</v>
      </c>
      <c r="X3226" s="429">
        <f t="shared" si="70"/>
        <v>0</v>
      </c>
      <c r="Y3226" s="429">
        <f t="shared" si="70"/>
        <v>0</v>
      </c>
      <c r="Z3226" s="429">
        <f t="shared" si="70"/>
        <v>0</v>
      </c>
      <c r="AA3226" s="429" t="s">
        <v>1296</v>
      </c>
    </row>
    <row r="3227" spans="1:27" x14ac:dyDescent="0.25">
      <c r="A3227" t="s">
        <v>149</v>
      </c>
      <c r="B3227" t="s">
        <v>1251</v>
      </c>
      <c r="C3227" t="s">
        <v>1538</v>
      </c>
      <c r="D3227" t="s">
        <v>1504</v>
      </c>
      <c r="E3227" t="s">
        <v>1326</v>
      </c>
      <c r="F3227" t="s">
        <v>1292</v>
      </c>
      <c r="G3227">
        <v>35</v>
      </c>
      <c r="H3227">
        <v>35021</v>
      </c>
      <c r="I3227" t="s">
        <v>1539</v>
      </c>
      <c r="J3227">
        <v>2310011201</v>
      </c>
      <c r="K3227" t="s">
        <v>1511</v>
      </c>
      <c r="L3227">
        <v>0</v>
      </c>
      <c r="M3227">
        <v>0</v>
      </c>
      <c r="N3227">
        <v>0</v>
      </c>
      <c r="O3227">
        <v>0</v>
      </c>
      <c r="P3227">
        <v>0</v>
      </c>
      <c r="Q3227">
        <v>0</v>
      </c>
      <c r="R3227">
        <v>0</v>
      </c>
      <c r="S3227">
        <v>0</v>
      </c>
      <c r="T3227">
        <v>0</v>
      </c>
      <c r="U3227">
        <v>0</v>
      </c>
      <c r="W3227" s="429">
        <f t="shared" si="70"/>
        <v>0</v>
      </c>
      <c r="X3227" s="429">
        <f t="shared" si="70"/>
        <v>0</v>
      </c>
      <c r="Y3227" s="429">
        <f t="shared" si="70"/>
        <v>0</v>
      </c>
      <c r="Z3227" s="429">
        <f t="shared" si="70"/>
        <v>0</v>
      </c>
      <c r="AA3227" s="429" t="s">
        <v>1296</v>
      </c>
    </row>
    <row r="3228" spans="1:27" x14ac:dyDescent="0.25">
      <c r="A3228" t="s">
        <v>149</v>
      </c>
      <c r="B3228" t="s">
        <v>1251</v>
      </c>
      <c r="C3228" t="s">
        <v>1538</v>
      </c>
      <c r="D3228" t="s">
        <v>1504</v>
      </c>
      <c r="E3228" t="s">
        <v>1326</v>
      </c>
      <c r="F3228" t="s">
        <v>1292</v>
      </c>
      <c r="G3228">
        <v>35</v>
      </c>
      <c r="H3228">
        <v>35021</v>
      </c>
      <c r="I3228" t="s">
        <v>1539</v>
      </c>
      <c r="J3228">
        <v>2310011501</v>
      </c>
      <c r="K3228" t="s">
        <v>1512</v>
      </c>
      <c r="L3228">
        <v>0</v>
      </c>
      <c r="M3228">
        <v>6.7859699999999995E-2</v>
      </c>
      <c r="N3228">
        <v>0</v>
      </c>
      <c r="O3228">
        <v>0</v>
      </c>
      <c r="P3228">
        <v>0</v>
      </c>
      <c r="Q3228">
        <v>0</v>
      </c>
      <c r="R3228">
        <v>7.7477613924561766E-3</v>
      </c>
      <c r="S3228">
        <v>0.12013949146973947</v>
      </c>
      <c r="T3228">
        <v>0</v>
      </c>
      <c r="U3228">
        <v>3.0112350481359433</v>
      </c>
      <c r="W3228" s="429">
        <f t="shared" si="70"/>
        <v>7.7477613924561766E-3</v>
      </c>
      <c r="X3228" s="429">
        <f t="shared" si="70"/>
        <v>0.12013949146973947</v>
      </c>
      <c r="Y3228" s="429">
        <f t="shared" si="70"/>
        <v>0</v>
      </c>
      <c r="Z3228" s="429">
        <f t="shared" si="70"/>
        <v>3.0112350481359433</v>
      </c>
      <c r="AA3228" s="429" t="s">
        <v>1296</v>
      </c>
    </row>
    <row r="3229" spans="1:27" x14ac:dyDescent="0.25">
      <c r="A3229" t="s">
        <v>149</v>
      </c>
      <c r="B3229" t="s">
        <v>1251</v>
      </c>
      <c r="C3229" t="s">
        <v>1538</v>
      </c>
      <c r="D3229" t="s">
        <v>1504</v>
      </c>
      <c r="E3229" t="s">
        <v>1326</v>
      </c>
      <c r="F3229" t="s">
        <v>1292</v>
      </c>
      <c r="G3229">
        <v>35</v>
      </c>
      <c r="H3229">
        <v>35021</v>
      </c>
      <c r="I3229" t="s">
        <v>1539</v>
      </c>
      <c r="J3229">
        <v>2310011502</v>
      </c>
      <c r="K3229" t="s">
        <v>1513</v>
      </c>
      <c r="L3229">
        <v>0</v>
      </c>
      <c r="M3229">
        <v>1.6928599999999999E-2</v>
      </c>
      <c r="N3229">
        <v>0</v>
      </c>
      <c r="O3229">
        <v>0</v>
      </c>
      <c r="P3229">
        <v>0</v>
      </c>
      <c r="Q3229">
        <v>0</v>
      </c>
      <c r="R3229">
        <v>1.9327930053969237E-3</v>
      </c>
      <c r="S3229">
        <v>2.9970562724188753E-2</v>
      </c>
      <c r="T3229">
        <v>0</v>
      </c>
      <c r="U3229">
        <v>0.75119686111011574</v>
      </c>
      <c r="W3229" s="429">
        <f t="shared" si="70"/>
        <v>1.9327930053969237E-3</v>
      </c>
      <c r="X3229" s="429">
        <f t="shared" si="70"/>
        <v>2.9970562724188753E-2</v>
      </c>
      <c r="Y3229" s="429">
        <f t="shared" si="70"/>
        <v>0</v>
      </c>
      <c r="Z3229" s="429">
        <f t="shared" si="70"/>
        <v>0.75119686111011574</v>
      </c>
      <c r="AA3229" s="429" t="s">
        <v>1296</v>
      </c>
    </row>
    <row r="3230" spans="1:27" x14ac:dyDescent="0.25">
      <c r="A3230" t="s">
        <v>149</v>
      </c>
      <c r="B3230" t="s">
        <v>1251</v>
      </c>
      <c r="C3230" t="s">
        <v>1538</v>
      </c>
      <c r="D3230" t="s">
        <v>1504</v>
      </c>
      <c r="E3230" t="s">
        <v>1326</v>
      </c>
      <c r="F3230" t="s">
        <v>1292</v>
      </c>
      <c r="G3230">
        <v>35</v>
      </c>
      <c r="H3230">
        <v>35021</v>
      </c>
      <c r="I3230" t="s">
        <v>1539</v>
      </c>
      <c r="J3230">
        <v>2310011503</v>
      </c>
      <c r="K3230" t="s">
        <v>1514</v>
      </c>
      <c r="L3230">
        <v>0</v>
      </c>
      <c r="M3230">
        <v>3.0718499999999999E-2</v>
      </c>
      <c r="N3230">
        <v>0</v>
      </c>
      <c r="O3230">
        <v>0</v>
      </c>
      <c r="P3230">
        <v>0</v>
      </c>
      <c r="Q3230">
        <v>0</v>
      </c>
      <c r="R3230">
        <v>3.5072304819232188E-3</v>
      </c>
      <c r="S3230">
        <v>5.4384339581713334E-2</v>
      </c>
      <c r="T3230">
        <v>0</v>
      </c>
      <c r="U3230">
        <v>1.3631157200247566</v>
      </c>
      <c r="W3230" s="429">
        <f t="shared" si="70"/>
        <v>3.5072304819232188E-3</v>
      </c>
      <c r="X3230" s="429">
        <f t="shared" si="70"/>
        <v>5.4384339581713334E-2</v>
      </c>
      <c r="Y3230" s="429">
        <f t="shared" si="70"/>
        <v>0</v>
      </c>
      <c r="Z3230" s="429">
        <f t="shared" si="70"/>
        <v>1.3631157200247566</v>
      </c>
      <c r="AA3230" s="429" t="s">
        <v>1296</v>
      </c>
    </row>
    <row r="3231" spans="1:27" x14ac:dyDescent="0.25">
      <c r="A3231" t="s">
        <v>149</v>
      </c>
      <c r="B3231" t="s">
        <v>1251</v>
      </c>
      <c r="C3231" t="s">
        <v>1538</v>
      </c>
      <c r="D3231" t="s">
        <v>1504</v>
      </c>
      <c r="E3231" t="s">
        <v>1326</v>
      </c>
      <c r="F3231" t="s">
        <v>1292</v>
      </c>
      <c r="G3231">
        <v>35</v>
      </c>
      <c r="H3231">
        <v>35021</v>
      </c>
      <c r="I3231" t="s">
        <v>1539</v>
      </c>
      <c r="J3231">
        <v>2310011505</v>
      </c>
      <c r="K3231" t="s">
        <v>1515</v>
      </c>
      <c r="L3231">
        <v>0</v>
      </c>
      <c r="M3231">
        <v>0.26182699999999998</v>
      </c>
      <c r="N3231">
        <v>0</v>
      </c>
      <c r="O3231">
        <v>0</v>
      </c>
      <c r="P3231">
        <v>0</v>
      </c>
      <c r="Q3231">
        <v>0</v>
      </c>
      <c r="R3231">
        <v>2.9893635281361741E-2</v>
      </c>
      <c r="S3231">
        <v>0.46354113904198629</v>
      </c>
      <c r="T3231">
        <v>0</v>
      </c>
      <c r="U3231">
        <v>11.618422111331018</v>
      </c>
      <c r="W3231" s="429">
        <f t="shared" si="70"/>
        <v>2.9893635281361741E-2</v>
      </c>
      <c r="X3231" s="429">
        <f t="shared" si="70"/>
        <v>0.46354113904198629</v>
      </c>
      <c r="Y3231" s="429">
        <f t="shared" si="70"/>
        <v>0</v>
      </c>
      <c r="Z3231" s="429">
        <f t="shared" si="70"/>
        <v>11.618422111331018</v>
      </c>
      <c r="AA3231" s="429" t="s">
        <v>1296</v>
      </c>
    </row>
    <row r="3232" spans="1:27" x14ac:dyDescent="0.25">
      <c r="A3232" t="s">
        <v>149</v>
      </c>
      <c r="B3232" t="s">
        <v>1251</v>
      </c>
      <c r="C3232" t="s">
        <v>1538</v>
      </c>
      <c r="D3232" t="s">
        <v>1504</v>
      </c>
      <c r="E3232" t="s">
        <v>1326</v>
      </c>
      <c r="F3232" t="s">
        <v>1292</v>
      </c>
      <c r="G3232">
        <v>35</v>
      </c>
      <c r="H3232">
        <v>35021</v>
      </c>
      <c r="I3232" t="s">
        <v>1539</v>
      </c>
      <c r="J3232">
        <v>2310021010</v>
      </c>
      <c r="K3232" t="s">
        <v>1516</v>
      </c>
      <c r="L3232">
        <v>0</v>
      </c>
      <c r="M3232">
        <v>0</v>
      </c>
      <c r="N3232">
        <v>0</v>
      </c>
      <c r="O3232">
        <v>0</v>
      </c>
      <c r="P3232">
        <v>0</v>
      </c>
      <c r="Q3232">
        <v>0</v>
      </c>
      <c r="R3232">
        <v>0</v>
      </c>
      <c r="S3232">
        <v>0</v>
      </c>
      <c r="T3232">
        <v>0</v>
      </c>
      <c r="U3232">
        <v>0</v>
      </c>
      <c r="W3232" s="429">
        <f t="shared" si="70"/>
        <v>0</v>
      </c>
      <c r="X3232" s="429">
        <f t="shared" si="70"/>
        <v>0</v>
      </c>
      <c r="Y3232" s="429">
        <f t="shared" si="70"/>
        <v>0</v>
      </c>
      <c r="Z3232" s="429">
        <f t="shared" si="70"/>
        <v>0</v>
      </c>
      <c r="AA3232" s="429" t="s">
        <v>1296</v>
      </c>
    </row>
    <row r="3233" spans="1:27" x14ac:dyDescent="0.25">
      <c r="A3233" t="s">
        <v>149</v>
      </c>
      <c r="B3233" t="s">
        <v>1251</v>
      </c>
      <c r="C3233" t="s">
        <v>1538</v>
      </c>
      <c r="D3233" t="s">
        <v>1504</v>
      </c>
      <c r="E3233" t="s">
        <v>1326</v>
      </c>
      <c r="F3233" t="s">
        <v>1292</v>
      </c>
      <c r="G3233">
        <v>35</v>
      </c>
      <c r="H3233">
        <v>35021</v>
      </c>
      <c r="I3233" t="s">
        <v>1539</v>
      </c>
      <c r="J3233">
        <v>2310021030</v>
      </c>
      <c r="K3233" t="s">
        <v>1517</v>
      </c>
      <c r="L3233">
        <v>0</v>
      </c>
      <c r="M3233">
        <v>0</v>
      </c>
      <c r="N3233">
        <v>0</v>
      </c>
      <c r="O3233">
        <v>0</v>
      </c>
      <c r="P3233">
        <v>0</v>
      </c>
      <c r="Q3233">
        <v>0</v>
      </c>
      <c r="R3233">
        <v>0</v>
      </c>
      <c r="S3233">
        <v>0</v>
      </c>
      <c r="T3233">
        <v>0</v>
      </c>
      <c r="U3233">
        <v>0</v>
      </c>
      <c r="W3233" s="429">
        <f t="shared" si="70"/>
        <v>0</v>
      </c>
      <c r="X3233" s="429">
        <f t="shared" si="70"/>
        <v>0</v>
      </c>
      <c r="Y3233" s="429">
        <f t="shared" si="70"/>
        <v>0</v>
      </c>
      <c r="Z3233" s="429">
        <f t="shared" si="70"/>
        <v>0</v>
      </c>
      <c r="AA3233" s="429" t="s">
        <v>1296</v>
      </c>
    </row>
    <row r="3234" spans="1:27" x14ac:dyDescent="0.25">
      <c r="A3234" t="s">
        <v>149</v>
      </c>
      <c r="B3234" t="s">
        <v>1251</v>
      </c>
      <c r="C3234" t="s">
        <v>1538</v>
      </c>
      <c r="D3234" t="s">
        <v>1504</v>
      </c>
      <c r="E3234" t="s">
        <v>1326</v>
      </c>
      <c r="F3234" t="s">
        <v>1292</v>
      </c>
      <c r="G3234">
        <v>35</v>
      </c>
      <c r="H3234">
        <v>35021</v>
      </c>
      <c r="I3234" t="s">
        <v>1539</v>
      </c>
      <c r="J3234">
        <v>2310021100</v>
      </c>
      <c r="K3234" t="s">
        <v>1518</v>
      </c>
      <c r="L3234">
        <v>0</v>
      </c>
      <c r="M3234">
        <v>0</v>
      </c>
      <c r="N3234">
        <v>0</v>
      </c>
      <c r="O3234">
        <v>0</v>
      </c>
      <c r="P3234">
        <v>0</v>
      </c>
      <c r="Q3234">
        <v>0</v>
      </c>
      <c r="R3234">
        <v>0</v>
      </c>
      <c r="S3234">
        <v>0</v>
      </c>
      <c r="T3234">
        <v>0</v>
      </c>
      <c r="U3234">
        <v>0</v>
      </c>
      <c r="W3234" s="429">
        <f t="shared" si="70"/>
        <v>0</v>
      </c>
      <c r="X3234" s="429">
        <f t="shared" si="70"/>
        <v>0</v>
      </c>
      <c r="Y3234" s="429">
        <f t="shared" si="70"/>
        <v>0</v>
      </c>
      <c r="Z3234" s="429">
        <f t="shared" si="70"/>
        <v>0</v>
      </c>
      <c r="AA3234" s="429" t="s">
        <v>1295</v>
      </c>
    </row>
    <row r="3235" spans="1:27" x14ac:dyDescent="0.25">
      <c r="A3235" t="s">
        <v>149</v>
      </c>
      <c r="B3235" t="s">
        <v>1251</v>
      </c>
      <c r="C3235" t="s">
        <v>1538</v>
      </c>
      <c r="D3235" t="s">
        <v>1504</v>
      </c>
      <c r="E3235" t="s">
        <v>1326</v>
      </c>
      <c r="F3235" t="s">
        <v>1292</v>
      </c>
      <c r="G3235">
        <v>35</v>
      </c>
      <c r="H3235">
        <v>35021</v>
      </c>
      <c r="I3235" t="s">
        <v>1539</v>
      </c>
      <c r="J3235">
        <v>2310021102</v>
      </c>
      <c r="K3235" t="s">
        <v>1519</v>
      </c>
      <c r="L3235">
        <v>0</v>
      </c>
      <c r="M3235">
        <v>0</v>
      </c>
      <c r="N3235">
        <v>0</v>
      </c>
      <c r="O3235">
        <v>0</v>
      </c>
      <c r="P3235">
        <v>0</v>
      </c>
      <c r="Q3235">
        <v>0</v>
      </c>
      <c r="R3235">
        <v>0</v>
      </c>
      <c r="S3235">
        <v>0</v>
      </c>
      <c r="T3235">
        <v>0</v>
      </c>
      <c r="U3235">
        <v>0</v>
      </c>
      <c r="W3235" s="429">
        <f t="shared" si="70"/>
        <v>0</v>
      </c>
      <c r="X3235" s="429">
        <f t="shared" si="70"/>
        <v>0</v>
      </c>
      <c r="Y3235" s="429">
        <f t="shared" si="70"/>
        <v>0</v>
      </c>
      <c r="Z3235" s="429">
        <f t="shared" si="70"/>
        <v>0</v>
      </c>
      <c r="AA3235" s="429" t="s">
        <v>1295</v>
      </c>
    </row>
    <row r="3236" spans="1:27" x14ac:dyDescent="0.25">
      <c r="A3236" t="s">
        <v>149</v>
      </c>
      <c r="B3236" t="s">
        <v>1251</v>
      </c>
      <c r="C3236" t="s">
        <v>1538</v>
      </c>
      <c r="D3236" t="s">
        <v>1504</v>
      </c>
      <c r="E3236" t="s">
        <v>1326</v>
      </c>
      <c r="F3236" t="s">
        <v>1292</v>
      </c>
      <c r="G3236">
        <v>35</v>
      </c>
      <c r="H3236">
        <v>35021</v>
      </c>
      <c r="I3236" t="s">
        <v>1539</v>
      </c>
      <c r="J3236">
        <v>2310021202</v>
      </c>
      <c r="K3236" t="s">
        <v>1520</v>
      </c>
      <c r="L3236">
        <v>0</v>
      </c>
      <c r="M3236">
        <v>0</v>
      </c>
      <c r="N3236">
        <v>0</v>
      </c>
      <c r="O3236">
        <v>0</v>
      </c>
      <c r="P3236">
        <v>0</v>
      </c>
      <c r="Q3236">
        <v>0</v>
      </c>
      <c r="R3236">
        <v>0</v>
      </c>
      <c r="S3236">
        <v>0</v>
      </c>
      <c r="T3236">
        <v>0</v>
      </c>
      <c r="U3236">
        <v>0</v>
      </c>
      <c r="W3236" s="429">
        <f t="shared" si="70"/>
        <v>0</v>
      </c>
      <c r="X3236" s="429">
        <f t="shared" si="70"/>
        <v>0</v>
      </c>
      <c r="Y3236" s="429">
        <f t="shared" si="70"/>
        <v>0</v>
      </c>
      <c r="Z3236" s="429">
        <f t="shared" si="70"/>
        <v>0</v>
      </c>
      <c r="AA3236" s="429" t="s">
        <v>1295</v>
      </c>
    </row>
    <row r="3237" spans="1:27" x14ac:dyDescent="0.25">
      <c r="A3237" t="s">
        <v>149</v>
      </c>
      <c r="B3237" t="s">
        <v>1251</v>
      </c>
      <c r="C3237" t="s">
        <v>1538</v>
      </c>
      <c r="D3237" t="s">
        <v>1504</v>
      </c>
      <c r="E3237" t="s">
        <v>1326</v>
      </c>
      <c r="F3237" t="s">
        <v>1292</v>
      </c>
      <c r="G3237">
        <v>35</v>
      </c>
      <c r="H3237">
        <v>35021</v>
      </c>
      <c r="I3237" t="s">
        <v>1539</v>
      </c>
      <c r="J3237">
        <v>2310021251</v>
      </c>
      <c r="K3237" t="s">
        <v>1521</v>
      </c>
      <c r="L3237">
        <v>0</v>
      </c>
      <c r="M3237">
        <v>0</v>
      </c>
      <c r="N3237">
        <v>0</v>
      </c>
      <c r="O3237">
        <v>0</v>
      </c>
      <c r="P3237">
        <v>0</v>
      </c>
      <c r="Q3237">
        <v>0</v>
      </c>
      <c r="R3237">
        <v>0</v>
      </c>
      <c r="S3237">
        <v>0</v>
      </c>
      <c r="T3237">
        <v>0</v>
      </c>
      <c r="U3237">
        <v>0</v>
      </c>
      <c r="W3237" s="429">
        <f t="shared" si="70"/>
        <v>0</v>
      </c>
      <c r="X3237" s="429">
        <f t="shared" si="70"/>
        <v>0</v>
      </c>
      <c r="Y3237" s="429">
        <f t="shared" si="70"/>
        <v>0</v>
      </c>
      <c r="Z3237" s="429">
        <f t="shared" si="70"/>
        <v>0</v>
      </c>
      <c r="AA3237" s="429" t="s">
        <v>1295</v>
      </c>
    </row>
    <row r="3238" spans="1:27" x14ac:dyDescent="0.25">
      <c r="A3238" t="s">
        <v>149</v>
      </c>
      <c r="B3238" t="s">
        <v>1251</v>
      </c>
      <c r="C3238" t="s">
        <v>1538</v>
      </c>
      <c r="D3238" t="s">
        <v>1504</v>
      </c>
      <c r="E3238" t="s">
        <v>1326</v>
      </c>
      <c r="F3238" t="s">
        <v>1292</v>
      </c>
      <c r="G3238">
        <v>35</v>
      </c>
      <c r="H3238">
        <v>35021</v>
      </c>
      <c r="I3238" t="s">
        <v>1539</v>
      </c>
      <c r="J3238">
        <v>2310021300</v>
      </c>
      <c r="K3238" t="s">
        <v>1522</v>
      </c>
      <c r="L3238">
        <v>0</v>
      </c>
      <c r="M3238">
        <v>0</v>
      </c>
      <c r="N3238">
        <v>0</v>
      </c>
      <c r="O3238">
        <v>0</v>
      </c>
      <c r="P3238">
        <v>0</v>
      </c>
      <c r="Q3238">
        <v>0</v>
      </c>
      <c r="R3238">
        <v>0</v>
      </c>
      <c r="S3238">
        <v>0</v>
      </c>
      <c r="T3238">
        <v>0</v>
      </c>
      <c r="U3238">
        <v>0</v>
      </c>
      <c r="W3238" s="429">
        <f t="shared" si="70"/>
        <v>0</v>
      </c>
      <c r="X3238" s="429">
        <f t="shared" si="70"/>
        <v>0</v>
      </c>
      <c r="Y3238" s="429">
        <f t="shared" si="70"/>
        <v>0</v>
      </c>
      <c r="Z3238" s="429">
        <f t="shared" si="70"/>
        <v>0</v>
      </c>
      <c r="AA3238" s="429" t="s">
        <v>1295</v>
      </c>
    </row>
    <row r="3239" spans="1:27" x14ac:dyDescent="0.25">
      <c r="A3239" t="s">
        <v>149</v>
      </c>
      <c r="B3239" t="s">
        <v>1251</v>
      </c>
      <c r="C3239" t="s">
        <v>1538</v>
      </c>
      <c r="D3239" t="s">
        <v>1504</v>
      </c>
      <c r="E3239" t="s">
        <v>1326</v>
      </c>
      <c r="F3239" t="s">
        <v>1292</v>
      </c>
      <c r="G3239">
        <v>35</v>
      </c>
      <c r="H3239">
        <v>35021</v>
      </c>
      <c r="I3239" t="s">
        <v>1539</v>
      </c>
      <c r="J3239">
        <v>2310021302</v>
      </c>
      <c r="K3239" t="s">
        <v>1523</v>
      </c>
      <c r="L3239">
        <v>0</v>
      </c>
      <c r="M3239">
        <v>0</v>
      </c>
      <c r="N3239">
        <v>0</v>
      </c>
      <c r="O3239">
        <v>0</v>
      </c>
      <c r="P3239">
        <v>0</v>
      </c>
      <c r="Q3239">
        <v>0</v>
      </c>
      <c r="R3239">
        <v>0</v>
      </c>
      <c r="S3239">
        <v>0</v>
      </c>
      <c r="T3239">
        <v>0</v>
      </c>
      <c r="U3239">
        <v>0</v>
      </c>
      <c r="W3239" s="429">
        <f t="shared" ref="W3239:Z3302" si="71">IFERROR(R3239*1,0)</f>
        <v>0</v>
      </c>
      <c r="X3239" s="429">
        <f t="shared" si="71"/>
        <v>0</v>
      </c>
      <c r="Y3239" s="429">
        <f t="shared" si="71"/>
        <v>0</v>
      </c>
      <c r="Z3239" s="429">
        <f t="shared" si="71"/>
        <v>0</v>
      </c>
      <c r="AA3239" s="429" t="s">
        <v>1295</v>
      </c>
    </row>
    <row r="3240" spans="1:27" x14ac:dyDescent="0.25">
      <c r="A3240" t="s">
        <v>149</v>
      </c>
      <c r="B3240" t="s">
        <v>1251</v>
      </c>
      <c r="C3240" t="s">
        <v>1538</v>
      </c>
      <c r="D3240" t="s">
        <v>1504</v>
      </c>
      <c r="E3240" t="s">
        <v>1326</v>
      </c>
      <c r="F3240" t="s">
        <v>1292</v>
      </c>
      <c r="G3240">
        <v>35</v>
      </c>
      <c r="H3240">
        <v>35021</v>
      </c>
      <c r="I3240" t="s">
        <v>1539</v>
      </c>
      <c r="J3240">
        <v>2310021351</v>
      </c>
      <c r="K3240" t="s">
        <v>1524</v>
      </c>
      <c r="L3240">
        <v>0</v>
      </c>
      <c r="M3240">
        <v>0</v>
      </c>
      <c r="N3240">
        <v>0</v>
      </c>
      <c r="O3240">
        <v>0</v>
      </c>
      <c r="P3240">
        <v>0</v>
      </c>
      <c r="Q3240">
        <v>0</v>
      </c>
      <c r="R3240">
        <v>0</v>
      </c>
      <c r="S3240">
        <v>0</v>
      </c>
      <c r="T3240">
        <v>0</v>
      </c>
      <c r="U3240">
        <v>0</v>
      </c>
      <c r="W3240" s="429">
        <f t="shared" si="71"/>
        <v>0</v>
      </c>
      <c r="X3240" s="429">
        <f t="shared" si="71"/>
        <v>0</v>
      </c>
      <c r="Y3240" s="429">
        <f t="shared" si="71"/>
        <v>0</v>
      </c>
      <c r="Z3240" s="429">
        <f t="shared" si="71"/>
        <v>0</v>
      </c>
      <c r="AA3240" s="429" t="s">
        <v>1295</v>
      </c>
    </row>
    <row r="3241" spans="1:27" x14ac:dyDescent="0.25">
      <c r="A3241" t="s">
        <v>149</v>
      </c>
      <c r="B3241" t="s">
        <v>1251</v>
      </c>
      <c r="C3241" t="s">
        <v>1538</v>
      </c>
      <c r="D3241" t="s">
        <v>1504</v>
      </c>
      <c r="E3241" t="s">
        <v>1326</v>
      </c>
      <c r="F3241" t="s">
        <v>1292</v>
      </c>
      <c r="G3241">
        <v>35</v>
      </c>
      <c r="H3241">
        <v>35021</v>
      </c>
      <c r="I3241" t="s">
        <v>1539</v>
      </c>
      <c r="J3241">
        <v>2310021400</v>
      </c>
      <c r="K3241" t="s">
        <v>1525</v>
      </c>
      <c r="L3241">
        <v>0</v>
      </c>
      <c r="M3241">
        <v>0</v>
      </c>
      <c r="N3241">
        <v>0</v>
      </c>
      <c r="O3241">
        <v>0</v>
      </c>
      <c r="P3241">
        <v>0</v>
      </c>
      <c r="Q3241">
        <v>0</v>
      </c>
      <c r="R3241">
        <v>0</v>
      </c>
      <c r="S3241">
        <v>0</v>
      </c>
      <c r="T3241">
        <v>0</v>
      </c>
      <c r="U3241">
        <v>0</v>
      </c>
      <c r="W3241" s="429">
        <f t="shared" si="71"/>
        <v>0</v>
      </c>
      <c r="X3241" s="429">
        <f t="shared" si="71"/>
        <v>0</v>
      </c>
      <c r="Y3241" s="429">
        <f t="shared" si="71"/>
        <v>0</v>
      </c>
      <c r="Z3241" s="429">
        <f t="shared" si="71"/>
        <v>0</v>
      </c>
      <c r="AA3241" s="429" t="s">
        <v>1295</v>
      </c>
    </row>
    <row r="3242" spans="1:27" x14ac:dyDescent="0.25">
      <c r="A3242" t="s">
        <v>149</v>
      </c>
      <c r="B3242" t="s">
        <v>1251</v>
      </c>
      <c r="C3242" t="s">
        <v>1538</v>
      </c>
      <c r="D3242" t="s">
        <v>1504</v>
      </c>
      <c r="E3242" t="s">
        <v>1326</v>
      </c>
      <c r="F3242" t="s">
        <v>1292</v>
      </c>
      <c r="G3242">
        <v>35</v>
      </c>
      <c r="H3242">
        <v>35021</v>
      </c>
      <c r="I3242" t="s">
        <v>1539</v>
      </c>
      <c r="J3242">
        <v>2310021501</v>
      </c>
      <c r="K3242" t="s">
        <v>1512</v>
      </c>
      <c r="L3242">
        <v>0</v>
      </c>
      <c r="M3242">
        <v>0</v>
      </c>
      <c r="N3242">
        <v>0</v>
      </c>
      <c r="O3242">
        <v>0</v>
      </c>
      <c r="P3242">
        <v>0</v>
      </c>
      <c r="Q3242">
        <v>0</v>
      </c>
      <c r="R3242">
        <v>0</v>
      </c>
      <c r="S3242">
        <v>0</v>
      </c>
      <c r="T3242">
        <v>0</v>
      </c>
      <c r="U3242">
        <v>0</v>
      </c>
      <c r="W3242" s="429">
        <f t="shared" si="71"/>
        <v>0</v>
      </c>
      <c r="X3242" s="429">
        <f t="shared" si="71"/>
        <v>0</v>
      </c>
      <c r="Y3242" s="429">
        <f t="shared" si="71"/>
        <v>0</v>
      </c>
      <c r="Z3242" s="429">
        <f t="shared" si="71"/>
        <v>0</v>
      </c>
      <c r="AA3242" s="429" t="s">
        <v>1296</v>
      </c>
    </row>
    <row r="3243" spans="1:27" x14ac:dyDescent="0.25">
      <c r="A3243" t="s">
        <v>149</v>
      </c>
      <c r="B3243" t="s">
        <v>1251</v>
      </c>
      <c r="C3243" t="s">
        <v>1538</v>
      </c>
      <c r="D3243" t="s">
        <v>1504</v>
      </c>
      <c r="E3243" t="s">
        <v>1326</v>
      </c>
      <c r="F3243" t="s">
        <v>1292</v>
      </c>
      <c r="G3243">
        <v>35</v>
      </c>
      <c r="H3243">
        <v>35021</v>
      </c>
      <c r="I3243" t="s">
        <v>1539</v>
      </c>
      <c r="J3243">
        <v>2310021502</v>
      </c>
      <c r="K3243" t="s">
        <v>1513</v>
      </c>
      <c r="L3243">
        <v>0</v>
      </c>
      <c r="M3243">
        <v>0</v>
      </c>
      <c r="N3243">
        <v>0</v>
      </c>
      <c r="O3243">
        <v>0</v>
      </c>
      <c r="P3243">
        <v>0</v>
      </c>
      <c r="Q3243">
        <v>0</v>
      </c>
      <c r="R3243">
        <v>0</v>
      </c>
      <c r="S3243">
        <v>0</v>
      </c>
      <c r="T3243">
        <v>0</v>
      </c>
      <c r="U3243">
        <v>0</v>
      </c>
      <c r="W3243" s="429">
        <f t="shared" si="71"/>
        <v>0</v>
      </c>
      <c r="X3243" s="429">
        <f t="shared" si="71"/>
        <v>0</v>
      </c>
      <c r="Y3243" s="429">
        <f t="shared" si="71"/>
        <v>0</v>
      </c>
      <c r="Z3243" s="429">
        <f t="shared" si="71"/>
        <v>0</v>
      </c>
      <c r="AA3243" s="429" t="s">
        <v>1296</v>
      </c>
    </row>
    <row r="3244" spans="1:27" x14ac:dyDescent="0.25">
      <c r="A3244" t="s">
        <v>149</v>
      </c>
      <c r="B3244" t="s">
        <v>1251</v>
      </c>
      <c r="C3244" t="s">
        <v>1538</v>
      </c>
      <c r="D3244" t="s">
        <v>1504</v>
      </c>
      <c r="E3244" t="s">
        <v>1326</v>
      </c>
      <c r="F3244" t="s">
        <v>1292</v>
      </c>
      <c r="G3244">
        <v>35</v>
      </c>
      <c r="H3244">
        <v>35021</v>
      </c>
      <c r="I3244" t="s">
        <v>1539</v>
      </c>
      <c r="J3244">
        <v>2310021503</v>
      </c>
      <c r="K3244" t="s">
        <v>1514</v>
      </c>
      <c r="L3244">
        <v>0</v>
      </c>
      <c r="M3244">
        <v>0</v>
      </c>
      <c r="N3244">
        <v>0</v>
      </c>
      <c r="O3244">
        <v>0</v>
      </c>
      <c r="P3244">
        <v>0</v>
      </c>
      <c r="Q3244">
        <v>0</v>
      </c>
      <c r="R3244">
        <v>0</v>
      </c>
      <c r="S3244">
        <v>0</v>
      </c>
      <c r="T3244">
        <v>0</v>
      </c>
      <c r="U3244">
        <v>0</v>
      </c>
      <c r="W3244" s="429">
        <f t="shared" si="71"/>
        <v>0</v>
      </c>
      <c r="X3244" s="429">
        <f t="shared" si="71"/>
        <v>0</v>
      </c>
      <c r="Y3244" s="429">
        <f t="shared" si="71"/>
        <v>0</v>
      </c>
      <c r="Z3244" s="429">
        <f t="shared" si="71"/>
        <v>0</v>
      </c>
      <c r="AA3244" s="429" t="s">
        <v>1296</v>
      </c>
    </row>
    <row r="3245" spans="1:27" x14ac:dyDescent="0.25">
      <c r="A3245" t="s">
        <v>149</v>
      </c>
      <c r="B3245" t="s">
        <v>1251</v>
      </c>
      <c r="C3245" t="s">
        <v>1538</v>
      </c>
      <c r="D3245" t="s">
        <v>1504</v>
      </c>
      <c r="E3245" t="s">
        <v>1326</v>
      </c>
      <c r="F3245" t="s">
        <v>1292</v>
      </c>
      <c r="G3245">
        <v>35</v>
      </c>
      <c r="H3245">
        <v>35021</v>
      </c>
      <c r="I3245" t="s">
        <v>1539</v>
      </c>
      <c r="J3245">
        <v>2310021505</v>
      </c>
      <c r="K3245" t="s">
        <v>1515</v>
      </c>
      <c r="L3245">
        <v>0</v>
      </c>
      <c r="M3245">
        <v>0</v>
      </c>
      <c r="N3245">
        <v>0</v>
      </c>
      <c r="O3245">
        <v>0</v>
      </c>
      <c r="P3245">
        <v>0</v>
      </c>
      <c r="Q3245">
        <v>0</v>
      </c>
      <c r="R3245">
        <v>0</v>
      </c>
      <c r="S3245">
        <v>0</v>
      </c>
      <c r="T3245">
        <v>0</v>
      </c>
      <c r="U3245">
        <v>0</v>
      </c>
      <c r="W3245" s="429">
        <f t="shared" si="71"/>
        <v>0</v>
      </c>
      <c r="X3245" s="429">
        <f t="shared" si="71"/>
        <v>0</v>
      </c>
      <c r="Y3245" s="429">
        <f t="shared" si="71"/>
        <v>0</v>
      </c>
      <c r="Z3245" s="429">
        <f t="shared" si="71"/>
        <v>0</v>
      </c>
      <c r="AA3245" s="429" t="s">
        <v>1296</v>
      </c>
    </row>
    <row r="3246" spans="1:27" x14ac:dyDescent="0.25">
      <c r="A3246" t="s">
        <v>149</v>
      </c>
      <c r="B3246" t="s">
        <v>1251</v>
      </c>
      <c r="C3246" t="s">
        <v>1538</v>
      </c>
      <c r="D3246" t="s">
        <v>1504</v>
      </c>
      <c r="E3246" t="s">
        <v>1326</v>
      </c>
      <c r="F3246" t="s">
        <v>1292</v>
      </c>
      <c r="G3246">
        <v>35</v>
      </c>
      <c r="H3246">
        <v>35021</v>
      </c>
      <c r="I3246" t="s">
        <v>1539</v>
      </c>
      <c r="J3246">
        <v>2310021506</v>
      </c>
      <c r="K3246" t="s">
        <v>1526</v>
      </c>
      <c r="L3246">
        <v>0</v>
      </c>
      <c r="M3246">
        <v>0</v>
      </c>
      <c r="N3246">
        <v>0</v>
      </c>
      <c r="O3246">
        <v>0</v>
      </c>
      <c r="P3246">
        <v>0</v>
      </c>
      <c r="Q3246">
        <v>0</v>
      </c>
      <c r="R3246">
        <v>0</v>
      </c>
      <c r="S3246">
        <v>0</v>
      </c>
      <c r="T3246">
        <v>0</v>
      </c>
      <c r="U3246">
        <v>0</v>
      </c>
      <c r="W3246" s="429">
        <f t="shared" si="71"/>
        <v>0</v>
      </c>
      <c r="X3246" s="429">
        <f t="shared" si="71"/>
        <v>0</v>
      </c>
      <c r="Y3246" s="429">
        <f t="shared" si="71"/>
        <v>0</v>
      </c>
      <c r="Z3246" s="429">
        <f t="shared" si="71"/>
        <v>0</v>
      </c>
      <c r="AA3246" s="429" t="s">
        <v>1296</v>
      </c>
    </row>
    <row r="3247" spans="1:27" x14ac:dyDescent="0.25">
      <c r="A3247" t="s">
        <v>149</v>
      </c>
      <c r="B3247" t="s">
        <v>1251</v>
      </c>
      <c r="C3247" t="s">
        <v>1538</v>
      </c>
      <c r="D3247" t="s">
        <v>1504</v>
      </c>
      <c r="E3247" t="s">
        <v>1326</v>
      </c>
      <c r="F3247" t="s">
        <v>1292</v>
      </c>
      <c r="G3247">
        <v>35</v>
      </c>
      <c r="H3247">
        <v>35021</v>
      </c>
      <c r="I3247" t="s">
        <v>1539</v>
      </c>
      <c r="J3247">
        <v>2310021603</v>
      </c>
      <c r="K3247" t="s">
        <v>1527</v>
      </c>
      <c r="L3247">
        <v>0</v>
      </c>
      <c r="M3247">
        <v>0</v>
      </c>
      <c r="N3247">
        <v>0</v>
      </c>
      <c r="O3247">
        <v>0</v>
      </c>
      <c r="P3247">
        <v>0</v>
      </c>
      <c r="Q3247">
        <v>0</v>
      </c>
      <c r="R3247">
        <v>0</v>
      </c>
      <c r="S3247">
        <v>0</v>
      </c>
      <c r="T3247">
        <v>0</v>
      </c>
      <c r="U3247">
        <v>0</v>
      </c>
      <c r="W3247" s="429">
        <f t="shared" si="71"/>
        <v>0</v>
      </c>
      <c r="X3247" s="429">
        <f t="shared" si="71"/>
        <v>0</v>
      </c>
      <c r="Y3247" s="429">
        <f t="shared" si="71"/>
        <v>0</v>
      </c>
      <c r="Z3247" s="429">
        <f t="shared" si="71"/>
        <v>0</v>
      </c>
      <c r="AA3247" s="429" t="s">
        <v>1296</v>
      </c>
    </row>
    <row r="3248" spans="1:27" x14ac:dyDescent="0.25">
      <c r="A3248" t="s">
        <v>149</v>
      </c>
      <c r="B3248" t="s">
        <v>1251</v>
      </c>
      <c r="C3248" t="s">
        <v>1538</v>
      </c>
      <c r="D3248" t="s">
        <v>1504</v>
      </c>
      <c r="E3248" t="s">
        <v>1326</v>
      </c>
      <c r="F3248" t="s">
        <v>1292</v>
      </c>
      <c r="G3248">
        <v>35</v>
      </c>
      <c r="H3248">
        <v>35021</v>
      </c>
      <c r="I3248" t="s">
        <v>1539</v>
      </c>
      <c r="J3248">
        <v>2310023010</v>
      </c>
      <c r="K3248" t="s">
        <v>1516</v>
      </c>
      <c r="L3248">
        <v>0</v>
      </c>
      <c r="M3248">
        <v>0</v>
      </c>
      <c r="N3248">
        <v>0</v>
      </c>
      <c r="O3248">
        <v>0</v>
      </c>
      <c r="P3248">
        <v>0</v>
      </c>
      <c r="Q3248">
        <v>0</v>
      </c>
      <c r="R3248">
        <v>0</v>
      </c>
      <c r="S3248">
        <v>0</v>
      </c>
      <c r="T3248">
        <v>0</v>
      </c>
      <c r="U3248">
        <v>0</v>
      </c>
      <c r="W3248" s="429">
        <f t="shared" si="71"/>
        <v>0</v>
      </c>
      <c r="X3248" s="429">
        <f t="shared" si="71"/>
        <v>0</v>
      </c>
      <c r="Y3248" s="429">
        <f t="shared" si="71"/>
        <v>0</v>
      </c>
      <c r="Z3248" s="429">
        <f t="shared" si="71"/>
        <v>0</v>
      </c>
      <c r="AA3248" s="429" t="s">
        <v>1296</v>
      </c>
    </row>
    <row r="3249" spans="1:27" x14ac:dyDescent="0.25">
      <c r="A3249" t="s">
        <v>149</v>
      </c>
      <c r="B3249" t="s">
        <v>1251</v>
      </c>
      <c r="C3249" t="s">
        <v>1538</v>
      </c>
      <c r="D3249" t="s">
        <v>1504</v>
      </c>
      <c r="E3249" t="s">
        <v>1326</v>
      </c>
      <c r="F3249" t="s">
        <v>1292</v>
      </c>
      <c r="G3249">
        <v>35</v>
      </c>
      <c r="H3249">
        <v>35021</v>
      </c>
      <c r="I3249" t="s">
        <v>1539</v>
      </c>
      <c r="J3249">
        <v>2310023030</v>
      </c>
      <c r="K3249" t="s">
        <v>1517</v>
      </c>
      <c r="L3249">
        <v>0</v>
      </c>
      <c r="M3249">
        <v>0</v>
      </c>
      <c r="N3249">
        <v>0</v>
      </c>
      <c r="O3249">
        <v>0</v>
      </c>
      <c r="P3249">
        <v>0</v>
      </c>
      <c r="Q3249">
        <v>0</v>
      </c>
      <c r="R3249">
        <v>0</v>
      </c>
      <c r="S3249">
        <v>0</v>
      </c>
      <c r="T3249">
        <v>0</v>
      </c>
      <c r="U3249">
        <v>0</v>
      </c>
      <c r="W3249" s="429">
        <f t="shared" si="71"/>
        <v>0</v>
      </c>
      <c r="X3249" s="429">
        <f t="shared" si="71"/>
        <v>0</v>
      </c>
      <c r="Y3249" s="429">
        <f t="shared" si="71"/>
        <v>0</v>
      </c>
      <c r="Z3249" s="429">
        <f t="shared" si="71"/>
        <v>0</v>
      </c>
      <c r="AA3249" s="429" t="s">
        <v>1296</v>
      </c>
    </row>
    <row r="3250" spans="1:27" x14ac:dyDescent="0.25">
      <c r="A3250" t="s">
        <v>149</v>
      </c>
      <c r="B3250" t="s">
        <v>1251</v>
      </c>
      <c r="C3250" t="s">
        <v>1538</v>
      </c>
      <c r="D3250" t="s">
        <v>1504</v>
      </c>
      <c r="E3250" t="s">
        <v>1326</v>
      </c>
      <c r="F3250" t="s">
        <v>1292</v>
      </c>
      <c r="G3250">
        <v>35</v>
      </c>
      <c r="H3250">
        <v>35021</v>
      </c>
      <c r="I3250" t="s">
        <v>1539</v>
      </c>
      <c r="J3250">
        <v>2310023100</v>
      </c>
      <c r="K3250" t="s">
        <v>1528</v>
      </c>
      <c r="L3250">
        <v>0</v>
      </c>
      <c r="M3250">
        <v>0</v>
      </c>
      <c r="N3250">
        <v>0</v>
      </c>
      <c r="O3250">
        <v>0</v>
      </c>
      <c r="P3250">
        <v>0</v>
      </c>
      <c r="Q3250">
        <v>0</v>
      </c>
      <c r="R3250">
        <v>0</v>
      </c>
      <c r="S3250">
        <v>0</v>
      </c>
      <c r="T3250">
        <v>0</v>
      </c>
      <c r="U3250">
        <v>0</v>
      </c>
      <c r="W3250" s="429">
        <f t="shared" si="71"/>
        <v>0</v>
      </c>
      <c r="X3250" s="429">
        <f t="shared" si="71"/>
        <v>0</v>
      </c>
      <c r="Y3250" s="429">
        <f t="shared" si="71"/>
        <v>0</v>
      </c>
      <c r="Z3250" s="429">
        <f t="shared" si="71"/>
        <v>0</v>
      </c>
      <c r="AA3250" s="429" t="s">
        <v>1295</v>
      </c>
    </row>
    <row r="3251" spans="1:27" x14ac:dyDescent="0.25">
      <c r="A3251" t="s">
        <v>149</v>
      </c>
      <c r="B3251" t="s">
        <v>1251</v>
      </c>
      <c r="C3251" t="s">
        <v>1538</v>
      </c>
      <c r="D3251" t="s">
        <v>1504</v>
      </c>
      <c r="E3251" t="s">
        <v>1326</v>
      </c>
      <c r="F3251" t="s">
        <v>1292</v>
      </c>
      <c r="G3251">
        <v>35</v>
      </c>
      <c r="H3251">
        <v>35021</v>
      </c>
      <c r="I3251" t="s">
        <v>1539</v>
      </c>
      <c r="J3251">
        <v>2310023102</v>
      </c>
      <c r="K3251" t="s">
        <v>1529</v>
      </c>
      <c r="L3251">
        <v>0</v>
      </c>
      <c r="M3251">
        <v>0</v>
      </c>
      <c r="N3251">
        <v>0</v>
      </c>
      <c r="O3251">
        <v>0</v>
      </c>
      <c r="P3251">
        <v>0</v>
      </c>
      <c r="Q3251">
        <v>0</v>
      </c>
      <c r="R3251">
        <v>0</v>
      </c>
      <c r="S3251">
        <v>0</v>
      </c>
      <c r="T3251">
        <v>0</v>
      </c>
      <c r="U3251">
        <v>0</v>
      </c>
      <c r="W3251" s="429">
        <f t="shared" si="71"/>
        <v>0</v>
      </c>
      <c r="X3251" s="429">
        <f t="shared" si="71"/>
        <v>0</v>
      </c>
      <c r="Y3251" s="429">
        <f t="shared" si="71"/>
        <v>0</v>
      </c>
      <c r="Z3251" s="429">
        <f t="shared" si="71"/>
        <v>0</v>
      </c>
      <c r="AA3251" s="429" t="s">
        <v>1295</v>
      </c>
    </row>
    <row r="3252" spans="1:27" x14ac:dyDescent="0.25">
      <c r="A3252" t="s">
        <v>149</v>
      </c>
      <c r="B3252" t="s">
        <v>1251</v>
      </c>
      <c r="C3252" t="s">
        <v>1538</v>
      </c>
      <c r="D3252" t="s">
        <v>1504</v>
      </c>
      <c r="E3252" t="s">
        <v>1326</v>
      </c>
      <c r="F3252" t="s">
        <v>1292</v>
      </c>
      <c r="G3252">
        <v>35</v>
      </c>
      <c r="H3252">
        <v>35021</v>
      </c>
      <c r="I3252" t="s">
        <v>1539</v>
      </c>
      <c r="J3252">
        <v>2310023202</v>
      </c>
      <c r="K3252" t="s">
        <v>1530</v>
      </c>
      <c r="L3252">
        <v>0</v>
      </c>
      <c r="M3252">
        <v>0</v>
      </c>
      <c r="N3252">
        <v>0</v>
      </c>
      <c r="O3252">
        <v>0</v>
      </c>
      <c r="P3252">
        <v>0</v>
      </c>
      <c r="Q3252">
        <v>0</v>
      </c>
      <c r="R3252">
        <v>0</v>
      </c>
      <c r="S3252">
        <v>0</v>
      </c>
      <c r="T3252">
        <v>0</v>
      </c>
      <c r="U3252">
        <v>0</v>
      </c>
      <c r="W3252" s="429">
        <f t="shared" si="71"/>
        <v>0</v>
      </c>
      <c r="X3252" s="429">
        <f t="shared" si="71"/>
        <v>0</v>
      </c>
      <c r="Y3252" s="429">
        <f t="shared" si="71"/>
        <v>0</v>
      </c>
      <c r="Z3252" s="429">
        <f t="shared" si="71"/>
        <v>0</v>
      </c>
      <c r="AA3252" s="429" t="s">
        <v>1295</v>
      </c>
    </row>
    <row r="3253" spans="1:27" x14ac:dyDescent="0.25">
      <c r="A3253" t="s">
        <v>149</v>
      </c>
      <c r="B3253" t="s">
        <v>1251</v>
      </c>
      <c r="C3253" t="s">
        <v>1538</v>
      </c>
      <c r="D3253" t="s">
        <v>1504</v>
      </c>
      <c r="E3253" t="s">
        <v>1326</v>
      </c>
      <c r="F3253" t="s">
        <v>1292</v>
      </c>
      <c r="G3253">
        <v>35</v>
      </c>
      <c r="H3253">
        <v>35021</v>
      </c>
      <c r="I3253" t="s">
        <v>1539</v>
      </c>
      <c r="J3253">
        <v>2310023251</v>
      </c>
      <c r="K3253" t="s">
        <v>1521</v>
      </c>
      <c r="L3253">
        <v>0</v>
      </c>
      <c r="M3253">
        <v>0</v>
      </c>
      <c r="N3253">
        <v>0</v>
      </c>
      <c r="O3253">
        <v>0</v>
      </c>
      <c r="P3253">
        <v>0</v>
      </c>
      <c r="Q3253">
        <v>0</v>
      </c>
      <c r="R3253">
        <v>0</v>
      </c>
      <c r="S3253">
        <v>0</v>
      </c>
      <c r="T3253">
        <v>0</v>
      </c>
      <c r="U3253">
        <v>0</v>
      </c>
      <c r="W3253" s="429">
        <f t="shared" si="71"/>
        <v>0</v>
      </c>
      <c r="X3253" s="429">
        <f t="shared" si="71"/>
        <v>0</v>
      </c>
      <c r="Y3253" s="429">
        <f t="shared" si="71"/>
        <v>0</v>
      </c>
      <c r="Z3253" s="429">
        <f t="shared" si="71"/>
        <v>0</v>
      </c>
      <c r="AA3253" s="429" t="s">
        <v>1295</v>
      </c>
    </row>
    <row r="3254" spans="1:27" x14ac:dyDescent="0.25">
      <c r="A3254" t="s">
        <v>149</v>
      </c>
      <c r="B3254" t="s">
        <v>1251</v>
      </c>
      <c r="C3254" t="s">
        <v>1538</v>
      </c>
      <c r="D3254" t="s">
        <v>1504</v>
      </c>
      <c r="E3254" t="s">
        <v>1326</v>
      </c>
      <c r="F3254" t="s">
        <v>1292</v>
      </c>
      <c r="G3254">
        <v>35</v>
      </c>
      <c r="H3254">
        <v>35021</v>
      </c>
      <c r="I3254" t="s">
        <v>1539</v>
      </c>
      <c r="J3254">
        <v>2310023300</v>
      </c>
      <c r="K3254" t="s">
        <v>1457</v>
      </c>
      <c r="L3254">
        <v>0</v>
      </c>
      <c r="M3254">
        <v>0</v>
      </c>
      <c r="N3254">
        <v>0</v>
      </c>
      <c r="O3254">
        <v>0</v>
      </c>
      <c r="P3254">
        <v>0</v>
      </c>
      <c r="Q3254">
        <v>0</v>
      </c>
      <c r="R3254">
        <v>0</v>
      </c>
      <c r="S3254">
        <v>0</v>
      </c>
      <c r="T3254">
        <v>0</v>
      </c>
      <c r="U3254">
        <v>0</v>
      </c>
      <c r="W3254" s="429">
        <f t="shared" si="71"/>
        <v>0</v>
      </c>
      <c r="X3254" s="429">
        <f t="shared" si="71"/>
        <v>0</v>
      </c>
      <c r="Y3254" s="429">
        <f t="shared" si="71"/>
        <v>0</v>
      </c>
      <c r="Z3254" s="429">
        <f t="shared" si="71"/>
        <v>0</v>
      </c>
      <c r="AA3254" s="429" t="s">
        <v>1295</v>
      </c>
    </row>
    <row r="3255" spans="1:27" x14ac:dyDescent="0.25">
      <c r="A3255" t="s">
        <v>149</v>
      </c>
      <c r="B3255" t="s">
        <v>1251</v>
      </c>
      <c r="C3255" t="s">
        <v>1538</v>
      </c>
      <c r="D3255" t="s">
        <v>1504</v>
      </c>
      <c r="E3255" t="s">
        <v>1326</v>
      </c>
      <c r="F3255" t="s">
        <v>1292</v>
      </c>
      <c r="G3255">
        <v>35</v>
      </c>
      <c r="H3255">
        <v>35021</v>
      </c>
      <c r="I3255" t="s">
        <v>1539</v>
      </c>
      <c r="J3255">
        <v>2310023302</v>
      </c>
      <c r="K3255" t="s">
        <v>1531</v>
      </c>
      <c r="L3255">
        <v>0</v>
      </c>
      <c r="M3255">
        <v>0</v>
      </c>
      <c r="N3255">
        <v>0</v>
      </c>
      <c r="O3255">
        <v>0</v>
      </c>
      <c r="P3255">
        <v>0</v>
      </c>
      <c r="Q3255">
        <v>0</v>
      </c>
      <c r="R3255">
        <v>0</v>
      </c>
      <c r="S3255">
        <v>0</v>
      </c>
      <c r="T3255">
        <v>0</v>
      </c>
      <c r="U3255">
        <v>0</v>
      </c>
      <c r="W3255" s="429">
        <f t="shared" si="71"/>
        <v>0</v>
      </c>
      <c r="X3255" s="429">
        <f t="shared" si="71"/>
        <v>0</v>
      </c>
      <c r="Y3255" s="429">
        <f t="shared" si="71"/>
        <v>0</v>
      </c>
      <c r="Z3255" s="429">
        <f t="shared" si="71"/>
        <v>0</v>
      </c>
      <c r="AA3255" s="429" t="s">
        <v>1295</v>
      </c>
    </row>
    <row r="3256" spans="1:27" x14ac:dyDescent="0.25">
      <c r="A3256" t="s">
        <v>149</v>
      </c>
      <c r="B3256" t="s">
        <v>1251</v>
      </c>
      <c r="C3256" t="s">
        <v>1538</v>
      </c>
      <c r="D3256" t="s">
        <v>1504</v>
      </c>
      <c r="E3256" t="s">
        <v>1326</v>
      </c>
      <c r="F3256" t="s">
        <v>1292</v>
      </c>
      <c r="G3256">
        <v>35</v>
      </c>
      <c r="H3256">
        <v>35021</v>
      </c>
      <c r="I3256" t="s">
        <v>1539</v>
      </c>
      <c r="J3256">
        <v>2310023310</v>
      </c>
      <c r="K3256" t="s">
        <v>1454</v>
      </c>
      <c r="L3256">
        <v>0</v>
      </c>
      <c r="M3256">
        <v>0</v>
      </c>
      <c r="N3256">
        <v>0</v>
      </c>
      <c r="O3256">
        <v>0</v>
      </c>
      <c r="P3256">
        <v>0</v>
      </c>
      <c r="Q3256">
        <v>0</v>
      </c>
      <c r="R3256">
        <v>0</v>
      </c>
      <c r="S3256">
        <v>0</v>
      </c>
      <c r="T3256">
        <v>0</v>
      </c>
      <c r="U3256">
        <v>0</v>
      </c>
      <c r="W3256" s="429">
        <f t="shared" si="71"/>
        <v>0</v>
      </c>
      <c r="X3256" s="429">
        <f t="shared" si="71"/>
        <v>0</v>
      </c>
      <c r="Y3256" s="429">
        <f t="shared" si="71"/>
        <v>0</v>
      </c>
      <c r="Z3256" s="429">
        <f t="shared" si="71"/>
        <v>0</v>
      </c>
      <c r="AA3256" s="429" t="s">
        <v>1295</v>
      </c>
    </row>
    <row r="3257" spans="1:27" x14ac:dyDescent="0.25">
      <c r="A3257" t="s">
        <v>149</v>
      </c>
      <c r="B3257" t="s">
        <v>1251</v>
      </c>
      <c r="C3257" t="s">
        <v>1538</v>
      </c>
      <c r="D3257" t="s">
        <v>1504</v>
      </c>
      <c r="E3257" t="s">
        <v>1326</v>
      </c>
      <c r="F3257" t="s">
        <v>1292</v>
      </c>
      <c r="G3257">
        <v>35</v>
      </c>
      <c r="H3257">
        <v>35021</v>
      </c>
      <c r="I3257" t="s">
        <v>1539</v>
      </c>
      <c r="J3257">
        <v>2310023351</v>
      </c>
      <c r="K3257" t="s">
        <v>1524</v>
      </c>
      <c r="L3257">
        <v>0</v>
      </c>
      <c r="M3257">
        <v>0</v>
      </c>
      <c r="N3257">
        <v>0</v>
      </c>
      <c r="O3257">
        <v>0</v>
      </c>
      <c r="P3257">
        <v>0</v>
      </c>
      <c r="Q3257">
        <v>0</v>
      </c>
      <c r="R3257">
        <v>0</v>
      </c>
      <c r="S3257">
        <v>0</v>
      </c>
      <c r="T3257">
        <v>0</v>
      </c>
      <c r="U3257">
        <v>0</v>
      </c>
      <c r="W3257" s="429">
        <f t="shared" si="71"/>
        <v>0</v>
      </c>
      <c r="X3257" s="429">
        <f t="shared" si="71"/>
        <v>0</v>
      </c>
      <c r="Y3257" s="429">
        <f t="shared" si="71"/>
        <v>0</v>
      </c>
      <c r="Z3257" s="429">
        <f t="shared" si="71"/>
        <v>0</v>
      </c>
      <c r="AA3257" s="429" t="s">
        <v>1295</v>
      </c>
    </row>
    <row r="3258" spans="1:27" x14ac:dyDescent="0.25">
      <c r="A3258" t="s">
        <v>149</v>
      </c>
      <c r="B3258" t="s">
        <v>1251</v>
      </c>
      <c r="C3258" t="s">
        <v>1538</v>
      </c>
      <c r="D3258" t="s">
        <v>1504</v>
      </c>
      <c r="E3258" t="s">
        <v>1326</v>
      </c>
      <c r="F3258" t="s">
        <v>1292</v>
      </c>
      <c r="G3258">
        <v>35</v>
      </c>
      <c r="H3258">
        <v>35021</v>
      </c>
      <c r="I3258" t="s">
        <v>1539</v>
      </c>
      <c r="J3258">
        <v>2310023400</v>
      </c>
      <c r="K3258" t="s">
        <v>1452</v>
      </c>
      <c r="L3258">
        <v>0</v>
      </c>
      <c r="M3258">
        <v>0</v>
      </c>
      <c r="N3258">
        <v>0</v>
      </c>
      <c r="O3258">
        <v>0</v>
      </c>
      <c r="P3258">
        <v>0</v>
      </c>
      <c r="Q3258">
        <v>0</v>
      </c>
      <c r="R3258">
        <v>0</v>
      </c>
      <c r="S3258">
        <v>0</v>
      </c>
      <c r="T3258">
        <v>0</v>
      </c>
      <c r="U3258">
        <v>0</v>
      </c>
      <c r="W3258" s="429">
        <f t="shared" si="71"/>
        <v>0</v>
      </c>
      <c r="X3258" s="429">
        <f t="shared" si="71"/>
        <v>0</v>
      </c>
      <c r="Y3258" s="429">
        <f t="shared" si="71"/>
        <v>0</v>
      </c>
      <c r="Z3258" s="429">
        <f t="shared" si="71"/>
        <v>0</v>
      </c>
      <c r="AA3258" s="429" t="s">
        <v>1295</v>
      </c>
    </row>
    <row r="3259" spans="1:27" x14ac:dyDescent="0.25">
      <c r="A3259" t="s">
        <v>149</v>
      </c>
      <c r="B3259" t="s">
        <v>1251</v>
      </c>
      <c r="C3259" t="s">
        <v>1538</v>
      </c>
      <c r="D3259" t="s">
        <v>1504</v>
      </c>
      <c r="E3259" t="s">
        <v>1326</v>
      </c>
      <c r="F3259" t="s">
        <v>1292</v>
      </c>
      <c r="G3259">
        <v>35</v>
      </c>
      <c r="H3259">
        <v>35021</v>
      </c>
      <c r="I3259" t="s">
        <v>1539</v>
      </c>
      <c r="J3259">
        <v>2310023511</v>
      </c>
      <c r="K3259" t="s">
        <v>1512</v>
      </c>
      <c r="L3259">
        <v>0</v>
      </c>
      <c r="M3259">
        <v>0</v>
      </c>
      <c r="N3259">
        <v>0</v>
      </c>
      <c r="O3259">
        <v>0</v>
      </c>
      <c r="P3259">
        <v>0</v>
      </c>
      <c r="Q3259">
        <v>0</v>
      </c>
      <c r="R3259">
        <v>0</v>
      </c>
      <c r="S3259">
        <v>0</v>
      </c>
      <c r="T3259">
        <v>0</v>
      </c>
      <c r="U3259">
        <v>0</v>
      </c>
      <c r="W3259" s="429">
        <f t="shared" si="71"/>
        <v>0</v>
      </c>
      <c r="X3259" s="429">
        <f t="shared" si="71"/>
        <v>0</v>
      </c>
      <c r="Y3259" s="429">
        <f t="shared" si="71"/>
        <v>0</v>
      </c>
      <c r="Z3259" s="429">
        <f t="shared" si="71"/>
        <v>0</v>
      </c>
      <c r="AA3259" s="429" t="s">
        <v>1296</v>
      </c>
    </row>
    <row r="3260" spans="1:27" x14ac:dyDescent="0.25">
      <c r="A3260" t="s">
        <v>149</v>
      </c>
      <c r="B3260" t="s">
        <v>1251</v>
      </c>
      <c r="C3260" t="s">
        <v>1538</v>
      </c>
      <c r="D3260" t="s">
        <v>1504</v>
      </c>
      <c r="E3260" t="s">
        <v>1326</v>
      </c>
      <c r="F3260" t="s">
        <v>1292</v>
      </c>
      <c r="G3260">
        <v>35</v>
      </c>
      <c r="H3260">
        <v>35021</v>
      </c>
      <c r="I3260" t="s">
        <v>1539</v>
      </c>
      <c r="J3260">
        <v>2310023512</v>
      </c>
      <c r="K3260" t="s">
        <v>1513</v>
      </c>
      <c r="L3260">
        <v>0</v>
      </c>
      <c r="M3260">
        <v>0</v>
      </c>
      <c r="N3260">
        <v>0</v>
      </c>
      <c r="O3260">
        <v>0</v>
      </c>
      <c r="P3260">
        <v>0</v>
      </c>
      <c r="Q3260">
        <v>0</v>
      </c>
      <c r="R3260">
        <v>0</v>
      </c>
      <c r="S3260">
        <v>0</v>
      </c>
      <c r="T3260">
        <v>0</v>
      </c>
      <c r="U3260">
        <v>0</v>
      </c>
      <c r="W3260" s="429">
        <f t="shared" si="71"/>
        <v>0</v>
      </c>
      <c r="X3260" s="429">
        <f t="shared" si="71"/>
        <v>0</v>
      </c>
      <c r="Y3260" s="429">
        <f t="shared" si="71"/>
        <v>0</v>
      </c>
      <c r="Z3260" s="429">
        <f t="shared" si="71"/>
        <v>0</v>
      </c>
      <c r="AA3260" s="429" t="s">
        <v>1296</v>
      </c>
    </row>
    <row r="3261" spans="1:27" x14ac:dyDescent="0.25">
      <c r="A3261" t="s">
        <v>149</v>
      </c>
      <c r="B3261" t="s">
        <v>1251</v>
      </c>
      <c r="C3261" t="s">
        <v>1538</v>
      </c>
      <c r="D3261" t="s">
        <v>1504</v>
      </c>
      <c r="E3261" t="s">
        <v>1326</v>
      </c>
      <c r="F3261" t="s">
        <v>1292</v>
      </c>
      <c r="G3261">
        <v>35</v>
      </c>
      <c r="H3261">
        <v>35021</v>
      </c>
      <c r="I3261" t="s">
        <v>1539</v>
      </c>
      <c r="J3261">
        <v>2310023513</v>
      </c>
      <c r="K3261" t="s">
        <v>1514</v>
      </c>
      <c r="L3261">
        <v>0</v>
      </c>
      <c r="M3261">
        <v>0</v>
      </c>
      <c r="N3261">
        <v>0</v>
      </c>
      <c r="O3261">
        <v>0</v>
      </c>
      <c r="P3261">
        <v>0</v>
      </c>
      <c r="Q3261">
        <v>0</v>
      </c>
      <c r="R3261">
        <v>0</v>
      </c>
      <c r="S3261">
        <v>0</v>
      </c>
      <c r="T3261">
        <v>0</v>
      </c>
      <c r="U3261">
        <v>0</v>
      </c>
      <c r="W3261" s="429">
        <f t="shared" si="71"/>
        <v>0</v>
      </c>
      <c r="X3261" s="429">
        <f t="shared" si="71"/>
        <v>0</v>
      </c>
      <c r="Y3261" s="429">
        <f t="shared" si="71"/>
        <v>0</v>
      </c>
      <c r="Z3261" s="429">
        <f t="shared" si="71"/>
        <v>0</v>
      </c>
      <c r="AA3261" s="429" t="s">
        <v>1296</v>
      </c>
    </row>
    <row r="3262" spans="1:27" x14ac:dyDescent="0.25">
      <c r="A3262" t="s">
        <v>149</v>
      </c>
      <c r="B3262" t="s">
        <v>1251</v>
      </c>
      <c r="C3262" t="s">
        <v>1538</v>
      </c>
      <c r="D3262" t="s">
        <v>1504</v>
      </c>
      <c r="E3262" t="s">
        <v>1326</v>
      </c>
      <c r="F3262" t="s">
        <v>1292</v>
      </c>
      <c r="G3262">
        <v>35</v>
      </c>
      <c r="H3262">
        <v>35021</v>
      </c>
      <c r="I3262" t="s">
        <v>1539</v>
      </c>
      <c r="J3262">
        <v>2310023515</v>
      </c>
      <c r="K3262" t="s">
        <v>1515</v>
      </c>
      <c r="L3262">
        <v>0</v>
      </c>
      <c r="M3262">
        <v>0</v>
      </c>
      <c r="N3262">
        <v>0</v>
      </c>
      <c r="O3262">
        <v>0</v>
      </c>
      <c r="P3262">
        <v>0</v>
      </c>
      <c r="Q3262">
        <v>0</v>
      </c>
      <c r="R3262">
        <v>0</v>
      </c>
      <c r="S3262">
        <v>0</v>
      </c>
      <c r="T3262">
        <v>0</v>
      </c>
      <c r="U3262">
        <v>0</v>
      </c>
      <c r="W3262" s="429">
        <f t="shared" si="71"/>
        <v>0</v>
      </c>
      <c r="X3262" s="429">
        <f t="shared" si="71"/>
        <v>0</v>
      </c>
      <c r="Y3262" s="429">
        <f t="shared" si="71"/>
        <v>0</v>
      </c>
      <c r="Z3262" s="429">
        <f t="shared" si="71"/>
        <v>0</v>
      </c>
      <c r="AA3262" s="429" t="s">
        <v>1296</v>
      </c>
    </row>
    <row r="3263" spans="1:27" x14ac:dyDescent="0.25">
      <c r="A3263" t="s">
        <v>149</v>
      </c>
      <c r="B3263" t="s">
        <v>1251</v>
      </c>
      <c r="C3263" t="s">
        <v>1538</v>
      </c>
      <c r="D3263" t="s">
        <v>1504</v>
      </c>
      <c r="E3263" t="s">
        <v>1326</v>
      </c>
      <c r="F3263" t="s">
        <v>1292</v>
      </c>
      <c r="G3263">
        <v>35</v>
      </c>
      <c r="H3263">
        <v>35021</v>
      </c>
      <c r="I3263" t="s">
        <v>1539</v>
      </c>
      <c r="J3263">
        <v>2310023516</v>
      </c>
      <c r="K3263" t="s">
        <v>1526</v>
      </c>
      <c r="L3263">
        <v>0</v>
      </c>
      <c r="M3263">
        <v>0</v>
      </c>
      <c r="N3263">
        <v>0</v>
      </c>
      <c r="O3263">
        <v>0</v>
      </c>
      <c r="P3263">
        <v>0</v>
      </c>
      <c r="Q3263">
        <v>0</v>
      </c>
      <c r="R3263">
        <v>0</v>
      </c>
      <c r="S3263">
        <v>0</v>
      </c>
      <c r="T3263">
        <v>0</v>
      </c>
      <c r="U3263">
        <v>0</v>
      </c>
      <c r="W3263" s="429">
        <f t="shared" si="71"/>
        <v>0</v>
      </c>
      <c r="X3263" s="429">
        <f t="shared" si="71"/>
        <v>0</v>
      </c>
      <c r="Y3263" s="429">
        <f t="shared" si="71"/>
        <v>0</v>
      </c>
      <c r="Z3263" s="429">
        <f t="shared" si="71"/>
        <v>0</v>
      </c>
      <c r="AA3263" s="429" t="s">
        <v>1296</v>
      </c>
    </row>
    <row r="3264" spans="1:27" x14ac:dyDescent="0.25">
      <c r="A3264" t="s">
        <v>149</v>
      </c>
      <c r="B3264" t="s">
        <v>1251</v>
      </c>
      <c r="C3264" t="s">
        <v>1538</v>
      </c>
      <c r="D3264" t="s">
        <v>1504</v>
      </c>
      <c r="E3264" t="s">
        <v>1326</v>
      </c>
      <c r="F3264" t="s">
        <v>1292</v>
      </c>
      <c r="G3264">
        <v>35</v>
      </c>
      <c r="H3264">
        <v>35021</v>
      </c>
      <c r="I3264" t="s">
        <v>1539</v>
      </c>
      <c r="J3264">
        <v>2310023600</v>
      </c>
      <c r="K3264" t="s">
        <v>1532</v>
      </c>
      <c r="L3264">
        <v>0</v>
      </c>
      <c r="M3264">
        <v>0</v>
      </c>
      <c r="N3264">
        <v>0</v>
      </c>
      <c r="O3264">
        <v>0</v>
      </c>
      <c r="P3264">
        <v>0</v>
      </c>
      <c r="Q3264">
        <v>0</v>
      </c>
      <c r="R3264">
        <v>0</v>
      </c>
      <c r="S3264">
        <v>0</v>
      </c>
      <c r="T3264">
        <v>0</v>
      </c>
      <c r="U3264">
        <v>0</v>
      </c>
      <c r="W3264" s="429">
        <f t="shared" si="71"/>
        <v>0</v>
      </c>
      <c r="X3264" s="429">
        <f t="shared" si="71"/>
        <v>0</v>
      </c>
      <c r="Y3264" s="429">
        <f t="shared" si="71"/>
        <v>0</v>
      </c>
      <c r="Z3264" s="429">
        <f t="shared" si="71"/>
        <v>0</v>
      </c>
      <c r="AA3264" s="429" t="s">
        <v>1296</v>
      </c>
    </row>
    <row r="3265" spans="1:27" x14ac:dyDescent="0.25">
      <c r="A3265" t="s">
        <v>149</v>
      </c>
      <c r="B3265" t="s">
        <v>1251</v>
      </c>
      <c r="C3265" t="s">
        <v>1538</v>
      </c>
      <c r="D3265" t="s">
        <v>1504</v>
      </c>
      <c r="E3265" t="s">
        <v>1326</v>
      </c>
      <c r="F3265" t="s">
        <v>1292</v>
      </c>
      <c r="G3265">
        <v>35</v>
      </c>
      <c r="H3265">
        <v>35021</v>
      </c>
      <c r="I3265" t="s">
        <v>1539</v>
      </c>
      <c r="J3265">
        <v>2310023603</v>
      </c>
      <c r="K3265" t="s">
        <v>1533</v>
      </c>
      <c r="L3265">
        <v>0</v>
      </c>
      <c r="M3265">
        <v>0</v>
      </c>
      <c r="N3265">
        <v>0</v>
      </c>
      <c r="O3265">
        <v>0</v>
      </c>
      <c r="P3265">
        <v>0</v>
      </c>
      <c r="Q3265">
        <v>0</v>
      </c>
      <c r="R3265">
        <v>0</v>
      </c>
      <c r="S3265">
        <v>0</v>
      </c>
      <c r="T3265">
        <v>0</v>
      </c>
      <c r="U3265">
        <v>0</v>
      </c>
      <c r="W3265" s="429">
        <f t="shared" si="71"/>
        <v>0</v>
      </c>
      <c r="X3265" s="429">
        <f t="shared" si="71"/>
        <v>0</v>
      </c>
      <c r="Y3265" s="429">
        <f t="shared" si="71"/>
        <v>0</v>
      </c>
      <c r="Z3265" s="429">
        <f t="shared" si="71"/>
        <v>0</v>
      </c>
      <c r="AA3265" s="429" t="s">
        <v>1296</v>
      </c>
    </row>
    <row r="3266" spans="1:27" x14ac:dyDescent="0.25">
      <c r="A3266" t="s">
        <v>149</v>
      </c>
      <c r="B3266" t="s">
        <v>1251</v>
      </c>
      <c r="C3266" t="s">
        <v>1538</v>
      </c>
      <c r="D3266" t="s">
        <v>1504</v>
      </c>
      <c r="E3266" t="s">
        <v>1326</v>
      </c>
      <c r="F3266" t="s">
        <v>1292</v>
      </c>
      <c r="G3266">
        <v>35</v>
      </c>
      <c r="H3266">
        <v>35021</v>
      </c>
      <c r="I3266" t="s">
        <v>1539</v>
      </c>
      <c r="J3266">
        <v>2310023606</v>
      </c>
      <c r="K3266" t="s">
        <v>1502</v>
      </c>
      <c r="L3266">
        <v>0</v>
      </c>
      <c r="M3266">
        <v>0</v>
      </c>
      <c r="N3266">
        <v>0</v>
      </c>
      <c r="O3266">
        <v>0</v>
      </c>
      <c r="P3266">
        <v>0</v>
      </c>
      <c r="Q3266">
        <v>0</v>
      </c>
      <c r="R3266">
        <v>0</v>
      </c>
      <c r="S3266">
        <v>0</v>
      </c>
      <c r="T3266">
        <v>0</v>
      </c>
      <c r="U3266">
        <v>0</v>
      </c>
      <c r="W3266" s="429">
        <f t="shared" si="71"/>
        <v>0</v>
      </c>
      <c r="X3266" s="429">
        <f t="shared" si="71"/>
        <v>0</v>
      </c>
      <c r="Y3266" s="429">
        <f t="shared" si="71"/>
        <v>0</v>
      </c>
      <c r="Z3266" s="429">
        <f t="shared" si="71"/>
        <v>0</v>
      </c>
      <c r="AA3266" s="429" t="s">
        <v>1296</v>
      </c>
    </row>
    <row r="3267" spans="1:27" x14ac:dyDescent="0.25">
      <c r="A3267" t="s">
        <v>149</v>
      </c>
      <c r="B3267" t="s">
        <v>1251</v>
      </c>
      <c r="C3267" t="s">
        <v>1538</v>
      </c>
      <c r="D3267" t="s">
        <v>1504</v>
      </c>
      <c r="E3267" t="s">
        <v>1326</v>
      </c>
      <c r="F3267" t="s">
        <v>1292</v>
      </c>
      <c r="G3267">
        <v>35</v>
      </c>
      <c r="H3267">
        <v>35021</v>
      </c>
      <c r="I3267" t="s">
        <v>1539</v>
      </c>
      <c r="J3267">
        <v>2310111100</v>
      </c>
      <c r="K3267" t="s">
        <v>1502</v>
      </c>
      <c r="L3267">
        <v>0</v>
      </c>
      <c r="M3267">
        <v>8.7095899999999986</v>
      </c>
      <c r="N3267">
        <v>0</v>
      </c>
      <c r="O3267">
        <v>0</v>
      </c>
      <c r="P3267">
        <v>0</v>
      </c>
      <c r="Q3267">
        <v>0</v>
      </c>
      <c r="R3267">
        <v>0.99440205521277547</v>
      </c>
      <c r="S3267">
        <v>15.419545230968133</v>
      </c>
      <c r="T3267">
        <v>0</v>
      </c>
      <c r="U3267">
        <v>386.48303282941612</v>
      </c>
      <c r="W3267" s="429">
        <f t="shared" si="71"/>
        <v>0.99440205521277547</v>
      </c>
      <c r="X3267" s="429">
        <f t="shared" si="71"/>
        <v>15.419545230968133</v>
      </c>
      <c r="Y3267" s="429">
        <f t="shared" si="71"/>
        <v>0</v>
      </c>
      <c r="Z3267" s="429">
        <f t="shared" si="71"/>
        <v>386.48303282941612</v>
      </c>
      <c r="AA3267" s="429" t="s">
        <v>1296</v>
      </c>
    </row>
    <row r="3268" spans="1:27" x14ac:dyDescent="0.25">
      <c r="A3268" t="s">
        <v>149</v>
      </c>
      <c r="B3268" t="s">
        <v>1251</v>
      </c>
      <c r="C3268" t="s">
        <v>1538</v>
      </c>
      <c r="D3268" t="s">
        <v>1504</v>
      </c>
      <c r="E3268" t="s">
        <v>1326</v>
      </c>
      <c r="F3268" t="s">
        <v>1292</v>
      </c>
      <c r="G3268">
        <v>35</v>
      </c>
      <c r="H3268">
        <v>35021</v>
      </c>
      <c r="I3268" t="s">
        <v>1539</v>
      </c>
      <c r="J3268">
        <v>2310111401</v>
      </c>
      <c r="K3268" t="s">
        <v>1534</v>
      </c>
      <c r="L3268">
        <v>0</v>
      </c>
      <c r="M3268">
        <v>6.4888399999999999E-2</v>
      </c>
      <c r="N3268">
        <v>0</v>
      </c>
      <c r="O3268">
        <v>0</v>
      </c>
      <c r="P3268">
        <v>0</v>
      </c>
      <c r="Q3268">
        <v>0</v>
      </c>
      <c r="R3268">
        <v>7.4085184629206048E-3</v>
      </c>
      <c r="S3268">
        <v>0.11487907223705739</v>
      </c>
      <c r="T3268">
        <v>0</v>
      </c>
      <c r="U3268">
        <v>2.879385324389355</v>
      </c>
      <c r="W3268" s="429">
        <f t="shared" si="71"/>
        <v>7.4085184629206048E-3</v>
      </c>
      <c r="X3268" s="429">
        <f t="shared" si="71"/>
        <v>0.11487907223705739</v>
      </c>
      <c r="Y3268" s="429">
        <f t="shared" si="71"/>
        <v>0</v>
      </c>
      <c r="Z3268" s="429">
        <f t="shared" si="71"/>
        <v>2.879385324389355</v>
      </c>
      <c r="AA3268" s="429" t="s">
        <v>1295</v>
      </c>
    </row>
    <row r="3269" spans="1:27" x14ac:dyDescent="0.25">
      <c r="A3269" t="s">
        <v>149</v>
      </c>
      <c r="B3269" t="s">
        <v>1251</v>
      </c>
      <c r="C3269" t="s">
        <v>1538</v>
      </c>
      <c r="D3269" t="s">
        <v>1504</v>
      </c>
      <c r="E3269" t="s">
        <v>1326</v>
      </c>
      <c r="F3269" t="s">
        <v>1292</v>
      </c>
      <c r="G3269">
        <v>35</v>
      </c>
      <c r="H3269">
        <v>35021</v>
      </c>
      <c r="I3269" t="s">
        <v>1539</v>
      </c>
      <c r="J3269">
        <v>2310111700</v>
      </c>
      <c r="K3269" t="s">
        <v>1535</v>
      </c>
      <c r="L3269">
        <v>0</v>
      </c>
      <c r="M3269">
        <v>0</v>
      </c>
      <c r="N3269">
        <v>0</v>
      </c>
      <c r="O3269">
        <v>0</v>
      </c>
      <c r="P3269">
        <v>0</v>
      </c>
      <c r="Q3269">
        <v>0</v>
      </c>
      <c r="R3269">
        <v>0</v>
      </c>
      <c r="S3269">
        <v>0</v>
      </c>
      <c r="T3269">
        <v>0</v>
      </c>
      <c r="U3269">
        <v>0</v>
      </c>
      <c r="W3269" s="429">
        <f t="shared" si="71"/>
        <v>0</v>
      </c>
      <c r="X3269" s="429">
        <f t="shared" si="71"/>
        <v>0</v>
      </c>
      <c r="Y3269" s="429">
        <f t="shared" si="71"/>
        <v>0</v>
      </c>
      <c r="Z3269" s="429">
        <f t="shared" si="71"/>
        <v>0</v>
      </c>
      <c r="AA3269" s="429" t="s">
        <v>1296</v>
      </c>
    </row>
    <row r="3270" spans="1:27" x14ac:dyDescent="0.25">
      <c r="A3270" t="s">
        <v>149</v>
      </c>
      <c r="B3270" t="s">
        <v>1251</v>
      </c>
      <c r="C3270" t="s">
        <v>1538</v>
      </c>
      <c r="D3270" t="s">
        <v>1504</v>
      </c>
      <c r="E3270" t="s">
        <v>1326</v>
      </c>
      <c r="F3270" t="s">
        <v>1292</v>
      </c>
      <c r="G3270">
        <v>35</v>
      </c>
      <c r="H3270">
        <v>35021</v>
      </c>
      <c r="I3270" t="s">
        <v>1539</v>
      </c>
      <c r="J3270">
        <v>2310121100</v>
      </c>
      <c r="K3270" t="s">
        <v>1502</v>
      </c>
      <c r="L3270">
        <v>0</v>
      </c>
      <c r="M3270">
        <v>0</v>
      </c>
      <c r="N3270">
        <v>0</v>
      </c>
      <c r="O3270">
        <v>0</v>
      </c>
      <c r="P3270">
        <v>0</v>
      </c>
      <c r="Q3270">
        <v>0</v>
      </c>
      <c r="R3270">
        <v>0</v>
      </c>
      <c r="S3270">
        <v>0</v>
      </c>
      <c r="T3270">
        <v>0</v>
      </c>
      <c r="U3270">
        <v>0</v>
      </c>
      <c r="W3270" s="429">
        <f t="shared" si="71"/>
        <v>0</v>
      </c>
      <c r="X3270" s="429">
        <f t="shared" si="71"/>
        <v>0</v>
      </c>
      <c r="Y3270" s="429">
        <f t="shared" si="71"/>
        <v>0</v>
      </c>
      <c r="Z3270" s="429">
        <f t="shared" si="71"/>
        <v>0</v>
      </c>
      <c r="AA3270" s="429" t="s">
        <v>1296</v>
      </c>
    </row>
    <row r="3271" spans="1:27" x14ac:dyDescent="0.25">
      <c r="A3271" t="s">
        <v>149</v>
      </c>
      <c r="B3271" t="s">
        <v>1251</v>
      </c>
      <c r="C3271" t="s">
        <v>1538</v>
      </c>
      <c r="D3271" t="s">
        <v>1504</v>
      </c>
      <c r="E3271" t="s">
        <v>1326</v>
      </c>
      <c r="F3271" t="s">
        <v>1292</v>
      </c>
      <c r="G3271">
        <v>35</v>
      </c>
      <c r="H3271">
        <v>35021</v>
      </c>
      <c r="I3271" t="s">
        <v>1539</v>
      </c>
      <c r="J3271">
        <v>2310121401</v>
      </c>
      <c r="K3271" t="s">
        <v>1536</v>
      </c>
      <c r="L3271">
        <v>0</v>
      </c>
      <c r="M3271">
        <v>0</v>
      </c>
      <c r="N3271">
        <v>0</v>
      </c>
      <c r="O3271">
        <v>0</v>
      </c>
      <c r="P3271">
        <v>0</v>
      </c>
      <c r="Q3271">
        <v>0</v>
      </c>
      <c r="R3271">
        <v>0</v>
      </c>
      <c r="S3271">
        <v>0</v>
      </c>
      <c r="T3271">
        <v>0</v>
      </c>
      <c r="U3271">
        <v>0</v>
      </c>
      <c r="W3271" s="429">
        <f t="shared" si="71"/>
        <v>0</v>
      </c>
      <c r="X3271" s="429">
        <f t="shared" si="71"/>
        <v>0</v>
      </c>
      <c r="Y3271" s="429">
        <f t="shared" si="71"/>
        <v>0</v>
      </c>
      <c r="Z3271" s="429">
        <f t="shared" si="71"/>
        <v>0</v>
      </c>
      <c r="AA3271" s="429" t="s">
        <v>1295</v>
      </c>
    </row>
    <row r="3272" spans="1:27" x14ac:dyDescent="0.25">
      <c r="A3272" t="s">
        <v>149</v>
      </c>
      <c r="B3272" t="s">
        <v>1251</v>
      </c>
      <c r="C3272" t="s">
        <v>1538</v>
      </c>
      <c r="D3272" t="s">
        <v>1504</v>
      </c>
      <c r="E3272" t="s">
        <v>1326</v>
      </c>
      <c r="F3272" t="s">
        <v>1292</v>
      </c>
      <c r="G3272">
        <v>35</v>
      </c>
      <c r="H3272">
        <v>35021</v>
      </c>
      <c r="I3272" t="s">
        <v>1539</v>
      </c>
      <c r="J3272">
        <v>2310121700</v>
      </c>
      <c r="K3272" t="s">
        <v>1537</v>
      </c>
      <c r="L3272">
        <v>0</v>
      </c>
      <c r="M3272">
        <v>0</v>
      </c>
      <c r="N3272">
        <v>0</v>
      </c>
      <c r="O3272">
        <v>0</v>
      </c>
      <c r="P3272">
        <v>0</v>
      </c>
      <c r="Q3272">
        <v>0</v>
      </c>
      <c r="R3272">
        <v>0</v>
      </c>
      <c r="S3272">
        <v>0</v>
      </c>
      <c r="T3272">
        <v>0</v>
      </c>
      <c r="U3272">
        <v>0</v>
      </c>
      <c r="W3272" s="429">
        <f t="shared" si="71"/>
        <v>0</v>
      </c>
      <c r="X3272" s="429">
        <f t="shared" si="71"/>
        <v>0</v>
      </c>
      <c r="Y3272" s="429">
        <f t="shared" si="71"/>
        <v>0</v>
      </c>
      <c r="Z3272" s="429">
        <f t="shared" si="71"/>
        <v>0</v>
      </c>
      <c r="AA3272" s="429" t="s">
        <v>1296</v>
      </c>
    </row>
    <row r="3273" spans="1:27" x14ac:dyDescent="0.25">
      <c r="A3273" t="s">
        <v>149</v>
      </c>
      <c r="B3273" t="s">
        <v>1251</v>
      </c>
      <c r="C3273" t="s">
        <v>1538</v>
      </c>
      <c r="D3273" t="s">
        <v>1504</v>
      </c>
      <c r="E3273" t="s">
        <v>1326</v>
      </c>
      <c r="F3273" t="s">
        <v>1292</v>
      </c>
      <c r="G3273">
        <v>35</v>
      </c>
      <c r="H3273">
        <v>35059</v>
      </c>
      <c r="I3273" t="s">
        <v>1540</v>
      </c>
      <c r="J3273">
        <v>2310000220</v>
      </c>
      <c r="K3273" t="s">
        <v>1453</v>
      </c>
      <c r="L3273">
        <v>12.0967</v>
      </c>
      <c r="M3273">
        <v>0.73256899999999991</v>
      </c>
      <c r="N3273">
        <v>2.8868200000000002</v>
      </c>
      <c r="O3273">
        <v>2.3012500000000002E-2</v>
      </c>
      <c r="P3273">
        <v>0.47952499999999998</v>
      </c>
      <c r="Q3273">
        <v>0.46655799999999997</v>
      </c>
      <c r="R3273">
        <v>2886.5320151921187</v>
      </c>
      <c r="S3273">
        <v>8.2480746306128894E-2</v>
      </c>
      <c r="T3273">
        <v>9.0782193163962688E-2</v>
      </c>
      <c r="U3273">
        <v>2915.6471274126329</v>
      </c>
      <c r="W3273" s="429">
        <f t="shared" si="71"/>
        <v>2886.5320151921187</v>
      </c>
      <c r="X3273" s="429">
        <f t="shared" si="71"/>
        <v>8.2480746306128894E-2</v>
      </c>
      <c r="Y3273" s="429">
        <f t="shared" si="71"/>
        <v>9.0782193163962688E-2</v>
      </c>
      <c r="Z3273" s="429">
        <f t="shared" si="71"/>
        <v>2915.6471274126329</v>
      </c>
      <c r="AA3273" s="429" t="s">
        <v>1295</v>
      </c>
    </row>
    <row r="3274" spans="1:27" x14ac:dyDescent="0.25">
      <c r="A3274" t="s">
        <v>149</v>
      </c>
      <c r="B3274" t="s">
        <v>1251</v>
      </c>
      <c r="C3274" t="s">
        <v>1538</v>
      </c>
      <c r="D3274" t="s">
        <v>1504</v>
      </c>
      <c r="E3274" t="s">
        <v>1326</v>
      </c>
      <c r="F3274" t="s">
        <v>1292</v>
      </c>
      <c r="G3274">
        <v>35</v>
      </c>
      <c r="H3274">
        <v>35059</v>
      </c>
      <c r="I3274" t="s">
        <v>1540</v>
      </c>
      <c r="J3274">
        <v>2310000330</v>
      </c>
      <c r="K3274" t="s">
        <v>1329</v>
      </c>
      <c r="L3274">
        <v>0.86321800000000004</v>
      </c>
      <c r="M3274">
        <v>1.12561E-2</v>
      </c>
      <c r="N3274">
        <v>1.3347599999999999</v>
      </c>
      <c r="O3274">
        <v>2.2359999999999999E-4</v>
      </c>
      <c r="P3274">
        <v>7.3810799999999999E-3</v>
      </c>
      <c r="Q3274">
        <v>7.3810799999999999E-3</v>
      </c>
      <c r="R3274">
        <v>412.01310900599418</v>
      </c>
      <c r="S3274">
        <v>1.8383572370255838</v>
      </c>
      <c r="T3274">
        <v>2.1944283771665885E-4</v>
      </c>
      <c r="U3274">
        <v>458.03743389727333</v>
      </c>
      <c r="W3274" s="429">
        <f t="shared" si="71"/>
        <v>412.01310900599418</v>
      </c>
      <c r="X3274" s="429">
        <f t="shared" si="71"/>
        <v>1.8383572370255838</v>
      </c>
      <c r="Y3274" s="429">
        <f t="shared" si="71"/>
        <v>2.1944283771665885E-4</v>
      </c>
      <c r="Z3274" s="429">
        <f t="shared" si="71"/>
        <v>458.03743389727333</v>
      </c>
      <c r="AA3274" s="429" t="s">
        <v>1295</v>
      </c>
    </row>
    <row r="3275" spans="1:27" x14ac:dyDescent="0.25">
      <c r="A3275" t="s">
        <v>149</v>
      </c>
      <c r="B3275" t="s">
        <v>1251</v>
      </c>
      <c r="C3275" t="s">
        <v>1538</v>
      </c>
      <c r="D3275" t="s">
        <v>1504</v>
      </c>
      <c r="E3275" t="s">
        <v>1326</v>
      </c>
      <c r="F3275" t="s">
        <v>1292</v>
      </c>
      <c r="G3275">
        <v>35</v>
      </c>
      <c r="H3275">
        <v>35059</v>
      </c>
      <c r="I3275" t="s">
        <v>1540</v>
      </c>
      <c r="J3275">
        <v>2310000550</v>
      </c>
      <c r="K3275" t="s">
        <v>1506</v>
      </c>
      <c r="L3275">
        <v>0</v>
      </c>
      <c r="M3275">
        <v>0.114978</v>
      </c>
      <c r="N3275">
        <v>0</v>
      </c>
      <c r="O3275">
        <v>0</v>
      </c>
      <c r="P3275">
        <v>0</v>
      </c>
      <c r="Q3275">
        <v>0</v>
      </c>
      <c r="R3275">
        <v>2.0105442622950821E-2</v>
      </c>
      <c r="S3275">
        <v>0.41278986885245905</v>
      </c>
      <c r="T3275">
        <v>0</v>
      </c>
      <c r="U3275">
        <v>10.339852163934427</v>
      </c>
      <c r="W3275" s="429">
        <f t="shared" si="71"/>
        <v>2.0105442622950821E-2</v>
      </c>
      <c r="X3275" s="429">
        <f t="shared" si="71"/>
        <v>0.41278986885245905</v>
      </c>
      <c r="Y3275" s="429">
        <f t="shared" si="71"/>
        <v>0</v>
      </c>
      <c r="Z3275" s="429">
        <f t="shared" si="71"/>
        <v>10.339852163934427</v>
      </c>
      <c r="AA3275" s="429" t="s">
        <v>1296</v>
      </c>
    </row>
    <row r="3276" spans="1:27" x14ac:dyDescent="0.25">
      <c r="A3276" t="s">
        <v>149</v>
      </c>
      <c r="B3276" t="s">
        <v>1251</v>
      </c>
      <c r="C3276" t="s">
        <v>1538</v>
      </c>
      <c r="D3276" t="s">
        <v>1504</v>
      </c>
      <c r="E3276" t="s">
        <v>1326</v>
      </c>
      <c r="F3276" t="s">
        <v>1292</v>
      </c>
      <c r="G3276">
        <v>35</v>
      </c>
      <c r="H3276">
        <v>35059</v>
      </c>
      <c r="I3276" t="s">
        <v>1540</v>
      </c>
      <c r="J3276">
        <v>2310000660</v>
      </c>
      <c r="K3276" t="s">
        <v>1455</v>
      </c>
      <c r="L3276">
        <v>0</v>
      </c>
      <c r="M3276">
        <v>0</v>
      </c>
      <c r="N3276">
        <v>0</v>
      </c>
      <c r="O3276">
        <v>0</v>
      </c>
      <c r="P3276">
        <v>0</v>
      </c>
      <c r="Q3276">
        <v>0</v>
      </c>
      <c r="R3276">
        <v>0</v>
      </c>
      <c r="S3276">
        <v>0</v>
      </c>
      <c r="T3276">
        <v>0</v>
      </c>
      <c r="U3276">
        <v>0</v>
      </c>
      <c r="W3276" s="429">
        <f t="shared" si="71"/>
        <v>0</v>
      </c>
      <c r="X3276" s="429">
        <f t="shared" si="71"/>
        <v>0</v>
      </c>
      <c r="Y3276" s="429">
        <f t="shared" si="71"/>
        <v>0</v>
      </c>
      <c r="Z3276" s="429">
        <f t="shared" si="71"/>
        <v>0</v>
      </c>
      <c r="AA3276" s="429" t="s">
        <v>1295</v>
      </c>
    </row>
    <row r="3277" spans="1:27" x14ac:dyDescent="0.25">
      <c r="A3277" t="s">
        <v>149</v>
      </c>
      <c r="B3277" t="s">
        <v>1251</v>
      </c>
      <c r="C3277" t="s">
        <v>1538</v>
      </c>
      <c r="D3277" t="s">
        <v>1504</v>
      </c>
      <c r="E3277" t="s">
        <v>1326</v>
      </c>
      <c r="F3277" t="s">
        <v>1292</v>
      </c>
      <c r="G3277">
        <v>35</v>
      </c>
      <c r="H3277">
        <v>35059</v>
      </c>
      <c r="I3277" t="s">
        <v>1540</v>
      </c>
      <c r="J3277">
        <v>2310010100</v>
      </c>
      <c r="K3277" t="s">
        <v>1507</v>
      </c>
      <c r="L3277">
        <v>8.7794999999999998E-2</v>
      </c>
      <c r="M3277">
        <v>8.2967800000000001E-3</v>
      </c>
      <c r="N3277">
        <v>0.12671399999999999</v>
      </c>
      <c r="O3277">
        <v>0</v>
      </c>
      <c r="P3277">
        <v>1.14646E-2</v>
      </c>
      <c r="Q3277">
        <v>1.14646E-2</v>
      </c>
      <c r="R3277">
        <v>105.354</v>
      </c>
      <c r="S3277">
        <v>2.019285E-3</v>
      </c>
      <c r="T3277">
        <v>1.9314900000000001E-3</v>
      </c>
      <c r="U3277">
        <v>105.980066145</v>
      </c>
      <c r="W3277" s="429">
        <f t="shared" si="71"/>
        <v>105.354</v>
      </c>
      <c r="X3277" s="429">
        <f t="shared" si="71"/>
        <v>2.019285E-3</v>
      </c>
      <c r="Y3277" s="429">
        <f t="shared" si="71"/>
        <v>1.9314900000000001E-3</v>
      </c>
      <c r="Z3277" s="429">
        <f t="shared" si="71"/>
        <v>105.980066145</v>
      </c>
      <c r="AA3277" s="429" t="s">
        <v>1295</v>
      </c>
    </row>
    <row r="3278" spans="1:27" x14ac:dyDescent="0.25">
      <c r="A3278" t="s">
        <v>149</v>
      </c>
      <c r="B3278" t="s">
        <v>1251</v>
      </c>
      <c r="C3278" t="s">
        <v>1538</v>
      </c>
      <c r="D3278" t="s">
        <v>1504</v>
      </c>
      <c r="E3278" t="s">
        <v>1326</v>
      </c>
      <c r="F3278" t="s">
        <v>1292</v>
      </c>
      <c r="G3278">
        <v>35</v>
      </c>
      <c r="H3278">
        <v>35059</v>
      </c>
      <c r="I3278" t="s">
        <v>1540</v>
      </c>
      <c r="J3278">
        <v>2310010200</v>
      </c>
      <c r="K3278" t="s">
        <v>1508</v>
      </c>
      <c r="L3278">
        <v>6.7304799999999996E-3</v>
      </c>
      <c r="M3278">
        <v>3.4791799999999999</v>
      </c>
      <c r="N3278">
        <v>3.55754E-2</v>
      </c>
      <c r="O3278">
        <v>0.13262099999999999</v>
      </c>
      <c r="P3278">
        <v>0</v>
      </c>
      <c r="Q3278">
        <v>0</v>
      </c>
      <c r="R3278">
        <v>0</v>
      </c>
      <c r="S3278">
        <v>0.48689106175599994</v>
      </c>
      <c r="T3278">
        <v>0</v>
      </c>
      <c r="U3278">
        <v>12.172276543899999</v>
      </c>
      <c r="W3278" s="429">
        <f t="shared" si="71"/>
        <v>0</v>
      </c>
      <c r="X3278" s="429">
        <f t="shared" si="71"/>
        <v>0.48689106175599994</v>
      </c>
      <c r="Y3278" s="429">
        <f t="shared" si="71"/>
        <v>0</v>
      </c>
      <c r="Z3278" s="429">
        <f t="shared" si="71"/>
        <v>12.172276543899999</v>
      </c>
      <c r="AA3278" s="429" t="s">
        <v>1296</v>
      </c>
    </row>
    <row r="3279" spans="1:27" x14ac:dyDescent="0.25">
      <c r="A3279" t="s">
        <v>149</v>
      </c>
      <c r="B3279" t="s">
        <v>1251</v>
      </c>
      <c r="C3279" t="s">
        <v>1538</v>
      </c>
      <c r="D3279" t="s">
        <v>1504</v>
      </c>
      <c r="E3279" t="s">
        <v>1326</v>
      </c>
      <c r="F3279" t="s">
        <v>1292</v>
      </c>
      <c r="G3279">
        <v>35</v>
      </c>
      <c r="H3279">
        <v>35059</v>
      </c>
      <c r="I3279" t="s">
        <v>1540</v>
      </c>
      <c r="J3279">
        <v>2310010300</v>
      </c>
      <c r="K3279" t="s">
        <v>1509</v>
      </c>
      <c r="L3279">
        <v>0</v>
      </c>
      <c r="M3279">
        <v>2.3521200000000002</v>
      </c>
      <c r="N3279">
        <v>0</v>
      </c>
      <c r="O3279">
        <v>0</v>
      </c>
      <c r="P3279">
        <v>0</v>
      </c>
      <c r="Q3279">
        <v>0</v>
      </c>
      <c r="R3279">
        <v>0.26854914664261742</v>
      </c>
      <c r="S3279">
        <v>4.1642167689483403</v>
      </c>
      <c r="T3279">
        <v>0</v>
      </c>
      <c r="U3279">
        <v>104.37396837035112</v>
      </c>
      <c r="W3279" s="429">
        <f t="shared" si="71"/>
        <v>0.26854914664261742</v>
      </c>
      <c r="X3279" s="429">
        <f t="shared" si="71"/>
        <v>4.1642167689483403</v>
      </c>
      <c r="Y3279" s="429">
        <f t="shared" si="71"/>
        <v>0</v>
      </c>
      <c r="Z3279" s="429">
        <f t="shared" si="71"/>
        <v>104.37396837035112</v>
      </c>
      <c r="AA3279" s="429" t="s">
        <v>1295</v>
      </c>
    </row>
    <row r="3280" spans="1:27" x14ac:dyDescent="0.25">
      <c r="A3280" t="s">
        <v>149</v>
      </c>
      <c r="B3280" t="s">
        <v>1251</v>
      </c>
      <c r="C3280" t="s">
        <v>1538</v>
      </c>
      <c r="D3280" t="s">
        <v>1504</v>
      </c>
      <c r="E3280" t="s">
        <v>1326</v>
      </c>
      <c r="F3280" t="s">
        <v>1292</v>
      </c>
      <c r="G3280">
        <v>35</v>
      </c>
      <c r="H3280">
        <v>35059</v>
      </c>
      <c r="I3280" t="s">
        <v>1540</v>
      </c>
      <c r="J3280">
        <v>2310011000</v>
      </c>
      <c r="K3280" t="s">
        <v>1510</v>
      </c>
      <c r="L3280">
        <v>2.11499E-4</v>
      </c>
      <c r="M3280">
        <v>0.37004999999999999</v>
      </c>
      <c r="N3280">
        <v>1.1179199999999999E-3</v>
      </c>
      <c r="O3280">
        <v>2.6485200000000001E-3</v>
      </c>
      <c r="P3280">
        <v>0</v>
      </c>
      <c r="Q3280">
        <v>0</v>
      </c>
      <c r="R3280">
        <v>4.2249805160918898E-2</v>
      </c>
      <c r="S3280">
        <v>0.65514022046040721</v>
      </c>
      <c r="T3280">
        <v>0</v>
      </c>
      <c r="U3280">
        <v>16.420755316671098</v>
      </c>
      <c r="W3280" s="429">
        <f t="shared" si="71"/>
        <v>4.2249805160918898E-2</v>
      </c>
      <c r="X3280" s="429">
        <f t="shared" si="71"/>
        <v>0.65514022046040721</v>
      </c>
      <c r="Y3280" s="429">
        <f t="shared" si="71"/>
        <v>0</v>
      </c>
      <c r="Z3280" s="429">
        <f t="shared" si="71"/>
        <v>16.420755316671098</v>
      </c>
      <c r="AA3280" s="429" t="s">
        <v>1296</v>
      </c>
    </row>
    <row r="3281" spans="1:27" x14ac:dyDescent="0.25">
      <c r="A3281" t="s">
        <v>149</v>
      </c>
      <c r="B3281" t="s">
        <v>1251</v>
      </c>
      <c r="C3281" t="s">
        <v>1538</v>
      </c>
      <c r="D3281" t="s">
        <v>1504</v>
      </c>
      <c r="E3281" t="s">
        <v>1326</v>
      </c>
      <c r="F3281" t="s">
        <v>1292</v>
      </c>
      <c r="G3281">
        <v>35</v>
      </c>
      <c r="H3281">
        <v>35059</v>
      </c>
      <c r="I3281" t="s">
        <v>1540</v>
      </c>
      <c r="J3281">
        <v>2310011201</v>
      </c>
      <c r="K3281" t="s">
        <v>1511</v>
      </c>
      <c r="L3281">
        <v>0</v>
      </c>
      <c r="M3281">
        <v>3.3023599999999998E-3</v>
      </c>
      <c r="N3281">
        <v>0</v>
      </c>
      <c r="O3281">
        <v>0</v>
      </c>
      <c r="P3281">
        <v>0</v>
      </c>
      <c r="Q3281">
        <v>0</v>
      </c>
      <c r="R3281">
        <v>1.7069683334241155E-3</v>
      </c>
      <c r="S3281">
        <v>7.5680368354540844E-4</v>
      </c>
      <c r="T3281">
        <v>0</v>
      </c>
      <c r="U3281">
        <v>2.0627060422059324E-2</v>
      </c>
      <c r="W3281" s="429">
        <f t="shared" si="71"/>
        <v>1.7069683334241155E-3</v>
      </c>
      <c r="X3281" s="429">
        <f t="shared" si="71"/>
        <v>7.5680368354540844E-4</v>
      </c>
      <c r="Y3281" s="429">
        <f t="shared" si="71"/>
        <v>0</v>
      </c>
      <c r="Z3281" s="429">
        <f t="shared" si="71"/>
        <v>2.0627060422059324E-2</v>
      </c>
      <c r="AA3281" s="429" t="s">
        <v>1296</v>
      </c>
    </row>
    <row r="3282" spans="1:27" x14ac:dyDescent="0.25">
      <c r="A3282" t="s">
        <v>149</v>
      </c>
      <c r="B3282" t="s">
        <v>1251</v>
      </c>
      <c r="C3282" t="s">
        <v>1538</v>
      </c>
      <c r="D3282" t="s">
        <v>1504</v>
      </c>
      <c r="E3282" t="s">
        <v>1326</v>
      </c>
      <c r="F3282" t="s">
        <v>1292</v>
      </c>
      <c r="G3282">
        <v>35</v>
      </c>
      <c r="H3282">
        <v>35059</v>
      </c>
      <c r="I3282" t="s">
        <v>1540</v>
      </c>
      <c r="J3282">
        <v>2310011501</v>
      </c>
      <c r="K3282" t="s">
        <v>1512</v>
      </c>
      <c r="L3282">
        <v>0</v>
      </c>
      <c r="M3282">
        <v>0.13571900000000001</v>
      </c>
      <c r="N3282">
        <v>0</v>
      </c>
      <c r="O3282">
        <v>0</v>
      </c>
      <c r="P3282">
        <v>0</v>
      </c>
      <c r="Q3282">
        <v>0</v>
      </c>
      <c r="R3282">
        <v>1.5495477115618841E-2</v>
      </c>
      <c r="S3282">
        <v>0.24027827477547903</v>
      </c>
      <c r="T3282">
        <v>0</v>
      </c>
      <c r="U3282">
        <v>6.0224523465025941</v>
      </c>
      <c r="W3282" s="429">
        <f t="shared" si="71"/>
        <v>1.5495477115618841E-2</v>
      </c>
      <c r="X3282" s="429">
        <f t="shared" si="71"/>
        <v>0.24027827477547903</v>
      </c>
      <c r="Y3282" s="429">
        <f t="shared" si="71"/>
        <v>0</v>
      </c>
      <c r="Z3282" s="429">
        <f t="shared" si="71"/>
        <v>6.0224523465025941</v>
      </c>
      <c r="AA3282" s="429" t="s">
        <v>1296</v>
      </c>
    </row>
    <row r="3283" spans="1:27" x14ac:dyDescent="0.25">
      <c r="A3283" t="s">
        <v>149</v>
      </c>
      <c r="B3283" t="s">
        <v>1251</v>
      </c>
      <c r="C3283" t="s">
        <v>1538</v>
      </c>
      <c r="D3283" t="s">
        <v>1504</v>
      </c>
      <c r="E3283" t="s">
        <v>1326</v>
      </c>
      <c r="F3283" t="s">
        <v>1292</v>
      </c>
      <c r="G3283">
        <v>35</v>
      </c>
      <c r="H3283">
        <v>35059</v>
      </c>
      <c r="I3283" t="s">
        <v>1540</v>
      </c>
      <c r="J3283">
        <v>2310011502</v>
      </c>
      <c r="K3283" t="s">
        <v>1513</v>
      </c>
      <c r="L3283">
        <v>0</v>
      </c>
      <c r="M3283">
        <v>3.3857099999999987E-2</v>
      </c>
      <c r="N3283">
        <v>0</v>
      </c>
      <c r="O3283">
        <v>0</v>
      </c>
      <c r="P3283">
        <v>0</v>
      </c>
      <c r="Q3283">
        <v>0</v>
      </c>
      <c r="R3283">
        <v>3.8655745934704682E-3</v>
      </c>
      <c r="S3283">
        <v>5.9940948407377501E-2</v>
      </c>
      <c r="T3283">
        <v>0</v>
      </c>
      <c r="U3283">
        <v>1.5023892847779079</v>
      </c>
      <c r="W3283" s="429">
        <f t="shared" si="71"/>
        <v>3.8655745934704682E-3</v>
      </c>
      <c r="X3283" s="429">
        <f t="shared" si="71"/>
        <v>5.9940948407377501E-2</v>
      </c>
      <c r="Y3283" s="429">
        <f t="shared" si="71"/>
        <v>0</v>
      </c>
      <c r="Z3283" s="429">
        <f t="shared" si="71"/>
        <v>1.5023892847779079</v>
      </c>
      <c r="AA3283" s="429" t="s">
        <v>1296</v>
      </c>
    </row>
    <row r="3284" spans="1:27" x14ac:dyDescent="0.25">
      <c r="A3284" t="s">
        <v>149</v>
      </c>
      <c r="B3284" t="s">
        <v>1251</v>
      </c>
      <c r="C3284" t="s">
        <v>1538</v>
      </c>
      <c r="D3284" t="s">
        <v>1504</v>
      </c>
      <c r="E3284" t="s">
        <v>1326</v>
      </c>
      <c r="F3284" t="s">
        <v>1292</v>
      </c>
      <c r="G3284">
        <v>35</v>
      </c>
      <c r="H3284">
        <v>35059</v>
      </c>
      <c r="I3284" t="s">
        <v>1540</v>
      </c>
      <c r="J3284">
        <v>2310011503</v>
      </c>
      <c r="K3284" t="s">
        <v>1514</v>
      </c>
      <c r="L3284">
        <v>0</v>
      </c>
      <c r="M3284">
        <v>6.1437100000000001E-2</v>
      </c>
      <c r="N3284">
        <v>0</v>
      </c>
      <c r="O3284">
        <v>0</v>
      </c>
      <c r="P3284">
        <v>0</v>
      </c>
      <c r="Q3284">
        <v>0</v>
      </c>
      <c r="R3284">
        <v>7.0144723811698161E-3</v>
      </c>
      <c r="S3284">
        <v>0.10876885620442667</v>
      </c>
      <c r="T3284">
        <v>0</v>
      </c>
      <c r="U3284">
        <v>2.7262358774918369</v>
      </c>
      <c r="W3284" s="429">
        <f t="shared" si="71"/>
        <v>7.0144723811698161E-3</v>
      </c>
      <c r="X3284" s="429">
        <f t="shared" si="71"/>
        <v>0.10876885620442667</v>
      </c>
      <c r="Y3284" s="429">
        <f t="shared" si="71"/>
        <v>0</v>
      </c>
      <c r="Z3284" s="429">
        <f t="shared" si="71"/>
        <v>2.7262358774918369</v>
      </c>
      <c r="AA3284" s="429" t="s">
        <v>1296</v>
      </c>
    </row>
    <row r="3285" spans="1:27" x14ac:dyDescent="0.25">
      <c r="A3285" t="s">
        <v>149</v>
      </c>
      <c r="B3285" t="s">
        <v>1251</v>
      </c>
      <c r="C3285" t="s">
        <v>1538</v>
      </c>
      <c r="D3285" t="s">
        <v>1504</v>
      </c>
      <c r="E3285" t="s">
        <v>1326</v>
      </c>
      <c r="F3285" t="s">
        <v>1292</v>
      </c>
      <c r="G3285">
        <v>35</v>
      </c>
      <c r="H3285">
        <v>35059</v>
      </c>
      <c r="I3285" t="s">
        <v>1540</v>
      </c>
      <c r="J3285">
        <v>2310011505</v>
      </c>
      <c r="K3285" t="s">
        <v>1515</v>
      </c>
      <c r="L3285">
        <v>0</v>
      </c>
      <c r="M3285">
        <v>0.52365399999999995</v>
      </c>
      <c r="N3285">
        <v>0</v>
      </c>
      <c r="O3285">
        <v>0</v>
      </c>
      <c r="P3285">
        <v>0</v>
      </c>
      <c r="Q3285">
        <v>0</v>
      </c>
      <c r="R3285">
        <v>5.9787270562723482E-2</v>
      </c>
      <c r="S3285">
        <v>0.92708227808397259</v>
      </c>
      <c r="T3285">
        <v>0</v>
      </c>
      <c r="U3285">
        <v>23.236844222662036</v>
      </c>
      <c r="W3285" s="429">
        <f t="shared" si="71"/>
        <v>5.9787270562723482E-2</v>
      </c>
      <c r="X3285" s="429">
        <f t="shared" si="71"/>
        <v>0.92708227808397259</v>
      </c>
      <c r="Y3285" s="429">
        <f t="shared" si="71"/>
        <v>0</v>
      </c>
      <c r="Z3285" s="429">
        <f t="shared" si="71"/>
        <v>23.236844222662036</v>
      </c>
      <c r="AA3285" s="429" t="s">
        <v>1296</v>
      </c>
    </row>
    <row r="3286" spans="1:27" x14ac:dyDescent="0.25">
      <c r="A3286" t="s">
        <v>149</v>
      </c>
      <c r="B3286" t="s">
        <v>1251</v>
      </c>
      <c r="C3286" t="s">
        <v>1538</v>
      </c>
      <c r="D3286" t="s">
        <v>1504</v>
      </c>
      <c r="E3286" t="s">
        <v>1326</v>
      </c>
      <c r="F3286" t="s">
        <v>1292</v>
      </c>
      <c r="G3286">
        <v>35</v>
      </c>
      <c r="H3286">
        <v>35059</v>
      </c>
      <c r="I3286" t="s">
        <v>1540</v>
      </c>
      <c r="J3286">
        <v>2310021010</v>
      </c>
      <c r="K3286" t="s">
        <v>1516</v>
      </c>
      <c r="L3286">
        <v>0</v>
      </c>
      <c r="M3286">
        <v>0</v>
      </c>
      <c r="N3286">
        <v>0</v>
      </c>
      <c r="O3286">
        <v>0</v>
      </c>
      <c r="P3286">
        <v>0</v>
      </c>
      <c r="Q3286">
        <v>0</v>
      </c>
      <c r="R3286">
        <v>0</v>
      </c>
      <c r="S3286">
        <v>0</v>
      </c>
      <c r="T3286">
        <v>0</v>
      </c>
      <c r="U3286">
        <v>0</v>
      </c>
      <c r="W3286" s="429">
        <f t="shared" si="71"/>
        <v>0</v>
      </c>
      <c r="X3286" s="429">
        <f t="shared" si="71"/>
        <v>0</v>
      </c>
      <c r="Y3286" s="429">
        <f t="shared" si="71"/>
        <v>0</v>
      </c>
      <c r="Z3286" s="429">
        <f t="shared" si="71"/>
        <v>0</v>
      </c>
      <c r="AA3286" s="429" t="s">
        <v>1296</v>
      </c>
    </row>
    <row r="3287" spans="1:27" x14ac:dyDescent="0.25">
      <c r="A3287" t="s">
        <v>149</v>
      </c>
      <c r="B3287" t="s">
        <v>1251</v>
      </c>
      <c r="C3287" t="s">
        <v>1538</v>
      </c>
      <c r="D3287" t="s">
        <v>1504</v>
      </c>
      <c r="E3287" t="s">
        <v>1326</v>
      </c>
      <c r="F3287" t="s">
        <v>1292</v>
      </c>
      <c r="G3287">
        <v>35</v>
      </c>
      <c r="H3287">
        <v>35059</v>
      </c>
      <c r="I3287" t="s">
        <v>1540</v>
      </c>
      <c r="J3287">
        <v>2310021030</v>
      </c>
      <c r="K3287" t="s">
        <v>1517</v>
      </c>
      <c r="L3287">
        <v>0</v>
      </c>
      <c r="M3287">
        <v>0</v>
      </c>
      <c r="N3287">
        <v>0</v>
      </c>
      <c r="O3287">
        <v>0</v>
      </c>
      <c r="P3287">
        <v>0</v>
      </c>
      <c r="Q3287">
        <v>0</v>
      </c>
      <c r="R3287">
        <v>0</v>
      </c>
      <c r="S3287">
        <v>0</v>
      </c>
      <c r="T3287">
        <v>0</v>
      </c>
      <c r="U3287">
        <v>0</v>
      </c>
      <c r="W3287" s="429">
        <f t="shared" si="71"/>
        <v>0</v>
      </c>
      <c r="X3287" s="429">
        <f t="shared" si="71"/>
        <v>0</v>
      </c>
      <c r="Y3287" s="429">
        <f t="shared" si="71"/>
        <v>0</v>
      </c>
      <c r="Z3287" s="429">
        <f t="shared" si="71"/>
        <v>0</v>
      </c>
      <c r="AA3287" s="429" t="s">
        <v>1296</v>
      </c>
    </row>
    <row r="3288" spans="1:27" x14ac:dyDescent="0.25">
      <c r="A3288" t="s">
        <v>149</v>
      </c>
      <c r="B3288" t="s">
        <v>1251</v>
      </c>
      <c r="C3288" t="s">
        <v>1538</v>
      </c>
      <c r="D3288" t="s">
        <v>1504</v>
      </c>
      <c r="E3288" t="s">
        <v>1326</v>
      </c>
      <c r="F3288" t="s">
        <v>1292</v>
      </c>
      <c r="G3288">
        <v>35</v>
      </c>
      <c r="H3288">
        <v>35059</v>
      </c>
      <c r="I3288" t="s">
        <v>1540</v>
      </c>
      <c r="J3288">
        <v>2310021100</v>
      </c>
      <c r="K3288" t="s">
        <v>1518</v>
      </c>
      <c r="L3288">
        <v>0</v>
      </c>
      <c r="M3288">
        <v>0</v>
      </c>
      <c r="N3288">
        <v>0</v>
      </c>
      <c r="O3288">
        <v>0</v>
      </c>
      <c r="P3288">
        <v>0</v>
      </c>
      <c r="Q3288">
        <v>0</v>
      </c>
      <c r="R3288">
        <v>0</v>
      </c>
      <c r="S3288">
        <v>0</v>
      </c>
      <c r="T3288">
        <v>0</v>
      </c>
      <c r="U3288">
        <v>0</v>
      </c>
      <c r="W3288" s="429">
        <f t="shared" si="71"/>
        <v>0</v>
      </c>
      <c r="X3288" s="429">
        <f t="shared" si="71"/>
        <v>0</v>
      </c>
      <c r="Y3288" s="429">
        <f t="shared" si="71"/>
        <v>0</v>
      </c>
      <c r="Z3288" s="429">
        <f t="shared" si="71"/>
        <v>0</v>
      </c>
      <c r="AA3288" s="429" t="s">
        <v>1295</v>
      </c>
    </row>
    <row r="3289" spans="1:27" x14ac:dyDescent="0.25">
      <c r="A3289" t="s">
        <v>149</v>
      </c>
      <c r="B3289" t="s">
        <v>1251</v>
      </c>
      <c r="C3289" t="s">
        <v>1538</v>
      </c>
      <c r="D3289" t="s">
        <v>1504</v>
      </c>
      <c r="E3289" t="s">
        <v>1326</v>
      </c>
      <c r="F3289" t="s">
        <v>1292</v>
      </c>
      <c r="G3289">
        <v>35</v>
      </c>
      <c r="H3289">
        <v>35059</v>
      </c>
      <c r="I3289" t="s">
        <v>1540</v>
      </c>
      <c r="J3289">
        <v>2310021102</v>
      </c>
      <c r="K3289" t="s">
        <v>1519</v>
      </c>
      <c r="L3289">
        <v>0</v>
      </c>
      <c r="M3289">
        <v>0</v>
      </c>
      <c r="N3289">
        <v>0</v>
      </c>
      <c r="O3289">
        <v>0</v>
      </c>
      <c r="P3289">
        <v>0</v>
      </c>
      <c r="Q3289">
        <v>0</v>
      </c>
      <c r="R3289">
        <v>0</v>
      </c>
      <c r="S3289">
        <v>0</v>
      </c>
      <c r="T3289">
        <v>0</v>
      </c>
      <c r="U3289">
        <v>0</v>
      </c>
      <c r="W3289" s="429">
        <f t="shared" si="71"/>
        <v>0</v>
      </c>
      <c r="X3289" s="429">
        <f t="shared" si="71"/>
        <v>0</v>
      </c>
      <c r="Y3289" s="429">
        <f t="shared" si="71"/>
        <v>0</v>
      </c>
      <c r="Z3289" s="429">
        <f t="shared" si="71"/>
        <v>0</v>
      </c>
      <c r="AA3289" s="429" t="s">
        <v>1295</v>
      </c>
    </row>
    <row r="3290" spans="1:27" x14ac:dyDescent="0.25">
      <c r="A3290" t="s">
        <v>149</v>
      </c>
      <c r="B3290" t="s">
        <v>1251</v>
      </c>
      <c r="C3290" t="s">
        <v>1538</v>
      </c>
      <c r="D3290" t="s">
        <v>1504</v>
      </c>
      <c r="E3290" t="s">
        <v>1326</v>
      </c>
      <c r="F3290" t="s">
        <v>1292</v>
      </c>
      <c r="G3290">
        <v>35</v>
      </c>
      <c r="H3290">
        <v>35059</v>
      </c>
      <c r="I3290" t="s">
        <v>1540</v>
      </c>
      <c r="J3290">
        <v>2310021202</v>
      </c>
      <c r="K3290" t="s">
        <v>1520</v>
      </c>
      <c r="L3290">
        <v>0</v>
      </c>
      <c r="M3290">
        <v>0</v>
      </c>
      <c r="N3290">
        <v>0</v>
      </c>
      <c r="O3290">
        <v>0</v>
      </c>
      <c r="P3290">
        <v>0</v>
      </c>
      <c r="Q3290">
        <v>0</v>
      </c>
      <c r="R3290">
        <v>0</v>
      </c>
      <c r="S3290">
        <v>0</v>
      </c>
      <c r="T3290">
        <v>0</v>
      </c>
      <c r="U3290">
        <v>0</v>
      </c>
      <c r="W3290" s="429">
        <f t="shared" si="71"/>
        <v>0</v>
      </c>
      <c r="X3290" s="429">
        <f t="shared" si="71"/>
        <v>0</v>
      </c>
      <c r="Y3290" s="429">
        <f t="shared" si="71"/>
        <v>0</v>
      </c>
      <c r="Z3290" s="429">
        <f t="shared" si="71"/>
        <v>0</v>
      </c>
      <c r="AA3290" s="429" t="s">
        <v>1295</v>
      </c>
    </row>
    <row r="3291" spans="1:27" x14ac:dyDescent="0.25">
      <c r="A3291" t="s">
        <v>149</v>
      </c>
      <c r="B3291" t="s">
        <v>1251</v>
      </c>
      <c r="C3291" t="s">
        <v>1538</v>
      </c>
      <c r="D3291" t="s">
        <v>1504</v>
      </c>
      <c r="E3291" t="s">
        <v>1326</v>
      </c>
      <c r="F3291" t="s">
        <v>1292</v>
      </c>
      <c r="G3291">
        <v>35</v>
      </c>
      <c r="H3291">
        <v>35059</v>
      </c>
      <c r="I3291" t="s">
        <v>1540</v>
      </c>
      <c r="J3291">
        <v>2310021251</v>
      </c>
      <c r="K3291" t="s">
        <v>1521</v>
      </c>
      <c r="L3291">
        <v>0</v>
      </c>
      <c r="M3291">
        <v>0</v>
      </c>
      <c r="N3291">
        <v>0</v>
      </c>
      <c r="O3291">
        <v>0</v>
      </c>
      <c r="P3291">
        <v>0</v>
      </c>
      <c r="Q3291">
        <v>0</v>
      </c>
      <c r="R3291">
        <v>0</v>
      </c>
      <c r="S3291">
        <v>0</v>
      </c>
      <c r="T3291">
        <v>0</v>
      </c>
      <c r="U3291">
        <v>0</v>
      </c>
      <c r="W3291" s="429">
        <f t="shared" si="71"/>
        <v>0</v>
      </c>
      <c r="X3291" s="429">
        <f t="shared" si="71"/>
        <v>0</v>
      </c>
      <c r="Y3291" s="429">
        <f t="shared" si="71"/>
        <v>0</v>
      </c>
      <c r="Z3291" s="429">
        <f t="shared" si="71"/>
        <v>0</v>
      </c>
      <c r="AA3291" s="429" t="s">
        <v>1295</v>
      </c>
    </row>
    <row r="3292" spans="1:27" x14ac:dyDescent="0.25">
      <c r="A3292" t="s">
        <v>149</v>
      </c>
      <c r="B3292" t="s">
        <v>1251</v>
      </c>
      <c r="C3292" t="s">
        <v>1538</v>
      </c>
      <c r="D3292" t="s">
        <v>1504</v>
      </c>
      <c r="E3292" t="s">
        <v>1326</v>
      </c>
      <c r="F3292" t="s">
        <v>1292</v>
      </c>
      <c r="G3292">
        <v>35</v>
      </c>
      <c r="H3292">
        <v>35059</v>
      </c>
      <c r="I3292" t="s">
        <v>1540</v>
      </c>
      <c r="J3292">
        <v>2310021300</v>
      </c>
      <c r="K3292" t="s">
        <v>1522</v>
      </c>
      <c r="L3292">
        <v>0</v>
      </c>
      <c r="M3292">
        <v>0</v>
      </c>
      <c r="N3292">
        <v>0</v>
      </c>
      <c r="O3292">
        <v>0</v>
      </c>
      <c r="P3292">
        <v>0</v>
      </c>
      <c r="Q3292">
        <v>0</v>
      </c>
      <c r="R3292">
        <v>0</v>
      </c>
      <c r="S3292">
        <v>0</v>
      </c>
      <c r="T3292">
        <v>0</v>
      </c>
      <c r="U3292">
        <v>0</v>
      </c>
      <c r="W3292" s="429">
        <f t="shared" si="71"/>
        <v>0</v>
      </c>
      <c r="X3292" s="429">
        <f t="shared" si="71"/>
        <v>0</v>
      </c>
      <c r="Y3292" s="429">
        <f t="shared" si="71"/>
        <v>0</v>
      </c>
      <c r="Z3292" s="429">
        <f t="shared" si="71"/>
        <v>0</v>
      </c>
      <c r="AA3292" s="429" t="s">
        <v>1295</v>
      </c>
    </row>
    <row r="3293" spans="1:27" x14ac:dyDescent="0.25">
      <c r="A3293" t="s">
        <v>149</v>
      </c>
      <c r="B3293" t="s">
        <v>1251</v>
      </c>
      <c r="C3293" t="s">
        <v>1538</v>
      </c>
      <c r="D3293" t="s">
        <v>1504</v>
      </c>
      <c r="E3293" t="s">
        <v>1326</v>
      </c>
      <c r="F3293" t="s">
        <v>1292</v>
      </c>
      <c r="G3293">
        <v>35</v>
      </c>
      <c r="H3293">
        <v>35059</v>
      </c>
      <c r="I3293" t="s">
        <v>1540</v>
      </c>
      <c r="J3293">
        <v>2310021302</v>
      </c>
      <c r="K3293" t="s">
        <v>1523</v>
      </c>
      <c r="L3293">
        <v>0</v>
      </c>
      <c r="M3293">
        <v>0</v>
      </c>
      <c r="N3293">
        <v>0</v>
      </c>
      <c r="O3293">
        <v>0</v>
      </c>
      <c r="P3293">
        <v>0</v>
      </c>
      <c r="Q3293">
        <v>0</v>
      </c>
      <c r="R3293">
        <v>0</v>
      </c>
      <c r="S3293">
        <v>0</v>
      </c>
      <c r="T3293">
        <v>0</v>
      </c>
      <c r="U3293">
        <v>0</v>
      </c>
      <c r="W3293" s="429">
        <f t="shared" si="71"/>
        <v>0</v>
      </c>
      <c r="X3293" s="429">
        <f t="shared" si="71"/>
        <v>0</v>
      </c>
      <c r="Y3293" s="429">
        <f t="shared" si="71"/>
        <v>0</v>
      </c>
      <c r="Z3293" s="429">
        <f t="shared" si="71"/>
        <v>0</v>
      </c>
      <c r="AA3293" s="429" t="s">
        <v>1295</v>
      </c>
    </row>
    <row r="3294" spans="1:27" x14ac:dyDescent="0.25">
      <c r="A3294" t="s">
        <v>149</v>
      </c>
      <c r="B3294" t="s">
        <v>1251</v>
      </c>
      <c r="C3294" t="s">
        <v>1538</v>
      </c>
      <c r="D3294" t="s">
        <v>1504</v>
      </c>
      <c r="E3294" t="s">
        <v>1326</v>
      </c>
      <c r="F3294" t="s">
        <v>1292</v>
      </c>
      <c r="G3294">
        <v>35</v>
      </c>
      <c r="H3294">
        <v>35059</v>
      </c>
      <c r="I3294" t="s">
        <v>1540</v>
      </c>
      <c r="J3294">
        <v>2310021351</v>
      </c>
      <c r="K3294" t="s">
        <v>1524</v>
      </c>
      <c r="L3294">
        <v>0</v>
      </c>
      <c r="M3294">
        <v>0</v>
      </c>
      <c r="N3294">
        <v>0</v>
      </c>
      <c r="O3294">
        <v>0</v>
      </c>
      <c r="P3294">
        <v>0</v>
      </c>
      <c r="Q3294">
        <v>0</v>
      </c>
      <c r="R3294">
        <v>0</v>
      </c>
      <c r="S3294">
        <v>0</v>
      </c>
      <c r="T3294">
        <v>0</v>
      </c>
      <c r="U3294">
        <v>0</v>
      </c>
      <c r="W3294" s="429">
        <f t="shared" si="71"/>
        <v>0</v>
      </c>
      <c r="X3294" s="429">
        <f t="shared" si="71"/>
        <v>0</v>
      </c>
      <c r="Y3294" s="429">
        <f t="shared" si="71"/>
        <v>0</v>
      </c>
      <c r="Z3294" s="429">
        <f t="shared" si="71"/>
        <v>0</v>
      </c>
      <c r="AA3294" s="429" t="s">
        <v>1295</v>
      </c>
    </row>
    <row r="3295" spans="1:27" x14ac:dyDescent="0.25">
      <c r="A3295" t="s">
        <v>149</v>
      </c>
      <c r="B3295" t="s">
        <v>1251</v>
      </c>
      <c r="C3295" t="s">
        <v>1538</v>
      </c>
      <c r="D3295" t="s">
        <v>1504</v>
      </c>
      <c r="E3295" t="s">
        <v>1326</v>
      </c>
      <c r="F3295" t="s">
        <v>1292</v>
      </c>
      <c r="G3295">
        <v>35</v>
      </c>
      <c r="H3295">
        <v>35059</v>
      </c>
      <c r="I3295" t="s">
        <v>1540</v>
      </c>
      <c r="J3295">
        <v>2310021400</v>
      </c>
      <c r="K3295" t="s">
        <v>1525</v>
      </c>
      <c r="L3295">
        <v>0</v>
      </c>
      <c r="M3295">
        <v>5.6411799999999998E-2</v>
      </c>
      <c r="N3295">
        <v>0</v>
      </c>
      <c r="O3295">
        <v>0</v>
      </c>
      <c r="P3295">
        <v>0</v>
      </c>
      <c r="Q3295">
        <v>0</v>
      </c>
      <c r="R3295">
        <v>9.8643584699453554E-3</v>
      </c>
      <c r="S3295">
        <v>0.20252760983606558</v>
      </c>
      <c r="T3295">
        <v>0</v>
      </c>
      <c r="U3295">
        <v>5.0730546043715847</v>
      </c>
      <c r="W3295" s="429">
        <f t="shared" si="71"/>
        <v>9.8643584699453554E-3</v>
      </c>
      <c r="X3295" s="429">
        <f t="shared" si="71"/>
        <v>0.20252760983606558</v>
      </c>
      <c r="Y3295" s="429">
        <f t="shared" si="71"/>
        <v>0</v>
      </c>
      <c r="Z3295" s="429">
        <f t="shared" si="71"/>
        <v>5.0730546043715847</v>
      </c>
      <c r="AA3295" s="429" t="s">
        <v>1295</v>
      </c>
    </row>
    <row r="3296" spans="1:27" x14ac:dyDescent="0.25">
      <c r="A3296" t="s">
        <v>149</v>
      </c>
      <c r="B3296" t="s">
        <v>1251</v>
      </c>
      <c r="C3296" t="s">
        <v>1538</v>
      </c>
      <c r="D3296" t="s">
        <v>1504</v>
      </c>
      <c r="E3296" t="s">
        <v>1326</v>
      </c>
      <c r="F3296" t="s">
        <v>1292</v>
      </c>
      <c r="G3296">
        <v>35</v>
      </c>
      <c r="H3296">
        <v>35059</v>
      </c>
      <c r="I3296" t="s">
        <v>1540</v>
      </c>
      <c r="J3296">
        <v>2310021501</v>
      </c>
      <c r="K3296" t="s">
        <v>1512</v>
      </c>
      <c r="L3296">
        <v>0</v>
      </c>
      <c r="M3296">
        <v>0</v>
      </c>
      <c r="N3296">
        <v>0</v>
      </c>
      <c r="O3296">
        <v>0</v>
      </c>
      <c r="P3296">
        <v>0</v>
      </c>
      <c r="Q3296">
        <v>0</v>
      </c>
      <c r="R3296">
        <v>0</v>
      </c>
      <c r="S3296">
        <v>0</v>
      </c>
      <c r="T3296">
        <v>0</v>
      </c>
      <c r="U3296">
        <v>0</v>
      </c>
      <c r="W3296" s="429">
        <f t="shared" si="71"/>
        <v>0</v>
      </c>
      <c r="X3296" s="429">
        <f t="shared" si="71"/>
        <v>0</v>
      </c>
      <c r="Y3296" s="429">
        <f t="shared" si="71"/>
        <v>0</v>
      </c>
      <c r="Z3296" s="429">
        <f t="shared" si="71"/>
        <v>0</v>
      </c>
      <c r="AA3296" s="429" t="s">
        <v>1296</v>
      </c>
    </row>
    <row r="3297" spans="1:27" x14ac:dyDescent="0.25">
      <c r="A3297" t="s">
        <v>149</v>
      </c>
      <c r="B3297" t="s">
        <v>1251</v>
      </c>
      <c r="C3297" t="s">
        <v>1538</v>
      </c>
      <c r="D3297" t="s">
        <v>1504</v>
      </c>
      <c r="E3297" t="s">
        <v>1326</v>
      </c>
      <c r="F3297" t="s">
        <v>1292</v>
      </c>
      <c r="G3297">
        <v>35</v>
      </c>
      <c r="H3297">
        <v>35059</v>
      </c>
      <c r="I3297" t="s">
        <v>1540</v>
      </c>
      <c r="J3297">
        <v>2310021502</v>
      </c>
      <c r="K3297" t="s">
        <v>1513</v>
      </c>
      <c r="L3297">
        <v>0</v>
      </c>
      <c r="M3297">
        <v>0</v>
      </c>
      <c r="N3297">
        <v>0</v>
      </c>
      <c r="O3297">
        <v>0</v>
      </c>
      <c r="P3297">
        <v>0</v>
      </c>
      <c r="Q3297">
        <v>0</v>
      </c>
      <c r="R3297">
        <v>0</v>
      </c>
      <c r="S3297">
        <v>0</v>
      </c>
      <c r="T3297">
        <v>0</v>
      </c>
      <c r="U3297">
        <v>0</v>
      </c>
      <c r="W3297" s="429">
        <f t="shared" si="71"/>
        <v>0</v>
      </c>
      <c r="X3297" s="429">
        <f t="shared" si="71"/>
        <v>0</v>
      </c>
      <c r="Y3297" s="429">
        <f t="shared" si="71"/>
        <v>0</v>
      </c>
      <c r="Z3297" s="429">
        <f t="shared" si="71"/>
        <v>0</v>
      </c>
      <c r="AA3297" s="429" t="s">
        <v>1296</v>
      </c>
    </row>
    <row r="3298" spans="1:27" x14ac:dyDescent="0.25">
      <c r="A3298" t="s">
        <v>149</v>
      </c>
      <c r="B3298" t="s">
        <v>1251</v>
      </c>
      <c r="C3298" t="s">
        <v>1538</v>
      </c>
      <c r="D3298" t="s">
        <v>1504</v>
      </c>
      <c r="E3298" t="s">
        <v>1326</v>
      </c>
      <c r="F3298" t="s">
        <v>1292</v>
      </c>
      <c r="G3298">
        <v>35</v>
      </c>
      <c r="H3298">
        <v>35059</v>
      </c>
      <c r="I3298" t="s">
        <v>1540</v>
      </c>
      <c r="J3298">
        <v>2310021503</v>
      </c>
      <c r="K3298" t="s">
        <v>1514</v>
      </c>
      <c r="L3298">
        <v>0</v>
      </c>
      <c r="M3298">
        <v>0</v>
      </c>
      <c r="N3298">
        <v>0</v>
      </c>
      <c r="O3298">
        <v>0</v>
      </c>
      <c r="P3298">
        <v>0</v>
      </c>
      <c r="Q3298">
        <v>0</v>
      </c>
      <c r="R3298">
        <v>0</v>
      </c>
      <c r="S3298">
        <v>0</v>
      </c>
      <c r="T3298">
        <v>0</v>
      </c>
      <c r="U3298">
        <v>0</v>
      </c>
      <c r="W3298" s="429">
        <f t="shared" si="71"/>
        <v>0</v>
      </c>
      <c r="X3298" s="429">
        <f t="shared" si="71"/>
        <v>0</v>
      </c>
      <c r="Y3298" s="429">
        <f t="shared" si="71"/>
        <v>0</v>
      </c>
      <c r="Z3298" s="429">
        <f t="shared" si="71"/>
        <v>0</v>
      </c>
      <c r="AA3298" s="429" t="s">
        <v>1296</v>
      </c>
    </row>
    <row r="3299" spans="1:27" x14ac:dyDescent="0.25">
      <c r="A3299" t="s">
        <v>149</v>
      </c>
      <c r="B3299" t="s">
        <v>1251</v>
      </c>
      <c r="C3299" t="s">
        <v>1538</v>
      </c>
      <c r="D3299" t="s">
        <v>1504</v>
      </c>
      <c r="E3299" t="s">
        <v>1326</v>
      </c>
      <c r="F3299" t="s">
        <v>1292</v>
      </c>
      <c r="G3299">
        <v>35</v>
      </c>
      <c r="H3299">
        <v>35059</v>
      </c>
      <c r="I3299" t="s">
        <v>1540</v>
      </c>
      <c r="J3299">
        <v>2310021505</v>
      </c>
      <c r="K3299" t="s">
        <v>1515</v>
      </c>
      <c r="L3299">
        <v>0</v>
      </c>
      <c r="M3299">
        <v>0</v>
      </c>
      <c r="N3299">
        <v>0</v>
      </c>
      <c r="O3299">
        <v>0</v>
      </c>
      <c r="P3299">
        <v>0</v>
      </c>
      <c r="Q3299">
        <v>0</v>
      </c>
      <c r="R3299">
        <v>0</v>
      </c>
      <c r="S3299">
        <v>0</v>
      </c>
      <c r="T3299">
        <v>0</v>
      </c>
      <c r="U3299">
        <v>0</v>
      </c>
      <c r="W3299" s="429">
        <f t="shared" si="71"/>
        <v>0</v>
      </c>
      <c r="X3299" s="429">
        <f t="shared" si="71"/>
        <v>0</v>
      </c>
      <c r="Y3299" s="429">
        <f t="shared" si="71"/>
        <v>0</v>
      </c>
      <c r="Z3299" s="429">
        <f t="shared" si="71"/>
        <v>0</v>
      </c>
      <c r="AA3299" s="429" t="s">
        <v>1296</v>
      </c>
    </row>
    <row r="3300" spans="1:27" x14ac:dyDescent="0.25">
      <c r="A3300" t="s">
        <v>149</v>
      </c>
      <c r="B3300" t="s">
        <v>1251</v>
      </c>
      <c r="C3300" t="s">
        <v>1538</v>
      </c>
      <c r="D3300" t="s">
        <v>1504</v>
      </c>
      <c r="E3300" t="s">
        <v>1326</v>
      </c>
      <c r="F3300" t="s">
        <v>1292</v>
      </c>
      <c r="G3300">
        <v>35</v>
      </c>
      <c r="H3300">
        <v>35059</v>
      </c>
      <c r="I3300" t="s">
        <v>1540</v>
      </c>
      <c r="J3300">
        <v>2310021506</v>
      </c>
      <c r="K3300" t="s">
        <v>1526</v>
      </c>
      <c r="L3300">
        <v>0</v>
      </c>
      <c r="M3300">
        <v>0</v>
      </c>
      <c r="N3300">
        <v>0</v>
      </c>
      <c r="O3300">
        <v>0</v>
      </c>
      <c r="P3300">
        <v>0</v>
      </c>
      <c r="Q3300">
        <v>0</v>
      </c>
      <c r="R3300">
        <v>0</v>
      </c>
      <c r="S3300">
        <v>0</v>
      </c>
      <c r="T3300">
        <v>0</v>
      </c>
      <c r="U3300">
        <v>0</v>
      </c>
      <c r="W3300" s="429">
        <f t="shared" si="71"/>
        <v>0</v>
      </c>
      <c r="X3300" s="429">
        <f t="shared" si="71"/>
        <v>0</v>
      </c>
      <c r="Y3300" s="429">
        <f t="shared" si="71"/>
        <v>0</v>
      </c>
      <c r="Z3300" s="429">
        <f t="shared" si="71"/>
        <v>0</v>
      </c>
      <c r="AA3300" s="429" t="s">
        <v>1296</v>
      </c>
    </row>
    <row r="3301" spans="1:27" x14ac:dyDescent="0.25">
      <c r="A3301" t="s">
        <v>149</v>
      </c>
      <c r="B3301" t="s">
        <v>1251</v>
      </c>
      <c r="C3301" t="s">
        <v>1538</v>
      </c>
      <c r="D3301" t="s">
        <v>1504</v>
      </c>
      <c r="E3301" t="s">
        <v>1326</v>
      </c>
      <c r="F3301" t="s">
        <v>1292</v>
      </c>
      <c r="G3301">
        <v>35</v>
      </c>
      <c r="H3301">
        <v>35059</v>
      </c>
      <c r="I3301" t="s">
        <v>1540</v>
      </c>
      <c r="J3301">
        <v>2310021603</v>
      </c>
      <c r="K3301" t="s">
        <v>1527</v>
      </c>
      <c r="L3301">
        <v>0</v>
      </c>
      <c r="M3301">
        <v>0</v>
      </c>
      <c r="N3301">
        <v>0</v>
      </c>
      <c r="O3301">
        <v>0</v>
      </c>
      <c r="P3301">
        <v>0</v>
      </c>
      <c r="Q3301">
        <v>0</v>
      </c>
      <c r="R3301">
        <v>0</v>
      </c>
      <c r="S3301">
        <v>0</v>
      </c>
      <c r="T3301">
        <v>0</v>
      </c>
      <c r="U3301">
        <v>0</v>
      </c>
      <c r="W3301" s="429">
        <f t="shared" si="71"/>
        <v>0</v>
      </c>
      <c r="X3301" s="429">
        <f t="shared" si="71"/>
        <v>0</v>
      </c>
      <c r="Y3301" s="429">
        <f t="shared" si="71"/>
        <v>0</v>
      </c>
      <c r="Z3301" s="429">
        <f t="shared" si="71"/>
        <v>0</v>
      </c>
      <c r="AA3301" s="429" t="s">
        <v>1296</v>
      </c>
    </row>
    <row r="3302" spans="1:27" x14ac:dyDescent="0.25">
      <c r="A3302" t="s">
        <v>149</v>
      </c>
      <c r="B3302" t="s">
        <v>1251</v>
      </c>
      <c r="C3302" t="s">
        <v>1538</v>
      </c>
      <c r="D3302" t="s">
        <v>1504</v>
      </c>
      <c r="E3302" t="s">
        <v>1326</v>
      </c>
      <c r="F3302" t="s">
        <v>1292</v>
      </c>
      <c r="G3302">
        <v>35</v>
      </c>
      <c r="H3302">
        <v>35059</v>
      </c>
      <c r="I3302" t="s">
        <v>1540</v>
      </c>
      <c r="J3302">
        <v>2310023010</v>
      </c>
      <c r="K3302" t="s">
        <v>1516</v>
      </c>
      <c r="L3302">
        <v>0</v>
      </c>
      <c r="M3302">
        <v>0</v>
      </c>
      <c r="N3302">
        <v>0</v>
      </c>
      <c r="O3302">
        <v>0</v>
      </c>
      <c r="P3302">
        <v>0</v>
      </c>
      <c r="Q3302">
        <v>0</v>
      </c>
      <c r="R3302">
        <v>0</v>
      </c>
      <c r="S3302">
        <v>0</v>
      </c>
      <c r="T3302">
        <v>0</v>
      </c>
      <c r="U3302">
        <v>0</v>
      </c>
      <c r="W3302" s="429">
        <f t="shared" si="71"/>
        <v>0</v>
      </c>
      <c r="X3302" s="429">
        <f t="shared" si="71"/>
        <v>0</v>
      </c>
      <c r="Y3302" s="429">
        <f t="shared" si="71"/>
        <v>0</v>
      </c>
      <c r="Z3302" s="429">
        <f t="shared" ref="W3302:Z3332" si="72">IFERROR(U3302*1,0)</f>
        <v>0</v>
      </c>
      <c r="AA3302" s="429" t="s">
        <v>1296</v>
      </c>
    </row>
    <row r="3303" spans="1:27" x14ac:dyDescent="0.25">
      <c r="A3303" t="s">
        <v>149</v>
      </c>
      <c r="B3303" t="s">
        <v>1251</v>
      </c>
      <c r="C3303" t="s">
        <v>1538</v>
      </c>
      <c r="D3303" t="s">
        <v>1504</v>
      </c>
      <c r="E3303" t="s">
        <v>1326</v>
      </c>
      <c r="F3303" t="s">
        <v>1292</v>
      </c>
      <c r="G3303">
        <v>35</v>
      </c>
      <c r="H3303">
        <v>35059</v>
      </c>
      <c r="I3303" t="s">
        <v>1540</v>
      </c>
      <c r="J3303">
        <v>2310023030</v>
      </c>
      <c r="K3303" t="s">
        <v>1517</v>
      </c>
      <c r="L3303">
        <v>0</v>
      </c>
      <c r="M3303">
        <v>0</v>
      </c>
      <c r="N3303">
        <v>0</v>
      </c>
      <c r="O3303">
        <v>0</v>
      </c>
      <c r="P3303">
        <v>0</v>
      </c>
      <c r="Q3303">
        <v>0</v>
      </c>
      <c r="R3303">
        <v>0</v>
      </c>
      <c r="S3303">
        <v>0</v>
      </c>
      <c r="T3303">
        <v>0</v>
      </c>
      <c r="U3303">
        <v>0</v>
      </c>
      <c r="W3303" s="429">
        <f t="shared" si="72"/>
        <v>0</v>
      </c>
      <c r="X3303" s="429">
        <f t="shared" si="72"/>
        <v>0</v>
      </c>
      <c r="Y3303" s="429">
        <f t="shared" si="72"/>
        <v>0</v>
      </c>
      <c r="Z3303" s="429">
        <f t="shared" si="72"/>
        <v>0</v>
      </c>
      <c r="AA3303" s="429" t="s">
        <v>1296</v>
      </c>
    </row>
    <row r="3304" spans="1:27" x14ac:dyDescent="0.25">
      <c r="A3304" t="s">
        <v>149</v>
      </c>
      <c r="B3304" t="s">
        <v>1251</v>
      </c>
      <c r="C3304" t="s">
        <v>1538</v>
      </c>
      <c r="D3304" t="s">
        <v>1504</v>
      </c>
      <c r="E3304" t="s">
        <v>1326</v>
      </c>
      <c r="F3304" t="s">
        <v>1292</v>
      </c>
      <c r="G3304">
        <v>35</v>
      </c>
      <c r="H3304">
        <v>35059</v>
      </c>
      <c r="I3304" t="s">
        <v>1540</v>
      </c>
      <c r="J3304">
        <v>2310023100</v>
      </c>
      <c r="K3304" t="s">
        <v>1528</v>
      </c>
      <c r="L3304">
        <v>0</v>
      </c>
      <c r="M3304">
        <v>0</v>
      </c>
      <c r="N3304">
        <v>0</v>
      </c>
      <c r="O3304">
        <v>0</v>
      </c>
      <c r="P3304">
        <v>0</v>
      </c>
      <c r="Q3304">
        <v>0</v>
      </c>
      <c r="R3304">
        <v>0</v>
      </c>
      <c r="S3304">
        <v>0</v>
      </c>
      <c r="T3304">
        <v>0</v>
      </c>
      <c r="U3304">
        <v>0</v>
      </c>
      <c r="W3304" s="429">
        <f t="shared" si="72"/>
        <v>0</v>
      </c>
      <c r="X3304" s="429">
        <f t="shared" si="72"/>
        <v>0</v>
      </c>
      <c r="Y3304" s="429">
        <f t="shared" si="72"/>
        <v>0</v>
      </c>
      <c r="Z3304" s="429">
        <f t="shared" si="72"/>
        <v>0</v>
      </c>
      <c r="AA3304" s="429" t="s">
        <v>1295</v>
      </c>
    </row>
    <row r="3305" spans="1:27" x14ac:dyDescent="0.25">
      <c r="A3305" t="s">
        <v>149</v>
      </c>
      <c r="B3305" t="s">
        <v>1251</v>
      </c>
      <c r="C3305" t="s">
        <v>1538</v>
      </c>
      <c r="D3305" t="s">
        <v>1504</v>
      </c>
      <c r="E3305" t="s">
        <v>1326</v>
      </c>
      <c r="F3305" t="s">
        <v>1292</v>
      </c>
      <c r="G3305">
        <v>35</v>
      </c>
      <c r="H3305">
        <v>35059</v>
      </c>
      <c r="I3305" t="s">
        <v>1540</v>
      </c>
      <c r="J3305">
        <v>2310023102</v>
      </c>
      <c r="K3305" t="s">
        <v>1529</v>
      </c>
      <c r="L3305">
        <v>0</v>
      </c>
      <c r="M3305">
        <v>0</v>
      </c>
      <c r="N3305">
        <v>0</v>
      </c>
      <c r="O3305">
        <v>0</v>
      </c>
      <c r="P3305">
        <v>0</v>
      </c>
      <c r="Q3305">
        <v>0</v>
      </c>
      <c r="R3305">
        <v>0</v>
      </c>
      <c r="S3305">
        <v>0</v>
      </c>
      <c r="T3305">
        <v>0</v>
      </c>
      <c r="U3305">
        <v>0</v>
      </c>
      <c r="W3305" s="429">
        <f t="shared" si="72"/>
        <v>0</v>
      </c>
      <c r="X3305" s="429">
        <f t="shared" si="72"/>
        <v>0</v>
      </c>
      <c r="Y3305" s="429">
        <f t="shared" si="72"/>
        <v>0</v>
      </c>
      <c r="Z3305" s="429">
        <f t="shared" si="72"/>
        <v>0</v>
      </c>
      <c r="AA3305" s="429" t="s">
        <v>1295</v>
      </c>
    </row>
    <row r="3306" spans="1:27" x14ac:dyDescent="0.25">
      <c r="A3306" t="s">
        <v>149</v>
      </c>
      <c r="B3306" t="s">
        <v>1251</v>
      </c>
      <c r="C3306" t="s">
        <v>1538</v>
      </c>
      <c r="D3306" t="s">
        <v>1504</v>
      </c>
      <c r="E3306" t="s">
        <v>1326</v>
      </c>
      <c r="F3306" t="s">
        <v>1292</v>
      </c>
      <c r="G3306">
        <v>35</v>
      </c>
      <c r="H3306">
        <v>35059</v>
      </c>
      <c r="I3306" t="s">
        <v>1540</v>
      </c>
      <c r="J3306">
        <v>2310023202</v>
      </c>
      <c r="K3306" t="s">
        <v>1530</v>
      </c>
      <c r="L3306">
        <v>0</v>
      </c>
      <c r="M3306">
        <v>0</v>
      </c>
      <c r="N3306">
        <v>0</v>
      </c>
      <c r="O3306">
        <v>0</v>
      </c>
      <c r="P3306">
        <v>0</v>
      </c>
      <c r="Q3306">
        <v>0</v>
      </c>
      <c r="R3306">
        <v>0</v>
      </c>
      <c r="S3306">
        <v>0</v>
      </c>
      <c r="T3306">
        <v>0</v>
      </c>
      <c r="U3306">
        <v>0</v>
      </c>
      <c r="W3306" s="429">
        <f t="shared" si="72"/>
        <v>0</v>
      </c>
      <c r="X3306" s="429">
        <f t="shared" si="72"/>
        <v>0</v>
      </c>
      <c r="Y3306" s="429">
        <f t="shared" si="72"/>
        <v>0</v>
      </c>
      <c r="Z3306" s="429">
        <f t="shared" si="72"/>
        <v>0</v>
      </c>
      <c r="AA3306" s="429" t="s">
        <v>1295</v>
      </c>
    </row>
    <row r="3307" spans="1:27" x14ac:dyDescent="0.25">
      <c r="A3307" t="s">
        <v>149</v>
      </c>
      <c r="B3307" t="s">
        <v>1251</v>
      </c>
      <c r="C3307" t="s">
        <v>1538</v>
      </c>
      <c r="D3307" t="s">
        <v>1504</v>
      </c>
      <c r="E3307" t="s">
        <v>1326</v>
      </c>
      <c r="F3307" t="s">
        <v>1292</v>
      </c>
      <c r="G3307">
        <v>35</v>
      </c>
      <c r="H3307">
        <v>35059</v>
      </c>
      <c r="I3307" t="s">
        <v>1540</v>
      </c>
      <c r="J3307">
        <v>2310023251</v>
      </c>
      <c r="K3307" t="s">
        <v>1521</v>
      </c>
      <c r="L3307">
        <v>0</v>
      </c>
      <c r="M3307">
        <v>0</v>
      </c>
      <c r="N3307">
        <v>0</v>
      </c>
      <c r="O3307">
        <v>0</v>
      </c>
      <c r="P3307">
        <v>0</v>
      </c>
      <c r="Q3307">
        <v>0</v>
      </c>
      <c r="R3307">
        <v>0</v>
      </c>
      <c r="S3307">
        <v>0</v>
      </c>
      <c r="T3307">
        <v>0</v>
      </c>
      <c r="U3307">
        <v>0</v>
      </c>
      <c r="W3307" s="429">
        <f t="shared" si="72"/>
        <v>0</v>
      </c>
      <c r="X3307" s="429">
        <f t="shared" si="72"/>
        <v>0</v>
      </c>
      <c r="Y3307" s="429">
        <f t="shared" si="72"/>
        <v>0</v>
      </c>
      <c r="Z3307" s="429">
        <f t="shared" si="72"/>
        <v>0</v>
      </c>
      <c r="AA3307" s="429" t="s">
        <v>1295</v>
      </c>
    </row>
    <row r="3308" spans="1:27" x14ac:dyDescent="0.25">
      <c r="A3308" t="s">
        <v>149</v>
      </c>
      <c r="B3308" t="s">
        <v>1251</v>
      </c>
      <c r="C3308" t="s">
        <v>1538</v>
      </c>
      <c r="D3308" t="s">
        <v>1504</v>
      </c>
      <c r="E3308" t="s">
        <v>1326</v>
      </c>
      <c r="F3308" t="s">
        <v>1292</v>
      </c>
      <c r="G3308">
        <v>35</v>
      </c>
      <c r="H3308">
        <v>35059</v>
      </c>
      <c r="I3308" t="s">
        <v>1540</v>
      </c>
      <c r="J3308">
        <v>2310023300</v>
      </c>
      <c r="K3308" t="s">
        <v>1457</v>
      </c>
      <c r="L3308">
        <v>0</v>
      </c>
      <c r="M3308">
        <v>0</v>
      </c>
      <c r="N3308">
        <v>0</v>
      </c>
      <c r="O3308">
        <v>0</v>
      </c>
      <c r="P3308">
        <v>0</v>
      </c>
      <c r="Q3308">
        <v>0</v>
      </c>
      <c r="R3308">
        <v>0</v>
      </c>
      <c r="S3308">
        <v>0</v>
      </c>
      <c r="T3308">
        <v>0</v>
      </c>
      <c r="U3308">
        <v>0</v>
      </c>
      <c r="W3308" s="429">
        <f t="shared" si="72"/>
        <v>0</v>
      </c>
      <c r="X3308" s="429">
        <f t="shared" si="72"/>
        <v>0</v>
      </c>
      <c r="Y3308" s="429">
        <f t="shared" si="72"/>
        <v>0</v>
      </c>
      <c r="Z3308" s="429">
        <f t="shared" si="72"/>
        <v>0</v>
      </c>
      <c r="AA3308" s="429" t="s">
        <v>1295</v>
      </c>
    </row>
    <row r="3309" spans="1:27" x14ac:dyDescent="0.25">
      <c r="A3309" t="s">
        <v>149</v>
      </c>
      <c r="B3309" t="s">
        <v>1251</v>
      </c>
      <c r="C3309" t="s">
        <v>1538</v>
      </c>
      <c r="D3309" t="s">
        <v>1504</v>
      </c>
      <c r="E3309" t="s">
        <v>1326</v>
      </c>
      <c r="F3309" t="s">
        <v>1292</v>
      </c>
      <c r="G3309">
        <v>35</v>
      </c>
      <c r="H3309">
        <v>35059</v>
      </c>
      <c r="I3309" t="s">
        <v>1540</v>
      </c>
      <c r="J3309">
        <v>2310023302</v>
      </c>
      <c r="K3309" t="s">
        <v>1531</v>
      </c>
      <c r="L3309">
        <v>0</v>
      </c>
      <c r="M3309">
        <v>0</v>
      </c>
      <c r="N3309">
        <v>0</v>
      </c>
      <c r="O3309">
        <v>0</v>
      </c>
      <c r="P3309">
        <v>0</v>
      </c>
      <c r="Q3309">
        <v>0</v>
      </c>
      <c r="R3309">
        <v>0</v>
      </c>
      <c r="S3309">
        <v>0</v>
      </c>
      <c r="T3309">
        <v>0</v>
      </c>
      <c r="U3309">
        <v>0</v>
      </c>
      <c r="W3309" s="429">
        <f t="shared" si="72"/>
        <v>0</v>
      </c>
      <c r="X3309" s="429">
        <f t="shared" si="72"/>
        <v>0</v>
      </c>
      <c r="Y3309" s="429">
        <f t="shared" si="72"/>
        <v>0</v>
      </c>
      <c r="Z3309" s="429">
        <f t="shared" si="72"/>
        <v>0</v>
      </c>
      <c r="AA3309" s="429" t="s">
        <v>1295</v>
      </c>
    </row>
    <row r="3310" spans="1:27" x14ac:dyDescent="0.25">
      <c r="A3310" t="s">
        <v>149</v>
      </c>
      <c r="B3310" t="s">
        <v>1251</v>
      </c>
      <c r="C3310" t="s">
        <v>1538</v>
      </c>
      <c r="D3310" t="s">
        <v>1504</v>
      </c>
      <c r="E3310" t="s">
        <v>1326</v>
      </c>
      <c r="F3310" t="s">
        <v>1292</v>
      </c>
      <c r="G3310">
        <v>35</v>
      </c>
      <c r="H3310">
        <v>35059</v>
      </c>
      <c r="I3310" t="s">
        <v>1540</v>
      </c>
      <c r="J3310">
        <v>2310023310</v>
      </c>
      <c r="K3310" t="s">
        <v>1454</v>
      </c>
      <c r="L3310">
        <v>0</v>
      </c>
      <c r="M3310">
        <v>0</v>
      </c>
      <c r="N3310">
        <v>0</v>
      </c>
      <c r="O3310">
        <v>0</v>
      </c>
      <c r="P3310">
        <v>0</v>
      </c>
      <c r="Q3310">
        <v>0</v>
      </c>
      <c r="R3310">
        <v>0</v>
      </c>
      <c r="S3310">
        <v>0</v>
      </c>
      <c r="T3310">
        <v>0</v>
      </c>
      <c r="U3310">
        <v>0</v>
      </c>
      <c r="W3310" s="429">
        <f t="shared" si="72"/>
        <v>0</v>
      </c>
      <c r="X3310" s="429">
        <f t="shared" si="72"/>
        <v>0</v>
      </c>
      <c r="Y3310" s="429">
        <f t="shared" si="72"/>
        <v>0</v>
      </c>
      <c r="Z3310" s="429">
        <f t="shared" si="72"/>
        <v>0</v>
      </c>
      <c r="AA3310" s="429" t="s">
        <v>1295</v>
      </c>
    </row>
    <row r="3311" spans="1:27" x14ac:dyDescent="0.25">
      <c r="A3311" t="s">
        <v>149</v>
      </c>
      <c r="B3311" t="s">
        <v>1251</v>
      </c>
      <c r="C3311" t="s">
        <v>1538</v>
      </c>
      <c r="D3311" t="s">
        <v>1504</v>
      </c>
      <c r="E3311" t="s">
        <v>1326</v>
      </c>
      <c r="F3311" t="s">
        <v>1292</v>
      </c>
      <c r="G3311">
        <v>35</v>
      </c>
      <c r="H3311">
        <v>35059</v>
      </c>
      <c r="I3311" t="s">
        <v>1540</v>
      </c>
      <c r="J3311">
        <v>2310023351</v>
      </c>
      <c r="K3311" t="s">
        <v>1524</v>
      </c>
      <c r="L3311">
        <v>0</v>
      </c>
      <c r="M3311">
        <v>0</v>
      </c>
      <c r="N3311">
        <v>0</v>
      </c>
      <c r="O3311">
        <v>0</v>
      </c>
      <c r="P3311">
        <v>0</v>
      </c>
      <c r="Q3311">
        <v>0</v>
      </c>
      <c r="R3311">
        <v>0</v>
      </c>
      <c r="S3311">
        <v>0</v>
      </c>
      <c r="T3311">
        <v>0</v>
      </c>
      <c r="U3311">
        <v>0</v>
      </c>
      <c r="W3311" s="429">
        <f t="shared" si="72"/>
        <v>0</v>
      </c>
      <c r="X3311" s="429">
        <f t="shared" si="72"/>
        <v>0</v>
      </c>
      <c r="Y3311" s="429">
        <f t="shared" si="72"/>
        <v>0</v>
      </c>
      <c r="Z3311" s="429">
        <f t="shared" si="72"/>
        <v>0</v>
      </c>
      <c r="AA3311" s="429" t="s">
        <v>1295</v>
      </c>
    </row>
    <row r="3312" spans="1:27" x14ac:dyDescent="0.25">
      <c r="A3312" t="s">
        <v>149</v>
      </c>
      <c r="B3312" t="s">
        <v>1251</v>
      </c>
      <c r="C3312" t="s">
        <v>1538</v>
      </c>
      <c r="D3312" t="s">
        <v>1504</v>
      </c>
      <c r="E3312" t="s">
        <v>1326</v>
      </c>
      <c r="F3312" t="s">
        <v>1292</v>
      </c>
      <c r="G3312">
        <v>35</v>
      </c>
      <c r="H3312">
        <v>35059</v>
      </c>
      <c r="I3312" t="s">
        <v>1540</v>
      </c>
      <c r="J3312">
        <v>2310023400</v>
      </c>
      <c r="K3312" t="s">
        <v>1452</v>
      </c>
      <c r="L3312">
        <v>0</v>
      </c>
      <c r="M3312">
        <v>0</v>
      </c>
      <c r="N3312">
        <v>0</v>
      </c>
      <c r="O3312">
        <v>0</v>
      </c>
      <c r="P3312">
        <v>0</v>
      </c>
      <c r="Q3312">
        <v>0</v>
      </c>
      <c r="R3312">
        <v>0</v>
      </c>
      <c r="S3312">
        <v>0</v>
      </c>
      <c r="T3312">
        <v>0</v>
      </c>
      <c r="U3312">
        <v>0</v>
      </c>
      <c r="W3312" s="429">
        <f t="shared" si="72"/>
        <v>0</v>
      </c>
      <c r="X3312" s="429">
        <f t="shared" si="72"/>
        <v>0</v>
      </c>
      <c r="Y3312" s="429">
        <f t="shared" si="72"/>
        <v>0</v>
      </c>
      <c r="Z3312" s="429">
        <f t="shared" si="72"/>
        <v>0</v>
      </c>
      <c r="AA3312" s="429" t="s">
        <v>1295</v>
      </c>
    </row>
    <row r="3313" spans="1:27" x14ac:dyDescent="0.25">
      <c r="A3313" t="s">
        <v>149</v>
      </c>
      <c r="B3313" t="s">
        <v>1251</v>
      </c>
      <c r="C3313" t="s">
        <v>1538</v>
      </c>
      <c r="D3313" t="s">
        <v>1504</v>
      </c>
      <c r="E3313" t="s">
        <v>1326</v>
      </c>
      <c r="F3313" t="s">
        <v>1292</v>
      </c>
      <c r="G3313">
        <v>35</v>
      </c>
      <c r="H3313">
        <v>35059</v>
      </c>
      <c r="I3313" t="s">
        <v>1540</v>
      </c>
      <c r="J3313">
        <v>2310023511</v>
      </c>
      <c r="K3313" t="s">
        <v>1512</v>
      </c>
      <c r="L3313">
        <v>0</v>
      </c>
      <c r="M3313">
        <v>0</v>
      </c>
      <c r="N3313">
        <v>0</v>
      </c>
      <c r="O3313">
        <v>0</v>
      </c>
      <c r="P3313">
        <v>0</v>
      </c>
      <c r="Q3313">
        <v>0</v>
      </c>
      <c r="R3313">
        <v>0</v>
      </c>
      <c r="S3313">
        <v>0</v>
      </c>
      <c r="T3313">
        <v>0</v>
      </c>
      <c r="U3313">
        <v>0</v>
      </c>
      <c r="W3313" s="429">
        <f t="shared" si="72"/>
        <v>0</v>
      </c>
      <c r="X3313" s="429">
        <f t="shared" si="72"/>
        <v>0</v>
      </c>
      <c r="Y3313" s="429">
        <f t="shared" si="72"/>
        <v>0</v>
      </c>
      <c r="Z3313" s="429">
        <f t="shared" si="72"/>
        <v>0</v>
      </c>
      <c r="AA3313" s="429" t="s">
        <v>1296</v>
      </c>
    </row>
    <row r="3314" spans="1:27" x14ac:dyDescent="0.25">
      <c r="A3314" t="s">
        <v>149</v>
      </c>
      <c r="B3314" t="s">
        <v>1251</v>
      </c>
      <c r="C3314" t="s">
        <v>1538</v>
      </c>
      <c r="D3314" t="s">
        <v>1504</v>
      </c>
      <c r="E3314" t="s">
        <v>1326</v>
      </c>
      <c r="F3314" t="s">
        <v>1292</v>
      </c>
      <c r="G3314">
        <v>35</v>
      </c>
      <c r="H3314">
        <v>35059</v>
      </c>
      <c r="I3314" t="s">
        <v>1540</v>
      </c>
      <c r="J3314">
        <v>2310023512</v>
      </c>
      <c r="K3314" t="s">
        <v>1513</v>
      </c>
      <c r="L3314">
        <v>0</v>
      </c>
      <c r="M3314">
        <v>0</v>
      </c>
      <c r="N3314">
        <v>0</v>
      </c>
      <c r="O3314">
        <v>0</v>
      </c>
      <c r="P3314">
        <v>0</v>
      </c>
      <c r="Q3314">
        <v>0</v>
      </c>
      <c r="R3314">
        <v>0</v>
      </c>
      <c r="S3314">
        <v>0</v>
      </c>
      <c r="T3314">
        <v>0</v>
      </c>
      <c r="U3314">
        <v>0</v>
      </c>
      <c r="W3314" s="429">
        <f t="shared" si="72"/>
        <v>0</v>
      </c>
      <c r="X3314" s="429">
        <f t="shared" si="72"/>
        <v>0</v>
      </c>
      <c r="Y3314" s="429">
        <f t="shared" si="72"/>
        <v>0</v>
      </c>
      <c r="Z3314" s="429">
        <f t="shared" si="72"/>
        <v>0</v>
      </c>
      <c r="AA3314" s="429" t="s">
        <v>1296</v>
      </c>
    </row>
    <row r="3315" spans="1:27" x14ac:dyDescent="0.25">
      <c r="A3315" t="s">
        <v>149</v>
      </c>
      <c r="B3315" t="s">
        <v>1251</v>
      </c>
      <c r="C3315" t="s">
        <v>1538</v>
      </c>
      <c r="D3315" t="s">
        <v>1504</v>
      </c>
      <c r="E3315" t="s">
        <v>1326</v>
      </c>
      <c r="F3315" t="s">
        <v>1292</v>
      </c>
      <c r="G3315">
        <v>35</v>
      </c>
      <c r="H3315">
        <v>35059</v>
      </c>
      <c r="I3315" t="s">
        <v>1540</v>
      </c>
      <c r="J3315">
        <v>2310023513</v>
      </c>
      <c r="K3315" t="s">
        <v>1514</v>
      </c>
      <c r="L3315">
        <v>0</v>
      </c>
      <c r="M3315">
        <v>0</v>
      </c>
      <c r="N3315">
        <v>0</v>
      </c>
      <c r="O3315">
        <v>0</v>
      </c>
      <c r="P3315">
        <v>0</v>
      </c>
      <c r="Q3315">
        <v>0</v>
      </c>
      <c r="R3315">
        <v>0</v>
      </c>
      <c r="S3315">
        <v>0</v>
      </c>
      <c r="T3315">
        <v>0</v>
      </c>
      <c r="U3315">
        <v>0</v>
      </c>
      <c r="W3315" s="429">
        <f t="shared" si="72"/>
        <v>0</v>
      </c>
      <c r="X3315" s="429">
        <f t="shared" si="72"/>
        <v>0</v>
      </c>
      <c r="Y3315" s="429">
        <f t="shared" si="72"/>
        <v>0</v>
      </c>
      <c r="Z3315" s="429">
        <f t="shared" si="72"/>
        <v>0</v>
      </c>
      <c r="AA3315" s="429" t="s">
        <v>1296</v>
      </c>
    </row>
    <row r="3316" spans="1:27" x14ac:dyDescent="0.25">
      <c r="A3316" t="s">
        <v>149</v>
      </c>
      <c r="B3316" t="s">
        <v>1251</v>
      </c>
      <c r="C3316" t="s">
        <v>1538</v>
      </c>
      <c r="D3316" t="s">
        <v>1504</v>
      </c>
      <c r="E3316" t="s">
        <v>1326</v>
      </c>
      <c r="F3316" t="s">
        <v>1292</v>
      </c>
      <c r="G3316">
        <v>35</v>
      </c>
      <c r="H3316">
        <v>35059</v>
      </c>
      <c r="I3316" t="s">
        <v>1540</v>
      </c>
      <c r="J3316">
        <v>2310023515</v>
      </c>
      <c r="K3316" t="s">
        <v>1515</v>
      </c>
      <c r="L3316">
        <v>0</v>
      </c>
      <c r="M3316">
        <v>0</v>
      </c>
      <c r="N3316">
        <v>0</v>
      </c>
      <c r="O3316">
        <v>0</v>
      </c>
      <c r="P3316">
        <v>0</v>
      </c>
      <c r="Q3316">
        <v>0</v>
      </c>
      <c r="R3316">
        <v>0</v>
      </c>
      <c r="S3316">
        <v>0</v>
      </c>
      <c r="T3316">
        <v>0</v>
      </c>
      <c r="U3316">
        <v>0</v>
      </c>
      <c r="W3316" s="429">
        <f t="shared" si="72"/>
        <v>0</v>
      </c>
      <c r="X3316" s="429">
        <f t="shared" si="72"/>
        <v>0</v>
      </c>
      <c r="Y3316" s="429">
        <f t="shared" si="72"/>
        <v>0</v>
      </c>
      <c r="Z3316" s="429">
        <f t="shared" si="72"/>
        <v>0</v>
      </c>
      <c r="AA3316" s="429" t="s">
        <v>1296</v>
      </c>
    </row>
    <row r="3317" spans="1:27" x14ac:dyDescent="0.25">
      <c r="A3317" t="s">
        <v>149</v>
      </c>
      <c r="B3317" t="s">
        <v>1251</v>
      </c>
      <c r="C3317" t="s">
        <v>1538</v>
      </c>
      <c r="D3317" t="s">
        <v>1504</v>
      </c>
      <c r="E3317" t="s">
        <v>1326</v>
      </c>
      <c r="F3317" t="s">
        <v>1292</v>
      </c>
      <c r="G3317">
        <v>35</v>
      </c>
      <c r="H3317">
        <v>35059</v>
      </c>
      <c r="I3317" t="s">
        <v>1540</v>
      </c>
      <c r="J3317">
        <v>2310023516</v>
      </c>
      <c r="K3317" t="s">
        <v>1526</v>
      </c>
      <c r="L3317">
        <v>0</v>
      </c>
      <c r="M3317">
        <v>0</v>
      </c>
      <c r="N3317">
        <v>0</v>
      </c>
      <c r="O3317">
        <v>0</v>
      </c>
      <c r="P3317">
        <v>0</v>
      </c>
      <c r="Q3317">
        <v>0</v>
      </c>
      <c r="R3317">
        <v>0</v>
      </c>
      <c r="S3317">
        <v>0</v>
      </c>
      <c r="T3317">
        <v>0</v>
      </c>
      <c r="U3317">
        <v>0</v>
      </c>
      <c r="W3317" s="429">
        <f t="shared" si="72"/>
        <v>0</v>
      </c>
      <c r="X3317" s="429">
        <f t="shared" si="72"/>
        <v>0</v>
      </c>
      <c r="Y3317" s="429">
        <f t="shared" si="72"/>
        <v>0</v>
      </c>
      <c r="Z3317" s="429">
        <f t="shared" si="72"/>
        <v>0</v>
      </c>
      <c r="AA3317" s="429" t="s">
        <v>1296</v>
      </c>
    </row>
    <row r="3318" spans="1:27" x14ac:dyDescent="0.25">
      <c r="A3318" t="s">
        <v>149</v>
      </c>
      <c r="B3318" t="s">
        <v>1251</v>
      </c>
      <c r="C3318" t="s">
        <v>1538</v>
      </c>
      <c r="D3318" t="s">
        <v>1504</v>
      </c>
      <c r="E3318" t="s">
        <v>1326</v>
      </c>
      <c r="F3318" t="s">
        <v>1292</v>
      </c>
      <c r="G3318">
        <v>35</v>
      </c>
      <c r="H3318">
        <v>35059</v>
      </c>
      <c r="I3318" t="s">
        <v>1540</v>
      </c>
      <c r="J3318">
        <v>2310023600</v>
      </c>
      <c r="K3318" t="s">
        <v>1532</v>
      </c>
      <c r="L3318">
        <v>0</v>
      </c>
      <c r="M3318">
        <v>0</v>
      </c>
      <c r="N3318">
        <v>0</v>
      </c>
      <c r="O3318">
        <v>0</v>
      </c>
      <c r="P3318">
        <v>0</v>
      </c>
      <c r="Q3318">
        <v>0</v>
      </c>
      <c r="R3318">
        <v>0</v>
      </c>
      <c r="S3318">
        <v>0</v>
      </c>
      <c r="T3318">
        <v>0</v>
      </c>
      <c r="U3318">
        <v>0</v>
      </c>
      <c r="W3318" s="429">
        <f t="shared" si="72"/>
        <v>0</v>
      </c>
      <c r="X3318" s="429">
        <f t="shared" si="72"/>
        <v>0</v>
      </c>
      <c r="Y3318" s="429">
        <f t="shared" si="72"/>
        <v>0</v>
      </c>
      <c r="Z3318" s="429">
        <f t="shared" si="72"/>
        <v>0</v>
      </c>
      <c r="AA3318" s="429" t="s">
        <v>1296</v>
      </c>
    </row>
    <row r="3319" spans="1:27" x14ac:dyDescent="0.25">
      <c r="A3319" t="s">
        <v>149</v>
      </c>
      <c r="B3319" t="s">
        <v>1251</v>
      </c>
      <c r="C3319" t="s">
        <v>1538</v>
      </c>
      <c r="D3319" t="s">
        <v>1504</v>
      </c>
      <c r="E3319" t="s">
        <v>1326</v>
      </c>
      <c r="F3319" t="s">
        <v>1292</v>
      </c>
      <c r="G3319">
        <v>35</v>
      </c>
      <c r="H3319">
        <v>35059</v>
      </c>
      <c r="I3319" t="s">
        <v>1540</v>
      </c>
      <c r="J3319">
        <v>2310023603</v>
      </c>
      <c r="K3319" t="s">
        <v>1533</v>
      </c>
      <c r="L3319">
        <v>0</v>
      </c>
      <c r="M3319">
        <v>0</v>
      </c>
      <c r="N3319">
        <v>0</v>
      </c>
      <c r="O3319">
        <v>0</v>
      </c>
      <c r="P3319">
        <v>0</v>
      </c>
      <c r="Q3319">
        <v>0</v>
      </c>
      <c r="R3319">
        <v>0</v>
      </c>
      <c r="S3319">
        <v>0</v>
      </c>
      <c r="T3319">
        <v>0</v>
      </c>
      <c r="U3319">
        <v>0</v>
      </c>
      <c r="W3319" s="429">
        <f t="shared" si="72"/>
        <v>0</v>
      </c>
      <c r="X3319" s="429">
        <f t="shared" si="72"/>
        <v>0</v>
      </c>
      <c r="Y3319" s="429">
        <f t="shared" si="72"/>
        <v>0</v>
      </c>
      <c r="Z3319" s="429">
        <f t="shared" si="72"/>
        <v>0</v>
      </c>
      <c r="AA3319" s="429" t="s">
        <v>1296</v>
      </c>
    </row>
    <row r="3320" spans="1:27" x14ac:dyDescent="0.25">
      <c r="A3320" t="s">
        <v>149</v>
      </c>
      <c r="B3320" t="s">
        <v>1251</v>
      </c>
      <c r="C3320" t="s">
        <v>1538</v>
      </c>
      <c r="D3320" t="s">
        <v>1504</v>
      </c>
      <c r="E3320" t="s">
        <v>1326</v>
      </c>
      <c r="F3320" t="s">
        <v>1292</v>
      </c>
      <c r="G3320">
        <v>35</v>
      </c>
      <c r="H3320">
        <v>35059</v>
      </c>
      <c r="I3320" t="s">
        <v>1540</v>
      </c>
      <c r="J3320">
        <v>2310023606</v>
      </c>
      <c r="K3320" t="s">
        <v>1502</v>
      </c>
      <c r="L3320">
        <v>0</v>
      </c>
      <c r="M3320">
        <v>0</v>
      </c>
      <c r="N3320">
        <v>0</v>
      </c>
      <c r="O3320">
        <v>0</v>
      </c>
      <c r="P3320">
        <v>0</v>
      </c>
      <c r="Q3320">
        <v>0</v>
      </c>
      <c r="R3320">
        <v>0</v>
      </c>
      <c r="S3320">
        <v>0</v>
      </c>
      <c r="T3320">
        <v>0</v>
      </c>
      <c r="U3320">
        <v>0</v>
      </c>
      <c r="W3320" s="429">
        <f t="shared" si="72"/>
        <v>0</v>
      </c>
      <c r="X3320" s="429">
        <f t="shared" si="72"/>
        <v>0</v>
      </c>
      <c r="Y3320" s="429">
        <f t="shared" si="72"/>
        <v>0</v>
      </c>
      <c r="Z3320" s="429">
        <f t="shared" si="72"/>
        <v>0</v>
      </c>
      <c r="AA3320" s="429" t="s">
        <v>1296</v>
      </c>
    </row>
    <row r="3321" spans="1:27" x14ac:dyDescent="0.25">
      <c r="A3321" t="s">
        <v>149</v>
      </c>
      <c r="B3321" t="s">
        <v>1251</v>
      </c>
      <c r="C3321" t="s">
        <v>1538</v>
      </c>
      <c r="D3321" t="s">
        <v>1504</v>
      </c>
      <c r="E3321" t="s">
        <v>1326</v>
      </c>
      <c r="F3321" t="s">
        <v>1292</v>
      </c>
      <c r="G3321">
        <v>35</v>
      </c>
      <c r="H3321">
        <v>35059</v>
      </c>
      <c r="I3321" t="s">
        <v>1540</v>
      </c>
      <c r="J3321">
        <v>2310111100</v>
      </c>
      <c r="K3321" t="s">
        <v>1502</v>
      </c>
      <c r="L3321">
        <v>0</v>
      </c>
      <c r="M3321">
        <v>11.6128</v>
      </c>
      <c r="N3321">
        <v>0</v>
      </c>
      <c r="O3321">
        <v>0</v>
      </c>
      <c r="P3321">
        <v>0</v>
      </c>
      <c r="Q3321">
        <v>0</v>
      </c>
      <c r="R3321">
        <v>1.3258709292601514</v>
      </c>
      <c r="S3321">
        <v>20.559417246757512</v>
      </c>
      <c r="T3321">
        <v>0</v>
      </c>
      <c r="U3321">
        <v>515.31130209819798</v>
      </c>
      <c r="W3321" s="429">
        <f t="shared" si="72"/>
        <v>1.3258709292601514</v>
      </c>
      <c r="X3321" s="429">
        <f t="shared" si="72"/>
        <v>20.559417246757512</v>
      </c>
      <c r="Y3321" s="429">
        <f t="shared" si="72"/>
        <v>0</v>
      </c>
      <c r="Z3321" s="429">
        <f t="shared" si="72"/>
        <v>515.31130209819798</v>
      </c>
      <c r="AA3321" s="429" t="s">
        <v>1296</v>
      </c>
    </row>
    <row r="3322" spans="1:27" x14ac:dyDescent="0.25">
      <c r="A3322" t="s">
        <v>149</v>
      </c>
      <c r="B3322" t="s">
        <v>1251</v>
      </c>
      <c r="C3322" t="s">
        <v>1538</v>
      </c>
      <c r="D3322" t="s">
        <v>1504</v>
      </c>
      <c r="E3322" t="s">
        <v>1326</v>
      </c>
      <c r="F3322" t="s">
        <v>1292</v>
      </c>
      <c r="G3322">
        <v>35</v>
      </c>
      <c r="H3322">
        <v>35059</v>
      </c>
      <c r="I3322" t="s">
        <v>1540</v>
      </c>
      <c r="J3322">
        <v>2310111401</v>
      </c>
      <c r="K3322" t="s">
        <v>1534</v>
      </c>
      <c r="L3322">
        <v>0</v>
      </c>
      <c r="M3322">
        <v>0.129777</v>
      </c>
      <c r="N3322">
        <v>0</v>
      </c>
      <c r="O3322">
        <v>0</v>
      </c>
      <c r="P3322">
        <v>0</v>
      </c>
      <c r="Q3322">
        <v>0</v>
      </c>
      <c r="R3322">
        <v>1.4817059760487966E-2</v>
      </c>
      <c r="S3322">
        <v>0.22975849855611477</v>
      </c>
      <c r="T3322">
        <v>0</v>
      </c>
      <c r="U3322">
        <v>5.7587795236633577</v>
      </c>
      <c r="W3322" s="429">
        <f t="shared" si="72"/>
        <v>1.4817059760487966E-2</v>
      </c>
      <c r="X3322" s="429">
        <f t="shared" si="72"/>
        <v>0.22975849855611477</v>
      </c>
      <c r="Y3322" s="429">
        <f t="shared" si="72"/>
        <v>0</v>
      </c>
      <c r="Z3322" s="429">
        <f t="shared" si="72"/>
        <v>5.7587795236633577</v>
      </c>
      <c r="AA3322" s="429" t="s">
        <v>1295</v>
      </c>
    </row>
    <row r="3323" spans="1:27" x14ac:dyDescent="0.25">
      <c r="A3323" t="s">
        <v>149</v>
      </c>
      <c r="B3323" t="s">
        <v>1251</v>
      </c>
      <c r="C3323" t="s">
        <v>1538</v>
      </c>
      <c r="D3323" t="s">
        <v>1504</v>
      </c>
      <c r="E3323" t="s">
        <v>1326</v>
      </c>
      <c r="F3323" t="s">
        <v>1292</v>
      </c>
      <c r="G3323">
        <v>35</v>
      </c>
      <c r="H3323">
        <v>35059</v>
      </c>
      <c r="I3323" t="s">
        <v>1540</v>
      </c>
      <c r="J3323">
        <v>2310111700</v>
      </c>
      <c r="K3323" t="s">
        <v>1535</v>
      </c>
      <c r="L3323">
        <v>0</v>
      </c>
      <c r="M3323">
        <v>0</v>
      </c>
      <c r="N3323">
        <v>0</v>
      </c>
      <c r="O3323">
        <v>0</v>
      </c>
      <c r="P3323">
        <v>0</v>
      </c>
      <c r="Q3323">
        <v>0</v>
      </c>
      <c r="R3323">
        <v>0</v>
      </c>
      <c r="S3323">
        <v>0</v>
      </c>
      <c r="T3323">
        <v>0</v>
      </c>
      <c r="U3323">
        <v>0</v>
      </c>
      <c r="W3323" s="429">
        <f t="shared" si="72"/>
        <v>0</v>
      </c>
      <c r="X3323" s="429">
        <f t="shared" si="72"/>
        <v>0</v>
      </c>
      <c r="Y3323" s="429">
        <f t="shared" si="72"/>
        <v>0</v>
      </c>
      <c r="Z3323" s="429">
        <f t="shared" si="72"/>
        <v>0</v>
      </c>
      <c r="AA3323" s="429" t="s">
        <v>1296</v>
      </c>
    </row>
    <row r="3324" spans="1:27" x14ac:dyDescent="0.25">
      <c r="A3324" t="s">
        <v>149</v>
      </c>
      <c r="B3324" t="s">
        <v>1251</v>
      </c>
      <c r="C3324" t="s">
        <v>1538</v>
      </c>
      <c r="D3324" t="s">
        <v>1504</v>
      </c>
      <c r="E3324" t="s">
        <v>1326</v>
      </c>
      <c r="F3324" t="s">
        <v>1292</v>
      </c>
      <c r="G3324">
        <v>35</v>
      </c>
      <c r="H3324">
        <v>35059</v>
      </c>
      <c r="I3324" t="s">
        <v>1540</v>
      </c>
      <c r="J3324">
        <v>2310121100</v>
      </c>
      <c r="K3324" t="s">
        <v>1502</v>
      </c>
      <c r="L3324">
        <v>0</v>
      </c>
      <c r="M3324">
        <v>0</v>
      </c>
      <c r="N3324">
        <v>0</v>
      </c>
      <c r="O3324">
        <v>0</v>
      </c>
      <c r="P3324">
        <v>0</v>
      </c>
      <c r="Q3324">
        <v>0</v>
      </c>
      <c r="R3324">
        <v>0</v>
      </c>
      <c r="S3324">
        <v>0</v>
      </c>
      <c r="T3324">
        <v>0</v>
      </c>
      <c r="U3324">
        <v>0</v>
      </c>
      <c r="W3324" s="429">
        <f t="shared" si="72"/>
        <v>0</v>
      </c>
      <c r="X3324" s="429">
        <f t="shared" si="72"/>
        <v>0</v>
      </c>
      <c r="Y3324" s="429">
        <f t="shared" si="72"/>
        <v>0</v>
      </c>
      <c r="Z3324" s="429">
        <f t="shared" si="72"/>
        <v>0</v>
      </c>
      <c r="AA3324" s="429" t="s">
        <v>1296</v>
      </c>
    </row>
    <row r="3325" spans="1:27" x14ac:dyDescent="0.25">
      <c r="A3325" t="s">
        <v>149</v>
      </c>
      <c r="B3325" t="s">
        <v>1251</v>
      </c>
      <c r="C3325" t="s">
        <v>1538</v>
      </c>
      <c r="D3325" t="s">
        <v>1504</v>
      </c>
      <c r="E3325" t="s">
        <v>1326</v>
      </c>
      <c r="F3325" t="s">
        <v>1292</v>
      </c>
      <c r="G3325">
        <v>35</v>
      </c>
      <c r="H3325">
        <v>35059</v>
      </c>
      <c r="I3325" t="s">
        <v>1540</v>
      </c>
      <c r="J3325">
        <v>2310121401</v>
      </c>
      <c r="K3325" t="s">
        <v>1536</v>
      </c>
      <c r="L3325">
        <v>0</v>
      </c>
      <c r="M3325">
        <v>0</v>
      </c>
      <c r="N3325">
        <v>0</v>
      </c>
      <c r="O3325">
        <v>0</v>
      </c>
      <c r="P3325">
        <v>0</v>
      </c>
      <c r="Q3325">
        <v>0</v>
      </c>
      <c r="R3325">
        <v>0</v>
      </c>
      <c r="S3325">
        <v>0</v>
      </c>
      <c r="T3325">
        <v>0</v>
      </c>
      <c r="U3325">
        <v>0</v>
      </c>
      <c r="W3325" s="429">
        <f t="shared" si="72"/>
        <v>0</v>
      </c>
      <c r="X3325" s="429">
        <f t="shared" si="72"/>
        <v>0</v>
      </c>
      <c r="Y3325" s="429">
        <f t="shared" si="72"/>
        <v>0</v>
      </c>
      <c r="Z3325" s="429">
        <f t="shared" si="72"/>
        <v>0</v>
      </c>
      <c r="AA3325" s="429" t="s">
        <v>1295</v>
      </c>
    </row>
    <row r="3326" spans="1:27" x14ac:dyDescent="0.25">
      <c r="A3326" t="s">
        <v>149</v>
      </c>
      <c r="B3326" t="s">
        <v>1251</v>
      </c>
      <c r="C3326" t="s">
        <v>1538</v>
      </c>
      <c r="D3326" t="s">
        <v>1504</v>
      </c>
      <c r="E3326" t="s">
        <v>1326</v>
      </c>
      <c r="F3326" t="s">
        <v>1292</v>
      </c>
      <c r="G3326">
        <v>35</v>
      </c>
      <c r="H3326">
        <v>35059</v>
      </c>
      <c r="I3326" t="s">
        <v>1540</v>
      </c>
      <c r="J3326">
        <v>2310121700</v>
      </c>
      <c r="K3326" t="s">
        <v>1537</v>
      </c>
      <c r="L3326">
        <v>0</v>
      </c>
      <c r="M3326">
        <v>0</v>
      </c>
      <c r="N3326">
        <v>0</v>
      </c>
      <c r="O3326">
        <v>0</v>
      </c>
      <c r="P3326">
        <v>0</v>
      </c>
      <c r="Q3326">
        <v>0</v>
      </c>
      <c r="R3326">
        <v>0</v>
      </c>
      <c r="S3326">
        <v>0</v>
      </c>
      <c r="T3326">
        <v>0</v>
      </c>
      <c r="U3326">
        <v>0</v>
      </c>
      <c r="W3326" s="429">
        <f t="shared" si="72"/>
        <v>0</v>
      </c>
      <c r="X3326" s="429">
        <f t="shared" si="72"/>
        <v>0</v>
      </c>
      <c r="Y3326" s="429">
        <f t="shared" si="72"/>
        <v>0</v>
      </c>
      <c r="Z3326" s="429">
        <f t="shared" si="72"/>
        <v>0</v>
      </c>
      <c r="AA3326" s="429" t="s">
        <v>1296</v>
      </c>
    </row>
    <row r="3327" spans="1:27" x14ac:dyDescent="0.25">
      <c r="A3327" t="s">
        <v>149</v>
      </c>
      <c r="B3327" t="s">
        <v>186</v>
      </c>
      <c r="C3327" t="s">
        <v>1459</v>
      </c>
      <c r="D3327" t="s">
        <v>1387</v>
      </c>
      <c r="E3327" t="s">
        <v>1501</v>
      </c>
      <c r="F3327" t="s">
        <v>1293</v>
      </c>
      <c r="G3327" t="s">
        <v>524</v>
      </c>
      <c r="H3327" t="s">
        <v>1461</v>
      </c>
      <c r="I3327" t="s">
        <v>534</v>
      </c>
      <c r="J3327">
        <v>40400250</v>
      </c>
      <c r="L3327">
        <v>0</v>
      </c>
      <c r="M3327">
        <v>0.10000000149011599</v>
      </c>
      <c r="N3327">
        <v>0</v>
      </c>
      <c r="O3327">
        <v>0</v>
      </c>
      <c r="P3327">
        <v>0</v>
      </c>
      <c r="Q3327">
        <v>0</v>
      </c>
      <c r="R3327">
        <v>0</v>
      </c>
      <c r="S3327">
        <v>0</v>
      </c>
      <c r="T3327">
        <v>0</v>
      </c>
      <c r="U3327">
        <v>0</v>
      </c>
      <c r="W3327" s="429">
        <f t="shared" si="72"/>
        <v>0</v>
      </c>
      <c r="X3327" s="429">
        <f t="shared" si="72"/>
        <v>0</v>
      </c>
      <c r="Y3327" s="429">
        <f t="shared" si="72"/>
        <v>0</v>
      </c>
      <c r="Z3327" s="429">
        <f t="shared" si="72"/>
        <v>0</v>
      </c>
      <c r="AA3327" s="429" t="s">
        <v>1295</v>
      </c>
    </row>
    <row r="3328" spans="1:27" x14ac:dyDescent="0.25">
      <c r="A3328" t="s">
        <v>149</v>
      </c>
      <c r="B3328" t="s">
        <v>186</v>
      </c>
      <c r="C3328" t="s">
        <v>1459</v>
      </c>
      <c r="D3328" t="s">
        <v>1387</v>
      </c>
      <c r="E3328" t="s">
        <v>1501</v>
      </c>
      <c r="F3328" t="s">
        <v>1293</v>
      </c>
      <c r="G3328" t="s">
        <v>524</v>
      </c>
      <c r="H3328" t="s">
        <v>1464</v>
      </c>
      <c r="I3328" t="s">
        <v>186</v>
      </c>
      <c r="J3328">
        <v>31088811</v>
      </c>
      <c r="L3328">
        <v>0</v>
      </c>
      <c r="M3328">
        <v>0.47280001640319802</v>
      </c>
      <c r="N3328">
        <v>0</v>
      </c>
      <c r="O3328">
        <v>0</v>
      </c>
      <c r="P3328">
        <v>0</v>
      </c>
      <c r="Q3328">
        <v>0</v>
      </c>
      <c r="R3328">
        <v>0</v>
      </c>
      <c r="S3328">
        <v>0</v>
      </c>
      <c r="T3328">
        <v>0</v>
      </c>
      <c r="U3328">
        <v>0</v>
      </c>
      <c r="W3328" s="429">
        <f t="shared" si="72"/>
        <v>0</v>
      </c>
      <c r="X3328" s="429">
        <f t="shared" si="72"/>
        <v>0</v>
      </c>
      <c r="Y3328" s="429">
        <f t="shared" si="72"/>
        <v>0</v>
      </c>
      <c r="Z3328" s="429">
        <f t="shared" si="72"/>
        <v>0</v>
      </c>
      <c r="AA3328" s="429" t="s">
        <v>1295</v>
      </c>
    </row>
    <row r="3329" spans="1:27" x14ac:dyDescent="0.25">
      <c r="A3329" t="s">
        <v>149</v>
      </c>
      <c r="B3329" t="s">
        <v>1246</v>
      </c>
      <c r="C3329" t="s">
        <v>1324</v>
      </c>
      <c r="D3329" t="s">
        <v>1387</v>
      </c>
      <c r="E3329" t="s">
        <v>1501</v>
      </c>
      <c r="F3329" t="s">
        <v>1293</v>
      </c>
      <c r="G3329" t="s">
        <v>524</v>
      </c>
      <c r="H3329" t="s">
        <v>1557</v>
      </c>
      <c r="I3329" t="s">
        <v>552</v>
      </c>
      <c r="J3329">
        <v>31088811</v>
      </c>
      <c r="L3329">
        <v>0</v>
      </c>
      <c r="M3329">
        <v>11.7150001525879</v>
      </c>
      <c r="N3329">
        <v>0</v>
      </c>
      <c r="O3329">
        <v>0</v>
      </c>
      <c r="P3329">
        <v>0</v>
      </c>
      <c r="Q3329">
        <v>0</v>
      </c>
      <c r="R3329">
        <v>0</v>
      </c>
      <c r="S3329">
        <v>0</v>
      </c>
      <c r="T3329">
        <v>0</v>
      </c>
      <c r="U3329">
        <v>0</v>
      </c>
      <c r="W3329" s="429">
        <f t="shared" si="72"/>
        <v>0</v>
      </c>
      <c r="X3329" s="429">
        <f t="shared" si="72"/>
        <v>0</v>
      </c>
      <c r="Y3329" s="429">
        <f t="shared" si="72"/>
        <v>0</v>
      </c>
      <c r="Z3329" s="429">
        <f t="shared" si="72"/>
        <v>0</v>
      </c>
      <c r="AA3329" s="429" t="s">
        <v>1295</v>
      </c>
    </row>
    <row r="3330" spans="1:27" x14ac:dyDescent="0.25">
      <c r="A3330" t="s">
        <v>149</v>
      </c>
      <c r="B3330" t="s">
        <v>1246</v>
      </c>
      <c r="C3330" t="s">
        <v>1324</v>
      </c>
      <c r="D3330" t="s">
        <v>1387</v>
      </c>
      <c r="E3330" t="s">
        <v>1501</v>
      </c>
      <c r="F3330" t="s">
        <v>1293</v>
      </c>
      <c r="G3330" t="s">
        <v>524</v>
      </c>
      <c r="H3330" t="s">
        <v>1557</v>
      </c>
      <c r="I3330" t="s">
        <v>552</v>
      </c>
      <c r="J3330">
        <v>31088811</v>
      </c>
      <c r="L3330">
        <v>0</v>
      </c>
      <c r="M3330">
        <v>0.30000001192092901</v>
      </c>
      <c r="N3330">
        <v>0</v>
      </c>
      <c r="O3330">
        <v>0</v>
      </c>
      <c r="P3330">
        <v>0</v>
      </c>
      <c r="Q3330">
        <v>0</v>
      </c>
      <c r="R3330">
        <v>0</v>
      </c>
      <c r="S3330">
        <v>0</v>
      </c>
      <c r="T3330">
        <v>0</v>
      </c>
      <c r="U3330">
        <v>0</v>
      </c>
      <c r="W3330" s="429">
        <f t="shared" si="72"/>
        <v>0</v>
      </c>
      <c r="X3330" s="429">
        <f t="shared" si="72"/>
        <v>0</v>
      </c>
      <c r="Y3330" s="429">
        <f t="shared" si="72"/>
        <v>0</v>
      </c>
      <c r="Z3330" s="429">
        <f t="shared" si="72"/>
        <v>0</v>
      </c>
      <c r="AA3330" s="429" t="s">
        <v>1295</v>
      </c>
    </row>
    <row r="3331" spans="1:27" x14ac:dyDescent="0.25">
      <c r="A3331" t="s">
        <v>149</v>
      </c>
      <c r="B3331" t="s">
        <v>1246</v>
      </c>
      <c r="C3331" t="s">
        <v>1324</v>
      </c>
      <c r="D3331" t="s">
        <v>1387</v>
      </c>
      <c r="E3331" t="s">
        <v>1501</v>
      </c>
      <c r="F3331" t="s">
        <v>1293</v>
      </c>
      <c r="G3331" t="s">
        <v>524</v>
      </c>
      <c r="H3331" t="s">
        <v>1557</v>
      </c>
      <c r="I3331" t="s">
        <v>552</v>
      </c>
      <c r="J3331">
        <v>31088811</v>
      </c>
      <c r="L3331">
        <v>0</v>
      </c>
      <c r="M3331">
        <v>0</v>
      </c>
      <c r="N3331">
        <v>0</v>
      </c>
      <c r="O3331">
        <v>0</v>
      </c>
      <c r="P3331">
        <v>1.9999999552965199E-2</v>
      </c>
      <c r="Q3331">
        <v>0</v>
      </c>
      <c r="R3331">
        <v>0</v>
      </c>
      <c r="S3331">
        <v>0</v>
      </c>
      <c r="T3331">
        <v>0</v>
      </c>
      <c r="U3331">
        <v>0</v>
      </c>
      <c r="W3331" s="429">
        <f t="shared" si="72"/>
        <v>0</v>
      </c>
      <c r="X3331" s="429">
        <f t="shared" si="72"/>
        <v>0</v>
      </c>
      <c r="Y3331" s="429">
        <f t="shared" si="72"/>
        <v>0</v>
      </c>
      <c r="Z3331" s="429">
        <f t="shared" si="72"/>
        <v>0</v>
      </c>
      <c r="AA3331" s="429" t="s">
        <v>1295</v>
      </c>
    </row>
    <row r="3332" spans="1:27" x14ac:dyDescent="0.25">
      <c r="A3332" t="s">
        <v>149</v>
      </c>
      <c r="B3332" t="s">
        <v>1246</v>
      </c>
      <c r="C3332" t="s">
        <v>1324</v>
      </c>
      <c r="D3332" t="s">
        <v>1387</v>
      </c>
      <c r="E3332" t="s">
        <v>1501</v>
      </c>
      <c r="F3332" t="s">
        <v>1293</v>
      </c>
      <c r="G3332" t="s">
        <v>524</v>
      </c>
      <c r="H3332" t="s">
        <v>1557</v>
      </c>
      <c r="I3332" t="s">
        <v>552</v>
      </c>
      <c r="J3332">
        <v>31088811</v>
      </c>
      <c r="L3332">
        <v>0</v>
      </c>
      <c r="M3332">
        <v>0</v>
      </c>
      <c r="N3332">
        <v>0</v>
      </c>
      <c r="O3332">
        <v>0</v>
      </c>
      <c r="P3332">
        <v>1</v>
      </c>
      <c r="Q3332">
        <v>1</v>
      </c>
      <c r="R3332">
        <v>0</v>
      </c>
      <c r="S3332">
        <v>0</v>
      </c>
      <c r="T3332">
        <v>0</v>
      </c>
      <c r="U3332">
        <v>0</v>
      </c>
      <c r="W3332" s="429">
        <f t="shared" si="72"/>
        <v>0</v>
      </c>
      <c r="X3332" s="429">
        <f t="shared" si="72"/>
        <v>0</v>
      </c>
      <c r="Y3332" s="429">
        <f t="shared" si="72"/>
        <v>0</v>
      </c>
      <c r="Z3332" s="429">
        <f t="shared" si="72"/>
        <v>0</v>
      </c>
      <c r="AA3332" s="429" t="s">
        <v>1295</v>
      </c>
    </row>
    <row r="3333" spans="1:27" x14ac:dyDescent="0.25">
      <c r="A3333" t="s">
        <v>149</v>
      </c>
      <c r="B3333" t="s">
        <v>1246</v>
      </c>
      <c r="C3333" t="s">
        <v>1324</v>
      </c>
      <c r="D3333" t="s">
        <v>1387</v>
      </c>
      <c r="E3333" t="s">
        <v>1501</v>
      </c>
      <c r="F3333" t="s">
        <v>1293</v>
      </c>
      <c r="G3333" t="s">
        <v>524</v>
      </c>
      <c r="H3333" t="s">
        <v>1557</v>
      </c>
      <c r="I3333" t="s">
        <v>552</v>
      </c>
      <c r="J3333">
        <v>31088811</v>
      </c>
      <c r="L3333">
        <v>0</v>
      </c>
      <c r="M3333">
        <v>0</v>
      </c>
      <c r="N3333">
        <v>0</v>
      </c>
      <c r="O3333">
        <v>0</v>
      </c>
      <c r="P3333">
        <v>0.13</v>
      </c>
      <c r="Q3333">
        <v>0.01</v>
      </c>
      <c r="R3333">
        <v>0</v>
      </c>
      <c r="S3333">
        <v>0</v>
      </c>
      <c r="T3333">
        <v>0</v>
      </c>
      <c r="U3333">
        <v>0</v>
      </c>
      <c r="W3333" s="429">
        <f t="shared" ref="W3333:Z3388" si="73">IFERROR(R3333*1,0)</f>
        <v>0</v>
      </c>
      <c r="X3333" s="429">
        <f t="shared" si="73"/>
        <v>0</v>
      </c>
      <c r="Y3333" s="429">
        <f t="shared" si="73"/>
        <v>0</v>
      </c>
      <c r="Z3333" s="429">
        <f t="shared" si="73"/>
        <v>0</v>
      </c>
      <c r="AA3333" s="429" t="s">
        <v>1295</v>
      </c>
    </row>
    <row r="3334" spans="1:27" x14ac:dyDescent="0.25">
      <c r="A3334" t="s">
        <v>149</v>
      </c>
      <c r="B3334" t="s">
        <v>1246</v>
      </c>
      <c r="C3334" t="s">
        <v>1324</v>
      </c>
      <c r="D3334" t="s">
        <v>1387</v>
      </c>
      <c r="E3334" t="s">
        <v>1501</v>
      </c>
      <c r="F3334" t="s">
        <v>1293</v>
      </c>
      <c r="G3334" t="s">
        <v>524</v>
      </c>
      <c r="H3334" t="s">
        <v>1557</v>
      </c>
      <c r="I3334" t="s">
        <v>552</v>
      </c>
      <c r="J3334">
        <v>40600199</v>
      </c>
      <c r="L3334">
        <v>0</v>
      </c>
      <c r="M3334">
        <v>0.2</v>
      </c>
      <c r="N3334">
        <v>0</v>
      </c>
      <c r="O3334">
        <v>0</v>
      </c>
      <c r="P3334">
        <v>0</v>
      </c>
      <c r="Q3334">
        <v>0</v>
      </c>
      <c r="R3334">
        <v>0</v>
      </c>
      <c r="S3334">
        <v>0</v>
      </c>
      <c r="T3334">
        <v>0</v>
      </c>
      <c r="U3334">
        <v>0</v>
      </c>
      <c r="W3334" s="429">
        <f t="shared" si="73"/>
        <v>0</v>
      </c>
      <c r="X3334" s="429">
        <f t="shared" si="73"/>
        <v>0</v>
      </c>
      <c r="Y3334" s="429">
        <f t="shared" si="73"/>
        <v>0</v>
      </c>
      <c r="Z3334" s="429">
        <f t="shared" si="73"/>
        <v>0</v>
      </c>
      <c r="AA3334" s="429" t="s">
        <v>1295</v>
      </c>
    </row>
    <row r="3335" spans="1:27" x14ac:dyDescent="0.25">
      <c r="A3335" t="s">
        <v>149</v>
      </c>
      <c r="B3335" t="s">
        <v>1246</v>
      </c>
      <c r="C3335" t="s">
        <v>1324</v>
      </c>
      <c r="D3335" t="s">
        <v>1387</v>
      </c>
      <c r="E3335" t="s">
        <v>1501</v>
      </c>
      <c r="F3335" t="s">
        <v>1293</v>
      </c>
      <c r="G3335" t="s">
        <v>524</v>
      </c>
      <c r="H3335" t="s">
        <v>1557</v>
      </c>
      <c r="I3335" t="s">
        <v>552</v>
      </c>
      <c r="J3335">
        <v>40400311</v>
      </c>
      <c r="L3335">
        <v>0</v>
      </c>
      <c r="M3335">
        <v>18.899999999999999</v>
      </c>
      <c r="N3335">
        <v>0</v>
      </c>
      <c r="O3335">
        <v>0</v>
      </c>
      <c r="P3335">
        <v>0</v>
      </c>
      <c r="Q3335">
        <v>0</v>
      </c>
      <c r="R3335">
        <v>0</v>
      </c>
      <c r="S3335">
        <v>0</v>
      </c>
      <c r="T3335">
        <v>0</v>
      </c>
      <c r="U3335">
        <v>0</v>
      </c>
      <c r="W3335" s="429">
        <f t="shared" si="73"/>
        <v>0</v>
      </c>
      <c r="X3335" s="429">
        <f t="shared" si="73"/>
        <v>0</v>
      </c>
      <c r="Y3335" s="429">
        <f t="shared" si="73"/>
        <v>0</v>
      </c>
      <c r="Z3335" s="429">
        <f t="shared" si="73"/>
        <v>0</v>
      </c>
      <c r="AA3335" s="429" t="s">
        <v>1295</v>
      </c>
    </row>
    <row r="3336" spans="1:27" x14ac:dyDescent="0.25">
      <c r="A3336" t="s">
        <v>149</v>
      </c>
      <c r="B3336" t="s">
        <v>1246</v>
      </c>
      <c r="C3336" t="s">
        <v>1324</v>
      </c>
      <c r="D3336" t="s">
        <v>1387</v>
      </c>
      <c r="E3336" t="s">
        <v>1501</v>
      </c>
      <c r="F3336" t="s">
        <v>1293</v>
      </c>
      <c r="G3336" t="s">
        <v>524</v>
      </c>
      <c r="H3336" t="s">
        <v>1557</v>
      </c>
      <c r="I3336" t="s">
        <v>552</v>
      </c>
      <c r="J3336">
        <v>31000205</v>
      </c>
      <c r="L3336">
        <v>5.2666667848825503E-2</v>
      </c>
      <c r="M3336">
        <v>0</v>
      </c>
      <c r="N3336">
        <v>0.106666661798954</v>
      </c>
      <c r="O3336">
        <v>2.0666666328906999E-2</v>
      </c>
      <c r="P3336">
        <v>0</v>
      </c>
      <c r="Q3336">
        <v>0</v>
      </c>
      <c r="R3336">
        <v>0</v>
      </c>
      <c r="S3336">
        <v>0</v>
      </c>
      <c r="T3336">
        <v>0</v>
      </c>
      <c r="U3336">
        <v>0</v>
      </c>
      <c r="W3336" s="429">
        <f t="shared" si="73"/>
        <v>0</v>
      </c>
      <c r="X3336" s="429">
        <f t="shared" si="73"/>
        <v>0</v>
      </c>
      <c r="Y3336" s="429">
        <f t="shared" si="73"/>
        <v>0</v>
      </c>
      <c r="Z3336" s="429">
        <f t="shared" si="73"/>
        <v>0</v>
      </c>
      <c r="AA3336" s="429" t="s">
        <v>1295</v>
      </c>
    </row>
    <row r="3337" spans="1:27" x14ac:dyDescent="0.25">
      <c r="A3337" t="s">
        <v>149</v>
      </c>
      <c r="B3337" t="s">
        <v>1246</v>
      </c>
      <c r="C3337" t="s">
        <v>1324</v>
      </c>
      <c r="D3337" t="s">
        <v>1387</v>
      </c>
      <c r="E3337" t="s">
        <v>1501</v>
      </c>
      <c r="F3337" t="s">
        <v>1293</v>
      </c>
      <c r="G3337" t="s">
        <v>524</v>
      </c>
      <c r="H3337" t="s">
        <v>1558</v>
      </c>
      <c r="I3337" t="s">
        <v>563</v>
      </c>
      <c r="J3337">
        <v>31000205</v>
      </c>
      <c r="L3337">
        <v>13.8236999511719</v>
      </c>
      <c r="M3337">
        <v>18.322259902954102</v>
      </c>
      <c r="N3337">
        <v>27.413099288940401</v>
      </c>
      <c r="O3337">
        <v>1.2417899370193499</v>
      </c>
      <c r="P3337">
        <v>0</v>
      </c>
      <c r="Q3337">
        <v>0</v>
      </c>
      <c r="R3337">
        <v>10310.61</v>
      </c>
      <c r="S3337">
        <v>39.807569999999998</v>
      </c>
      <c r="T3337">
        <v>5.3888999999999996</v>
      </c>
      <c r="U3337">
        <v>0</v>
      </c>
      <c r="W3337" s="429">
        <f t="shared" si="73"/>
        <v>10310.61</v>
      </c>
      <c r="X3337" s="429">
        <f t="shared" si="73"/>
        <v>39.807569999999998</v>
      </c>
      <c r="Y3337" s="429">
        <f t="shared" si="73"/>
        <v>5.3888999999999996</v>
      </c>
      <c r="Z3337" s="429">
        <f t="shared" si="73"/>
        <v>0</v>
      </c>
      <c r="AA3337" s="429" t="s">
        <v>1295</v>
      </c>
    </row>
    <row r="3338" spans="1:27" x14ac:dyDescent="0.25">
      <c r="A3338" t="s">
        <v>149</v>
      </c>
      <c r="B3338" t="s">
        <v>1246</v>
      </c>
      <c r="C3338" t="s">
        <v>1324</v>
      </c>
      <c r="D3338" t="s">
        <v>1387</v>
      </c>
      <c r="E3338" t="s">
        <v>1501</v>
      </c>
      <c r="F3338" t="s">
        <v>1293</v>
      </c>
      <c r="G3338" t="s">
        <v>524</v>
      </c>
      <c r="H3338" t="s">
        <v>1558</v>
      </c>
      <c r="I3338" t="s">
        <v>563</v>
      </c>
      <c r="J3338">
        <v>31000205</v>
      </c>
      <c r="L3338">
        <v>3.57</v>
      </c>
      <c r="M3338">
        <v>0.105</v>
      </c>
      <c r="N3338">
        <v>17.010000000000002</v>
      </c>
      <c r="O3338">
        <v>0</v>
      </c>
      <c r="P3338">
        <v>0.21</v>
      </c>
      <c r="Q3338">
        <v>0</v>
      </c>
      <c r="R3338">
        <v>0</v>
      </c>
      <c r="S3338">
        <v>0</v>
      </c>
      <c r="T3338">
        <v>0</v>
      </c>
      <c r="U3338">
        <v>0</v>
      </c>
      <c r="W3338" s="429">
        <f t="shared" si="73"/>
        <v>0</v>
      </c>
      <c r="X3338" s="429">
        <f t="shared" si="73"/>
        <v>0</v>
      </c>
      <c r="Y3338" s="429">
        <f t="shared" si="73"/>
        <v>0</v>
      </c>
      <c r="Z3338" s="429">
        <f t="shared" si="73"/>
        <v>0</v>
      </c>
      <c r="AA3338" s="429" t="s">
        <v>1295</v>
      </c>
    </row>
    <row r="3339" spans="1:27" x14ac:dyDescent="0.25">
      <c r="A3339" t="s">
        <v>149</v>
      </c>
      <c r="B3339" t="s">
        <v>186</v>
      </c>
      <c r="C3339" t="s">
        <v>1459</v>
      </c>
      <c r="D3339" t="s">
        <v>1387</v>
      </c>
      <c r="E3339" t="s">
        <v>1501</v>
      </c>
      <c r="F3339" t="s">
        <v>1293</v>
      </c>
      <c r="G3339" t="s">
        <v>524</v>
      </c>
      <c r="H3339" t="s">
        <v>1464</v>
      </c>
      <c r="I3339" t="s">
        <v>186</v>
      </c>
      <c r="J3339">
        <v>31000205</v>
      </c>
      <c r="L3339">
        <v>0.9</v>
      </c>
      <c r="M3339">
        <v>3.8</v>
      </c>
      <c r="N3339">
        <v>3.7</v>
      </c>
      <c r="O3339">
        <v>0</v>
      </c>
      <c r="P3339">
        <v>0</v>
      </c>
      <c r="Q3339">
        <v>0</v>
      </c>
      <c r="R3339">
        <v>0</v>
      </c>
      <c r="S3339">
        <v>0</v>
      </c>
      <c r="T3339">
        <v>0</v>
      </c>
      <c r="U3339">
        <v>0</v>
      </c>
      <c r="W3339" s="429">
        <f t="shared" si="73"/>
        <v>0</v>
      </c>
      <c r="X3339" s="429">
        <f t="shared" si="73"/>
        <v>0</v>
      </c>
      <c r="Y3339" s="429">
        <f t="shared" si="73"/>
        <v>0</v>
      </c>
      <c r="Z3339" s="429">
        <f t="shared" si="73"/>
        <v>0</v>
      </c>
      <c r="AA3339" s="429" t="s">
        <v>1295</v>
      </c>
    </row>
    <row r="3340" spans="1:27" x14ac:dyDescent="0.25">
      <c r="A3340" t="s">
        <v>149</v>
      </c>
      <c r="B3340" t="s">
        <v>1246</v>
      </c>
      <c r="C3340" t="s">
        <v>1324</v>
      </c>
      <c r="D3340" t="s">
        <v>1387</v>
      </c>
      <c r="E3340" t="s">
        <v>1501</v>
      </c>
      <c r="F3340" t="s">
        <v>1293</v>
      </c>
      <c r="G3340" t="s">
        <v>524</v>
      </c>
      <c r="H3340" t="s">
        <v>1557</v>
      </c>
      <c r="I3340" t="s">
        <v>552</v>
      </c>
      <c r="J3340">
        <v>31000205</v>
      </c>
      <c r="L3340">
        <v>3.5144999027252202</v>
      </c>
      <c r="M3340">
        <v>3.98309993743896</v>
      </c>
      <c r="N3340">
        <v>7.0289998054504403</v>
      </c>
      <c r="O3340">
        <v>0</v>
      </c>
      <c r="P3340">
        <v>0</v>
      </c>
      <c r="Q3340">
        <v>0</v>
      </c>
      <c r="R3340">
        <v>0</v>
      </c>
      <c r="S3340">
        <v>0</v>
      </c>
      <c r="T3340">
        <v>0</v>
      </c>
      <c r="U3340">
        <v>0</v>
      </c>
      <c r="W3340" s="429">
        <f t="shared" si="73"/>
        <v>0</v>
      </c>
      <c r="X3340" s="429">
        <f t="shared" si="73"/>
        <v>0</v>
      </c>
      <c r="Y3340" s="429">
        <f t="shared" si="73"/>
        <v>0</v>
      </c>
      <c r="Z3340" s="429">
        <f t="shared" si="73"/>
        <v>0</v>
      </c>
      <c r="AA3340" s="429" t="s">
        <v>1295</v>
      </c>
    </row>
    <row r="3341" spans="1:27" x14ac:dyDescent="0.25">
      <c r="A3341" t="s">
        <v>149</v>
      </c>
      <c r="B3341" t="s">
        <v>1246</v>
      </c>
      <c r="C3341" t="s">
        <v>1324</v>
      </c>
      <c r="D3341" t="s">
        <v>1387</v>
      </c>
      <c r="E3341" t="s">
        <v>1501</v>
      </c>
      <c r="F3341" t="s">
        <v>1293</v>
      </c>
      <c r="G3341" t="s">
        <v>524</v>
      </c>
      <c r="H3341" t="s">
        <v>1557</v>
      </c>
      <c r="I3341" t="s">
        <v>552</v>
      </c>
      <c r="J3341">
        <v>31000205</v>
      </c>
      <c r="L3341">
        <v>2.5200002193450901</v>
      </c>
      <c r="M3341">
        <v>9.1333332061767596</v>
      </c>
      <c r="N3341">
        <v>7.9733333587646502</v>
      </c>
      <c r="O3341">
        <v>17.193332672119102</v>
      </c>
      <c r="P3341">
        <v>0</v>
      </c>
      <c r="Q3341">
        <v>0</v>
      </c>
      <c r="R3341">
        <v>0</v>
      </c>
      <c r="S3341">
        <v>0</v>
      </c>
      <c r="T3341">
        <v>0</v>
      </c>
      <c r="U3341">
        <v>0</v>
      </c>
      <c r="W3341" s="429">
        <f t="shared" si="73"/>
        <v>0</v>
      </c>
      <c r="X3341" s="429">
        <f t="shared" si="73"/>
        <v>0</v>
      </c>
      <c r="Y3341" s="429">
        <f t="shared" si="73"/>
        <v>0</v>
      </c>
      <c r="Z3341" s="429">
        <f t="shared" si="73"/>
        <v>0</v>
      </c>
      <c r="AA3341" s="429" t="s">
        <v>1295</v>
      </c>
    </row>
    <row r="3342" spans="1:27" x14ac:dyDescent="0.25">
      <c r="A3342" t="s">
        <v>149</v>
      </c>
      <c r="B3342" t="s">
        <v>1246</v>
      </c>
      <c r="C3342" t="s">
        <v>1324</v>
      </c>
      <c r="D3342" t="s">
        <v>1387</v>
      </c>
      <c r="E3342" t="s">
        <v>1501</v>
      </c>
      <c r="F3342" t="s">
        <v>1293</v>
      </c>
      <c r="G3342" t="s">
        <v>524</v>
      </c>
      <c r="H3342" t="s">
        <v>1558</v>
      </c>
      <c r="I3342" t="s">
        <v>563</v>
      </c>
      <c r="J3342">
        <v>31000205</v>
      </c>
      <c r="L3342">
        <v>0</v>
      </c>
      <c r="M3342">
        <v>0</v>
      </c>
      <c r="N3342">
        <v>0.36666667461395303</v>
      </c>
      <c r="O3342">
        <v>0</v>
      </c>
      <c r="P3342">
        <v>0</v>
      </c>
      <c r="Q3342">
        <v>0</v>
      </c>
      <c r="R3342">
        <v>0</v>
      </c>
      <c r="S3342">
        <v>0</v>
      </c>
      <c r="T3342">
        <v>0</v>
      </c>
      <c r="U3342">
        <v>0</v>
      </c>
      <c r="W3342" s="429">
        <f t="shared" si="73"/>
        <v>0</v>
      </c>
      <c r="X3342" s="429">
        <f t="shared" si="73"/>
        <v>0</v>
      </c>
      <c r="Y3342" s="429">
        <f t="shared" si="73"/>
        <v>0</v>
      </c>
      <c r="Z3342" s="429">
        <f t="shared" si="73"/>
        <v>0</v>
      </c>
      <c r="AA3342" s="429" t="s">
        <v>1295</v>
      </c>
    </row>
    <row r="3343" spans="1:27" x14ac:dyDescent="0.25">
      <c r="A3343" t="s">
        <v>149</v>
      </c>
      <c r="B3343" t="s">
        <v>1246</v>
      </c>
      <c r="C3343" t="s">
        <v>1324</v>
      </c>
      <c r="D3343" t="s">
        <v>1387</v>
      </c>
      <c r="E3343" t="s">
        <v>1501</v>
      </c>
      <c r="F3343" t="s">
        <v>1293</v>
      </c>
      <c r="G3343" t="s">
        <v>524</v>
      </c>
      <c r="H3343" t="s">
        <v>1557</v>
      </c>
      <c r="I3343" t="s">
        <v>552</v>
      </c>
      <c r="J3343">
        <v>30600904</v>
      </c>
      <c r="L3343">
        <v>0.60000002384185802</v>
      </c>
      <c r="M3343">
        <v>6.9000000953674299</v>
      </c>
      <c r="N3343">
        <v>9.1000003814697301</v>
      </c>
      <c r="O3343">
        <v>6.5</v>
      </c>
      <c r="P3343">
        <v>0</v>
      </c>
      <c r="Q3343">
        <v>0</v>
      </c>
      <c r="R3343">
        <v>0</v>
      </c>
      <c r="S3343">
        <v>0</v>
      </c>
      <c r="T3343">
        <v>0</v>
      </c>
      <c r="U3343">
        <v>0</v>
      </c>
      <c r="W3343" s="429">
        <f t="shared" si="73"/>
        <v>0</v>
      </c>
      <c r="X3343" s="429">
        <f t="shared" si="73"/>
        <v>0</v>
      </c>
      <c r="Y3343" s="429">
        <f t="shared" si="73"/>
        <v>0</v>
      </c>
      <c r="Z3343" s="429">
        <f t="shared" si="73"/>
        <v>0</v>
      </c>
      <c r="AA3343" s="429" t="s">
        <v>1295</v>
      </c>
    </row>
    <row r="3344" spans="1:27" x14ac:dyDescent="0.25">
      <c r="A3344" t="s">
        <v>149</v>
      </c>
      <c r="B3344" t="s">
        <v>186</v>
      </c>
      <c r="C3344" t="s">
        <v>1459</v>
      </c>
      <c r="D3344" t="s">
        <v>1387</v>
      </c>
      <c r="E3344" t="s">
        <v>1501</v>
      </c>
      <c r="F3344" t="s">
        <v>1293</v>
      </c>
      <c r="G3344" t="s">
        <v>524</v>
      </c>
      <c r="H3344" t="s">
        <v>1464</v>
      </c>
      <c r="I3344" t="s">
        <v>186</v>
      </c>
      <c r="J3344">
        <v>31000205</v>
      </c>
      <c r="L3344">
        <v>0.20499999821186099</v>
      </c>
      <c r="M3344">
        <v>1.7350000143051101</v>
      </c>
      <c r="N3344">
        <v>0.94499999284744296</v>
      </c>
      <c r="O3344">
        <v>0</v>
      </c>
      <c r="P3344">
        <v>9.9999997764825804E-3</v>
      </c>
      <c r="Q3344">
        <v>0</v>
      </c>
      <c r="R3344">
        <v>319.125</v>
      </c>
      <c r="S3344">
        <v>5.0000000000000001E-3</v>
      </c>
      <c r="T3344">
        <v>0</v>
      </c>
      <c r="U3344">
        <v>0</v>
      </c>
      <c r="W3344" s="429">
        <f t="shared" si="73"/>
        <v>319.125</v>
      </c>
      <c r="X3344" s="429">
        <f t="shared" si="73"/>
        <v>5.0000000000000001E-3</v>
      </c>
      <c r="Y3344" s="429">
        <f t="shared" si="73"/>
        <v>0</v>
      </c>
      <c r="Z3344" s="429">
        <f t="shared" si="73"/>
        <v>0</v>
      </c>
      <c r="AA3344" s="429" t="s">
        <v>1295</v>
      </c>
    </row>
    <row r="3345" spans="1:27" x14ac:dyDescent="0.25">
      <c r="A3345" t="s">
        <v>149</v>
      </c>
      <c r="B3345" t="s">
        <v>1246</v>
      </c>
      <c r="C3345" t="s">
        <v>1324</v>
      </c>
      <c r="D3345" t="s">
        <v>1387</v>
      </c>
      <c r="E3345" t="s">
        <v>1501</v>
      </c>
      <c r="F3345" t="s">
        <v>1293</v>
      </c>
      <c r="G3345" t="s">
        <v>524</v>
      </c>
      <c r="H3345" t="s">
        <v>1557</v>
      </c>
      <c r="I3345" t="s">
        <v>552</v>
      </c>
      <c r="J3345">
        <v>31000205</v>
      </c>
      <c r="L3345">
        <v>0.18600000441074399</v>
      </c>
      <c r="M3345">
        <v>1.5</v>
      </c>
      <c r="N3345">
        <v>0.84700000286102295</v>
      </c>
      <c r="O3345">
        <v>1.00000004749745E-3</v>
      </c>
      <c r="P3345">
        <v>4.9999998882412902E-3</v>
      </c>
      <c r="Q3345">
        <v>4.9999998882412902E-3</v>
      </c>
      <c r="R3345">
        <v>0</v>
      </c>
      <c r="S3345">
        <v>0</v>
      </c>
      <c r="T3345">
        <v>0</v>
      </c>
      <c r="U3345">
        <v>0</v>
      </c>
      <c r="W3345" s="429">
        <f t="shared" si="73"/>
        <v>0</v>
      </c>
      <c r="X3345" s="429">
        <f t="shared" si="73"/>
        <v>0</v>
      </c>
      <c r="Y3345" s="429">
        <f t="shared" si="73"/>
        <v>0</v>
      </c>
      <c r="Z3345" s="429">
        <f t="shared" si="73"/>
        <v>0</v>
      </c>
      <c r="AA3345" s="429" t="s">
        <v>1295</v>
      </c>
    </row>
    <row r="3346" spans="1:27" x14ac:dyDescent="0.25">
      <c r="A3346" t="s">
        <v>149</v>
      </c>
      <c r="B3346" t="s">
        <v>1246</v>
      </c>
      <c r="C3346" t="s">
        <v>1324</v>
      </c>
      <c r="D3346" t="s">
        <v>1387</v>
      </c>
      <c r="E3346" t="s">
        <v>1501</v>
      </c>
      <c r="F3346" t="s">
        <v>1293</v>
      </c>
      <c r="G3346" t="s">
        <v>524</v>
      </c>
      <c r="H3346" t="s">
        <v>1557</v>
      </c>
      <c r="I3346" t="s">
        <v>552</v>
      </c>
      <c r="J3346">
        <v>31000205</v>
      </c>
      <c r="L3346">
        <v>3.7488000392913801</v>
      </c>
      <c r="M3346">
        <v>0</v>
      </c>
      <c r="N3346">
        <v>3.2801997661590598</v>
      </c>
      <c r="O3346">
        <v>0</v>
      </c>
      <c r="P3346">
        <v>0</v>
      </c>
      <c r="Q3346">
        <v>0</v>
      </c>
      <c r="R3346">
        <v>0</v>
      </c>
      <c r="S3346">
        <v>0</v>
      </c>
      <c r="T3346">
        <v>0</v>
      </c>
      <c r="U3346">
        <v>0</v>
      </c>
      <c r="W3346" s="429">
        <f t="shared" si="73"/>
        <v>0</v>
      </c>
      <c r="X3346" s="429">
        <f t="shared" si="73"/>
        <v>0</v>
      </c>
      <c r="Y3346" s="429">
        <f t="shared" si="73"/>
        <v>0</v>
      </c>
      <c r="Z3346" s="429">
        <f t="shared" si="73"/>
        <v>0</v>
      </c>
      <c r="AA3346" s="429" t="s">
        <v>1295</v>
      </c>
    </row>
    <row r="3347" spans="1:27" x14ac:dyDescent="0.25">
      <c r="A3347" t="s">
        <v>149</v>
      </c>
      <c r="B3347" t="s">
        <v>1246</v>
      </c>
      <c r="C3347" t="s">
        <v>1324</v>
      </c>
      <c r="D3347" t="s">
        <v>1387</v>
      </c>
      <c r="E3347" t="s">
        <v>1501</v>
      </c>
      <c r="F3347" t="s">
        <v>1293</v>
      </c>
      <c r="G3347" t="s">
        <v>524</v>
      </c>
      <c r="H3347" t="s">
        <v>1558</v>
      </c>
      <c r="I3347" t="s">
        <v>563</v>
      </c>
      <c r="J3347">
        <v>31000205</v>
      </c>
      <c r="L3347">
        <v>2.8115999698638898</v>
      </c>
      <c r="M3347">
        <v>1.87440001964569</v>
      </c>
      <c r="N3347">
        <v>15.4637994766235</v>
      </c>
      <c r="O3347">
        <v>49.671600341796903</v>
      </c>
      <c r="P3347">
        <v>0</v>
      </c>
      <c r="Q3347">
        <v>0</v>
      </c>
      <c r="R3347">
        <v>754.44600000000003</v>
      </c>
      <c r="S3347">
        <v>4.6859999999999999</v>
      </c>
      <c r="T3347">
        <v>2.343E-3</v>
      </c>
      <c r="U3347">
        <v>0</v>
      </c>
      <c r="W3347" s="429">
        <f t="shared" si="73"/>
        <v>754.44600000000003</v>
      </c>
      <c r="X3347" s="429">
        <f t="shared" si="73"/>
        <v>4.6859999999999999</v>
      </c>
      <c r="Y3347" s="429">
        <f t="shared" si="73"/>
        <v>2.343E-3</v>
      </c>
      <c r="Z3347" s="429">
        <f t="shared" si="73"/>
        <v>0</v>
      </c>
      <c r="AA3347" s="429" t="s">
        <v>1295</v>
      </c>
    </row>
    <row r="3348" spans="1:27" x14ac:dyDescent="0.25">
      <c r="A3348" t="s">
        <v>149</v>
      </c>
      <c r="B3348" t="s">
        <v>186</v>
      </c>
      <c r="C3348" t="s">
        <v>1459</v>
      </c>
      <c r="D3348" t="s">
        <v>1387</v>
      </c>
      <c r="E3348" t="s">
        <v>1501</v>
      </c>
      <c r="F3348" t="s">
        <v>1293</v>
      </c>
      <c r="G3348" t="s">
        <v>524</v>
      </c>
      <c r="H3348" t="s">
        <v>1464</v>
      </c>
      <c r="I3348" t="s">
        <v>186</v>
      </c>
      <c r="J3348">
        <v>31000205</v>
      </c>
      <c r="L3348">
        <v>0.69999998807907104</v>
      </c>
      <c r="M3348">
        <v>5.8449997901916504</v>
      </c>
      <c r="N3348">
        <v>3.1800000667571999</v>
      </c>
      <c r="O3348">
        <v>9.9999997764825804E-3</v>
      </c>
      <c r="P3348">
        <v>3.5000000149011598E-2</v>
      </c>
      <c r="Q3348">
        <v>0</v>
      </c>
      <c r="R3348">
        <v>1082.48</v>
      </c>
      <c r="S3348">
        <v>0.02</v>
      </c>
      <c r="T3348">
        <v>0</v>
      </c>
      <c r="U3348">
        <v>0</v>
      </c>
      <c r="W3348" s="429">
        <f t="shared" si="73"/>
        <v>1082.48</v>
      </c>
      <c r="X3348" s="429">
        <f t="shared" si="73"/>
        <v>0.02</v>
      </c>
      <c r="Y3348" s="429">
        <f t="shared" si="73"/>
        <v>0</v>
      </c>
      <c r="Z3348" s="429">
        <f t="shared" si="73"/>
        <v>0</v>
      </c>
      <c r="AA3348" s="429" t="s">
        <v>1295</v>
      </c>
    </row>
    <row r="3349" spans="1:27" x14ac:dyDescent="0.25">
      <c r="A3349" t="s">
        <v>149</v>
      </c>
      <c r="B3349" t="s">
        <v>1246</v>
      </c>
      <c r="C3349" t="s">
        <v>1324</v>
      </c>
      <c r="D3349" t="s">
        <v>1387</v>
      </c>
      <c r="E3349" t="s">
        <v>1501</v>
      </c>
      <c r="F3349" t="s">
        <v>1293</v>
      </c>
      <c r="G3349" t="s">
        <v>524</v>
      </c>
      <c r="H3349" t="s">
        <v>1557</v>
      </c>
      <c r="I3349" t="s">
        <v>552</v>
      </c>
      <c r="J3349">
        <v>31000506</v>
      </c>
      <c r="L3349">
        <v>3.5999998450279201E-2</v>
      </c>
      <c r="M3349">
        <v>0.29199999570846602</v>
      </c>
      <c r="N3349">
        <v>0.16599999368190799</v>
      </c>
      <c r="O3349">
        <v>0</v>
      </c>
      <c r="P3349">
        <v>1.00000004749745E-3</v>
      </c>
      <c r="Q3349">
        <v>1.00000004749745E-3</v>
      </c>
      <c r="R3349">
        <v>0</v>
      </c>
      <c r="S3349">
        <v>0</v>
      </c>
      <c r="T3349">
        <v>0</v>
      </c>
      <c r="U3349">
        <v>0</v>
      </c>
      <c r="W3349" s="429">
        <f t="shared" si="73"/>
        <v>0</v>
      </c>
      <c r="X3349" s="429">
        <f t="shared" si="73"/>
        <v>0</v>
      </c>
      <c r="Y3349" s="429">
        <f t="shared" si="73"/>
        <v>0</v>
      </c>
      <c r="Z3349" s="429">
        <f t="shared" si="73"/>
        <v>0</v>
      </c>
      <c r="AA3349" s="429" t="s">
        <v>1295</v>
      </c>
    </row>
    <row r="3350" spans="1:27" x14ac:dyDescent="0.25">
      <c r="A3350" t="s">
        <v>149</v>
      </c>
      <c r="B3350" t="s">
        <v>1246</v>
      </c>
      <c r="C3350" t="s">
        <v>1324</v>
      </c>
      <c r="D3350" t="s">
        <v>1387</v>
      </c>
      <c r="E3350" t="s">
        <v>1501</v>
      </c>
      <c r="F3350" t="s">
        <v>1293</v>
      </c>
      <c r="G3350" t="s">
        <v>524</v>
      </c>
      <c r="H3350" t="s">
        <v>1558</v>
      </c>
      <c r="I3350" t="s">
        <v>563</v>
      </c>
      <c r="J3350">
        <v>31000205</v>
      </c>
      <c r="L3350">
        <v>0.52500000000000002</v>
      </c>
      <c r="M3350">
        <v>1.05</v>
      </c>
      <c r="N3350">
        <v>1.575</v>
      </c>
      <c r="O3350">
        <v>4.41</v>
      </c>
      <c r="P3350">
        <v>0</v>
      </c>
      <c r="Q3350">
        <v>0</v>
      </c>
      <c r="R3350">
        <v>0</v>
      </c>
      <c r="S3350">
        <v>0</v>
      </c>
      <c r="T3350">
        <v>0</v>
      </c>
      <c r="U3350">
        <v>0</v>
      </c>
      <c r="W3350" s="429">
        <f t="shared" si="73"/>
        <v>0</v>
      </c>
      <c r="X3350" s="429">
        <f t="shared" si="73"/>
        <v>0</v>
      </c>
      <c r="Y3350" s="429">
        <f t="shared" si="73"/>
        <v>0</v>
      </c>
      <c r="Z3350" s="429">
        <f t="shared" si="73"/>
        <v>0</v>
      </c>
      <c r="AA3350" s="429" t="s">
        <v>1295</v>
      </c>
    </row>
    <row r="3351" spans="1:27" x14ac:dyDescent="0.25">
      <c r="A3351" t="s">
        <v>149</v>
      </c>
      <c r="B3351" t="s">
        <v>1246</v>
      </c>
      <c r="C3351" t="s">
        <v>1324</v>
      </c>
      <c r="D3351" t="s">
        <v>1387</v>
      </c>
      <c r="E3351" t="s">
        <v>1501</v>
      </c>
      <c r="F3351" t="s">
        <v>1293</v>
      </c>
      <c r="G3351" t="s">
        <v>524</v>
      </c>
      <c r="H3351" t="s">
        <v>1558</v>
      </c>
      <c r="I3351" t="s">
        <v>563</v>
      </c>
      <c r="J3351">
        <v>31000205</v>
      </c>
      <c r="L3351">
        <v>0.3</v>
      </c>
      <c r="M3351">
        <v>0</v>
      </c>
      <c r="N3351">
        <v>1.1000000000000001</v>
      </c>
      <c r="O3351">
        <v>21.8</v>
      </c>
      <c r="P3351">
        <v>0</v>
      </c>
      <c r="Q3351">
        <v>0</v>
      </c>
      <c r="R3351">
        <v>0</v>
      </c>
      <c r="S3351">
        <v>0</v>
      </c>
      <c r="T3351">
        <v>0</v>
      </c>
      <c r="U3351">
        <v>0</v>
      </c>
      <c r="W3351" s="429">
        <f t="shared" si="73"/>
        <v>0</v>
      </c>
      <c r="X3351" s="429">
        <f t="shared" si="73"/>
        <v>0</v>
      </c>
      <c r="Y3351" s="429">
        <f t="shared" si="73"/>
        <v>0</v>
      </c>
      <c r="Z3351" s="429">
        <f t="shared" si="73"/>
        <v>0</v>
      </c>
      <c r="AA3351" s="429" t="s">
        <v>1295</v>
      </c>
    </row>
    <row r="3352" spans="1:27" x14ac:dyDescent="0.25">
      <c r="A3352" t="s">
        <v>149</v>
      </c>
      <c r="B3352" t="s">
        <v>186</v>
      </c>
      <c r="C3352" t="s">
        <v>1459</v>
      </c>
      <c r="D3352" t="s">
        <v>1387</v>
      </c>
      <c r="E3352" t="s">
        <v>1501</v>
      </c>
      <c r="F3352" t="s">
        <v>1293</v>
      </c>
      <c r="G3352" t="s">
        <v>524</v>
      </c>
      <c r="H3352" t="s">
        <v>1464</v>
      </c>
      <c r="I3352" t="s">
        <v>186</v>
      </c>
      <c r="J3352">
        <v>31000205</v>
      </c>
      <c r="L3352">
        <v>0.18000000715255701</v>
      </c>
      <c r="M3352">
        <v>1.5099999904632599</v>
      </c>
      <c r="N3352">
        <v>0.81999999284744296</v>
      </c>
      <c r="O3352">
        <v>0</v>
      </c>
      <c r="P3352">
        <v>9.9999997764825804E-3</v>
      </c>
      <c r="Q3352">
        <v>0</v>
      </c>
      <c r="R3352">
        <v>277.56</v>
      </c>
      <c r="S3352">
        <v>5.0000000000000001E-3</v>
      </c>
      <c r="T3352">
        <v>0</v>
      </c>
      <c r="U3352">
        <v>0</v>
      </c>
      <c r="W3352" s="429">
        <f t="shared" si="73"/>
        <v>277.56</v>
      </c>
      <c r="X3352" s="429">
        <f t="shared" si="73"/>
        <v>5.0000000000000001E-3</v>
      </c>
      <c r="Y3352" s="429">
        <f t="shared" si="73"/>
        <v>0</v>
      </c>
      <c r="Z3352" s="429">
        <f t="shared" si="73"/>
        <v>0</v>
      </c>
      <c r="AA3352" s="429" t="s">
        <v>1295</v>
      </c>
    </row>
    <row r="3353" spans="1:27" x14ac:dyDescent="0.25">
      <c r="A3353" t="s">
        <v>149</v>
      </c>
      <c r="B3353" t="s">
        <v>1246</v>
      </c>
      <c r="C3353" t="s">
        <v>1324</v>
      </c>
      <c r="D3353" t="s">
        <v>1387</v>
      </c>
      <c r="E3353" t="s">
        <v>1501</v>
      </c>
      <c r="F3353" t="s">
        <v>1293</v>
      </c>
      <c r="G3353" t="s">
        <v>524</v>
      </c>
      <c r="H3353" t="s">
        <v>1558</v>
      </c>
      <c r="I3353" t="s">
        <v>563</v>
      </c>
      <c r="J3353">
        <v>31000205</v>
      </c>
      <c r="L3353">
        <v>0</v>
      </c>
      <c r="M3353">
        <v>0</v>
      </c>
      <c r="N3353">
        <v>0</v>
      </c>
      <c r="O3353">
        <v>0</v>
      </c>
      <c r="P3353">
        <v>0</v>
      </c>
      <c r="Q3353">
        <v>0</v>
      </c>
      <c r="R3353">
        <v>0</v>
      </c>
      <c r="S3353">
        <v>0</v>
      </c>
      <c r="T3353">
        <v>0</v>
      </c>
      <c r="U3353">
        <v>0</v>
      </c>
      <c r="W3353" s="429">
        <f t="shared" si="73"/>
        <v>0</v>
      </c>
      <c r="X3353" s="429">
        <f t="shared" si="73"/>
        <v>0</v>
      </c>
      <c r="Y3353" s="429">
        <f t="shared" si="73"/>
        <v>0</v>
      </c>
      <c r="Z3353" s="429">
        <f t="shared" si="73"/>
        <v>0</v>
      </c>
      <c r="AA3353" s="429" t="s">
        <v>1295</v>
      </c>
    </row>
    <row r="3354" spans="1:27" x14ac:dyDescent="0.25">
      <c r="A3354" t="s">
        <v>149</v>
      </c>
      <c r="B3354" t="s">
        <v>1246</v>
      </c>
      <c r="C3354" t="s">
        <v>1324</v>
      </c>
      <c r="D3354" t="s">
        <v>1387</v>
      </c>
      <c r="E3354" t="s">
        <v>1501</v>
      </c>
      <c r="F3354" t="s">
        <v>1293</v>
      </c>
      <c r="G3354" t="s">
        <v>524</v>
      </c>
      <c r="H3354" t="s">
        <v>1558</v>
      </c>
      <c r="I3354" t="s">
        <v>563</v>
      </c>
      <c r="J3354">
        <v>31000205</v>
      </c>
      <c r="L3354">
        <v>1</v>
      </c>
      <c r="M3354">
        <v>1.4</v>
      </c>
      <c r="N3354">
        <v>4.2</v>
      </c>
      <c r="O3354">
        <v>2.5</v>
      </c>
      <c r="P3354">
        <v>0</v>
      </c>
      <c r="Q3354">
        <v>0</v>
      </c>
      <c r="R3354">
        <v>0</v>
      </c>
      <c r="S3354">
        <v>0</v>
      </c>
      <c r="T3354">
        <v>0</v>
      </c>
      <c r="U3354">
        <v>0</v>
      </c>
      <c r="W3354" s="429">
        <f t="shared" si="73"/>
        <v>0</v>
      </c>
      <c r="X3354" s="429">
        <f t="shared" si="73"/>
        <v>0</v>
      </c>
      <c r="Y3354" s="429">
        <f t="shared" si="73"/>
        <v>0</v>
      </c>
      <c r="Z3354" s="429">
        <f t="shared" si="73"/>
        <v>0</v>
      </c>
      <c r="AA3354" s="429" t="s">
        <v>1295</v>
      </c>
    </row>
    <row r="3355" spans="1:27" x14ac:dyDescent="0.25">
      <c r="A3355" t="s">
        <v>149</v>
      </c>
      <c r="B3355" t="s">
        <v>186</v>
      </c>
      <c r="C3355" t="s">
        <v>1459</v>
      </c>
      <c r="D3355" t="s">
        <v>1387</v>
      </c>
      <c r="E3355" t="s">
        <v>1501</v>
      </c>
      <c r="F3355" t="s">
        <v>1293</v>
      </c>
      <c r="G3355" t="s">
        <v>524</v>
      </c>
      <c r="H3355" t="s">
        <v>1464</v>
      </c>
      <c r="I3355" t="s">
        <v>186</v>
      </c>
      <c r="J3355">
        <v>31000205</v>
      </c>
      <c r="L3355">
        <v>2.8</v>
      </c>
      <c r="M3355">
        <v>2.2000000000000002</v>
      </c>
      <c r="N3355">
        <v>24.3</v>
      </c>
      <c r="O3355">
        <v>0</v>
      </c>
      <c r="P3355">
        <v>0</v>
      </c>
      <c r="Q3355">
        <v>0</v>
      </c>
      <c r="R3355">
        <v>0</v>
      </c>
      <c r="S3355">
        <v>0</v>
      </c>
      <c r="T3355">
        <v>0</v>
      </c>
      <c r="U3355">
        <v>0</v>
      </c>
      <c r="W3355" s="429">
        <f t="shared" si="73"/>
        <v>0</v>
      </c>
      <c r="X3355" s="429">
        <f t="shared" si="73"/>
        <v>0</v>
      </c>
      <c r="Y3355" s="429">
        <f t="shared" si="73"/>
        <v>0</v>
      </c>
      <c r="Z3355" s="429">
        <f t="shared" si="73"/>
        <v>0</v>
      </c>
      <c r="AA3355" s="429" t="s">
        <v>1295</v>
      </c>
    </row>
    <row r="3356" spans="1:27" x14ac:dyDescent="0.25">
      <c r="A3356" t="s">
        <v>149</v>
      </c>
      <c r="B3356" t="s">
        <v>1246</v>
      </c>
      <c r="C3356" t="s">
        <v>1324</v>
      </c>
      <c r="D3356" t="s">
        <v>1387</v>
      </c>
      <c r="E3356" t="s">
        <v>1501</v>
      </c>
      <c r="F3356" t="s">
        <v>1293</v>
      </c>
      <c r="G3356" t="s">
        <v>524</v>
      </c>
      <c r="H3356" t="s">
        <v>1558</v>
      </c>
      <c r="I3356" t="s">
        <v>563</v>
      </c>
      <c r="J3356">
        <v>31000205</v>
      </c>
      <c r="L3356">
        <v>0.15000000596046401</v>
      </c>
      <c r="M3356">
        <v>0</v>
      </c>
      <c r="N3356">
        <v>0.68000000715255704</v>
      </c>
      <c r="O3356">
        <v>135.669998168945</v>
      </c>
      <c r="P3356">
        <v>0</v>
      </c>
      <c r="Q3356">
        <v>0</v>
      </c>
      <c r="R3356">
        <v>0</v>
      </c>
      <c r="S3356">
        <v>0</v>
      </c>
      <c r="T3356">
        <v>0</v>
      </c>
      <c r="U3356">
        <v>0</v>
      </c>
      <c r="W3356" s="429">
        <f t="shared" si="73"/>
        <v>0</v>
      </c>
      <c r="X3356" s="429">
        <f t="shared" si="73"/>
        <v>0</v>
      </c>
      <c r="Y3356" s="429">
        <f t="shared" si="73"/>
        <v>0</v>
      </c>
      <c r="Z3356" s="429">
        <f t="shared" si="73"/>
        <v>0</v>
      </c>
      <c r="AA3356" s="429" t="s">
        <v>1295</v>
      </c>
    </row>
    <row r="3357" spans="1:27" x14ac:dyDescent="0.25">
      <c r="A3357" t="s">
        <v>149</v>
      </c>
      <c r="B3357" t="s">
        <v>186</v>
      </c>
      <c r="C3357" t="s">
        <v>1459</v>
      </c>
      <c r="D3357" t="s">
        <v>1387</v>
      </c>
      <c r="E3357" t="s">
        <v>1501</v>
      </c>
      <c r="F3357" t="s">
        <v>1293</v>
      </c>
      <c r="G3357" t="s">
        <v>524</v>
      </c>
      <c r="H3357" t="s">
        <v>1464</v>
      </c>
      <c r="I3357" t="s">
        <v>186</v>
      </c>
      <c r="J3357">
        <v>31000205</v>
      </c>
      <c r="L3357">
        <v>10.9</v>
      </c>
      <c r="M3357">
        <v>16.8</v>
      </c>
      <c r="N3357">
        <v>21.7</v>
      </c>
      <c r="O3357">
        <v>0</v>
      </c>
      <c r="P3357">
        <v>0</v>
      </c>
      <c r="Q3357">
        <v>0</v>
      </c>
      <c r="R3357">
        <v>0</v>
      </c>
      <c r="S3357">
        <v>0</v>
      </c>
      <c r="T3357">
        <v>0</v>
      </c>
      <c r="U3357">
        <v>0</v>
      </c>
      <c r="W3357" s="429">
        <f t="shared" si="73"/>
        <v>0</v>
      </c>
      <c r="X3357" s="429">
        <f t="shared" si="73"/>
        <v>0</v>
      </c>
      <c r="Y3357" s="429">
        <f t="shared" si="73"/>
        <v>0</v>
      </c>
      <c r="Z3357" s="429">
        <f t="shared" si="73"/>
        <v>0</v>
      </c>
      <c r="AA3357" s="429" t="s">
        <v>1295</v>
      </c>
    </row>
    <row r="3358" spans="1:27" x14ac:dyDescent="0.25">
      <c r="A3358" t="s">
        <v>149</v>
      </c>
      <c r="B3358" t="s">
        <v>1246</v>
      </c>
      <c r="C3358" t="s">
        <v>1324</v>
      </c>
      <c r="D3358" t="s">
        <v>1387</v>
      </c>
      <c r="E3358" t="s">
        <v>1501</v>
      </c>
      <c r="F3358" t="s">
        <v>1293</v>
      </c>
      <c r="G3358" t="s">
        <v>524</v>
      </c>
      <c r="H3358" t="s">
        <v>1559</v>
      </c>
      <c r="I3358" t="s">
        <v>1327</v>
      </c>
      <c r="J3358">
        <v>20200202</v>
      </c>
      <c r="L3358">
        <v>32.801998138427699</v>
      </c>
      <c r="M3358">
        <v>2.4132897853851301</v>
      </c>
      <c r="N3358">
        <v>32.801998138427699</v>
      </c>
      <c r="O3358">
        <v>0</v>
      </c>
      <c r="P3358">
        <v>0</v>
      </c>
      <c r="Q3358">
        <v>0</v>
      </c>
      <c r="R3358">
        <v>4388.4390000000003</v>
      </c>
      <c r="S3358">
        <v>0</v>
      </c>
      <c r="T3358">
        <v>0</v>
      </c>
      <c r="U3358">
        <v>0</v>
      </c>
      <c r="W3358" s="429">
        <f t="shared" si="73"/>
        <v>4388.4390000000003</v>
      </c>
      <c r="X3358" s="429">
        <f t="shared" si="73"/>
        <v>0</v>
      </c>
      <c r="Y3358" s="429">
        <f t="shared" si="73"/>
        <v>0</v>
      </c>
      <c r="Z3358" s="429">
        <f t="shared" si="73"/>
        <v>0</v>
      </c>
      <c r="AA3358" s="429" t="s">
        <v>1295</v>
      </c>
    </row>
    <row r="3359" spans="1:27" x14ac:dyDescent="0.25">
      <c r="A3359" t="s">
        <v>149</v>
      </c>
      <c r="B3359" t="s">
        <v>1249</v>
      </c>
      <c r="C3359" t="s">
        <v>1503</v>
      </c>
      <c r="D3359" t="s">
        <v>1387</v>
      </c>
      <c r="E3359" t="s">
        <v>1501</v>
      </c>
      <c r="F3359" t="s">
        <v>1293</v>
      </c>
      <c r="G3359" t="s">
        <v>524</v>
      </c>
      <c r="H3359" t="s">
        <v>1560</v>
      </c>
      <c r="I3359" t="s">
        <v>536</v>
      </c>
      <c r="J3359">
        <v>20200201</v>
      </c>
      <c r="L3359">
        <v>24.474000930786101</v>
      </c>
      <c r="M3359">
        <v>5.7999998331069898E-2</v>
      </c>
      <c r="N3359">
        <v>3.8640000820159899</v>
      </c>
      <c r="O3359">
        <v>9.4999998807907104E-2</v>
      </c>
      <c r="P3359">
        <v>0.18400000035762801</v>
      </c>
      <c r="Q3359">
        <v>0.18400000035762801</v>
      </c>
      <c r="R3359">
        <v>2982.5</v>
      </c>
      <c r="S3359">
        <v>5.6000000000000001E-2</v>
      </c>
      <c r="T3359">
        <v>6.0000000000000001E-3</v>
      </c>
      <c r="U3359">
        <v>0</v>
      </c>
      <c r="W3359" s="429">
        <f t="shared" si="73"/>
        <v>2982.5</v>
      </c>
      <c r="X3359" s="429">
        <f t="shared" si="73"/>
        <v>5.6000000000000001E-2</v>
      </c>
      <c r="Y3359" s="429">
        <f t="shared" si="73"/>
        <v>6.0000000000000001E-3</v>
      </c>
      <c r="Z3359" s="429">
        <f t="shared" si="73"/>
        <v>0</v>
      </c>
      <c r="AA3359" s="429" t="s">
        <v>1295</v>
      </c>
    </row>
    <row r="3360" spans="1:27" x14ac:dyDescent="0.25">
      <c r="A3360" t="s">
        <v>149</v>
      </c>
      <c r="B3360" t="s">
        <v>1246</v>
      </c>
      <c r="C3360" t="s">
        <v>1324</v>
      </c>
      <c r="D3360" t="s">
        <v>1387</v>
      </c>
      <c r="E3360" t="s">
        <v>1501</v>
      </c>
      <c r="F3360" t="s">
        <v>1293</v>
      </c>
      <c r="G3360" t="s">
        <v>524</v>
      </c>
      <c r="H3360" t="s">
        <v>1557</v>
      </c>
      <c r="I3360" t="s">
        <v>552</v>
      </c>
      <c r="J3360">
        <v>20200253</v>
      </c>
      <c r="L3360">
        <v>12.2</v>
      </c>
      <c r="M3360">
        <v>2.1</v>
      </c>
      <c r="N3360">
        <v>12.2</v>
      </c>
      <c r="O3360">
        <v>0</v>
      </c>
      <c r="P3360">
        <v>0.2</v>
      </c>
      <c r="Q3360">
        <v>0.20333333313465099</v>
      </c>
      <c r="R3360">
        <v>0</v>
      </c>
      <c r="S3360">
        <v>0</v>
      </c>
      <c r="T3360">
        <v>0</v>
      </c>
      <c r="U3360">
        <v>0</v>
      </c>
      <c r="W3360" s="429">
        <f t="shared" si="73"/>
        <v>0</v>
      </c>
      <c r="X3360" s="429">
        <f t="shared" si="73"/>
        <v>0</v>
      </c>
      <c r="Y3360" s="429">
        <f t="shared" si="73"/>
        <v>0</v>
      </c>
      <c r="Z3360" s="429">
        <f t="shared" si="73"/>
        <v>0</v>
      </c>
      <c r="AA3360" s="429" t="s">
        <v>1295</v>
      </c>
    </row>
    <row r="3361" spans="1:27" x14ac:dyDescent="0.25">
      <c r="A3361" t="s">
        <v>149</v>
      </c>
      <c r="B3361" t="s">
        <v>1246</v>
      </c>
      <c r="C3361" t="s">
        <v>1324</v>
      </c>
      <c r="D3361" t="s">
        <v>1387</v>
      </c>
      <c r="E3361" t="s">
        <v>1501</v>
      </c>
      <c r="F3361" t="s">
        <v>1293</v>
      </c>
      <c r="G3361" t="s">
        <v>524</v>
      </c>
      <c r="H3361" t="s">
        <v>1557</v>
      </c>
      <c r="I3361" t="s">
        <v>552</v>
      </c>
      <c r="J3361">
        <v>20200201</v>
      </c>
      <c r="L3361">
        <v>69.8</v>
      </c>
      <c r="M3361">
        <v>0.7</v>
      </c>
      <c r="N3361">
        <v>9</v>
      </c>
      <c r="O3361">
        <v>0.5</v>
      </c>
      <c r="P3361">
        <v>0.9</v>
      </c>
      <c r="Q3361">
        <v>0.90000003576278698</v>
      </c>
      <c r="R3361">
        <v>0</v>
      </c>
      <c r="S3361">
        <v>0</v>
      </c>
      <c r="T3361">
        <v>0</v>
      </c>
      <c r="U3361">
        <v>0</v>
      </c>
      <c r="W3361" s="429">
        <f t="shared" si="73"/>
        <v>0</v>
      </c>
      <c r="X3361" s="429">
        <f t="shared" si="73"/>
        <v>0</v>
      </c>
      <c r="Y3361" s="429">
        <f t="shared" si="73"/>
        <v>0</v>
      </c>
      <c r="Z3361" s="429">
        <f t="shared" si="73"/>
        <v>0</v>
      </c>
      <c r="AA3361" s="429" t="s">
        <v>1295</v>
      </c>
    </row>
    <row r="3362" spans="1:27" x14ac:dyDescent="0.25">
      <c r="A3362" t="s">
        <v>149</v>
      </c>
      <c r="B3362" t="s">
        <v>1246</v>
      </c>
      <c r="C3362" t="s">
        <v>1324</v>
      </c>
      <c r="D3362" t="s">
        <v>1387</v>
      </c>
      <c r="E3362" t="s">
        <v>1501</v>
      </c>
      <c r="F3362" t="s">
        <v>1293</v>
      </c>
      <c r="G3362" t="s">
        <v>524</v>
      </c>
      <c r="H3362" t="s">
        <v>1557</v>
      </c>
      <c r="I3362" t="s">
        <v>552</v>
      </c>
      <c r="J3362">
        <v>20200253</v>
      </c>
      <c r="L3362">
        <v>59.512195587158203</v>
      </c>
      <c r="M3362">
        <v>44.516998291015597</v>
      </c>
      <c r="N3362">
        <v>44.516998291015597</v>
      </c>
      <c r="O3362">
        <v>3.7488002330064801E-2</v>
      </c>
      <c r="P3362">
        <v>3.2801997661590598</v>
      </c>
      <c r="Q3362">
        <v>3.2801997661590598</v>
      </c>
      <c r="R3362">
        <v>6939.4979999999996</v>
      </c>
      <c r="S3362">
        <v>0.13120799999999999</v>
      </c>
      <c r="T3362">
        <v>1.4057999999999999E-2</v>
      </c>
      <c r="U3362">
        <v>0</v>
      </c>
      <c r="W3362" s="429">
        <f t="shared" si="73"/>
        <v>6939.4979999999996</v>
      </c>
      <c r="X3362" s="429">
        <f t="shared" si="73"/>
        <v>0.13120799999999999</v>
      </c>
      <c r="Y3362" s="429">
        <f t="shared" si="73"/>
        <v>1.4057999999999999E-2</v>
      </c>
      <c r="Z3362" s="429">
        <f t="shared" si="73"/>
        <v>0</v>
      </c>
      <c r="AA3362" s="429" t="s">
        <v>1295</v>
      </c>
    </row>
    <row r="3363" spans="1:27" x14ac:dyDescent="0.25">
      <c r="A3363" t="s">
        <v>149</v>
      </c>
      <c r="B3363" t="s">
        <v>1246</v>
      </c>
      <c r="C3363" t="s">
        <v>1324</v>
      </c>
      <c r="D3363" t="s">
        <v>1387</v>
      </c>
      <c r="E3363" t="s">
        <v>1501</v>
      </c>
      <c r="F3363" t="s">
        <v>1293</v>
      </c>
      <c r="G3363" t="s">
        <v>524</v>
      </c>
      <c r="H3363" t="s">
        <v>1558</v>
      </c>
      <c r="I3363" t="s">
        <v>563</v>
      </c>
      <c r="J3363">
        <v>31000404</v>
      </c>
      <c r="L3363">
        <v>10.199999999999999</v>
      </c>
      <c r="M3363">
        <v>0.6</v>
      </c>
      <c r="N3363">
        <v>8.5</v>
      </c>
      <c r="O3363">
        <v>0.1</v>
      </c>
      <c r="P3363">
        <v>0.8</v>
      </c>
      <c r="Q3363">
        <v>0.769999980926514</v>
      </c>
      <c r="R3363">
        <v>0</v>
      </c>
      <c r="S3363">
        <v>0</v>
      </c>
      <c r="T3363">
        <v>0</v>
      </c>
      <c r="U3363">
        <v>0</v>
      </c>
      <c r="W3363" s="429">
        <f t="shared" si="73"/>
        <v>0</v>
      </c>
      <c r="X3363" s="429">
        <f t="shared" si="73"/>
        <v>0</v>
      </c>
      <c r="Y3363" s="429">
        <f t="shared" si="73"/>
        <v>0</v>
      </c>
      <c r="Z3363" s="429">
        <f t="shared" si="73"/>
        <v>0</v>
      </c>
      <c r="AA3363" s="429" t="s">
        <v>1295</v>
      </c>
    </row>
    <row r="3364" spans="1:27" x14ac:dyDescent="0.25">
      <c r="A3364" t="s">
        <v>149</v>
      </c>
      <c r="B3364" t="s">
        <v>1246</v>
      </c>
      <c r="C3364" t="s">
        <v>1324</v>
      </c>
      <c r="D3364" t="s">
        <v>1387</v>
      </c>
      <c r="E3364" t="s">
        <v>1501</v>
      </c>
      <c r="F3364" t="s">
        <v>1293</v>
      </c>
      <c r="G3364" t="s">
        <v>524</v>
      </c>
      <c r="H3364" t="s">
        <v>1558</v>
      </c>
      <c r="I3364" t="s">
        <v>563</v>
      </c>
      <c r="J3364">
        <v>20200252</v>
      </c>
      <c r="L3364">
        <v>2.1</v>
      </c>
      <c r="M3364">
        <v>0.3</v>
      </c>
      <c r="N3364">
        <v>1</v>
      </c>
      <c r="O3364">
        <v>0</v>
      </c>
      <c r="P3364">
        <v>0</v>
      </c>
      <c r="Q3364">
        <v>0</v>
      </c>
      <c r="R3364">
        <v>0</v>
      </c>
      <c r="S3364">
        <v>0</v>
      </c>
      <c r="T3364">
        <v>0</v>
      </c>
      <c r="U3364">
        <v>0</v>
      </c>
      <c r="W3364" s="429">
        <f t="shared" si="73"/>
        <v>0</v>
      </c>
      <c r="X3364" s="429">
        <f t="shared" si="73"/>
        <v>0</v>
      </c>
      <c r="Y3364" s="429">
        <f t="shared" si="73"/>
        <v>0</v>
      </c>
      <c r="Z3364" s="429">
        <f t="shared" si="73"/>
        <v>0</v>
      </c>
      <c r="AA3364" s="429" t="s">
        <v>1295</v>
      </c>
    </row>
    <row r="3365" spans="1:27" x14ac:dyDescent="0.25">
      <c r="A3365" t="s">
        <v>149</v>
      </c>
      <c r="B3365" t="s">
        <v>1246</v>
      </c>
      <c r="C3365" t="s">
        <v>1324</v>
      </c>
      <c r="D3365" t="s">
        <v>1387</v>
      </c>
      <c r="E3365" t="s">
        <v>1501</v>
      </c>
      <c r="F3365" t="s">
        <v>1293</v>
      </c>
      <c r="G3365" t="s">
        <v>524</v>
      </c>
      <c r="H3365" t="s">
        <v>1558</v>
      </c>
      <c r="I3365" t="s">
        <v>563</v>
      </c>
      <c r="J3365">
        <v>31000228</v>
      </c>
      <c r="L3365">
        <v>0</v>
      </c>
      <c r="M3365">
        <v>0</v>
      </c>
      <c r="N3365">
        <v>0</v>
      </c>
      <c r="O3365">
        <v>0</v>
      </c>
      <c r="P3365">
        <v>0</v>
      </c>
      <c r="Q3365">
        <v>0</v>
      </c>
      <c r="R3365">
        <v>0</v>
      </c>
      <c r="S3365">
        <v>0</v>
      </c>
      <c r="T3365">
        <v>0</v>
      </c>
      <c r="U3365">
        <v>0</v>
      </c>
      <c r="W3365" s="429">
        <f t="shared" si="73"/>
        <v>0</v>
      </c>
      <c r="X3365" s="429">
        <f t="shared" si="73"/>
        <v>0</v>
      </c>
      <c r="Y3365" s="429">
        <f t="shared" si="73"/>
        <v>0</v>
      </c>
      <c r="Z3365" s="429">
        <f t="shared" si="73"/>
        <v>0</v>
      </c>
      <c r="AA3365" s="429" t="s">
        <v>1295</v>
      </c>
    </row>
    <row r="3366" spans="1:27" x14ac:dyDescent="0.25">
      <c r="A3366" t="s">
        <v>149</v>
      </c>
      <c r="B3366" t="s">
        <v>1246</v>
      </c>
      <c r="C3366" t="s">
        <v>1324</v>
      </c>
      <c r="D3366" t="s">
        <v>1387</v>
      </c>
      <c r="E3366" t="s">
        <v>1501</v>
      </c>
      <c r="F3366" t="s">
        <v>1293</v>
      </c>
      <c r="G3366" t="s">
        <v>524</v>
      </c>
      <c r="H3366" t="s">
        <v>1558</v>
      </c>
      <c r="I3366" t="s">
        <v>563</v>
      </c>
      <c r="J3366">
        <v>31000404</v>
      </c>
      <c r="L3366">
        <v>0.84</v>
      </c>
      <c r="M3366">
        <v>0</v>
      </c>
      <c r="N3366">
        <v>0.73499999999999999</v>
      </c>
      <c r="O3366">
        <v>0</v>
      </c>
      <c r="P3366">
        <v>0.105</v>
      </c>
      <c r="Q3366">
        <v>0</v>
      </c>
      <c r="R3366">
        <v>0</v>
      </c>
      <c r="S3366">
        <v>0</v>
      </c>
      <c r="T3366">
        <v>0</v>
      </c>
      <c r="U3366">
        <v>0</v>
      </c>
      <c r="W3366" s="429">
        <f t="shared" si="73"/>
        <v>0</v>
      </c>
      <c r="X3366" s="429">
        <f t="shared" si="73"/>
        <v>0</v>
      </c>
      <c r="Y3366" s="429">
        <f t="shared" si="73"/>
        <v>0</v>
      </c>
      <c r="Z3366" s="429">
        <f t="shared" si="73"/>
        <v>0</v>
      </c>
      <c r="AA3366" s="429" t="s">
        <v>1295</v>
      </c>
    </row>
    <row r="3367" spans="1:27" x14ac:dyDescent="0.25">
      <c r="A3367" t="s">
        <v>149</v>
      </c>
      <c r="B3367" t="s">
        <v>1246</v>
      </c>
      <c r="C3367" t="s">
        <v>1324</v>
      </c>
      <c r="D3367" t="s">
        <v>1387</v>
      </c>
      <c r="E3367" t="s">
        <v>1501</v>
      </c>
      <c r="F3367" t="s">
        <v>1293</v>
      </c>
      <c r="G3367" t="s">
        <v>524</v>
      </c>
      <c r="H3367" t="s">
        <v>1558</v>
      </c>
      <c r="I3367" t="s">
        <v>563</v>
      </c>
      <c r="J3367">
        <v>20200252</v>
      </c>
      <c r="L3367">
        <v>17.899999999999999</v>
      </c>
      <c r="M3367">
        <v>1.6</v>
      </c>
      <c r="N3367">
        <v>10.5</v>
      </c>
      <c r="O3367">
        <v>0</v>
      </c>
      <c r="P3367">
        <v>1.6</v>
      </c>
      <c r="Q3367">
        <v>1.6106666326522801</v>
      </c>
      <c r="R3367">
        <v>0</v>
      </c>
      <c r="S3367">
        <v>0</v>
      </c>
      <c r="T3367">
        <v>0</v>
      </c>
      <c r="U3367">
        <v>0</v>
      </c>
      <c r="W3367" s="429">
        <f t="shared" si="73"/>
        <v>0</v>
      </c>
      <c r="X3367" s="429">
        <f t="shared" si="73"/>
        <v>0</v>
      </c>
      <c r="Y3367" s="429">
        <f t="shared" si="73"/>
        <v>0</v>
      </c>
      <c r="Z3367" s="429">
        <f t="shared" si="73"/>
        <v>0</v>
      </c>
      <c r="AA3367" s="429" t="s">
        <v>1295</v>
      </c>
    </row>
    <row r="3368" spans="1:27" x14ac:dyDescent="0.25">
      <c r="A3368" t="s">
        <v>149</v>
      </c>
      <c r="B3368" t="s">
        <v>1246</v>
      </c>
      <c r="C3368" t="s">
        <v>1324</v>
      </c>
      <c r="D3368" t="s">
        <v>1387</v>
      </c>
      <c r="E3368" t="s">
        <v>1501</v>
      </c>
      <c r="F3368" t="s">
        <v>1293</v>
      </c>
      <c r="G3368" t="s">
        <v>524</v>
      </c>
      <c r="H3368" t="s">
        <v>1558</v>
      </c>
      <c r="I3368" t="s">
        <v>563</v>
      </c>
      <c r="J3368">
        <v>20200254</v>
      </c>
      <c r="L3368">
        <v>0.48500099778175398</v>
      </c>
      <c r="M3368">
        <v>2.3430001456290501E-3</v>
      </c>
      <c r="N3368">
        <v>4.4516995549202E-2</v>
      </c>
      <c r="O3368">
        <v>0</v>
      </c>
      <c r="P3368">
        <v>9.3720005825161899E-3</v>
      </c>
      <c r="Q3368">
        <v>9.3720005825161899E-3</v>
      </c>
      <c r="R3368">
        <v>22.44594</v>
      </c>
      <c r="S3368">
        <v>0</v>
      </c>
      <c r="T3368">
        <v>0</v>
      </c>
      <c r="U3368">
        <v>0</v>
      </c>
      <c r="W3368" s="429">
        <f t="shared" si="73"/>
        <v>22.44594</v>
      </c>
      <c r="X3368" s="429">
        <f t="shared" si="73"/>
        <v>0</v>
      </c>
      <c r="Y3368" s="429">
        <f t="shared" si="73"/>
        <v>0</v>
      </c>
      <c r="Z3368" s="429">
        <f t="shared" si="73"/>
        <v>0</v>
      </c>
      <c r="AA3368" s="429" t="s">
        <v>1295</v>
      </c>
    </row>
    <row r="3369" spans="1:27" x14ac:dyDescent="0.25">
      <c r="A3369" t="s">
        <v>149</v>
      </c>
      <c r="B3369" t="s">
        <v>1246</v>
      </c>
      <c r="C3369" t="s">
        <v>1324</v>
      </c>
      <c r="D3369" t="s">
        <v>1387</v>
      </c>
      <c r="E3369" t="s">
        <v>1501</v>
      </c>
      <c r="F3369" t="s">
        <v>1293</v>
      </c>
      <c r="G3369" t="s">
        <v>524</v>
      </c>
      <c r="H3369" t="s">
        <v>1558</v>
      </c>
      <c r="I3369" t="s">
        <v>563</v>
      </c>
      <c r="J3369">
        <v>20200201</v>
      </c>
      <c r="L3369">
        <v>18.481582641601602</v>
      </c>
      <c r="M3369">
        <v>1.07075095176697</v>
      </c>
      <c r="N3369">
        <v>5.8364129066467303</v>
      </c>
      <c r="O3369">
        <v>0.78724795579910301</v>
      </c>
      <c r="P3369">
        <v>0.33739197254180903</v>
      </c>
      <c r="Q3369">
        <v>0.33739197254180903</v>
      </c>
      <c r="R3369">
        <v>0</v>
      </c>
      <c r="S3369">
        <v>0</v>
      </c>
      <c r="T3369">
        <v>0</v>
      </c>
      <c r="U3369">
        <v>0</v>
      </c>
      <c r="W3369" s="429">
        <f t="shared" si="73"/>
        <v>0</v>
      </c>
      <c r="X3369" s="429">
        <f t="shared" si="73"/>
        <v>0</v>
      </c>
      <c r="Y3369" s="429">
        <f t="shared" si="73"/>
        <v>0</v>
      </c>
      <c r="Z3369" s="429">
        <f t="shared" si="73"/>
        <v>0</v>
      </c>
      <c r="AA3369" s="429" t="s">
        <v>1295</v>
      </c>
    </row>
    <row r="3370" spans="1:27" x14ac:dyDescent="0.25">
      <c r="A3370" t="s">
        <v>149</v>
      </c>
      <c r="B3370" t="s">
        <v>1246</v>
      </c>
      <c r="C3370" t="s">
        <v>1324</v>
      </c>
      <c r="D3370" t="s">
        <v>1387</v>
      </c>
      <c r="E3370" t="s">
        <v>1501</v>
      </c>
      <c r="F3370" t="s">
        <v>1293</v>
      </c>
      <c r="G3370" t="s">
        <v>524</v>
      </c>
      <c r="H3370" t="s">
        <v>1558</v>
      </c>
      <c r="I3370" t="s">
        <v>563</v>
      </c>
      <c r="J3370">
        <v>20200253</v>
      </c>
      <c r="L3370">
        <v>4.6836566925048801</v>
      </c>
      <c r="M3370">
        <v>4.3064341545104998</v>
      </c>
      <c r="N3370">
        <v>8.9338588714599592</v>
      </c>
      <c r="O3370">
        <v>0.61152297258377097</v>
      </c>
      <c r="P3370">
        <v>0.906740963459015</v>
      </c>
      <c r="Q3370">
        <v>0.906740963459015</v>
      </c>
      <c r="R3370">
        <v>6079.2280000000001</v>
      </c>
      <c r="S3370">
        <v>0.11480700000000001</v>
      </c>
      <c r="T3370">
        <v>1.1715E-2</v>
      </c>
      <c r="U3370">
        <v>0</v>
      </c>
      <c r="W3370" s="429">
        <f t="shared" si="73"/>
        <v>6079.2280000000001</v>
      </c>
      <c r="X3370" s="429">
        <f t="shared" si="73"/>
        <v>0.11480700000000001</v>
      </c>
      <c r="Y3370" s="429">
        <f t="shared" si="73"/>
        <v>1.1715E-2</v>
      </c>
      <c r="Z3370" s="429">
        <f t="shared" si="73"/>
        <v>0</v>
      </c>
      <c r="AA3370" s="429" t="s">
        <v>1295</v>
      </c>
    </row>
    <row r="3371" spans="1:27" x14ac:dyDescent="0.25">
      <c r="A3371" t="s">
        <v>149</v>
      </c>
      <c r="B3371" t="s">
        <v>1249</v>
      </c>
      <c r="C3371" t="s">
        <v>1503</v>
      </c>
      <c r="D3371" t="s">
        <v>1387</v>
      </c>
      <c r="E3371" t="s">
        <v>1501</v>
      </c>
      <c r="F3371" t="s">
        <v>1293</v>
      </c>
      <c r="G3371" t="s">
        <v>524</v>
      </c>
      <c r="H3371" t="s">
        <v>1561</v>
      </c>
      <c r="I3371" t="s">
        <v>1549</v>
      </c>
      <c r="J3371">
        <v>20200254</v>
      </c>
      <c r="L3371">
        <v>150.19999694824199</v>
      </c>
      <c r="M3371">
        <v>7.25</v>
      </c>
      <c r="N3371">
        <v>12.1000003814697</v>
      </c>
      <c r="O3371">
        <v>9.9999997764825804E-3</v>
      </c>
      <c r="P3371">
        <v>0.15000000596046401</v>
      </c>
      <c r="Q3371">
        <v>0.15000000596046401</v>
      </c>
      <c r="R3371">
        <v>1565.43</v>
      </c>
      <c r="S3371">
        <v>0.21</v>
      </c>
      <c r="T3371">
        <v>3.0000000000000001E-3</v>
      </c>
      <c r="U3371">
        <v>1571.6</v>
      </c>
      <c r="W3371" s="429">
        <f t="shared" si="73"/>
        <v>1565.43</v>
      </c>
      <c r="X3371" s="429">
        <f t="shared" si="73"/>
        <v>0.21</v>
      </c>
      <c r="Y3371" s="429">
        <f t="shared" si="73"/>
        <v>3.0000000000000001E-3</v>
      </c>
      <c r="Z3371" s="429">
        <f t="shared" si="73"/>
        <v>1571.6</v>
      </c>
      <c r="AA3371" s="429" t="s">
        <v>1295</v>
      </c>
    </row>
    <row r="3372" spans="1:27" x14ac:dyDescent="0.25">
      <c r="A3372" t="s">
        <v>149</v>
      </c>
      <c r="B3372" t="s">
        <v>1248</v>
      </c>
      <c r="C3372" t="s">
        <v>1541</v>
      </c>
      <c r="D3372" t="s">
        <v>1387</v>
      </c>
      <c r="E3372" t="s">
        <v>1501</v>
      </c>
      <c r="F3372" t="s">
        <v>1293</v>
      </c>
      <c r="G3372" t="s">
        <v>524</v>
      </c>
      <c r="H3372" t="s">
        <v>1562</v>
      </c>
      <c r="I3372" t="s">
        <v>1542</v>
      </c>
      <c r="J3372">
        <v>20200201</v>
      </c>
      <c r="L3372">
        <v>10.2829999923706</v>
      </c>
      <c r="M3372">
        <v>2.60000005364418E-2</v>
      </c>
      <c r="N3372">
        <v>1.63300001621246</v>
      </c>
      <c r="O3372">
        <v>4.1999999433755902E-2</v>
      </c>
      <c r="P3372">
        <v>8.2000002264976501E-2</v>
      </c>
      <c r="Q3372">
        <v>8.2000002264976501E-2</v>
      </c>
      <c r="R3372">
        <v>0</v>
      </c>
      <c r="S3372">
        <v>0</v>
      </c>
      <c r="T3372">
        <v>0</v>
      </c>
      <c r="U3372">
        <v>0</v>
      </c>
      <c r="W3372" s="429">
        <f t="shared" si="73"/>
        <v>0</v>
      </c>
      <c r="X3372" s="429">
        <f t="shared" si="73"/>
        <v>0</v>
      </c>
      <c r="Y3372" s="429">
        <f t="shared" si="73"/>
        <v>0</v>
      </c>
      <c r="Z3372" s="429">
        <f t="shared" si="73"/>
        <v>0</v>
      </c>
      <c r="AA3372" s="429" t="s">
        <v>1295</v>
      </c>
    </row>
    <row r="3373" spans="1:27" x14ac:dyDescent="0.25">
      <c r="A3373" t="s">
        <v>149</v>
      </c>
      <c r="B3373" t="s">
        <v>186</v>
      </c>
      <c r="C3373" t="s">
        <v>1459</v>
      </c>
      <c r="D3373" t="s">
        <v>1387</v>
      </c>
      <c r="E3373" t="s">
        <v>1501</v>
      </c>
      <c r="F3373" t="s">
        <v>1293</v>
      </c>
      <c r="G3373" t="s">
        <v>524</v>
      </c>
      <c r="H3373" t="s">
        <v>1460</v>
      </c>
      <c r="I3373" t="s">
        <v>561</v>
      </c>
      <c r="J3373">
        <v>20200254</v>
      </c>
      <c r="L3373">
        <v>18.683332443237301</v>
      </c>
      <c r="M3373">
        <v>0.94333332777023304</v>
      </c>
      <c r="N3373">
        <v>2.2000000476837198</v>
      </c>
      <c r="O3373">
        <v>3.3333331812173102E-3</v>
      </c>
      <c r="P3373">
        <v>7.9999998211860698E-2</v>
      </c>
      <c r="Q3373">
        <v>7.9999998211860698E-2</v>
      </c>
      <c r="R3373">
        <v>848.69230000000005</v>
      </c>
      <c r="S3373">
        <v>16.886669999999999</v>
      </c>
      <c r="T3373">
        <v>3.3333339999999998E-4</v>
      </c>
      <c r="U3373">
        <v>1268.2529999999999</v>
      </c>
      <c r="W3373" s="429">
        <f t="shared" si="73"/>
        <v>848.69230000000005</v>
      </c>
      <c r="X3373" s="429">
        <f t="shared" si="73"/>
        <v>16.886669999999999</v>
      </c>
      <c r="Y3373" s="429">
        <f t="shared" si="73"/>
        <v>3.3333339999999998E-4</v>
      </c>
      <c r="Z3373" s="429">
        <f t="shared" si="73"/>
        <v>1268.2529999999999</v>
      </c>
      <c r="AA3373" s="429" t="s">
        <v>1295</v>
      </c>
    </row>
    <row r="3374" spans="1:27" x14ac:dyDescent="0.25">
      <c r="A3374" t="s">
        <v>149</v>
      </c>
      <c r="B3374" t="s">
        <v>186</v>
      </c>
      <c r="C3374" t="s">
        <v>1459</v>
      </c>
      <c r="D3374" t="s">
        <v>1387</v>
      </c>
      <c r="E3374" t="s">
        <v>1501</v>
      </c>
      <c r="F3374" t="s">
        <v>1293</v>
      </c>
      <c r="G3374" t="s">
        <v>524</v>
      </c>
      <c r="H3374" t="s">
        <v>1461</v>
      </c>
      <c r="I3374" t="s">
        <v>534</v>
      </c>
      <c r="J3374">
        <v>20200201</v>
      </c>
      <c r="L3374">
        <v>30.3774013519287</v>
      </c>
      <c r="M3374">
        <v>6.9738001823425302</v>
      </c>
      <c r="N3374">
        <v>24.349201202392599</v>
      </c>
      <c r="O3374">
        <v>0.65010005235671997</v>
      </c>
      <c r="P3374">
        <v>1.3002001047134399</v>
      </c>
      <c r="Q3374">
        <v>1.3002001047134399</v>
      </c>
      <c r="R3374">
        <v>0</v>
      </c>
      <c r="S3374">
        <v>0</v>
      </c>
      <c r="T3374">
        <v>0</v>
      </c>
      <c r="U3374">
        <v>0</v>
      </c>
      <c r="W3374" s="429">
        <f t="shared" si="73"/>
        <v>0</v>
      </c>
      <c r="X3374" s="429">
        <f t="shared" si="73"/>
        <v>0</v>
      </c>
      <c r="Y3374" s="429">
        <f t="shared" si="73"/>
        <v>0</v>
      </c>
      <c r="Z3374" s="429">
        <f t="shared" si="73"/>
        <v>0</v>
      </c>
      <c r="AA3374" s="429" t="s">
        <v>1295</v>
      </c>
    </row>
    <row r="3375" spans="1:27" x14ac:dyDescent="0.25">
      <c r="A3375" t="s">
        <v>149</v>
      </c>
      <c r="B3375" t="s">
        <v>186</v>
      </c>
      <c r="C3375" t="s">
        <v>1459</v>
      </c>
      <c r="D3375" t="s">
        <v>1387</v>
      </c>
      <c r="E3375" t="s">
        <v>1501</v>
      </c>
      <c r="F3375" t="s">
        <v>1293</v>
      </c>
      <c r="G3375" t="s">
        <v>524</v>
      </c>
      <c r="H3375" t="s">
        <v>1461</v>
      </c>
      <c r="I3375" t="s">
        <v>534</v>
      </c>
      <c r="J3375">
        <v>20200254</v>
      </c>
      <c r="L3375">
        <v>6.4418997764587402</v>
      </c>
      <c r="M3375">
        <v>1.4184000492095901</v>
      </c>
      <c r="N3375">
        <v>1.3593000173568699</v>
      </c>
      <c r="O3375">
        <v>0</v>
      </c>
      <c r="P3375">
        <v>0.29550001025199901</v>
      </c>
      <c r="Q3375">
        <v>0.29550001025199901</v>
      </c>
      <c r="R3375">
        <v>0</v>
      </c>
      <c r="S3375">
        <v>0</v>
      </c>
      <c r="T3375">
        <v>0</v>
      </c>
      <c r="U3375">
        <v>0</v>
      </c>
      <c r="W3375" s="429">
        <f t="shared" si="73"/>
        <v>0</v>
      </c>
      <c r="X3375" s="429">
        <f t="shared" si="73"/>
        <v>0</v>
      </c>
      <c r="Y3375" s="429">
        <f t="shared" si="73"/>
        <v>0</v>
      </c>
      <c r="Z3375" s="429">
        <f t="shared" si="73"/>
        <v>0</v>
      </c>
      <c r="AA3375" s="429" t="s">
        <v>1295</v>
      </c>
    </row>
    <row r="3376" spans="1:27" x14ac:dyDescent="0.25">
      <c r="A3376" t="s">
        <v>149</v>
      </c>
      <c r="B3376" t="s">
        <v>186</v>
      </c>
      <c r="C3376" t="s">
        <v>1459</v>
      </c>
      <c r="D3376" t="s">
        <v>1387</v>
      </c>
      <c r="E3376" t="s">
        <v>1501</v>
      </c>
      <c r="F3376" t="s">
        <v>1293</v>
      </c>
      <c r="G3376" t="s">
        <v>524</v>
      </c>
      <c r="H3376" t="s">
        <v>1461</v>
      </c>
      <c r="I3376" t="s">
        <v>534</v>
      </c>
      <c r="J3376">
        <v>20200254</v>
      </c>
      <c r="L3376">
        <v>11.583600997924799</v>
      </c>
      <c r="M3376">
        <v>2.71860003471375</v>
      </c>
      <c r="N3376">
        <v>1.6548000574111901</v>
      </c>
      <c r="O3376">
        <v>0</v>
      </c>
      <c r="P3376">
        <v>0.29550001025199901</v>
      </c>
      <c r="Q3376">
        <v>0.29550001025199901</v>
      </c>
      <c r="R3376">
        <v>0</v>
      </c>
      <c r="S3376">
        <v>0</v>
      </c>
      <c r="T3376">
        <v>0</v>
      </c>
      <c r="U3376">
        <v>0</v>
      </c>
      <c r="W3376" s="429">
        <f t="shared" si="73"/>
        <v>0</v>
      </c>
      <c r="X3376" s="429">
        <f t="shared" si="73"/>
        <v>0</v>
      </c>
      <c r="Y3376" s="429">
        <f t="shared" si="73"/>
        <v>0</v>
      </c>
      <c r="Z3376" s="429">
        <f t="shared" si="73"/>
        <v>0</v>
      </c>
      <c r="AA3376" s="429" t="s">
        <v>1295</v>
      </c>
    </row>
    <row r="3377" spans="1:27" x14ac:dyDescent="0.25">
      <c r="A3377" t="s">
        <v>149</v>
      </c>
      <c r="B3377" t="s">
        <v>186</v>
      </c>
      <c r="C3377" t="s">
        <v>1459</v>
      </c>
      <c r="D3377" t="s">
        <v>1387</v>
      </c>
      <c r="E3377" t="s">
        <v>1501</v>
      </c>
      <c r="F3377" t="s">
        <v>1293</v>
      </c>
      <c r="G3377" t="s">
        <v>524</v>
      </c>
      <c r="H3377" t="s">
        <v>1461</v>
      </c>
      <c r="I3377" t="s">
        <v>534</v>
      </c>
      <c r="J3377">
        <v>20200202</v>
      </c>
      <c r="L3377">
        <v>3.4869000911712602</v>
      </c>
      <c r="M3377">
        <v>2.3049001693725599</v>
      </c>
      <c r="N3377">
        <v>6.1463999748229998</v>
      </c>
      <c r="O3377">
        <v>0</v>
      </c>
      <c r="P3377">
        <v>0.1182000041008</v>
      </c>
      <c r="Q3377">
        <v>0.1182000041008</v>
      </c>
      <c r="R3377">
        <v>1139.98</v>
      </c>
      <c r="S3377">
        <v>0</v>
      </c>
      <c r="T3377">
        <v>0</v>
      </c>
      <c r="U3377">
        <v>0</v>
      </c>
      <c r="W3377" s="429">
        <f t="shared" si="73"/>
        <v>1139.98</v>
      </c>
      <c r="X3377" s="429">
        <f t="shared" si="73"/>
        <v>0</v>
      </c>
      <c r="Y3377" s="429">
        <f t="shared" si="73"/>
        <v>0</v>
      </c>
      <c r="Z3377" s="429">
        <f t="shared" si="73"/>
        <v>0</v>
      </c>
      <c r="AA3377" s="429" t="s">
        <v>1295</v>
      </c>
    </row>
    <row r="3378" spans="1:27" x14ac:dyDescent="0.25">
      <c r="A3378" t="s">
        <v>149</v>
      </c>
      <c r="B3378" t="s">
        <v>186</v>
      </c>
      <c r="C3378" t="s">
        <v>1459</v>
      </c>
      <c r="D3378" t="s">
        <v>1387</v>
      </c>
      <c r="E3378" t="s">
        <v>1501</v>
      </c>
      <c r="F3378" t="s">
        <v>1293</v>
      </c>
      <c r="G3378" t="s">
        <v>524</v>
      </c>
      <c r="H3378" t="s">
        <v>1461</v>
      </c>
      <c r="I3378" t="s">
        <v>534</v>
      </c>
      <c r="J3378">
        <v>20200202</v>
      </c>
      <c r="L3378">
        <v>6.5010004043579102</v>
      </c>
      <c r="M3378">
        <v>4.3734002113342303</v>
      </c>
      <c r="N3378">
        <v>11.5245008468628</v>
      </c>
      <c r="O3378">
        <v>0</v>
      </c>
      <c r="P3378">
        <v>0.17730000615119901</v>
      </c>
      <c r="Q3378">
        <v>0.17730000615119901</v>
      </c>
      <c r="R3378">
        <v>0</v>
      </c>
      <c r="S3378">
        <v>0</v>
      </c>
      <c r="T3378">
        <v>0</v>
      </c>
      <c r="U3378">
        <v>0</v>
      </c>
      <c r="W3378" s="429">
        <f t="shared" si="73"/>
        <v>0</v>
      </c>
      <c r="X3378" s="429">
        <f t="shared" si="73"/>
        <v>0</v>
      </c>
      <c r="Y3378" s="429">
        <f t="shared" si="73"/>
        <v>0</v>
      </c>
      <c r="Z3378" s="429">
        <f t="shared" si="73"/>
        <v>0</v>
      </c>
      <c r="AA3378" s="429" t="s">
        <v>1295</v>
      </c>
    </row>
    <row r="3379" spans="1:27" x14ac:dyDescent="0.25">
      <c r="A3379" t="s">
        <v>149</v>
      </c>
      <c r="B3379" t="s">
        <v>186</v>
      </c>
      <c r="C3379" t="s">
        <v>1459</v>
      </c>
      <c r="D3379" t="s">
        <v>1387</v>
      </c>
      <c r="E3379" t="s">
        <v>1501</v>
      </c>
      <c r="F3379" t="s">
        <v>1293</v>
      </c>
      <c r="G3379" t="s">
        <v>524</v>
      </c>
      <c r="H3379" t="s">
        <v>1462</v>
      </c>
      <c r="I3379" t="s">
        <v>1463</v>
      </c>
      <c r="J3379">
        <v>20200253</v>
      </c>
      <c r="L3379">
        <v>0</v>
      </c>
      <c r="M3379">
        <v>0</v>
      </c>
      <c r="N3379">
        <v>5.9100002981722398E-3</v>
      </c>
      <c r="O3379">
        <v>0</v>
      </c>
      <c r="P3379">
        <v>0</v>
      </c>
      <c r="Q3379">
        <v>0</v>
      </c>
      <c r="R3379">
        <v>0.59986499999999998</v>
      </c>
      <c r="S3379">
        <v>0.30141000000000001</v>
      </c>
      <c r="T3379">
        <v>0</v>
      </c>
      <c r="U3379">
        <v>0</v>
      </c>
      <c r="W3379" s="429">
        <f t="shared" si="73"/>
        <v>0.59986499999999998</v>
      </c>
      <c r="X3379" s="429">
        <f t="shared" si="73"/>
        <v>0.30141000000000001</v>
      </c>
      <c r="Y3379" s="429">
        <f t="shared" si="73"/>
        <v>0</v>
      </c>
      <c r="Z3379" s="429">
        <f t="shared" si="73"/>
        <v>0</v>
      </c>
      <c r="AA3379" s="429" t="s">
        <v>1295</v>
      </c>
    </row>
    <row r="3380" spans="1:27" x14ac:dyDescent="0.25">
      <c r="A3380" t="s">
        <v>149</v>
      </c>
      <c r="B3380" t="s">
        <v>186</v>
      </c>
      <c r="C3380" t="s">
        <v>1459</v>
      </c>
      <c r="D3380" t="s">
        <v>1387</v>
      </c>
      <c r="E3380" t="s">
        <v>1501</v>
      </c>
      <c r="F3380" t="s">
        <v>1293</v>
      </c>
      <c r="G3380" t="s">
        <v>524</v>
      </c>
      <c r="H3380" t="s">
        <v>1462</v>
      </c>
      <c r="I3380" t="s">
        <v>1463</v>
      </c>
      <c r="J3380">
        <v>20200201</v>
      </c>
      <c r="L3380">
        <v>0.23640000820159901</v>
      </c>
      <c r="M3380">
        <v>0</v>
      </c>
      <c r="N3380">
        <v>0.35460001230239901</v>
      </c>
      <c r="O3380">
        <v>0</v>
      </c>
      <c r="P3380">
        <v>0</v>
      </c>
      <c r="Q3380">
        <v>0</v>
      </c>
      <c r="R3380">
        <v>140.40979999999999</v>
      </c>
      <c r="S3380">
        <v>2.9550000000000002E-3</v>
      </c>
      <c r="T3380">
        <v>0</v>
      </c>
      <c r="U3380">
        <v>0</v>
      </c>
      <c r="W3380" s="429">
        <f t="shared" si="73"/>
        <v>140.40979999999999</v>
      </c>
      <c r="X3380" s="429">
        <f t="shared" si="73"/>
        <v>2.9550000000000002E-3</v>
      </c>
      <c r="Y3380" s="429">
        <f t="shared" si="73"/>
        <v>0</v>
      </c>
      <c r="Z3380" s="429">
        <f t="shared" si="73"/>
        <v>0</v>
      </c>
      <c r="AA3380" s="429" t="s">
        <v>1295</v>
      </c>
    </row>
    <row r="3381" spans="1:27" x14ac:dyDescent="0.25">
      <c r="A3381" t="s">
        <v>149</v>
      </c>
      <c r="B3381" t="s">
        <v>186</v>
      </c>
      <c r="C3381" t="s">
        <v>1459</v>
      </c>
      <c r="D3381" t="s">
        <v>1387</v>
      </c>
      <c r="E3381" t="s">
        <v>1501</v>
      </c>
      <c r="F3381" t="s">
        <v>1293</v>
      </c>
      <c r="G3381" t="s">
        <v>524</v>
      </c>
      <c r="H3381" t="s">
        <v>1464</v>
      </c>
      <c r="I3381" t="s">
        <v>186</v>
      </c>
      <c r="J3381">
        <v>20200252</v>
      </c>
      <c r="L3381">
        <v>47.67</v>
      </c>
      <c r="M3381">
        <v>1.89</v>
      </c>
      <c r="N3381">
        <v>6.1950000000000003</v>
      </c>
      <c r="O3381">
        <v>0</v>
      </c>
      <c r="P3381">
        <v>0.84</v>
      </c>
      <c r="Q3381">
        <v>0.78749999999999998</v>
      </c>
      <c r="R3381">
        <v>0</v>
      </c>
      <c r="S3381">
        <v>0</v>
      </c>
      <c r="T3381">
        <v>0</v>
      </c>
      <c r="U3381">
        <v>0</v>
      </c>
      <c r="W3381" s="429">
        <f t="shared" si="73"/>
        <v>0</v>
      </c>
      <c r="X3381" s="429">
        <f t="shared" si="73"/>
        <v>0</v>
      </c>
      <c r="Y3381" s="429">
        <f t="shared" si="73"/>
        <v>0</v>
      </c>
      <c r="Z3381" s="429">
        <f t="shared" si="73"/>
        <v>0</v>
      </c>
      <c r="AA3381" s="429" t="s">
        <v>1295</v>
      </c>
    </row>
    <row r="3382" spans="1:27" x14ac:dyDescent="0.25">
      <c r="A3382" t="s">
        <v>149</v>
      </c>
      <c r="B3382" t="s">
        <v>186</v>
      </c>
      <c r="C3382" t="s">
        <v>1459</v>
      </c>
      <c r="D3382" t="s">
        <v>1387</v>
      </c>
      <c r="E3382" t="s">
        <v>1501</v>
      </c>
      <c r="F3382" t="s">
        <v>1293</v>
      </c>
      <c r="G3382" t="s">
        <v>524</v>
      </c>
      <c r="H3382" t="s">
        <v>1464</v>
      </c>
      <c r="I3382" t="s">
        <v>186</v>
      </c>
      <c r="J3382">
        <v>20200202</v>
      </c>
      <c r="L3382">
        <v>7.0328998565673801</v>
      </c>
      <c r="M3382">
        <v>10.4016008377075</v>
      </c>
      <c r="N3382">
        <v>25.117500305175799</v>
      </c>
      <c r="O3382">
        <v>0.76829999685287498</v>
      </c>
      <c r="P3382">
        <v>0.53189998865127597</v>
      </c>
      <c r="Q3382">
        <v>0.53189998865127597</v>
      </c>
      <c r="R3382">
        <v>5426.0479999999998</v>
      </c>
      <c r="S3382">
        <v>0.10047</v>
      </c>
      <c r="T3382">
        <v>1.1820000000000001E-2</v>
      </c>
      <c r="U3382">
        <v>0</v>
      </c>
      <c r="W3382" s="429">
        <f t="shared" si="73"/>
        <v>5426.0479999999998</v>
      </c>
      <c r="X3382" s="429">
        <f t="shared" si="73"/>
        <v>0.10047</v>
      </c>
      <c r="Y3382" s="429">
        <f t="shared" si="73"/>
        <v>1.1820000000000001E-2</v>
      </c>
      <c r="Z3382" s="429">
        <f t="shared" si="73"/>
        <v>0</v>
      </c>
      <c r="AA3382" s="429" t="s">
        <v>1295</v>
      </c>
    </row>
    <row r="3383" spans="1:27" x14ac:dyDescent="0.25">
      <c r="A3383" t="s">
        <v>149</v>
      </c>
      <c r="B3383" t="s">
        <v>186</v>
      </c>
      <c r="C3383" t="s">
        <v>1459</v>
      </c>
      <c r="D3383" t="s">
        <v>1387</v>
      </c>
      <c r="E3383" t="s">
        <v>1501</v>
      </c>
      <c r="F3383" t="s">
        <v>1293</v>
      </c>
      <c r="G3383" t="s">
        <v>524</v>
      </c>
      <c r="H3383" t="s">
        <v>1464</v>
      </c>
      <c r="I3383" t="s">
        <v>186</v>
      </c>
      <c r="J3383">
        <v>20200201</v>
      </c>
      <c r="L3383">
        <v>73.5</v>
      </c>
      <c r="M3383">
        <v>1.3</v>
      </c>
      <c r="N3383">
        <v>8.1</v>
      </c>
      <c r="O3383">
        <v>0.3</v>
      </c>
      <c r="P3383">
        <v>3.4</v>
      </c>
      <c r="Q3383">
        <v>3.4266664981842001</v>
      </c>
      <c r="R3383">
        <v>0</v>
      </c>
      <c r="S3383">
        <v>0</v>
      </c>
      <c r="T3383">
        <v>0</v>
      </c>
      <c r="U3383">
        <v>0</v>
      </c>
      <c r="W3383" s="429">
        <f t="shared" si="73"/>
        <v>0</v>
      </c>
      <c r="X3383" s="429">
        <f t="shared" si="73"/>
        <v>0</v>
      </c>
      <c r="Y3383" s="429">
        <f t="shared" si="73"/>
        <v>0</v>
      </c>
      <c r="Z3383" s="429">
        <f t="shared" si="73"/>
        <v>0</v>
      </c>
      <c r="AA3383" s="429" t="s">
        <v>1295</v>
      </c>
    </row>
    <row r="3384" spans="1:27" x14ac:dyDescent="0.25">
      <c r="A3384" t="s">
        <v>149</v>
      </c>
      <c r="B3384" t="s">
        <v>186</v>
      </c>
      <c r="C3384" t="s">
        <v>1459</v>
      </c>
      <c r="D3384" t="s">
        <v>1387</v>
      </c>
      <c r="E3384" t="s">
        <v>1501</v>
      </c>
      <c r="F3384" t="s">
        <v>1293</v>
      </c>
      <c r="G3384" t="s">
        <v>524</v>
      </c>
      <c r="H3384" t="s">
        <v>1464</v>
      </c>
      <c r="I3384" t="s">
        <v>186</v>
      </c>
      <c r="J3384">
        <v>31000228</v>
      </c>
      <c r="L3384">
        <v>1.6548000574111901</v>
      </c>
      <c r="M3384">
        <v>5.9100002050399801E-2</v>
      </c>
      <c r="N3384">
        <v>0.23640000820159901</v>
      </c>
      <c r="O3384">
        <v>0.1182000041008</v>
      </c>
      <c r="P3384">
        <v>5.9100002050399801E-2</v>
      </c>
      <c r="Q3384">
        <v>5.9100002050399801E-2</v>
      </c>
      <c r="R3384">
        <v>0</v>
      </c>
      <c r="S3384">
        <v>0</v>
      </c>
      <c r="T3384">
        <v>0</v>
      </c>
      <c r="U3384">
        <v>0</v>
      </c>
      <c r="W3384" s="429">
        <f t="shared" si="73"/>
        <v>0</v>
      </c>
      <c r="X3384" s="429">
        <f t="shared" si="73"/>
        <v>0</v>
      </c>
      <c r="Y3384" s="429">
        <f t="shared" si="73"/>
        <v>0</v>
      </c>
      <c r="Z3384" s="429">
        <f t="shared" si="73"/>
        <v>0</v>
      </c>
      <c r="AA3384" s="429" t="s">
        <v>1295</v>
      </c>
    </row>
    <row r="3385" spans="1:27" x14ac:dyDescent="0.25">
      <c r="A3385" t="s">
        <v>149</v>
      </c>
      <c r="B3385" t="s">
        <v>186</v>
      </c>
      <c r="C3385" t="s">
        <v>1459</v>
      </c>
      <c r="D3385" t="s">
        <v>1387</v>
      </c>
      <c r="E3385" t="s">
        <v>1501</v>
      </c>
      <c r="F3385" t="s">
        <v>1293</v>
      </c>
      <c r="G3385" t="s">
        <v>524</v>
      </c>
      <c r="H3385" t="s">
        <v>1464</v>
      </c>
      <c r="I3385" t="s">
        <v>186</v>
      </c>
      <c r="J3385">
        <v>20200201</v>
      </c>
      <c r="L3385">
        <v>0.17730000615119901</v>
      </c>
      <c r="M3385">
        <v>0</v>
      </c>
      <c r="N3385">
        <v>0.17730000615119901</v>
      </c>
      <c r="O3385">
        <v>0</v>
      </c>
      <c r="P3385">
        <v>0</v>
      </c>
      <c r="Q3385">
        <v>0</v>
      </c>
      <c r="R3385">
        <v>0</v>
      </c>
      <c r="S3385">
        <v>0</v>
      </c>
      <c r="T3385">
        <v>0</v>
      </c>
      <c r="U3385">
        <v>0</v>
      </c>
      <c r="W3385" s="429">
        <f t="shared" si="73"/>
        <v>0</v>
      </c>
      <c r="X3385" s="429">
        <f t="shared" si="73"/>
        <v>0</v>
      </c>
      <c r="Y3385" s="429">
        <f t="shared" si="73"/>
        <v>0</v>
      </c>
      <c r="Z3385" s="429">
        <f t="shared" si="73"/>
        <v>0</v>
      </c>
      <c r="AA3385" s="429" t="s">
        <v>1295</v>
      </c>
    </row>
    <row r="3386" spans="1:27" x14ac:dyDescent="0.25">
      <c r="A3386" t="s">
        <v>149</v>
      </c>
      <c r="B3386" t="s">
        <v>186</v>
      </c>
      <c r="C3386" t="s">
        <v>1459</v>
      </c>
      <c r="D3386" t="s">
        <v>1387</v>
      </c>
      <c r="E3386" t="s">
        <v>1501</v>
      </c>
      <c r="F3386" t="s">
        <v>1293</v>
      </c>
      <c r="G3386" t="s">
        <v>524</v>
      </c>
      <c r="H3386" t="s">
        <v>1464</v>
      </c>
      <c r="I3386" t="s">
        <v>186</v>
      </c>
      <c r="J3386">
        <v>20200201</v>
      </c>
      <c r="L3386">
        <v>7.6830000877380398</v>
      </c>
      <c r="M3386">
        <v>7.0919997990131406E-2</v>
      </c>
      <c r="N3386">
        <v>1.6548000574111901</v>
      </c>
      <c r="O3386">
        <v>3.5459998995065703E-2</v>
      </c>
      <c r="P3386">
        <v>6.5010003745555905E-2</v>
      </c>
      <c r="Q3386">
        <v>6.5010003745555905E-2</v>
      </c>
      <c r="R3386">
        <v>0</v>
      </c>
      <c r="S3386">
        <v>0</v>
      </c>
      <c r="T3386">
        <v>0</v>
      </c>
      <c r="U3386">
        <v>0</v>
      </c>
      <c r="W3386" s="429">
        <f t="shared" si="73"/>
        <v>0</v>
      </c>
      <c r="X3386" s="429">
        <f t="shared" si="73"/>
        <v>0</v>
      </c>
      <c r="Y3386" s="429">
        <f t="shared" si="73"/>
        <v>0</v>
      </c>
      <c r="Z3386" s="429">
        <f t="shared" si="73"/>
        <v>0</v>
      </c>
      <c r="AA3386" s="429" t="s">
        <v>1295</v>
      </c>
    </row>
    <row r="3387" spans="1:27" x14ac:dyDescent="0.25">
      <c r="A3387" t="s">
        <v>149</v>
      </c>
      <c r="B3387" t="s">
        <v>186</v>
      </c>
      <c r="C3387" t="s">
        <v>1459</v>
      </c>
      <c r="D3387" t="s">
        <v>1387</v>
      </c>
      <c r="E3387" t="s">
        <v>1501</v>
      </c>
      <c r="F3387" t="s">
        <v>1293</v>
      </c>
      <c r="G3387" t="s">
        <v>524</v>
      </c>
      <c r="H3387" t="s">
        <v>1464</v>
      </c>
      <c r="I3387" t="s">
        <v>186</v>
      </c>
      <c r="J3387">
        <v>20200202</v>
      </c>
      <c r="L3387">
        <v>2.24580001831055</v>
      </c>
      <c r="M3387">
        <v>1.53659999370575</v>
      </c>
      <c r="N3387">
        <v>4.0188002586364702</v>
      </c>
      <c r="O3387">
        <v>0</v>
      </c>
      <c r="P3387">
        <v>5.9100002050399801E-2</v>
      </c>
      <c r="Q3387">
        <v>5.9100002050399801E-2</v>
      </c>
      <c r="R3387">
        <v>617.65409999999997</v>
      </c>
      <c r="S3387">
        <v>0</v>
      </c>
      <c r="T3387">
        <v>0</v>
      </c>
      <c r="U3387">
        <v>0</v>
      </c>
      <c r="W3387" s="429">
        <f t="shared" si="73"/>
        <v>617.65409999999997</v>
      </c>
      <c r="X3387" s="429">
        <f t="shared" si="73"/>
        <v>0</v>
      </c>
      <c r="Y3387" s="429">
        <f t="shared" si="73"/>
        <v>0</v>
      </c>
      <c r="Z3387" s="429">
        <f t="shared" si="73"/>
        <v>0</v>
      </c>
      <c r="AA3387" s="429" t="s">
        <v>1295</v>
      </c>
    </row>
    <row r="3388" spans="1:27" x14ac:dyDescent="0.25">
      <c r="A3388" t="s">
        <v>149</v>
      </c>
      <c r="B3388" t="s">
        <v>186</v>
      </c>
      <c r="C3388" t="s">
        <v>1459</v>
      </c>
      <c r="D3388" t="s">
        <v>1387</v>
      </c>
      <c r="E3388" t="s">
        <v>1501</v>
      </c>
      <c r="F3388" t="s">
        <v>1293</v>
      </c>
      <c r="G3388" t="s">
        <v>524</v>
      </c>
      <c r="H3388" t="s">
        <v>1464</v>
      </c>
      <c r="I3388" t="s">
        <v>186</v>
      </c>
      <c r="J3388">
        <v>20200202</v>
      </c>
      <c r="L3388">
        <v>6.5601005554199201</v>
      </c>
      <c r="M3388">
        <v>7.2693004608154297</v>
      </c>
      <c r="N3388">
        <v>20.093999862670898</v>
      </c>
      <c r="O3388">
        <v>0</v>
      </c>
      <c r="P3388">
        <v>0.29550001025199901</v>
      </c>
      <c r="Q3388">
        <v>0.29550001025199901</v>
      </c>
      <c r="R3388">
        <v>0</v>
      </c>
      <c r="S3388">
        <v>0</v>
      </c>
      <c r="T3388">
        <v>0</v>
      </c>
      <c r="U3388">
        <v>0</v>
      </c>
      <c r="W3388" s="429">
        <f t="shared" si="73"/>
        <v>0</v>
      </c>
      <c r="X3388" s="429">
        <f t="shared" si="73"/>
        <v>0</v>
      </c>
      <c r="Y3388" s="429">
        <f t="shared" si="73"/>
        <v>0</v>
      </c>
      <c r="Z3388" s="429">
        <f t="shared" si="73"/>
        <v>0</v>
      </c>
      <c r="AA3388" s="429" t="s">
        <v>1295</v>
      </c>
    </row>
    <row r="3389" spans="1:27" x14ac:dyDescent="0.25">
      <c r="A3389" t="s">
        <v>149</v>
      </c>
      <c r="B3389" t="s">
        <v>186</v>
      </c>
      <c r="C3389" t="s">
        <v>1459</v>
      </c>
      <c r="D3389" t="s">
        <v>1387</v>
      </c>
      <c r="E3389" t="s">
        <v>1501</v>
      </c>
      <c r="F3389" t="s">
        <v>1293</v>
      </c>
      <c r="G3389" t="s">
        <v>524</v>
      </c>
      <c r="H3389" t="s">
        <v>1464</v>
      </c>
      <c r="I3389" t="s">
        <v>186</v>
      </c>
      <c r="J3389">
        <v>20200254</v>
      </c>
      <c r="L3389">
        <v>0.1182000041008</v>
      </c>
      <c r="M3389">
        <v>5.9100002050399801E-2</v>
      </c>
      <c r="N3389">
        <v>0.17730000615119901</v>
      </c>
      <c r="O3389">
        <v>0</v>
      </c>
      <c r="P3389">
        <v>0</v>
      </c>
      <c r="Q3389">
        <v>0</v>
      </c>
      <c r="R3389">
        <v>29.963699999999999</v>
      </c>
      <c r="S3389">
        <v>0</v>
      </c>
      <c r="T3389">
        <v>0</v>
      </c>
      <c r="U3389">
        <v>0</v>
      </c>
      <c r="W3389" s="429">
        <f t="shared" ref="W3389:Z3452" si="74">IFERROR(R3389*1,0)</f>
        <v>29.963699999999999</v>
      </c>
      <c r="X3389" s="429">
        <f t="shared" si="74"/>
        <v>0</v>
      </c>
      <c r="Y3389" s="429">
        <f t="shared" si="74"/>
        <v>0</v>
      </c>
      <c r="Z3389" s="429">
        <f t="shared" si="74"/>
        <v>0</v>
      </c>
      <c r="AA3389" s="429" t="s">
        <v>1295</v>
      </c>
    </row>
    <row r="3390" spans="1:27" x14ac:dyDescent="0.25">
      <c r="A3390" t="s">
        <v>149</v>
      </c>
      <c r="B3390" t="s">
        <v>186</v>
      </c>
      <c r="C3390" t="s">
        <v>1459</v>
      </c>
      <c r="D3390" t="s">
        <v>1387</v>
      </c>
      <c r="E3390" t="s">
        <v>1501</v>
      </c>
      <c r="F3390" t="s">
        <v>1293</v>
      </c>
      <c r="G3390" t="s">
        <v>524</v>
      </c>
      <c r="H3390" t="s">
        <v>1464</v>
      </c>
      <c r="I3390" t="s">
        <v>186</v>
      </c>
      <c r="J3390">
        <v>10200601</v>
      </c>
      <c r="L3390">
        <v>17.316299438476602</v>
      </c>
      <c r="M3390">
        <v>0.35460001230239901</v>
      </c>
      <c r="N3390">
        <v>15.1887006759644</v>
      </c>
      <c r="O3390">
        <v>0.17730000615119901</v>
      </c>
      <c r="P3390">
        <v>0.70920002460479703</v>
      </c>
      <c r="Q3390">
        <v>0.70920002460479703</v>
      </c>
      <c r="R3390">
        <v>0</v>
      </c>
      <c r="S3390">
        <v>0</v>
      </c>
      <c r="T3390">
        <v>0</v>
      </c>
      <c r="U3390">
        <v>0</v>
      </c>
      <c r="W3390" s="429">
        <f t="shared" si="74"/>
        <v>0</v>
      </c>
      <c r="X3390" s="429">
        <f t="shared" si="74"/>
        <v>0</v>
      </c>
      <c r="Y3390" s="429">
        <f t="shared" si="74"/>
        <v>0</v>
      </c>
      <c r="Z3390" s="429">
        <f t="shared" si="74"/>
        <v>0</v>
      </c>
      <c r="AA3390" s="429" t="s">
        <v>1295</v>
      </c>
    </row>
    <row r="3391" spans="1:27" x14ac:dyDescent="0.25">
      <c r="A3391" t="s">
        <v>149</v>
      </c>
      <c r="B3391" t="s">
        <v>186</v>
      </c>
      <c r="C3391" t="s">
        <v>1459</v>
      </c>
      <c r="D3391" t="s">
        <v>1387</v>
      </c>
      <c r="E3391" t="s">
        <v>1501</v>
      </c>
      <c r="F3391" t="s">
        <v>1293</v>
      </c>
      <c r="G3391" t="s">
        <v>524</v>
      </c>
      <c r="H3391" t="s">
        <v>1464</v>
      </c>
      <c r="I3391" t="s">
        <v>186</v>
      </c>
      <c r="J3391">
        <v>20200202</v>
      </c>
      <c r="L3391">
        <v>0</v>
      </c>
      <c r="M3391">
        <v>0</v>
      </c>
      <c r="N3391">
        <v>0</v>
      </c>
      <c r="O3391">
        <v>0</v>
      </c>
      <c r="P3391">
        <v>0</v>
      </c>
      <c r="Q3391">
        <v>0</v>
      </c>
      <c r="R3391">
        <v>2.2458</v>
      </c>
      <c r="S3391">
        <v>0</v>
      </c>
      <c r="T3391">
        <v>0</v>
      </c>
      <c r="U3391">
        <v>0</v>
      </c>
      <c r="W3391" s="429">
        <f t="shared" si="74"/>
        <v>2.2458</v>
      </c>
      <c r="X3391" s="429">
        <f t="shared" si="74"/>
        <v>0</v>
      </c>
      <c r="Y3391" s="429">
        <f t="shared" si="74"/>
        <v>0</v>
      </c>
      <c r="Z3391" s="429">
        <f t="shared" si="74"/>
        <v>0</v>
      </c>
      <c r="AA3391" s="429" t="s">
        <v>1295</v>
      </c>
    </row>
    <row r="3392" spans="1:27" x14ac:dyDescent="0.25">
      <c r="A3392" t="s">
        <v>149</v>
      </c>
      <c r="B3392" t="s">
        <v>186</v>
      </c>
      <c r="C3392" t="s">
        <v>1459</v>
      </c>
      <c r="D3392" t="s">
        <v>1387</v>
      </c>
      <c r="E3392" t="s">
        <v>1501</v>
      </c>
      <c r="F3392" t="s">
        <v>1293</v>
      </c>
      <c r="G3392" t="s">
        <v>524</v>
      </c>
      <c r="H3392" t="s">
        <v>1464</v>
      </c>
      <c r="I3392" t="s">
        <v>186</v>
      </c>
      <c r="J3392">
        <v>20200254</v>
      </c>
      <c r="L3392">
        <v>11.5245008468628</v>
      </c>
      <c r="M3392">
        <v>3.6051001548767099</v>
      </c>
      <c r="N3392">
        <v>3.4869000911712602</v>
      </c>
      <c r="O3392">
        <v>0.35460001230239901</v>
      </c>
      <c r="P3392">
        <v>0.23640000820159901</v>
      </c>
      <c r="Q3392">
        <v>0.23640000820159901</v>
      </c>
      <c r="R3392">
        <v>0</v>
      </c>
      <c r="S3392">
        <v>0</v>
      </c>
      <c r="T3392">
        <v>0</v>
      </c>
      <c r="U3392">
        <v>0</v>
      </c>
      <c r="W3392" s="429">
        <f t="shared" si="74"/>
        <v>0</v>
      </c>
      <c r="X3392" s="429">
        <f t="shared" si="74"/>
        <v>0</v>
      </c>
      <c r="Y3392" s="429">
        <f t="shared" si="74"/>
        <v>0</v>
      </c>
      <c r="Z3392" s="429">
        <f t="shared" si="74"/>
        <v>0</v>
      </c>
      <c r="AA3392" s="429" t="s">
        <v>1295</v>
      </c>
    </row>
    <row r="3393" spans="1:27" x14ac:dyDescent="0.25">
      <c r="A3393" t="s">
        <v>149</v>
      </c>
      <c r="B3393" t="s">
        <v>1250</v>
      </c>
      <c r="C3393" t="s">
        <v>1563</v>
      </c>
      <c r="D3393" t="s">
        <v>1387</v>
      </c>
      <c r="E3393" t="s">
        <v>1501</v>
      </c>
      <c r="F3393" t="s">
        <v>1293</v>
      </c>
      <c r="G3393" t="s">
        <v>524</v>
      </c>
      <c r="H3393" t="s">
        <v>1564</v>
      </c>
      <c r="I3393" t="s">
        <v>1545</v>
      </c>
      <c r="J3393">
        <v>20200254</v>
      </c>
      <c r="L3393">
        <v>9.9999997764825804E-3</v>
      </c>
      <c r="M3393">
        <v>0</v>
      </c>
      <c r="N3393">
        <v>0</v>
      </c>
      <c r="O3393">
        <v>0</v>
      </c>
      <c r="P3393">
        <v>0</v>
      </c>
      <c r="Q3393">
        <v>0</v>
      </c>
      <c r="R3393">
        <v>1.29</v>
      </c>
      <c r="S3393">
        <v>0.18</v>
      </c>
      <c r="T3393">
        <v>0</v>
      </c>
      <c r="U3393">
        <v>5.84</v>
      </c>
      <c r="W3393" s="429">
        <f t="shared" si="74"/>
        <v>1.29</v>
      </c>
      <c r="X3393" s="429">
        <f t="shared" si="74"/>
        <v>0.18</v>
      </c>
      <c r="Y3393" s="429">
        <f t="shared" si="74"/>
        <v>0</v>
      </c>
      <c r="Z3393" s="429">
        <f t="shared" si="74"/>
        <v>5.84</v>
      </c>
      <c r="AA3393" s="429" t="s">
        <v>1295</v>
      </c>
    </row>
    <row r="3394" spans="1:27" x14ac:dyDescent="0.25">
      <c r="A3394" t="s">
        <v>149</v>
      </c>
      <c r="B3394" t="s">
        <v>1246</v>
      </c>
      <c r="C3394" t="s">
        <v>1324</v>
      </c>
      <c r="D3394" t="s">
        <v>1387</v>
      </c>
      <c r="E3394" t="s">
        <v>1501</v>
      </c>
      <c r="F3394" t="s">
        <v>1293</v>
      </c>
      <c r="G3394" t="s">
        <v>524</v>
      </c>
      <c r="H3394" t="s">
        <v>1557</v>
      </c>
      <c r="I3394" t="s">
        <v>552</v>
      </c>
      <c r="J3394">
        <v>20200254</v>
      </c>
      <c r="L3394">
        <v>26.710197448730501</v>
      </c>
      <c r="M3394">
        <v>12.1835994720459</v>
      </c>
      <c r="N3394">
        <v>20.384098052978501</v>
      </c>
      <c r="O3394">
        <v>1.1714999675750699</v>
      </c>
      <c r="P3394">
        <v>0.93720000982284501</v>
      </c>
      <c r="Q3394">
        <v>0.93720000982284501</v>
      </c>
      <c r="R3394">
        <v>0</v>
      </c>
      <c r="S3394">
        <v>0</v>
      </c>
      <c r="T3394">
        <v>0</v>
      </c>
      <c r="U3394">
        <v>0</v>
      </c>
      <c r="W3394" s="429">
        <f t="shared" si="74"/>
        <v>0</v>
      </c>
      <c r="X3394" s="429">
        <f t="shared" si="74"/>
        <v>0</v>
      </c>
      <c r="Y3394" s="429">
        <f t="shared" si="74"/>
        <v>0</v>
      </c>
      <c r="Z3394" s="429">
        <f t="shared" si="74"/>
        <v>0</v>
      </c>
      <c r="AA3394" s="429" t="s">
        <v>1295</v>
      </c>
    </row>
    <row r="3395" spans="1:27" x14ac:dyDescent="0.25">
      <c r="A3395" t="s">
        <v>149</v>
      </c>
      <c r="B3395" t="s">
        <v>1246</v>
      </c>
      <c r="C3395" t="s">
        <v>1324</v>
      </c>
      <c r="D3395" t="s">
        <v>1387</v>
      </c>
      <c r="E3395" t="s">
        <v>1501</v>
      </c>
      <c r="F3395" t="s">
        <v>1293</v>
      </c>
      <c r="G3395" t="s">
        <v>524</v>
      </c>
      <c r="H3395" t="s">
        <v>1557</v>
      </c>
      <c r="I3395" t="s">
        <v>552</v>
      </c>
      <c r="J3395">
        <v>20200254</v>
      </c>
      <c r="L3395">
        <v>41.236801147460902</v>
      </c>
      <c r="M3395">
        <v>12.6521997451782</v>
      </c>
      <c r="N3395">
        <v>52.248897552490199</v>
      </c>
      <c r="O3395">
        <v>1.1714999675750699</v>
      </c>
      <c r="P3395">
        <v>0.93720000982284501</v>
      </c>
      <c r="Q3395">
        <v>0.93720000982284501</v>
      </c>
      <c r="R3395">
        <v>9981.8819999999996</v>
      </c>
      <c r="S3395">
        <v>4.6859999999999999</v>
      </c>
      <c r="T3395">
        <v>5.6231999999999998</v>
      </c>
      <c r="U3395">
        <v>0</v>
      </c>
      <c r="W3395" s="429">
        <f t="shared" si="74"/>
        <v>9981.8819999999996</v>
      </c>
      <c r="X3395" s="429">
        <f t="shared" si="74"/>
        <v>4.6859999999999999</v>
      </c>
      <c r="Y3395" s="429">
        <f t="shared" si="74"/>
        <v>5.6231999999999998</v>
      </c>
      <c r="Z3395" s="429">
        <f t="shared" si="74"/>
        <v>0</v>
      </c>
      <c r="AA3395" s="429" t="s">
        <v>1295</v>
      </c>
    </row>
    <row r="3396" spans="1:27" x14ac:dyDescent="0.25">
      <c r="A3396" t="s">
        <v>149</v>
      </c>
      <c r="B3396" t="s">
        <v>1246</v>
      </c>
      <c r="C3396" t="s">
        <v>1324</v>
      </c>
      <c r="D3396" t="s">
        <v>1387</v>
      </c>
      <c r="E3396" t="s">
        <v>1501</v>
      </c>
      <c r="F3396" t="s">
        <v>1293</v>
      </c>
      <c r="G3396" t="s">
        <v>524</v>
      </c>
      <c r="H3396" t="s">
        <v>1558</v>
      </c>
      <c r="I3396" t="s">
        <v>563</v>
      </c>
      <c r="J3396">
        <v>31000404</v>
      </c>
      <c r="L3396">
        <v>15</v>
      </c>
      <c r="M3396">
        <v>0.28666666150093101</v>
      </c>
      <c r="N3396">
        <v>12.633332252502401</v>
      </c>
      <c r="O3396">
        <v>3.3333335071802098E-2</v>
      </c>
      <c r="P3396">
        <v>1.13333332538605</v>
      </c>
      <c r="Q3396">
        <v>1.13333332538605</v>
      </c>
      <c r="R3396">
        <v>0</v>
      </c>
      <c r="S3396">
        <v>0</v>
      </c>
      <c r="T3396">
        <v>0</v>
      </c>
      <c r="U3396">
        <v>0</v>
      </c>
      <c r="W3396" s="429">
        <f t="shared" si="74"/>
        <v>0</v>
      </c>
      <c r="X3396" s="429">
        <f t="shared" si="74"/>
        <v>0</v>
      </c>
      <c r="Y3396" s="429">
        <f t="shared" si="74"/>
        <v>0</v>
      </c>
      <c r="Z3396" s="429">
        <f t="shared" si="74"/>
        <v>0</v>
      </c>
      <c r="AA3396" s="429" t="s">
        <v>1295</v>
      </c>
    </row>
    <row r="3397" spans="1:27" x14ac:dyDescent="0.25">
      <c r="A3397" t="s">
        <v>149</v>
      </c>
      <c r="B3397" t="s">
        <v>1246</v>
      </c>
      <c r="C3397" t="s">
        <v>1324</v>
      </c>
      <c r="D3397" t="s">
        <v>1387</v>
      </c>
      <c r="E3397" t="s">
        <v>1501</v>
      </c>
      <c r="F3397" t="s">
        <v>1293</v>
      </c>
      <c r="G3397" t="s">
        <v>524</v>
      </c>
      <c r="H3397" t="s">
        <v>1557</v>
      </c>
      <c r="I3397" t="s">
        <v>552</v>
      </c>
      <c r="J3397">
        <v>20200254</v>
      </c>
      <c r="L3397">
        <v>30.693300247192401</v>
      </c>
      <c r="M3397">
        <v>5.8575000762939498</v>
      </c>
      <c r="N3397">
        <v>8.6690998077392596</v>
      </c>
      <c r="O3397">
        <v>1.40579998493195</v>
      </c>
      <c r="P3397">
        <v>1.1714999675750699</v>
      </c>
      <c r="Q3397">
        <v>1.1714999675750699</v>
      </c>
      <c r="R3397">
        <v>11802.39</v>
      </c>
      <c r="S3397">
        <v>5.6231999999999998</v>
      </c>
      <c r="T3397">
        <v>6.7946999999999997</v>
      </c>
      <c r="U3397">
        <v>0</v>
      </c>
      <c r="W3397" s="429">
        <f t="shared" si="74"/>
        <v>11802.39</v>
      </c>
      <c r="X3397" s="429">
        <f t="shared" si="74"/>
        <v>5.6231999999999998</v>
      </c>
      <c r="Y3397" s="429">
        <f t="shared" si="74"/>
        <v>6.7946999999999997</v>
      </c>
      <c r="Z3397" s="429">
        <f t="shared" si="74"/>
        <v>0</v>
      </c>
      <c r="AA3397" s="429" t="s">
        <v>1295</v>
      </c>
    </row>
    <row r="3398" spans="1:27" x14ac:dyDescent="0.25">
      <c r="A3398" t="s">
        <v>149</v>
      </c>
      <c r="B3398" t="s">
        <v>1246</v>
      </c>
      <c r="C3398" t="s">
        <v>1324</v>
      </c>
      <c r="D3398" t="s">
        <v>1387</v>
      </c>
      <c r="E3398" t="s">
        <v>1501</v>
      </c>
      <c r="F3398" t="s">
        <v>1293</v>
      </c>
      <c r="G3398" t="s">
        <v>524</v>
      </c>
      <c r="H3398" t="s">
        <v>1557</v>
      </c>
      <c r="I3398" t="s">
        <v>552</v>
      </c>
      <c r="J3398">
        <v>20200202</v>
      </c>
      <c r="L3398">
        <v>8.0999994277954102</v>
      </c>
      <c r="M3398">
        <v>2</v>
      </c>
      <c r="N3398">
        <v>10.2333335876465</v>
      </c>
      <c r="O3398">
        <v>0.22333334386348699</v>
      </c>
      <c r="P3398">
        <v>0.133333340287209</v>
      </c>
      <c r="Q3398">
        <v>0.133333340287209</v>
      </c>
      <c r="R3398">
        <v>0</v>
      </c>
      <c r="S3398">
        <v>0</v>
      </c>
      <c r="T3398">
        <v>0</v>
      </c>
      <c r="U3398">
        <v>0</v>
      </c>
      <c r="W3398" s="429">
        <f t="shared" si="74"/>
        <v>0</v>
      </c>
      <c r="X3398" s="429">
        <f t="shared" si="74"/>
        <v>0</v>
      </c>
      <c r="Y3398" s="429">
        <f t="shared" si="74"/>
        <v>0</v>
      </c>
      <c r="Z3398" s="429">
        <f t="shared" si="74"/>
        <v>0</v>
      </c>
      <c r="AA3398" s="429" t="s">
        <v>1295</v>
      </c>
    </row>
    <row r="3399" spans="1:27" x14ac:dyDescent="0.25">
      <c r="A3399" t="s">
        <v>149</v>
      </c>
      <c r="B3399" t="s">
        <v>1246</v>
      </c>
      <c r="C3399" t="s">
        <v>1324</v>
      </c>
      <c r="D3399" t="s">
        <v>1387</v>
      </c>
      <c r="E3399" t="s">
        <v>1501</v>
      </c>
      <c r="F3399" t="s">
        <v>1293</v>
      </c>
      <c r="G3399" t="s">
        <v>524</v>
      </c>
      <c r="H3399" t="s">
        <v>1558</v>
      </c>
      <c r="I3399" t="s">
        <v>563</v>
      </c>
      <c r="J3399">
        <v>20200254</v>
      </c>
      <c r="L3399">
        <v>16.399999618530298</v>
      </c>
      <c r="M3399">
        <v>9.6333332061767596</v>
      </c>
      <c r="N3399">
        <v>1.69999992847443</v>
      </c>
      <c r="O3399">
        <v>1.4000000953674301</v>
      </c>
      <c r="P3399">
        <v>0.980000019073486</v>
      </c>
      <c r="Q3399">
        <v>0.980000019073486</v>
      </c>
      <c r="R3399">
        <v>0</v>
      </c>
      <c r="S3399">
        <v>0</v>
      </c>
      <c r="T3399">
        <v>0</v>
      </c>
      <c r="U3399">
        <v>0</v>
      </c>
      <c r="W3399" s="429">
        <f t="shared" si="74"/>
        <v>0</v>
      </c>
      <c r="X3399" s="429">
        <f t="shared" si="74"/>
        <v>0</v>
      </c>
      <c r="Y3399" s="429">
        <f t="shared" si="74"/>
        <v>0</v>
      </c>
      <c r="Z3399" s="429">
        <f t="shared" si="74"/>
        <v>0</v>
      </c>
      <c r="AA3399" s="429" t="s">
        <v>1295</v>
      </c>
    </row>
    <row r="3400" spans="1:27" x14ac:dyDescent="0.25">
      <c r="A3400" t="s">
        <v>149</v>
      </c>
      <c r="B3400" t="s">
        <v>1246</v>
      </c>
      <c r="C3400" t="s">
        <v>1324</v>
      </c>
      <c r="D3400" t="s">
        <v>1387</v>
      </c>
      <c r="E3400" t="s">
        <v>1501</v>
      </c>
      <c r="F3400" t="s">
        <v>1293</v>
      </c>
      <c r="G3400" t="s">
        <v>524</v>
      </c>
      <c r="H3400" t="s">
        <v>1558</v>
      </c>
      <c r="I3400" t="s">
        <v>563</v>
      </c>
      <c r="J3400">
        <v>31000205</v>
      </c>
      <c r="L3400">
        <v>1</v>
      </c>
      <c r="M3400">
        <v>4.5999999046325701</v>
      </c>
      <c r="N3400">
        <v>1.3333333730697601</v>
      </c>
      <c r="O3400">
        <v>3.3333331812173102E-3</v>
      </c>
      <c r="P3400">
        <v>0</v>
      </c>
      <c r="Q3400">
        <v>0</v>
      </c>
      <c r="R3400">
        <v>0</v>
      </c>
      <c r="S3400">
        <v>0</v>
      </c>
      <c r="T3400">
        <v>0</v>
      </c>
      <c r="U3400">
        <v>0</v>
      </c>
      <c r="W3400" s="429">
        <f t="shared" si="74"/>
        <v>0</v>
      </c>
      <c r="X3400" s="429">
        <f t="shared" si="74"/>
        <v>0</v>
      </c>
      <c r="Y3400" s="429">
        <f t="shared" si="74"/>
        <v>0</v>
      </c>
      <c r="Z3400" s="429">
        <f t="shared" si="74"/>
        <v>0</v>
      </c>
      <c r="AA3400" s="429" t="s">
        <v>1295</v>
      </c>
    </row>
    <row r="3401" spans="1:27" x14ac:dyDescent="0.25">
      <c r="A3401" t="s">
        <v>149</v>
      </c>
      <c r="B3401" t="s">
        <v>186</v>
      </c>
      <c r="C3401" t="s">
        <v>1459</v>
      </c>
      <c r="D3401" t="s">
        <v>1387</v>
      </c>
      <c r="E3401" t="s">
        <v>1501</v>
      </c>
      <c r="F3401" t="s">
        <v>1293</v>
      </c>
      <c r="G3401" t="s">
        <v>524</v>
      </c>
      <c r="H3401" t="s">
        <v>1461</v>
      </c>
      <c r="I3401" t="s">
        <v>534</v>
      </c>
      <c r="J3401">
        <v>20200254</v>
      </c>
      <c r="L3401">
        <v>15.949999809265099</v>
      </c>
      <c r="M3401">
        <v>10.8500003814697</v>
      </c>
      <c r="N3401">
        <v>28.25</v>
      </c>
      <c r="O3401">
        <v>0</v>
      </c>
      <c r="P3401">
        <v>0.40000000596046398</v>
      </c>
      <c r="Q3401">
        <v>0.40000000596046398</v>
      </c>
      <c r="R3401">
        <v>0</v>
      </c>
      <c r="S3401">
        <v>0</v>
      </c>
      <c r="T3401">
        <v>0</v>
      </c>
      <c r="U3401">
        <v>0</v>
      </c>
      <c r="W3401" s="429">
        <f t="shared" si="74"/>
        <v>0</v>
      </c>
      <c r="X3401" s="429">
        <f t="shared" si="74"/>
        <v>0</v>
      </c>
      <c r="Y3401" s="429">
        <f t="shared" si="74"/>
        <v>0</v>
      </c>
      <c r="Z3401" s="429">
        <f t="shared" si="74"/>
        <v>0</v>
      </c>
      <c r="AA3401" s="429" t="s">
        <v>1295</v>
      </c>
    </row>
    <row r="3402" spans="1:27" x14ac:dyDescent="0.25">
      <c r="A3402" t="s">
        <v>149</v>
      </c>
      <c r="B3402" t="s">
        <v>1246</v>
      </c>
      <c r="C3402" t="s">
        <v>1324</v>
      </c>
      <c r="D3402" t="s">
        <v>1387</v>
      </c>
      <c r="E3402" t="s">
        <v>1501</v>
      </c>
      <c r="F3402" t="s">
        <v>1293</v>
      </c>
      <c r="G3402" t="s">
        <v>524</v>
      </c>
      <c r="H3402" t="s">
        <v>1558</v>
      </c>
      <c r="I3402" t="s">
        <v>563</v>
      </c>
      <c r="J3402">
        <v>20200253</v>
      </c>
      <c r="L3402">
        <v>5.1799998283386204</v>
      </c>
      <c r="M3402">
        <v>1.6980000734329199</v>
      </c>
      <c r="N3402">
        <v>14.1599998474121</v>
      </c>
      <c r="O3402">
        <v>0.24749998748302501</v>
      </c>
      <c r="P3402">
        <v>0.70850002765655495</v>
      </c>
      <c r="Q3402">
        <v>0.70850002765655495</v>
      </c>
      <c r="R3402">
        <v>0</v>
      </c>
      <c r="S3402">
        <v>0</v>
      </c>
      <c r="T3402">
        <v>0</v>
      </c>
      <c r="U3402">
        <v>0</v>
      </c>
      <c r="W3402" s="429">
        <f t="shared" si="74"/>
        <v>0</v>
      </c>
      <c r="X3402" s="429">
        <f t="shared" si="74"/>
        <v>0</v>
      </c>
      <c r="Y3402" s="429">
        <f t="shared" si="74"/>
        <v>0</v>
      </c>
      <c r="Z3402" s="429">
        <f t="shared" si="74"/>
        <v>0</v>
      </c>
      <c r="AA3402" s="429" t="s">
        <v>1295</v>
      </c>
    </row>
    <row r="3403" spans="1:27" x14ac:dyDescent="0.25">
      <c r="A3403" t="s">
        <v>149</v>
      </c>
      <c r="B3403" t="s">
        <v>186</v>
      </c>
      <c r="C3403" t="s">
        <v>1459</v>
      </c>
      <c r="D3403" t="s">
        <v>1387</v>
      </c>
      <c r="E3403" t="s">
        <v>1501</v>
      </c>
      <c r="F3403" t="s">
        <v>1293</v>
      </c>
      <c r="G3403" t="s">
        <v>524</v>
      </c>
      <c r="H3403" t="s">
        <v>1464</v>
      </c>
      <c r="I3403" t="s">
        <v>186</v>
      </c>
      <c r="J3403">
        <v>20200254</v>
      </c>
      <c r="L3403">
        <v>1.3999999761581401</v>
      </c>
      <c r="M3403">
        <v>0.94999998807907104</v>
      </c>
      <c r="N3403">
        <v>2.8500001430511501</v>
      </c>
      <c r="O3403">
        <v>0.10000000149011599</v>
      </c>
      <c r="P3403">
        <v>5.0000000745058101E-2</v>
      </c>
      <c r="Q3403">
        <v>5.0000000745058101E-2</v>
      </c>
      <c r="R3403">
        <v>0</v>
      </c>
      <c r="S3403">
        <v>0</v>
      </c>
      <c r="T3403">
        <v>0</v>
      </c>
      <c r="U3403">
        <v>0</v>
      </c>
      <c r="W3403" s="429">
        <f t="shared" si="74"/>
        <v>0</v>
      </c>
      <c r="X3403" s="429">
        <f t="shared" si="74"/>
        <v>0</v>
      </c>
      <c r="Y3403" s="429">
        <f t="shared" si="74"/>
        <v>0</v>
      </c>
      <c r="Z3403" s="429">
        <f t="shared" si="74"/>
        <v>0</v>
      </c>
      <c r="AA3403" s="429" t="s">
        <v>1295</v>
      </c>
    </row>
    <row r="3404" spans="1:27" x14ac:dyDescent="0.25">
      <c r="A3404" t="s">
        <v>149</v>
      </c>
      <c r="B3404" t="s">
        <v>1246</v>
      </c>
      <c r="C3404" t="s">
        <v>1324</v>
      </c>
      <c r="D3404" t="s">
        <v>1387</v>
      </c>
      <c r="E3404" t="s">
        <v>1501</v>
      </c>
      <c r="F3404" t="s">
        <v>1293</v>
      </c>
      <c r="G3404" t="s">
        <v>524</v>
      </c>
      <c r="H3404" t="s">
        <v>1557</v>
      </c>
      <c r="I3404" t="s">
        <v>552</v>
      </c>
      <c r="J3404">
        <v>40400312</v>
      </c>
      <c r="L3404">
        <v>0</v>
      </c>
      <c r="M3404">
        <v>23.7399997711182</v>
      </c>
      <c r="N3404">
        <v>0</v>
      </c>
      <c r="O3404">
        <v>0</v>
      </c>
      <c r="P3404">
        <v>0</v>
      </c>
      <c r="Q3404">
        <v>0</v>
      </c>
      <c r="R3404">
        <v>0</v>
      </c>
      <c r="S3404">
        <v>0</v>
      </c>
      <c r="T3404">
        <v>0</v>
      </c>
      <c r="U3404">
        <v>0</v>
      </c>
      <c r="W3404" s="429">
        <f t="shared" si="74"/>
        <v>0</v>
      </c>
      <c r="X3404" s="429">
        <f t="shared" si="74"/>
        <v>0</v>
      </c>
      <c r="Y3404" s="429">
        <f t="shared" si="74"/>
        <v>0</v>
      </c>
      <c r="Z3404" s="429">
        <f t="shared" si="74"/>
        <v>0</v>
      </c>
      <c r="AA3404" s="429" t="s">
        <v>1295</v>
      </c>
    </row>
    <row r="3405" spans="1:27" x14ac:dyDescent="0.25">
      <c r="A3405" t="s">
        <v>149</v>
      </c>
      <c r="B3405" t="s">
        <v>1246</v>
      </c>
      <c r="C3405" t="s">
        <v>1324</v>
      </c>
      <c r="D3405" t="s">
        <v>1387</v>
      </c>
      <c r="E3405" t="s">
        <v>1501</v>
      </c>
      <c r="F3405" t="s">
        <v>1293</v>
      </c>
      <c r="G3405" t="s">
        <v>524</v>
      </c>
      <c r="H3405" t="s">
        <v>1557</v>
      </c>
      <c r="I3405" t="s">
        <v>552</v>
      </c>
      <c r="J3405">
        <v>20200254</v>
      </c>
      <c r="L3405">
        <v>6.7</v>
      </c>
      <c r="M3405">
        <v>7.6</v>
      </c>
      <c r="N3405">
        <v>6.7</v>
      </c>
      <c r="O3405">
        <v>0.52</v>
      </c>
      <c r="P3405">
        <v>0.45</v>
      </c>
      <c r="Q3405">
        <v>0.45</v>
      </c>
      <c r="R3405">
        <v>0</v>
      </c>
      <c r="S3405">
        <v>0</v>
      </c>
      <c r="T3405">
        <v>0</v>
      </c>
      <c r="U3405">
        <v>0</v>
      </c>
      <c r="W3405" s="429">
        <f t="shared" si="74"/>
        <v>0</v>
      </c>
      <c r="X3405" s="429">
        <f t="shared" si="74"/>
        <v>0</v>
      </c>
      <c r="Y3405" s="429">
        <f t="shared" si="74"/>
        <v>0</v>
      </c>
      <c r="Z3405" s="429">
        <f t="shared" si="74"/>
        <v>0</v>
      </c>
      <c r="AA3405" s="429" t="s">
        <v>1295</v>
      </c>
    </row>
    <row r="3406" spans="1:27" x14ac:dyDescent="0.25">
      <c r="A3406" t="s">
        <v>149</v>
      </c>
      <c r="B3406" t="s">
        <v>1246</v>
      </c>
      <c r="C3406" t="s">
        <v>1324</v>
      </c>
      <c r="D3406" t="s">
        <v>1387</v>
      </c>
      <c r="E3406" t="s">
        <v>1501</v>
      </c>
      <c r="F3406" t="s">
        <v>1293</v>
      </c>
      <c r="G3406" t="s">
        <v>524</v>
      </c>
      <c r="H3406" t="s">
        <v>1557</v>
      </c>
      <c r="I3406" t="s">
        <v>552</v>
      </c>
      <c r="J3406">
        <v>20200254</v>
      </c>
      <c r="L3406">
        <v>14.5</v>
      </c>
      <c r="M3406">
        <v>18.399999999999999</v>
      </c>
      <c r="N3406">
        <v>22.1</v>
      </c>
      <c r="O3406">
        <v>2.2999999999999998</v>
      </c>
      <c r="P3406">
        <v>1.7</v>
      </c>
      <c r="Q3406">
        <v>1.7</v>
      </c>
      <c r="R3406">
        <v>0</v>
      </c>
      <c r="S3406">
        <v>0</v>
      </c>
      <c r="T3406">
        <v>0</v>
      </c>
      <c r="U3406">
        <v>0</v>
      </c>
      <c r="W3406" s="429">
        <f t="shared" si="74"/>
        <v>0</v>
      </c>
      <c r="X3406" s="429">
        <f t="shared" si="74"/>
        <v>0</v>
      </c>
      <c r="Y3406" s="429">
        <f t="shared" si="74"/>
        <v>0</v>
      </c>
      <c r="Z3406" s="429">
        <f t="shared" si="74"/>
        <v>0</v>
      </c>
      <c r="AA3406" s="429" t="s">
        <v>1295</v>
      </c>
    </row>
    <row r="3407" spans="1:27" x14ac:dyDescent="0.25">
      <c r="A3407" t="s">
        <v>149</v>
      </c>
      <c r="B3407" t="s">
        <v>1246</v>
      </c>
      <c r="C3407" t="s">
        <v>1324</v>
      </c>
      <c r="D3407" t="s">
        <v>1387</v>
      </c>
      <c r="E3407" t="s">
        <v>1501</v>
      </c>
      <c r="F3407" t="s">
        <v>1293</v>
      </c>
      <c r="G3407" t="s">
        <v>524</v>
      </c>
      <c r="H3407" t="s">
        <v>1557</v>
      </c>
      <c r="I3407" t="s">
        <v>552</v>
      </c>
      <c r="J3407">
        <v>20200254</v>
      </c>
      <c r="L3407">
        <v>14.5</v>
      </c>
      <c r="M3407">
        <v>18.399999999999999</v>
      </c>
      <c r="N3407">
        <v>22.1</v>
      </c>
      <c r="O3407">
        <v>2.2999999999999998</v>
      </c>
      <c r="P3407">
        <v>1.7</v>
      </c>
      <c r="Q3407">
        <v>1.7</v>
      </c>
      <c r="R3407">
        <v>0</v>
      </c>
      <c r="S3407">
        <v>0</v>
      </c>
      <c r="T3407">
        <v>0</v>
      </c>
      <c r="U3407">
        <v>0</v>
      </c>
      <c r="W3407" s="429">
        <f t="shared" si="74"/>
        <v>0</v>
      </c>
      <c r="X3407" s="429">
        <f t="shared" si="74"/>
        <v>0</v>
      </c>
      <c r="Y3407" s="429">
        <f t="shared" si="74"/>
        <v>0</v>
      </c>
      <c r="Z3407" s="429">
        <f t="shared" si="74"/>
        <v>0</v>
      </c>
      <c r="AA3407" s="429" t="s">
        <v>1295</v>
      </c>
    </row>
    <row r="3408" spans="1:27" x14ac:dyDescent="0.25">
      <c r="A3408" t="s">
        <v>149</v>
      </c>
      <c r="B3408" t="s">
        <v>1246</v>
      </c>
      <c r="C3408" t="s">
        <v>1324</v>
      </c>
      <c r="D3408" t="s">
        <v>1387</v>
      </c>
      <c r="E3408" t="s">
        <v>1501</v>
      </c>
      <c r="F3408" t="s">
        <v>1293</v>
      </c>
      <c r="G3408" t="s">
        <v>524</v>
      </c>
      <c r="H3408" t="s">
        <v>1558</v>
      </c>
      <c r="I3408" t="s">
        <v>563</v>
      </c>
      <c r="J3408">
        <v>20200254</v>
      </c>
      <c r="L3408">
        <v>14.5</v>
      </c>
      <c r="M3408">
        <v>18.399999999999999</v>
      </c>
      <c r="N3408">
        <v>22.2</v>
      </c>
      <c r="O3408">
        <v>2.2999999999999998</v>
      </c>
      <c r="P3408">
        <v>1.7</v>
      </c>
      <c r="Q3408">
        <v>1.7</v>
      </c>
      <c r="R3408">
        <v>0</v>
      </c>
      <c r="S3408">
        <v>0</v>
      </c>
      <c r="T3408">
        <v>0</v>
      </c>
      <c r="U3408">
        <v>0</v>
      </c>
      <c r="W3408" s="429">
        <f t="shared" si="74"/>
        <v>0</v>
      </c>
      <c r="X3408" s="429">
        <f t="shared" si="74"/>
        <v>0</v>
      </c>
      <c r="Y3408" s="429">
        <f t="shared" si="74"/>
        <v>0</v>
      </c>
      <c r="Z3408" s="429">
        <f t="shared" si="74"/>
        <v>0</v>
      </c>
      <c r="AA3408" s="429" t="s">
        <v>1295</v>
      </c>
    </row>
    <row r="3409" spans="1:27" x14ac:dyDescent="0.25">
      <c r="A3409" t="s">
        <v>149</v>
      </c>
      <c r="B3409" t="s">
        <v>1246</v>
      </c>
      <c r="C3409" t="s">
        <v>1324</v>
      </c>
      <c r="D3409" t="s">
        <v>1387</v>
      </c>
      <c r="E3409" t="s">
        <v>1501</v>
      </c>
      <c r="F3409" t="s">
        <v>1293</v>
      </c>
      <c r="G3409" t="s">
        <v>524</v>
      </c>
      <c r="H3409" t="s">
        <v>1557</v>
      </c>
      <c r="I3409" t="s">
        <v>552</v>
      </c>
      <c r="J3409">
        <v>20200254</v>
      </c>
      <c r="L3409">
        <v>14.5</v>
      </c>
      <c r="M3409">
        <v>18.399999999999999</v>
      </c>
      <c r="N3409">
        <v>22.1</v>
      </c>
      <c r="O3409">
        <v>2.2999999999999998</v>
      </c>
      <c r="P3409">
        <v>1.7</v>
      </c>
      <c r="Q3409">
        <v>1.7</v>
      </c>
      <c r="R3409">
        <v>0</v>
      </c>
      <c r="S3409">
        <v>0</v>
      </c>
      <c r="T3409">
        <v>0</v>
      </c>
      <c r="U3409">
        <v>0</v>
      </c>
      <c r="W3409" s="429">
        <f t="shared" si="74"/>
        <v>0</v>
      </c>
      <c r="X3409" s="429">
        <f t="shared" si="74"/>
        <v>0</v>
      </c>
      <c r="Y3409" s="429">
        <f t="shared" si="74"/>
        <v>0</v>
      </c>
      <c r="Z3409" s="429">
        <f t="shared" si="74"/>
        <v>0</v>
      </c>
      <c r="AA3409" s="429" t="s">
        <v>1295</v>
      </c>
    </row>
    <row r="3410" spans="1:27" x14ac:dyDescent="0.25">
      <c r="A3410" t="s">
        <v>149</v>
      </c>
      <c r="B3410" t="s">
        <v>1246</v>
      </c>
      <c r="C3410" t="s">
        <v>1324</v>
      </c>
      <c r="D3410" t="s">
        <v>1387</v>
      </c>
      <c r="E3410" t="s">
        <v>1501</v>
      </c>
      <c r="F3410" t="s">
        <v>1293</v>
      </c>
      <c r="G3410" t="s">
        <v>524</v>
      </c>
      <c r="H3410" t="s">
        <v>1557</v>
      </c>
      <c r="I3410" t="s">
        <v>552</v>
      </c>
      <c r="J3410">
        <v>20200254</v>
      </c>
      <c r="L3410">
        <v>14.5</v>
      </c>
      <c r="M3410">
        <v>18.399999999999999</v>
      </c>
      <c r="N3410">
        <v>22.1</v>
      </c>
      <c r="O3410">
        <v>2.2999999999999998</v>
      </c>
      <c r="P3410">
        <v>1.7</v>
      </c>
      <c r="Q3410">
        <v>1.7</v>
      </c>
      <c r="R3410">
        <v>0</v>
      </c>
      <c r="S3410">
        <v>0</v>
      </c>
      <c r="T3410">
        <v>0</v>
      </c>
      <c r="U3410">
        <v>0</v>
      </c>
      <c r="W3410" s="429">
        <f t="shared" si="74"/>
        <v>0</v>
      </c>
      <c r="X3410" s="429">
        <f t="shared" si="74"/>
        <v>0</v>
      </c>
      <c r="Y3410" s="429">
        <f t="shared" si="74"/>
        <v>0</v>
      </c>
      <c r="Z3410" s="429">
        <f t="shared" si="74"/>
        <v>0</v>
      </c>
      <c r="AA3410" s="429" t="s">
        <v>1295</v>
      </c>
    </row>
    <row r="3411" spans="1:27" x14ac:dyDescent="0.25">
      <c r="A3411" t="s">
        <v>149</v>
      </c>
      <c r="B3411" t="s">
        <v>1246</v>
      </c>
      <c r="C3411" t="s">
        <v>1324</v>
      </c>
      <c r="D3411" t="s">
        <v>1387</v>
      </c>
      <c r="E3411" t="s">
        <v>1501</v>
      </c>
      <c r="F3411" t="s">
        <v>1293</v>
      </c>
      <c r="G3411" t="s">
        <v>524</v>
      </c>
      <c r="H3411" t="s">
        <v>1557</v>
      </c>
      <c r="I3411" t="s">
        <v>552</v>
      </c>
      <c r="J3411">
        <v>31000205</v>
      </c>
      <c r="L3411">
        <v>70.900000000000006</v>
      </c>
      <c r="M3411">
        <v>134.6</v>
      </c>
      <c r="N3411">
        <v>141.6</v>
      </c>
      <c r="O3411">
        <v>1.6</v>
      </c>
      <c r="P3411">
        <v>0</v>
      </c>
      <c r="Q3411">
        <v>0</v>
      </c>
      <c r="R3411">
        <v>0</v>
      </c>
      <c r="S3411">
        <v>0</v>
      </c>
      <c r="T3411">
        <v>0</v>
      </c>
      <c r="U3411">
        <v>0</v>
      </c>
      <c r="W3411" s="429">
        <f t="shared" si="74"/>
        <v>0</v>
      </c>
      <c r="X3411" s="429">
        <f t="shared" si="74"/>
        <v>0</v>
      </c>
      <c r="Y3411" s="429">
        <f t="shared" si="74"/>
        <v>0</v>
      </c>
      <c r="Z3411" s="429">
        <f t="shared" si="74"/>
        <v>0</v>
      </c>
      <c r="AA3411" s="429" t="s">
        <v>1295</v>
      </c>
    </row>
    <row r="3412" spans="1:27" x14ac:dyDescent="0.25">
      <c r="A3412" t="s">
        <v>149</v>
      </c>
      <c r="B3412" t="s">
        <v>1246</v>
      </c>
      <c r="C3412" t="s">
        <v>1324</v>
      </c>
      <c r="D3412" t="s">
        <v>1387</v>
      </c>
      <c r="E3412" t="s">
        <v>1501</v>
      </c>
      <c r="F3412" t="s">
        <v>1293</v>
      </c>
      <c r="G3412" t="s">
        <v>524</v>
      </c>
      <c r="H3412" t="s">
        <v>1557</v>
      </c>
      <c r="I3412" t="s">
        <v>552</v>
      </c>
      <c r="J3412">
        <v>31000205</v>
      </c>
      <c r="L3412">
        <v>73.900000000000006</v>
      </c>
      <c r="M3412">
        <v>140.4</v>
      </c>
      <c r="N3412">
        <v>147.6</v>
      </c>
      <c r="O3412">
        <v>1.7</v>
      </c>
      <c r="P3412">
        <v>0</v>
      </c>
      <c r="Q3412">
        <v>0</v>
      </c>
      <c r="R3412">
        <v>0</v>
      </c>
      <c r="S3412">
        <v>0</v>
      </c>
      <c r="T3412">
        <v>0</v>
      </c>
      <c r="U3412">
        <v>0</v>
      </c>
      <c r="W3412" s="429">
        <f t="shared" si="74"/>
        <v>0</v>
      </c>
      <c r="X3412" s="429">
        <f t="shared" si="74"/>
        <v>0</v>
      </c>
      <c r="Y3412" s="429">
        <f t="shared" si="74"/>
        <v>0</v>
      </c>
      <c r="Z3412" s="429">
        <f t="shared" si="74"/>
        <v>0</v>
      </c>
      <c r="AA3412" s="429" t="s">
        <v>1295</v>
      </c>
    </row>
    <row r="3413" spans="1:27" x14ac:dyDescent="0.25">
      <c r="A3413" t="s">
        <v>149</v>
      </c>
      <c r="B3413" t="s">
        <v>1246</v>
      </c>
      <c r="C3413" t="s">
        <v>1324</v>
      </c>
      <c r="D3413" t="s">
        <v>1387</v>
      </c>
      <c r="E3413" t="s">
        <v>1501</v>
      </c>
      <c r="F3413" t="s">
        <v>1293</v>
      </c>
      <c r="G3413" t="s">
        <v>524</v>
      </c>
      <c r="H3413" t="s">
        <v>1559</v>
      </c>
      <c r="I3413" t="s">
        <v>1327</v>
      </c>
      <c r="J3413">
        <v>40400311</v>
      </c>
      <c r="L3413">
        <v>0</v>
      </c>
      <c r="M3413">
        <v>0.1</v>
      </c>
      <c r="N3413">
        <v>0</v>
      </c>
      <c r="O3413">
        <v>0</v>
      </c>
      <c r="P3413">
        <v>0</v>
      </c>
      <c r="Q3413">
        <v>0</v>
      </c>
      <c r="R3413">
        <v>0.2133333</v>
      </c>
      <c r="S3413">
        <v>0.26</v>
      </c>
      <c r="T3413">
        <v>0</v>
      </c>
      <c r="U3413">
        <v>8.6</v>
      </c>
      <c r="W3413" s="429">
        <f t="shared" si="74"/>
        <v>0.2133333</v>
      </c>
      <c r="X3413" s="429">
        <f t="shared" si="74"/>
        <v>0.26</v>
      </c>
      <c r="Y3413" s="429">
        <f t="shared" si="74"/>
        <v>0</v>
      </c>
      <c r="Z3413" s="429">
        <f t="shared" si="74"/>
        <v>8.6</v>
      </c>
      <c r="AA3413" s="429" t="s">
        <v>1295</v>
      </c>
    </row>
    <row r="3414" spans="1:27" x14ac:dyDescent="0.25">
      <c r="A3414" t="s">
        <v>149</v>
      </c>
      <c r="B3414" t="s">
        <v>1246</v>
      </c>
      <c r="C3414" t="s">
        <v>1324</v>
      </c>
      <c r="D3414" t="s">
        <v>1387</v>
      </c>
      <c r="E3414" t="s">
        <v>1501</v>
      </c>
      <c r="F3414" t="s">
        <v>1293</v>
      </c>
      <c r="G3414" t="s">
        <v>524</v>
      </c>
      <c r="H3414" t="s">
        <v>1559</v>
      </c>
      <c r="I3414" t="s">
        <v>1327</v>
      </c>
      <c r="J3414">
        <v>40400311</v>
      </c>
      <c r="L3414">
        <v>0</v>
      </c>
      <c r="M3414">
        <v>18.5</v>
      </c>
      <c r="N3414">
        <v>0</v>
      </c>
      <c r="O3414">
        <v>0</v>
      </c>
      <c r="P3414">
        <v>0</v>
      </c>
      <c r="Q3414">
        <v>0</v>
      </c>
      <c r="R3414">
        <v>0</v>
      </c>
      <c r="S3414">
        <v>0</v>
      </c>
      <c r="T3414">
        <v>0</v>
      </c>
      <c r="U3414">
        <v>0</v>
      </c>
      <c r="W3414" s="429">
        <f t="shared" si="74"/>
        <v>0</v>
      </c>
      <c r="X3414" s="429">
        <f t="shared" si="74"/>
        <v>0</v>
      </c>
      <c r="Y3414" s="429">
        <f t="shared" si="74"/>
        <v>0</v>
      </c>
      <c r="Z3414" s="429">
        <f t="shared" si="74"/>
        <v>0</v>
      </c>
      <c r="AA3414" s="429" t="s">
        <v>1295</v>
      </c>
    </row>
    <row r="3415" spans="1:27" x14ac:dyDescent="0.25">
      <c r="A3415" t="s">
        <v>149</v>
      </c>
      <c r="B3415" t="s">
        <v>1246</v>
      </c>
      <c r="C3415" t="s">
        <v>1324</v>
      </c>
      <c r="D3415" t="s">
        <v>1387</v>
      </c>
      <c r="E3415" t="s">
        <v>1501</v>
      </c>
      <c r="F3415" t="s">
        <v>1293</v>
      </c>
      <c r="G3415" t="s">
        <v>524</v>
      </c>
      <c r="H3415" t="s">
        <v>1557</v>
      </c>
      <c r="I3415" t="s">
        <v>552</v>
      </c>
      <c r="J3415">
        <v>40400311</v>
      </c>
      <c r="L3415">
        <v>0</v>
      </c>
      <c r="M3415">
        <v>1.7</v>
      </c>
      <c r="N3415">
        <v>0</v>
      </c>
      <c r="O3415">
        <v>0</v>
      </c>
      <c r="P3415">
        <v>0</v>
      </c>
      <c r="Q3415">
        <v>0</v>
      </c>
      <c r="R3415">
        <v>0</v>
      </c>
      <c r="S3415">
        <v>0</v>
      </c>
      <c r="T3415">
        <v>0</v>
      </c>
      <c r="U3415">
        <v>0</v>
      </c>
      <c r="W3415" s="429">
        <f t="shared" si="74"/>
        <v>0</v>
      </c>
      <c r="X3415" s="429">
        <f t="shared" si="74"/>
        <v>0</v>
      </c>
      <c r="Y3415" s="429">
        <f t="shared" si="74"/>
        <v>0</v>
      </c>
      <c r="Z3415" s="429">
        <f t="shared" si="74"/>
        <v>0</v>
      </c>
      <c r="AA3415" s="429" t="s">
        <v>1295</v>
      </c>
    </row>
    <row r="3416" spans="1:27" x14ac:dyDescent="0.25">
      <c r="A3416" t="s">
        <v>149</v>
      </c>
      <c r="B3416" t="s">
        <v>1247</v>
      </c>
      <c r="C3416" t="s">
        <v>1565</v>
      </c>
      <c r="D3416" t="s">
        <v>1387</v>
      </c>
      <c r="E3416" t="s">
        <v>1501</v>
      </c>
      <c r="F3416" t="s">
        <v>1293</v>
      </c>
      <c r="G3416" t="s">
        <v>524</v>
      </c>
      <c r="H3416" t="s">
        <v>1566</v>
      </c>
      <c r="I3416" t="s">
        <v>573</v>
      </c>
      <c r="J3416">
        <v>20200202</v>
      </c>
      <c r="L3416">
        <v>0.26399999856948902</v>
      </c>
      <c r="M3416">
        <v>8.0000003799796104E-3</v>
      </c>
      <c r="N3416">
        <v>3.5999998450279201E-2</v>
      </c>
      <c r="O3416">
        <v>0</v>
      </c>
      <c r="P3416">
        <v>1.00000004749745E-3</v>
      </c>
      <c r="Q3416">
        <v>1.00000004749745E-3</v>
      </c>
      <c r="R3416">
        <v>0</v>
      </c>
      <c r="S3416">
        <v>0</v>
      </c>
      <c r="T3416">
        <v>0</v>
      </c>
      <c r="U3416">
        <v>0</v>
      </c>
      <c r="W3416" s="429">
        <f t="shared" si="74"/>
        <v>0</v>
      </c>
      <c r="X3416" s="429">
        <f t="shared" si="74"/>
        <v>0</v>
      </c>
      <c r="Y3416" s="429">
        <f t="shared" si="74"/>
        <v>0</v>
      </c>
      <c r="Z3416" s="429">
        <f t="shared" si="74"/>
        <v>0</v>
      </c>
      <c r="AA3416" s="429" t="s">
        <v>1295</v>
      </c>
    </row>
    <row r="3417" spans="1:27" x14ac:dyDescent="0.25">
      <c r="A3417" t="s">
        <v>149</v>
      </c>
      <c r="B3417" t="s">
        <v>1246</v>
      </c>
      <c r="C3417" t="s">
        <v>1324</v>
      </c>
      <c r="D3417" t="s">
        <v>1387</v>
      </c>
      <c r="E3417" t="s">
        <v>1501</v>
      </c>
      <c r="F3417" t="s">
        <v>1293</v>
      </c>
      <c r="G3417" t="s">
        <v>524</v>
      </c>
      <c r="H3417" t="s">
        <v>1558</v>
      </c>
      <c r="I3417" t="s">
        <v>563</v>
      </c>
      <c r="J3417">
        <v>31000306</v>
      </c>
      <c r="L3417">
        <v>0</v>
      </c>
      <c r="M3417">
        <v>0</v>
      </c>
      <c r="N3417">
        <v>0</v>
      </c>
      <c r="O3417">
        <v>0</v>
      </c>
      <c r="P3417">
        <v>0</v>
      </c>
      <c r="Q3417">
        <v>0</v>
      </c>
      <c r="R3417">
        <v>1.6400999999999999</v>
      </c>
      <c r="S3417">
        <v>6.110544</v>
      </c>
      <c r="T3417">
        <v>0</v>
      </c>
      <c r="U3417">
        <v>0</v>
      </c>
      <c r="W3417" s="429">
        <f t="shared" si="74"/>
        <v>1.6400999999999999</v>
      </c>
      <c r="X3417" s="429">
        <f t="shared" si="74"/>
        <v>6.110544</v>
      </c>
      <c r="Y3417" s="429">
        <f t="shared" si="74"/>
        <v>0</v>
      </c>
      <c r="Z3417" s="429">
        <f t="shared" si="74"/>
        <v>0</v>
      </c>
      <c r="AA3417" s="429" t="s">
        <v>1295</v>
      </c>
    </row>
    <row r="3418" spans="1:27" x14ac:dyDescent="0.25">
      <c r="A3418" t="s">
        <v>149</v>
      </c>
      <c r="B3418" t="s">
        <v>1246</v>
      </c>
      <c r="C3418" t="s">
        <v>1324</v>
      </c>
      <c r="D3418" t="s">
        <v>1387</v>
      </c>
      <c r="E3418" t="s">
        <v>1501</v>
      </c>
      <c r="F3418" t="s">
        <v>1293</v>
      </c>
      <c r="G3418" t="s">
        <v>524</v>
      </c>
      <c r="H3418" t="s">
        <v>1558</v>
      </c>
      <c r="I3418" t="s">
        <v>563</v>
      </c>
      <c r="J3418">
        <v>20200253</v>
      </c>
      <c r="L3418">
        <v>63</v>
      </c>
      <c r="M3418">
        <v>0.7</v>
      </c>
      <c r="N3418">
        <v>6.2</v>
      </c>
      <c r="O3418">
        <v>0</v>
      </c>
      <c r="P3418">
        <v>0.4</v>
      </c>
      <c r="Q3418">
        <v>0.375</v>
      </c>
      <c r="R3418">
        <v>0</v>
      </c>
      <c r="S3418">
        <v>0</v>
      </c>
      <c r="T3418">
        <v>0</v>
      </c>
      <c r="U3418">
        <v>0</v>
      </c>
      <c r="W3418" s="429">
        <f t="shared" si="74"/>
        <v>0</v>
      </c>
      <c r="X3418" s="429">
        <f t="shared" si="74"/>
        <v>0</v>
      </c>
      <c r="Y3418" s="429">
        <f t="shared" si="74"/>
        <v>0</v>
      </c>
      <c r="Z3418" s="429">
        <f t="shared" si="74"/>
        <v>0</v>
      </c>
      <c r="AA3418" s="429" t="s">
        <v>1295</v>
      </c>
    </row>
    <row r="3419" spans="1:27" x14ac:dyDescent="0.25">
      <c r="A3419" t="s">
        <v>149</v>
      </c>
      <c r="B3419" t="s">
        <v>1246</v>
      </c>
      <c r="C3419" t="s">
        <v>1324</v>
      </c>
      <c r="D3419" t="s">
        <v>1387</v>
      </c>
      <c r="E3419" t="s">
        <v>1501</v>
      </c>
      <c r="F3419" t="s">
        <v>1293</v>
      </c>
      <c r="G3419" t="s">
        <v>524</v>
      </c>
      <c r="H3419" t="s">
        <v>1558</v>
      </c>
      <c r="I3419" t="s">
        <v>563</v>
      </c>
      <c r="J3419">
        <v>20200202</v>
      </c>
      <c r="L3419">
        <v>4.45169973373413</v>
      </c>
      <c r="M3419">
        <v>0.32802000641822798</v>
      </c>
      <c r="N3419">
        <v>4.45169973373413</v>
      </c>
      <c r="O3419">
        <v>4.6859998255968101E-2</v>
      </c>
      <c r="P3419">
        <v>9.3719996511936202E-2</v>
      </c>
      <c r="Q3419">
        <v>9.3719996511936202E-2</v>
      </c>
      <c r="R3419">
        <v>0</v>
      </c>
      <c r="S3419">
        <v>0</v>
      </c>
      <c r="T3419">
        <v>0</v>
      </c>
      <c r="U3419">
        <v>0</v>
      </c>
      <c r="W3419" s="429">
        <f t="shared" si="74"/>
        <v>0</v>
      </c>
      <c r="X3419" s="429">
        <f t="shared" si="74"/>
        <v>0</v>
      </c>
      <c r="Y3419" s="429">
        <f t="shared" si="74"/>
        <v>0</v>
      </c>
      <c r="Z3419" s="429">
        <f t="shared" si="74"/>
        <v>0</v>
      </c>
      <c r="AA3419" s="429" t="s">
        <v>1295</v>
      </c>
    </row>
    <row r="3420" spans="1:27" x14ac:dyDescent="0.25">
      <c r="A3420" t="s">
        <v>149</v>
      </c>
      <c r="B3420" t="s">
        <v>1246</v>
      </c>
      <c r="C3420" t="s">
        <v>1324</v>
      </c>
      <c r="D3420" t="s">
        <v>1387</v>
      </c>
      <c r="E3420" t="s">
        <v>1501</v>
      </c>
      <c r="F3420" t="s">
        <v>1293</v>
      </c>
      <c r="G3420" t="s">
        <v>524</v>
      </c>
      <c r="H3420" t="s">
        <v>1558</v>
      </c>
      <c r="I3420" t="s">
        <v>563</v>
      </c>
      <c r="J3420">
        <v>40400311</v>
      </c>
      <c r="L3420">
        <v>0</v>
      </c>
      <c r="M3420">
        <v>6.3260998725891104</v>
      </c>
      <c r="N3420">
        <v>0</v>
      </c>
      <c r="O3420">
        <v>0</v>
      </c>
      <c r="P3420">
        <v>0</v>
      </c>
      <c r="Q3420">
        <v>0</v>
      </c>
      <c r="R3420">
        <v>2.3429999999999999E-2</v>
      </c>
      <c r="S3420">
        <v>0.23430000000000001</v>
      </c>
      <c r="T3420">
        <v>0</v>
      </c>
      <c r="U3420">
        <v>0</v>
      </c>
      <c r="W3420" s="429">
        <f t="shared" si="74"/>
        <v>2.3429999999999999E-2</v>
      </c>
      <c r="X3420" s="429">
        <f t="shared" si="74"/>
        <v>0.23430000000000001</v>
      </c>
      <c r="Y3420" s="429">
        <f t="shared" si="74"/>
        <v>0</v>
      </c>
      <c r="Z3420" s="429">
        <f t="shared" si="74"/>
        <v>0</v>
      </c>
      <c r="AA3420" s="429" t="s">
        <v>1295</v>
      </c>
    </row>
    <row r="3421" spans="1:27" x14ac:dyDescent="0.25">
      <c r="A3421" t="s">
        <v>149</v>
      </c>
      <c r="B3421" t="s">
        <v>1246</v>
      </c>
      <c r="C3421" t="s">
        <v>1324</v>
      </c>
      <c r="D3421" t="s">
        <v>1387</v>
      </c>
      <c r="E3421" t="s">
        <v>1501</v>
      </c>
      <c r="F3421" t="s">
        <v>1293</v>
      </c>
      <c r="G3421" t="s">
        <v>524</v>
      </c>
      <c r="H3421" t="s">
        <v>1558</v>
      </c>
      <c r="I3421" t="s">
        <v>563</v>
      </c>
      <c r="J3421">
        <v>31000309</v>
      </c>
      <c r="L3421">
        <v>7.0289999246597304E-2</v>
      </c>
      <c r="M3421">
        <v>0</v>
      </c>
      <c r="N3421">
        <v>9.6063002943992601E-2</v>
      </c>
      <c r="O3421">
        <v>0</v>
      </c>
      <c r="P3421">
        <v>0</v>
      </c>
      <c r="Q3421">
        <v>0</v>
      </c>
      <c r="R3421">
        <v>3.0224700000000002</v>
      </c>
      <c r="S3421">
        <v>0</v>
      </c>
      <c r="T3421">
        <v>0</v>
      </c>
      <c r="U3421">
        <v>0</v>
      </c>
      <c r="W3421" s="429">
        <f t="shared" si="74"/>
        <v>3.0224700000000002</v>
      </c>
      <c r="X3421" s="429">
        <f t="shared" si="74"/>
        <v>0</v>
      </c>
      <c r="Y3421" s="429">
        <f t="shared" si="74"/>
        <v>0</v>
      </c>
      <c r="Z3421" s="429">
        <f t="shared" si="74"/>
        <v>0</v>
      </c>
      <c r="AA3421" s="429" t="s">
        <v>1295</v>
      </c>
    </row>
    <row r="3422" spans="1:27" x14ac:dyDescent="0.25">
      <c r="A3422" t="s">
        <v>149</v>
      </c>
      <c r="B3422" t="s">
        <v>186</v>
      </c>
      <c r="C3422" t="s">
        <v>1459</v>
      </c>
      <c r="D3422" t="s">
        <v>1387</v>
      </c>
      <c r="E3422" t="s">
        <v>1501</v>
      </c>
      <c r="F3422" t="s">
        <v>1293</v>
      </c>
      <c r="G3422" t="s">
        <v>524</v>
      </c>
      <c r="H3422" t="s">
        <v>1461</v>
      </c>
      <c r="I3422" t="s">
        <v>534</v>
      </c>
      <c r="J3422">
        <v>20200254</v>
      </c>
      <c r="L3422">
        <v>4.9053001403808603</v>
      </c>
      <c r="M3422">
        <v>5.2599000930786097</v>
      </c>
      <c r="N3422">
        <v>8.3331003189086896</v>
      </c>
      <c r="O3422">
        <v>0.41370001435279802</v>
      </c>
      <c r="P3422">
        <v>0.29550001025199901</v>
      </c>
      <c r="Q3422">
        <v>0.29550001025199901</v>
      </c>
      <c r="R3422">
        <v>2979.2310000000002</v>
      </c>
      <c r="S3422">
        <v>5.91E-2</v>
      </c>
      <c r="T3422">
        <v>5.9100000000000003E-3</v>
      </c>
      <c r="U3422">
        <v>0</v>
      </c>
      <c r="W3422" s="429">
        <f t="shared" si="74"/>
        <v>2979.2310000000002</v>
      </c>
      <c r="X3422" s="429">
        <f t="shared" si="74"/>
        <v>5.91E-2</v>
      </c>
      <c r="Y3422" s="429">
        <f t="shared" si="74"/>
        <v>5.9100000000000003E-3</v>
      </c>
      <c r="Z3422" s="429">
        <f t="shared" si="74"/>
        <v>0</v>
      </c>
      <c r="AA3422" s="429" t="s">
        <v>1295</v>
      </c>
    </row>
    <row r="3423" spans="1:27" x14ac:dyDescent="0.25">
      <c r="A3423" t="s">
        <v>149</v>
      </c>
      <c r="B3423" t="s">
        <v>186</v>
      </c>
      <c r="C3423" t="s">
        <v>1459</v>
      </c>
      <c r="D3423" t="s">
        <v>1387</v>
      </c>
      <c r="E3423" t="s">
        <v>1501</v>
      </c>
      <c r="F3423" t="s">
        <v>1293</v>
      </c>
      <c r="G3423" t="s">
        <v>524</v>
      </c>
      <c r="H3423" t="s">
        <v>1461</v>
      </c>
      <c r="I3423" t="s">
        <v>534</v>
      </c>
      <c r="J3423">
        <v>20200202</v>
      </c>
      <c r="L3423">
        <v>11.583600997924799</v>
      </c>
      <c r="M3423">
        <v>7.7421007156372097</v>
      </c>
      <c r="N3423">
        <v>20.4485988616943</v>
      </c>
      <c r="O3423">
        <v>0</v>
      </c>
      <c r="P3423">
        <v>0.29550001025199901</v>
      </c>
      <c r="Q3423">
        <v>0.29550001025199901</v>
      </c>
      <c r="R3423">
        <v>0</v>
      </c>
      <c r="S3423">
        <v>0</v>
      </c>
      <c r="T3423">
        <v>0</v>
      </c>
      <c r="U3423">
        <v>0</v>
      </c>
      <c r="W3423" s="429">
        <f t="shared" si="74"/>
        <v>0</v>
      </c>
      <c r="X3423" s="429">
        <f t="shared" si="74"/>
        <v>0</v>
      </c>
      <c r="Y3423" s="429">
        <f t="shared" si="74"/>
        <v>0</v>
      </c>
      <c r="Z3423" s="429">
        <f t="shared" si="74"/>
        <v>0</v>
      </c>
      <c r="AA3423" s="429" t="s">
        <v>1295</v>
      </c>
    </row>
    <row r="3424" spans="1:27" x14ac:dyDescent="0.25">
      <c r="A3424" t="s">
        <v>149</v>
      </c>
      <c r="B3424" t="s">
        <v>186</v>
      </c>
      <c r="C3424" t="s">
        <v>1459</v>
      </c>
      <c r="D3424" t="s">
        <v>1387</v>
      </c>
      <c r="E3424" t="s">
        <v>1501</v>
      </c>
      <c r="F3424" t="s">
        <v>1293</v>
      </c>
      <c r="G3424" t="s">
        <v>524</v>
      </c>
      <c r="H3424" t="s">
        <v>1461</v>
      </c>
      <c r="I3424" t="s">
        <v>534</v>
      </c>
      <c r="J3424">
        <v>20200254</v>
      </c>
      <c r="L3424">
        <v>11.6427011489868</v>
      </c>
      <c r="M3424">
        <v>2.71860003471375</v>
      </c>
      <c r="N3424">
        <v>1.6548000574111901</v>
      </c>
      <c r="O3424">
        <v>0</v>
      </c>
      <c r="P3424">
        <v>0.29550001025199901</v>
      </c>
      <c r="Q3424">
        <v>0.29550001025199901</v>
      </c>
      <c r="R3424">
        <v>0</v>
      </c>
      <c r="S3424">
        <v>0</v>
      </c>
      <c r="T3424">
        <v>0</v>
      </c>
      <c r="U3424">
        <v>0</v>
      </c>
      <c r="W3424" s="429">
        <f t="shared" si="74"/>
        <v>0</v>
      </c>
      <c r="X3424" s="429">
        <f t="shared" si="74"/>
        <v>0</v>
      </c>
      <c r="Y3424" s="429">
        <f t="shared" si="74"/>
        <v>0</v>
      </c>
      <c r="Z3424" s="429">
        <f t="shared" si="74"/>
        <v>0</v>
      </c>
      <c r="AA3424" s="429" t="s">
        <v>1295</v>
      </c>
    </row>
    <row r="3425" spans="1:27" x14ac:dyDescent="0.25">
      <c r="A3425" t="s">
        <v>149</v>
      </c>
      <c r="B3425" t="s">
        <v>186</v>
      </c>
      <c r="C3425" t="s">
        <v>1459</v>
      </c>
      <c r="D3425" t="s">
        <v>1387</v>
      </c>
      <c r="E3425" t="s">
        <v>1501</v>
      </c>
      <c r="F3425" t="s">
        <v>1293</v>
      </c>
      <c r="G3425" t="s">
        <v>524</v>
      </c>
      <c r="H3425" t="s">
        <v>1461</v>
      </c>
      <c r="I3425" t="s">
        <v>534</v>
      </c>
      <c r="J3425">
        <v>20200202</v>
      </c>
      <c r="L3425">
        <v>9.4560003280639595</v>
      </c>
      <c r="M3425">
        <v>6.2646002769470197</v>
      </c>
      <c r="N3425">
        <v>16.666200637817401</v>
      </c>
      <c r="O3425">
        <v>0</v>
      </c>
      <c r="P3425">
        <v>0.29550001025199901</v>
      </c>
      <c r="Q3425">
        <v>0.29550001025199901</v>
      </c>
      <c r="R3425">
        <v>0</v>
      </c>
      <c r="S3425">
        <v>0</v>
      </c>
      <c r="T3425">
        <v>0</v>
      </c>
      <c r="U3425">
        <v>0</v>
      </c>
      <c r="W3425" s="429">
        <f t="shared" si="74"/>
        <v>0</v>
      </c>
      <c r="X3425" s="429">
        <f t="shared" si="74"/>
        <v>0</v>
      </c>
      <c r="Y3425" s="429">
        <f t="shared" si="74"/>
        <v>0</v>
      </c>
      <c r="Z3425" s="429">
        <f t="shared" si="74"/>
        <v>0</v>
      </c>
      <c r="AA3425" s="429" t="s">
        <v>1295</v>
      </c>
    </row>
    <row r="3426" spans="1:27" x14ac:dyDescent="0.25">
      <c r="A3426" t="s">
        <v>149</v>
      </c>
      <c r="B3426" t="s">
        <v>186</v>
      </c>
      <c r="C3426" t="s">
        <v>1459</v>
      </c>
      <c r="D3426" t="s">
        <v>1387</v>
      </c>
      <c r="E3426" t="s">
        <v>1501</v>
      </c>
      <c r="F3426" t="s">
        <v>1293</v>
      </c>
      <c r="G3426" t="s">
        <v>524</v>
      </c>
      <c r="H3426" t="s">
        <v>1462</v>
      </c>
      <c r="I3426" t="s">
        <v>1463</v>
      </c>
      <c r="J3426">
        <v>20200201</v>
      </c>
      <c r="L3426">
        <v>2.4230999946594198</v>
      </c>
      <c r="M3426">
        <v>0.47280001640319802</v>
      </c>
      <c r="N3426">
        <v>1.00470006465912</v>
      </c>
      <c r="O3426">
        <v>5.9100002050399801E-2</v>
      </c>
      <c r="P3426">
        <v>0.1182000041008</v>
      </c>
      <c r="Q3426">
        <v>0.1182000041008</v>
      </c>
      <c r="R3426">
        <v>1459.971</v>
      </c>
      <c r="S3426">
        <v>2.955E-2</v>
      </c>
      <c r="T3426">
        <v>2.9550000000000002E-3</v>
      </c>
      <c r="U3426">
        <v>0</v>
      </c>
      <c r="W3426" s="429">
        <f t="shared" si="74"/>
        <v>1459.971</v>
      </c>
      <c r="X3426" s="429">
        <f t="shared" si="74"/>
        <v>2.955E-2</v>
      </c>
      <c r="Y3426" s="429">
        <f t="shared" si="74"/>
        <v>2.9550000000000002E-3</v>
      </c>
      <c r="Z3426" s="429">
        <f t="shared" si="74"/>
        <v>0</v>
      </c>
      <c r="AA3426" s="429" t="s">
        <v>1295</v>
      </c>
    </row>
    <row r="3427" spans="1:27" x14ac:dyDescent="0.25">
      <c r="A3427" t="s">
        <v>149</v>
      </c>
      <c r="B3427" t="s">
        <v>186</v>
      </c>
      <c r="C3427" t="s">
        <v>1459</v>
      </c>
      <c r="D3427" t="s">
        <v>1387</v>
      </c>
      <c r="E3427" t="s">
        <v>1501</v>
      </c>
      <c r="F3427" t="s">
        <v>1293</v>
      </c>
      <c r="G3427" t="s">
        <v>524</v>
      </c>
      <c r="H3427" t="s">
        <v>1464</v>
      </c>
      <c r="I3427" t="s">
        <v>186</v>
      </c>
      <c r="J3427">
        <v>20200252</v>
      </c>
      <c r="L3427">
        <v>0</v>
      </c>
      <c r="M3427">
        <v>0</v>
      </c>
      <c r="N3427">
        <v>0</v>
      </c>
      <c r="O3427">
        <v>0</v>
      </c>
      <c r="P3427">
        <v>0</v>
      </c>
      <c r="Q3427">
        <v>3.5000002681044899E-4</v>
      </c>
      <c r="R3427">
        <v>0</v>
      </c>
      <c r="S3427">
        <v>0</v>
      </c>
      <c r="T3427">
        <v>0</v>
      </c>
      <c r="U3427">
        <v>0</v>
      </c>
      <c r="W3427" s="429">
        <f t="shared" si="74"/>
        <v>0</v>
      </c>
      <c r="X3427" s="429">
        <f t="shared" si="74"/>
        <v>0</v>
      </c>
      <c r="Y3427" s="429">
        <f t="shared" si="74"/>
        <v>0</v>
      </c>
      <c r="Z3427" s="429">
        <f t="shared" si="74"/>
        <v>0</v>
      </c>
      <c r="AA3427" s="429" t="s">
        <v>1295</v>
      </c>
    </row>
    <row r="3428" spans="1:27" x14ac:dyDescent="0.25">
      <c r="A3428" t="s">
        <v>149</v>
      </c>
      <c r="B3428" t="s">
        <v>186</v>
      </c>
      <c r="C3428" t="s">
        <v>1459</v>
      </c>
      <c r="D3428" t="s">
        <v>1387</v>
      </c>
      <c r="E3428" t="s">
        <v>1501</v>
      </c>
      <c r="F3428" t="s">
        <v>1293</v>
      </c>
      <c r="G3428" t="s">
        <v>524</v>
      </c>
      <c r="H3428" t="s">
        <v>1464</v>
      </c>
      <c r="I3428" t="s">
        <v>186</v>
      </c>
      <c r="J3428">
        <v>20200201</v>
      </c>
      <c r="L3428">
        <v>21.7</v>
      </c>
      <c r="M3428">
        <v>6.3</v>
      </c>
      <c r="N3428">
        <v>20.6</v>
      </c>
      <c r="O3428">
        <v>0.2</v>
      </c>
      <c r="P3428">
        <v>0.3</v>
      </c>
      <c r="Q3428">
        <v>0.33333334326744102</v>
      </c>
      <c r="R3428">
        <v>0</v>
      </c>
      <c r="S3428">
        <v>0</v>
      </c>
      <c r="T3428">
        <v>0</v>
      </c>
      <c r="U3428">
        <v>0</v>
      </c>
      <c r="W3428" s="429">
        <f t="shared" si="74"/>
        <v>0</v>
      </c>
      <c r="X3428" s="429">
        <f t="shared" si="74"/>
        <v>0</v>
      </c>
      <c r="Y3428" s="429">
        <f t="shared" si="74"/>
        <v>0</v>
      </c>
      <c r="Z3428" s="429">
        <f t="shared" si="74"/>
        <v>0</v>
      </c>
      <c r="AA3428" s="429" t="s">
        <v>1295</v>
      </c>
    </row>
    <row r="3429" spans="1:27" x14ac:dyDescent="0.25">
      <c r="A3429" t="s">
        <v>149</v>
      </c>
      <c r="B3429" t="s">
        <v>186</v>
      </c>
      <c r="C3429" t="s">
        <v>1459</v>
      </c>
      <c r="D3429" t="s">
        <v>1387</v>
      </c>
      <c r="E3429" t="s">
        <v>1501</v>
      </c>
      <c r="F3429" t="s">
        <v>1293</v>
      </c>
      <c r="G3429" t="s">
        <v>524</v>
      </c>
      <c r="H3429" t="s">
        <v>1464</v>
      </c>
      <c r="I3429" t="s">
        <v>186</v>
      </c>
      <c r="J3429">
        <v>31000228</v>
      </c>
      <c r="L3429">
        <v>0</v>
      </c>
      <c r="M3429">
        <v>0</v>
      </c>
      <c r="N3429">
        <v>0</v>
      </c>
      <c r="O3429">
        <v>0</v>
      </c>
      <c r="P3429">
        <v>0</v>
      </c>
      <c r="Q3429">
        <v>0</v>
      </c>
      <c r="R3429">
        <v>3.4868999999999999</v>
      </c>
      <c r="S3429">
        <v>0</v>
      </c>
      <c r="T3429">
        <v>0</v>
      </c>
      <c r="U3429">
        <v>0</v>
      </c>
      <c r="W3429" s="429">
        <f t="shared" si="74"/>
        <v>3.4868999999999999</v>
      </c>
      <c r="X3429" s="429">
        <f t="shared" si="74"/>
        <v>0</v>
      </c>
      <c r="Y3429" s="429">
        <f t="shared" si="74"/>
        <v>0</v>
      </c>
      <c r="Z3429" s="429">
        <f t="shared" si="74"/>
        <v>0</v>
      </c>
      <c r="AA3429" s="429" t="s">
        <v>1295</v>
      </c>
    </row>
    <row r="3430" spans="1:27" x14ac:dyDescent="0.25">
      <c r="A3430" t="s">
        <v>149</v>
      </c>
      <c r="B3430" t="s">
        <v>186</v>
      </c>
      <c r="C3430" t="s">
        <v>1459</v>
      </c>
      <c r="D3430" t="s">
        <v>1387</v>
      </c>
      <c r="E3430" t="s">
        <v>1501</v>
      </c>
      <c r="F3430" t="s">
        <v>1293</v>
      </c>
      <c r="G3430" t="s">
        <v>524</v>
      </c>
      <c r="H3430" t="s">
        <v>1464</v>
      </c>
      <c r="I3430" t="s">
        <v>186</v>
      </c>
      <c r="J3430">
        <v>20200202</v>
      </c>
      <c r="L3430">
        <v>0.3</v>
      </c>
      <c r="M3430">
        <v>0</v>
      </c>
      <c r="N3430">
        <v>0.1</v>
      </c>
      <c r="O3430">
        <v>0</v>
      </c>
      <c r="P3430">
        <v>0</v>
      </c>
      <c r="Q3430">
        <v>0</v>
      </c>
      <c r="R3430">
        <v>0</v>
      </c>
      <c r="S3430">
        <v>0</v>
      </c>
      <c r="T3430">
        <v>0</v>
      </c>
      <c r="U3430">
        <v>0</v>
      </c>
      <c r="W3430" s="429">
        <f t="shared" si="74"/>
        <v>0</v>
      </c>
      <c r="X3430" s="429">
        <f t="shared" si="74"/>
        <v>0</v>
      </c>
      <c r="Y3430" s="429">
        <f t="shared" si="74"/>
        <v>0</v>
      </c>
      <c r="Z3430" s="429">
        <f t="shared" si="74"/>
        <v>0</v>
      </c>
      <c r="AA3430" s="429" t="s">
        <v>1295</v>
      </c>
    </row>
    <row r="3431" spans="1:27" x14ac:dyDescent="0.25">
      <c r="A3431" t="s">
        <v>149</v>
      </c>
      <c r="B3431" t="s">
        <v>186</v>
      </c>
      <c r="C3431" t="s">
        <v>1459</v>
      </c>
      <c r="D3431" t="s">
        <v>1387</v>
      </c>
      <c r="E3431" t="s">
        <v>1501</v>
      </c>
      <c r="F3431" t="s">
        <v>1293</v>
      </c>
      <c r="G3431" t="s">
        <v>524</v>
      </c>
      <c r="H3431" t="s">
        <v>1464</v>
      </c>
      <c r="I3431" t="s">
        <v>186</v>
      </c>
      <c r="J3431">
        <v>31000309</v>
      </c>
      <c r="L3431">
        <v>0</v>
      </c>
      <c r="M3431">
        <v>0</v>
      </c>
      <c r="N3431">
        <v>0</v>
      </c>
      <c r="O3431">
        <v>0</v>
      </c>
      <c r="P3431">
        <v>0</v>
      </c>
      <c r="Q3431">
        <v>0</v>
      </c>
      <c r="R3431">
        <v>9.8933400000000002</v>
      </c>
      <c r="S3431">
        <v>19.845189999999999</v>
      </c>
      <c r="T3431">
        <v>0</v>
      </c>
      <c r="U3431">
        <v>0</v>
      </c>
      <c r="W3431" s="429">
        <f t="shared" si="74"/>
        <v>9.8933400000000002</v>
      </c>
      <c r="X3431" s="429">
        <f t="shared" si="74"/>
        <v>19.845189999999999</v>
      </c>
      <c r="Y3431" s="429">
        <f t="shared" si="74"/>
        <v>0</v>
      </c>
      <c r="Z3431" s="429">
        <f t="shared" si="74"/>
        <v>0</v>
      </c>
      <c r="AA3431" s="429" t="s">
        <v>1295</v>
      </c>
    </row>
    <row r="3432" spans="1:27" x14ac:dyDescent="0.25">
      <c r="A3432" t="s">
        <v>149</v>
      </c>
      <c r="B3432" t="s">
        <v>186</v>
      </c>
      <c r="C3432" t="s">
        <v>1459</v>
      </c>
      <c r="D3432" t="s">
        <v>1387</v>
      </c>
      <c r="E3432" t="s">
        <v>1501</v>
      </c>
      <c r="F3432" t="s">
        <v>1293</v>
      </c>
      <c r="G3432" t="s">
        <v>524</v>
      </c>
      <c r="H3432" t="s">
        <v>1464</v>
      </c>
      <c r="I3432" t="s">
        <v>186</v>
      </c>
      <c r="J3432">
        <v>31000305</v>
      </c>
      <c r="L3432">
        <v>8.6877002716064506</v>
      </c>
      <c r="M3432">
        <v>1.1229000091552701</v>
      </c>
      <c r="N3432">
        <v>8.5103998184204102</v>
      </c>
      <c r="O3432">
        <v>2.6004002094268799</v>
      </c>
      <c r="P3432">
        <v>1.53659999370575</v>
      </c>
      <c r="Q3432">
        <v>1.53659999370575</v>
      </c>
      <c r="R3432">
        <v>0</v>
      </c>
      <c r="S3432">
        <v>0</v>
      </c>
      <c r="T3432">
        <v>0</v>
      </c>
      <c r="U3432">
        <v>0</v>
      </c>
      <c r="W3432" s="429">
        <f t="shared" si="74"/>
        <v>0</v>
      </c>
      <c r="X3432" s="429">
        <f t="shared" si="74"/>
        <v>0</v>
      </c>
      <c r="Y3432" s="429">
        <f t="shared" si="74"/>
        <v>0</v>
      </c>
      <c r="Z3432" s="429">
        <f t="shared" si="74"/>
        <v>0</v>
      </c>
      <c r="AA3432" s="429" t="s">
        <v>1295</v>
      </c>
    </row>
    <row r="3433" spans="1:27" x14ac:dyDescent="0.25">
      <c r="A3433" t="s">
        <v>149</v>
      </c>
      <c r="B3433" t="s">
        <v>186</v>
      </c>
      <c r="C3433" t="s">
        <v>1459</v>
      </c>
      <c r="D3433" t="s">
        <v>1387</v>
      </c>
      <c r="E3433" t="s">
        <v>1501</v>
      </c>
      <c r="F3433" t="s">
        <v>1293</v>
      </c>
      <c r="G3433" t="s">
        <v>524</v>
      </c>
      <c r="H3433" t="s">
        <v>1464</v>
      </c>
      <c r="I3433" t="s">
        <v>186</v>
      </c>
      <c r="J3433">
        <v>20200201</v>
      </c>
      <c r="L3433">
        <v>0.1182000041008</v>
      </c>
      <c r="M3433">
        <v>0</v>
      </c>
      <c r="N3433">
        <v>0.17730000615119901</v>
      </c>
      <c r="O3433">
        <v>0</v>
      </c>
      <c r="P3433">
        <v>0</v>
      </c>
      <c r="Q3433">
        <v>0</v>
      </c>
      <c r="R3433">
        <v>0</v>
      </c>
      <c r="S3433">
        <v>0</v>
      </c>
      <c r="T3433">
        <v>0</v>
      </c>
      <c r="U3433">
        <v>0</v>
      </c>
      <c r="W3433" s="429">
        <f t="shared" si="74"/>
        <v>0</v>
      </c>
      <c r="X3433" s="429">
        <f t="shared" si="74"/>
        <v>0</v>
      </c>
      <c r="Y3433" s="429">
        <f t="shared" si="74"/>
        <v>0</v>
      </c>
      <c r="Z3433" s="429">
        <f t="shared" si="74"/>
        <v>0</v>
      </c>
      <c r="AA3433" s="429" t="s">
        <v>1295</v>
      </c>
    </row>
    <row r="3434" spans="1:27" x14ac:dyDescent="0.25">
      <c r="A3434" t="s">
        <v>149</v>
      </c>
      <c r="B3434" t="s">
        <v>186</v>
      </c>
      <c r="C3434" t="s">
        <v>1459</v>
      </c>
      <c r="D3434" t="s">
        <v>1387</v>
      </c>
      <c r="E3434" t="s">
        <v>1501</v>
      </c>
      <c r="F3434" t="s">
        <v>1293</v>
      </c>
      <c r="G3434" t="s">
        <v>524</v>
      </c>
      <c r="H3434" t="s">
        <v>1464</v>
      </c>
      <c r="I3434" t="s">
        <v>186</v>
      </c>
      <c r="J3434">
        <v>20200201</v>
      </c>
      <c r="L3434">
        <v>68.969703674316406</v>
      </c>
      <c r="M3434">
        <v>0.63237005472183205</v>
      </c>
      <c r="N3434">
        <v>14.6568002700806</v>
      </c>
      <c r="O3434">
        <v>0.29550001025199901</v>
      </c>
      <c r="P3434">
        <v>0.57918000221252397</v>
      </c>
      <c r="Q3434">
        <v>0.57918000221252397</v>
      </c>
      <c r="R3434">
        <v>0</v>
      </c>
      <c r="S3434">
        <v>0</v>
      </c>
      <c r="T3434">
        <v>0</v>
      </c>
      <c r="U3434">
        <v>0</v>
      </c>
      <c r="W3434" s="429">
        <f t="shared" si="74"/>
        <v>0</v>
      </c>
      <c r="X3434" s="429">
        <f t="shared" si="74"/>
        <v>0</v>
      </c>
      <c r="Y3434" s="429">
        <f t="shared" si="74"/>
        <v>0</v>
      </c>
      <c r="Z3434" s="429">
        <f t="shared" si="74"/>
        <v>0</v>
      </c>
      <c r="AA3434" s="429" t="s">
        <v>1295</v>
      </c>
    </row>
    <row r="3435" spans="1:27" x14ac:dyDescent="0.25">
      <c r="A3435" t="s">
        <v>149</v>
      </c>
      <c r="B3435" t="s">
        <v>186</v>
      </c>
      <c r="C3435" t="s">
        <v>1459</v>
      </c>
      <c r="D3435" t="s">
        <v>1387</v>
      </c>
      <c r="E3435" t="s">
        <v>1501</v>
      </c>
      <c r="F3435" t="s">
        <v>1293</v>
      </c>
      <c r="G3435" t="s">
        <v>524</v>
      </c>
      <c r="H3435" t="s">
        <v>1464</v>
      </c>
      <c r="I3435" t="s">
        <v>186</v>
      </c>
      <c r="J3435">
        <v>31000228</v>
      </c>
      <c r="L3435">
        <v>0</v>
      </c>
      <c r="M3435">
        <v>0</v>
      </c>
      <c r="N3435">
        <v>0</v>
      </c>
      <c r="O3435">
        <v>0</v>
      </c>
      <c r="P3435">
        <v>0</v>
      </c>
      <c r="Q3435">
        <v>0</v>
      </c>
      <c r="R3435">
        <v>41.429099999999998</v>
      </c>
      <c r="S3435">
        <v>0</v>
      </c>
      <c r="T3435">
        <v>0</v>
      </c>
      <c r="U3435">
        <v>0</v>
      </c>
      <c r="W3435" s="429">
        <f t="shared" si="74"/>
        <v>41.429099999999998</v>
      </c>
      <c r="X3435" s="429">
        <f t="shared" si="74"/>
        <v>0</v>
      </c>
      <c r="Y3435" s="429">
        <f t="shared" si="74"/>
        <v>0</v>
      </c>
      <c r="Z3435" s="429">
        <f t="shared" si="74"/>
        <v>0</v>
      </c>
      <c r="AA3435" s="429" t="s">
        <v>1295</v>
      </c>
    </row>
    <row r="3436" spans="1:27" x14ac:dyDescent="0.25">
      <c r="A3436" t="s">
        <v>149</v>
      </c>
      <c r="B3436" t="s">
        <v>186</v>
      </c>
      <c r="C3436" t="s">
        <v>1459</v>
      </c>
      <c r="D3436" t="s">
        <v>1387</v>
      </c>
      <c r="E3436" t="s">
        <v>1501</v>
      </c>
      <c r="F3436" t="s">
        <v>1293</v>
      </c>
      <c r="G3436" t="s">
        <v>524</v>
      </c>
      <c r="H3436" t="s">
        <v>1464</v>
      </c>
      <c r="I3436" t="s">
        <v>186</v>
      </c>
      <c r="J3436">
        <v>20200254</v>
      </c>
      <c r="L3436">
        <v>8.62860012054443</v>
      </c>
      <c r="M3436">
        <v>3.7233002185821502</v>
      </c>
      <c r="N3436">
        <v>6.7374000549316397</v>
      </c>
      <c r="O3436">
        <v>0.35460001230239901</v>
      </c>
      <c r="P3436">
        <v>0.23640000820159901</v>
      </c>
      <c r="Q3436">
        <v>0.23640000820159901</v>
      </c>
      <c r="R3436">
        <v>0</v>
      </c>
      <c r="S3436">
        <v>0</v>
      </c>
      <c r="T3436">
        <v>0</v>
      </c>
      <c r="U3436">
        <v>0</v>
      </c>
      <c r="W3436" s="429">
        <f t="shared" si="74"/>
        <v>0</v>
      </c>
      <c r="X3436" s="429">
        <f t="shared" si="74"/>
        <v>0</v>
      </c>
      <c r="Y3436" s="429">
        <f t="shared" si="74"/>
        <v>0</v>
      </c>
      <c r="Z3436" s="429">
        <f t="shared" si="74"/>
        <v>0</v>
      </c>
      <c r="AA3436" s="429" t="s">
        <v>1295</v>
      </c>
    </row>
    <row r="3437" spans="1:27" x14ac:dyDescent="0.25">
      <c r="A3437" t="s">
        <v>149</v>
      </c>
      <c r="B3437" t="s">
        <v>1246</v>
      </c>
      <c r="C3437" t="s">
        <v>1324</v>
      </c>
      <c r="D3437" t="s">
        <v>1387</v>
      </c>
      <c r="E3437" t="s">
        <v>1501</v>
      </c>
      <c r="F3437" t="s">
        <v>1293</v>
      </c>
      <c r="G3437" t="s">
        <v>524</v>
      </c>
      <c r="H3437" t="s">
        <v>1557</v>
      </c>
      <c r="I3437" t="s">
        <v>552</v>
      </c>
      <c r="J3437">
        <v>31000305</v>
      </c>
      <c r="L3437">
        <v>0</v>
      </c>
      <c r="M3437">
        <v>41.939697265625</v>
      </c>
      <c r="N3437">
        <v>0</v>
      </c>
      <c r="O3437">
        <v>0</v>
      </c>
      <c r="P3437">
        <v>0</v>
      </c>
      <c r="Q3437">
        <v>0</v>
      </c>
      <c r="R3437">
        <v>0</v>
      </c>
      <c r="S3437">
        <v>0</v>
      </c>
      <c r="T3437">
        <v>0</v>
      </c>
      <c r="U3437">
        <v>0</v>
      </c>
      <c r="W3437" s="429">
        <f t="shared" si="74"/>
        <v>0</v>
      </c>
      <c r="X3437" s="429">
        <f t="shared" si="74"/>
        <v>0</v>
      </c>
      <c r="Y3437" s="429">
        <f t="shared" si="74"/>
        <v>0</v>
      </c>
      <c r="Z3437" s="429">
        <f t="shared" si="74"/>
        <v>0</v>
      </c>
      <c r="AA3437" s="429" t="s">
        <v>1295</v>
      </c>
    </row>
    <row r="3438" spans="1:27" x14ac:dyDescent="0.25">
      <c r="A3438" t="s">
        <v>149</v>
      </c>
      <c r="B3438" t="s">
        <v>1246</v>
      </c>
      <c r="C3438" t="s">
        <v>1324</v>
      </c>
      <c r="D3438" t="s">
        <v>1387</v>
      </c>
      <c r="E3438" t="s">
        <v>1501</v>
      </c>
      <c r="F3438" t="s">
        <v>1293</v>
      </c>
      <c r="G3438" t="s">
        <v>524</v>
      </c>
      <c r="H3438" t="s">
        <v>1557</v>
      </c>
      <c r="I3438" t="s">
        <v>552</v>
      </c>
      <c r="J3438">
        <v>31000404</v>
      </c>
      <c r="L3438">
        <v>0.37000000476837203</v>
      </c>
      <c r="M3438">
        <v>0</v>
      </c>
      <c r="N3438">
        <v>0</v>
      </c>
      <c r="O3438">
        <v>0</v>
      </c>
      <c r="P3438">
        <v>0</v>
      </c>
      <c r="Q3438">
        <v>0</v>
      </c>
      <c r="R3438">
        <v>0</v>
      </c>
      <c r="S3438">
        <v>0</v>
      </c>
      <c r="T3438">
        <v>0</v>
      </c>
      <c r="U3438">
        <v>0</v>
      </c>
      <c r="W3438" s="429">
        <f t="shared" si="74"/>
        <v>0</v>
      </c>
      <c r="X3438" s="429">
        <f t="shared" si="74"/>
        <v>0</v>
      </c>
      <c r="Y3438" s="429">
        <f t="shared" si="74"/>
        <v>0</v>
      </c>
      <c r="Z3438" s="429">
        <f t="shared" si="74"/>
        <v>0</v>
      </c>
      <c r="AA3438" s="429" t="s">
        <v>1295</v>
      </c>
    </row>
    <row r="3439" spans="1:27" x14ac:dyDescent="0.25">
      <c r="A3439" t="s">
        <v>149</v>
      </c>
      <c r="B3439" t="s">
        <v>1246</v>
      </c>
      <c r="C3439" t="s">
        <v>1324</v>
      </c>
      <c r="D3439" t="s">
        <v>1387</v>
      </c>
      <c r="E3439" t="s">
        <v>1501</v>
      </c>
      <c r="F3439" t="s">
        <v>1293</v>
      </c>
      <c r="G3439" t="s">
        <v>524</v>
      </c>
      <c r="H3439" t="s">
        <v>1558</v>
      </c>
      <c r="I3439" t="s">
        <v>563</v>
      </c>
      <c r="J3439">
        <v>31000404</v>
      </c>
      <c r="L3439">
        <v>4.2649998664856001</v>
      </c>
      <c r="M3439">
        <v>0</v>
      </c>
      <c r="N3439">
        <v>3.5699999332428001</v>
      </c>
      <c r="O3439">
        <v>0</v>
      </c>
      <c r="P3439">
        <v>0.31999999284744302</v>
      </c>
      <c r="Q3439">
        <v>0.31999999284744302</v>
      </c>
      <c r="R3439">
        <v>0</v>
      </c>
      <c r="S3439">
        <v>0</v>
      </c>
      <c r="T3439">
        <v>0</v>
      </c>
      <c r="U3439">
        <v>0</v>
      </c>
      <c r="W3439" s="429">
        <f t="shared" si="74"/>
        <v>0</v>
      </c>
      <c r="X3439" s="429">
        <f t="shared" si="74"/>
        <v>0</v>
      </c>
      <c r="Y3439" s="429">
        <f t="shared" si="74"/>
        <v>0</v>
      </c>
      <c r="Z3439" s="429">
        <f t="shared" si="74"/>
        <v>0</v>
      </c>
      <c r="AA3439" s="429" t="s">
        <v>1295</v>
      </c>
    </row>
    <row r="3440" spans="1:27" x14ac:dyDescent="0.25">
      <c r="A3440" t="s">
        <v>149</v>
      </c>
      <c r="B3440" t="s">
        <v>1246</v>
      </c>
      <c r="C3440" t="s">
        <v>1324</v>
      </c>
      <c r="D3440" t="s">
        <v>1387</v>
      </c>
      <c r="E3440" t="s">
        <v>1501</v>
      </c>
      <c r="F3440" t="s">
        <v>1293</v>
      </c>
      <c r="G3440" t="s">
        <v>524</v>
      </c>
      <c r="H3440" t="s">
        <v>1557</v>
      </c>
      <c r="I3440" t="s">
        <v>552</v>
      </c>
      <c r="J3440">
        <v>31000160</v>
      </c>
      <c r="L3440">
        <v>1.80000007152557</v>
      </c>
      <c r="M3440">
        <v>46.600002288818402</v>
      </c>
      <c r="N3440">
        <v>1.0333333015441899</v>
      </c>
      <c r="O3440">
        <v>0</v>
      </c>
      <c r="P3440">
        <v>0</v>
      </c>
      <c r="Q3440">
        <v>0</v>
      </c>
      <c r="R3440">
        <v>0</v>
      </c>
      <c r="S3440">
        <v>0</v>
      </c>
      <c r="T3440">
        <v>0</v>
      </c>
      <c r="U3440">
        <v>0</v>
      </c>
      <c r="W3440" s="429">
        <f t="shared" si="74"/>
        <v>0</v>
      </c>
      <c r="X3440" s="429">
        <f t="shared" si="74"/>
        <v>0</v>
      </c>
      <c r="Y3440" s="429">
        <f t="shared" si="74"/>
        <v>0</v>
      </c>
      <c r="Z3440" s="429">
        <f t="shared" si="74"/>
        <v>0</v>
      </c>
      <c r="AA3440" s="429" t="s">
        <v>1295</v>
      </c>
    </row>
    <row r="3441" spans="1:27" x14ac:dyDescent="0.25">
      <c r="A3441" t="s">
        <v>149</v>
      </c>
      <c r="B3441" t="s">
        <v>1246</v>
      </c>
      <c r="C3441" t="s">
        <v>1324</v>
      </c>
      <c r="D3441" t="s">
        <v>1387</v>
      </c>
      <c r="E3441" t="s">
        <v>1501</v>
      </c>
      <c r="F3441" t="s">
        <v>1293</v>
      </c>
      <c r="G3441" t="s">
        <v>524</v>
      </c>
      <c r="H3441" t="s">
        <v>1558</v>
      </c>
      <c r="I3441" t="s">
        <v>563</v>
      </c>
      <c r="J3441">
        <v>20200254</v>
      </c>
      <c r="L3441">
        <v>14.9666662216187</v>
      </c>
      <c r="M3441">
        <v>5.8333334922790501</v>
      </c>
      <c r="N3441">
        <v>1.56666660308838</v>
      </c>
      <c r="O3441">
        <v>1.30000007152557</v>
      </c>
      <c r="P3441">
        <v>0.90000003576278698</v>
      </c>
      <c r="Q3441">
        <v>0.90000003576278698</v>
      </c>
      <c r="R3441">
        <v>0</v>
      </c>
      <c r="S3441">
        <v>0</v>
      </c>
      <c r="T3441">
        <v>0</v>
      </c>
      <c r="U3441">
        <v>0</v>
      </c>
      <c r="W3441" s="429">
        <f t="shared" si="74"/>
        <v>0</v>
      </c>
      <c r="X3441" s="429">
        <f t="shared" si="74"/>
        <v>0</v>
      </c>
      <c r="Y3441" s="429">
        <f t="shared" si="74"/>
        <v>0</v>
      </c>
      <c r="Z3441" s="429">
        <f t="shared" si="74"/>
        <v>0</v>
      </c>
      <c r="AA3441" s="429" t="s">
        <v>1295</v>
      </c>
    </row>
    <row r="3442" spans="1:27" x14ac:dyDescent="0.25">
      <c r="A3442" t="s">
        <v>149</v>
      </c>
      <c r="B3442" t="s">
        <v>186</v>
      </c>
      <c r="C3442" t="s">
        <v>1459</v>
      </c>
      <c r="D3442" t="s">
        <v>1387</v>
      </c>
      <c r="E3442" t="s">
        <v>1501</v>
      </c>
      <c r="F3442" t="s">
        <v>1293</v>
      </c>
      <c r="G3442" t="s">
        <v>524</v>
      </c>
      <c r="H3442" t="s">
        <v>1464</v>
      </c>
      <c r="I3442" t="s">
        <v>186</v>
      </c>
      <c r="J3442">
        <v>20200254</v>
      </c>
      <c r="L3442">
        <v>9.8000001907348597</v>
      </c>
      <c r="M3442">
        <v>6.6999998092651403</v>
      </c>
      <c r="N3442">
        <v>17.399999618530298</v>
      </c>
      <c r="O3442">
        <v>0</v>
      </c>
      <c r="P3442">
        <v>0.30000001192092901</v>
      </c>
      <c r="Q3442">
        <v>0.30000001192092901</v>
      </c>
      <c r="R3442">
        <v>0</v>
      </c>
      <c r="S3442">
        <v>0</v>
      </c>
      <c r="T3442">
        <v>0</v>
      </c>
      <c r="U3442">
        <v>0</v>
      </c>
      <c r="W3442" s="429">
        <f t="shared" si="74"/>
        <v>0</v>
      </c>
      <c r="X3442" s="429">
        <f t="shared" si="74"/>
        <v>0</v>
      </c>
      <c r="Y3442" s="429">
        <f t="shared" si="74"/>
        <v>0</v>
      </c>
      <c r="Z3442" s="429">
        <f t="shared" si="74"/>
        <v>0</v>
      </c>
      <c r="AA3442" s="429" t="s">
        <v>1295</v>
      </c>
    </row>
    <row r="3443" spans="1:27" x14ac:dyDescent="0.25">
      <c r="A3443" t="s">
        <v>149</v>
      </c>
      <c r="B3443" t="s">
        <v>186</v>
      </c>
      <c r="C3443" t="s">
        <v>1459</v>
      </c>
      <c r="D3443" t="s">
        <v>1387</v>
      </c>
      <c r="E3443" t="s">
        <v>1501</v>
      </c>
      <c r="F3443" t="s">
        <v>1293</v>
      </c>
      <c r="G3443" t="s">
        <v>524</v>
      </c>
      <c r="H3443" t="s">
        <v>1461</v>
      </c>
      <c r="I3443" t="s">
        <v>534</v>
      </c>
      <c r="J3443">
        <v>20200254</v>
      </c>
      <c r="L3443">
        <v>17.600000381469702</v>
      </c>
      <c r="M3443">
        <v>12</v>
      </c>
      <c r="N3443">
        <v>31.200000762939499</v>
      </c>
      <c r="O3443">
        <v>0</v>
      </c>
      <c r="P3443">
        <v>0.5</v>
      </c>
      <c r="Q3443">
        <v>0.5</v>
      </c>
      <c r="R3443">
        <v>0</v>
      </c>
      <c r="S3443">
        <v>0</v>
      </c>
      <c r="T3443">
        <v>0</v>
      </c>
      <c r="U3443">
        <v>0</v>
      </c>
      <c r="W3443" s="429">
        <f t="shared" si="74"/>
        <v>0</v>
      </c>
      <c r="X3443" s="429">
        <f t="shared" si="74"/>
        <v>0</v>
      </c>
      <c r="Y3443" s="429">
        <f t="shared" si="74"/>
        <v>0</v>
      </c>
      <c r="Z3443" s="429">
        <f t="shared" si="74"/>
        <v>0</v>
      </c>
      <c r="AA3443" s="429" t="s">
        <v>1295</v>
      </c>
    </row>
    <row r="3444" spans="1:27" x14ac:dyDescent="0.25">
      <c r="A3444" t="s">
        <v>149</v>
      </c>
      <c r="B3444" t="s">
        <v>1246</v>
      </c>
      <c r="C3444" t="s">
        <v>1324</v>
      </c>
      <c r="D3444" t="s">
        <v>1387</v>
      </c>
      <c r="E3444" t="s">
        <v>1501</v>
      </c>
      <c r="F3444" t="s">
        <v>1293</v>
      </c>
      <c r="G3444" t="s">
        <v>524</v>
      </c>
      <c r="H3444" t="s">
        <v>1558</v>
      </c>
      <c r="I3444" t="s">
        <v>563</v>
      </c>
      <c r="J3444">
        <v>20200254</v>
      </c>
      <c r="L3444">
        <v>6.7</v>
      </c>
      <c r="M3444">
        <v>2.5</v>
      </c>
      <c r="N3444">
        <v>6.7</v>
      </c>
      <c r="O3444">
        <v>0</v>
      </c>
      <c r="P3444">
        <v>0</v>
      </c>
      <c r="Q3444">
        <v>0</v>
      </c>
      <c r="R3444">
        <v>0</v>
      </c>
      <c r="S3444">
        <v>0</v>
      </c>
      <c r="T3444">
        <v>0</v>
      </c>
      <c r="U3444">
        <v>0</v>
      </c>
      <c r="W3444" s="429">
        <f t="shared" si="74"/>
        <v>0</v>
      </c>
      <c r="X3444" s="429">
        <f t="shared" si="74"/>
        <v>0</v>
      </c>
      <c r="Y3444" s="429">
        <f t="shared" si="74"/>
        <v>0</v>
      </c>
      <c r="Z3444" s="429">
        <f t="shared" si="74"/>
        <v>0</v>
      </c>
      <c r="AA3444" s="429" t="s">
        <v>1295</v>
      </c>
    </row>
    <row r="3445" spans="1:27" x14ac:dyDescent="0.25">
      <c r="A3445" t="s">
        <v>149</v>
      </c>
      <c r="B3445" t="s">
        <v>186</v>
      </c>
      <c r="C3445" t="s">
        <v>1459</v>
      </c>
      <c r="D3445" t="s">
        <v>1387</v>
      </c>
      <c r="E3445" t="s">
        <v>1501</v>
      </c>
      <c r="F3445" t="s">
        <v>1293</v>
      </c>
      <c r="G3445" t="s">
        <v>524</v>
      </c>
      <c r="H3445" t="s">
        <v>1464</v>
      </c>
      <c r="I3445" t="s">
        <v>186</v>
      </c>
      <c r="J3445">
        <v>40400312</v>
      </c>
      <c r="L3445">
        <v>0</v>
      </c>
      <c r="M3445">
        <v>0.26499998569488498</v>
      </c>
      <c r="N3445">
        <v>0</v>
      </c>
      <c r="O3445">
        <v>0</v>
      </c>
      <c r="P3445">
        <v>0</v>
      </c>
      <c r="Q3445">
        <v>0</v>
      </c>
      <c r="R3445">
        <v>0</v>
      </c>
      <c r="S3445">
        <v>4.2500000000000003E-2</v>
      </c>
      <c r="T3445">
        <v>0</v>
      </c>
      <c r="U3445">
        <v>0</v>
      </c>
      <c r="W3445" s="429">
        <f t="shared" si="74"/>
        <v>0</v>
      </c>
      <c r="X3445" s="429">
        <f t="shared" si="74"/>
        <v>4.2500000000000003E-2</v>
      </c>
      <c r="Y3445" s="429">
        <f t="shared" si="74"/>
        <v>0</v>
      </c>
      <c r="Z3445" s="429">
        <f t="shared" si="74"/>
        <v>0</v>
      </c>
      <c r="AA3445" s="429" t="s">
        <v>1295</v>
      </c>
    </row>
    <row r="3446" spans="1:27" x14ac:dyDescent="0.25">
      <c r="A3446" t="s">
        <v>149</v>
      </c>
      <c r="B3446" t="s">
        <v>186</v>
      </c>
      <c r="C3446" t="s">
        <v>1459</v>
      </c>
      <c r="D3446" t="s">
        <v>1387</v>
      </c>
      <c r="E3446" t="s">
        <v>1501</v>
      </c>
      <c r="F3446" t="s">
        <v>1293</v>
      </c>
      <c r="G3446" t="s">
        <v>524</v>
      </c>
      <c r="H3446" t="s">
        <v>1464</v>
      </c>
      <c r="I3446" t="s">
        <v>186</v>
      </c>
      <c r="J3446">
        <v>31000404</v>
      </c>
      <c r="L3446">
        <v>3.5000000149011598E-2</v>
      </c>
      <c r="M3446">
        <v>0</v>
      </c>
      <c r="N3446">
        <v>2.9999999329447701E-2</v>
      </c>
      <c r="O3446">
        <v>0</v>
      </c>
      <c r="P3446">
        <v>4.9999998882412902E-3</v>
      </c>
      <c r="Q3446">
        <v>0</v>
      </c>
      <c r="R3446">
        <v>49.984999999999999</v>
      </c>
      <c r="S3446">
        <v>0</v>
      </c>
      <c r="T3446">
        <v>0</v>
      </c>
      <c r="U3446">
        <v>0</v>
      </c>
      <c r="W3446" s="429">
        <f t="shared" si="74"/>
        <v>49.984999999999999</v>
      </c>
      <c r="X3446" s="429">
        <f t="shared" si="74"/>
        <v>0</v>
      </c>
      <c r="Y3446" s="429">
        <f t="shared" si="74"/>
        <v>0</v>
      </c>
      <c r="Z3446" s="429">
        <f t="shared" si="74"/>
        <v>0</v>
      </c>
      <c r="AA3446" s="429" t="s">
        <v>1295</v>
      </c>
    </row>
    <row r="3447" spans="1:27" x14ac:dyDescent="0.25">
      <c r="A3447" t="s">
        <v>149</v>
      </c>
      <c r="B3447" t="s">
        <v>1246</v>
      </c>
      <c r="C3447" t="s">
        <v>1324</v>
      </c>
      <c r="D3447" t="s">
        <v>1387</v>
      </c>
      <c r="E3447" t="s">
        <v>1501</v>
      </c>
      <c r="F3447" t="s">
        <v>1293</v>
      </c>
      <c r="G3447" t="s">
        <v>524</v>
      </c>
      <c r="H3447" t="s">
        <v>1557</v>
      </c>
      <c r="I3447" t="s">
        <v>552</v>
      </c>
      <c r="J3447">
        <v>31000309</v>
      </c>
      <c r="L3447">
        <v>0</v>
      </c>
      <c r="M3447">
        <v>1.9999999552965199E-2</v>
      </c>
      <c r="N3447">
        <v>0</v>
      </c>
      <c r="O3447">
        <v>0</v>
      </c>
      <c r="P3447">
        <v>0</v>
      </c>
      <c r="Q3447">
        <v>0</v>
      </c>
      <c r="R3447">
        <v>0</v>
      </c>
      <c r="S3447">
        <v>0</v>
      </c>
      <c r="T3447">
        <v>0</v>
      </c>
      <c r="U3447">
        <v>0</v>
      </c>
      <c r="W3447" s="429">
        <f t="shared" si="74"/>
        <v>0</v>
      </c>
      <c r="X3447" s="429">
        <f t="shared" si="74"/>
        <v>0</v>
      </c>
      <c r="Y3447" s="429">
        <f t="shared" si="74"/>
        <v>0</v>
      </c>
      <c r="Z3447" s="429">
        <f t="shared" si="74"/>
        <v>0</v>
      </c>
      <c r="AA3447" s="429" t="s">
        <v>1295</v>
      </c>
    </row>
    <row r="3448" spans="1:27" x14ac:dyDescent="0.25">
      <c r="A3448" t="s">
        <v>149</v>
      </c>
      <c r="B3448" t="s">
        <v>1246</v>
      </c>
      <c r="C3448" t="s">
        <v>1324</v>
      </c>
      <c r="D3448" t="s">
        <v>1387</v>
      </c>
      <c r="E3448" t="s">
        <v>1501</v>
      </c>
      <c r="F3448" t="s">
        <v>1293</v>
      </c>
      <c r="G3448" t="s">
        <v>524</v>
      </c>
      <c r="H3448" t="s">
        <v>1557</v>
      </c>
      <c r="I3448" t="s">
        <v>552</v>
      </c>
      <c r="J3448">
        <v>20200254</v>
      </c>
      <c r="L3448">
        <v>14.5</v>
      </c>
      <c r="M3448">
        <v>18.399999999999999</v>
      </c>
      <c r="N3448">
        <v>22.2</v>
      </c>
      <c r="O3448">
        <v>2.2999999999999998</v>
      </c>
      <c r="P3448">
        <v>1.7</v>
      </c>
      <c r="Q3448">
        <v>1.7</v>
      </c>
      <c r="R3448">
        <v>0</v>
      </c>
      <c r="S3448">
        <v>0</v>
      </c>
      <c r="T3448">
        <v>0</v>
      </c>
      <c r="U3448">
        <v>0</v>
      </c>
      <c r="W3448" s="429">
        <f t="shared" si="74"/>
        <v>0</v>
      </c>
      <c r="X3448" s="429">
        <f t="shared" si="74"/>
        <v>0</v>
      </c>
      <c r="Y3448" s="429">
        <f t="shared" si="74"/>
        <v>0</v>
      </c>
      <c r="Z3448" s="429">
        <f t="shared" si="74"/>
        <v>0</v>
      </c>
      <c r="AA3448" s="429" t="s">
        <v>1295</v>
      </c>
    </row>
    <row r="3449" spans="1:27" x14ac:dyDescent="0.25">
      <c r="A3449" t="s">
        <v>149</v>
      </c>
      <c r="B3449" t="s">
        <v>1246</v>
      </c>
      <c r="C3449" t="s">
        <v>1324</v>
      </c>
      <c r="D3449" t="s">
        <v>1387</v>
      </c>
      <c r="E3449" t="s">
        <v>1501</v>
      </c>
      <c r="F3449" t="s">
        <v>1293</v>
      </c>
      <c r="G3449" t="s">
        <v>524</v>
      </c>
      <c r="H3449" t="s">
        <v>1557</v>
      </c>
      <c r="I3449" t="s">
        <v>552</v>
      </c>
      <c r="J3449">
        <v>20200254</v>
      </c>
      <c r="L3449">
        <v>6.66</v>
      </c>
      <c r="M3449">
        <v>6.24</v>
      </c>
      <c r="N3449">
        <v>5.66</v>
      </c>
      <c r="O3449">
        <v>0.73</v>
      </c>
      <c r="P3449">
        <v>0.53</v>
      </c>
      <c r="Q3449">
        <v>0.53</v>
      </c>
      <c r="R3449">
        <v>0</v>
      </c>
      <c r="S3449">
        <v>0</v>
      </c>
      <c r="T3449">
        <v>0</v>
      </c>
      <c r="U3449">
        <v>0</v>
      </c>
      <c r="W3449" s="429">
        <f t="shared" si="74"/>
        <v>0</v>
      </c>
      <c r="X3449" s="429">
        <f t="shared" si="74"/>
        <v>0</v>
      </c>
      <c r="Y3449" s="429">
        <f t="shared" si="74"/>
        <v>0</v>
      </c>
      <c r="Z3449" s="429">
        <f t="shared" si="74"/>
        <v>0</v>
      </c>
      <c r="AA3449" s="429" t="s">
        <v>1295</v>
      </c>
    </row>
    <row r="3450" spans="1:27" x14ac:dyDescent="0.25">
      <c r="A3450" t="s">
        <v>149</v>
      </c>
      <c r="B3450" t="s">
        <v>1246</v>
      </c>
      <c r="C3450" t="s">
        <v>1324</v>
      </c>
      <c r="D3450" t="s">
        <v>1387</v>
      </c>
      <c r="E3450" t="s">
        <v>1501</v>
      </c>
      <c r="F3450" t="s">
        <v>1293</v>
      </c>
      <c r="G3450" t="s">
        <v>524</v>
      </c>
      <c r="H3450" t="s">
        <v>1557</v>
      </c>
      <c r="I3450" t="s">
        <v>552</v>
      </c>
      <c r="J3450">
        <v>31000404</v>
      </c>
      <c r="L3450">
        <v>0.48</v>
      </c>
      <c r="M3450">
        <v>0.03</v>
      </c>
      <c r="N3450">
        <v>0.4</v>
      </c>
      <c r="O3450">
        <v>0.05</v>
      </c>
      <c r="P3450">
        <v>0</v>
      </c>
      <c r="Q3450">
        <v>0</v>
      </c>
      <c r="R3450">
        <v>0</v>
      </c>
      <c r="S3450">
        <v>0</v>
      </c>
      <c r="T3450">
        <v>0</v>
      </c>
      <c r="U3450">
        <v>0</v>
      </c>
      <c r="W3450" s="429">
        <f t="shared" si="74"/>
        <v>0</v>
      </c>
      <c r="X3450" s="429">
        <f t="shared" si="74"/>
        <v>0</v>
      </c>
      <c r="Y3450" s="429">
        <f t="shared" si="74"/>
        <v>0</v>
      </c>
      <c r="Z3450" s="429">
        <f t="shared" si="74"/>
        <v>0</v>
      </c>
      <c r="AA3450" s="429" t="s">
        <v>1295</v>
      </c>
    </row>
    <row r="3451" spans="1:27" x14ac:dyDescent="0.25">
      <c r="A3451" t="s">
        <v>149</v>
      </c>
      <c r="B3451" t="s">
        <v>1246</v>
      </c>
      <c r="C3451" t="s">
        <v>1324</v>
      </c>
      <c r="D3451" t="s">
        <v>1387</v>
      </c>
      <c r="E3451" t="s">
        <v>1501</v>
      </c>
      <c r="F3451" t="s">
        <v>1293</v>
      </c>
      <c r="G3451" t="s">
        <v>524</v>
      </c>
      <c r="H3451" t="s">
        <v>1557</v>
      </c>
      <c r="I3451" t="s">
        <v>552</v>
      </c>
      <c r="J3451">
        <v>31000205</v>
      </c>
      <c r="L3451">
        <v>0.75</v>
      </c>
      <c r="M3451">
        <v>0.34</v>
      </c>
      <c r="N3451">
        <v>1.5</v>
      </c>
      <c r="O3451">
        <v>0</v>
      </c>
      <c r="P3451">
        <v>0.04</v>
      </c>
      <c r="Q3451">
        <v>0.04</v>
      </c>
      <c r="R3451">
        <v>0</v>
      </c>
      <c r="S3451">
        <v>0</v>
      </c>
      <c r="T3451">
        <v>0</v>
      </c>
      <c r="U3451">
        <v>0</v>
      </c>
      <c r="W3451" s="429">
        <f t="shared" si="74"/>
        <v>0</v>
      </c>
      <c r="X3451" s="429">
        <f t="shared" si="74"/>
        <v>0</v>
      </c>
      <c r="Y3451" s="429">
        <f t="shared" si="74"/>
        <v>0</v>
      </c>
      <c r="Z3451" s="429">
        <f t="shared" si="74"/>
        <v>0</v>
      </c>
      <c r="AA3451" s="429" t="s">
        <v>1295</v>
      </c>
    </row>
    <row r="3452" spans="1:27" x14ac:dyDescent="0.25">
      <c r="A3452" t="s">
        <v>149</v>
      </c>
      <c r="B3452" t="s">
        <v>1246</v>
      </c>
      <c r="C3452" t="s">
        <v>1324</v>
      </c>
      <c r="D3452" t="s">
        <v>1387</v>
      </c>
      <c r="E3452" t="s">
        <v>1501</v>
      </c>
      <c r="F3452" t="s">
        <v>1293</v>
      </c>
      <c r="G3452" t="s">
        <v>524</v>
      </c>
      <c r="H3452" t="s">
        <v>1558</v>
      </c>
      <c r="I3452" t="s">
        <v>563</v>
      </c>
      <c r="J3452">
        <v>20200254</v>
      </c>
      <c r="L3452">
        <v>8.6</v>
      </c>
      <c r="M3452">
        <v>6.9</v>
      </c>
      <c r="N3452">
        <v>8.6</v>
      </c>
      <c r="O3452">
        <v>0.8</v>
      </c>
      <c r="P3452">
        <v>0.6</v>
      </c>
      <c r="Q3452">
        <v>0.6</v>
      </c>
      <c r="R3452">
        <v>0</v>
      </c>
      <c r="S3452">
        <v>0</v>
      </c>
      <c r="T3452">
        <v>0</v>
      </c>
      <c r="U3452">
        <v>0</v>
      </c>
      <c r="W3452" s="429">
        <f t="shared" si="74"/>
        <v>0</v>
      </c>
      <c r="X3452" s="429">
        <f t="shared" si="74"/>
        <v>0</v>
      </c>
      <c r="Y3452" s="429">
        <f t="shared" si="74"/>
        <v>0</v>
      </c>
      <c r="Z3452" s="429">
        <f t="shared" ref="W3452:Z3515" si="75">IFERROR(U3452*1,0)</f>
        <v>0</v>
      </c>
      <c r="AA3452" s="429" t="s">
        <v>1295</v>
      </c>
    </row>
    <row r="3453" spans="1:27" x14ac:dyDescent="0.25">
      <c r="A3453" t="s">
        <v>149</v>
      </c>
      <c r="B3453" t="s">
        <v>1246</v>
      </c>
      <c r="C3453" t="s">
        <v>1324</v>
      </c>
      <c r="D3453" t="s">
        <v>1387</v>
      </c>
      <c r="E3453" t="s">
        <v>1501</v>
      </c>
      <c r="F3453" t="s">
        <v>1293</v>
      </c>
      <c r="G3453" t="s">
        <v>524</v>
      </c>
      <c r="H3453" t="s">
        <v>1557</v>
      </c>
      <c r="I3453" t="s">
        <v>552</v>
      </c>
      <c r="J3453">
        <v>20200254</v>
      </c>
      <c r="L3453">
        <v>8.6</v>
      </c>
      <c r="M3453">
        <v>6.9</v>
      </c>
      <c r="N3453">
        <v>8.6</v>
      </c>
      <c r="O3453">
        <v>0.8</v>
      </c>
      <c r="P3453">
        <v>0.6</v>
      </c>
      <c r="Q3453">
        <v>0.6</v>
      </c>
      <c r="R3453">
        <v>0</v>
      </c>
      <c r="S3453">
        <v>0</v>
      </c>
      <c r="T3453">
        <v>0</v>
      </c>
      <c r="U3453">
        <v>0</v>
      </c>
      <c r="W3453" s="429">
        <f t="shared" si="75"/>
        <v>0</v>
      </c>
      <c r="X3453" s="429">
        <f t="shared" si="75"/>
        <v>0</v>
      </c>
      <c r="Y3453" s="429">
        <f t="shared" si="75"/>
        <v>0</v>
      </c>
      <c r="Z3453" s="429">
        <f t="shared" si="75"/>
        <v>0</v>
      </c>
      <c r="AA3453" s="429" t="s">
        <v>1295</v>
      </c>
    </row>
    <row r="3454" spans="1:27" x14ac:dyDescent="0.25">
      <c r="A3454" t="s">
        <v>149</v>
      </c>
      <c r="B3454" t="s">
        <v>1246</v>
      </c>
      <c r="C3454" t="s">
        <v>1324</v>
      </c>
      <c r="D3454" t="s">
        <v>1387</v>
      </c>
      <c r="E3454" t="s">
        <v>1501</v>
      </c>
      <c r="F3454" t="s">
        <v>1293</v>
      </c>
      <c r="G3454" t="s">
        <v>524</v>
      </c>
      <c r="H3454" t="s">
        <v>1558</v>
      </c>
      <c r="I3454" t="s">
        <v>563</v>
      </c>
      <c r="J3454">
        <v>20200201</v>
      </c>
      <c r="L3454">
        <v>71.7</v>
      </c>
      <c r="M3454">
        <v>3.3</v>
      </c>
      <c r="N3454">
        <v>15.2</v>
      </c>
      <c r="O3454">
        <v>1.7</v>
      </c>
      <c r="P3454">
        <v>0.5</v>
      </c>
      <c r="Q3454">
        <v>0.54000002145767201</v>
      </c>
      <c r="R3454">
        <v>0</v>
      </c>
      <c r="S3454">
        <v>0</v>
      </c>
      <c r="T3454">
        <v>0</v>
      </c>
      <c r="U3454">
        <v>0</v>
      </c>
      <c r="W3454" s="429">
        <f t="shared" si="75"/>
        <v>0</v>
      </c>
      <c r="X3454" s="429">
        <f t="shared" si="75"/>
        <v>0</v>
      </c>
      <c r="Y3454" s="429">
        <f t="shared" si="75"/>
        <v>0</v>
      </c>
      <c r="Z3454" s="429">
        <f t="shared" si="75"/>
        <v>0</v>
      </c>
      <c r="AA3454" s="429" t="s">
        <v>1295</v>
      </c>
    </row>
    <row r="3455" spans="1:27" x14ac:dyDescent="0.25">
      <c r="A3455" t="s">
        <v>149</v>
      </c>
      <c r="B3455" t="s">
        <v>1246</v>
      </c>
      <c r="C3455" t="s">
        <v>1324</v>
      </c>
      <c r="D3455" t="s">
        <v>1387</v>
      </c>
      <c r="E3455" t="s">
        <v>1501</v>
      </c>
      <c r="F3455" t="s">
        <v>1293</v>
      </c>
      <c r="G3455" t="s">
        <v>524</v>
      </c>
      <c r="H3455" t="s">
        <v>1558</v>
      </c>
      <c r="I3455" t="s">
        <v>563</v>
      </c>
      <c r="J3455">
        <v>40400311</v>
      </c>
      <c r="L3455">
        <v>0</v>
      </c>
      <c r="M3455">
        <v>0.4</v>
      </c>
      <c r="N3455">
        <v>0</v>
      </c>
      <c r="O3455">
        <v>0</v>
      </c>
      <c r="P3455">
        <v>0</v>
      </c>
      <c r="Q3455">
        <v>0</v>
      </c>
      <c r="R3455">
        <v>0</v>
      </c>
      <c r="S3455">
        <v>0</v>
      </c>
      <c r="T3455">
        <v>0</v>
      </c>
      <c r="U3455">
        <v>0</v>
      </c>
      <c r="W3455" s="429">
        <f t="shared" si="75"/>
        <v>0</v>
      </c>
      <c r="X3455" s="429">
        <f t="shared" si="75"/>
        <v>0</v>
      </c>
      <c r="Y3455" s="429">
        <f t="shared" si="75"/>
        <v>0</v>
      </c>
      <c r="Z3455" s="429">
        <f t="shared" si="75"/>
        <v>0</v>
      </c>
      <c r="AA3455" s="429" t="s">
        <v>1295</v>
      </c>
    </row>
    <row r="3456" spans="1:27" x14ac:dyDescent="0.25">
      <c r="A3456" t="s">
        <v>149</v>
      </c>
      <c r="B3456" t="s">
        <v>1246</v>
      </c>
      <c r="C3456" t="s">
        <v>1324</v>
      </c>
      <c r="D3456" t="s">
        <v>1387</v>
      </c>
      <c r="E3456" t="s">
        <v>1501</v>
      </c>
      <c r="F3456" t="s">
        <v>1293</v>
      </c>
      <c r="G3456" t="s">
        <v>524</v>
      </c>
      <c r="H3456" t="s">
        <v>1558</v>
      </c>
      <c r="I3456" t="s">
        <v>563</v>
      </c>
      <c r="J3456">
        <v>40400311</v>
      </c>
      <c r="L3456">
        <v>0</v>
      </c>
      <c r="M3456">
        <v>0.4</v>
      </c>
      <c r="N3456">
        <v>0</v>
      </c>
      <c r="O3456">
        <v>0</v>
      </c>
      <c r="P3456">
        <v>0</v>
      </c>
      <c r="Q3456">
        <v>0</v>
      </c>
      <c r="R3456">
        <v>0</v>
      </c>
      <c r="S3456">
        <v>0</v>
      </c>
      <c r="T3456">
        <v>0</v>
      </c>
      <c r="U3456">
        <v>0</v>
      </c>
      <c r="W3456" s="429">
        <f t="shared" si="75"/>
        <v>0</v>
      </c>
      <c r="X3456" s="429">
        <f t="shared" si="75"/>
        <v>0</v>
      </c>
      <c r="Y3456" s="429">
        <f t="shared" si="75"/>
        <v>0</v>
      </c>
      <c r="Z3456" s="429">
        <f t="shared" si="75"/>
        <v>0</v>
      </c>
      <c r="AA3456" s="429" t="s">
        <v>1295</v>
      </c>
    </row>
    <row r="3457" spans="1:27" x14ac:dyDescent="0.25">
      <c r="A3457" t="s">
        <v>149</v>
      </c>
      <c r="B3457" t="s">
        <v>1246</v>
      </c>
      <c r="C3457" t="s">
        <v>1324</v>
      </c>
      <c r="D3457" t="s">
        <v>1387</v>
      </c>
      <c r="E3457" t="s">
        <v>1501</v>
      </c>
      <c r="F3457" t="s">
        <v>1293</v>
      </c>
      <c r="G3457" t="s">
        <v>524</v>
      </c>
      <c r="H3457" t="s">
        <v>1558</v>
      </c>
      <c r="I3457" t="s">
        <v>563</v>
      </c>
      <c r="J3457">
        <v>31000208</v>
      </c>
      <c r="L3457">
        <v>15.8</v>
      </c>
      <c r="M3457">
        <v>0.9</v>
      </c>
      <c r="N3457">
        <v>17.7</v>
      </c>
      <c r="O3457">
        <v>1467.5</v>
      </c>
      <c r="P3457">
        <v>0.3</v>
      </c>
      <c r="Q3457">
        <v>0.29966667294502303</v>
      </c>
      <c r="R3457">
        <v>0</v>
      </c>
      <c r="S3457">
        <v>0</v>
      </c>
      <c r="T3457">
        <v>0</v>
      </c>
      <c r="U3457">
        <v>0</v>
      </c>
      <c r="W3457" s="429">
        <f t="shared" si="75"/>
        <v>0</v>
      </c>
      <c r="X3457" s="429">
        <f t="shared" si="75"/>
        <v>0</v>
      </c>
      <c r="Y3457" s="429">
        <f t="shared" si="75"/>
        <v>0</v>
      </c>
      <c r="Z3457" s="429">
        <f t="shared" si="75"/>
        <v>0</v>
      </c>
      <c r="AA3457" s="429" t="s">
        <v>1295</v>
      </c>
    </row>
    <row r="3458" spans="1:27" x14ac:dyDescent="0.25">
      <c r="A3458" t="s">
        <v>149</v>
      </c>
      <c r="B3458" t="s">
        <v>1246</v>
      </c>
      <c r="C3458" t="s">
        <v>1324</v>
      </c>
      <c r="D3458" t="s">
        <v>1387</v>
      </c>
      <c r="E3458" t="s">
        <v>1501</v>
      </c>
      <c r="F3458" t="s">
        <v>1293</v>
      </c>
      <c r="G3458" t="s">
        <v>524</v>
      </c>
      <c r="H3458" t="s">
        <v>1559</v>
      </c>
      <c r="I3458" t="s">
        <v>1327</v>
      </c>
      <c r="J3458">
        <v>40400311</v>
      </c>
      <c r="L3458">
        <v>0</v>
      </c>
      <c r="M3458">
        <v>0.1</v>
      </c>
      <c r="N3458">
        <v>0</v>
      </c>
      <c r="O3458">
        <v>0</v>
      </c>
      <c r="P3458">
        <v>0</v>
      </c>
      <c r="Q3458">
        <v>0</v>
      </c>
      <c r="R3458">
        <v>5.333334E-2</v>
      </c>
      <c r="S3458">
        <v>0.2266667</v>
      </c>
      <c r="T3458">
        <v>0</v>
      </c>
      <c r="U3458">
        <v>5.7333340000000002</v>
      </c>
      <c r="W3458" s="429">
        <f t="shared" si="75"/>
        <v>5.333334E-2</v>
      </c>
      <c r="X3458" s="429">
        <f t="shared" si="75"/>
        <v>0.2266667</v>
      </c>
      <c r="Y3458" s="429">
        <f t="shared" si="75"/>
        <v>0</v>
      </c>
      <c r="Z3458" s="429">
        <f t="shared" si="75"/>
        <v>5.7333340000000002</v>
      </c>
      <c r="AA3458" s="429" t="s">
        <v>1295</v>
      </c>
    </row>
    <row r="3459" spans="1:27" x14ac:dyDescent="0.25">
      <c r="A3459" t="s">
        <v>149</v>
      </c>
      <c r="B3459" t="s">
        <v>1246</v>
      </c>
      <c r="C3459" t="s">
        <v>1324</v>
      </c>
      <c r="D3459" t="s">
        <v>1387</v>
      </c>
      <c r="E3459" t="s">
        <v>1501</v>
      </c>
      <c r="F3459" t="s">
        <v>1293</v>
      </c>
      <c r="G3459" t="s">
        <v>524</v>
      </c>
      <c r="H3459" t="s">
        <v>1557</v>
      </c>
      <c r="I3459" t="s">
        <v>552</v>
      </c>
      <c r="J3459">
        <v>20200201</v>
      </c>
      <c r="L3459">
        <v>16.2</v>
      </c>
      <c r="M3459">
        <v>0.2</v>
      </c>
      <c r="N3459">
        <v>0.5</v>
      </c>
      <c r="O3459">
        <v>0</v>
      </c>
      <c r="P3459">
        <v>0.4</v>
      </c>
      <c r="Q3459">
        <v>0.38333332538604697</v>
      </c>
      <c r="R3459">
        <v>0</v>
      </c>
      <c r="S3459">
        <v>0</v>
      </c>
      <c r="T3459">
        <v>0</v>
      </c>
      <c r="U3459">
        <v>0</v>
      </c>
      <c r="W3459" s="429">
        <f t="shared" si="75"/>
        <v>0</v>
      </c>
      <c r="X3459" s="429">
        <f t="shared" si="75"/>
        <v>0</v>
      </c>
      <c r="Y3459" s="429">
        <f t="shared" si="75"/>
        <v>0</v>
      </c>
      <c r="Z3459" s="429">
        <f t="shared" si="75"/>
        <v>0</v>
      </c>
      <c r="AA3459" s="429" t="s">
        <v>1295</v>
      </c>
    </row>
    <row r="3460" spans="1:27" x14ac:dyDescent="0.25">
      <c r="A3460" t="s">
        <v>149</v>
      </c>
      <c r="B3460" t="s">
        <v>1246</v>
      </c>
      <c r="C3460" t="s">
        <v>1324</v>
      </c>
      <c r="D3460" t="s">
        <v>1387</v>
      </c>
      <c r="E3460" t="s">
        <v>1501</v>
      </c>
      <c r="F3460" t="s">
        <v>1293</v>
      </c>
      <c r="G3460" t="s">
        <v>524</v>
      </c>
      <c r="H3460" t="s">
        <v>1557</v>
      </c>
      <c r="I3460" t="s">
        <v>552</v>
      </c>
      <c r="J3460">
        <v>31000302</v>
      </c>
      <c r="L3460">
        <v>0.63</v>
      </c>
      <c r="M3460">
        <v>0</v>
      </c>
      <c r="N3460">
        <v>0.52500000000000002</v>
      </c>
      <c r="O3460">
        <v>0</v>
      </c>
      <c r="P3460">
        <v>0</v>
      </c>
      <c r="Q3460">
        <v>4.37500013038516E-2</v>
      </c>
      <c r="R3460">
        <v>0</v>
      </c>
      <c r="S3460">
        <v>0</v>
      </c>
      <c r="T3460">
        <v>0</v>
      </c>
      <c r="U3460">
        <v>0</v>
      </c>
      <c r="W3460" s="429">
        <f t="shared" si="75"/>
        <v>0</v>
      </c>
      <c r="X3460" s="429">
        <f t="shared" si="75"/>
        <v>0</v>
      </c>
      <c r="Y3460" s="429">
        <f t="shared" si="75"/>
        <v>0</v>
      </c>
      <c r="Z3460" s="429">
        <f t="shared" si="75"/>
        <v>0</v>
      </c>
      <c r="AA3460" s="429" t="s">
        <v>1295</v>
      </c>
    </row>
    <row r="3461" spans="1:27" x14ac:dyDescent="0.25">
      <c r="A3461" t="s">
        <v>149</v>
      </c>
      <c r="B3461" t="s">
        <v>1247</v>
      </c>
      <c r="C3461" t="s">
        <v>1565</v>
      </c>
      <c r="D3461" t="s">
        <v>1387</v>
      </c>
      <c r="E3461" t="s">
        <v>1501</v>
      </c>
      <c r="F3461" t="s">
        <v>1293</v>
      </c>
      <c r="G3461" t="s">
        <v>524</v>
      </c>
      <c r="H3461" t="s">
        <v>1566</v>
      </c>
      <c r="I3461" t="s">
        <v>573</v>
      </c>
      <c r="J3461">
        <v>20200201</v>
      </c>
      <c r="L3461">
        <v>42.997665405273402</v>
      </c>
      <c r="M3461">
        <v>1.5199999809265099</v>
      </c>
      <c r="N3461">
        <v>52.157333374023402</v>
      </c>
      <c r="O3461">
        <v>3</v>
      </c>
      <c r="P3461">
        <v>4.3996663093566903</v>
      </c>
      <c r="Q3461">
        <v>4.3996663093566903</v>
      </c>
      <c r="R3461">
        <v>0</v>
      </c>
      <c r="S3461">
        <v>0</v>
      </c>
      <c r="T3461">
        <v>0</v>
      </c>
      <c r="U3461">
        <v>0</v>
      </c>
      <c r="W3461" s="429">
        <f t="shared" si="75"/>
        <v>0</v>
      </c>
      <c r="X3461" s="429">
        <f t="shared" si="75"/>
        <v>0</v>
      </c>
      <c r="Y3461" s="429">
        <f t="shared" si="75"/>
        <v>0</v>
      </c>
      <c r="Z3461" s="429">
        <f t="shared" si="75"/>
        <v>0</v>
      </c>
      <c r="AA3461" s="429" t="s">
        <v>1295</v>
      </c>
    </row>
    <row r="3462" spans="1:27" x14ac:dyDescent="0.25">
      <c r="A3462" t="s">
        <v>149</v>
      </c>
      <c r="B3462" t="s">
        <v>1246</v>
      </c>
      <c r="C3462" t="s">
        <v>1324</v>
      </c>
      <c r="D3462" t="s">
        <v>1387</v>
      </c>
      <c r="E3462" t="s">
        <v>1501</v>
      </c>
      <c r="F3462" t="s">
        <v>1293</v>
      </c>
      <c r="G3462" t="s">
        <v>524</v>
      </c>
      <c r="H3462" t="s">
        <v>1558</v>
      </c>
      <c r="I3462" t="s">
        <v>563</v>
      </c>
      <c r="J3462">
        <v>20200201</v>
      </c>
      <c r="L3462">
        <v>78.5</v>
      </c>
      <c r="M3462">
        <v>3.6</v>
      </c>
      <c r="N3462">
        <v>16.600000000000001</v>
      </c>
      <c r="O3462">
        <v>1.9</v>
      </c>
      <c r="P3462">
        <v>0.6</v>
      </c>
      <c r="Q3462">
        <v>0.58666664361953702</v>
      </c>
      <c r="R3462">
        <v>0</v>
      </c>
      <c r="S3462">
        <v>0</v>
      </c>
      <c r="T3462">
        <v>0</v>
      </c>
      <c r="U3462">
        <v>0</v>
      </c>
      <c r="W3462" s="429">
        <f t="shared" si="75"/>
        <v>0</v>
      </c>
      <c r="X3462" s="429">
        <f t="shared" si="75"/>
        <v>0</v>
      </c>
      <c r="Y3462" s="429">
        <f t="shared" si="75"/>
        <v>0</v>
      </c>
      <c r="Z3462" s="429">
        <f t="shared" si="75"/>
        <v>0</v>
      </c>
      <c r="AA3462" s="429" t="s">
        <v>1295</v>
      </c>
    </row>
    <row r="3463" spans="1:27" x14ac:dyDescent="0.25">
      <c r="A3463" t="s">
        <v>149</v>
      </c>
      <c r="B3463" t="s">
        <v>1246</v>
      </c>
      <c r="C3463" t="s">
        <v>1324</v>
      </c>
      <c r="D3463" t="s">
        <v>1387</v>
      </c>
      <c r="E3463" t="s">
        <v>1501</v>
      </c>
      <c r="F3463" t="s">
        <v>1293</v>
      </c>
      <c r="G3463" t="s">
        <v>524</v>
      </c>
      <c r="H3463" t="s">
        <v>1558</v>
      </c>
      <c r="I3463" t="s">
        <v>563</v>
      </c>
      <c r="J3463">
        <v>20200253</v>
      </c>
      <c r="L3463">
        <v>36.700000000000003</v>
      </c>
      <c r="M3463">
        <v>0.5</v>
      </c>
      <c r="N3463">
        <v>4.4000000000000004</v>
      </c>
      <c r="O3463">
        <v>0</v>
      </c>
      <c r="P3463">
        <v>0.3</v>
      </c>
      <c r="Q3463">
        <v>0.27599999308586098</v>
      </c>
      <c r="R3463">
        <v>0</v>
      </c>
      <c r="S3463">
        <v>0</v>
      </c>
      <c r="T3463">
        <v>0</v>
      </c>
      <c r="U3463">
        <v>0</v>
      </c>
      <c r="W3463" s="429">
        <f t="shared" si="75"/>
        <v>0</v>
      </c>
      <c r="X3463" s="429">
        <f t="shared" si="75"/>
        <v>0</v>
      </c>
      <c r="Y3463" s="429">
        <f t="shared" si="75"/>
        <v>0</v>
      </c>
      <c r="Z3463" s="429">
        <f t="shared" si="75"/>
        <v>0</v>
      </c>
      <c r="AA3463" s="429" t="s">
        <v>1295</v>
      </c>
    </row>
    <row r="3464" spans="1:27" x14ac:dyDescent="0.25">
      <c r="A3464" t="s">
        <v>149</v>
      </c>
      <c r="B3464" t="s">
        <v>1246</v>
      </c>
      <c r="C3464" t="s">
        <v>1324</v>
      </c>
      <c r="D3464" t="s">
        <v>1387</v>
      </c>
      <c r="E3464" t="s">
        <v>1501</v>
      </c>
      <c r="F3464" t="s">
        <v>1293</v>
      </c>
      <c r="G3464" t="s">
        <v>524</v>
      </c>
      <c r="H3464" t="s">
        <v>1558</v>
      </c>
      <c r="I3464" t="s">
        <v>563</v>
      </c>
      <c r="J3464">
        <v>20200253</v>
      </c>
      <c r="L3464">
        <v>23.8985996246338</v>
      </c>
      <c r="M3464">
        <v>1.7103899717330899</v>
      </c>
      <c r="N3464">
        <v>37.019397735595703</v>
      </c>
      <c r="O3464">
        <v>0.234300002455711</v>
      </c>
      <c r="P3464">
        <v>0.70289999246597301</v>
      </c>
      <c r="Q3464">
        <v>0.70289999246597301</v>
      </c>
      <c r="R3464">
        <v>0</v>
      </c>
      <c r="S3464">
        <v>0</v>
      </c>
      <c r="T3464">
        <v>0</v>
      </c>
      <c r="U3464">
        <v>0</v>
      </c>
      <c r="W3464" s="429">
        <f t="shared" si="75"/>
        <v>0</v>
      </c>
      <c r="X3464" s="429">
        <f t="shared" si="75"/>
        <v>0</v>
      </c>
      <c r="Y3464" s="429">
        <f t="shared" si="75"/>
        <v>0</v>
      </c>
      <c r="Z3464" s="429">
        <f t="shared" si="75"/>
        <v>0</v>
      </c>
      <c r="AA3464" s="429" t="s">
        <v>1295</v>
      </c>
    </row>
    <row r="3465" spans="1:27" x14ac:dyDescent="0.25">
      <c r="A3465" t="s">
        <v>149</v>
      </c>
      <c r="B3465" t="s">
        <v>1246</v>
      </c>
      <c r="C3465" t="s">
        <v>1324</v>
      </c>
      <c r="D3465" t="s">
        <v>1387</v>
      </c>
      <c r="E3465" t="s">
        <v>1501</v>
      </c>
      <c r="F3465" t="s">
        <v>1293</v>
      </c>
      <c r="G3465" t="s">
        <v>524</v>
      </c>
      <c r="H3465" t="s">
        <v>1558</v>
      </c>
      <c r="I3465" t="s">
        <v>563</v>
      </c>
      <c r="J3465">
        <v>20200202</v>
      </c>
      <c r="L3465">
        <v>48.968696594238303</v>
      </c>
      <c r="M3465">
        <v>16.400999069213899</v>
      </c>
      <c r="N3465">
        <v>48.968696594238303</v>
      </c>
      <c r="O3465">
        <v>2.3429999127983998E-2</v>
      </c>
      <c r="P3465">
        <v>1.1012099981307999</v>
      </c>
      <c r="Q3465">
        <v>1.1012099981307999</v>
      </c>
      <c r="R3465">
        <v>5960.5919999999996</v>
      </c>
      <c r="S3465">
        <v>0.11246399999999999</v>
      </c>
      <c r="T3465">
        <v>1.1715E-2</v>
      </c>
      <c r="U3465">
        <v>0</v>
      </c>
      <c r="W3465" s="429">
        <f t="shared" si="75"/>
        <v>5960.5919999999996</v>
      </c>
      <c r="X3465" s="429">
        <f t="shared" si="75"/>
        <v>0.11246399999999999</v>
      </c>
      <c r="Y3465" s="429">
        <f t="shared" si="75"/>
        <v>1.1715E-2</v>
      </c>
      <c r="Z3465" s="429">
        <f t="shared" si="75"/>
        <v>0</v>
      </c>
      <c r="AA3465" s="429" t="s">
        <v>1295</v>
      </c>
    </row>
    <row r="3466" spans="1:27" x14ac:dyDescent="0.25">
      <c r="A3466" t="s">
        <v>149</v>
      </c>
      <c r="B3466" t="s">
        <v>1246</v>
      </c>
      <c r="C3466" t="s">
        <v>1324</v>
      </c>
      <c r="D3466" t="s">
        <v>1387</v>
      </c>
      <c r="E3466" t="s">
        <v>1501</v>
      </c>
      <c r="F3466" t="s">
        <v>1293</v>
      </c>
      <c r="G3466" t="s">
        <v>524</v>
      </c>
      <c r="H3466" t="s">
        <v>1558</v>
      </c>
      <c r="I3466" t="s">
        <v>563</v>
      </c>
      <c r="J3466">
        <v>31000309</v>
      </c>
      <c r="L3466">
        <v>0.107777997851372</v>
      </c>
      <c r="M3466">
        <v>2.3430001456290501E-3</v>
      </c>
      <c r="N3466">
        <v>0.14760899543762199</v>
      </c>
      <c r="O3466">
        <v>0</v>
      </c>
      <c r="P3466">
        <v>0</v>
      </c>
      <c r="Q3466">
        <v>0</v>
      </c>
      <c r="R3466">
        <v>4.6625699999999997</v>
      </c>
      <c r="S3466">
        <v>0</v>
      </c>
      <c r="T3466">
        <v>0</v>
      </c>
      <c r="U3466">
        <v>0</v>
      </c>
      <c r="W3466" s="429">
        <f t="shared" si="75"/>
        <v>4.6625699999999997</v>
      </c>
      <c r="X3466" s="429">
        <f t="shared" si="75"/>
        <v>0</v>
      </c>
      <c r="Y3466" s="429">
        <f t="shared" si="75"/>
        <v>0</v>
      </c>
      <c r="Z3466" s="429">
        <f t="shared" si="75"/>
        <v>0</v>
      </c>
      <c r="AA3466" s="429" t="s">
        <v>1295</v>
      </c>
    </row>
    <row r="3467" spans="1:27" x14ac:dyDescent="0.25">
      <c r="A3467" t="s">
        <v>149</v>
      </c>
      <c r="B3467" t="s">
        <v>186</v>
      </c>
      <c r="C3467" t="s">
        <v>1459</v>
      </c>
      <c r="D3467" t="s">
        <v>1387</v>
      </c>
      <c r="E3467" t="s">
        <v>1501</v>
      </c>
      <c r="F3467" t="s">
        <v>1293</v>
      </c>
      <c r="G3467" t="s">
        <v>524</v>
      </c>
      <c r="H3467" t="s">
        <v>1460</v>
      </c>
      <c r="I3467" t="s">
        <v>561</v>
      </c>
      <c r="J3467">
        <v>20200201</v>
      </c>
      <c r="L3467">
        <v>6.9856200218200701</v>
      </c>
      <c r="M3467">
        <v>0.24821999669075001</v>
      </c>
      <c r="N3467">
        <v>7.3343100547790501</v>
      </c>
      <c r="O3467">
        <v>0.24821999669075001</v>
      </c>
      <c r="P3467">
        <v>9.4560004770755796E-2</v>
      </c>
      <c r="Q3467">
        <v>9.4560004770755796E-2</v>
      </c>
      <c r="R3467">
        <v>1256.471</v>
      </c>
      <c r="S3467">
        <v>0.19503000000000001</v>
      </c>
      <c r="T3467">
        <v>0</v>
      </c>
      <c r="U3467">
        <v>0</v>
      </c>
      <c r="W3467" s="429">
        <f t="shared" si="75"/>
        <v>1256.471</v>
      </c>
      <c r="X3467" s="429">
        <f t="shared" si="75"/>
        <v>0.19503000000000001</v>
      </c>
      <c r="Y3467" s="429">
        <f t="shared" si="75"/>
        <v>0</v>
      </c>
      <c r="Z3467" s="429">
        <f t="shared" si="75"/>
        <v>0</v>
      </c>
      <c r="AA3467" s="429" t="s">
        <v>1295</v>
      </c>
    </row>
    <row r="3468" spans="1:27" x14ac:dyDescent="0.25">
      <c r="A3468" t="s">
        <v>149</v>
      </c>
      <c r="B3468" t="s">
        <v>186</v>
      </c>
      <c r="C3468" t="s">
        <v>1459</v>
      </c>
      <c r="D3468" t="s">
        <v>1387</v>
      </c>
      <c r="E3468" t="s">
        <v>1501</v>
      </c>
      <c r="F3468" t="s">
        <v>1293</v>
      </c>
      <c r="G3468" t="s">
        <v>524</v>
      </c>
      <c r="H3468" t="s">
        <v>1461</v>
      </c>
      <c r="I3468" t="s">
        <v>534</v>
      </c>
      <c r="J3468">
        <v>20200202</v>
      </c>
      <c r="L3468">
        <v>6.9147000312805202</v>
      </c>
      <c r="M3468">
        <v>7.6830000877380398</v>
      </c>
      <c r="N3468">
        <v>20.389501571655298</v>
      </c>
      <c r="O3468">
        <v>0</v>
      </c>
      <c r="P3468">
        <v>0.29550001025199901</v>
      </c>
      <c r="Q3468">
        <v>0.29550001025199901</v>
      </c>
      <c r="R3468">
        <v>0</v>
      </c>
      <c r="S3468">
        <v>0</v>
      </c>
      <c r="T3468">
        <v>0</v>
      </c>
      <c r="U3468">
        <v>0</v>
      </c>
      <c r="W3468" s="429">
        <f t="shared" si="75"/>
        <v>0</v>
      </c>
      <c r="X3468" s="429">
        <f t="shared" si="75"/>
        <v>0</v>
      </c>
      <c r="Y3468" s="429">
        <f t="shared" si="75"/>
        <v>0</v>
      </c>
      <c r="Z3468" s="429">
        <f t="shared" si="75"/>
        <v>0</v>
      </c>
      <c r="AA3468" s="429" t="s">
        <v>1295</v>
      </c>
    </row>
    <row r="3469" spans="1:27" x14ac:dyDescent="0.25">
      <c r="A3469" t="s">
        <v>149</v>
      </c>
      <c r="B3469" t="s">
        <v>186</v>
      </c>
      <c r="C3469" t="s">
        <v>1459</v>
      </c>
      <c r="D3469" t="s">
        <v>1387</v>
      </c>
      <c r="E3469" t="s">
        <v>1501</v>
      </c>
      <c r="F3469" t="s">
        <v>1293</v>
      </c>
      <c r="G3469" t="s">
        <v>524</v>
      </c>
      <c r="H3469" t="s">
        <v>1461</v>
      </c>
      <c r="I3469" t="s">
        <v>534</v>
      </c>
      <c r="J3469">
        <v>31000228</v>
      </c>
      <c r="L3469">
        <v>5.9100002050399801E-2</v>
      </c>
      <c r="M3469">
        <v>0</v>
      </c>
      <c r="N3469">
        <v>5.9100002050399801E-2</v>
      </c>
      <c r="O3469">
        <v>0</v>
      </c>
      <c r="P3469">
        <v>0</v>
      </c>
      <c r="Q3469">
        <v>0</v>
      </c>
      <c r="R3469">
        <v>0</v>
      </c>
      <c r="S3469">
        <v>0</v>
      </c>
      <c r="T3469">
        <v>0</v>
      </c>
      <c r="U3469">
        <v>0</v>
      </c>
      <c r="W3469" s="429">
        <f t="shared" si="75"/>
        <v>0</v>
      </c>
      <c r="X3469" s="429">
        <f t="shared" si="75"/>
        <v>0</v>
      </c>
      <c r="Y3469" s="429">
        <f t="shared" si="75"/>
        <v>0</v>
      </c>
      <c r="Z3469" s="429">
        <f t="shared" si="75"/>
        <v>0</v>
      </c>
      <c r="AA3469" s="429" t="s">
        <v>1295</v>
      </c>
    </row>
    <row r="3470" spans="1:27" x14ac:dyDescent="0.25">
      <c r="A3470" t="s">
        <v>149</v>
      </c>
      <c r="B3470" t="s">
        <v>186</v>
      </c>
      <c r="C3470" t="s">
        <v>1459</v>
      </c>
      <c r="D3470" t="s">
        <v>1387</v>
      </c>
      <c r="E3470" t="s">
        <v>1501</v>
      </c>
      <c r="F3470" t="s">
        <v>1293</v>
      </c>
      <c r="G3470" t="s">
        <v>524</v>
      </c>
      <c r="H3470" t="s">
        <v>1462</v>
      </c>
      <c r="I3470" t="s">
        <v>1463</v>
      </c>
      <c r="J3470">
        <v>20200201</v>
      </c>
      <c r="L3470">
        <v>2.4230999946594198</v>
      </c>
      <c r="M3470">
        <v>0.47280001640319802</v>
      </c>
      <c r="N3470">
        <v>1.00470006465912</v>
      </c>
      <c r="O3470">
        <v>5.9100002050399801E-2</v>
      </c>
      <c r="P3470">
        <v>5.9100002050399801E-2</v>
      </c>
      <c r="Q3470">
        <v>5.9100002050399801E-2</v>
      </c>
      <c r="R3470">
        <v>1392.585</v>
      </c>
      <c r="S3470">
        <v>0.2364</v>
      </c>
      <c r="T3470">
        <v>2.3640000000000002E-3</v>
      </c>
      <c r="U3470">
        <v>0</v>
      </c>
      <c r="W3470" s="429">
        <f t="shared" si="75"/>
        <v>1392.585</v>
      </c>
      <c r="X3470" s="429">
        <f t="shared" si="75"/>
        <v>0.2364</v>
      </c>
      <c r="Y3470" s="429">
        <f t="shared" si="75"/>
        <v>2.3640000000000002E-3</v>
      </c>
      <c r="Z3470" s="429">
        <f t="shared" si="75"/>
        <v>0</v>
      </c>
      <c r="AA3470" s="429" t="s">
        <v>1295</v>
      </c>
    </row>
    <row r="3471" spans="1:27" x14ac:dyDescent="0.25">
      <c r="A3471" t="s">
        <v>149</v>
      </c>
      <c r="B3471" t="s">
        <v>186</v>
      </c>
      <c r="C3471" t="s">
        <v>1459</v>
      </c>
      <c r="D3471" t="s">
        <v>1387</v>
      </c>
      <c r="E3471" t="s">
        <v>1501</v>
      </c>
      <c r="F3471" t="s">
        <v>1293</v>
      </c>
      <c r="G3471" t="s">
        <v>524</v>
      </c>
      <c r="H3471" t="s">
        <v>1464</v>
      </c>
      <c r="I3471" t="s">
        <v>186</v>
      </c>
      <c r="J3471">
        <v>20200252</v>
      </c>
      <c r="L3471">
        <v>57.854999999999997</v>
      </c>
      <c r="M3471">
        <v>2.31</v>
      </c>
      <c r="N3471">
        <v>7.4550000000000001</v>
      </c>
      <c r="O3471">
        <v>0</v>
      </c>
      <c r="P3471">
        <v>1.05</v>
      </c>
      <c r="Q3471">
        <v>1.02409993708134</v>
      </c>
      <c r="R3471">
        <v>0</v>
      </c>
      <c r="S3471">
        <v>0</v>
      </c>
      <c r="T3471">
        <v>0</v>
      </c>
      <c r="U3471">
        <v>0</v>
      </c>
      <c r="W3471" s="429">
        <f t="shared" si="75"/>
        <v>0</v>
      </c>
      <c r="X3471" s="429">
        <f t="shared" si="75"/>
        <v>0</v>
      </c>
      <c r="Y3471" s="429">
        <f t="shared" si="75"/>
        <v>0</v>
      </c>
      <c r="Z3471" s="429">
        <f t="shared" si="75"/>
        <v>0</v>
      </c>
      <c r="AA3471" s="429" t="s">
        <v>1295</v>
      </c>
    </row>
    <row r="3472" spans="1:27" x14ac:dyDescent="0.25">
      <c r="A3472" t="s">
        <v>149</v>
      </c>
      <c r="B3472" t="s">
        <v>186</v>
      </c>
      <c r="C3472" t="s">
        <v>1459</v>
      </c>
      <c r="D3472" t="s">
        <v>1387</v>
      </c>
      <c r="E3472" t="s">
        <v>1501</v>
      </c>
      <c r="F3472" t="s">
        <v>1293</v>
      </c>
      <c r="G3472" t="s">
        <v>524</v>
      </c>
      <c r="H3472" t="s">
        <v>1464</v>
      </c>
      <c r="I3472" t="s">
        <v>186</v>
      </c>
      <c r="J3472">
        <v>20200201</v>
      </c>
      <c r="L3472">
        <v>2.7</v>
      </c>
      <c r="M3472">
        <v>0.2</v>
      </c>
      <c r="N3472">
        <v>4</v>
      </c>
      <c r="O3472">
        <v>0</v>
      </c>
      <c r="P3472">
        <v>0</v>
      </c>
      <c r="Q3472">
        <v>3.3333335071802098E-2</v>
      </c>
      <c r="R3472">
        <v>0</v>
      </c>
      <c r="S3472">
        <v>0</v>
      </c>
      <c r="T3472">
        <v>0</v>
      </c>
      <c r="U3472">
        <v>0</v>
      </c>
      <c r="W3472" s="429">
        <f t="shared" si="75"/>
        <v>0</v>
      </c>
      <c r="X3472" s="429">
        <f t="shared" si="75"/>
        <v>0</v>
      </c>
      <c r="Y3472" s="429">
        <f t="shared" si="75"/>
        <v>0</v>
      </c>
      <c r="Z3472" s="429">
        <f t="shared" si="75"/>
        <v>0</v>
      </c>
      <c r="AA3472" s="429" t="s">
        <v>1295</v>
      </c>
    </row>
    <row r="3473" spans="1:27" x14ac:dyDescent="0.25">
      <c r="A3473" t="s">
        <v>149</v>
      </c>
      <c r="B3473" t="s">
        <v>186</v>
      </c>
      <c r="C3473" t="s">
        <v>1459</v>
      </c>
      <c r="D3473" t="s">
        <v>1387</v>
      </c>
      <c r="E3473" t="s">
        <v>1501</v>
      </c>
      <c r="F3473" t="s">
        <v>1293</v>
      </c>
      <c r="G3473" t="s">
        <v>524</v>
      </c>
      <c r="H3473" t="s">
        <v>1464</v>
      </c>
      <c r="I3473" t="s">
        <v>186</v>
      </c>
      <c r="J3473">
        <v>31000404</v>
      </c>
      <c r="L3473">
        <v>0.7</v>
      </c>
      <c r="M3473">
        <v>0</v>
      </c>
      <c r="N3473">
        <v>0.2</v>
      </c>
      <c r="O3473">
        <v>0</v>
      </c>
      <c r="P3473">
        <v>0.1</v>
      </c>
      <c r="Q3473">
        <v>5.0666663795709603E-2</v>
      </c>
      <c r="R3473">
        <v>0</v>
      </c>
      <c r="S3473">
        <v>0</v>
      </c>
      <c r="T3473">
        <v>0</v>
      </c>
      <c r="U3473">
        <v>0</v>
      </c>
      <c r="W3473" s="429">
        <f t="shared" si="75"/>
        <v>0</v>
      </c>
      <c r="X3473" s="429">
        <f t="shared" si="75"/>
        <v>0</v>
      </c>
      <c r="Y3473" s="429">
        <f t="shared" si="75"/>
        <v>0</v>
      </c>
      <c r="Z3473" s="429">
        <f t="shared" si="75"/>
        <v>0</v>
      </c>
      <c r="AA3473" s="429" t="s">
        <v>1295</v>
      </c>
    </row>
    <row r="3474" spans="1:27" x14ac:dyDescent="0.25">
      <c r="A3474" t="s">
        <v>149</v>
      </c>
      <c r="B3474" t="s">
        <v>186</v>
      </c>
      <c r="C3474" t="s">
        <v>1459</v>
      </c>
      <c r="D3474" t="s">
        <v>1387</v>
      </c>
      <c r="E3474" t="s">
        <v>1501</v>
      </c>
      <c r="F3474" t="s">
        <v>1293</v>
      </c>
      <c r="G3474" t="s">
        <v>524</v>
      </c>
      <c r="H3474" t="s">
        <v>1464</v>
      </c>
      <c r="I3474" t="s">
        <v>186</v>
      </c>
      <c r="J3474">
        <v>31000309</v>
      </c>
      <c r="L3474">
        <v>0</v>
      </c>
      <c r="M3474">
        <v>0</v>
      </c>
      <c r="N3474">
        <v>0</v>
      </c>
      <c r="O3474">
        <v>0</v>
      </c>
      <c r="P3474">
        <v>0</v>
      </c>
      <c r="Q3474">
        <v>0</v>
      </c>
      <c r="R3474">
        <v>9.8992500000000003</v>
      </c>
      <c r="S3474">
        <v>19.86824</v>
      </c>
      <c r="T3474">
        <v>0</v>
      </c>
      <c r="U3474">
        <v>0</v>
      </c>
      <c r="W3474" s="429">
        <f t="shared" si="75"/>
        <v>9.8992500000000003</v>
      </c>
      <c r="X3474" s="429">
        <f t="shared" si="75"/>
        <v>19.86824</v>
      </c>
      <c r="Y3474" s="429">
        <f t="shared" si="75"/>
        <v>0</v>
      </c>
      <c r="Z3474" s="429">
        <f t="shared" si="75"/>
        <v>0</v>
      </c>
      <c r="AA3474" s="429" t="s">
        <v>1295</v>
      </c>
    </row>
    <row r="3475" spans="1:27" x14ac:dyDescent="0.25">
      <c r="A3475" t="s">
        <v>149</v>
      </c>
      <c r="B3475" t="s">
        <v>186</v>
      </c>
      <c r="C3475" t="s">
        <v>1459</v>
      </c>
      <c r="D3475" t="s">
        <v>1387</v>
      </c>
      <c r="E3475" t="s">
        <v>1501</v>
      </c>
      <c r="F3475" t="s">
        <v>1293</v>
      </c>
      <c r="G3475" t="s">
        <v>524</v>
      </c>
      <c r="H3475" t="s">
        <v>1464</v>
      </c>
      <c r="I3475" t="s">
        <v>186</v>
      </c>
      <c r="J3475">
        <v>31000305</v>
      </c>
      <c r="L3475">
        <v>8.7468004226684606</v>
      </c>
      <c r="M3475">
        <v>1.1229000091552701</v>
      </c>
      <c r="N3475">
        <v>8.5694999694824201</v>
      </c>
      <c r="O3475">
        <v>2.6004002094268799</v>
      </c>
      <c r="P3475">
        <v>1.53659999370575</v>
      </c>
      <c r="Q3475">
        <v>1.53659999370575</v>
      </c>
      <c r="R3475">
        <v>0</v>
      </c>
      <c r="S3475">
        <v>0</v>
      </c>
      <c r="T3475">
        <v>0</v>
      </c>
      <c r="U3475">
        <v>0</v>
      </c>
      <c r="W3475" s="429">
        <f t="shared" si="75"/>
        <v>0</v>
      </c>
      <c r="X3475" s="429">
        <f t="shared" si="75"/>
        <v>0</v>
      </c>
      <c r="Y3475" s="429">
        <f t="shared" si="75"/>
        <v>0</v>
      </c>
      <c r="Z3475" s="429">
        <f t="shared" si="75"/>
        <v>0</v>
      </c>
      <c r="AA3475" s="429" t="s">
        <v>1295</v>
      </c>
    </row>
    <row r="3476" spans="1:27" x14ac:dyDescent="0.25">
      <c r="A3476" t="s">
        <v>149</v>
      </c>
      <c r="B3476" t="s">
        <v>186</v>
      </c>
      <c r="C3476" t="s">
        <v>1459</v>
      </c>
      <c r="D3476" t="s">
        <v>1387</v>
      </c>
      <c r="E3476" t="s">
        <v>1501</v>
      </c>
      <c r="F3476" t="s">
        <v>1293</v>
      </c>
      <c r="G3476" t="s">
        <v>524</v>
      </c>
      <c r="H3476" t="s">
        <v>1464</v>
      </c>
      <c r="I3476" t="s">
        <v>186</v>
      </c>
      <c r="J3476">
        <v>31000228</v>
      </c>
      <c r="L3476">
        <v>0.1182000041008</v>
      </c>
      <c r="M3476">
        <v>0</v>
      </c>
      <c r="N3476">
        <v>5.9100002050399801E-2</v>
      </c>
      <c r="O3476">
        <v>0</v>
      </c>
      <c r="P3476">
        <v>0</v>
      </c>
      <c r="Q3476">
        <v>0</v>
      </c>
      <c r="R3476">
        <v>0</v>
      </c>
      <c r="S3476">
        <v>0</v>
      </c>
      <c r="T3476">
        <v>0</v>
      </c>
      <c r="U3476">
        <v>0</v>
      </c>
      <c r="W3476" s="429">
        <f t="shared" si="75"/>
        <v>0</v>
      </c>
      <c r="X3476" s="429">
        <f t="shared" si="75"/>
        <v>0</v>
      </c>
      <c r="Y3476" s="429">
        <f t="shared" si="75"/>
        <v>0</v>
      </c>
      <c r="Z3476" s="429">
        <f t="shared" si="75"/>
        <v>0</v>
      </c>
      <c r="AA3476" s="429" t="s">
        <v>1295</v>
      </c>
    </row>
    <row r="3477" spans="1:27" x14ac:dyDescent="0.25">
      <c r="A3477" t="s">
        <v>149</v>
      </c>
      <c r="B3477" t="s">
        <v>186</v>
      </c>
      <c r="C3477" t="s">
        <v>1459</v>
      </c>
      <c r="D3477" t="s">
        <v>1387</v>
      </c>
      <c r="E3477" t="s">
        <v>1501</v>
      </c>
      <c r="F3477" t="s">
        <v>1293</v>
      </c>
      <c r="G3477" t="s">
        <v>524</v>
      </c>
      <c r="H3477" t="s">
        <v>1464</v>
      </c>
      <c r="I3477" t="s">
        <v>186</v>
      </c>
      <c r="J3477">
        <v>20200254</v>
      </c>
      <c r="L3477">
        <v>2.1275999546050999</v>
      </c>
      <c r="M3477">
        <v>4.3143000602722203</v>
      </c>
      <c r="N3477">
        <v>7.2102003097534197</v>
      </c>
      <c r="O3477">
        <v>0.35460001230239901</v>
      </c>
      <c r="P3477">
        <v>0</v>
      </c>
      <c r="Q3477">
        <v>0</v>
      </c>
      <c r="R3477">
        <v>2447.886</v>
      </c>
      <c r="S3477">
        <v>4.7280000000000003E-2</v>
      </c>
      <c r="T3477">
        <v>4.7280009999999999E-3</v>
      </c>
      <c r="U3477">
        <v>0</v>
      </c>
      <c r="W3477" s="429">
        <f t="shared" si="75"/>
        <v>2447.886</v>
      </c>
      <c r="X3477" s="429">
        <f t="shared" si="75"/>
        <v>4.7280000000000003E-2</v>
      </c>
      <c r="Y3477" s="429">
        <f t="shared" si="75"/>
        <v>4.7280009999999999E-3</v>
      </c>
      <c r="Z3477" s="429">
        <f t="shared" si="75"/>
        <v>0</v>
      </c>
      <c r="AA3477" s="429" t="s">
        <v>1295</v>
      </c>
    </row>
    <row r="3478" spans="1:27" x14ac:dyDescent="0.25">
      <c r="A3478" t="s">
        <v>149</v>
      </c>
      <c r="B3478" t="s">
        <v>186</v>
      </c>
      <c r="C3478" t="s">
        <v>1459</v>
      </c>
      <c r="D3478" t="s">
        <v>1387</v>
      </c>
      <c r="E3478" t="s">
        <v>1501</v>
      </c>
      <c r="F3478" t="s">
        <v>1293</v>
      </c>
      <c r="G3478" t="s">
        <v>524</v>
      </c>
      <c r="H3478" t="s">
        <v>1464</v>
      </c>
      <c r="I3478" t="s">
        <v>186</v>
      </c>
      <c r="J3478">
        <v>31000404</v>
      </c>
      <c r="L3478">
        <v>1</v>
      </c>
      <c r="M3478">
        <v>0.1</v>
      </c>
      <c r="N3478">
        <v>0.8</v>
      </c>
      <c r="O3478">
        <v>0.1</v>
      </c>
      <c r="P3478">
        <v>0.1</v>
      </c>
      <c r="Q3478">
        <v>0.10000000149011599</v>
      </c>
      <c r="R3478">
        <v>0</v>
      </c>
      <c r="S3478">
        <v>0</v>
      </c>
      <c r="T3478">
        <v>0</v>
      </c>
      <c r="U3478">
        <v>0</v>
      </c>
      <c r="W3478" s="429">
        <f t="shared" si="75"/>
        <v>0</v>
      </c>
      <c r="X3478" s="429">
        <f t="shared" si="75"/>
        <v>0</v>
      </c>
      <c r="Y3478" s="429">
        <f t="shared" si="75"/>
        <v>0</v>
      </c>
      <c r="Z3478" s="429">
        <f t="shared" si="75"/>
        <v>0</v>
      </c>
      <c r="AA3478" s="429" t="s">
        <v>1295</v>
      </c>
    </row>
    <row r="3479" spans="1:27" x14ac:dyDescent="0.25">
      <c r="A3479" t="s">
        <v>149</v>
      </c>
      <c r="B3479" t="s">
        <v>1246</v>
      </c>
      <c r="C3479" t="s">
        <v>1324</v>
      </c>
      <c r="D3479" t="s">
        <v>1387</v>
      </c>
      <c r="E3479" t="s">
        <v>1501</v>
      </c>
      <c r="F3479" t="s">
        <v>1293</v>
      </c>
      <c r="G3479" t="s">
        <v>524</v>
      </c>
      <c r="H3479" t="s">
        <v>1557</v>
      </c>
      <c r="I3479" t="s">
        <v>552</v>
      </c>
      <c r="J3479">
        <v>20200254</v>
      </c>
      <c r="L3479">
        <v>4.4333333969116202</v>
      </c>
      <c r="M3479">
        <v>0.76666665077209495</v>
      </c>
      <c r="N3479">
        <v>1.2333333492279099</v>
      </c>
      <c r="O3479">
        <v>0</v>
      </c>
      <c r="P3479">
        <v>0.133333340287209</v>
      </c>
      <c r="Q3479">
        <v>0.133333340287209</v>
      </c>
      <c r="R3479">
        <v>0</v>
      </c>
      <c r="S3479">
        <v>0</v>
      </c>
      <c r="T3479">
        <v>0</v>
      </c>
      <c r="U3479">
        <v>0</v>
      </c>
      <c r="W3479" s="429">
        <f t="shared" si="75"/>
        <v>0</v>
      </c>
      <c r="X3479" s="429">
        <f t="shared" si="75"/>
        <v>0</v>
      </c>
      <c r="Y3479" s="429">
        <f t="shared" si="75"/>
        <v>0</v>
      </c>
      <c r="Z3479" s="429">
        <f t="shared" si="75"/>
        <v>0</v>
      </c>
      <c r="AA3479" s="429" t="s">
        <v>1295</v>
      </c>
    </row>
    <row r="3480" spans="1:27" x14ac:dyDescent="0.25">
      <c r="A3480" t="s">
        <v>149</v>
      </c>
      <c r="B3480" t="s">
        <v>1246</v>
      </c>
      <c r="C3480" t="s">
        <v>1324</v>
      </c>
      <c r="D3480" t="s">
        <v>1387</v>
      </c>
      <c r="E3480" t="s">
        <v>1501</v>
      </c>
      <c r="F3480" t="s">
        <v>1293</v>
      </c>
      <c r="G3480" t="s">
        <v>524</v>
      </c>
      <c r="H3480" t="s">
        <v>1558</v>
      </c>
      <c r="I3480" t="s">
        <v>563</v>
      </c>
      <c r="J3480">
        <v>20200254</v>
      </c>
      <c r="L3480">
        <v>7.0866665840148899</v>
      </c>
      <c r="M3480">
        <v>6.2999997138977104</v>
      </c>
      <c r="N3480">
        <v>4.2333331108093297</v>
      </c>
      <c r="O3480">
        <v>0.90333336591720603</v>
      </c>
      <c r="P3480">
        <v>0.63000005483627297</v>
      </c>
      <c r="Q3480">
        <v>0.63000005483627297</v>
      </c>
      <c r="R3480">
        <v>0</v>
      </c>
      <c r="S3480">
        <v>0</v>
      </c>
      <c r="T3480">
        <v>0</v>
      </c>
      <c r="U3480">
        <v>0</v>
      </c>
      <c r="W3480" s="429">
        <f t="shared" si="75"/>
        <v>0</v>
      </c>
      <c r="X3480" s="429">
        <f t="shared" si="75"/>
        <v>0</v>
      </c>
      <c r="Y3480" s="429">
        <f t="shared" si="75"/>
        <v>0</v>
      </c>
      <c r="Z3480" s="429">
        <f t="shared" si="75"/>
        <v>0</v>
      </c>
      <c r="AA3480" s="429" t="s">
        <v>1295</v>
      </c>
    </row>
    <row r="3481" spans="1:27" x14ac:dyDescent="0.25">
      <c r="A3481" t="s">
        <v>149</v>
      </c>
      <c r="B3481" t="s">
        <v>186</v>
      </c>
      <c r="C3481" t="s">
        <v>1459</v>
      </c>
      <c r="D3481" t="s">
        <v>1387</v>
      </c>
      <c r="E3481" t="s">
        <v>1501</v>
      </c>
      <c r="F3481" t="s">
        <v>1293</v>
      </c>
      <c r="G3481" t="s">
        <v>524</v>
      </c>
      <c r="H3481" t="s">
        <v>1464</v>
      </c>
      <c r="I3481" t="s">
        <v>186</v>
      </c>
      <c r="J3481">
        <v>40400311</v>
      </c>
      <c r="L3481">
        <v>0</v>
      </c>
      <c r="M3481">
        <v>5.4499998092651403</v>
      </c>
      <c r="N3481">
        <v>0</v>
      </c>
      <c r="O3481">
        <v>0</v>
      </c>
      <c r="P3481">
        <v>0</v>
      </c>
      <c r="Q3481">
        <v>0</v>
      </c>
      <c r="R3481">
        <v>0</v>
      </c>
      <c r="S3481">
        <v>0</v>
      </c>
      <c r="T3481">
        <v>0</v>
      </c>
      <c r="U3481">
        <v>0</v>
      </c>
      <c r="W3481" s="429">
        <f t="shared" si="75"/>
        <v>0</v>
      </c>
      <c r="X3481" s="429">
        <f t="shared" si="75"/>
        <v>0</v>
      </c>
      <c r="Y3481" s="429">
        <f t="shared" si="75"/>
        <v>0</v>
      </c>
      <c r="Z3481" s="429">
        <f t="shared" si="75"/>
        <v>0</v>
      </c>
      <c r="AA3481" s="429" t="s">
        <v>1295</v>
      </c>
    </row>
    <row r="3482" spans="1:27" x14ac:dyDescent="0.25">
      <c r="A3482" t="s">
        <v>149</v>
      </c>
      <c r="B3482" t="s">
        <v>186</v>
      </c>
      <c r="C3482" t="s">
        <v>1459</v>
      </c>
      <c r="D3482" t="s">
        <v>1387</v>
      </c>
      <c r="E3482" t="s">
        <v>1501</v>
      </c>
      <c r="F3482" t="s">
        <v>1293</v>
      </c>
      <c r="G3482" t="s">
        <v>524</v>
      </c>
      <c r="H3482" t="s">
        <v>1461</v>
      </c>
      <c r="I3482" t="s">
        <v>534</v>
      </c>
      <c r="J3482">
        <v>20200254</v>
      </c>
      <c r="L3482">
        <v>14</v>
      </c>
      <c r="M3482">
        <v>9.6000003814697301</v>
      </c>
      <c r="N3482">
        <v>24.899999618530298</v>
      </c>
      <c r="O3482">
        <v>0</v>
      </c>
      <c r="P3482">
        <v>0.40000000596046398</v>
      </c>
      <c r="Q3482">
        <v>0.40000000596046398</v>
      </c>
      <c r="R3482">
        <v>0</v>
      </c>
      <c r="S3482">
        <v>0</v>
      </c>
      <c r="T3482">
        <v>0</v>
      </c>
      <c r="U3482">
        <v>0</v>
      </c>
      <c r="W3482" s="429">
        <f t="shared" si="75"/>
        <v>0</v>
      </c>
      <c r="X3482" s="429">
        <f t="shared" si="75"/>
        <v>0</v>
      </c>
      <c r="Y3482" s="429">
        <f t="shared" si="75"/>
        <v>0</v>
      </c>
      <c r="Z3482" s="429">
        <f t="shared" si="75"/>
        <v>0</v>
      </c>
      <c r="AA3482" s="429" t="s">
        <v>1295</v>
      </c>
    </row>
    <row r="3483" spans="1:27" x14ac:dyDescent="0.25">
      <c r="A3483" t="s">
        <v>149</v>
      </c>
      <c r="B3483" t="s">
        <v>1246</v>
      </c>
      <c r="C3483" t="s">
        <v>1324</v>
      </c>
      <c r="D3483" t="s">
        <v>1387</v>
      </c>
      <c r="E3483" t="s">
        <v>1501</v>
      </c>
      <c r="F3483" t="s">
        <v>1293</v>
      </c>
      <c r="G3483" t="s">
        <v>524</v>
      </c>
      <c r="H3483" t="s">
        <v>1558</v>
      </c>
      <c r="I3483" t="s">
        <v>563</v>
      </c>
      <c r="J3483">
        <v>31000228</v>
      </c>
      <c r="L3483">
        <v>0.41</v>
      </c>
      <c r="M3483">
        <v>1.53</v>
      </c>
      <c r="N3483">
        <v>0.35</v>
      </c>
      <c r="O3483">
        <v>0.06</v>
      </c>
      <c r="P3483">
        <v>0</v>
      </c>
      <c r="Q3483">
        <v>0</v>
      </c>
      <c r="R3483">
        <v>0</v>
      </c>
      <c r="S3483">
        <v>0</v>
      </c>
      <c r="T3483">
        <v>0</v>
      </c>
      <c r="U3483">
        <v>0</v>
      </c>
      <c r="W3483" s="429">
        <f t="shared" si="75"/>
        <v>0</v>
      </c>
      <c r="X3483" s="429">
        <f t="shared" si="75"/>
        <v>0</v>
      </c>
      <c r="Y3483" s="429">
        <f t="shared" si="75"/>
        <v>0</v>
      </c>
      <c r="Z3483" s="429">
        <f t="shared" si="75"/>
        <v>0</v>
      </c>
      <c r="AA3483" s="429" t="s">
        <v>1295</v>
      </c>
    </row>
    <row r="3484" spans="1:27" x14ac:dyDescent="0.25">
      <c r="A3484" t="s">
        <v>149</v>
      </c>
      <c r="B3484" t="s">
        <v>186</v>
      </c>
      <c r="C3484" t="s">
        <v>1459</v>
      </c>
      <c r="D3484" t="s">
        <v>1387</v>
      </c>
      <c r="E3484" t="s">
        <v>1501</v>
      </c>
      <c r="F3484" t="s">
        <v>1293</v>
      </c>
      <c r="G3484" t="s">
        <v>524</v>
      </c>
      <c r="H3484" t="s">
        <v>1464</v>
      </c>
      <c r="I3484" t="s">
        <v>186</v>
      </c>
      <c r="J3484">
        <v>40400301</v>
      </c>
      <c r="L3484">
        <v>0</v>
      </c>
      <c r="M3484">
        <v>4.9999998882412902E-3</v>
      </c>
      <c r="N3484">
        <v>0</v>
      </c>
      <c r="O3484">
        <v>0</v>
      </c>
      <c r="P3484">
        <v>0</v>
      </c>
      <c r="Q3484">
        <v>0</v>
      </c>
      <c r="R3484">
        <v>0</v>
      </c>
      <c r="S3484">
        <v>0</v>
      </c>
      <c r="T3484">
        <v>0</v>
      </c>
      <c r="U3484">
        <v>0</v>
      </c>
      <c r="W3484" s="429">
        <f t="shared" si="75"/>
        <v>0</v>
      </c>
      <c r="X3484" s="429">
        <f t="shared" si="75"/>
        <v>0</v>
      </c>
      <c r="Y3484" s="429">
        <f t="shared" si="75"/>
        <v>0</v>
      </c>
      <c r="Z3484" s="429">
        <f t="shared" si="75"/>
        <v>0</v>
      </c>
      <c r="AA3484" s="429" t="s">
        <v>1295</v>
      </c>
    </row>
    <row r="3485" spans="1:27" x14ac:dyDescent="0.25">
      <c r="A3485" t="s">
        <v>149</v>
      </c>
      <c r="B3485" t="s">
        <v>1246</v>
      </c>
      <c r="C3485" t="s">
        <v>1324</v>
      </c>
      <c r="D3485" t="s">
        <v>1387</v>
      </c>
      <c r="E3485" t="s">
        <v>1501</v>
      </c>
      <c r="F3485" t="s">
        <v>1293</v>
      </c>
      <c r="G3485" t="s">
        <v>524</v>
      </c>
      <c r="H3485" t="s">
        <v>1557</v>
      </c>
      <c r="I3485" t="s">
        <v>552</v>
      </c>
      <c r="J3485">
        <v>20200202</v>
      </c>
      <c r="L3485">
        <v>3</v>
      </c>
      <c r="M3485">
        <v>2.1900000572204599</v>
      </c>
      <c r="N3485">
        <v>5.6700000762939498</v>
      </c>
      <c r="O3485">
        <v>9.9999997764825804E-3</v>
      </c>
      <c r="P3485">
        <v>0.129999995231628</v>
      </c>
      <c r="Q3485">
        <v>0.129999995231628</v>
      </c>
      <c r="R3485">
        <v>0</v>
      </c>
      <c r="S3485">
        <v>0</v>
      </c>
      <c r="T3485">
        <v>0</v>
      </c>
      <c r="U3485">
        <v>0</v>
      </c>
      <c r="W3485" s="429">
        <f t="shared" si="75"/>
        <v>0</v>
      </c>
      <c r="X3485" s="429">
        <f t="shared" si="75"/>
        <v>0</v>
      </c>
      <c r="Y3485" s="429">
        <f t="shared" si="75"/>
        <v>0</v>
      </c>
      <c r="Z3485" s="429">
        <f t="shared" si="75"/>
        <v>0</v>
      </c>
      <c r="AA3485" s="429" t="s">
        <v>1295</v>
      </c>
    </row>
    <row r="3486" spans="1:27" x14ac:dyDescent="0.25">
      <c r="A3486" t="s">
        <v>149</v>
      </c>
      <c r="B3486" t="s">
        <v>1246</v>
      </c>
      <c r="C3486" t="s">
        <v>1324</v>
      </c>
      <c r="D3486" t="s">
        <v>1387</v>
      </c>
      <c r="E3486" t="s">
        <v>1501</v>
      </c>
      <c r="F3486" t="s">
        <v>1293</v>
      </c>
      <c r="G3486" t="s">
        <v>524</v>
      </c>
      <c r="H3486" t="s">
        <v>1557</v>
      </c>
      <c r="I3486" t="s">
        <v>552</v>
      </c>
      <c r="J3486">
        <v>20200254</v>
      </c>
      <c r="L3486">
        <v>14.5</v>
      </c>
      <c r="M3486">
        <v>18.399999999999999</v>
      </c>
      <c r="N3486">
        <v>22.2</v>
      </c>
      <c r="O3486">
        <v>2.2999999999999998</v>
      </c>
      <c r="P3486">
        <v>1.7</v>
      </c>
      <c r="Q3486">
        <v>1.7</v>
      </c>
      <c r="R3486">
        <v>0</v>
      </c>
      <c r="S3486">
        <v>0</v>
      </c>
      <c r="T3486">
        <v>0</v>
      </c>
      <c r="U3486">
        <v>0</v>
      </c>
      <c r="W3486" s="429">
        <f t="shared" si="75"/>
        <v>0</v>
      </c>
      <c r="X3486" s="429">
        <f t="shared" si="75"/>
        <v>0</v>
      </c>
      <c r="Y3486" s="429">
        <f t="shared" si="75"/>
        <v>0</v>
      </c>
      <c r="Z3486" s="429">
        <f t="shared" si="75"/>
        <v>0</v>
      </c>
      <c r="AA3486" s="429" t="s">
        <v>1295</v>
      </c>
    </row>
    <row r="3487" spans="1:27" x14ac:dyDescent="0.25">
      <c r="A3487" t="s">
        <v>149</v>
      </c>
      <c r="B3487" t="s">
        <v>1246</v>
      </c>
      <c r="C3487" t="s">
        <v>1324</v>
      </c>
      <c r="D3487" t="s">
        <v>1387</v>
      </c>
      <c r="E3487" t="s">
        <v>1501</v>
      </c>
      <c r="F3487" t="s">
        <v>1293</v>
      </c>
      <c r="G3487" t="s">
        <v>524</v>
      </c>
      <c r="H3487" t="s">
        <v>1557</v>
      </c>
      <c r="I3487" t="s">
        <v>552</v>
      </c>
      <c r="J3487">
        <v>20200254</v>
      </c>
      <c r="L3487">
        <v>3.92</v>
      </c>
      <c r="M3487">
        <v>0.73</v>
      </c>
      <c r="N3487">
        <v>7.84</v>
      </c>
      <c r="O3487">
        <v>0.11</v>
      </c>
      <c r="P3487">
        <v>0.08</v>
      </c>
      <c r="Q3487">
        <v>0.08</v>
      </c>
      <c r="R3487">
        <v>0</v>
      </c>
      <c r="S3487">
        <v>0</v>
      </c>
      <c r="T3487">
        <v>0</v>
      </c>
      <c r="U3487">
        <v>0</v>
      </c>
      <c r="W3487" s="429">
        <f t="shared" si="75"/>
        <v>0</v>
      </c>
      <c r="X3487" s="429">
        <f t="shared" si="75"/>
        <v>0</v>
      </c>
      <c r="Y3487" s="429">
        <f t="shared" si="75"/>
        <v>0</v>
      </c>
      <c r="Z3487" s="429">
        <f t="shared" si="75"/>
        <v>0</v>
      </c>
      <c r="AA3487" s="429" t="s">
        <v>1295</v>
      </c>
    </row>
    <row r="3488" spans="1:27" x14ac:dyDescent="0.25">
      <c r="A3488" t="s">
        <v>149</v>
      </c>
      <c r="B3488" t="s">
        <v>1246</v>
      </c>
      <c r="C3488" t="s">
        <v>1324</v>
      </c>
      <c r="D3488" t="s">
        <v>1387</v>
      </c>
      <c r="E3488" t="s">
        <v>1501</v>
      </c>
      <c r="F3488" t="s">
        <v>1293</v>
      </c>
      <c r="G3488" t="s">
        <v>524</v>
      </c>
      <c r="H3488" t="s">
        <v>1557</v>
      </c>
      <c r="I3488" t="s">
        <v>552</v>
      </c>
      <c r="J3488">
        <v>31000404</v>
      </c>
      <c r="L3488">
        <v>0.96</v>
      </c>
      <c r="M3488">
        <v>0.05</v>
      </c>
      <c r="N3488">
        <v>0.8</v>
      </c>
      <c r="O3488">
        <v>0.09</v>
      </c>
      <c r="P3488">
        <v>0</v>
      </c>
      <c r="Q3488">
        <v>0</v>
      </c>
      <c r="R3488">
        <v>0</v>
      </c>
      <c r="S3488">
        <v>0</v>
      </c>
      <c r="T3488">
        <v>0</v>
      </c>
      <c r="U3488">
        <v>0</v>
      </c>
      <c r="W3488" s="429">
        <f t="shared" si="75"/>
        <v>0</v>
      </c>
      <c r="X3488" s="429">
        <f t="shared" si="75"/>
        <v>0</v>
      </c>
      <c r="Y3488" s="429">
        <f t="shared" si="75"/>
        <v>0</v>
      </c>
      <c r="Z3488" s="429">
        <f t="shared" si="75"/>
        <v>0</v>
      </c>
      <c r="AA3488" s="429" t="s">
        <v>1295</v>
      </c>
    </row>
    <row r="3489" spans="1:27" x14ac:dyDescent="0.25">
      <c r="A3489" t="s">
        <v>149</v>
      </c>
      <c r="B3489" t="s">
        <v>1246</v>
      </c>
      <c r="C3489" t="s">
        <v>1324</v>
      </c>
      <c r="D3489" t="s">
        <v>1387</v>
      </c>
      <c r="E3489" t="s">
        <v>1501</v>
      </c>
      <c r="F3489" t="s">
        <v>1293</v>
      </c>
      <c r="G3489" t="s">
        <v>524</v>
      </c>
      <c r="H3489" t="s">
        <v>1557</v>
      </c>
      <c r="I3489" t="s">
        <v>552</v>
      </c>
      <c r="J3489">
        <v>31000205</v>
      </c>
      <c r="L3489">
        <v>0.75</v>
      </c>
      <c r="M3489">
        <v>0.34</v>
      </c>
      <c r="N3489">
        <v>1.5</v>
      </c>
      <c r="O3489">
        <v>0</v>
      </c>
      <c r="P3489">
        <v>0.04</v>
      </c>
      <c r="Q3489">
        <v>0.04</v>
      </c>
      <c r="R3489">
        <v>0</v>
      </c>
      <c r="S3489">
        <v>0</v>
      </c>
      <c r="T3489">
        <v>0</v>
      </c>
      <c r="U3489">
        <v>0</v>
      </c>
      <c r="W3489" s="429">
        <f t="shared" si="75"/>
        <v>0</v>
      </c>
      <c r="X3489" s="429">
        <f t="shared" si="75"/>
        <v>0</v>
      </c>
      <c r="Y3489" s="429">
        <f t="shared" si="75"/>
        <v>0</v>
      </c>
      <c r="Z3489" s="429">
        <f t="shared" si="75"/>
        <v>0</v>
      </c>
      <c r="AA3489" s="429" t="s">
        <v>1295</v>
      </c>
    </row>
    <row r="3490" spans="1:27" x14ac:dyDescent="0.25">
      <c r="A3490" t="s">
        <v>149</v>
      </c>
      <c r="B3490" t="s">
        <v>1246</v>
      </c>
      <c r="C3490" t="s">
        <v>1324</v>
      </c>
      <c r="D3490" t="s">
        <v>1387</v>
      </c>
      <c r="E3490" t="s">
        <v>1501</v>
      </c>
      <c r="F3490" t="s">
        <v>1293</v>
      </c>
      <c r="G3490" t="s">
        <v>524</v>
      </c>
      <c r="H3490" t="s">
        <v>1558</v>
      </c>
      <c r="I3490" t="s">
        <v>563</v>
      </c>
      <c r="J3490">
        <v>20200254</v>
      </c>
      <c r="L3490">
        <v>6.7</v>
      </c>
      <c r="M3490">
        <v>6.2</v>
      </c>
      <c r="N3490">
        <v>5.7</v>
      </c>
      <c r="O3490">
        <v>0.7</v>
      </c>
      <c r="P3490">
        <v>0.53</v>
      </c>
      <c r="Q3490">
        <v>0.53</v>
      </c>
      <c r="R3490">
        <v>0</v>
      </c>
      <c r="S3490">
        <v>0</v>
      </c>
      <c r="T3490">
        <v>0</v>
      </c>
      <c r="U3490">
        <v>0</v>
      </c>
      <c r="W3490" s="429">
        <f t="shared" si="75"/>
        <v>0</v>
      </c>
      <c r="X3490" s="429">
        <f t="shared" si="75"/>
        <v>0</v>
      </c>
      <c r="Y3490" s="429">
        <f t="shared" si="75"/>
        <v>0</v>
      </c>
      <c r="Z3490" s="429">
        <f t="shared" si="75"/>
        <v>0</v>
      </c>
      <c r="AA3490" s="429" t="s">
        <v>1295</v>
      </c>
    </row>
    <row r="3491" spans="1:27" x14ac:dyDescent="0.25">
      <c r="A3491" t="s">
        <v>149</v>
      </c>
      <c r="B3491" t="s">
        <v>1246</v>
      </c>
      <c r="C3491" t="s">
        <v>1324</v>
      </c>
      <c r="D3491" t="s">
        <v>1387</v>
      </c>
      <c r="E3491" t="s">
        <v>1501</v>
      </c>
      <c r="F3491" t="s">
        <v>1293</v>
      </c>
      <c r="G3491" t="s">
        <v>524</v>
      </c>
      <c r="H3491" t="s">
        <v>1557</v>
      </c>
      <c r="I3491" t="s">
        <v>552</v>
      </c>
      <c r="J3491">
        <v>20200254</v>
      </c>
      <c r="L3491">
        <v>6.66</v>
      </c>
      <c r="M3491">
        <v>6.2</v>
      </c>
      <c r="N3491">
        <v>5.66</v>
      </c>
      <c r="O3491">
        <v>0.73</v>
      </c>
      <c r="P3491">
        <v>0.53</v>
      </c>
      <c r="Q3491">
        <v>0.53</v>
      </c>
      <c r="R3491">
        <v>0</v>
      </c>
      <c r="S3491">
        <v>0</v>
      </c>
      <c r="T3491">
        <v>0</v>
      </c>
      <c r="U3491">
        <v>0</v>
      </c>
      <c r="W3491" s="429">
        <f t="shared" si="75"/>
        <v>0</v>
      </c>
      <c r="X3491" s="429">
        <f t="shared" si="75"/>
        <v>0</v>
      </c>
      <c r="Y3491" s="429">
        <f t="shared" si="75"/>
        <v>0</v>
      </c>
      <c r="Z3491" s="429">
        <f t="shared" si="75"/>
        <v>0</v>
      </c>
      <c r="AA3491" s="429" t="s">
        <v>1295</v>
      </c>
    </row>
    <row r="3492" spans="1:27" x14ac:dyDescent="0.25">
      <c r="A3492" t="s">
        <v>149</v>
      </c>
      <c r="B3492" t="s">
        <v>1246</v>
      </c>
      <c r="C3492" t="s">
        <v>1324</v>
      </c>
      <c r="D3492" t="s">
        <v>1387</v>
      </c>
      <c r="E3492" t="s">
        <v>1501</v>
      </c>
      <c r="F3492" t="s">
        <v>1293</v>
      </c>
      <c r="G3492" t="s">
        <v>524</v>
      </c>
      <c r="H3492" t="s">
        <v>1558</v>
      </c>
      <c r="I3492" t="s">
        <v>563</v>
      </c>
      <c r="J3492">
        <v>31000227</v>
      </c>
      <c r="L3492">
        <v>0.1</v>
      </c>
      <c r="M3492">
        <v>0.7</v>
      </c>
      <c r="N3492">
        <v>0</v>
      </c>
      <c r="O3492">
        <v>0</v>
      </c>
      <c r="P3492">
        <v>0</v>
      </c>
      <c r="Q3492">
        <v>3.6666665691882398E-3</v>
      </c>
      <c r="R3492">
        <v>0</v>
      </c>
      <c r="S3492">
        <v>0</v>
      </c>
      <c r="T3492">
        <v>0</v>
      </c>
      <c r="U3492">
        <v>0</v>
      </c>
      <c r="W3492" s="429">
        <f t="shared" si="75"/>
        <v>0</v>
      </c>
      <c r="X3492" s="429">
        <f t="shared" si="75"/>
        <v>0</v>
      </c>
      <c r="Y3492" s="429">
        <f t="shared" si="75"/>
        <v>0</v>
      </c>
      <c r="Z3492" s="429">
        <f t="shared" si="75"/>
        <v>0</v>
      </c>
      <c r="AA3492" s="429" t="s">
        <v>1295</v>
      </c>
    </row>
    <row r="3493" spans="1:27" x14ac:dyDescent="0.25">
      <c r="A3493" t="s">
        <v>149</v>
      </c>
      <c r="B3493" t="s">
        <v>1246</v>
      </c>
      <c r="C3493" t="s">
        <v>1324</v>
      </c>
      <c r="D3493" t="s">
        <v>1387</v>
      </c>
      <c r="E3493" t="s">
        <v>1501</v>
      </c>
      <c r="F3493" t="s">
        <v>1293</v>
      </c>
      <c r="G3493" t="s">
        <v>524</v>
      </c>
      <c r="H3493" t="s">
        <v>1558</v>
      </c>
      <c r="I3493" t="s">
        <v>563</v>
      </c>
      <c r="J3493">
        <v>40400311</v>
      </c>
      <c r="L3493">
        <v>0</v>
      </c>
      <c r="M3493">
        <v>0.5</v>
      </c>
      <c r="N3493">
        <v>0</v>
      </c>
      <c r="O3493">
        <v>0</v>
      </c>
      <c r="P3493">
        <v>0</v>
      </c>
      <c r="Q3493">
        <v>0</v>
      </c>
      <c r="R3493">
        <v>0</v>
      </c>
      <c r="S3493">
        <v>0</v>
      </c>
      <c r="T3493">
        <v>0</v>
      </c>
      <c r="U3493">
        <v>0</v>
      </c>
      <c r="W3493" s="429">
        <f t="shared" si="75"/>
        <v>0</v>
      </c>
      <c r="X3493" s="429">
        <f t="shared" si="75"/>
        <v>0</v>
      </c>
      <c r="Y3493" s="429">
        <f t="shared" si="75"/>
        <v>0</v>
      </c>
      <c r="Z3493" s="429">
        <f t="shared" si="75"/>
        <v>0</v>
      </c>
      <c r="AA3493" s="429" t="s">
        <v>1295</v>
      </c>
    </row>
    <row r="3494" spans="1:27" x14ac:dyDescent="0.25">
      <c r="A3494" t="s">
        <v>149</v>
      </c>
      <c r="B3494" t="s">
        <v>1246</v>
      </c>
      <c r="C3494" t="s">
        <v>1324</v>
      </c>
      <c r="D3494" t="s">
        <v>1387</v>
      </c>
      <c r="E3494" t="s">
        <v>1501</v>
      </c>
      <c r="F3494" t="s">
        <v>1293</v>
      </c>
      <c r="G3494" t="s">
        <v>524</v>
      </c>
      <c r="H3494" t="s">
        <v>1558</v>
      </c>
      <c r="I3494" t="s">
        <v>563</v>
      </c>
      <c r="J3494">
        <v>10300603</v>
      </c>
      <c r="L3494">
        <v>23.1</v>
      </c>
      <c r="M3494">
        <v>2.5</v>
      </c>
      <c r="N3494">
        <v>39.1</v>
      </c>
      <c r="O3494">
        <v>0.2</v>
      </c>
      <c r="P3494">
        <v>3.5</v>
      </c>
      <c r="Q3494">
        <v>3.54900002479553</v>
      </c>
      <c r="R3494">
        <v>0</v>
      </c>
      <c r="S3494">
        <v>0</v>
      </c>
      <c r="T3494">
        <v>0</v>
      </c>
      <c r="U3494">
        <v>0</v>
      </c>
      <c r="W3494" s="429">
        <f t="shared" si="75"/>
        <v>0</v>
      </c>
      <c r="X3494" s="429">
        <f t="shared" si="75"/>
        <v>0</v>
      </c>
      <c r="Y3494" s="429">
        <f t="shared" si="75"/>
        <v>0</v>
      </c>
      <c r="Z3494" s="429">
        <f t="shared" si="75"/>
        <v>0</v>
      </c>
      <c r="AA3494" s="429" t="s">
        <v>1295</v>
      </c>
    </row>
    <row r="3495" spans="1:27" x14ac:dyDescent="0.25">
      <c r="A3495" t="s">
        <v>149</v>
      </c>
      <c r="B3495" t="s">
        <v>1246</v>
      </c>
      <c r="C3495" t="s">
        <v>1324</v>
      </c>
      <c r="D3495" t="s">
        <v>1387</v>
      </c>
      <c r="E3495" t="s">
        <v>1501</v>
      </c>
      <c r="F3495" t="s">
        <v>1293</v>
      </c>
      <c r="G3495" t="s">
        <v>524</v>
      </c>
      <c r="H3495" t="s">
        <v>1559</v>
      </c>
      <c r="I3495" t="s">
        <v>1327</v>
      </c>
      <c r="J3495">
        <v>40400311</v>
      </c>
      <c r="L3495">
        <v>0</v>
      </c>
      <c r="M3495">
        <v>0.1</v>
      </c>
      <c r="N3495">
        <v>0</v>
      </c>
      <c r="O3495">
        <v>0</v>
      </c>
      <c r="P3495">
        <v>0</v>
      </c>
      <c r="Q3495">
        <v>0</v>
      </c>
      <c r="R3495">
        <v>8.3333340000000006E-2</v>
      </c>
      <c r="S3495">
        <v>0.2266667</v>
      </c>
      <c r="T3495">
        <v>0</v>
      </c>
      <c r="U3495">
        <v>5.7333340000000002</v>
      </c>
      <c r="W3495" s="429">
        <f t="shared" si="75"/>
        <v>8.3333340000000006E-2</v>
      </c>
      <c r="X3495" s="429">
        <f t="shared" si="75"/>
        <v>0.2266667</v>
      </c>
      <c r="Y3495" s="429">
        <f t="shared" si="75"/>
        <v>0</v>
      </c>
      <c r="Z3495" s="429">
        <f t="shared" si="75"/>
        <v>5.7333340000000002</v>
      </c>
      <c r="AA3495" s="429" t="s">
        <v>1295</v>
      </c>
    </row>
    <row r="3496" spans="1:27" x14ac:dyDescent="0.25">
      <c r="A3496" t="s">
        <v>149</v>
      </c>
      <c r="B3496" t="s">
        <v>1246</v>
      </c>
      <c r="C3496" t="s">
        <v>1324</v>
      </c>
      <c r="D3496" t="s">
        <v>1387</v>
      </c>
      <c r="E3496" t="s">
        <v>1501</v>
      </c>
      <c r="F3496" t="s">
        <v>1293</v>
      </c>
      <c r="G3496" t="s">
        <v>524</v>
      </c>
      <c r="H3496" t="s">
        <v>1559</v>
      </c>
      <c r="I3496" t="s">
        <v>1327</v>
      </c>
      <c r="J3496">
        <v>20200202</v>
      </c>
      <c r="L3496">
        <v>6.5813331604003897</v>
      </c>
      <c r="M3496">
        <v>0.48433330655098</v>
      </c>
      <c r="N3496">
        <v>6.5813331604003897</v>
      </c>
      <c r="O3496">
        <v>0.71133333444595304</v>
      </c>
      <c r="P3496">
        <v>0</v>
      </c>
      <c r="Q3496">
        <v>0</v>
      </c>
      <c r="R3496">
        <v>0</v>
      </c>
      <c r="S3496">
        <v>0</v>
      </c>
      <c r="T3496">
        <v>0</v>
      </c>
      <c r="U3496">
        <v>0</v>
      </c>
      <c r="W3496" s="429">
        <f t="shared" si="75"/>
        <v>0</v>
      </c>
      <c r="X3496" s="429">
        <f t="shared" si="75"/>
        <v>0</v>
      </c>
      <c r="Y3496" s="429">
        <f t="shared" si="75"/>
        <v>0</v>
      </c>
      <c r="Z3496" s="429">
        <f t="shared" si="75"/>
        <v>0</v>
      </c>
      <c r="AA3496" s="429" t="s">
        <v>1295</v>
      </c>
    </row>
    <row r="3497" spans="1:27" x14ac:dyDescent="0.25">
      <c r="A3497" t="s">
        <v>149</v>
      </c>
      <c r="B3497" t="s">
        <v>1246</v>
      </c>
      <c r="C3497" t="s">
        <v>1324</v>
      </c>
      <c r="D3497" t="s">
        <v>1387</v>
      </c>
      <c r="E3497" t="s">
        <v>1501</v>
      </c>
      <c r="F3497" t="s">
        <v>1293</v>
      </c>
      <c r="G3497" t="s">
        <v>524</v>
      </c>
      <c r="H3497" t="s">
        <v>1557</v>
      </c>
      <c r="I3497" t="s">
        <v>552</v>
      </c>
      <c r="J3497">
        <v>40400311</v>
      </c>
      <c r="L3497">
        <v>0</v>
      </c>
      <c r="M3497">
        <v>1.5</v>
      </c>
      <c r="N3497">
        <v>0</v>
      </c>
      <c r="O3497">
        <v>0</v>
      </c>
      <c r="P3497">
        <v>0</v>
      </c>
      <c r="Q3497">
        <v>0</v>
      </c>
      <c r="R3497">
        <v>0</v>
      </c>
      <c r="S3497">
        <v>0</v>
      </c>
      <c r="T3497">
        <v>0</v>
      </c>
      <c r="U3497">
        <v>0</v>
      </c>
      <c r="W3497" s="429">
        <f t="shared" si="75"/>
        <v>0</v>
      </c>
      <c r="X3497" s="429">
        <f t="shared" si="75"/>
        <v>0</v>
      </c>
      <c r="Y3497" s="429">
        <f t="shared" si="75"/>
        <v>0</v>
      </c>
      <c r="Z3497" s="429">
        <f t="shared" si="75"/>
        <v>0</v>
      </c>
      <c r="AA3497" s="429" t="s">
        <v>1295</v>
      </c>
    </row>
    <row r="3498" spans="1:27" x14ac:dyDescent="0.25">
      <c r="A3498" t="s">
        <v>149</v>
      </c>
      <c r="B3498" t="s">
        <v>1246</v>
      </c>
      <c r="C3498" t="s">
        <v>1324</v>
      </c>
      <c r="D3498" t="s">
        <v>1387</v>
      </c>
      <c r="E3498" t="s">
        <v>1501</v>
      </c>
      <c r="F3498" t="s">
        <v>1293</v>
      </c>
      <c r="G3498" t="s">
        <v>524</v>
      </c>
      <c r="H3498" t="s">
        <v>1557</v>
      </c>
      <c r="I3498" t="s">
        <v>552</v>
      </c>
      <c r="J3498">
        <v>31000301</v>
      </c>
      <c r="L3498">
        <v>0</v>
      </c>
      <c r="M3498">
        <v>71.227195739746094</v>
      </c>
      <c r="N3498">
        <v>0</v>
      </c>
      <c r="O3498">
        <v>0</v>
      </c>
      <c r="P3498">
        <v>0</v>
      </c>
      <c r="Q3498">
        <v>0</v>
      </c>
      <c r="R3498">
        <v>5.8574999999999999</v>
      </c>
      <c r="S3498">
        <v>4.2173999999999996</v>
      </c>
      <c r="T3498">
        <v>0</v>
      </c>
      <c r="U3498">
        <v>0</v>
      </c>
      <c r="W3498" s="429">
        <f t="shared" si="75"/>
        <v>5.8574999999999999</v>
      </c>
      <c r="X3498" s="429">
        <f t="shared" si="75"/>
        <v>4.2173999999999996</v>
      </c>
      <c r="Y3498" s="429">
        <f t="shared" si="75"/>
        <v>0</v>
      </c>
      <c r="Z3498" s="429">
        <f t="shared" si="75"/>
        <v>0</v>
      </c>
      <c r="AA3498" s="429" t="s">
        <v>1295</v>
      </c>
    </row>
    <row r="3499" spans="1:27" x14ac:dyDescent="0.25">
      <c r="A3499" t="s">
        <v>149</v>
      </c>
      <c r="B3499" t="s">
        <v>1246</v>
      </c>
      <c r="C3499" t="s">
        <v>1324</v>
      </c>
      <c r="D3499" t="s">
        <v>1387</v>
      </c>
      <c r="E3499" t="s">
        <v>1501</v>
      </c>
      <c r="F3499" t="s">
        <v>1293</v>
      </c>
      <c r="G3499" t="s">
        <v>524</v>
      </c>
      <c r="H3499" t="s">
        <v>1558</v>
      </c>
      <c r="I3499" t="s">
        <v>563</v>
      </c>
      <c r="J3499">
        <v>31000309</v>
      </c>
      <c r="L3499">
        <v>0</v>
      </c>
      <c r="M3499">
        <v>0</v>
      </c>
      <c r="N3499">
        <v>0</v>
      </c>
      <c r="O3499">
        <v>0</v>
      </c>
      <c r="P3499">
        <v>0</v>
      </c>
      <c r="Q3499">
        <v>0</v>
      </c>
      <c r="R3499">
        <v>0</v>
      </c>
      <c r="S3499">
        <v>521.3854</v>
      </c>
      <c r="T3499">
        <v>0</v>
      </c>
      <c r="U3499">
        <v>0</v>
      </c>
      <c r="W3499" s="429">
        <f t="shared" si="75"/>
        <v>0</v>
      </c>
      <c r="X3499" s="429">
        <f t="shared" si="75"/>
        <v>521.3854</v>
      </c>
      <c r="Y3499" s="429">
        <f t="shared" si="75"/>
        <v>0</v>
      </c>
      <c r="Z3499" s="429">
        <f t="shared" si="75"/>
        <v>0</v>
      </c>
      <c r="AA3499" s="429" t="s">
        <v>1295</v>
      </c>
    </row>
    <row r="3500" spans="1:27" x14ac:dyDescent="0.25">
      <c r="A3500" t="s">
        <v>149</v>
      </c>
      <c r="B3500" t="s">
        <v>1246</v>
      </c>
      <c r="C3500" t="s">
        <v>1324</v>
      </c>
      <c r="D3500" t="s">
        <v>1387</v>
      </c>
      <c r="E3500" t="s">
        <v>1501</v>
      </c>
      <c r="F3500" t="s">
        <v>1293</v>
      </c>
      <c r="G3500" t="s">
        <v>524</v>
      </c>
      <c r="H3500" t="s">
        <v>1558</v>
      </c>
      <c r="I3500" t="s">
        <v>563</v>
      </c>
      <c r="J3500">
        <v>20200201</v>
      </c>
      <c r="L3500">
        <v>48.6</v>
      </c>
      <c r="M3500">
        <v>1.3</v>
      </c>
      <c r="N3500">
        <v>38.9</v>
      </c>
      <c r="O3500">
        <v>1.1000000000000001</v>
      </c>
      <c r="P3500">
        <v>1.4</v>
      </c>
      <c r="Q3500">
        <v>1.4496666193008401</v>
      </c>
      <c r="R3500">
        <v>0</v>
      </c>
      <c r="S3500">
        <v>0</v>
      </c>
      <c r="T3500">
        <v>0</v>
      </c>
      <c r="U3500">
        <v>0</v>
      </c>
      <c r="W3500" s="429">
        <f t="shared" si="75"/>
        <v>0</v>
      </c>
      <c r="X3500" s="429">
        <f t="shared" si="75"/>
        <v>0</v>
      </c>
      <c r="Y3500" s="429">
        <f t="shared" si="75"/>
        <v>0</v>
      </c>
      <c r="Z3500" s="429">
        <f t="shared" si="75"/>
        <v>0</v>
      </c>
      <c r="AA3500" s="429" t="s">
        <v>1295</v>
      </c>
    </row>
    <row r="3501" spans="1:27" x14ac:dyDescent="0.25">
      <c r="A3501" t="s">
        <v>149</v>
      </c>
      <c r="B3501" t="s">
        <v>1246</v>
      </c>
      <c r="C3501" t="s">
        <v>1324</v>
      </c>
      <c r="D3501" t="s">
        <v>1387</v>
      </c>
      <c r="E3501" t="s">
        <v>1501</v>
      </c>
      <c r="F3501" t="s">
        <v>1293</v>
      </c>
      <c r="G3501" t="s">
        <v>524</v>
      </c>
      <c r="H3501" t="s">
        <v>1558</v>
      </c>
      <c r="I3501" t="s">
        <v>563</v>
      </c>
      <c r="J3501">
        <v>20200201</v>
      </c>
      <c r="L3501">
        <v>98.3</v>
      </c>
      <c r="M3501">
        <v>0.8</v>
      </c>
      <c r="N3501">
        <v>19</v>
      </c>
      <c r="O3501">
        <v>1.8</v>
      </c>
      <c r="P3501">
        <v>0.6</v>
      </c>
      <c r="Q3501">
        <v>0.57333332300186202</v>
      </c>
      <c r="R3501">
        <v>0</v>
      </c>
      <c r="S3501">
        <v>0</v>
      </c>
      <c r="T3501">
        <v>0</v>
      </c>
      <c r="U3501">
        <v>0</v>
      </c>
      <c r="W3501" s="429">
        <f t="shared" si="75"/>
        <v>0</v>
      </c>
      <c r="X3501" s="429">
        <f t="shared" si="75"/>
        <v>0</v>
      </c>
      <c r="Y3501" s="429">
        <f t="shared" si="75"/>
        <v>0</v>
      </c>
      <c r="Z3501" s="429">
        <f t="shared" si="75"/>
        <v>0</v>
      </c>
      <c r="AA3501" s="429" t="s">
        <v>1295</v>
      </c>
    </row>
    <row r="3502" spans="1:27" x14ac:dyDescent="0.25">
      <c r="A3502" t="s">
        <v>149</v>
      </c>
      <c r="B3502" t="s">
        <v>1246</v>
      </c>
      <c r="C3502" t="s">
        <v>1324</v>
      </c>
      <c r="D3502" t="s">
        <v>1387</v>
      </c>
      <c r="E3502" t="s">
        <v>1501</v>
      </c>
      <c r="F3502" t="s">
        <v>1293</v>
      </c>
      <c r="G3502" t="s">
        <v>524</v>
      </c>
      <c r="H3502" t="s">
        <v>1558</v>
      </c>
      <c r="I3502" t="s">
        <v>563</v>
      </c>
      <c r="J3502">
        <v>20200253</v>
      </c>
      <c r="L3502">
        <v>4</v>
      </c>
      <c r="M3502">
        <v>0</v>
      </c>
      <c r="N3502">
        <v>2.8</v>
      </c>
      <c r="O3502">
        <v>0</v>
      </c>
      <c r="P3502">
        <v>0.3</v>
      </c>
      <c r="Q3502">
        <v>0.31966665387153598</v>
      </c>
      <c r="R3502">
        <v>0</v>
      </c>
      <c r="S3502">
        <v>0</v>
      </c>
      <c r="T3502">
        <v>0</v>
      </c>
      <c r="U3502">
        <v>0</v>
      </c>
      <c r="W3502" s="429">
        <f t="shared" si="75"/>
        <v>0</v>
      </c>
      <c r="X3502" s="429">
        <f t="shared" si="75"/>
        <v>0</v>
      </c>
      <c r="Y3502" s="429">
        <f t="shared" si="75"/>
        <v>0</v>
      </c>
      <c r="Z3502" s="429">
        <f t="shared" si="75"/>
        <v>0</v>
      </c>
      <c r="AA3502" s="429" t="s">
        <v>1295</v>
      </c>
    </row>
    <row r="3503" spans="1:27" x14ac:dyDescent="0.25">
      <c r="A3503" t="s">
        <v>149</v>
      </c>
      <c r="B3503" t="s">
        <v>1246</v>
      </c>
      <c r="C3503" t="s">
        <v>1324</v>
      </c>
      <c r="D3503" t="s">
        <v>1387</v>
      </c>
      <c r="E3503" t="s">
        <v>1501</v>
      </c>
      <c r="F3503" t="s">
        <v>1293</v>
      </c>
      <c r="G3503" t="s">
        <v>524</v>
      </c>
      <c r="H3503" t="s">
        <v>1558</v>
      </c>
      <c r="I3503" t="s">
        <v>563</v>
      </c>
      <c r="J3503">
        <v>20200253</v>
      </c>
      <c r="L3503">
        <v>24.601499557495099</v>
      </c>
      <c r="M3503">
        <v>1.7806799411773699</v>
      </c>
      <c r="N3503">
        <v>38.1908988952637</v>
      </c>
      <c r="O3503">
        <v>0.28115999698638899</v>
      </c>
      <c r="P3503">
        <v>0.70289999246597301</v>
      </c>
      <c r="Q3503">
        <v>0.70289999246597301</v>
      </c>
      <c r="R3503">
        <v>0</v>
      </c>
      <c r="S3503">
        <v>0</v>
      </c>
      <c r="T3503">
        <v>0</v>
      </c>
      <c r="U3503">
        <v>0</v>
      </c>
      <c r="W3503" s="429">
        <f t="shared" si="75"/>
        <v>0</v>
      </c>
      <c r="X3503" s="429">
        <f t="shared" si="75"/>
        <v>0</v>
      </c>
      <c r="Y3503" s="429">
        <f t="shared" si="75"/>
        <v>0</v>
      </c>
      <c r="Z3503" s="429">
        <f t="shared" si="75"/>
        <v>0</v>
      </c>
      <c r="AA3503" s="429" t="s">
        <v>1295</v>
      </c>
    </row>
    <row r="3504" spans="1:27" x14ac:dyDescent="0.25">
      <c r="A3504" t="s">
        <v>149</v>
      </c>
      <c r="B3504" t="s">
        <v>1246</v>
      </c>
      <c r="C3504" t="s">
        <v>1324</v>
      </c>
      <c r="D3504" t="s">
        <v>1387</v>
      </c>
      <c r="E3504" t="s">
        <v>1501</v>
      </c>
      <c r="F3504" t="s">
        <v>1293</v>
      </c>
      <c r="G3504" t="s">
        <v>524</v>
      </c>
      <c r="H3504" t="s">
        <v>1558</v>
      </c>
      <c r="I3504" t="s">
        <v>563</v>
      </c>
      <c r="J3504">
        <v>20200253</v>
      </c>
      <c r="L3504">
        <v>63.963897705078097</v>
      </c>
      <c r="M3504">
        <v>21.3213005065918</v>
      </c>
      <c r="N3504">
        <v>63.963897705078097</v>
      </c>
      <c r="O3504">
        <v>4.6859998255968101E-2</v>
      </c>
      <c r="P3504">
        <v>1.3823698759078999</v>
      </c>
      <c r="Q3504">
        <v>1.3823698759078999</v>
      </c>
      <c r="R3504">
        <v>7802.893</v>
      </c>
      <c r="S3504">
        <v>0.14760899999999999</v>
      </c>
      <c r="T3504">
        <v>1.4057999999999999E-2</v>
      </c>
      <c r="U3504">
        <v>0</v>
      </c>
      <c r="W3504" s="429">
        <f t="shared" si="75"/>
        <v>7802.893</v>
      </c>
      <c r="X3504" s="429">
        <f t="shared" si="75"/>
        <v>0.14760899999999999</v>
      </c>
      <c r="Y3504" s="429">
        <f t="shared" si="75"/>
        <v>1.4057999999999999E-2</v>
      </c>
      <c r="Z3504" s="429">
        <f t="shared" si="75"/>
        <v>0</v>
      </c>
      <c r="AA3504" s="429" t="s">
        <v>1295</v>
      </c>
    </row>
    <row r="3505" spans="1:27" x14ac:dyDescent="0.25">
      <c r="A3505" t="s">
        <v>149</v>
      </c>
      <c r="B3505" t="s">
        <v>1246</v>
      </c>
      <c r="C3505" t="s">
        <v>1324</v>
      </c>
      <c r="D3505" t="s">
        <v>1387</v>
      </c>
      <c r="E3505" t="s">
        <v>1501</v>
      </c>
      <c r="F3505" t="s">
        <v>1293</v>
      </c>
      <c r="G3505" t="s">
        <v>524</v>
      </c>
      <c r="H3505" t="s">
        <v>1558</v>
      </c>
      <c r="I3505" t="s">
        <v>563</v>
      </c>
      <c r="J3505">
        <v>20200253</v>
      </c>
      <c r="L3505">
        <v>8.9033991098403903E-2</v>
      </c>
      <c r="M3505">
        <v>2.3430001456290501E-3</v>
      </c>
      <c r="N3505">
        <v>0.14760899543762199</v>
      </c>
      <c r="O3505">
        <v>0</v>
      </c>
      <c r="P3505">
        <v>0</v>
      </c>
      <c r="Q3505">
        <v>0</v>
      </c>
      <c r="R3505">
        <v>4.02996</v>
      </c>
      <c r="S3505">
        <v>0</v>
      </c>
      <c r="T3505">
        <v>0</v>
      </c>
      <c r="U3505">
        <v>0</v>
      </c>
      <c r="W3505" s="429">
        <f t="shared" si="75"/>
        <v>4.02996</v>
      </c>
      <c r="X3505" s="429">
        <f t="shared" si="75"/>
        <v>0</v>
      </c>
      <c r="Y3505" s="429">
        <f t="shared" si="75"/>
        <v>0</v>
      </c>
      <c r="Z3505" s="429">
        <f t="shared" si="75"/>
        <v>0</v>
      </c>
      <c r="AA3505" s="429" t="s">
        <v>1295</v>
      </c>
    </row>
    <row r="3506" spans="1:27" x14ac:dyDescent="0.25">
      <c r="A3506" t="s">
        <v>149</v>
      </c>
      <c r="B3506" t="s">
        <v>1246</v>
      </c>
      <c r="C3506" t="s">
        <v>1324</v>
      </c>
      <c r="D3506" t="s">
        <v>1387</v>
      </c>
      <c r="E3506" t="s">
        <v>1501</v>
      </c>
      <c r="F3506" t="s">
        <v>1293</v>
      </c>
      <c r="G3506" t="s">
        <v>524</v>
      </c>
      <c r="H3506" t="s">
        <v>1558</v>
      </c>
      <c r="I3506" t="s">
        <v>563</v>
      </c>
      <c r="J3506">
        <v>20200254</v>
      </c>
      <c r="L3506">
        <v>28.1089687347412</v>
      </c>
      <c r="M3506">
        <v>1.08949494361877</v>
      </c>
      <c r="N3506">
        <v>23.315193176269499</v>
      </c>
      <c r="O3506">
        <v>1.0332629680633501</v>
      </c>
      <c r="P3506">
        <v>0.67009800672531095</v>
      </c>
      <c r="Q3506">
        <v>0.67009800672531095</v>
      </c>
      <c r="R3506">
        <v>8798.9380000000001</v>
      </c>
      <c r="S3506">
        <v>0.166353</v>
      </c>
      <c r="T3506">
        <v>1.6400999999999999E-2</v>
      </c>
      <c r="U3506">
        <v>0</v>
      </c>
      <c r="W3506" s="429">
        <f t="shared" si="75"/>
        <v>8798.9380000000001</v>
      </c>
      <c r="X3506" s="429">
        <f t="shared" si="75"/>
        <v>0.166353</v>
      </c>
      <c r="Y3506" s="429">
        <f t="shared" si="75"/>
        <v>1.6400999999999999E-2</v>
      </c>
      <c r="Z3506" s="429">
        <f t="shared" si="75"/>
        <v>0</v>
      </c>
      <c r="AA3506" s="429" t="s">
        <v>1295</v>
      </c>
    </row>
    <row r="3507" spans="1:27" x14ac:dyDescent="0.25">
      <c r="A3507" t="s">
        <v>149</v>
      </c>
      <c r="B3507" t="s">
        <v>186</v>
      </c>
      <c r="C3507" t="s">
        <v>1459</v>
      </c>
      <c r="D3507" t="s">
        <v>1387</v>
      </c>
      <c r="E3507" t="s">
        <v>1501</v>
      </c>
      <c r="F3507" t="s">
        <v>1293</v>
      </c>
      <c r="G3507" t="s">
        <v>524</v>
      </c>
      <c r="H3507" t="s">
        <v>1460</v>
      </c>
      <c r="I3507" t="s">
        <v>561</v>
      </c>
      <c r="J3507">
        <v>31000306</v>
      </c>
      <c r="L3507">
        <v>0</v>
      </c>
      <c r="M3507">
        <v>0</v>
      </c>
      <c r="N3507">
        <v>0</v>
      </c>
      <c r="O3507">
        <v>0</v>
      </c>
      <c r="P3507">
        <v>0</v>
      </c>
      <c r="Q3507">
        <v>0</v>
      </c>
      <c r="R3507">
        <v>0.15666669999999999</v>
      </c>
      <c r="S3507">
        <v>4.2590000000000003</v>
      </c>
      <c r="T3507">
        <v>0</v>
      </c>
      <c r="U3507">
        <v>0</v>
      </c>
      <c r="W3507" s="429">
        <f t="shared" si="75"/>
        <v>0.15666669999999999</v>
      </c>
      <c r="X3507" s="429">
        <f t="shared" si="75"/>
        <v>4.2590000000000003</v>
      </c>
      <c r="Y3507" s="429">
        <f t="shared" si="75"/>
        <v>0</v>
      </c>
      <c r="Z3507" s="429">
        <f t="shared" si="75"/>
        <v>0</v>
      </c>
      <c r="AA3507" s="429" t="s">
        <v>1295</v>
      </c>
    </row>
    <row r="3508" spans="1:27" x14ac:dyDescent="0.25">
      <c r="A3508" t="s">
        <v>149</v>
      </c>
      <c r="B3508" t="s">
        <v>186</v>
      </c>
      <c r="C3508" t="s">
        <v>1459</v>
      </c>
      <c r="D3508" t="s">
        <v>1387</v>
      </c>
      <c r="E3508" t="s">
        <v>1501</v>
      </c>
      <c r="F3508" t="s">
        <v>1293</v>
      </c>
      <c r="G3508" t="s">
        <v>524</v>
      </c>
      <c r="H3508" t="s">
        <v>1461</v>
      </c>
      <c r="I3508" t="s">
        <v>534</v>
      </c>
      <c r="J3508">
        <v>20200202</v>
      </c>
      <c r="L3508">
        <v>2.3640000820159899</v>
      </c>
      <c r="M3508">
        <v>7.2102003097534197</v>
      </c>
      <c r="N3508">
        <v>12.8247013092041</v>
      </c>
      <c r="O3508">
        <v>0.59100002050399802</v>
      </c>
      <c r="P3508">
        <v>0.41370001435279802</v>
      </c>
      <c r="Q3508">
        <v>0.41370001435279802</v>
      </c>
      <c r="R3508">
        <v>4114.442</v>
      </c>
      <c r="S3508">
        <v>7.6829999999999996E-2</v>
      </c>
      <c r="T3508">
        <v>7.6830010000000001E-3</v>
      </c>
      <c r="U3508">
        <v>0</v>
      </c>
      <c r="W3508" s="429">
        <f t="shared" si="75"/>
        <v>4114.442</v>
      </c>
      <c r="X3508" s="429">
        <f t="shared" si="75"/>
        <v>7.6829999999999996E-2</v>
      </c>
      <c r="Y3508" s="429">
        <f t="shared" si="75"/>
        <v>7.6830010000000001E-3</v>
      </c>
      <c r="Z3508" s="429">
        <f t="shared" si="75"/>
        <v>0</v>
      </c>
      <c r="AA3508" s="429" t="s">
        <v>1295</v>
      </c>
    </row>
    <row r="3509" spans="1:27" x14ac:dyDescent="0.25">
      <c r="A3509" t="s">
        <v>149</v>
      </c>
      <c r="B3509" t="s">
        <v>186</v>
      </c>
      <c r="C3509" t="s">
        <v>1459</v>
      </c>
      <c r="D3509" t="s">
        <v>1387</v>
      </c>
      <c r="E3509" t="s">
        <v>1501</v>
      </c>
      <c r="F3509" t="s">
        <v>1293</v>
      </c>
      <c r="G3509" t="s">
        <v>524</v>
      </c>
      <c r="H3509" t="s">
        <v>1461</v>
      </c>
      <c r="I3509" t="s">
        <v>534</v>
      </c>
      <c r="J3509">
        <v>31000228</v>
      </c>
      <c r="L3509">
        <v>0.41370001435279802</v>
      </c>
      <c r="M3509">
        <v>5.9100002050399801E-2</v>
      </c>
      <c r="N3509">
        <v>0.47280001640319802</v>
      </c>
      <c r="O3509">
        <v>0</v>
      </c>
      <c r="P3509">
        <v>0</v>
      </c>
      <c r="Q3509">
        <v>0</v>
      </c>
      <c r="R3509">
        <v>0</v>
      </c>
      <c r="S3509">
        <v>0</v>
      </c>
      <c r="T3509">
        <v>0</v>
      </c>
      <c r="U3509">
        <v>0</v>
      </c>
      <c r="W3509" s="429">
        <f t="shared" si="75"/>
        <v>0</v>
      </c>
      <c r="X3509" s="429">
        <f t="shared" si="75"/>
        <v>0</v>
      </c>
      <c r="Y3509" s="429">
        <f t="shared" si="75"/>
        <v>0</v>
      </c>
      <c r="Z3509" s="429">
        <f t="shared" si="75"/>
        <v>0</v>
      </c>
      <c r="AA3509" s="429" t="s">
        <v>1295</v>
      </c>
    </row>
    <row r="3510" spans="1:27" x14ac:dyDescent="0.25">
      <c r="A3510" t="s">
        <v>149</v>
      </c>
      <c r="B3510" t="s">
        <v>186</v>
      </c>
      <c r="C3510" t="s">
        <v>1459</v>
      </c>
      <c r="D3510" t="s">
        <v>1387</v>
      </c>
      <c r="E3510" t="s">
        <v>1501</v>
      </c>
      <c r="F3510" t="s">
        <v>1293</v>
      </c>
      <c r="G3510" t="s">
        <v>524</v>
      </c>
      <c r="H3510" t="s">
        <v>1461</v>
      </c>
      <c r="I3510" t="s">
        <v>534</v>
      </c>
      <c r="J3510">
        <v>31000228</v>
      </c>
      <c r="L3510">
        <v>5.9100002050399801E-2</v>
      </c>
      <c r="M3510">
        <v>0</v>
      </c>
      <c r="N3510">
        <v>5.9100002050399801E-2</v>
      </c>
      <c r="O3510">
        <v>0</v>
      </c>
      <c r="P3510">
        <v>0</v>
      </c>
      <c r="Q3510">
        <v>0</v>
      </c>
      <c r="R3510">
        <v>0</v>
      </c>
      <c r="S3510">
        <v>0</v>
      </c>
      <c r="T3510">
        <v>0</v>
      </c>
      <c r="U3510">
        <v>0</v>
      </c>
      <c r="W3510" s="429">
        <f t="shared" si="75"/>
        <v>0</v>
      </c>
      <c r="X3510" s="429">
        <f t="shared" si="75"/>
        <v>0</v>
      </c>
      <c r="Y3510" s="429">
        <f t="shared" si="75"/>
        <v>0</v>
      </c>
      <c r="Z3510" s="429">
        <f t="shared" si="75"/>
        <v>0</v>
      </c>
      <c r="AA3510" s="429" t="s">
        <v>1295</v>
      </c>
    </row>
    <row r="3511" spans="1:27" x14ac:dyDescent="0.25">
      <c r="A3511" t="s">
        <v>149</v>
      </c>
      <c r="B3511" t="s">
        <v>186</v>
      </c>
      <c r="C3511" t="s">
        <v>1459</v>
      </c>
      <c r="D3511" t="s">
        <v>1387</v>
      </c>
      <c r="E3511" t="s">
        <v>1501</v>
      </c>
      <c r="F3511" t="s">
        <v>1293</v>
      </c>
      <c r="G3511" t="s">
        <v>524</v>
      </c>
      <c r="H3511" t="s">
        <v>1461</v>
      </c>
      <c r="I3511" t="s">
        <v>534</v>
      </c>
      <c r="J3511">
        <v>40400311</v>
      </c>
      <c r="L3511">
        <v>0</v>
      </c>
      <c r="M3511">
        <v>7.2693004608154297</v>
      </c>
      <c r="N3511">
        <v>0</v>
      </c>
      <c r="O3511">
        <v>0</v>
      </c>
      <c r="P3511">
        <v>0</v>
      </c>
      <c r="Q3511">
        <v>0</v>
      </c>
      <c r="R3511">
        <v>5.91E-2</v>
      </c>
      <c r="S3511">
        <v>0.70920000000000005</v>
      </c>
      <c r="T3511">
        <v>0</v>
      </c>
      <c r="U3511">
        <v>0</v>
      </c>
      <c r="W3511" s="429">
        <f t="shared" si="75"/>
        <v>5.91E-2</v>
      </c>
      <c r="X3511" s="429">
        <f t="shared" si="75"/>
        <v>0.70920000000000005</v>
      </c>
      <c r="Y3511" s="429">
        <f t="shared" si="75"/>
        <v>0</v>
      </c>
      <c r="Z3511" s="429">
        <f t="shared" si="75"/>
        <v>0</v>
      </c>
      <c r="AA3511" s="429" t="s">
        <v>1295</v>
      </c>
    </row>
    <row r="3512" spans="1:27" x14ac:dyDescent="0.25">
      <c r="A3512" t="s">
        <v>149</v>
      </c>
      <c r="B3512" t="s">
        <v>186</v>
      </c>
      <c r="C3512" t="s">
        <v>1459</v>
      </c>
      <c r="D3512" t="s">
        <v>1387</v>
      </c>
      <c r="E3512" t="s">
        <v>1501</v>
      </c>
      <c r="F3512" t="s">
        <v>1293</v>
      </c>
      <c r="G3512" t="s">
        <v>524</v>
      </c>
      <c r="H3512" t="s">
        <v>1461</v>
      </c>
      <c r="I3512" t="s">
        <v>534</v>
      </c>
      <c r="J3512">
        <v>20200202</v>
      </c>
      <c r="L3512">
        <v>2.1867001056671098</v>
      </c>
      <c r="M3512">
        <v>4.4916000366210902</v>
      </c>
      <c r="N3512">
        <v>9.3378000259399396</v>
      </c>
      <c r="O3512">
        <v>0.35460001230239901</v>
      </c>
      <c r="P3512">
        <v>0</v>
      </c>
      <c r="Q3512">
        <v>0</v>
      </c>
      <c r="R3512">
        <v>2545.614</v>
      </c>
      <c r="S3512">
        <v>36.45288</v>
      </c>
      <c r="T3512">
        <v>4.7280009999999999E-3</v>
      </c>
      <c r="U3512">
        <v>0</v>
      </c>
      <c r="W3512" s="429">
        <f t="shared" si="75"/>
        <v>2545.614</v>
      </c>
      <c r="X3512" s="429">
        <f t="shared" si="75"/>
        <v>36.45288</v>
      </c>
      <c r="Y3512" s="429">
        <f t="shared" si="75"/>
        <v>4.7280009999999999E-3</v>
      </c>
      <c r="Z3512" s="429">
        <f t="shared" si="75"/>
        <v>0</v>
      </c>
      <c r="AA3512" s="429" t="s">
        <v>1295</v>
      </c>
    </row>
    <row r="3513" spans="1:27" x14ac:dyDescent="0.25">
      <c r="A3513" t="s">
        <v>149</v>
      </c>
      <c r="B3513" t="s">
        <v>186</v>
      </c>
      <c r="C3513" t="s">
        <v>1459</v>
      </c>
      <c r="D3513" t="s">
        <v>1387</v>
      </c>
      <c r="E3513" t="s">
        <v>1501</v>
      </c>
      <c r="F3513" t="s">
        <v>1293</v>
      </c>
      <c r="G3513" t="s">
        <v>524</v>
      </c>
      <c r="H3513" t="s">
        <v>1462</v>
      </c>
      <c r="I3513" t="s">
        <v>1463</v>
      </c>
      <c r="J3513">
        <v>20200201</v>
      </c>
      <c r="L3513">
        <v>1.4184000492095901</v>
      </c>
      <c r="M3513">
        <v>0.29550001025199901</v>
      </c>
      <c r="N3513">
        <v>0.47280001640319802</v>
      </c>
      <c r="O3513">
        <v>0</v>
      </c>
      <c r="P3513">
        <v>5.9100002050399801E-2</v>
      </c>
      <c r="Q3513">
        <v>5.9100002050399801E-2</v>
      </c>
      <c r="R3513">
        <v>844.8877</v>
      </c>
      <c r="S3513">
        <v>1.7729999999999999E-2</v>
      </c>
      <c r="T3513">
        <v>1.7730000000000001E-3</v>
      </c>
      <c r="U3513">
        <v>0</v>
      </c>
      <c r="W3513" s="429">
        <f t="shared" si="75"/>
        <v>844.8877</v>
      </c>
      <c r="X3513" s="429">
        <f t="shared" si="75"/>
        <v>1.7729999999999999E-2</v>
      </c>
      <c r="Y3513" s="429">
        <f t="shared" si="75"/>
        <v>1.7730000000000001E-3</v>
      </c>
      <c r="Z3513" s="429">
        <f t="shared" si="75"/>
        <v>0</v>
      </c>
      <c r="AA3513" s="429" t="s">
        <v>1295</v>
      </c>
    </row>
    <row r="3514" spans="1:27" x14ac:dyDescent="0.25">
      <c r="A3514" t="s">
        <v>149</v>
      </c>
      <c r="B3514" t="s">
        <v>186</v>
      </c>
      <c r="C3514" t="s">
        <v>1459</v>
      </c>
      <c r="D3514" t="s">
        <v>1387</v>
      </c>
      <c r="E3514" t="s">
        <v>1501</v>
      </c>
      <c r="F3514" t="s">
        <v>1293</v>
      </c>
      <c r="G3514" t="s">
        <v>524</v>
      </c>
      <c r="H3514" t="s">
        <v>1464</v>
      </c>
      <c r="I3514" t="s">
        <v>186</v>
      </c>
      <c r="J3514">
        <v>20200252</v>
      </c>
      <c r="L3514">
        <v>13.65</v>
      </c>
      <c r="M3514">
        <v>0.52500000000000002</v>
      </c>
      <c r="N3514">
        <v>1.7849999999999999</v>
      </c>
      <c r="O3514">
        <v>0</v>
      </c>
      <c r="P3514">
        <v>0.21</v>
      </c>
      <c r="Q3514">
        <v>0.24885000362992199</v>
      </c>
      <c r="R3514">
        <v>0</v>
      </c>
      <c r="S3514">
        <v>0</v>
      </c>
      <c r="T3514">
        <v>0</v>
      </c>
      <c r="U3514">
        <v>0</v>
      </c>
      <c r="W3514" s="429">
        <f t="shared" si="75"/>
        <v>0</v>
      </c>
      <c r="X3514" s="429">
        <f t="shared" si="75"/>
        <v>0</v>
      </c>
      <c r="Y3514" s="429">
        <f t="shared" si="75"/>
        <v>0</v>
      </c>
      <c r="Z3514" s="429">
        <f t="shared" si="75"/>
        <v>0</v>
      </c>
      <c r="AA3514" s="429" t="s">
        <v>1295</v>
      </c>
    </row>
    <row r="3515" spans="1:27" x14ac:dyDescent="0.25">
      <c r="A3515" t="s">
        <v>149</v>
      </c>
      <c r="B3515" t="s">
        <v>186</v>
      </c>
      <c r="C3515" t="s">
        <v>1459</v>
      </c>
      <c r="D3515" t="s">
        <v>1387</v>
      </c>
      <c r="E3515" t="s">
        <v>1501</v>
      </c>
      <c r="F3515" t="s">
        <v>1293</v>
      </c>
      <c r="G3515" t="s">
        <v>524</v>
      </c>
      <c r="H3515" t="s">
        <v>1464</v>
      </c>
      <c r="I3515" t="s">
        <v>186</v>
      </c>
      <c r="J3515">
        <v>20200201</v>
      </c>
      <c r="L3515">
        <v>5</v>
      </c>
      <c r="M3515">
        <v>0.3</v>
      </c>
      <c r="N3515">
        <v>7.5</v>
      </c>
      <c r="O3515">
        <v>0.1</v>
      </c>
      <c r="P3515">
        <v>0.1</v>
      </c>
      <c r="Q3515">
        <v>0.10000000149011599</v>
      </c>
      <c r="R3515">
        <v>0</v>
      </c>
      <c r="S3515">
        <v>0</v>
      </c>
      <c r="T3515">
        <v>0</v>
      </c>
      <c r="U3515">
        <v>0</v>
      </c>
      <c r="W3515" s="429">
        <f t="shared" si="75"/>
        <v>0</v>
      </c>
      <c r="X3515" s="429">
        <f t="shared" si="75"/>
        <v>0</v>
      </c>
      <c r="Y3515" s="429">
        <f t="shared" si="75"/>
        <v>0</v>
      </c>
      <c r="Z3515" s="429">
        <f t="shared" si="75"/>
        <v>0</v>
      </c>
      <c r="AA3515" s="429" t="s">
        <v>1295</v>
      </c>
    </row>
    <row r="3516" spans="1:27" x14ac:dyDescent="0.25">
      <c r="A3516" t="s">
        <v>149</v>
      </c>
      <c r="B3516" t="s">
        <v>186</v>
      </c>
      <c r="C3516" t="s">
        <v>1459</v>
      </c>
      <c r="D3516" t="s">
        <v>1387</v>
      </c>
      <c r="E3516" t="s">
        <v>1501</v>
      </c>
      <c r="F3516" t="s">
        <v>1293</v>
      </c>
      <c r="G3516" t="s">
        <v>524</v>
      </c>
      <c r="H3516" t="s">
        <v>1464</v>
      </c>
      <c r="I3516" t="s">
        <v>186</v>
      </c>
      <c r="J3516">
        <v>31000228</v>
      </c>
      <c r="L3516">
        <v>1.6548000574111901</v>
      </c>
      <c r="M3516">
        <v>5.9100002050399801E-2</v>
      </c>
      <c r="N3516">
        <v>0.23640000820159901</v>
      </c>
      <c r="O3516">
        <v>0.1182000041008</v>
      </c>
      <c r="P3516">
        <v>5.9100002050399801E-2</v>
      </c>
      <c r="Q3516">
        <v>5.9100002050399801E-2</v>
      </c>
      <c r="R3516">
        <v>0</v>
      </c>
      <c r="S3516">
        <v>0</v>
      </c>
      <c r="T3516">
        <v>0</v>
      </c>
      <c r="U3516">
        <v>0</v>
      </c>
      <c r="W3516" s="429">
        <f t="shared" ref="W3516:Z3579" si="76">IFERROR(R3516*1,0)</f>
        <v>0</v>
      </c>
      <c r="X3516" s="429">
        <f t="shared" si="76"/>
        <v>0</v>
      </c>
      <c r="Y3516" s="429">
        <f t="shared" si="76"/>
        <v>0</v>
      </c>
      <c r="Z3516" s="429">
        <f t="shared" si="76"/>
        <v>0</v>
      </c>
      <c r="AA3516" s="429" t="s">
        <v>1295</v>
      </c>
    </row>
    <row r="3517" spans="1:27" x14ac:dyDescent="0.25">
      <c r="A3517" t="s">
        <v>149</v>
      </c>
      <c r="B3517" t="s">
        <v>186</v>
      </c>
      <c r="C3517" t="s">
        <v>1459</v>
      </c>
      <c r="D3517" t="s">
        <v>1387</v>
      </c>
      <c r="E3517" t="s">
        <v>1501</v>
      </c>
      <c r="F3517" t="s">
        <v>1293</v>
      </c>
      <c r="G3517" t="s">
        <v>524</v>
      </c>
      <c r="H3517" t="s">
        <v>1464</v>
      </c>
      <c r="I3517" t="s">
        <v>186</v>
      </c>
      <c r="J3517">
        <v>20200256</v>
      </c>
      <c r="L3517">
        <v>8.6877002716064506</v>
      </c>
      <c r="M3517">
        <v>2.6595001220703098</v>
      </c>
      <c r="N3517">
        <v>9.2196006774902308</v>
      </c>
      <c r="O3517">
        <v>0.53189998865127597</v>
      </c>
      <c r="P3517">
        <v>0.23640000820159901</v>
      </c>
      <c r="Q3517">
        <v>0.23640000820159901</v>
      </c>
      <c r="R3517">
        <v>0</v>
      </c>
      <c r="S3517">
        <v>0</v>
      </c>
      <c r="T3517">
        <v>0</v>
      </c>
      <c r="U3517">
        <v>0</v>
      </c>
      <c r="W3517" s="429">
        <f t="shared" si="76"/>
        <v>0</v>
      </c>
      <c r="X3517" s="429">
        <f t="shared" si="76"/>
        <v>0</v>
      </c>
      <c r="Y3517" s="429">
        <f t="shared" si="76"/>
        <v>0</v>
      </c>
      <c r="Z3517" s="429">
        <f t="shared" si="76"/>
        <v>0</v>
      </c>
      <c r="AA3517" s="429" t="s">
        <v>1295</v>
      </c>
    </row>
    <row r="3518" spans="1:27" x14ac:dyDescent="0.25">
      <c r="A3518" t="s">
        <v>149</v>
      </c>
      <c r="B3518" t="s">
        <v>186</v>
      </c>
      <c r="C3518" t="s">
        <v>1459</v>
      </c>
      <c r="D3518" t="s">
        <v>1387</v>
      </c>
      <c r="E3518" t="s">
        <v>1501</v>
      </c>
      <c r="F3518" t="s">
        <v>1293</v>
      </c>
      <c r="G3518" t="s">
        <v>524</v>
      </c>
      <c r="H3518" t="s">
        <v>1464</v>
      </c>
      <c r="I3518" t="s">
        <v>186</v>
      </c>
      <c r="J3518">
        <v>20200201</v>
      </c>
      <c r="L3518">
        <v>12.8800001144409</v>
      </c>
      <c r="M3518">
        <v>0.37999999523162797</v>
      </c>
      <c r="N3518">
        <v>2.7000000476837198</v>
      </c>
      <c r="O3518">
        <v>0.479999989271164</v>
      </c>
      <c r="P3518">
        <v>0.93000000715255704</v>
      </c>
      <c r="Q3518">
        <v>0.93000000715255704</v>
      </c>
      <c r="R3518">
        <v>0</v>
      </c>
      <c r="S3518">
        <v>0</v>
      </c>
      <c r="T3518">
        <v>0</v>
      </c>
      <c r="U3518">
        <v>0</v>
      </c>
      <c r="W3518" s="429">
        <f t="shared" si="76"/>
        <v>0</v>
      </c>
      <c r="X3518" s="429">
        <f t="shared" si="76"/>
        <v>0</v>
      </c>
      <c r="Y3518" s="429">
        <f t="shared" si="76"/>
        <v>0</v>
      </c>
      <c r="Z3518" s="429">
        <f t="shared" si="76"/>
        <v>0</v>
      </c>
      <c r="AA3518" s="429" t="s">
        <v>1295</v>
      </c>
    </row>
    <row r="3519" spans="1:27" x14ac:dyDescent="0.25">
      <c r="A3519" t="s">
        <v>149</v>
      </c>
      <c r="B3519" t="s">
        <v>186</v>
      </c>
      <c r="C3519" t="s">
        <v>1459</v>
      </c>
      <c r="D3519" t="s">
        <v>1387</v>
      </c>
      <c r="E3519" t="s">
        <v>1501</v>
      </c>
      <c r="F3519" t="s">
        <v>1293</v>
      </c>
      <c r="G3519" t="s">
        <v>524</v>
      </c>
      <c r="H3519" t="s">
        <v>1464</v>
      </c>
      <c r="I3519" t="s">
        <v>186</v>
      </c>
      <c r="J3519">
        <v>31000228</v>
      </c>
      <c r="L3519">
        <v>5.9100002050399801E-2</v>
      </c>
      <c r="M3519">
        <v>0</v>
      </c>
      <c r="N3519">
        <v>0</v>
      </c>
      <c r="O3519">
        <v>0</v>
      </c>
      <c r="P3519">
        <v>0</v>
      </c>
      <c r="Q3519">
        <v>0</v>
      </c>
      <c r="R3519">
        <v>37.256639999999997</v>
      </c>
      <c r="S3519">
        <v>0</v>
      </c>
      <c r="T3519">
        <v>0</v>
      </c>
      <c r="U3519">
        <v>0</v>
      </c>
      <c r="W3519" s="429">
        <f t="shared" si="76"/>
        <v>37.256639999999997</v>
      </c>
      <c r="X3519" s="429">
        <f t="shared" si="76"/>
        <v>0</v>
      </c>
      <c r="Y3519" s="429">
        <f t="shared" si="76"/>
        <v>0</v>
      </c>
      <c r="Z3519" s="429">
        <f t="shared" si="76"/>
        <v>0</v>
      </c>
      <c r="AA3519" s="429" t="s">
        <v>1295</v>
      </c>
    </row>
    <row r="3520" spans="1:27" x14ac:dyDescent="0.25">
      <c r="A3520" t="s">
        <v>149</v>
      </c>
      <c r="B3520" t="s">
        <v>186</v>
      </c>
      <c r="C3520" t="s">
        <v>1459</v>
      </c>
      <c r="D3520" t="s">
        <v>1387</v>
      </c>
      <c r="E3520" t="s">
        <v>1501</v>
      </c>
      <c r="F3520" t="s">
        <v>1293</v>
      </c>
      <c r="G3520" t="s">
        <v>524</v>
      </c>
      <c r="H3520" t="s">
        <v>1464</v>
      </c>
      <c r="I3520" t="s">
        <v>186</v>
      </c>
      <c r="J3520">
        <v>30688801</v>
      </c>
      <c r="L3520">
        <v>0</v>
      </c>
      <c r="M3520">
        <v>12.7333335876465</v>
      </c>
      <c r="N3520">
        <v>0</v>
      </c>
      <c r="O3520">
        <v>0</v>
      </c>
      <c r="P3520">
        <v>0</v>
      </c>
      <c r="Q3520">
        <v>0</v>
      </c>
      <c r="R3520">
        <v>0</v>
      </c>
      <c r="S3520">
        <v>0</v>
      </c>
      <c r="T3520">
        <v>0</v>
      </c>
      <c r="U3520">
        <v>0</v>
      </c>
      <c r="W3520" s="429">
        <f t="shared" si="76"/>
        <v>0</v>
      </c>
      <c r="X3520" s="429">
        <f t="shared" si="76"/>
        <v>0</v>
      </c>
      <c r="Y3520" s="429">
        <f t="shared" si="76"/>
        <v>0</v>
      </c>
      <c r="Z3520" s="429">
        <f t="shared" si="76"/>
        <v>0</v>
      </c>
      <c r="AA3520" s="429" t="s">
        <v>1295</v>
      </c>
    </row>
    <row r="3521" spans="1:27" x14ac:dyDescent="0.25">
      <c r="A3521" t="s">
        <v>149</v>
      </c>
      <c r="B3521" t="s">
        <v>186</v>
      </c>
      <c r="C3521" t="s">
        <v>1459</v>
      </c>
      <c r="D3521" t="s">
        <v>1387</v>
      </c>
      <c r="E3521" t="s">
        <v>1501</v>
      </c>
      <c r="F3521" t="s">
        <v>1293</v>
      </c>
      <c r="G3521" t="s">
        <v>524</v>
      </c>
      <c r="H3521" t="s">
        <v>1464</v>
      </c>
      <c r="I3521" t="s">
        <v>186</v>
      </c>
      <c r="J3521">
        <v>31000228</v>
      </c>
      <c r="L3521">
        <v>0.1182000041008</v>
      </c>
      <c r="M3521">
        <v>0</v>
      </c>
      <c r="N3521">
        <v>0.1182000041008</v>
      </c>
      <c r="O3521">
        <v>0</v>
      </c>
      <c r="P3521">
        <v>5.9100002050399801E-2</v>
      </c>
      <c r="Q3521">
        <v>5.9100002050399801E-2</v>
      </c>
      <c r="R3521">
        <v>0</v>
      </c>
      <c r="S3521">
        <v>0</v>
      </c>
      <c r="T3521">
        <v>0</v>
      </c>
      <c r="U3521">
        <v>0</v>
      </c>
      <c r="W3521" s="429">
        <f t="shared" si="76"/>
        <v>0</v>
      </c>
      <c r="X3521" s="429">
        <f t="shared" si="76"/>
        <v>0</v>
      </c>
      <c r="Y3521" s="429">
        <f t="shared" si="76"/>
        <v>0</v>
      </c>
      <c r="Z3521" s="429">
        <f t="shared" si="76"/>
        <v>0</v>
      </c>
      <c r="AA3521" s="429" t="s">
        <v>1295</v>
      </c>
    </row>
    <row r="3522" spans="1:27" x14ac:dyDescent="0.25">
      <c r="A3522" t="s">
        <v>149</v>
      </c>
      <c r="B3522" t="s">
        <v>186</v>
      </c>
      <c r="C3522" t="s">
        <v>1459</v>
      </c>
      <c r="D3522" t="s">
        <v>1387</v>
      </c>
      <c r="E3522" t="s">
        <v>1501</v>
      </c>
      <c r="F3522" t="s">
        <v>1293</v>
      </c>
      <c r="G3522" t="s">
        <v>524</v>
      </c>
      <c r="H3522" t="s">
        <v>1464</v>
      </c>
      <c r="I3522" t="s">
        <v>186</v>
      </c>
      <c r="J3522">
        <v>20200202</v>
      </c>
      <c r="L3522">
        <v>0</v>
      </c>
      <c r="M3522">
        <v>0</v>
      </c>
      <c r="N3522">
        <v>5.9100002050399801E-2</v>
      </c>
      <c r="O3522">
        <v>0</v>
      </c>
      <c r="P3522">
        <v>0</v>
      </c>
      <c r="Q3522">
        <v>0</v>
      </c>
      <c r="R3522">
        <v>5.7327000000000004</v>
      </c>
      <c r="S3522">
        <v>0</v>
      </c>
      <c r="T3522">
        <v>0</v>
      </c>
      <c r="U3522">
        <v>0</v>
      </c>
      <c r="W3522" s="429">
        <f t="shared" si="76"/>
        <v>5.7327000000000004</v>
      </c>
      <c r="X3522" s="429">
        <f t="shared" si="76"/>
        <v>0</v>
      </c>
      <c r="Y3522" s="429">
        <f t="shared" si="76"/>
        <v>0</v>
      </c>
      <c r="Z3522" s="429">
        <f t="shared" si="76"/>
        <v>0</v>
      </c>
      <c r="AA3522" s="429" t="s">
        <v>1295</v>
      </c>
    </row>
    <row r="3523" spans="1:27" x14ac:dyDescent="0.25">
      <c r="A3523" t="s">
        <v>149</v>
      </c>
      <c r="B3523" t="s">
        <v>186</v>
      </c>
      <c r="C3523" t="s">
        <v>1459</v>
      </c>
      <c r="D3523" t="s">
        <v>1387</v>
      </c>
      <c r="E3523" t="s">
        <v>1501</v>
      </c>
      <c r="F3523" t="s">
        <v>1293</v>
      </c>
      <c r="G3523" t="s">
        <v>524</v>
      </c>
      <c r="H3523" t="s">
        <v>1464</v>
      </c>
      <c r="I3523" t="s">
        <v>186</v>
      </c>
      <c r="J3523">
        <v>40400311</v>
      </c>
      <c r="L3523">
        <v>0</v>
      </c>
      <c r="M3523">
        <v>0.1</v>
      </c>
      <c r="N3523">
        <v>0</v>
      </c>
      <c r="O3523">
        <v>0</v>
      </c>
      <c r="P3523">
        <v>0</v>
      </c>
      <c r="Q3523">
        <v>0</v>
      </c>
      <c r="R3523">
        <v>0</v>
      </c>
      <c r="S3523">
        <v>0</v>
      </c>
      <c r="T3523">
        <v>0</v>
      </c>
      <c r="U3523">
        <v>0</v>
      </c>
      <c r="W3523" s="429">
        <f t="shared" si="76"/>
        <v>0</v>
      </c>
      <c r="X3523" s="429">
        <f t="shared" si="76"/>
        <v>0</v>
      </c>
      <c r="Y3523" s="429">
        <f t="shared" si="76"/>
        <v>0</v>
      </c>
      <c r="Z3523" s="429">
        <f t="shared" si="76"/>
        <v>0</v>
      </c>
      <c r="AA3523" s="429" t="s">
        <v>1295</v>
      </c>
    </row>
    <row r="3524" spans="1:27" x14ac:dyDescent="0.25">
      <c r="A3524" t="s">
        <v>149</v>
      </c>
      <c r="B3524" t="s">
        <v>1246</v>
      </c>
      <c r="C3524" t="s">
        <v>1324</v>
      </c>
      <c r="D3524" t="s">
        <v>1387</v>
      </c>
      <c r="E3524" t="s">
        <v>1501</v>
      </c>
      <c r="F3524" t="s">
        <v>1293</v>
      </c>
      <c r="G3524" t="s">
        <v>524</v>
      </c>
      <c r="H3524" t="s">
        <v>1557</v>
      </c>
      <c r="I3524" t="s">
        <v>552</v>
      </c>
      <c r="J3524">
        <v>20200254</v>
      </c>
      <c r="L3524">
        <v>28.1159992218018</v>
      </c>
      <c r="M3524">
        <v>10.7777996063232</v>
      </c>
      <c r="N3524">
        <v>7.9661998748779297</v>
      </c>
      <c r="O3524">
        <v>1.40579998493195</v>
      </c>
      <c r="P3524">
        <v>0.93720000982284501</v>
      </c>
      <c r="Q3524">
        <v>0.93720000982284501</v>
      </c>
      <c r="R3524">
        <v>10779.44</v>
      </c>
      <c r="S3524">
        <v>5.1546000000000003</v>
      </c>
      <c r="T3524">
        <v>6.0918000000000001</v>
      </c>
      <c r="U3524">
        <v>0</v>
      </c>
      <c r="W3524" s="429">
        <f t="shared" si="76"/>
        <v>10779.44</v>
      </c>
      <c r="X3524" s="429">
        <f t="shared" si="76"/>
        <v>5.1546000000000003</v>
      </c>
      <c r="Y3524" s="429">
        <f t="shared" si="76"/>
        <v>6.0918000000000001</v>
      </c>
      <c r="Z3524" s="429">
        <f t="shared" si="76"/>
        <v>0</v>
      </c>
      <c r="AA3524" s="429" t="s">
        <v>1295</v>
      </c>
    </row>
    <row r="3525" spans="1:27" x14ac:dyDescent="0.25">
      <c r="A3525" t="s">
        <v>149</v>
      </c>
      <c r="B3525" t="s">
        <v>1246</v>
      </c>
      <c r="C3525" t="s">
        <v>1324</v>
      </c>
      <c r="D3525" t="s">
        <v>1387</v>
      </c>
      <c r="E3525" t="s">
        <v>1501</v>
      </c>
      <c r="F3525" t="s">
        <v>1293</v>
      </c>
      <c r="G3525" t="s">
        <v>524</v>
      </c>
      <c r="H3525" t="s">
        <v>1558</v>
      </c>
      <c r="I3525" t="s">
        <v>563</v>
      </c>
      <c r="J3525">
        <v>20200254</v>
      </c>
      <c r="L3525">
        <v>10.6333332061768</v>
      </c>
      <c r="M3525">
        <v>6.3666667938232404</v>
      </c>
      <c r="N3525">
        <v>4.2333331108093297</v>
      </c>
      <c r="O3525">
        <v>0.90000003576278698</v>
      </c>
      <c r="P3525">
        <v>0.60000002384185802</v>
      </c>
      <c r="Q3525">
        <v>0.60000002384185802</v>
      </c>
      <c r="R3525">
        <v>0</v>
      </c>
      <c r="S3525">
        <v>0</v>
      </c>
      <c r="T3525">
        <v>0</v>
      </c>
      <c r="U3525">
        <v>0</v>
      </c>
      <c r="W3525" s="429">
        <f t="shared" si="76"/>
        <v>0</v>
      </c>
      <c r="X3525" s="429">
        <f t="shared" si="76"/>
        <v>0</v>
      </c>
      <c r="Y3525" s="429">
        <f t="shared" si="76"/>
        <v>0</v>
      </c>
      <c r="Z3525" s="429">
        <f t="shared" si="76"/>
        <v>0</v>
      </c>
      <c r="AA3525" s="429" t="s">
        <v>1295</v>
      </c>
    </row>
    <row r="3526" spans="1:27" x14ac:dyDescent="0.25">
      <c r="A3526" t="s">
        <v>149</v>
      </c>
      <c r="B3526" t="s">
        <v>1246</v>
      </c>
      <c r="C3526" t="s">
        <v>1324</v>
      </c>
      <c r="D3526" t="s">
        <v>1387</v>
      </c>
      <c r="E3526" t="s">
        <v>1501</v>
      </c>
      <c r="F3526" t="s">
        <v>1293</v>
      </c>
      <c r="G3526" t="s">
        <v>524</v>
      </c>
      <c r="H3526" t="s">
        <v>1558</v>
      </c>
      <c r="I3526" t="s">
        <v>563</v>
      </c>
      <c r="J3526">
        <v>31000227</v>
      </c>
      <c r="L3526">
        <v>0</v>
      </c>
      <c r="M3526">
        <v>0</v>
      </c>
      <c r="N3526">
        <v>0</v>
      </c>
      <c r="O3526">
        <v>0</v>
      </c>
      <c r="P3526">
        <v>0</v>
      </c>
      <c r="Q3526">
        <v>0</v>
      </c>
      <c r="R3526">
        <v>0</v>
      </c>
      <c r="S3526">
        <v>0</v>
      </c>
      <c r="T3526">
        <v>0</v>
      </c>
      <c r="U3526">
        <v>0</v>
      </c>
      <c r="W3526" s="429">
        <f t="shared" si="76"/>
        <v>0</v>
      </c>
      <c r="X3526" s="429">
        <f t="shared" si="76"/>
        <v>0</v>
      </c>
      <c r="Y3526" s="429">
        <f t="shared" si="76"/>
        <v>0</v>
      </c>
      <c r="Z3526" s="429">
        <f t="shared" si="76"/>
        <v>0</v>
      </c>
      <c r="AA3526" s="429" t="s">
        <v>1295</v>
      </c>
    </row>
    <row r="3527" spans="1:27" x14ac:dyDescent="0.25">
      <c r="A3527" t="s">
        <v>149</v>
      </c>
      <c r="B3527" t="s">
        <v>186</v>
      </c>
      <c r="C3527" t="s">
        <v>1459</v>
      </c>
      <c r="D3527" t="s">
        <v>1387</v>
      </c>
      <c r="E3527" t="s">
        <v>1501</v>
      </c>
      <c r="F3527" t="s">
        <v>1293</v>
      </c>
      <c r="G3527" t="s">
        <v>524</v>
      </c>
      <c r="H3527" t="s">
        <v>1464</v>
      </c>
      <c r="I3527" t="s">
        <v>186</v>
      </c>
      <c r="J3527">
        <v>31000107</v>
      </c>
      <c r="L3527">
        <v>0.115000002086163</v>
      </c>
      <c r="M3527">
        <v>4.9999998882412902E-3</v>
      </c>
      <c r="N3527">
        <v>9.4999998807907104E-2</v>
      </c>
      <c r="O3527">
        <v>4.9999998882412902E-3</v>
      </c>
      <c r="P3527">
        <v>9.9999997764825804E-3</v>
      </c>
      <c r="Q3527">
        <v>9.9999997764825804E-3</v>
      </c>
      <c r="R3527">
        <v>162.68</v>
      </c>
      <c r="S3527">
        <v>5.0000000000000001E-3</v>
      </c>
      <c r="T3527">
        <v>0</v>
      </c>
      <c r="U3527">
        <v>0</v>
      </c>
      <c r="W3527" s="429">
        <f t="shared" si="76"/>
        <v>162.68</v>
      </c>
      <c r="X3527" s="429">
        <f t="shared" si="76"/>
        <v>5.0000000000000001E-3</v>
      </c>
      <c r="Y3527" s="429">
        <f t="shared" si="76"/>
        <v>0</v>
      </c>
      <c r="Z3527" s="429">
        <f t="shared" si="76"/>
        <v>0</v>
      </c>
      <c r="AA3527" s="429" t="s">
        <v>1295</v>
      </c>
    </row>
    <row r="3528" spans="1:27" x14ac:dyDescent="0.25">
      <c r="A3528" t="s">
        <v>149</v>
      </c>
      <c r="B3528" t="s">
        <v>1246</v>
      </c>
      <c r="C3528" t="s">
        <v>1324</v>
      </c>
      <c r="D3528" t="s">
        <v>1387</v>
      </c>
      <c r="E3528" t="s">
        <v>1501</v>
      </c>
      <c r="F3528" t="s">
        <v>1293</v>
      </c>
      <c r="G3528" t="s">
        <v>524</v>
      </c>
      <c r="H3528" t="s">
        <v>1557</v>
      </c>
      <c r="I3528" t="s">
        <v>552</v>
      </c>
      <c r="J3528">
        <v>20200254</v>
      </c>
      <c r="L3528">
        <v>14.5</v>
      </c>
      <c r="M3528">
        <v>18.399999999999999</v>
      </c>
      <c r="N3528">
        <v>22.2</v>
      </c>
      <c r="O3528">
        <v>2.2999999999999998</v>
      </c>
      <c r="P3528">
        <v>1.7</v>
      </c>
      <c r="Q3528">
        <v>1.7</v>
      </c>
      <c r="R3528">
        <v>0</v>
      </c>
      <c r="S3528">
        <v>0</v>
      </c>
      <c r="T3528">
        <v>0</v>
      </c>
      <c r="U3528">
        <v>0</v>
      </c>
      <c r="W3528" s="429">
        <f t="shared" si="76"/>
        <v>0</v>
      </c>
      <c r="X3528" s="429">
        <f t="shared" si="76"/>
        <v>0</v>
      </c>
      <c r="Y3528" s="429">
        <f t="shared" si="76"/>
        <v>0</v>
      </c>
      <c r="Z3528" s="429">
        <f t="shared" si="76"/>
        <v>0</v>
      </c>
      <c r="AA3528" s="429" t="s">
        <v>1295</v>
      </c>
    </row>
    <row r="3529" spans="1:27" x14ac:dyDescent="0.25">
      <c r="A3529" t="s">
        <v>149</v>
      </c>
      <c r="B3529" t="s">
        <v>1246</v>
      </c>
      <c r="C3529" t="s">
        <v>1324</v>
      </c>
      <c r="D3529" t="s">
        <v>1387</v>
      </c>
      <c r="E3529" t="s">
        <v>1501</v>
      </c>
      <c r="F3529" t="s">
        <v>1293</v>
      </c>
      <c r="G3529" t="s">
        <v>524</v>
      </c>
      <c r="H3529" t="s">
        <v>1557</v>
      </c>
      <c r="I3529" t="s">
        <v>552</v>
      </c>
      <c r="J3529">
        <v>31000404</v>
      </c>
      <c r="L3529">
        <v>0.48</v>
      </c>
      <c r="M3529">
        <v>0.03</v>
      </c>
      <c r="N3529">
        <v>0.4</v>
      </c>
      <c r="O3529">
        <v>0.05</v>
      </c>
      <c r="P3529">
        <v>0</v>
      </c>
      <c r="Q3529">
        <v>0</v>
      </c>
      <c r="R3529">
        <v>0</v>
      </c>
      <c r="S3529">
        <v>0</v>
      </c>
      <c r="T3529">
        <v>0</v>
      </c>
      <c r="U3529">
        <v>0</v>
      </c>
      <c r="W3529" s="429">
        <f t="shared" si="76"/>
        <v>0</v>
      </c>
      <c r="X3529" s="429">
        <f t="shared" si="76"/>
        <v>0</v>
      </c>
      <c r="Y3529" s="429">
        <f t="shared" si="76"/>
        <v>0</v>
      </c>
      <c r="Z3529" s="429">
        <f t="shared" si="76"/>
        <v>0</v>
      </c>
      <c r="AA3529" s="429" t="s">
        <v>1295</v>
      </c>
    </row>
    <row r="3530" spans="1:27" x14ac:dyDescent="0.25">
      <c r="A3530" t="s">
        <v>149</v>
      </c>
      <c r="B3530" t="s">
        <v>1246</v>
      </c>
      <c r="C3530" t="s">
        <v>1324</v>
      </c>
      <c r="D3530" t="s">
        <v>1387</v>
      </c>
      <c r="E3530" t="s">
        <v>1501</v>
      </c>
      <c r="F3530" t="s">
        <v>1293</v>
      </c>
      <c r="G3530" t="s">
        <v>524</v>
      </c>
      <c r="H3530" t="s">
        <v>1557</v>
      </c>
      <c r="I3530" t="s">
        <v>552</v>
      </c>
      <c r="J3530">
        <v>20200254</v>
      </c>
      <c r="L3530">
        <v>14.5</v>
      </c>
      <c r="M3530">
        <v>18.399999999999999</v>
      </c>
      <c r="N3530">
        <v>22.2</v>
      </c>
      <c r="O3530">
        <v>2.2999999999999998</v>
      </c>
      <c r="P3530">
        <v>1.7</v>
      </c>
      <c r="Q3530">
        <v>3.4</v>
      </c>
      <c r="R3530">
        <v>0</v>
      </c>
      <c r="S3530">
        <v>0</v>
      </c>
      <c r="T3530">
        <v>0</v>
      </c>
      <c r="U3530">
        <v>0</v>
      </c>
      <c r="W3530" s="429">
        <f t="shared" si="76"/>
        <v>0</v>
      </c>
      <c r="X3530" s="429">
        <f t="shared" si="76"/>
        <v>0</v>
      </c>
      <c r="Y3530" s="429">
        <f t="shared" si="76"/>
        <v>0</v>
      </c>
      <c r="Z3530" s="429">
        <f t="shared" si="76"/>
        <v>0</v>
      </c>
      <c r="AA3530" s="429" t="s">
        <v>1295</v>
      </c>
    </row>
    <row r="3531" spans="1:27" x14ac:dyDescent="0.25">
      <c r="A3531" t="s">
        <v>149</v>
      </c>
      <c r="B3531" t="s">
        <v>1246</v>
      </c>
      <c r="C3531" t="s">
        <v>1324</v>
      </c>
      <c r="D3531" t="s">
        <v>1387</v>
      </c>
      <c r="E3531" t="s">
        <v>1501</v>
      </c>
      <c r="F3531" t="s">
        <v>1293</v>
      </c>
      <c r="G3531" t="s">
        <v>524</v>
      </c>
      <c r="H3531" t="s">
        <v>1557</v>
      </c>
      <c r="I3531" t="s">
        <v>552</v>
      </c>
      <c r="J3531">
        <v>31000205</v>
      </c>
      <c r="L3531">
        <v>0.75</v>
      </c>
      <c r="M3531">
        <v>0.34</v>
      </c>
      <c r="N3531">
        <v>1.5</v>
      </c>
      <c r="O3531">
        <v>0</v>
      </c>
      <c r="P3531">
        <v>0.04</v>
      </c>
      <c r="Q3531">
        <v>0.04</v>
      </c>
      <c r="R3531">
        <v>0</v>
      </c>
      <c r="S3531">
        <v>0</v>
      </c>
      <c r="T3531">
        <v>0</v>
      </c>
      <c r="U3531">
        <v>0</v>
      </c>
      <c r="W3531" s="429">
        <f t="shared" si="76"/>
        <v>0</v>
      </c>
      <c r="X3531" s="429">
        <f t="shared" si="76"/>
        <v>0</v>
      </c>
      <c r="Y3531" s="429">
        <f t="shared" si="76"/>
        <v>0</v>
      </c>
      <c r="Z3531" s="429">
        <f t="shared" si="76"/>
        <v>0</v>
      </c>
      <c r="AA3531" s="429" t="s">
        <v>1295</v>
      </c>
    </row>
    <row r="3532" spans="1:27" x14ac:dyDescent="0.25">
      <c r="A3532" t="s">
        <v>149</v>
      </c>
      <c r="B3532" t="s">
        <v>1246</v>
      </c>
      <c r="C3532" t="s">
        <v>1324</v>
      </c>
      <c r="D3532" t="s">
        <v>1387</v>
      </c>
      <c r="E3532" t="s">
        <v>1501</v>
      </c>
      <c r="F3532" t="s">
        <v>1293</v>
      </c>
      <c r="G3532" t="s">
        <v>524</v>
      </c>
      <c r="H3532" t="s">
        <v>1558</v>
      </c>
      <c r="I3532" t="s">
        <v>563</v>
      </c>
      <c r="J3532">
        <v>20200254</v>
      </c>
      <c r="L3532">
        <v>6.7</v>
      </c>
      <c r="M3532">
        <v>6.2</v>
      </c>
      <c r="N3532">
        <v>5.7</v>
      </c>
      <c r="O3532">
        <v>0.7</v>
      </c>
      <c r="P3532">
        <v>0.53</v>
      </c>
      <c r="Q3532">
        <v>0.53</v>
      </c>
      <c r="R3532">
        <v>0</v>
      </c>
      <c r="S3532">
        <v>0</v>
      </c>
      <c r="T3532">
        <v>0</v>
      </c>
      <c r="U3532">
        <v>0</v>
      </c>
      <c r="W3532" s="429">
        <f t="shared" si="76"/>
        <v>0</v>
      </c>
      <c r="X3532" s="429">
        <f t="shared" si="76"/>
        <v>0</v>
      </c>
      <c r="Y3532" s="429">
        <f t="shared" si="76"/>
        <v>0</v>
      </c>
      <c r="Z3532" s="429">
        <f t="shared" si="76"/>
        <v>0</v>
      </c>
      <c r="AA3532" s="429" t="s">
        <v>1295</v>
      </c>
    </row>
    <row r="3533" spans="1:27" x14ac:dyDescent="0.25">
      <c r="A3533" t="s">
        <v>149</v>
      </c>
      <c r="B3533" t="s">
        <v>1246</v>
      </c>
      <c r="C3533" t="s">
        <v>1324</v>
      </c>
      <c r="D3533" t="s">
        <v>1387</v>
      </c>
      <c r="E3533" t="s">
        <v>1501</v>
      </c>
      <c r="F3533" t="s">
        <v>1293</v>
      </c>
      <c r="G3533" t="s">
        <v>524</v>
      </c>
      <c r="H3533" t="s">
        <v>1557</v>
      </c>
      <c r="I3533" t="s">
        <v>552</v>
      </c>
      <c r="J3533">
        <v>20200254</v>
      </c>
      <c r="L3533">
        <v>6.66</v>
      </c>
      <c r="M3533">
        <v>6.2</v>
      </c>
      <c r="N3533">
        <v>5.66</v>
      </c>
      <c r="O3533">
        <v>0.73</v>
      </c>
      <c r="P3533">
        <v>0.53</v>
      </c>
      <c r="Q3533">
        <v>0.53</v>
      </c>
      <c r="R3533">
        <v>0</v>
      </c>
      <c r="S3533">
        <v>0</v>
      </c>
      <c r="T3533">
        <v>0</v>
      </c>
      <c r="U3533">
        <v>0</v>
      </c>
      <c r="W3533" s="429">
        <f t="shared" si="76"/>
        <v>0</v>
      </c>
      <c r="X3533" s="429">
        <f t="shared" si="76"/>
        <v>0</v>
      </c>
      <c r="Y3533" s="429">
        <f t="shared" si="76"/>
        <v>0</v>
      </c>
      <c r="Z3533" s="429">
        <f t="shared" si="76"/>
        <v>0</v>
      </c>
      <c r="AA3533" s="429" t="s">
        <v>1295</v>
      </c>
    </row>
    <row r="3534" spans="1:27" x14ac:dyDescent="0.25">
      <c r="A3534" t="s">
        <v>149</v>
      </c>
      <c r="B3534" t="s">
        <v>1246</v>
      </c>
      <c r="C3534" t="s">
        <v>1324</v>
      </c>
      <c r="D3534" t="s">
        <v>1387</v>
      </c>
      <c r="E3534" t="s">
        <v>1501</v>
      </c>
      <c r="F3534" t="s">
        <v>1293</v>
      </c>
      <c r="G3534" t="s">
        <v>524</v>
      </c>
      <c r="H3534" t="s">
        <v>1558</v>
      </c>
      <c r="I3534" t="s">
        <v>563</v>
      </c>
      <c r="J3534">
        <v>31000404</v>
      </c>
      <c r="L3534">
        <v>23.1</v>
      </c>
      <c r="M3534">
        <v>2.6</v>
      </c>
      <c r="N3534">
        <v>39.1</v>
      </c>
      <c r="O3534">
        <v>0.3</v>
      </c>
      <c r="P3534">
        <v>3.5</v>
      </c>
      <c r="Q3534">
        <v>3.5499999523162802</v>
      </c>
      <c r="R3534">
        <v>0</v>
      </c>
      <c r="S3534">
        <v>0</v>
      </c>
      <c r="T3534">
        <v>0</v>
      </c>
      <c r="U3534">
        <v>0</v>
      </c>
      <c r="W3534" s="429">
        <f t="shared" si="76"/>
        <v>0</v>
      </c>
      <c r="X3534" s="429">
        <f t="shared" si="76"/>
        <v>0</v>
      </c>
      <c r="Y3534" s="429">
        <f t="shared" si="76"/>
        <v>0</v>
      </c>
      <c r="Z3534" s="429">
        <f t="shared" si="76"/>
        <v>0</v>
      </c>
      <c r="AA3534" s="429" t="s">
        <v>1295</v>
      </c>
    </row>
    <row r="3535" spans="1:27" x14ac:dyDescent="0.25">
      <c r="A3535" t="s">
        <v>149</v>
      </c>
      <c r="B3535" t="s">
        <v>1246</v>
      </c>
      <c r="C3535" t="s">
        <v>1324</v>
      </c>
      <c r="D3535" t="s">
        <v>1387</v>
      </c>
      <c r="E3535" t="s">
        <v>1501</v>
      </c>
      <c r="F3535" t="s">
        <v>1293</v>
      </c>
      <c r="G3535" t="s">
        <v>524</v>
      </c>
      <c r="H3535" t="s">
        <v>1559</v>
      </c>
      <c r="I3535" t="s">
        <v>1327</v>
      </c>
      <c r="J3535">
        <v>40400311</v>
      </c>
      <c r="L3535">
        <v>0</v>
      </c>
      <c r="M3535">
        <v>0.1</v>
      </c>
      <c r="N3535">
        <v>0</v>
      </c>
      <c r="O3535">
        <v>0</v>
      </c>
      <c r="P3535">
        <v>0</v>
      </c>
      <c r="Q3535">
        <v>0</v>
      </c>
      <c r="R3535">
        <v>8.3333340000000006E-2</v>
      </c>
      <c r="S3535">
        <v>0.2266667</v>
      </c>
      <c r="T3535">
        <v>0</v>
      </c>
      <c r="U3535">
        <v>5.7333340000000002</v>
      </c>
      <c r="W3535" s="429">
        <f t="shared" si="76"/>
        <v>8.3333340000000006E-2</v>
      </c>
      <c r="X3535" s="429">
        <f t="shared" si="76"/>
        <v>0.2266667</v>
      </c>
      <c r="Y3535" s="429">
        <f t="shared" si="76"/>
        <v>0</v>
      </c>
      <c r="Z3535" s="429">
        <f t="shared" si="76"/>
        <v>5.7333340000000002</v>
      </c>
      <c r="AA3535" s="429" t="s">
        <v>1295</v>
      </c>
    </row>
    <row r="3536" spans="1:27" x14ac:dyDescent="0.25">
      <c r="A3536" t="s">
        <v>149</v>
      </c>
      <c r="B3536" t="s">
        <v>1246</v>
      </c>
      <c r="C3536" t="s">
        <v>1324</v>
      </c>
      <c r="D3536" t="s">
        <v>1387</v>
      </c>
      <c r="E3536" t="s">
        <v>1501</v>
      </c>
      <c r="F3536" t="s">
        <v>1293</v>
      </c>
      <c r="G3536" t="s">
        <v>524</v>
      </c>
      <c r="H3536" t="s">
        <v>1557</v>
      </c>
      <c r="I3536" t="s">
        <v>552</v>
      </c>
      <c r="J3536">
        <v>40400311</v>
      </c>
      <c r="L3536">
        <v>0</v>
      </c>
      <c r="M3536">
        <v>1.6</v>
      </c>
      <c r="N3536">
        <v>0</v>
      </c>
      <c r="O3536">
        <v>0</v>
      </c>
      <c r="P3536">
        <v>0</v>
      </c>
      <c r="Q3536">
        <v>0</v>
      </c>
      <c r="R3536">
        <v>0</v>
      </c>
      <c r="S3536">
        <v>0</v>
      </c>
      <c r="T3536">
        <v>0</v>
      </c>
      <c r="U3536">
        <v>0</v>
      </c>
      <c r="W3536" s="429">
        <f t="shared" si="76"/>
        <v>0</v>
      </c>
      <c r="X3536" s="429">
        <f t="shared" si="76"/>
        <v>0</v>
      </c>
      <c r="Y3536" s="429">
        <f t="shared" si="76"/>
        <v>0</v>
      </c>
      <c r="Z3536" s="429">
        <f t="shared" si="76"/>
        <v>0</v>
      </c>
      <c r="AA3536" s="429" t="s">
        <v>1295</v>
      </c>
    </row>
    <row r="3537" spans="1:27" x14ac:dyDescent="0.25">
      <c r="A3537" t="s">
        <v>149</v>
      </c>
      <c r="B3537" t="s">
        <v>1246</v>
      </c>
      <c r="C3537" t="s">
        <v>1324</v>
      </c>
      <c r="D3537" t="s">
        <v>1387</v>
      </c>
      <c r="E3537" t="s">
        <v>1501</v>
      </c>
      <c r="F3537" t="s">
        <v>1293</v>
      </c>
      <c r="G3537" t="s">
        <v>524</v>
      </c>
      <c r="H3537" t="s">
        <v>1557</v>
      </c>
      <c r="I3537" t="s">
        <v>552</v>
      </c>
      <c r="J3537">
        <v>31000228</v>
      </c>
      <c r="L3537">
        <v>2.06183981895447</v>
      </c>
      <c r="M3537">
        <v>0.117150001227856</v>
      </c>
      <c r="N3537">
        <v>1.73381996154785</v>
      </c>
      <c r="O3537">
        <v>2.3429999127983998E-2</v>
      </c>
      <c r="P3537">
        <v>0.156981006264687</v>
      </c>
      <c r="Q3537">
        <v>0.156981006264687</v>
      </c>
      <c r="R3537">
        <v>2176.413</v>
      </c>
      <c r="S3537">
        <v>4.2174000000000003E-2</v>
      </c>
      <c r="T3537">
        <v>4.6860000000000001E-3</v>
      </c>
      <c r="U3537">
        <v>0</v>
      </c>
      <c r="W3537" s="429">
        <f t="shared" si="76"/>
        <v>2176.413</v>
      </c>
      <c r="X3537" s="429">
        <f t="shared" si="76"/>
        <v>4.2174000000000003E-2</v>
      </c>
      <c r="Y3537" s="429">
        <f t="shared" si="76"/>
        <v>4.6860000000000001E-3</v>
      </c>
      <c r="Z3537" s="429">
        <f t="shared" si="76"/>
        <v>0</v>
      </c>
      <c r="AA3537" s="429" t="s">
        <v>1295</v>
      </c>
    </row>
    <row r="3538" spans="1:27" x14ac:dyDescent="0.25">
      <c r="A3538" t="s">
        <v>149</v>
      </c>
      <c r="B3538" t="s">
        <v>1246</v>
      </c>
      <c r="C3538" t="s">
        <v>1324</v>
      </c>
      <c r="D3538" t="s">
        <v>1387</v>
      </c>
      <c r="E3538" t="s">
        <v>1501</v>
      </c>
      <c r="F3538" t="s">
        <v>1293</v>
      </c>
      <c r="G3538" t="s">
        <v>524</v>
      </c>
      <c r="H3538" t="s">
        <v>1557</v>
      </c>
      <c r="I3538" t="s">
        <v>552</v>
      </c>
      <c r="J3538">
        <v>20200254</v>
      </c>
      <c r="L3538">
        <v>41.939697265625</v>
      </c>
      <c r="M3538">
        <v>21.086999893188501</v>
      </c>
      <c r="N3538">
        <v>39.830997467041001</v>
      </c>
      <c r="O3538">
        <v>4.6859998255968101E-2</v>
      </c>
      <c r="P3538">
        <v>0.72632998228073098</v>
      </c>
      <c r="Q3538">
        <v>0.72632998228073098</v>
      </c>
      <c r="R3538">
        <v>6708.9459999999999</v>
      </c>
      <c r="S3538">
        <v>0.11715</v>
      </c>
      <c r="T3538">
        <v>1.1715E-2</v>
      </c>
      <c r="U3538">
        <v>0</v>
      </c>
      <c r="W3538" s="429">
        <f t="shared" si="76"/>
        <v>6708.9459999999999</v>
      </c>
      <c r="X3538" s="429">
        <f t="shared" si="76"/>
        <v>0.11715</v>
      </c>
      <c r="Y3538" s="429">
        <f t="shared" si="76"/>
        <v>1.1715E-2</v>
      </c>
      <c r="Z3538" s="429">
        <f t="shared" si="76"/>
        <v>0</v>
      </c>
      <c r="AA3538" s="429" t="s">
        <v>1295</v>
      </c>
    </row>
    <row r="3539" spans="1:27" x14ac:dyDescent="0.25">
      <c r="A3539" t="s">
        <v>149</v>
      </c>
      <c r="B3539" t="s">
        <v>1246</v>
      </c>
      <c r="C3539" t="s">
        <v>1324</v>
      </c>
      <c r="D3539" t="s">
        <v>1387</v>
      </c>
      <c r="E3539" t="s">
        <v>1501</v>
      </c>
      <c r="F3539" t="s">
        <v>1293</v>
      </c>
      <c r="G3539" t="s">
        <v>524</v>
      </c>
      <c r="H3539" t="s">
        <v>1558</v>
      </c>
      <c r="I3539" t="s">
        <v>563</v>
      </c>
      <c r="J3539">
        <v>20200201</v>
      </c>
      <c r="L3539">
        <v>46.7</v>
      </c>
      <c r="M3539">
        <v>1.3</v>
      </c>
      <c r="N3539">
        <v>37.4</v>
      </c>
      <c r="O3539">
        <v>1</v>
      </c>
      <c r="P3539">
        <v>1.3</v>
      </c>
      <c r="Q3539">
        <v>1.3326667547226001</v>
      </c>
      <c r="R3539">
        <v>0</v>
      </c>
      <c r="S3539">
        <v>0</v>
      </c>
      <c r="T3539">
        <v>0</v>
      </c>
      <c r="U3539">
        <v>0</v>
      </c>
      <c r="W3539" s="429">
        <f t="shared" si="76"/>
        <v>0</v>
      </c>
      <c r="X3539" s="429">
        <f t="shared" si="76"/>
        <v>0</v>
      </c>
      <c r="Y3539" s="429">
        <f t="shared" si="76"/>
        <v>0</v>
      </c>
      <c r="Z3539" s="429">
        <f t="shared" si="76"/>
        <v>0</v>
      </c>
      <c r="AA3539" s="429" t="s">
        <v>1295</v>
      </c>
    </row>
    <row r="3540" spans="1:27" x14ac:dyDescent="0.25">
      <c r="A3540" t="s">
        <v>149</v>
      </c>
      <c r="B3540" t="s">
        <v>1246</v>
      </c>
      <c r="C3540" t="s">
        <v>1324</v>
      </c>
      <c r="D3540" t="s">
        <v>1387</v>
      </c>
      <c r="E3540" t="s">
        <v>1501</v>
      </c>
      <c r="F3540" t="s">
        <v>1293</v>
      </c>
      <c r="G3540" t="s">
        <v>524</v>
      </c>
      <c r="H3540" t="s">
        <v>1558</v>
      </c>
      <c r="I3540" t="s">
        <v>563</v>
      </c>
      <c r="J3540">
        <v>20200252</v>
      </c>
      <c r="L3540">
        <v>43.6</v>
      </c>
      <c r="M3540">
        <v>3.3</v>
      </c>
      <c r="N3540">
        <v>3.6</v>
      </c>
      <c r="O3540">
        <v>0</v>
      </c>
      <c r="P3540">
        <v>1.1000000000000001</v>
      </c>
      <c r="Q3540">
        <v>1.14766669273376</v>
      </c>
      <c r="R3540">
        <v>0</v>
      </c>
      <c r="S3540">
        <v>0</v>
      </c>
      <c r="T3540">
        <v>0</v>
      </c>
      <c r="U3540">
        <v>0</v>
      </c>
      <c r="W3540" s="429">
        <f t="shared" si="76"/>
        <v>0</v>
      </c>
      <c r="X3540" s="429">
        <f t="shared" si="76"/>
        <v>0</v>
      </c>
      <c r="Y3540" s="429">
        <f t="shared" si="76"/>
        <v>0</v>
      </c>
      <c r="Z3540" s="429">
        <f t="shared" si="76"/>
        <v>0</v>
      </c>
      <c r="AA3540" s="429" t="s">
        <v>1295</v>
      </c>
    </row>
    <row r="3541" spans="1:27" x14ac:dyDescent="0.25">
      <c r="A3541" t="s">
        <v>149</v>
      </c>
      <c r="B3541" t="s">
        <v>1246</v>
      </c>
      <c r="C3541" t="s">
        <v>1324</v>
      </c>
      <c r="D3541" t="s">
        <v>1387</v>
      </c>
      <c r="E3541" t="s">
        <v>1501</v>
      </c>
      <c r="F3541" t="s">
        <v>1293</v>
      </c>
      <c r="G3541" t="s">
        <v>524</v>
      </c>
      <c r="H3541" t="s">
        <v>1558</v>
      </c>
      <c r="I3541" t="s">
        <v>563</v>
      </c>
      <c r="J3541">
        <v>40400311</v>
      </c>
      <c r="L3541">
        <v>0</v>
      </c>
      <c r="M3541">
        <v>12.1835994720459</v>
      </c>
      <c r="N3541">
        <v>0</v>
      </c>
      <c r="O3541">
        <v>0</v>
      </c>
      <c r="P3541">
        <v>0</v>
      </c>
      <c r="Q3541">
        <v>0</v>
      </c>
      <c r="R3541">
        <v>0.16400999999999999</v>
      </c>
      <c r="S3541">
        <v>1.462032</v>
      </c>
      <c r="T3541">
        <v>0</v>
      </c>
      <c r="U3541">
        <v>0</v>
      </c>
      <c r="W3541" s="429">
        <f t="shared" si="76"/>
        <v>0.16400999999999999</v>
      </c>
      <c r="X3541" s="429">
        <f t="shared" si="76"/>
        <v>1.462032</v>
      </c>
      <c r="Y3541" s="429">
        <f t="shared" si="76"/>
        <v>0</v>
      </c>
      <c r="Z3541" s="429">
        <f t="shared" si="76"/>
        <v>0</v>
      </c>
      <c r="AA3541" s="429" t="s">
        <v>1295</v>
      </c>
    </row>
    <row r="3542" spans="1:27" x14ac:dyDescent="0.25">
      <c r="A3542" t="s">
        <v>149</v>
      </c>
      <c r="B3542" t="s">
        <v>1246</v>
      </c>
      <c r="C3542" t="s">
        <v>1324</v>
      </c>
      <c r="D3542" t="s">
        <v>1387</v>
      </c>
      <c r="E3542" t="s">
        <v>1501</v>
      </c>
      <c r="F3542" t="s">
        <v>1293</v>
      </c>
      <c r="G3542" t="s">
        <v>524</v>
      </c>
      <c r="H3542" t="s">
        <v>1558</v>
      </c>
      <c r="I3542" t="s">
        <v>563</v>
      </c>
      <c r="J3542">
        <v>20200254</v>
      </c>
      <c r="L3542">
        <v>37.340389251708999</v>
      </c>
      <c r="M3542">
        <v>13.905704498291</v>
      </c>
      <c r="N3542">
        <v>32.963665008544901</v>
      </c>
      <c r="O3542">
        <v>1.22070300579071</v>
      </c>
      <c r="P3542">
        <v>0.791933953762054</v>
      </c>
      <c r="Q3542">
        <v>0.791933953762054</v>
      </c>
      <c r="R3542">
        <v>10399.120000000001</v>
      </c>
      <c r="S3542">
        <v>0.19681199999999999</v>
      </c>
      <c r="T3542">
        <v>1.8744E-2</v>
      </c>
      <c r="U3542">
        <v>0</v>
      </c>
      <c r="W3542" s="429">
        <f t="shared" si="76"/>
        <v>10399.120000000001</v>
      </c>
      <c r="X3542" s="429">
        <f t="shared" si="76"/>
        <v>0.19681199999999999</v>
      </c>
      <c r="Y3542" s="429">
        <f t="shared" si="76"/>
        <v>1.8744E-2</v>
      </c>
      <c r="Z3542" s="429">
        <f t="shared" si="76"/>
        <v>0</v>
      </c>
      <c r="AA3542" s="429" t="s">
        <v>1295</v>
      </c>
    </row>
    <row r="3543" spans="1:27" x14ac:dyDescent="0.25">
      <c r="A3543" t="s">
        <v>149</v>
      </c>
      <c r="B3543" t="s">
        <v>186</v>
      </c>
      <c r="C3543" t="s">
        <v>1459</v>
      </c>
      <c r="D3543" t="s">
        <v>1387</v>
      </c>
      <c r="E3543" t="s">
        <v>1501</v>
      </c>
      <c r="F3543" t="s">
        <v>1293</v>
      </c>
      <c r="G3543" t="s">
        <v>524</v>
      </c>
      <c r="H3543" t="s">
        <v>1461</v>
      </c>
      <c r="I3543" t="s">
        <v>534</v>
      </c>
      <c r="J3543">
        <v>40400315</v>
      </c>
      <c r="L3543">
        <v>0</v>
      </c>
      <c r="M3543">
        <v>9.5151004791259801</v>
      </c>
      <c r="N3543">
        <v>0</v>
      </c>
      <c r="O3543">
        <v>0</v>
      </c>
      <c r="P3543">
        <v>0</v>
      </c>
      <c r="Q3543">
        <v>0</v>
      </c>
      <c r="R3543">
        <v>0</v>
      </c>
      <c r="S3543">
        <v>0</v>
      </c>
      <c r="T3543">
        <v>0</v>
      </c>
      <c r="U3543">
        <v>0</v>
      </c>
      <c r="W3543" s="429">
        <f t="shared" si="76"/>
        <v>0</v>
      </c>
      <c r="X3543" s="429">
        <f t="shared" si="76"/>
        <v>0</v>
      </c>
      <c r="Y3543" s="429">
        <f t="shared" si="76"/>
        <v>0</v>
      </c>
      <c r="Z3543" s="429">
        <f t="shared" si="76"/>
        <v>0</v>
      </c>
      <c r="AA3543" s="429" t="s">
        <v>1295</v>
      </c>
    </row>
    <row r="3544" spans="1:27" x14ac:dyDescent="0.25">
      <c r="A3544" t="s">
        <v>149</v>
      </c>
      <c r="B3544" t="s">
        <v>186</v>
      </c>
      <c r="C3544" t="s">
        <v>1459</v>
      </c>
      <c r="D3544" t="s">
        <v>1387</v>
      </c>
      <c r="E3544" t="s">
        <v>1501</v>
      </c>
      <c r="F3544" t="s">
        <v>1293</v>
      </c>
      <c r="G3544" t="s">
        <v>524</v>
      </c>
      <c r="H3544" t="s">
        <v>1461</v>
      </c>
      <c r="I3544" t="s">
        <v>534</v>
      </c>
      <c r="J3544">
        <v>31000227</v>
      </c>
      <c r="L3544">
        <v>0</v>
      </c>
      <c r="M3544">
        <v>1.77300000190735</v>
      </c>
      <c r="N3544">
        <v>0</v>
      </c>
      <c r="O3544">
        <v>0</v>
      </c>
      <c r="P3544">
        <v>0</v>
      </c>
      <c r="Q3544">
        <v>0</v>
      </c>
      <c r="R3544">
        <v>5.5553999999999997</v>
      </c>
      <c r="S3544">
        <v>0.29549999999999998</v>
      </c>
      <c r="T3544">
        <v>0</v>
      </c>
      <c r="U3544">
        <v>0</v>
      </c>
      <c r="W3544" s="429">
        <f t="shared" si="76"/>
        <v>5.5553999999999997</v>
      </c>
      <c r="X3544" s="429">
        <f t="shared" si="76"/>
        <v>0.29549999999999998</v>
      </c>
      <c r="Y3544" s="429">
        <f t="shared" si="76"/>
        <v>0</v>
      </c>
      <c r="Z3544" s="429">
        <f t="shared" si="76"/>
        <v>0</v>
      </c>
      <c r="AA3544" s="429" t="s">
        <v>1295</v>
      </c>
    </row>
    <row r="3545" spans="1:27" x14ac:dyDescent="0.25">
      <c r="A3545" t="s">
        <v>149</v>
      </c>
      <c r="B3545" t="s">
        <v>186</v>
      </c>
      <c r="C3545" t="s">
        <v>1459</v>
      </c>
      <c r="D3545" t="s">
        <v>1387</v>
      </c>
      <c r="E3545" t="s">
        <v>1501</v>
      </c>
      <c r="F3545" t="s">
        <v>1293</v>
      </c>
      <c r="G3545" t="s">
        <v>524</v>
      </c>
      <c r="H3545" t="s">
        <v>1461</v>
      </c>
      <c r="I3545" t="s">
        <v>534</v>
      </c>
      <c r="J3545">
        <v>40400303</v>
      </c>
      <c r="L3545">
        <v>0</v>
      </c>
      <c r="M3545">
        <v>7.2693004608154297</v>
      </c>
      <c r="N3545">
        <v>0</v>
      </c>
      <c r="O3545">
        <v>0</v>
      </c>
      <c r="P3545">
        <v>0</v>
      </c>
      <c r="Q3545">
        <v>0</v>
      </c>
      <c r="R3545">
        <v>5.91E-2</v>
      </c>
      <c r="S3545">
        <v>0.70920000000000005</v>
      </c>
      <c r="T3545">
        <v>0</v>
      </c>
      <c r="U3545">
        <v>0</v>
      </c>
      <c r="W3545" s="429">
        <f t="shared" si="76"/>
        <v>5.91E-2</v>
      </c>
      <c r="X3545" s="429">
        <f t="shared" si="76"/>
        <v>0.70920000000000005</v>
      </c>
      <c r="Y3545" s="429">
        <f t="shared" si="76"/>
        <v>0</v>
      </c>
      <c r="Z3545" s="429">
        <f t="shared" si="76"/>
        <v>0</v>
      </c>
      <c r="AA3545" s="429" t="s">
        <v>1295</v>
      </c>
    </row>
    <row r="3546" spans="1:27" x14ac:dyDescent="0.25">
      <c r="A3546" t="s">
        <v>149</v>
      </c>
      <c r="B3546" t="s">
        <v>186</v>
      </c>
      <c r="C3546" t="s">
        <v>1459</v>
      </c>
      <c r="D3546" t="s">
        <v>1387</v>
      </c>
      <c r="E3546" t="s">
        <v>1501</v>
      </c>
      <c r="F3546" t="s">
        <v>1293</v>
      </c>
      <c r="G3546" t="s">
        <v>524</v>
      </c>
      <c r="H3546" t="s">
        <v>1461</v>
      </c>
      <c r="I3546" t="s">
        <v>534</v>
      </c>
      <c r="J3546">
        <v>31000306</v>
      </c>
      <c r="L3546">
        <v>0</v>
      </c>
      <c r="M3546">
        <v>0</v>
      </c>
      <c r="N3546">
        <v>0</v>
      </c>
      <c r="O3546">
        <v>0</v>
      </c>
      <c r="P3546">
        <v>0</v>
      </c>
      <c r="Q3546">
        <v>0</v>
      </c>
      <c r="R3546">
        <v>0.21276</v>
      </c>
      <c r="S3546">
        <v>6.9212020000000001</v>
      </c>
      <c r="T3546">
        <v>0</v>
      </c>
      <c r="U3546">
        <v>0</v>
      </c>
      <c r="W3546" s="429">
        <f t="shared" si="76"/>
        <v>0.21276</v>
      </c>
      <c r="X3546" s="429">
        <f t="shared" si="76"/>
        <v>6.9212020000000001</v>
      </c>
      <c r="Y3546" s="429">
        <f t="shared" si="76"/>
        <v>0</v>
      </c>
      <c r="Z3546" s="429">
        <f t="shared" si="76"/>
        <v>0</v>
      </c>
      <c r="AA3546" s="429" t="s">
        <v>1295</v>
      </c>
    </row>
    <row r="3547" spans="1:27" x14ac:dyDescent="0.25">
      <c r="A3547" t="s">
        <v>149</v>
      </c>
      <c r="B3547" t="s">
        <v>186</v>
      </c>
      <c r="C3547" t="s">
        <v>1459</v>
      </c>
      <c r="D3547" t="s">
        <v>1387</v>
      </c>
      <c r="E3547" t="s">
        <v>1501</v>
      </c>
      <c r="F3547" t="s">
        <v>1293</v>
      </c>
      <c r="G3547" t="s">
        <v>524</v>
      </c>
      <c r="H3547" t="s">
        <v>1464</v>
      </c>
      <c r="I3547" t="s">
        <v>186</v>
      </c>
      <c r="J3547">
        <v>20200252</v>
      </c>
      <c r="L3547">
        <v>78.33</v>
      </c>
      <c r="M3547">
        <v>3.15</v>
      </c>
      <c r="N3547">
        <v>10.08</v>
      </c>
      <c r="O3547">
        <v>0</v>
      </c>
      <c r="P3547">
        <v>1.365</v>
      </c>
      <c r="Q3547">
        <v>1.32299998998642</v>
      </c>
      <c r="R3547">
        <v>0</v>
      </c>
      <c r="S3547">
        <v>0</v>
      </c>
      <c r="T3547">
        <v>0</v>
      </c>
      <c r="U3547">
        <v>0</v>
      </c>
      <c r="W3547" s="429">
        <f t="shared" si="76"/>
        <v>0</v>
      </c>
      <c r="X3547" s="429">
        <f t="shared" si="76"/>
        <v>0</v>
      </c>
      <c r="Y3547" s="429">
        <f t="shared" si="76"/>
        <v>0</v>
      </c>
      <c r="Z3547" s="429">
        <f t="shared" si="76"/>
        <v>0</v>
      </c>
      <c r="AA3547" s="429" t="s">
        <v>1295</v>
      </c>
    </row>
    <row r="3548" spans="1:27" x14ac:dyDescent="0.25">
      <c r="A3548" t="s">
        <v>149</v>
      </c>
      <c r="B3548" t="s">
        <v>186</v>
      </c>
      <c r="C3548" t="s">
        <v>1459</v>
      </c>
      <c r="D3548" t="s">
        <v>1387</v>
      </c>
      <c r="E3548" t="s">
        <v>1501</v>
      </c>
      <c r="F3548" t="s">
        <v>1293</v>
      </c>
      <c r="G3548" t="s">
        <v>524</v>
      </c>
      <c r="H3548" t="s">
        <v>1464</v>
      </c>
      <c r="I3548" t="s">
        <v>186</v>
      </c>
      <c r="J3548">
        <v>20200254</v>
      </c>
      <c r="L3548">
        <v>8.8999996185302699</v>
      </c>
      <c r="M3548">
        <v>18.149999618530298</v>
      </c>
      <c r="N3548">
        <v>64.75</v>
      </c>
      <c r="O3548">
        <v>1.29999995231628</v>
      </c>
      <c r="P3548">
        <v>0.89999997615814198</v>
      </c>
      <c r="Q3548">
        <v>0.89999997615814198</v>
      </c>
      <c r="R3548">
        <v>0</v>
      </c>
      <c r="S3548">
        <v>0</v>
      </c>
      <c r="T3548">
        <v>0</v>
      </c>
      <c r="U3548">
        <v>0</v>
      </c>
      <c r="W3548" s="429">
        <f t="shared" si="76"/>
        <v>0</v>
      </c>
      <c r="X3548" s="429">
        <f t="shared" si="76"/>
        <v>0</v>
      </c>
      <c r="Y3548" s="429">
        <f t="shared" si="76"/>
        <v>0</v>
      </c>
      <c r="Z3548" s="429">
        <f t="shared" si="76"/>
        <v>0</v>
      </c>
      <c r="AA3548" s="429" t="s">
        <v>1295</v>
      </c>
    </row>
    <row r="3549" spans="1:27" x14ac:dyDescent="0.25">
      <c r="A3549" t="s">
        <v>149</v>
      </c>
      <c r="B3549" t="s">
        <v>186</v>
      </c>
      <c r="C3549" t="s">
        <v>1459</v>
      </c>
      <c r="D3549" t="s">
        <v>1387</v>
      </c>
      <c r="E3549" t="s">
        <v>1501</v>
      </c>
      <c r="F3549" t="s">
        <v>1293</v>
      </c>
      <c r="G3549" t="s">
        <v>524</v>
      </c>
      <c r="H3549" t="s">
        <v>1464</v>
      </c>
      <c r="I3549" t="s">
        <v>186</v>
      </c>
      <c r="J3549">
        <v>20200201</v>
      </c>
      <c r="L3549">
        <v>39.299999999999997</v>
      </c>
      <c r="M3549">
        <v>11.3</v>
      </c>
      <c r="N3549">
        <v>37.200000000000003</v>
      </c>
      <c r="O3549">
        <v>0.3</v>
      </c>
      <c r="P3549">
        <v>0.6</v>
      </c>
      <c r="Q3549">
        <v>0.56666666269302401</v>
      </c>
      <c r="R3549">
        <v>0</v>
      </c>
      <c r="S3549">
        <v>0</v>
      </c>
      <c r="T3549">
        <v>0</v>
      </c>
      <c r="U3549">
        <v>0</v>
      </c>
      <c r="W3549" s="429">
        <f t="shared" si="76"/>
        <v>0</v>
      </c>
      <c r="X3549" s="429">
        <f t="shared" si="76"/>
        <v>0</v>
      </c>
      <c r="Y3549" s="429">
        <f t="shared" si="76"/>
        <v>0</v>
      </c>
      <c r="Z3549" s="429">
        <f t="shared" si="76"/>
        <v>0</v>
      </c>
      <c r="AA3549" s="429" t="s">
        <v>1295</v>
      </c>
    </row>
    <row r="3550" spans="1:27" x14ac:dyDescent="0.25">
      <c r="A3550" t="s">
        <v>149</v>
      </c>
      <c r="B3550" t="s">
        <v>186</v>
      </c>
      <c r="C3550" t="s">
        <v>1459</v>
      </c>
      <c r="D3550" t="s">
        <v>1387</v>
      </c>
      <c r="E3550" t="s">
        <v>1501</v>
      </c>
      <c r="F3550" t="s">
        <v>1293</v>
      </c>
      <c r="G3550" t="s">
        <v>524</v>
      </c>
      <c r="H3550" t="s">
        <v>1464</v>
      </c>
      <c r="I3550" t="s">
        <v>186</v>
      </c>
      <c r="J3550">
        <v>20200202</v>
      </c>
      <c r="L3550">
        <v>10.2242994308472</v>
      </c>
      <c r="M3550">
        <v>6.7965002059936497</v>
      </c>
      <c r="N3550">
        <v>18.0255012512207</v>
      </c>
      <c r="O3550">
        <v>0</v>
      </c>
      <c r="P3550">
        <v>0.23640000820159901</v>
      </c>
      <c r="Q3550">
        <v>0.23640000820159901</v>
      </c>
      <c r="R3550">
        <v>2824.212</v>
      </c>
      <c r="S3550">
        <v>5.91E-2</v>
      </c>
      <c r="T3550">
        <v>0</v>
      </c>
      <c r="U3550">
        <v>0</v>
      </c>
      <c r="W3550" s="429">
        <f t="shared" si="76"/>
        <v>2824.212</v>
      </c>
      <c r="X3550" s="429">
        <f t="shared" si="76"/>
        <v>5.91E-2</v>
      </c>
      <c r="Y3550" s="429">
        <f t="shared" si="76"/>
        <v>0</v>
      </c>
      <c r="Z3550" s="429">
        <f t="shared" si="76"/>
        <v>0</v>
      </c>
      <c r="AA3550" s="429" t="s">
        <v>1295</v>
      </c>
    </row>
    <row r="3551" spans="1:27" x14ac:dyDescent="0.25">
      <c r="A3551" t="s">
        <v>149</v>
      </c>
      <c r="B3551" t="s">
        <v>186</v>
      </c>
      <c r="C3551" t="s">
        <v>1459</v>
      </c>
      <c r="D3551" t="s">
        <v>1387</v>
      </c>
      <c r="E3551" t="s">
        <v>1501</v>
      </c>
      <c r="F3551" t="s">
        <v>1293</v>
      </c>
      <c r="G3551" t="s">
        <v>524</v>
      </c>
      <c r="H3551" t="s">
        <v>1464</v>
      </c>
      <c r="I3551" t="s">
        <v>186</v>
      </c>
      <c r="J3551">
        <v>30600903</v>
      </c>
      <c r="L3551">
        <v>0.1</v>
      </c>
      <c r="M3551">
        <v>0</v>
      </c>
      <c r="N3551">
        <v>0.1</v>
      </c>
      <c r="O3551">
        <v>0.1</v>
      </c>
      <c r="P3551">
        <v>0</v>
      </c>
      <c r="Q3551">
        <v>1.9999999552965199E-2</v>
      </c>
      <c r="R3551">
        <v>0</v>
      </c>
      <c r="S3551">
        <v>0</v>
      </c>
      <c r="T3551">
        <v>0</v>
      </c>
      <c r="U3551">
        <v>0</v>
      </c>
      <c r="W3551" s="429">
        <f t="shared" si="76"/>
        <v>0</v>
      </c>
      <c r="X3551" s="429">
        <f t="shared" si="76"/>
        <v>0</v>
      </c>
      <c r="Y3551" s="429">
        <f t="shared" si="76"/>
        <v>0</v>
      </c>
      <c r="Z3551" s="429">
        <f t="shared" si="76"/>
        <v>0</v>
      </c>
      <c r="AA3551" s="429" t="s">
        <v>1295</v>
      </c>
    </row>
    <row r="3552" spans="1:27" x14ac:dyDescent="0.25">
      <c r="A3552" t="s">
        <v>149</v>
      </c>
      <c r="B3552" t="s">
        <v>186</v>
      </c>
      <c r="C3552" t="s">
        <v>1459</v>
      </c>
      <c r="D3552" t="s">
        <v>1387</v>
      </c>
      <c r="E3552" t="s">
        <v>1501</v>
      </c>
      <c r="F3552" t="s">
        <v>1293</v>
      </c>
      <c r="G3552" t="s">
        <v>524</v>
      </c>
      <c r="H3552" t="s">
        <v>1464</v>
      </c>
      <c r="I3552" t="s">
        <v>186</v>
      </c>
      <c r="J3552">
        <v>31000309</v>
      </c>
      <c r="L3552">
        <v>0</v>
      </c>
      <c r="M3552">
        <v>0</v>
      </c>
      <c r="N3552">
        <v>0</v>
      </c>
      <c r="O3552">
        <v>0</v>
      </c>
      <c r="P3552">
        <v>0</v>
      </c>
      <c r="Q3552">
        <v>0</v>
      </c>
      <c r="R3552">
        <v>5.1417000000000002</v>
      </c>
      <c r="S3552">
        <v>93.980829999999997</v>
      </c>
      <c r="T3552">
        <v>0</v>
      </c>
      <c r="U3552">
        <v>0</v>
      </c>
      <c r="W3552" s="429">
        <f t="shared" si="76"/>
        <v>5.1417000000000002</v>
      </c>
      <c r="X3552" s="429">
        <f t="shared" si="76"/>
        <v>93.980829999999997</v>
      </c>
      <c r="Y3552" s="429">
        <f t="shared" si="76"/>
        <v>0</v>
      </c>
      <c r="Z3552" s="429">
        <f t="shared" si="76"/>
        <v>0</v>
      </c>
      <c r="AA3552" s="429" t="s">
        <v>1295</v>
      </c>
    </row>
    <row r="3553" spans="1:27" x14ac:dyDescent="0.25">
      <c r="A3553" t="s">
        <v>149</v>
      </c>
      <c r="B3553" t="s">
        <v>186</v>
      </c>
      <c r="C3553" t="s">
        <v>1459</v>
      </c>
      <c r="D3553" t="s">
        <v>1387</v>
      </c>
      <c r="E3553" t="s">
        <v>1501</v>
      </c>
      <c r="F3553" t="s">
        <v>1293</v>
      </c>
      <c r="G3553" t="s">
        <v>524</v>
      </c>
      <c r="H3553" t="s">
        <v>1464</v>
      </c>
      <c r="I3553" t="s">
        <v>186</v>
      </c>
      <c r="J3553">
        <v>40400311</v>
      </c>
      <c r="L3553">
        <v>0</v>
      </c>
      <c r="M3553">
        <v>26.417701721191399</v>
      </c>
      <c r="N3553">
        <v>0</v>
      </c>
      <c r="O3553">
        <v>0</v>
      </c>
      <c r="P3553">
        <v>0</v>
      </c>
      <c r="Q3553">
        <v>0</v>
      </c>
      <c r="R3553">
        <v>0.4728</v>
      </c>
      <c r="S3553">
        <v>2.5413000000000001</v>
      </c>
      <c r="T3553">
        <v>0</v>
      </c>
      <c r="U3553">
        <v>0</v>
      </c>
      <c r="W3553" s="429">
        <f t="shared" si="76"/>
        <v>0.4728</v>
      </c>
      <c r="X3553" s="429">
        <f t="shared" si="76"/>
        <v>2.5413000000000001</v>
      </c>
      <c r="Y3553" s="429">
        <f t="shared" si="76"/>
        <v>0</v>
      </c>
      <c r="Z3553" s="429">
        <f t="shared" si="76"/>
        <v>0</v>
      </c>
      <c r="AA3553" s="429" t="s">
        <v>1295</v>
      </c>
    </row>
    <row r="3554" spans="1:27" x14ac:dyDescent="0.25">
      <c r="A3554" t="s">
        <v>149</v>
      </c>
      <c r="B3554" t="s">
        <v>186</v>
      </c>
      <c r="C3554" t="s">
        <v>1459</v>
      </c>
      <c r="D3554" t="s">
        <v>1387</v>
      </c>
      <c r="E3554" t="s">
        <v>1501</v>
      </c>
      <c r="F3554" t="s">
        <v>1293</v>
      </c>
      <c r="G3554" t="s">
        <v>524</v>
      </c>
      <c r="H3554" t="s">
        <v>1464</v>
      </c>
      <c r="I3554" t="s">
        <v>186</v>
      </c>
      <c r="J3554">
        <v>20200201</v>
      </c>
      <c r="L3554">
        <v>119.6</v>
      </c>
      <c r="M3554">
        <v>1.1000000000000001</v>
      </c>
      <c r="N3554">
        <v>25.5</v>
      </c>
      <c r="O3554">
        <v>0.8</v>
      </c>
      <c r="P3554">
        <v>1.6</v>
      </c>
      <c r="Q3554">
        <v>1.6</v>
      </c>
      <c r="R3554">
        <v>0</v>
      </c>
      <c r="S3554">
        <v>0</v>
      </c>
      <c r="T3554">
        <v>0</v>
      </c>
      <c r="U3554">
        <v>0</v>
      </c>
      <c r="W3554" s="429">
        <f t="shared" si="76"/>
        <v>0</v>
      </c>
      <c r="X3554" s="429">
        <f t="shared" si="76"/>
        <v>0</v>
      </c>
      <c r="Y3554" s="429">
        <f t="shared" si="76"/>
        <v>0</v>
      </c>
      <c r="Z3554" s="429">
        <f t="shared" si="76"/>
        <v>0</v>
      </c>
      <c r="AA3554" s="429" t="s">
        <v>1295</v>
      </c>
    </row>
    <row r="3555" spans="1:27" x14ac:dyDescent="0.25">
      <c r="A3555" t="s">
        <v>149</v>
      </c>
      <c r="B3555" t="s">
        <v>186</v>
      </c>
      <c r="C3555" t="s">
        <v>1459</v>
      </c>
      <c r="D3555" t="s">
        <v>1387</v>
      </c>
      <c r="E3555" t="s">
        <v>1501</v>
      </c>
      <c r="F3555" t="s">
        <v>1293</v>
      </c>
      <c r="G3555" t="s">
        <v>524</v>
      </c>
      <c r="H3555" t="s">
        <v>1464</v>
      </c>
      <c r="I3555" t="s">
        <v>186</v>
      </c>
      <c r="J3555">
        <v>31000227</v>
      </c>
      <c r="L3555">
        <v>0</v>
      </c>
      <c r="M3555">
        <v>1.71390008926392</v>
      </c>
      <c r="N3555">
        <v>0</v>
      </c>
      <c r="O3555">
        <v>0</v>
      </c>
      <c r="P3555">
        <v>0</v>
      </c>
      <c r="Q3555">
        <v>0</v>
      </c>
      <c r="R3555">
        <v>0.33095999999999998</v>
      </c>
      <c r="S3555">
        <v>0.90422999999999998</v>
      </c>
      <c r="T3555">
        <v>0</v>
      </c>
      <c r="U3555">
        <v>0</v>
      </c>
      <c r="W3555" s="429">
        <f t="shared" si="76"/>
        <v>0.33095999999999998</v>
      </c>
      <c r="X3555" s="429">
        <f t="shared" si="76"/>
        <v>0.90422999999999998</v>
      </c>
      <c r="Y3555" s="429">
        <f t="shared" si="76"/>
        <v>0</v>
      </c>
      <c r="Z3555" s="429">
        <f t="shared" si="76"/>
        <v>0</v>
      </c>
      <c r="AA3555" s="429" t="s">
        <v>1295</v>
      </c>
    </row>
    <row r="3556" spans="1:27" x14ac:dyDescent="0.25">
      <c r="A3556" t="s">
        <v>149</v>
      </c>
      <c r="B3556" t="s">
        <v>186</v>
      </c>
      <c r="C3556" t="s">
        <v>1459</v>
      </c>
      <c r="D3556" t="s">
        <v>1387</v>
      </c>
      <c r="E3556" t="s">
        <v>1501</v>
      </c>
      <c r="F3556" t="s">
        <v>1293</v>
      </c>
      <c r="G3556" t="s">
        <v>524</v>
      </c>
      <c r="H3556" t="s">
        <v>1464</v>
      </c>
      <c r="I3556" t="s">
        <v>186</v>
      </c>
      <c r="J3556">
        <v>20200202</v>
      </c>
      <c r="L3556">
        <v>0.1182000041008</v>
      </c>
      <c r="M3556">
        <v>5.9100002050399801E-2</v>
      </c>
      <c r="N3556">
        <v>0.23640000820159901</v>
      </c>
      <c r="O3556">
        <v>0</v>
      </c>
      <c r="P3556">
        <v>0</v>
      </c>
      <c r="Q3556">
        <v>0</v>
      </c>
      <c r="R3556">
        <v>35.873699999999999</v>
      </c>
      <c r="S3556">
        <v>0</v>
      </c>
      <c r="T3556">
        <v>0</v>
      </c>
      <c r="U3556">
        <v>0</v>
      </c>
      <c r="W3556" s="429">
        <f t="shared" si="76"/>
        <v>35.873699999999999</v>
      </c>
      <c r="X3556" s="429">
        <f t="shared" si="76"/>
        <v>0</v>
      </c>
      <c r="Y3556" s="429">
        <f t="shared" si="76"/>
        <v>0</v>
      </c>
      <c r="Z3556" s="429">
        <f t="shared" si="76"/>
        <v>0</v>
      </c>
      <c r="AA3556" s="429" t="s">
        <v>1295</v>
      </c>
    </row>
    <row r="3557" spans="1:27" x14ac:dyDescent="0.25">
      <c r="A3557" t="s">
        <v>149</v>
      </c>
      <c r="B3557" t="s">
        <v>186</v>
      </c>
      <c r="C3557" t="s">
        <v>1459</v>
      </c>
      <c r="D3557" t="s">
        <v>1387</v>
      </c>
      <c r="E3557" t="s">
        <v>1501</v>
      </c>
      <c r="F3557" t="s">
        <v>1293</v>
      </c>
      <c r="G3557" t="s">
        <v>524</v>
      </c>
      <c r="H3557" t="s">
        <v>1464</v>
      </c>
      <c r="I3557" t="s">
        <v>186</v>
      </c>
      <c r="J3557">
        <v>31000301</v>
      </c>
      <c r="L3557">
        <v>0</v>
      </c>
      <c r="M3557">
        <v>3.0318300724029501</v>
      </c>
      <c r="N3557">
        <v>0</v>
      </c>
      <c r="O3557">
        <v>0</v>
      </c>
      <c r="P3557">
        <v>0</v>
      </c>
      <c r="Q3557">
        <v>0</v>
      </c>
      <c r="R3557">
        <v>0</v>
      </c>
      <c r="S3557">
        <v>0</v>
      </c>
      <c r="T3557">
        <v>0</v>
      </c>
      <c r="U3557">
        <v>0</v>
      </c>
      <c r="W3557" s="429">
        <f t="shared" si="76"/>
        <v>0</v>
      </c>
      <c r="X3557" s="429">
        <f t="shared" si="76"/>
        <v>0</v>
      </c>
      <c r="Y3557" s="429">
        <f t="shared" si="76"/>
        <v>0</v>
      </c>
      <c r="Z3557" s="429">
        <f t="shared" si="76"/>
        <v>0</v>
      </c>
      <c r="AA3557" s="429" t="s">
        <v>1295</v>
      </c>
    </row>
    <row r="3558" spans="1:27" x14ac:dyDescent="0.25">
      <c r="A3558" t="s">
        <v>149</v>
      </c>
      <c r="B3558" t="s">
        <v>186</v>
      </c>
      <c r="C3558" t="s">
        <v>1459</v>
      </c>
      <c r="D3558" t="s">
        <v>1387</v>
      </c>
      <c r="E3558" t="s">
        <v>1501</v>
      </c>
      <c r="F3558" t="s">
        <v>1293</v>
      </c>
      <c r="G3558" t="s">
        <v>524</v>
      </c>
      <c r="H3558" t="s">
        <v>1464</v>
      </c>
      <c r="I3558" t="s">
        <v>186</v>
      </c>
      <c r="J3558">
        <v>20200202</v>
      </c>
      <c r="L3558">
        <v>7.6238999366760298</v>
      </c>
      <c r="M3558">
        <v>5.0826005935668901</v>
      </c>
      <c r="N3558">
        <v>13.474800109863301</v>
      </c>
      <c r="O3558">
        <v>0</v>
      </c>
      <c r="P3558">
        <v>0.17730000615119901</v>
      </c>
      <c r="Q3558">
        <v>0.17730000615119901</v>
      </c>
      <c r="R3558">
        <v>0</v>
      </c>
      <c r="S3558">
        <v>0</v>
      </c>
      <c r="T3558">
        <v>0</v>
      </c>
      <c r="U3558">
        <v>0</v>
      </c>
      <c r="W3558" s="429">
        <f t="shared" si="76"/>
        <v>0</v>
      </c>
      <c r="X3558" s="429">
        <f t="shared" si="76"/>
        <v>0</v>
      </c>
      <c r="Y3558" s="429">
        <f t="shared" si="76"/>
        <v>0</v>
      </c>
      <c r="Z3558" s="429">
        <f t="shared" si="76"/>
        <v>0</v>
      </c>
      <c r="AA3558" s="429" t="s">
        <v>1295</v>
      </c>
    </row>
    <row r="3559" spans="1:27" x14ac:dyDescent="0.25">
      <c r="A3559" t="s">
        <v>149</v>
      </c>
      <c r="B3559" t="s">
        <v>186</v>
      </c>
      <c r="C3559" t="s">
        <v>1459</v>
      </c>
      <c r="D3559" t="s">
        <v>1387</v>
      </c>
      <c r="E3559" t="s">
        <v>1501</v>
      </c>
      <c r="F3559" t="s">
        <v>1293</v>
      </c>
      <c r="G3559" t="s">
        <v>524</v>
      </c>
      <c r="H3559" t="s">
        <v>1464</v>
      </c>
      <c r="I3559" t="s">
        <v>186</v>
      </c>
      <c r="J3559">
        <v>31000228</v>
      </c>
      <c r="L3559">
        <v>0.20000000298023199</v>
      </c>
      <c r="M3559">
        <v>0</v>
      </c>
      <c r="N3559">
        <v>0.20000000298023199</v>
      </c>
      <c r="O3559">
        <v>0</v>
      </c>
      <c r="P3559">
        <v>0.10000000149011599</v>
      </c>
      <c r="Q3559">
        <v>0.10000000149011599</v>
      </c>
      <c r="R3559">
        <v>0</v>
      </c>
      <c r="S3559">
        <v>0</v>
      </c>
      <c r="T3559">
        <v>0</v>
      </c>
      <c r="U3559">
        <v>0</v>
      </c>
      <c r="W3559" s="429">
        <f t="shared" si="76"/>
        <v>0</v>
      </c>
      <c r="X3559" s="429">
        <f t="shared" si="76"/>
        <v>0</v>
      </c>
      <c r="Y3559" s="429">
        <f t="shared" si="76"/>
        <v>0</v>
      </c>
      <c r="Z3559" s="429">
        <f t="shared" si="76"/>
        <v>0</v>
      </c>
      <c r="AA3559" s="429" t="s">
        <v>1295</v>
      </c>
    </row>
    <row r="3560" spans="1:27" x14ac:dyDescent="0.25">
      <c r="A3560" t="s">
        <v>149</v>
      </c>
      <c r="B3560" t="s">
        <v>186</v>
      </c>
      <c r="C3560" t="s">
        <v>1459</v>
      </c>
      <c r="D3560" t="s">
        <v>1387</v>
      </c>
      <c r="E3560" t="s">
        <v>1501</v>
      </c>
      <c r="F3560" t="s">
        <v>1293</v>
      </c>
      <c r="G3560" t="s">
        <v>524</v>
      </c>
      <c r="H3560" t="s">
        <v>1464</v>
      </c>
      <c r="I3560" t="s">
        <v>186</v>
      </c>
      <c r="J3560">
        <v>20200254</v>
      </c>
      <c r="L3560">
        <v>6.0282001495361301</v>
      </c>
      <c r="M3560">
        <v>3.6051001548767099</v>
      </c>
      <c r="N3560">
        <v>6.8556003570556596</v>
      </c>
      <c r="O3560">
        <v>0.29550001025199901</v>
      </c>
      <c r="P3560">
        <v>0</v>
      </c>
      <c r="Q3560">
        <v>0</v>
      </c>
      <c r="R3560">
        <v>2046.125</v>
      </c>
      <c r="S3560">
        <v>4.1369999999999997E-2</v>
      </c>
      <c r="T3560">
        <v>4.1370000000000001E-3</v>
      </c>
      <c r="U3560">
        <v>0</v>
      </c>
      <c r="W3560" s="429">
        <f t="shared" si="76"/>
        <v>2046.125</v>
      </c>
      <c r="X3560" s="429">
        <f t="shared" si="76"/>
        <v>4.1369999999999997E-2</v>
      </c>
      <c r="Y3560" s="429">
        <f t="shared" si="76"/>
        <v>4.1370000000000001E-3</v>
      </c>
      <c r="Z3560" s="429">
        <f t="shared" si="76"/>
        <v>0</v>
      </c>
      <c r="AA3560" s="429" t="s">
        <v>1295</v>
      </c>
    </row>
    <row r="3561" spans="1:27" x14ac:dyDescent="0.25">
      <c r="A3561" t="s">
        <v>149</v>
      </c>
      <c r="B3561" t="s">
        <v>186</v>
      </c>
      <c r="C3561" t="s">
        <v>1459</v>
      </c>
      <c r="D3561" t="s">
        <v>1387</v>
      </c>
      <c r="E3561" t="s">
        <v>1501</v>
      </c>
      <c r="F3561" t="s">
        <v>1293</v>
      </c>
      <c r="G3561" t="s">
        <v>524</v>
      </c>
      <c r="H3561" t="s">
        <v>1464</v>
      </c>
      <c r="I3561" t="s">
        <v>186</v>
      </c>
      <c r="J3561">
        <v>20200202</v>
      </c>
      <c r="L3561">
        <v>11.583600997924799</v>
      </c>
      <c r="M3561">
        <v>2.71860003471375</v>
      </c>
      <c r="N3561">
        <v>1.5957000255584699</v>
      </c>
      <c r="O3561">
        <v>0</v>
      </c>
      <c r="P3561">
        <v>0.29550001025199901</v>
      </c>
      <c r="Q3561">
        <v>0.29550001025199901</v>
      </c>
      <c r="R3561">
        <v>3144.652</v>
      </c>
      <c r="S3561">
        <v>5.91E-2</v>
      </c>
      <c r="T3561">
        <v>0</v>
      </c>
      <c r="U3561">
        <v>0</v>
      </c>
      <c r="W3561" s="429">
        <f t="shared" si="76"/>
        <v>3144.652</v>
      </c>
      <c r="X3561" s="429">
        <f t="shared" si="76"/>
        <v>5.91E-2</v>
      </c>
      <c r="Y3561" s="429">
        <f t="shared" si="76"/>
        <v>0</v>
      </c>
      <c r="Z3561" s="429">
        <f t="shared" si="76"/>
        <v>0</v>
      </c>
      <c r="AA3561" s="429" t="s">
        <v>1295</v>
      </c>
    </row>
    <row r="3562" spans="1:27" x14ac:dyDescent="0.25">
      <c r="A3562" t="s">
        <v>149</v>
      </c>
      <c r="B3562" t="s">
        <v>1246</v>
      </c>
      <c r="C3562" t="s">
        <v>1324</v>
      </c>
      <c r="D3562" t="s">
        <v>1387</v>
      </c>
      <c r="E3562" t="s">
        <v>1501</v>
      </c>
      <c r="F3562" t="s">
        <v>1293</v>
      </c>
      <c r="G3562" t="s">
        <v>524</v>
      </c>
      <c r="H3562" t="s">
        <v>1557</v>
      </c>
      <c r="I3562" t="s">
        <v>552</v>
      </c>
      <c r="J3562">
        <v>31000404</v>
      </c>
      <c r="L3562">
        <v>2.8115999698638898</v>
      </c>
      <c r="M3562">
        <v>0.234300002455711</v>
      </c>
      <c r="N3562">
        <v>2.34299993515015</v>
      </c>
      <c r="O3562">
        <v>0</v>
      </c>
      <c r="P3562">
        <v>0.234300002455711</v>
      </c>
      <c r="Q3562">
        <v>0.234300002455711</v>
      </c>
      <c r="R3562">
        <v>0</v>
      </c>
      <c r="S3562">
        <v>0</v>
      </c>
      <c r="T3562">
        <v>0</v>
      </c>
      <c r="U3562">
        <v>0</v>
      </c>
      <c r="W3562" s="429">
        <f t="shared" si="76"/>
        <v>0</v>
      </c>
      <c r="X3562" s="429">
        <f t="shared" si="76"/>
        <v>0</v>
      </c>
      <c r="Y3562" s="429">
        <f t="shared" si="76"/>
        <v>0</v>
      </c>
      <c r="Z3562" s="429">
        <f t="shared" si="76"/>
        <v>0</v>
      </c>
      <c r="AA3562" s="429" t="s">
        <v>1295</v>
      </c>
    </row>
    <row r="3563" spans="1:27" x14ac:dyDescent="0.25">
      <c r="A3563" t="s">
        <v>149</v>
      </c>
      <c r="B3563" t="s">
        <v>1246</v>
      </c>
      <c r="C3563" t="s">
        <v>1324</v>
      </c>
      <c r="D3563" t="s">
        <v>1387</v>
      </c>
      <c r="E3563" t="s">
        <v>1501</v>
      </c>
      <c r="F3563" t="s">
        <v>1293</v>
      </c>
      <c r="G3563" t="s">
        <v>524</v>
      </c>
      <c r="H3563" t="s">
        <v>1558</v>
      </c>
      <c r="I3563" t="s">
        <v>563</v>
      </c>
      <c r="J3563">
        <v>20200202</v>
      </c>
      <c r="L3563">
        <v>3.7979998588561998</v>
      </c>
      <c r="M3563">
        <v>1.23750007152557</v>
      </c>
      <c r="N3563">
        <v>10.376000404357899</v>
      </c>
      <c r="O3563">
        <v>0.15249998867511699</v>
      </c>
      <c r="P3563">
        <v>0.51700001955032304</v>
      </c>
      <c r="Q3563">
        <v>0.51700001955032304</v>
      </c>
      <c r="R3563">
        <v>0</v>
      </c>
      <c r="S3563">
        <v>0</v>
      </c>
      <c r="T3563">
        <v>0</v>
      </c>
      <c r="U3563">
        <v>0</v>
      </c>
      <c r="W3563" s="429">
        <f t="shared" si="76"/>
        <v>0</v>
      </c>
      <c r="X3563" s="429">
        <f t="shared" si="76"/>
        <v>0</v>
      </c>
      <c r="Y3563" s="429">
        <f t="shared" si="76"/>
        <v>0</v>
      </c>
      <c r="Z3563" s="429">
        <f t="shared" si="76"/>
        <v>0</v>
      </c>
      <c r="AA3563" s="429" t="s">
        <v>1295</v>
      </c>
    </row>
    <row r="3564" spans="1:27" x14ac:dyDescent="0.25">
      <c r="A3564" t="s">
        <v>149</v>
      </c>
      <c r="B3564" t="s">
        <v>186</v>
      </c>
      <c r="C3564" t="s">
        <v>1459</v>
      </c>
      <c r="D3564" t="s">
        <v>1387</v>
      </c>
      <c r="E3564" t="s">
        <v>1501</v>
      </c>
      <c r="F3564" t="s">
        <v>1293</v>
      </c>
      <c r="G3564" t="s">
        <v>524</v>
      </c>
      <c r="H3564" t="s">
        <v>1464</v>
      </c>
      <c r="I3564" t="s">
        <v>186</v>
      </c>
      <c r="J3564">
        <v>31000107</v>
      </c>
      <c r="L3564">
        <v>0.20499999821186099</v>
      </c>
      <c r="M3564">
        <v>9.9999997764825804E-3</v>
      </c>
      <c r="N3564">
        <v>0.17000000178813901</v>
      </c>
      <c r="O3564">
        <v>0</v>
      </c>
      <c r="P3564">
        <v>1.4999999664723899E-2</v>
      </c>
      <c r="Q3564">
        <v>1.4999999664723899E-2</v>
      </c>
      <c r="R3564">
        <v>290.505</v>
      </c>
      <c r="S3564">
        <v>5.0000000000000001E-3</v>
      </c>
      <c r="T3564">
        <v>0</v>
      </c>
      <c r="U3564">
        <v>0</v>
      </c>
      <c r="W3564" s="429">
        <f t="shared" si="76"/>
        <v>290.505</v>
      </c>
      <c r="X3564" s="429">
        <f t="shared" si="76"/>
        <v>5.0000000000000001E-3</v>
      </c>
      <c r="Y3564" s="429">
        <f t="shared" si="76"/>
        <v>0</v>
      </c>
      <c r="Z3564" s="429">
        <f t="shared" si="76"/>
        <v>0</v>
      </c>
      <c r="AA3564" s="429" t="s">
        <v>1295</v>
      </c>
    </row>
    <row r="3565" spans="1:27" x14ac:dyDescent="0.25">
      <c r="A3565" t="s">
        <v>149</v>
      </c>
      <c r="B3565" t="s">
        <v>186</v>
      </c>
      <c r="C3565" t="s">
        <v>1459</v>
      </c>
      <c r="D3565" t="s">
        <v>1387</v>
      </c>
      <c r="E3565" t="s">
        <v>1501</v>
      </c>
      <c r="F3565" t="s">
        <v>1293</v>
      </c>
      <c r="G3565" t="s">
        <v>524</v>
      </c>
      <c r="H3565" t="s">
        <v>1464</v>
      </c>
      <c r="I3565" t="s">
        <v>186</v>
      </c>
      <c r="J3565">
        <v>20200202</v>
      </c>
      <c r="L3565">
        <v>0.125</v>
      </c>
      <c r="M3565">
        <v>0.32499998807907099</v>
      </c>
      <c r="N3565">
        <v>2.9999999329447701E-2</v>
      </c>
      <c r="O3565">
        <v>9.9999997764825804E-3</v>
      </c>
      <c r="P3565">
        <v>1.9999999552965199E-2</v>
      </c>
      <c r="Q3565">
        <v>1.9999999552965199E-2</v>
      </c>
      <c r="R3565">
        <v>360.02499999999998</v>
      </c>
      <c r="S3565">
        <v>5.0000000000000001E-3</v>
      </c>
      <c r="T3565">
        <v>5.0000000000000001E-4</v>
      </c>
      <c r="U3565">
        <v>0</v>
      </c>
      <c r="W3565" s="429">
        <f t="shared" si="76"/>
        <v>360.02499999999998</v>
      </c>
      <c r="X3565" s="429">
        <f t="shared" si="76"/>
        <v>5.0000000000000001E-3</v>
      </c>
      <c r="Y3565" s="429">
        <f t="shared" si="76"/>
        <v>5.0000000000000001E-4</v>
      </c>
      <c r="Z3565" s="429">
        <f t="shared" si="76"/>
        <v>0</v>
      </c>
      <c r="AA3565" s="429" t="s">
        <v>1295</v>
      </c>
    </row>
    <row r="3566" spans="1:27" x14ac:dyDescent="0.25">
      <c r="A3566" t="s">
        <v>149</v>
      </c>
      <c r="B3566" t="s">
        <v>1246</v>
      </c>
      <c r="C3566" t="s">
        <v>1324</v>
      </c>
      <c r="D3566" t="s">
        <v>1387</v>
      </c>
      <c r="E3566" t="s">
        <v>1501</v>
      </c>
      <c r="F3566" t="s">
        <v>1293</v>
      </c>
      <c r="G3566" t="s">
        <v>524</v>
      </c>
      <c r="H3566" t="s">
        <v>1557</v>
      </c>
      <c r="I3566" t="s">
        <v>552</v>
      </c>
      <c r="J3566">
        <v>31000404</v>
      </c>
      <c r="L3566">
        <v>0.48</v>
      </c>
      <c r="M3566">
        <v>0.03</v>
      </c>
      <c r="N3566">
        <v>0.4</v>
      </c>
      <c r="O3566">
        <v>0.05</v>
      </c>
      <c r="P3566">
        <v>0</v>
      </c>
      <c r="Q3566">
        <v>0</v>
      </c>
      <c r="R3566">
        <v>0</v>
      </c>
      <c r="S3566">
        <v>0</v>
      </c>
      <c r="T3566">
        <v>0</v>
      </c>
      <c r="U3566">
        <v>0</v>
      </c>
      <c r="W3566" s="429">
        <f t="shared" si="76"/>
        <v>0</v>
      </c>
      <c r="X3566" s="429">
        <f t="shared" si="76"/>
        <v>0</v>
      </c>
      <c r="Y3566" s="429">
        <f t="shared" si="76"/>
        <v>0</v>
      </c>
      <c r="Z3566" s="429">
        <f t="shared" si="76"/>
        <v>0</v>
      </c>
      <c r="AA3566" s="429" t="s">
        <v>1295</v>
      </c>
    </row>
    <row r="3567" spans="1:27" x14ac:dyDescent="0.25">
      <c r="A3567" t="s">
        <v>149</v>
      </c>
      <c r="B3567" t="s">
        <v>1246</v>
      </c>
      <c r="C3567" t="s">
        <v>1324</v>
      </c>
      <c r="D3567" t="s">
        <v>1387</v>
      </c>
      <c r="E3567" t="s">
        <v>1501</v>
      </c>
      <c r="F3567" t="s">
        <v>1293</v>
      </c>
      <c r="G3567" t="s">
        <v>524</v>
      </c>
      <c r="H3567" t="s">
        <v>1557</v>
      </c>
      <c r="I3567" t="s">
        <v>552</v>
      </c>
      <c r="J3567">
        <v>20200254</v>
      </c>
      <c r="L3567">
        <v>14.5</v>
      </c>
      <c r="M3567">
        <v>18.399999999999999</v>
      </c>
      <c r="N3567">
        <v>22.2</v>
      </c>
      <c r="O3567">
        <v>2.2999999999999998</v>
      </c>
      <c r="P3567">
        <v>1.7</v>
      </c>
      <c r="Q3567">
        <v>3.4</v>
      </c>
      <c r="R3567">
        <v>0</v>
      </c>
      <c r="S3567">
        <v>0</v>
      </c>
      <c r="T3567">
        <v>0</v>
      </c>
      <c r="U3567">
        <v>0</v>
      </c>
      <c r="W3567" s="429">
        <f t="shared" si="76"/>
        <v>0</v>
      </c>
      <c r="X3567" s="429">
        <f t="shared" si="76"/>
        <v>0</v>
      </c>
      <c r="Y3567" s="429">
        <f t="shared" si="76"/>
        <v>0</v>
      </c>
      <c r="Z3567" s="429">
        <f t="shared" si="76"/>
        <v>0</v>
      </c>
      <c r="AA3567" s="429" t="s">
        <v>1295</v>
      </c>
    </row>
    <row r="3568" spans="1:27" x14ac:dyDescent="0.25">
      <c r="A3568" t="s">
        <v>149</v>
      </c>
      <c r="B3568" t="s">
        <v>1246</v>
      </c>
      <c r="C3568" t="s">
        <v>1324</v>
      </c>
      <c r="D3568" t="s">
        <v>1387</v>
      </c>
      <c r="E3568" t="s">
        <v>1501</v>
      </c>
      <c r="F3568" t="s">
        <v>1293</v>
      </c>
      <c r="G3568" t="s">
        <v>524</v>
      </c>
      <c r="H3568" t="s">
        <v>1557</v>
      </c>
      <c r="I3568" t="s">
        <v>552</v>
      </c>
      <c r="J3568">
        <v>20200254</v>
      </c>
      <c r="L3568">
        <v>8.57</v>
      </c>
      <c r="M3568">
        <v>6.86</v>
      </c>
      <c r="N3568">
        <v>8.57</v>
      </c>
      <c r="O3568">
        <v>0.84</v>
      </c>
      <c r="P3568">
        <v>0.62</v>
      </c>
      <c r="Q3568">
        <v>0.62</v>
      </c>
      <c r="R3568">
        <v>0</v>
      </c>
      <c r="S3568">
        <v>0</v>
      </c>
      <c r="T3568">
        <v>0</v>
      </c>
      <c r="U3568">
        <v>0</v>
      </c>
      <c r="W3568" s="429">
        <f t="shared" si="76"/>
        <v>0</v>
      </c>
      <c r="X3568" s="429">
        <f t="shared" si="76"/>
        <v>0</v>
      </c>
      <c r="Y3568" s="429">
        <f t="shared" si="76"/>
        <v>0</v>
      </c>
      <c r="Z3568" s="429">
        <f t="shared" si="76"/>
        <v>0</v>
      </c>
      <c r="AA3568" s="429" t="s">
        <v>1295</v>
      </c>
    </row>
    <row r="3569" spans="1:27" x14ac:dyDescent="0.25">
      <c r="A3569" t="s">
        <v>149</v>
      </c>
      <c r="B3569" t="s">
        <v>1246</v>
      </c>
      <c r="C3569" t="s">
        <v>1324</v>
      </c>
      <c r="D3569" t="s">
        <v>1387</v>
      </c>
      <c r="E3569" t="s">
        <v>1501</v>
      </c>
      <c r="F3569" t="s">
        <v>1293</v>
      </c>
      <c r="G3569" t="s">
        <v>524</v>
      </c>
      <c r="H3569" t="s">
        <v>1557</v>
      </c>
      <c r="I3569" t="s">
        <v>552</v>
      </c>
      <c r="J3569">
        <v>40400250</v>
      </c>
      <c r="L3569">
        <v>0</v>
      </c>
      <c r="M3569">
        <v>2.12</v>
      </c>
      <c r="N3569">
        <v>0</v>
      </c>
      <c r="O3569">
        <v>0</v>
      </c>
      <c r="P3569">
        <v>0</v>
      </c>
      <c r="Q3569">
        <v>0</v>
      </c>
      <c r="R3569">
        <v>0</v>
      </c>
      <c r="S3569">
        <v>0</v>
      </c>
      <c r="T3569">
        <v>0</v>
      </c>
      <c r="U3569">
        <v>0</v>
      </c>
      <c r="W3569" s="429">
        <f t="shared" si="76"/>
        <v>0</v>
      </c>
      <c r="X3569" s="429">
        <f t="shared" si="76"/>
        <v>0</v>
      </c>
      <c r="Y3569" s="429">
        <f t="shared" si="76"/>
        <v>0</v>
      </c>
      <c r="Z3569" s="429">
        <f t="shared" si="76"/>
        <v>0</v>
      </c>
      <c r="AA3569" s="429" t="s">
        <v>1295</v>
      </c>
    </row>
    <row r="3570" spans="1:27" x14ac:dyDescent="0.25">
      <c r="A3570" t="s">
        <v>149</v>
      </c>
      <c r="B3570" t="s">
        <v>1246</v>
      </c>
      <c r="C3570" t="s">
        <v>1324</v>
      </c>
      <c r="D3570" t="s">
        <v>1387</v>
      </c>
      <c r="E3570" t="s">
        <v>1501</v>
      </c>
      <c r="F3570" t="s">
        <v>1293</v>
      </c>
      <c r="G3570" t="s">
        <v>524</v>
      </c>
      <c r="H3570" t="s">
        <v>1557</v>
      </c>
      <c r="I3570" t="s">
        <v>552</v>
      </c>
      <c r="J3570">
        <v>31000205</v>
      </c>
      <c r="L3570">
        <v>3.9</v>
      </c>
      <c r="M3570">
        <v>20.8</v>
      </c>
      <c r="N3570">
        <v>7.7</v>
      </c>
      <c r="O3570">
        <v>0</v>
      </c>
      <c r="P3570">
        <v>0.1</v>
      </c>
      <c r="Q3570">
        <v>0.1</v>
      </c>
      <c r="R3570">
        <v>0</v>
      </c>
      <c r="S3570">
        <v>0</v>
      </c>
      <c r="T3570">
        <v>0</v>
      </c>
      <c r="U3570">
        <v>0</v>
      </c>
      <c r="W3570" s="429">
        <f t="shared" si="76"/>
        <v>0</v>
      </c>
      <c r="X3570" s="429">
        <f t="shared" si="76"/>
        <v>0</v>
      </c>
      <c r="Y3570" s="429">
        <f t="shared" si="76"/>
        <v>0</v>
      </c>
      <c r="Z3570" s="429">
        <f t="shared" si="76"/>
        <v>0</v>
      </c>
      <c r="AA3570" s="429" t="s">
        <v>1295</v>
      </c>
    </row>
    <row r="3571" spans="1:27" x14ac:dyDescent="0.25">
      <c r="A3571" t="s">
        <v>149</v>
      </c>
      <c r="B3571" t="s">
        <v>1246</v>
      </c>
      <c r="C3571" t="s">
        <v>1324</v>
      </c>
      <c r="D3571" t="s">
        <v>1387</v>
      </c>
      <c r="E3571" t="s">
        <v>1501</v>
      </c>
      <c r="F3571" t="s">
        <v>1293</v>
      </c>
      <c r="G3571" t="s">
        <v>524</v>
      </c>
      <c r="H3571" t="s">
        <v>1558</v>
      </c>
      <c r="I3571" t="s">
        <v>563</v>
      </c>
      <c r="J3571">
        <v>20200254</v>
      </c>
      <c r="L3571">
        <v>3.9</v>
      </c>
      <c r="M3571">
        <v>0.73</v>
      </c>
      <c r="N3571">
        <v>7.8</v>
      </c>
      <c r="O3571">
        <v>0.11</v>
      </c>
      <c r="P3571">
        <v>0.08</v>
      </c>
      <c r="Q3571">
        <v>0.08</v>
      </c>
      <c r="R3571">
        <v>0</v>
      </c>
      <c r="S3571">
        <v>0</v>
      </c>
      <c r="T3571">
        <v>0</v>
      </c>
      <c r="U3571">
        <v>0</v>
      </c>
      <c r="W3571" s="429">
        <f t="shared" si="76"/>
        <v>0</v>
      </c>
      <c r="X3571" s="429">
        <f t="shared" si="76"/>
        <v>0</v>
      </c>
      <c r="Y3571" s="429">
        <f t="shared" si="76"/>
        <v>0</v>
      </c>
      <c r="Z3571" s="429">
        <f t="shared" si="76"/>
        <v>0</v>
      </c>
      <c r="AA3571" s="429" t="s">
        <v>1295</v>
      </c>
    </row>
    <row r="3572" spans="1:27" x14ac:dyDescent="0.25">
      <c r="A3572" t="s">
        <v>149</v>
      </c>
      <c r="B3572" t="s">
        <v>1246</v>
      </c>
      <c r="C3572" t="s">
        <v>1324</v>
      </c>
      <c r="D3572" t="s">
        <v>1387</v>
      </c>
      <c r="E3572" t="s">
        <v>1501</v>
      </c>
      <c r="F3572" t="s">
        <v>1293</v>
      </c>
      <c r="G3572" t="s">
        <v>524</v>
      </c>
      <c r="H3572" t="s">
        <v>1557</v>
      </c>
      <c r="I3572" t="s">
        <v>552</v>
      </c>
      <c r="J3572">
        <v>20200254</v>
      </c>
      <c r="L3572">
        <v>3.9</v>
      </c>
      <c r="M3572">
        <v>0.73</v>
      </c>
      <c r="N3572">
        <v>7.8</v>
      </c>
      <c r="O3572">
        <v>0.11</v>
      </c>
      <c r="P3572">
        <v>0.08</v>
      </c>
      <c r="Q3572">
        <v>0.08</v>
      </c>
      <c r="R3572">
        <v>0</v>
      </c>
      <c r="S3572">
        <v>0</v>
      </c>
      <c r="T3572">
        <v>0</v>
      </c>
      <c r="U3572">
        <v>0</v>
      </c>
      <c r="W3572" s="429">
        <f t="shared" si="76"/>
        <v>0</v>
      </c>
      <c r="X3572" s="429">
        <f t="shared" si="76"/>
        <v>0</v>
      </c>
      <c r="Y3572" s="429">
        <f t="shared" si="76"/>
        <v>0</v>
      </c>
      <c r="Z3572" s="429">
        <f t="shared" si="76"/>
        <v>0</v>
      </c>
      <c r="AA3572" s="429" t="s">
        <v>1295</v>
      </c>
    </row>
    <row r="3573" spans="1:27" x14ac:dyDescent="0.25">
      <c r="A3573" t="s">
        <v>149</v>
      </c>
      <c r="B3573" t="s">
        <v>1246</v>
      </c>
      <c r="C3573" t="s">
        <v>1324</v>
      </c>
      <c r="D3573" t="s">
        <v>1387</v>
      </c>
      <c r="E3573" t="s">
        <v>1501</v>
      </c>
      <c r="F3573" t="s">
        <v>1293</v>
      </c>
      <c r="G3573" t="s">
        <v>524</v>
      </c>
      <c r="H3573" t="s">
        <v>1558</v>
      </c>
      <c r="I3573" t="s">
        <v>563</v>
      </c>
      <c r="J3573">
        <v>31000205</v>
      </c>
      <c r="L3573">
        <v>1.5</v>
      </c>
      <c r="M3573">
        <v>2.5</v>
      </c>
      <c r="N3573">
        <v>8.4</v>
      </c>
      <c r="O3573">
        <v>47.6</v>
      </c>
      <c r="P3573">
        <v>0</v>
      </c>
      <c r="Q3573">
        <v>0</v>
      </c>
      <c r="R3573">
        <v>0</v>
      </c>
      <c r="S3573">
        <v>0</v>
      </c>
      <c r="T3573">
        <v>0</v>
      </c>
      <c r="U3573">
        <v>0</v>
      </c>
      <c r="W3573" s="429">
        <f t="shared" si="76"/>
        <v>0</v>
      </c>
      <c r="X3573" s="429">
        <f t="shared" si="76"/>
        <v>0</v>
      </c>
      <c r="Y3573" s="429">
        <f t="shared" si="76"/>
        <v>0</v>
      </c>
      <c r="Z3573" s="429">
        <f t="shared" si="76"/>
        <v>0</v>
      </c>
      <c r="AA3573" s="429" t="s">
        <v>1295</v>
      </c>
    </row>
    <row r="3574" spans="1:27" x14ac:dyDescent="0.25">
      <c r="A3574" t="s">
        <v>149</v>
      </c>
      <c r="B3574" t="s">
        <v>1246</v>
      </c>
      <c r="C3574" t="s">
        <v>1324</v>
      </c>
      <c r="D3574" t="s">
        <v>1387</v>
      </c>
      <c r="E3574" t="s">
        <v>1501</v>
      </c>
      <c r="F3574" t="s">
        <v>1293</v>
      </c>
      <c r="G3574" t="s">
        <v>524</v>
      </c>
      <c r="H3574" t="s">
        <v>1558</v>
      </c>
      <c r="I3574" t="s">
        <v>563</v>
      </c>
      <c r="J3574">
        <v>30600701</v>
      </c>
      <c r="L3574">
        <v>0</v>
      </c>
      <c r="M3574">
        <v>0</v>
      </c>
      <c r="N3574">
        <v>0</v>
      </c>
      <c r="O3574">
        <v>0</v>
      </c>
      <c r="P3574">
        <v>0.6</v>
      </c>
      <c r="Q3574">
        <v>2.9999997932463902E-3</v>
      </c>
      <c r="R3574">
        <v>0</v>
      </c>
      <c r="S3574">
        <v>0</v>
      </c>
      <c r="T3574">
        <v>0</v>
      </c>
      <c r="U3574">
        <v>0</v>
      </c>
      <c r="W3574" s="429">
        <f t="shared" si="76"/>
        <v>0</v>
      </c>
      <c r="X3574" s="429">
        <f t="shared" si="76"/>
        <v>0</v>
      </c>
      <c r="Y3574" s="429">
        <f t="shared" si="76"/>
        <v>0</v>
      </c>
      <c r="Z3574" s="429">
        <f t="shared" si="76"/>
        <v>0</v>
      </c>
      <c r="AA3574" s="429" t="s">
        <v>1295</v>
      </c>
    </row>
    <row r="3575" spans="1:27" x14ac:dyDescent="0.25">
      <c r="A3575" t="s">
        <v>149</v>
      </c>
      <c r="B3575" t="s">
        <v>1246</v>
      </c>
      <c r="C3575" t="s">
        <v>1324</v>
      </c>
      <c r="D3575" t="s">
        <v>1387</v>
      </c>
      <c r="E3575" t="s">
        <v>1501</v>
      </c>
      <c r="F3575" t="s">
        <v>1293</v>
      </c>
      <c r="G3575" t="s">
        <v>524</v>
      </c>
      <c r="H3575" t="s">
        <v>1558</v>
      </c>
      <c r="I3575" t="s">
        <v>563</v>
      </c>
      <c r="J3575">
        <v>30600701</v>
      </c>
      <c r="L3575">
        <v>0</v>
      </c>
      <c r="M3575">
        <v>0</v>
      </c>
      <c r="N3575">
        <v>0</v>
      </c>
      <c r="O3575">
        <v>0</v>
      </c>
      <c r="P3575">
        <v>0.6</v>
      </c>
      <c r="Q3575">
        <v>2.9999997932463902E-3</v>
      </c>
      <c r="R3575">
        <v>0</v>
      </c>
      <c r="S3575">
        <v>0</v>
      </c>
      <c r="T3575">
        <v>0</v>
      </c>
      <c r="U3575">
        <v>0</v>
      </c>
      <c r="W3575" s="429">
        <f t="shared" si="76"/>
        <v>0</v>
      </c>
      <c r="X3575" s="429">
        <f t="shared" si="76"/>
        <v>0</v>
      </c>
      <c r="Y3575" s="429">
        <f t="shared" si="76"/>
        <v>0</v>
      </c>
      <c r="Z3575" s="429">
        <f t="shared" si="76"/>
        <v>0</v>
      </c>
      <c r="AA3575" s="429" t="s">
        <v>1295</v>
      </c>
    </row>
    <row r="3576" spans="1:27" x14ac:dyDescent="0.25">
      <c r="A3576" t="s">
        <v>149</v>
      </c>
      <c r="B3576" t="s">
        <v>1246</v>
      </c>
      <c r="C3576" t="s">
        <v>1324</v>
      </c>
      <c r="D3576" t="s">
        <v>1387</v>
      </c>
      <c r="E3576" t="s">
        <v>1501</v>
      </c>
      <c r="F3576" t="s">
        <v>1293</v>
      </c>
      <c r="G3576" t="s">
        <v>524</v>
      </c>
      <c r="H3576" t="s">
        <v>1558</v>
      </c>
      <c r="I3576" t="s">
        <v>563</v>
      </c>
      <c r="J3576">
        <v>20200201</v>
      </c>
      <c r="L3576">
        <v>14.2</v>
      </c>
      <c r="M3576">
        <v>8.3000000000000007</v>
      </c>
      <c r="N3576">
        <v>14.5</v>
      </c>
      <c r="O3576">
        <v>3.3</v>
      </c>
      <c r="P3576">
        <v>5.5</v>
      </c>
      <c r="Q3576">
        <v>5.4676666259765598</v>
      </c>
      <c r="R3576">
        <v>0</v>
      </c>
      <c r="S3576">
        <v>0</v>
      </c>
      <c r="T3576">
        <v>0</v>
      </c>
      <c r="U3576">
        <v>0</v>
      </c>
      <c r="W3576" s="429">
        <f t="shared" si="76"/>
        <v>0</v>
      </c>
      <c r="X3576" s="429">
        <f t="shared" si="76"/>
        <v>0</v>
      </c>
      <c r="Y3576" s="429">
        <f t="shared" si="76"/>
        <v>0</v>
      </c>
      <c r="Z3576" s="429">
        <f t="shared" si="76"/>
        <v>0</v>
      </c>
      <c r="AA3576" s="429" t="s">
        <v>1295</v>
      </c>
    </row>
    <row r="3577" spans="1:27" x14ac:dyDescent="0.25">
      <c r="A3577" t="s">
        <v>149</v>
      </c>
      <c r="B3577" t="s">
        <v>1246</v>
      </c>
      <c r="C3577" t="s">
        <v>1324</v>
      </c>
      <c r="D3577" t="s">
        <v>1387</v>
      </c>
      <c r="E3577" t="s">
        <v>1501</v>
      </c>
      <c r="F3577" t="s">
        <v>1293</v>
      </c>
      <c r="G3577" t="s">
        <v>524</v>
      </c>
      <c r="H3577" t="s">
        <v>1558</v>
      </c>
      <c r="I3577" t="s">
        <v>563</v>
      </c>
      <c r="J3577">
        <v>20200202</v>
      </c>
      <c r="L3577">
        <v>6</v>
      </c>
      <c r="M3577">
        <v>0.1</v>
      </c>
      <c r="N3577">
        <v>3</v>
      </c>
      <c r="O3577">
        <v>0.1</v>
      </c>
      <c r="P3577">
        <v>0.1</v>
      </c>
      <c r="Q3577">
        <v>0.136666670441628</v>
      </c>
      <c r="R3577">
        <v>0</v>
      </c>
      <c r="S3577">
        <v>0</v>
      </c>
      <c r="T3577">
        <v>0</v>
      </c>
      <c r="U3577">
        <v>0</v>
      </c>
      <c r="W3577" s="429">
        <f t="shared" si="76"/>
        <v>0</v>
      </c>
      <c r="X3577" s="429">
        <f t="shared" si="76"/>
        <v>0</v>
      </c>
      <c r="Y3577" s="429">
        <f t="shared" si="76"/>
        <v>0</v>
      </c>
      <c r="Z3577" s="429">
        <f t="shared" si="76"/>
        <v>0</v>
      </c>
      <c r="AA3577" s="429" t="s">
        <v>1295</v>
      </c>
    </row>
    <row r="3578" spans="1:27" x14ac:dyDescent="0.25">
      <c r="A3578" t="s">
        <v>149</v>
      </c>
      <c r="B3578" t="s">
        <v>1246</v>
      </c>
      <c r="C3578" t="s">
        <v>1324</v>
      </c>
      <c r="D3578" t="s">
        <v>1387</v>
      </c>
      <c r="E3578" t="s">
        <v>1501</v>
      </c>
      <c r="F3578" t="s">
        <v>1293</v>
      </c>
      <c r="G3578" t="s">
        <v>524</v>
      </c>
      <c r="H3578" t="s">
        <v>1558</v>
      </c>
      <c r="I3578" t="s">
        <v>563</v>
      </c>
      <c r="J3578">
        <v>40400314</v>
      </c>
      <c r="L3578">
        <v>0</v>
      </c>
      <c r="M3578">
        <v>0.2</v>
      </c>
      <c r="N3578">
        <v>0</v>
      </c>
      <c r="O3578">
        <v>0</v>
      </c>
      <c r="P3578">
        <v>0</v>
      </c>
      <c r="Q3578">
        <v>0</v>
      </c>
      <c r="R3578">
        <v>0</v>
      </c>
      <c r="S3578">
        <v>0</v>
      </c>
      <c r="T3578">
        <v>0</v>
      </c>
      <c r="U3578">
        <v>0</v>
      </c>
      <c r="W3578" s="429">
        <f t="shared" si="76"/>
        <v>0</v>
      </c>
      <c r="X3578" s="429">
        <f t="shared" si="76"/>
        <v>0</v>
      </c>
      <c r="Y3578" s="429">
        <f t="shared" si="76"/>
        <v>0</v>
      </c>
      <c r="Z3578" s="429">
        <f t="shared" si="76"/>
        <v>0</v>
      </c>
      <c r="AA3578" s="429" t="s">
        <v>1295</v>
      </c>
    </row>
    <row r="3579" spans="1:27" x14ac:dyDescent="0.25">
      <c r="A3579" t="s">
        <v>149</v>
      </c>
      <c r="B3579" t="s">
        <v>1246</v>
      </c>
      <c r="C3579" t="s">
        <v>1324</v>
      </c>
      <c r="D3579" t="s">
        <v>1387</v>
      </c>
      <c r="E3579" t="s">
        <v>1501</v>
      </c>
      <c r="F3579" t="s">
        <v>1293</v>
      </c>
      <c r="G3579" t="s">
        <v>524</v>
      </c>
      <c r="H3579" t="s">
        <v>1558</v>
      </c>
      <c r="I3579" t="s">
        <v>563</v>
      </c>
      <c r="J3579">
        <v>20200254</v>
      </c>
      <c r="L3579">
        <v>3.1</v>
      </c>
      <c r="M3579">
        <v>0.1</v>
      </c>
      <c r="N3579">
        <v>2.2999999999999998</v>
      </c>
      <c r="O3579">
        <v>0.1</v>
      </c>
      <c r="P3579">
        <v>0.1</v>
      </c>
      <c r="Q3579">
        <v>5.3333330899476998E-2</v>
      </c>
      <c r="R3579">
        <v>0</v>
      </c>
      <c r="S3579">
        <v>0</v>
      </c>
      <c r="T3579">
        <v>0</v>
      </c>
      <c r="U3579">
        <v>0</v>
      </c>
      <c r="W3579" s="429">
        <f t="shared" si="76"/>
        <v>0</v>
      </c>
      <c r="X3579" s="429">
        <f t="shared" si="76"/>
        <v>0</v>
      </c>
      <c r="Y3579" s="429">
        <f t="shared" si="76"/>
        <v>0</v>
      </c>
      <c r="Z3579" s="429">
        <f t="shared" ref="W3579:Z3642" si="77">IFERROR(U3579*1,0)</f>
        <v>0</v>
      </c>
      <c r="AA3579" s="429" t="s">
        <v>1295</v>
      </c>
    </row>
    <row r="3580" spans="1:27" x14ac:dyDescent="0.25">
      <c r="A3580" t="s">
        <v>149</v>
      </c>
      <c r="B3580" t="s">
        <v>1246</v>
      </c>
      <c r="C3580" t="s">
        <v>1324</v>
      </c>
      <c r="D3580" t="s">
        <v>1387</v>
      </c>
      <c r="E3580" t="s">
        <v>1501</v>
      </c>
      <c r="F3580" t="s">
        <v>1293</v>
      </c>
      <c r="G3580" t="s">
        <v>524</v>
      </c>
      <c r="H3580" t="s">
        <v>1558</v>
      </c>
      <c r="I3580" t="s">
        <v>563</v>
      </c>
      <c r="J3580">
        <v>40400321</v>
      </c>
      <c r="L3580">
        <v>0</v>
      </c>
      <c r="M3580">
        <v>3.6</v>
      </c>
      <c r="N3580">
        <v>0</v>
      </c>
      <c r="O3580">
        <v>0</v>
      </c>
      <c r="P3580">
        <v>0</v>
      </c>
      <c r="Q3580">
        <v>0</v>
      </c>
      <c r="R3580">
        <v>0</v>
      </c>
      <c r="S3580">
        <v>0</v>
      </c>
      <c r="T3580">
        <v>0</v>
      </c>
      <c r="U3580">
        <v>0</v>
      </c>
      <c r="W3580" s="429">
        <f t="shared" si="77"/>
        <v>0</v>
      </c>
      <c r="X3580" s="429">
        <f t="shared" si="77"/>
        <v>0</v>
      </c>
      <c r="Y3580" s="429">
        <f t="shared" si="77"/>
        <v>0</v>
      </c>
      <c r="Z3580" s="429">
        <f t="shared" si="77"/>
        <v>0</v>
      </c>
      <c r="AA3580" s="429" t="s">
        <v>1295</v>
      </c>
    </row>
    <row r="3581" spans="1:27" x14ac:dyDescent="0.25">
      <c r="A3581" t="s">
        <v>149</v>
      </c>
      <c r="B3581" t="s">
        <v>1246</v>
      </c>
      <c r="C3581" t="s">
        <v>1324</v>
      </c>
      <c r="D3581" t="s">
        <v>1387</v>
      </c>
      <c r="E3581" t="s">
        <v>1501</v>
      </c>
      <c r="F3581" t="s">
        <v>1293</v>
      </c>
      <c r="G3581" t="s">
        <v>524</v>
      </c>
      <c r="H3581" t="s">
        <v>1558</v>
      </c>
      <c r="I3581" t="s">
        <v>563</v>
      </c>
      <c r="J3581">
        <v>20200254</v>
      </c>
      <c r="L3581">
        <v>2.8</v>
      </c>
      <c r="M3581">
        <v>0.1</v>
      </c>
      <c r="N3581">
        <v>2.1</v>
      </c>
      <c r="O3581">
        <v>0.1</v>
      </c>
      <c r="P3581">
        <v>0</v>
      </c>
      <c r="Q3581">
        <v>4.6666666865348802E-2</v>
      </c>
      <c r="R3581">
        <v>0</v>
      </c>
      <c r="S3581">
        <v>0</v>
      </c>
      <c r="T3581">
        <v>0</v>
      </c>
      <c r="U3581">
        <v>0</v>
      </c>
      <c r="W3581" s="429">
        <f t="shared" si="77"/>
        <v>0</v>
      </c>
      <c r="X3581" s="429">
        <f t="shared" si="77"/>
        <v>0</v>
      </c>
      <c r="Y3581" s="429">
        <f t="shared" si="77"/>
        <v>0</v>
      </c>
      <c r="Z3581" s="429">
        <f t="shared" si="77"/>
        <v>0</v>
      </c>
      <c r="AA3581" s="429" t="s">
        <v>1295</v>
      </c>
    </row>
    <row r="3582" spans="1:27" x14ac:dyDescent="0.25">
      <c r="A3582" t="s">
        <v>149</v>
      </c>
      <c r="B3582" t="s">
        <v>1246</v>
      </c>
      <c r="C3582" t="s">
        <v>1324</v>
      </c>
      <c r="D3582" t="s">
        <v>1387</v>
      </c>
      <c r="E3582" t="s">
        <v>1501</v>
      </c>
      <c r="F3582" t="s">
        <v>1293</v>
      </c>
      <c r="G3582" t="s">
        <v>524</v>
      </c>
      <c r="H3582" t="s">
        <v>1558</v>
      </c>
      <c r="I3582" t="s">
        <v>563</v>
      </c>
      <c r="J3582">
        <v>38500101</v>
      </c>
      <c r="L3582">
        <v>0</v>
      </c>
      <c r="M3582">
        <v>0</v>
      </c>
      <c r="N3582">
        <v>0</v>
      </c>
      <c r="O3582">
        <v>0</v>
      </c>
      <c r="P3582">
        <v>3.3</v>
      </c>
      <c r="Q3582">
        <v>0.233333334326744</v>
      </c>
      <c r="R3582">
        <v>0</v>
      </c>
      <c r="S3582">
        <v>0</v>
      </c>
      <c r="T3582">
        <v>0</v>
      </c>
      <c r="U3582">
        <v>0</v>
      </c>
      <c r="W3582" s="429">
        <f t="shared" si="77"/>
        <v>0</v>
      </c>
      <c r="X3582" s="429">
        <f t="shared" si="77"/>
        <v>0</v>
      </c>
      <c r="Y3582" s="429">
        <f t="shared" si="77"/>
        <v>0</v>
      </c>
      <c r="Z3582" s="429">
        <f t="shared" si="77"/>
        <v>0</v>
      </c>
      <c r="AA3582" s="429" t="s">
        <v>1295</v>
      </c>
    </row>
    <row r="3583" spans="1:27" x14ac:dyDescent="0.25">
      <c r="A3583" t="s">
        <v>149</v>
      </c>
      <c r="B3583" t="s">
        <v>1246</v>
      </c>
      <c r="C3583" t="s">
        <v>1324</v>
      </c>
      <c r="D3583" t="s">
        <v>1387</v>
      </c>
      <c r="E3583" t="s">
        <v>1501</v>
      </c>
      <c r="F3583" t="s">
        <v>1293</v>
      </c>
      <c r="G3583" t="s">
        <v>524</v>
      </c>
      <c r="H3583" t="s">
        <v>1558</v>
      </c>
      <c r="I3583" t="s">
        <v>563</v>
      </c>
      <c r="J3583">
        <v>20200254</v>
      </c>
      <c r="L3583">
        <v>15</v>
      </c>
      <c r="M3583">
        <v>0.5</v>
      </c>
      <c r="N3583">
        <v>11.3</v>
      </c>
      <c r="O3583">
        <v>0.4</v>
      </c>
      <c r="P3583">
        <v>0.3</v>
      </c>
      <c r="Q3583">
        <v>0.25666669011116</v>
      </c>
      <c r="R3583">
        <v>0</v>
      </c>
      <c r="S3583">
        <v>0</v>
      </c>
      <c r="T3583">
        <v>0</v>
      </c>
      <c r="U3583">
        <v>0</v>
      </c>
      <c r="W3583" s="429">
        <f t="shared" si="77"/>
        <v>0</v>
      </c>
      <c r="X3583" s="429">
        <f t="shared" si="77"/>
        <v>0</v>
      </c>
      <c r="Y3583" s="429">
        <f t="shared" si="77"/>
        <v>0</v>
      </c>
      <c r="Z3583" s="429">
        <f t="shared" si="77"/>
        <v>0</v>
      </c>
      <c r="AA3583" s="429" t="s">
        <v>1295</v>
      </c>
    </row>
    <row r="3584" spans="1:27" x14ac:dyDescent="0.25">
      <c r="A3584" t="s">
        <v>149</v>
      </c>
      <c r="B3584" t="s">
        <v>1246</v>
      </c>
      <c r="C3584" t="s">
        <v>1324</v>
      </c>
      <c r="D3584" t="s">
        <v>1387</v>
      </c>
      <c r="E3584" t="s">
        <v>1501</v>
      </c>
      <c r="F3584" t="s">
        <v>1293</v>
      </c>
      <c r="G3584" t="s">
        <v>524</v>
      </c>
      <c r="H3584" t="s">
        <v>1559</v>
      </c>
      <c r="I3584" t="s">
        <v>1327</v>
      </c>
      <c r="J3584">
        <v>40400311</v>
      </c>
      <c r="L3584">
        <v>0</v>
      </c>
      <c r="M3584">
        <v>0.1</v>
      </c>
      <c r="N3584">
        <v>0</v>
      </c>
      <c r="O3584">
        <v>0</v>
      </c>
      <c r="P3584">
        <v>0</v>
      </c>
      <c r="Q3584">
        <v>0</v>
      </c>
      <c r="R3584">
        <v>0.13333329999999999</v>
      </c>
      <c r="S3584">
        <v>0.34</v>
      </c>
      <c r="T3584">
        <v>0</v>
      </c>
      <c r="U3584">
        <v>8.6</v>
      </c>
      <c r="W3584" s="429">
        <f t="shared" si="77"/>
        <v>0.13333329999999999</v>
      </c>
      <c r="X3584" s="429">
        <f t="shared" si="77"/>
        <v>0.34</v>
      </c>
      <c r="Y3584" s="429">
        <f t="shared" si="77"/>
        <v>0</v>
      </c>
      <c r="Z3584" s="429">
        <f t="shared" si="77"/>
        <v>8.6</v>
      </c>
      <c r="AA3584" s="429" t="s">
        <v>1295</v>
      </c>
    </row>
    <row r="3585" spans="1:27" x14ac:dyDescent="0.25">
      <c r="A3585" t="s">
        <v>149</v>
      </c>
      <c r="B3585" t="s">
        <v>1246</v>
      </c>
      <c r="C3585" t="s">
        <v>1324</v>
      </c>
      <c r="D3585" t="s">
        <v>1387</v>
      </c>
      <c r="E3585" t="s">
        <v>1501</v>
      </c>
      <c r="F3585" t="s">
        <v>1293</v>
      </c>
      <c r="G3585" t="s">
        <v>524</v>
      </c>
      <c r="H3585" t="s">
        <v>1557</v>
      </c>
      <c r="I3585" t="s">
        <v>552</v>
      </c>
      <c r="J3585">
        <v>31000404</v>
      </c>
      <c r="L3585">
        <v>0.56231999397277799</v>
      </c>
      <c r="M3585">
        <v>0.234300002455711</v>
      </c>
      <c r="N3585">
        <v>0.46860000491142301</v>
      </c>
      <c r="O3585">
        <v>7.0289999246597304E-2</v>
      </c>
      <c r="P3585">
        <v>4.6859998255968101E-2</v>
      </c>
      <c r="Q3585">
        <v>4.6859998255968101E-2</v>
      </c>
      <c r="R3585">
        <v>0</v>
      </c>
      <c r="S3585">
        <v>0</v>
      </c>
      <c r="T3585">
        <v>0</v>
      </c>
      <c r="U3585">
        <v>0</v>
      </c>
      <c r="W3585" s="429">
        <f t="shared" si="77"/>
        <v>0</v>
      </c>
      <c r="X3585" s="429">
        <f t="shared" si="77"/>
        <v>0</v>
      </c>
      <c r="Y3585" s="429">
        <f t="shared" si="77"/>
        <v>0</v>
      </c>
      <c r="Z3585" s="429">
        <f t="shared" si="77"/>
        <v>0</v>
      </c>
      <c r="AA3585" s="429" t="s">
        <v>1295</v>
      </c>
    </row>
    <row r="3586" spans="1:27" x14ac:dyDescent="0.25">
      <c r="A3586" t="s">
        <v>149</v>
      </c>
      <c r="B3586" t="s">
        <v>1246</v>
      </c>
      <c r="C3586" t="s">
        <v>1324</v>
      </c>
      <c r="D3586" t="s">
        <v>1387</v>
      </c>
      <c r="E3586" t="s">
        <v>1501</v>
      </c>
      <c r="F3586" t="s">
        <v>1293</v>
      </c>
      <c r="G3586" t="s">
        <v>524</v>
      </c>
      <c r="H3586" t="s">
        <v>1557</v>
      </c>
      <c r="I3586" t="s">
        <v>552</v>
      </c>
      <c r="J3586">
        <v>40400303</v>
      </c>
      <c r="L3586">
        <v>0</v>
      </c>
      <c r="M3586">
        <v>1.1714999675750699</v>
      </c>
      <c r="N3586">
        <v>0</v>
      </c>
      <c r="O3586">
        <v>0</v>
      </c>
      <c r="P3586">
        <v>0</v>
      </c>
      <c r="Q3586">
        <v>0</v>
      </c>
      <c r="R3586">
        <v>0</v>
      </c>
      <c r="S3586">
        <v>1.1715</v>
      </c>
      <c r="T3586">
        <v>0</v>
      </c>
      <c r="U3586">
        <v>0</v>
      </c>
      <c r="W3586" s="429">
        <f t="shared" si="77"/>
        <v>0</v>
      </c>
      <c r="X3586" s="429">
        <f t="shared" si="77"/>
        <v>1.1715</v>
      </c>
      <c r="Y3586" s="429">
        <f t="shared" si="77"/>
        <v>0</v>
      </c>
      <c r="Z3586" s="429">
        <f t="shared" si="77"/>
        <v>0</v>
      </c>
      <c r="AA3586" s="429" t="s">
        <v>1295</v>
      </c>
    </row>
    <row r="3587" spans="1:27" x14ac:dyDescent="0.25">
      <c r="A3587" t="s">
        <v>149</v>
      </c>
      <c r="B3587" t="s">
        <v>1246</v>
      </c>
      <c r="C3587" t="s">
        <v>1324</v>
      </c>
      <c r="D3587" t="s">
        <v>1387</v>
      </c>
      <c r="E3587" t="s">
        <v>1501</v>
      </c>
      <c r="F3587" t="s">
        <v>1293</v>
      </c>
      <c r="G3587" t="s">
        <v>524</v>
      </c>
      <c r="H3587" t="s">
        <v>1557</v>
      </c>
      <c r="I3587" t="s">
        <v>552</v>
      </c>
      <c r="J3587">
        <v>20200254</v>
      </c>
      <c r="L3587">
        <v>34.207801818847699</v>
      </c>
      <c r="M3587">
        <v>17.1039009094238</v>
      </c>
      <c r="N3587">
        <v>32.333400726318402</v>
      </c>
      <c r="O3587">
        <v>4.6859998255968101E-2</v>
      </c>
      <c r="P3587">
        <v>0.58574998378753695</v>
      </c>
      <c r="Q3587">
        <v>0.58574998378753695</v>
      </c>
      <c r="R3587">
        <v>5449.8180000000002</v>
      </c>
      <c r="S3587">
        <v>9.3719999999999998E-2</v>
      </c>
      <c r="T3587">
        <v>9.3720009999999996E-3</v>
      </c>
      <c r="U3587">
        <v>0</v>
      </c>
      <c r="W3587" s="429">
        <f t="shared" si="77"/>
        <v>5449.8180000000002</v>
      </c>
      <c r="X3587" s="429">
        <f t="shared" si="77"/>
        <v>9.3719999999999998E-2</v>
      </c>
      <c r="Y3587" s="429">
        <f t="shared" si="77"/>
        <v>9.3720009999999996E-3</v>
      </c>
      <c r="Z3587" s="429">
        <f t="shared" si="77"/>
        <v>0</v>
      </c>
      <c r="AA3587" s="429" t="s">
        <v>1295</v>
      </c>
    </row>
    <row r="3588" spans="1:27" x14ac:dyDescent="0.25">
      <c r="A3588" t="s">
        <v>149</v>
      </c>
      <c r="B3588" t="s">
        <v>1246</v>
      </c>
      <c r="C3588" t="s">
        <v>1324</v>
      </c>
      <c r="D3588" t="s">
        <v>1387</v>
      </c>
      <c r="E3588" t="s">
        <v>1501</v>
      </c>
      <c r="F3588" t="s">
        <v>1293</v>
      </c>
      <c r="G3588" t="s">
        <v>524</v>
      </c>
      <c r="H3588" t="s">
        <v>1558</v>
      </c>
      <c r="I3588" t="s">
        <v>563</v>
      </c>
      <c r="J3588">
        <v>20200201</v>
      </c>
      <c r="L3588">
        <v>110.3</v>
      </c>
      <c r="M3588">
        <v>1.5</v>
      </c>
      <c r="N3588">
        <v>21</v>
      </c>
      <c r="O3588">
        <v>0.5</v>
      </c>
      <c r="P3588">
        <v>0.7</v>
      </c>
      <c r="Q3588">
        <v>0.68466663360595703</v>
      </c>
      <c r="R3588">
        <v>0</v>
      </c>
      <c r="S3588">
        <v>0</v>
      </c>
      <c r="T3588">
        <v>0</v>
      </c>
      <c r="U3588">
        <v>0</v>
      </c>
      <c r="W3588" s="429">
        <f t="shared" si="77"/>
        <v>0</v>
      </c>
      <c r="X3588" s="429">
        <f t="shared" si="77"/>
        <v>0</v>
      </c>
      <c r="Y3588" s="429">
        <f t="shared" si="77"/>
        <v>0</v>
      </c>
      <c r="Z3588" s="429">
        <f t="shared" si="77"/>
        <v>0</v>
      </c>
      <c r="AA3588" s="429" t="s">
        <v>1295</v>
      </c>
    </row>
    <row r="3589" spans="1:27" x14ac:dyDescent="0.25">
      <c r="A3589" t="s">
        <v>149</v>
      </c>
      <c r="B3589" t="s">
        <v>1246</v>
      </c>
      <c r="C3589" t="s">
        <v>1324</v>
      </c>
      <c r="D3589" t="s">
        <v>1387</v>
      </c>
      <c r="E3589" t="s">
        <v>1501</v>
      </c>
      <c r="F3589" t="s">
        <v>1293</v>
      </c>
      <c r="G3589" t="s">
        <v>524</v>
      </c>
      <c r="H3589" t="s">
        <v>1558</v>
      </c>
      <c r="I3589" t="s">
        <v>563</v>
      </c>
      <c r="J3589">
        <v>20200253</v>
      </c>
      <c r="L3589">
        <v>17.399999999999999</v>
      </c>
      <c r="M3589">
        <v>0.2</v>
      </c>
      <c r="N3589">
        <v>8.6999999999999993</v>
      </c>
      <c r="O3589">
        <v>0.3</v>
      </c>
      <c r="P3589">
        <v>0.2</v>
      </c>
      <c r="Q3589">
        <v>0.246666669845581</v>
      </c>
      <c r="R3589">
        <v>0</v>
      </c>
      <c r="S3589">
        <v>0</v>
      </c>
      <c r="T3589">
        <v>0</v>
      </c>
      <c r="U3589">
        <v>0</v>
      </c>
      <c r="W3589" s="429">
        <f t="shared" si="77"/>
        <v>0</v>
      </c>
      <c r="X3589" s="429">
        <f t="shared" si="77"/>
        <v>0</v>
      </c>
      <c r="Y3589" s="429">
        <f t="shared" si="77"/>
        <v>0</v>
      </c>
      <c r="Z3589" s="429">
        <f t="shared" si="77"/>
        <v>0</v>
      </c>
      <c r="AA3589" s="429" t="s">
        <v>1295</v>
      </c>
    </row>
    <row r="3590" spans="1:27" x14ac:dyDescent="0.25">
      <c r="A3590" t="s">
        <v>149</v>
      </c>
      <c r="B3590" t="s">
        <v>1246</v>
      </c>
      <c r="C3590" t="s">
        <v>1324</v>
      </c>
      <c r="D3590" t="s">
        <v>1387</v>
      </c>
      <c r="E3590" t="s">
        <v>1501</v>
      </c>
      <c r="F3590" t="s">
        <v>1293</v>
      </c>
      <c r="G3590" t="s">
        <v>524</v>
      </c>
      <c r="H3590" t="s">
        <v>1558</v>
      </c>
      <c r="I3590" t="s">
        <v>563</v>
      </c>
      <c r="J3590">
        <v>20200252</v>
      </c>
      <c r="L3590">
        <v>24.15</v>
      </c>
      <c r="M3590">
        <v>2.415</v>
      </c>
      <c r="N3590">
        <v>4.62</v>
      </c>
      <c r="O3590">
        <v>0</v>
      </c>
      <c r="P3590">
        <v>0.21</v>
      </c>
      <c r="Q3590">
        <v>0.19250000417232499</v>
      </c>
      <c r="R3590">
        <v>0</v>
      </c>
      <c r="S3590">
        <v>0</v>
      </c>
      <c r="T3590">
        <v>0</v>
      </c>
      <c r="U3590">
        <v>0</v>
      </c>
      <c r="W3590" s="429">
        <f t="shared" si="77"/>
        <v>0</v>
      </c>
      <c r="X3590" s="429">
        <f t="shared" si="77"/>
        <v>0</v>
      </c>
      <c r="Y3590" s="429">
        <f t="shared" si="77"/>
        <v>0</v>
      </c>
      <c r="Z3590" s="429">
        <f t="shared" si="77"/>
        <v>0</v>
      </c>
      <c r="AA3590" s="429" t="s">
        <v>1295</v>
      </c>
    </row>
    <row r="3591" spans="1:27" x14ac:dyDescent="0.25">
      <c r="A3591" t="s">
        <v>149</v>
      </c>
      <c r="B3591" t="s">
        <v>1246</v>
      </c>
      <c r="C3591" t="s">
        <v>1324</v>
      </c>
      <c r="D3591" t="s">
        <v>1387</v>
      </c>
      <c r="E3591" t="s">
        <v>1501</v>
      </c>
      <c r="F3591" t="s">
        <v>1293</v>
      </c>
      <c r="G3591" t="s">
        <v>524</v>
      </c>
      <c r="H3591" t="s">
        <v>1558</v>
      </c>
      <c r="I3591" t="s">
        <v>563</v>
      </c>
      <c r="J3591">
        <v>20200252</v>
      </c>
      <c r="L3591">
        <v>133.77000000000001</v>
      </c>
      <c r="M3591">
        <v>2.94</v>
      </c>
      <c r="N3591">
        <v>16.905000000000001</v>
      </c>
      <c r="O3591">
        <v>0</v>
      </c>
      <c r="P3591">
        <v>0.94499999999999995</v>
      </c>
      <c r="Q3591">
        <v>0.96109999716281902</v>
      </c>
      <c r="R3591">
        <v>0</v>
      </c>
      <c r="S3591">
        <v>0</v>
      </c>
      <c r="T3591">
        <v>0</v>
      </c>
      <c r="U3591">
        <v>0</v>
      </c>
      <c r="W3591" s="429">
        <f t="shared" si="77"/>
        <v>0</v>
      </c>
      <c r="X3591" s="429">
        <f t="shared" si="77"/>
        <v>0</v>
      </c>
      <c r="Y3591" s="429">
        <f t="shared" si="77"/>
        <v>0</v>
      </c>
      <c r="Z3591" s="429">
        <f t="shared" si="77"/>
        <v>0</v>
      </c>
      <c r="AA3591" s="429" t="s">
        <v>1295</v>
      </c>
    </row>
    <row r="3592" spans="1:27" x14ac:dyDescent="0.25">
      <c r="A3592" t="s">
        <v>149</v>
      </c>
      <c r="B3592" t="s">
        <v>1246</v>
      </c>
      <c r="C3592" t="s">
        <v>1324</v>
      </c>
      <c r="D3592" t="s">
        <v>1387</v>
      </c>
      <c r="E3592" t="s">
        <v>1501</v>
      </c>
      <c r="F3592" t="s">
        <v>1293</v>
      </c>
      <c r="G3592" t="s">
        <v>524</v>
      </c>
      <c r="H3592" t="s">
        <v>1558</v>
      </c>
      <c r="I3592" t="s">
        <v>563</v>
      </c>
      <c r="J3592">
        <v>20200252</v>
      </c>
      <c r="L3592">
        <v>47.1</v>
      </c>
      <c r="M3592">
        <v>3.4</v>
      </c>
      <c r="N3592">
        <v>4.3</v>
      </c>
      <c r="O3592">
        <v>0</v>
      </c>
      <c r="P3592">
        <v>1.1000000000000001</v>
      </c>
      <c r="Q3592">
        <v>1.1009999513626101</v>
      </c>
      <c r="R3592">
        <v>0</v>
      </c>
      <c r="S3592">
        <v>0</v>
      </c>
      <c r="T3592">
        <v>0</v>
      </c>
      <c r="U3592">
        <v>0</v>
      </c>
      <c r="W3592" s="429">
        <f t="shared" si="77"/>
        <v>0</v>
      </c>
      <c r="X3592" s="429">
        <f t="shared" si="77"/>
        <v>0</v>
      </c>
      <c r="Y3592" s="429">
        <f t="shared" si="77"/>
        <v>0</v>
      </c>
      <c r="Z3592" s="429">
        <f t="shared" si="77"/>
        <v>0</v>
      </c>
      <c r="AA3592" s="429" t="s">
        <v>1295</v>
      </c>
    </row>
    <row r="3593" spans="1:27" x14ac:dyDescent="0.25">
      <c r="A3593" t="s">
        <v>149</v>
      </c>
      <c r="B3593" t="s">
        <v>1246</v>
      </c>
      <c r="C3593" t="s">
        <v>1324</v>
      </c>
      <c r="D3593" t="s">
        <v>1387</v>
      </c>
      <c r="E3593" t="s">
        <v>1501</v>
      </c>
      <c r="F3593" t="s">
        <v>1293</v>
      </c>
      <c r="G3593" t="s">
        <v>524</v>
      </c>
      <c r="H3593" t="s">
        <v>1558</v>
      </c>
      <c r="I3593" t="s">
        <v>563</v>
      </c>
      <c r="J3593">
        <v>20200202</v>
      </c>
      <c r="L3593">
        <v>946.337646484375</v>
      </c>
      <c r="M3593">
        <v>19.4468994140625</v>
      </c>
      <c r="N3593">
        <v>369.49108886718801</v>
      </c>
      <c r="O3593">
        <v>9.1376997530460399E-2</v>
      </c>
      <c r="P3593">
        <v>2.9990398883819598</v>
      </c>
      <c r="Q3593">
        <v>0</v>
      </c>
      <c r="R3593">
        <v>13998.96</v>
      </c>
      <c r="S3593">
        <v>0.26475900000000002</v>
      </c>
      <c r="T3593">
        <v>2.5773000000000001E-2</v>
      </c>
      <c r="U3593">
        <v>0</v>
      </c>
      <c r="W3593" s="429">
        <f t="shared" si="77"/>
        <v>13998.96</v>
      </c>
      <c r="X3593" s="429">
        <f t="shared" si="77"/>
        <v>0.26475900000000002</v>
      </c>
      <c r="Y3593" s="429">
        <f t="shared" si="77"/>
        <v>2.5773000000000001E-2</v>
      </c>
      <c r="Z3593" s="429">
        <f t="shared" si="77"/>
        <v>0</v>
      </c>
      <c r="AA3593" s="429" t="s">
        <v>1295</v>
      </c>
    </row>
    <row r="3594" spans="1:27" x14ac:dyDescent="0.25">
      <c r="A3594" t="s">
        <v>149</v>
      </c>
      <c r="B3594" t="s">
        <v>186</v>
      </c>
      <c r="C3594" t="s">
        <v>1459</v>
      </c>
      <c r="D3594" t="s">
        <v>1387</v>
      </c>
      <c r="E3594" t="s">
        <v>1501</v>
      </c>
      <c r="F3594" t="s">
        <v>1293</v>
      </c>
      <c r="G3594" t="s">
        <v>524</v>
      </c>
      <c r="H3594" t="s">
        <v>1460</v>
      </c>
      <c r="I3594" t="s">
        <v>561</v>
      </c>
      <c r="J3594">
        <v>20200201</v>
      </c>
      <c r="L3594">
        <v>4.49041795730591</v>
      </c>
      <c r="M3594">
        <v>4.9644000828266102E-2</v>
      </c>
      <c r="N3594">
        <v>0.96096605062484697</v>
      </c>
      <c r="O3594">
        <v>2.4231001734733599E-2</v>
      </c>
      <c r="P3594">
        <v>4.66890037059784E-2</v>
      </c>
      <c r="Q3594">
        <v>4.66890037059784E-2</v>
      </c>
      <c r="R3594">
        <v>736.36829999999998</v>
      </c>
      <c r="S3594">
        <v>1.4184E-2</v>
      </c>
      <c r="T3594">
        <v>1.1820000000000001E-3</v>
      </c>
      <c r="U3594">
        <v>0</v>
      </c>
      <c r="W3594" s="429">
        <f t="shared" si="77"/>
        <v>736.36829999999998</v>
      </c>
      <c r="X3594" s="429">
        <f t="shared" si="77"/>
        <v>1.4184E-2</v>
      </c>
      <c r="Y3594" s="429">
        <f t="shared" si="77"/>
        <v>1.1820000000000001E-3</v>
      </c>
      <c r="Z3594" s="429">
        <f t="shared" si="77"/>
        <v>0</v>
      </c>
      <c r="AA3594" s="429" t="s">
        <v>1295</v>
      </c>
    </row>
    <row r="3595" spans="1:27" x14ac:dyDescent="0.25">
      <c r="A3595" t="s">
        <v>149</v>
      </c>
      <c r="B3595" t="s">
        <v>186</v>
      </c>
      <c r="C3595" t="s">
        <v>1459</v>
      </c>
      <c r="D3595" t="s">
        <v>1387</v>
      </c>
      <c r="E3595" t="s">
        <v>1501</v>
      </c>
      <c r="F3595" t="s">
        <v>1293</v>
      </c>
      <c r="G3595" t="s">
        <v>524</v>
      </c>
      <c r="H3595" t="s">
        <v>1461</v>
      </c>
      <c r="I3595" t="s">
        <v>534</v>
      </c>
      <c r="J3595">
        <v>31000299</v>
      </c>
      <c r="L3595">
        <v>0</v>
      </c>
      <c r="M3595">
        <v>0.29550001025199901</v>
      </c>
      <c r="N3595">
        <v>0</v>
      </c>
      <c r="O3595">
        <v>0</v>
      </c>
      <c r="P3595">
        <v>0</v>
      </c>
      <c r="Q3595">
        <v>0</v>
      </c>
      <c r="R3595">
        <v>0.74465999999999999</v>
      </c>
      <c r="S3595">
        <v>22.008839999999999</v>
      </c>
      <c r="T3595">
        <v>0</v>
      </c>
      <c r="U3595">
        <v>0</v>
      </c>
      <c r="W3595" s="429">
        <f t="shared" si="77"/>
        <v>0.74465999999999999</v>
      </c>
      <c r="X3595" s="429">
        <f t="shared" si="77"/>
        <v>22.008839999999999</v>
      </c>
      <c r="Y3595" s="429">
        <f t="shared" si="77"/>
        <v>0</v>
      </c>
      <c r="Z3595" s="429">
        <f t="shared" si="77"/>
        <v>0</v>
      </c>
      <c r="AA3595" s="429" t="s">
        <v>1295</v>
      </c>
    </row>
    <row r="3596" spans="1:27" x14ac:dyDescent="0.25">
      <c r="A3596" t="s">
        <v>149</v>
      </c>
      <c r="B3596" t="s">
        <v>186</v>
      </c>
      <c r="C3596" t="s">
        <v>1459</v>
      </c>
      <c r="D3596" t="s">
        <v>1387</v>
      </c>
      <c r="E3596" t="s">
        <v>1501</v>
      </c>
      <c r="F3596" t="s">
        <v>1293</v>
      </c>
      <c r="G3596" t="s">
        <v>524</v>
      </c>
      <c r="H3596" t="s">
        <v>1461</v>
      </c>
      <c r="I3596" t="s">
        <v>534</v>
      </c>
      <c r="J3596">
        <v>40400311</v>
      </c>
      <c r="L3596">
        <v>0</v>
      </c>
      <c r="M3596">
        <v>16.016099929809599</v>
      </c>
      <c r="N3596">
        <v>0</v>
      </c>
      <c r="O3596">
        <v>0</v>
      </c>
      <c r="P3596">
        <v>0</v>
      </c>
      <c r="Q3596">
        <v>0</v>
      </c>
      <c r="R3596">
        <v>0.1182</v>
      </c>
      <c r="S3596">
        <v>1.3002</v>
      </c>
      <c r="T3596">
        <v>0</v>
      </c>
      <c r="U3596">
        <v>0</v>
      </c>
      <c r="W3596" s="429">
        <f t="shared" si="77"/>
        <v>0.1182</v>
      </c>
      <c r="X3596" s="429">
        <f t="shared" si="77"/>
        <v>1.3002</v>
      </c>
      <c r="Y3596" s="429">
        <f t="shared" si="77"/>
        <v>0</v>
      </c>
      <c r="Z3596" s="429">
        <f t="shared" si="77"/>
        <v>0</v>
      </c>
      <c r="AA3596" s="429" t="s">
        <v>1295</v>
      </c>
    </row>
    <row r="3597" spans="1:27" x14ac:dyDescent="0.25">
      <c r="A3597" t="s">
        <v>149</v>
      </c>
      <c r="B3597" t="s">
        <v>186</v>
      </c>
      <c r="C3597" t="s">
        <v>1459</v>
      </c>
      <c r="D3597" t="s">
        <v>1387</v>
      </c>
      <c r="E3597" t="s">
        <v>1501</v>
      </c>
      <c r="F3597" t="s">
        <v>1293</v>
      </c>
      <c r="G3597" t="s">
        <v>524</v>
      </c>
      <c r="H3597" t="s">
        <v>1461</v>
      </c>
      <c r="I3597" t="s">
        <v>534</v>
      </c>
      <c r="J3597">
        <v>40400303</v>
      </c>
      <c r="L3597">
        <v>0</v>
      </c>
      <c r="M3597">
        <v>7.2693004608154297</v>
      </c>
      <c r="N3597">
        <v>0</v>
      </c>
      <c r="O3597">
        <v>0</v>
      </c>
      <c r="P3597">
        <v>0</v>
      </c>
      <c r="Q3597">
        <v>0</v>
      </c>
      <c r="R3597">
        <v>5.91E-2</v>
      </c>
      <c r="S3597">
        <v>0.70920000000000005</v>
      </c>
      <c r="T3597">
        <v>0</v>
      </c>
      <c r="U3597">
        <v>0</v>
      </c>
      <c r="W3597" s="429">
        <f t="shared" si="77"/>
        <v>5.91E-2</v>
      </c>
      <c r="X3597" s="429">
        <f t="shared" si="77"/>
        <v>0.70920000000000005</v>
      </c>
      <c r="Y3597" s="429">
        <f t="shared" si="77"/>
        <v>0</v>
      </c>
      <c r="Z3597" s="429">
        <f t="shared" si="77"/>
        <v>0</v>
      </c>
      <c r="AA3597" s="429" t="s">
        <v>1295</v>
      </c>
    </row>
    <row r="3598" spans="1:27" x14ac:dyDescent="0.25">
      <c r="A3598" t="s">
        <v>149</v>
      </c>
      <c r="B3598" t="s">
        <v>186</v>
      </c>
      <c r="C3598" t="s">
        <v>1459</v>
      </c>
      <c r="D3598" t="s">
        <v>1387</v>
      </c>
      <c r="E3598" t="s">
        <v>1501</v>
      </c>
      <c r="F3598" t="s">
        <v>1293</v>
      </c>
      <c r="G3598" t="s">
        <v>524</v>
      </c>
      <c r="H3598" t="s">
        <v>1461</v>
      </c>
      <c r="I3598" t="s">
        <v>534</v>
      </c>
      <c r="J3598">
        <v>31000228</v>
      </c>
      <c r="L3598">
        <v>0.1182000041008</v>
      </c>
      <c r="M3598">
        <v>0</v>
      </c>
      <c r="N3598">
        <v>5.9100002050399801E-2</v>
      </c>
      <c r="O3598">
        <v>0</v>
      </c>
      <c r="P3598">
        <v>0</v>
      </c>
      <c r="Q3598">
        <v>0</v>
      </c>
      <c r="R3598">
        <v>178.4229</v>
      </c>
      <c r="S3598">
        <v>0</v>
      </c>
      <c r="T3598">
        <v>0</v>
      </c>
      <c r="U3598">
        <v>0</v>
      </c>
      <c r="W3598" s="429">
        <f t="shared" si="77"/>
        <v>178.4229</v>
      </c>
      <c r="X3598" s="429">
        <f t="shared" si="77"/>
        <v>0</v>
      </c>
      <c r="Y3598" s="429">
        <f t="shared" si="77"/>
        <v>0</v>
      </c>
      <c r="Z3598" s="429">
        <f t="shared" si="77"/>
        <v>0</v>
      </c>
      <c r="AA3598" s="429" t="s">
        <v>1295</v>
      </c>
    </row>
    <row r="3599" spans="1:27" x14ac:dyDescent="0.25">
      <c r="A3599" t="s">
        <v>149</v>
      </c>
      <c r="B3599" t="s">
        <v>186</v>
      </c>
      <c r="C3599" t="s">
        <v>1459</v>
      </c>
      <c r="D3599" t="s">
        <v>1387</v>
      </c>
      <c r="E3599" t="s">
        <v>1501</v>
      </c>
      <c r="F3599" t="s">
        <v>1293</v>
      </c>
      <c r="G3599" t="s">
        <v>524</v>
      </c>
      <c r="H3599" t="s">
        <v>1461</v>
      </c>
      <c r="I3599" t="s">
        <v>534</v>
      </c>
      <c r="J3599">
        <v>31000227</v>
      </c>
      <c r="L3599">
        <v>0</v>
      </c>
      <c r="M3599">
        <v>2.8959002494811998</v>
      </c>
      <c r="N3599">
        <v>0</v>
      </c>
      <c r="O3599">
        <v>0</v>
      </c>
      <c r="P3599">
        <v>0</v>
      </c>
      <c r="Q3599">
        <v>0</v>
      </c>
      <c r="R3599">
        <v>1.7357670000000001</v>
      </c>
      <c r="S3599">
        <v>1.892382</v>
      </c>
      <c r="T3599">
        <v>0</v>
      </c>
      <c r="U3599">
        <v>0</v>
      </c>
      <c r="W3599" s="429">
        <f t="shared" si="77"/>
        <v>1.7357670000000001</v>
      </c>
      <c r="X3599" s="429">
        <f t="shared" si="77"/>
        <v>1.892382</v>
      </c>
      <c r="Y3599" s="429">
        <f t="shared" si="77"/>
        <v>0</v>
      </c>
      <c r="Z3599" s="429">
        <f t="shared" si="77"/>
        <v>0</v>
      </c>
      <c r="AA3599" s="429" t="s">
        <v>1295</v>
      </c>
    </row>
    <row r="3600" spans="1:27" x14ac:dyDescent="0.25">
      <c r="A3600" t="s">
        <v>149</v>
      </c>
      <c r="B3600" t="s">
        <v>186</v>
      </c>
      <c r="C3600" t="s">
        <v>1459</v>
      </c>
      <c r="D3600" t="s">
        <v>1387</v>
      </c>
      <c r="E3600" t="s">
        <v>1501</v>
      </c>
      <c r="F3600" t="s">
        <v>1293</v>
      </c>
      <c r="G3600" t="s">
        <v>524</v>
      </c>
      <c r="H3600" t="s">
        <v>1462</v>
      </c>
      <c r="I3600" t="s">
        <v>1463</v>
      </c>
      <c r="J3600">
        <v>20200202</v>
      </c>
      <c r="L3600">
        <v>3.1145701408386199</v>
      </c>
      <c r="M3600">
        <v>0.79785001277923595</v>
      </c>
      <c r="N3600">
        <v>4.7161803245544398</v>
      </c>
      <c r="O3600">
        <v>8.8650003075599698E-2</v>
      </c>
      <c r="P3600">
        <v>0.106380008161068</v>
      </c>
      <c r="Q3600">
        <v>0.106380008161068</v>
      </c>
      <c r="R3600">
        <v>403.67720000000003</v>
      </c>
      <c r="S3600">
        <v>0.85872300000000001</v>
      </c>
      <c r="T3600">
        <v>0</v>
      </c>
      <c r="U3600">
        <v>0</v>
      </c>
      <c r="W3600" s="429">
        <f t="shared" si="77"/>
        <v>403.67720000000003</v>
      </c>
      <c r="X3600" s="429">
        <f t="shared" si="77"/>
        <v>0.85872300000000001</v>
      </c>
      <c r="Y3600" s="429">
        <f t="shared" si="77"/>
        <v>0</v>
      </c>
      <c r="Z3600" s="429">
        <f t="shared" si="77"/>
        <v>0</v>
      </c>
      <c r="AA3600" s="429" t="s">
        <v>1295</v>
      </c>
    </row>
    <row r="3601" spans="1:27" x14ac:dyDescent="0.25">
      <c r="A3601" t="s">
        <v>149</v>
      </c>
      <c r="B3601" t="s">
        <v>186</v>
      </c>
      <c r="C3601" t="s">
        <v>1459</v>
      </c>
      <c r="D3601" t="s">
        <v>1387</v>
      </c>
      <c r="E3601" t="s">
        <v>1501</v>
      </c>
      <c r="F3601" t="s">
        <v>1293</v>
      </c>
      <c r="G3601" t="s">
        <v>524</v>
      </c>
      <c r="H3601" t="s">
        <v>1464</v>
      </c>
      <c r="I3601" t="s">
        <v>186</v>
      </c>
      <c r="J3601">
        <v>20200252</v>
      </c>
      <c r="L3601">
        <v>28.035</v>
      </c>
      <c r="M3601">
        <v>1.155</v>
      </c>
      <c r="N3601">
        <v>3.6749999999999998</v>
      </c>
      <c r="O3601">
        <v>0</v>
      </c>
      <c r="P3601">
        <v>0.52500000000000002</v>
      </c>
      <c r="Q3601">
        <v>0.51134998798370301</v>
      </c>
      <c r="R3601">
        <v>0</v>
      </c>
      <c r="S3601">
        <v>0</v>
      </c>
      <c r="T3601">
        <v>0</v>
      </c>
      <c r="U3601">
        <v>0</v>
      </c>
      <c r="W3601" s="429">
        <f t="shared" si="77"/>
        <v>0</v>
      </c>
      <c r="X3601" s="429">
        <f t="shared" si="77"/>
        <v>0</v>
      </c>
      <c r="Y3601" s="429">
        <f t="shared" si="77"/>
        <v>0</v>
      </c>
      <c r="Z3601" s="429">
        <f t="shared" si="77"/>
        <v>0</v>
      </c>
      <c r="AA3601" s="429" t="s">
        <v>1295</v>
      </c>
    </row>
    <row r="3602" spans="1:27" x14ac:dyDescent="0.25">
      <c r="A3602" t="s">
        <v>149</v>
      </c>
      <c r="B3602" t="s">
        <v>186</v>
      </c>
      <c r="C3602" t="s">
        <v>1459</v>
      </c>
      <c r="D3602" t="s">
        <v>1387</v>
      </c>
      <c r="E3602" t="s">
        <v>1501</v>
      </c>
      <c r="F3602" t="s">
        <v>1293</v>
      </c>
      <c r="G3602" t="s">
        <v>524</v>
      </c>
      <c r="H3602" t="s">
        <v>1464</v>
      </c>
      <c r="I3602" t="s">
        <v>186</v>
      </c>
      <c r="J3602">
        <v>20200201</v>
      </c>
      <c r="L3602">
        <v>41.1</v>
      </c>
      <c r="M3602">
        <v>11.9</v>
      </c>
      <c r="N3602">
        <v>39</v>
      </c>
      <c r="O3602">
        <v>0.3</v>
      </c>
      <c r="P3602">
        <v>0.6</v>
      </c>
      <c r="Q3602">
        <v>0.60000002384185802</v>
      </c>
      <c r="R3602">
        <v>0</v>
      </c>
      <c r="S3602">
        <v>0</v>
      </c>
      <c r="T3602">
        <v>0</v>
      </c>
      <c r="U3602">
        <v>0</v>
      </c>
      <c r="W3602" s="429">
        <f t="shared" si="77"/>
        <v>0</v>
      </c>
      <c r="X3602" s="429">
        <f t="shared" si="77"/>
        <v>0</v>
      </c>
      <c r="Y3602" s="429">
        <f t="shared" si="77"/>
        <v>0</v>
      </c>
      <c r="Z3602" s="429">
        <f t="shared" si="77"/>
        <v>0</v>
      </c>
      <c r="AA3602" s="429" t="s">
        <v>1295</v>
      </c>
    </row>
    <row r="3603" spans="1:27" x14ac:dyDescent="0.25">
      <c r="A3603" t="s">
        <v>149</v>
      </c>
      <c r="B3603" t="s">
        <v>186</v>
      </c>
      <c r="C3603" t="s">
        <v>1459</v>
      </c>
      <c r="D3603" t="s">
        <v>1387</v>
      </c>
      <c r="E3603" t="s">
        <v>1501</v>
      </c>
      <c r="F3603" t="s">
        <v>1293</v>
      </c>
      <c r="G3603" t="s">
        <v>524</v>
      </c>
      <c r="H3603" t="s">
        <v>1464</v>
      </c>
      <c r="I3603" t="s">
        <v>186</v>
      </c>
      <c r="J3603">
        <v>20200202</v>
      </c>
      <c r="L3603">
        <v>2.1867001056671098</v>
      </c>
      <c r="M3603">
        <v>1.4184000492095901</v>
      </c>
      <c r="N3603">
        <v>3.8415000438690199</v>
      </c>
      <c r="O3603">
        <v>0</v>
      </c>
      <c r="P3603">
        <v>5.9100002050399801E-2</v>
      </c>
      <c r="Q3603">
        <v>5.9100002050399801E-2</v>
      </c>
      <c r="R3603">
        <v>600.86980000000005</v>
      </c>
      <c r="S3603">
        <v>0</v>
      </c>
      <c r="T3603">
        <v>0</v>
      </c>
      <c r="U3603">
        <v>0</v>
      </c>
      <c r="W3603" s="429">
        <f t="shared" si="77"/>
        <v>600.86980000000005</v>
      </c>
      <c r="X3603" s="429">
        <f t="shared" si="77"/>
        <v>0</v>
      </c>
      <c r="Y3603" s="429">
        <f t="shared" si="77"/>
        <v>0</v>
      </c>
      <c r="Z3603" s="429">
        <f t="shared" si="77"/>
        <v>0</v>
      </c>
      <c r="AA3603" s="429" t="s">
        <v>1295</v>
      </c>
    </row>
    <row r="3604" spans="1:27" x14ac:dyDescent="0.25">
      <c r="A3604" t="s">
        <v>149</v>
      </c>
      <c r="B3604" t="s">
        <v>186</v>
      </c>
      <c r="C3604" t="s">
        <v>1459</v>
      </c>
      <c r="D3604" t="s">
        <v>1387</v>
      </c>
      <c r="E3604" t="s">
        <v>1501</v>
      </c>
      <c r="F3604" t="s">
        <v>1293</v>
      </c>
      <c r="G3604" t="s">
        <v>524</v>
      </c>
      <c r="H3604" t="s">
        <v>1464</v>
      </c>
      <c r="I3604" t="s">
        <v>186</v>
      </c>
      <c r="J3604">
        <v>31000305</v>
      </c>
      <c r="L3604">
        <v>6.9738001823425302</v>
      </c>
      <c r="M3604">
        <v>1.1229000091552701</v>
      </c>
      <c r="N3604">
        <v>6.7965002059936497</v>
      </c>
      <c r="O3604">
        <v>2.6004002094268799</v>
      </c>
      <c r="P3604">
        <v>1.53659999370575</v>
      </c>
      <c r="Q3604">
        <v>1.53659999370575</v>
      </c>
      <c r="R3604">
        <v>0</v>
      </c>
      <c r="S3604">
        <v>0</v>
      </c>
      <c r="T3604">
        <v>0</v>
      </c>
      <c r="U3604">
        <v>0</v>
      </c>
      <c r="W3604" s="429">
        <f t="shared" si="77"/>
        <v>0</v>
      </c>
      <c r="X3604" s="429">
        <f t="shared" si="77"/>
        <v>0</v>
      </c>
      <c r="Y3604" s="429">
        <f t="shared" si="77"/>
        <v>0</v>
      </c>
      <c r="Z3604" s="429">
        <f t="shared" si="77"/>
        <v>0</v>
      </c>
      <c r="AA3604" s="429" t="s">
        <v>1295</v>
      </c>
    </row>
    <row r="3605" spans="1:27" x14ac:dyDescent="0.25">
      <c r="A3605" t="s">
        <v>149</v>
      </c>
      <c r="B3605" t="s">
        <v>186</v>
      </c>
      <c r="C3605" t="s">
        <v>1459</v>
      </c>
      <c r="D3605" t="s">
        <v>1387</v>
      </c>
      <c r="E3605" t="s">
        <v>1501</v>
      </c>
      <c r="F3605" t="s">
        <v>1293</v>
      </c>
      <c r="G3605" t="s">
        <v>524</v>
      </c>
      <c r="H3605" t="s">
        <v>1464</v>
      </c>
      <c r="I3605" t="s">
        <v>186</v>
      </c>
      <c r="J3605">
        <v>31000306</v>
      </c>
      <c r="L3605">
        <v>0</v>
      </c>
      <c r="M3605">
        <v>0</v>
      </c>
      <c r="N3605">
        <v>0</v>
      </c>
      <c r="O3605">
        <v>0</v>
      </c>
      <c r="P3605">
        <v>0</v>
      </c>
      <c r="Q3605">
        <v>0</v>
      </c>
      <c r="R3605">
        <v>0.2364</v>
      </c>
      <c r="S3605">
        <v>4.6594439999999997</v>
      </c>
      <c r="T3605">
        <v>0</v>
      </c>
      <c r="U3605">
        <v>0</v>
      </c>
      <c r="W3605" s="429">
        <f t="shared" si="77"/>
        <v>0.2364</v>
      </c>
      <c r="X3605" s="429">
        <f t="shared" si="77"/>
        <v>4.6594439999999997</v>
      </c>
      <c r="Y3605" s="429">
        <f t="shared" si="77"/>
        <v>0</v>
      </c>
      <c r="Z3605" s="429">
        <f t="shared" si="77"/>
        <v>0</v>
      </c>
      <c r="AA3605" s="429" t="s">
        <v>1295</v>
      </c>
    </row>
    <row r="3606" spans="1:27" x14ac:dyDescent="0.25">
      <c r="A3606" t="s">
        <v>149</v>
      </c>
      <c r="B3606" t="s">
        <v>186</v>
      </c>
      <c r="C3606" t="s">
        <v>1459</v>
      </c>
      <c r="D3606" t="s">
        <v>1387</v>
      </c>
      <c r="E3606" t="s">
        <v>1501</v>
      </c>
      <c r="F3606" t="s">
        <v>1293</v>
      </c>
      <c r="G3606" t="s">
        <v>524</v>
      </c>
      <c r="H3606" t="s">
        <v>1464</v>
      </c>
      <c r="I3606" t="s">
        <v>186</v>
      </c>
      <c r="J3606">
        <v>31000228</v>
      </c>
      <c r="L3606">
        <v>5.9100002050399801E-2</v>
      </c>
      <c r="M3606">
        <v>0</v>
      </c>
      <c r="N3606">
        <v>0</v>
      </c>
      <c r="O3606">
        <v>0</v>
      </c>
      <c r="P3606">
        <v>0</v>
      </c>
      <c r="Q3606">
        <v>0</v>
      </c>
      <c r="R3606">
        <v>37.256639999999997</v>
      </c>
      <c r="S3606">
        <v>0</v>
      </c>
      <c r="T3606">
        <v>0</v>
      </c>
      <c r="U3606">
        <v>0</v>
      </c>
      <c r="W3606" s="429">
        <f t="shared" si="77"/>
        <v>37.256639999999997</v>
      </c>
      <c r="X3606" s="429">
        <f t="shared" si="77"/>
        <v>0</v>
      </c>
      <c r="Y3606" s="429">
        <f t="shared" si="77"/>
        <v>0</v>
      </c>
      <c r="Z3606" s="429">
        <f t="shared" si="77"/>
        <v>0</v>
      </c>
      <c r="AA3606" s="429" t="s">
        <v>1295</v>
      </c>
    </row>
    <row r="3607" spans="1:27" x14ac:dyDescent="0.25">
      <c r="A3607" t="s">
        <v>149</v>
      </c>
      <c r="B3607" t="s">
        <v>186</v>
      </c>
      <c r="C3607" t="s">
        <v>1459</v>
      </c>
      <c r="D3607" t="s">
        <v>1387</v>
      </c>
      <c r="E3607" t="s">
        <v>1501</v>
      </c>
      <c r="F3607" t="s">
        <v>1293</v>
      </c>
      <c r="G3607" t="s">
        <v>524</v>
      </c>
      <c r="H3607" t="s">
        <v>1464</v>
      </c>
      <c r="I3607" t="s">
        <v>186</v>
      </c>
      <c r="J3607">
        <v>20200254</v>
      </c>
      <c r="L3607">
        <v>8.2740001678466797</v>
      </c>
      <c r="M3607">
        <v>5.4963002204895002</v>
      </c>
      <c r="N3607">
        <v>14.5977010726929</v>
      </c>
      <c r="O3607">
        <v>0</v>
      </c>
      <c r="P3607">
        <v>0.17730000615119901</v>
      </c>
      <c r="Q3607">
        <v>0.17730000615119901</v>
      </c>
      <c r="R3607">
        <v>2179.549</v>
      </c>
      <c r="S3607">
        <v>5.91E-2</v>
      </c>
      <c r="T3607">
        <v>0</v>
      </c>
      <c r="U3607">
        <v>0</v>
      </c>
      <c r="W3607" s="429">
        <f t="shared" si="77"/>
        <v>2179.549</v>
      </c>
      <c r="X3607" s="429">
        <f t="shared" si="77"/>
        <v>5.91E-2</v>
      </c>
      <c r="Y3607" s="429">
        <f t="shared" si="77"/>
        <v>0</v>
      </c>
      <c r="Z3607" s="429">
        <f t="shared" si="77"/>
        <v>0</v>
      </c>
      <c r="AA3607" s="429" t="s">
        <v>1295</v>
      </c>
    </row>
    <row r="3608" spans="1:27" x14ac:dyDescent="0.25">
      <c r="A3608" t="s">
        <v>149</v>
      </c>
      <c r="B3608" t="s">
        <v>186</v>
      </c>
      <c r="C3608" t="s">
        <v>1459</v>
      </c>
      <c r="D3608" t="s">
        <v>1387</v>
      </c>
      <c r="E3608" t="s">
        <v>1501</v>
      </c>
      <c r="F3608" t="s">
        <v>1293</v>
      </c>
      <c r="G3608" t="s">
        <v>524</v>
      </c>
      <c r="H3608" t="s">
        <v>1464</v>
      </c>
      <c r="I3608" t="s">
        <v>186</v>
      </c>
      <c r="J3608">
        <v>31000228</v>
      </c>
      <c r="L3608">
        <v>0.23640000820159901</v>
      </c>
      <c r="M3608">
        <v>5.9100002050399801E-2</v>
      </c>
      <c r="N3608">
        <v>0.23640000820159901</v>
      </c>
      <c r="O3608">
        <v>0</v>
      </c>
      <c r="P3608">
        <v>5.9100002050399801E-2</v>
      </c>
      <c r="Q3608">
        <v>5.9100002050399801E-2</v>
      </c>
      <c r="R3608">
        <v>0</v>
      </c>
      <c r="S3608">
        <v>0</v>
      </c>
      <c r="T3608">
        <v>0</v>
      </c>
      <c r="U3608">
        <v>0</v>
      </c>
      <c r="W3608" s="429">
        <f t="shared" si="77"/>
        <v>0</v>
      </c>
      <c r="X3608" s="429">
        <f t="shared" si="77"/>
        <v>0</v>
      </c>
      <c r="Y3608" s="429">
        <f t="shared" si="77"/>
        <v>0</v>
      </c>
      <c r="Z3608" s="429">
        <f t="shared" si="77"/>
        <v>0</v>
      </c>
      <c r="AA3608" s="429" t="s">
        <v>1295</v>
      </c>
    </row>
    <row r="3609" spans="1:27" x14ac:dyDescent="0.25">
      <c r="A3609" t="s">
        <v>149</v>
      </c>
      <c r="B3609" t="s">
        <v>186</v>
      </c>
      <c r="C3609" t="s">
        <v>1459</v>
      </c>
      <c r="D3609" t="s">
        <v>1387</v>
      </c>
      <c r="E3609" t="s">
        <v>1501</v>
      </c>
      <c r="F3609" t="s">
        <v>1293</v>
      </c>
      <c r="G3609" t="s">
        <v>524</v>
      </c>
      <c r="H3609" t="s">
        <v>1464</v>
      </c>
      <c r="I3609" t="s">
        <v>186</v>
      </c>
      <c r="J3609">
        <v>20200254</v>
      </c>
      <c r="L3609">
        <v>5.3190002441406303</v>
      </c>
      <c r="M3609">
        <v>5.8509001731872603</v>
      </c>
      <c r="N3609">
        <v>10.5198001861572</v>
      </c>
      <c r="O3609">
        <v>0.47280001640319802</v>
      </c>
      <c r="P3609">
        <v>0</v>
      </c>
      <c r="Q3609">
        <v>0</v>
      </c>
      <c r="R3609">
        <v>3326.6860000000001</v>
      </c>
      <c r="S3609">
        <v>6.5009999999999998E-2</v>
      </c>
      <c r="T3609">
        <v>6.5009999999999998E-3</v>
      </c>
      <c r="U3609">
        <v>0</v>
      </c>
      <c r="W3609" s="429">
        <f t="shared" si="77"/>
        <v>3326.6860000000001</v>
      </c>
      <c r="X3609" s="429">
        <f t="shared" si="77"/>
        <v>6.5009999999999998E-2</v>
      </c>
      <c r="Y3609" s="429">
        <f t="shared" si="77"/>
        <v>6.5009999999999998E-3</v>
      </c>
      <c r="Z3609" s="429">
        <f t="shared" si="77"/>
        <v>0</v>
      </c>
      <c r="AA3609" s="429" t="s">
        <v>1295</v>
      </c>
    </row>
    <row r="3610" spans="1:27" x14ac:dyDescent="0.25">
      <c r="A3610" t="s">
        <v>149</v>
      </c>
      <c r="B3610" t="s">
        <v>186</v>
      </c>
      <c r="C3610" t="s">
        <v>1459</v>
      </c>
      <c r="D3610" t="s">
        <v>1387</v>
      </c>
      <c r="E3610" t="s">
        <v>1501</v>
      </c>
      <c r="F3610" t="s">
        <v>1293</v>
      </c>
      <c r="G3610" t="s">
        <v>524</v>
      </c>
      <c r="H3610" t="s">
        <v>1464</v>
      </c>
      <c r="I3610" t="s">
        <v>186</v>
      </c>
      <c r="J3610">
        <v>20200202</v>
      </c>
      <c r="L3610">
        <v>11.6427011489868</v>
      </c>
      <c r="M3610">
        <v>2.71860003471375</v>
      </c>
      <c r="N3610">
        <v>1.5957000255584699</v>
      </c>
      <c r="O3610">
        <v>0</v>
      </c>
      <c r="P3610">
        <v>0.29550001025199901</v>
      </c>
      <c r="Q3610">
        <v>0.29550001025199901</v>
      </c>
      <c r="R3610">
        <v>3154.2260000000001</v>
      </c>
      <c r="S3610">
        <v>5.91E-2</v>
      </c>
      <c r="T3610">
        <v>0</v>
      </c>
      <c r="U3610">
        <v>0</v>
      </c>
      <c r="W3610" s="429">
        <f t="shared" si="77"/>
        <v>3154.2260000000001</v>
      </c>
      <c r="X3610" s="429">
        <f t="shared" si="77"/>
        <v>5.91E-2</v>
      </c>
      <c r="Y3610" s="429">
        <f t="shared" si="77"/>
        <v>0</v>
      </c>
      <c r="Z3610" s="429">
        <f t="shared" si="77"/>
        <v>0</v>
      </c>
      <c r="AA3610" s="429" t="s">
        <v>1295</v>
      </c>
    </row>
    <row r="3611" spans="1:27" x14ac:dyDescent="0.25">
      <c r="A3611" t="s">
        <v>149</v>
      </c>
      <c r="B3611" t="s">
        <v>1246</v>
      </c>
      <c r="C3611" t="s">
        <v>1324</v>
      </c>
      <c r="D3611" t="s">
        <v>1387</v>
      </c>
      <c r="E3611" t="s">
        <v>1501</v>
      </c>
      <c r="F3611" t="s">
        <v>1293</v>
      </c>
      <c r="G3611" t="s">
        <v>524</v>
      </c>
      <c r="H3611" t="s">
        <v>1558</v>
      </c>
      <c r="I3611" t="s">
        <v>563</v>
      </c>
      <c r="J3611">
        <v>31000302</v>
      </c>
      <c r="L3611">
        <v>2.5773000717163099</v>
      </c>
      <c r="M3611">
        <v>0.14292299747466999</v>
      </c>
      <c r="N3611">
        <v>2.2492799758911102</v>
      </c>
      <c r="O3611">
        <v>0.398310005664825</v>
      </c>
      <c r="P3611">
        <v>0.20384098589420299</v>
      </c>
      <c r="Q3611">
        <v>0.20384098589420299</v>
      </c>
      <c r="R3611">
        <v>0</v>
      </c>
      <c r="S3611">
        <v>0</v>
      </c>
      <c r="T3611">
        <v>0</v>
      </c>
      <c r="U3611">
        <v>0</v>
      </c>
      <c r="W3611" s="429">
        <f t="shared" si="77"/>
        <v>0</v>
      </c>
      <c r="X3611" s="429">
        <f t="shared" si="77"/>
        <v>0</v>
      </c>
      <c r="Y3611" s="429">
        <f t="shared" si="77"/>
        <v>0</v>
      </c>
      <c r="Z3611" s="429">
        <f t="shared" si="77"/>
        <v>0</v>
      </c>
      <c r="AA3611" s="429" t="s">
        <v>1295</v>
      </c>
    </row>
    <row r="3612" spans="1:27" x14ac:dyDescent="0.25">
      <c r="A3612" t="s">
        <v>149</v>
      </c>
      <c r="B3612" t="s">
        <v>186</v>
      </c>
      <c r="C3612" t="s">
        <v>1459</v>
      </c>
      <c r="D3612" t="s">
        <v>1387</v>
      </c>
      <c r="E3612" t="s">
        <v>1501</v>
      </c>
      <c r="F3612" t="s">
        <v>1293</v>
      </c>
      <c r="G3612" t="s">
        <v>524</v>
      </c>
      <c r="H3612" t="s">
        <v>1464</v>
      </c>
      <c r="I3612" t="s">
        <v>186</v>
      </c>
      <c r="J3612">
        <v>31000205</v>
      </c>
      <c r="L3612">
        <v>0.2</v>
      </c>
      <c r="M3612">
        <v>0.5</v>
      </c>
      <c r="N3612">
        <v>0.6</v>
      </c>
      <c r="O3612">
        <v>0</v>
      </c>
      <c r="P3612">
        <v>0</v>
      </c>
      <c r="Q3612">
        <v>0</v>
      </c>
      <c r="R3612">
        <v>0</v>
      </c>
      <c r="S3612">
        <v>0</v>
      </c>
      <c r="T3612">
        <v>0</v>
      </c>
      <c r="U3612">
        <v>0</v>
      </c>
      <c r="W3612" s="429">
        <f t="shared" si="77"/>
        <v>0</v>
      </c>
      <c r="X3612" s="429">
        <f t="shared" si="77"/>
        <v>0</v>
      </c>
      <c r="Y3612" s="429">
        <f t="shared" si="77"/>
        <v>0</v>
      </c>
      <c r="Z3612" s="429">
        <f t="shared" si="77"/>
        <v>0</v>
      </c>
      <c r="AA3612" s="429" t="s">
        <v>1295</v>
      </c>
    </row>
    <row r="3613" spans="1:27" x14ac:dyDescent="0.25">
      <c r="A3613" t="s">
        <v>149</v>
      </c>
      <c r="B3613" t="s">
        <v>1246</v>
      </c>
      <c r="C3613" t="s">
        <v>1324</v>
      </c>
      <c r="D3613" t="s">
        <v>1387</v>
      </c>
      <c r="E3613" t="s">
        <v>1501</v>
      </c>
      <c r="F3613" t="s">
        <v>1293</v>
      </c>
      <c r="G3613" t="s">
        <v>524</v>
      </c>
      <c r="H3613" t="s">
        <v>1557</v>
      </c>
      <c r="I3613" t="s">
        <v>552</v>
      </c>
      <c r="J3613">
        <v>20200254</v>
      </c>
      <c r="L3613">
        <v>30.2246990203857</v>
      </c>
      <c r="M3613">
        <v>7.2632994651794398</v>
      </c>
      <c r="N3613">
        <v>38.1908988952637</v>
      </c>
      <c r="O3613">
        <v>1.40579998493195</v>
      </c>
      <c r="P3613">
        <v>0.93720000982284501</v>
      </c>
      <c r="Q3613">
        <v>0.93720000982284501</v>
      </c>
      <c r="R3613">
        <v>0</v>
      </c>
      <c r="S3613">
        <v>0</v>
      </c>
      <c r="T3613">
        <v>0</v>
      </c>
      <c r="U3613">
        <v>0</v>
      </c>
      <c r="W3613" s="429">
        <f t="shared" si="77"/>
        <v>0</v>
      </c>
      <c r="X3613" s="429">
        <f t="shared" si="77"/>
        <v>0</v>
      </c>
      <c r="Y3613" s="429">
        <f t="shared" si="77"/>
        <v>0</v>
      </c>
      <c r="Z3613" s="429">
        <f t="shared" si="77"/>
        <v>0</v>
      </c>
      <c r="AA3613" s="429" t="s">
        <v>1295</v>
      </c>
    </row>
    <row r="3614" spans="1:27" x14ac:dyDescent="0.25">
      <c r="A3614" t="s">
        <v>149</v>
      </c>
      <c r="B3614" t="s">
        <v>1246</v>
      </c>
      <c r="C3614" t="s">
        <v>1324</v>
      </c>
      <c r="D3614" t="s">
        <v>1387</v>
      </c>
      <c r="E3614" t="s">
        <v>1501</v>
      </c>
      <c r="F3614" t="s">
        <v>1293</v>
      </c>
      <c r="G3614" t="s">
        <v>524</v>
      </c>
      <c r="H3614" t="s">
        <v>1557</v>
      </c>
      <c r="I3614" t="s">
        <v>552</v>
      </c>
      <c r="J3614">
        <v>31000209</v>
      </c>
      <c r="L3614">
        <v>1.3766666650772099</v>
      </c>
      <c r="M3614">
        <v>16.8833332061768</v>
      </c>
      <c r="N3614">
        <v>1.3503333330154399</v>
      </c>
      <c r="O3614">
        <v>0</v>
      </c>
      <c r="P3614">
        <v>0</v>
      </c>
      <c r="Q3614">
        <v>0</v>
      </c>
      <c r="R3614">
        <v>0</v>
      </c>
      <c r="S3614">
        <v>0</v>
      </c>
      <c r="T3614">
        <v>0</v>
      </c>
      <c r="U3614">
        <v>0</v>
      </c>
      <c r="W3614" s="429">
        <f t="shared" si="77"/>
        <v>0</v>
      </c>
      <c r="X3614" s="429">
        <f t="shared" si="77"/>
        <v>0</v>
      </c>
      <c r="Y3614" s="429">
        <f t="shared" si="77"/>
        <v>0</v>
      </c>
      <c r="Z3614" s="429">
        <f t="shared" si="77"/>
        <v>0</v>
      </c>
      <c r="AA3614" s="429" t="s">
        <v>1295</v>
      </c>
    </row>
    <row r="3615" spans="1:27" x14ac:dyDescent="0.25">
      <c r="A3615" t="s">
        <v>149</v>
      </c>
      <c r="B3615" t="s">
        <v>1246</v>
      </c>
      <c r="C3615" t="s">
        <v>1324</v>
      </c>
      <c r="D3615" t="s">
        <v>1387</v>
      </c>
      <c r="E3615" t="s">
        <v>1501</v>
      </c>
      <c r="F3615" t="s">
        <v>1293</v>
      </c>
      <c r="G3615" t="s">
        <v>524</v>
      </c>
      <c r="H3615" t="s">
        <v>1557</v>
      </c>
      <c r="I3615" t="s">
        <v>552</v>
      </c>
      <c r="J3615">
        <v>31000205</v>
      </c>
      <c r="L3615">
        <v>2.34299993515015</v>
      </c>
      <c r="M3615">
        <v>4.45169973373413</v>
      </c>
      <c r="N3615">
        <v>4.6859998703002903</v>
      </c>
      <c r="O3615">
        <v>20.618400573730501</v>
      </c>
      <c r="P3615">
        <v>0</v>
      </c>
      <c r="Q3615">
        <v>0</v>
      </c>
      <c r="R3615">
        <v>1837.146</v>
      </c>
      <c r="S3615">
        <v>164.4786</v>
      </c>
      <c r="T3615">
        <v>0.93720000000000003</v>
      </c>
      <c r="U3615">
        <v>0</v>
      </c>
      <c r="W3615" s="429">
        <f t="shared" si="77"/>
        <v>1837.146</v>
      </c>
      <c r="X3615" s="429">
        <f t="shared" si="77"/>
        <v>164.4786</v>
      </c>
      <c r="Y3615" s="429">
        <f t="shared" si="77"/>
        <v>0.93720000000000003</v>
      </c>
      <c r="Z3615" s="429">
        <f t="shared" si="77"/>
        <v>0</v>
      </c>
      <c r="AA3615" s="429" t="s">
        <v>1295</v>
      </c>
    </row>
    <row r="3616" spans="1:27" x14ac:dyDescent="0.25">
      <c r="A3616" t="s">
        <v>149</v>
      </c>
      <c r="B3616" t="s">
        <v>1246</v>
      </c>
      <c r="C3616" t="s">
        <v>1324</v>
      </c>
      <c r="D3616" t="s">
        <v>1387</v>
      </c>
      <c r="E3616" t="s">
        <v>1501</v>
      </c>
      <c r="F3616" t="s">
        <v>1293</v>
      </c>
      <c r="G3616" t="s">
        <v>524</v>
      </c>
      <c r="H3616" t="s">
        <v>1558</v>
      </c>
      <c r="I3616" t="s">
        <v>563</v>
      </c>
      <c r="J3616">
        <v>20200253</v>
      </c>
      <c r="L3616">
        <v>3.55299997329712</v>
      </c>
      <c r="M3616">
        <v>1.1625000238418599</v>
      </c>
      <c r="N3616">
        <v>9.7160005569458008</v>
      </c>
      <c r="O3616">
        <v>0.13749998807907099</v>
      </c>
      <c r="P3616">
        <v>0.48700001835823098</v>
      </c>
      <c r="Q3616">
        <v>0.48700001835823098</v>
      </c>
      <c r="R3616">
        <v>0</v>
      </c>
      <c r="S3616">
        <v>0</v>
      </c>
      <c r="T3616">
        <v>0</v>
      </c>
      <c r="U3616">
        <v>0</v>
      </c>
      <c r="W3616" s="429">
        <f t="shared" si="77"/>
        <v>0</v>
      </c>
      <c r="X3616" s="429">
        <f t="shared" si="77"/>
        <v>0</v>
      </c>
      <c r="Y3616" s="429">
        <f t="shared" si="77"/>
        <v>0</v>
      </c>
      <c r="Z3616" s="429">
        <f t="shared" si="77"/>
        <v>0</v>
      </c>
      <c r="AA3616" s="429" t="s">
        <v>1295</v>
      </c>
    </row>
    <row r="3617" spans="1:27" x14ac:dyDescent="0.25">
      <c r="A3617" t="s">
        <v>149</v>
      </c>
      <c r="B3617" t="s">
        <v>186</v>
      </c>
      <c r="C3617" t="s">
        <v>1459</v>
      </c>
      <c r="D3617" t="s">
        <v>1387</v>
      </c>
      <c r="E3617" t="s">
        <v>1501</v>
      </c>
      <c r="F3617" t="s">
        <v>1293</v>
      </c>
      <c r="G3617" t="s">
        <v>524</v>
      </c>
      <c r="H3617" t="s">
        <v>1464</v>
      </c>
      <c r="I3617" t="s">
        <v>186</v>
      </c>
      <c r="J3617">
        <v>31000203</v>
      </c>
      <c r="L3617">
        <v>0</v>
      </c>
      <c r="M3617">
        <v>1.4049999713897701</v>
      </c>
      <c r="N3617">
        <v>0</v>
      </c>
      <c r="O3617">
        <v>0</v>
      </c>
      <c r="P3617">
        <v>0</v>
      </c>
      <c r="Q3617">
        <v>0</v>
      </c>
      <c r="R3617">
        <v>0.13</v>
      </c>
      <c r="S3617">
        <v>9.07</v>
      </c>
      <c r="T3617">
        <v>0</v>
      </c>
      <c r="U3617">
        <v>0</v>
      </c>
      <c r="W3617" s="429">
        <f t="shared" si="77"/>
        <v>0.13</v>
      </c>
      <c r="X3617" s="429">
        <f t="shared" si="77"/>
        <v>9.07</v>
      </c>
      <c r="Y3617" s="429">
        <f t="shared" si="77"/>
        <v>0</v>
      </c>
      <c r="Z3617" s="429">
        <f t="shared" si="77"/>
        <v>0</v>
      </c>
      <c r="AA3617" s="429" t="s">
        <v>1295</v>
      </c>
    </row>
    <row r="3618" spans="1:27" x14ac:dyDescent="0.25">
      <c r="A3618" t="s">
        <v>149</v>
      </c>
      <c r="B3618" t="s">
        <v>1246</v>
      </c>
      <c r="C3618" t="s">
        <v>1324</v>
      </c>
      <c r="D3618" t="s">
        <v>1387</v>
      </c>
      <c r="E3618" t="s">
        <v>1501</v>
      </c>
      <c r="F3618" t="s">
        <v>1293</v>
      </c>
      <c r="G3618" t="s">
        <v>524</v>
      </c>
      <c r="H3618" t="s">
        <v>1557</v>
      </c>
      <c r="I3618" t="s">
        <v>552</v>
      </c>
      <c r="J3618">
        <v>31000404</v>
      </c>
      <c r="L3618">
        <v>0.96</v>
      </c>
      <c r="M3618">
        <v>0.05</v>
      </c>
      <c r="N3618">
        <v>0.8</v>
      </c>
      <c r="O3618">
        <v>0.09</v>
      </c>
      <c r="P3618">
        <v>0.01</v>
      </c>
      <c r="Q3618">
        <v>0.01</v>
      </c>
      <c r="R3618">
        <v>0</v>
      </c>
      <c r="S3618">
        <v>0</v>
      </c>
      <c r="T3618">
        <v>0</v>
      </c>
      <c r="U3618">
        <v>0</v>
      </c>
      <c r="W3618" s="429">
        <f t="shared" si="77"/>
        <v>0</v>
      </c>
      <c r="X3618" s="429">
        <f t="shared" si="77"/>
        <v>0</v>
      </c>
      <c r="Y3618" s="429">
        <f t="shared" si="77"/>
        <v>0</v>
      </c>
      <c r="Z3618" s="429">
        <f t="shared" si="77"/>
        <v>0</v>
      </c>
      <c r="AA3618" s="429" t="s">
        <v>1295</v>
      </c>
    </row>
    <row r="3619" spans="1:27" x14ac:dyDescent="0.25">
      <c r="A3619" t="s">
        <v>149</v>
      </c>
      <c r="B3619" t="s">
        <v>1246</v>
      </c>
      <c r="C3619" t="s">
        <v>1324</v>
      </c>
      <c r="D3619" t="s">
        <v>1387</v>
      </c>
      <c r="E3619" t="s">
        <v>1501</v>
      </c>
      <c r="F3619" t="s">
        <v>1293</v>
      </c>
      <c r="G3619" t="s">
        <v>524</v>
      </c>
      <c r="H3619" t="s">
        <v>1557</v>
      </c>
      <c r="I3619" t="s">
        <v>552</v>
      </c>
      <c r="J3619">
        <v>20200254</v>
      </c>
      <c r="L3619">
        <v>14.5</v>
      </c>
      <c r="M3619">
        <v>18.399999999999999</v>
      </c>
      <c r="N3619">
        <v>22.2</v>
      </c>
      <c r="O3619">
        <v>2.2999999999999998</v>
      </c>
      <c r="P3619">
        <v>1.7</v>
      </c>
      <c r="Q3619">
        <v>3.4</v>
      </c>
      <c r="R3619">
        <v>0</v>
      </c>
      <c r="S3619">
        <v>0</v>
      </c>
      <c r="T3619">
        <v>0</v>
      </c>
      <c r="U3619">
        <v>0</v>
      </c>
      <c r="W3619" s="429">
        <f t="shared" si="77"/>
        <v>0</v>
      </c>
      <c r="X3619" s="429">
        <f t="shared" si="77"/>
        <v>0</v>
      </c>
      <c r="Y3619" s="429">
        <f t="shared" si="77"/>
        <v>0</v>
      </c>
      <c r="Z3619" s="429">
        <f t="shared" si="77"/>
        <v>0</v>
      </c>
      <c r="AA3619" s="429" t="s">
        <v>1295</v>
      </c>
    </row>
    <row r="3620" spans="1:27" x14ac:dyDescent="0.25">
      <c r="A3620" t="s">
        <v>149</v>
      </c>
      <c r="B3620" t="s">
        <v>1246</v>
      </c>
      <c r="C3620" t="s">
        <v>1324</v>
      </c>
      <c r="D3620" t="s">
        <v>1387</v>
      </c>
      <c r="E3620" t="s">
        <v>1501</v>
      </c>
      <c r="F3620" t="s">
        <v>1293</v>
      </c>
      <c r="G3620" t="s">
        <v>524</v>
      </c>
      <c r="H3620" t="s">
        <v>1557</v>
      </c>
      <c r="I3620" t="s">
        <v>552</v>
      </c>
      <c r="J3620">
        <v>20200254</v>
      </c>
      <c r="L3620">
        <v>6.66</v>
      </c>
      <c r="M3620">
        <v>6.24</v>
      </c>
      <c r="N3620">
        <v>5.66</v>
      </c>
      <c r="O3620">
        <v>0.73</v>
      </c>
      <c r="P3620">
        <v>0.53</v>
      </c>
      <c r="Q3620">
        <v>0.53</v>
      </c>
      <c r="R3620">
        <v>0</v>
      </c>
      <c r="S3620">
        <v>0</v>
      </c>
      <c r="T3620">
        <v>0</v>
      </c>
      <c r="U3620">
        <v>0</v>
      </c>
      <c r="W3620" s="429">
        <f t="shared" si="77"/>
        <v>0</v>
      </c>
      <c r="X3620" s="429">
        <f t="shared" si="77"/>
        <v>0</v>
      </c>
      <c r="Y3620" s="429">
        <f t="shared" si="77"/>
        <v>0</v>
      </c>
      <c r="Z3620" s="429">
        <f t="shared" si="77"/>
        <v>0</v>
      </c>
      <c r="AA3620" s="429" t="s">
        <v>1295</v>
      </c>
    </row>
    <row r="3621" spans="1:27" x14ac:dyDescent="0.25">
      <c r="A3621" t="s">
        <v>149</v>
      </c>
      <c r="B3621" t="s">
        <v>1246</v>
      </c>
      <c r="C3621" t="s">
        <v>1324</v>
      </c>
      <c r="D3621" t="s">
        <v>1387</v>
      </c>
      <c r="E3621" t="s">
        <v>1501</v>
      </c>
      <c r="F3621" t="s">
        <v>1293</v>
      </c>
      <c r="G3621" t="s">
        <v>524</v>
      </c>
      <c r="H3621" t="s">
        <v>1557</v>
      </c>
      <c r="I3621" t="s">
        <v>552</v>
      </c>
      <c r="J3621">
        <v>20200254</v>
      </c>
      <c r="L3621">
        <v>14.5</v>
      </c>
      <c r="M3621">
        <v>18.399999999999999</v>
      </c>
      <c r="N3621">
        <v>22.1</v>
      </c>
      <c r="O3621">
        <v>2.2999999999999998</v>
      </c>
      <c r="P3621">
        <v>1.7</v>
      </c>
      <c r="Q3621">
        <v>1.7</v>
      </c>
      <c r="R3621">
        <v>0</v>
      </c>
      <c r="S3621">
        <v>0</v>
      </c>
      <c r="T3621">
        <v>0</v>
      </c>
      <c r="U3621">
        <v>0</v>
      </c>
      <c r="W3621" s="429">
        <f t="shared" si="77"/>
        <v>0</v>
      </c>
      <c r="X3621" s="429">
        <f t="shared" si="77"/>
        <v>0</v>
      </c>
      <c r="Y3621" s="429">
        <f t="shared" si="77"/>
        <v>0</v>
      </c>
      <c r="Z3621" s="429">
        <f t="shared" si="77"/>
        <v>0</v>
      </c>
      <c r="AA3621" s="429" t="s">
        <v>1295</v>
      </c>
    </row>
    <row r="3622" spans="1:27" x14ac:dyDescent="0.25">
      <c r="A3622" t="s">
        <v>149</v>
      </c>
      <c r="B3622" t="s">
        <v>1246</v>
      </c>
      <c r="C3622" t="s">
        <v>1324</v>
      </c>
      <c r="D3622" t="s">
        <v>1387</v>
      </c>
      <c r="E3622" t="s">
        <v>1501</v>
      </c>
      <c r="F3622" t="s">
        <v>1293</v>
      </c>
      <c r="G3622" t="s">
        <v>524</v>
      </c>
      <c r="H3622" t="s">
        <v>1558</v>
      </c>
      <c r="I3622" t="s">
        <v>563</v>
      </c>
      <c r="J3622">
        <v>38500101</v>
      </c>
      <c r="L3622">
        <v>0</v>
      </c>
      <c r="M3622">
        <v>0</v>
      </c>
      <c r="N3622">
        <v>0</v>
      </c>
      <c r="O3622">
        <v>0</v>
      </c>
      <c r="P3622">
        <v>1.2</v>
      </c>
      <c r="Q3622">
        <v>0</v>
      </c>
      <c r="R3622">
        <v>0</v>
      </c>
      <c r="S3622">
        <v>0</v>
      </c>
      <c r="T3622">
        <v>0</v>
      </c>
      <c r="U3622">
        <v>0</v>
      </c>
      <c r="W3622" s="429">
        <f t="shared" si="77"/>
        <v>0</v>
      </c>
      <c r="X3622" s="429">
        <f t="shared" si="77"/>
        <v>0</v>
      </c>
      <c r="Y3622" s="429">
        <f t="shared" si="77"/>
        <v>0</v>
      </c>
      <c r="Z3622" s="429">
        <f t="shared" si="77"/>
        <v>0</v>
      </c>
      <c r="AA3622" s="429" t="s">
        <v>1295</v>
      </c>
    </row>
    <row r="3623" spans="1:27" x14ac:dyDescent="0.25">
      <c r="A3623" t="s">
        <v>149</v>
      </c>
      <c r="B3623" t="s">
        <v>1246</v>
      </c>
      <c r="C3623" t="s">
        <v>1324</v>
      </c>
      <c r="D3623" t="s">
        <v>1387</v>
      </c>
      <c r="E3623" t="s">
        <v>1501</v>
      </c>
      <c r="F3623" t="s">
        <v>1293</v>
      </c>
      <c r="G3623" t="s">
        <v>524</v>
      </c>
      <c r="H3623" t="s">
        <v>1558</v>
      </c>
      <c r="I3623" t="s">
        <v>563</v>
      </c>
      <c r="J3623">
        <v>31000205</v>
      </c>
      <c r="L3623">
        <v>1.1000000000000001</v>
      </c>
      <c r="M3623">
        <v>2.5</v>
      </c>
      <c r="N3623">
        <v>6</v>
      </c>
      <c r="O3623">
        <v>212</v>
      </c>
      <c r="P3623">
        <v>0</v>
      </c>
      <c r="Q3623">
        <v>0</v>
      </c>
      <c r="R3623">
        <v>0</v>
      </c>
      <c r="S3623">
        <v>0</v>
      </c>
      <c r="T3623">
        <v>0</v>
      </c>
      <c r="U3623">
        <v>0</v>
      </c>
      <c r="W3623" s="429">
        <f t="shared" si="77"/>
        <v>0</v>
      </c>
      <c r="X3623" s="429">
        <f t="shared" si="77"/>
        <v>0</v>
      </c>
      <c r="Y3623" s="429">
        <f t="shared" si="77"/>
        <v>0</v>
      </c>
      <c r="Z3623" s="429">
        <f t="shared" si="77"/>
        <v>0</v>
      </c>
      <c r="AA3623" s="429" t="s">
        <v>1295</v>
      </c>
    </row>
    <row r="3624" spans="1:27" x14ac:dyDescent="0.25">
      <c r="A3624" t="s">
        <v>149</v>
      </c>
      <c r="B3624" t="s">
        <v>1246</v>
      </c>
      <c r="C3624" t="s">
        <v>1324</v>
      </c>
      <c r="D3624" t="s">
        <v>1387</v>
      </c>
      <c r="E3624" t="s">
        <v>1501</v>
      </c>
      <c r="F3624" t="s">
        <v>1293</v>
      </c>
      <c r="G3624" t="s">
        <v>524</v>
      </c>
      <c r="H3624" t="s">
        <v>1558</v>
      </c>
      <c r="I3624" t="s">
        <v>563</v>
      </c>
      <c r="J3624">
        <v>20200253</v>
      </c>
      <c r="L3624">
        <v>5.0999999999999996</v>
      </c>
      <c r="M3624">
        <v>0</v>
      </c>
      <c r="N3624">
        <v>1.4</v>
      </c>
      <c r="O3624">
        <v>0.1</v>
      </c>
      <c r="P3624">
        <v>0.1</v>
      </c>
      <c r="Q3624">
        <v>8.0000005662441295E-2</v>
      </c>
      <c r="R3624">
        <v>0</v>
      </c>
      <c r="S3624">
        <v>0</v>
      </c>
      <c r="T3624">
        <v>0</v>
      </c>
      <c r="U3624">
        <v>0</v>
      </c>
      <c r="W3624" s="429">
        <f t="shared" si="77"/>
        <v>0</v>
      </c>
      <c r="X3624" s="429">
        <f t="shared" si="77"/>
        <v>0</v>
      </c>
      <c r="Y3624" s="429">
        <f t="shared" si="77"/>
        <v>0</v>
      </c>
      <c r="Z3624" s="429">
        <f t="shared" si="77"/>
        <v>0</v>
      </c>
      <c r="AA3624" s="429" t="s">
        <v>1295</v>
      </c>
    </row>
    <row r="3625" spans="1:27" x14ac:dyDescent="0.25">
      <c r="A3625" t="s">
        <v>149</v>
      </c>
      <c r="B3625" t="s">
        <v>1246</v>
      </c>
      <c r="C3625" t="s">
        <v>1324</v>
      </c>
      <c r="D3625" t="s">
        <v>1387</v>
      </c>
      <c r="E3625" t="s">
        <v>1501</v>
      </c>
      <c r="F3625" t="s">
        <v>1293</v>
      </c>
      <c r="G3625" t="s">
        <v>524</v>
      </c>
      <c r="H3625" t="s">
        <v>1558</v>
      </c>
      <c r="I3625" t="s">
        <v>563</v>
      </c>
      <c r="J3625">
        <v>20200202</v>
      </c>
      <c r="L3625">
        <v>2.5</v>
      </c>
      <c r="M3625">
        <v>0</v>
      </c>
      <c r="N3625">
        <v>1.3</v>
      </c>
      <c r="O3625">
        <v>0</v>
      </c>
      <c r="P3625">
        <v>0.1</v>
      </c>
      <c r="Q3625">
        <v>5.9999998658895499E-2</v>
      </c>
      <c r="R3625">
        <v>0</v>
      </c>
      <c r="S3625">
        <v>0</v>
      </c>
      <c r="T3625">
        <v>0</v>
      </c>
      <c r="U3625">
        <v>0</v>
      </c>
      <c r="W3625" s="429">
        <f t="shared" si="77"/>
        <v>0</v>
      </c>
      <c r="X3625" s="429">
        <f t="shared" si="77"/>
        <v>0</v>
      </c>
      <c r="Y3625" s="429">
        <f t="shared" si="77"/>
        <v>0</v>
      </c>
      <c r="Z3625" s="429">
        <f t="shared" si="77"/>
        <v>0</v>
      </c>
      <c r="AA3625" s="429" t="s">
        <v>1295</v>
      </c>
    </row>
    <row r="3626" spans="1:27" x14ac:dyDescent="0.25">
      <c r="A3626" t="s">
        <v>149</v>
      </c>
      <c r="B3626" t="s">
        <v>1246</v>
      </c>
      <c r="C3626" t="s">
        <v>1324</v>
      </c>
      <c r="D3626" t="s">
        <v>1387</v>
      </c>
      <c r="E3626" t="s">
        <v>1501</v>
      </c>
      <c r="F3626" t="s">
        <v>1293</v>
      </c>
      <c r="G3626" t="s">
        <v>524</v>
      </c>
      <c r="H3626" t="s">
        <v>1559</v>
      </c>
      <c r="I3626" t="s">
        <v>1327</v>
      </c>
      <c r="J3626">
        <v>40400311</v>
      </c>
      <c r="L3626">
        <v>0</v>
      </c>
      <c r="M3626">
        <v>0.1</v>
      </c>
      <c r="N3626">
        <v>0</v>
      </c>
      <c r="O3626">
        <v>0</v>
      </c>
      <c r="P3626">
        <v>0</v>
      </c>
      <c r="Q3626">
        <v>0</v>
      </c>
      <c r="R3626">
        <v>8.3333340000000006E-2</v>
      </c>
      <c r="S3626">
        <v>0.2266667</v>
      </c>
      <c r="T3626">
        <v>0</v>
      </c>
      <c r="U3626">
        <v>5.7333340000000002</v>
      </c>
      <c r="W3626" s="429">
        <f t="shared" si="77"/>
        <v>8.3333340000000006E-2</v>
      </c>
      <c r="X3626" s="429">
        <f t="shared" si="77"/>
        <v>0.2266667</v>
      </c>
      <c r="Y3626" s="429">
        <f t="shared" si="77"/>
        <v>0</v>
      </c>
      <c r="Z3626" s="429">
        <f t="shared" si="77"/>
        <v>5.7333340000000002</v>
      </c>
      <c r="AA3626" s="429" t="s">
        <v>1295</v>
      </c>
    </row>
    <row r="3627" spans="1:27" x14ac:dyDescent="0.25">
      <c r="A3627" t="s">
        <v>149</v>
      </c>
      <c r="B3627" t="s">
        <v>1246</v>
      </c>
      <c r="C3627" t="s">
        <v>1324</v>
      </c>
      <c r="D3627" t="s">
        <v>1387</v>
      </c>
      <c r="E3627" t="s">
        <v>1501</v>
      </c>
      <c r="F3627" t="s">
        <v>1293</v>
      </c>
      <c r="G3627" t="s">
        <v>524</v>
      </c>
      <c r="H3627" t="s">
        <v>1557</v>
      </c>
      <c r="I3627" t="s">
        <v>552</v>
      </c>
      <c r="J3627">
        <v>31000404</v>
      </c>
      <c r="L3627">
        <v>7.4038801193237296</v>
      </c>
      <c r="M3627">
        <v>0.398310005664825</v>
      </c>
      <c r="N3627">
        <v>6.2089500427246103</v>
      </c>
      <c r="O3627">
        <v>0.96062994003295898</v>
      </c>
      <c r="P3627">
        <v>0.56231999397277799</v>
      </c>
      <c r="Q3627">
        <v>0.56231999397277799</v>
      </c>
      <c r="R3627">
        <v>0</v>
      </c>
      <c r="S3627">
        <v>0</v>
      </c>
      <c r="T3627">
        <v>0</v>
      </c>
      <c r="U3627">
        <v>0</v>
      </c>
      <c r="W3627" s="429">
        <f t="shared" si="77"/>
        <v>0</v>
      </c>
      <c r="X3627" s="429">
        <f t="shared" si="77"/>
        <v>0</v>
      </c>
      <c r="Y3627" s="429">
        <f t="shared" si="77"/>
        <v>0</v>
      </c>
      <c r="Z3627" s="429">
        <f t="shared" si="77"/>
        <v>0</v>
      </c>
      <c r="AA3627" s="429" t="s">
        <v>1295</v>
      </c>
    </row>
    <row r="3628" spans="1:27" x14ac:dyDescent="0.25">
      <c r="A3628" t="s">
        <v>149</v>
      </c>
      <c r="B3628" t="s">
        <v>1246</v>
      </c>
      <c r="C3628" t="s">
        <v>1324</v>
      </c>
      <c r="D3628" t="s">
        <v>1387</v>
      </c>
      <c r="E3628" t="s">
        <v>1501</v>
      </c>
      <c r="F3628" t="s">
        <v>1293</v>
      </c>
      <c r="G3628" t="s">
        <v>524</v>
      </c>
      <c r="H3628" t="s">
        <v>1557</v>
      </c>
      <c r="I3628" t="s">
        <v>552</v>
      </c>
      <c r="J3628">
        <v>20200254</v>
      </c>
      <c r="L3628">
        <v>40.533897399902301</v>
      </c>
      <c r="M3628">
        <v>20.384098052978501</v>
      </c>
      <c r="N3628">
        <v>38.659500122070298</v>
      </c>
      <c r="O3628">
        <v>4.6859998255968101E-2</v>
      </c>
      <c r="P3628">
        <v>0.70289999246597301</v>
      </c>
      <c r="Q3628">
        <v>0.70289999246597301</v>
      </c>
      <c r="R3628">
        <v>6489.875</v>
      </c>
      <c r="S3628">
        <v>0.11715</v>
      </c>
      <c r="T3628">
        <v>1.1715E-2</v>
      </c>
      <c r="U3628">
        <v>0</v>
      </c>
      <c r="W3628" s="429">
        <f t="shared" si="77"/>
        <v>6489.875</v>
      </c>
      <c r="X3628" s="429">
        <f t="shared" si="77"/>
        <v>0.11715</v>
      </c>
      <c r="Y3628" s="429">
        <f t="shared" si="77"/>
        <v>1.1715E-2</v>
      </c>
      <c r="Z3628" s="429">
        <f t="shared" si="77"/>
        <v>0</v>
      </c>
      <c r="AA3628" s="429" t="s">
        <v>1295</v>
      </c>
    </row>
    <row r="3629" spans="1:27" x14ac:dyDescent="0.25">
      <c r="A3629" t="s">
        <v>149</v>
      </c>
      <c r="B3629" t="s">
        <v>1246</v>
      </c>
      <c r="C3629" t="s">
        <v>1324</v>
      </c>
      <c r="D3629" t="s">
        <v>1387</v>
      </c>
      <c r="E3629" t="s">
        <v>1501</v>
      </c>
      <c r="F3629" t="s">
        <v>1293</v>
      </c>
      <c r="G3629" t="s">
        <v>524</v>
      </c>
      <c r="H3629" t="s">
        <v>1558</v>
      </c>
      <c r="I3629" t="s">
        <v>563</v>
      </c>
      <c r="J3629">
        <v>20200201</v>
      </c>
      <c r="L3629">
        <v>76.599999999999994</v>
      </c>
      <c r="M3629">
        <v>8.1</v>
      </c>
      <c r="N3629">
        <v>14.1</v>
      </c>
      <c r="O3629">
        <v>0.4</v>
      </c>
      <c r="P3629">
        <v>0.4</v>
      </c>
      <c r="Q3629">
        <v>0.43799999356269798</v>
      </c>
      <c r="R3629">
        <v>0</v>
      </c>
      <c r="S3629">
        <v>0</v>
      </c>
      <c r="T3629">
        <v>0</v>
      </c>
      <c r="U3629">
        <v>0</v>
      </c>
      <c r="W3629" s="429">
        <f t="shared" si="77"/>
        <v>0</v>
      </c>
      <c r="X3629" s="429">
        <f t="shared" si="77"/>
        <v>0</v>
      </c>
      <c r="Y3629" s="429">
        <f t="shared" si="77"/>
        <v>0</v>
      </c>
      <c r="Z3629" s="429">
        <f t="shared" si="77"/>
        <v>0</v>
      </c>
      <c r="AA3629" s="429" t="s">
        <v>1295</v>
      </c>
    </row>
    <row r="3630" spans="1:27" x14ac:dyDescent="0.25">
      <c r="A3630" t="s">
        <v>149</v>
      </c>
      <c r="B3630" t="s">
        <v>1246</v>
      </c>
      <c r="C3630" t="s">
        <v>1324</v>
      </c>
      <c r="D3630" t="s">
        <v>1387</v>
      </c>
      <c r="E3630" t="s">
        <v>1501</v>
      </c>
      <c r="F3630" t="s">
        <v>1293</v>
      </c>
      <c r="G3630" t="s">
        <v>524</v>
      </c>
      <c r="H3630" t="s">
        <v>1558</v>
      </c>
      <c r="I3630" t="s">
        <v>563</v>
      </c>
      <c r="J3630">
        <v>20200252</v>
      </c>
      <c r="L3630">
        <v>62.8</v>
      </c>
      <c r="M3630">
        <v>3.7</v>
      </c>
      <c r="N3630">
        <v>7.6</v>
      </c>
      <c r="O3630">
        <v>0</v>
      </c>
      <c r="P3630">
        <v>1.2</v>
      </c>
      <c r="Q3630">
        <v>1.2153333425521899</v>
      </c>
      <c r="R3630">
        <v>0</v>
      </c>
      <c r="S3630">
        <v>0</v>
      </c>
      <c r="T3630">
        <v>0</v>
      </c>
      <c r="U3630">
        <v>0</v>
      </c>
      <c r="W3630" s="429">
        <f t="shared" si="77"/>
        <v>0</v>
      </c>
      <c r="X3630" s="429">
        <f t="shared" si="77"/>
        <v>0</v>
      </c>
      <c r="Y3630" s="429">
        <f t="shared" si="77"/>
        <v>0</v>
      </c>
      <c r="Z3630" s="429">
        <f t="shared" si="77"/>
        <v>0</v>
      </c>
      <c r="AA3630" s="429" t="s">
        <v>1295</v>
      </c>
    </row>
    <row r="3631" spans="1:27" x14ac:dyDescent="0.25">
      <c r="A3631" t="s">
        <v>149</v>
      </c>
      <c r="B3631" t="s">
        <v>1246</v>
      </c>
      <c r="C3631" t="s">
        <v>1324</v>
      </c>
      <c r="D3631" t="s">
        <v>1387</v>
      </c>
      <c r="E3631" t="s">
        <v>1501</v>
      </c>
      <c r="F3631" t="s">
        <v>1293</v>
      </c>
      <c r="G3631" t="s">
        <v>524</v>
      </c>
      <c r="H3631" t="s">
        <v>1558</v>
      </c>
      <c r="I3631" t="s">
        <v>563</v>
      </c>
      <c r="J3631">
        <v>31000306</v>
      </c>
      <c r="L3631">
        <v>0</v>
      </c>
      <c r="M3631">
        <v>0</v>
      </c>
      <c r="N3631">
        <v>0</v>
      </c>
      <c r="O3631">
        <v>0</v>
      </c>
      <c r="P3631">
        <v>0</v>
      </c>
      <c r="Q3631">
        <v>0</v>
      </c>
      <c r="R3631">
        <v>0.46860000000000002</v>
      </c>
      <c r="S3631">
        <v>3.2239680000000002</v>
      </c>
      <c r="T3631">
        <v>0</v>
      </c>
      <c r="U3631">
        <v>0</v>
      </c>
      <c r="W3631" s="429">
        <f t="shared" si="77"/>
        <v>0.46860000000000002</v>
      </c>
      <c r="X3631" s="429">
        <f t="shared" si="77"/>
        <v>3.2239680000000002</v>
      </c>
      <c r="Y3631" s="429">
        <f t="shared" si="77"/>
        <v>0</v>
      </c>
      <c r="Z3631" s="429">
        <f t="shared" si="77"/>
        <v>0</v>
      </c>
      <c r="AA3631" s="429" t="s">
        <v>1295</v>
      </c>
    </row>
    <row r="3632" spans="1:27" x14ac:dyDescent="0.25">
      <c r="A3632" t="s">
        <v>149</v>
      </c>
      <c r="B3632" t="s">
        <v>1246</v>
      </c>
      <c r="C3632" t="s">
        <v>1324</v>
      </c>
      <c r="D3632" t="s">
        <v>1387</v>
      </c>
      <c r="E3632" t="s">
        <v>1501</v>
      </c>
      <c r="F3632" t="s">
        <v>1293</v>
      </c>
      <c r="G3632" t="s">
        <v>524</v>
      </c>
      <c r="H3632" t="s">
        <v>1558</v>
      </c>
      <c r="I3632" t="s">
        <v>563</v>
      </c>
      <c r="J3632">
        <v>31000306</v>
      </c>
      <c r="L3632">
        <v>0</v>
      </c>
      <c r="M3632">
        <v>0</v>
      </c>
      <c r="N3632">
        <v>0</v>
      </c>
      <c r="O3632">
        <v>0</v>
      </c>
      <c r="P3632">
        <v>0</v>
      </c>
      <c r="Q3632">
        <v>0</v>
      </c>
      <c r="R3632">
        <v>0.23430000000000001</v>
      </c>
      <c r="S3632">
        <v>3.9362400000000002</v>
      </c>
      <c r="T3632">
        <v>0</v>
      </c>
      <c r="U3632">
        <v>0</v>
      </c>
      <c r="W3632" s="429">
        <f t="shared" si="77"/>
        <v>0.23430000000000001</v>
      </c>
      <c r="X3632" s="429">
        <f t="shared" si="77"/>
        <v>3.9362400000000002</v>
      </c>
      <c r="Y3632" s="429">
        <f t="shared" si="77"/>
        <v>0</v>
      </c>
      <c r="Z3632" s="429">
        <f t="shared" si="77"/>
        <v>0</v>
      </c>
      <c r="AA3632" s="429" t="s">
        <v>1295</v>
      </c>
    </row>
    <row r="3633" spans="1:27" x14ac:dyDescent="0.25">
      <c r="A3633" t="s">
        <v>149</v>
      </c>
      <c r="B3633" t="s">
        <v>186</v>
      </c>
      <c r="C3633" t="s">
        <v>1459</v>
      </c>
      <c r="D3633" t="s">
        <v>1387</v>
      </c>
      <c r="E3633" t="s">
        <v>1501</v>
      </c>
      <c r="F3633" t="s">
        <v>1293</v>
      </c>
      <c r="G3633" t="s">
        <v>524</v>
      </c>
      <c r="H3633" t="s">
        <v>1460</v>
      </c>
      <c r="I3633" t="s">
        <v>561</v>
      </c>
      <c r="J3633">
        <v>20200201</v>
      </c>
      <c r="L3633">
        <v>0.231672003865242</v>
      </c>
      <c r="M3633">
        <v>2.36400030553341E-3</v>
      </c>
      <c r="N3633">
        <v>4.9644000828266102E-2</v>
      </c>
      <c r="O3633">
        <v>1.1820001527667E-3</v>
      </c>
      <c r="P3633">
        <v>2.36400030553341E-3</v>
      </c>
      <c r="Q3633">
        <v>2.36400030553341E-3</v>
      </c>
      <c r="R3633">
        <v>33.34422</v>
      </c>
      <c r="S3633">
        <v>5.9100009999999998E-4</v>
      </c>
      <c r="T3633">
        <v>0</v>
      </c>
      <c r="U3633">
        <v>0</v>
      </c>
      <c r="W3633" s="429">
        <f t="shared" si="77"/>
        <v>33.34422</v>
      </c>
      <c r="X3633" s="429">
        <f t="shared" si="77"/>
        <v>5.9100009999999998E-4</v>
      </c>
      <c r="Y3633" s="429">
        <f t="shared" si="77"/>
        <v>0</v>
      </c>
      <c r="Z3633" s="429">
        <f t="shared" si="77"/>
        <v>0</v>
      </c>
      <c r="AA3633" s="429" t="s">
        <v>1295</v>
      </c>
    </row>
    <row r="3634" spans="1:27" x14ac:dyDescent="0.25">
      <c r="A3634" t="s">
        <v>149</v>
      </c>
      <c r="B3634" t="s">
        <v>186</v>
      </c>
      <c r="C3634" t="s">
        <v>1459</v>
      </c>
      <c r="D3634" t="s">
        <v>1387</v>
      </c>
      <c r="E3634" t="s">
        <v>1501</v>
      </c>
      <c r="F3634" t="s">
        <v>1293</v>
      </c>
      <c r="G3634" t="s">
        <v>524</v>
      </c>
      <c r="H3634" t="s">
        <v>1460</v>
      </c>
      <c r="I3634" t="s">
        <v>561</v>
      </c>
      <c r="J3634">
        <v>31000404</v>
      </c>
      <c r="L3634">
        <v>4.72800061106682E-3</v>
      </c>
      <c r="M3634">
        <v>0</v>
      </c>
      <c r="N3634">
        <v>2.36400030553341E-3</v>
      </c>
      <c r="O3634">
        <v>0</v>
      </c>
      <c r="P3634">
        <v>0</v>
      </c>
      <c r="Q3634">
        <v>0</v>
      </c>
      <c r="R3634">
        <v>0</v>
      </c>
      <c r="S3634">
        <v>0</v>
      </c>
      <c r="T3634">
        <v>0</v>
      </c>
      <c r="U3634">
        <v>0</v>
      </c>
      <c r="W3634" s="429">
        <f t="shared" si="77"/>
        <v>0</v>
      </c>
      <c r="X3634" s="429">
        <f t="shared" si="77"/>
        <v>0</v>
      </c>
      <c r="Y3634" s="429">
        <f t="shared" si="77"/>
        <v>0</v>
      </c>
      <c r="Z3634" s="429">
        <f t="shared" si="77"/>
        <v>0</v>
      </c>
      <c r="AA3634" s="429" t="s">
        <v>1295</v>
      </c>
    </row>
    <row r="3635" spans="1:27" x14ac:dyDescent="0.25">
      <c r="A3635" t="s">
        <v>149</v>
      </c>
      <c r="B3635" t="s">
        <v>186</v>
      </c>
      <c r="C3635" t="s">
        <v>1459</v>
      </c>
      <c r="D3635" t="s">
        <v>1387</v>
      </c>
      <c r="E3635" t="s">
        <v>1501</v>
      </c>
      <c r="F3635" t="s">
        <v>1293</v>
      </c>
      <c r="G3635" t="s">
        <v>524</v>
      </c>
      <c r="H3635" t="s">
        <v>1461</v>
      </c>
      <c r="I3635" t="s">
        <v>534</v>
      </c>
      <c r="J3635">
        <v>20200254</v>
      </c>
      <c r="L3635">
        <v>2.36666655540466</v>
      </c>
      <c r="M3635">
        <v>10.199999809265099</v>
      </c>
      <c r="N3635">
        <v>16.199998855590799</v>
      </c>
      <c r="O3635">
        <v>0.76666665077209495</v>
      </c>
      <c r="P3635">
        <v>0.53333336114883401</v>
      </c>
      <c r="Q3635">
        <v>0.53333336114883401</v>
      </c>
      <c r="R3635">
        <v>0</v>
      </c>
      <c r="S3635">
        <v>0</v>
      </c>
      <c r="T3635">
        <v>0</v>
      </c>
      <c r="U3635">
        <v>0</v>
      </c>
      <c r="W3635" s="429">
        <f t="shared" si="77"/>
        <v>0</v>
      </c>
      <c r="X3635" s="429">
        <f t="shared" si="77"/>
        <v>0</v>
      </c>
      <c r="Y3635" s="429">
        <f t="shared" si="77"/>
        <v>0</v>
      </c>
      <c r="Z3635" s="429">
        <f t="shared" si="77"/>
        <v>0</v>
      </c>
      <c r="AA3635" s="429" t="s">
        <v>1295</v>
      </c>
    </row>
    <row r="3636" spans="1:27" x14ac:dyDescent="0.25">
      <c r="A3636" t="s">
        <v>149</v>
      </c>
      <c r="B3636" t="s">
        <v>186</v>
      </c>
      <c r="C3636" t="s">
        <v>1459</v>
      </c>
      <c r="D3636" t="s">
        <v>1387</v>
      </c>
      <c r="E3636" t="s">
        <v>1501</v>
      </c>
      <c r="F3636" t="s">
        <v>1293</v>
      </c>
      <c r="G3636" t="s">
        <v>524</v>
      </c>
      <c r="H3636" t="s">
        <v>1461</v>
      </c>
      <c r="I3636" t="s">
        <v>534</v>
      </c>
      <c r="J3636">
        <v>31000301</v>
      </c>
      <c r="L3636">
        <v>0</v>
      </c>
      <c r="M3636">
        <v>0</v>
      </c>
      <c r="N3636">
        <v>0</v>
      </c>
      <c r="O3636">
        <v>0</v>
      </c>
      <c r="P3636">
        <v>0</v>
      </c>
      <c r="Q3636">
        <v>0</v>
      </c>
      <c r="R3636">
        <v>1.9502999999999999</v>
      </c>
      <c r="S3636">
        <v>5.91E-2</v>
      </c>
      <c r="T3636">
        <v>0</v>
      </c>
      <c r="U3636">
        <v>0</v>
      </c>
      <c r="W3636" s="429">
        <f t="shared" si="77"/>
        <v>1.9502999999999999</v>
      </c>
      <c r="X3636" s="429">
        <f t="shared" si="77"/>
        <v>5.91E-2</v>
      </c>
      <c r="Y3636" s="429">
        <f t="shared" si="77"/>
        <v>0</v>
      </c>
      <c r="Z3636" s="429">
        <f t="shared" si="77"/>
        <v>0</v>
      </c>
      <c r="AA3636" s="429" t="s">
        <v>1295</v>
      </c>
    </row>
    <row r="3637" spans="1:27" x14ac:dyDescent="0.25">
      <c r="A3637" t="s">
        <v>149</v>
      </c>
      <c r="B3637" t="s">
        <v>186</v>
      </c>
      <c r="C3637" t="s">
        <v>1459</v>
      </c>
      <c r="D3637" t="s">
        <v>1387</v>
      </c>
      <c r="E3637" t="s">
        <v>1501</v>
      </c>
      <c r="F3637" t="s">
        <v>1293</v>
      </c>
      <c r="G3637" t="s">
        <v>524</v>
      </c>
      <c r="H3637" t="s">
        <v>1461</v>
      </c>
      <c r="I3637" t="s">
        <v>534</v>
      </c>
      <c r="J3637">
        <v>20200254</v>
      </c>
      <c r="L3637">
        <v>2.0685000419616699</v>
      </c>
      <c r="M3637">
        <v>1.3593000173568699</v>
      </c>
      <c r="N3637">
        <v>3.6642000675201398</v>
      </c>
      <c r="O3637">
        <v>0</v>
      </c>
      <c r="P3637">
        <v>5.9100002050399801E-2</v>
      </c>
      <c r="Q3637">
        <v>5.9100002050399801E-2</v>
      </c>
      <c r="R3637">
        <v>680.9502</v>
      </c>
      <c r="S3637">
        <v>0</v>
      </c>
      <c r="T3637">
        <v>0</v>
      </c>
      <c r="U3637">
        <v>0</v>
      </c>
      <c r="W3637" s="429">
        <f t="shared" si="77"/>
        <v>680.9502</v>
      </c>
      <c r="X3637" s="429">
        <f t="shared" si="77"/>
        <v>0</v>
      </c>
      <c r="Y3637" s="429">
        <f t="shared" si="77"/>
        <v>0</v>
      </c>
      <c r="Z3637" s="429">
        <f t="shared" si="77"/>
        <v>0</v>
      </c>
      <c r="AA3637" s="429" t="s">
        <v>1295</v>
      </c>
    </row>
    <row r="3638" spans="1:27" x14ac:dyDescent="0.25">
      <c r="A3638" t="s">
        <v>149</v>
      </c>
      <c r="B3638" t="s">
        <v>186</v>
      </c>
      <c r="C3638" t="s">
        <v>1459</v>
      </c>
      <c r="D3638" t="s">
        <v>1387</v>
      </c>
      <c r="E3638" t="s">
        <v>1501</v>
      </c>
      <c r="F3638" t="s">
        <v>1293</v>
      </c>
      <c r="G3638" t="s">
        <v>524</v>
      </c>
      <c r="H3638" t="s">
        <v>1461</v>
      </c>
      <c r="I3638" t="s">
        <v>534</v>
      </c>
      <c r="J3638">
        <v>20200254</v>
      </c>
      <c r="L3638">
        <v>8.8666667938232404</v>
      </c>
      <c r="M3638">
        <v>11.599999427795399</v>
      </c>
      <c r="N3638">
        <v>17.3666667938232</v>
      </c>
      <c r="O3638">
        <v>0.90000003576278698</v>
      </c>
      <c r="P3638">
        <v>0</v>
      </c>
      <c r="Q3638">
        <v>0</v>
      </c>
      <c r="R3638">
        <v>0</v>
      </c>
      <c r="S3638">
        <v>0</v>
      </c>
      <c r="T3638">
        <v>0</v>
      </c>
      <c r="U3638">
        <v>0</v>
      </c>
      <c r="W3638" s="429">
        <f t="shared" si="77"/>
        <v>0</v>
      </c>
      <c r="X3638" s="429">
        <f t="shared" si="77"/>
        <v>0</v>
      </c>
      <c r="Y3638" s="429">
        <f t="shared" si="77"/>
        <v>0</v>
      </c>
      <c r="Z3638" s="429">
        <f t="shared" si="77"/>
        <v>0</v>
      </c>
      <c r="AA3638" s="429" t="s">
        <v>1295</v>
      </c>
    </row>
    <row r="3639" spans="1:27" x14ac:dyDescent="0.25">
      <c r="A3639" t="s">
        <v>149</v>
      </c>
      <c r="B3639" t="s">
        <v>186</v>
      </c>
      <c r="C3639" t="s">
        <v>1459</v>
      </c>
      <c r="D3639" t="s">
        <v>1387</v>
      </c>
      <c r="E3639" t="s">
        <v>1501</v>
      </c>
      <c r="F3639" t="s">
        <v>1293</v>
      </c>
      <c r="G3639" t="s">
        <v>524</v>
      </c>
      <c r="H3639" t="s">
        <v>1462</v>
      </c>
      <c r="I3639" t="s">
        <v>1463</v>
      </c>
      <c r="J3639">
        <v>20200254</v>
      </c>
      <c r="L3639">
        <v>1.8734700679779099</v>
      </c>
      <c r="M3639">
        <v>0.93969005346298196</v>
      </c>
      <c r="N3639">
        <v>3.4514400959014901</v>
      </c>
      <c r="O3639">
        <v>5.9100002050399801E-2</v>
      </c>
      <c r="P3639">
        <v>2.9550001025199901E-2</v>
      </c>
      <c r="Q3639">
        <v>2.9550001025199901E-2</v>
      </c>
      <c r="R3639">
        <v>274.82389999999998</v>
      </c>
      <c r="S3639">
        <v>0.324459</v>
      </c>
      <c r="T3639">
        <v>0</v>
      </c>
      <c r="U3639">
        <v>0</v>
      </c>
      <c r="W3639" s="429">
        <f t="shared" si="77"/>
        <v>274.82389999999998</v>
      </c>
      <c r="X3639" s="429">
        <f t="shared" si="77"/>
        <v>0.324459</v>
      </c>
      <c r="Y3639" s="429">
        <f t="shared" si="77"/>
        <v>0</v>
      </c>
      <c r="Z3639" s="429">
        <f t="shared" si="77"/>
        <v>0</v>
      </c>
      <c r="AA3639" s="429" t="s">
        <v>1295</v>
      </c>
    </row>
    <row r="3640" spans="1:27" x14ac:dyDescent="0.25">
      <c r="A3640" t="s">
        <v>149</v>
      </c>
      <c r="B3640" t="s">
        <v>186</v>
      </c>
      <c r="C3640" t="s">
        <v>1459</v>
      </c>
      <c r="D3640" t="s">
        <v>1387</v>
      </c>
      <c r="E3640" t="s">
        <v>1501</v>
      </c>
      <c r="F3640" t="s">
        <v>1293</v>
      </c>
      <c r="G3640" t="s">
        <v>524</v>
      </c>
      <c r="H3640" t="s">
        <v>1464</v>
      </c>
      <c r="I3640" t="s">
        <v>186</v>
      </c>
      <c r="J3640">
        <v>31000309</v>
      </c>
      <c r="L3640">
        <v>0</v>
      </c>
      <c r="M3640">
        <v>0</v>
      </c>
      <c r="N3640">
        <v>0</v>
      </c>
      <c r="O3640">
        <v>0</v>
      </c>
      <c r="P3640">
        <v>0</v>
      </c>
      <c r="Q3640">
        <v>0</v>
      </c>
      <c r="R3640">
        <v>0.97514999999999996</v>
      </c>
      <c r="S3640">
        <v>20.182649999999999</v>
      </c>
      <c r="T3640">
        <v>0</v>
      </c>
      <c r="U3640">
        <v>0</v>
      </c>
      <c r="W3640" s="429">
        <f t="shared" si="77"/>
        <v>0.97514999999999996</v>
      </c>
      <c r="X3640" s="429">
        <f t="shared" si="77"/>
        <v>20.182649999999999</v>
      </c>
      <c r="Y3640" s="429">
        <f t="shared" si="77"/>
        <v>0</v>
      </c>
      <c r="Z3640" s="429">
        <f t="shared" si="77"/>
        <v>0</v>
      </c>
      <c r="AA3640" s="429" t="s">
        <v>1295</v>
      </c>
    </row>
    <row r="3641" spans="1:27" x14ac:dyDescent="0.25">
      <c r="A3641" t="s">
        <v>149</v>
      </c>
      <c r="B3641" t="s">
        <v>186</v>
      </c>
      <c r="C3641" t="s">
        <v>1459</v>
      </c>
      <c r="D3641" t="s">
        <v>1387</v>
      </c>
      <c r="E3641" t="s">
        <v>1501</v>
      </c>
      <c r="F3641" t="s">
        <v>1293</v>
      </c>
      <c r="G3641" t="s">
        <v>524</v>
      </c>
      <c r="H3641" t="s">
        <v>1464</v>
      </c>
      <c r="I3641" t="s">
        <v>186</v>
      </c>
      <c r="J3641">
        <v>20200201</v>
      </c>
      <c r="L3641">
        <v>53.8</v>
      </c>
      <c r="M3641">
        <v>15.5</v>
      </c>
      <c r="N3641">
        <v>51</v>
      </c>
      <c r="O3641">
        <v>0.4</v>
      </c>
      <c r="P3641">
        <v>0.8</v>
      </c>
      <c r="Q3641">
        <v>0.80000001192092896</v>
      </c>
      <c r="R3641">
        <v>0</v>
      </c>
      <c r="S3641">
        <v>0</v>
      </c>
      <c r="T3641">
        <v>0</v>
      </c>
      <c r="U3641">
        <v>0</v>
      </c>
      <c r="W3641" s="429">
        <f t="shared" si="77"/>
        <v>0</v>
      </c>
      <c r="X3641" s="429">
        <f t="shared" si="77"/>
        <v>0</v>
      </c>
      <c r="Y3641" s="429">
        <f t="shared" si="77"/>
        <v>0</v>
      </c>
      <c r="Z3641" s="429">
        <f t="shared" si="77"/>
        <v>0</v>
      </c>
      <c r="AA3641" s="429" t="s">
        <v>1295</v>
      </c>
    </row>
    <row r="3642" spans="1:27" x14ac:dyDescent="0.25">
      <c r="A3642" t="s">
        <v>149</v>
      </c>
      <c r="B3642" t="s">
        <v>186</v>
      </c>
      <c r="C3642" t="s">
        <v>1459</v>
      </c>
      <c r="D3642" t="s">
        <v>1387</v>
      </c>
      <c r="E3642" t="s">
        <v>1501</v>
      </c>
      <c r="F3642" t="s">
        <v>1293</v>
      </c>
      <c r="G3642" t="s">
        <v>524</v>
      </c>
      <c r="H3642" t="s">
        <v>1464</v>
      </c>
      <c r="I3642" t="s">
        <v>186</v>
      </c>
      <c r="J3642">
        <v>31000305</v>
      </c>
      <c r="L3642">
        <v>9.2786998748779297</v>
      </c>
      <c r="M3642">
        <v>1.1229000091552701</v>
      </c>
      <c r="N3642">
        <v>9.1014003753662092</v>
      </c>
      <c r="O3642">
        <v>2.6004002094268799</v>
      </c>
      <c r="P3642">
        <v>1.53659999370575</v>
      </c>
      <c r="Q3642">
        <v>1.53659999370575</v>
      </c>
      <c r="R3642">
        <v>0</v>
      </c>
      <c r="S3642">
        <v>0</v>
      </c>
      <c r="T3642">
        <v>0</v>
      </c>
      <c r="U3642">
        <v>0</v>
      </c>
      <c r="W3642" s="429">
        <f t="shared" si="77"/>
        <v>0</v>
      </c>
      <c r="X3642" s="429">
        <f t="shared" si="77"/>
        <v>0</v>
      </c>
      <c r="Y3642" s="429">
        <f t="shared" si="77"/>
        <v>0</v>
      </c>
      <c r="Z3642" s="429">
        <f t="shared" si="77"/>
        <v>0</v>
      </c>
      <c r="AA3642" s="429" t="s">
        <v>1295</v>
      </c>
    </row>
    <row r="3643" spans="1:27" x14ac:dyDescent="0.25">
      <c r="A3643" t="s">
        <v>149</v>
      </c>
      <c r="B3643" t="s">
        <v>186</v>
      </c>
      <c r="C3643" t="s">
        <v>1459</v>
      </c>
      <c r="D3643" t="s">
        <v>1387</v>
      </c>
      <c r="E3643" t="s">
        <v>1501</v>
      </c>
      <c r="F3643" t="s">
        <v>1293</v>
      </c>
      <c r="G3643" t="s">
        <v>524</v>
      </c>
      <c r="H3643" t="s">
        <v>1464</v>
      </c>
      <c r="I3643" t="s">
        <v>186</v>
      </c>
      <c r="J3643">
        <v>31000306</v>
      </c>
      <c r="L3643">
        <v>0</v>
      </c>
      <c r="M3643">
        <v>0</v>
      </c>
      <c r="N3643">
        <v>0</v>
      </c>
      <c r="O3643">
        <v>0</v>
      </c>
      <c r="P3643">
        <v>0</v>
      </c>
      <c r="Q3643">
        <v>0</v>
      </c>
      <c r="R3643">
        <v>1.8321000000000001</v>
      </c>
      <c r="S3643">
        <v>59.353540000000002</v>
      </c>
      <c r="T3643">
        <v>0</v>
      </c>
      <c r="U3643">
        <v>0</v>
      </c>
      <c r="W3643" s="429">
        <f t="shared" ref="W3643:Z3706" si="78">IFERROR(R3643*1,0)</f>
        <v>1.8321000000000001</v>
      </c>
      <c r="X3643" s="429">
        <f t="shared" si="78"/>
        <v>59.353540000000002</v>
      </c>
      <c r="Y3643" s="429">
        <f t="shared" si="78"/>
        <v>0</v>
      </c>
      <c r="Z3643" s="429">
        <f t="shared" si="78"/>
        <v>0</v>
      </c>
      <c r="AA3643" s="429" t="s">
        <v>1295</v>
      </c>
    </row>
    <row r="3644" spans="1:27" x14ac:dyDescent="0.25">
      <c r="A3644" t="s">
        <v>149</v>
      </c>
      <c r="B3644" t="s">
        <v>186</v>
      </c>
      <c r="C3644" t="s">
        <v>1459</v>
      </c>
      <c r="D3644" t="s">
        <v>1387</v>
      </c>
      <c r="E3644" t="s">
        <v>1501</v>
      </c>
      <c r="F3644" t="s">
        <v>1293</v>
      </c>
      <c r="G3644" t="s">
        <v>524</v>
      </c>
      <c r="H3644" t="s">
        <v>1464</v>
      </c>
      <c r="I3644" t="s">
        <v>186</v>
      </c>
      <c r="J3644">
        <v>31000306</v>
      </c>
      <c r="L3644">
        <v>0</v>
      </c>
      <c r="M3644">
        <v>0</v>
      </c>
      <c r="N3644">
        <v>0</v>
      </c>
      <c r="O3644">
        <v>0</v>
      </c>
      <c r="P3644">
        <v>0</v>
      </c>
      <c r="Q3644">
        <v>0</v>
      </c>
      <c r="R3644">
        <v>5.91E-2</v>
      </c>
      <c r="S3644">
        <v>1.1465399999999999</v>
      </c>
      <c r="T3644">
        <v>0</v>
      </c>
      <c r="U3644">
        <v>0</v>
      </c>
      <c r="W3644" s="429">
        <f t="shared" si="78"/>
        <v>5.91E-2</v>
      </c>
      <c r="X3644" s="429">
        <f t="shared" si="78"/>
        <v>1.1465399999999999</v>
      </c>
      <c r="Y3644" s="429">
        <f t="shared" si="78"/>
        <v>0</v>
      </c>
      <c r="Z3644" s="429">
        <f t="shared" si="78"/>
        <v>0</v>
      </c>
      <c r="AA3644" s="429" t="s">
        <v>1295</v>
      </c>
    </row>
    <row r="3645" spans="1:27" x14ac:dyDescent="0.25">
      <c r="A3645" t="s">
        <v>149</v>
      </c>
      <c r="B3645" t="s">
        <v>186</v>
      </c>
      <c r="C3645" t="s">
        <v>1459</v>
      </c>
      <c r="D3645" t="s">
        <v>1387</v>
      </c>
      <c r="E3645" t="s">
        <v>1501</v>
      </c>
      <c r="F3645" t="s">
        <v>1293</v>
      </c>
      <c r="G3645" t="s">
        <v>524</v>
      </c>
      <c r="H3645" t="s">
        <v>1464</v>
      </c>
      <c r="I3645" t="s">
        <v>186</v>
      </c>
      <c r="J3645">
        <v>40400303</v>
      </c>
      <c r="L3645">
        <v>0</v>
      </c>
      <c r="M3645">
        <v>26.417701721191399</v>
      </c>
      <c r="N3645">
        <v>0</v>
      </c>
      <c r="O3645">
        <v>0</v>
      </c>
      <c r="P3645">
        <v>0</v>
      </c>
      <c r="Q3645">
        <v>0</v>
      </c>
      <c r="R3645">
        <v>0.4728</v>
      </c>
      <c r="S3645">
        <v>2.5413000000000001</v>
      </c>
      <c r="T3645">
        <v>0</v>
      </c>
      <c r="U3645">
        <v>0</v>
      </c>
      <c r="W3645" s="429">
        <f t="shared" si="78"/>
        <v>0.4728</v>
      </c>
      <c r="X3645" s="429">
        <f t="shared" si="78"/>
        <v>2.5413000000000001</v>
      </c>
      <c r="Y3645" s="429">
        <f t="shared" si="78"/>
        <v>0</v>
      </c>
      <c r="Z3645" s="429">
        <f t="shared" si="78"/>
        <v>0</v>
      </c>
      <c r="AA3645" s="429" t="s">
        <v>1295</v>
      </c>
    </row>
    <row r="3646" spans="1:27" x14ac:dyDescent="0.25">
      <c r="A3646" t="s">
        <v>149</v>
      </c>
      <c r="B3646" t="s">
        <v>186</v>
      </c>
      <c r="C3646" t="s">
        <v>1459</v>
      </c>
      <c r="D3646" t="s">
        <v>1387</v>
      </c>
      <c r="E3646" t="s">
        <v>1501</v>
      </c>
      <c r="F3646" t="s">
        <v>1293</v>
      </c>
      <c r="G3646" t="s">
        <v>524</v>
      </c>
      <c r="H3646" t="s">
        <v>1464</v>
      </c>
      <c r="I3646" t="s">
        <v>186</v>
      </c>
      <c r="J3646">
        <v>31000227</v>
      </c>
      <c r="L3646">
        <v>0</v>
      </c>
      <c r="M3646">
        <v>1.71390008926392</v>
      </c>
      <c r="N3646">
        <v>0</v>
      </c>
      <c r="O3646">
        <v>0</v>
      </c>
      <c r="P3646">
        <v>0</v>
      </c>
      <c r="Q3646">
        <v>0</v>
      </c>
      <c r="R3646">
        <v>0.33095999999999998</v>
      </c>
      <c r="S3646">
        <v>0.90422999999999998</v>
      </c>
      <c r="T3646">
        <v>0</v>
      </c>
      <c r="U3646">
        <v>0</v>
      </c>
      <c r="W3646" s="429">
        <f t="shared" si="78"/>
        <v>0.33095999999999998</v>
      </c>
      <c r="X3646" s="429">
        <f t="shared" si="78"/>
        <v>0.90422999999999998</v>
      </c>
      <c r="Y3646" s="429">
        <f t="shared" si="78"/>
        <v>0</v>
      </c>
      <c r="Z3646" s="429">
        <f t="shared" si="78"/>
        <v>0</v>
      </c>
      <c r="AA3646" s="429" t="s">
        <v>1295</v>
      </c>
    </row>
    <row r="3647" spans="1:27" x14ac:dyDescent="0.25">
      <c r="A3647" t="s">
        <v>149</v>
      </c>
      <c r="B3647" t="s">
        <v>186</v>
      </c>
      <c r="C3647" t="s">
        <v>1459</v>
      </c>
      <c r="D3647" t="s">
        <v>1387</v>
      </c>
      <c r="E3647" t="s">
        <v>1501</v>
      </c>
      <c r="F3647" t="s">
        <v>1293</v>
      </c>
      <c r="G3647" t="s">
        <v>524</v>
      </c>
      <c r="H3647" t="s">
        <v>1464</v>
      </c>
      <c r="I3647" t="s">
        <v>186</v>
      </c>
      <c r="J3647">
        <v>20200201</v>
      </c>
      <c r="L3647">
        <v>1.00470006465912</v>
      </c>
      <c r="M3647">
        <v>0.17730000615119901</v>
      </c>
      <c r="N3647">
        <v>0.41370001435279802</v>
      </c>
      <c r="O3647">
        <v>0</v>
      </c>
      <c r="P3647">
        <v>5.9100002050399801E-2</v>
      </c>
      <c r="Q3647">
        <v>5.9100002050399801E-2</v>
      </c>
      <c r="R3647">
        <v>580.40930000000003</v>
      </c>
      <c r="S3647">
        <v>1.1820000000000001E-2</v>
      </c>
      <c r="T3647">
        <v>0</v>
      </c>
      <c r="U3647">
        <v>0</v>
      </c>
      <c r="W3647" s="429">
        <f t="shared" si="78"/>
        <v>580.40930000000003</v>
      </c>
      <c r="X3647" s="429">
        <f t="shared" si="78"/>
        <v>1.1820000000000001E-2</v>
      </c>
      <c r="Y3647" s="429">
        <f t="shared" si="78"/>
        <v>0</v>
      </c>
      <c r="Z3647" s="429">
        <f t="shared" si="78"/>
        <v>0</v>
      </c>
      <c r="AA3647" s="429" t="s">
        <v>1295</v>
      </c>
    </row>
    <row r="3648" spans="1:27" x14ac:dyDescent="0.25">
      <c r="A3648" t="s">
        <v>149</v>
      </c>
      <c r="B3648" t="s">
        <v>186</v>
      </c>
      <c r="C3648" t="s">
        <v>1459</v>
      </c>
      <c r="D3648" t="s">
        <v>1387</v>
      </c>
      <c r="E3648" t="s">
        <v>1501</v>
      </c>
      <c r="F3648" t="s">
        <v>1293</v>
      </c>
      <c r="G3648" t="s">
        <v>524</v>
      </c>
      <c r="H3648" t="s">
        <v>1464</v>
      </c>
      <c r="I3648" t="s">
        <v>186</v>
      </c>
      <c r="J3648">
        <v>31000228</v>
      </c>
      <c r="L3648">
        <v>0.1182000041008</v>
      </c>
      <c r="M3648">
        <v>0</v>
      </c>
      <c r="N3648">
        <v>5.9100002050399801E-2</v>
      </c>
      <c r="O3648">
        <v>0</v>
      </c>
      <c r="P3648">
        <v>0</v>
      </c>
      <c r="Q3648">
        <v>0</v>
      </c>
      <c r="R3648">
        <v>179.90039999999999</v>
      </c>
      <c r="S3648">
        <v>0</v>
      </c>
      <c r="T3648">
        <v>0</v>
      </c>
      <c r="U3648">
        <v>0</v>
      </c>
      <c r="W3648" s="429">
        <f t="shared" si="78"/>
        <v>179.90039999999999</v>
      </c>
      <c r="X3648" s="429">
        <f t="shared" si="78"/>
        <v>0</v>
      </c>
      <c r="Y3648" s="429">
        <f t="shared" si="78"/>
        <v>0</v>
      </c>
      <c r="Z3648" s="429">
        <f t="shared" si="78"/>
        <v>0</v>
      </c>
      <c r="AA3648" s="429" t="s">
        <v>1295</v>
      </c>
    </row>
    <row r="3649" spans="1:27" x14ac:dyDescent="0.25">
      <c r="A3649" t="s">
        <v>149</v>
      </c>
      <c r="B3649" t="s">
        <v>186</v>
      </c>
      <c r="C3649" t="s">
        <v>1459</v>
      </c>
      <c r="D3649" t="s">
        <v>1387</v>
      </c>
      <c r="E3649" t="s">
        <v>1501</v>
      </c>
      <c r="F3649" t="s">
        <v>1293</v>
      </c>
      <c r="G3649" t="s">
        <v>524</v>
      </c>
      <c r="H3649" t="s">
        <v>1464</v>
      </c>
      <c r="I3649" t="s">
        <v>186</v>
      </c>
      <c r="J3649">
        <v>31088811</v>
      </c>
      <c r="L3649">
        <v>0</v>
      </c>
      <c r="M3649">
        <v>6.7</v>
      </c>
      <c r="N3649">
        <v>0</v>
      </c>
      <c r="O3649">
        <v>0</v>
      </c>
      <c r="P3649">
        <v>0</v>
      </c>
      <c r="Q3649">
        <v>0</v>
      </c>
      <c r="R3649">
        <v>0</v>
      </c>
      <c r="S3649">
        <v>0</v>
      </c>
      <c r="T3649">
        <v>0</v>
      </c>
      <c r="U3649">
        <v>0</v>
      </c>
      <c r="W3649" s="429">
        <f t="shared" si="78"/>
        <v>0</v>
      </c>
      <c r="X3649" s="429">
        <f t="shared" si="78"/>
        <v>0</v>
      </c>
      <c r="Y3649" s="429">
        <f t="shared" si="78"/>
        <v>0</v>
      </c>
      <c r="Z3649" s="429">
        <f t="shared" si="78"/>
        <v>0</v>
      </c>
      <c r="AA3649" s="429" t="s">
        <v>1295</v>
      </c>
    </row>
    <row r="3650" spans="1:27" x14ac:dyDescent="0.25">
      <c r="A3650" t="s">
        <v>149</v>
      </c>
      <c r="B3650" t="s">
        <v>186</v>
      </c>
      <c r="C3650" t="s">
        <v>1459</v>
      </c>
      <c r="D3650" t="s">
        <v>1387</v>
      </c>
      <c r="E3650" t="s">
        <v>1501</v>
      </c>
      <c r="F3650" t="s">
        <v>1293</v>
      </c>
      <c r="G3650" t="s">
        <v>524</v>
      </c>
      <c r="H3650" t="s">
        <v>1461</v>
      </c>
      <c r="I3650" t="s">
        <v>534</v>
      </c>
      <c r="J3650">
        <v>20200202</v>
      </c>
      <c r="L3650">
        <v>2.9018099308013898</v>
      </c>
      <c r="M3650">
        <v>0.42552003264427202</v>
      </c>
      <c r="N3650">
        <v>1.67253005504608</v>
      </c>
      <c r="O3650">
        <v>0</v>
      </c>
      <c r="P3650">
        <v>0</v>
      </c>
      <c r="Q3650">
        <v>0</v>
      </c>
      <c r="R3650">
        <v>443.2441</v>
      </c>
      <c r="S3650">
        <v>8.8650000000000007E-2</v>
      </c>
      <c r="T3650">
        <v>0</v>
      </c>
      <c r="U3650">
        <v>0</v>
      </c>
      <c r="W3650" s="429">
        <f t="shared" si="78"/>
        <v>443.2441</v>
      </c>
      <c r="X3650" s="429">
        <f t="shared" si="78"/>
        <v>8.8650000000000007E-2</v>
      </c>
      <c r="Y3650" s="429">
        <f t="shared" si="78"/>
        <v>0</v>
      </c>
      <c r="Z3650" s="429">
        <f t="shared" si="78"/>
        <v>0</v>
      </c>
      <c r="AA3650" s="429" t="s">
        <v>1295</v>
      </c>
    </row>
    <row r="3651" spans="1:27" x14ac:dyDescent="0.25">
      <c r="A3651" t="s">
        <v>149</v>
      </c>
      <c r="B3651" t="s">
        <v>1246</v>
      </c>
      <c r="C3651" t="s">
        <v>1324</v>
      </c>
      <c r="D3651" t="s">
        <v>1387</v>
      </c>
      <c r="E3651" t="s">
        <v>1501</v>
      </c>
      <c r="F3651" t="s">
        <v>1293</v>
      </c>
      <c r="G3651" t="s">
        <v>524</v>
      </c>
      <c r="H3651" t="s">
        <v>1557</v>
      </c>
      <c r="I3651" t="s">
        <v>552</v>
      </c>
      <c r="J3651">
        <v>31000404</v>
      </c>
      <c r="L3651">
        <v>1.40579998493195</v>
      </c>
      <c r="M3651">
        <v>0</v>
      </c>
      <c r="N3651">
        <v>1.1714999675750699</v>
      </c>
      <c r="O3651">
        <v>0.234300002455711</v>
      </c>
      <c r="P3651">
        <v>0</v>
      </c>
      <c r="Q3651">
        <v>0</v>
      </c>
      <c r="R3651">
        <v>1523.4190000000001</v>
      </c>
      <c r="S3651">
        <v>0</v>
      </c>
      <c r="T3651">
        <v>0</v>
      </c>
      <c r="U3651">
        <v>0</v>
      </c>
      <c r="W3651" s="429">
        <f t="shared" si="78"/>
        <v>1523.4190000000001</v>
      </c>
      <c r="X3651" s="429">
        <f t="shared" si="78"/>
        <v>0</v>
      </c>
      <c r="Y3651" s="429">
        <f t="shared" si="78"/>
        <v>0</v>
      </c>
      <c r="Z3651" s="429">
        <f t="shared" si="78"/>
        <v>0</v>
      </c>
      <c r="AA3651" s="429" t="s">
        <v>1295</v>
      </c>
    </row>
    <row r="3652" spans="1:27" x14ac:dyDescent="0.25">
      <c r="A3652" t="s">
        <v>149</v>
      </c>
      <c r="B3652" t="s">
        <v>1246</v>
      </c>
      <c r="C3652" t="s">
        <v>1324</v>
      </c>
      <c r="D3652" t="s">
        <v>1387</v>
      </c>
      <c r="E3652" t="s">
        <v>1501</v>
      </c>
      <c r="F3652" t="s">
        <v>1293</v>
      </c>
      <c r="G3652" t="s">
        <v>524</v>
      </c>
      <c r="H3652" t="s">
        <v>1557</v>
      </c>
      <c r="I3652" t="s">
        <v>552</v>
      </c>
      <c r="J3652">
        <v>31000227</v>
      </c>
      <c r="L3652">
        <v>0</v>
      </c>
      <c r="M3652">
        <v>0.30000001192092901</v>
      </c>
      <c r="N3652">
        <v>0</v>
      </c>
      <c r="O3652">
        <v>0</v>
      </c>
      <c r="P3652">
        <v>0</v>
      </c>
      <c r="Q3652">
        <v>0</v>
      </c>
      <c r="R3652">
        <v>0</v>
      </c>
      <c r="S3652">
        <v>0</v>
      </c>
      <c r="T3652">
        <v>0</v>
      </c>
      <c r="U3652">
        <v>0</v>
      </c>
      <c r="W3652" s="429">
        <f t="shared" si="78"/>
        <v>0</v>
      </c>
      <c r="X3652" s="429">
        <f t="shared" si="78"/>
        <v>0</v>
      </c>
      <c r="Y3652" s="429">
        <f t="shared" si="78"/>
        <v>0</v>
      </c>
      <c r="Z3652" s="429">
        <f t="shared" si="78"/>
        <v>0</v>
      </c>
      <c r="AA3652" s="429" t="s">
        <v>1295</v>
      </c>
    </row>
    <row r="3653" spans="1:27" x14ac:dyDescent="0.25">
      <c r="A3653" t="s">
        <v>149</v>
      </c>
      <c r="B3653" t="s">
        <v>1246</v>
      </c>
      <c r="C3653" t="s">
        <v>1324</v>
      </c>
      <c r="D3653" t="s">
        <v>1387</v>
      </c>
      <c r="E3653" t="s">
        <v>1501</v>
      </c>
      <c r="F3653" t="s">
        <v>1293</v>
      </c>
      <c r="G3653" t="s">
        <v>524</v>
      </c>
      <c r="H3653" t="s">
        <v>1558</v>
      </c>
      <c r="I3653" t="s">
        <v>563</v>
      </c>
      <c r="J3653">
        <v>20200253</v>
      </c>
      <c r="L3653">
        <v>2.64800000190735</v>
      </c>
      <c r="M3653">
        <v>0.86250001192092896</v>
      </c>
      <c r="N3653">
        <v>7.2309999465942401</v>
      </c>
      <c r="O3653">
        <v>7.2499997913837405E-2</v>
      </c>
      <c r="P3653">
        <v>0.36199998855590798</v>
      </c>
      <c r="Q3653">
        <v>0.36199998855590798</v>
      </c>
      <c r="R3653">
        <v>0</v>
      </c>
      <c r="S3653">
        <v>0</v>
      </c>
      <c r="T3653">
        <v>0</v>
      </c>
      <c r="U3653">
        <v>0</v>
      </c>
      <c r="W3653" s="429">
        <f t="shared" si="78"/>
        <v>0</v>
      </c>
      <c r="X3653" s="429">
        <f t="shared" si="78"/>
        <v>0</v>
      </c>
      <c r="Y3653" s="429">
        <f t="shared" si="78"/>
        <v>0</v>
      </c>
      <c r="Z3653" s="429">
        <f t="shared" si="78"/>
        <v>0</v>
      </c>
      <c r="AA3653" s="429" t="s">
        <v>1295</v>
      </c>
    </row>
    <row r="3654" spans="1:27" x14ac:dyDescent="0.25">
      <c r="A3654" t="s">
        <v>149</v>
      </c>
      <c r="B3654" t="s">
        <v>186</v>
      </c>
      <c r="C3654" t="s">
        <v>1459</v>
      </c>
      <c r="D3654" t="s">
        <v>1387</v>
      </c>
      <c r="E3654" t="s">
        <v>1501</v>
      </c>
      <c r="F3654" t="s">
        <v>1293</v>
      </c>
      <c r="G3654" t="s">
        <v>524</v>
      </c>
      <c r="H3654" t="s">
        <v>1464</v>
      </c>
      <c r="I3654" t="s">
        <v>186</v>
      </c>
      <c r="J3654">
        <v>20200254</v>
      </c>
      <c r="L3654">
        <v>0.84500002861022905</v>
      </c>
      <c r="M3654">
        <v>0.70499998331069902</v>
      </c>
      <c r="N3654">
        <v>0.34999999403953602</v>
      </c>
      <c r="O3654">
        <v>0</v>
      </c>
      <c r="P3654">
        <v>8.5000000894069699E-2</v>
      </c>
      <c r="Q3654">
        <v>8.5000000894069699E-2</v>
      </c>
      <c r="R3654">
        <v>896.40750000000003</v>
      </c>
      <c r="S3654">
        <v>1.4999999999999999E-2</v>
      </c>
      <c r="T3654">
        <v>0</v>
      </c>
      <c r="U3654">
        <v>0</v>
      </c>
      <c r="W3654" s="429">
        <f t="shared" si="78"/>
        <v>896.40750000000003</v>
      </c>
      <c r="X3654" s="429">
        <f t="shared" si="78"/>
        <v>1.4999999999999999E-2</v>
      </c>
      <c r="Y3654" s="429">
        <f t="shared" si="78"/>
        <v>0</v>
      </c>
      <c r="Z3654" s="429">
        <f t="shared" si="78"/>
        <v>0</v>
      </c>
      <c r="AA3654" s="429" t="s">
        <v>1295</v>
      </c>
    </row>
    <row r="3655" spans="1:27" x14ac:dyDescent="0.25">
      <c r="A3655" t="s">
        <v>149</v>
      </c>
      <c r="B3655" t="s">
        <v>186</v>
      </c>
      <c r="C3655" t="s">
        <v>1459</v>
      </c>
      <c r="D3655" t="s">
        <v>1387</v>
      </c>
      <c r="E3655" t="s">
        <v>1501</v>
      </c>
      <c r="F3655" t="s">
        <v>1293</v>
      </c>
      <c r="G3655" t="s">
        <v>524</v>
      </c>
      <c r="H3655" t="s">
        <v>1464</v>
      </c>
      <c r="I3655" t="s">
        <v>186</v>
      </c>
      <c r="J3655">
        <v>31000205</v>
      </c>
      <c r="L3655">
        <v>4.33500003814697</v>
      </c>
      <c r="M3655">
        <v>42.080001831054702</v>
      </c>
      <c r="N3655">
        <v>19.764999389648398</v>
      </c>
      <c r="O3655">
        <v>3.5000000149011598E-2</v>
      </c>
      <c r="P3655">
        <v>0.16500000655651101</v>
      </c>
      <c r="Q3655">
        <v>0.16500000655651101</v>
      </c>
      <c r="R3655">
        <v>8010.7</v>
      </c>
      <c r="S3655">
        <v>0.15</v>
      </c>
      <c r="T3655">
        <v>1.4999999999999999E-2</v>
      </c>
      <c r="U3655">
        <v>0</v>
      </c>
      <c r="W3655" s="429">
        <f t="shared" si="78"/>
        <v>8010.7</v>
      </c>
      <c r="X3655" s="429">
        <f t="shared" si="78"/>
        <v>0.15</v>
      </c>
      <c r="Y3655" s="429">
        <f t="shared" si="78"/>
        <v>1.4999999999999999E-2</v>
      </c>
      <c r="Z3655" s="429">
        <f t="shared" si="78"/>
        <v>0</v>
      </c>
      <c r="AA3655" s="429" t="s">
        <v>1295</v>
      </c>
    </row>
    <row r="3656" spans="1:27" x14ac:dyDescent="0.25">
      <c r="A3656" t="s">
        <v>149</v>
      </c>
      <c r="B3656" t="s">
        <v>1246</v>
      </c>
      <c r="C3656" t="s">
        <v>1324</v>
      </c>
      <c r="D3656" t="s">
        <v>1387</v>
      </c>
      <c r="E3656" t="s">
        <v>1501</v>
      </c>
      <c r="F3656" t="s">
        <v>1293</v>
      </c>
      <c r="G3656" t="s">
        <v>524</v>
      </c>
      <c r="H3656" t="s">
        <v>1557</v>
      </c>
      <c r="I3656" t="s">
        <v>552</v>
      </c>
      <c r="J3656">
        <v>20200254</v>
      </c>
      <c r="L3656">
        <v>14.48</v>
      </c>
      <c r="M3656">
        <v>18.39</v>
      </c>
      <c r="N3656">
        <v>22.21</v>
      </c>
      <c r="O3656">
        <v>2.31</v>
      </c>
      <c r="P3656">
        <v>1.69</v>
      </c>
      <c r="Q3656">
        <v>1.69</v>
      </c>
      <c r="R3656">
        <v>0</v>
      </c>
      <c r="S3656">
        <v>0</v>
      </c>
      <c r="T3656">
        <v>0</v>
      </c>
      <c r="U3656">
        <v>0</v>
      </c>
      <c r="W3656" s="429">
        <f t="shared" si="78"/>
        <v>0</v>
      </c>
      <c r="X3656" s="429">
        <f t="shared" si="78"/>
        <v>0</v>
      </c>
      <c r="Y3656" s="429">
        <f t="shared" si="78"/>
        <v>0</v>
      </c>
      <c r="Z3656" s="429">
        <f t="shared" si="78"/>
        <v>0</v>
      </c>
      <c r="AA3656" s="429" t="s">
        <v>1295</v>
      </c>
    </row>
    <row r="3657" spans="1:27" x14ac:dyDescent="0.25">
      <c r="A3657" t="s">
        <v>149</v>
      </c>
      <c r="B3657" t="s">
        <v>1246</v>
      </c>
      <c r="C3657" t="s">
        <v>1324</v>
      </c>
      <c r="D3657" t="s">
        <v>1387</v>
      </c>
      <c r="E3657" t="s">
        <v>1501</v>
      </c>
      <c r="F3657" t="s">
        <v>1293</v>
      </c>
      <c r="G3657" t="s">
        <v>524</v>
      </c>
      <c r="H3657" t="s">
        <v>1557</v>
      </c>
      <c r="I3657" t="s">
        <v>552</v>
      </c>
      <c r="J3657">
        <v>20200254</v>
      </c>
      <c r="L3657">
        <v>14.5</v>
      </c>
      <c r="M3657">
        <v>18.399999999999999</v>
      </c>
      <c r="N3657">
        <v>22.2</v>
      </c>
      <c r="O3657">
        <v>2.2999999999999998</v>
      </c>
      <c r="P3657">
        <v>1.7</v>
      </c>
      <c r="Q3657">
        <v>3.4</v>
      </c>
      <c r="R3657">
        <v>0</v>
      </c>
      <c r="S3657">
        <v>0</v>
      </c>
      <c r="T3657">
        <v>0</v>
      </c>
      <c r="U3657">
        <v>0</v>
      </c>
      <c r="W3657" s="429">
        <f t="shared" si="78"/>
        <v>0</v>
      </c>
      <c r="X3657" s="429">
        <f t="shared" si="78"/>
        <v>0</v>
      </c>
      <c r="Y3657" s="429">
        <f t="shared" si="78"/>
        <v>0</v>
      </c>
      <c r="Z3657" s="429">
        <f t="shared" si="78"/>
        <v>0</v>
      </c>
      <c r="AA3657" s="429" t="s">
        <v>1295</v>
      </c>
    </row>
    <row r="3658" spans="1:27" x14ac:dyDescent="0.25">
      <c r="A3658" t="s">
        <v>149</v>
      </c>
      <c r="B3658" t="s">
        <v>1246</v>
      </c>
      <c r="C3658" t="s">
        <v>1324</v>
      </c>
      <c r="D3658" t="s">
        <v>1387</v>
      </c>
      <c r="E3658" t="s">
        <v>1501</v>
      </c>
      <c r="F3658" t="s">
        <v>1293</v>
      </c>
      <c r="G3658" t="s">
        <v>524</v>
      </c>
      <c r="H3658" t="s">
        <v>1557</v>
      </c>
      <c r="I3658" t="s">
        <v>552</v>
      </c>
      <c r="J3658">
        <v>20200254</v>
      </c>
      <c r="L3658">
        <v>6.66</v>
      </c>
      <c r="M3658">
        <v>6.24</v>
      </c>
      <c r="N3658">
        <v>5.66</v>
      </c>
      <c r="O3658">
        <v>0.73</v>
      </c>
      <c r="P3658">
        <v>0.53</v>
      </c>
      <c r="Q3658">
        <v>0.53</v>
      </c>
      <c r="R3658">
        <v>0</v>
      </c>
      <c r="S3658">
        <v>0</v>
      </c>
      <c r="T3658">
        <v>0</v>
      </c>
      <c r="U3658">
        <v>0</v>
      </c>
      <c r="W3658" s="429">
        <f t="shared" si="78"/>
        <v>0</v>
      </c>
      <c r="X3658" s="429">
        <f t="shared" si="78"/>
        <v>0</v>
      </c>
      <c r="Y3658" s="429">
        <f t="shared" si="78"/>
        <v>0</v>
      </c>
      <c r="Z3658" s="429">
        <f t="shared" si="78"/>
        <v>0</v>
      </c>
      <c r="AA3658" s="429" t="s">
        <v>1295</v>
      </c>
    </row>
    <row r="3659" spans="1:27" x14ac:dyDescent="0.25">
      <c r="A3659" t="s">
        <v>149</v>
      </c>
      <c r="B3659" t="s">
        <v>1246</v>
      </c>
      <c r="C3659" t="s">
        <v>1324</v>
      </c>
      <c r="D3659" t="s">
        <v>1387</v>
      </c>
      <c r="E3659" t="s">
        <v>1501</v>
      </c>
      <c r="F3659" t="s">
        <v>1293</v>
      </c>
      <c r="G3659" t="s">
        <v>524</v>
      </c>
      <c r="H3659" t="s">
        <v>1557</v>
      </c>
      <c r="I3659" t="s">
        <v>552</v>
      </c>
      <c r="J3659">
        <v>20200254</v>
      </c>
      <c r="L3659">
        <v>14.5</v>
      </c>
      <c r="M3659">
        <v>18.399999999999999</v>
      </c>
      <c r="N3659">
        <v>22.1</v>
      </c>
      <c r="O3659">
        <v>2.2999999999999998</v>
      </c>
      <c r="P3659">
        <v>1.7</v>
      </c>
      <c r="Q3659">
        <v>1.7</v>
      </c>
      <c r="R3659">
        <v>0</v>
      </c>
      <c r="S3659">
        <v>0</v>
      </c>
      <c r="T3659">
        <v>0</v>
      </c>
      <c r="U3659">
        <v>0</v>
      </c>
      <c r="W3659" s="429">
        <f t="shared" si="78"/>
        <v>0</v>
      </c>
      <c r="X3659" s="429">
        <f t="shared" si="78"/>
        <v>0</v>
      </c>
      <c r="Y3659" s="429">
        <f t="shared" si="78"/>
        <v>0</v>
      </c>
      <c r="Z3659" s="429">
        <f t="shared" si="78"/>
        <v>0</v>
      </c>
      <c r="AA3659" s="429" t="s">
        <v>1295</v>
      </c>
    </row>
    <row r="3660" spans="1:27" x14ac:dyDescent="0.25">
      <c r="A3660" t="s">
        <v>149</v>
      </c>
      <c r="B3660" t="s">
        <v>186</v>
      </c>
      <c r="C3660" t="s">
        <v>1459</v>
      </c>
      <c r="D3660" t="s">
        <v>1387</v>
      </c>
      <c r="E3660" t="s">
        <v>1501</v>
      </c>
      <c r="F3660" t="s">
        <v>1293</v>
      </c>
      <c r="G3660" t="s">
        <v>524</v>
      </c>
      <c r="H3660" t="s">
        <v>1461</v>
      </c>
      <c r="I3660" t="s">
        <v>534</v>
      </c>
      <c r="J3660">
        <v>40400311</v>
      </c>
      <c r="L3660">
        <v>0</v>
      </c>
      <c r="M3660">
        <v>11.583600997924799</v>
      </c>
      <c r="N3660">
        <v>0</v>
      </c>
      <c r="O3660">
        <v>0</v>
      </c>
      <c r="P3660">
        <v>0</v>
      </c>
      <c r="Q3660">
        <v>0</v>
      </c>
      <c r="R3660">
        <v>5.91E-2</v>
      </c>
      <c r="S3660">
        <v>0.59099999999999997</v>
      </c>
      <c r="T3660">
        <v>0</v>
      </c>
      <c r="U3660">
        <v>0</v>
      </c>
      <c r="W3660" s="429">
        <f t="shared" si="78"/>
        <v>5.91E-2</v>
      </c>
      <c r="X3660" s="429">
        <f t="shared" si="78"/>
        <v>0.59099999999999997</v>
      </c>
      <c r="Y3660" s="429">
        <f t="shared" si="78"/>
        <v>0</v>
      </c>
      <c r="Z3660" s="429">
        <f t="shared" si="78"/>
        <v>0</v>
      </c>
      <c r="AA3660" s="429" t="s">
        <v>1295</v>
      </c>
    </row>
    <row r="3661" spans="1:27" x14ac:dyDescent="0.25">
      <c r="A3661" t="s">
        <v>149</v>
      </c>
      <c r="B3661" t="s">
        <v>1246</v>
      </c>
      <c r="C3661" t="s">
        <v>1324</v>
      </c>
      <c r="D3661" t="s">
        <v>1387</v>
      </c>
      <c r="E3661" t="s">
        <v>1501</v>
      </c>
      <c r="F3661" t="s">
        <v>1293</v>
      </c>
      <c r="G3661" t="s">
        <v>524</v>
      </c>
      <c r="H3661" t="s">
        <v>1559</v>
      </c>
      <c r="I3661" t="s">
        <v>1327</v>
      </c>
      <c r="J3661">
        <v>20200202</v>
      </c>
      <c r="L3661">
        <v>0.11599999666214</v>
      </c>
      <c r="M3661">
        <v>3.3333336468786001E-3</v>
      </c>
      <c r="N3661">
        <v>1.56666673719883E-2</v>
      </c>
      <c r="O3661">
        <v>0</v>
      </c>
      <c r="P3661">
        <v>3.3333335886709397E-4</v>
      </c>
      <c r="Q3661">
        <v>3.3333335886709397E-4</v>
      </c>
      <c r="R3661">
        <v>0</v>
      </c>
      <c r="S3661">
        <v>0</v>
      </c>
      <c r="T3661">
        <v>0</v>
      </c>
      <c r="U3661">
        <v>0</v>
      </c>
      <c r="W3661" s="429">
        <f t="shared" si="78"/>
        <v>0</v>
      </c>
      <c r="X3661" s="429">
        <f t="shared" si="78"/>
        <v>0</v>
      </c>
      <c r="Y3661" s="429">
        <f t="shared" si="78"/>
        <v>0</v>
      </c>
      <c r="Z3661" s="429">
        <f t="shared" si="78"/>
        <v>0</v>
      </c>
      <c r="AA3661" s="429" t="s">
        <v>1295</v>
      </c>
    </row>
    <row r="3662" spans="1:27" x14ac:dyDescent="0.25">
      <c r="A3662" t="s">
        <v>149</v>
      </c>
      <c r="B3662" t="s">
        <v>1246</v>
      </c>
      <c r="C3662" t="s">
        <v>1324</v>
      </c>
      <c r="D3662" t="s">
        <v>1387</v>
      </c>
      <c r="E3662" t="s">
        <v>1501</v>
      </c>
      <c r="F3662" t="s">
        <v>1293</v>
      </c>
      <c r="G3662" t="s">
        <v>524</v>
      </c>
      <c r="H3662" t="s">
        <v>1559</v>
      </c>
      <c r="I3662" t="s">
        <v>1327</v>
      </c>
      <c r="J3662">
        <v>31000228</v>
      </c>
      <c r="L3662">
        <v>0.3</v>
      </c>
      <c r="M3662">
        <v>0</v>
      </c>
      <c r="N3662">
        <v>0.3</v>
      </c>
      <c r="O3662">
        <v>0.1</v>
      </c>
      <c r="P3662">
        <v>0</v>
      </c>
      <c r="Q3662">
        <v>0</v>
      </c>
      <c r="R3662">
        <v>0</v>
      </c>
      <c r="S3662">
        <v>0</v>
      </c>
      <c r="T3662">
        <v>0</v>
      </c>
      <c r="U3662">
        <v>0</v>
      </c>
      <c r="W3662" s="429">
        <f t="shared" si="78"/>
        <v>0</v>
      </c>
      <c r="X3662" s="429">
        <f t="shared" si="78"/>
        <v>0</v>
      </c>
      <c r="Y3662" s="429">
        <f t="shared" si="78"/>
        <v>0</v>
      </c>
      <c r="Z3662" s="429">
        <f t="shared" si="78"/>
        <v>0</v>
      </c>
      <c r="AA3662" s="429" t="s">
        <v>1295</v>
      </c>
    </row>
    <row r="3663" spans="1:27" x14ac:dyDescent="0.25">
      <c r="A3663" t="s">
        <v>149</v>
      </c>
      <c r="B3663" t="s">
        <v>1246</v>
      </c>
      <c r="C3663" t="s">
        <v>1324</v>
      </c>
      <c r="D3663" t="s">
        <v>1387</v>
      </c>
      <c r="E3663" t="s">
        <v>1501</v>
      </c>
      <c r="F3663" t="s">
        <v>1293</v>
      </c>
      <c r="G3663" t="s">
        <v>524</v>
      </c>
      <c r="H3663" t="s">
        <v>1557</v>
      </c>
      <c r="I3663" t="s">
        <v>552</v>
      </c>
      <c r="J3663">
        <v>20200253</v>
      </c>
      <c r="L3663">
        <v>16</v>
      </c>
      <c r="M3663">
        <v>2.7</v>
      </c>
      <c r="N3663">
        <v>16</v>
      </c>
      <c r="O3663">
        <v>0</v>
      </c>
      <c r="P3663">
        <v>0.3</v>
      </c>
      <c r="Q3663">
        <v>0.259999990463257</v>
      </c>
      <c r="R3663">
        <v>0</v>
      </c>
      <c r="S3663">
        <v>0</v>
      </c>
      <c r="T3663">
        <v>0</v>
      </c>
      <c r="U3663">
        <v>0</v>
      </c>
      <c r="W3663" s="429">
        <f t="shared" si="78"/>
        <v>0</v>
      </c>
      <c r="X3663" s="429">
        <f t="shared" si="78"/>
        <v>0</v>
      </c>
      <c r="Y3663" s="429">
        <f t="shared" si="78"/>
        <v>0</v>
      </c>
      <c r="Z3663" s="429">
        <f t="shared" si="78"/>
        <v>0</v>
      </c>
      <c r="AA3663" s="429" t="s">
        <v>1295</v>
      </c>
    </row>
    <row r="3664" spans="1:27" x14ac:dyDescent="0.25">
      <c r="A3664" t="s">
        <v>149</v>
      </c>
      <c r="B3664" t="s">
        <v>1246</v>
      </c>
      <c r="C3664" t="s">
        <v>1324</v>
      </c>
      <c r="D3664" t="s">
        <v>1387</v>
      </c>
      <c r="E3664" t="s">
        <v>1501</v>
      </c>
      <c r="F3664" t="s">
        <v>1293</v>
      </c>
      <c r="G3664" t="s">
        <v>524</v>
      </c>
      <c r="H3664" t="s">
        <v>1557</v>
      </c>
      <c r="I3664" t="s">
        <v>552</v>
      </c>
      <c r="J3664">
        <v>20200201</v>
      </c>
      <c r="L3664">
        <v>80</v>
      </c>
      <c r="M3664">
        <v>0.7</v>
      </c>
      <c r="N3664">
        <v>8</v>
      </c>
      <c r="O3664">
        <v>0.5</v>
      </c>
      <c r="P3664">
        <v>0.9</v>
      </c>
      <c r="Q3664">
        <v>0.90000003576278698</v>
      </c>
      <c r="R3664">
        <v>0</v>
      </c>
      <c r="S3664">
        <v>0</v>
      </c>
      <c r="T3664">
        <v>0</v>
      </c>
      <c r="U3664">
        <v>0</v>
      </c>
      <c r="W3664" s="429">
        <f t="shared" si="78"/>
        <v>0</v>
      </c>
      <c r="X3664" s="429">
        <f t="shared" si="78"/>
        <v>0</v>
      </c>
      <c r="Y3664" s="429">
        <f t="shared" si="78"/>
        <v>0</v>
      </c>
      <c r="Z3664" s="429">
        <f t="shared" si="78"/>
        <v>0</v>
      </c>
      <c r="AA3664" s="429" t="s">
        <v>1295</v>
      </c>
    </row>
    <row r="3665" spans="1:27" x14ac:dyDescent="0.25">
      <c r="A3665" t="s">
        <v>149</v>
      </c>
      <c r="B3665" t="s">
        <v>1246</v>
      </c>
      <c r="C3665" t="s">
        <v>1324</v>
      </c>
      <c r="D3665" t="s">
        <v>1387</v>
      </c>
      <c r="E3665" t="s">
        <v>1501</v>
      </c>
      <c r="F3665" t="s">
        <v>1293</v>
      </c>
      <c r="G3665" t="s">
        <v>524</v>
      </c>
      <c r="H3665" t="s">
        <v>1557</v>
      </c>
      <c r="I3665" t="s">
        <v>552</v>
      </c>
      <c r="J3665">
        <v>40400311</v>
      </c>
      <c r="L3665">
        <v>0</v>
      </c>
      <c r="M3665">
        <v>20.384098052978501</v>
      </c>
      <c r="N3665">
        <v>0</v>
      </c>
      <c r="O3665">
        <v>0</v>
      </c>
      <c r="P3665">
        <v>0</v>
      </c>
      <c r="Q3665">
        <v>0</v>
      </c>
      <c r="R3665">
        <v>0.276474</v>
      </c>
      <c r="S3665">
        <v>2.343</v>
      </c>
      <c r="T3665">
        <v>0</v>
      </c>
      <c r="U3665">
        <v>0</v>
      </c>
      <c r="W3665" s="429">
        <f t="shared" si="78"/>
        <v>0.276474</v>
      </c>
      <c r="X3665" s="429">
        <f t="shared" si="78"/>
        <v>2.343</v>
      </c>
      <c r="Y3665" s="429">
        <f t="shared" si="78"/>
        <v>0</v>
      </c>
      <c r="Z3665" s="429">
        <f t="shared" si="78"/>
        <v>0</v>
      </c>
      <c r="AA3665" s="429" t="s">
        <v>1295</v>
      </c>
    </row>
    <row r="3666" spans="1:27" x14ac:dyDescent="0.25">
      <c r="A3666" t="s">
        <v>149</v>
      </c>
      <c r="B3666" t="s">
        <v>1246</v>
      </c>
      <c r="C3666" t="s">
        <v>1324</v>
      </c>
      <c r="D3666" t="s">
        <v>1387</v>
      </c>
      <c r="E3666" t="s">
        <v>1501</v>
      </c>
      <c r="F3666" t="s">
        <v>1293</v>
      </c>
      <c r="G3666" t="s">
        <v>524</v>
      </c>
      <c r="H3666" t="s">
        <v>1558</v>
      </c>
      <c r="I3666" t="s">
        <v>563</v>
      </c>
      <c r="J3666">
        <v>31000404</v>
      </c>
      <c r="L3666">
        <v>1.6400998830795299</v>
      </c>
      <c r="M3666">
        <v>0.234300002455711</v>
      </c>
      <c r="N3666">
        <v>1.40579998493195</v>
      </c>
      <c r="O3666">
        <v>0.234300002455711</v>
      </c>
      <c r="P3666">
        <v>0.234300002455711</v>
      </c>
      <c r="Q3666">
        <v>0.234300002455711</v>
      </c>
      <c r="R3666">
        <v>0</v>
      </c>
      <c r="S3666">
        <v>0</v>
      </c>
      <c r="T3666">
        <v>0</v>
      </c>
      <c r="U3666">
        <v>0</v>
      </c>
      <c r="W3666" s="429">
        <f t="shared" si="78"/>
        <v>0</v>
      </c>
      <c r="X3666" s="429">
        <f t="shared" si="78"/>
        <v>0</v>
      </c>
      <c r="Y3666" s="429">
        <f t="shared" si="78"/>
        <v>0</v>
      </c>
      <c r="Z3666" s="429">
        <f t="shared" si="78"/>
        <v>0</v>
      </c>
      <c r="AA3666" s="429" t="s">
        <v>1295</v>
      </c>
    </row>
    <row r="3667" spans="1:27" x14ac:dyDescent="0.25">
      <c r="A3667" t="s">
        <v>149</v>
      </c>
      <c r="B3667" t="s">
        <v>1246</v>
      </c>
      <c r="C3667" t="s">
        <v>1324</v>
      </c>
      <c r="D3667" t="s">
        <v>1387</v>
      </c>
      <c r="E3667" t="s">
        <v>1501</v>
      </c>
      <c r="F3667" t="s">
        <v>1293</v>
      </c>
      <c r="G3667" t="s">
        <v>524</v>
      </c>
      <c r="H3667" t="s">
        <v>1558</v>
      </c>
      <c r="I3667" t="s">
        <v>563</v>
      </c>
      <c r="J3667">
        <v>31000205</v>
      </c>
      <c r="L3667">
        <v>2.7</v>
      </c>
      <c r="M3667">
        <v>1.5</v>
      </c>
      <c r="N3667">
        <v>6.6</v>
      </c>
      <c r="O3667">
        <v>792.6</v>
      </c>
      <c r="P3667">
        <v>0</v>
      </c>
      <c r="Q3667">
        <v>0</v>
      </c>
      <c r="R3667">
        <v>0</v>
      </c>
      <c r="S3667">
        <v>0</v>
      </c>
      <c r="T3667">
        <v>0</v>
      </c>
      <c r="U3667">
        <v>0</v>
      </c>
      <c r="W3667" s="429">
        <f t="shared" si="78"/>
        <v>0</v>
      </c>
      <c r="X3667" s="429">
        <f t="shared" si="78"/>
        <v>0</v>
      </c>
      <c r="Y3667" s="429">
        <f t="shared" si="78"/>
        <v>0</v>
      </c>
      <c r="Z3667" s="429">
        <f t="shared" si="78"/>
        <v>0</v>
      </c>
      <c r="AA3667" s="429" t="s">
        <v>1295</v>
      </c>
    </row>
    <row r="3668" spans="1:27" x14ac:dyDescent="0.25">
      <c r="A3668" t="s">
        <v>149</v>
      </c>
      <c r="B3668" t="s">
        <v>1246</v>
      </c>
      <c r="C3668" t="s">
        <v>1324</v>
      </c>
      <c r="D3668" t="s">
        <v>1387</v>
      </c>
      <c r="E3668" t="s">
        <v>1501</v>
      </c>
      <c r="F3668" t="s">
        <v>1293</v>
      </c>
      <c r="G3668" t="s">
        <v>524</v>
      </c>
      <c r="H3668" t="s">
        <v>1558</v>
      </c>
      <c r="I3668" t="s">
        <v>563</v>
      </c>
      <c r="J3668">
        <v>40400311</v>
      </c>
      <c r="L3668">
        <v>0</v>
      </c>
      <c r="M3668">
        <v>33.036300659179702</v>
      </c>
      <c r="N3668">
        <v>0</v>
      </c>
      <c r="O3668">
        <v>0</v>
      </c>
      <c r="P3668">
        <v>0</v>
      </c>
      <c r="Q3668">
        <v>0</v>
      </c>
      <c r="R3668">
        <v>0.96062990000000004</v>
      </c>
      <c r="S3668">
        <v>5.2248900000000003</v>
      </c>
      <c r="T3668">
        <v>0</v>
      </c>
      <c r="U3668">
        <v>0</v>
      </c>
      <c r="W3668" s="429">
        <f t="shared" si="78"/>
        <v>0.96062990000000004</v>
      </c>
      <c r="X3668" s="429">
        <f t="shared" si="78"/>
        <v>5.2248900000000003</v>
      </c>
      <c r="Y3668" s="429">
        <f t="shared" si="78"/>
        <v>0</v>
      </c>
      <c r="Z3668" s="429">
        <f t="shared" si="78"/>
        <v>0</v>
      </c>
      <c r="AA3668" s="429" t="s">
        <v>1295</v>
      </c>
    </row>
    <row r="3669" spans="1:27" x14ac:dyDescent="0.25">
      <c r="A3669" t="s">
        <v>149</v>
      </c>
      <c r="B3669" t="s">
        <v>1246</v>
      </c>
      <c r="C3669" t="s">
        <v>1324</v>
      </c>
      <c r="D3669" t="s">
        <v>1387</v>
      </c>
      <c r="E3669" t="s">
        <v>1501</v>
      </c>
      <c r="F3669" t="s">
        <v>1293</v>
      </c>
      <c r="G3669" t="s">
        <v>524</v>
      </c>
      <c r="H3669" t="s">
        <v>1558</v>
      </c>
      <c r="I3669" t="s">
        <v>563</v>
      </c>
      <c r="J3669">
        <v>20200253</v>
      </c>
      <c r="L3669">
        <v>50.374500274658203</v>
      </c>
      <c r="M3669">
        <v>16.8695983886719</v>
      </c>
      <c r="N3669">
        <v>50.374500274658203</v>
      </c>
      <c r="O3669">
        <v>4.6859998255968101E-2</v>
      </c>
      <c r="P3669">
        <v>1.1714999675750699</v>
      </c>
      <c r="Q3669">
        <v>1.1714999675750699</v>
      </c>
      <c r="R3669">
        <v>6137.4880000000003</v>
      </c>
      <c r="S3669">
        <v>0.11480700000000001</v>
      </c>
      <c r="T3669">
        <v>1.1715E-2</v>
      </c>
      <c r="U3669">
        <v>0</v>
      </c>
      <c r="W3669" s="429">
        <f t="shared" si="78"/>
        <v>6137.4880000000003</v>
      </c>
      <c r="X3669" s="429">
        <f t="shared" si="78"/>
        <v>0.11480700000000001</v>
      </c>
      <c r="Y3669" s="429">
        <f t="shared" si="78"/>
        <v>1.1715E-2</v>
      </c>
      <c r="Z3669" s="429">
        <f t="shared" si="78"/>
        <v>0</v>
      </c>
      <c r="AA3669" s="429" t="s">
        <v>1295</v>
      </c>
    </row>
    <row r="3670" spans="1:27" x14ac:dyDescent="0.25">
      <c r="A3670" t="s">
        <v>149</v>
      </c>
      <c r="B3670" t="s">
        <v>1249</v>
      </c>
      <c r="C3670" t="s">
        <v>1503</v>
      </c>
      <c r="D3670" t="s">
        <v>1387</v>
      </c>
      <c r="E3670" t="s">
        <v>1501</v>
      </c>
      <c r="F3670" t="s">
        <v>1293</v>
      </c>
      <c r="G3670" t="s">
        <v>524</v>
      </c>
      <c r="H3670" t="s">
        <v>1561</v>
      </c>
      <c r="I3670" t="s">
        <v>1549</v>
      </c>
      <c r="J3670">
        <v>20200253</v>
      </c>
      <c r="L3670">
        <v>2.7599999904632599</v>
      </c>
      <c r="M3670">
        <v>0.40999999642372098</v>
      </c>
      <c r="N3670">
        <v>0.15666665136814101</v>
      </c>
      <c r="O3670">
        <v>0</v>
      </c>
      <c r="P3670">
        <v>2.6666665449738499E-2</v>
      </c>
      <c r="Q3670">
        <v>0</v>
      </c>
      <c r="R3670">
        <v>280.97930000000002</v>
      </c>
      <c r="S3670">
        <v>0.13</v>
      </c>
      <c r="T3670">
        <v>3.3333339999999998E-4</v>
      </c>
      <c r="U3670">
        <v>285.76670000000001</v>
      </c>
      <c r="W3670" s="429">
        <f t="shared" si="78"/>
        <v>280.97930000000002</v>
      </c>
      <c r="X3670" s="429">
        <f t="shared" si="78"/>
        <v>0.13</v>
      </c>
      <c r="Y3670" s="429">
        <f t="shared" si="78"/>
        <v>3.3333339999999998E-4</v>
      </c>
      <c r="Z3670" s="429">
        <f t="shared" si="78"/>
        <v>285.76670000000001</v>
      </c>
      <c r="AA3670" s="429" t="s">
        <v>1295</v>
      </c>
    </row>
    <row r="3671" spans="1:27" x14ac:dyDescent="0.25">
      <c r="A3671" t="s">
        <v>149</v>
      </c>
      <c r="B3671" t="s">
        <v>186</v>
      </c>
      <c r="C3671" t="s">
        <v>1459</v>
      </c>
      <c r="D3671" t="s">
        <v>1387</v>
      </c>
      <c r="E3671" t="s">
        <v>1501</v>
      </c>
      <c r="F3671" t="s">
        <v>1293</v>
      </c>
      <c r="G3671" t="s">
        <v>524</v>
      </c>
      <c r="H3671" t="s">
        <v>1460</v>
      </c>
      <c r="I3671" t="s">
        <v>561</v>
      </c>
      <c r="J3671">
        <v>20200201</v>
      </c>
      <c r="L3671">
        <v>12.1113634109497</v>
      </c>
      <c r="M3671">
        <v>0.13415700197219799</v>
      </c>
      <c r="N3671">
        <v>2.5921261310577401</v>
      </c>
      <c r="O3671">
        <v>6.61920011043549E-2</v>
      </c>
      <c r="P3671">
        <v>0.12883800268173201</v>
      </c>
      <c r="Q3671">
        <v>0.12883800268173201</v>
      </c>
      <c r="R3671">
        <v>2029.73</v>
      </c>
      <c r="S3671">
        <v>3.8414999999999998E-2</v>
      </c>
      <c r="T3671">
        <v>3.5460000000000001E-3</v>
      </c>
      <c r="U3671">
        <v>0</v>
      </c>
      <c r="W3671" s="429">
        <f t="shared" si="78"/>
        <v>2029.73</v>
      </c>
      <c r="X3671" s="429">
        <f t="shared" si="78"/>
        <v>3.8414999999999998E-2</v>
      </c>
      <c r="Y3671" s="429">
        <f t="shared" si="78"/>
        <v>3.5460000000000001E-3</v>
      </c>
      <c r="Z3671" s="429">
        <f t="shared" si="78"/>
        <v>0</v>
      </c>
      <c r="AA3671" s="429" t="s">
        <v>1295</v>
      </c>
    </row>
    <row r="3672" spans="1:27" x14ac:dyDescent="0.25">
      <c r="A3672" t="s">
        <v>149</v>
      </c>
      <c r="B3672" t="s">
        <v>186</v>
      </c>
      <c r="C3672" t="s">
        <v>1459</v>
      </c>
      <c r="D3672" t="s">
        <v>1387</v>
      </c>
      <c r="E3672" t="s">
        <v>1501</v>
      </c>
      <c r="F3672" t="s">
        <v>1293</v>
      </c>
      <c r="G3672" t="s">
        <v>524</v>
      </c>
      <c r="H3672" t="s">
        <v>1461</v>
      </c>
      <c r="I3672" t="s">
        <v>534</v>
      </c>
      <c r="J3672">
        <v>31000309</v>
      </c>
      <c r="L3672">
        <v>0</v>
      </c>
      <c r="M3672">
        <v>0</v>
      </c>
      <c r="N3672">
        <v>0</v>
      </c>
      <c r="O3672">
        <v>0</v>
      </c>
      <c r="P3672">
        <v>0</v>
      </c>
      <c r="Q3672">
        <v>0</v>
      </c>
      <c r="R3672">
        <v>16.577549999999999</v>
      </c>
      <c r="S3672">
        <v>17.933900000000001</v>
      </c>
      <c r="T3672">
        <v>0</v>
      </c>
      <c r="U3672">
        <v>0</v>
      </c>
      <c r="W3672" s="429">
        <f t="shared" si="78"/>
        <v>16.577549999999999</v>
      </c>
      <c r="X3672" s="429">
        <f t="shared" si="78"/>
        <v>17.933900000000001</v>
      </c>
      <c r="Y3672" s="429">
        <f t="shared" si="78"/>
        <v>0</v>
      </c>
      <c r="Z3672" s="429">
        <f t="shared" si="78"/>
        <v>0</v>
      </c>
      <c r="AA3672" s="429" t="s">
        <v>1295</v>
      </c>
    </row>
    <row r="3673" spans="1:27" x14ac:dyDescent="0.25">
      <c r="A3673" t="s">
        <v>149</v>
      </c>
      <c r="B3673" t="s">
        <v>186</v>
      </c>
      <c r="C3673" t="s">
        <v>1459</v>
      </c>
      <c r="D3673" t="s">
        <v>1387</v>
      </c>
      <c r="E3673" t="s">
        <v>1501</v>
      </c>
      <c r="F3673" t="s">
        <v>1293</v>
      </c>
      <c r="G3673" t="s">
        <v>524</v>
      </c>
      <c r="H3673" t="s">
        <v>1461</v>
      </c>
      <c r="I3673" t="s">
        <v>534</v>
      </c>
      <c r="J3673">
        <v>20200253</v>
      </c>
      <c r="L3673">
        <v>0.45000001788139299</v>
      </c>
      <c r="M3673">
        <v>0</v>
      </c>
      <c r="N3673">
        <v>0.65000003576278698</v>
      </c>
      <c r="O3673">
        <v>0</v>
      </c>
      <c r="P3673">
        <v>0</v>
      </c>
      <c r="Q3673">
        <v>0</v>
      </c>
      <c r="R3673">
        <v>0</v>
      </c>
      <c r="S3673">
        <v>0</v>
      </c>
      <c r="T3673">
        <v>0</v>
      </c>
      <c r="U3673">
        <v>0</v>
      </c>
      <c r="W3673" s="429">
        <f t="shared" si="78"/>
        <v>0</v>
      </c>
      <c r="X3673" s="429">
        <f t="shared" si="78"/>
        <v>0</v>
      </c>
      <c r="Y3673" s="429">
        <f t="shared" si="78"/>
        <v>0</v>
      </c>
      <c r="Z3673" s="429">
        <f t="shared" si="78"/>
        <v>0</v>
      </c>
      <c r="AA3673" s="429" t="s">
        <v>1295</v>
      </c>
    </row>
    <row r="3674" spans="1:27" x14ac:dyDescent="0.25">
      <c r="A3674" t="s">
        <v>149</v>
      </c>
      <c r="B3674" t="s">
        <v>186</v>
      </c>
      <c r="C3674" t="s">
        <v>1459</v>
      </c>
      <c r="D3674" t="s">
        <v>1387</v>
      </c>
      <c r="E3674" t="s">
        <v>1501</v>
      </c>
      <c r="F3674" t="s">
        <v>1293</v>
      </c>
      <c r="G3674" t="s">
        <v>524</v>
      </c>
      <c r="H3674" t="s">
        <v>1461</v>
      </c>
      <c r="I3674" t="s">
        <v>534</v>
      </c>
      <c r="J3674">
        <v>20200202</v>
      </c>
      <c r="L3674">
        <v>6.9147000312805202</v>
      </c>
      <c r="M3674">
        <v>7.6830000877380398</v>
      </c>
      <c r="N3674">
        <v>20.389501571655298</v>
      </c>
      <c r="O3674">
        <v>0</v>
      </c>
      <c r="P3674">
        <v>0.29550001025199901</v>
      </c>
      <c r="Q3674">
        <v>0.29550001025199901</v>
      </c>
      <c r="R3674">
        <v>0</v>
      </c>
      <c r="S3674">
        <v>0</v>
      </c>
      <c r="T3674">
        <v>0</v>
      </c>
      <c r="U3674">
        <v>0</v>
      </c>
      <c r="W3674" s="429">
        <f t="shared" si="78"/>
        <v>0</v>
      </c>
      <c r="X3674" s="429">
        <f t="shared" si="78"/>
        <v>0</v>
      </c>
      <c r="Y3674" s="429">
        <f t="shared" si="78"/>
        <v>0</v>
      </c>
      <c r="Z3674" s="429">
        <f t="shared" si="78"/>
        <v>0</v>
      </c>
      <c r="AA3674" s="429" t="s">
        <v>1295</v>
      </c>
    </row>
    <row r="3675" spans="1:27" x14ac:dyDescent="0.25">
      <c r="A3675" t="s">
        <v>149</v>
      </c>
      <c r="B3675" t="s">
        <v>186</v>
      </c>
      <c r="C3675" t="s">
        <v>1459</v>
      </c>
      <c r="D3675" t="s">
        <v>1387</v>
      </c>
      <c r="E3675" t="s">
        <v>1501</v>
      </c>
      <c r="F3675" t="s">
        <v>1293</v>
      </c>
      <c r="G3675" t="s">
        <v>524</v>
      </c>
      <c r="H3675" t="s">
        <v>1461</v>
      </c>
      <c r="I3675" t="s">
        <v>534</v>
      </c>
      <c r="J3675">
        <v>20200254</v>
      </c>
      <c r="L3675">
        <v>7.2693004608154297</v>
      </c>
      <c r="M3675">
        <v>4.8461999893188503</v>
      </c>
      <c r="N3675">
        <v>12.8247013092041</v>
      </c>
      <c r="O3675">
        <v>0</v>
      </c>
      <c r="P3675">
        <v>0.23640000820159901</v>
      </c>
      <c r="Q3675">
        <v>0.23640000820159901</v>
      </c>
      <c r="R3675">
        <v>2388.0540000000001</v>
      </c>
      <c r="S3675">
        <v>5.91E-2</v>
      </c>
      <c r="T3675">
        <v>0</v>
      </c>
      <c r="U3675">
        <v>0</v>
      </c>
      <c r="W3675" s="429">
        <f t="shared" si="78"/>
        <v>2388.0540000000001</v>
      </c>
      <c r="X3675" s="429">
        <f t="shared" si="78"/>
        <v>5.91E-2</v>
      </c>
      <c r="Y3675" s="429">
        <f t="shared" si="78"/>
        <v>0</v>
      </c>
      <c r="Z3675" s="429">
        <f t="shared" si="78"/>
        <v>0</v>
      </c>
      <c r="AA3675" s="429" t="s">
        <v>1295</v>
      </c>
    </row>
    <row r="3676" spans="1:27" x14ac:dyDescent="0.25">
      <c r="A3676" t="s">
        <v>149</v>
      </c>
      <c r="B3676" t="s">
        <v>186</v>
      </c>
      <c r="C3676" t="s">
        <v>1459</v>
      </c>
      <c r="D3676" t="s">
        <v>1387</v>
      </c>
      <c r="E3676" t="s">
        <v>1501</v>
      </c>
      <c r="F3676" t="s">
        <v>1293</v>
      </c>
      <c r="G3676" t="s">
        <v>524</v>
      </c>
      <c r="H3676" t="s">
        <v>1461</v>
      </c>
      <c r="I3676" t="s">
        <v>534</v>
      </c>
      <c r="J3676">
        <v>20200254</v>
      </c>
      <c r="L3676">
        <v>2.9500000476837198</v>
      </c>
      <c r="M3676">
        <v>7.6500000953674299</v>
      </c>
      <c r="N3676">
        <v>9.6999998092651403</v>
      </c>
      <c r="O3676">
        <v>0.60000002384185802</v>
      </c>
      <c r="P3676">
        <v>0</v>
      </c>
      <c r="Q3676">
        <v>0</v>
      </c>
      <c r="R3676">
        <v>0</v>
      </c>
      <c r="S3676">
        <v>0</v>
      </c>
      <c r="T3676">
        <v>0</v>
      </c>
      <c r="U3676">
        <v>0</v>
      </c>
      <c r="W3676" s="429">
        <f t="shared" si="78"/>
        <v>0</v>
      </c>
      <c r="X3676" s="429">
        <f t="shared" si="78"/>
        <v>0</v>
      </c>
      <c r="Y3676" s="429">
        <f t="shared" si="78"/>
        <v>0</v>
      </c>
      <c r="Z3676" s="429">
        <f t="shared" si="78"/>
        <v>0</v>
      </c>
      <c r="AA3676" s="429" t="s">
        <v>1295</v>
      </c>
    </row>
    <row r="3677" spans="1:27" x14ac:dyDescent="0.25">
      <c r="A3677" t="s">
        <v>149</v>
      </c>
      <c r="B3677" t="s">
        <v>186</v>
      </c>
      <c r="C3677" t="s">
        <v>1459</v>
      </c>
      <c r="D3677" t="s">
        <v>1387</v>
      </c>
      <c r="E3677" t="s">
        <v>1501</v>
      </c>
      <c r="F3677" t="s">
        <v>1293</v>
      </c>
      <c r="G3677" t="s">
        <v>524</v>
      </c>
      <c r="H3677" t="s">
        <v>1462</v>
      </c>
      <c r="I3677" t="s">
        <v>1463</v>
      </c>
      <c r="J3677">
        <v>20200201</v>
      </c>
      <c r="L3677">
        <v>0.86666661500930797</v>
      </c>
      <c r="M3677">
        <v>0.233333334326744</v>
      </c>
      <c r="N3677">
        <v>0.53333330154418901</v>
      </c>
      <c r="O3677">
        <v>0</v>
      </c>
      <c r="P3677">
        <v>3.3333335071802098E-2</v>
      </c>
      <c r="Q3677">
        <v>3.3333335071802098E-2</v>
      </c>
      <c r="R3677">
        <v>165.33330000000001</v>
      </c>
      <c r="S3677">
        <v>0</v>
      </c>
      <c r="T3677">
        <v>0</v>
      </c>
      <c r="U3677">
        <v>0</v>
      </c>
      <c r="W3677" s="429">
        <f t="shared" si="78"/>
        <v>165.33330000000001</v>
      </c>
      <c r="X3677" s="429">
        <f t="shared" si="78"/>
        <v>0</v>
      </c>
      <c r="Y3677" s="429">
        <f t="shared" si="78"/>
        <v>0</v>
      </c>
      <c r="Z3677" s="429">
        <f t="shared" si="78"/>
        <v>0</v>
      </c>
      <c r="AA3677" s="429" t="s">
        <v>1295</v>
      </c>
    </row>
    <row r="3678" spans="1:27" x14ac:dyDescent="0.25">
      <c r="A3678" t="s">
        <v>149</v>
      </c>
      <c r="B3678" t="s">
        <v>186</v>
      </c>
      <c r="C3678" t="s">
        <v>1459</v>
      </c>
      <c r="D3678" t="s">
        <v>1387</v>
      </c>
      <c r="E3678" t="s">
        <v>1501</v>
      </c>
      <c r="F3678" t="s">
        <v>1293</v>
      </c>
      <c r="G3678" t="s">
        <v>524</v>
      </c>
      <c r="H3678" t="s">
        <v>1462</v>
      </c>
      <c r="I3678" t="s">
        <v>1463</v>
      </c>
      <c r="J3678">
        <v>20200201</v>
      </c>
      <c r="L3678">
        <v>3.9006001949310298</v>
      </c>
      <c r="M3678">
        <v>1.8321000337600699</v>
      </c>
      <c r="N3678">
        <v>0.47280001640319802</v>
      </c>
      <c r="O3678">
        <v>0.17730000615119901</v>
      </c>
      <c r="P3678">
        <v>0.35460001230239901</v>
      </c>
      <c r="Q3678">
        <v>0.35460001230239901</v>
      </c>
      <c r="R3678">
        <v>5612.5379999999996</v>
      </c>
      <c r="S3678">
        <v>0.10578899999999999</v>
      </c>
      <c r="T3678">
        <v>1.0638E-2</v>
      </c>
      <c r="U3678">
        <v>0</v>
      </c>
      <c r="W3678" s="429">
        <f t="shared" si="78"/>
        <v>5612.5379999999996</v>
      </c>
      <c r="X3678" s="429">
        <f t="shared" si="78"/>
        <v>0.10578899999999999</v>
      </c>
      <c r="Y3678" s="429">
        <f t="shared" si="78"/>
        <v>1.0638E-2</v>
      </c>
      <c r="Z3678" s="429">
        <f t="shared" si="78"/>
        <v>0</v>
      </c>
      <c r="AA3678" s="429" t="s">
        <v>1295</v>
      </c>
    </row>
    <row r="3679" spans="1:27" x14ac:dyDescent="0.25">
      <c r="A3679" t="s">
        <v>149</v>
      </c>
      <c r="B3679" t="s">
        <v>186</v>
      </c>
      <c r="C3679" t="s">
        <v>1459</v>
      </c>
      <c r="D3679" t="s">
        <v>1387</v>
      </c>
      <c r="E3679" t="s">
        <v>1501</v>
      </c>
      <c r="F3679" t="s">
        <v>1293</v>
      </c>
      <c r="G3679" t="s">
        <v>524</v>
      </c>
      <c r="H3679" t="s">
        <v>1464</v>
      </c>
      <c r="I3679" t="s">
        <v>186</v>
      </c>
      <c r="J3679">
        <v>20200252</v>
      </c>
      <c r="L3679">
        <v>105.9</v>
      </c>
      <c r="M3679">
        <v>9.5</v>
      </c>
      <c r="N3679">
        <v>23.3</v>
      </c>
      <c r="O3679">
        <v>0.1</v>
      </c>
      <c r="P3679">
        <v>4.3</v>
      </c>
      <c r="Q3679">
        <v>4.2999997138977104</v>
      </c>
      <c r="R3679">
        <v>0</v>
      </c>
      <c r="S3679">
        <v>0</v>
      </c>
      <c r="T3679">
        <v>0</v>
      </c>
      <c r="U3679">
        <v>0</v>
      </c>
      <c r="W3679" s="429">
        <f t="shared" si="78"/>
        <v>0</v>
      </c>
      <c r="X3679" s="429">
        <f t="shared" si="78"/>
        <v>0</v>
      </c>
      <c r="Y3679" s="429">
        <f t="shared" si="78"/>
        <v>0</v>
      </c>
      <c r="Z3679" s="429">
        <f t="shared" si="78"/>
        <v>0</v>
      </c>
      <c r="AA3679" s="429" t="s">
        <v>1295</v>
      </c>
    </row>
    <row r="3680" spans="1:27" x14ac:dyDescent="0.25">
      <c r="A3680" t="s">
        <v>149</v>
      </c>
      <c r="B3680" t="s">
        <v>186</v>
      </c>
      <c r="C3680" t="s">
        <v>1459</v>
      </c>
      <c r="D3680" t="s">
        <v>1387</v>
      </c>
      <c r="E3680" t="s">
        <v>1501</v>
      </c>
      <c r="F3680" t="s">
        <v>1293</v>
      </c>
      <c r="G3680" t="s">
        <v>524</v>
      </c>
      <c r="H3680" t="s">
        <v>1464</v>
      </c>
      <c r="I3680" t="s">
        <v>186</v>
      </c>
      <c r="J3680">
        <v>31000306</v>
      </c>
      <c r="L3680">
        <v>0</v>
      </c>
      <c r="M3680">
        <v>0</v>
      </c>
      <c r="N3680">
        <v>0</v>
      </c>
      <c r="O3680">
        <v>0</v>
      </c>
      <c r="P3680">
        <v>0</v>
      </c>
      <c r="Q3680">
        <v>0</v>
      </c>
      <c r="R3680">
        <v>0.21276</v>
      </c>
      <c r="S3680">
        <v>7.0577230000000002</v>
      </c>
      <c r="T3680">
        <v>0</v>
      </c>
      <c r="U3680">
        <v>0</v>
      </c>
      <c r="W3680" s="429">
        <f t="shared" si="78"/>
        <v>0.21276</v>
      </c>
      <c r="X3680" s="429">
        <f t="shared" si="78"/>
        <v>7.0577230000000002</v>
      </c>
      <c r="Y3680" s="429">
        <f t="shared" si="78"/>
        <v>0</v>
      </c>
      <c r="Z3680" s="429">
        <f t="shared" si="78"/>
        <v>0</v>
      </c>
      <c r="AA3680" s="429" t="s">
        <v>1295</v>
      </c>
    </row>
    <row r="3681" spans="1:27" x14ac:dyDescent="0.25">
      <c r="A3681" t="s">
        <v>149</v>
      </c>
      <c r="B3681" t="s">
        <v>186</v>
      </c>
      <c r="C3681" t="s">
        <v>1459</v>
      </c>
      <c r="D3681" t="s">
        <v>1387</v>
      </c>
      <c r="E3681" t="s">
        <v>1501</v>
      </c>
      <c r="F3681" t="s">
        <v>1293</v>
      </c>
      <c r="G3681" t="s">
        <v>524</v>
      </c>
      <c r="H3681" t="s">
        <v>1464</v>
      </c>
      <c r="I3681" t="s">
        <v>186</v>
      </c>
      <c r="J3681">
        <v>20200201</v>
      </c>
      <c r="L3681">
        <v>33.5</v>
      </c>
      <c r="M3681">
        <v>9.6999999999999993</v>
      </c>
      <c r="N3681">
        <v>31.8</v>
      </c>
      <c r="O3681">
        <v>0.2</v>
      </c>
      <c r="P3681">
        <v>0.4</v>
      </c>
      <c r="Q3681">
        <v>0.43333336710929898</v>
      </c>
      <c r="R3681">
        <v>0</v>
      </c>
      <c r="S3681">
        <v>0</v>
      </c>
      <c r="T3681">
        <v>0</v>
      </c>
      <c r="U3681">
        <v>0</v>
      </c>
      <c r="W3681" s="429">
        <f t="shared" si="78"/>
        <v>0</v>
      </c>
      <c r="X3681" s="429">
        <f t="shared" si="78"/>
        <v>0</v>
      </c>
      <c r="Y3681" s="429">
        <f t="shared" si="78"/>
        <v>0</v>
      </c>
      <c r="Z3681" s="429">
        <f t="shared" si="78"/>
        <v>0</v>
      </c>
      <c r="AA3681" s="429" t="s">
        <v>1295</v>
      </c>
    </row>
    <row r="3682" spans="1:27" x14ac:dyDescent="0.25">
      <c r="A3682" t="s">
        <v>149</v>
      </c>
      <c r="B3682" t="s">
        <v>186</v>
      </c>
      <c r="C3682" t="s">
        <v>1459</v>
      </c>
      <c r="D3682" t="s">
        <v>1387</v>
      </c>
      <c r="E3682" t="s">
        <v>1501</v>
      </c>
      <c r="F3682" t="s">
        <v>1293</v>
      </c>
      <c r="G3682" t="s">
        <v>524</v>
      </c>
      <c r="H3682" t="s">
        <v>1464</v>
      </c>
      <c r="I3682" t="s">
        <v>186</v>
      </c>
      <c r="J3682">
        <v>31000228</v>
      </c>
      <c r="L3682">
        <v>1.6548000574111901</v>
      </c>
      <c r="M3682">
        <v>5.9100002050399801E-2</v>
      </c>
      <c r="N3682">
        <v>0.23640000820159901</v>
      </c>
      <c r="O3682">
        <v>0.1182000041008</v>
      </c>
      <c r="P3682">
        <v>5.9100002050399801E-2</v>
      </c>
      <c r="Q3682">
        <v>5.9100002050399801E-2</v>
      </c>
      <c r="R3682">
        <v>0</v>
      </c>
      <c r="S3682">
        <v>0</v>
      </c>
      <c r="T3682">
        <v>0</v>
      </c>
      <c r="U3682">
        <v>0</v>
      </c>
      <c r="W3682" s="429">
        <f t="shared" si="78"/>
        <v>0</v>
      </c>
      <c r="X3682" s="429">
        <f t="shared" si="78"/>
        <v>0</v>
      </c>
      <c r="Y3682" s="429">
        <f t="shared" si="78"/>
        <v>0</v>
      </c>
      <c r="Z3682" s="429">
        <f t="shared" si="78"/>
        <v>0</v>
      </c>
      <c r="AA3682" s="429" t="s">
        <v>1295</v>
      </c>
    </row>
    <row r="3683" spans="1:27" x14ac:dyDescent="0.25">
      <c r="A3683" t="s">
        <v>149</v>
      </c>
      <c r="B3683" t="s">
        <v>186</v>
      </c>
      <c r="C3683" t="s">
        <v>1459</v>
      </c>
      <c r="D3683" t="s">
        <v>1387</v>
      </c>
      <c r="E3683" t="s">
        <v>1501</v>
      </c>
      <c r="F3683" t="s">
        <v>1293</v>
      </c>
      <c r="G3683" t="s">
        <v>524</v>
      </c>
      <c r="H3683" t="s">
        <v>1464</v>
      </c>
      <c r="I3683" t="s">
        <v>186</v>
      </c>
      <c r="J3683">
        <v>31000309</v>
      </c>
      <c r="L3683">
        <v>0</v>
      </c>
      <c r="M3683">
        <v>0</v>
      </c>
      <c r="N3683">
        <v>0</v>
      </c>
      <c r="O3683">
        <v>0</v>
      </c>
      <c r="P3683">
        <v>0</v>
      </c>
      <c r="Q3683">
        <v>0</v>
      </c>
      <c r="R3683">
        <v>12.127319999999999</v>
      </c>
      <c r="S3683">
        <v>20.312670000000001</v>
      </c>
      <c r="T3683">
        <v>0</v>
      </c>
      <c r="U3683">
        <v>0</v>
      </c>
      <c r="W3683" s="429">
        <f t="shared" si="78"/>
        <v>12.127319999999999</v>
      </c>
      <c r="X3683" s="429">
        <f t="shared" si="78"/>
        <v>20.312670000000001</v>
      </c>
      <c r="Y3683" s="429">
        <f t="shared" si="78"/>
        <v>0</v>
      </c>
      <c r="Z3683" s="429">
        <f t="shared" si="78"/>
        <v>0</v>
      </c>
      <c r="AA3683" s="429" t="s">
        <v>1295</v>
      </c>
    </row>
    <row r="3684" spans="1:27" x14ac:dyDescent="0.25">
      <c r="A3684" t="s">
        <v>149</v>
      </c>
      <c r="B3684" t="s">
        <v>186</v>
      </c>
      <c r="C3684" t="s">
        <v>1459</v>
      </c>
      <c r="D3684" t="s">
        <v>1387</v>
      </c>
      <c r="E3684" t="s">
        <v>1501</v>
      </c>
      <c r="F3684" t="s">
        <v>1293</v>
      </c>
      <c r="G3684" t="s">
        <v>524</v>
      </c>
      <c r="H3684" t="s">
        <v>1464</v>
      </c>
      <c r="I3684" t="s">
        <v>186</v>
      </c>
      <c r="J3684">
        <v>31000228</v>
      </c>
      <c r="L3684">
        <v>5.9100002050399801E-2</v>
      </c>
      <c r="M3684">
        <v>0</v>
      </c>
      <c r="N3684">
        <v>0</v>
      </c>
      <c r="O3684">
        <v>0</v>
      </c>
      <c r="P3684">
        <v>0</v>
      </c>
      <c r="Q3684">
        <v>0</v>
      </c>
      <c r="R3684">
        <v>37.256639999999997</v>
      </c>
      <c r="S3684">
        <v>0</v>
      </c>
      <c r="T3684">
        <v>0</v>
      </c>
      <c r="U3684">
        <v>0</v>
      </c>
      <c r="W3684" s="429">
        <f t="shared" si="78"/>
        <v>37.256639999999997</v>
      </c>
      <c r="X3684" s="429">
        <f t="shared" si="78"/>
        <v>0</v>
      </c>
      <c r="Y3684" s="429">
        <f t="shared" si="78"/>
        <v>0</v>
      </c>
      <c r="Z3684" s="429">
        <f t="shared" si="78"/>
        <v>0</v>
      </c>
      <c r="AA3684" s="429" t="s">
        <v>1295</v>
      </c>
    </row>
    <row r="3685" spans="1:27" x14ac:dyDescent="0.25">
      <c r="A3685" t="s">
        <v>149</v>
      </c>
      <c r="B3685" t="s">
        <v>186</v>
      </c>
      <c r="C3685" t="s">
        <v>1459</v>
      </c>
      <c r="D3685" t="s">
        <v>1387</v>
      </c>
      <c r="E3685" t="s">
        <v>1501</v>
      </c>
      <c r="F3685" t="s">
        <v>1293</v>
      </c>
      <c r="G3685" t="s">
        <v>524</v>
      </c>
      <c r="H3685" t="s">
        <v>1464</v>
      </c>
      <c r="I3685" t="s">
        <v>186</v>
      </c>
      <c r="J3685">
        <v>20200201</v>
      </c>
      <c r="L3685">
        <v>1.5957000255584699</v>
      </c>
      <c r="M3685">
        <v>0.41370001435279802</v>
      </c>
      <c r="N3685">
        <v>0.70920002460479703</v>
      </c>
      <c r="O3685">
        <v>0</v>
      </c>
      <c r="P3685">
        <v>5.9100002050399801E-2</v>
      </c>
      <c r="Q3685">
        <v>5.9100002050399801E-2</v>
      </c>
      <c r="R3685">
        <v>933.82730000000004</v>
      </c>
      <c r="S3685">
        <v>1.7729999999999999E-2</v>
      </c>
      <c r="T3685">
        <v>1.7730000000000001E-3</v>
      </c>
      <c r="U3685">
        <v>0</v>
      </c>
      <c r="W3685" s="429">
        <f t="shared" si="78"/>
        <v>933.82730000000004</v>
      </c>
      <c r="X3685" s="429">
        <f t="shared" si="78"/>
        <v>1.7729999999999999E-2</v>
      </c>
      <c r="Y3685" s="429">
        <f t="shared" si="78"/>
        <v>1.7730000000000001E-3</v>
      </c>
      <c r="Z3685" s="429">
        <f t="shared" si="78"/>
        <v>0</v>
      </c>
      <c r="AA3685" s="429" t="s">
        <v>1295</v>
      </c>
    </row>
    <row r="3686" spans="1:27" x14ac:dyDescent="0.25">
      <c r="A3686" t="s">
        <v>149</v>
      </c>
      <c r="B3686" t="s">
        <v>186</v>
      </c>
      <c r="C3686" t="s">
        <v>1459</v>
      </c>
      <c r="D3686" t="s">
        <v>1387</v>
      </c>
      <c r="E3686" t="s">
        <v>1501</v>
      </c>
      <c r="F3686" t="s">
        <v>1293</v>
      </c>
      <c r="G3686" t="s">
        <v>524</v>
      </c>
      <c r="H3686" t="s">
        <v>1464</v>
      </c>
      <c r="I3686" t="s">
        <v>186</v>
      </c>
      <c r="J3686">
        <v>31000228</v>
      </c>
      <c r="L3686">
        <v>0.17730000615119901</v>
      </c>
      <c r="M3686">
        <v>5.9100002050399801E-2</v>
      </c>
      <c r="N3686">
        <v>0.23640000820159901</v>
      </c>
      <c r="O3686">
        <v>0</v>
      </c>
      <c r="P3686">
        <v>5.9100002050399801E-2</v>
      </c>
      <c r="Q3686">
        <v>5.9100002050399801E-2</v>
      </c>
      <c r="R3686">
        <v>0</v>
      </c>
      <c r="S3686">
        <v>0</v>
      </c>
      <c r="T3686">
        <v>0</v>
      </c>
      <c r="U3686">
        <v>0</v>
      </c>
      <c r="W3686" s="429">
        <f t="shared" si="78"/>
        <v>0</v>
      </c>
      <c r="X3686" s="429">
        <f t="shared" si="78"/>
        <v>0</v>
      </c>
      <c r="Y3686" s="429">
        <f t="shared" si="78"/>
        <v>0</v>
      </c>
      <c r="Z3686" s="429">
        <f t="shared" si="78"/>
        <v>0</v>
      </c>
      <c r="AA3686" s="429" t="s">
        <v>1295</v>
      </c>
    </row>
    <row r="3687" spans="1:27" x14ac:dyDescent="0.25">
      <c r="A3687" t="s">
        <v>149</v>
      </c>
      <c r="B3687" t="s">
        <v>186</v>
      </c>
      <c r="C3687" t="s">
        <v>1459</v>
      </c>
      <c r="D3687" t="s">
        <v>1387</v>
      </c>
      <c r="E3687" t="s">
        <v>1501</v>
      </c>
      <c r="F3687" t="s">
        <v>1293</v>
      </c>
      <c r="G3687" t="s">
        <v>524</v>
      </c>
      <c r="H3687" t="s">
        <v>1464</v>
      </c>
      <c r="I3687" t="s">
        <v>186</v>
      </c>
      <c r="J3687">
        <v>31000306</v>
      </c>
      <c r="L3687">
        <v>0</v>
      </c>
      <c r="M3687">
        <v>0</v>
      </c>
      <c r="N3687">
        <v>0</v>
      </c>
      <c r="O3687">
        <v>0</v>
      </c>
      <c r="P3687">
        <v>0</v>
      </c>
      <c r="Q3687">
        <v>0</v>
      </c>
      <c r="R3687">
        <v>0.9337801</v>
      </c>
      <c r="S3687">
        <v>30.160509999999999</v>
      </c>
      <c r="T3687">
        <v>0</v>
      </c>
      <c r="U3687">
        <v>0</v>
      </c>
      <c r="W3687" s="429">
        <f t="shared" si="78"/>
        <v>0.9337801</v>
      </c>
      <c r="X3687" s="429">
        <f t="shared" si="78"/>
        <v>30.160509999999999</v>
      </c>
      <c r="Y3687" s="429">
        <f t="shared" si="78"/>
        <v>0</v>
      </c>
      <c r="Z3687" s="429">
        <f t="shared" si="78"/>
        <v>0</v>
      </c>
      <c r="AA3687" s="429" t="s">
        <v>1295</v>
      </c>
    </row>
    <row r="3688" spans="1:27" x14ac:dyDescent="0.25">
      <c r="A3688" t="s">
        <v>149</v>
      </c>
      <c r="B3688" t="s">
        <v>186</v>
      </c>
      <c r="C3688" t="s">
        <v>1459</v>
      </c>
      <c r="D3688" t="s">
        <v>1387</v>
      </c>
      <c r="E3688" t="s">
        <v>1501</v>
      </c>
      <c r="F3688" t="s">
        <v>1293</v>
      </c>
      <c r="G3688" t="s">
        <v>524</v>
      </c>
      <c r="H3688" t="s">
        <v>1464</v>
      </c>
      <c r="I3688" t="s">
        <v>186</v>
      </c>
      <c r="J3688">
        <v>31000301</v>
      </c>
      <c r="L3688">
        <v>0</v>
      </c>
      <c r="M3688">
        <v>0.53189998865127597</v>
      </c>
      <c r="N3688">
        <v>0</v>
      </c>
      <c r="O3688">
        <v>0</v>
      </c>
      <c r="P3688">
        <v>0</v>
      </c>
      <c r="Q3688">
        <v>0</v>
      </c>
      <c r="R3688">
        <v>12.351900000000001</v>
      </c>
      <c r="S3688">
        <v>24.290099999999999</v>
      </c>
      <c r="T3688">
        <v>0</v>
      </c>
      <c r="U3688">
        <v>0</v>
      </c>
      <c r="W3688" s="429">
        <f t="shared" si="78"/>
        <v>12.351900000000001</v>
      </c>
      <c r="X3688" s="429">
        <f t="shared" si="78"/>
        <v>24.290099999999999</v>
      </c>
      <c r="Y3688" s="429">
        <f t="shared" si="78"/>
        <v>0</v>
      </c>
      <c r="Z3688" s="429">
        <f t="shared" si="78"/>
        <v>0</v>
      </c>
      <c r="AA3688" s="429" t="s">
        <v>1295</v>
      </c>
    </row>
    <row r="3689" spans="1:27" x14ac:dyDescent="0.25">
      <c r="A3689" t="s">
        <v>149</v>
      </c>
      <c r="B3689" t="s">
        <v>1246</v>
      </c>
      <c r="C3689" t="s">
        <v>1324</v>
      </c>
      <c r="D3689" t="s">
        <v>1387</v>
      </c>
      <c r="E3689" t="s">
        <v>1501</v>
      </c>
      <c r="F3689" t="s">
        <v>1293</v>
      </c>
      <c r="G3689" t="s">
        <v>524</v>
      </c>
      <c r="H3689" t="s">
        <v>1558</v>
      </c>
      <c r="I3689" t="s">
        <v>563</v>
      </c>
      <c r="J3689">
        <v>31000205</v>
      </c>
      <c r="L3689">
        <v>2.2492799758911102</v>
      </c>
      <c r="M3689">
        <v>11.9492998123169</v>
      </c>
      <c r="N3689">
        <v>19.212598800659201</v>
      </c>
      <c r="O3689">
        <v>123.944702148438</v>
      </c>
      <c r="P3689">
        <v>0</v>
      </c>
      <c r="Q3689">
        <v>0</v>
      </c>
      <c r="R3689">
        <v>0</v>
      </c>
      <c r="S3689">
        <v>0</v>
      </c>
      <c r="T3689">
        <v>0</v>
      </c>
      <c r="U3689">
        <v>0</v>
      </c>
      <c r="W3689" s="429">
        <f t="shared" si="78"/>
        <v>0</v>
      </c>
      <c r="X3689" s="429">
        <f t="shared" si="78"/>
        <v>0</v>
      </c>
      <c r="Y3689" s="429">
        <f t="shared" si="78"/>
        <v>0</v>
      </c>
      <c r="Z3689" s="429">
        <f t="shared" si="78"/>
        <v>0</v>
      </c>
      <c r="AA3689" s="429" t="s">
        <v>1295</v>
      </c>
    </row>
    <row r="3690" spans="1:27" x14ac:dyDescent="0.25">
      <c r="A3690" t="s">
        <v>149</v>
      </c>
      <c r="B3690" t="s">
        <v>186</v>
      </c>
      <c r="C3690" t="s">
        <v>1459</v>
      </c>
      <c r="D3690" t="s">
        <v>1387</v>
      </c>
      <c r="E3690" t="s">
        <v>1501</v>
      </c>
      <c r="F3690" t="s">
        <v>1293</v>
      </c>
      <c r="G3690" t="s">
        <v>524</v>
      </c>
      <c r="H3690" t="s">
        <v>1461</v>
      </c>
      <c r="I3690" t="s">
        <v>534</v>
      </c>
      <c r="J3690">
        <v>20200202</v>
      </c>
      <c r="L3690">
        <v>0.12410999834537501</v>
      </c>
      <c r="M3690">
        <v>1.7729999497532799E-2</v>
      </c>
      <c r="N3690">
        <v>7.0919997990131406E-2</v>
      </c>
      <c r="O3690">
        <v>0</v>
      </c>
      <c r="P3690">
        <v>0</v>
      </c>
      <c r="Q3690">
        <v>0</v>
      </c>
      <c r="R3690">
        <v>18.75243</v>
      </c>
      <c r="S3690">
        <v>0</v>
      </c>
      <c r="T3690">
        <v>0</v>
      </c>
      <c r="U3690">
        <v>0</v>
      </c>
      <c r="W3690" s="429">
        <f t="shared" si="78"/>
        <v>18.75243</v>
      </c>
      <c r="X3690" s="429">
        <f t="shared" si="78"/>
        <v>0</v>
      </c>
      <c r="Y3690" s="429">
        <f t="shared" si="78"/>
        <v>0</v>
      </c>
      <c r="Z3690" s="429">
        <f t="shared" si="78"/>
        <v>0</v>
      </c>
      <c r="AA3690" s="429" t="s">
        <v>1295</v>
      </c>
    </row>
    <row r="3691" spans="1:27" x14ac:dyDescent="0.25">
      <c r="A3691" t="s">
        <v>149</v>
      </c>
      <c r="B3691" t="s">
        <v>1246</v>
      </c>
      <c r="C3691" t="s">
        <v>1324</v>
      </c>
      <c r="D3691" t="s">
        <v>1387</v>
      </c>
      <c r="E3691" t="s">
        <v>1501</v>
      </c>
      <c r="F3691" t="s">
        <v>1293</v>
      </c>
      <c r="G3691" t="s">
        <v>524</v>
      </c>
      <c r="H3691" t="s">
        <v>1558</v>
      </c>
      <c r="I3691" t="s">
        <v>563</v>
      </c>
      <c r="J3691">
        <v>31000404</v>
      </c>
      <c r="L3691">
        <v>5.5799999237060502</v>
      </c>
      <c r="M3691">
        <v>0.45466664433479298</v>
      </c>
      <c r="N3691">
        <v>9.3726663589477504</v>
      </c>
      <c r="O3691">
        <v>1.4673333168029801</v>
      </c>
      <c r="P3691">
        <v>0.84899997711181596</v>
      </c>
      <c r="Q3691">
        <v>0.84899997711181596</v>
      </c>
      <c r="R3691">
        <v>0</v>
      </c>
      <c r="S3691">
        <v>0</v>
      </c>
      <c r="T3691">
        <v>0</v>
      </c>
      <c r="U3691">
        <v>0</v>
      </c>
      <c r="W3691" s="429">
        <f t="shared" si="78"/>
        <v>0</v>
      </c>
      <c r="X3691" s="429">
        <f t="shared" si="78"/>
        <v>0</v>
      </c>
      <c r="Y3691" s="429">
        <f t="shared" si="78"/>
        <v>0</v>
      </c>
      <c r="Z3691" s="429">
        <f t="shared" si="78"/>
        <v>0</v>
      </c>
      <c r="AA3691" s="429" t="s">
        <v>1295</v>
      </c>
    </row>
    <row r="3692" spans="1:27" x14ac:dyDescent="0.25">
      <c r="A3692" t="s">
        <v>149</v>
      </c>
      <c r="B3692" t="s">
        <v>1246</v>
      </c>
      <c r="C3692" t="s">
        <v>1324</v>
      </c>
      <c r="D3692" t="s">
        <v>1387</v>
      </c>
      <c r="E3692" t="s">
        <v>1501</v>
      </c>
      <c r="F3692" t="s">
        <v>1293</v>
      </c>
      <c r="G3692" t="s">
        <v>524</v>
      </c>
      <c r="H3692" t="s">
        <v>1558</v>
      </c>
      <c r="I3692" t="s">
        <v>563</v>
      </c>
      <c r="J3692">
        <v>20200253</v>
      </c>
      <c r="L3692">
        <v>6.3794999122619602</v>
      </c>
      <c r="M3692">
        <v>2.08550000190735</v>
      </c>
      <c r="N3692">
        <v>17.4309997558594</v>
      </c>
      <c r="O3692">
        <v>0.25699999928474399</v>
      </c>
      <c r="P3692">
        <v>0.87349998950958296</v>
      </c>
      <c r="Q3692">
        <v>0.87349998950958296</v>
      </c>
      <c r="R3692">
        <v>0</v>
      </c>
      <c r="S3692">
        <v>0</v>
      </c>
      <c r="T3692">
        <v>0</v>
      </c>
      <c r="U3692">
        <v>0</v>
      </c>
      <c r="W3692" s="429">
        <f t="shared" si="78"/>
        <v>0</v>
      </c>
      <c r="X3692" s="429">
        <f t="shared" si="78"/>
        <v>0</v>
      </c>
      <c r="Y3692" s="429">
        <f t="shared" si="78"/>
        <v>0</v>
      </c>
      <c r="Z3692" s="429">
        <f t="shared" si="78"/>
        <v>0</v>
      </c>
      <c r="AA3692" s="429" t="s">
        <v>1295</v>
      </c>
    </row>
    <row r="3693" spans="1:27" x14ac:dyDescent="0.25">
      <c r="A3693" t="s">
        <v>149</v>
      </c>
      <c r="B3693" t="s">
        <v>186</v>
      </c>
      <c r="C3693" t="s">
        <v>1459</v>
      </c>
      <c r="D3693" t="s">
        <v>1387</v>
      </c>
      <c r="E3693" t="s">
        <v>1501</v>
      </c>
      <c r="F3693" t="s">
        <v>1293</v>
      </c>
      <c r="G3693" t="s">
        <v>524</v>
      </c>
      <c r="H3693" t="s">
        <v>1464</v>
      </c>
      <c r="I3693" t="s">
        <v>186</v>
      </c>
      <c r="J3693">
        <v>20200202</v>
      </c>
      <c r="L3693">
        <v>0.85000002384185802</v>
      </c>
      <c r="M3693">
        <v>0.30000001192092901</v>
      </c>
      <c r="N3693">
        <v>7.9999998211860698E-2</v>
      </c>
      <c r="O3693">
        <v>0</v>
      </c>
      <c r="P3693">
        <v>5.9999998658895499E-2</v>
      </c>
      <c r="Q3693">
        <v>5.9999998658895499E-2</v>
      </c>
      <c r="R3693">
        <v>613.47500000000002</v>
      </c>
      <c r="S3693">
        <v>0.01</v>
      </c>
      <c r="T3693">
        <v>0</v>
      </c>
      <c r="U3693">
        <v>0</v>
      </c>
      <c r="W3693" s="429">
        <f t="shared" si="78"/>
        <v>613.47500000000002</v>
      </c>
      <c r="X3693" s="429">
        <f t="shared" si="78"/>
        <v>0.01</v>
      </c>
      <c r="Y3693" s="429">
        <f t="shared" si="78"/>
        <v>0</v>
      </c>
      <c r="Z3693" s="429">
        <f t="shared" si="78"/>
        <v>0</v>
      </c>
      <c r="AA3693" s="429" t="s">
        <v>1295</v>
      </c>
    </row>
    <row r="3694" spans="1:27" x14ac:dyDescent="0.25">
      <c r="A3694" t="s">
        <v>149</v>
      </c>
      <c r="B3694" t="s">
        <v>1246</v>
      </c>
      <c r="C3694" t="s">
        <v>1324</v>
      </c>
      <c r="D3694" t="s">
        <v>1387</v>
      </c>
      <c r="E3694" t="s">
        <v>1501</v>
      </c>
      <c r="F3694" t="s">
        <v>1293</v>
      </c>
      <c r="G3694" t="s">
        <v>524</v>
      </c>
      <c r="H3694" t="s">
        <v>1557</v>
      </c>
      <c r="I3694" t="s">
        <v>552</v>
      </c>
      <c r="J3694">
        <v>20200254</v>
      </c>
      <c r="L3694">
        <v>14.5</v>
      </c>
      <c r="M3694">
        <v>18.399999999999999</v>
      </c>
      <c r="N3694">
        <v>22.2</v>
      </c>
      <c r="O3694">
        <v>2.2999999999999998</v>
      </c>
      <c r="P3694">
        <v>1.7</v>
      </c>
      <c r="Q3694">
        <v>3.4</v>
      </c>
      <c r="R3694">
        <v>0</v>
      </c>
      <c r="S3694">
        <v>0</v>
      </c>
      <c r="T3694">
        <v>0</v>
      </c>
      <c r="U3694">
        <v>0</v>
      </c>
      <c r="W3694" s="429">
        <f t="shared" si="78"/>
        <v>0</v>
      </c>
      <c r="X3694" s="429">
        <f t="shared" si="78"/>
        <v>0</v>
      </c>
      <c r="Y3694" s="429">
        <f t="shared" si="78"/>
        <v>0</v>
      </c>
      <c r="Z3694" s="429">
        <f t="shared" si="78"/>
        <v>0</v>
      </c>
      <c r="AA3694" s="429" t="s">
        <v>1295</v>
      </c>
    </row>
    <row r="3695" spans="1:27" x14ac:dyDescent="0.25">
      <c r="A3695" t="s">
        <v>149</v>
      </c>
      <c r="B3695" t="s">
        <v>1246</v>
      </c>
      <c r="C3695" t="s">
        <v>1324</v>
      </c>
      <c r="D3695" t="s">
        <v>1387</v>
      </c>
      <c r="E3695" t="s">
        <v>1501</v>
      </c>
      <c r="F3695" t="s">
        <v>1293</v>
      </c>
      <c r="G3695" t="s">
        <v>524</v>
      </c>
      <c r="H3695" t="s">
        <v>1557</v>
      </c>
      <c r="I3695" t="s">
        <v>552</v>
      </c>
      <c r="J3695">
        <v>20200254</v>
      </c>
      <c r="L3695">
        <v>14.5</v>
      </c>
      <c r="M3695">
        <v>18.399999999999999</v>
      </c>
      <c r="N3695">
        <v>22.1</v>
      </c>
      <c r="O3695">
        <v>2.2999999999999998</v>
      </c>
      <c r="P3695">
        <v>1.7</v>
      </c>
      <c r="Q3695">
        <v>1.7</v>
      </c>
      <c r="R3695">
        <v>0</v>
      </c>
      <c r="S3695">
        <v>0</v>
      </c>
      <c r="T3695">
        <v>0</v>
      </c>
      <c r="U3695">
        <v>0</v>
      </c>
      <c r="W3695" s="429">
        <f t="shared" si="78"/>
        <v>0</v>
      </c>
      <c r="X3695" s="429">
        <f t="shared" si="78"/>
        <v>0</v>
      </c>
      <c r="Y3695" s="429">
        <f t="shared" si="78"/>
        <v>0</v>
      </c>
      <c r="Z3695" s="429">
        <f t="shared" si="78"/>
        <v>0</v>
      </c>
      <c r="AA3695" s="429" t="s">
        <v>1295</v>
      </c>
    </row>
    <row r="3696" spans="1:27" x14ac:dyDescent="0.25">
      <c r="A3696" t="s">
        <v>149</v>
      </c>
      <c r="B3696" t="s">
        <v>1246</v>
      </c>
      <c r="C3696" t="s">
        <v>1324</v>
      </c>
      <c r="D3696" t="s">
        <v>1387</v>
      </c>
      <c r="E3696" t="s">
        <v>1501</v>
      </c>
      <c r="F3696" t="s">
        <v>1293</v>
      </c>
      <c r="G3696" t="s">
        <v>524</v>
      </c>
      <c r="H3696" t="s">
        <v>1559</v>
      </c>
      <c r="I3696" t="s">
        <v>1327</v>
      </c>
      <c r="J3696">
        <v>31088811</v>
      </c>
      <c r="L3696">
        <v>0</v>
      </c>
      <c r="M3696">
        <v>0</v>
      </c>
      <c r="N3696">
        <v>0</v>
      </c>
      <c r="O3696">
        <v>0</v>
      </c>
      <c r="P3696">
        <v>0</v>
      </c>
      <c r="Q3696">
        <v>0</v>
      </c>
      <c r="R3696">
        <v>8.7019009999999994</v>
      </c>
      <c r="S3696">
        <v>250.851</v>
      </c>
      <c r="T3696">
        <v>0</v>
      </c>
      <c r="U3696">
        <v>0</v>
      </c>
      <c r="W3696" s="429">
        <f t="shared" si="78"/>
        <v>8.7019009999999994</v>
      </c>
      <c r="X3696" s="429">
        <f t="shared" si="78"/>
        <v>250.851</v>
      </c>
      <c r="Y3696" s="429">
        <f t="shared" si="78"/>
        <v>0</v>
      </c>
      <c r="Z3696" s="429">
        <f t="shared" si="78"/>
        <v>0</v>
      </c>
      <c r="AA3696" s="429" t="s">
        <v>1295</v>
      </c>
    </row>
    <row r="3697" spans="1:27" x14ac:dyDescent="0.25">
      <c r="A3697" t="s">
        <v>149</v>
      </c>
      <c r="B3697" t="s">
        <v>1246</v>
      </c>
      <c r="C3697" t="s">
        <v>1324</v>
      </c>
      <c r="D3697" t="s">
        <v>1387</v>
      </c>
      <c r="E3697" t="s">
        <v>1501</v>
      </c>
      <c r="F3697" t="s">
        <v>1293</v>
      </c>
      <c r="G3697" t="s">
        <v>524</v>
      </c>
      <c r="H3697" t="s">
        <v>1559</v>
      </c>
      <c r="I3697" t="s">
        <v>1327</v>
      </c>
      <c r="J3697">
        <v>31000306</v>
      </c>
      <c r="L3697">
        <v>0</v>
      </c>
      <c r="M3697">
        <v>0</v>
      </c>
      <c r="N3697">
        <v>0</v>
      </c>
      <c r="O3697">
        <v>0</v>
      </c>
      <c r="P3697">
        <v>0</v>
      </c>
      <c r="Q3697">
        <v>0</v>
      </c>
      <c r="R3697">
        <v>0.30666670000000001</v>
      </c>
      <c r="S3697">
        <v>8.3823329999999991</v>
      </c>
      <c r="T3697">
        <v>0</v>
      </c>
      <c r="U3697">
        <v>0</v>
      </c>
      <c r="W3697" s="429">
        <f t="shared" si="78"/>
        <v>0.30666670000000001</v>
      </c>
      <c r="X3697" s="429">
        <f t="shared" si="78"/>
        <v>8.3823329999999991</v>
      </c>
      <c r="Y3697" s="429">
        <f t="shared" si="78"/>
        <v>0</v>
      </c>
      <c r="Z3697" s="429">
        <f t="shared" si="78"/>
        <v>0</v>
      </c>
      <c r="AA3697" s="429" t="s">
        <v>1295</v>
      </c>
    </row>
    <row r="3698" spans="1:27" x14ac:dyDescent="0.25">
      <c r="A3698" t="s">
        <v>149</v>
      </c>
      <c r="B3698" t="s">
        <v>1246</v>
      </c>
      <c r="C3698" t="s">
        <v>1324</v>
      </c>
      <c r="D3698" t="s">
        <v>1387</v>
      </c>
      <c r="E3698" t="s">
        <v>1501</v>
      </c>
      <c r="F3698" t="s">
        <v>1293</v>
      </c>
      <c r="G3698" t="s">
        <v>524</v>
      </c>
      <c r="H3698" t="s">
        <v>1557</v>
      </c>
      <c r="I3698" t="s">
        <v>552</v>
      </c>
      <c r="J3698">
        <v>31000404</v>
      </c>
      <c r="L3698">
        <v>22.258499145507798</v>
      </c>
      <c r="M3698">
        <v>1.2183599472045901</v>
      </c>
      <c r="N3698">
        <v>18.697139739990199</v>
      </c>
      <c r="O3698">
        <v>2.8818900585174601</v>
      </c>
      <c r="P3698">
        <v>1.6869599819183301</v>
      </c>
      <c r="Q3698">
        <v>1.6869599819183301</v>
      </c>
      <c r="R3698">
        <v>0</v>
      </c>
      <c r="S3698">
        <v>0</v>
      </c>
      <c r="T3698">
        <v>0</v>
      </c>
      <c r="U3698">
        <v>0</v>
      </c>
      <c r="W3698" s="429">
        <f t="shared" si="78"/>
        <v>0</v>
      </c>
      <c r="X3698" s="429">
        <f t="shared" si="78"/>
        <v>0</v>
      </c>
      <c r="Y3698" s="429">
        <f t="shared" si="78"/>
        <v>0</v>
      </c>
      <c r="Z3698" s="429">
        <f t="shared" si="78"/>
        <v>0</v>
      </c>
      <c r="AA3698" s="429" t="s">
        <v>1295</v>
      </c>
    </row>
    <row r="3699" spans="1:27" x14ac:dyDescent="0.25">
      <c r="A3699" t="s">
        <v>149</v>
      </c>
      <c r="B3699" t="s">
        <v>1246</v>
      </c>
      <c r="C3699" t="s">
        <v>1324</v>
      </c>
      <c r="D3699" t="s">
        <v>1387</v>
      </c>
      <c r="E3699" t="s">
        <v>1501</v>
      </c>
      <c r="F3699" t="s">
        <v>1293</v>
      </c>
      <c r="G3699" t="s">
        <v>524</v>
      </c>
      <c r="H3699" t="s">
        <v>1557</v>
      </c>
      <c r="I3699" t="s">
        <v>552</v>
      </c>
      <c r="J3699">
        <v>20200253</v>
      </c>
      <c r="L3699">
        <v>15.6</v>
      </c>
      <c r="M3699">
        <v>2.6</v>
      </c>
      <c r="N3699">
        <v>15.6</v>
      </c>
      <c r="O3699">
        <v>0</v>
      </c>
      <c r="P3699">
        <v>0.3</v>
      </c>
      <c r="Q3699">
        <v>0.260000020265579</v>
      </c>
      <c r="R3699">
        <v>0</v>
      </c>
      <c r="S3699">
        <v>0</v>
      </c>
      <c r="T3699">
        <v>0</v>
      </c>
      <c r="U3699">
        <v>0</v>
      </c>
      <c r="W3699" s="429">
        <f t="shared" si="78"/>
        <v>0</v>
      </c>
      <c r="X3699" s="429">
        <f t="shared" si="78"/>
        <v>0</v>
      </c>
      <c r="Y3699" s="429">
        <f t="shared" si="78"/>
        <v>0</v>
      </c>
      <c r="Z3699" s="429">
        <f t="shared" si="78"/>
        <v>0</v>
      </c>
      <c r="AA3699" s="429" t="s">
        <v>1295</v>
      </c>
    </row>
    <row r="3700" spans="1:27" x14ac:dyDescent="0.25">
      <c r="A3700" t="s">
        <v>149</v>
      </c>
      <c r="B3700" t="s">
        <v>1246</v>
      </c>
      <c r="C3700" t="s">
        <v>1324</v>
      </c>
      <c r="D3700" t="s">
        <v>1387</v>
      </c>
      <c r="E3700" t="s">
        <v>1501</v>
      </c>
      <c r="F3700" t="s">
        <v>1293</v>
      </c>
      <c r="G3700" t="s">
        <v>524</v>
      </c>
      <c r="H3700" t="s">
        <v>1557</v>
      </c>
      <c r="I3700" t="s">
        <v>552</v>
      </c>
      <c r="J3700">
        <v>31000205</v>
      </c>
      <c r="L3700">
        <v>0.8</v>
      </c>
      <c r="M3700">
        <v>2.5</v>
      </c>
      <c r="N3700">
        <v>3.9</v>
      </c>
      <c r="O3700">
        <v>0</v>
      </c>
      <c r="P3700">
        <v>0</v>
      </c>
      <c r="Q3700">
        <v>0</v>
      </c>
      <c r="R3700">
        <v>0</v>
      </c>
      <c r="S3700">
        <v>0</v>
      </c>
      <c r="T3700">
        <v>0</v>
      </c>
      <c r="U3700">
        <v>0</v>
      </c>
      <c r="W3700" s="429">
        <f t="shared" si="78"/>
        <v>0</v>
      </c>
      <c r="X3700" s="429">
        <f t="shared" si="78"/>
        <v>0</v>
      </c>
      <c r="Y3700" s="429">
        <f t="shared" si="78"/>
        <v>0</v>
      </c>
      <c r="Z3700" s="429">
        <f t="shared" si="78"/>
        <v>0</v>
      </c>
      <c r="AA3700" s="429" t="s">
        <v>1295</v>
      </c>
    </row>
    <row r="3701" spans="1:27" x14ac:dyDescent="0.25">
      <c r="A3701" t="s">
        <v>149</v>
      </c>
      <c r="B3701" t="s">
        <v>1246</v>
      </c>
      <c r="C3701" t="s">
        <v>1324</v>
      </c>
      <c r="D3701" t="s">
        <v>1387</v>
      </c>
      <c r="E3701" t="s">
        <v>1501</v>
      </c>
      <c r="F3701" t="s">
        <v>1293</v>
      </c>
      <c r="G3701" t="s">
        <v>524</v>
      </c>
      <c r="H3701" t="s">
        <v>1557</v>
      </c>
      <c r="I3701" t="s">
        <v>552</v>
      </c>
      <c r="J3701">
        <v>31000205</v>
      </c>
      <c r="L3701">
        <v>0.105</v>
      </c>
      <c r="M3701">
        <v>0.73499999999999999</v>
      </c>
      <c r="N3701">
        <v>0.52500000000000002</v>
      </c>
      <c r="O3701">
        <v>0</v>
      </c>
      <c r="P3701">
        <v>0</v>
      </c>
      <c r="Q3701">
        <v>0</v>
      </c>
      <c r="R3701">
        <v>0</v>
      </c>
      <c r="S3701">
        <v>0</v>
      </c>
      <c r="T3701">
        <v>0</v>
      </c>
      <c r="U3701">
        <v>0</v>
      </c>
      <c r="W3701" s="429">
        <f t="shared" si="78"/>
        <v>0</v>
      </c>
      <c r="X3701" s="429">
        <f t="shared" si="78"/>
        <v>0</v>
      </c>
      <c r="Y3701" s="429">
        <f t="shared" si="78"/>
        <v>0</v>
      </c>
      <c r="Z3701" s="429">
        <f t="shared" si="78"/>
        <v>0</v>
      </c>
      <c r="AA3701" s="429" t="s">
        <v>1295</v>
      </c>
    </row>
    <row r="3702" spans="1:27" x14ac:dyDescent="0.25">
      <c r="A3702" t="s">
        <v>149</v>
      </c>
      <c r="B3702" t="s">
        <v>1246</v>
      </c>
      <c r="C3702" t="s">
        <v>1324</v>
      </c>
      <c r="D3702" t="s">
        <v>1387</v>
      </c>
      <c r="E3702" t="s">
        <v>1501</v>
      </c>
      <c r="F3702" t="s">
        <v>1293</v>
      </c>
      <c r="G3702" t="s">
        <v>524</v>
      </c>
      <c r="H3702" t="s">
        <v>1557</v>
      </c>
      <c r="I3702" t="s">
        <v>552</v>
      </c>
      <c r="J3702">
        <v>40400250</v>
      </c>
      <c r="L3702">
        <v>0</v>
      </c>
      <c r="M3702">
        <v>3.0458998680114702</v>
      </c>
      <c r="N3702">
        <v>0</v>
      </c>
      <c r="O3702">
        <v>0</v>
      </c>
      <c r="P3702">
        <v>0</v>
      </c>
      <c r="Q3702">
        <v>0</v>
      </c>
      <c r="R3702">
        <v>0</v>
      </c>
      <c r="S3702">
        <v>0</v>
      </c>
      <c r="T3702">
        <v>0</v>
      </c>
      <c r="U3702">
        <v>0</v>
      </c>
      <c r="W3702" s="429">
        <f t="shared" si="78"/>
        <v>0</v>
      </c>
      <c r="X3702" s="429">
        <f t="shared" si="78"/>
        <v>0</v>
      </c>
      <c r="Y3702" s="429">
        <f t="shared" si="78"/>
        <v>0</v>
      </c>
      <c r="Z3702" s="429">
        <f t="shared" si="78"/>
        <v>0</v>
      </c>
      <c r="AA3702" s="429" t="s">
        <v>1295</v>
      </c>
    </row>
    <row r="3703" spans="1:27" x14ac:dyDescent="0.25">
      <c r="A3703" t="s">
        <v>149</v>
      </c>
      <c r="B3703" t="s">
        <v>1246</v>
      </c>
      <c r="C3703" t="s">
        <v>1324</v>
      </c>
      <c r="D3703" t="s">
        <v>1387</v>
      </c>
      <c r="E3703" t="s">
        <v>1501</v>
      </c>
      <c r="F3703" t="s">
        <v>1293</v>
      </c>
      <c r="G3703" t="s">
        <v>524</v>
      </c>
      <c r="H3703" t="s">
        <v>1558</v>
      </c>
      <c r="I3703" t="s">
        <v>563</v>
      </c>
      <c r="J3703">
        <v>31000404</v>
      </c>
      <c r="L3703">
        <v>1.6400998830795299</v>
      </c>
      <c r="M3703">
        <v>0.234300002455711</v>
      </c>
      <c r="N3703">
        <v>1.40579998493195</v>
      </c>
      <c r="O3703">
        <v>0.234300002455711</v>
      </c>
      <c r="P3703">
        <v>0.234300002455711</v>
      </c>
      <c r="Q3703">
        <v>0.234300002455711</v>
      </c>
      <c r="R3703">
        <v>0</v>
      </c>
      <c r="S3703">
        <v>0</v>
      </c>
      <c r="T3703">
        <v>0</v>
      </c>
      <c r="U3703">
        <v>0</v>
      </c>
      <c r="W3703" s="429">
        <f t="shared" si="78"/>
        <v>0</v>
      </c>
      <c r="X3703" s="429">
        <f t="shared" si="78"/>
        <v>0</v>
      </c>
      <c r="Y3703" s="429">
        <f t="shared" si="78"/>
        <v>0</v>
      </c>
      <c r="Z3703" s="429">
        <f t="shared" si="78"/>
        <v>0</v>
      </c>
      <c r="AA3703" s="429" t="s">
        <v>1295</v>
      </c>
    </row>
    <row r="3704" spans="1:27" x14ac:dyDescent="0.25">
      <c r="A3704" t="s">
        <v>149</v>
      </c>
      <c r="B3704" t="s">
        <v>1246</v>
      </c>
      <c r="C3704" t="s">
        <v>1324</v>
      </c>
      <c r="D3704" t="s">
        <v>1387</v>
      </c>
      <c r="E3704" t="s">
        <v>1501</v>
      </c>
      <c r="F3704" t="s">
        <v>1293</v>
      </c>
      <c r="G3704" t="s">
        <v>524</v>
      </c>
      <c r="H3704" t="s">
        <v>1558</v>
      </c>
      <c r="I3704" t="s">
        <v>563</v>
      </c>
      <c r="J3704">
        <v>20200254</v>
      </c>
      <c r="L3704">
        <v>51.545997619628899</v>
      </c>
      <c r="M3704">
        <v>25.772998809814499</v>
      </c>
      <c r="N3704">
        <v>77.319000244140597</v>
      </c>
      <c r="O3704">
        <v>4.6859998255968101E-2</v>
      </c>
      <c r="P3704">
        <v>4.26425981521606</v>
      </c>
      <c r="Q3704">
        <v>4.26425981521606</v>
      </c>
      <c r="R3704">
        <v>9372</v>
      </c>
      <c r="S3704">
        <v>0.17572499999999999</v>
      </c>
      <c r="T3704">
        <v>1.8744E-2</v>
      </c>
      <c r="U3704">
        <v>0</v>
      </c>
      <c r="W3704" s="429">
        <f t="shared" si="78"/>
        <v>9372</v>
      </c>
      <c r="X3704" s="429">
        <f t="shared" si="78"/>
        <v>0.17572499999999999</v>
      </c>
      <c r="Y3704" s="429">
        <f t="shared" si="78"/>
        <v>1.8744E-2</v>
      </c>
      <c r="Z3704" s="429">
        <f t="shared" si="78"/>
        <v>0</v>
      </c>
      <c r="AA3704" s="429" t="s">
        <v>1295</v>
      </c>
    </row>
    <row r="3705" spans="1:27" x14ac:dyDescent="0.25">
      <c r="A3705" t="s">
        <v>149</v>
      </c>
      <c r="B3705" t="s">
        <v>1246</v>
      </c>
      <c r="C3705" t="s">
        <v>1324</v>
      </c>
      <c r="D3705" t="s">
        <v>1387</v>
      </c>
      <c r="E3705" t="s">
        <v>1501</v>
      </c>
      <c r="F3705" t="s">
        <v>1293</v>
      </c>
      <c r="G3705" t="s">
        <v>524</v>
      </c>
      <c r="H3705" t="s">
        <v>1558</v>
      </c>
      <c r="I3705" t="s">
        <v>563</v>
      </c>
      <c r="J3705">
        <v>20200252</v>
      </c>
      <c r="L3705">
        <v>255.57</v>
      </c>
      <c r="M3705">
        <v>3.36</v>
      </c>
      <c r="N3705">
        <v>24.885000000000002</v>
      </c>
      <c r="O3705">
        <v>0</v>
      </c>
      <c r="P3705">
        <v>2.415</v>
      </c>
      <c r="Q3705">
        <v>2.42164996862412</v>
      </c>
      <c r="R3705">
        <v>0</v>
      </c>
      <c r="S3705">
        <v>0</v>
      </c>
      <c r="T3705">
        <v>0</v>
      </c>
      <c r="U3705">
        <v>0</v>
      </c>
      <c r="W3705" s="429">
        <f t="shared" si="78"/>
        <v>0</v>
      </c>
      <c r="X3705" s="429">
        <f t="shared" si="78"/>
        <v>0</v>
      </c>
      <c r="Y3705" s="429">
        <f t="shared" si="78"/>
        <v>0</v>
      </c>
      <c r="Z3705" s="429">
        <f t="shared" si="78"/>
        <v>0</v>
      </c>
      <c r="AA3705" s="429" t="s">
        <v>1295</v>
      </c>
    </row>
    <row r="3706" spans="1:27" x14ac:dyDescent="0.25">
      <c r="A3706" t="s">
        <v>149</v>
      </c>
      <c r="B3706" t="s">
        <v>1246</v>
      </c>
      <c r="C3706" t="s">
        <v>1324</v>
      </c>
      <c r="D3706" t="s">
        <v>1387</v>
      </c>
      <c r="E3706" t="s">
        <v>1501</v>
      </c>
      <c r="F3706" t="s">
        <v>1293</v>
      </c>
      <c r="G3706" t="s">
        <v>524</v>
      </c>
      <c r="H3706" t="s">
        <v>1558</v>
      </c>
      <c r="I3706" t="s">
        <v>563</v>
      </c>
      <c r="J3706">
        <v>20200252</v>
      </c>
      <c r="L3706">
        <v>25.305</v>
      </c>
      <c r="M3706">
        <v>0.84</v>
      </c>
      <c r="N3706">
        <v>8.0850000000000009</v>
      </c>
      <c r="O3706">
        <v>0</v>
      </c>
      <c r="P3706">
        <v>0.42</v>
      </c>
      <c r="Q3706">
        <v>0.39410000592470101</v>
      </c>
      <c r="R3706">
        <v>0</v>
      </c>
      <c r="S3706">
        <v>0</v>
      </c>
      <c r="T3706">
        <v>0</v>
      </c>
      <c r="U3706">
        <v>0</v>
      </c>
      <c r="W3706" s="429">
        <f t="shared" si="78"/>
        <v>0</v>
      </c>
      <c r="X3706" s="429">
        <f t="shared" si="78"/>
        <v>0</v>
      </c>
      <c r="Y3706" s="429">
        <f t="shared" si="78"/>
        <v>0</v>
      </c>
      <c r="Z3706" s="429">
        <f t="shared" ref="W3706:Z3769" si="79">IFERROR(U3706*1,0)</f>
        <v>0</v>
      </c>
      <c r="AA3706" s="429" t="s">
        <v>1295</v>
      </c>
    </row>
    <row r="3707" spans="1:27" x14ac:dyDescent="0.25">
      <c r="A3707" t="s">
        <v>149</v>
      </c>
      <c r="B3707" t="s">
        <v>1246</v>
      </c>
      <c r="C3707" t="s">
        <v>1324</v>
      </c>
      <c r="D3707" t="s">
        <v>1387</v>
      </c>
      <c r="E3707" t="s">
        <v>1501</v>
      </c>
      <c r="F3707" t="s">
        <v>1293</v>
      </c>
      <c r="G3707" t="s">
        <v>524</v>
      </c>
      <c r="H3707" t="s">
        <v>1558</v>
      </c>
      <c r="I3707" t="s">
        <v>563</v>
      </c>
      <c r="J3707">
        <v>31000404</v>
      </c>
      <c r="L3707">
        <v>3.7</v>
      </c>
      <c r="M3707">
        <v>0.1</v>
      </c>
      <c r="N3707">
        <v>2.2000000000000002</v>
      </c>
      <c r="O3707">
        <v>0.1</v>
      </c>
      <c r="P3707">
        <v>0.2</v>
      </c>
      <c r="Q3707">
        <v>0.242666676640511</v>
      </c>
      <c r="R3707">
        <v>0</v>
      </c>
      <c r="S3707">
        <v>0</v>
      </c>
      <c r="T3707">
        <v>0</v>
      </c>
      <c r="U3707">
        <v>0</v>
      </c>
      <c r="W3707" s="429">
        <f t="shared" si="79"/>
        <v>0</v>
      </c>
      <c r="X3707" s="429">
        <f t="shared" si="79"/>
        <v>0</v>
      </c>
      <c r="Y3707" s="429">
        <f t="shared" si="79"/>
        <v>0</v>
      </c>
      <c r="Z3707" s="429">
        <f t="shared" si="79"/>
        <v>0</v>
      </c>
      <c r="AA3707" s="429" t="s">
        <v>1295</v>
      </c>
    </row>
    <row r="3708" spans="1:27" x14ac:dyDescent="0.25">
      <c r="A3708" t="s">
        <v>149</v>
      </c>
      <c r="B3708" t="s">
        <v>1246</v>
      </c>
      <c r="C3708" t="s">
        <v>1324</v>
      </c>
      <c r="D3708" t="s">
        <v>1387</v>
      </c>
      <c r="E3708" t="s">
        <v>1501</v>
      </c>
      <c r="F3708" t="s">
        <v>1293</v>
      </c>
      <c r="G3708" t="s">
        <v>524</v>
      </c>
      <c r="H3708" t="s">
        <v>1558</v>
      </c>
      <c r="I3708" t="s">
        <v>563</v>
      </c>
      <c r="J3708">
        <v>20200202</v>
      </c>
      <c r="L3708">
        <v>43.814102172851598</v>
      </c>
      <c r="M3708">
        <v>14.526598930358899</v>
      </c>
      <c r="N3708">
        <v>43.814102172851598</v>
      </c>
      <c r="O3708">
        <v>2.3429999127983998E-2</v>
      </c>
      <c r="P3708">
        <v>1.0309199094772299</v>
      </c>
      <c r="Q3708">
        <v>1.0309199094772299</v>
      </c>
      <c r="R3708">
        <v>5352.3490000000002</v>
      </c>
      <c r="S3708">
        <v>0.10074900000000001</v>
      </c>
      <c r="T3708">
        <v>9.3720009999999996E-3</v>
      </c>
      <c r="U3708">
        <v>0</v>
      </c>
      <c r="W3708" s="429">
        <f t="shared" si="79"/>
        <v>5352.3490000000002</v>
      </c>
      <c r="X3708" s="429">
        <f t="shared" si="79"/>
        <v>0.10074900000000001</v>
      </c>
      <c r="Y3708" s="429">
        <f t="shared" si="79"/>
        <v>9.3720009999999996E-3</v>
      </c>
      <c r="Z3708" s="429">
        <f t="shared" si="79"/>
        <v>0</v>
      </c>
      <c r="AA3708" s="429" t="s">
        <v>1295</v>
      </c>
    </row>
    <row r="3709" spans="1:27" x14ac:dyDescent="0.25">
      <c r="A3709" t="s">
        <v>149</v>
      </c>
      <c r="B3709" t="s">
        <v>1249</v>
      </c>
      <c r="C3709" t="s">
        <v>1503</v>
      </c>
      <c r="D3709" t="s">
        <v>1387</v>
      </c>
      <c r="E3709" t="s">
        <v>1501</v>
      </c>
      <c r="F3709" t="s">
        <v>1293</v>
      </c>
      <c r="G3709" t="s">
        <v>524</v>
      </c>
      <c r="H3709" t="s">
        <v>1561</v>
      </c>
      <c r="I3709" t="s">
        <v>1549</v>
      </c>
      <c r="J3709">
        <v>20200253</v>
      </c>
      <c r="L3709">
        <v>3.6533334255218501</v>
      </c>
      <c r="M3709">
        <v>0.46666666865348799</v>
      </c>
      <c r="N3709">
        <v>17.8133335113525</v>
      </c>
      <c r="O3709">
        <v>0</v>
      </c>
      <c r="P3709">
        <v>3.0000001192092899E-2</v>
      </c>
      <c r="Q3709">
        <v>0</v>
      </c>
      <c r="R3709">
        <v>305.23930000000001</v>
      </c>
      <c r="S3709">
        <v>0.13</v>
      </c>
      <c r="T3709">
        <v>3.3333339999999998E-4</v>
      </c>
      <c r="U3709">
        <v>310.06670000000003</v>
      </c>
      <c r="W3709" s="429">
        <f t="shared" si="79"/>
        <v>305.23930000000001</v>
      </c>
      <c r="X3709" s="429">
        <f t="shared" si="79"/>
        <v>0.13</v>
      </c>
      <c r="Y3709" s="429">
        <f t="shared" si="79"/>
        <v>3.3333339999999998E-4</v>
      </c>
      <c r="Z3709" s="429">
        <f t="shared" si="79"/>
        <v>310.06670000000003</v>
      </c>
      <c r="AA3709" s="429" t="s">
        <v>1295</v>
      </c>
    </row>
    <row r="3710" spans="1:27" x14ac:dyDescent="0.25">
      <c r="A3710" t="s">
        <v>149</v>
      </c>
      <c r="B3710" t="s">
        <v>186</v>
      </c>
      <c r="C3710" t="s">
        <v>1459</v>
      </c>
      <c r="D3710" t="s">
        <v>1387</v>
      </c>
      <c r="E3710" t="s">
        <v>1501</v>
      </c>
      <c r="F3710" t="s">
        <v>1293</v>
      </c>
      <c r="G3710" t="s">
        <v>524</v>
      </c>
      <c r="H3710" t="s">
        <v>1460</v>
      </c>
      <c r="I3710" t="s">
        <v>561</v>
      </c>
      <c r="J3710">
        <v>20200201</v>
      </c>
      <c r="L3710">
        <v>2.8368000984191899</v>
      </c>
      <c r="M3710">
        <v>0.17138999700546301</v>
      </c>
      <c r="N3710">
        <v>4.2138299942016602</v>
      </c>
      <c r="O3710">
        <v>0.17138999700546301</v>
      </c>
      <c r="P3710">
        <v>5.9100002050399801E-2</v>
      </c>
      <c r="Q3710">
        <v>5.9100002050399801E-2</v>
      </c>
      <c r="R3710">
        <v>745.25400000000002</v>
      </c>
      <c r="S3710">
        <v>0.10874399999999999</v>
      </c>
      <c r="T3710">
        <v>0</v>
      </c>
      <c r="U3710">
        <v>0</v>
      </c>
      <c r="W3710" s="429">
        <f t="shared" si="79"/>
        <v>745.25400000000002</v>
      </c>
      <c r="X3710" s="429">
        <f t="shared" si="79"/>
        <v>0.10874399999999999</v>
      </c>
      <c r="Y3710" s="429">
        <f t="shared" si="79"/>
        <v>0</v>
      </c>
      <c r="Z3710" s="429">
        <f t="shared" si="79"/>
        <v>0</v>
      </c>
      <c r="AA3710" s="429" t="s">
        <v>1295</v>
      </c>
    </row>
    <row r="3711" spans="1:27" x14ac:dyDescent="0.25">
      <c r="A3711" t="s">
        <v>149</v>
      </c>
      <c r="B3711" t="s">
        <v>186</v>
      </c>
      <c r="C3711" t="s">
        <v>1459</v>
      </c>
      <c r="D3711" t="s">
        <v>1387</v>
      </c>
      <c r="E3711" t="s">
        <v>1501</v>
      </c>
      <c r="F3711" t="s">
        <v>1293</v>
      </c>
      <c r="G3711" t="s">
        <v>524</v>
      </c>
      <c r="H3711" t="s">
        <v>1461</v>
      </c>
      <c r="I3711" t="s">
        <v>534</v>
      </c>
      <c r="J3711">
        <v>31000309</v>
      </c>
      <c r="L3711">
        <v>0</v>
      </c>
      <c r="M3711">
        <v>0</v>
      </c>
      <c r="N3711">
        <v>0</v>
      </c>
      <c r="O3711">
        <v>0</v>
      </c>
      <c r="P3711">
        <v>0</v>
      </c>
      <c r="Q3711">
        <v>0</v>
      </c>
      <c r="R3711">
        <v>0.28367999999999999</v>
      </c>
      <c r="S3711">
        <v>2.9709569999999998</v>
      </c>
      <c r="T3711">
        <v>0</v>
      </c>
      <c r="U3711">
        <v>0</v>
      </c>
      <c r="W3711" s="429">
        <f t="shared" si="79"/>
        <v>0.28367999999999999</v>
      </c>
      <c r="X3711" s="429">
        <f t="shared" si="79"/>
        <v>2.9709569999999998</v>
      </c>
      <c r="Y3711" s="429">
        <f t="shared" si="79"/>
        <v>0</v>
      </c>
      <c r="Z3711" s="429">
        <f t="shared" si="79"/>
        <v>0</v>
      </c>
      <c r="AA3711" s="429" t="s">
        <v>1295</v>
      </c>
    </row>
    <row r="3712" spans="1:27" x14ac:dyDescent="0.25">
      <c r="A3712" t="s">
        <v>149</v>
      </c>
      <c r="B3712" t="s">
        <v>186</v>
      </c>
      <c r="C3712" t="s">
        <v>1459</v>
      </c>
      <c r="D3712" t="s">
        <v>1387</v>
      </c>
      <c r="E3712" t="s">
        <v>1501</v>
      </c>
      <c r="F3712" t="s">
        <v>1293</v>
      </c>
      <c r="G3712" t="s">
        <v>524</v>
      </c>
      <c r="H3712" t="s">
        <v>1461</v>
      </c>
      <c r="I3712" t="s">
        <v>534</v>
      </c>
      <c r="J3712">
        <v>31000205</v>
      </c>
      <c r="L3712">
        <v>0.35460001230239901</v>
      </c>
      <c r="M3712">
        <v>0</v>
      </c>
      <c r="N3712">
        <v>0.76829999685287498</v>
      </c>
      <c r="O3712">
        <v>0</v>
      </c>
      <c r="P3712">
        <v>0</v>
      </c>
      <c r="Q3712">
        <v>0</v>
      </c>
      <c r="R3712">
        <v>316.71690000000001</v>
      </c>
      <c r="S3712">
        <v>15.720599999999999</v>
      </c>
      <c r="T3712">
        <v>0</v>
      </c>
      <c r="U3712">
        <v>0</v>
      </c>
      <c r="W3712" s="429">
        <f t="shared" si="79"/>
        <v>316.71690000000001</v>
      </c>
      <c r="X3712" s="429">
        <f t="shared" si="79"/>
        <v>15.720599999999999</v>
      </c>
      <c r="Y3712" s="429">
        <f t="shared" si="79"/>
        <v>0</v>
      </c>
      <c r="Z3712" s="429">
        <f t="shared" si="79"/>
        <v>0</v>
      </c>
      <c r="AA3712" s="429" t="s">
        <v>1295</v>
      </c>
    </row>
    <row r="3713" spans="1:27" x14ac:dyDescent="0.25">
      <c r="A3713" t="s">
        <v>149</v>
      </c>
      <c r="B3713" t="s">
        <v>186</v>
      </c>
      <c r="C3713" t="s">
        <v>1459</v>
      </c>
      <c r="D3713" t="s">
        <v>1387</v>
      </c>
      <c r="E3713" t="s">
        <v>1501</v>
      </c>
      <c r="F3713" t="s">
        <v>1293</v>
      </c>
      <c r="G3713" t="s">
        <v>524</v>
      </c>
      <c r="H3713" t="s">
        <v>1461</v>
      </c>
      <c r="I3713" t="s">
        <v>534</v>
      </c>
      <c r="J3713">
        <v>31000404</v>
      </c>
      <c r="L3713">
        <v>0.1182000041008</v>
      </c>
      <c r="M3713">
        <v>0</v>
      </c>
      <c r="N3713">
        <v>5.9100002050399801E-2</v>
      </c>
      <c r="O3713">
        <v>0</v>
      </c>
      <c r="P3713">
        <v>0</v>
      </c>
      <c r="Q3713">
        <v>0</v>
      </c>
      <c r="R3713">
        <v>0</v>
      </c>
      <c r="S3713">
        <v>0</v>
      </c>
      <c r="T3713">
        <v>0</v>
      </c>
      <c r="U3713">
        <v>0</v>
      </c>
      <c r="W3713" s="429">
        <f t="shared" si="79"/>
        <v>0</v>
      </c>
      <c r="X3713" s="429">
        <f t="shared" si="79"/>
        <v>0</v>
      </c>
      <c r="Y3713" s="429">
        <f t="shared" si="79"/>
        <v>0</v>
      </c>
      <c r="Z3713" s="429">
        <f t="shared" si="79"/>
        <v>0</v>
      </c>
      <c r="AA3713" s="429" t="s">
        <v>1295</v>
      </c>
    </row>
    <row r="3714" spans="1:27" x14ac:dyDescent="0.25">
      <c r="A3714" t="s">
        <v>149</v>
      </c>
      <c r="B3714" t="s">
        <v>186</v>
      </c>
      <c r="C3714" t="s">
        <v>1459</v>
      </c>
      <c r="D3714" t="s">
        <v>1387</v>
      </c>
      <c r="E3714" t="s">
        <v>1501</v>
      </c>
      <c r="F3714" t="s">
        <v>1293</v>
      </c>
      <c r="G3714" t="s">
        <v>524</v>
      </c>
      <c r="H3714" t="s">
        <v>1461</v>
      </c>
      <c r="I3714" t="s">
        <v>534</v>
      </c>
      <c r="J3714">
        <v>31000227</v>
      </c>
      <c r="L3714">
        <v>0</v>
      </c>
      <c r="M3714">
        <v>0</v>
      </c>
      <c r="N3714">
        <v>0</v>
      </c>
      <c r="O3714">
        <v>0</v>
      </c>
      <c r="P3714">
        <v>0</v>
      </c>
      <c r="Q3714">
        <v>0</v>
      </c>
      <c r="R3714">
        <v>74.584199999999996</v>
      </c>
      <c r="S3714">
        <v>0.41370000000000001</v>
      </c>
      <c r="T3714">
        <v>0</v>
      </c>
      <c r="U3714">
        <v>0</v>
      </c>
      <c r="W3714" s="429">
        <f t="shared" si="79"/>
        <v>74.584199999999996</v>
      </c>
      <c r="X3714" s="429">
        <f t="shared" si="79"/>
        <v>0.41370000000000001</v>
      </c>
      <c r="Y3714" s="429">
        <f t="shared" si="79"/>
        <v>0</v>
      </c>
      <c r="Z3714" s="429">
        <f t="shared" si="79"/>
        <v>0</v>
      </c>
      <c r="AA3714" s="429" t="s">
        <v>1295</v>
      </c>
    </row>
    <row r="3715" spans="1:27" x14ac:dyDescent="0.25">
      <c r="A3715" t="s">
        <v>149</v>
      </c>
      <c r="B3715" t="s">
        <v>186</v>
      </c>
      <c r="C3715" t="s">
        <v>1459</v>
      </c>
      <c r="D3715" t="s">
        <v>1387</v>
      </c>
      <c r="E3715" t="s">
        <v>1501</v>
      </c>
      <c r="F3715" t="s">
        <v>1293</v>
      </c>
      <c r="G3715" t="s">
        <v>524</v>
      </c>
      <c r="H3715" t="s">
        <v>1461</v>
      </c>
      <c r="I3715" t="s">
        <v>534</v>
      </c>
      <c r="J3715">
        <v>20200254</v>
      </c>
      <c r="L3715">
        <v>3.9499998092651398</v>
      </c>
      <c r="M3715">
        <v>5.0900001525878897</v>
      </c>
      <c r="N3715">
        <v>15.5</v>
      </c>
      <c r="O3715">
        <v>0.75</v>
      </c>
      <c r="P3715">
        <v>0</v>
      </c>
      <c r="Q3715">
        <v>0</v>
      </c>
      <c r="R3715">
        <v>0</v>
      </c>
      <c r="S3715">
        <v>0</v>
      </c>
      <c r="T3715">
        <v>0</v>
      </c>
      <c r="U3715">
        <v>0</v>
      </c>
      <c r="W3715" s="429">
        <f t="shared" si="79"/>
        <v>0</v>
      </c>
      <c r="X3715" s="429">
        <f t="shared" si="79"/>
        <v>0</v>
      </c>
      <c r="Y3715" s="429">
        <f t="shared" si="79"/>
        <v>0</v>
      </c>
      <c r="Z3715" s="429">
        <f t="shared" si="79"/>
        <v>0</v>
      </c>
      <c r="AA3715" s="429" t="s">
        <v>1295</v>
      </c>
    </row>
    <row r="3716" spans="1:27" x14ac:dyDescent="0.25">
      <c r="A3716" t="s">
        <v>149</v>
      </c>
      <c r="B3716" t="s">
        <v>186</v>
      </c>
      <c r="C3716" t="s">
        <v>1459</v>
      </c>
      <c r="D3716" t="s">
        <v>1387</v>
      </c>
      <c r="E3716" t="s">
        <v>1501</v>
      </c>
      <c r="F3716" t="s">
        <v>1293</v>
      </c>
      <c r="G3716" t="s">
        <v>524</v>
      </c>
      <c r="H3716" t="s">
        <v>1462</v>
      </c>
      <c r="I3716" t="s">
        <v>1463</v>
      </c>
      <c r="J3716">
        <v>20200201</v>
      </c>
      <c r="L3716">
        <v>1.95030009746552</v>
      </c>
      <c r="M3716">
        <v>1.24109995365143</v>
      </c>
      <c r="N3716">
        <v>0.47280001640319802</v>
      </c>
      <c r="O3716">
        <v>0.1182000041008</v>
      </c>
      <c r="P3716">
        <v>0.23640000820159901</v>
      </c>
      <c r="Q3716">
        <v>0.23640000820159901</v>
      </c>
      <c r="R3716">
        <v>3788.3159999999998</v>
      </c>
      <c r="S3716">
        <v>7.1511000000000005E-2</v>
      </c>
      <c r="T3716">
        <v>7.0920000000000002E-3</v>
      </c>
      <c r="U3716">
        <v>0</v>
      </c>
      <c r="W3716" s="429">
        <f t="shared" si="79"/>
        <v>3788.3159999999998</v>
      </c>
      <c r="X3716" s="429">
        <f t="shared" si="79"/>
        <v>7.1511000000000005E-2</v>
      </c>
      <c r="Y3716" s="429">
        <f t="shared" si="79"/>
        <v>7.0920000000000002E-3</v>
      </c>
      <c r="Z3716" s="429">
        <f t="shared" si="79"/>
        <v>0</v>
      </c>
      <c r="AA3716" s="429" t="s">
        <v>1295</v>
      </c>
    </row>
    <row r="3717" spans="1:27" x14ac:dyDescent="0.25">
      <c r="A3717" t="s">
        <v>149</v>
      </c>
      <c r="B3717" t="s">
        <v>186</v>
      </c>
      <c r="C3717" t="s">
        <v>1459</v>
      </c>
      <c r="D3717" t="s">
        <v>1387</v>
      </c>
      <c r="E3717" t="s">
        <v>1501</v>
      </c>
      <c r="F3717" t="s">
        <v>1293</v>
      </c>
      <c r="G3717" t="s">
        <v>524</v>
      </c>
      <c r="H3717" t="s">
        <v>1464</v>
      </c>
      <c r="I3717" t="s">
        <v>186</v>
      </c>
      <c r="J3717">
        <v>31000309</v>
      </c>
      <c r="L3717">
        <v>0</v>
      </c>
      <c r="M3717">
        <v>0</v>
      </c>
      <c r="N3717">
        <v>0</v>
      </c>
      <c r="O3717">
        <v>0</v>
      </c>
      <c r="P3717">
        <v>0</v>
      </c>
      <c r="Q3717">
        <v>0</v>
      </c>
      <c r="R3717">
        <v>1.2942899999999999</v>
      </c>
      <c r="S3717">
        <v>20.12</v>
      </c>
      <c r="T3717">
        <v>0</v>
      </c>
      <c r="U3717">
        <v>0</v>
      </c>
      <c r="W3717" s="429">
        <f t="shared" si="79"/>
        <v>1.2942899999999999</v>
      </c>
      <c r="X3717" s="429">
        <f t="shared" si="79"/>
        <v>20.12</v>
      </c>
      <c r="Y3717" s="429">
        <f t="shared" si="79"/>
        <v>0</v>
      </c>
      <c r="Z3717" s="429">
        <f t="shared" si="79"/>
        <v>0</v>
      </c>
      <c r="AA3717" s="429" t="s">
        <v>1295</v>
      </c>
    </row>
    <row r="3718" spans="1:27" x14ac:dyDescent="0.25">
      <c r="A3718" t="s">
        <v>149</v>
      </c>
      <c r="B3718" t="s">
        <v>186</v>
      </c>
      <c r="C3718" t="s">
        <v>1459</v>
      </c>
      <c r="D3718" t="s">
        <v>1387</v>
      </c>
      <c r="E3718" t="s">
        <v>1501</v>
      </c>
      <c r="F3718" t="s">
        <v>1293</v>
      </c>
      <c r="G3718" t="s">
        <v>524</v>
      </c>
      <c r="H3718" t="s">
        <v>1464</v>
      </c>
      <c r="I3718" t="s">
        <v>186</v>
      </c>
      <c r="J3718">
        <v>31000309</v>
      </c>
      <c r="L3718">
        <v>0</v>
      </c>
      <c r="M3718">
        <v>0</v>
      </c>
      <c r="N3718">
        <v>0</v>
      </c>
      <c r="O3718">
        <v>0</v>
      </c>
      <c r="P3718">
        <v>0</v>
      </c>
      <c r="Q3718">
        <v>0</v>
      </c>
      <c r="R3718">
        <v>11.80818</v>
      </c>
      <c r="S3718">
        <v>19.776039999999998</v>
      </c>
      <c r="T3718">
        <v>0</v>
      </c>
      <c r="U3718">
        <v>0</v>
      </c>
      <c r="W3718" s="429">
        <f t="shared" si="79"/>
        <v>11.80818</v>
      </c>
      <c r="X3718" s="429">
        <f t="shared" si="79"/>
        <v>19.776039999999998</v>
      </c>
      <c r="Y3718" s="429">
        <f t="shared" si="79"/>
        <v>0</v>
      </c>
      <c r="Z3718" s="429">
        <f t="shared" si="79"/>
        <v>0</v>
      </c>
      <c r="AA3718" s="429" t="s">
        <v>1295</v>
      </c>
    </row>
    <row r="3719" spans="1:27" x14ac:dyDescent="0.25">
      <c r="A3719" t="s">
        <v>149</v>
      </c>
      <c r="B3719" t="s">
        <v>186</v>
      </c>
      <c r="C3719" t="s">
        <v>1459</v>
      </c>
      <c r="D3719" t="s">
        <v>1387</v>
      </c>
      <c r="E3719" t="s">
        <v>1501</v>
      </c>
      <c r="F3719" t="s">
        <v>1293</v>
      </c>
      <c r="G3719" t="s">
        <v>524</v>
      </c>
      <c r="H3719" t="s">
        <v>1464</v>
      </c>
      <c r="I3719" t="s">
        <v>186</v>
      </c>
      <c r="J3719">
        <v>31000227</v>
      </c>
      <c r="L3719">
        <v>0</v>
      </c>
      <c r="M3719">
        <v>1.71390008926392</v>
      </c>
      <c r="N3719">
        <v>0</v>
      </c>
      <c r="O3719">
        <v>0</v>
      </c>
      <c r="P3719">
        <v>0</v>
      </c>
      <c r="Q3719">
        <v>0</v>
      </c>
      <c r="R3719">
        <v>0.33095999999999998</v>
      </c>
      <c r="S3719">
        <v>0.90422999999999998</v>
      </c>
      <c r="T3719">
        <v>0</v>
      </c>
      <c r="U3719">
        <v>0</v>
      </c>
      <c r="W3719" s="429">
        <f t="shared" si="79"/>
        <v>0.33095999999999998</v>
      </c>
      <c r="X3719" s="429">
        <f t="shared" si="79"/>
        <v>0.90422999999999998</v>
      </c>
      <c r="Y3719" s="429">
        <f t="shared" si="79"/>
        <v>0</v>
      </c>
      <c r="Z3719" s="429">
        <f t="shared" si="79"/>
        <v>0</v>
      </c>
      <c r="AA3719" s="429" t="s">
        <v>1295</v>
      </c>
    </row>
    <row r="3720" spans="1:27" x14ac:dyDescent="0.25">
      <c r="A3720" t="s">
        <v>149</v>
      </c>
      <c r="B3720" t="s">
        <v>186</v>
      </c>
      <c r="C3720" t="s">
        <v>1459</v>
      </c>
      <c r="D3720" t="s">
        <v>1387</v>
      </c>
      <c r="E3720" t="s">
        <v>1501</v>
      </c>
      <c r="F3720" t="s">
        <v>1293</v>
      </c>
      <c r="G3720" t="s">
        <v>524</v>
      </c>
      <c r="H3720" t="s">
        <v>1464</v>
      </c>
      <c r="I3720" t="s">
        <v>186</v>
      </c>
      <c r="J3720">
        <v>20200201</v>
      </c>
      <c r="L3720">
        <v>1.71390008926392</v>
      </c>
      <c r="M3720">
        <v>0.41370001435279802</v>
      </c>
      <c r="N3720">
        <v>0.88650000095367398</v>
      </c>
      <c r="O3720">
        <v>0</v>
      </c>
      <c r="P3720">
        <v>5.9100002050399801E-2</v>
      </c>
      <c r="Q3720">
        <v>5.9100002050399801E-2</v>
      </c>
      <c r="R3720">
        <v>1174.3109999999999</v>
      </c>
      <c r="S3720">
        <v>2.3640000000000001E-2</v>
      </c>
      <c r="T3720">
        <v>2.3640000000000002E-3</v>
      </c>
      <c r="U3720">
        <v>0</v>
      </c>
      <c r="W3720" s="429">
        <f t="shared" si="79"/>
        <v>1174.3109999999999</v>
      </c>
      <c r="X3720" s="429">
        <f t="shared" si="79"/>
        <v>2.3640000000000001E-2</v>
      </c>
      <c r="Y3720" s="429">
        <f t="shared" si="79"/>
        <v>2.3640000000000002E-3</v>
      </c>
      <c r="Z3720" s="429">
        <f t="shared" si="79"/>
        <v>0</v>
      </c>
      <c r="AA3720" s="429" t="s">
        <v>1295</v>
      </c>
    </row>
    <row r="3721" spans="1:27" x14ac:dyDescent="0.25">
      <c r="A3721" t="s">
        <v>149</v>
      </c>
      <c r="B3721" t="s">
        <v>186</v>
      </c>
      <c r="C3721" t="s">
        <v>1459</v>
      </c>
      <c r="D3721" t="s">
        <v>1387</v>
      </c>
      <c r="E3721" t="s">
        <v>1501</v>
      </c>
      <c r="F3721" t="s">
        <v>1293</v>
      </c>
      <c r="G3721" t="s">
        <v>524</v>
      </c>
      <c r="H3721" t="s">
        <v>1464</v>
      </c>
      <c r="I3721" t="s">
        <v>186</v>
      </c>
      <c r="J3721">
        <v>20200202</v>
      </c>
      <c r="L3721">
        <v>6.8556003570556596</v>
      </c>
      <c r="M3721">
        <v>7.6238999366760298</v>
      </c>
      <c r="N3721">
        <v>21.039600372314499</v>
      </c>
      <c r="O3721">
        <v>0</v>
      </c>
      <c r="P3721">
        <v>0.29550001025199901</v>
      </c>
      <c r="Q3721">
        <v>0.29550001025199901</v>
      </c>
      <c r="R3721">
        <v>0</v>
      </c>
      <c r="S3721">
        <v>0</v>
      </c>
      <c r="T3721">
        <v>0</v>
      </c>
      <c r="U3721">
        <v>0</v>
      </c>
      <c r="W3721" s="429">
        <f t="shared" si="79"/>
        <v>0</v>
      </c>
      <c r="X3721" s="429">
        <f t="shared" si="79"/>
        <v>0</v>
      </c>
      <c r="Y3721" s="429">
        <f t="shared" si="79"/>
        <v>0</v>
      </c>
      <c r="Z3721" s="429">
        <f t="shared" si="79"/>
        <v>0</v>
      </c>
      <c r="AA3721" s="429" t="s">
        <v>1295</v>
      </c>
    </row>
    <row r="3722" spans="1:27" x14ac:dyDescent="0.25">
      <c r="A3722" t="s">
        <v>149</v>
      </c>
      <c r="B3722" t="s">
        <v>186</v>
      </c>
      <c r="C3722" t="s">
        <v>1459</v>
      </c>
      <c r="D3722" t="s">
        <v>1387</v>
      </c>
      <c r="E3722" t="s">
        <v>1501</v>
      </c>
      <c r="F3722" t="s">
        <v>1293</v>
      </c>
      <c r="G3722" t="s">
        <v>524</v>
      </c>
      <c r="H3722" t="s">
        <v>1464</v>
      </c>
      <c r="I3722" t="s">
        <v>186</v>
      </c>
      <c r="J3722">
        <v>20200254</v>
      </c>
      <c r="L3722">
        <v>6.4418997764587402</v>
      </c>
      <c r="M3722">
        <v>4.3143000602722203</v>
      </c>
      <c r="N3722">
        <v>11.4653997421265</v>
      </c>
      <c r="O3722">
        <v>0</v>
      </c>
      <c r="P3722">
        <v>0.17730000615119901</v>
      </c>
      <c r="Q3722">
        <v>0.17730000615119901</v>
      </c>
      <c r="R3722">
        <v>0</v>
      </c>
      <c r="S3722">
        <v>0</v>
      </c>
      <c r="T3722">
        <v>0</v>
      </c>
      <c r="U3722">
        <v>0</v>
      </c>
      <c r="W3722" s="429">
        <f t="shared" si="79"/>
        <v>0</v>
      </c>
      <c r="X3722" s="429">
        <f t="shared" si="79"/>
        <v>0</v>
      </c>
      <c r="Y3722" s="429">
        <f t="shared" si="79"/>
        <v>0</v>
      </c>
      <c r="Z3722" s="429">
        <f t="shared" si="79"/>
        <v>0</v>
      </c>
      <c r="AA3722" s="429" t="s">
        <v>1295</v>
      </c>
    </row>
    <row r="3723" spans="1:27" x14ac:dyDescent="0.25">
      <c r="A3723" t="s">
        <v>149</v>
      </c>
      <c r="B3723" t="s">
        <v>186</v>
      </c>
      <c r="C3723" t="s">
        <v>1459</v>
      </c>
      <c r="D3723" t="s">
        <v>1387</v>
      </c>
      <c r="E3723" t="s">
        <v>1501</v>
      </c>
      <c r="F3723" t="s">
        <v>1293</v>
      </c>
      <c r="G3723" t="s">
        <v>524</v>
      </c>
      <c r="H3723" t="s">
        <v>1464</v>
      </c>
      <c r="I3723" t="s">
        <v>186</v>
      </c>
      <c r="J3723">
        <v>31000404</v>
      </c>
      <c r="L3723">
        <v>1.3333333730697601</v>
      </c>
      <c r="M3723">
        <v>0.10000000149011599</v>
      </c>
      <c r="N3723">
        <v>1.13333332538605</v>
      </c>
      <c r="O3723">
        <v>0</v>
      </c>
      <c r="P3723">
        <v>0.10000000149011599</v>
      </c>
      <c r="Q3723">
        <v>0.10000000149011599</v>
      </c>
      <c r="R3723">
        <v>0</v>
      </c>
      <c r="S3723">
        <v>0</v>
      </c>
      <c r="T3723">
        <v>0</v>
      </c>
      <c r="U3723">
        <v>0</v>
      </c>
      <c r="W3723" s="429">
        <f t="shared" si="79"/>
        <v>0</v>
      </c>
      <c r="X3723" s="429">
        <f t="shared" si="79"/>
        <v>0</v>
      </c>
      <c r="Y3723" s="429">
        <f t="shared" si="79"/>
        <v>0</v>
      </c>
      <c r="Z3723" s="429">
        <f t="shared" si="79"/>
        <v>0</v>
      </c>
      <c r="AA3723" s="429" t="s">
        <v>1295</v>
      </c>
    </row>
    <row r="3724" spans="1:27" x14ac:dyDescent="0.25">
      <c r="A3724" t="s">
        <v>149</v>
      </c>
      <c r="B3724" t="s">
        <v>186</v>
      </c>
      <c r="C3724" t="s">
        <v>1459</v>
      </c>
      <c r="D3724" t="s">
        <v>1387</v>
      </c>
      <c r="E3724" t="s">
        <v>1501</v>
      </c>
      <c r="F3724" t="s">
        <v>1293</v>
      </c>
      <c r="G3724" t="s">
        <v>524</v>
      </c>
      <c r="H3724" t="s">
        <v>1464</v>
      </c>
      <c r="I3724" t="s">
        <v>186</v>
      </c>
      <c r="J3724">
        <v>31000227</v>
      </c>
      <c r="L3724">
        <v>0</v>
      </c>
      <c r="M3724">
        <v>1.3002001047134399</v>
      </c>
      <c r="N3724">
        <v>0</v>
      </c>
      <c r="O3724">
        <v>0</v>
      </c>
      <c r="P3724">
        <v>0</v>
      </c>
      <c r="Q3724">
        <v>0</v>
      </c>
      <c r="R3724">
        <v>16.607099999999999</v>
      </c>
      <c r="S3724">
        <v>0.53190000000000004</v>
      </c>
      <c r="T3724">
        <v>0</v>
      </c>
      <c r="U3724">
        <v>0</v>
      </c>
      <c r="W3724" s="429">
        <f t="shared" si="79"/>
        <v>16.607099999999999</v>
      </c>
      <c r="X3724" s="429">
        <f t="shared" si="79"/>
        <v>0.53190000000000004</v>
      </c>
      <c r="Y3724" s="429">
        <f t="shared" si="79"/>
        <v>0</v>
      </c>
      <c r="Z3724" s="429">
        <f t="shared" si="79"/>
        <v>0</v>
      </c>
      <c r="AA3724" s="429" t="s">
        <v>1295</v>
      </c>
    </row>
    <row r="3725" spans="1:27" x14ac:dyDescent="0.25">
      <c r="A3725" t="s">
        <v>149</v>
      </c>
      <c r="B3725" t="s">
        <v>186</v>
      </c>
      <c r="C3725" t="s">
        <v>1459</v>
      </c>
      <c r="D3725" t="s">
        <v>1387</v>
      </c>
      <c r="E3725" t="s">
        <v>1501</v>
      </c>
      <c r="F3725" t="s">
        <v>1293</v>
      </c>
      <c r="G3725" t="s">
        <v>524</v>
      </c>
      <c r="H3725" t="s">
        <v>1464</v>
      </c>
      <c r="I3725" t="s">
        <v>186</v>
      </c>
      <c r="J3725">
        <v>31000309</v>
      </c>
      <c r="L3725">
        <v>0</v>
      </c>
      <c r="M3725">
        <v>0</v>
      </c>
      <c r="N3725">
        <v>0</v>
      </c>
      <c r="O3725">
        <v>0</v>
      </c>
      <c r="P3725">
        <v>0</v>
      </c>
      <c r="Q3725">
        <v>0</v>
      </c>
      <c r="R3725">
        <v>12.86016</v>
      </c>
      <c r="S3725">
        <v>19.65371</v>
      </c>
      <c r="T3725">
        <v>0</v>
      </c>
      <c r="U3725">
        <v>0</v>
      </c>
      <c r="W3725" s="429">
        <f t="shared" si="79"/>
        <v>12.86016</v>
      </c>
      <c r="X3725" s="429">
        <f t="shared" si="79"/>
        <v>19.65371</v>
      </c>
      <c r="Y3725" s="429">
        <f t="shared" si="79"/>
        <v>0</v>
      </c>
      <c r="Z3725" s="429">
        <f t="shared" si="79"/>
        <v>0</v>
      </c>
      <c r="AA3725" s="429" t="s">
        <v>1295</v>
      </c>
    </row>
    <row r="3726" spans="1:27" x14ac:dyDescent="0.25">
      <c r="A3726" t="s">
        <v>149</v>
      </c>
      <c r="B3726" t="s">
        <v>186</v>
      </c>
      <c r="C3726" t="s">
        <v>1459</v>
      </c>
      <c r="D3726" t="s">
        <v>1387</v>
      </c>
      <c r="E3726" t="s">
        <v>1501</v>
      </c>
      <c r="F3726" t="s">
        <v>1293</v>
      </c>
      <c r="G3726" t="s">
        <v>524</v>
      </c>
      <c r="H3726" t="s">
        <v>1464</v>
      </c>
      <c r="I3726" t="s">
        <v>186</v>
      </c>
      <c r="J3726">
        <v>31000301</v>
      </c>
      <c r="L3726">
        <v>0</v>
      </c>
      <c r="M3726">
        <v>0.53189998865127597</v>
      </c>
      <c r="N3726">
        <v>0</v>
      </c>
      <c r="O3726">
        <v>0</v>
      </c>
      <c r="P3726">
        <v>0</v>
      </c>
      <c r="Q3726">
        <v>0</v>
      </c>
      <c r="R3726">
        <v>12.351900000000001</v>
      </c>
      <c r="S3726">
        <v>24.290099999999999</v>
      </c>
      <c r="T3726">
        <v>0</v>
      </c>
      <c r="U3726">
        <v>0</v>
      </c>
      <c r="W3726" s="429">
        <f t="shared" si="79"/>
        <v>12.351900000000001</v>
      </c>
      <c r="X3726" s="429">
        <f t="shared" si="79"/>
        <v>24.290099999999999</v>
      </c>
      <c r="Y3726" s="429">
        <f t="shared" si="79"/>
        <v>0</v>
      </c>
      <c r="Z3726" s="429">
        <f t="shared" si="79"/>
        <v>0</v>
      </c>
      <c r="AA3726" s="429" t="s">
        <v>1295</v>
      </c>
    </row>
    <row r="3727" spans="1:27" x14ac:dyDescent="0.25">
      <c r="A3727" t="s">
        <v>149</v>
      </c>
      <c r="B3727" t="s">
        <v>1246</v>
      </c>
      <c r="C3727" t="s">
        <v>1324</v>
      </c>
      <c r="D3727" t="s">
        <v>1387</v>
      </c>
      <c r="E3727" t="s">
        <v>1501</v>
      </c>
      <c r="F3727" t="s">
        <v>1293</v>
      </c>
      <c r="G3727" t="s">
        <v>524</v>
      </c>
      <c r="H3727" t="s">
        <v>1558</v>
      </c>
      <c r="I3727" t="s">
        <v>563</v>
      </c>
      <c r="J3727">
        <v>31000205</v>
      </c>
      <c r="L3727">
        <v>0.119492992758751</v>
      </c>
      <c r="M3727">
        <v>9.8405994474887806E-2</v>
      </c>
      <c r="N3727">
        <v>0.32802000641822798</v>
      </c>
      <c r="O3727">
        <v>1.8744001165032401E-2</v>
      </c>
      <c r="P3727">
        <v>0</v>
      </c>
      <c r="Q3727">
        <v>0</v>
      </c>
      <c r="R3727">
        <v>0</v>
      </c>
      <c r="S3727">
        <v>0</v>
      </c>
      <c r="T3727">
        <v>0</v>
      </c>
      <c r="U3727">
        <v>0</v>
      </c>
      <c r="W3727" s="429">
        <f t="shared" si="79"/>
        <v>0</v>
      </c>
      <c r="X3727" s="429">
        <f t="shared" si="79"/>
        <v>0</v>
      </c>
      <c r="Y3727" s="429">
        <f t="shared" si="79"/>
        <v>0</v>
      </c>
      <c r="Z3727" s="429">
        <f t="shared" si="79"/>
        <v>0</v>
      </c>
      <c r="AA3727" s="429" t="s">
        <v>1295</v>
      </c>
    </row>
    <row r="3728" spans="1:27" x14ac:dyDescent="0.25">
      <c r="A3728" t="s">
        <v>149</v>
      </c>
      <c r="B3728" t="s">
        <v>1246</v>
      </c>
      <c r="C3728" t="s">
        <v>1324</v>
      </c>
      <c r="D3728" t="s">
        <v>1387</v>
      </c>
      <c r="E3728" t="s">
        <v>1501</v>
      </c>
      <c r="F3728" t="s">
        <v>1293</v>
      </c>
      <c r="G3728" t="s">
        <v>524</v>
      </c>
      <c r="H3728" t="s">
        <v>1557</v>
      </c>
      <c r="I3728" t="s">
        <v>552</v>
      </c>
      <c r="J3728">
        <v>20200202</v>
      </c>
      <c r="L3728">
        <v>3.86666679382324</v>
      </c>
      <c r="M3728">
        <v>0.266666680574417</v>
      </c>
      <c r="N3728">
        <v>6.6666670143604306E-2</v>
      </c>
      <c r="O3728">
        <v>0.10000000149011599</v>
      </c>
      <c r="P3728">
        <v>6.6666670143604306E-2</v>
      </c>
      <c r="Q3728">
        <v>6.6666670143604306E-2</v>
      </c>
      <c r="R3728">
        <v>0</v>
      </c>
      <c r="S3728">
        <v>0</v>
      </c>
      <c r="T3728">
        <v>0</v>
      </c>
      <c r="U3728">
        <v>0</v>
      </c>
      <c r="W3728" s="429">
        <f t="shared" si="79"/>
        <v>0</v>
      </c>
      <c r="X3728" s="429">
        <f t="shared" si="79"/>
        <v>0</v>
      </c>
      <c r="Y3728" s="429">
        <f t="shared" si="79"/>
        <v>0</v>
      </c>
      <c r="Z3728" s="429">
        <f t="shared" si="79"/>
        <v>0</v>
      </c>
      <c r="AA3728" s="429" t="s">
        <v>1295</v>
      </c>
    </row>
    <row r="3729" spans="1:27" x14ac:dyDescent="0.25">
      <c r="A3729" t="s">
        <v>149</v>
      </c>
      <c r="B3729" t="s">
        <v>1246</v>
      </c>
      <c r="C3729" t="s">
        <v>1324</v>
      </c>
      <c r="D3729" t="s">
        <v>1387</v>
      </c>
      <c r="E3729" t="s">
        <v>1501</v>
      </c>
      <c r="F3729" t="s">
        <v>1293</v>
      </c>
      <c r="G3729" t="s">
        <v>524</v>
      </c>
      <c r="H3729" t="s">
        <v>1557</v>
      </c>
      <c r="I3729" t="s">
        <v>552</v>
      </c>
      <c r="J3729">
        <v>31000227</v>
      </c>
      <c r="L3729">
        <v>0</v>
      </c>
      <c r="M3729">
        <v>0.55000001192092896</v>
      </c>
      <c r="N3729">
        <v>0</v>
      </c>
      <c r="O3729">
        <v>0</v>
      </c>
      <c r="P3729">
        <v>0</v>
      </c>
      <c r="Q3729">
        <v>0</v>
      </c>
      <c r="R3729">
        <v>0</v>
      </c>
      <c r="S3729">
        <v>0</v>
      </c>
      <c r="T3729">
        <v>0</v>
      </c>
      <c r="U3729">
        <v>0</v>
      </c>
      <c r="W3729" s="429">
        <f t="shared" si="79"/>
        <v>0</v>
      </c>
      <c r="X3729" s="429">
        <f t="shared" si="79"/>
        <v>0</v>
      </c>
      <c r="Y3729" s="429">
        <f t="shared" si="79"/>
        <v>0</v>
      </c>
      <c r="Z3729" s="429">
        <f t="shared" si="79"/>
        <v>0</v>
      </c>
      <c r="AA3729" s="429" t="s">
        <v>1295</v>
      </c>
    </row>
    <row r="3730" spans="1:27" x14ac:dyDescent="0.25">
      <c r="A3730" t="s">
        <v>149</v>
      </c>
      <c r="B3730" t="s">
        <v>1246</v>
      </c>
      <c r="C3730" t="s">
        <v>1324</v>
      </c>
      <c r="D3730" t="s">
        <v>1387</v>
      </c>
      <c r="E3730" t="s">
        <v>1501</v>
      </c>
      <c r="F3730" t="s">
        <v>1293</v>
      </c>
      <c r="G3730" t="s">
        <v>524</v>
      </c>
      <c r="H3730" t="s">
        <v>1557</v>
      </c>
      <c r="I3730" t="s">
        <v>552</v>
      </c>
      <c r="J3730">
        <v>20200254</v>
      </c>
      <c r="L3730">
        <v>30.927598953247099</v>
      </c>
      <c r="M3730">
        <v>5.8575000762939498</v>
      </c>
      <c r="N3730">
        <v>8.6690998077392596</v>
      </c>
      <c r="O3730">
        <v>1.40579998493195</v>
      </c>
      <c r="P3730">
        <v>1.1714999675750699</v>
      </c>
      <c r="Q3730">
        <v>1.1714999675750699</v>
      </c>
      <c r="R3730">
        <v>11825.59</v>
      </c>
      <c r="S3730">
        <v>5.6231999999999998</v>
      </c>
      <c r="T3730">
        <v>6.7946999999999997</v>
      </c>
      <c r="U3730">
        <v>0</v>
      </c>
      <c r="W3730" s="429">
        <f t="shared" si="79"/>
        <v>11825.59</v>
      </c>
      <c r="X3730" s="429">
        <f t="shared" si="79"/>
        <v>5.6231999999999998</v>
      </c>
      <c r="Y3730" s="429">
        <f t="shared" si="79"/>
        <v>6.7946999999999997</v>
      </c>
      <c r="Z3730" s="429">
        <f t="shared" si="79"/>
        <v>0</v>
      </c>
      <c r="AA3730" s="429" t="s">
        <v>1295</v>
      </c>
    </row>
    <row r="3731" spans="1:27" x14ac:dyDescent="0.25">
      <c r="A3731" t="s">
        <v>149</v>
      </c>
      <c r="B3731" t="s">
        <v>1246</v>
      </c>
      <c r="C3731" t="s">
        <v>1324</v>
      </c>
      <c r="D3731" t="s">
        <v>1387</v>
      </c>
      <c r="E3731" t="s">
        <v>1501</v>
      </c>
      <c r="F3731" t="s">
        <v>1293</v>
      </c>
      <c r="G3731" t="s">
        <v>524</v>
      </c>
      <c r="H3731" t="s">
        <v>1558</v>
      </c>
      <c r="I3731" t="s">
        <v>563</v>
      </c>
      <c r="J3731">
        <v>20200254</v>
      </c>
      <c r="L3731">
        <v>12.1</v>
      </c>
      <c r="M3731">
        <v>4.6500000000000004</v>
      </c>
      <c r="N3731">
        <v>9.6999999999999993</v>
      </c>
      <c r="O3731">
        <v>0</v>
      </c>
      <c r="P3731">
        <v>0</v>
      </c>
      <c r="Q3731">
        <v>0</v>
      </c>
      <c r="R3731">
        <v>0</v>
      </c>
      <c r="S3731">
        <v>0</v>
      </c>
      <c r="T3731">
        <v>0</v>
      </c>
      <c r="U3731">
        <v>0</v>
      </c>
      <c r="W3731" s="429">
        <f t="shared" si="79"/>
        <v>0</v>
      </c>
      <c r="X3731" s="429">
        <f t="shared" si="79"/>
        <v>0</v>
      </c>
      <c r="Y3731" s="429">
        <f t="shared" si="79"/>
        <v>0</v>
      </c>
      <c r="Z3731" s="429">
        <f t="shared" si="79"/>
        <v>0</v>
      </c>
      <c r="AA3731" s="429" t="s">
        <v>1295</v>
      </c>
    </row>
    <row r="3732" spans="1:27" x14ac:dyDescent="0.25">
      <c r="A3732" t="s">
        <v>149</v>
      </c>
      <c r="B3732" t="s">
        <v>1246</v>
      </c>
      <c r="C3732" t="s">
        <v>1324</v>
      </c>
      <c r="D3732" t="s">
        <v>1387</v>
      </c>
      <c r="E3732" t="s">
        <v>1501</v>
      </c>
      <c r="F3732" t="s">
        <v>1293</v>
      </c>
      <c r="G3732" t="s">
        <v>524</v>
      </c>
      <c r="H3732" t="s">
        <v>1557</v>
      </c>
      <c r="I3732" t="s">
        <v>552</v>
      </c>
      <c r="J3732">
        <v>20200254</v>
      </c>
      <c r="L3732">
        <v>14.5</v>
      </c>
      <c r="M3732">
        <v>18.399999999999999</v>
      </c>
      <c r="N3732">
        <v>22.2</v>
      </c>
      <c r="O3732">
        <v>2.2999999999999998</v>
      </c>
      <c r="P3732">
        <v>1.7</v>
      </c>
      <c r="Q3732">
        <v>3.4</v>
      </c>
      <c r="R3732">
        <v>0</v>
      </c>
      <c r="S3732">
        <v>0</v>
      </c>
      <c r="T3732">
        <v>0</v>
      </c>
      <c r="U3732">
        <v>0</v>
      </c>
      <c r="W3732" s="429">
        <f t="shared" si="79"/>
        <v>0</v>
      </c>
      <c r="X3732" s="429">
        <f t="shared" si="79"/>
        <v>0</v>
      </c>
      <c r="Y3732" s="429">
        <f t="shared" si="79"/>
        <v>0</v>
      </c>
      <c r="Z3732" s="429">
        <f t="shared" si="79"/>
        <v>0</v>
      </c>
      <c r="AA3732" s="429" t="s">
        <v>1295</v>
      </c>
    </row>
    <row r="3733" spans="1:27" x14ac:dyDescent="0.25">
      <c r="A3733" t="s">
        <v>149</v>
      </c>
      <c r="B3733" t="s">
        <v>1246</v>
      </c>
      <c r="C3733" t="s">
        <v>1324</v>
      </c>
      <c r="D3733" t="s">
        <v>1387</v>
      </c>
      <c r="E3733" t="s">
        <v>1501</v>
      </c>
      <c r="F3733" t="s">
        <v>1293</v>
      </c>
      <c r="G3733" t="s">
        <v>524</v>
      </c>
      <c r="H3733" t="s">
        <v>1557</v>
      </c>
      <c r="I3733" t="s">
        <v>552</v>
      </c>
      <c r="J3733">
        <v>20200254</v>
      </c>
      <c r="L3733">
        <v>9.0500000000000007</v>
      </c>
      <c r="M3733">
        <v>10.32</v>
      </c>
      <c r="N3733">
        <v>9.0500000000000007</v>
      </c>
      <c r="O3733">
        <v>0.64</v>
      </c>
      <c r="P3733">
        <v>0.56000000000000005</v>
      </c>
      <c r="Q3733">
        <v>0.56000000000000005</v>
      </c>
      <c r="R3733">
        <v>0</v>
      </c>
      <c r="S3733">
        <v>0</v>
      </c>
      <c r="T3733">
        <v>0</v>
      </c>
      <c r="U3733">
        <v>0</v>
      </c>
      <c r="W3733" s="429">
        <f t="shared" si="79"/>
        <v>0</v>
      </c>
      <c r="X3733" s="429">
        <f t="shared" si="79"/>
        <v>0</v>
      </c>
      <c r="Y3733" s="429">
        <f t="shared" si="79"/>
        <v>0</v>
      </c>
      <c r="Z3733" s="429">
        <f t="shared" si="79"/>
        <v>0</v>
      </c>
      <c r="AA3733" s="429" t="s">
        <v>1295</v>
      </c>
    </row>
    <row r="3734" spans="1:27" x14ac:dyDescent="0.25">
      <c r="A3734" t="s">
        <v>149</v>
      </c>
      <c r="B3734" t="s">
        <v>1246</v>
      </c>
      <c r="C3734" t="s">
        <v>1324</v>
      </c>
      <c r="D3734" t="s">
        <v>1387</v>
      </c>
      <c r="E3734" t="s">
        <v>1501</v>
      </c>
      <c r="F3734" t="s">
        <v>1293</v>
      </c>
      <c r="G3734" t="s">
        <v>524</v>
      </c>
      <c r="H3734" t="s">
        <v>1557</v>
      </c>
      <c r="I3734" t="s">
        <v>552</v>
      </c>
      <c r="J3734">
        <v>20200254</v>
      </c>
      <c r="L3734">
        <v>14.5</v>
      </c>
      <c r="M3734">
        <v>18.399999999999999</v>
      </c>
      <c r="N3734">
        <v>22.1</v>
      </c>
      <c r="O3734">
        <v>2.2999999999999998</v>
      </c>
      <c r="P3734">
        <v>1.7</v>
      </c>
      <c r="Q3734">
        <v>1.7</v>
      </c>
      <c r="R3734">
        <v>0</v>
      </c>
      <c r="S3734">
        <v>0</v>
      </c>
      <c r="T3734">
        <v>0</v>
      </c>
      <c r="U3734">
        <v>0</v>
      </c>
      <c r="W3734" s="429">
        <f t="shared" si="79"/>
        <v>0</v>
      </c>
      <c r="X3734" s="429">
        <f t="shared" si="79"/>
        <v>0</v>
      </c>
      <c r="Y3734" s="429">
        <f t="shared" si="79"/>
        <v>0</v>
      </c>
      <c r="Z3734" s="429">
        <f t="shared" si="79"/>
        <v>0</v>
      </c>
      <c r="AA3734" s="429" t="s">
        <v>1295</v>
      </c>
    </row>
    <row r="3735" spans="1:27" x14ac:dyDescent="0.25">
      <c r="A3735" t="s">
        <v>149</v>
      </c>
      <c r="B3735" t="s">
        <v>186</v>
      </c>
      <c r="C3735" t="s">
        <v>1459</v>
      </c>
      <c r="D3735" t="s">
        <v>1387</v>
      </c>
      <c r="E3735" t="s">
        <v>1501</v>
      </c>
      <c r="F3735" t="s">
        <v>1293</v>
      </c>
      <c r="G3735" t="s">
        <v>524</v>
      </c>
      <c r="H3735" t="s">
        <v>1461</v>
      </c>
      <c r="I3735" t="s">
        <v>534</v>
      </c>
      <c r="J3735">
        <v>31000306</v>
      </c>
      <c r="L3735">
        <v>0</v>
      </c>
      <c r="M3735">
        <v>0</v>
      </c>
      <c r="N3735">
        <v>0</v>
      </c>
      <c r="O3735">
        <v>0</v>
      </c>
      <c r="P3735">
        <v>0</v>
      </c>
      <c r="Q3735">
        <v>0</v>
      </c>
      <c r="R3735">
        <v>3.8414999999999999</v>
      </c>
      <c r="S3735">
        <v>129.38640000000001</v>
      </c>
      <c r="T3735">
        <v>0</v>
      </c>
      <c r="U3735">
        <v>0</v>
      </c>
      <c r="W3735" s="429">
        <f t="shared" si="79"/>
        <v>3.8414999999999999</v>
      </c>
      <c r="X3735" s="429">
        <f t="shared" si="79"/>
        <v>129.38640000000001</v>
      </c>
      <c r="Y3735" s="429">
        <f t="shared" si="79"/>
        <v>0</v>
      </c>
      <c r="Z3735" s="429">
        <f t="shared" si="79"/>
        <v>0</v>
      </c>
      <c r="AA3735" s="429" t="s">
        <v>1295</v>
      </c>
    </row>
    <row r="3736" spans="1:27" x14ac:dyDescent="0.25">
      <c r="A3736" t="s">
        <v>149</v>
      </c>
      <c r="B3736" t="s">
        <v>186</v>
      </c>
      <c r="C3736" t="s">
        <v>1459</v>
      </c>
      <c r="D3736" t="s">
        <v>1387</v>
      </c>
      <c r="E3736" t="s">
        <v>1501</v>
      </c>
      <c r="F3736" t="s">
        <v>1293</v>
      </c>
      <c r="G3736" t="s">
        <v>524</v>
      </c>
      <c r="H3736" t="s">
        <v>1461</v>
      </c>
      <c r="I3736" t="s">
        <v>534</v>
      </c>
      <c r="J3736">
        <v>31000306</v>
      </c>
      <c r="L3736">
        <v>0</v>
      </c>
      <c r="M3736">
        <v>0</v>
      </c>
      <c r="N3736">
        <v>0</v>
      </c>
      <c r="O3736">
        <v>0</v>
      </c>
      <c r="P3736">
        <v>0</v>
      </c>
      <c r="Q3736">
        <v>0</v>
      </c>
      <c r="R3736">
        <v>5.91E-2</v>
      </c>
      <c r="S3736">
        <v>1.089804</v>
      </c>
      <c r="T3736">
        <v>0</v>
      </c>
      <c r="U3736">
        <v>0</v>
      </c>
      <c r="W3736" s="429">
        <f t="shared" si="79"/>
        <v>5.91E-2</v>
      </c>
      <c r="X3736" s="429">
        <f t="shared" si="79"/>
        <v>1.089804</v>
      </c>
      <c r="Y3736" s="429">
        <f t="shared" si="79"/>
        <v>0</v>
      </c>
      <c r="Z3736" s="429">
        <f t="shared" si="79"/>
        <v>0</v>
      </c>
      <c r="AA3736" s="429" t="s">
        <v>1295</v>
      </c>
    </row>
    <row r="3737" spans="1:27" x14ac:dyDescent="0.25">
      <c r="A3737" t="s">
        <v>149</v>
      </c>
      <c r="B3737" t="s">
        <v>186</v>
      </c>
      <c r="C3737" t="s">
        <v>1459</v>
      </c>
      <c r="D3737" t="s">
        <v>1387</v>
      </c>
      <c r="E3737" t="s">
        <v>1501</v>
      </c>
      <c r="F3737" t="s">
        <v>1293</v>
      </c>
      <c r="G3737" t="s">
        <v>524</v>
      </c>
      <c r="H3737" t="s">
        <v>1461</v>
      </c>
      <c r="I3737" t="s">
        <v>534</v>
      </c>
      <c r="J3737">
        <v>31000309</v>
      </c>
      <c r="L3737">
        <v>0</v>
      </c>
      <c r="M3737">
        <v>0</v>
      </c>
      <c r="N3737">
        <v>0</v>
      </c>
      <c r="O3737">
        <v>0</v>
      </c>
      <c r="P3737">
        <v>0</v>
      </c>
      <c r="Q3737">
        <v>0</v>
      </c>
      <c r="R3737">
        <v>8.8650009999999995</v>
      </c>
      <c r="S3737">
        <v>297.15480000000002</v>
      </c>
      <c r="T3737">
        <v>0</v>
      </c>
      <c r="U3737">
        <v>0</v>
      </c>
      <c r="W3737" s="429">
        <f t="shared" si="79"/>
        <v>8.8650009999999995</v>
      </c>
      <c r="X3737" s="429">
        <f t="shared" si="79"/>
        <v>297.15480000000002</v>
      </c>
      <c r="Y3737" s="429">
        <f t="shared" si="79"/>
        <v>0</v>
      </c>
      <c r="Z3737" s="429">
        <f t="shared" si="79"/>
        <v>0</v>
      </c>
      <c r="AA3737" s="429" t="s">
        <v>1295</v>
      </c>
    </row>
    <row r="3738" spans="1:27" x14ac:dyDescent="0.25">
      <c r="A3738" t="s">
        <v>149</v>
      </c>
      <c r="B3738" t="s">
        <v>186</v>
      </c>
      <c r="C3738" t="s">
        <v>1459</v>
      </c>
      <c r="D3738" t="s">
        <v>1387</v>
      </c>
      <c r="E3738" t="s">
        <v>1501</v>
      </c>
      <c r="F3738" t="s">
        <v>1293</v>
      </c>
      <c r="G3738" t="s">
        <v>524</v>
      </c>
      <c r="H3738" t="s">
        <v>1461</v>
      </c>
      <c r="I3738" t="s">
        <v>534</v>
      </c>
      <c r="J3738">
        <v>20200254</v>
      </c>
      <c r="L3738">
        <v>14.699999809265099</v>
      </c>
      <c r="M3738">
        <v>9.8000001907348597</v>
      </c>
      <c r="N3738">
        <v>25.950000762939499</v>
      </c>
      <c r="O3738">
        <v>0</v>
      </c>
      <c r="P3738">
        <v>0.44999998807907099</v>
      </c>
      <c r="Q3738">
        <v>0.44999998807907099</v>
      </c>
      <c r="R3738">
        <v>0</v>
      </c>
      <c r="S3738">
        <v>0</v>
      </c>
      <c r="T3738">
        <v>0</v>
      </c>
      <c r="U3738">
        <v>0</v>
      </c>
      <c r="W3738" s="429">
        <f t="shared" si="79"/>
        <v>0</v>
      </c>
      <c r="X3738" s="429">
        <f t="shared" si="79"/>
        <v>0</v>
      </c>
      <c r="Y3738" s="429">
        <f t="shared" si="79"/>
        <v>0</v>
      </c>
      <c r="Z3738" s="429">
        <f t="shared" si="79"/>
        <v>0</v>
      </c>
      <c r="AA3738" s="429" t="s">
        <v>1295</v>
      </c>
    </row>
    <row r="3739" spans="1:27" x14ac:dyDescent="0.25">
      <c r="A3739" t="s">
        <v>149</v>
      </c>
      <c r="B3739" t="s">
        <v>186</v>
      </c>
      <c r="C3739" t="s">
        <v>1459</v>
      </c>
      <c r="D3739" t="s">
        <v>1387</v>
      </c>
      <c r="E3739" t="s">
        <v>1501</v>
      </c>
      <c r="F3739" t="s">
        <v>1293</v>
      </c>
      <c r="G3739" t="s">
        <v>524</v>
      </c>
      <c r="H3739" t="s">
        <v>1461</v>
      </c>
      <c r="I3739" t="s">
        <v>534</v>
      </c>
      <c r="J3739">
        <v>20200254</v>
      </c>
      <c r="L3739">
        <v>15.1000003814697</v>
      </c>
      <c r="M3739">
        <v>10.1000003814697</v>
      </c>
      <c r="N3739">
        <v>26.600000381469702</v>
      </c>
      <c r="O3739">
        <v>0</v>
      </c>
      <c r="P3739">
        <v>0.5</v>
      </c>
      <c r="Q3739">
        <v>0.5</v>
      </c>
      <c r="R3739">
        <v>0</v>
      </c>
      <c r="S3739">
        <v>0</v>
      </c>
      <c r="T3739">
        <v>0</v>
      </c>
      <c r="U3739">
        <v>0</v>
      </c>
      <c r="W3739" s="429">
        <f t="shared" si="79"/>
        <v>0</v>
      </c>
      <c r="X3739" s="429">
        <f t="shared" si="79"/>
        <v>0</v>
      </c>
      <c r="Y3739" s="429">
        <f t="shared" si="79"/>
        <v>0</v>
      </c>
      <c r="Z3739" s="429">
        <f t="shared" si="79"/>
        <v>0</v>
      </c>
      <c r="AA3739" s="429" t="s">
        <v>1295</v>
      </c>
    </row>
    <row r="3740" spans="1:27" x14ac:dyDescent="0.25">
      <c r="A3740" t="s">
        <v>149</v>
      </c>
      <c r="B3740" t="s">
        <v>186</v>
      </c>
      <c r="C3740" t="s">
        <v>1459</v>
      </c>
      <c r="D3740" t="s">
        <v>1387</v>
      </c>
      <c r="E3740" t="s">
        <v>1501</v>
      </c>
      <c r="F3740" t="s">
        <v>1293</v>
      </c>
      <c r="G3740" t="s">
        <v>524</v>
      </c>
      <c r="H3740" t="s">
        <v>1461</v>
      </c>
      <c r="I3740" t="s">
        <v>534</v>
      </c>
      <c r="J3740">
        <v>20200254</v>
      </c>
      <c r="L3740">
        <v>15.199999809265099</v>
      </c>
      <c r="M3740">
        <v>10.1000003814697</v>
      </c>
      <c r="N3740">
        <v>26.799999237060501</v>
      </c>
      <c r="O3740">
        <v>0</v>
      </c>
      <c r="P3740">
        <v>0.5</v>
      </c>
      <c r="Q3740">
        <v>0.5</v>
      </c>
      <c r="R3740">
        <v>0</v>
      </c>
      <c r="S3740">
        <v>0</v>
      </c>
      <c r="T3740">
        <v>0</v>
      </c>
      <c r="U3740">
        <v>0</v>
      </c>
      <c r="W3740" s="429">
        <f t="shared" si="79"/>
        <v>0</v>
      </c>
      <c r="X3740" s="429">
        <f t="shared" si="79"/>
        <v>0</v>
      </c>
      <c r="Y3740" s="429">
        <f t="shared" si="79"/>
        <v>0</v>
      </c>
      <c r="Z3740" s="429">
        <f t="shared" si="79"/>
        <v>0</v>
      </c>
      <c r="AA3740" s="429" t="s">
        <v>1295</v>
      </c>
    </row>
    <row r="3741" spans="1:27" x14ac:dyDescent="0.25">
      <c r="A3741" t="s">
        <v>149</v>
      </c>
      <c r="B3741" t="s">
        <v>1246</v>
      </c>
      <c r="C3741" t="s">
        <v>1324</v>
      </c>
      <c r="D3741" t="s">
        <v>1387</v>
      </c>
      <c r="E3741" t="s">
        <v>1501</v>
      </c>
      <c r="F3741" t="s">
        <v>1293</v>
      </c>
      <c r="G3741" t="s">
        <v>524</v>
      </c>
      <c r="H3741" t="s">
        <v>1559</v>
      </c>
      <c r="I3741" t="s">
        <v>1327</v>
      </c>
      <c r="J3741">
        <v>40400311</v>
      </c>
      <c r="L3741">
        <v>0</v>
      </c>
      <c r="M3741">
        <v>1.6</v>
      </c>
      <c r="N3741">
        <v>0</v>
      </c>
      <c r="O3741">
        <v>0</v>
      </c>
      <c r="P3741">
        <v>0</v>
      </c>
      <c r="Q3741">
        <v>0</v>
      </c>
      <c r="R3741">
        <v>0</v>
      </c>
      <c r="S3741">
        <v>0</v>
      </c>
      <c r="T3741">
        <v>0</v>
      </c>
      <c r="U3741">
        <v>0</v>
      </c>
      <c r="W3741" s="429">
        <f t="shared" si="79"/>
        <v>0</v>
      </c>
      <c r="X3741" s="429">
        <f t="shared" si="79"/>
        <v>0</v>
      </c>
      <c r="Y3741" s="429">
        <f t="shared" si="79"/>
        <v>0</v>
      </c>
      <c r="Z3741" s="429">
        <f t="shared" si="79"/>
        <v>0</v>
      </c>
      <c r="AA3741" s="429" t="s">
        <v>1295</v>
      </c>
    </row>
    <row r="3742" spans="1:27" x14ac:dyDescent="0.25">
      <c r="A3742" t="s">
        <v>149</v>
      </c>
      <c r="B3742" t="s">
        <v>1246</v>
      </c>
      <c r="C3742" t="s">
        <v>1324</v>
      </c>
      <c r="D3742" t="s">
        <v>1387</v>
      </c>
      <c r="E3742" t="s">
        <v>1501</v>
      </c>
      <c r="F3742" t="s">
        <v>1293</v>
      </c>
      <c r="G3742" t="s">
        <v>524</v>
      </c>
      <c r="H3742" t="s">
        <v>1557</v>
      </c>
      <c r="I3742" t="s">
        <v>552</v>
      </c>
      <c r="J3742">
        <v>31000404</v>
      </c>
      <c r="L3742">
        <v>11.1526803970337</v>
      </c>
      <c r="M3742">
        <v>0.60917997360229503</v>
      </c>
      <c r="N3742">
        <v>9.3719997406005895</v>
      </c>
      <c r="O3742">
        <v>1.45265996456146</v>
      </c>
      <c r="P3742">
        <v>0.84347999095916704</v>
      </c>
      <c r="Q3742">
        <v>0.84347999095916704</v>
      </c>
      <c r="R3742">
        <v>0</v>
      </c>
      <c r="S3742">
        <v>0</v>
      </c>
      <c r="T3742">
        <v>0</v>
      </c>
      <c r="U3742">
        <v>0</v>
      </c>
      <c r="W3742" s="429">
        <f t="shared" si="79"/>
        <v>0</v>
      </c>
      <c r="X3742" s="429">
        <f t="shared" si="79"/>
        <v>0</v>
      </c>
      <c r="Y3742" s="429">
        <f t="shared" si="79"/>
        <v>0</v>
      </c>
      <c r="Z3742" s="429">
        <f t="shared" si="79"/>
        <v>0</v>
      </c>
      <c r="AA3742" s="429" t="s">
        <v>1295</v>
      </c>
    </row>
    <row r="3743" spans="1:27" x14ac:dyDescent="0.25">
      <c r="A3743" t="s">
        <v>149</v>
      </c>
      <c r="B3743" t="s">
        <v>1246</v>
      </c>
      <c r="C3743" t="s">
        <v>1324</v>
      </c>
      <c r="D3743" t="s">
        <v>1387</v>
      </c>
      <c r="E3743" t="s">
        <v>1501</v>
      </c>
      <c r="F3743" t="s">
        <v>1293</v>
      </c>
      <c r="G3743" t="s">
        <v>524</v>
      </c>
      <c r="H3743" t="s">
        <v>1557</v>
      </c>
      <c r="I3743" t="s">
        <v>552</v>
      </c>
      <c r="J3743">
        <v>20200253</v>
      </c>
      <c r="L3743">
        <v>14.1</v>
      </c>
      <c r="M3743">
        <v>2.4</v>
      </c>
      <c r="N3743">
        <v>14.1</v>
      </c>
      <c r="O3743">
        <v>0</v>
      </c>
      <c r="P3743">
        <v>0.3</v>
      </c>
      <c r="Q3743">
        <v>0.253333330154419</v>
      </c>
      <c r="R3743">
        <v>0</v>
      </c>
      <c r="S3743">
        <v>0</v>
      </c>
      <c r="T3743">
        <v>0</v>
      </c>
      <c r="U3743">
        <v>0</v>
      </c>
      <c r="W3743" s="429">
        <f t="shared" si="79"/>
        <v>0</v>
      </c>
      <c r="X3743" s="429">
        <f t="shared" si="79"/>
        <v>0</v>
      </c>
      <c r="Y3743" s="429">
        <f t="shared" si="79"/>
        <v>0</v>
      </c>
      <c r="Z3743" s="429">
        <f t="shared" si="79"/>
        <v>0</v>
      </c>
      <c r="AA3743" s="429" t="s">
        <v>1295</v>
      </c>
    </row>
    <row r="3744" spans="1:27" x14ac:dyDescent="0.25">
      <c r="A3744" t="s">
        <v>149</v>
      </c>
      <c r="B3744" t="s">
        <v>1246</v>
      </c>
      <c r="C3744" t="s">
        <v>1324</v>
      </c>
      <c r="D3744" t="s">
        <v>1387</v>
      </c>
      <c r="E3744" t="s">
        <v>1501</v>
      </c>
      <c r="F3744" t="s">
        <v>1293</v>
      </c>
      <c r="G3744" t="s">
        <v>524</v>
      </c>
      <c r="H3744" t="s">
        <v>1557</v>
      </c>
      <c r="I3744" t="s">
        <v>552</v>
      </c>
      <c r="J3744">
        <v>31000305</v>
      </c>
      <c r="L3744">
        <v>0</v>
      </c>
      <c r="M3744">
        <v>4.3</v>
      </c>
      <c r="N3744">
        <v>0</v>
      </c>
      <c r="O3744">
        <v>0</v>
      </c>
      <c r="P3744">
        <v>0</v>
      </c>
      <c r="Q3744">
        <v>0</v>
      </c>
      <c r="R3744">
        <v>0</v>
      </c>
      <c r="S3744">
        <v>0</v>
      </c>
      <c r="T3744">
        <v>0</v>
      </c>
      <c r="U3744">
        <v>0</v>
      </c>
      <c r="W3744" s="429">
        <f t="shared" si="79"/>
        <v>0</v>
      </c>
      <c r="X3744" s="429">
        <f t="shared" si="79"/>
        <v>0</v>
      </c>
      <c r="Y3744" s="429">
        <f t="shared" si="79"/>
        <v>0</v>
      </c>
      <c r="Z3744" s="429">
        <f t="shared" si="79"/>
        <v>0</v>
      </c>
      <c r="AA3744" s="429" t="s">
        <v>1295</v>
      </c>
    </row>
    <row r="3745" spans="1:27" x14ac:dyDescent="0.25">
      <c r="A3745" t="s">
        <v>149</v>
      </c>
      <c r="B3745" t="s">
        <v>1246</v>
      </c>
      <c r="C3745" t="s">
        <v>1324</v>
      </c>
      <c r="D3745" t="s">
        <v>1387</v>
      </c>
      <c r="E3745" t="s">
        <v>1501</v>
      </c>
      <c r="F3745" t="s">
        <v>1293</v>
      </c>
      <c r="G3745" t="s">
        <v>524</v>
      </c>
      <c r="H3745" t="s">
        <v>1557</v>
      </c>
      <c r="I3745" t="s">
        <v>552</v>
      </c>
      <c r="J3745">
        <v>31000309</v>
      </c>
      <c r="L3745">
        <v>0</v>
      </c>
      <c r="M3745">
        <v>0</v>
      </c>
      <c r="N3745">
        <v>0</v>
      </c>
      <c r="O3745">
        <v>0</v>
      </c>
      <c r="P3745">
        <v>0</v>
      </c>
      <c r="Q3745">
        <v>0</v>
      </c>
      <c r="R3745">
        <v>0</v>
      </c>
      <c r="S3745">
        <v>0</v>
      </c>
      <c r="T3745">
        <v>0</v>
      </c>
      <c r="U3745">
        <v>0</v>
      </c>
      <c r="W3745" s="429">
        <f t="shared" si="79"/>
        <v>0</v>
      </c>
      <c r="X3745" s="429">
        <f t="shared" si="79"/>
        <v>0</v>
      </c>
      <c r="Y3745" s="429">
        <f t="shared" si="79"/>
        <v>0</v>
      </c>
      <c r="Z3745" s="429">
        <f t="shared" si="79"/>
        <v>0</v>
      </c>
      <c r="AA3745" s="429" t="s">
        <v>1295</v>
      </c>
    </row>
    <row r="3746" spans="1:27" x14ac:dyDescent="0.25">
      <c r="A3746" t="s">
        <v>149</v>
      </c>
      <c r="B3746" t="s">
        <v>1246</v>
      </c>
      <c r="C3746" t="s">
        <v>1324</v>
      </c>
      <c r="D3746" t="s">
        <v>1387</v>
      </c>
      <c r="E3746" t="s">
        <v>1501</v>
      </c>
      <c r="F3746" t="s">
        <v>1293</v>
      </c>
      <c r="G3746" t="s">
        <v>524</v>
      </c>
      <c r="H3746" t="s">
        <v>1557</v>
      </c>
      <c r="I3746" t="s">
        <v>552</v>
      </c>
      <c r="J3746">
        <v>20200254</v>
      </c>
      <c r="L3746">
        <v>35.5198783874512</v>
      </c>
      <c r="M3746">
        <v>8.2707901000976598</v>
      </c>
      <c r="N3746">
        <v>35.1450004577637</v>
      </c>
      <c r="O3746">
        <v>0</v>
      </c>
      <c r="P3746">
        <v>0</v>
      </c>
      <c r="Q3746">
        <v>0</v>
      </c>
      <c r="R3746">
        <v>4690.6859999999997</v>
      </c>
      <c r="S3746">
        <v>9.3719999999999998E-2</v>
      </c>
      <c r="T3746">
        <v>0</v>
      </c>
      <c r="U3746">
        <v>0</v>
      </c>
      <c r="W3746" s="429">
        <f t="shared" si="79"/>
        <v>4690.6859999999997</v>
      </c>
      <c r="X3746" s="429">
        <f t="shared" si="79"/>
        <v>9.3719999999999998E-2</v>
      </c>
      <c r="Y3746" s="429">
        <f t="shared" si="79"/>
        <v>0</v>
      </c>
      <c r="Z3746" s="429">
        <f t="shared" si="79"/>
        <v>0</v>
      </c>
      <c r="AA3746" s="429" t="s">
        <v>1295</v>
      </c>
    </row>
    <row r="3747" spans="1:27" x14ac:dyDescent="0.25">
      <c r="A3747" t="s">
        <v>149</v>
      </c>
      <c r="B3747" t="s">
        <v>1246</v>
      </c>
      <c r="C3747" t="s">
        <v>1324</v>
      </c>
      <c r="D3747" t="s">
        <v>1387</v>
      </c>
      <c r="E3747" t="s">
        <v>1501</v>
      </c>
      <c r="F3747" t="s">
        <v>1293</v>
      </c>
      <c r="G3747" t="s">
        <v>524</v>
      </c>
      <c r="H3747" t="s">
        <v>1557</v>
      </c>
      <c r="I3747" t="s">
        <v>552</v>
      </c>
      <c r="J3747">
        <v>40400250</v>
      </c>
      <c r="L3747">
        <v>0</v>
      </c>
      <c r="M3747">
        <v>3.0458998680114702</v>
      </c>
      <c r="N3747">
        <v>0</v>
      </c>
      <c r="O3747">
        <v>0</v>
      </c>
      <c r="P3747">
        <v>0</v>
      </c>
      <c r="Q3747">
        <v>0</v>
      </c>
      <c r="R3747">
        <v>0</v>
      </c>
      <c r="S3747">
        <v>0</v>
      </c>
      <c r="T3747">
        <v>0</v>
      </c>
      <c r="U3747">
        <v>0</v>
      </c>
      <c r="W3747" s="429">
        <f t="shared" si="79"/>
        <v>0</v>
      </c>
      <c r="X3747" s="429">
        <f t="shared" si="79"/>
        <v>0</v>
      </c>
      <c r="Y3747" s="429">
        <f t="shared" si="79"/>
        <v>0</v>
      </c>
      <c r="Z3747" s="429">
        <f t="shared" si="79"/>
        <v>0</v>
      </c>
      <c r="AA3747" s="429" t="s">
        <v>1295</v>
      </c>
    </row>
    <row r="3748" spans="1:27" x14ac:dyDescent="0.25">
      <c r="A3748" t="s">
        <v>149</v>
      </c>
      <c r="B3748" t="s">
        <v>1246</v>
      </c>
      <c r="C3748" t="s">
        <v>1324</v>
      </c>
      <c r="D3748" t="s">
        <v>1387</v>
      </c>
      <c r="E3748" t="s">
        <v>1501</v>
      </c>
      <c r="F3748" t="s">
        <v>1293</v>
      </c>
      <c r="G3748" t="s">
        <v>524</v>
      </c>
      <c r="H3748" t="s">
        <v>1558</v>
      </c>
      <c r="I3748" t="s">
        <v>563</v>
      </c>
      <c r="J3748">
        <v>31000404</v>
      </c>
      <c r="L3748">
        <v>11.0120992660522</v>
      </c>
      <c r="M3748">
        <v>0.70289999246597301</v>
      </c>
      <c r="N3748">
        <v>9.3719997406005895</v>
      </c>
      <c r="O3748">
        <v>1.6400998830795299</v>
      </c>
      <c r="P3748">
        <v>0.93720000982284501</v>
      </c>
      <c r="Q3748">
        <v>0.93720000982284501</v>
      </c>
      <c r="R3748">
        <v>0</v>
      </c>
      <c r="S3748">
        <v>0</v>
      </c>
      <c r="T3748">
        <v>0</v>
      </c>
      <c r="U3748">
        <v>0</v>
      </c>
      <c r="W3748" s="429">
        <f t="shared" si="79"/>
        <v>0</v>
      </c>
      <c r="X3748" s="429">
        <f t="shared" si="79"/>
        <v>0</v>
      </c>
      <c r="Y3748" s="429">
        <f t="shared" si="79"/>
        <v>0</v>
      </c>
      <c r="Z3748" s="429">
        <f t="shared" si="79"/>
        <v>0</v>
      </c>
      <c r="AA3748" s="429" t="s">
        <v>1295</v>
      </c>
    </row>
    <row r="3749" spans="1:27" x14ac:dyDescent="0.25">
      <c r="A3749" t="s">
        <v>149</v>
      </c>
      <c r="B3749" t="s">
        <v>1246</v>
      </c>
      <c r="C3749" t="s">
        <v>1324</v>
      </c>
      <c r="D3749" t="s">
        <v>1387</v>
      </c>
      <c r="E3749" t="s">
        <v>1501</v>
      </c>
      <c r="F3749" t="s">
        <v>1293</v>
      </c>
      <c r="G3749" t="s">
        <v>524</v>
      </c>
      <c r="H3749" t="s">
        <v>1558</v>
      </c>
      <c r="I3749" t="s">
        <v>563</v>
      </c>
      <c r="J3749">
        <v>31000404</v>
      </c>
      <c r="L3749">
        <v>3.2</v>
      </c>
      <c r="M3749">
        <v>0.2</v>
      </c>
      <c r="N3749">
        <v>2.7</v>
      </c>
      <c r="O3749">
        <v>0</v>
      </c>
      <c r="P3749">
        <v>0.2</v>
      </c>
      <c r="Q3749">
        <v>0.243333339691162</v>
      </c>
      <c r="R3749">
        <v>0</v>
      </c>
      <c r="S3749">
        <v>0</v>
      </c>
      <c r="T3749">
        <v>0</v>
      </c>
      <c r="U3749">
        <v>0</v>
      </c>
      <c r="W3749" s="429">
        <f t="shared" si="79"/>
        <v>0</v>
      </c>
      <c r="X3749" s="429">
        <f t="shared" si="79"/>
        <v>0</v>
      </c>
      <c r="Y3749" s="429">
        <f t="shared" si="79"/>
        <v>0</v>
      </c>
      <c r="Z3749" s="429">
        <f t="shared" si="79"/>
        <v>0</v>
      </c>
      <c r="AA3749" s="429" t="s">
        <v>1295</v>
      </c>
    </row>
    <row r="3750" spans="1:27" x14ac:dyDescent="0.25">
      <c r="A3750" t="s">
        <v>149</v>
      </c>
      <c r="B3750" t="s">
        <v>1246</v>
      </c>
      <c r="C3750" t="s">
        <v>1324</v>
      </c>
      <c r="D3750" t="s">
        <v>1387</v>
      </c>
      <c r="E3750" t="s">
        <v>1501</v>
      </c>
      <c r="F3750" t="s">
        <v>1293</v>
      </c>
      <c r="G3750" t="s">
        <v>524</v>
      </c>
      <c r="H3750" t="s">
        <v>1558</v>
      </c>
      <c r="I3750" t="s">
        <v>563</v>
      </c>
      <c r="J3750">
        <v>20200252</v>
      </c>
      <c r="L3750">
        <v>158.52502441406301</v>
      </c>
      <c r="M3750">
        <v>3.7745728492736799</v>
      </c>
      <c r="N3750">
        <v>16.38694190979</v>
      </c>
      <c r="O3750">
        <v>3.5144999623298603E-2</v>
      </c>
      <c r="P3750">
        <v>3.0130980014800999</v>
      </c>
      <c r="Q3750">
        <v>3.0130980014800999</v>
      </c>
      <c r="R3750">
        <v>0</v>
      </c>
      <c r="S3750">
        <v>0</v>
      </c>
      <c r="T3750">
        <v>0</v>
      </c>
      <c r="U3750">
        <v>0</v>
      </c>
      <c r="W3750" s="429">
        <f t="shared" si="79"/>
        <v>0</v>
      </c>
      <c r="X3750" s="429">
        <f t="shared" si="79"/>
        <v>0</v>
      </c>
      <c r="Y3750" s="429">
        <f t="shared" si="79"/>
        <v>0</v>
      </c>
      <c r="Z3750" s="429">
        <f t="shared" si="79"/>
        <v>0</v>
      </c>
      <c r="AA3750" s="429" t="s">
        <v>1295</v>
      </c>
    </row>
    <row r="3751" spans="1:27" x14ac:dyDescent="0.25">
      <c r="A3751" t="s">
        <v>149</v>
      </c>
      <c r="B3751" t="s">
        <v>1246</v>
      </c>
      <c r="C3751" t="s">
        <v>1324</v>
      </c>
      <c r="D3751" t="s">
        <v>1387</v>
      </c>
      <c r="E3751" t="s">
        <v>1501</v>
      </c>
      <c r="F3751" t="s">
        <v>1293</v>
      </c>
      <c r="G3751" t="s">
        <v>524</v>
      </c>
      <c r="H3751" t="s">
        <v>1558</v>
      </c>
      <c r="I3751" t="s">
        <v>563</v>
      </c>
      <c r="J3751">
        <v>20200252</v>
      </c>
      <c r="L3751">
        <v>32.865000000000002</v>
      </c>
      <c r="M3751">
        <v>0.84</v>
      </c>
      <c r="N3751">
        <v>11.234999999999999</v>
      </c>
      <c r="O3751">
        <v>0</v>
      </c>
      <c r="P3751">
        <v>0.42</v>
      </c>
      <c r="Q3751">
        <v>0.41615000367164601</v>
      </c>
      <c r="R3751">
        <v>0</v>
      </c>
      <c r="S3751">
        <v>0</v>
      </c>
      <c r="T3751">
        <v>0</v>
      </c>
      <c r="U3751">
        <v>0</v>
      </c>
      <c r="W3751" s="429">
        <f t="shared" si="79"/>
        <v>0</v>
      </c>
      <c r="X3751" s="429">
        <f t="shared" si="79"/>
        <v>0</v>
      </c>
      <c r="Y3751" s="429">
        <f t="shared" si="79"/>
        <v>0</v>
      </c>
      <c r="Z3751" s="429">
        <f t="shared" si="79"/>
        <v>0</v>
      </c>
      <c r="AA3751" s="429" t="s">
        <v>1295</v>
      </c>
    </row>
    <row r="3752" spans="1:27" x14ac:dyDescent="0.25">
      <c r="A3752" t="s">
        <v>149</v>
      </c>
      <c r="B3752" t="s">
        <v>1246</v>
      </c>
      <c r="C3752" t="s">
        <v>1324</v>
      </c>
      <c r="D3752" t="s">
        <v>1387</v>
      </c>
      <c r="E3752" t="s">
        <v>1501</v>
      </c>
      <c r="F3752" t="s">
        <v>1293</v>
      </c>
      <c r="G3752" t="s">
        <v>524</v>
      </c>
      <c r="H3752" t="s">
        <v>1558</v>
      </c>
      <c r="I3752" t="s">
        <v>563</v>
      </c>
      <c r="J3752">
        <v>31000216</v>
      </c>
      <c r="L3752">
        <v>22.539659500122099</v>
      </c>
      <c r="M3752">
        <v>4.6391401290893599</v>
      </c>
      <c r="N3752">
        <v>122.656044006348</v>
      </c>
      <c r="O3752">
        <v>521.78607177734398</v>
      </c>
      <c r="P3752">
        <v>0</v>
      </c>
      <c r="Q3752">
        <v>0</v>
      </c>
      <c r="R3752">
        <v>0</v>
      </c>
      <c r="S3752">
        <v>0</v>
      </c>
      <c r="T3752">
        <v>0</v>
      </c>
      <c r="U3752">
        <v>0</v>
      </c>
      <c r="W3752" s="429">
        <f t="shared" si="79"/>
        <v>0</v>
      </c>
      <c r="X3752" s="429">
        <f t="shared" si="79"/>
        <v>0</v>
      </c>
      <c r="Y3752" s="429">
        <f t="shared" si="79"/>
        <v>0</v>
      </c>
      <c r="Z3752" s="429">
        <f t="shared" si="79"/>
        <v>0</v>
      </c>
      <c r="AA3752" s="429" t="s">
        <v>1295</v>
      </c>
    </row>
    <row r="3753" spans="1:27" x14ac:dyDescent="0.25">
      <c r="A3753" t="s">
        <v>149</v>
      </c>
      <c r="B3753" t="s">
        <v>1246</v>
      </c>
      <c r="C3753" t="s">
        <v>1324</v>
      </c>
      <c r="D3753" t="s">
        <v>1387</v>
      </c>
      <c r="E3753" t="s">
        <v>1501</v>
      </c>
      <c r="F3753" t="s">
        <v>1293</v>
      </c>
      <c r="G3753" t="s">
        <v>524</v>
      </c>
      <c r="H3753" t="s">
        <v>1558</v>
      </c>
      <c r="I3753" t="s">
        <v>563</v>
      </c>
      <c r="J3753">
        <v>20200202</v>
      </c>
      <c r="L3753">
        <v>48.500099182128899</v>
      </c>
      <c r="M3753">
        <v>16.166700363159201</v>
      </c>
      <c r="N3753">
        <v>48.500099182128899</v>
      </c>
      <c r="O3753">
        <v>2.3429999127983998E-2</v>
      </c>
      <c r="P3753">
        <v>1.1012099981307999</v>
      </c>
      <c r="Q3753">
        <v>1.1012099981307999</v>
      </c>
      <c r="R3753">
        <v>5907.64</v>
      </c>
      <c r="S3753">
        <v>0.11246399999999999</v>
      </c>
      <c r="T3753">
        <v>1.1715E-2</v>
      </c>
      <c r="U3753">
        <v>0</v>
      </c>
      <c r="W3753" s="429">
        <f t="shared" si="79"/>
        <v>5907.64</v>
      </c>
      <c r="X3753" s="429">
        <f t="shared" si="79"/>
        <v>0.11246399999999999</v>
      </c>
      <c r="Y3753" s="429">
        <f t="shared" si="79"/>
        <v>1.1715E-2</v>
      </c>
      <c r="Z3753" s="429">
        <f t="shared" si="79"/>
        <v>0</v>
      </c>
      <c r="AA3753" s="429" t="s">
        <v>1295</v>
      </c>
    </row>
    <row r="3754" spans="1:27" x14ac:dyDescent="0.25">
      <c r="A3754" t="s">
        <v>149</v>
      </c>
      <c r="B3754" t="s">
        <v>1246</v>
      </c>
      <c r="C3754" t="s">
        <v>1324</v>
      </c>
      <c r="D3754" t="s">
        <v>1387</v>
      </c>
      <c r="E3754" t="s">
        <v>1501</v>
      </c>
      <c r="F3754" t="s">
        <v>1293</v>
      </c>
      <c r="G3754" t="s">
        <v>524</v>
      </c>
      <c r="H3754" t="s">
        <v>1558</v>
      </c>
      <c r="I3754" t="s">
        <v>563</v>
      </c>
      <c r="J3754">
        <v>20200254</v>
      </c>
      <c r="L3754">
        <v>7.6077208518981898</v>
      </c>
      <c r="M3754">
        <v>9.1658153533935494</v>
      </c>
      <c r="N3754">
        <v>2.52106785774231</v>
      </c>
      <c r="O3754">
        <v>0.85753798484802202</v>
      </c>
      <c r="P3754">
        <v>0.48031497001647899</v>
      </c>
      <c r="Q3754">
        <v>0.48031497001647899</v>
      </c>
      <c r="R3754">
        <v>6299.9009999999998</v>
      </c>
      <c r="S3754">
        <v>0.119493</v>
      </c>
      <c r="T3754">
        <v>1.1715E-2</v>
      </c>
      <c r="U3754">
        <v>0</v>
      </c>
      <c r="W3754" s="429">
        <f t="shared" si="79"/>
        <v>6299.9009999999998</v>
      </c>
      <c r="X3754" s="429">
        <f t="shared" si="79"/>
        <v>0.119493</v>
      </c>
      <c r="Y3754" s="429">
        <f t="shared" si="79"/>
        <v>1.1715E-2</v>
      </c>
      <c r="Z3754" s="429">
        <f t="shared" si="79"/>
        <v>0</v>
      </c>
      <c r="AA3754" s="429" t="s">
        <v>1295</v>
      </c>
    </row>
    <row r="3755" spans="1:27" x14ac:dyDescent="0.25">
      <c r="A3755" t="s">
        <v>149</v>
      </c>
      <c r="B3755" t="s">
        <v>186</v>
      </c>
      <c r="C3755" t="s">
        <v>1459</v>
      </c>
      <c r="D3755" t="s">
        <v>1387</v>
      </c>
      <c r="E3755" t="s">
        <v>1501</v>
      </c>
      <c r="F3755" t="s">
        <v>1293</v>
      </c>
      <c r="G3755" t="s">
        <v>524</v>
      </c>
      <c r="H3755" t="s">
        <v>1461</v>
      </c>
      <c r="I3755" t="s">
        <v>534</v>
      </c>
      <c r="J3755">
        <v>31000309</v>
      </c>
      <c r="L3755">
        <v>0</v>
      </c>
      <c r="M3755">
        <v>0</v>
      </c>
      <c r="N3755">
        <v>0</v>
      </c>
      <c r="O3755">
        <v>0</v>
      </c>
      <c r="P3755">
        <v>0</v>
      </c>
      <c r="Q3755">
        <v>0</v>
      </c>
      <c r="R3755">
        <v>17.20401</v>
      </c>
      <c r="S3755">
        <v>0.74465999999999999</v>
      </c>
      <c r="T3755">
        <v>0</v>
      </c>
      <c r="U3755">
        <v>0</v>
      </c>
      <c r="W3755" s="429">
        <f t="shared" si="79"/>
        <v>17.20401</v>
      </c>
      <c r="X3755" s="429">
        <f t="shared" si="79"/>
        <v>0.74465999999999999</v>
      </c>
      <c r="Y3755" s="429">
        <f t="shared" si="79"/>
        <v>0</v>
      </c>
      <c r="Z3755" s="429">
        <f t="shared" si="79"/>
        <v>0</v>
      </c>
      <c r="AA3755" s="429" t="s">
        <v>1295</v>
      </c>
    </row>
    <row r="3756" spans="1:27" x14ac:dyDescent="0.25">
      <c r="A3756" t="s">
        <v>149</v>
      </c>
      <c r="B3756" t="s">
        <v>186</v>
      </c>
      <c r="C3756" t="s">
        <v>1459</v>
      </c>
      <c r="D3756" t="s">
        <v>1387</v>
      </c>
      <c r="E3756" t="s">
        <v>1501</v>
      </c>
      <c r="F3756" t="s">
        <v>1293</v>
      </c>
      <c r="G3756" t="s">
        <v>524</v>
      </c>
      <c r="H3756" t="s">
        <v>1461</v>
      </c>
      <c r="I3756" t="s">
        <v>534</v>
      </c>
      <c r="J3756">
        <v>20200202</v>
      </c>
      <c r="L3756">
        <v>6.7374000549316397</v>
      </c>
      <c r="M3756">
        <v>1.47750008106232</v>
      </c>
      <c r="N3756">
        <v>1.4184000492095901</v>
      </c>
      <c r="O3756">
        <v>0</v>
      </c>
      <c r="P3756">
        <v>0.29550001025199901</v>
      </c>
      <c r="Q3756">
        <v>0.29550001025199901</v>
      </c>
      <c r="R3756">
        <v>0</v>
      </c>
      <c r="S3756">
        <v>0</v>
      </c>
      <c r="T3756">
        <v>0</v>
      </c>
      <c r="U3756">
        <v>0</v>
      </c>
      <c r="W3756" s="429">
        <f t="shared" si="79"/>
        <v>0</v>
      </c>
      <c r="X3756" s="429">
        <f t="shared" si="79"/>
        <v>0</v>
      </c>
      <c r="Y3756" s="429">
        <f t="shared" si="79"/>
        <v>0</v>
      </c>
      <c r="Z3756" s="429">
        <f t="shared" si="79"/>
        <v>0</v>
      </c>
      <c r="AA3756" s="429" t="s">
        <v>1295</v>
      </c>
    </row>
    <row r="3757" spans="1:27" x14ac:dyDescent="0.25">
      <c r="A3757" t="s">
        <v>149</v>
      </c>
      <c r="B3757" t="s">
        <v>186</v>
      </c>
      <c r="C3757" t="s">
        <v>1459</v>
      </c>
      <c r="D3757" t="s">
        <v>1387</v>
      </c>
      <c r="E3757" t="s">
        <v>1501</v>
      </c>
      <c r="F3757" t="s">
        <v>1293</v>
      </c>
      <c r="G3757" t="s">
        <v>524</v>
      </c>
      <c r="H3757" t="s">
        <v>1461</v>
      </c>
      <c r="I3757" t="s">
        <v>534</v>
      </c>
      <c r="J3757">
        <v>31000301</v>
      </c>
      <c r="L3757">
        <v>0</v>
      </c>
      <c r="M3757">
        <v>0.1182000041008</v>
      </c>
      <c r="N3757">
        <v>0</v>
      </c>
      <c r="O3757">
        <v>0</v>
      </c>
      <c r="P3757">
        <v>0</v>
      </c>
      <c r="Q3757">
        <v>0</v>
      </c>
      <c r="R3757">
        <v>12.115500000000001</v>
      </c>
      <c r="S3757">
        <v>0.4728</v>
      </c>
      <c r="T3757">
        <v>0</v>
      </c>
      <c r="U3757">
        <v>0</v>
      </c>
      <c r="W3757" s="429">
        <f t="shared" si="79"/>
        <v>12.115500000000001</v>
      </c>
      <c r="X3757" s="429">
        <f t="shared" si="79"/>
        <v>0.4728</v>
      </c>
      <c r="Y3757" s="429">
        <f t="shared" si="79"/>
        <v>0</v>
      </c>
      <c r="Z3757" s="429">
        <f t="shared" si="79"/>
        <v>0</v>
      </c>
      <c r="AA3757" s="429" t="s">
        <v>1295</v>
      </c>
    </row>
    <row r="3758" spans="1:27" x14ac:dyDescent="0.25">
      <c r="A3758" t="s">
        <v>149</v>
      </c>
      <c r="B3758" t="s">
        <v>186</v>
      </c>
      <c r="C3758" t="s">
        <v>1459</v>
      </c>
      <c r="D3758" t="s">
        <v>1387</v>
      </c>
      <c r="E3758" t="s">
        <v>1501</v>
      </c>
      <c r="F3758" t="s">
        <v>1293</v>
      </c>
      <c r="G3758" t="s">
        <v>524</v>
      </c>
      <c r="H3758" t="s">
        <v>1461</v>
      </c>
      <c r="I3758" t="s">
        <v>534</v>
      </c>
      <c r="J3758">
        <v>31000227</v>
      </c>
      <c r="L3758">
        <v>0</v>
      </c>
      <c r="M3758">
        <v>0</v>
      </c>
      <c r="N3758">
        <v>0</v>
      </c>
      <c r="O3758">
        <v>0</v>
      </c>
      <c r="P3758">
        <v>0</v>
      </c>
      <c r="Q3758">
        <v>0</v>
      </c>
      <c r="R3758">
        <v>54.844799999999999</v>
      </c>
      <c r="S3758">
        <v>0.29549999999999998</v>
      </c>
      <c r="T3758">
        <v>0</v>
      </c>
      <c r="U3758">
        <v>0</v>
      </c>
      <c r="W3758" s="429">
        <f t="shared" si="79"/>
        <v>54.844799999999999</v>
      </c>
      <c r="X3758" s="429">
        <f t="shared" si="79"/>
        <v>0.29549999999999998</v>
      </c>
      <c r="Y3758" s="429">
        <f t="shared" si="79"/>
        <v>0</v>
      </c>
      <c r="Z3758" s="429">
        <f t="shared" si="79"/>
        <v>0</v>
      </c>
      <c r="AA3758" s="429" t="s">
        <v>1295</v>
      </c>
    </row>
    <row r="3759" spans="1:27" x14ac:dyDescent="0.25">
      <c r="A3759" t="s">
        <v>149</v>
      </c>
      <c r="B3759" t="s">
        <v>186</v>
      </c>
      <c r="C3759" t="s">
        <v>1459</v>
      </c>
      <c r="D3759" t="s">
        <v>1387</v>
      </c>
      <c r="E3759" t="s">
        <v>1501</v>
      </c>
      <c r="F3759" t="s">
        <v>1293</v>
      </c>
      <c r="G3759" t="s">
        <v>524</v>
      </c>
      <c r="H3759" t="s">
        <v>1461</v>
      </c>
      <c r="I3759" t="s">
        <v>534</v>
      </c>
      <c r="J3759">
        <v>20200254</v>
      </c>
      <c r="L3759">
        <v>7.2102003097534197</v>
      </c>
      <c r="M3759">
        <v>4.8461999893188503</v>
      </c>
      <c r="N3759">
        <v>12.7656002044678</v>
      </c>
      <c r="O3759">
        <v>0</v>
      </c>
      <c r="P3759">
        <v>0.23640000820159901</v>
      </c>
      <c r="Q3759">
        <v>0.23640000820159901</v>
      </c>
      <c r="R3759">
        <v>2376.2930000000001</v>
      </c>
      <c r="S3759">
        <v>5.91E-2</v>
      </c>
      <c r="T3759">
        <v>0</v>
      </c>
      <c r="U3759">
        <v>0</v>
      </c>
      <c r="W3759" s="429">
        <f t="shared" si="79"/>
        <v>2376.2930000000001</v>
      </c>
      <c r="X3759" s="429">
        <f t="shared" si="79"/>
        <v>5.91E-2</v>
      </c>
      <c r="Y3759" s="429">
        <f t="shared" si="79"/>
        <v>0</v>
      </c>
      <c r="Z3759" s="429">
        <f t="shared" si="79"/>
        <v>0</v>
      </c>
      <c r="AA3759" s="429" t="s">
        <v>1295</v>
      </c>
    </row>
    <row r="3760" spans="1:27" x14ac:dyDescent="0.25">
      <c r="A3760" t="s">
        <v>149</v>
      </c>
      <c r="B3760" t="s">
        <v>186</v>
      </c>
      <c r="C3760" t="s">
        <v>1459</v>
      </c>
      <c r="D3760" t="s">
        <v>1387</v>
      </c>
      <c r="E3760" t="s">
        <v>1501</v>
      </c>
      <c r="F3760" t="s">
        <v>1293</v>
      </c>
      <c r="G3760" t="s">
        <v>524</v>
      </c>
      <c r="H3760" t="s">
        <v>1462</v>
      </c>
      <c r="I3760" t="s">
        <v>1463</v>
      </c>
      <c r="J3760">
        <v>20200202</v>
      </c>
      <c r="L3760">
        <v>0</v>
      </c>
      <c r="M3760">
        <v>0</v>
      </c>
      <c r="N3760">
        <v>0.10000000149011599</v>
      </c>
      <c r="O3760">
        <v>0</v>
      </c>
      <c r="P3760">
        <v>0</v>
      </c>
      <c r="Q3760">
        <v>0</v>
      </c>
      <c r="R3760">
        <v>0</v>
      </c>
      <c r="S3760">
        <v>0</v>
      </c>
      <c r="T3760">
        <v>0</v>
      </c>
      <c r="U3760">
        <v>0</v>
      </c>
      <c r="W3760" s="429">
        <f t="shared" si="79"/>
        <v>0</v>
      </c>
      <c r="X3760" s="429">
        <f t="shared" si="79"/>
        <v>0</v>
      </c>
      <c r="Y3760" s="429">
        <f t="shared" si="79"/>
        <v>0</v>
      </c>
      <c r="Z3760" s="429">
        <f t="shared" si="79"/>
        <v>0</v>
      </c>
      <c r="AA3760" s="429" t="s">
        <v>1295</v>
      </c>
    </row>
    <row r="3761" spans="1:27" x14ac:dyDescent="0.25">
      <c r="A3761" t="s">
        <v>149</v>
      </c>
      <c r="B3761" t="s">
        <v>186</v>
      </c>
      <c r="C3761" t="s">
        <v>1459</v>
      </c>
      <c r="D3761" t="s">
        <v>1387</v>
      </c>
      <c r="E3761" t="s">
        <v>1501</v>
      </c>
      <c r="F3761" t="s">
        <v>1293</v>
      </c>
      <c r="G3761" t="s">
        <v>524</v>
      </c>
      <c r="H3761" t="s">
        <v>1462</v>
      </c>
      <c r="I3761" t="s">
        <v>1463</v>
      </c>
      <c r="J3761">
        <v>20200253</v>
      </c>
      <c r="L3761">
        <v>1.60333335399628</v>
      </c>
      <c r="M3761">
        <v>0.40333330631256098</v>
      </c>
      <c r="N3761">
        <v>2.4300000667571999</v>
      </c>
      <c r="O3761">
        <v>4.33333329856396E-2</v>
      </c>
      <c r="P3761">
        <v>5.3333330899476998E-2</v>
      </c>
      <c r="Q3761">
        <v>5.3333330899476998E-2</v>
      </c>
      <c r="R3761">
        <v>0</v>
      </c>
      <c r="S3761">
        <v>0</v>
      </c>
      <c r="T3761">
        <v>0</v>
      </c>
      <c r="U3761">
        <v>0</v>
      </c>
      <c r="W3761" s="429">
        <f t="shared" si="79"/>
        <v>0</v>
      </c>
      <c r="X3761" s="429">
        <f t="shared" si="79"/>
        <v>0</v>
      </c>
      <c r="Y3761" s="429">
        <f t="shared" si="79"/>
        <v>0</v>
      </c>
      <c r="Z3761" s="429">
        <f t="shared" si="79"/>
        <v>0</v>
      </c>
      <c r="AA3761" s="429" t="s">
        <v>1295</v>
      </c>
    </row>
    <row r="3762" spans="1:27" x14ac:dyDescent="0.25">
      <c r="A3762" t="s">
        <v>149</v>
      </c>
      <c r="B3762" t="s">
        <v>186</v>
      </c>
      <c r="C3762" t="s">
        <v>1459</v>
      </c>
      <c r="D3762" t="s">
        <v>1387</v>
      </c>
      <c r="E3762" t="s">
        <v>1501</v>
      </c>
      <c r="F3762" t="s">
        <v>1293</v>
      </c>
      <c r="G3762" t="s">
        <v>524</v>
      </c>
      <c r="H3762" t="s">
        <v>1464</v>
      </c>
      <c r="I3762" t="s">
        <v>186</v>
      </c>
      <c r="J3762">
        <v>20200202</v>
      </c>
      <c r="L3762">
        <v>3.2000000476837198</v>
      </c>
      <c r="M3762">
        <v>6</v>
      </c>
      <c r="N3762">
        <v>20.100000381469702</v>
      </c>
      <c r="O3762">
        <v>0.43333330750465399</v>
      </c>
      <c r="P3762">
        <v>0.29999998211860701</v>
      </c>
      <c r="Q3762">
        <v>0.29999998211860701</v>
      </c>
      <c r="R3762">
        <v>0</v>
      </c>
      <c r="S3762">
        <v>0</v>
      </c>
      <c r="T3762">
        <v>0</v>
      </c>
      <c r="U3762">
        <v>0</v>
      </c>
      <c r="W3762" s="429">
        <f t="shared" si="79"/>
        <v>0</v>
      </c>
      <c r="X3762" s="429">
        <f t="shared" si="79"/>
        <v>0</v>
      </c>
      <c r="Y3762" s="429">
        <f t="shared" si="79"/>
        <v>0</v>
      </c>
      <c r="Z3762" s="429">
        <f t="shared" si="79"/>
        <v>0</v>
      </c>
      <c r="AA3762" s="429" t="s">
        <v>1295</v>
      </c>
    </row>
    <row r="3763" spans="1:27" x14ac:dyDescent="0.25">
      <c r="A3763" t="s">
        <v>149</v>
      </c>
      <c r="B3763" t="s">
        <v>186</v>
      </c>
      <c r="C3763" t="s">
        <v>1459</v>
      </c>
      <c r="D3763" t="s">
        <v>1387</v>
      </c>
      <c r="E3763" t="s">
        <v>1501</v>
      </c>
      <c r="F3763" t="s">
        <v>1293</v>
      </c>
      <c r="G3763" t="s">
        <v>524</v>
      </c>
      <c r="H3763" t="s">
        <v>1464</v>
      </c>
      <c r="I3763" t="s">
        <v>186</v>
      </c>
      <c r="J3763">
        <v>31000301</v>
      </c>
      <c r="L3763">
        <v>0</v>
      </c>
      <c r="M3763">
        <v>1.24109995365143</v>
      </c>
      <c r="N3763">
        <v>0</v>
      </c>
      <c r="O3763">
        <v>0</v>
      </c>
      <c r="P3763">
        <v>0</v>
      </c>
      <c r="Q3763">
        <v>0</v>
      </c>
      <c r="R3763">
        <v>4.8461999999999996</v>
      </c>
      <c r="S3763">
        <v>0.2364</v>
      </c>
      <c r="T3763">
        <v>0</v>
      </c>
      <c r="U3763">
        <v>0</v>
      </c>
      <c r="W3763" s="429">
        <f t="shared" si="79"/>
        <v>4.8461999999999996</v>
      </c>
      <c r="X3763" s="429">
        <f t="shared" si="79"/>
        <v>0.2364</v>
      </c>
      <c r="Y3763" s="429">
        <f t="shared" si="79"/>
        <v>0</v>
      </c>
      <c r="Z3763" s="429">
        <f t="shared" si="79"/>
        <v>0</v>
      </c>
      <c r="AA3763" s="429" t="s">
        <v>1295</v>
      </c>
    </row>
    <row r="3764" spans="1:27" x14ac:dyDescent="0.25">
      <c r="A3764" t="s">
        <v>149</v>
      </c>
      <c r="B3764" t="s">
        <v>186</v>
      </c>
      <c r="C3764" t="s">
        <v>1459</v>
      </c>
      <c r="D3764" t="s">
        <v>1387</v>
      </c>
      <c r="E3764" t="s">
        <v>1501</v>
      </c>
      <c r="F3764" t="s">
        <v>1293</v>
      </c>
      <c r="G3764" t="s">
        <v>524</v>
      </c>
      <c r="H3764" t="s">
        <v>1464</v>
      </c>
      <c r="I3764" t="s">
        <v>186</v>
      </c>
      <c r="J3764">
        <v>31000305</v>
      </c>
      <c r="L3764">
        <v>5.0826005935668901</v>
      </c>
      <c r="M3764">
        <v>1.1229000091552701</v>
      </c>
      <c r="N3764">
        <v>4.9643998146057102</v>
      </c>
      <c r="O3764">
        <v>2.6004002094268799</v>
      </c>
      <c r="P3764">
        <v>1.53659999370575</v>
      </c>
      <c r="Q3764">
        <v>1.53659999370575</v>
      </c>
      <c r="R3764">
        <v>0</v>
      </c>
      <c r="S3764">
        <v>0</v>
      </c>
      <c r="T3764">
        <v>0</v>
      </c>
      <c r="U3764">
        <v>0</v>
      </c>
      <c r="W3764" s="429">
        <f t="shared" si="79"/>
        <v>0</v>
      </c>
      <c r="X3764" s="429">
        <f t="shared" si="79"/>
        <v>0</v>
      </c>
      <c r="Y3764" s="429">
        <f t="shared" si="79"/>
        <v>0</v>
      </c>
      <c r="Z3764" s="429">
        <f t="shared" si="79"/>
        <v>0</v>
      </c>
      <c r="AA3764" s="429" t="s">
        <v>1295</v>
      </c>
    </row>
    <row r="3765" spans="1:27" x14ac:dyDescent="0.25">
      <c r="A3765" t="s">
        <v>149</v>
      </c>
      <c r="B3765" t="s">
        <v>186</v>
      </c>
      <c r="C3765" t="s">
        <v>1459</v>
      </c>
      <c r="D3765" t="s">
        <v>1387</v>
      </c>
      <c r="E3765" t="s">
        <v>1501</v>
      </c>
      <c r="F3765" t="s">
        <v>1293</v>
      </c>
      <c r="G3765" t="s">
        <v>524</v>
      </c>
      <c r="H3765" t="s">
        <v>1464</v>
      </c>
      <c r="I3765" t="s">
        <v>186</v>
      </c>
      <c r="J3765">
        <v>31000309</v>
      </c>
      <c r="L3765">
        <v>0</v>
      </c>
      <c r="M3765">
        <v>0</v>
      </c>
      <c r="N3765">
        <v>0</v>
      </c>
      <c r="O3765">
        <v>0</v>
      </c>
      <c r="P3765">
        <v>0</v>
      </c>
      <c r="Q3765">
        <v>0</v>
      </c>
      <c r="R3765">
        <v>11.77863</v>
      </c>
      <c r="S3765">
        <v>19.72344</v>
      </c>
      <c r="T3765">
        <v>0</v>
      </c>
      <c r="U3765">
        <v>0</v>
      </c>
      <c r="W3765" s="429">
        <f t="shared" si="79"/>
        <v>11.77863</v>
      </c>
      <c r="X3765" s="429">
        <f t="shared" si="79"/>
        <v>19.72344</v>
      </c>
      <c r="Y3765" s="429">
        <f t="shared" si="79"/>
        <v>0</v>
      </c>
      <c r="Z3765" s="429">
        <f t="shared" si="79"/>
        <v>0</v>
      </c>
      <c r="AA3765" s="429" t="s">
        <v>1295</v>
      </c>
    </row>
    <row r="3766" spans="1:27" x14ac:dyDescent="0.25">
      <c r="A3766" t="s">
        <v>149</v>
      </c>
      <c r="B3766" t="s">
        <v>186</v>
      </c>
      <c r="C3766" t="s">
        <v>1459</v>
      </c>
      <c r="D3766" t="s">
        <v>1387</v>
      </c>
      <c r="E3766" t="s">
        <v>1501</v>
      </c>
      <c r="F3766" t="s">
        <v>1293</v>
      </c>
      <c r="G3766" t="s">
        <v>524</v>
      </c>
      <c r="H3766" t="s">
        <v>1464</v>
      </c>
      <c r="I3766" t="s">
        <v>186</v>
      </c>
      <c r="J3766">
        <v>20200202</v>
      </c>
      <c r="L3766">
        <v>2.6004002094268799</v>
      </c>
      <c r="M3766">
        <v>2.3049001693725599</v>
      </c>
      <c r="N3766">
        <v>6.6192002296447798</v>
      </c>
      <c r="O3766">
        <v>0.29550001025199901</v>
      </c>
      <c r="P3766">
        <v>0.17730000615119901</v>
      </c>
      <c r="Q3766">
        <v>0.17730000615119901</v>
      </c>
      <c r="R3766">
        <v>1993.2539999999999</v>
      </c>
      <c r="S3766">
        <v>3.5459999999999998E-2</v>
      </c>
      <c r="T3766">
        <v>3.5460000000000001E-3</v>
      </c>
      <c r="U3766">
        <v>0</v>
      </c>
      <c r="W3766" s="429">
        <f t="shared" si="79"/>
        <v>1993.2539999999999</v>
      </c>
      <c r="X3766" s="429">
        <f t="shared" si="79"/>
        <v>3.5459999999999998E-2</v>
      </c>
      <c r="Y3766" s="429">
        <f t="shared" si="79"/>
        <v>3.5460000000000001E-3</v>
      </c>
      <c r="Z3766" s="429">
        <f t="shared" si="79"/>
        <v>0</v>
      </c>
      <c r="AA3766" s="429" t="s">
        <v>1295</v>
      </c>
    </row>
    <row r="3767" spans="1:27" x14ac:dyDescent="0.25">
      <c r="A3767" t="s">
        <v>149</v>
      </c>
      <c r="B3767" t="s">
        <v>186</v>
      </c>
      <c r="C3767" t="s">
        <v>1459</v>
      </c>
      <c r="D3767" t="s">
        <v>1387</v>
      </c>
      <c r="E3767" t="s">
        <v>1501</v>
      </c>
      <c r="F3767" t="s">
        <v>1293</v>
      </c>
      <c r="G3767" t="s">
        <v>524</v>
      </c>
      <c r="H3767" t="s">
        <v>1464</v>
      </c>
      <c r="I3767" t="s">
        <v>186</v>
      </c>
      <c r="J3767">
        <v>20200201</v>
      </c>
      <c r="L3767">
        <v>6.7374000549316397</v>
      </c>
      <c r="M3767">
        <v>2.48219990730286</v>
      </c>
      <c r="N3767">
        <v>1.3593000173568699</v>
      </c>
      <c r="O3767">
        <v>5.9100002050399801E-2</v>
      </c>
      <c r="P3767">
        <v>0.47280001640319802</v>
      </c>
      <c r="Q3767">
        <v>0.47280001640319802</v>
      </c>
      <c r="R3767">
        <v>7613.2740000000003</v>
      </c>
      <c r="S3767">
        <v>0.14183999999999999</v>
      </c>
      <c r="T3767">
        <v>1.4184E-2</v>
      </c>
      <c r="U3767">
        <v>0</v>
      </c>
      <c r="W3767" s="429">
        <f t="shared" si="79"/>
        <v>7613.2740000000003</v>
      </c>
      <c r="X3767" s="429">
        <f t="shared" si="79"/>
        <v>0.14183999999999999</v>
      </c>
      <c r="Y3767" s="429">
        <f t="shared" si="79"/>
        <v>1.4184E-2</v>
      </c>
      <c r="Z3767" s="429">
        <f t="shared" si="79"/>
        <v>0</v>
      </c>
      <c r="AA3767" s="429" t="s">
        <v>1295</v>
      </c>
    </row>
    <row r="3768" spans="1:27" x14ac:dyDescent="0.25">
      <c r="A3768" t="s">
        <v>149</v>
      </c>
      <c r="B3768" t="s">
        <v>186</v>
      </c>
      <c r="C3768" t="s">
        <v>1459</v>
      </c>
      <c r="D3768" t="s">
        <v>1387</v>
      </c>
      <c r="E3768" t="s">
        <v>1501</v>
      </c>
      <c r="F3768" t="s">
        <v>1293</v>
      </c>
      <c r="G3768" t="s">
        <v>524</v>
      </c>
      <c r="H3768" t="s">
        <v>1464</v>
      </c>
      <c r="I3768" t="s">
        <v>186</v>
      </c>
      <c r="J3768">
        <v>20200254</v>
      </c>
      <c r="L3768">
        <v>5.6145000457763699</v>
      </c>
      <c r="M3768">
        <v>6.2646002769470197</v>
      </c>
      <c r="N3768">
        <v>17.1981010437012</v>
      </c>
      <c r="O3768">
        <v>0</v>
      </c>
      <c r="P3768">
        <v>0.23640000820159901</v>
      </c>
      <c r="Q3768">
        <v>0.23640000820159901</v>
      </c>
      <c r="R3768">
        <v>0</v>
      </c>
      <c r="S3768">
        <v>0</v>
      </c>
      <c r="T3768">
        <v>0</v>
      </c>
      <c r="U3768">
        <v>0</v>
      </c>
      <c r="W3768" s="429">
        <f t="shared" si="79"/>
        <v>0</v>
      </c>
      <c r="X3768" s="429">
        <f t="shared" si="79"/>
        <v>0</v>
      </c>
      <c r="Y3768" s="429">
        <f t="shared" si="79"/>
        <v>0</v>
      </c>
      <c r="Z3768" s="429">
        <f t="shared" si="79"/>
        <v>0</v>
      </c>
      <c r="AA3768" s="429" t="s">
        <v>1295</v>
      </c>
    </row>
    <row r="3769" spans="1:27" x14ac:dyDescent="0.25">
      <c r="A3769" t="s">
        <v>149</v>
      </c>
      <c r="B3769" t="s">
        <v>186</v>
      </c>
      <c r="C3769" t="s">
        <v>1459</v>
      </c>
      <c r="D3769" t="s">
        <v>1387</v>
      </c>
      <c r="E3769" t="s">
        <v>1501</v>
      </c>
      <c r="F3769" t="s">
        <v>1293</v>
      </c>
      <c r="G3769" t="s">
        <v>524</v>
      </c>
      <c r="H3769" t="s">
        <v>1464</v>
      </c>
      <c r="I3769" t="s">
        <v>186</v>
      </c>
      <c r="J3769">
        <v>20200254</v>
      </c>
      <c r="L3769">
        <v>6.8556003570556596</v>
      </c>
      <c r="M3769">
        <v>7.5648002624511701</v>
      </c>
      <c r="N3769">
        <v>20.921401977539102</v>
      </c>
      <c r="O3769">
        <v>0</v>
      </c>
      <c r="P3769">
        <v>0.29550001025199901</v>
      </c>
      <c r="Q3769">
        <v>0.29550001025199901</v>
      </c>
      <c r="R3769">
        <v>0</v>
      </c>
      <c r="S3769">
        <v>0</v>
      </c>
      <c r="T3769">
        <v>0</v>
      </c>
      <c r="U3769">
        <v>0</v>
      </c>
      <c r="W3769" s="429">
        <f t="shared" si="79"/>
        <v>0</v>
      </c>
      <c r="X3769" s="429">
        <f t="shared" si="79"/>
        <v>0</v>
      </c>
      <c r="Y3769" s="429">
        <f t="shared" si="79"/>
        <v>0</v>
      </c>
      <c r="Z3769" s="429">
        <f t="shared" si="79"/>
        <v>0</v>
      </c>
      <c r="AA3769" s="429" t="s">
        <v>1295</v>
      </c>
    </row>
    <row r="3770" spans="1:27" x14ac:dyDescent="0.25">
      <c r="A3770" t="s">
        <v>149</v>
      </c>
      <c r="B3770" t="s">
        <v>186</v>
      </c>
      <c r="C3770" t="s">
        <v>1459</v>
      </c>
      <c r="D3770" t="s">
        <v>1387</v>
      </c>
      <c r="E3770" t="s">
        <v>1501</v>
      </c>
      <c r="F3770" t="s">
        <v>1293</v>
      </c>
      <c r="G3770" t="s">
        <v>524</v>
      </c>
      <c r="H3770" t="s">
        <v>1464</v>
      </c>
      <c r="I3770" t="s">
        <v>186</v>
      </c>
      <c r="J3770">
        <v>31000228</v>
      </c>
      <c r="L3770">
        <v>0</v>
      </c>
      <c r="M3770">
        <v>0</v>
      </c>
      <c r="N3770">
        <v>0</v>
      </c>
      <c r="O3770">
        <v>0</v>
      </c>
      <c r="P3770">
        <v>0</v>
      </c>
      <c r="Q3770">
        <v>0.10000000149011599</v>
      </c>
      <c r="R3770">
        <v>0</v>
      </c>
      <c r="S3770">
        <v>0</v>
      </c>
      <c r="T3770">
        <v>0</v>
      </c>
      <c r="U3770">
        <v>0</v>
      </c>
      <c r="W3770" s="429">
        <f t="shared" ref="W3770:Z3833" si="80">IFERROR(R3770*1,0)</f>
        <v>0</v>
      </c>
      <c r="X3770" s="429">
        <f t="shared" si="80"/>
        <v>0</v>
      </c>
      <c r="Y3770" s="429">
        <f t="shared" si="80"/>
        <v>0</v>
      </c>
      <c r="Z3770" s="429">
        <f t="shared" si="80"/>
        <v>0</v>
      </c>
      <c r="AA3770" s="429" t="s">
        <v>1295</v>
      </c>
    </row>
    <row r="3771" spans="1:27" x14ac:dyDescent="0.25">
      <c r="A3771" t="s">
        <v>149</v>
      </c>
      <c r="B3771" t="s">
        <v>186</v>
      </c>
      <c r="C3771" t="s">
        <v>1459</v>
      </c>
      <c r="D3771" t="s">
        <v>1387</v>
      </c>
      <c r="E3771" t="s">
        <v>1501</v>
      </c>
      <c r="F3771" t="s">
        <v>1293</v>
      </c>
      <c r="G3771" t="s">
        <v>524</v>
      </c>
      <c r="H3771" t="s">
        <v>1464</v>
      </c>
      <c r="I3771" t="s">
        <v>186</v>
      </c>
      <c r="J3771">
        <v>31000228</v>
      </c>
      <c r="L3771">
        <v>0.1182000041008</v>
      </c>
      <c r="M3771">
        <v>0</v>
      </c>
      <c r="N3771">
        <v>0.1182000041008</v>
      </c>
      <c r="O3771">
        <v>0</v>
      </c>
      <c r="P3771">
        <v>5.9100002050399801E-2</v>
      </c>
      <c r="Q3771">
        <v>5.9100002050399801E-2</v>
      </c>
      <c r="R3771">
        <v>451.4058</v>
      </c>
      <c r="S3771">
        <v>0</v>
      </c>
      <c r="T3771">
        <v>0</v>
      </c>
      <c r="U3771">
        <v>0</v>
      </c>
      <c r="W3771" s="429">
        <f t="shared" si="80"/>
        <v>451.4058</v>
      </c>
      <c r="X3771" s="429">
        <f t="shared" si="80"/>
        <v>0</v>
      </c>
      <c r="Y3771" s="429">
        <f t="shared" si="80"/>
        <v>0</v>
      </c>
      <c r="Z3771" s="429">
        <f t="shared" si="80"/>
        <v>0</v>
      </c>
      <c r="AA3771" s="429" t="s">
        <v>1295</v>
      </c>
    </row>
    <row r="3772" spans="1:27" x14ac:dyDescent="0.25">
      <c r="A3772" t="s">
        <v>149</v>
      </c>
      <c r="B3772" t="s">
        <v>186</v>
      </c>
      <c r="C3772" t="s">
        <v>1459</v>
      </c>
      <c r="D3772" t="s">
        <v>1387</v>
      </c>
      <c r="E3772" t="s">
        <v>1501</v>
      </c>
      <c r="F3772" t="s">
        <v>1293</v>
      </c>
      <c r="G3772" t="s">
        <v>524</v>
      </c>
      <c r="H3772" t="s">
        <v>1464</v>
      </c>
      <c r="I3772" t="s">
        <v>186</v>
      </c>
      <c r="J3772">
        <v>20200254</v>
      </c>
      <c r="L3772">
        <v>4.6689000129699698</v>
      </c>
      <c r="M3772">
        <v>5.2008004188537598</v>
      </c>
      <c r="N3772">
        <v>14.361300468444799</v>
      </c>
      <c r="O3772">
        <v>0</v>
      </c>
      <c r="P3772">
        <v>0.17730000615119901</v>
      </c>
      <c r="Q3772">
        <v>0.17730000615119901</v>
      </c>
      <c r="R3772">
        <v>2157.623</v>
      </c>
      <c r="S3772">
        <v>5.91E-2</v>
      </c>
      <c r="T3772">
        <v>0</v>
      </c>
      <c r="U3772">
        <v>0</v>
      </c>
      <c r="W3772" s="429">
        <f t="shared" si="80"/>
        <v>2157.623</v>
      </c>
      <c r="X3772" s="429">
        <f t="shared" si="80"/>
        <v>5.91E-2</v>
      </c>
      <c r="Y3772" s="429">
        <f t="shared" si="80"/>
        <v>0</v>
      </c>
      <c r="Z3772" s="429">
        <f t="shared" si="80"/>
        <v>0</v>
      </c>
      <c r="AA3772" s="429" t="s">
        <v>1295</v>
      </c>
    </row>
    <row r="3773" spans="1:27" x14ac:dyDescent="0.25">
      <c r="A3773" t="s">
        <v>149</v>
      </c>
      <c r="B3773" t="s">
        <v>186</v>
      </c>
      <c r="C3773" t="s">
        <v>1459</v>
      </c>
      <c r="D3773" t="s">
        <v>1387</v>
      </c>
      <c r="E3773" t="s">
        <v>1501</v>
      </c>
      <c r="F3773" t="s">
        <v>1293</v>
      </c>
      <c r="G3773" t="s">
        <v>524</v>
      </c>
      <c r="H3773" t="s">
        <v>1464</v>
      </c>
      <c r="I3773" t="s">
        <v>186</v>
      </c>
      <c r="J3773">
        <v>31000309</v>
      </c>
      <c r="L3773">
        <v>0</v>
      </c>
      <c r="M3773">
        <v>0</v>
      </c>
      <c r="N3773">
        <v>0</v>
      </c>
      <c r="O3773">
        <v>0</v>
      </c>
      <c r="P3773">
        <v>0</v>
      </c>
      <c r="Q3773">
        <v>0</v>
      </c>
      <c r="R3773">
        <v>12.606030000000001</v>
      </c>
      <c r="S3773">
        <v>36.430419999999998</v>
      </c>
      <c r="T3773">
        <v>0</v>
      </c>
      <c r="U3773">
        <v>0</v>
      </c>
      <c r="W3773" s="429">
        <f t="shared" si="80"/>
        <v>12.606030000000001</v>
      </c>
      <c r="X3773" s="429">
        <f t="shared" si="80"/>
        <v>36.430419999999998</v>
      </c>
      <c r="Y3773" s="429">
        <f t="shared" si="80"/>
        <v>0</v>
      </c>
      <c r="Z3773" s="429">
        <f t="shared" si="80"/>
        <v>0</v>
      </c>
      <c r="AA3773" s="429" t="s">
        <v>1295</v>
      </c>
    </row>
    <row r="3774" spans="1:27" x14ac:dyDescent="0.25">
      <c r="A3774" t="s">
        <v>149</v>
      </c>
      <c r="B3774" t="s">
        <v>186</v>
      </c>
      <c r="C3774" t="s">
        <v>1459</v>
      </c>
      <c r="D3774" t="s">
        <v>1387</v>
      </c>
      <c r="E3774" t="s">
        <v>1501</v>
      </c>
      <c r="F3774" t="s">
        <v>1293</v>
      </c>
      <c r="G3774" t="s">
        <v>524</v>
      </c>
      <c r="H3774" t="s">
        <v>1464</v>
      </c>
      <c r="I3774" t="s">
        <v>186</v>
      </c>
      <c r="J3774">
        <v>31000306</v>
      </c>
      <c r="L3774">
        <v>0</v>
      </c>
      <c r="M3774">
        <v>0</v>
      </c>
      <c r="N3774">
        <v>0</v>
      </c>
      <c r="O3774">
        <v>0</v>
      </c>
      <c r="P3774">
        <v>0</v>
      </c>
      <c r="Q3774">
        <v>0</v>
      </c>
      <c r="R3774">
        <v>0.4728</v>
      </c>
      <c r="S3774">
        <v>12.77506</v>
      </c>
      <c r="T3774">
        <v>0</v>
      </c>
      <c r="U3774">
        <v>0</v>
      </c>
      <c r="W3774" s="429">
        <f t="shared" si="80"/>
        <v>0.4728</v>
      </c>
      <c r="X3774" s="429">
        <f t="shared" si="80"/>
        <v>12.77506</v>
      </c>
      <c r="Y3774" s="429">
        <f t="shared" si="80"/>
        <v>0</v>
      </c>
      <c r="Z3774" s="429">
        <f t="shared" si="80"/>
        <v>0</v>
      </c>
      <c r="AA3774" s="429" t="s">
        <v>1295</v>
      </c>
    </row>
    <row r="3775" spans="1:27" x14ac:dyDescent="0.25">
      <c r="A3775" t="s">
        <v>149</v>
      </c>
      <c r="B3775" t="s">
        <v>1246</v>
      </c>
      <c r="C3775" t="s">
        <v>1324</v>
      </c>
      <c r="D3775" t="s">
        <v>1387</v>
      </c>
      <c r="E3775" t="s">
        <v>1501</v>
      </c>
      <c r="F3775" t="s">
        <v>1293</v>
      </c>
      <c r="G3775" t="s">
        <v>524</v>
      </c>
      <c r="H3775" t="s">
        <v>1558</v>
      </c>
      <c r="I3775" t="s">
        <v>563</v>
      </c>
      <c r="J3775">
        <v>31000205</v>
      </c>
      <c r="L3775">
        <v>8.9033994674682599</v>
      </c>
      <c r="M3775">
        <v>6.0917997360229501</v>
      </c>
      <c r="N3775">
        <v>23.664300918579102</v>
      </c>
      <c r="O3775">
        <v>1.40579998493195</v>
      </c>
      <c r="P3775">
        <v>0</v>
      </c>
      <c r="Q3775">
        <v>0</v>
      </c>
      <c r="R3775">
        <v>0</v>
      </c>
      <c r="S3775">
        <v>0</v>
      </c>
      <c r="T3775">
        <v>0</v>
      </c>
      <c r="U3775">
        <v>0</v>
      </c>
      <c r="W3775" s="429">
        <f t="shared" si="80"/>
        <v>0</v>
      </c>
      <c r="X3775" s="429">
        <f t="shared" si="80"/>
        <v>0</v>
      </c>
      <c r="Y3775" s="429">
        <f t="shared" si="80"/>
        <v>0</v>
      </c>
      <c r="Z3775" s="429">
        <f t="shared" si="80"/>
        <v>0</v>
      </c>
      <c r="AA3775" s="429" t="s">
        <v>1295</v>
      </c>
    </row>
    <row r="3776" spans="1:27" x14ac:dyDescent="0.25">
      <c r="A3776" t="s">
        <v>149</v>
      </c>
      <c r="B3776" t="s">
        <v>186</v>
      </c>
      <c r="C3776" t="s">
        <v>1459</v>
      </c>
      <c r="D3776" t="s">
        <v>1387</v>
      </c>
      <c r="E3776" t="s">
        <v>1501</v>
      </c>
      <c r="F3776" t="s">
        <v>1293</v>
      </c>
      <c r="G3776" t="s">
        <v>524</v>
      </c>
      <c r="H3776" t="s">
        <v>1461</v>
      </c>
      <c r="I3776" t="s">
        <v>534</v>
      </c>
      <c r="J3776">
        <v>20100202</v>
      </c>
      <c r="L3776">
        <v>0.11229000240564301</v>
      </c>
      <c r="M3776">
        <v>3.54600022546947E-3</v>
      </c>
      <c r="N3776">
        <v>1.00470008328557E-2</v>
      </c>
      <c r="O3776">
        <v>0</v>
      </c>
      <c r="P3776">
        <v>0</v>
      </c>
      <c r="Q3776">
        <v>0</v>
      </c>
      <c r="R3776">
        <v>3.1322999999999999</v>
      </c>
      <c r="S3776">
        <v>0</v>
      </c>
      <c r="T3776">
        <v>0</v>
      </c>
      <c r="U3776">
        <v>0</v>
      </c>
      <c r="W3776" s="429">
        <f t="shared" si="80"/>
        <v>3.1322999999999999</v>
      </c>
      <c r="X3776" s="429">
        <f t="shared" si="80"/>
        <v>0</v>
      </c>
      <c r="Y3776" s="429">
        <f t="shared" si="80"/>
        <v>0</v>
      </c>
      <c r="Z3776" s="429">
        <f t="shared" si="80"/>
        <v>0</v>
      </c>
      <c r="AA3776" s="429" t="s">
        <v>1295</v>
      </c>
    </row>
    <row r="3777" spans="1:27" x14ac:dyDescent="0.25">
      <c r="A3777" t="s">
        <v>149</v>
      </c>
      <c r="B3777" t="s">
        <v>1246</v>
      </c>
      <c r="C3777" t="s">
        <v>1324</v>
      </c>
      <c r="D3777" t="s">
        <v>1387</v>
      </c>
      <c r="E3777" t="s">
        <v>1501</v>
      </c>
      <c r="F3777" t="s">
        <v>1293</v>
      </c>
      <c r="G3777" t="s">
        <v>524</v>
      </c>
      <c r="H3777" t="s">
        <v>1557</v>
      </c>
      <c r="I3777" t="s">
        <v>552</v>
      </c>
      <c r="J3777">
        <v>31000404</v>
      </c>
      <c r="L3777">
        <v>0.70289999246597301</v>
      </c>
      <c r="M3777">
        <v>0</v>
      </c>
      <c r="N3777">
        <v>0.70289999246597301</v>
      </c>
      <c r="O3777">
        <v>0.234300002455711</v>
      </c>
      <c r="P3777">
        <v>0</v>
      </c>
      <c r="Q3777">
        <v>0</v>
      </c>
      <c r="R3777">
        <v>744.13679999999999</v>
      </c>
      <c r="S3777">
        <v>0</v>
      </c>
      <c r="T3777">
        <v>0</v>
      </c>
      <c r="U3777">
        <v>0</v>
      </c>
      <c r="W3777" s="429">
        <f t="shared" si="80"/>
        <v>744.13679999999999</v>
      </c>
      <c r="X3777" s="429">
        <f t="shared" si="80"/>
        <v>0</v>
      </c>
      <c r="Y3777" s="429">
        <f t="shared" si="80"/>
        <v>0</v>
      </c>
      <c r="Z3777" s="429">
        <f t="shared" si="80"/>
        <v>0</v>
      </c>
      <c r="AA3777" s="429" t="s">
        <v>1295</v>
      </c>
    </row>
    <row r="3778" spans="1:27" x14ac:dyDescent="0.25">
      <c r="A3778" t="s">
        <v>149</v>
      </c>
      <c r="B3778" t="s">
        <v>1246</v>
      </c>
      <c r="C3778" t="s">
        <v>1324</v>
      </c>
      <c r="D3778" t="s">
        <v>1387</v>
      </c>
      <c r="E3778" t="s">
        <v>1501</v>
      </c>
      <c r="F3778" t="s">
        <v>1293</v>
      </c>
      <c r="G3778" t="s">
        <v>524</v>
      </c>
      <c r="H3778" t="s">
        <v>1557</v>
      </c>
      <c r="I3778" t="s">
        <v>552</v>
      </c>
      <c r="J3778">
        <v>20200254</v>
      </c>
      <c r="L3778">
        <v>30.927598953247099</v>
      </c>
      <c r="M3778">
        <v>5.8575000762939498</v>
      </c>
      <c r="N3778">
        <v>8.6690998077392596</v>
      </c>
      <c r="O3778">
        <v>1.40579998493195</v>
      </c>
      <c r="P3778">
        <v>1.1714999675750699</v>
      </c>
      <c r="Q3778">
        <v>1.1714999675750699</v>
      </c>
      <c r="R3778">
        <v>11841.05</v>
      </c>
      <c r="S3778">
        <v>5.6231999999999998</v>
      </c>
      <c r="T3778">
        <v>7.0289999999999999</v>
      </c>
      <c r="U3778">
        <v>0</v>
      </c>
      <c r="W3778" s="429">
        <f t="shared" si="80"/>
        <v>11841.05</v>
      </c>
      <c r="X3778" s="429">
        <f t="shared" si="80"/>
        <v>5.6231999999999998</v>
      </c>
      <c r="Y3778" s="429">
        <f t="shared" si="80"/>
        <v>7.0289999999999999</v>
      </c>
      <c r="Z3778" s="429">
        <f t="shared" si="80"/>
        <v>0</v>
      </c>
      <c r="AA3778" s="429" t="s">
        <v>1295</v>
      </c>
    </row>
    <row r="3779" spans="1:27" x14ac:dyDescent="0.25">
      <c r="A3779" t="s">
        <v>149</v>
      </c>
      <c r="B3779" t="s">
        <v>1246</v>
      </c>
      <c r="C3779" t="s">
        <v>1324</v>
      </c>
      <c r="D3779" t="s">
        <v>1387</v>
      </c>
      <c r="E3779" t="s">
        <v>1501</v>
      </c>
      <c r="F3779" t="s">
        <v>1293</v>
      </c>
      <c r="G3779" t="s">
        <v>524</v>
      </c>
      <c r="H3779" t="s">
        <v>1558</v>
      </c>
      <c r="I3779" t="s">
        <v>563</v>
      </c>
      <c r="J3779">
        <v>31000404</v>
      </c>
      <c r="L3779">
        <v>2.1500000953674299</v>
      </c>
      <c r="M3779">
        <v>0.15999999642372101</v>
      </c>
      <c r="N3779">
        <v>3.6099998950958301</v>
      </c>
      <c r="O3779">
        <v>0.56000000238418601</v>
      </c>
      <c r="P3779">
        <v>0.22000001370906799</v>
      </c>
      <c r="Q3779">
        <v>0.22000001370906799</v>
      </c>
      <c r="R3779">
        <v>0</v>
      </c>
      <c r="S3779">
        <v>0</v>
      </c>
      <c r="T3779">
        <v>0</v>
      </c>
      <c r="U3779">
        <v>0</v>
      </c>
      <c r="W3779" s="429">
        <f t="shared" si="80"/>
        <v>0</v>
      </c>
      <c r="X3779" s="429">
        <f t="shared" si="80"/>
        <v>0</v>
      </c>
      <c r="Y3779" s="429">
        <f t="shared" si="80"/>
        <v>0</v>
      </c>
      <c r="Z3779" s="429">
        <f t="shared" si="80"/>
        <v>0</v>
      </c>
      <c r="AA3779" s="429" t="s">
        <v>1295</v>
      </c>
    </row>
    <row r="3780" spans="1:27" x14ac:dyDescent="0.25">
      <c r="A3780" t="s">
        <v>149</v>
      </c>
      <c r="B3780" t="s">
        <v>1246</v>
      </c>
      <c r="C3780" t="s">
        <v>1324</v>
      </c>
      <c r="D3780" t="s">
        <v>1387</v>
      </c>
      <c r="E3780" t="s">
        <v>1501</v>
      </c>
      <c r="F3780" t="s">
        <v>1293</v>
      </c>
      <c r="G3780" t="s">
        <v>524</v>
      </c>
      <c r="H3780" t="s">
        <v>1557</v>
      </c>
      <c r="I3780" t="s">
        <v>552</v>
      </c>
      <c r="J3780">
        <v>31000404</v>
      </c>
      <c r="L3780">
        <v>0.65000003576278698</v>
      </c>
      <c r="M3780">
        <v>0.10000000149011599</v>
      </c>
      <c r="N3780">
        <v>1.1000000238418599</v>
      </c>
      <c r="O3780">
        <v>0</v>
      </c>
      <c r="P3780">
        <v>0.10000000149011599</v>
      </c>
      <c r="Q3780">
        <v>0.10000000149011599</v>
      </c>
      <c r="R3780">
        <v>0</v>
      </c>
      <c r="S3780">
        <v>0</v>
      </c>
      <c r="T3780">
        <v>0</v>
      </c>
      <c r="U3780">
        <v>0</v>
      </c>
      <c r="W3780" s="429">
        <f t="shared" si="80"/>
        <v>0</v>
      </c>
      <c r="X3780" s="429">
        <f t="shared" si="80"/>
        <v>0</v>
      </c>
      <c r="Y3780" s="429">
        <f t="shared" si="80"/>
        <v>0</v>
      </c>
      <c r="Z3780" s="429">
        <f t="shared" si="80"/>
        <v>0</v>
      </c>
      <c r="AA3780" s="429" t="s">
        <v>1295</v>
      </c>
    </row>
    <row r="3781" spans="1:27" x14ac:dyDescent="0.25">
      <c r="A3781" t="s">
        <v>149</v>
      </c>
      <c r="B3781" t="s">
        <v>1246</v>
      </c>
      <c r="C3781" t="s">
        <v>1324</v>
      </c>
      <c r="D3781" t="s">
        <v>1387</v>
      </c>
      <c r="E3781" t="s">
        <v>1501</v>
      </c>
      <c r="F3781" t="s">
        <v>1293</v>
      </c>
      <c r="G3781" t="s">
        <v>524</v>
      </c>
      <c r="H3781" t="s">
        <v>1557</v>
      </c>
      <c r="I3781" t="s">
        <v>552</v>
      </c>
      <c r="J3781">
        <v>40400250</v>
      </c>
      <c r="L3781">
        <v>0</v>
      </c>
      <c r="M3781">
        <v>20.6</v>
      </c>
      <c r="N3781">
        <v>0</v>
      </c>
      <c r="O3781">
        <v>0</v>
      </c>
      <c r="P3781">
        <v>0</v>
      </c>
      <c r="Q3781">
        <v>0</v>
      </c>
      <c r="R3781">
        <v>0</v>
      </c>
      <c r="S3781">
        <v>0</v>
      </c>
      <c r="T3781">
        <v>0</v>
      </c>
      <c r="U3781">
        <v>0</v>
      </c>
      <c r="W3781" s="429">
        <f t="shared" si="80"/>
        <v>0</v>
      </c>
      <c r="X3781" s="429">
        <f t="shared" si="80"/>
        <v>0</v>
      </c>
      <c r="Y3781" s="429">
        <f t="shared" si="80"/>
        <v>0</v>
      </c>
      <c r="Z3781" s="429">
        <f t="shared" si="80"/>
        <v>0</v>
      </c>
      <c r="AA3781" s="429" t="s">
        <v>1295</v>
      </c>
    </row>
    <row r="3782" spans="1:27" x14ac:dyDescent="0.25">
      <c r="A3782" t="s">
        <v>149</v>
      </c>
      <c r="B3782" t="s">
        <v>1246</v>
      </c>
      <c r="C3782" t="s">
        <v>1324</v>
      </c>
      <c r="D3782" t="s">
        <v>1387</v>
      </c>
      <c r="E3782" t="s">
        <v>1501</v>
      </c>
      <c r="F3782" t="s">
        <v>1293</v>
      </c>
      <c r="G3782" t="s">
        <v>524</v>
      </c>
      <c r="H3782" t="s">
        <v>1557</v>
      </c>
      <c r="I3782" t="s">
        <v>552</v>
      </c>
      <c r="J3782">
        <v>20200254</v>
      </c>
      <c r="L3782">
        <v>14.5</v>
      </c>
      <c r="M3782">
        <v>18.399999999999999</v>
      </c>
      <c r="N3782">
        <v>22.2</v>
      </c>
      <c r="O3782">
        <v>2.2999999999999998</v>
      </c>
      <c r="P3782">
        <v>1.7</v>
      </c>
      <c r="Q3782">
        <v>3.4</v>
      </c>
      <c r="R3782">
        <v>0</v>
      </c>
      <c r="S3782">
        <v>0</v>
      </c>
      <c r="T3782">
        <v>0</v>
      </c>
      <c r="U3782">
        <v>0</v>
      </c>
      <c r="W3782" s="429">
        <f t="shared" si="80"/>
        <v>0</v>
      </c>
      <c r="X3782" s="429">
        <f t="shared" si="80"/>
        <v>0</v>
      </c>
      <c r="Y3782" s="429">
        <f t="shared" si="80"/>
        <v>0</v>
      </c>
      <c r="Z3782" s="429">
        <f t="shared" si="80"/>
        <v>0</v>
      </c>
      <c r="AA3782" s="429" t="s">
        <v>1295</v>
      </c>
    </row>
    <row r="3783" spans="1:27" x14ac:dyDescent="0.25">
      <c r="A3783" t="s">
        <v>149</v>
      </c>
      <c r="B3783" t="s">
        <v>1246</v>
      </c>
      <c r="C3783" t="s">
        <v>1324</v>
      </c>
      <c r="D3783" t="s">
        <v>1387</v>
      </c>
      <c r="E3783" t="s">
        <v>1501</v>
      </c>
      <c r="F3783" t="s">
        <v>1293</v>
      </c>
      <c r="G3783" t="s">
        <v>524</v>
      </c>
      <c r="H3783" t="s">
        <v>1557</v>
      </c>
      <c r="I3783" t="s">
        <v>552</v>
      </c>
      <c r="J3783">
        <v>20200254</v>
      </c>
      <c r="L3783">
        <v>14.5</v>
      </c>
      <c r="M3783">
        <v>18.399999999999999</v>
      </c>
      <c r="N3783">
        <v>22.1</v>
      </c>
      <c r="O3783">
        <v>2.2999999999999998</v>
      </c>
      <c r="P3783">
        <v>1.7</v>
      </c>
      <c r="Q3783">
        <v>1.7</v>
      </c>
      <c r="R3783">
        <v>0</v>
      </c>
      <c r="S3783">
        <v>0</v>
      </c>
      <c r="T3783">
        <v>0</v>
      </c>
      <c r="U3783">
        <v>0</v>
      </c>
      <c r="W3783" s="429">
        <f t="shared" si="80"/>
        <v>0</v>
      </c>
      <c r="X3783" s="429">
        <f t="shared" si="80"/>
        <v>0</v>
      </c>
      <c r="Y3783" s="429">
        <f t="shared" si="80"/>
        <v>0</v>
      </c>
      <c r="Z3783" s="429">
        <f t="shared" si="80"/>
        <v>0</v>
      </c>
      <c r="AA3783" s="429" t="s">
        <v>1295</v>
      </c>
    </row>
    <row r="3784" spans="1:27" x14ac:dyDescent="0.25">
      <c r="A3784" t="s">
        <v>149</v>
      </c>
      <c r="B3784" t="s">
        <v>186</v>
      </c>
      <c r="C3784" t="s">
        <v>1459</v>
      </c>
      <c r="D3784" t="s">
        <v>1387</v>
      </c>
      <c r="E3784" t="s">
        <v>1501</v>
      </c>
      <c r="F3784" t="s">
        <v>1293</v>
      </c>
      <c r="G3784" t="s">
        <v>524</v>
      </c>
      <c r="H3784" t="s">
        <v>1461</v>
      </c>
      <c r="I3784" t="s">
        <v>534</v>
      </c>
      <c r="J3784">
        <v>20200254</v>
      </c>
      <c r="L3784">
        <v>15</v>
      </c>
      <c r="M3784">
        <v>10</v>
      </c>
      <c r="N3784">
        <v>26.600000381469702</v>
      </c>
      <c r="O3784">
        <v>0</v>
      </c>
      <c r="P3784">
        <v>0.5</v>
      </c>
      <c r="Q3784">
        <v>0.5</v>
      </c>
      <c r="R3784">
        <v>0</v>
      </c>
      <c r="S3784">
        <v>0</v>
      </c>
      <c r="T3784">
        <v>0</v>
      </c>
      <c r="U3784">
        <v>0</v>
      </c>
      <c r="W3784" s="429">
        <f t="shared" si="80"/>
        <v>0</v>
      </c>
      <c r="X3784" s="429">
        <f t="shared" si="80"/>
        <v>0</v>
      </c>
      <c r="Y3784" s="429">
        <f t="shared" si="80"/>
        <v>0</v>
      </c>
      <c r="Z3784" s="429">
        <f t="shared" si="80"/>
        <v>0</v>
      </c>
      <c r="AA3784" s="429" t="s">
        <v>1295</v>
      </c>
    </row>
    <row r="3785" spans="1:27" x14ac:dyDescent="0.25">
      <c r="A3785" t="s">
        <v>149</v>
      </c>
      <c r="B3785" t="s">
        <v>1246</v>
      </c>
      <c r="C3785" t="s">
        <v>1324</v>
      </c>
      <c r="D3785" t="s">
        <v>1387</v>
      </c>
      <c r="E3785" t="s">
        <v>1501</v>
      </c>
      <c r="F3785" t="s">
        <v>1293</v>
      </c>
      <c r="G3785" t="s">
        <v>524</v>
      </c>
      <c r="H3785" t="s">
        <v>1559</v>
      </c>
      <c r="I3785" t="s">
        <v>1327</v>
      </c>
      <c r="J3785">
        <v>30622201</v>
      </c>
      <c r="L3785">
        <v>0.1</v>
      </c>
      <c r="M3785">
        <v>1.7</v>
      </c>
      <c r="N3785">
        <v>0</v>
      </c>
      <c r="O3785">
        <v>0</v>
      </c>
      <c r="P3785">
        <v>0</v>
      </c>
      <c r="Q3785">
        <v>0</v>
      </c>
      <c r="R3785">
        <v>116.7</v>
      </c>
      <c r="S3785">
        <v>2E-3</v>
      </c>
      <c r="T3785">
        <v>0</v>
      </c>
      <c r="U3785">
        <v>116.8</v>
      </c>
      <c r="W3785" s="429">
        <f t="shared" si="80"/>
        <v>116.7</v>
      </c>
      <c r="X3785" s="429">
        <f t="shared" si="80"/>
        <v>2E-3</v>
      </c>
      <c r="Y3785" s="429">
        <f t="shared" si="80"/>
        <v>0</v>
      </c>
      <c r="Z3785" s="429">
        <f t="shared" si="80"/>
        <v>116.8</v>
      </c>
      <c r="AA3785" s="429" t="s">
        <v>1295</v>
      </c>
    </row>
    <row r="3786" spans="1:27" x14ac:dyDescent="0.25">
      <c r="A3786" t="s">
        <v>149</v>
      </c>
      <c r="B3786" t="s">
        <v>1246</v>
      </c>
      <c r="C3786" t="s">
        <v>1324</v>
      </c>
      <c r="D3786" t="s">
        <v>1387</v>
      </c>
      <c r="E3786" t="s">
        <v>1501</v>
      </c>
      <c r="F3786" t="s">
        <v>1293</v>
      </c>
      <c r="G3786" t="s">
        <v>524</v>
      </c>
      <c r="H3786" t="s">
        <v>1559</v>
      </c>
      <c r="I3786" t="s">
        <v>1327</v>
      </c>
      <c r="J3786">
        <v>20200202</v>
      </c>
      <c r="L3786">
        <v>2.9</v>
      </c>
      <c r="M3786">
        <v>0.43</v>
      </c>
      <c r="N3786">
        <v>2.9</v>
      </c>
      <c r="O3786">
        <v>0</v>
      </c>
      <c r="P3786">
        <v>0</v>
      </c>
      <c r="Q3786">
        <v>0</v>
      </c>
      <c r="R3786">
        <v>0</v>
      </c>
      <c r="S3786">
        <v>0</v>
      </c>
      <c r="T3786">
        <v>0</v>
      </c>
      <c r="U3786">
        <v>0</v>
      </c>
      <c r="W3786" s="429">
        <f t="shared" si="80"/>
        <v>0</v>
      </c>
      <c r="X3786" s="429">
        <f t="shared" si="80"/>
        <v>0</v>
      </c>
      <c r="Y3786" s="429">
        <f t="shared" si="80"/>
        <v>0</v>
      </c>
      <c r="Z3786" s="429">
        <f t="shared" si="80"/>
        <v>0</v>
      </c>
      <c r="AA3786" s="429" t="s">
        <v>1295</v>
      </c>
    </row>
    <row r="3787" spans="1:27" x14ac:dyDescent="0.25">
      <c r="A3787" t="s">
        <v>149</v>
      </c>
      <c r="B3787" t="s">
        <v>1246</v>
      </c>
      <c r="C3787" t="s">
        <v>1324</v>
      </c>
      <c r="D3787" t="s">
        <v>1387</v>
      </c>
      <c r="E3787" t="s">
        <v>1501</v>
      </c>
      <c r="F3787" t="s">
        <v>1293</v>
      </c>
      <c r="G3787" t="s">
        <v>524</v>
      </c>
      <c r="H3787" t="s">
        <v>1557</v>
      </c>
      <c r="I3787" t="s">
        <v>552</v>
      </c>
      <c r="J3787">
        <v>30603301</v>
      </c>
      <c r="L3787">
        <v>5.1077399253845197</v>
      </c>
      <c r="M3787">
        <v>0.28115999698638899</v>
      </c>
      <c r="N3787">
        <v>4.2876901626586896</v>
      </c>
      <c r="O3787">
        <v>968.36181640625</v>
      </c>
      <c r="P3787">
        <v>0</v>
      </c>
      <c r="Q3787">
        <v>0</v>
      </c>
      <c r="R3787">
        <v>0</v>
      </c>
      <c r="S3787">
        <v>0</v>
      </c>
      <c r="T3787">
        <v>0</v>
      </c>
      <c r="U3787">
        <v>0</v>
      </c>
      <c r="W3787" s="429">
        <f t="shared" si="80"/>
        <v>0</v>
      </c>
      <c r="X3787" s="429">
        <f t="shared" si="80"/>
        <v>0</v>
      </c>
      <c r="Y3787" s="429">
        <f t="shared" si="80"/>
        <v>0</v>
      </c>
      <c r="Z3787" s="429">
        <f t="shared" si="80"/>
        <v>0</v>
      </c>
      <c r="AA3787" s="429" t="s">
        <v>1295</v>
      </c>
    </row>
    <row r="3788" spans="1:27" x14ac:dyDescent="0.25">
      <c r="A3788" t="s">
        <v>149</v>
      </c>
      <c r="B3788" t="s">
        <v>1246</v>
      </c>
      <c r="C3788" t="s">
        <v>1324</v>
      </c>
      <c r="D3788" t="s">
        <v>1387</v>
      </c>
      <c r="E3788" t="s">
        <v>1501</v>
      </c>
      <c r="F3788" t="s">
        <v>1293</v>
      </c>
      <c r="G3788" t="s">
        <v>524</v>
      </c>
      <c r="H3788" t="s">
        <v>1557</v>
      </c>
      <c r="I3788" t="s">
        <v>552</v>
      </c>
      <c r="J3788">
        <v>20200202</v>
      </c>
      <c r="L3788">
        <v>16.600000000000001</v>
      </c>
      <c r="M3788">
        <v>2.8</v>
      </c>
      <c r="N3788">
        <v>16.600000000000001</v>
      </c>
      <c r="O3788">
        <v>0</v>
      </c>
      <c r="P3788">
        <v>0.2</v>
      </c>
      <c r="Q3788">
        <v>0.22333334386348699</v>
      </c>
      <c r="R3788">
        <v>0</v>
      </c>
      <c r="S3788">
        <v>0</v>
      </c>
      <c r="T3788">
        <v>0</v>
      </c>
      <c r="U3788">
        <v>0</v>
      </c>
      <c r="W3788" s="429">
        <f t="shared" si="80"/>
        <v>0</v>
      </c>
      <c r="X3788" s="429">
        <f t="shared" si="80"/>
        <v>0</v>
      </c>
      <c r="Y3788" s="429">
        <f t="shared" si="80"/>
        <v>0</v>
      </c>
      <c r="Z3788" s="429">
        <f t="shared" si="80"/>
        <v>0</v>
      </c>
      <c r="AA3788" s="429" t="s">
        <v>1295</v>
      </c>
    </row>
    <row r="3789" spans="1:27" x14ac:dyDescent="0.25">
      <c r="A3789" t="s">
        <v>149</v>
      </c>
      <c r="B3789" t="s">
        <v>1246</v>
      </c>
      <c r="C3789" t="s">
        <v>1324</v>
      </c>
      <c r="D3789" t="s">
        <v>1387</v>
      </c>
      <c r="E3789" t="s">
        <v>1501</v>
      </c>
      <c r="F3789" t="s">
        <v>1293</v>
      </c>
      <c r="G3789" t="s">
        <v>524</v>
      </c>
      <c r="H3789" t="s">
        <v>1557</v>
      </c>
      <c r="I3789" t="s">
        <v>552</v>
      </c>
      <c r="J3789">
        <v>31000404</v>
      </c>
      <c r="L3789">
        <v>2.5</v>
      </c>
      <c r="M3789">
        <v>0.1</v>
      </c>
      <c r="N3789">
        <v>2.1</v>
      </c>
      <c r="O3789">
        <v>0</v>
      </c>
      <c r="P3789">
        <v>0.2</v>
      </c>
      <c r="Q3789">
        <v>0.20000000298023199</v>
      </c>
      <c r="R3789">
        <v>0</v>
      </c>
      <c r="S3789">
        <v>0</v>
      </c>
      <c r="T3789">
        <v>0</v>
      </c>
      <c r="U3789">
        <v>0</v>
      </c>
      <c r="W3789" s="429">
        <f t="shared" si="80"/>
        <v>0</v>
      </c>
      <c r="X3789" s="429">
        <f t="shared" si="80"/>
        <v>0</v>
      </c>
      <c r="Y3789" s="429">
        <f t="shared" si="80"/>
        <v>0</v>
      </c>
      <c r="Z3789" s="429">
        <f t="shared" si="80"/>
        <v>0</v>
      </c>
      <c r="AA3789" s="429" t="s">
        <v>1295</v>
      </c>
    </row>
    <row r="3790" spans="1:27" x14ac:dyDescent="0.25">
      <c r="A3790" t="s">
        <v>149</v>
      </c>
      <c r="B3790" t="s">
        <v>1246</v>
      </c>
      <c r="C3790" t="s">
        <v>1324</v>
      </c>
      <c r="D3790" t="s">
        <v>1387</v>
      </c>
      <c r="E3790" t="s">
        <v>1501</v>
      </c>
      <c r="F3790" t="s">
        <v>1293</v>
      </c>
      <c r="G3790" t="s">
        <v>524</v>
      </c>
      <c r="H3790" t="s">
        <v>1557</v>
      </c>
      <c r="I3790" t="s">
        <v>552</v>
      </c>
      <c r="J3790">
        <v>20200254</v>
      </c>
      <c r="L3790">
        <v>35.5198783874512</v>
      </c>
      <c r="M3790">
        <v>8.2707901000976598</v>
      </c>
      <c r="N3790">
        <v>35.5198783874512</v>
      </c>
      <c r="O3790">
        <v>0</v>
      </c>
      <c r="P3790">
        <v>0</v>
      </c>
      <c r="Q3790">
        <v>0</v>
      </c>
      <c r="R3790">
        <v>4690.6859999999997</v>
      </c>
      <c r="S3790">
        <v>0.18744</v>
      </c>
      <c r="T3790">
        <v>0</v>
      </c>
      <c r="U3790">
        <v>0</v>
      </c>
      <c r="W3790" s="429">
        <f t="shared" si="80"/>
        <v>4690.6859999999997</v>
      </c>
      <c r="X3790" s="429">
        <f t="shared" si="80"/>
        <v>0.18744</v>
      </c>
      <c r="Y3790" s="429">
        <f t="shared" si="80"/>
        <v>0</v>
      </c>
      <c r="Z3790" s="429">
        <f t="shared" si="80"/>
        <v>0</v>
      </c>
      <c r="AA3790" s="429" t="s">
        <v>1295</v>
      </c>
    </row>
    <row r="3791" spans="1:27" x14ac:dyDescent="0.25">
      <c r="A3791" t="s">
        <v>149</v>
      </c>
      <c r="B3791" t="s">
        <v>1246</v>
      </c>
      <c r="C3791" t="s">
        <v>1324</v>
      </c>
      <c r="D3791" t="s">
        <v>1387</v>
      </c>
      <c r="E3791" t="s">
        <v>1501</v>
      </c>
      <c r="F3791" t="s">
        <v>1293</v>
      </c>
      <c r="G3791" t="s">
        <v>524</v>
      </c>
      <c r="H3791" t="s">
        <v>1557</v>
      </c>
      <c r="I3791" t="s">
        <v>552</v>
      </c>
      <c r="J3791">
        <v>20200254</v>
      </c>
      <c r="L3791">
        <v>50.608798980712898</v>
      </c>
      <c r="M3791">
        <v>25.304399490356399</v>
      </c>
      <c r="N3791">
        <v>48.031497955322301</v>
      </c>
      <c r="O3791">
        <v>7.0289999246597304E-2</v>
      </c>
      <c r="P3791">
        <v>0.96062994003295898</v>
      </c>
      <c r="Q3791">
        <v>0.96062994003295898</v>
      </c>
      <c r="R3791">
        <v>8091.0820000000003</v>
      </c>
      <c r="S3791">
        <v>0.16400999999999999</v>
      </c>
      <c r="T3791">
        <v>1.6400999999999999E-2</v>
      </c>
      <c r="U3791">
        <v>0</v>
      </c>
      <c r="W3791" s="429">
        <f t="shared" si="80"/>
        <v>8091.0820000000003</v>
      </c>
      <c r="X3791" s="429">
        <f t="shared" si="80"/>
        <v>0.16400999999999999</v>
      </c>
      <c r="Y3791" s="429">
        <f t="shared" si="80"/>
        <v>1.6400999999999999E-2</v>
      </c>
      <c r="Z3791" s="429">
        <f t="shared" si="80"/>
        <v>0</v>
      </c>
      <c r="AA3791" s="429" t="s">
        <v>1295</v>
      </c>
    </row>
    <row r="3792" spans="1:27" x14ac:dyDescent="0.25">
      <c r="A3792" t="s">
        <v>149</v>
      </c>
      <c r="B3792" t="s">
        <v>1246</v>
      </c>
      <c r="C3792" t="s">
        <v>1324</v>
      </c>
      <c r="D3792" t="s">
        <v>1387</v>
      </c>
      <c r="E3792" t="s">
        <v>1501</v>
      </c>
      <c r="F3792" t="s">
        <v>1293</v>
      </c>
      <c r="G3792" t="s">
        <v>524</v>
      </c>
      <c r="H3792" t="s">
        <v>1558</v>
      </c>
      <c r="I3792" t="s">
        <v>563</v>
      </c>
      <c r="J3792">
        <v>31000205</v>
      </c>
      <c r="L3792">
        <v>0</v>
      </c>
      <c r="M3792">
        <v>0</v>
      </c>
      <c r="N3792">
        <v>0</v>
      </c>
      <c r="O3792">
        <v>0</v>
      </c>
      <c r="P3792">
        <v>0</v>
      </c>
      <c r="Q3792">
        <v>0</v>
      </c>
      <c r="R3792">
        <v>0</v>
      </c>
      <c r="S3792">
        <v>0</v>
      </c>
      <c r="T3792">
        <v>0</v>
      </c>
      <c r="U3792">
        <v>0</v>
      </c>
      <c r="W3792" s="429">
        <f t="shared" si="80"/>
        <v>0</v>
      </c>
      <c r="X3792" s="429">
        <f t="shared" si="80"/>
        <v>0</v>
      </c>
      <c r="Y3792" s="429">
        <f t="shared" si="80"/>
        <v>0</v>
      </c>
      <c r="Z3792" s="429">
        <f t="shared" si="80"/>
        <v>0</v>
      </c>
      <c r="AA3792" s="429" t="s">
        <v>1295</v>
      </c>
    </row>
    <row r="3793" spans="1:27" x14ac:dyDescent="0.25">
      <c r="A3793" t="s">
        <v>149</v>
      </c>
      <c r="B3793" t="s">
        <v>1246</v>
      </c>
      <c r="C3793" t="s">
        <v>1324</v>
      </c>
      <c r="D3793" t="s">
        <v>1387</v>
      </c>
      <c r="E3793" t="s">
        <v>1501</v>
      </c>
      <c r="F3793" t="s">
        <v>1293</v>
      </c>
      <c r="G3793" t="s">
        <v>524</v>
      </c>
      <c r="H3793" t="s">
        <v>1558</v>
      </c>
      <c r="I3793" t="s">
        <v>563</v>
      </c>
      <c r="J3793">
        <v>40600164</v>
      </c>
      <c r="L3793">
        <v>0</v>
      </c>
      <c r="M3793">
        <v>3.5144999027252202</v>
      </c>
      <c r="N3793">
        <v>0</v>
      </c>
      <c r="O3793">
        <v>0</v>
      </c>
      <c r="P3793">
        <v>0</v>
      </c>
      <c r="Q3793">
        <v>0</v>
      </c>
      <c r="R3793">
        <v>0</v>
      </c>
      <c r="S3793">
        <v>0</v>
      </c>
      <c r="T3793">
        <v>0</v>
      </c>
      <c r="U3793">
        <v>0</v>
      </c>
      <c r="W3793" s="429">
        <f t="shared" si="80"/>
        <v>0</v>
      </c>
      <c r="X3793" s="429">
        <f t="shared" si="80"/>
        <v>0</v>
      </c>
      <c r="Y3793" s="429">
        <f t="shared" si="80"/>
        <v>0</v>
      </c>
      <c r="Z3793" s="429">
        <f t="shared" si="80"/>
        <v>0</v>
      </c>
      <c r="AA3793" s="429" t="s">
        <v>1295</v>
      </c>
    </row>
    <row r="3794" spans="1:27" x14ac:dyDescent="0.25">
      <c r="A3794" t="s">
        <v>149</v>
      </c>
      <c r="B3794" t="s">
        <v>1249</v>
      </c>
      <c r="C3794" t="s">
        <v>1503</v>
      </c>
      <c r="D3794" t="s">
        <v>1387</v>
      </c>
      <c r="E3794" t="s">
        <v>1501</v>
      </c>
      <c r="F3794" t="s">
        <v>1293</v>
      </c>
      <c r="G3794" t="s">
        <v>524</v>
      </c>
      <c r="H3794" t="s">
        <v>1561</v>
      </c>
      <c r="I3794" t="s">
        <v>1549</v>
      </c>
      <c r="J3794">
        <v>20200201</v>
      </c>
      <c r="L3794">
        <v>0</v>
      </c>
      <c r="M3794">
        <v>0</v>
      </c>
      <c r="N3794">
        <v>0</v>
      </c>
      <c r="O3794">
        <v>0</v>
      </c>
      <c r="P3794">
        <v>0</v>
      </c>
      <c r="Q3794">
        <v>0</v>
      </c>
      <c r="R3794">
        <v>0.71599999999999997</v>
      </c>
      <c r="S3794">
        <v>20.648</v>
      </c>
      <c r="T3794">
        <v>0</v>
      </c>
      <c r="U3794">
        <v>0</v>
      </c>
      <c r="W3794" s="429">
        <f t="shared" si="80"/>
        <v>0.71599999999999997</v>
      </c>
      <c r="X3794" s="429">
        <f t="shared" si="80"/>
        <v>20.648</v>
      </c>
      <c r="Y3794" s="429">
        <f t="shared" si="80"/>
        <v>0</v>
      </c>
      <c r="Z3794" s="429">
        <f t="shared" si="80"/>
        <v>0</v>
      </c>
      <c r="AA3794" s="429" t="s">
        <v>1295</v>
      </c>
    </row>
    <row r="3795" spans="1:27" x14ac:dyDescent="0.25">
      <c r="A3795" t="s">
        <v>149</v>
      </c>
      <c r="B3795" t="s">
        <v>186</v>
      </c>
      <c r="C3795" t="s">
        <v>1459</v>
      </c>
      <c r="D3795" t="s">
        <v>1387</v>
      </c>
      <c r="E3795" t="s">
        <v>1501</v>
      </c>
      <c r="F3795" t="s">
        <v>1293</v>
      </c>
      <c r="G3795" t="s">
        <v>524</v>
      </c>
      <c r="H3795" t="s">
        <v>1461</v>
      </c>
      <c r="I3795" t="s">
        <v>534</v>
      </c>
      <c r="J3795">
        <v>31000309</v>
      </c>
      <c r="L3795">
        <v>0</v>
      </c>
      <c r="M3795">
        <v>0</v>
      </c>
      <c r="N3795">
        <v>0</v>
      </c>
      <c r="O3795">
        <v>0</v>
      </c>
      <c r="P3795">
        <v>0</v>
      </c>
      <c r="Q3795">
        <v>0</v>
      </c>
      <c r="R3795">
        <v>16.506630000000001</v>
      </c>
      <c r="S3795">
        <v>10.95951</v>
      </c>
      <c r="T3795">
        <v>0</v>
      </c>
      <c r="U3795">
        <v>0</v>
      </c>
      <c r="W3795" s="429">
        <f t="shared" si="80"/>
        <v>16.506630000000001</v>
      </c>
      <c r="X3795" s="429">
        <f t="shared" si="80"/>
        <v>10.95951</v>
      </c>
      <c r="Y3795" s="429">
        <f t="shared" si="80"/>
        <v>0</v>
      </c>
      <c r="Z3795" s="429">
        <f t="shared" si="80"/>
        <v>0</v>
      </c>
      <c r="AA3795" s="429" t="s">
        <v>1295</v>
      </c>
    </row>
    <row r="3796" spans="1:27" x14ac:dyDescent="0.25">
      <c r="A3796" t="s">
        <v>149</v>
      </c>
      <c r="B3796" t="s">
        <v>186</v>
      </c>
      <c r="C3796" t="s">
        <v>1459</v>
      </c>
      <c r="D3796" t="s">
        <v>1387</v>
      </c>
      <c r="E3796" t="s">
        <v>1501</v>
      </c>
      <c r="F3796" t="s">
        <v>1293</v>
      </c>
      <c r="G3796" t="s">
        <v>524</v>
      </c>
      <c r="H3796" t="s">
        <v>1464</v>
      </c>
      <c r="I3796" t="s">
        <v>186</v>
      </c>
      <c r="J3796">
        <v>31000301</v>
      </c>
      <c r="L3796">
        <v>0</v>
      </c>
      <c r="M3796">
        <v>1.24109995365143</v>
      </c>
      <c r="N3796">
        <v>0</v>
      </c>
      <c r="O3796">
        <v>0</v>
      </c>
      <c r="P3796">
        <v>0</v>
      </c>
      <c r="Q3796">
        <v>0</v>
      </c>
      <c r="R3796">
        <v>4.8461999999999996</v>
      </c>
      <c r="S3796">
        <v>0.2364</v>
      </c>
      <c r="T3796">
        <v>0</v>
      </c>
      <c r="U3796">
        <v>0</v>
      </c>
      <c r="W3796" s="429">
        <f t="shared" si="80"/>
        <v>4.8461999999999996</v>
      </c>
      <c r="X3796" s="429">
        <f t="shared" si="80"/>
        <v>0.2364</v>
      </c>
      <c r="Y3796" s="429">
        <f t="shared" si="80"/>
        <v>0</v>
      </c>
      <c r="Z3796" s="429">
        <f t="shared" si="80"/>
        <v>0</v>
      </c>
      <c r="AA3796" s="429" t="s">
        <v>1295</v>
      </c>
    </row>
    <row r="3797" spans="1:27" x14ac:dyDescent="0.25">
      <c r="A3797" t="s">
        <v>149</v>
      </c>
      <c r="B3797" t="s">
        <v>186</v>
      </c>
      <c r="C3797" t="s">
        <v>1459</v>
      </c>
      <c r="D3797" t="s">
        <v>1387</v>
      </c>
      <c r="E3797" t="s">
        <v>1501</v>
      </c>
      <c r="F3797" t="s">
        <v>1293</v>
      </c>
      <c r="G3797" t="s">
        <v>524</v>
      </c>
      <c r="H3797" t="s">
        <v>1464</v>
      </c>
      <c r="I3797" t="s">
        <v>186</v>
      </c>
      <c r="J3797">
        <v>31000305</v>
      </c>
      <c r="L3797">
        <v>9.5742006301879901</v>
      </c>
      <c r="M3797">
        <v>1.1229000091552701</v>
      </c>
      <c r="N3797">
        <v>9.3378000259399396</v>
      </c>
      <c r="O3797">
        <v>2.6004002094268799</v>
      </c>
      <c r="P3797">
        <v>1.53659999370575</v>
      </c>
      <c r="Q3797">
        <v>1.53659999370575</v>
      </c>
      <c r="R3797">
        <v>0</v>
      </c>
      <c r="S3797">
        <v>0</v>
      </c>
      <c r="T3797">
        <v>0</v>
      </c>
      <c r="U3797">
        <v>0</v>
      </c>
      <c r="W3797" s="429">
        <f t="shared" si="80"/>
        <v>0</v>
      </c>
      <c r="X3797" s="429">
        <f t="shared" si="80"/>
        <v>0</v>
      </c>
      <c r="Y3797" s="429">
        <f t="shared" si="80"/>
        <v>0</v>
      </c>
      <c r="Z3797" s="429">
        <f t="shared" si="80"/>
        <v>0</v>
      </c>
      <c r="AA3797" s="429" t="s">
        <v>1295</v>
      </c>
    </row>
    <row r="3798" spans="1:27" x14ac:dyDescent="0.25">
      <c r="A3798" t="s">
        <v>149</v>
      </c>
      <c r="B3798" t="s">
        <v>186</v>
      </c>
      <c r="C3798" t="s">
        <v>1459</v>
      </c>
      <c r="D3798" t="s">
        <v>1387</v>
      </c>
      <c r="E3798" t="s">
        <v>1501</v>
      </c>
      <c r="F3798" t="s">
        <v>1293</v>
      </c>
      <c r="G3798" t="s">
        <v>524</v>
      </c>
      <c r="H3798" t="s">
        <v>1464</v>
      </c>
      <c r="I3798" t="s">
        <v>186</v>
      </c>
      <c r="J3798">
        <v>31000309</v>
      </c>
      <c r="L3798">
        <v>0</v>
      </c>
      <c r="M3798">
        <v>0</v>
      </c>
      <c r="N3798">
        <v>0</v>
      </c>
      <c r="O3798">
        <v>0</v>
      </c>
      <c r="P3798">
        <v>0</v>
      </c>
      <c r="Q3798">
        <v>0</v>
      </c>
      <c r="R3798">
        <v>11.55996</v>
      </c>
      <c r="S3798">
        <v>19.361750000000001</v>
      </c>
      <c r="T3798">
        <v>0</v>
      </c>
      <c r="U3798">
        <v>0</v>
      </c>
      <c r="W3798" s="429">
        <f t="shared" si="80"/>
        <v>11.55996</v>
      </c>
      <c r="X3798" s="429">
        <f t="shared" si="80"/>
        <v>19.361750000000001</v>
      </c>
      <c r="Y3798" s="429">
        <f t="shared" si="80"/>
        <v>0</v>
      </c>
      <c r="Z3798" s="429">
        <f t="shared" si="80"/>
        <v>0</v>
      </c>
      <c r="AA3798" s="429" t="s">
        <v>1295</v>
      </c>
    </row>
    <row r="3799" spans="1:27" x14ac:dyDescent="0.25">
      <c r="A3799" t="s">
        <v>149</v>
      </c>
      <c r="B3799" t="s">
        <v>186</v>
      </c>
      <c r="C3799" t="s">
        <v>1459</v>
      </c>
      <c r="D3799" t="s">
        <v>1387</v>
      </c>
      <c r="E3799" t="s">
        <v>1501</v>
      </c>
      <c r="F3799" t="s">
        <v>1293</v>
      </c>
      <c r="G3799" t="s">
        <v>524</v>
      </c>
      <c r="H3799" t="s">
        <v>1464</v>
      </c>
      <c r="I3799" t="s">
        <v>186</v>
      </c>
      <c r="J3799">
        <v>20200202</v>
      </c>
      <c r="L3799">
        <v>6.8556003570556596</v>
      </c>
      <c r="M3799">
        <v>7.6238999366760298</v>
      </c>
      <c r="N3799">
        <v>20.921401977539102</v>
      </c>
      <c r="O3799">
        <v>0</v>
      </c>
      <c r="P3799">
        <v>0.29550001025199901</v>
      </c>
      <c r="Q3799">
        <v>0.29550001025199901</v>
      </c>
      <c r="R3799">
        <v>0</v>
      </c>
      <c r="S3799">
        <v>0</v>
      </c>
      <c r="T3799">
        <v>0</v>
      </c>
      <c r="U3799">
        <v>0</v>
      </c>
      <c r="W3799" s="429">
        <f t="shared" si="80"/>
        <v>0</v>
      </c>
      <c r="X3799" s="429">
        <f t="shared" si="80"/>
        <v>0</v>
      </c>
      <c r="Y3799" s="429">
        <f t="shared" si="80"/>
        <v>0</v>
      </c>
      <c r="Z3799" s="429">
        <f t="shared" si="80"/>
        <v>0</v>
      </c>
      <c r="AA3799" s="429" t="s">
        <v>1295</v>
      </c>
    </row>
    <row r="3800" spans="1:27" x14ac:dyDescent="0.25">
      <c r="A3800" t="s">
        <v>149</v>
      </c>
      <c r="B3800" t="s">
        <v>186</v>
      </c>
      <c r="C3800" t="s">
        <v>1459</v>
      </c>
      <c r="D3800" t="s">
        <v>1387</v>
      </c>
      <c r="E3800" t="s">
        <v>1501</v>
      </c>
      <c r="F3800" t="s">
        <v>1293</v>
      </c>
      <c r="G3800" t="s">
        <v>524</v>
      </c>
      <c r="H3800" t="s">
        <v>1464</v>
      </c>
      <c r="I3800" t="s">
        <v>186</v>
      </c>
      <c r="J3800">
        <v>20200254</v>
      </c>
      <c r="L3800">
        <v>6.8556003570556596</v>
      </c>
      <c r="M3800">
        <v>1.5957000255584699</v>
      </c>
      <c r="N3800">
        <v>1.47750008106232</v>
      </c>
      <c r="O3800">
        <v>0</v>
      </c>
      <c r="P3800">
        <v>0.29550001025199901</v>
      </c>
      <c r="Q3800">
        <v>0.29550001025199901</v>
      </c>
      <c r="R3800">
        <v>0</v>
      </c>
      <c r="S3800">
        <v>0</v>
      </c>
      <c r="T3800">
        <v>0</v>
      </c>
      <c r="U3800">
        <v>0</v>
      </c>
      <c r="W3800" s="429">
        <f t="shared" si="80"/>
        <v>0</v>
      </c>
      <c r="X3800" s="429">
        <f t="shared" si="80"/>
        <v>0</v>
      </c>
      <c r="Y3800" s="429">
        <f t="shared" si="80"/>
        <v>0</v>
      </c>
      <c r="Z3800" s="429">
        <f t="shared" si="80"/>
        <v>0</v>
      </c>
      <c r="AA3800" s="429" t="s">
        <v>1295</v>
      </c>
    </row>
    <row r="3801" spans="1:27" x14ac:dyDescent="0.25">
      <c r="A3801" t="s">
        <v>149</v>
      </c>
      <c r="B3801" t="s">
        <v>186</v>
      </c>
      <c r="C3801" t="s">
        <v>1459</v>
      </c>
      <c r="D3801" t="s">
        <v>1387</v>
      </c>
      <c r="E3801" t="s">
        <v>1501</v>
      </c>
      <c r="F3801" t="s">
        <v>1293</v>
      </c>
      <c r="G3801" t="s">
        <v>524</v>
      </c>
      <c r="H3801" t="s">
        <v>1464</v>
      </c>
      <c r="I3801" t="s">
        <v>186</v>
      </c>
      <c r="J3801">
        <v>20200202</v>
      </c>
      <c r="L3801">
        <v>6.6783003807067898</v>
      </c>
      <c r="M3801">
        <v>7.4466004371643102</v>
      </c>
      <c r="N3801">
        <v>20.5077018737793</v>
      </c>
      <c r="O3801">
        <v>0</v>
      </c>
      <c r="P3801">
        <v>0.29550001025199901</v>
      </c>
      <c r="Q3801">
        <v>0.29550001025199901</v>
      </c>
      <c r="R3801">
        <v>3086.3789999999999</v>
      </c>
      <c r="S3801">
        <v>5.91E-2</v>
      </c>
      <c r="T3801">
        <v>0</v>
      </c>
      <c r="U3801">
        <v>0</v>
      </c>
      <c r="W3801" s="429">
        <f t="shared" si="80"/>
        <v>3086.3789999999999</v>
      </c>
      <c r="X3801" s="429">
        <f t="shared" si="80"/>
        <v>5.91E-2</v>
      </c>
      <c r="Y3801" s="429">
        <f t="shared" si="80"/>
        <v>0</v>
      </c>
      <c r="Z3801" s="429">
        <f t="shared" si="80"/>
        <v>0</v>
      </c>
      <c r="AA3801" s="429" t="s">
        <v>1295</v>
      </c>
    </row>
    <row r="3802" spans="1:27" x14ac:dyDescent="0.25">
      <c r="A3802" t="s">
        <v>149</v>
      </c>
      <c r="B3802" t="s">
        <v>186</v>
      </c>
      <c r="C3802" t="s">
        <v>1459</v>
      </c>
      <c r="D3802" t="s">
        <v>1387</v>
      </c>
      <c r="E3802" t="s">
        <v>1501</v>
      </c>
      <c r="F3802" t="s">
        <v>1293</v>
      </c>
      <c r="G3802" t="s">
        <v>524</v>
      </c>
      <c r="H3802" t="s">
        <v>1464</v>
      </c>
      <c r="I3802" t="s">
        <v>186</v>
      </c>
      <c r="J3802">
        <v>31000309</v>
      </c>
      <c r="L3802">
        <v>0</v>
      </c>
      <c r="M3802">
        <v>0</v>
      </c>
      <c r="N3802">
        <v>0</v>
      </c>
      <c r="O3802">
        <v>0</v>
      </c>
      <c r="P3802">
        <v>0</v>
      </c>
      <c r="Q3802">
        <v>0</v>
      </c>
      <c r="R3802">
        <v>12.789239999999999</v>
      </c>
      <c r="S3802">
        <v>19.55087</v>
      </c>
      <c r="T3802">
        <v>0</v>
      </c>
      <c r="U3802">
        <v>0</v>
      </c>
      <c r="W3802" s="429">
        <f t="shared" si="80"/>
        <v>12.789239999999999</v>
      </c>
      <c r="X3802" s="429">
        <f t="shared" si="80"/>
        <v>19.55087</v>
      </c>
      <c r="Y3802" s="429">
        <f t="shared" si="80"/>
        <v>0</v>
      </c>
      <c r="Z3802" s="429">
        <f t="shared" si="80"/>
        <v>0</v>
      </c>
      <c r="AA3802" s="429" t="s">
        <v>1295</v>
      </c>
    </row>
    <row r="3803" spans="1:27" x14ac:dyDescent="0.25">
      <c r="A3803" t="s">
        <v>149</v>
      </c>
      <c r="B3803" t="s">
        <v>186</v>
      </c>
      <c r="C3803" t="s">
        <v>1459</v>
      </c>
      <c r="D3803" t="s">
        <v>1387</v>
      </c>
      <c r="E3803" t="s">
        <v>1501</v>
      </c>
      <c r="F3803" t="s">
        <v>1293</v>
      </c>
      <c r="G3803" t="s">
        <v>524</v>
      </c>
      <c r="H3803" t="s">
        <v>1464</v>
      </c>
      <c r="I3803" t="s">
        <v>186</v>
      </c>
      <c r="J3803">
        <v>31000306</v>
      </c>
      <c r="L3803">
        <v>0</v>
      </c>
      <c r="M3803">
        <v>0</v>
      </c>
      <c r="N3803">
        <v>0</v>
      </c>
      <c r="O3803">
        <v>0</v>
      </c>
      <c r="P3803">
        <v>0</v>
      </c>
      <c r="Q3803">
        <v>0</v>
      </c>
      <c r="R3803">
        <v>5.91E-2</v>
      </c>
      <c r="S3803">
        <v>1.1441760000000001</v>
      </c>
      <c r="T3803">
        <v>0</v>
      </c>
      <c r="U3803">
        <v>0</v>
      </c>
      <c r="W3803" s="429">
        <f t="shared" si="80"/>
        <v>5.91E-2</v>
      </c>
      <c r="X3803" s="429">
        <f t="shared" si="80"/>
        <v>1.1441760000000001</v>
      </c>
      <c r="Y3803" s="429">
        <f t="shared" si="80"/>
        <v>0</v>
      </c>
      <c r="Z3803" s="429">
        <f t="shared" si="80"/>
        <v>0</v>
      </c>
      <c r="AA3803" s="429" t="s">
        <v>1295</v>
      </c>
    </row>
    <row r="3804" spans="1:27" x14ac:dyDescent="0.25">
      <c r="A3804" t="s">
        <v>149</v>
      </c>
      <c r="B3804" t="s">
        <v>1246</v>
      </c>
      <c r="C3804" t="s">
        <v>1324</v>
      </c>
      <c r="D3804" t="s">
        <v>1387</v>
      </c>
      <c r="E3804" t="s">
        <v>1501</v>
      </c>
      <c r="F3804" t="s">
        <v>1293</v>
      </c>
      <c r="G3804" t="s">
        <v>524</v>
      </c>
      <c r="H3804" t="s">
        <v>1557</v>
      </c>
      <c r="I3804" t="s">
        <v>552</v>
      </c>
      <c r="J3804">
        <v>20200254</v>
      </c>
      <c r="L3804">
        <v>30.927598953247099</v>
      </c>
      <c r="M3804">
        <v>5.8575000762939498</v>
      </c>
      <c r="N3804">
        <v>8.6690998077392596</v>
      </c>
      <c r="O3804">
        <v>1.40579998493195</v>
      </c>
      <c r="P3804">
        <v>1.1714999675750699</v>
      </c>
      <c r="Q3804">
        <v>1.1714999675750699</v>
      </c>
      <c r="R3804">
        <v>11876.9</v>
      </c>
      <c r="S3804">
        <v>5.6231999999999998</v>
      </c>
      <c r="T3804">
        <v>7.0289999999999999</v>
      </c>
      <c r="U3804">
        <v>0</v>
      </c>
      <c r="W3804" s="429">
        <f t="shared" si="80"/>
        <v>11876.9</v>
      </c>
      <c r="X3804" s="429">
        <f t="shared" si="80"/>
        <v>5.6231999999999998</v>
      </c>
      <c r="Y3804" s="429">
        <f t="shared" si="80"/>
        <v>7.0289999999999999</v>
      </c>
      <c r="Z3804" s="429">
        <f t="shared" si="80"/>
        <v>0</v>
      </c>
      <c r="AA3804" s="429" t="s">
        <v>1295</v>
      </c>
    </row>
    <row r="3805" spans="1:27" x14ac:dyDescent="0.25">
      <c r="A3805" t="s">
        <v>149</v>
      </c>
      <c r="B3805" t="s">
        <v>1246</v>
      </c>
      <c r="C3805" t="s">
        <v>1324</v>
      </c>
      <c r="D3805" t="s">
        <v>1387</v>
      </c>
      <c r="E3805" t="s">
        <v>1501</v>
      </c>
      <c r="F3805" t="s">
        <v>1293</v>
      </c>
      <c r="G3805" t="s">
        <v>524</v>
      </c>
      <c r="H3805" t="s">
        <v>1558</v>
      </c>
      <c r="I3805" t="s">
        <v>563</v>
      </c>
      <c r="J3805">
        <v>31000404</v>
      </c>
      <c r="L3805">
        <v>11.1866674423218</v>
      </c>
      <c r="M3805">
        <v>1.0066666603088399</v>
      </c>
      <c r="N3805">
        <v>7.64666700363159</v>
      </c>
      <c r="O3805">
        <v>2.3233332633972199</v>
      </c>
      <c r="P3805">
        <v>1.3866666555404701</v>
      </c>
      <c r="Q3805">
        <v>1.3866666555404701</v>
      </c>
      <c r="R3805">
        <v>0</v>
      </c>
      <c r="S3805">
        <v>0</v>
      </c>
      <c r="T3805">
        <v>0</v>
      </c>
      <c r="U3805">
        <v>0</v>
      </c>
      <c r="W3805" s="429">
        <f t="shared" si="80"/>
        <v>0</v>
      </c>
      <c r="X3805" s="429">
        <f t="shared" si="80"/>
        <v>0</v>
      </c>
      <c r="Y3805" s="429">
        <f t="shared" si="80"/>
        <v>0</v>
      </c>
      <c r="Z3805" s="429">
        <f t="shared" si="80"/>
        <v>0</v>
      </c>
      <c r="AA3805" s="429" t="s">
        <v>1295</v>
      </c>
    </row>
    <row r="3806" spans="1:27" x14ac:dyDescent="0.25">
      <c r="A3806" t="s">
        <v>149</v>
      </c>
      <c r="B3806" t="s">
        <v>1246</v>
      </c>
      <c r="C3806" t="s">
        <v>1324</v>
      </c>
      <c r="D3806" t="s">
        <v>1387</v>
      </c>
      <c r="E3806" t="s">
        <v>1501</v>
      </c>
      <c r="F3806" t="s">
        <v>1293</v>
      </c>
      <c r="G3806" t="s">
        <v>524</v>
      </c>
      <c r="H3806" t="s">
        <v>1557</v>
      </c>
      <c r="I3806" t="s">
        <v>552</v>
      </c>
      <c r="J3806">
        <v>31000404</v>
      </c>
      <c r="L3806">
        <v>9.9499998092651403</v>
      </c>
      <c r="M3806">
        <v>1.1000000238418599</v>
      </c>
      <c r="N3806">
        <v>16.700000762939499</v>
      </c>
      <c r="O3806">
        <v>0.10000000149011599</v>
      </c>
      <c r="P3806">
        <v>1.5</v>
      </c>
      <c r="Q3806">
        <v>1.5</v>
      </c>
      <c r="R3806">
        <v>0</v>
      </c>
      <c r="S3806">
        <v>0</v>
      </c>
      <c r="T3806">
        <v>0</v>
      </c>
      <c r="U3806">
        <v>0</v>
      </c>
      <c r="W3806" s="429">
        <f t="shared" si="80"/>
        <v>0</v>
      </c>
      <c r="X3806" s="429">
        <f t="shared" si="80"/>
        <v>0</v>
      </c>
      <c r="Y3806" s="429">
        <f t="shared" si="80"/>
        <v>0</v>
      </c>
      <c r="Z3806" s="429">
        <f t="shared" si="80"/>
        <v>0</v>
      </c>
      <c r="AA3806" s="429" t="s">
        <v>1295</v>
      </c>
    </row>
    <row r="3807" spans="1:27" x14ac:dyDescent="0.25">
      <c r="A3807" t="s">
        <v>149</v>
      </c>
      <c r="B3807" t="s">
        <v>1246</v>
      </c>
      <c r="C3807" t="s">
        <v>1324</v>
      </c>
      <c r="D3807" t="s">
        <v>1387</v>
      </c>
      <c r="E3807" t="s">
        <v>1501</v>
      </c>
      <c r="F3807" t="s">
        <v>1293</v>
      </c>
      <c r="G3807" t="s">
        <v>524</v>
      </c>
      <c r="H3807" t="s">
        <v>1557</v>
      </c>
      <c r="I3807" t="s">
        <v>552</v>
      </c>
      <c r="J3807">
        <v>20200254</v>
      </c>
      <c r="L3807">
        <v>14.5</v>
      </c>
      <c r="M3807">
        <v>18.399999999999999</v>
      </c>
      <c r="N3807">
        <v>22.2</v>
      </c>
      <c r="O3807">
        <v>2.2999999999999998</v>
      </c>
      <c r="P3807">
        <v>1.7</v>
      </c>
      <c r="Q3807">
        <v>3.4</v>
      </c>
      <c r="R3807">
        <v>0</v>
      </c>
      <c r="S3807">
        <v>0</v>
      </c>
      <c r="T3807">
        <v>0</v>
      </c>
      <c r="U3807">
        <v>0</v>
      </c>
      <c r="W3807" s="429">
        <f t="shared" si="80"/>
        <v>0</v>
      </c>
      <c r="X3807" s="429">
        <f t="shared" si="80"/>
        <v>0</v>
      </c>
      <c r="Y3807" s="429">
        <f t="shared" si="80"/>
        <v>0</v>
      </c>
      <c r="Z3807" s="429">
        <f t="shared" si="80"/>
        <v>0</v>
      </c>
      <c r="AA3807" s="429" t="s">
        <v>1295</v>
      </c>
    </row>
    <row r="3808" spans="1:27" x14ac:dyDescent="0.25">
      <c r="A3808" t="s">
        <v>149</v>
      </c>
      <c r="B3808" t="s">
        <v>1246</v>
      </c>
      <c r="C3808" t="s">
        <v>1324</v>
      </c>
      <c r="D3808" t="s">
        <v>1387</v>
      </c>
      <c r="E3808" t="s">
        <v>1501</v>
      </c>
      <c r="F3808" t="s">
        <v>1293</v>
      </c>
      <c r="G3808" t="s">
        <v>524</v>
      </c>
      <c r="H3808" t="s">
        <v>1557</v>
      </c>
      <c r="I3808" t="s">
        <v>552</v>
      </c>
      <c r="J3808">
        <v>20200254</v>
      </c>
      <c r="L3808">
        <v>14.5</v>
      </c>
      <c r="M3808">
        <v>18.399999999999999</v>
      </c>
      <c r="N3808">
        <v>22.1</v>
      </c>
      <c r="O3808">
        <v>2.2999999999999998</v>
      </c>
      <c r="P3808">
        <v>1.7</v>
      </c>
      <c r="Q3808">
        <v>1.7</v>
      </c>
      <c r="R3808">
        <v>0</v>
      </c>
      <c r="S3808">
        <v>0</v>
      </c>
      <c r="T3808">
        <v>0</v>
      </c>
      <c r="U3808">
        <v>0</v>
      </c>
      <c r="W3808" s="429">
        <f t="shared" si="80"/>
        <v>0</v>
      </c>
      <c r="X3808" s="429">
        <f t="shared" si="80"/>
        <v>0</v>
      </c>
      <c r="Y3808" s="429">
        <f t="shared" si="80"/>
        <v>0</v>
      </c>
      <c r="Z3808" s="429">
        <f t="shared" si="80"/>
        <v>0</v>
      </c>
      <c r="AA3808" s="429" t="s">
        <v>1295</v>
      </c>
    </row>
    <row r="3809" spans="1:27" x14ac:dyDescent="0.25">
      <c r="A3809" t="s">
        <v>149</v>
      </c>
      <c r="B3809" t="s">
        <v>1246</v>
      </c>
      <c r="C3809" t="s">
        <v>1324</v>
      </c>
      <c r="D3809" t="s">
        <v>1387</v>
      </c>
      <c r="E3809" t="s">
        <v>1501</v>
      </c>
      <c r="F3809" t="s">
        <v>1293</v>
      </c>
      <c r="G3809" t="s">
        <v>524</v>
      </c>
      <c r="H3809" t="s">
        <v>1559</v>
      </c>
      <c r="I3809" t="s">
        <v>1327</v>
      </c>
      <c r="J3809">
        <v>20200202</v>
      </c>
      <c r="L3809">
        <v>0.44282698631286599</v>
      </c>
      <c r="M3809">
        <v>7.7318996191024794E-2</v>
      </c>
      <c r="N3809">
        <v>0.44282698631286599</v>
      </c>
      <c r="O3809">
        <v>0</v>
      </c>
      <c r="P3809">
        <v>3.0458999797701801E-2</v>
      </c>
      <c r="Q3809">
        <v>3.0458999797701801E-2</v>
      </c>
      <c r="R3809">
        <v>67.932940000000002</v>
      </c>
      <c r="S3809">
        <v>2.343E-3</v>
      </c>
      <c r="T3809">
        <v>0</v>
      </c>
      <c r="U3809">
        <v>0</v>
      </c>
      <c r="W3809" s="429">
        <f t="shared" si="80"/>
        <v>67.932940000000002</v>
      </c>
      <c r="X3809" s="429">
        <f t="shared" si="80"/>
        <v>2.343E-3</v>
      </c>
      <c r="Y3809" s="429">
        <f t="shared" si="80"/>
        <v>0</v>
      </c>
      <c r="Z3809" s="429">
        <f t="shared" si="80"/>
        <v>0</v>
      </c>
      <c r="AA3809" s="429" t="s">
        <v>1295</v>
      </c>
    </row>
    <row r="3810" spans="1:27" x14ac:dyDescent="0.25">
      <c r="A3810" t="s">
        <v>149</v>
      </c>
      <c r="B3810" t="s">
        <v>1246</v>
      </c>
      <c r="C3810" t="s">
        <v>1324</v>
      </c>
      <c r="D3810" t="s">
        <v>1387</v>
      </c>
      <c r="E3810" t="s">
        <v>1501</v>
      </c>
      <c r="F3810" t="s">
        <v>1293</v>
      </c>
      <c r="G3810" t="s">
        <v>524</v>
      </c>
      <c r="H3810" t="s">
        <v>1559</v>
      </c>
      <c r="I3810" t="s">
        <v>1327</v>
      </c>
      <c r="J3810">
        <v>20200202</v>
      </c>
      <c r="L3810">
        <v>31.630498886108398</v>
      </c>
      <c r="M3810">
        <v>2.31957006454468</v>
      </c>
      <c r="N3810">
        <v>31.630498886108398</v>
      </c>
      <c r="O3810">
        <v>0</v>
      </c>
      <c r="P3810">
        <v>0</v>
      </c>
      <c r="Q3810">
        <v>0</v>
      </c>
      <c r="R3810">
        <v>4250.2020000000002</v>
      </c>
      <c r="S3810">
        <v>0</v>
      </c>
      <c r="T3810">
        <v>0</v>
      </c>
      <c r="U3810">
        <v>0</v>
      </c>
      <c r="W3810" s="429">
        <f t="shared" si="80"/>
        <v>4250.2020000000002</v>
      </c>
      <c r="X3810" s="429">
        <f t="shared" si="80"/>
        <v>0</v>
      </c>
      <c r="Y3810" s="429">
        <f t="shared" si="80"/>
        <v>0</v>
      </c>
      <c r="Z3810" s="429">
        <f t="shared" si="80"/>
        <v>0</v>
      </c>
      <c r="AA3810" s="429" t="s">
        <v>1295</v>
      </c>
    </row>
    <row r="3811" spans="1:27" x14ac:dyDescent="0.25">
      <c r="A3811" t="s">
        <v>149</v>
      </c>
      <c r="B3811" t="s">
        <v>1246</v>
      </c>
      <c r="C3811" t="s">
        <v>1324</v>
      </c>
      <c r="D3811" t="s">
        <v>1387</v>
      </c>
      <c r="E3811" t="s">
        <v>1501</v>
      </c>
      <c r="F3811" t="s">
        <v>1293</v>
      </c>
      <c r="G3811" t="s">
        <v>524</v>
      </c>
      <c r="H3811" t="s">
        <v>1557</v>
      </c>
      <c r="I3811" t="s">
        <v>552</v>
      </c>
      <c r="J3811">
        <v>20200201</v>
      </c>
      <c r="L3811">
        <v>102.795</v>
      </c>
      <c r="M3811">
        <v>0.21</v>
      </c>
      <c r="N3811">
        <v>15.435</v>
      </c>
      <c r="O3811">
        <v>0.315</v>
      </c>
      <c r="P3811">
        <v>0.73499999999999999</v>
      </c>
      <c r="Q3811">
        <v>0.76650002002716</v>
      </c>
      <c r="R3811">
        <v>0</v>
      </c>
      <c r="S3811">
        <v>0</v>
      </c>
      <c r="T3811">
        <v>0</v>
      </c>
      <c r="U3811">
        <v>0</v>
      </c>
      <c r="W3811" s="429">
        <f t="shared" si="80"/>
        <v>0</v>
      </c>
      <c r="X3811" s="429">
        <f t="shared" si="80"/>
        <v>0</v>
      </c>
      <c r="Y3811" s="429">
        <f t="shared" si="80"/>
        <v>0</v>
      </c>
      <c r="Z3811" s="429">
        <f t="shared" si="80"/>
        <v>0</v>
      </c>
      <c r="AA3811" s="429" t="s">
        <v>1295</v>
      </c>
    </row>
    <row r="3812" spans="1:27" x14ac:dyDescent="0.25">
      <c r="A3812" t="s">
        <v>149</v>
      </c>
      <c r="B3812" t="s">
        <v>1246</v>
      </c>
      <c r="C3812" t="s">
        <v>1324</v>
      </c>
      <c r="D3812" t="s">
        <v>1387</v>
      </c>
      <c r="E3812" t="s">
        <v>1501</v>
      </c>
      <c r="F3812" t="s">
        <v>1293</v>
      </c>
      <c r="G3812" t="s">
        <v>524</v>
      </c>
      <c r="H3812" t="s">
        <v>1557</v>
      </c>
      <c r="I3812" t="s">
        <v>552</v>
      </c>
      <c r="J3812">
        <v>31000404</v>
      </c>
      <c r="L3812">
        <v>2.2050000000000001</v>
      </c>
      <c r="M3812">
        <v>0.105</v>
      </c>
      <c r="N3812">
        <v>1.89</v>
      </c>
      <c r="O3812">
        <v>0</v>
      </c>
      <c r="P3812">
        <v>0.21</v>
      </c>
      <c r="Q3812">
        <v>0.16940000429749499</v>
      </c>
      <c r="R3812">
        <v>0</v>
      </c>
      <c r="S3812">
        <v>0</v>
      </c>
      <c r="T3812">
        <v>0</v>
      </c>
      <c r="U3812">
        <v>0</v>
      </c>
      <c r="W3812" s="429">
        <f t="shared" si="80"/>
        <v>0</v>
      </c>
      <c r="X3812" s="429">
        <f t="shared" si="80"/>
        <v>0</v>
      </c>
      <c r="Y3812" s="429">
        <f t="shared" si="80"/>
        <v>0</v>
      </c>
      <c r="Z3812" s="429">
        <f t="shared" si="80"/>
        <v>0</v>
      </c>
      <c r="AA3812" s="429" t="s">
        <v>1295</v>
      </c>
    </row>
    <row r="3813" spans="1:27" x14ac:dyDescent="0.25">
      <c r="A3813" t="s">
        <v>149</v>
      </c>
      <c r="B3813" t="s">
        <v>1246</v>
      </c>
      <c r="C3813" t="s">
        <v>1324</v>
      </c>
      <c r="D3813" t="s">
        <v>1387</v>
      </c>
      <c r="E3813" t="s">
        <v>1501</v>
      </c>
      <c r="F3813" t="s">
        <v>1293</v>
      </c>
      <c r="G3813" t="s">
        <v>524</v>
      </c>
      <c r="H3813" t="s">
        <v>1557</v>
      </c>
      <c r="I3813" t="s">
        <v>552</v>
      </c>
      <c r="J3813">
        <v>20200253</v>
      </c>
      <c r="L3813">
        <v>70.055694580078097</v>
      </c>
      <c r="M3813">
        <v>52.483196258544901</v>
      </c>
      <c r="N3813">
        <v>52.483196258544901</v>
      </c>
      <c r="O3813">
        <v>4.4516995549202E-2</v>
      </c>
      <c r="P3813">
        <v>3.2801997661590598</v>
      </c>
      <c r="Q3813">
        <v>3.2801997661590598</v>
      </c>
      <c r="R3813">
        <v>8181.5209999999997</v>
      </c>
      <c r="S3813">
        <v>0.154638</v>
      </c>
      <c r="T3813">
        <v>1.6400999999999999E-2</v>
      </c>
      <c r="U3813">
        <v>0</v>
      </c>
      <c r="W3813" s="429">
        <f t="shared" si="80"/>
        <v>8181.5209999999997</v>
      </c>
      <c r="X3813" s="429">
        <f t="shared" si="80"/>
        <v>0.154638</v>
      </c>
      <c r="Y3813" s="429">
        <f t="shared" si="80"/>
        <v>1.6400999999999999E-2</v>
      </c>
      <c r="Z3813" s="429">
        <f t="shared" si="80"/>
        <v>0</v>
      </c>
      <c r="AA3813" s="429" t="s">
        <v>1295</v>
      </c>
    </row>
    <row r="3814" spans="1:27" x14ac:dyDescent="0.25">
      <c r="A3814" t="s">
        <v>149</v>
      </c>
      <c r="B3814" t="s">
        <v>1246</v>
      </c>
      <c r="C3814" t="s">
        <v>1324</v>
      </c>
      <c r="D3814" t="s">
        <v>1387</v>
      </c>
      <c r="E3814" t="s">
        <v>1501</v>
      </c>
      <c r="F3814" t="s">
        <v>1293</v>
      </c>
      <c r="G3814" t="s">
        <v>524</v>
      </c>
      <c r="H3814" t="s">
        <v>1557</v>
      </c>
      <c r="I3814" t="s">
        <v>552</v>
      </c>
      <c r="J3814">
        <v>20200202</v>
      </c>
      <c r="L3814">
        <v>23.078550338745099</v>
      </c>
      <c r="M3814">
        <v>2.6944499015808101</v>
      </c>
      <c r="N3814">
        <v>3.3739199638366699</v>
      </c>
      <c r="O3814">
        <v>0</v>
      </c>
      <c r="P3814">
        <v>0</v>
      </c>
      <c r="Q3814">
        <v>0</v>
      </c>
      <c r="R3814">
        <v>755.85180000000003</v>
      </c>
      <c r="S3814">
        <v>0</v>
      </c>
      <c r="T3814">
        <v>0</v>
      </c>
      <c r="U3814">
        <v>0</v>
      </c>
      <c r="W3814" s="429">
        <f t="shared" si="80"/>
        <v>755.85180000000003</v>
      </c>
      <c r="X3814" s="429">
        <f t="shared" si="80"/>
        <v>0</v>
      </c>
      <c r="Y3814" s="429">
        <f t="shared" si="80"/>
        <v>0</v>
      </c>
      <c r="Z3814" s="429">
        <f t="shared" si="80"/>
        <v>0</v>
      </c>
      <c r="AA3814" s="429" t="s">
        <v>1295</v>
      </c>
    </row>
    <row r="3815" spans="1:27" x14ac:dyDescent="0.25">
      <c r="A3815" t="s">
        <v>149</v>
      </c>
      <c r="B3815" t="s">
        <v>1247</v>
      </c>
      <c r="C3815" t="s">
        <v>1565</v>
      </c>
      <c r="D3815" t="s">
        <v>1387</v>
      </c>
      <c r="E3815" t="s">
        <v>1501</v>
      </c>
      <c r="F3815" t="s">
        <v>1293</v>
      </c>
      <c r="G3815" t="s">
        <v>524</v>
      </c>
      <c r="H3815" t="s">
        <v>1566</v>
      </c>
      <c r="I3815" t="s">
        <v>573</v>
      </c>
      <c r="J3815">
        <v>20200201</v>
      </c>
      <c r="L3815">
        <v>25.557998657226602</v>
      </c>
      <c r="M3815">
        <v>5.6666668504476499E-2</v>
      </c>
      <c r="N3815">
        <v>4.0586667060852104</v>
      </c>
      <c r="O3815">
        <v>8.5666663944721194E-2</v>
      </c>
      <c r="P3815">
        <v>0.20000000298023199</v>
      </c>
      <c r="Q3815">
        <v>0.20000000298023199</v>
      </c>
      <c r="R3815">
        <v>0</v>
      </c>
      <c r="S3815">
        <v>0</v>
      </c>
      <c r="T3815">
        <v>0</v>
      </c>
      <c r="U3815">
        <v>0</v>
      </c>
      <c r="W3815" s="429">
        <f t="shared" si="80"/>
        <v>0</v>
      </c>
      <c r="X3815" s="429">
        <f t="shared" si="80"/>
        <v>0</v>
      </c>
      <c r="Y3815" s="429">
        <f t="shared" si="80"/>
        <v>0</v>
      </c>
      <c r="Z3815" s="429">
        <f t="shared" si="80"/>
        <v>0</v>
      </c>
      <c r="AA3815" s="429" t="s">
        <v>1295</v>
      </c>
    </row>
    <row r="3816" spans="1:27" x14ac:dyDescent="0.25">
      <c r="A3816" t="s">
        <v>149</v>
      </c>
      <c r="B3816" t="s">
        <v>1246</v>
      </c>
      <c r="C3816" t="s">
        <v>1324</v>
      </c>
      <c r="D3816" t="s">
        <v>1387</v>
      </c>
      <c r="E3816" t="s">
        <v>1501</v>
      </c>
      <c r="F3816" t="s">
        <v>1293</v>
      </c>
      <c r="G3816" t="s">
        <v>524</v>
      </c>
      <c r="H3816" t="s">
        <v>1558</v>
      </c>
      <c r="I3816" t="s">
        <v>563</v>
      </c>
      <c r="J3816">
        <v>31000404</v>
      </c>
      <c r="L3816">
        <v>17.2</v>
      </c>
      <c r="M3816">
        <v>0.9</v>
      </c>
      <c r="N3816">
        <v>14.5</v>
      </c>
      <c r="O3816">
        <v>0.1</v>
      </c>
      <c r="P3816">
        <v>1.3</v>
      </c>
      <c r="Q3816">
        <v>1.3099999427795399</v>
      </c>
      <c r="R3816">
        <v>0</v>
      </c>
      <c r="S3816">
        <v>0</v>
      </c>
      <c r="T3816">
        <v>0</v>
      </c>
      <c r="U3816">
        <v>0</v>
      </c>
      <c r="W3816" s="429">
        <f t="shared" si="80"/>
        <v>0</v>
      </c>
      <c r="X3816" s="429">
        <f t="shared" si="80"/>
        <v>0</v>
      </c>
      <c r="Y3816" s="429">
        <f t="shared" si="80"/>
        <v>0</v>
      </c>
      <c r="Z3816" s="429">
        <f t="shared" si="80"/>
        <v>0</v>
      </c>
      <c r="AA3816" s="429" t="s">
        <v>1295</v>
      </c>
    </row>
    <row r="3817" spans="1:27" x14ac:dyDescent="0.25">
      <c r="A3817" t="s">
        <v>149</v>
      </c>
      <c r="B3817" t="s">
        <v>1246</v>
      </c>
      <c r="C3817" t="s">
        <v>1324</v>
      </c>
      <c r="D3817" t="s">
        <v>1387</v>
      </c>
      <c r="E3817" t="s">
        <v>1501</v>
      </c>
      <c r="F3817" t="s">
        <v>1293</v>
      </c>
      <c r="G3817" t="s">
        <v>524</v>
      </c>
      <c r="H3817" t="s">
        <v>1558</v>
      </c>
      <c r="I3817" t="s">
        <v>563</v>
      </c>
      <c r="J3817">
        <v>31000203</v>
      </c>
      <c r="L3817">
        <v>74.120803833007798</v>
      </c>
      <c r="M3817">
        <v>0.18743999302387199</v>
      </c>
      <c r="N3817">
        <v>14.8991374969482</v>
      </c>
      <c r="O3817">
        <v>0.30458998680114702</v>
      </c>
      <c r="P3817">
        <v>0.59043598175048795</v>
      </c>
      <c r="Q3817">
        <v>0.59043598175048795</v>
      </c>
      <c r="R3817">
        <v>9342.9459999999999</v>
      </c>
      <c r="S3817">
        <v>0.17572499999999999</v>
      </c>
      <c r="T3817">
        <v>1.8744E-2</v>
      </c>
      <c r="U3817">
        <v>0</v>
      </c>
      <c r="W3817" s="429">
        <f t="shared" si="80"/>
        <v>9342.9459999999999</v>
      </c>
      <c r="X3817" s="429">
        <f t="shared" si="80"/>
        <v>0.17572499999999999</v>
      </c>
      <c r="Y3817" s="429">
        <f t="shared" si="80"/>
        <v>1.8744E-2</v>
      </c>
      <c r="Z3817" s="429">
        <f t="shared" si="80"/>
        <v>0</v>
      </c>
      <c r="AA3817" s="429" t="s">
        <v>1295</v>
      </c>
    </row>
    <row r="3818" spans="1:27" x14ac:dyDescent="0.25">
      <c r="A3818" t="s">
        <v>149</v>
      </c>
      <c r="B3818" t="s">
        <v>1246</v>
      </c>
      <c r="C3818" t="s">
        <v>1324</v>
      </c>
      <c r="D3818" t="s">
        <v>1387</v>
      </c>
      <c r="E3818" t="s">
        <v>1501</v>
      </c>
      <c r="F3818" t="s">
        <v>1293</v>
      </c>
      <c r="G3818" t="s">
        <v>524</v>
      </c>
      <c r="H3818" t="s">
        <v>1558</v>
      </c>
      <c r="I3818" t="s">
        <v>563</v>
      </c>
      <c r="J3818">
        <v>20200252</v>
      </c>
      <c r="L3818">
        <v>2.2000000000000002</v>
      </c>
      <c r="M3818">
        <v>0.5</v>
      </c>
      <c r="N3818">
        <v>1.7</v>
      </c>
      <c r="O3818">
        <v>0</v>
      </c>
      <c r="P3818">
        <v>0</v>
      </c>
      <c r="Q3818">
        <v>0</v>
      </c>
      <c r="R3818">
        <v>0</v>
      </c>
      <c r="S3818">
        <v>0</v>
      </c>
      <c r="T3818">
        <v>0</v>
      </c>
      <c r="U3818">
        <v>0</v>
      </c>
      <c r="W3818" s="429">
        <f t="shared" si="80"/>
        <v>0</v>
      </c>
      <c r="X3818" s="429">
        <f t="shared" si="80"/>
        <v>0</v>
      </c>
      <c r="Y3818" s="429">
        <f t="shared" si="80"/>
        <v>0</v>
      </c>
      <c r="Z3818" s="429">
        <f t="shared" si="80"/>
        <v>0</v>
      </c>
      <c r="AA3818" s="429" t="s">
        <v>1295</v>
      </c>
    </row>
    <row r="3819" spans="1:27" x14ac:dyDescent="0.25">
      <c r="A3819" t="s">
        <v>149</v>
      </c>
      <c r="B3819" t="s">
        <v>1246</v>
      </c>
      <c r="C3819" t="s">
        <v>1324</v>
      </c>
      <c r="D3819" t="s">
        <v>1387</v>
      </c>
      <c r="E3819" t="s">
        <v>1501</v>
      </c>
      <c r="F3819" t="s">
        <v>1293</v>
      </c>
      <c r="G3819" t="s">
        <v>524</v>
      </c>
      <c r="H3819" t="s">
        <v>1558</v>
      </c>
      <c r="I3819" t="s">
        <v>563</v>
      </c>
      <c r="J3819">
        <v>31000301</v>
      </c>
      <c r="L3819">
        <v>0.315</v>
      </c>
      <c r="M3819">
        <v>0.105</v>
      </c>
      <c r="N3819">
        <v>0.315</v>
      </c>
      <c r="O3819">
        <v>0</v>
      </c>
      <c r="P3819">
        <v>0</v>
      </c>
      <c r="Q3819">
        <v>2.9049998894333899E-2</v>
      </c>
      <c r="R3819">
        <v>0</v>
      </c>
      <c r="S3819">
        <v>0</v>
      </c>
      <c r="T3819">
        <v>0</v>
      </c>
      <c r="U3819">
        <v>0</v>
      </c>
      <c r="W3819" s="429">
        <f t="shared" si="80"/>
        <v>0</v>
      </c>
      <c r="X3819" s="429">
        <f t="shared" si="80"/>
        <v>0</v>
      </c>
      <c r="Y3819" s="429">
        <f t="shared" si="80"/>
        <v>0</v>
      </c>
      <c r="Z3819" s="429">
        <f t="shared" si="80"/>
        <v>0</v>
      </c>
      <c r="AA3819" s="429" t="s">
        <v>1295</v>
      </c>
    </row>
    <row r="3820" spans="1:27" x14ac:dyDescent="0.25">
      <c r="A3820" t="s">
        <v>149</v>
      </c>
      <c r="B3820" t="s">
        <v>1246</v>
      </c>
      <c r="C3820" t="s">
        <v>1324</v>
      </c>
      <c r="D3820" t="s">
        <v>1387</v>
      </c>
      <c r="E3820" t="s">
        <v>1501</v>
      </c>
      <c r="F3820" t="s">
        <v>1293</v>
      </c>
      <c r="G3820" t="s">
        <v>524</v>
      </c>
      <c r="H3820" t="s">
        <v>1558</v>
      </c>
      <c r="I3820" t="s">
        <v>563</v>
      </c>
      <c r="J3820">
        <v>20200201</v>
      </c>
      <c r="L3820">
        <v>6.09</v>
      </c>
      <c r="M3820">
        <v>0.94499999999999995</v>
      </c>
      <c r="N3820">
        <v>12.39</v>
      </c>
      <c r="O3820">
        <v>0.105</v>
      </c>
      <c r="P3820">
        <v>0.315</v>
      </c>
      <c r="Q3820">
        <v>0.26705001443624499</v>
      </c>
      <c r="R3820">
        <v>0</v>
      </c>
      <c r="S3820">
        <v>0</v>
      </c>
      <c r="T3820">
        <v>0</v>
      </c>
      <c r="U3820">
        <v>0</v>
      </c>
      <c r="W3820" s="429">
        <f t="shared" si="80"/>
        <v>0</v>
      </c>
      <c r="X3820" s="429">
        <f t="shared" si="80"/>
        <v>0</v>
      </c>
      <c r="Y3820" s="429">
        <f t="shared" si="80"/>
        <v>0</v>
      </c>
      <c r="Z3820" s="429">
        <f t="shared" si="80"/>
        <v>0</v>
      </c>
      <c r="AA3820" s="429" t="s">
        <v>1295</v>
      </c>
    </row>
    <row r="3821" spans="1:27" x14ac:dyDescent="0.25">
      <c r="A3821" t="s">
        <v>149</v>
      </c>
      <c r="B3821" t="s">
        <v>1246</v>
      </c>
      <c r="C3821" t="s">
        <v>1324</v>
      </c>
      <c r="D3821" t="s">
        <v>1387</v>
      </c>
      <c r="E3821" t="s">
        <v>1501</v>
      </c>
      <c r="F3821" t="s">
        <v>1293</v>
      </c>
      <c r="G3821" t="s">
        <v>524</v>
      </c>
      <c r="H3821" t="s">
        <v>1558</v>
      </c>
      <c r="I3821" t="s">
        <v>563</v>
      </c>
      <c r="J3821">
        <v>20200252</v>
      </c>
      <c r="L3821">
        <v>79.900000000000006</v>
      </c>
      <c r="M3821">
        <v>2.8</v>
      </c>
      <c r="N3821">
        <v>3.7</v>
      </c>
      <c r="O3821">
        <v>0</v>
      </c>
      <c r="P3821">
        <v>1.2</v>
      </c>
      <c r="Q3821">
        <v>1.21933329105377</v>
      </c>
      <c r="R3821">
        <v>0</v>
      </c>
      <c r="S3821">
        <v>0</v>
      </c>
      <c r="T3821">
        <v>0</v>
      </c>
      <c r="U3821">
        <v>0</v>
      </c>
      <c r="W3821" s="429">
        <f t="shared" si="80"/>
        <v>0</v>
      </c>
      <c r="X3821" s="429">
        <f t="shared" si="80"/>
        <v>0</v>
      </c>
      <c r="Y3821" s="429">
        <f t="shared" si="80"/>
        <v>0</v>
      </c>
      <c r="Z3821" s="429">
        <f t="shared" si="80"/>
        <v>0</v>
      </c>
      <c r="AA3821" s="429" t="s">
        <v>1295</v>
      </c>
    </row>
    <row r="3822" spans="1:27" x14ac:dyDescent="0.25">
      <c r="A3822" t="s">
        <v>149</v>
      </c>
      <c r="B3822" t="s">
        <v>1246</v>
      </c>
      <c r="C3822" t="s">
        <v>1324</v>
      </c>
      <c r="D3822" t="s">
        <v>1387</v>
      </c>
      <c r="E3822" t="s">
        <v>1501</v>
      </c>
      <c r="F3822" t="s">
        <v>1293</v>
      </c>
      <c r="G3822" t="s">
        <v>524</v>
      </c>
      <c r="H3822" t="s">
        <v>1558</v>
      </c>
      <c r="I3822" t="s">
        <v>563</v>
      </c>
      <c r="J3822">
        <v>20200254</v>
      </c>
      <c r="L3822">
        <v>1.9587479829788199</v>
      </c>
      <c r="M3822">
        <v>4.6860002912581002E-3</v>
      </c>
      <c r="N3822">
        <v>0.178067982196808</v>
      </c>
      <c r="O3822">
        <v>0</v>
      </c>
      <c r="P3822">
        <v>3.7488002330064801E-2</v>
      </c>
      <c r="Q3822">
        <v>3.7488002330064801E-2</v>
      </c>
      <c r="R3822">
        <v>90.931830000000005</v>
      </c>
      <c r="S3822">
        <v>0</v>
      </c>
      <c r="T3822">
        <v>0</v>
      </c>
      <c r="U3822">
        <v>0</v>
      </c>
      <c r="W3822" s="429">
        <f t="shared" si="80"/>
        <v>90.931830000000005</v>
      </c>
      <c r="X3822" s="429">
        <f t="shared" si="80"/>
        <v>0</v>
      </c>
      <c r="Y3822" s="429">
        <f t="shared" si="80"/>
        <v>0</v>
      </c>
      <c r="Z3822" s="429">
        <f t="shared" si="80"/>
        <v>0</v>
      </c>
      <c r="AA3822" s="429" t="s">
        <v>1295</v>
      </c>
    </row>
    <row r="3823" spans="1:27" x14ac:dyDescent="0.25">
      <c r="A3823" t="s">
        <v>149</v>
      </c>
      <c r="B3823" t="s">
        <v>1246</v>
      </c>
      <c r="C3823" t="s">
        <v>1324</v>
      </c>
      <c r="D3823" t="s">
        <v>1387</v>
      </c>
      <c r="E3823" t="s">
        <v>1501</v>
      </c>
      <c r="F3823" t="s">
        <v>1293</v>
      </c>
      <c r="G3823" t="s">
        <v>524</v>
      </c>
      <c r="H3823" t="s">
        <v>1558</v>
      </c>
      <c r="I3823" t="s">
        <v>563</v>
      </c>
      <c r="J3823">
        <v>20200253</v>
      </c>
      <c r="L3823">
        <v>969.76763916015602</v>
      </c>
      <c r="M3823">
        <v>17.806798934936499</v>
      </c>
      <c r="N3823">
        <v>376.52008056640602</v>
      </c>
      <c r="O3823">
        <v>8.4347993135452298E-2</v>
      </c>
      <c r="P3823">
        <v>2.7647397518157999</v>
      </c>
      <c r="Q3823">
        <v>2.7647397518157999</v>
      </c>
      <c r="R3823">
        <v>9228.0930000000008</v>
      </c>
      <c r="S3823">
        <v>0.16400999999999999</v>
      </c>
      <c r="T3823">
        <v>1.6400999999999999E-2</v>
      </c>
      <c r="U3823">
        <v>0</v>
      </c>
      <c r="W3823" s="429">
        <f t="shared" si="80"/>
        <v>9228.0930000000008</v>
      </c>
      <c r="X3823" s="429">
        <f t="shared" si="80"/>
        <v>0.16400999999999999</v>
      </c>
      <c r="Y3823" s="429">
        <f t="shared" si="80"/>
        <v>1.6400999999999999E-2</v>
      </c>
      <c r="Z3823" s="429">
        <f t="shared" si="80"/>
        <v>0</v>
      </c>
      <c r="AA3823" s="429" t="s">
        <v>1295</v>
      </c>
    </row>
    <row r="3824" spans="1:27" x14ac:dyDescent="0.25">
      <c r="A3824" t="s">
        <v>149</v>
      </c>
      <c r="B3824" t="s">
        <v>1246</v>
      </c>
      <c r="C3824" t="s">
        <v>1324</v>
      </c>
      <c r="D3824" t="s">
        <v>1387</v>
      </c>
      <c r="E3824" t="s">
        <v>1501</v>
      </c>
      <c r="F3824" t="s">
        <v>1293</v>
      </c>
      <c r="G3824" t="s">
        <v>524</v>
      </c>
      <c r="H3824" t="s">
        <v>1558</v>
      </c>
      <c r="I3824" t="s">
        <v>563</v>
      </c>
      <c r="J3824">
        <v>20200254</v>
      </c>
      <c r="L3824">
        <v>81.723838806152301</v>
      </c>
      <c r="M3824">
        <v>81.723838806152301</v>
      </c>
      <c r="N3824">
        <v>20.676973342895501</v>
      </c>
      <c r="O3824">
        <v>3.9385828971862802</v>
      </c>
      <c r="P3824">
        <v>1.7221050262451201</v>
      </c>
      <c r="Q3824">
        <v>1.7221050262451201</v>
      </c>
      <c r="R3824">
        <v>0</v>
      </c>
      <c r="S3824">
        <v>0</v>
      </c>
      <c r="T3824">
        <v>0</v>
      </c>
      <c r="U3824">
        <v>0</v>
      </c>
      <c r="W3824" s="429">
        <f t="shared" si="80"/>
        <v>0</v>
      </c>
      <c r="X3824" s="429">
        <f t="shared" si="80"/>
        <v>0</v>
      </c>
      <c r="Y3824" s="429">
        <f t="shared" si="80"/>
        <v>0</v>
      </c>
      <c r="Z3824" s="429">
        <f t="shared" si="80"/>
        <v>0</v>
      </c>
      <c r="AA3824" s="429" t="s">
        <v>1295</v>
      </c>
    </row>
    <row r="3825" spans="1:27" x14ac:dyDescent="0.25">
      <c r="A3825" t="s">
        <v>149</v>
      </c>
      <c r="B3825" t="s">
        <v>1246</v>
      </c>
      <c r="C3825" t="s">
        <v>1324</v>
      </c>
      <c r="D3825" t="s">
        <v>1387</v>
      </c>
      <c r="E3825" t="s">
        <v>1501</v>
      </c>
      <c r="F3825" t="s">
        <v>1293</v>
      </c>
      <c r="G3825" t="s">
        <v>524</v>
      </c>
      <c r="H3825" t="s">
        <v>1558</v>
      </c>
      <c r="I3825" t="s">
        <v>563</v>
      </c>
      <c r="J3825">
        <v>20200202</v>
      </c>
      <c r="L3825">
        <v>103.091995239258</v>
      </c>
      <c r="M3825">
        <v>2.1086997985839799</v>
      </c>
      <c r="N3825">
        <v>40.299602508544901</v>
      </c>
      <c r="O3825">
        <v>9.3720005825161899E-3</v>
      </c>
      <c r="P3825">
        <v>0.32802000641822798</v>
      </c>
      <c r="Q3825">
        <v>0.32802000641822798</v>
      </c>
      <c r="R3825">
        <v>1524.356</v>
      </c>
      <c r="S3825">
        <v>2.8115999999999999E-2</v>
      </c>
      <c r="T3825">
        <v>2.343E-3</v>
      </c>
      <c r="U3825">
        <v>0</v>
      </c>
      <c r="W3825" s="429">
        <f t="shared" si="80"/>
        <v>1524.356</v>
      </c>
      <c r="X3825" s="429">
        <f t="shared" si="80"/>
        <v>2.8115999999999999E-2</v>
      </c>
      <c r="Y3825" s="429">
        <f t="shared" si="80"/>
        <v>2.343E-3</v>
      </c>
      <c r="Z3825" s="429">
        <f t="shared" si="80"/>
        <v>0</v>
      </c>
      <c r="AA3825" s="429" t="s">
        <v>1295</v>
      </c>
    </row>
    <row r="3826" spans="1:27" x14ac:dyDescent="0.25">
      <c r="A3826" t="s">
        <v>149</v>
      </c>
      <c r="B3826" t="s">
        <v>1249</v>
      </c>
      <c r="C3826" t="s">
        <v>1503</v>
      </c>
      <c r="D3826" t="s">
        <v>1387</v>
      </c>
      <c r="E3826" t="s">
        <v>1501</v>
      </c>
      <c r="F3826" t="s">
        <v>1293</v>
      </c>
      <c r="G3826" t="s">
        <v>524</v>
      </c>
      <c r="H3826" t="s">
        <v>1561</v>
      </c>
      <c r="I3826" t="s">
        <v>1549</v>
      </c>
      <c r="J3826">
        <v>20200254</v>
      </c>
      <c r="L3826">
        <v>89</v>
      </c>
      <c r="M3826">
        <v>4.3000001907348597</v>
      </c>
      <c r="N3826">
        <v>7.1999998092651403</v>
      </c>
      <c r="O3826">
        <v>9.9999997764825804E-3</v>
      </c>
      <c r="P3826">
        <v>0.15999999642372101</v>
      </c>
      <c r="Q3826">
        <v>0.15999999642372101</v>
      </c>
      <c r="R3826">
        <v>1690.81</v>
      </c>
      <c r="S3826">
        <v>0.21</v>
      </c>
      <c r="T3826">
        <v>3.0000000000000001E-3</v>
      </c>
      <c r="U3826">
        <v>1697.11</v>
      </c>
      <c r="W3826" s="429">
        <f t="shared" si="80"/>
        <v>1690.81</v>
      </c>
      <c r="X3826" s="429">
        <f t="shared" si="80"/>
        <v>0.21</v>
      </c>
      <c r="Y3826" s="429">
        <f t="shared" si="80"/>
        <v>3.0000000000000001E-3</v>
      </c>
      <c r="Z3826" s="429">
        <f t="shared" si="80"/>
        <v>1697.11</v>
      </c>
      <c r="AA3826" s="429" t="s">
        <v>1295</v>
      </c>
    </row>
    <row r="3827" spans="1:27" x14ac:dyDescent="0.25">
      <c r="A3827" t="s">
        <v>149</v>
      </c>
      <c r="B3827" t="s">
        <v>1248</v>
      </c>
      <c r="C3827" t="s">
        <v>1541</v>
      </c>
      <c r="D3827" t="s">
        <v>1387</v>
      </c>
      <c r="E3827" t="s">
        <v>1501</v>
      </c>
      <c r="F3827" t="s">
        <v>1293</v>
      </c>
      <c r="G3827" t="s">
        <v>524</v>
      </c>
      <c r="H3827" t="s">
        <v>1562</v>
      </c>
      <c r="I3827" t="s">
        <v>1542</v>
      </c>
      <c r="J3827">
        <v>20200201</v>
      </c>
      <c r="L3827">
        <v>7.4910001754760698</v>
      </c>
      <c r="M3827">
        <v>1.8999999389052401E-2</v>
      </c>
      <c r="N3827">
        <v>1.1900000572204601</v>
      </c>
      <c r="O3827">
        <v>3.0999999493360499E-2</v>
      </c>
      <c r="P3827">
        <v>6.1000000685453401E-2</v>
      </c>
      <c r="Q3827">
        <v>6.1000000685453401E-2</v>
      </c>
      <c r="R3827">
        <v>0</v>
      </c>
      <c r="S3827">
        <v>0</v>
      </c>
      <c r="T3827">
        <v>0</v>
      </c>
      <c r="U3827">
        <v>0</v>
      </c>
      <c r="W3827" s="429">
        <f t="shared" si="80"/>
        <v>0</v>
      </c>
      <c r="X3827" s="429">
        <f t="shared" si="80"/>
        <v>0</v>
      </c>
      <c r="Y3827" s="429">
        <f t="shared" si="80"/>
        <v>0</v>
      </c>
      <c r="Z3827" s="429">
        <f t="shared" si="80"/>
        <v>0</v>
      </c>
      <c r="AA3827" s="429" t="s">
        <v>1295</v>
      </c>
    </row>
    <row r="3828" spans="1:27" x14ac:dyDescent="0.25">
      <c r="A3828" t="s">
        <v>149</v>
      </c>
      <c r="B3828" t="s">
        <v>186</v>
      </c>
      <c r="C3828" t="s">
        <v>1459</v>
      </c>
      <c r="D3828" t="s">
        <v>1387</v>
      </c>
      <c r="E3828" t="s">
        <v>1501</v>
      </c>
      <c r="F3828" t="s">
        <v>1293</v>
      </c>
      <c r="G3828" t="s">
        <v>524</v>
      </c>
      <c r="H3828" t="s">
        <v>1460</v>
      </c>
      <c r="I3828" t="s">
        <v>561</v>
      </c>
      <c r="J3828">
        <v>20200254</v>
      </c>
      <c r="L3828">
        <v>138.77999877929699</v>
      </c>
      <c r="M3828">
        <v>4.7166666984558097</v>
      </c>
      <c r="N3828">
        <v>15.0933332443237</v>
      </c>
      <c r="O3828">
        <v>2.3333333432674401E-2</v>
      </c>
      <c r="P3828">
        <v>0.39666664600372298</v>
      </c>
      <c r="Q3828">
        <v>0.39666664600372298</v>
      </c>
      <c r="R3828">
        <v>4242.4030000000002</v>
      </c>
      <c r="S3828">
        <v>19.37567</v>
      </c>
      <c r="T3828">
        <v>5.6666659999999999E-3</v>
      </c>
      <c r="U3828">
        <v>4729.18</v>
      </c>
      <c r="W3828" s="429">
        <f t="shared" si="80"/>
        <v>4242.4030000000002</v>
      </c>
      <c r="X3828" s="429">
        <f t="shared" si="80"/>
        <v>19.37567</v>
      </c>
      <c r="Y3828" s="429">
        <f t="shared" si="80"/>
        <v>5.6666659999999999E-3</v>
      </c>
      <c r="Z3828" s="429">
        <f t="shared" si="80"/>
        <v>4729.18</v>
      </c>
      <c r="AA3828" s="429" t="s">
        <v>1295</v>
      </c>
    </row>
    <row r="3829" spans="1:27" x14ac:dyDescent="0.25">
      <c r="A3829" t="s">
        <v>149</v>
      </c>
      <c r="B3829" t="s">
        <v>186</v>
      </c>
      <c r="C3829" t="s">
        <v>1459</v>
      </c>
      <c r="D3829" t="s">
        <v>1387</v>
      </c>
      <c r="E3829" t="s">
        <v>1501</v>
      </c>
      <c r="F3829" t="s">
        <v>1293</v>
      </c>
      <c r="G3829" t="s">
        <v>524</v>
      </c>
      <c r="H3829" t="s">
        <v>1461</v>
      </c>
      <c r="I3829" t="s">
        <v>534</v>
      </c>
      <c r="J3829">
        <v>20200201</v>
      </c>
      <c r="L3829">
        <v>44.265903472900398</v>
      </c>
      <c r="M3829">
        <v>1.3002001047134399</v>
      </c>
      <c r="N3829">
        <v>36.169200897216797</v>
      </c>
      <c r="O3829">
        <v>0.29550001025199901</v>
      </c>
      <c r="P3829">
        <v>0.59100002050399802</v>
      </c>
      <c r="Q3829">
        <v>0.59100002050399802</v>
      </c>
      <c r="R3829">
        <v>0</v>
      </c>
      <c r="S3829">
        <v>0</v>
      </c>
      <c r="T3829">
        <v>0</v>
      </c>
      <c r="U3829">
        <v>0</v>
      </c>
      <c r="W3829" s="429">
        <f t="shared" si="80"/>
        <v>0</v>
      </c>
      <c r="X3829" s="429">
        <f t="shared" si="80"/>
        <v>0</v>
      </c>
      <c r="Y3829" s="429">
        <f t="shared" si="80"/>
        <v>0</v>
      </c>
      <c r="Z3829" s="429">
        <f t="shared" si="80"/>
        <v>0</v>
      </c>
      <c r="AA3829" s="429" t="s">
        <v>1295</v>
      </c>
    </row>
    <row r="3830" spans="1:27" x14ac:dyDescent="0.25">
      <c r="A3830" t="s">
        <v>149</v>
      </c>
      <c r="B3830" t="s">
        <v>186</v>
      </c>
      <c r="C3830" t="s">
        <v>1459</v>
      </c>
      <c r="D3830" t="s">
        <v>1387</v>
      </c>
      <c r="E3830" t="s">
        <v>1501</v>
      </c>
      <c r="F3830" t="s">
        <v>1293</v>
      </c>
      <c r="G3830" t="s">
        <v>524</v>
      </c>
      <c r="H3830" t="s">
        <v>1461</v>
      </c>
      <c r="I3830" t="s">
        <v>534</v>
      </c>
      <c r="J3830">
        <v>20200254</v>
      </c>
      <c r="L3830">
        <v>4.4666666984558097</v>
      </c>
      <c r="M3830">
        <v>4.9666666984558097</v>
      </c>
      <c r="N3830">
        <v>13.599999427795399</v>
      </c>
      <c r="O3830">
        <v>0</v>
      </c>
      <c r="P3830">
        <v>0.16666667163372001</v>
      </c>
      <c r="Q3830">
        <v>0.16666667163372001</v>
      </c>
      <c r="R3830">
        <v>0</v>
      </c>
      <c r="S3830">
        <v>0</v>
      </c>
      <c r="T3830">
        <v>0</v>
      </c>
      <c r="U3830">
        <v>0</v>
      </c>
      <c r="W3830" s="429">
        <f t="shared" si="80"/>
        <v>0</v>
      </c>
      <c r="X3830" s="429">
        <f t="shared" si="80"/>
        <v>0</v>
      </c>
      <c r="Y3830" s="429">
        <f t="shared" si="80"/>
        <v>0</v>
      </c>
      <c r="Z3830" s="429">
        <f t="shared" si="80"/>
        <v>0</v>
      </c>
      <c r="AA3830" s="429" t="s">
        <v>1295</v>
      </c>
    </row>
    <row r="3831" spans="1:27" x14ac:dyDescent="0.25">
      <c r="A3831" t="s">
        <v>149</v>
      </c>
      <c r="B3831" t="s">
        <v>186</v>
      </c>
      <c r="C3831" t="s">
        <v>1459</v>
      </c>
      <c r="D3831" t="s">
        <v>1387</v>
      </c>
      <c r="E3831" t="s">
        <v>1501</v>
      </c>
      <c r="F3831" t="s">
        <v>1293</v>
      </c>
      <c r="G3831" t="s">
        <v>524</v>
      </c>
      <c r="H3831" t="s">
        <v>1461</v>
      </c>
      <c r="I3831" t="s">
        <v>534</v>
      </c>
      <c r="J3831">
        <v>20200201</v>
      </c>
      <c r="L3831">
        <v>6.3236999511718803</v>
      </c>
      <c r="M3831">
        <v>1.4184000492095901</v>
      </c>
      <c r="N3831">
        <v>5.0234999656677202</v>
      </c>
      <c r="O3831">
        <v>0.1182000041008</v>
      </c>
      <c r="P3831">
        <v>0.29550001025199901</v>
      </c>
      <c r="Q3831">
        <v>0.29550001025199901</v>
      </c>
      <c r="R3831">
        <v>0</v>
      </c>
      <c r="S3831">
        <v>0</v>
      </c>
      <c r="T3831">
        <v>0</v>
      </c>
      <c r="U3831">
        <v>0</v>
      </c>
      <c r="W3831" s="429">
        <f t="shared" si="80"/>
        <v>0</v>
      </c>
      <c r="X3831" s="429">
        <f t="shared" si="80"/>
        <v>0</v>
      </c>
      <c r="Y3831" s="429">
        <f t="shared" si="80"/>
        <v>0</v>
      </c>
      <c r="Z3831" s="429">
        <f t="shared" si="80"/>
        <v>0</v>
      </c>
      <c r="AA3831" s="429" t="s">
        <v>1295</v>
      </c>
    </row>
    <row r="3832" spans="1:27" x14ac:dyDescent="0.25">
      <c r="A3832" t="s">
        <v>149</v>
      </c>
      <c r="B3832" t="s">
        <v>186</v>
      </c>
      <c r="C3832" t="s">
        <v>1459</v>
      </c>
      <c r="D3832" t="s">
        <v>1387</v>
      </c>
      <c r="E3832" t="s">
        <v>1501</v>
      </c>
      <c r="F3832" t="s">
        <v>1293</v>
      </c>
      <c r="G3832" t="s">
        <v>524</v>
      </c>
      <c r="H3832" t="s">
        <v>1461</v>
      </c>
      <c r="I3832" t="s">
        <v>534</v>
      </c>
      <c r="J3832">
        <v>20200202</v>
      </c>
      <c r="L3832">
        <v>6.9147000312805202</v>
      </c>
      <c r="M3832">
        <v>7.6830000877380398</v>
      </c>
      <c r="N3832">
        <v>20.330402374267599</v>
      </c>
      <c r="O3832">
        <v>0</v>
      </c>
      <c r="P3832">
        <v>0.29550001025199901</v>
      </c>
      <c r="Q3832">
        <v>0.29550001025199901</v>
      </c>
      <c r="R3832">
        <v>0</v>
      </c>
      <c r="S3832">
        <v>0</v>
      </c>
      <c r="T3832">
        <v>0</v>
      </c>
      <c r="U3832">
        <v>0</v>
      </c>
      <c r="W3832" s="429">
        <f t="shared" si="80"/>
        <v>0</v>
      </c>
      <c r="X3832" s="429">
        <f t="shared" si="80"/>
        <v>0</v>
      </c>
      <c r="Y3832" s="429">
        <f t="shared" si="80"/>
        <v>0</v>
      </c>
      <c r="Z3832" s="429">
        <f t="shared" si="80"/>
        <v>0</v>
      </c>
      <c r="AA3832" s="429" t="s">
        <v>1295</v>
      </c>
    </row>
    <row r="3833" spans="1:27" x14ac:dyDescent="0.25">
      <c r="A3833" t="s">
        <v>149</v>
      </c>
      <c r="B3833" t="s">
        <v>186</v>
      </c>
      <c r="C3833" t="s">
        <v>1459</v>
      </c>
      <c r="D3833" t="s">
        <v>1387</v>
      </c>
      <c r="E3833" t="s">
        <v>1501</v>
      </c>
      <c r="F3833" t="s">
        <v>1293</v>
      </c>
      <c r="G3833" t="s">
        <v>524</v>
      </c>
      <c r="H3833" t="s">
        <v>1461</v>
      </c>
      <c r="I3833" t="s">
        <v>534</v>
      </c>
      <c r="J3833">
        <v>20200254</v>
      </c>
      <c r="L3833">
        <v>6.9738001823425302</v>
      </c>
      <c r="M3833">
        <v>7.7421007156372097</v>
      </c>
      <c r="N3833">
        <v>21.335100173950199</v>
      </c>
      <c r="O3833">
        <v>0</v>
      </c>
      <c r="P3833">
        <v>0.29550001025199901</v>
      </c>
      <c r="Q3833">
        <v>0.29550001025199901</v>
      </c>
      <c r="R3833">
        <v>0</v>
      </c>
      <c r="S3833">
        <v>0</v>
      </c>
      <c r="T3833">
        <v>0</v>
      </c>
      <c r="U3833">
        <v>0</v>
      </c>
      <c r="W3833" s="429">
        <f t="shared" si="80"/>
        <v>0</v>
      </c>
      <c r="X3833" s="429">
        <f t="shared" si="80"/>
        <v>0</v>
      </c>
      <c r="Y3833" s="429">
        <f t="shared" si="80"/>
        <v>0</v>
      </c>
      <c r="Z3833" s="429">
        <f t="shared" ref="W3833:Z3896" si="81">IFERROR(U3833*1,0)</f>
        <v>0</v>
      </c>
      <c r="AA3833" s="429" t="s">
        <v>1295</v>
      </c>
    </row>
    <row r="3834" spans="1:27" x14ac:dyDescent="0.25">
      <c r="A3834" t="s">
        <v>149</v>
      </c>
      <c r="B3834" t="s">
        <v>186</v>
      </c>
      <c r="C3834" t="s">
        <v>1459</v>
      </c>
      <c r="D3834" t="s">
        <v>1387</v>
      </c>
      <c r="E3834" t="s">
        <v>1501</v>
      </c>
      <c r="F3834" t="s">
        <v>1293</v>
      </c>
      <c r="G3834" t="s">
        <v>524</v>
      </c>
      <c r="H3834" t="s">
        <v>1461</v>
      </c>
      <c r="I3834" t="s">
        <v>534</v>
      </c>
      <c r="J3834">
        <v>20200254</v>
      </c>
      <c r="L3834">
        <v>9.6923999786377006</v>
      </c>
      <c r="M3834">
        <v>6.4418997764587402</v>
      </c>
      <c r="N3834">
        <v>17.079900741577099</v>
      </c>
      <c r="O3834">
        <v>0</v>
      </c>
      <c r="P3834">
        <v>0.29550001025199901</v>
      </c>
      <c r="Q3834">
        <v>0.29550001025199901</v>
      </c>
      <c r="R3834">
        <v>3180.585</v>
      </c>
      <c r="S3834">
        <v>5.91E-2</v>
      </c>
      <c r="T3834">
        <v>0</v>
      </c>
      <c r="U3834">
        <v>0</v>
      </c>
      <c r="W3834" s="429">
        <f t="shared" si="81"/>
        <v>3180.585</v>
      </c>
      <c r="X3834" s="429">
        <f t="shared" si="81"/>
        <v>5.91E-2</v>
      </c>
      <c r="Y3834" s="429">
        <f t="shared" si="81"/>
        <v>0</v>
      </c>
      <c r="Z3834" s="429">
        <f t="shared" si="81"/>
        <v>0</v>
      </c>
      <c r="AA3834" s="429" t="s">
        <v>1295</v>
      </c>
    </row>
    <row r="3835" spans="1:27" x14ac:dyDescent="0.25">
      <c r="A3835" t="s">
        <v>149</v>
      </c>
      <c r="B3835" t="s">
        <v>186</v>
      </c>
      <c r="C3835" t="s">
        <v>1459</v>
      </c>
      <c r="D3835" t="s">
        <v>1387</v>
      </c>
      <c r="E3835" t="s">
        <v>1501</v>
      </c>
      <c r="F3835" t="s">
        <v>1293</v>
      </c>
      <c r="G3835" t="s">
        <v>524</v>
      </c>
      <c r="H3835" t="s">
        <v>1464</v>
      </c>
      <c r="I3835" t="s">
        <v>186</v>
      </c>
      <c r="J3835">
        <v>20200252</v>
      </c>
      <c r="L3835">
        <v>0.105</v>
      </c>
      <c r="M3835">
        <v>0</v>
      </c>
      <c r="N3835">
        <v>0</v>
      </c>
      <c r="O3835">
        <v>0</v>
      </c>
      <c r="P3835">
        <v>0</v>
      </c>
      <c r="Q3835">
        <v>1.4000001072418001E-3</v>
      </c>
      <c r="R3835">
        <v>0</v>
      </c>
      <c r="S3835">
        <v>0</v>
      </c>
      <c r="T3835">
        <v>0</v>
      </c>
      <c r="U3835">
        <v>0</v>
      </c>
      <c r="W3835" s="429">
        <f t="shared" si="81"/>
        <v>0</v>
      </c>
      <c r="X3835" s="429">
        <f t="shared" si="81"/>
        <v>0</v>
      </c>
      <c r="Y3835" s="429">
        <f t="shared" si="81"/>
        <v>0</v>
      </c>
      <c r="Z3835" s="429">
        <f t="shared" si="81"/>
        <v>0</v>
      </c>
      <c r="AA3835" s="429" t="s">
        <v>1295</v>
      </c>
    </row>
    <row r="3836" spans="1:27" x14ac:dyDescent="0.25">
      <c r="A3836" t="s">
        <v>149</v>
      </c>
      <c r="B3836" t="s">
        <v>186</v>
      </c>
      <c r="C3836" t="s">
        <v>1459</v>
      </c>
      <c r="D3836" t="s">
        <v>1387</v>
      </c>
      <c r="E3836" t="s">
        <v>1501</v>
      </c>
      <c r="F3836" t="s">
        <v>1293</v>
      </c>
      <c r="G3836" t="s">
        <v>524</v>
      </c>
      <c r="H3836" t="s">
        <v>1464</v>
      </c>
      <c r="I3836" t="s">
        <v>186</v>
      </c>
      <c r="J3836">
        <v>20200201</v>
      </c>
      <c r="L3836">
        <v>117.2</v>
      </c>
      <c r="M3836">
        <v>3</v>
      </c>
      <c r="N3836">
        <v>135.1</v>
      </c>
      <c r="O3836">
        <v>2</v>
      </c>
      <c r="P3836">
        <v>4.4000000000000004</v>
      </c>
      <c r="Q3836">
        <v>4.4333329200744602</v>
      </c>
      <c r="R3836">
        <v>0</v>
      </c>
      <c r="S3836">
        <v>0</v>
      </c>
      <c r="T3836">
        <v>0</v>
      </c>
      <c r="U3836">
        <v>0</v>
      </c>
      <c r="W3836" s="429">
        <f t="shared" si="81"/>
        <v>0</v>
      </c>
      <c r="X3836" s="429">
        <f t="shared" si="81"/>
        <v>0</v>
      </c>
      <c r="Y3836" s="429">
        <f t="shared" si="81"/>
        <v>0</v>
      </c>
      <c r="Z3836" s="429">
        <f t="shared" si="81"/>
        <v>0</v>
      </c>
      <c r="AA3836" s="429" t="s">
        <v>1295</v>
      </c>
    </row>
    <row r="3837" spans="1:27" x14ac:dyDescent="0.25">
      <c r="A3837" t="s">
        <v>149</v>
      </c>
      <c r="B3837" t="s">
        <v>186</v>
      </c>
      <c r="C3837" t="s">
        <v>1459</v>
      </c>
      <c r="D3837" t="s">
        <v>1387</v>
      </c>
      <c r="E3837" t="s">
        <v>1501</v>
      </c>
      <c r="F3837" t="s">
        <v>1293</v>
      </c>
      <c r="G3837" t="s">
        <v>524</v>
      </c>
      <c r="H3837" t="s">
        <v>1464</v>
      </c>
      <c r="I3837" t="s">
        <v>186</v>
      </c>
      <c r="J3837">
        <v>20200201</v>
      </c>
      <c r="L3837">
        <v>94.4</v>
      </c>
      <c r="M3837">
        <v>1.3</v>
      </c>
      <c r="N3837">
        <v>9.3000000000000007</v>
      </c>
      <c r="O3837">
        <v>0.3</v>
      </c>
      <c r="P3837">
        <v>3.4</v>
      </c>
      <c r="Q3837">
        <v>3.42333316802979</v>
      </c>
      <c r="R3837">
        <v>0</v>
      </c>
      <c r="S3837">
        <v>0</v>
      </c>
      <c r="T3837">
        <v>0</v>
      </c>
      <c r="U3837">
        <v>0</v>
      </c>
      <c r="W3837" s="429">
        <f t="shared" si="81"/>
        <v>0</v>
      </c>
      <c r="X3837" s="429">
        <f t="shared" si="81"/>
        <v>0</v>
      </c>
      <c r="Y3837" s="429">
        <f t="shared" si="81"/>
        <v>0</v>
      </c>
      <c r="Z3837" s="429">
        <f t="shared" si="81"/>
        <v>0</v>
      </c>
      <c r="AA3837" s="429" t="s">
        <v>1295</v>
      </c>
    </row>
    <row r="3838" spans="1:27" x14ac:dyDescent="0.25">
      <c r="A3838" t="s">
        <v>149</v>
      </c>
      <c r="B3838" t="s">
        <v>186</v>
      </c>
      <c r="C3838" t="s">
        <v>1459</v>
      </c>
      <c r="D3838" t="s">
        <v>1387</v>
      </c>
      <c r="E3838" t="s">
        <v>1501</v>
      </c>
      <c r="F3838" t="s">
        <v>1293</v>
      </c>
      <c r="G3838" t="s">
        <v>524</v>
      </c>
      <c r="H3838" t="s">
        <v>1464</v>
      </c>
      <c r="I3838" t="s">
        <v>186</v>
      </c>
      <c r="J3838">
        <v>20200256</v>
      </c>
      <c r="L3838">
        <v>6.3828001022338903</v>
      </c>
      <c r="M3838">
        <v>2.4230999946594198</v>
      </c>
      <c r="N3838">
        <v>6.7965002059936497</v>
      </c>
      <c r="O3838">
        <v>0</v>
      </c>
      <c r="P3838">
        <v>0.17730000615119901</v>
      </c>
      <c r="Q3838">
        <v>0.17730000615119901</v>
      </c>
      <c r="R3838">
        <v>1640.2729999999999</v>
      </c>
      <c r="S3838">
        <v>2.955E-2</v>
      </c>
      <c r="T3838">
        <v>2.9550000000000002E-3</v>
      </c>
      <c r="U3838">
        <v>0</v>
      </c>
      <c r="W3838" s="429">
        <f t="shared" si="81"/>
        <v>1640.2729999999999</v>
      </c>
      <c r="X3838" s="429">
        <f t="shared" si="81"/>
        <v>2.955E-2</v>
      </c>
      <c r="Y3838" s="429">
        <f t="shared" si="81"/>
        <v>2.9550000000000002E-3</v>
      </c>
      <c r="Z3838" s="429">
        <f t="shared" si="81"/>
        <v>0</v>
      </c>
      <c r="AA3838" s="429" t="s">
        <v>1295</v>
      </c>
    </row>
    <row r="3839" spans="1:27" x14ac:dyDescent="0.25">
      <c r="A3839" t="s">
        <v>149</v>
      </c>
      <c r="B3839" t="s">
        <v>186</v>
      </c>
      <c r="C3839" t="s">
        <v>1459</v>
      </c>
      <c r="D3839" t="s">
        <v>1387</v>
      </c>
      <c r="E3839" t="s">
        <v>1501</v>
      </c>
      <c r="F3839" t="s">
        <v>1293</v>
      </c>
      <c r="G3839" t="s">
        <v>524</v>
      </c>
      <c r="H3839" t="s">
        <v>1464</v>
      </c>
      <c r="I3839" t="s">
        <v>186</v>
      </c>
      <c r="J3839">
        <v>20200202</v>
      </c>
      <c r="L3839">
        <v>9.1605005264282209</v>
      </c>
      <c r="M3839">
        <v>2.4230999946594198</v>
      </c>
      <c r="N3839">
        <v>15.366000175476101</v>
      </c>
      <c r="O3839">
        <v>0.29550001025199901</v>
      </c>
      <c r="P3839">
        <v>0.17730000615119901</v>
      </c>
      <c r="Q3839">
        <v>0.17730000615119901</v>
      </c>
      <c r="R3839">
        <v>0</v>
      </c>
      <c r="S3839">
        <v>0</v>
      </c>
      <c r="T3839">
        <v>0</v>
      </c>
      <c r="U3839">
        <v>0</v>
      </c>
      <c r="W3839" s="429">
        <f t="shared" si="81"/>
        <v>0</v>
      </c>
      <c r="X3839" s="429">
        <f t="shared" si="81"/>
        <v>0</v>
      </c>
      <c r="Y3839" s="429">
        <f t="shared" si="81"/>
        <v>0</v>
      </c>
      <c r="Z3839" s="429">
        <f t="shared" si="81"/>
        <v>0</v>
      </c>
      <c r="AA3839" s="429" t="s">
        <v>1295</v>
      </c>
    </row>
    <row r="3840" spans="1:27" x14ac:dyDescent="0.25">
      <c r="A3840" t="s">
        <v>149</v>
      </c>
      <c r="B3840" t="s">
        <v>186</v>
      </c>
      <c r="C3840" t="s">
        <v>1459</v>
      </c>
      <c r="D3840" t="s">
        <v>1387</v>
      </c>
      <c r="E3840" t="s">
        <v>1501</v>
      </c>
      <c r="F3840" t="s">
        <v>1293</v>
      </c>
      <c r="G3840" t="s">
        <v>524</v>
      </c>
      <c r="H3840" t="s">
        <v>1464</v>
      </c>
      <c r="I3840" t="s">
        <v>186</v>
      </c>
      <c r="J3840">
        <v>20200201</v>
      </c>
      <c r="L3840">
        <v>1.00470006465912</v>
      </c>
      <c r="M3840">
        <v>5.9100002050399801E-2</v>
      </c>
      <c r="N3840">
        <v>1.0637999773025499</v>
      </c>
      <c r="O3840">
        <v>0</v>
      </c>
      <c r="P3840">
        <v>0</v>
      </c>
      <c r="Q3840">
        <v>0</v>
      </c>
      <c r="R3840">
        <v>0</v>
      </c>
      <c r="S3840">
        <v>0</v>
      </c>
      <c r="T3840">
        <v>0</v>
      </c>
      <c r="U3840">
        <v>0</v>
      </c>
      <c r="W3840" s="429">
        <f t="shared" si="81"/>
        <v>0</v>
      </c>
      <c r="X3840" s="429">
        <f t="shared" si="81"/>
        <v>0</v>
      </c>
      <c r="Y3840" s="429">
        <f t="shared" si="81"/>
        <v>0</v>
      </c>
      <c r="Z3840" s="429">
        <f t="shared" si="81"/>
        <v>0</v>
      </c>
      <c r="AA3840" s="429" t="s">
        <v>1295</v>
      </c>
    </row>
    <row r="3841" spans="1:27" x14ac:dyDescent="0.25">
      <c r="A3841" t="s">
        <v>149</v>
      </c>
      <c r="B3841" t="s">
        <v>186</v>
      </c>
      <c r="C3841" t="s">
        <v>1459</v>
      </c>
      <c r="D3841" t="s">
        <v>1387</v>
      </c>
      <c r="E3841" t="s">
        <v>1501</v>
      </c>
      <c r="F3841" t="s">
        <v>1293</v>
      </c>
      <c r="G3841" t="s">
        <v>524</v>
      </c>
      <c r="H3841" t="s">
        <v>1464</v>
      </c>
      <c r="I3841" t="s">
        <v>186</v>
      </c>
      <c r="J3841">
        <v>20200201</v>
      </c>
      <c r="L3841">
        <v>7.5057001113891602</v>
      </c>
      <c r="M3841">
        <v>7.0919997990131406E-2</v>
      </c>
      <c r="N3841">
        <v>1.5957000255584699</v>
      </c>
      <c r="O3841">
        <v>3.5459998995065703E-2</v>
      </c>
      <c r="P3841">
        <v>7.0919997990131406E-2</v>
      </c>
      <c r="Q3841">
        <v>7.0919997990131406E-2</v>
      </c>
      <c r="R3841">
        <v>0</v>
      </c>
      <c r="S3841">
        <v>0</v>
      </c>
      <c r="T3841">
        <v>0</v>
      </c>
      <c r="U3841">
        <v>0</v>
      </c>
      <c r="W3841" s="429">
        <f t="shared" si="81"/>
        <v>0</v>
      </c>
      <c r="X3841" s="429">
        <f t="shared" si="81"/>
        <v>0</v>
      </c>
      <c r="Y3841" s="429">
        <f t="shared" si="81"/>
        <v>0</v>
      </c>
      <c r="Z3841" s="429">
        <f t="shared" si="81"/>
        <v>0</v>
      </c>
      <c r="AA3841" s="429" t="s">
        <v>1295</v>
      </c>
    </row>
    <row r="3842" spans="1:27" x14ac:dyDescent="0.25">
      <c r="A3842" t="s">
        <v>149</v>
      </c>
      <c r="B3842" t="s">
        <v>186</v>
      </c>
      <c r="C3842" t="s">
        <v>1459</v>
      </c>
      <c r="D3842" t="s">
        <v>1387</v>
      </c>
      <c r="E3842" t="s">
        <v>1501</v>
      </c>
      <c r="F3842" t="s">
        <v>1293</v>
      </c>
      <c r="G3842" t="s">
        <v>524</v>
      </c>
      <c r="H3842" t="s">
        <v>1464</v>
      </c>
      <c r="I3842" t="s">
        <v>186</v>
      </c>
      <c r="J3842">
        <v>20200254</v>
      </c>
      <c r="L3842">
        <v>6.0873003005981401</v>
      </c>
      <c r="M3842">
        <v>3.9597001075744598</v>
      </c>
      <c r="N3842">
        <v>10.046999931335399</v>
      </c>
      <c r="O3842">
        <v>0.47280001640319802</v>
      </c>
      <c r="P3842">
        <v>0.29550001025199901</v>
      </c>
      <c r="Q3842">
        <v>0.29550001025199901</v>
      </c>
      <c r="R3842">
        <v>3368.2629999999999</v>
      </c>
      <c r="S3842">
        <v>6.5009999999999998E-2</v>
      </c>
      <c r="T3842">
        <v>6.5009999999999998E-3</v>
      </c>
      <c r="U3842">
        <v>0</v>
      </c>
      <c r="W3842" s="429">
        <f t="shared" si="81"/>
        <v>3368.2629999999999</v>
      </c>
      <c r="X3842" s="429">
        <f t="shared" si="81"/>
        <v>6.5009999999999998E-2</v>
      </c>
      <c r="Y3842" s="429">
        <f t="shared" si="81"/>
        <v>6.5009999999999998E-3</v>
      </c>
      <c r="Z3842" s="429">
        <f t="shared" si="81"/>
        <v>0</v>
      </c>
      <c r="AA3842" s="429" t="s">
        <v>1295</v>
      </c>
    </row>
    <row r="3843" spans="1:27" x14ac:dyDescent="0.25">
      <c r="A3843" t="s">
        <v>149</v>
      </c>
      <c r="B3843" t="s">
        <v>186</v>
      </c>
      <c r="C3843" t="s">
        <v>1459</v>
      </c>
      <c r="D3843" t="s">
        <v>1387</v>
      </c>
      <c r="E3843" t="s">
        <v>1501</v>
      </c>
      <c r="F3843" t="s">
        <v>1293</v>
      </c>
      <c r="G3843" t="s">
        <v>524</v>
      </c>
      <c r="H3843" t="s">
        <v>1464</v>
      </c>
      <c r="I3843" t="s">
        <v>186</v>
      </c>
      <c r="J3843">
        <v>20200254</v>
      </c>
      <c r="L3843">
        <v>1.95030009746552</v>
      </c>
      <c r="M3843">
        <v>2.1275999546050999</v>
      </c>
      <c r="N3843">
        <v>5.9100003242492702</v>
      </c>
      <c r="O3843">
        <v>0</v>
      </c>
      <c r="P3843">
        <v>5.9100002050399801E-2</v>
      </c>
      <c r="Q3843">
        <v>5.9100002050399801E-2</v>
      </c>
      <c r="R3843">
        <v>0</v>
      </c>
      <c r="S3843">
        <v>0</v>
      </c>
      <c r="T3843">
        <v>0</v>
      </c>
      <c r="U3843">
        <v>0</v>
      </c>
      <c r="W3843" s="429">
        <f t="shared" si="81"/>
        <v>0</v>
      </c>
      <c r="X3843" s="429">
        <f t="shared" si="81"/>
        <v>0</v>
      </c>
      <c r="Y3843" s="429">
        <f t="shared" si="81"/>
        <v>0</v>
      </c>
      <c r="Z3843" s="429">
        <f t="shared" si="81"/>
        <v>0</v>
      </c>
      <c r="AA3843" s="429" t="s">
        <v>1295</v>
      </c>
    </row>
    <row r="3844" spans="1:27" x14ac:dyDescent="0.25">
      <c r="A3844" t="s">
        <v>149</v>
      </c>
      <c r="B3844" t="s">
        <v>186</v>
      </c>
      <c r="C3844" t="s">
        <v>1459</v>
      </c>
      <c r="D3844" t="s">
        <v>1387</v>
      </c>
      <c r="E3844" t="s">
        <v>1501</v>
      </c>
      <c r="F3844" t="s">
        <v>1293</v>
      </c>
      <c r="G3844" t="s">
        <v>524</v>
      </c>
      <c r="H3844" t="s">
        <v>1464</v>
      </c>
      <c r="I3844" t="s">
        <v>186</v>
      </c>
      <c r="J3844">
        <v>20200254</v>
      </c>
      <c r="L3844">
        <v>6.7374000549316397</v>
      </c>
      <c r="M3844">
        <v>4.4916000366210902</v>
      </c>
      <c r="N3844">
        <v>11.9973001480103</v>
      </c>
      <c r="O3844">
        <v>0</v>
      </c>
      <c r="P3844">
        <v>0.17730000615119901</v>
      </c>
      <c r="Q3844">
        <v>0.17730000615119901</v>
      </c>
      <c r="R3844">
        <v>0</v>
      </c>
      <c r="S3844">
        <v>0</v>
      </c>
      <c r="T3844">
        <v>0</v>
      </c>
      <c r="U3844">
        <v>0</v>
      </c>
      <c r="W3844" s="429">
        <f t="shared" si="81"/>
        <v>0</v>
      </c>
      <c r="X3844" s="429">
        <f t="shared" si="81"/>
        <v>0</v>
      </c>
      <c r="Y3844" s="429">
        <f t="shared" si="81"/>
        <v>0</v>
      </c>
      <c r="Z3844" s="429">
        <f t="shared" si="81"/>
        <v>0</v>
      </c>
      <c r="AA3844" s="429" t="s">
        <v>1295</v>
      </c>
    </row>
    <row r="3845" spans="1:27" x14ac:dyDescent="0.25">
      <c r="A3845" t="s">
        <v>149</v>
      </c>
      <c r="B3845" t="s">
        <v>186</v>
      </c>
      <c r="C3845" t="s">
        <v>1459</v>
      </c>
      <c r="D3845" t="s">
        <v>1387</v>
      </c>
      <c r="E3845" t="s">
        <v>1501</v>
      </c>
      <c r="F3845" t="s">
        <v>1293</v>
      </c>
      <c r="G3845" t="s">
        <v>524</v>
      </c>
      <c r="H3845" t="s">
        <v>1464</v>
      </c>
      <c r="I3845" t="s">
        <v>186</v>
      </c>
      <c r="J3845">
        <v>31000228</v>
      </c>
      <c r="L3845">
        <v>0.1182000041008</v>
      </c>
      <c r="M3845">
        <v>0</v>
      </c>
      <c r="N3845">
        <v>0.1182000041008</v>
      </c>
      <c r="O3845">
        <v>0</v>
      </c>
      <c r="P3845">
        <v>5.9100002050399801E-2</v>
      </c>
      <c r="Q3845">
        <v>5.9100002050399801E-2</v>
      </c>
      <c r="R3845">
        <v>452.41050000000001</v>
      </c>
      <c r="S3845">
        <v>0</v>
      </c>
      <c r="T3845">
        <v>0</v>
      </c>
      <c r="U3845">
        <v>0</v>
      </c>
      <c r="W3845" s="429">
        <f t="shared" si="81"/>
        <v>452.41050000000001</v>
      </c>
      <c r="X3845" s="429">
        <f t="shared" si="81"/>
        <v>0</v>
      </c>
      <c r="Y3845" s="429">
        <f t="shared" si="81"/>
        <v>0</v>
      </c>
      <c r="Z3845" s="429">
        <f t="shared" si="81"/>
        <v>0</v>
      </c>
      <c r="AA3845" s="429" t="s">
        <v>1295</v>
      </c>
    </row>
    <row r="3846" spans="1:27" x14ac:dyDescent="0.25">
      <c r="A3846" t="s">
        <v>149</v>
      </c>
      <c r="B3846" t="s">
        <v>186</v>
      </c>
      <c r="C3846" t="s">
        <v>1459</v>
      </c>
      <c r="D3846" t="s">
        <v>1387</v>
      </c>
      <c r="E3846" t="s">
        <v>1501</v>
      </c>
      <c r="F3846" t="s">
        <v>1293</v>
      </c>
      <c r="G3846" t="s">
        <v>524</v>
      </c>
      <c r="H3846" t="s">
        <v>1464</v>
      </c>
      <c r="I3846" t="s">
        <v>186</v>
      </c>
      <c r="J3846">
        <v>20200254</v>
      </c>
      <c r="L3846">
        <v>12.8837995529175</v>
      </c>
      <c r="M3846">
        <v>3.6642000675201398</v>
      </c>
      <c r="N3846">
        <v>5.6145000457763699</v>
      </c>
      <c r="O3846">
        <v>0.35460001230239901</v>
      </c>
      <c r="P3846">
        <v>0.23640000820159901</v>
      </c>
      <c r="Q3846">
        <v>0.23640000820159901</v>
      </c>
      <c r="R3846">
        <v>0</v>
      </c>
      <c r="S3846">
        <v>0</v>
      </c>
      <c r="T3846">
        <v>0</v>
      </c>
      <c r="U3846">
        <v>0</v>
      </c>
      <c r="W3846" s="429">
        <f t="shared" si="81"/>
        <v>0</v>
      </c>
      <c r="X3846" s="429">
        <f t="shared" si="81"/>
        <v>0</v>
      </c>
      <c r="Y3846" s="429">
        <f t="shared" si="81"/>
        <v>0</v>
      </c>
      <c r="Z3846" s="429">
        <f t="shared" si="81"/>
        <v>0</v>
      </c>
      <c r="AA3846" s="429" t="s">
        <v>1295</v>
      </c>
    </row>
    <row r="3847" spans="1:27" x14ac:dyDescent="0.25">
      <c r="A3847" t="s">
        <v>149</v>
      </c>
      <c r="B3847" t="s">
        <v>1250</v>
      </c>
      <c r="C3847" t="s">
        <v>1563</v>
      </c>
      <c r="D3847" t="s">
        <v>1387</v>
      </c>
      <c r="E3847" t="s">
        <v>1501</v>
      </c>
      <c r="F3847" t="s">
        <v>1293</v>
      </c>
      <c r="G3847" t="s">
        <v>524</v>
      </c>
      <c r="H3847" t="s">
        <v>1564</v>
      </c>
      <c r="I3847" t="s">
        <v>1545</v>
      </c>
      <c r="J3847">
        <v>20200254</v>
      </c>
      <c r="L3847">
        <v>3.71000003814697</v>
      </c>
      <c r="M3847">
        <v>0.41999998688697798</v>
      </c>
      <c r="N3847">
        <v>1.0900000333786</v>
      </c>
      <c r="O3847">
        <v>0</v>
      </c>
      <c r="P3847">
        <v>3.9999999105930301E-2</v>
      </c>
      <c r="Q3847">
        <v>3.9999999105930301E-2</v>
      </c>
      <c r="R3847">
        <v>374.63</v>
      </c>
      <c r="S3847">
        <v>0.19</v>
      </c>
      <c r="T3847">
        <v>0</v>
      </c>
      <c r="U3847">
        <v>379.56</v>
      </c>
      <c r="W3847" s="429">
        <f t="shared" si="81"/>
        <v>374.63</v>
      </c>
      <c r="X3847" s="429">
        <f t="shared" si="81"/>
        <v>0.19</v>
      </c>
      <c r="Y3847" s="429">
        <f t="shared" si="81"/>
        <v>0</v>
      </c>
      <c r="Z3847" s="429">
        <f t="shared" si="81"/>
        <v>379.56</v>
      </c>
      <c r="AA3847" s="429" t="s">
        <v>1295</v>
      </c>
    </row>
    <row r="3848" spans="1:27" x14ac:dyDescent="0.25">
      <c r="A3848" t="s">
        <v>149</v>
      </c>
      <c r="B3848" t="s">
        <v>1246</v>
      </c>
      <c r="C3848" t="s">
        <v>1324</v>
      </c>
      <c r="D3848" t="s">
        <v>1387</v>
      </c>
      <c r="E3848" t="s">
        <v>1501</v>
      </c>
      <c r="F3848" t="s">
        <v>1293</v>
      </c>
      <c r="G3848" t="s">
        <v>524</v>
      </c>
      <c r="H3848" t="s">
        <v>1558</v>
      </c>
      <c r="I3848" t="s">
        <v>563</v>
      </c>
      <c r="J3848">
        <v>31000302</v>
      </c>
      <c r="L3848">
        <v>2.0384099483489999</v>
      </c>
      <c r="M3848">
        <v>0.11480699479579901</v>
      </c>
      <c r="N3848">
        <v>1.73381996154785</v>
      </c>
      <c r="O3848">
        <v>0.30458998680114702</v>
      </c>
      <c r="P3848">
        <v>0.15229499340057401</v>
      </c>
      <c r="Q3848">
        <v>0.15229499340057401</v>
      </c>
      <c r="R3848">
        <v>0</v>
      </c>
      <c r="S3848">
        <v>0</v>
      </c>
      <c r="T3848">
        <v>0</v>
      </c>
      <c r="U3848">
        <v>0</v>
      </c>
      <c r="W3848" s="429">
        <f t="shared" si="81"/>
        <v>0</v>
      </c>
      <c r="X3848" s="429">
        <f t="shared" si="81"/>
        <v>0</v>
      </c>
      <c r="Y3848" s="429">
        <f t="shared" si="81"/>
        <v>0</v>
      </c>
      <c r="Z3848" s="429">
        <f t="shared" si="81"/>
        <v>0</v>
      </c>
      <c r="AA3848" s="429" t="s">
        <v>1295</v>
      </c>
    </row>
    <row r="3849" spans="1:27" x14ac:dyDescent="0.25">
      <c r="A3849" t="s">
        <v>149</v>
      </c>
      <c r="B3849" t="s">
        <v>186</v>
      </c>
      <c r="C3849" t="s">
        <v>1459</v>
      </c>
      <c r="D3849" t="s">
        <v>1387</v>
      </c>
      <c r="E3849" t="s">
        <v>1501</v>
      </c>
      <c r="F3849" t="s">
        <v>1293</v>
      </c>
      <c r="G3849" t="s">
        <v>524</v>
      </c>
      <c r="H3849" t="s">
        <v>1464</v>
      </c>
      <c r="I3849" t="s">
        <v>186</v>
      </c>
      <c r="J3849">
        <v>40400303</v>
      </c>
      <c r="L3849">
        <v>0</v>
      </c>
      <c r="M3849">
        <v>0.1</v>
      </c>
      <c r="N3849">
        <v>0</v>
      </c>
      <c r="O3849">
        <v>0</v>
      </c>
      <c r="P3849">
        <v>0</v>
      </c>
      <c r="Q3849">
        <v>0</v>
      </c>
      <c r="R3849">
        <v>0</v>
      </c>
      <c r="S3849">
        <v>0</v>
      </c>
      <c r="T3849">
        <v>0</v>
      </c>
      <c r="U3849">
        <v>0</v>
      </c>
      <c r="W3849" s="429">
        <f t="shared" si="81"/>
        <v>0</v>
      </c>
      <c r="X3849" s="429">
        <f t="shared" si="81"/>
        <v>0</v>
      </c>
      <c r="Y3849" s="429">
        <f t="shared" si="81"/>
        <v>0</v>
      </c>
      <c r="Z3849" s="429">
        <f t="shared" si="81"/>
        <v>0</v>
      </c>
      <c r="AA3849" s="429" t="s">
        <v>1295</v>
      </c>
    </row>
    <row r="3850" spans="1:27" x14ac:dyDescent="0.25">
      <c r="A3850" t="s">
        <v>149</v>
      </c>
      <c r="B3850" t="s">
        <v>1246</v>
      </c>
      <c r="C3850" t="s">
        <v>1324</v>
      </c>
      <c r="D3850" t="s">
        <v>1387</v>
      </c>
      <c r="E3850" t="s">
        <v>1501</v>
      </c>
      <c r="F3850" t="s">
        <v>1293</v>
      </c>
      <c r="G3850" t="s">
        <v>524</v>
      </c>
      <c r="H3850" t="s">
        <v>1557</v>
      </c>
      <c r="I3850" t="s">
        <v>552</v>
      </c>
      <c r="J3850">
        <v>20200254</v>
      </c>
      <c r="L3850">
        <v>32.801998138427699</v>
      </c>
      <c r="M3850">
        <v>29.287498474121101</v>
      </c>
      <c r="N3850">
        <v>7.7318997383117702</v>
      </c>
      <c r="O3850">
        <v>1.40579998493195</v>
      </c>
      <c r="P3850">
        <v>0.93720000982284501</v>
      </c>
      <c r="Q3850">
        <v>0.93720000982284501</v>
      </c>
      <c r="R3850">
        <v>0</v>
      </c>
      <c r="S3850">
        <v>0</v>
      </c>
      <c r="T3850">
        <v>0</v>
      </c>
      <c r="U3850">
        <v>0</v>
      </c>
      <c r="W3850" s="429">
        <f t="shared" si="81"/>
        <v>0</v>
      </c>
      <c r="X3850" s="429">
        <f t="shared" si="81"/>
        <v>0</v>
      </c>
      <c r="Y3850" s="429">
        <f t="shared" si="81"/>
        <v>0</v>
      </c>
      <c r="Z3850" s="429">
        <f t="shared" si="81"/>
        <v>0</v>
      </c>
      <c r="AA3850" s="429" t="s">
        <v>1295</v>
      </c>
    </row>
    <row r="3851" spans="1:27" x14ac:dyDescent="0.25">
      <c r="A3851" t="s">
        <v>149</v>
      </c>
      <c r="B3851" t="s">
        <v>1246</v>
      </c>
      <c r="C3851" t="s">
        <v>1324</v>
      </c>
      <c r="D3851" t="s">
        <v>1387</v>
      </c>
      <c r="E3851" t="s">
        <v>1501</v>
      </c>
      <c r="F3851" t="s">
        <v>1293</v>
      </c>
      <c r="G3851" t="s">
        <v>524</v>
      </c>
      <c r="H3851" t="s">
        <v>1557</v>
      </c>
      <c r="I3851" t="s">
        <v>552</v>
      </c>
      <c r="J3851">
        <v>20200202</v>
      </c>
      <c r="L3851">
        <v>9.9300003051757795</v>
      </c>
      <c r="M3851">
        <v>2.9799997806549099</v>
      </c>
      <c r="N3851">
        <v>6.0999999046325701</v>
      </c>
      <c r="O3851">
        <v>1.6666667535901101E-2</v>
      </c>
      <c r="P3851">
        <v>0.260000020265579</v>
      </c>
      <c r="Q3851">
        <v>0.126666665077209</v>
      </c>
      <c r="R3851">
        <v>0</v>
      </c>
      <c r="S3851">
        <v>0</v>
      </c>
      <c r="T3851">
        <v>0</v>
      </c>
      <c r="U3851">
        <v>0</v>
      </c>
      <c r="W3851" s="429">
        <f t="shared" si="81"/>
        <v>0</v>
      </c>
      <c r="X3851" s="429">
        <f t="shared" si="81"/>
        <v>0</v>
      </c>
      <c r="Y3851" s="429">
        <f t="shared" si="81"/>
        <v>0</v>
      </c>
      <c r="Z3851" s="429">
        <f t="shared" si="81"/>
        <v>0</v>
      </c>
      <c r="AA3851" s="429" t="s">
        <v>1295</v>
      </c>
    </row>
    <row r="3852" spans="1:27" x14ac:dyDescent="0.25">
      <c r="A3852" t="s">
        <v>149</v>
      </c>
      <c r="B3852" t="s">
        <v>1246</v>
      </c>
      <c r="C3852" t="s">
        <v>1324</v>
      </c>
      <c r="D3852" t="s">
        <v>1387</v>
      </c>
      <c r="E3852" t="s">
        <v>1501</v>
      </c>
      <c r="F3852" t="s">
        <v>1293</v>
      </c>
      <c r="G3852" t="s">
        <v>524</v>
      </c>
      <c r="H3852" t="s">
        <v>1557</v>
      </c>
      <c r="I3852" t="s">
        <v>552</v>
      </c>
      <c r="J3852">
        <v>31000404</v>
      </c>
      <c r="L3852">
        <v>0.93720000982284501</v>
      </c>
      <c r="M3852">
        <v>0</v>
      </c>
      <c r="N3852">
        <v>0.93720000982284501</v>
      </c>
      <c r="O3852">
        <v>0.234300002455711</v>
      </c>
      <c r="P3852">
        <v>0</v>
      </c>
      <c r="Q3852">
        <v>0</v>
      </c>
      <c r="R3852">
        <v>1088.3230000000001</v>
      </c>
      <c r="S3852">
        <v>0</v>
      </c>
      <c r="T3852">
        <v>0</v>
      </c>
      <c r="U3852">
        <v>0</v>
      </c>
      <c r="W3852" s="429">
        <f t="shared" si="81"/>
        <v>1088.3230000000001</v>
      </c>
      <c r="X3852" s="429">
        <f t="shared" si="81"/>
        <v>0</v>
      </c>
      <c r="Y3852" s="429">
        <f t="shared" si="81"/>
        <v>0</v>
      </c>
      <c r="Z3852" s="429">
        <f t="shared" si="81"/>
        <v>0</v>
      </c>
      <c r="AA3852" s="429" t="s">
        <v>1295</v>
      </c>
    </row>
    <row r="3853" spans="1:27" x14ac:dyDescent="0.25">
      <c r="A3853" t="s">
        <v>149</v>
      </c>
      <c r="B3853" t="s">
        <v>1246</v>
      </c>
      <c r="C3853" t="s">
        <v>1324</v>
      </c>
      <c r="D3853" t="s">
        <v>1387</v>
      </c>
      <c r="E3853" t="s">
        <v>1501</v>
      </c>
      <c r="F3853" t="s">
        <v>1293</v>
      </c>
      <c r="G3853" t="s">
        <v>524</v>
      </c>
      <c r="H3853" t="s">
        <v>1557</v>
      </c>
      <c r="I3853" t="s">
        <v>552</v>
      </c>
      <c r="J3853">
        <v>31000302</v>
      </c>
      <c r="L3853">
        <v>1.87440001964569</v>
      </c>
      <c r="M3853">
        <v>0</v>
      </c>
      <c r="N3853">
        <v>1.6400998830795299</v>
      </c>
      <c r="O3853">
        <v>0.234300002455711</v>
      </c>
      <c r="P3853">
        <v>0.234300002455711</v>
      </c>
      <c r="Q3853">
        <v>0.234300002455711</v>
      </c>
      <c r="R3853">
        <v>2176.413</v>
      </c>
      <c r="S3853">
        <v>0</v>
      </c>
      <c r="T3853">
        <v>0</v>
      </c>
      <c r="U3853">
        <v>0</v>
      </c>
      <c r="W3853" s="429">
        <f t="shared" si="81"/>
        <v>2176.413</v>
      </c>
      <c r="X3853" s="429">
        <f t="shared" si="81"/>
        <v>0</v>
      </c>
      <c r="Y3853" s="429">
        <f t="shared" si="81"/>
        <v>0</v>
      </c>
      <c r="Z3853" s="429">
        <f t="shared" si="81"/>
        <v>0</v>
      </c>
      <c r="AA3853" s="429" t="s">
        <v>1295</v>
      </c>
    </row>
    <row r="3854" spans="1:27" x14ac:dyDescent="0.25">
      <c r="A3854" t="s">
        <v>149</v>
      </c>
      <c r="B3854" t="s">
        <v>1246</v>
      </c>
      <c r="C3854" t="s">
        <v>1324</v>
      </c>
      <c r="D3854" t="s">
        <v>1387</v>
      </c>
      <c r="E3854" t="s">
        <v>1501</v>
      </c>
      <c r="F3854" t="s">
        <v>1293</v>
      </c>
      <c r="G3854" t="s">
        <v>524</v>
      </c>
      <c r="H3854" t="s">
        <v>1558</v>
      </c>
      <c r="I3854" t="s">
        <v>563</v>
      </c>
      <c r="J3854">
        <v>31000302</v>
      </c>
      <c r="L3854">
        <v>1.0066666603088399</v>
      </c>
      <c r="M3854">
        <v>0</v>
      </c>
      <c r="N3854">
        <v>0.84999996423721302</v>
      </c>
      <c r="O3854">
        <v>0.15000000596046401</v>
      </c>
      <c r="P3854">
        <v>0</v>
      </c>
      <c r="Q3854">
        <v>0</v>
      </c>
      <c r="R3854">
        <v>0</v>
      </c>
      <c r="S3854">
        <v>0</v>
      </c>
      <c r="T3854">
        <v>0</v>
      </c>
      <c r="U3854">
        <v>0</v>
      </c>
      <c r="W3854" s="429">
        <f t="shared" si="81"/>
        <v>0</v>
      </c>
      <c r="X3854" s="429">
        <f t="shared" si="81"/>
        <v>0</v>
      </c>
      <c r="Y3854" s="429">
        <f t="shared" si="81"/>
        <v>0</v>
      </c>
      <c r="Z3854" s="429">
        <f t="shared" si="81"/>
        <v>0</v>
      </c>
      <c r="AA3854" s="429" t="s">
        <v>1295</v>
      </c>
    </row>
    <row r="3855" spans="1:27" x14ac:dyDescent="0.25">
      <c r="A3855" t="s">
        <v>149</v>
      </c>
      <c r="B3855" t="s">
        <v>186</v>
      </c>
      <c r="C3855" t="s">
        <v>1459</v>
      </c>
      <c r="D3855" t="s">
        <v>1387</v>
      </c>
      <c r="E3855" t="s">
        <v>1501</v>
      </c>
      <c r="F3855" t="s">
        <v>1293</v>
      </c>
      <c r="G3855" t="s">
        <v>524</v>
      </c>
      <c r="H3855" t="s">
        <v>1461</v>
      </c>
      <c r="I3855" t="s">
        <v>534</v>
      </c>
      <c r="J3855">
        <v>40400311</v>
      </c>
      <c r="L3855">
        <v>0</v>
      </c>
      <c r="M3855">
        <v>34.849998474121101</v>
      </c>
      <c r="N3855">
        <v>0</v>
      </c>
      <c r="O3855">
        <v>0</v>
      </c>
      <c r="P3855">
        <v>0</v>
      </c>
      <c r="Q3855">
        <v>0</v>
      </c>
      <c r="R3855">
        <v>0</v>
      </c>
      <c r="S3855">
        <v>0</v>
      </c>
      <c r="T3855">
        <v>0</v>
      </c>
      <c r="U3855">
        <v>0</v>
      </c>
      <c r="W3855" s="429">
        <f t="shared" si="81"/>
        <v>0</v>
      </c>
      <c r="X3855" s="429">
        <f t="shared" si="81"/>
        <v>0</v>
      </c>
      <c r="Y3855" s="429">
        <f t="shared" si="81"/>
        <v>0</v>
      </c>
      <c r="Z3855" s="429">
        <f t="shared" si="81"/>
        <v>0</v>
      </c>
      <c r="AA3855" s="429" t="s">
        <v>1295</v>
      </c>
    </row>
    <row r="3856" spans="1:27" x14ac:dyDescent="0.25">
      <c r="A3856" t="s">
        <v>149</v>
      </c>
      <c r="B3856" t="s">
        <v>1246</v>
      </c>
      <c r="C3856" t="s">
        <v>1324</v>
      </c>
      <c r="D3856" t="s">
        <v>1387</v>
      </c>
      <c r="E3856" t="s">
        <v>1501</v>
      </c>
      <c r="F3856" t="s">
        <v>1293</v>
      </c>
      <c r="G3856" t="s">
        <v>524</v>
      </c>
      <c r="H3856" t="s">
        <v>1558</v>
      </c>
      <c r="I3856" t="s">
        <v>563</v>
      </c>
      <c r="J3856">
        <v>20200253</v>
      </c>
      <c r="L3856">
        <v>6.2685003280639604</v>
      </c>
      <c r="M3856">
        <v>2.04550004005432</v>
      </c>
      <c r="N3856">
        <v>17.133998870849599</v>
      </c>
      <c r="O3856">
        <v>0.25200000405311601</v>
      </c>
      <c r="P3856">
        <v>0.855000019073486</v>
      </c>
      <c r="Q3856">
        <v>0.855000019073486</v>
      </c>
      <c r="R3856">
        <v>0</v>
      </c>
      <c r="S3856">
        <v>0</v>
      </c>
      <c r="T3856">
        <v>0</v>
      </c>
      <c r="U3856">
        <v>0</v>
      </c>
      <c r="W3856" s="429">
        <f t="shared" si="81"/>
        <v>0</v>
      </c>
      <c r="X3856" s="429">
        <f t="shared" si="81"/>
        <v>0</v>
      </c>
      <c r="Y3856" s="429">
        <f t="shared" si="81"/>
        <v>0</v>
      </c>
      <c r="Z3856" s="429">
        <f t="shared" si="81"/>
        <v>0</v>
      </c>
      <c r="AA3856" s="429" t="s">
        <v>1295</v>
      </c>
    </row>
    <row r="3857" spans="1:27" x14ac:dyDescent="0.25">
      <c r="A3857" t="s">
        <v>149</v>
      </c>
      <c r="B3857" t="s">
        <v>186</v>
      </c>
      <c r="C3857" t="s">
        <v>1459</v>
      </c>
      <c r="D3857" t="s">
        <v>1387</v>
      </c>
      <c r="E3857" t="s">
        <v>1501</v>
      </c>
      <c r="F3857" t="s">
        <v>1293</v>
      </c>
      <c r="G3857" t="s">
        <v>524</v>
      </c>
      <c r="H3857" t="s">
        <v>1464</v>
      </c>
      <c r="I3857" t="s">
        <v>186</v>
      </c>
      <c r="J3857">
        <v>20200254</v>
      </c>
      <c r="L3857">
        <v>12.199999809265099</v>
      </c>
      <c r="M3857">
        <v>8.1499996185302699</v>
      </c>
      <c r="N3857">
        <v>21.450000762939499</v>
      </c>
      <c r="O3857">
        <v>0</v>
      </c>
      <c r="P3857">
        <v>0.30000001192092901</v>
      </c>
      <c r="Q3857">
        <v>0.30000001192092901</v>
      </c>
      <c r="R3857">
        <v>0</v>
      </c>
      <c r="S3857">
        <v>0</v>
      </c>
      <c r="T3857">
        <v>0</v>
      </c>
      <c r="U3857">
        <v>0</v>
      </c>
      <c r="W3857" s="429">
        <f t="shared" si="81"/>
        <v>0</v>
      </c>
      <c r="X3857" s="429">
        <f t="shared" si="81"/>
        <v>0</v>
      </c>
      <c r="Y3857" s="429">
        <f t="shared" si="81"/>
        <v>0</v>
      </c>
      <c r="Z3857" s="429">
        <f t="shared" si="81"/>
        <v>0</v>
      </c>
      <c r="AA3857" s="429" t="s">
        <v>1295</v>
      </c>
    </row>
    <row r="3858" spans="1:27" x14ac:dyDescent="0.25">
      <c r="A3858" t="s">
        <v>149</v>
      </c>
      <c r="B3858" t="s">
        <v>186</v>
      </c>
      <c r="C3858" t="s">
        <v>1459</v>
      </c>
      <c r="D3858" t="s">
        <v>1387</v>
      </c>
      <c r="E3858" t="s">
        <v>1501</v>
      </c>
      <c r="F3858" t="s">
        <v>1293</v>
      </c>
      <c r="G3858" t="s">
        <v>524</v>
      </c>
      <c r="H3858" t="s">
        <v>1464</v>
      </c>
      <c r="I3858" t="s">
        <v>186</v>
      </c>
      <c r="J3858">
        <v>20200254</v>
      </c>
      <c r="L3858">
        <v>2.0499999523162802</v>
      </c>
      <c r="M3858">
        <v>1.04999995231628</v>
      </c>
      <c r="N3858">
        <v>2.8499999046325701</v>
      </c>
      <c r="O3858">
        <v>0.10000000149011599</v>
      </c>
      <c r="P3858">
        <v>0.10000000149011599</v>
      </c>
      <c r="Q3858">
        <v>0.10000000149011599</v>
      </c>
      <c r="R3858">
        <v>0</v>
      </c>
      <c r="S3858">
        <v>0</v>
      </c>
      <c r="T3858">
        <v>0</v>
      </c>
      <c r="U3858">
        <v>0</v>
      </c>
      <c r="W3858" s="429">
        <f t="shared" si="81"/>
        <v>0</v>
      </c>
      <c r="X3858" s="429">
        <f t="shared" si="81"/>
        <v>0</v>
      </c>
      <c r="Y3858" s="429">
        <f t="shared" si="81"/>
        <v>0</v>
      </c>
      <c r="Z3858" s="429">
        <f t="shared" si="81"/>
        <v>0</v>
      </c>
      <c r="AA3858" s="429" t="s">
        <v>1295</v>
      </c>
    </row>
    <row r="3859" spans="1:27" x14ac:dyDescent="0.25">
      <c r="A3859" t="s">
        <v>149</v>
      </c>
      <c r="B3859" t="s">
        <v>186</v>
      </c>
      <c r="C3859" t="s">
        <v>1459</v>
      </c>
      <c r="D3859" t="s">
        <v>1387</v>
      </c>
      <c r="E3859" t="s">
        <v>1501</v>
      </c>
      <c r="F3859" t="s">
        <v>1293</v>
      </c>
      <c r="G3859" t="s">
        <v>524</v>
      </c>
      <c r="H3859" t="s">
        <v>1464</v>
      </c>
      <c r="I3859" t="s">
        <v>186</v>
      </c>
      <c r="J3859">
        <v>20200254</v>
      </c>
      <c r="L3859">
        <v>3.2650001049041699</v>
      </c>
      <c r="M3859">
        <v>1.1900000572204601</v>
      </c>
      <c r="N3859">
        <v>2.3800001144409202</v>
      </c>
      <c r="O3859">
        <v>1.9999999552965199E-2</v>
      </c>
      <c r="P3859">
        <v>0.30000001192092901</v>
      </c>
      <c r="Q3859">
        <v>0.30000001192092901</v>
      </c>
      <c r="R3859">
        <v>0.04</v>
      </c>
      <c r="S3859">
        <v>5.0000000000000001E-3</v>
      </c>
      <c r="T3859">
        <v>0</v>
      </c>
      <c r="U3859">
        <v>0</v>
      </c>
      <c r="W3859" s="429">
        <f t="shared" si="81"/>
        <v>0.04</v>
      </c>
      <c r="X3859" s="429">
        <f t="shared" si="81"/>
        <v>5.0000000000000001E-3</v>
      </c>
      <c r="Y3859" s="429">
        <f t="shared" si="81"/>
        <v>0</v>
      </c>
      <c r="Z3859" s="429">
        <f t="shared" si="81"/>
        <v>0</v>
      </c>
      <c r="AA3859" s="429" t="s">
        <v>1295</v>
      </c>
    </row>
    <row r="3860" spans="1:27" x14ac:dyDescent="0.25">
      <c r="A3860" t="s">
        <v>149</v>
      </c>
      <c r="B3860" t="s">
        <v>1246</v>
      </c>
      <c r="C3860" t="s">
        <v>1324</v>
      </c>
      <c r="D3860" t="s">
        <v>1387</v>
      </c>
      <c r="E3860" t="s">
        <v>1501</v>
      </c>
      <c r="F3860" t="s">
        <v>1293</v>
      </c>
      <c r="G3860" t="s">
        <v>524</v>
      </c>
      <c r="H3860" t="s">
        <v>1557</v>
      </c>
      <c r="I3860" t="s">
        <v>552</v>
      </c>
      <c r="J3860">
        <v>40400315</v>
      </c>
      <c r="L3860">
        <v>0</v>
      </c>
      <c r="M3860">
        <v>0.62999999523162797</v>
      </c>
      <c r="N3860">
        <v>0</v>
      </c>
      <c r="O3860">
        <v>0</v>
      </c>
      <c r="P3860">
        <v>0</v>
      </c>
      <c r="Q3860">
        <v>0</v>
      </c>
      <c r="R3860">
        <v>0</v>
      </c>
      <c r="S3860">
        <v>0</v>
      </c>
      <c r="T3860">
        <v>0</v>
      </c>
      <c r="U3860">
        <v>0</v>
      </c>
      <c r="W3860" s="429">
        <f t="shared" si="81"/>
        <v>0</v>
      </c>
      <c r="X3860" s="429">
        <f t="shared" si="81"/>
        <v>0</v>
      </c>
      <c r="Y3860" s="429">
        <f t="shared" si="81"/>
        <v>0</v>
      </c>
      <c r="Z3860" s="429">
        <f t="shared" si="81"/>
        <v>0</v>
      </c>
      <c r="AA3860" s="429" t="s">
        <v>1295</v>
      </c>
    </row>
    <row r="3861" spans="1:27" x14ac:dyDescent="0.25">
      <c r="A3861" t="s">
        <v>149</v>
      </c>
      <c r="B3861" t="s">
        <v>1246</v>
      </c>
      <c r="C3861" t="s">
        <v>1324</v>
      </c>
      <c r="D3861" t="s">
        <v>1387</v>
      </c>
      <c r="E3861" t="s">
        <v>1501</v>
      </c>
      <c r="F3861" t="s">
        <v>1293</v>
      </c>
      <c r="G3861" t="s">
        <v>524</v>
      </c>
      <c r="H3861" t="s">
        <v>1557</v>
      </c>
      <c r="I3861" t="s">
        <v>552</v>
      </c>
      <c r="J3861">
        <v>20200254</v>
      </c>
      <c r="L3861">
        <v>6.7</v>
      </c>
      <c r="M3861">
        <v>7.6</v>
      </c>
      <c r="N3861">
        <v>6.7</v>
      </c>
      <c r="O3861">
        <v>0.52</v>
      </c>
      <c r="P3861">
        <v>0.45</v>
      </c>
      <c r="Q3861">
        <v>0.45</v>
      </c>
      <c r="R3861">
        <v>0</v>
      </c>
      <c r="S3861">
        <v>0</v>
      </c>
      <c r="T3861">
        <v>0</v>
      </c>
      <c r="U3861">
        <v>0</v>
      </c>
      <c r="W3861" s="429">
        <f t="shared" si="81"/>
        <v>0</v>
      </c>
      <c r="X3861" s="429">
        <f t="shared" si="81"/>
        <v>0</v>
      </c>
      <c r="Y3861" s="429">
        <f t="shared" si="81"/>
        <v>0</v>
      </c>
      <c r="Z3861" s="429">
        <f t="shared" si="81"/>
        <v>0</v>
      </c>
      <c r="AA3861" s="429" t="s">
        <v>1295</v>
      </c>
    </row>
    <row r="3862" spans="1:27" x14ac:dyDescent="0.25">
      <c r="A3862" t="s">
        <v>149</v>
      </c>
      <c r="B3862" t="s">
        <v>1246</v>
      </c>
      <c r="C3862" t="s">
        <v>1324</v>
      </c>
      <c r="D3862" t="s">
        <v>1387</v>
      </c>
      <c r="E3862" t="s">
        <v>1501</v>
      </c>
      <c r="F3862" t="s">
        <v>1293</v>
      </c>
      <c r="G3862" t="s">
        <v>524</v>
      </c>
      <c r="H3862" t="s">
        <v>1557</v>
      </c>
      <c r="I3862" t="s">
        <v>552</v>
      </c>
      <c r="J3862">
        <v>20200254</v>
      </c>
      <c r="L3862">
        <v>14.5</v>
      </c>
      <c r="M3862">
        <v>18.399999999999999</v>
      </c>
      <c r="N3862">
        <v>22.1</v>
      </c>
      <c r="O3862">
        <v>2.2999999999999998</v>
      </c>
      <c r="P3862">
        <v>1.7</v>
      </c>
      <c r="Q3862">
        <v>1.7</v>
      </c>
      <c r="R3862">
        <v>0</v>
      </c>
      <c r="S3862">
        <v>0</v>
      </c>
      <c r="T3862">
        <v>0</v>
      </c>
      <c r="U3862">
        <v>0</v>
      </c>
      <c r="W3862" s="429">
        <f t="shared" si="81"/>
        <v>0</v>
      </c>
      <c r="X3862" s="429">
        <f t="shared" si="81"/>
        <v>0</v>
      </c>
      <c r="Y3862" s="429">
        <f t="shared" si="81"/>
        <v>0</v>
      </c>
      <c r="Z3862" s="429">
        <f t="shared" si="81"/>
        <v>0</v>
      </c>
      <c r="AA3862" s="429" t="s">
        <v>1295</v>
      </c>
    </row>
    <row r="3863" spans="1:27" x14ac:dyDescent="0.25">
      <c r="A3863" t="s">
        <v>149</v>
      </c>
      <c r="B3863" t="s">
        <v>1246</v>
      </c>
      <c r="C3863" t="s">
        <v>1324</v>
      </c>
      <c r="D3863" t="s">
        <v>1387</v>
      </c>
      <c r="E3863" t="s">
        <v>1501</v>
      </c>
      <c r="F3863" t="s">
        <v>1293</v>
      </c>
      <c r="G3863" t="s">
        <v>524</v>
      </c>
      <c r="H3863" t="s">
        <v>1557</v>
      </c>
      <c r="I3863" t="s">
        <v>552</v>
      </c>
      <c r="J3863">
        <v>20200254</v>
      </c>
      <c r="L3863">
        <v>14.5</v>
      </c>
      <c r="M3863">
        <v>18.399999999999999</v>
      </c>
      <c r="N3863">
        <v>22.1</v>
      </c>
      <c r="O3863">
        <v>2.2999999999999998</v>
      </c>
      <c r="P3863">
        <v>1.7</v>
      </c>
      <c r="Q3863">
        <v>1.7</v>
      </c>
      <c r="R3863">
        <v>0</v>
      </c>
      <c r="S3863">
        <v>0</v>
      </c>
      <c r="T3863">
        <v>0</v>
      </c>
      <c r="U3863">
        <v>0</v>
      </c>
      <c r="W3863" s="429">
        <f t="shared" si="81"/>
        <v>0</v>
      </c>
      <c r="X3863" s="429">
        <f t="shared" si="81"/>
        <v>0</v>
      </c>
      <c r="Y3863" s="429">
        <f t="shared" si="81"/>
        <v>0</v>
      </c>
      <c r="Z3863" s="429">
        <f t="shared" si="81"/>
        <v>0</v>
      </c>
      <c r="AA3863" s="429" t="s">
        <v>1295</v>
      </c>
    </row>
    <row r="3864" spans="1:27" x14ac:dyDescent="0.25">
      <c r="A3864" t="s">
        <v>149</v>
      </c>
      <c r="B3864" t="s">
        <v>1246</v>
      </c>
      <c r="C3864" t="s">
        <v>1324</v>
      </c>
      <c r="D3864" t="s">
        <v>1387</v>
      </c>
      <c r="E3864" t="s">
        <v>1501</v>
      </c>
      <c r="F3864" t="s">
        <v>1293</v>
      </c>
      <c r="G3864" t="s">
        <v>524</v>
      </c>
      <c r="H3864" t="s">
        <v>1558</v>
      </c>
      <c r="I3864" t="s">
        <v>563</v>
      </c>
      <c r="J3864">
        <v>20200254</v>
      </c>
      <c r="L3864">
        <v>14.5</v>
      </c>
      <c r="M3864">
        <v>18.399999999999999</v>
      </c>
      <c r="N3864">
        <v>22.2</v>
      </c>
      <c r="O3864">
        <v>2.2999999999999998</v>
      </c>
      <c r="P3864">
        <v>1.7</v>
      </c>
      <c r="Q3864">
        <v>1.7</v>
      </c>
      <c r="R3864">
        <v>0</v>
      </c>
      <c r="S3864">
        <v>0</v>
      </c>
      <c r="T3864">
        <v>0</v>
      </c>
      <c r="U3864">
        <v>0</v>
      </c>
      <c r="W3864" s="429">
        <f t="shared" si="81"/>
        <v>0</v>
      </c>
      <c r="X3864" s="429">
        <f t="shared" si="81"/>
        <v>0</v>
      </c>
      <c r="Y3864" s="429">
        <f t="shared" si="81"/>
        <v>0</v>
      </c>
      <c r="Z3864" s="429">
        <f t="shared" si="81"/>
        <v>0</v>
      </c>
      <c r="AA3864" s="429" t="s">
        <v>1295</v>
      </c>
    </row>
    <row r="3865" spans="1:27" x14ac:dyDescent="0.25">
      <c r="A3865" t="s">
        <v>149</v>
      </c>
      <c r="B3865" t="s">
        <v>1246</v>
      </c>
      <c r="C3865" t="s">
        <v>1324</v>
      </c>
      <c r="D3865" t="s">
        <v>1387</v>
      </c>
      <c r="E3865" t="s">
        <v>1501</v>
      </c>
      <c r="F3865" t="s">
        <v>1293</v>
      </c>
      <c r="G3865" t="s">
        <v>524</v>
      </c>
      <c r="H3865" t="s">
        <v>1557</v>
      </c>
      <c r="I3865" t="s">
        <v>552</v>
      </c>
      <c r="J3865">
        <v>20200254</v>
      </c>
      <c r="L3865">
        <v>14.5</v>
      </c>
      <c r="M3865">
        <v>18.399999999999999</v>
      </c>
      <c r="N3865">
        <v>22.1</v>
      </c>
      <c r="O3865">
        <v>2.2999999999999998</v>
      </c>
      <c r="P3865">
        <v>1.7</v>
      </c>
      <c r="Q3865">
        <v>1.7</v>
      </c>
      <c r="R3865">
        <v>0</v>
      </c>
      <c r="S3865">
        <v>0</v>
      </c>
      <c r="T3865">
        <v>0</v>
      </c>
      <c r="U3865">
        <v>0</v>
      </c>
      <c r="W3865" s="429">
        <f t="shared" si="81"/>
        <v>0</v>
      </c>
      <c r="X3865" s="429">
        <f t="shared" si="81"/>
        <v>0</v>
      </c>
      <c r="Y3865" s="429">
        <f t="shared" si="81"/>
        <v>0</v>
      </c>
      <c r="Z3865" s="429">
        <f t="shared" si="81"/>
        <v>0</v>
      </c>
      <c r="AA3865" s="429" t="s">
        <v>1295</v>
      </c>
    </row>
    <row r="3866" spans="1:27" x14ac:dyDescent="0.25">
      <c r="A3866" t="s">
        <v>149</v>
      </c>
      <c r="B3866" t="s">
        <v>1246</v>
      </c>
      <c r="C3866" t="s">
        <v>1324</v>
      </c>
      <c r="D3866" t="s">
        <v>1387</v>
      </c>
      <c r="E3866" t="s">
        <v>1501</v>
      </c>
      <c r="F3866" t="s">
        <v>1293</v>
      </c>
      <c r="G3866" t="s">
        <v>524</v>
      </c>
      <c r="H3866" t="s">
        <v>1557</v>
      </c>
      <c r="I3866" t="s">
        <v>552</v>
      </c>
      <c r="J3866">
        <v>20200254</v>
      </c>
      <c r="L3866">
        <v>14.5</v>
      </c>
      <c r="M3866">
        <v>18.399999999999999</v>
      </c>
      <c r="N3866">
        <v>22.1</v>
      </c>
      <c r="O3866">
        <v>2.2999999999999998</v>
      </c>
      <c r="P3866">
        <v>1.7</v>
      </c>
      <c r="Q3866">
        <v>1.7</v>
      </c>
      <c r="R3866">
        <v>0</v>
      </c>
      <c r="S3866">
        <v>0</v>
      </c>
      <c r="T3866">
        <v>0</v>
      </c>
      <c r="U3866">
        <v>0</v>
      </c>
      <c r="W3866" s="429">
        <f t="shared" si="81"/>
        <v>0</v>
      </c>
      <c r="X3866" s="429">
        <f t="shared" si="81"/>
        <v>0</v>
      </c>
      <c r="Y3866" s="429">
        <f t="shared" si="81"/>
        <v>0</v>
      </c>
      <c r="Z3866" s="429">
        <f t="shared" si="81"/>
        <v>0</v>
      </c>
      <c r="AA3866" s="429" t="s">
        <v>1295</v>
      </c>
    </row>
    <row r="3867" spans="1:27" x14ac:dyDescent="0.25">
      <c r="A3867" t="s">
        <v>149</v>
      </c>
      <c r="B3867" t="s">
        <v>1246</v>
      </c>
      <c r="C3867" t="s">
        <v>1324</v>
      </c>
      <c r="D3867" t="s">
        <v>1387</v>
      </c>
      <c r="E3867" t="s">
        <v>1501</v>
      </c>
      <c r="F3867" t="s">
        <v>1293</v>
      </c>
      <c r="G3867" t="s">
        <v>524</v>
      </c>
      <c r="H3867" t="s">
        <v>1559</v>
      </c>
      <c r="I3867" t="s">
        <v>1327</v>
      </c>
      <c r="J3867">
        <v>30622201</v>
      </c>
      <c r="L3867">
        <v>0.1</v>
      </c>
      <c r="M3867">
        <v>1.4</v>
      </c>
      <c r="N3867">
        <v>0</v>
      </c>
      <c r="O3867">
        <v>0</v>
      </c>
      <c r="P3867">
        <v>0</v>
      </c>
      <c r="Q3867">
        <v>0</v>
      </c>
      <c r="R3867">
        <v>96.6</v>
      </c>
      <c r="S3867">
        <v>2E-3</v>
      </c>
      <c r="T3867">
        <v>0</v>
      </c>
      <c r="U3867">
        <v>96.7</v>
      </c>
      <c r="W3867" s="429">
        <f t="shared" si="81"/>
        <v>96.6</v>
      </c>
      <c r="X3867" s="429">
        <f t="shared" si="81"/>
        <v>2E-3</v>
      </c>
      <c r="Y3867" s="429">
        <f t="shared" si="81"/>
        <v>0</v>
      </c>
      <c r="Z3867" s="429">
        <f t="shared" si="81"/>
        <v>96.7</v>
      </c>
      <c r="AA3867" s="429" t="s">
        <v>1295</v>
      </c>
    </row>
    <row r="3868" spans="1:27" x14ac:dyDescent="0.25">
      <c r="A3868" t="s">
        <v>149</v>
      </c>
      <c r="B3868" t="s">
        <v>1246</v>
      </c>
      <c r="C3868" t="s">
        <v>1324</v>
      </c>
      <c r="D3868" t="s">
        <v>1387</v>
      </c>
      <c r="E3868" t="s">
        <v>1501</v>
      </c>
      <c r="F3868" t="s">
        <v>1293</v>
      </c>
      <c r="G3868" t="s">
        <v>524</v>
      </c>
      <c r="H3868" t="s">
        <v>1559</v>
      </c>
      <c r="I3868" t="s">
        <v>1327</v>
      </c>
      <c r="J3868">
        <v>20200252</v>
      </c>
      <c r="L3868">
        <v>39.200000000000003</v>
      </c>
      <c r="M3868">
        <v>5.9</v>
      </c>
      <c r="N3868">
        <v>17.5</v>
      </c>
      <c r="O3868">
        <v>0</v>
      </c>
      <c r="P3868">
        <v>0</v>
      </c>
      <c r="Q3868">
        <v>0</v>
      </c>
      <c r="R3868">
        <v>0</v>
      </c>
      <c r="S3868">
        <v>0</v>
      </c>
      <c r="T3868">
        <v>0</v>
      </c>
      <c r="U3868">
        <v>0</v>
      </c>
      <c r="W3868" s="429">
        <f t="shared" si="81"/>
        <v>0</v>
      </c>
      <c r="X3868" s="429">
        <f t="shared" si="81"/>
        <v>0</v>
      </c>
      <c r="Y3868" s="429">
        <f t="shared" si="81"/>
        <v>0</v>
      </c>
      <c r="Z3868" s="429">
        <f t="shared" si="81"/>
        <v>0</v>
      </c>
      <c r="AA3868" s="429" t="s">
        <v>1295</v>
      </c>
    </row>
    <row r="3869" spans="1:27" x14ac:dyDescent="0.25">
      <c r="A3869" t="s">
        <v>149</v>
      </c>
      <c r="B3869" t="s">
        <v>1246</v>
      </c>
      <c r="C3869" t="s">
        <v>1324</v>
      </c>
      <c r="D3869" t="s">
        <v>1387</v>
      </c>
      <c r="E3869" t="s">
        <v>1501</v>
      </c>
      <c r="F3869" t="s">
        <v>1293</v>
      </c>
      <c r="G3869" t="s">
        <v>524</v>
      </c>
      <c r="H3869" t="s">
        <v>1557</v>
      </c>
      <c r="I3869" t="s">
        <v>552</v>
      </c>
      <c r="J3869">
        <v>20200202</v>
      </c>
      <c r="L3869">
        <v>19.899999999999999</v>
      </c>
      <c r="M3869">
        <v>3.4</v>
      </c>
      <c r="N3869">
        <v>19.899999999999999</v>
      </c>
      <c r="O3869">
        <v>0</v>
      </c>
      <c r="P3869">
        <v>0.3</v>
      </c>
      <c r="Q3869">
        <v>0.29666665196418801</v>
      </c>
      <c r="R3869">
        <v>0</v>
      </c>
      <c r="S3869">
        <v>0</v>
      </c>
      <c r="T3869">
        <v>0</v>
      </c>
      <c r="U3869">
        <v>0</v>
      </c>
      <c r="W3869" s="429">
        <f t="shared" si="81"/>
        <v>0</v>
      </c>
      <c r="X3869" s="429">
        <f t="shared" si="81"/>
        <v>0</v>
      </c>
      <c r="Y3869" s="429">
        <f t="shared" si="81"/>
        <v>0</v>
      </c>
      <c r="Z3869" s="429">
        <f t="shared" si="81"/>
        <v>0</v>
      </c>
      <c r="AA3869" s="429" t="s">
        <v>1295</v>
      </c>
    </row>
    <row r="3870" spans="1:27" x14ac:dyDescent="0.25">
      <c r="A3870" t="s">
        <v>149</v>
      </c>
      <c r="B3870" t="s">
        <v>1246</v>
      </c>
      <c r="C3870" t="s">
        <v>1324</v>
      </c>
      <c r="D3870" t="s">
        <v>1387</v>
      </c>
      <c r="E3870" t="s">
        <v>1501</v>
      </c>
      <c r="F3870" t="s">
        <v>1293</v>
      </c>
      <c r="G3870" t="s">
        <v>524</v>
      </c>
      <c r="H3870" t="s">
        <v>1557</v>
      </c>
      <c r="I3870" t="s">
        <v>552</v>
      </c>
      <c r="J3870">
        <v>40400314</v>
      </c>
      <c r="L3870">
        <v>0</v>
      </c>
      <c r="M3870">
        <v>0.6</v>
      </c>
      <c r="N3870">
        <v>0</v>
      </c>
      <c r="O3870">
        <v>0</v>
      </c>
      <c r="P3870">
        <v>0</v>
      </c>
      <c r="Q3870">
        <v>0</v>
      </c>
      <c r="R3870">
        <v>0</v>
      </c>
      <c r="S3870">
        <v>0</v>
      </c>
      <c r="T3870">
        <v>0</v>
      </c>
      <c r="U3870">
        <v>0</v>
      </c>
      <c r="W3870" s="429">
        <f t="shared" si="81"/>
        <v>0</v>
      </c>
      <c r="X3870" s="429">
        <f t="shared" si="81"/>
        <v>0</v>
      </c>
      <c r="Y3870" s="429">
        <f t="shared" si="81"/>
        <v>0</v>
      </c>
      <c r="Z3870" s="429">
        <f t="shared" si="81"/>
        <v>0</v>
      </c>
      <c r="AA3870" s="429" t="s">
        <v>1295</v>
      </c>
    </row>
    <row r="3871" spans="1:27" x14ac:dyDescent="0.25">
      <c r="A3871" t="s">
        <v>149</v>
      </c>
      <c r="B3871" t="s">
        <v>1246</v>
      </c>
      <c r="C3871" t="s">
        <v>1324</v>
      </c>
      <c r="D3871" t="s">
        <v>1387</v>
      </c>
      <c r="E3871" t="s">
        <v>1501</v>
      </c>
      <c r="F3871" t="s">
        <v>1293</v>
      </c>
      <c r="G3871" t="s">
        <v>524</v>
      </c>
      <c r="H3871" t="s">
        <v>1557</v>
      </c>
      <c r="I3871" t="s">
        <v>552</v>
      </c>
      <c r="J3871">
        <v>40400303</v>
      </c>
      <c r="L3871">
        <v>0</v>
      </c>
      <c r="M3871">
        <v>11.7150001525879</v>
      </c>
      <c r="N3871">
        <v>0</v>
      </c>
      <c r="O3871">
        <v>0</v>
      </c>
      <c r="P3871">
        <v>0</v>
      </c>
      <c r="Q3871">
        <v>0</v>
      </c>
      <c r="R3871">
        <v>0</v>
      </c>
      <c r="S3871">
        <v>23.43</v>
      </c>
      <c r="T3871">
        <v>0</v>
      </c>
      <c r="U3871">
        <v>0</v>
      </c>
      <c r="W3871" s="429">
        <f t="shared" si="81"/>
        <v>0</v>
      </c>
      <c r="X3871" s="429">
        <f t="shared" si="81"/>
        <v>23.43</v>
      </c>
      <c r="Y3871" s="429">
        <f t="shared" si="81"/>
        <v>0</v>
      </c>
      <c r="Z3871" s="429">
        <f t="shared" si="81"/>
        <v>0</v>
      </c>
      <c r="AA3871" s="429" t="s">
        <v>1295</v>
      </c>
    </row>
    <row r="3872" spans="1:27" x14ac:dyDescent="0.25">
      <c r="A3872" t="s">
        <v>149</v>
      </c>
      <c r="B3872" t="s">
        <v>1246</v>
      </c>
      <c r="C3872" t="s">
        <v>1324</v>
      </c>
      <c r="D3872" t="s">
        <v>1387</v>
      </c>
      <c r="E3872" t="s">
        <v>1501</v>
      </c>
      <c r="F3872" t="s">
        <v>1293</v>
      </c>
      <c r="G3872" t="s">
        <v>524</v>
      </c>
      <c r="H3872" t="s">
        <v>1558</v>
      </c>
      <c r="I3872" t="s">
        <v>563</v>
      </c>
      <c r="J3872">
        <v>20200253</v>
      </c>
      <c r="L3872">
        <v>4.7800002098083496</v>
      </c>
      <c r="M3872">
        <v>0.66000002622604403</v>
      </c>
      <c r="N3872">
        <v>3.71000003814697</v>
      </c>
      <c r="O3872">
        <v>0</v>
      </c>
      <c r="P3872">
        <v>0.21999999880790699</v>
      </c>
      <c r="Q3872">
        <v>0</v>
      </c>
      <c r="R3872">
        <v>0</v>
      </c>
      <c r="S3872">
        <v>0</v>
      </c>
      <c r="T3872">
        <v>0</v>
      </c>
      <c r="U3872">
        <v>0</v>
      </c>
      <c r="W3872" s="429">
        <f t="shared" si="81"/>
        <v>0</v>
      </c>
      <c r="X3872" s="429">
        <f t="shared" si="81"/>
        <v>0</v>
      </c>
      <c r="Y3872" s="429">
        <f t="shared" si="81"/>
        <v>0</v>
      </c>
      <c r="Z3872" s="429">
        <f t="shared" si="81"/>
        <v>0</v>
      </c>
      <c r="AA3872" s="429" t="s">
        <v>1295</v>
      </c>
    </row>
    <row r="3873" spans="1:27" x14ac:dyDescent="0.25">
      <c r="A3873" t="s">
        <v>149</v>
      </c>
      <c r="B3873" t="s">
        <v>1246</v>
      </c>
      <c r="C3873" t="s">
        <v>1324</v>
      </c>
      <c r="D3873" t="s">
        <v>1387</v>
      </c>
      <c r="E3873" t="s">
        <v>1501</v>
      </c>
      <c r="F3873" t="s">
        <v>1293</v>
      </c>
      <c r="G3873" t="s">
        <v>524</v>
      </c>
      <c r="H3873" t="s">
        <v>1558</v>
      </c>
      <c r="I3873" t="s">
        <v>563</v>
      </c>
      <c r="J3873">
        <v>20200201</v>
      </c>
      <c r="L3873">
        <v>71.099999999999994</v>
      </c>
      <c r="M3873">
        <v>3.3</v>
      </c>
      <c r="N3873">
        <v>15.1</v>
      </c>
      <c r="O3873">
        <v>1.1000000000000001</v>
      </c>
      <c r="P3873">
        <v>0.5</v>
      </c>
      <c r="Q3873">
        <v>0.51666671037673995</v>
      </c>
      <c r="R3873">
        <v>0</v>
      </c>
      <c r="S3873">
        <v>0</v>
      </c>
      <c r="T3873">
        <v>0</v>
      </c>
      <c r="U3873">
        <v>0</v>
      </c>
      <c r="W3873" s="429">
        <f t="shared" si="81"/>
        <v>0</v>
      </c>
      <c r="X3873" s="429">
        <f t="shared" si="81"/>
        <v>0</v>
      </c>
      <c r="Y3873" s="429">
        <f t="shared" si="81"/>
        <v>0</v>
      </c>
      <c r="Z3873" s="429">
        <f t="shared" si="81"/>
        <v>0</v>
      </c>
      <c r="AA3873" s="429" t="s">
        <v>1295</v>
      </c>
    </row>
    <row r="3874" spans="1:27" x14ac:dyDescent="0.25">
      <c r="A3874" t="s">
        <v>149</v>
      </c>
      <c r="B3874" t="s">
        <v>1246</v>
      </c>
      <c r="C3874" t="s">
        <v>1324</v>
      </c>
      <c r="D3874" t="s">
        <v>1387</v>
      </c>
      <c r="E3874" t="s">
        <v>1501</v>
      </c>
      <c r="F3874" t="s">
        <v>1293</v>
      </c>
      <c r="G3874" t="s">
        <v>524</v>
      </c>
      <c r="H3874" t="s">
        <v>1558</v>
      </c>
      <c r="I3874" t="s">
        <v>563</v>
      </c>
      <c r="J3874">
        <v>31000404</v>
      </c>
      <c r="L3874">
        <v>0.8</v>
      </c>
      <c r="M3874">
        <v>0</v>
      </c>
      <c r="N3874">
        <v>0.5</v>
      </c>
      <c r="O3874">
        <v>0</v>
      </c>
      <c r="P3874">
        <v>0.1</v>
      </c>
      <c r="Q3874">
        <v>5.5666666477918597E-2</v>
      </c>
      <c r="R3874">
        <v>0</v>
      </c>
      <c r="S3874">
        <v>0</v>
      </c>
      <c r="T3874">
        <v>0</v>
      </c>
      <c r="U3874">
        <v>0</v>
      </c>
      <c r="W3874" s="429">
        <f t="shared" si="81"/>
        <v>0</v>
      </c>
      <c r="X3874" s="429">
        <f t="shared" si="81"/>
        <v>0</v>
      </c>
      <c r="Y3874" s="429">
        <f t="shared" si="81"/>
        <v>0</v>
      </c>
      <c r="Z3874" s="429">
        <f t="shared" si="81"/>
        <v>0</v>
      </c>
      <c r="AA3874" s="429" t="s">
        <v>1295</v>
      </c>
    </row>
    <row r="3875" spans="1:27" x14ac:dyDescent="0.25">
      <c r="A3875" t="s">
        <v>149</v>
      </c>
      <c r="B3875" t="s">
        <v>1246</v>
      </c>
      <c r="C3875" t="s">
        <v>1324</v>
      </c>
      <c r="D3875" t="s">
        <v>1387</v>
      </c>
      <c r="E3875" t="s">
        <v>1501</v>
      </c>
      <c r="F3875" t="s">
        <v>1293</v>
      </c>
      <c r="G3875" t="s">
        <v>524</v>
      </c>
      <c r="H3875" t="s">
        <v>1558</v>
      </c>
      <c r="I3875" t="s">
        <v>563</v>
      </c>
      <c r="J3875">
        <v>20200254</v>
      </c>
      <c r="L3875">
        <v>23.4182834625244</v>
      </c>
      <c r="M3875">
        <v>19.9295558929443</v>
      </c>
      <c r="N3875">
        <v>5.0819668769836399</v>
      </c>
      <c r="O3875">
        <v>1.8650279045105</v>
      </c>
      <c r="P3875">
        <v>0.89033997058868397</v>
      </c>
      <c r="Q3875">
        <v>0.89033997058868397</v>
      </c>
      <c r="R3875">
        <v>11670</v>
      </c>
      <c r="S3875">
        <v>0.22024199999999999</v>
      </c>
      <c r="T3875">
        <v>2.1087000000000002E-2</v>
      </c>
      <c r="U3875">
        <v>0</v>
      </c>
      <c r="W3875" s="429">
        <f t="shared" si="81"/>
        <v>11670</v>
      </c>
      <c r="X3875" s="429">
        <f t="shared" si="81"/>
        <v>0.22024199999999999</v>
      </c>
      <c r="Y3875" s="429">
        <f t="shared" si="81"/>
        <v>2.1087000000000002E-2</v>
      </c>
      <c r="Z3875" s="429">
        <f t="shared" si="81"/>
        <v>0</v>
      </c>
      <c r="AA3875" s="429" t="s">
        <v>1295</v>
      </c>
    </row>
    <row r="3876" spans="1:27" x14ac:dyDescent="0.25">
      <c r="A3876" t="s">
        <v>149</v>
      </c>
      <c r="B3876" t="s">
        <v>186</v>
      </c>
      <c r="C3876" t="s">
        <v>1459</v>
      </c>
      <c r="D3876" t="s">
        <v>1387</v>
      </c>
      <c r="E3876" t="s">
        <v>1501</v>
      </c>
      <c r="F3876" t="s">
        <v>1293</v>
      </c>
      <c r="G3876" t="s">
        <v>524</v>
      </c>
      <c r="H3876" t="s">
        <v>1461</v>
      </c>
      <c r="I3876" t="s">
        <v>534</v>
      </c>
      <c r="J3876">
        <v>31000309</v>
      </c>
      <c r="L3876">
        <v>0</v>
      </c>
      <c r="M3876">
        <v>0</v>
      </c>
      <c r="N3876">
        <v>0</v>
      </c>
      <c r="O3876">
        <v>0</v>
      </c>
      <c r="P3876">
        <v>0</v>
      </c>
      <c r="Q3876">
        <v>0</v>
      </c>
      <c r="R3876">
        <v>0.28367999999999999</v>
      </c>
      <c r="S3876">
        <v>3.0418769999999999</v>
      </c>
      <c r="T3876">
        <v>0</v>
      </c>
      <c r="U3876">
        <v>0</v>
      </c>
      <c r="W3876" s="429">
        <f t="shared" si="81"/>
        <v>0.28367999999999999</v>
      </c>
      <c r="X3876" s="429">
        <f t="shared" si="81"/>
        <v>3.0418769999999999</v>
      </c>
      <c r="Y3876" s="429">
        <f t="shared" si="81"/>
        <v>0</v>
      </c>
      <c r="Z3876" s="429">
        <f t="shared" si="81"/>
        <v>0</v>
      </c>
      <c r="AA3876" s="429" t="s">
        <v>1295</v>
      </c>
    </row>
    <row r="3877" spans="1:27" x14ac:dyDescent="0.25">
      <c r="A3877" t="s">
        <v>149</v>
      </c>
      <c r="B3877" t="s">
        <v>186</v>
      </c>
      <c r="C3877" t="s">
        <v>1459</v>
      </c>
      <c r="D3877" t="s">
        <v>1387</v>
      </c>
      <c r="E3877" t="s">
        <v>1501</v>
      </c>
      <c r="F3877" t="s">
        <v>1293</v>
      </c>
      <c r="G3877" t="s">
        <v>524</v>
      </c>
      <c r="H3877" t="s">
        <v>1461</v>
      </c>
      <c r="I3877" t="s">
        <v>534</v>
      </c>
      <c r="J3877">
        <v>20200201</v>
      </c>
      <c r="L3877">
        <v>45.506999969482401</v>
      </c>
      <c r="M3877">
        <v>1.3593000173568699</v>
      </c>
      <c r="N3877">
        <v>37.173900604247997</v>
      </c>
      <c r="O3877">
        <v>0.29550001025199901</v>
      </c>
      <c r="P3877">
        <v>0.59100002050399802</v>
      </c>
      <c r="Q3877">
        <v>0.59100002050399802</v>
      </c>
      <c r="R3877">
        <v>0</v>
      </c>
      <c r="S3877">
        <v>0</v>
      </c>
      <c r="T3877">
        <v>0</v>
      </c>
      <c r="U3877">
        <v>0</v>
      </c>
      <c r="W3877" s="429">
        <f t="shared" si="81"/>
        <v>0</v>
      </c>
      <c r="X3877" s="429">
        <f t="shared" si="81"/>
        <v>0</v>
      </c>
      <c r="Y3877" s="429">
        <f t="shared" si="81"/>
        <v>0</v>
      </c>
      <c r="Z3877" s="429">
        <f t="shared" si="81"/>
        <v>0</v>
      </c>
      <c r="AA3877" s="429" t="s">
        <v>1295</v>
      </c>
    </row>
    <row r="3878" spans="1:27" x14ac:dyDescent="0.25">
      <c r="A3878" t="s">
        <v>149</v>
      </c>
      <c r="B3878" t="s">
        <v>186</v>
      </c>
      <c r="C3878" t="s">
        <v>1459</v>
      </c>
      <c r="D3878" t="s">
        <v>1387</v>
      </c>
      <c r="E3878" t="s">
        <v>1501</v>
      </c>
      <c r="F3878" t="s">
        <v>1293</v>
      </c>
      <c r="G3878" t="s">
        <v>524</v>
      </c>
      <c r="H3878" t="s">
        <v>1464</v>
      </c>
      <c r="I3878" t="s">
        <v>186</v>
      </c>
      <c r="J3878">
        <v>20200252</v>
      </c>
      <c r="L3878">
        <v>106.2</v>
      </c>
      <c r="M3878">
        <v>49.6</v>
      </c>
      <c r="N3878">
        <v>46.9</v>
      </c>
      <c r="O3878">
        <v>0</v>
      </c>
      <c r="P3878">
        <v>1.5</v>
      </c>
      <c r="Q3878">
        <v>1.5333333015441899</v>
      </c>
      <c r="R3878">
        <v>0</v>
      </c>
      <c r="S3878">
        <v>0</v>
      </c>
      <c r="T3878">
        <v>0</v>
      </c>
      <c r="U3878">
        <v>0</v>
      </c>
      <c r="W3878" s="429">
        <f t="shared" si="81"/>
        <v>0</v>
      </c>
      <c r="X3878" s="429">
        <f t="shared" si="81"/>
        <v>0</v>
      </c>
      <c r="Y3878" s="429">
        <f t="shared" si="81"/>
        <v>0</v>
      </c>
      <c r="Z3878" s="429">
        <f t="shared" si="81"/>
        <v>0</v>
      </c>
      <c r="AA3878" s="429" t="s">
        <v>1295</v>
      </c>
    </row>
    <row r="3879" spans="1:27" x14ac:dyDescent="0.25">
      <c r="A3879" t="s">
        <v>149</v>
      </c>
      <c r="B3879" t="s">
        <v>186</v>
      </c>
      <c r="C3879" t="s">
        <v>1459</v>
      </c>
      <c r="D3879" t="s">
        <v>1387</v>
      </c>
      <c r="E3879" t="s">
        <v>1501</v>
      </c>
      <c r="F3879" t="s">
        <v>1293</v>
      </c>
      <c r="G3879" t="s">
        <v>524</v>
      </c>
      <c r="H3879" t="s">
        <v>1464</v>
      </c>
      <c r="I3879" t="s">
        <v>186</v>
      </c>
      <c r="J3879">
        <v>30600903</v>
      </c>
      <c r="L3879">
        <v>2.2000000000000002</v>
      </c>
      <c r="M3879">
        <v>2.2000000000000002</v>
      </c>
      <c r="N3879">
        <v>5.8</v>
      </c>
      <c r="O3879">
        <v>0</v>
      </c>
      <c r="P3879">
        <v>0</v>
      </c>
      <c r="Q3879">
        <v>0</v>
      </c>
      <c r="R3879">
        <v>0</v>
      </c>
      <c r="S3879">
        <v>0</v>
      </c>
      <c r="T3879">
        <v>0</v>
      </c>
      <c r="U3879">
        <v>0</v>
      </c>
      <c r="W3879" s="429">
        <f t="shared" si="81"/>
        <v>0</v>
      </c>
      <c r="X3879" s="429">
        <f t="shared" si="81"/>
        <v>0</v>
      </c>
      <c r="Y3879" s="429">
        <f t="shared" si="81"/>
        <v>0</v>
      </c>
      <c r="Z3879" s="429">
        <f t="shared" si="81"/>
        <v>0</v>
      </c>
      <c r="AA3879" s="429" t="s">
        <v>1295</v>
      </c>
    </row>
    <row r="3880" spans="1:27" x14ac:dyDescent="0.25">
      <c r="A3880" t="s">
        <v>149</v>
      </c>
      <c r="B3880" t="s">
        <v>186</v>
      </c>
      <c r="C3880" t="s">
        <v>1459</v>
      </c>
      <c r="D3880" t="s">
        <v>1387</v>
      </c>
      <c r="E3880" t="s">
        <v>1501</v>
      </c>
      <c r="F3880" t="s">
        <v>1293</v>
      </c>
      <c r="G3880" t="s">
        <v>524</v>
      </c>
      <c r="H3880" t="s">
        <v>1464</v>
      </c>
      <c r="I3880" t="s">
        <v>186</v>
      </c>
      <c r="J3880">
        <v>31000228</v>
      </c>
      <c r="L3880">
        <v>1.6548000574111901</v>
      </c>
      <c r="M3880">
        <v>5.9100002050399801E-2</v>
      </c>
      <c r="N3880">
        <v>0.23640000820159901</v>
      </c>
      <c r="O3880">
        <v>0.1182000041008</v>
      </c>
      <c r="P3880">
        <v>5.9100002050399801E-2</v>
      </c>
      <c r="Q3880">
        <v>5.9100002050399801E-2</v>
      </c>
      <c r="R3880">
        <v>0</v>
      </c>
      <c r="S3880">
        <v>0</v>
      </c>
      <c r="T3880">
        <v>0</v>
      </c>
      <c r="U3880">
        <v>0</v>
      </c>
      <c r="W3880" s="429">
        <f t="shared" si="81"/>
        <v>0</v>
      </c>
      <c r="X3880" s="429">
        <f t="shared" si="81"/>
        <v>0</v>
      </c>
      <c r="Y3880" s="429">
        <f t="shared" si="81"/>
        <v>0</v>
      </c>
      <c r="Z3880" s="429">
        <f t="shared" si="81"/>
        <v>0</v>
      </c>
      <c r="AA3880" s="429" t="s">
        <v>1295</v>
      </c>
    </row>
    <row r="3881" spans="1:27" x14ac:dyDescent="0.25">
      <c r="A3881" t="s">
        <v>149</v>
      </c>
      <c r="B3881" t="s">
        <v>186</v>
      </c>
      <c r="C3881" t="s">
        <v>1459</v>
      </c>
      <c r="D3881" t="s">
        <v>1387</v>
      </c>
      <c r="E3881" t="s">
        <v>1501</v>
      </c>
      <c r="F3881" t="s">
        <v>1293</v>
      </c>
      <c r="G3881" t="s">
        <v>524</v>
      </c>
      <c r="H3881" t="s">
        <v>1464</v>
      </c>
      <c r="I3881" t="s">
        <v>186</v>
      </c>
      <c r="J3881">
        <v>31000309</v>
      </c>
      <c r="L3881">
        <v>0</v>
      </c>
      <c r="M3881">
        <v>0</v>
      </c>
      <c r="N3881">
        <v>0</v>
      </c>
      <c r="O3881">
        <v>0</v>
      </c>
      <c r="P3881">
        <v>0</v>
      </c>
      <c r="Q3881">
        <v>0</v>
      </c>
      <c r="R3881">
        <v>11.731350000000001</v>
      </c>
      <c r="S3881">
        <v>19.635380000000001</v>
      </c>
      <c r="T3881">
        <v>0</v>
      </c>
      <c r="U3881">
        <v>0</v>
      </c>
      <c r="W3881" s="429">
        <f t="shared" si="81"/>
        <v>11.731350000000001</v>
      </c>
      <c r="X3881" s="429">
        <f t="shared" si="81"/>
        <v>19.635380000000001</v>
      </c>
      <c r="Y3881" s="429">
        <f t="shared" si="81"/>
        <v>0</v>
      </c>
      <c r="Z3881" s="429">
        <f t="shared" si="81"/>
        <v>0</v>
      </c>
      <c r="AA3881" s="429" t="s">
        <v>1295</v>
      </c>
    </row>
    <row r="3882" spans="1:27" x14ac:dyDescent="0.25">
      <c r="A3882" t="s">
        <v>149</v>
      </c>
      <c r="B3882" t="s">
        <v>186</v>
      </c>
      <c r="C3882" t="s">
        <v>1459</v>
      </c>
      <c r="D3882" t="s">
        <v>1387</v>
      </c>
      <c r="E3882" t="s">
        <v>1501</v>
      </c>
      <c r="F3882" t="s">
        <v>1293</v>
      </c>
      <c r="G3882" t="s">
        <v>524</v>
      </c>
      <c r="H3882" t="s">
        <v>1464</v>
      </c>
      <c r="I3882" t="s">
        <v>186</v>
      </c>
      <c r="J3882">
        <v>20200201</v>
      </c>
      <c r="L3882">
        <v>17.375400543212901</v>
      </c>
      <c r="M3882">
        <v>0.82740002870559703</v>
      </c>
      <c r="N3882">
        <v>28.249799728393601</v>
      </c>
      <c r="O3882">
        <v>0.1182000041008</v>
      </c>
      <c r="P3882">
        <v>0.23640000820159901</v>
      </c>
      <c r="Q3882">
        <v>0.23640000820159901</v>
      </c>
      <c r="R3882">
        <v>0</v>
      </c>
      <c r="S3882">
        <v>0</v>
      </c>
      <c r="T3882">
        <v>0</v>
      </c>
      <c r="U3882">
        <v>0</v>
      </c>
      <c r="W3882" s="429">
        <f t="shared" si="81"/>
        <v>0</v>
      </c>
      <c r="X3882" s="429">
        <f t="shared" si="81"/>
        <v>0</v>
      </c>
      <c r="Y3882" s="429">
        <f t="shared" si="81"/>
        <v>0</v>
      </c>
      <c r="Z3882" s="429">
        <f t="shared" si="81"/>
        <v>0</v>
      </c>
      <c r="AA3882" s="429" t="s">
        <v>1295</v>
      </c>
    </row>
    <row r="3883" spans="1:27" x14ac:dyDescent="0.25">
      <c r="A3883" t="s">
        <v>149</v>
      </c>
      <c r="B3883" t="s">
        <v>186</v>
      </c>
      <c r="C3883" t="s">
        <v>1459</v>
      </c>
      <c r="D3883" t="s">
        <v>1387</v>
      </c>
      <c r="E3883" t="s">
        <v>1501</v>
      </c>
      <c r="F3883" t="s">
        <v>1293</v>
      </c>
      <c r="G3883" t="s">
        <v>524</v>
      </c>
      <c r="H3883" t="s">
        <v>1464</v>
      </c>
      <c r="I3883" t="s">
        <v>186</v>
      </c>
      <c r="J3883">
        <v>20200202</v>
      </c>
      <c r="L3883">
        <v>6.7374000549316397</v>
      </c>
      <c r="M3883">
        <v>1.5957000255584699</v>
      </c>
      <c r="N3883">
        <v>1.4184000492095901</v>
      </c>
      <c r="O3883">
        <v>0</v>
      </c>
      <c r="P3883">
        <v>0.29550001025199901</v>
      </c>
      <c r="Q3883">
        <v>0.29550001025199901</v>
      </c>
      <c r="R3883">
        <v>0</v>
      </c>
      <c r="S3883">
        <v>0</v>
      </c>
      <c r="T3883">
        <v>0</v>
      </c>
      <c r="U3883">
        <v>0</v>
      </c>
      <c r="W3883" s="429">
        <f t="shared" si="81"/>
        <v>0</v>
      </c>
      <c r="X3883" s="429">
        <f t="shared" si="81"/>
        <v>0</v>
      </c>
      <c r="Y3883" s="429">
        <f t="shared" si="81"/>
        <v>0</v>
      </c>
      <c r="Z3883" s="429">
        <f t="shared" si="81"/>
        <v>0</v>
      </c>
      <c r="AA3883" s="429" t="s">
        <v>1295</v>
      </c>
    </row>
    <row r="3884" spans="1:27" x14ac:dyDescent="0.25">
      <c r="A3884" t="s">
        <v>149</v>
      </c>
      <c r="B3884" t="s">
        <v>186</v>
      </c>
      <c r="C3884" t="s">
        <v>1459</v>
      </c>
      <c r="D3884" t="s">
        <v>1387</v>
      </c>
      <c r="E3884" t="s">
        <v>1501</v>
      </c>
      <c r="F3884" t="s">
        <v>1293</v>
      </c>
      <c r="G3884" t="s">
        <v>524</v>
      </c>
      <c r="H3884" t="s">
        <v>1464</v>
      </c>
      <c r="I3884" t="s">
        <v>186</v>
      </c>
      <c r="J3884">
        <v>20200202</v>
      </c>
      <c r="L3884">
        <v>3.8415000438690199</v>
      </c>
      <c r="M3884">
        <v>0.88650000095367398</v>
      </c>
      <c r="N3884">
        <v>0.82740002870559703</v>
      </c>
      <c r="O3884">
        <v>0</v>
      </c>
      <c r="P3884">
        <v>0.17730000615119901</v>
      </c>
      <c r="Q3884">
        <v>0.17730000615119901</v>
      </c>
      <c r="R3884">
        <v>0</v>
      </c>
      <c r="S3884">
        <v>0</v>
      </c>
      <c r="T3884">
        <v>0</v>
      </c>
      <c r="U3884">
        <v>0</v>
      </c>
      <c r="W3884" s="429">
        <f t="shared" si="81"/>
        <v>0</v>
      </c>
      <c r="X3884" s="429">
        <f t="shared" si="81"/>
        <v>0</v>
      </c>
      <c r="Y3884" s="429">
        <f t="shared" si="81"/>
        <v>0</v>
      </c>
      <c r="Z3884" s="429">
        <f t="shared" si="81"/>
        <v>0</v>
      </c>
      <c r="AA3884" s="429" t="s">
        <v>1295</v>
      </c>
    </row>
    <row r="3885" spans="1:27" x14ac:dyDescent="0.25">
      <c r="A3885" t="s">
        <v>149</v>
      </c>
      <c r="B3885" t="s">
        <v>186</v>
      </c>
      <c r="C3885" t="s">
        <v>1459</v>
      </c>
      <c r="D3885" t="s">
        <v>1387</v>
      </c>
      <c r="E3885" t="s">
        <v>1501</v>
      </c>
      <c r="F3885" t="s">
        <v>1293</v>
      </c>
      <c r="G3885" t="s">
        <v>524</v>
      </c>
      <c r="H3885" t="s">
        <v>1464</v>
      </c>
      <c r="I3885" t="s">
        <v>186</v>
      </c>
      <c r="J3885">
        <v>20200254</v>
      </c>
      <c r="L3885">
        <v>5.3190002441406303</v>
      </c>
      <c r="M3885">
        <v>3.5460000038146999</v>
      </c>
      <c r="N3885">
        <v>9.3969001770019496</v>
      </c>
      <c r="O3885">
        <v>0</v>
      </c>
      <c r="P3885">
        <v>0.1182000041008</v>
      </c>
      <c r="Q3885">
        <v>0.1182000041008</v>
      </c>
      <c r="R3885">
        <v>0</v>
      </c>
      <c r="S3885">
        <v>0</v>
      </c>
      <c r="T3885">
        <v>0</v>
      </c>
      <c r="U3885">
        <v>0</v>
      </c>
      <c r="W3885" s="429">
        <f t="shared" si="81"/>
        <v>0</v>
      </c>
      <c r="X3885" s="429">
        <f t="shared" si="81"/>
        <v>0</v>
      </c>
      <c r="Y3885" s="429">
        <f t="shared" si="81"/>
        <v>0</v>
      </c>
      <c r="Z3885" s="429">
        <f t="shared" si="81"/>
        <v>0</v>
      </c>
      <c r="AA3885" s="429" t="s">
        <v>1295</v>
      </c>
    </row>
    <row r="3886" spans="1:27" x14ac:dyDescent="0.25">
      <c r="A3886" t="s">
        <v>149</v>
      </c>
      <c r="B3886" t="s">
        <v>186</v>
      </c>
      <c r="C3886" t="s">
        <v>1459</v>
      </c>
      <c r="D3886" t="s">
        <v>1387</v>
      </c>
      <c r="E3886" t="s">
        <v>1501</v>
      </c>
      <c r="F3886" t="s">
        <v>1293</v>
      </c>
      <c r="G3886" t="s">
        <v>524</v>
      </c>
      <c r="H3886" t="s">
        <v>1464</v>
      </c>
      <c r="I3886" t="s">
        <v>186</v>
      </c>
      <c r="J3886">
        <v>20200202</v>
      </c>
      <c r="L3886">
        <v>11.5245008468628</v>
      </c>
      <c r="M3886">
        <v>7.6830000877380398</v>
      </c>
      <c r="N3886">
        <v>20.330402374267599</v>
      </c>
      <c r="O3886">
        <v>0</v>
      </c>
      <c r="P3886">
        <v>0.29550001025199901</v>
      </c>
      <c r="Q3886">
        <v>0.29550001025199901</v>
      </c>
      <c r="R3886">
        <v>0</v>
      </c>
      <c r="S3886">
        <v>0</v>
      </c>
      <c r="T3886">
        <v>0</v>
      </c>
      <c r="U3886">
        <v>0</v>
      </c>
      <c r="W3886" s="429">
        <f t="shared" si="81"/>
        <v>0</v>
      </c>
      <c r="X3886" s="429">
        <f t="shared" si="81"/>
        <v>0</v>
      </c>
      <c r="Y3886" s="429">
        <f t="shared" si="81"/>
        <v>0</v>
      </c>
      <c r="Z3886" s="429">
        <f t="shared" si="81"/>
        <v>0</v>
      </c>
      <c r="AA3886" s="429" t="s">
        <v>1295</v>
      </c>
    </row>
    <row r="3887" spans="1:27" x14ac:dyDescent="0.25">
      <c r="A3887" t="s">
        <v>149</v>
      </c>
      <c r="B3887" t="s">
        <v>186</v>
      </c>
      <c r="C3887" t="s">
        <v>1459</v>
      </c>
      <c r="D3887" t="s">
        <v>1387</v>
      </c>
      <c r="E3887" t="s">
        <v>1501</v>
      </c>
      <c r="F3887" t="s">
        <v>1293</v>
      </c>
      <c r="G3887" t="s">
        <v>524</v>
      </c>
      <c r="H3887" t="s">
        <v>1464</v>
      </c>
      <c r="I3887" t="s">
        <v>186</v>
      </c>
      <c r="J3887">
        <v>20200202</v>
      </c>
      <c r="L3887">
        <v>2.24580001831055</v>
      </c>
      <c r="M3887">
        <v>2.5413002967834499</v>
      </c>
      <c r="N3887">
        <v>6.9738001823425302</v>
      </c>
      <c r="O3887">
        <v>0</v>
      </c>
      <c r="P3887">
        <v>0.1182000041008</v>
      </c>
      <c r="Q3887">
        <v>0.1182000041008</v>
      </c>
      <c r="R3887">
        <v>1046.72</v>
      </c>
      <c r="S3887">
        <v>0</v>
      </c>
      <c r="T3887">
        <v>0</v>
      </c>
      <c r="U3887">
        <v>0</v>
      </c>
      <c r="W3887" s="429">
        <f t="shared" si="81"/>
        <v>1046.72</v>
      </c>
      <c r="X3887" s="429">
        <f t="shared" si="81"/>
        <v>0</v>
      </c>
      <c r="Y3887" s="429">
        <f t="shared" si="81"/>
        <v>0</v>
      </c>
      <c r="Z3887" s="429">
        <f t="shared" si="81"/>
        <v>0</v>
      </c>
      <c r="AA3887" s="429" t="s">
        <v>1295</v>
      </c>
    </row>
    <row r="3888" spans="1:27" x14ac:dyDescent="0.25">
      <c r="A3888" t="s">
        <v>149</v>
      </c>
      <c r="B3888" t="s">
        <v>186</v>
      </c>
      <c r="C3888" t="s">
        <v>1459</v>
      </c>
      <c r="D3888" t="s">
        <v>1387</v>
      </c>
      <c r="E3888" t="s">
        <v>1501</v>
      </c>
      <c r="F3888" t="s">
        <v>1293</v>
      </c>
      <c r="G3888" t="s">
        <v>524</v>
      </c>
      <c r="H3888" t="s">
        <v>1464</v>
      </c>
      <c r="I3888" t="s">
        <v>186</v>
      </c>
      <c r="J3888">
        <v>31000309</v>
      </c>
      <c r="L3888">
        <v>0</v>
      </c>
      <c r="M3888">
        <v>0</v>
      </c>
      <c r="N3888">
        <v>0</v>
      </c>
      <c r="O3888">
        <v>0</v>
      </c>
      <c r="P3888">
        <v>0</v>
      </c>
      <c r="Q3888">
        <v>0</v>
      </c>
      <c r="R3888">
        <v>2.3639999999999999</v>
      </c>
      <c r="S3888">
        <v>60.920279999999998</v>
      </c>
      <c r="T3888">
        <v>0</v>
      </c>
      <c r="U3888">
        <v>0</v>
      </c>
      <c r="W3888" s="429">
        <f t="shared" si="81"/>
        <v>2.3639999999999999</v>
      </c>
      <c r="X3888" s="429">
        <f t="shared" si="81"/>
        <v>60.920279999999998</v>
      </c>
      <c r="Y3888" s="429">
        <f t="shared" si="81"/>
        <v>0</v>
      </c>
      <c r="Z3888" s="429">
        <f t="shared" si="81"/>
        <v>0</v>
      </c>
      <c r="AA3888" s="429" t="s">
        <v>1295</v>
      </c>
    </row>
    <row r="3889" spans="1:27" x14ac:dyDescent="0.25">
      <c r="A3889" t="s">
        <v>149</v>
      </c>
      <c r="B3889" t="s">
        <v>186</v>
      </c>
      <c r="C3889" t="s">
        <v>1459</v>
      </c>
      <c r="D3889" t="s">
        <v>1387</v>
      </c>
      <c r="E3889" t="s">
        <v>1501</v>
      </c>
      <c r="F3889" t="s">
        <v>1293</v>
      </c>
      <c r="G3889" t="s">
        <v>524</v>
      </c>
      <c r="H3889" t="s">
        <v>1461</v>
      </c>
      <c r="I3889" t="s">
        <v>534</v>
      </c>
      <c r="J3889">
        <v>30609904</v>
      </c>
      <c r="L3889">
        <v>0</v>
      </c>
      <c r="M3889">
        <v>0</v>
      </c>
      <c r="N3889">
        <v>0</v>
      </c>
      <c r="O3889">
        <v>4.0779002010822303E-2</v>
      </c>
      <c r="P3889">
        <v>0</v>
      </c>
      <c r="Q3889">
        <v>0</v>
      </c>
      <c r="R3889">
        <v>0</v>
      </c>
      <c r="S3889">
        <v>0</v>
      </c>
      <c r="T3889">
        <v>0</v>
      </c>
      <c r="U3889">
        <v>0</v>
      </c>
      <c r="W3889" s="429">
        <f t="shared" si="81"/>
        <v>0</v>
      </c>
      <c r="X3889" s="429">
        <f t="shared" si="81"/>
        <v>0</v>
      </c>
      <c r="Y3889" s="429">
        <f t="shared" si="81"/>
        <v>0</v>
      </c>
      <c r="Z3889" s="429">
        <f t="shared" si="81"/>
        <v>0</v>
      </c>
      <c r="AA3889" s="429" t="s">
        <v>1295</v>
      </c>
    </row>
    <row r="3890" spans="1:27" x14ac:dyDescent="0.25">
      <c r="A3890" t="s">
        <v>149</v>
      </c>
      <c r="B3890" t="s">
        <v>1246</v>
      </c>
      <c r="C3890" t="s">
        <v>1324</v>
      </c>
      <c r="D3890" t="s">
        <v>1387</v>
      </c>
      <c r="E3890" t="s">
        <v>1501</v>
      </c>
      <c r="F3890" t="s">
        <v>1293</v>
      </c>
      <c r="G3890" t="s">
        <v>524</v>
      </c>
      <c r="H3890" t="s">
        <v>1558</v>
      </c>
      <c r="I3890" t="s">
        <v>563</v>
      </c>
      <c r="J3890">
        <v>31000302</v>
      </c>
      <c r="L3890">
        <v>0</v>
      </c>
      <c r="M3890">
        <v>1.9</v>
      </c>
      <c r="N3890">
        <v>0</v>
      </c>
      <c r="O3890">
        <v>0</v>
      </c>
      <c r="P3890">
        <v>0</v>
      </c>
      <c r="Q3890">
        <v>0</v>
      </c>
      <c r="R3890">
        <v>0</v>
      </c>
      <c r="S3890">
        <v>0</v>
      </c>
      <c r="T3890">
        <v>0</v>
      </c>
      <c r="U3890">
        <v>0</v>
      </c>
      <c r="W3890" s="429">
        <f t="shared" si="81"/>
        <v>0</v>
      </c>
      <c r="X3890" s="429">
        <f t="shared" si="81"/>
        <v>0</v>
      </c>
      <c r="Y3890" s="429">
        <f t="shared" si="81"/>
        <v>0</v>
      </c>
      <c r="Z3890" s="429">
        <f t="shared" si="81"/>
        <v>0</v>
      </c>
      <c r="AA3890" s="429" t="s">
        <v>1295</v>
      </c>
    </row>
    <row r="3891" spans="1:27" x14ac:dyDescent="0.25">
      <c r="A3891" t="s">
        <v>149</v>
      </c>
      <c r="B3891" t="s">
        <v>1246</v>
      </c>
      <c r="C3891" t="s">
        <v>1324</v>
      </c>
      <c r="D3891" t="s">
        <v>1387</v>
      </c>
      <c r="E3891" t="s">
        <v>1501</v>
      </c>
      <c r="F3891" t="s">
        <v>1293</v>
      </c>
      <c r="G3891" t="s">
        <v>524</v>
      </c>
      <c r="H3891" t="s">
        <v>1557</v>
      </c>
      <c r="I3891" t="s">
        <v>552</v>
      </c>
      <c r="J3891">
        <v>10200602</v>
      </c>
      <c r="L3891">
        <v>6.4</v>
      </c>
      <c r="M3891">
        <v>0</v>
      </c>
      <c r="N3891">
        <v>5.4</v>
      </c>
      <c r="O3891">
        <v>0</v>
      </c>
      <c r="P3891">
        <v>0</v>
      </c>
      <c r="Q3891">
        <v>0</v>
      </c>
      <c r="R3891">
        <v>0</v>
      </c>
      <c r="S3891">
        <v>0</v>
      </c>
      <c r="T3891">
        <v>0</v>
      </c>
      <c r="U3891">
        <v>0</v>
      </c>
      <c r="W3891" s="429">
        <f t="shared" si="81"/>
        <v>0</v>
      </c>
      <c r="X3891" s="429">
        <f t="shared" si="81"/>
        <v>0</v>
      </c>
      <c r="Y3891" s="429">
        <f t="shared" si="81"/>
        <v>0</v>
      </c>
      <c r="Z3891" s="429">
        <f t="shared" si="81"/>
        <v>0</v>
      </c>
      <c r="AA3891" s="429" t="s">
        <v>1295</v>
      </c>
    </row>
    <row r="3892" spans="1:27" x14ac:dyDescent="0.25">
      <c r="A3892" t="s">
        <v>149</v>
      </c>
      <c r="B3892" t="s">
        <v>1246</v>
      </c>
      <c r="C3892" t="s">
        <v>1324</v>
      </c>
      <c r="D3892" t="s">
        <v>1387</v>
      </c>
      <c r="E3892" t="s">
        <v>1501</v>
      </c>
      <c r="F3892" t="s">
        <v>1293</v>
      </c>
      <c r="G3892" t="s">
        <v>524</v>
      </c>
      <c r="H3892" t="s">
        <v>1557</v>
      </c>
      <c r="I3892" t="s">
        <v>552</v>
      </c>
      <c r="J3892">
        <v>20200254</v>
      </c>
      <c r="L3892">
        <v>30.927598953247099</v>
      </c>
      <c r="M3892">
        <v>5.8575000762939498</v>
      </c>
      <c r="N3892">
        <v>8.6690998077392596</v>
      </c>
      <c r="O3892">
        <v>1.40579998493195</v>
      </c>
      <c r="P3892">
        <v>1.1714999675750699</v>
      </c>
      <c r="Q3892">
        <v>1.1714999675750699</v>
      </c>
      <c r="R3892">
        <v>11858.39</v>
      </c>
      <c r="S3892">
        <v>5.6231999999999998</v>
      </c>
      <c r="T3892">
        <v>7.0289999999999999</v>
      </c>
      <c r="U3892">
        <v>0</v>
      </c>
      <c r="W3892" s="429">
        <f t="shared" si="81"/>
        <v>11858.39</v>
      </c>
      <c r="X3892" s="429">
        <f t="shared" si="81"/>
        <v>5.6231999999999998</v>
      </c>
      <c r="Y3892" s="429">
        <f t="shared" si="81"/>
        <v>7.0289999999999999</v>
      </c>
      <c r="Z3892" s="429">
        <f t="shared" si="81"/>
        <v>0</v>
      </c>
      <c r="AA3892" s="429" t="s">
        <v>1295</v>
      </c>
    </row>
    <row r="3893" spans="1:27" x14ac:dyDescent="0.25">
      <c r="A3893" t="s">
        <v>149</v>
      </c>
      <c r="B3893" t="s">
        <v>1246</v>
      </c>
      <c r="C3893" t="s">
        <v>1324</v>
      </c>
      <c r="D3893" t="s">
        <v>1387</v>
      </c>
      <c r="E3893" t="s">
        <v>1501</v>
      </c>
      <c r="F3893" t="s">
        <v>1293</v>
      </c>
      <c r="G3893" t="s">
        <v>524</v>
      </c>
      <c r="H3893" t="s">
        <v>1557</v>
      </c>
      <c r="I3893" t="s">
        <v>552</v>
      </c>
      <c r="J3893">
        <v>30609903</v>
      </c>
      <c r="L3893">
        <v>5.3499999046325701</v>
      </c>
      <c r="M3893">
        <v>0.44999998807907099</v>
      </c>
      <c r="N3893">
        <v>4.3000001907348597</v>
      </c>
      <c r="O3893">
        <v>0</v>
      </c>
      <c r="P3893">
        <v>0.55000001192092896</v>
      </c>
      <c r="Q3893">
        <v>0.55000001192092896</v>
      </c>
      <c r="R3893">
        <v>0</v>
      </c>
      <c r="S3893">
        <v>0</v>
      </c>
      <c r="T3893">
        <v>0</v>
      </c>
      <c r="U3893">
        <v>0</v>
      </c>
      <c r="W3893" s="429">
        <f t="shared" si="81"/>
        <v>0</v>
      </c>
      <c r="X3893" s="429">
        <f t="shared" si="81"/>
        <v>0</v>
      </c>
      <c r="Y3893" s="429">
        <f t="shared" si="81"/>
        <v>0</v>
      </c>
      <c r="Z3893" s="429">
        <f t="shared" si="81"/>
        <v>0</v>
      </c>
      <c r="AA3893" s="429" t="s">
        <v>1295</v>
      </c>
    </row>
    <row r="3894" spans="1:27" x14ac:dyDescent="0.25">
      <c r="A3894" t="s">
        <v>149</v>
      </c>
      <c r="B3894" t="s">
        <v>1246</v>
      </c>
      <c r="C3894" t="s">
        <v>1324</v>
      </c>
      <c r="D3894" t="s">
        <v>1387</v>
      </c>
      <c r="E3894" t="s">
        <v>1501</v>
      </c>
      <c r="F3894" t="s">
        <v>1293</v>
      </c>
      <c r="G3894" t="s">
        <v>524</v>
      </c>
      <c r="H3894" t="s">
        <v>1558</v>
      </c>
      <c r="I3894" t="s">
        <v>563</v>
      </c>
      <c r="J3894">
        <v>40400311</v>
      </c>
      <c r="L3894">
        <v>0</v>
      </c>
      <c r="M3894">
        <v>0.32</v>
      </c>
      <c r="N3894">
        <v>0</v>
      </c>
      <c r="O3894">
        <v>0</v>
      </c>
      <c r="P3894">
        <v>0</v>
      </c>
      <c r="Q3894">
        <v>0</v>
      </c>
      <c r="R3894">
        <v>0</v>
      </c>
      <c r="S3894">
        <v>0</v>
      </c>
      <c r="T3894">
        <v>0</v>
      </c>
      <c r="U3894">
        <v>0</v>
      </c>
      <c r="W3894" s="429">
        <f t="shared" si="81"/>
        <v>0</v>
      </c>
      <c r="X3894" s="429">
        <f t="shared" si="81"/>
        <v>0</v>
      </c>
      <c r="Y3894" s="429">
        <f t="shared" si="81"/>
        <v>0</v>
      </c>
      <c r="Z3894" s="429">
        <f t="shared" si="81"/>
        <v>0</v>
      </c>
      <c r="AA3894" s="429" t="s">
        <v>1295</v>
      </c>
    </row>
    <row r="3895" spans="1:27" x14ac:dyDescent="0.25">
      <c r="A3895" t="s">
        <v>149</v>
      </c>
      <c r="B3895" t="s">
        <v>1246</v>
      </c>
      <c r="C3895" t="s">
        <v>1324</v>
      </c>
      <c r="D3895" t="s">
        <v>1387</v>
      </c>
      <c r="E3895" t="s">
        <v>1501</v>
      </c>
      <c r="F3895" t="s">
        <v>1293</v>
      </c>
      <c r="G3895" t="s">
        <v>524</v>
      </c>
      <c r="H3895" t="s">
        <v>1557</v>
      </c>
      <c r="I3895" t="s">
        <v>552</v>
      </c>
      <c r="J3895">
        <v>20200254</v>
      </c>
      <c r="L3895">
        <v>14.48</v>
      </c>
      <c r="M3895">
        <v>18.39</v>
      </c>
      <c r="N3895">
        <v>22.21</v>
      </c>
      <c r="O3895">
        <v>2.31</v>
      </c>
      <c r="P3895">
        <v>1.69</v>
      </c>
      <c r="Q3895">
        <v>1.69</v>
      </c>
      <c r="R3895">
        <v>0</v>
      </c>
      <c r="S3895">
        <v>0</v>
      </c>
      <c r="T3895">
        <v>0</v>
      </c>
      <c r="U3895">
        <v>0</v>
      </c>
      <c r="W3895" s="429">
        <f t="shared" si="81"/>
        <v>0</v>
      </c>
      <c r="X3895" s="429">
        <f t="shared" si="81"/>
        <v>0</v>
      </c>
      <c r="Y3895" s="429">
        <f t="shared" si="81"/>
        <v>0</v>
      </c>
      <c r="Z3895" s="429">
        <f t="shared" si="81"/>
        <v>0</v>
      </c>
      <c r="AA3895" s="429" t="s">
        <v>1295</v>
      </c>
    </row>
    <row r="3896" spans="1:27" x14ac:dyDescent="0.25">
      <c r="A3896" t="s">
        <v>149</v>
      </c>
      <c r="B3896" t="s">
        <v>1246</v>
      </c>
      <c r="C3896" t="s">
        <v>1324</v>
      </c>
      <c r="D3896" t="s">
        <v>1387</v>
      </c>
      <c r="E3896" t="s">
        <v>1501</v>
      </c>
      <c r="F3896" t="s">
        <v>1293</v>
      </c>
      <c r="G3896" t="s">
        <v>524</v>
      </c>
      <c r="H3896" t="s">
        <v>1557</v>
      </c>
      <c r="I3896" t="s">
        <v>552</v>
      </c>
      <c r="J3896">
        <v>20200254</v>
      </c>
      <c r="L3896">
        <v>14.5</v>
      </c>
      <c r="M3896">
        <v>18.399999999999999</v>
      </c>
      <c r="N3896">
        <v>22.2</v>
      </c>
      <c r="O3896">
        <v>2.2999999999999998</v>
      </c>
      <c r="P3896">
        <v>1.7</v>
      </c>
      <c r="Q3896">
        <v>3.4</v>
      </c>
      <c r="R3896">
        <v>0</v>
      </c>
      <c r="S3896">
        <v>0</v>
      </c>
      <c r="T3896">
        <v>0</v>
      </c>
      <c r="U3896">
        <v>0</v>
      </c>
      <c r="W3896" s="429">
        <f t="shared" si="81"/>
        <v>0</v>
      </c>
      <c r="X3896" s="429">
        <f t="shared" si="81"/>
        <v>0</v>
      </c>
      <c r="Y3896" s="429">
        <f t="shared" si="81"/>
        <v>0</v>
      </c>
      <c r="Z3896" s="429">
        <f t="shared" si="81"/>
        <v>0</v>
      </c>
      <c r="AA3896" s="429" t="s">
        <v>1295</v>
      </c>
    </row>
    <row r="3897" spans="1:27" x14ac:dyDescent="0.25">
      <c r="A3897" t="s">
        <v>149</v>
      </c>
      <c r="B3897" t="s">
        <v>1246</v>
      </c>
      <c r="C3897" t="s">
        <v>1324</v>
      </c>
      <c r="D3897" t="s">
        <v>1387</v>
      </c>
      <c r="E3897" t="s">
        <v>1501</v>
      </c>
      <c r="F3897" t="s">
        <v>1293</v>
      </c>
      <c r="G3897" t="s">
        <v>524</v>
      </c>
      <c r="H3897" t="s">
        <v>1557</v>
      </c>
      <c r="I3897" t="s">
        <v>552</v>
      </c>
      <c r="J3897">
        <v>20200254</v>
      </c>
      <c r="L3897">
        <v>14.5</v>
      </c>
      <c r="M3897">
        <v>18.399999999999999</v>
      </c>
      <c r="N3897">
        <v>22.1</v>
      </c>
      <c r="O3897">
        <v>2.2999999999999998</v>
      </c>
      <c r="P3897">
        <v>1.7</v>
      </c>
      <c r="Q3897">
        <v>1.7</v>
      </c>
      <c r="R3897">
        <v>0</v>
      </c>
      <c r="S3897">
        <v>0</v>
      </c>
      <c r="T3897">
        <v>0</v>
      </c>
      <c r="U3897">
        <v>0</v>
      </c>
      <c r="W3897" s="429">
        <f t="shared" ref="W3897:Z3960" si="82">IFERROR(R3897*1,0)</f>
        <v>0</v>
      </c>
      <c r="X3897" s="429">
        <f t="shared" si="82"/>
        <v>0</v>
      </c>
      <c r="Y3897" s="429">
        <f t="shared" si="82"/>
        <v>0</v>
      </c>
      <c r="Z3897" s="429">
        <f t="shared" si="82"/>
        <v>0</v>
      </c>
      <c r="AA3897" s="429" t="s">
        <v>1295</v>
      </c>
    </row>
    <row r="3898" spans="1:27" x14ac:dyDescent="0.25">
      <c r="A3898" t="s">
        <v>149</v>
      </c>
      <c r="B3898" t="s">
        <v>1246</v>
      </c>
      <c r="C3898" t="s">
        <v>1324</v>
      </c>
      <c r="D3898" t="s">
        <v>1387</v>
      </c>
      <c r="E3898" t="s">
        <v>1501</v>
      </c>
      <c r="F3898" t="s">
        <v>1293</v>
      </c>
      <c r="G3898" t="s">
        <v>524</v>
      </c>
      <c r="H3898" t="s">
        <v>1557</v>
      </c>
      <c r="I3898" t="s">
        <v>552</v>
      </c>
      <c r="J3898">
        <v>31088811</v>
      </c>
      <c r="L3898">
        <v>0</v>
      </c>
      <c r="M3898">
        <v>8.1</v>
      </c>
      <c r="N3898">
        <v>0</v>
      </c>
      <c r="O3898">
        <v>0</v>
      </c>
      <c r="P3898">
        <v>0</v>
      </c>
      <c r="Q3898">
        <v>0</v>
      </c>
      <c r="R3898">
        <v>0</v>
      </c>
      <c r="S3898">
        <v>0</v>
      </c>
      <c r="T3898">
        <v>0</v>
      </c>
      <c r="U3898">
        <v>0</v>
      </c>
      <c r="W3898" s="429">
        <f t="shared" si="82"/>
        <v>0</v>
      </c>
      <c r="X3898" s="429">
        <f t="shared" si="82"/>
        <v>0</v>
      </c>
      <c r="Y3898" s="429">
        <f t="shared" si="82"/>
        <v>0</v>
      </c>
      <c r="Z3898" s="429">
        <f t="shared" si="82"/>
        <v>0</v>
      </c>
      <c r="AA3898" s="429" t="s">
        <v>1295</v>
      </c>
    </row>
    <row r="3899" spans="1:27" x14ac:dyDescent="0.25">
      <c r="A3899" t="s">
        <v>149</v>
      </c>
      <c r="B3899" t="s">
        <v>1246</v>
      </c>
      <c r="C3899" t="s">
        <v>1324</v>
      </c>
      <c r="D3899" t="s">
        <v>1387</v>
      </c>
      <c r="E3899" t="s">
        <v>1501</v>
      </c>
      <c r="F3899" t="s">
        <v>1293</v>
      </c>
      <c r="G3899" t="s">
        <v>524</v>
      </c>
      <c r="H3899" t="s">
        <v>1557</v>
      </c>
      <c r="I3899" t="s">
        <v>552</v>
      </c>
      <c r="J3899">
        <v>20200202</v>
      </c>
      <c r="L3899">
        <v>20.9</v>
      </c>
      <c r="M3899">
        <v>3.6</v>
      </c>
      <c r="N3899">
        <v>20.9</v>
      </c>
      <c r="O3899">
        <v>0</v>
      </c>
      <c r="P3899">
        <v>0.3</v>
      </c>
      <c r="Q3899">
        <v>0.33333334326744102</v>
      </c>
      <c r="R3899">
        <v>0</v>
      </c>
      <c r="S3899">
        <v>0</v>
      </c>
      <c r="T3899">
        <v>0</v>
      </c>
      <c r="U3899">
        <v>0</v>
      </c>
      <c r="W3899" s="429">
        <f t="shared" si="82"/>
        <v>0</v>
      </c>
      <c r="X3899" s="429">
        <f t="shared" si="82"/>
        <v>0</v>
      </c>
      <c r="Y3899" s="429">
        <f t="shared" si="82"/>
        <v>0</v>
      </c>
      <c r="Z3899" s="429">
        <f t="shared" si="82"/>
        <v>0</v>
      </c>
      <c r="AA3899" s="429" t="s">
        <v>1295</v>
      </c>
    </row>
    <row r="3900" spans="1:27" x14ac:dyDescent="0.25">
      <c r="A3900" t="s">
        <v>149</v>
      </c>
      <c r="B3900" t="s">
        <v>1246</v>
      </c>
      <c r="C3900" t="s">
        <v>1324</v>
      </c>
      <c r="D3900" t="s">
        <v>1387</v>
      </c>
      <c r="E3900" t="s">
        <v>1501</v>
      </c>
      <c r="F3900" t="s">
        <v>1293</v>
      </c>
      <c r="G3900" t="s">
        <v>524</v>
      </c>
      <c r="H3900" t="s">
        <v>1557</v>
      </c>
      <c r="I3900" t="s">
        <v>552</v>
      </c>
      <c r="J3900">
        <v>40400303</v>
      </c>
      <c r="L3900">
        <v>0</v>
      </c>
      <c r="M3900">
        <v>24.283332824706999</v>
      </c>
      <c r="N3900">
        <v>0</v>
      </c>
      <c r="O3900">
        <v>0</v>
      </c>
      <c r="P3900">
        <v>0</v>
      </c>
      <c r="Q3900">
        <v>0</v>
      </c>
      <c r="R3900">
        <v>0</v>
      </c>
      <c r="S3900">
        <v>0</v>
      </c>
      <c r="T3900">
        <v>0</v>
      </c>
      <c r="U3900">
        <v>0</v>
      </c>
      <c r="W3900" s="429">
        <f t="shared" si="82"/>
        <v>0</v>
      </c>
      <c r="X3900" s="429">
        <f t="shared" si="82"/>
        <v>0</v>
      </c>
      <c r="Y3900" s="429">
        <f t="shared" si="82"/>
        <v>0</v>
      </c>
      <c r="Z3900" s="429">
        <f t="shared" si="82"/>
        <v>0</v>
      </c>
      <c r="AA3900" s="429" t="s">
        <v>1295</v>
      </c>
    </row>
    <row r="3901" spans="1:27" x14ac:dyDescent="0.25">
      <c r="A3901" t="s">
        <v>149</v>
      </c>
      <c r="B3901" t="s">
        <v>1246</v>
      </c>
      <c r="C3901" t="s">
        <v>1324</v>
      </c>
      <c r="D3901" t="s">
        <v>1387</v>
      </c>
      <c r="E3901" t="s">
        <v>1501</v>
      </c>
      <c r="F3901" t="s">
        <v>1293</v>
      </c>
      <c r="G3901" t="s">
        <v>524</v>
      </c>
      <c r="H3901" t="s">
        <v>1558</v>
      </c>
      <c r="I3901" t="s">
        <v>563</v>
      </c>
      <c r="J3901">
        <v>31000506</v>
      </c>
      <c r="L3901">
        <v>0.2</v>
      </c>
      <c r="M3901">
        <v>0</v>
      </c>
      <c r="N3901">
        <v>0.1</v>
      </c>
      <c r="O3901">
        <v>0</v>
      </c>
      <c r="P3901">
        <v>0</v>
      </c>
      <c r="Q3901">
        <v>1.2666665948927401E-2</v>
      </c>
      <c r="R3901">
        <v>0</v>
      </c>
      <c r="S3901">
        <v>0</v>
      </c>
      <c r="T3901">
        <v>0</v>
      </c>
      <c r="U3901">
        <v>0</v>
      </c>
      <c r="W3901" s="429">
        <f t="shared" si="82"/>
        <v>0</v>
      </c>
      <c r="X3901" s="429">
        <f t="shared" si="82"/>
        <v>0</v>
      </c>
      <c r="Y3901" s="429">
        <f t="shared" si="82"/>
        <v>0</v>
      </c>
      <c r="Z3901" s="429">
        <f t="shared" si="82"/>
        <v>0</v>
      </c>
      <c r="AA3901" s="429" t="s">
        <v>1295</v>
      </c>
    </row>
    <row r="3902" spans="1:27" x14ac:dyDescent="0.25">
      <c r="A3902" t="s">
        <v>149</v>
      </c>
      <c r="B3902" t="s">
        <v>1246</v>
      </c>
      <c r="C3902" t="s">
        <v>1324</v>
      </c>
      <c r="D3902" t="s">
        <v>1387</v>
      </c>
      <c r="E3902" t="s">
        <v>1501</v>
      </c>
      <c r="F3902" t="s">
        <v>1293</v>
      </c>
      <c r="G3902" t="s">
        <v>524</v>
      </c>
      <c r="H3902" t="s">
        <v>1558</v>
      </c>
      <c r="I3902" t="s">
        <v>563</v>
      </c>
      <c r="J3902">
        <v>31000404</v>
      </c>
      <c r="L3902">
        <v>2.5</v>
      </c>
      <c r="M3902">
        <v>0.1</v>
      </c>
      <c r="N3902">
        <v>2.1</v>
      </c>
      <c r="O3902">
        <v>0.3</v>
      </c>
      <c r="P3902">
        <v>0.1</v>
      </c>
      <c r="Q3902">
        <v>0.126666665077209</v>
      </c>
      <c r="R3902">
        <v>0</v>
      </c>
      <c r="S3902">
        <v>0</v>
      </c>
      <c r="T3902">
        <v>0</v>
      </c>
      <c r="U3902">
        <v>0</v>
      </c>
      <c r="W3902" s="429">
        <f t="shared" si="82"/>
        <v>0</v>
      </c>
      <c r="X3902" s="429">
        <f t="shared" si="82"/>
        <v>0</v>
      </c>
      <c r="Y3902" s="429">
        <f t="shared" si="82"/>
        <v>0</v>
      </c>
      <c r="Z3902" s="429">
        <f t="shared" si="82"/>
        <v>0</v>
      </c>
      <c r="AA3902" s="429" t="s">
        <v>1295</v>
      </c>
    </row>
    <row r="3903" spans="1:27" x14ac:dyDescent="0.25">
      <c r="A3903" t="s">
        <v>149</v>
      </c>
      <c r="B3903" t="s">
        <v>1246</v>
      </c>
      <c r="C3903" t="s">
        <v>1324</v>
      </c>
      <c r="D3903" t="s">
        <v>1387</v>
      </c>
      <c r="E3903" t="s">
        <v>1501</v>
      </c>
      <c r="F3903" t="s">
        <v>1293</v>
      </c>
      <c r="G3903" t="s">
        <v>524</v>
      </c>
      <c r="H3903" t="s">
        <v>1558</v>
      </c>
      <c r="I3903" t="s">
        <v>563</v>
      </c>
      <c r="J3903">
        <v>31000205</v>
      </c>
      <c r="L3903">
        <v>3.11618995666504</v>
      </c>
      <c r="M3903">
        <v>0.632610023021698</v>
      </c>
      <c r="N3903">
        <v>17.010179519653299</v>
      </c>
      <c r="O3903">
        <v>229.87171936035199</v>
      </c>
      <c r="P3903">
        <v>0</v>
      </c>
      <c r="Q3903">
        <v>0</v>
      </c>
      <c r="R3903">
        <v>0</v>
      </c>
      <c r="S3903">
        <v>0</v>
      </c>
      <c r="T3903">
        <v>0</v>
      </c>
      <c r="U3903">
        <v>0</v>
      </c>
      <c r="W3903" s="429">
        <f t="shared" si="82"/>
        <v>0</v>
      </c>
      <c r="X3903" s="429">
        <f t="shared" si="82"/>
        <v>0</v>
      </c>
      <c r="Y3903" s="429">
        <f t="shared" si="82"/>
        <v>0</v>
      </c>
      <c r="Z3903" s="429">
        <f t="shared" si="82"/>
        <v>0</v>
      </c>
      <c r="AA3903" s="429" t="s">
        <v>1295</v>
      </c>
    </row>
    <row r="3904" spans="1:27" x14ac:dyDescent="0.25">
      <c r="A3904" t="s">
        <v>149</v>
      </c>
      <c r="B3904" t="s">
        <v>1246</v>
      </c>
      <c r="C3904" t="s">
        <v>1324</v>
      </c>
      <c r="D3904" t="s">
        <v>1387</v>
      </c>
      <c r="E3904" t="s">
        <v>1501</v>
      </c>
      <c r="F3904" t="s">
        <v>1293</v>
      </c>
      <c r="G3904" t="s">
        <v>524</v>
      </c>
      <c r="H3904" t="s">
        <v>1558</v>
      </c>
      <c r="I3904" t="s">
        <v>563</v>
      </c>
      <c r="J3904">
        <v>40400311</v>
      </c>
      <c r="L3904">
        <v>0</v>
      </c>
      <c r="M3904">
        <v>6.3260998725891104</v>
      </c>
      <c r="N3904">
        <v>0</v>
      </c>
      <c r="O3904">
        <v>0</v>
      </c>
      <c r="P3904">
        <v>0</v>
      </c>
      <c r="Q3904">
        <v>0</v>
      </c>
      <c r="R3904">
        <v>2.3429999999999999E-2</v>
      </c>
      <c r="S3904">
        <v>0.23430000000000001</v>
      </c>
      <c r="T3904">
        <v>0</v>
      </c>
      <c r="U3904">
        <v>0</v>
      </c>
      <c r="W3904" s="429">
        <f t="shared" si="82"/>
        <v>2.3429999999999999E-2</v>
      </c>
      <c r="X3904" s="429">
        <f t="shared" si="82"/>
        <v>0.23430000000000001</v>
      </c>
      <c r="Y3904" s="429">
        <f t="shared" si="82"/>
        <v>0</v>
      </c>
      <c r="Z3904" s="429">
        <f t="shared" si="82"/>
        <v>0</v>
      </c>
      <c r="AA3904" s="429" t="s">
        <v>1295</v>
      </c>
    </row>
    <row r="3905" spans="1:27" x14ac:dyDescent="0.25">
      <c r="A3905" t="s">
        <v>149</v>
      </c>
      <c r="B3905" t="s">
        <v>186</v>
      </c>
      <c r="C3905" t="s">
        <v>1459</v>
      </c>
      <c r="D3905" t="s">
        <v>1387</v>
      </c>
      <c r="E3905" t="s">
        <v>1501</v>
      </c>
      <c r="F3905" t="s">
        <v>1293</v>
      </c>
      <c r="G3905" t="s">
        <v>524</v>
      </c>
      <c r="H3905" t="s">
        <v>1460</v>
      </c>
      <c r="I3905" t="s">
        <v>561</v>
      </c>
      <c r="J3905">
        <v>20200201</v>
      </c>
      <c r="L3905">
        <v>0</v>
      </c>
      <c r="M3905">
        <v>0</v>
      </c>
      <c r="N3905">
        <v>0</v>
      </c>
      <c r="O3905">
        <v>0</v>
      </c>
      <c r="P3905">
        <v>0</v>
      </c>
      <c r="Q3905">
        <v>0</v>
      </c>
      <c r="R3905">
        <v>0.42020099999999999</v>
      </c>
      <c r="S3905">
        <v>12.11314</v>
      </c>
      <c r="T3905">
        <v>0</v>
      </c>
      <c r="U3905">
        <v>0</v>
      </c>
      <c r="W3905" s="429">
        <f t="shared" si="82"/>
        <v>0.42020099999999999</v>
      </c>
      <c r="X3905" s="429">
        <f t="shared" si="82"/>
        <v>12.11314</v>
      </c>
      <c r="Y3905" s="429">
        <f t="shared" si="82"/>
        <v>0</v>
      </c>
      <c r="Z3905" s="429">
        <f t="shared" si="82"/>
        <v>0</v>
      </c>
      <c r="AA3905" s="429" t="s">
        <v>1295</v>
      </c>
    </row>
    <row r="3906" spans="1:27" x14ac:dyDescent="0.25">
      <c r="A3906" t="s">
        <v>149</v>
      </c>
      <c r="B3906" t="s">
        <v>186</v>
      </c>
      <c r="C3906" t="s">
        <v>1459</v>
      </c>
      <c r="D3906" t="s">
        <v>1387</v>
      </c>
      <c r="E3906" t="s">
        <v>1501</v>
      </c>
      <c r="F3906" t="s">
        <v>1293</v>
      </c>
      <c r="G3906" t="s">
        <v>524</v>
      </c>
      <c r="H3906" t="s">
        <v>1461</v>
      </c>
      <c r="I3906" t="s">
        <v>534</v>
      </c>
      <c r="J3906">
        <v>31000309</v>
      </c>
      <c r="L3906">
        <v>0</v>
      </c>
      <c r="M3906">
        <v>0</v>
      </c>
      <c r="N3906">
        <v>0</v>
      </c>
      <c r="O3906">
        <v>0</v>
      </c>
      <c r="P3906">
        <v>0</v>
      </c>
      <c r="Q3906">
        <v>0</v>
      </c>
      <c r="R3906">
        <v>16.246590000000001</v>
      </c>
      <c r="S3906">
        <v>17.573979999999999</v>
      </c>
      <c r="T3906">
        <v>0</v>
      </c>
      <c r="U3906">
        <v>0</v>
      </c>
      <c r="W3906" s="429">
        <f t="shared" si="82"/>
        <v>16.246590000000001</v>
      </c>
      <c r="X3906" s="429">
        <f t="shared" si="82"/>
        <v>17.573979999999999</v>
      </c>
      <c r="Y3906" s="429">
        <f t="shared" si="82"/>
        <v>0</v>
      </c>
      <c r="Z3906" s="429">
        <f t="shared" si="82"/>
        <v>0</v>
      </c>
      <c r="AA3906" s="429" t="s">
        <v>1295</v>
      </c>
    </row>
    <row r="3907" spans="1:27" x14ac:dyDescent="0.25">
      <c r="A3907" t="s">
        <v>149</v>
      </c>
      <c r="B3907" t="s">
        <v>186</v>
      </c>
      <c r="C3907" t="s">
        <v>1459</v>
      </c>
      <c r="D3907" t="s">
        <v>1387</v>
      </c>
      <c r="E3907" t="s">
        <v>1501</v>
      </c>
      <c r="F3907" t="s">
        <v>1293</v>
      </c>
      <c r="G3907" t="s">
        <v>524</v>
      </c>
      <c r="H3907" t="s">
        <v>1461</v>
      </c>
      <c r="I3907" t="s">
        <v>534</v>
      </c>
      <c r="J3907">
        <v>20200201</v>
      </c>
      <c r="L3907">
        <v>76.799995422363295</v>
      </c>
      <c r="M3907">
        <v>2.2999999523162802</v>
      </c>
      <c r="N3907">
        <v>62.766666412353501</v>
      </c>
      <c r="O3907">
        <v>0.5</v>
      </c>
      <c r="P3907">
        <v>0.90000003576278698</v>
      </c>
      <c r="Q3907">
        <v>0.90000003576278698</v>
      </c>
      <c r="R3907">
        <v>0</v>
      </c>
      <c r="S3907">
        <v>0</v>
      </c>
      <c r="T3907">
        <v>0</v>
      </c>
      <c r="U3907">
        <v>0</v>
      </c>
      <c r="W3907" s="429">
        <f t="shared" si="82"/>
        <v>0</v>
      </c>
      <c r="X3907" s="429">
        <f t="shared" si="82"/>
        <v>0</v>
      </c>
      <c r="Y3907" s="429">
        <f t="shared" si="82"/>
        <v>0</v>
      </c>
      <c r="Z3907" s="429">
        <f t="shared" si="82"/>
        <v>0</v>
      </c>
      <c r="AA3907" s="429" t="s">
        <v>1295</v>
      </c>
    </row>
    <row r="3908" spans="1:27" x14ac:dyDescent="0.25">
      <c r="A3908" t="s">
        <v>149</v>
      </c>
      <c r="B3908" t="s">
        <v>186</v>
      </c>
      <c r="C3908" t="s">
        <v>1459</v>
      </c>
      <c r="D3908" t="s">
        <v>1387</v>
      </c>
      <c r="E3908" t="s">
        <v>1501</v>
      </c>
      <c r="F3908" t="s">
        <v>1293</v>
      </c>
      <c r="G3908" t="s">
        <v>524</v>
      </c>
      <c r="H3908" t="s">
        <v>1461</v>
      </c>
      <c r="I3908" t="s">
        <v>534</v>
      </c>
      <c r="J3908">
        <v>31000227</v>
      </c>
      <c r="L3908">
        <v>0</v>
      </c>
      <c r="M3908">
        <v>0</v>
      </c>
      <c r="N3908">
        <v>0</v>
      </c>
      <c r="O3908">
        <v>0</v>
      </c>
      <c r="P3908">
        <v>0</v>
      </c>
      <c r="Q3908">
        <v>0</v>
      </c>
      <c r="R3908">
        <v>192.31139999999999</v>
      </c>
      <c r="S3908">
        <v>1.0638000000000001</v>
      </c>
      <c r="T3908">
        <v>0</v>
      </c>
      <c r="U3908">
        <v>0</v>
      </c>
      <c r="W3908" s="429">
        <f t="shared" si="82"/>
        <v>192.31139999999999</v>
      </c>
      <c r="X3908" s="429">
        <f t="shared" si="82"/>
        <v>1.0638000000000001</v>
      </c>
      <c r="Y3908" s="429">
        <f t="shared" si="82"/>
        <v>0</v>
      </c>
      <c r="Z3908" s="429">
        <f t="shared" si="82"/>
        <v>0</v>
      </c>
      <c r="AA3908" s="429" t="s">
        <v>1295</v>
      </c>
    </row>
    <row r="3909" spans="1:27" x14ac:dyDescent="0.25">
      <c r="A3909" t="s">
        <v>149</v>
      </c>
      <c r="B3909" t="s">
        <v>186</v>
      </c>
      <c r="C3909" t="s">
        <v>1459</v>
      </c>
      <c r="D3909" t="s">
        <v>1387</v>
      </c>
      <c r="E3909" t="s">
        <v>1501</v>
      </c>
      <c r="F3909" t="s">
        <v>1293</v>
      </c>
      <c r="G3909" t="s">
        <v>524</v>
      </c>
      <c r="H3909" t="s">
        <v>1461</v>
      </c>
      <c r="I3909" t="s">
        <v>534</v>
      </c>
      <c r="J3909">
        <v>31000301</v>
      </c>
      <c r="L3909">
        <v>0</v>
      </c>
      <c r="M3909">
        <v>3.7000000476837198</v>
      </c>
      <c r="N3909">
        <v>0</v>
      </c>
      <c r="O3909">
        <v>0</v>
      </c>
      <c r="P3909">
        <v>0</v>
      </c>
      <c r="Q3909">
        <v>0</v>
      </c>
      <c r="R3909">
        <v>0</v>
      </c>
      <c r="S3909">
        <v>0</v>
      </c>
      <c r="T3909">
        <v>0</v>
      </c>
      <c r="U3909">
        <v>0</v>
      </c>
      <c r="W3909" s="429">
        <f t="shared" si="82"/>
        <v>0</v>
      </c>
      <c r="X3909" s="429">
        <f t="shared" si="82"/>
        <v>0</v>
      </c>
      <c r="Y3909" s="429">
        <f t="shared" si="82"/>
        <v>0</v>
      </c>
      <c r="Z3909" s="429">
        <f t="shared" si="82"/>
        <v>0</v>
      </c>
      <c r="AA3909" s="429" t="s">
        <v>1295</v>
      </c>
    </row>
    <row r="3910" spans="1:27" x14ac:dyDescent="0.25">
      <c r="A3910" t="s">
        <v>149</v>
      </c>
      <c r="B3910" t="s">
        <v>186</v>
      </c>
      <c r="C3910" t="s">
        <v>1459</v>
      </c>
      <c r="D3910" t="s">
        <v>1387</v>
      </c>
      <c r="E3910" t="s">
        <v>1501</v>
      </c>
      <c r="F3910" t="s">
        <v>1293</v>
      </c>
      <c r="G3910" t="s">
        <v>524</v>
      </c>
      <c r="H3910" t="s">
        <v>1461</v>
      </c>
      <c r="I3910" t="s">
        <v>534</v>
      </c>
      <c r="J3910">
        <v>31000306</v>
      </c>
      <c r="L3910">
        <v>0</v>
      </c>
      <c r="M3910">
        <v>0</v>
      </c>
      <c r="N3910">
        <v>0</v>
      </c>
      <c r="O3910">
        <v>0</v>
      </c>
      <c r="P3910">
        <v>0</v>
      </c>
      <c r="Q3910">
        <v>0</v>
      </c>
      <c r="R3910">
        <v>1.2233700000000001</v>
      </c>
      <c r="S3910">
        <v>39.569229999999997</v>
      </c>
      <c r="T3910">
        <v>0</v>
      </c>
      <c r="U3910">
        <v>0</v>
      </c>
      <c r="W3910" s="429">
        <f t="shared" si="82"/>
        <v>1.2233700000000001</v>
      </c>
      <c r="X3910" s="429">
        <f t="shared" si="82"/>
        <v>39.569229999999997</v>
      </c>
      <c r="Y3910" s="429">
        <f t="shared" si="82"/>
        <v>0</v>
      </c>
      <c r="Z3910" s="429">
        <f t="shared" si="82"/>
        <v>0</v>
      </c>
      <c r="AA3910" s="429" t="s">
        <v>1295</v>
      </c>
    </row>
    <row r="3911" spans="1:27" x14ac:dyDescent="0.25">
      <c r="A3911" t="s">
        <v>149</v>
      </c>
      <c r="B3911" t="s">
        <v>186</v>
      </c>
      <c r="C3911" t="s">
        <v>1459</v>
      </c>
      <c r="D3911" t="s">
        <v>1387</v>
      </c>
      <c r="E3911" t="s">
        <v>1501</v>
      </c>
      <c r="F3911" t="s">
        <v>1293</v>
      </c>
      <c r="G3911" t="s">
        <v>524</v>
      </c>
      <c r="H3911" t="s">
        <v>1462</v>
      </c>
      <c r="I3911" t="s">
        <v>1463</v>
      </c>
      <c r="J3911">
        <v>31000306</v>
      </c>
      <c r="L3911">
        <v>0</v>
      </c>
      <c r="M3911">
        <v>0</v>
      </c>
      <c r="N3911">
        <v>0</v>
      </c>
      <c r="O3911">
        <v>0</v>
      </c>
      <c r="P3911">
        <v>0</v>
      </c>
      <c r="Q3911">
        <v>0</v>
      </c>
      <c r="R3911">
        <v>0</v>
      </c>
      <c r="S3911">
        <v>0.52953600000000001</v>
      </c>
      <c r="T3911">
        <v>0</v>
      </c>
      <c r="U3911">
        <v>0</v>
      </c>
      <c r="W3911" s="429">
        <f t="shared" si="82"/>
        <v>0</v>
      </c>
      <c r="X3911" s="429">
        <f t="shared" si="82"/>
        <v>0.52953600000000001</v>
      </c>
      <c r="Y3911" s="429">
        <f t="shared" si="82"/>
        <v>0</v>
      </c>
      <c r="Z3911" s="429">
        <f t="shared" si="82"/>
        <v>0</v>
      </c>
      <c r="AA3911" s="429" t="s">
        <v>1295</v>
      </c>
    </row>
    <row r="3912" spans="1:27" x14ac:dyDescent="0.25">
      <c r="A3912" t="s">
        <v>149</v>
      </c>
      <c r="B3912" t="s">
        <v>186</v>
      </c>
      <c r="C3912" t="s">
        <v>1459</v>
      </c>
      <c r="D3912" t="s">
        <v>1387</v>
      </c>
      <c r="E3912" t="s">
        <v>1501</v>
      </c>
      <c r="F3912" t="s">
        <v>1293</v>
      </c>
      <c r="G3912" t="s">
        <v>524</v>
      </c>
      <c r="H3912" t="s">
        <v>1464</v>
      </c>
      <c r="I3912" t="s">
        <v>186</v>
      </c>
      <c r="J3912">
        <v>20200252</v>
      </c>
      <c r="L3912">
        <v>98</v>
      </c>
      <c r="M3912">
        <v>45.7</v>
      </c>
      <c r="N3912">
        <v>43.3</v>
      </c>
      <c r="O3912">
        <v>0</v>
      </c>
      <c r="P3912">
        <v>1.4</v>
      </c>
      <c r="Q3912">
        <v>1.43333339691162</v>
      </c>
      <c r="R3912">
        <v>0</v>
      </c>
      <c r="S3912">
        <v>0</v>
      </c>
      <c r="T3912">
        <v>0</v>
      </c>
      <c r="U3912">
        <v>0</v>
      </c>
      <c r="W3912" s="429">
        <f t="shared" si="82"/>
        <v>0</v>
      </c>
      <c r="X3912" s="429">
        <f t="shared" si="82"/>
        <v>0</v>
      </c>
      <c r="Y3912" s="429">
        <f t="shared" si="82"/>
        <v>0</v>
      </c>
      <c r="Z3912" s="429">
        <f t="shared" si="82"/>
        <v>0</v>
      </c>
      <c r="AA3912" s="429" t="s">
        <v>1295</v>
      </c>
    </row>
    <row r="3913" spans="1:27" x14ac:dyDescent="0.25">
      <c r="A3913" t="s">
        <v>149</v>
      </c>
      <c r="B3913" t="s">
        <v>186</v>
      </c>
      <c r="C3913" t="s">
        <v>1459</v>
      </c>
      <c r="D3913" t="s">
        <v>1387</v>
      </c>
      <c r="E3913" t="s">
        <v>1501</v>
      </c>
      <c r="F3913" t="s">
        <v>1293</v>
      </c>
      <c r="G3913" t="s">
        <v>524</v>
      </c>
      <c r="H3913" t="s">
        <v>1464</v>
      </c>
      <c r="I3913" t="s">
        <v>186</v>
      </c>
      <c r="J3913">
        <v>31000301</v>
      </c>
      <c r="L3913">
        <v>0</v>
      </c>
      <c r="M3913">
        <v>0.10000000149011599</v>
      </c>
      <c r="N3913">
        <v>0</v>
      </c>
      <c r="O3913">
        <v>0</v>
      </c>
      <c r="P3913">
        <v>0</v>
      </c>
      <c r="Q3913">
        <v>0</v>
      </c>
      <c r="R3913">
        <v>0</v>
      </c>
      <c r="S3913">
        <v>0</v>
      </c>
      <c r="T3913">
        <v>0</v>
      </c>
      <c r="U3913">
        <v>0</v>
      </c>
      <c r="W3913" s="429">
        <f t="shared" si="82"/>
        <v>0</v>
      </c>
      <c r="X3913" s="429">
        <f t="shared" si="82"/>
        <v>0</v>
      </c>
      <c r="Y3913" s="429">
        <f t="shared" si="82"/>
        <v>0</v>
      </c>
      <c r="Z3913" s="429">
        <f t="shared" si="82"/>
        <v>0</v>
      </c>
      <c r="AA3913" s="429" t="s">
        <v>1295</v>
      </c>
    </row>
    <row r="3914" spans="1:27" x14ac:dyDescent="0.25">
      <c r="A3914" t="s">
        <v>149</v>
      </c>
      <c r="B3914" t="s">
        <v>186</v>
      </c>
      <c r="C3914" t="s">
        <v>1459</v>
      </c>
      <c r="D3914" t="s">
        <v>1387</v>
      </c>
      <c r="E3914" t="s">
        <v>1501</v>
      </c>
      <c r="F3914" t="s">
        <v>1293</v>
      </c>
      <c r="G3914" t="s">
        <v>524</v>
      </c>
      <c r="H3914" t="s">
        <v>1464</v>
      </c>
      <c r="I3914" t="s">
        <v>186</v>
      </c>
      <c r="J3914">
        <v>30600903</v>
      </c>
      <c r="L3914">
        <v>0.1</v>
      </c>
      <c r="M3914">
        <v>0.1</v>
      </c>
      <c r="N3914">
        <v>0.4</v>
      </c>
      <c r="O3914">
        <v>0</v>
      </c>
      <c r="P3914">
        <v>0</v>
      </c>
      <c r="Q3914">
        <v>0</v>
      </c>
      <c r="R3914">
        <v>0</v>
      </c>
      <c r="S3914">
        <v>0</v>
      </c>
      <c r="T3914">
        <v>0</v>
      </c>
      <c r="U3914">
        <v>0</v>
      </c>
      <c r="W3914" s="429">
        <f t="shared" si="82"/>
        <v>0</v>
      </c>
      <c r="X3914" s="429">
        <f t="shared" si="82"/>
        <v>0</v>
      </c>
      <c r="Y3914" s="429">
        <f t="shared" si="82"/>
        <v>0</v>
      </c>
      <c r="Z3914" s="429">
        <f t="shared" si="82"/>
        <v>0</v>
      </c>
      <c r="AA3914" s="429" t="s">
        <v>1295</v>
      </c>
    </row>
    <row r="3915" spans="1:27" x14ac:dyDescent="0.25">
      <c r="A3915" t="s">
        <v>149</v>
      </c>
      <c r="B3915" t="s">
        <v>186</v>
      </c>
      <c r="C3915" t="s">
        <v>1459</v>
      </c>
      <c r="D3915" t="s">
        <v>1387</v>
      </c>
      <c r="E3915" t="s">
        <v>1501</v>
      </c>
      <c r="F3915" t="s">
        <v>1293</v>
      </c>
      <c r="G3915" t="s">
        <v>524</v>
      </c>
      <c r="H3915" t="s">
        <v>1464</v>
      </c>
      <c r="I3915" t="s">
        <v>186</v>
      </c>
      <c r="J3915">
        <v>31000309</v>
      </c>
      <c r="L3915">
        <v>0</v>
      </c>
      <c r="M3915">
        <v>0</v>
      </c>
      <c r="N3915">
        <v>0</v>
      </c>
      <c r="O3915">
        <v>0</v>
      </c>
      <c r="P3915">
        <v>0</v>
      </c>
      <c r="Q3915">
        <v>0</v>
      </c>
      <c r="R3915">
        <v>12.127319999999999</v>
      </c>
      <c r="S3915">
        <v>20.312670000000001</v>
      </c>
      <c r="T3915">
        <v>0</v>
      </c>
      <c r="U3915">
        <v>0</v>
      </c>
      <c r="W3915" s="429">
        <f t="shared" si="82"/>
        <v>12.127319999999999</v>
      </c>
      <c r="X3915" s="429">
        <f t="shared" si="82"/>
        <v>20.312670000000001</v>
      </c>
      <c r="Y3915" s="429">
        <f t="shared" si="82"/>
        <v>0</v>
      </c>
      <c r="Z3915" s="429">
        <f t="shared" si="82"/>
        <v>0</v>
      </c>
      <c r="AA3915" s="429" t="s">
        <v>1295</v>
      </c>
    </row>
    <row r="3916" spans="1:27" x14ac:dyDescent="0.25">
      <c r="A3916" t="s">
        <v>149</v>
      </c>
      <c r="B3916" t="s">
        <v>186</v>
      </c>
      <c r="C3916" t="s">
        <v>1459</v>
      </c>
      <c r="D3916" t="s">
        <v>1387</v>
      </c>
      <c r="E3916" t="s">
        <v>1501</v>
      </c>
      <c r="F3916" t="s">
        <v>1293</v>
      </c>
      <c r="G3916" t="s">
        <v>524</v>
      </c>
      <c r="H3916" t="s">
        <v>1464</v>
      </c>
      <c r="I3916" t="s">
        <v>186</v>
      </c>
      <c r="J3916">
        <v>20200201</v>
      </c>
      <c r="L3916">
        <v>22.966667175293001</v>
      </c>
      <c r="M3916">
        <v>1.0333333015441899</v>
      </c>
      <c r="N3916">
        <v>18.3666667938232</v>
      </c>
      <c r="O3916">
        <v>0.56666666269302401</v>
      </c>
      <c r="P3916">
        <v>1.13333332538605</v>
      </c>
      <c r="Q3916">
        <v>1.13333332538605</v>
      </c>
      <c r="R3916">
        <v>0</v>
      </c>
      <c r="S3916">
        <v>0</v>
      </c>
      <c r="T3916">
        <v>0</v>
      </c>
      <c r="U3916">
        <v>0</v>
      </c>
      <c r="W3916" s="429">
        <f t="shared" si="82"/>
        <v>0</v>
      </c>
      <c r="X3916" s="429">
        <f t="shared" si="82"/>
        <v>0</v>
      </c>
      <c r="Y3916" s="429">
        <f t="shared" si="82"/>
        <v>0</v>
      </c>
      <c r="Z3916" s="429">
        <f t="shared" si="82"/>
        <v>0</v>
      </c>
      <c r="AA3916" s="429" t="s">
        <v>1295</v>
      </c>
    </row>
    <row r="3917" spans="1:27" x14ac:dyDescent="0.25">
      <c r="A3917" t="s">
        <v>149</v>
      </c>
      <c r="B3917" t="s">
        <v>186</v>
      </c>
      <c r="C3917" t="s">
        <v>1459</v>
      </c>
      <c r="D3917" t="s">
        <v>1387</v>
      </c>
      <c r="E3917" t="s">
        <v>1501</v>
      </c>
      <c r="F3917" t="s">
        <v>1293</v>
      </c>
      <c r="G3917" t="s">
        <v>524</v>
      </c>
      <c r="H3917" t="s">
        <v>1464</v>
      </c>
      <c r="I3917" t="s">
        <v>186</v>
      </c>
      <c r="J3917">
        <v>31000309</v>
      </c>
      <c r="L3917">
        <v>0</v>
      </c>
      <c r="M3917">
        <v>0</v>
      </c>
      <c r="N3917">
        <v>0</v>
      </c>
      <c r="O3917">
        <v>0</v>
      </c>
      <c r="P3917">
        <v>0</v>
      </c>
      <c r="Q3917">
        <v>0</v>
      </c>
      <c r="R3917">
        <v>8.7645300000000006</v>
      </c>
      <c r="S3917">
        <v>20.673179999999999</v>
      </c>
      <c r="T3917">
        <v>0</v>
      </c>
      <c r="U3917">
        <v>0</v>
      </c>
      <c r="W3917" s="429">
        <f t="shared" si="82"/>
        <v>8.7645300000000006</v>
      </c>
      <c r="X3917" s="429">
        <f t="shared" si="82"/>
        <v>20.673179999999999</v>
      </c>
      <c r="Y3917" s="429">
        <f t="shared" si="82"/>
        <v>0</v>
      </c>
      <c r="Z3917" s="429">
        <f t="shared" si="82"/>
        <v>0</v>
      </c>
      <c r="AA3917" s="429" t="s">
        <v>1295</v>
      </c>
    </row>
    <row r="3918" spans="1:27" x14ac:dyDescent="0.25">
      <c r="A3918" t="s">
        <v>149</v>
      </c>
      <c r="B3918" t="s">
        <v>186</v>
      </c>
      <c r="C3918" t="s">
        <v>1459</v>
      </c>
      <c r="D3918" t="s">
        <v>1387</v>
      </c>
      <c r="E3918" t="s">
        <v>1501</v>
      </c>
      <c r="F3918" t="s">
        <v>1293</v>
      </c>
      <c r="G3918" t="s">
        <v>524</v>
      </c>
      <c r="H3918" t="s">
        <v>1464</v>
      </c>
      <c r="I3918" t="s">
        <v>186</v>
      </c>
      <c r="J3918">
        <v>20200254</v>
      </c>
      <c r="L3918">
        <v>0.35460001230239901</v>
      </c>
      <c r="M3918">
        <v>5.9100002050399801E-2</v>
      </c>
      <c r="N3918">
        <v>5.9100002050399801E-2</v>
      </c>
      <c r="O3918">
        <v>0</v>
      </c>
      <c r="P3918">
        <v>0</v>
      </c>
      <c r="Q3918">
        <v>0</v>
      </c>
      <c r="R3918">
        <v>0</v>
      </c>
      <c r="S3918">
        <v>0</v>
      </c>
      <c r="T3918">
        <v>0</v>
      </c>
      <c r="U3918">
        <v>0</v>
      </c>
      <c r="W3918" s="429">
        <f t="shared" si="82"/>
        <v>0</v>
      </c>
      <c r="X3918" s="429">
        <f t="shared" si="82"/>
        <v>0</v>
      </c>
      <c r="Y3918" s="429">
        <f t="shared" si="82"/>
        <v>0</v>
      </c>
      <c r="Z3918" s="429">
        <f t="shared" si="82"/>
        <v>0</v>
      </c>
      <c r="AA3918" s="429" t="s">
        <v>1295</v>
      </c>
    </row>
    <row r="3919" spans="1:27" x14ac:dyDescent="0.25">
      <c r="A3919" t="s">
        <v>149</v>
      </c>
      <c r="B3919" t="s">
        <v>186</v>
      </c>
      <c r="C3919" t="s">
        <v>1459</v>
      </c>
      <c r="D3919" t="s">
        <v>1387</v>
      </c>
      <c r="E3919" t="s">
        <v>1501</v>
      </c>
      <c r="F3919" t="s">
        <v>1293</v>
      </c>
      <c r="G3919" t="s">
        <v>524</v>
      </c>
      <c r="H3919" t="s">
        <v>1464</v>
      </c>
      <c r="I3919" t="s">
        <v>186</v>
      </c>
      <c r="J3919">
        <v>20200202</v>
      </c>
      <c r="L3919">
        <v>7.8012003898620597</v>
      </c>
      <c r="M3919">
        <v>5.2008004188537598</v>
      </c>
      <c r="N3919">
        <v>13.7112007141113</v>
      </c>
      <c r="O3919">
        <v>0</v>
      </c>
      <c r="P3919">
        <v>0.17730000615119901</v>
      </c>
      <c r="Q3919">
        <v>0.17730000615119901</v>
      </c>
      <c r="R3919">
        <v>0</v>
      </c>
      <c r="S3919">
        <v>0</v>
      </c>
      <c r="T3919">
        <v>0</v>
      </c>
      <c r="U3919">
        <v>0</v>
      </c>
      <c r="W3919" s="429">
        <f t="shared" si="82"/>
        <v>0</v>
      </c>
      <c r="X3919" s="429">
        <f t="shared" si="82"/>
        <v>0</v>
      </c>
      <c r="Y3919" s="429">
        <f t="shared" si="82"/>
        <v>0</v>
      </c>
      <c r="Z3919" s="429">
        <f t="shared" si="82"/>
        <v>0</v>
      </c>
      <c r="AA3919" s="429" t="s">
        <v>1295</v>
      </c>
    </row>
    <row r="3920" spans="1:27" x14ac:dyDescent="0.25">
      <c r="A3920" t="s">
        <v>149</v>
      </c>
      <c r="B3920" t="s">
        <v>186</v>
      </c>
      <c r="C3920" t="s">
        <v>1459</v>
      </c>
      <c r="D3920" t="s">
        <v>1387</v>
      </c>
      <c r="E3920" t="s">
        <v>1501</v>
      </c>
      <c r="F3920" t="s">
        <v>1293</v>
      </c>
      <c r="G3920" t="s">
        <v>524</v>
      </c>
      <c r="H3920" t="s">
        <v>1464</v>
      </c>
      <c r="I3920" t="s">
        <v>186</v>
      </c>
      <c r="J3920">
        <v>20200254</v>
      </c>
      <c r="L3920">
        <v>0.53189998865127597</v>
      </c>
      <c r="M3920">
        <v>0.65010005235671997</v>
      </c>
      <c r="N3920">
        <v>1.71390008926392</v>
      </c>
      <c r="O3920">
        <v>0</v>
      </c>
      <c r="P3920">
        <v>0</v>
      </c>
      <c r="Q3920">
        <v>0</v>
      </c>
      <c r="R3920">
        <v>259.33080000000001</v>
      </c>
      <c r="S3920">
        <v>0</v>
      </c>
      <c r="T3920">
        <v>0</v>
      </c>
      <c r="U3920">
        <v>0</v>
      </c>
      <c r="W3920" s="429">
        <f t="shared" si="82"/>
        <v>259.33080000000001</v>
      </c>
      <c r="X3920" s="429">
        <f t="shared" si="82"/>
        <v>0</v>
      </c>
      <c r="Y3920" s="429">
        <f t="shared" si="82"/>
        <v>0</v>
      </c>
      <c r="Z3920" s="429">
        <f t="shared" si="82"/>
        <v>0</v>
      </c>
      <c r="AA3920" s="429" t="s">
        <v>1295</v>
      </c>
    </row>
    <row r="3921" spans="1:27" x14ac:dyDescent="0.25">
      <c r="A3921" t="s">
        <v>149</v>
      </c>
      <c r="B3921" t="s">
        <v>1246</v>
      </c>
      <c r="C3921" t="s">
        <v>1324</v>
      </c>
      <c r="D3921" t="s">
        <v>1387</v>
      </c>
      <c r="E3921" t="s">
        <v>1501</v>
      </c>
      <c r="F3921" t="s">
        <v>1293</v>
      </c>
      <c r="G3921" t="s">
        <v>524</v>
      </c>
      <c r="H3921" t="s">
        <v>1557</v>
      </c>
      <c r="I3921" t="s">
        <v>552</v>
      </c>
      <c r="J3921">
        <v>10200602</v>
      </c>
      <c r="L3921">
        <v>6.4</v>
      </c>
      <c r="M3921">
        <v>0</v>
      </c>
      <c r="N3921">
        <v>5.4</v>
      </c>
      <c r="O3921">
        <v>0</v>
      </c>
      <c r="P3921">
        <v>0</v>
      </c>
      <c r="Q3921">
        <v>0</v>
      </c>
      <c r="R3921">
        <v>0</v>
      </c>
      <c r="S3921">
        <v>0</v>
      </c>
      <c r="T3921">
        <v>0</v>
      </c>
      <c r="U3921">
        <v>0</v>
      </c>
      <c r="W3921" s="429">
        <f t="shared" si="82"/>
        <v>0</v>
      </c>
      <c r="X3921" s="429">
        <f t="shared" si="82"/>
        <v>0</v>
      </c>
      <c r="Y3921" s="429">
        <f t="shared" si="82"/>
        <v>0</v>
      </c>
      <c r="Z3921" s="429">
        <f t="shared" si="82"/>
        <v>0</v>
      </c>
      <c r="AA3921" s="429" t="s">
        <v>1295</v>
      </c>
    </row>
    <row r="3922" spans="1:27" x14ac:dyDescent="0.25">
      <c r="A3922" t="s">
        <v>149</v>
      </c>
      <c r="B3922" t="s">
        <v>1246</v>
      </c>
      <c r="C3922" t="s">
        <v>1324</v>
      </c>
      <c r="D3922" t="s">
        <v>1387</v>
      </c>
      <c r="E3922" t="s">
        <v>1501</v>
      </c>
      <c r="F3922" t="s">
        <v>1293</v>
      </c>
      <c r="G3922" t="s">
        <v>524</v>
      </c>
      <c r="H3922" t="s">
        <v>1557</v>
      </c>
      <c r="I3922" t="s">
        <v>552</v>
      </c>
      <c r="J3922">
        <v>20200254</v>
      </c>
      <c r="L3922">
        <v>30.927598953247099</v>
      </c>
      <c r="M3922">
        <v>5.8575000762939498</v>
      </c>
      <c r="N3922">
        <v>8.6690998077392596</v>
      </c>
      <c r="O3922">
        <v>1.87440001964569</v>
      </c>
      <c r="P3922">
        <v>1.1714999675750699</v>
      </c>
      <c r="Q3922">
        <v>1.1714999675750699</v>
      </c>
      <c r="R3922">
        <v>11905.72</v>
      </c>
      <c r="S3922">
        <v>5.6231999999999998</v>
      </c>
      <c r="T3922">
        <v>7.0289999999999999</v>
      </c>
      <c r="U3922">
        <v>0</v>
      </c>
      <c r="W3922" s="429">
        <f t="shared" si="82"/>
        <v>11905.72</v>
      </c>
      <c r="X3922" s="429">
        <f t="shared" si="82"/>
        <v>5.6231999999999998</v>
      </c>
      <c r="Y3922" s="429">
        <f t="shared" si="82"/>
        <v>7.0289999999999999</v>
      </c>
      <c r="Z3922" s="429">
        <f t="shared" si="82"/>
        <v>0</v>
      </c>
      <c r="AA3922" s="429" t="s">
        <v>1295</v>
      </c>
    </row>
    <row r="3923" spans="1:27" x14ac:dyDescent="0.25">
      <c r="A3923" t="s">
        <v>149</v>
      </c>
      <c r="B3923" t="s">
        <v>1246</v>
      </c>
      <c r="C3923" t="s">
        <v>1324</v>
      </c>
      <c r="D3923" t="s">
        <v>1387</v>
      </c>
      <c r="E3923" t="s">
        <v>1501</v>
      </c>
      <c r="F3923" t="s">
        <v>1293</v>
      </c>
      <c r="G3923" t="s">
        <v>524</v>
      </c>
      <c r="H3923" t="s">
        <v>1558</v>
      </c>
      <c r="I3923" t="s">
        <v>563</v>
      </c>
      <c r="J3923">
        <v>31000404</v>
      </c>
      <c r="L3923">
        <v>0.75066667795181297</v>
      </c>
      <c r="M3923">
        <v>8.2999996840953799E-2</v>
      </c>
      <c r="N3923">
        <v>1.2606667280197099</v>
      </c>
      <c r="O3923">
        <v>0.19599999487400099</v>
      </c>
      <c r="P3923">
        <v>0.112666666507721</v>
      </c>
      <c r="Q3923">
        <v>0.112666666507721</v>
      </c>
      <c r="R3923">
        <v>0</v>
      </c>
      <c r="S3923">
        <v>0</v>
      </c>
      <c r="T3923">
        <v>0</v>
      </c>
      <c r="U3923">
        <v>0</v>
      </c>
      <c r="W3923" s="429">
        <f t="shared" si="82"/>
        <v>0</v>
      </c>
      <c r="X3923" s="429">
        <f t="shared" si="82"/>
        <v>0</v>
      </c>
      <c r="Y3923" s="429">
        <f t="shared" si="82"/>
        <v>0</v>
      </c>
      <c r="Z3923" s="429">
        <f t="shared" si="82"/>
        <v>0</v>
      </c>
      <c r="AA3923" s="429" t="s">
        <v>1295</v>
      </c>
    </row>
    <row r="3924" spans="1:27" x14ac:dyDescent="0.25">
      <c r="A3924" t="s">
        <v>149</v>
      </c>
      <c r="B3924" t="s">
        <v>1246</v>
      </c>
      <c r="C3924" t="s">
        <v>1324</v>
      </c>
      <c r="D3924" t="s">
        <v>1387</v>
      </c>
      <c r="E3924" t="s">
        <v>1501</v>
      </c>
      <c r="F3924" t="s">
        <v>1293</v>
      </c>
      <c r="G3924" t="s">
        <v>524</v>
      </c>
      <c r="H3924" t="s">
        <v>1557</v>
      </c>
      <c r="I3924" t="s">
        <v>552</v>
      </c>
      <c r="J3924">
        <v>30600904</v>
      </c>
      <c r="L3924">
        <v>13.300000190734901</v>
      </c>
      <c r="M3924">
        <v>44.200000762939503</v>
      </c>
      <c r="N3924">
        <v>35.549999237060497</v>
      </c>
      <c r="O3924">
        <v>0.15000000596046401</v>
      </c>
      <c r="P3924">
        <v>0</v>
      </c>
      <c r="Q3924">
        <v>0</v>
      </c>
      <c r="R3924">
        <v>0</v>
      </c>
      <c r="S3924">
        <v>0</v>
      </c>
      <c r="T3924">
        <v>0</v>
      </c>
      <c r="U3924">
        <v>0</v>
      </c>
      <c r="W3924" s="429">
        <f t="shared" si="82"/>
        <v>0</v>
      </c>
      <c r="X3924" s="429">
        <f t="shared" si="82"/>
        <v>0</v>
      </c>
      <c r="Y3924" s="429">
        <f t="shared" si="82"/>
        <v>0</v>
      </c>
      <c r="Z3924" s="429">
        <f t="shared" si="82"/>
        <v>0</v>
      </c>
      <c r="AA3924" s="429" t="s">
        <v>1295</v>
      </c>
    </row>
    <row r="3925" spans="1:27" x14ac:dyDescent="0.25">
      <c r="A3925" t="s">
        <v>149</v>
      </c>
      <c r="B3925" t="s">
        <v>1246</v>
      </c>
      <c r="C3925" t="s">
        <v>1324</v>
      </c>
      <c r="D3925" t="s">
        <v>1387</v>
      </c>
      <c r="E3925" t="s">
        <v>1501</v>
      </c>
      <c r="F3925" t="s">
        <v>1293</v>
      </c>
      <c r="G3925" t="s">
        <v>524</v>
      </c>
      <c r="H3925" t="s">
        <v>1558</v>
      </c>
      <c r="I3925" t="s">
        <v>563</v>
      </c>
      <c r="J3925">
        <v>20200253</v>
      </c>
      <c r="L3925">
        <v>2.79</v>
      </c>
      <c r="M3925">
        <v>2.14</v>
      </c>
      <c r="N3925">
        <v>5.59</v>
      </c>
      <c r="O3925">
        <v>0</v>
      </c>
      <c r="P3925">
        <v>0</v>
      </c>
      <c r="Q3925">
        <v>0</v>
      </c>
      <c r="R3925">
        <v>0</v>
      </c>
      <c r="S3925">
        <v>0</v>
      </c>
      <c r="T3925">
        <v>0</v>
      </c>
      <c r="U3925">
        <v>0</v>
      </c>
      <c r="W3925" s="429">
        <f t="shared" si="82"/>
        <v>0</v>
      </c>
      <c r="X3925" s="429">
        <f t="shared" si="82"/>
        <v>0</v>
      </c>
      <c r="Y3925" s="429">
        <f t="shared" si="82"/>
        <v>0</v>
      </c>
      <c r="Z3925" s="429">
        <f t="shared" si="82"/>
        <v>0</v>
      </c>
      <c r="AA3925" s="429" t="s">
        <v>1295</v>
      </c>
    </row>
    <row r="3926" spans="1:27" x14ac:dyDescent="0.25">
      <c r="A3926" t="s">
        <v>149</v>
      </c>
      <c r="B3926" t="s">
        <v>1246</v>
      </c>
      <c r="C3926" t="s">
        <v>1324</v>
      </c>
      <c r="D3926" t="s">
        <v>1387</v>
      </c>
      <c r="E3926" t="s">
        <v>1501</v>
      </c>
      <c r="F3926" t="s">
        <v>1293</v>
      </c>
      <c r="G3926" t="s">
        <v>524</v>
      </c>
      <c r="H3926" t="s">
        <v>1557</v>
      </c>
      <c r="I3926" t="s">
        <v>552</v>
      </c>
      <c r="J3926">
        <v>20200254</v>
      </c>
      <c r="L3926">
        <v>14.5</v>
      </c>
      <c r="M3926">
        <v>18.399999999999999</v>
      </c>
      <c r="N3926">
        <v>22.2</v>
      </c>
      <c r="O3926">
        <v>2.2999999999999998</v>
      </c>
      <c r="P3926">
        <v>1.7</v>
      </c>
      <c r="Q3926">
        <v>1.7</v>
      </c>
      <c r="R3926">
        <v>0</v>
      </c>
      <c r="S3926">
        <v>0</v>
      </c>
      <c r="T3926">
        <v>0</v>
      </c>
      <c r="U3926">
        <v>0</v>
      </c>
      <c r="W3926" s="429">
        <f t="shared" si="82"/>
        <v>0</v>
      </c>
      <c r="X3926" s="429">
        <f t="shared" si="82"/>
        <v>0</v>
      </c>
      <c r="Y3926" s="429">
        <f t="shared" si="82"/>
        <v>0</v>
      </c>
      <c r="Z3926" s="429">
        <f t="shared" si="82"/>
        <v>0</v>
      </c>
      <c r="AA3926" s="429" t="s">
        <v>1295</v>
      </c>
    </row>
    <row r="3927" spans="1:27" x14ac:dyDescent="0.25">
      <c r="A3927" t="s">
        <v>149</v>
      </c>
      <c r="B3927" t="s">
        <v>1246</v>
      </c>
      <c r="C3927" t="s">
        <v>1324</v>
      </c>
      <c r="D3927" t="s">
        <v>1387</v>
      </c>
      <c r="E3927" t="s">
        <v>1501</v>
      </c>
      <c r="F3927" t="s">
        <v>1293</v>
      </c>
      <c r="G3927" t="s">
        <v>524</v>
      </c>
      <c r="H3927" t="s">
        <v>1557</v>
      </c>
      <c r="I3927" t="s">
        <v>552</v>
      </c>
      <c r="J3927">
        <v>20200254</v>
      </c>
      <c r="L3927">
        <v>14.48</v>
      </c>
      <c r="M3927">
        <v>18.39</v>
      </c>
      <c r="N3927">
        <v>22.21</v>
      </c>
      <c r="O3927">
        <v>2.31</v>
      </c>
      <c r="P3927">
        <v>1.69</v>
      </c>
      <c r="Q3927">
        <v>1.69</v>
      </c>
      <c r="R3927">
        <v>0</v>
      </c>
      <c r="S3927">
        <v>0</v>
      </c>
      <c r="T3927">
        <v>0</v>
      </c>
      <c r="U3927">
        <v>0</v>
      </c>
      <c r="W3927" s="429">
        <f t="shared" si="82"/>
        <v>0</v>
      </c>
      <c r="X3927" s="429">
        <f t="shared" si="82"/>
        <v>0</v>
      </c>
      <c r="Y3927" s="429">
        <f t="shared" si="82"/>
        <v>0</v>
      </c>
      <c r="Z3927" s="429">
        <f t="shared" si="82"/>
        <v>0</v>
      </c>
      <c r="AA3927" s="429" t="s">
        <v>1295</v>
      </c>
    </row>
    <row r="3928" spans="1:27" x14ac:dyDescent="0.25">
      <c r="A3928" t="s">
        <v>149</v>
      </c>
      <c r="B3928" t="s">
        <v>1246</v>
      </c>
      <c r="C3928" t="s">
        <v>1324</v>
      </c>
      <c r="D3928" t="s">
        <v>1387</v>
      </c>
      <c r="E3928" t="s">
        <v>1501</v>
      </c>
      <c r="F3928" t="s">
        <v>1293</v>
      </c>
      <c r="G3928" t="s">
        <v>524</v>
      </c>
      <c r="H3928" t="s">
        <v>1557</v>
      </c>
      <c r="I3928" t="s">
        <v>552</v>
      </c>
      <c r="J3928">
        <v>20200254</v>
      </c>
      <c r="L3928">
        <v>8.6</v>
      </c>
      <c r="M3928">
        <v>6.9</v>
      </c>
      <c r="N3928">
        <v>8.6</v>
      </c>
      <c r="O3928">
        <v>0.8</v>
      </c>
      <c r="P3928">
        <v>0.6</v>
      </c>
      <c r="Q3928">
        <v>0.6</v>
      </c>
      <c r="R3928">
        <v>0</v>
      </c>
      <c r="S3928">
        <v>0</v>
      </c>
      <c r="T3928">
        <v>0</v>
      </c>
      <c r="U3928">
        <v>0</v>
      </c>
      <c r="W3928" s="429">
        <f t="shared" si="82"/>
        <v>0</v>
      </c>
      <c r="X3928" s="429">
        <f t="shared" si="82"/>
        <v>0</v>
      </c>
      <c r="Y3928" s="429">
        <f t="shared" si="82"/>
        <v>0</v>
      </c>
      <c r="Z3928" s="429">
        <f t="shared" si="82"/>
        <v>0</v>
      </c>
      <c r="AA3928" s="429" t="s">
        <v>1295</v>
      </c>
    </row>
    <row r="3929" spans="1:27" x14ac:dyDescent="0.25">
      <c r="A3929" t="s">
        <v>149</v>
      </c>
      <c r="B3929" t="s">
        <v>1246</v>
      </c>
      <c r="C3929" t="s">
        <v>1324</v>
      </c>
      <c r="D3929" t="s">
        <v>1387</v>
      </c>
      <c r="E3929" t="s">
        <v>1501</v>
      </c>
      <c r="F3929" t="s">
        <v>1293</v>
      </c>
      <c r="G3929" t="s">
        <v>524</v>
      </c>
      <c r="H3929" t="s">
        <v>1557</v>
      </c>
      <c r="I3929" t="s">
        <v>552</v>
      </c>
      <c r="J3929">
        <v>20200254</v>
      </c>
      <c r="L3929">
        <v>14.5</v>
      </c>
      <c r="M3929">
        <v>18.399999999999999</v>
      </c>
      <c r="N3929">
        <v>22.1</v>
      </c>
      <c r="O3929">
        <v>2.2999999999999998</v>
      </c>
      <c r="P3929">
        <v>1.7</v>
      </c>
      <c r="Q3929">
        <v>1.7</v>
      </c>
      <c r="R3929">
        <v>0</v>
      </c>
      <c r="S3929">
        <v>0</v>
      </c>
      <c r="T3929">
        <v>0</v>
      </c>
      <c r="U3929">
        <v>0</v>
      </c>
      <c r="W3929" s="429">
        <f t="shared" si="82"/>
        <v>0</v>
      </c>
      <c r="X3929" s="429">
        <f t="shared" si="82"/>
        <v>0</v>
      </c>
      <c r="Y3929" s="429">
        <f t="shared" si="82"/>
        <v>0</v>
      </c>
      <c r="Z3929" s="429">
        <f t="shared" si="82"/>
        <v>0</v>
      </c>
      <c r="AA3929" s="429" t="s">
        <v>1295</v>
      </c>
    </row>
    <row r="3930" spans="1:27" x14ac:dyDescent="0.25">
      <c r="A3930" t="s">
        <v>149</v>
      </c>
      <c r="B3930" t="s">
        <v>1246</v>
      </c>
      <c r="C3930" t="s">
        <v>1324</v>
      </c>
      <c r="D3930" t="s">
        <v>1387</v>
      </c>
      <c r="E3930" t="s">
        <v>1501</v>
      </c>
      <c r="F3930" t="s">
        <v>1293</v>
      </c>
      <c r="G3930" t="s">
        <v>524</v>
      </c>
      <c r="H3930" t="s">
        <v>1558</v>
      </c>
      <c r="I3930" t="s">
        <v>563</v>
      </c>
      <c r="J3930">
        <v>31000404</v>
      </c>
      <c r="L3930">
        <v>0.48</v>
      </c>
      <c r="M3930">
        <v>0.03</v>
      </c>
      <c r="N3930">
        <v>0.4</v>
      </c>
      <c r="O3930">
        <v>0.05</v>
      </c>
      <c r="P3930">
        <v>0</v>
      </c>
      <c r="Q3930">
        <v>0</v>
      </c>
      <c r="R3930">
        <v>0</v>
      </c>
      <c r="S3930">
        <v>0</v>
      </c>
      <c r="T3930">
        <v>0</v>
      </c>
      <c r="U3930">
        <v>0</v>
      </c>
      <c r="W3930" s="429">
        <f t="shared" si="82"/>
        <v>0</v>
      </c>
      <c r="X3930" s="429">
        <f t="shared" si="82"/>
        <v>0</v>
      </c>
      <c r="Y3930" s="429">
        <f t="shared" si="82"/>
        <v>0</v>
      </c>
      <c r="Z3930" s="429">
        <f t="shared" si="82"/>
        <v>0</v>
      </c>
      <c r="AA3930" s="429" t="s">
        <v>1295</v>
      </c>
    </row>
    <row r="3931" spans="1:27" x14ac:dyDescent="0.25">
      <c r="A3931" t="s">
        <v>149</v>
      </c>
      <c r="B3931" t="s">
        <v>1246</v>
      </c>
      <c r="C3931" t="s">
        <v>1324</v>
      </c>
      <c r="D3931" t="s">
        <v>1387</v>
      </c>
      <c r="E3931" t="s">
        <v>1501</v>
      </c>
      <c r="F3931" t="s">
        <v>1293</v>
      </c>
      <c r="G3931" t="s">
        <v>524</v>
      </c>
      <c r="H3931" t="s">
        <v>1557</v>
      </c>
      <c r="I3931" t="s">
        <v>552</v>
      </c>
      <c r="J3931">
        <v>31000404</v>
      </c>
      <c r="L3931">
        <v>22.258499145507798</v>
      </c>
      <c r="M3931">
        <v>1.2183599472045901</v>
      </c>
      <c r="N3931">
        <v>18.697139739990199</v>
      </c>
      <c r="O3931">
        <v>2.8818900585174601</v>
      </c>
      <c r="P3931">
        <v>1.6869599819183301</v>
      </c>
      <c r="Q3931">
        <v>1.6869599819183301</v>
      </c>
      <c r="R3931">
        <v>0</v>
      </c>
      <c r="S3931">
        <v>0</v>
      </c>
      <c r="T3931">
        <v>0</v>
      </c>
      <c r="U3931">
        <v>0</v>
      </c>
      <c r="W3931" s="429">
        <f t="shared" si="82"/>
        <v>0</v>
      </c>
      <c r="X3931" s="429">
        <f t="shared" si="82"/>
        <v>0</v>
      </c>
      <c r="Y3931" s="429">
        <f t="shared" si="82"/>
        <v>0</v>
      </c>
      <c r="Z3931" s="429">
        <f t="shared" si="82"/>
        <v>0</v>
      </c>
      <c r="AA3931" s="429" t="s">
        <v>1295</v>
      </c>
    </row>
    <row r="3932" spans="1:27" x14ac:dyDescent="0.25">
      <c r="A3932" t="s">
        <v>149</v>
      </c>
      <c r="B3932" t="s">
        <v>1246</v>
      </c>
      <c r="C3932" t="s">
        <v>1324</v>
      </c>
      <c r="D3932" t="s">
        <v>1387</v>
      </c>
      <c r="E3932" t="s">
        <v>1501</v>
      </c>
      <c r="F3932" t="s">
        <v>1293</v>
      </c>
      <c r="G3932" t="s">
        <v>524</v>
      </c>
      <c r="H3932" t="s">
        <v>1558</v>
      </c>
      <c r="I3932" t="s">
        <v>563</v>
      </c>
      <c r="J3932">
        <v>31000305</v>
      </c>
      <c r="L3932">
        <v>1.6</v>
      </c>
      <c r="M3932">
        <v>0.1</v>
      </c>
      <c r="N3932">
        <v>1.3</v>
      </c>
      <c r="O3932">
        <v>0</v>
      </c>
      <c r="P3932">
        <v>0.1</v>
      </c>
      <c r="Q3932">
        <v>0.118000000715256</v>
      </c>
      <c r="R3932">
        <v>0</v>
      </c>
      <c r="S3932">
        <v>0</v>
      </c>
      <c r="T3932">
        <v>0</v>
      </c>
      <c r="U3932">
        <v>0</v>
      </c>
      <c r="W3932" s="429">
        <f t="shared" si="82"/>
        <v>0</v>
      </c>
      <c r="X3932" s="429">
        <f t="shared" si="82"/>
        <v>0</v>
      </c>
      <c r="Y3932" s="429">
        <f t="shared" si="82"/>
        <v>0</v>
      </c>
      <c r="Z3932" s="429">
        <f t="shared" si="82"/>
        <v>0</v>
      </c>
      <c r="AA3932" s="429" t="s">
        <v>1295</v>
      </c>
    </row>
    <row r="3933" spans="1:27" x14ac:dyDescent="0.25">
      <c r="A3933" t="s">
        <v>149</v>
      </c>
      <c r="B3933" t="s">
        <v>1246</v>
      </c>
      <c r="C3933" t="s">
        <v>1324</v>
      </c>
      <c r="D3933" t="s">
        <v>1387</v>
      </c>
      <c r="E3933" t="s">
        <v>1501</v>
      </c>
      <c r="F3933" t="s">
        <v>1293</v>
      </c>
      <c r="G3933" t="s">
        <v>524</v>
      </c>
      <c r="H3933" t="s">
        <v>1558</v>
      </c>
      <c r="I3933" t="s">
        <v>563</v>
      </c>
      <c r="J3933">
        <v>20200253</v>
      </c>
      <c r="L3933">
        <v>41.002498626708999</v>
      </c>
      <c r="M3933">
        <v>13.5894002914429</v>
      </c>
      <c r="N3933">
        <v>41.002498626708999</v>
      </c>
      <c r="O3933">
        <v>2.3429999127983998E-2</v>
      </c>
      <c r="P3933">
        <v>0.93720000982284501</v>
      </c>
      <c r="Q3933">
        <v>0.93720000982284501</v>
      </c>
      <c r="R3933">
        <v>4997.8540000000003</v>
      </c>
      <c r="S3933">
        <v>9.3719999999999998E-2</v>
      </c>
      <c r="T3933">
        <v>9.3720009999999996E-3</v>
      </c>
      <c r="U3933">
        <v>0</v>
      </c>
      <c r="W3933" s="429">
        <f t="shared" si="82"/>
        <v>4997.8540000000003</v>
      </c>
      <c r="X3933" s="429">
        <f t="shared" si="82"/>
        <v>9.3719999999999998E-2</v>
      </c>
      <c r="Y3933" s="429">
        <f t="shared" si="82"/>
        <v>9.3720009999999996E-3</v>
      </c>
      <c r="Z3933" s="429">
        <f t="shared" si="82"/>
        <v>0</v>
      </c>
      <c r="AA3933" s="429" t="s">
        <v>1295</v>
      </c>
    </row>
    <row r="3934" spans="1:27" x14ac:dyDescent="0.25">
      <c r="A3934" t="s">
        <v>149</v>
      </c>
      <c r="B3934" t="s">
        <v>186</v>
      </c>
      <c r="C3934" t="s">
        <v>1459</v>
      </c>
      <c r="D3934" t="s">
        <v>1387</v>
      </c>
      <c r="E3934" t="s">
        <v>1501</v>
      </c>
      <c r="F3934" t="s">
        <v>1293</v>
      </c>
      <c r="G3934" t="s">
        <v>524</v>
      </c>
      <c r="H3934" t="s">
        <v>1460</v>
      </c>
      <c r="I3934" t="s">
        <v>561</v>
      </c>
      <c r="J3934">
        <v>31000306</v>
      </c>
      <c r="L3934">
        <v>0</v>
      </c>
      <c r="M3934">
        <v>0</v>
      </c>
      <c r="N3934">
        <v>0</v>
      </c>
      <c r="O3934">
        <v>0</v>
      </c>
      <c r="P3934">
        <v>0</v>
      </c>
      <c r="Q3934">
        <v>0</v>
      </c>
      <c r="R3934">
        <v>5.5553999999999999E-2</v>
      </c>
      <c r="S3934">
        <v>1.505868</v>
      </c>
      <c r="T3934">
        <v>0</v>
      </c>
      <c r="U3934">
        <v>0</v>
      </c>
      <c r="W3934" s="429">
        <f t="shared" si="82"/>
        <v>5.5553999999999999E-2</v>
      </c>
      <c r="X3934" s="429">
        <f t="shared" si="82"/>
        <v>1.505868</v>
      </c>
      <c r="Y3934" s="429">
        <f t="shared" si="82"/>
        <v>0</v>
      </c>
      <c r="Z3934" s="429">
        <f t="shared" si="82"/>
        <v>0</v>
      </c>
      <c r="AA3934" s="429" t="s">
        <v>1295</v>
      </c>
    </row>
    <row r="3935" spans="1:27" x14ac:dyDescent="0.25">
      <c r="A3935" t="s">
        <v>149</v>
      </c>
      <c r="B3935" t="s">
        <v>186</v>
      </c>
      <c r="C3935" t="s">
        <v>1459</v>
      </c>
      <c r="D3935" t="s">
        <v>1387</v>
      </c>
      <c r="E3935" t="s">
        <v>1501</v>
      </c>
      <c r="F3935" t="s">
        <v>1293</v>
      </c>
      <c r="G3935" t="s">
        <v>524</v>
      </c>
      <c r="H3935" t="s">
        <v>1461</v>
      </c>
      <c r="I3935" t="s">
        <v>534</v>
      </c>
      <c r="J3935">
        <v>31000306</v>
      </c>
      <c r="L3935">
        <v>0</v>
      </c>
      <c r="M3935">
        <v>0</v>
      </c>
      <c r="N3935">
        <v>0</v>
      </c>
      <c r="O3935">
        <v>0</v>
      </c>
      <c r="P3935">
        <v>0</v>
      </c>
      <c r="Q3935">
        <v>0</v>
      </c>
      <c r="R3935">
        <v>2.4408300000000001</v>
      </c>
      <c r="S3935">
        <v>79.137860000000003</v>
      </c>
      <c r="T3935">
        <v>0</v>
      </c>
      <c r="U3935">
        <v>0</v>
      </c>
      <c r="W3935" s="429">
        <f t="shared" si="82"/>
        <v>2.4408300000000001</v>
      </c>
      <c r="X3935" s="429">
        <f t="shared" si="82"/>
        <v>79.137860000000003</v>
      </c>
      <c r="Y3935" s="429">
        <f t="shared" si="82"/>
        <v>0</v>
      </c>
      <c r="Z3935" s="429">
        <f t="shared" si="82"/>
        <v>0</v>
      </c>
      <c r="AA3935" s="429" t="s">
        <v>1295</v>
      </c>
    </row>
    <row r="3936" spans="1:27" x14ac:dyDescent="0.25">
      <c r="A3936" t="s">
        <v>149</v>
      </c>
      <c r="B3936" t="s">
        <v>186</v>
      </c>
      <c r="C3936" t="s">
        <v>1459</v>
      </c>
      <c r="D3936" t="s">
        <v>1387</v>
      </c>
      <c r="E3936" t="s">
        <v>1501</v>
      </c>
      <c r="F3936" t="s">
        <v>1293</v>
      </c>
      <c r="G3936" t="s">
        <v>524</v>
      </c>
      <c r="H3936" t="s">
        <v>1461</v>
      </c>
      <c r="I3936" t="s">
        <v>534</v>
      </c>
      <c r="J3936">
        <v>20200201</v>
      </c>
      <c r="L3936">
        <v>54.966663360595703</v>
      </c>
      <c r="M3936">
        <v>2.2666666507720898</v>
      </c>
      <c r="N3936">
        <v>62.666667938232401</v>
      </c>
      <c r="O3936">
        <v>0.40000000596046398</v>
      </c>
      <c r="P3936">
        <v>0.80000001192092896</v>
      </c>
      <c r="Q3936">
        <v>0.80000001192092896</v>
      </c>
      <c r="R3936">
        <v>0</v>
      </c>
      <c r="S3936">
        <v>0</v>
      </c>
      <c r="T3936">
        <v>0</v>
      </c>
      <c r="U3936">
        <v>0</v>
      </c>
      <c r="W3936" s="429">
        <f t="shared" si="82"/>
        <v>0</v>
      </c>
      <c r="X3936" s="429">
        <f t="shared" si="82"/>
        <v>0</v>
      </c>
      <c r="Y3936" s="429">
        <f t="shared" si="82"/>
        <v>0</v>
      </c>
      <c r="Z3936" s="429">
        <f t="shared" si="82"/>
        <v>0</v>
      </c>
      <c r="AA3936" s="429" t="s">
        <v>1295</v>
      </c>
    </row>
    <row r="3937" spans="1:27" x14ac:dyDescent="0.25">
      <c r="A3937" t="s">
        <v>149</v>
      </c>
      <c r="B3937" t="s">
        <v>186</v>
      </c>
      <c r="C3937" t="s">
        <v>1459</v>
      </c>
      <c r="D3937" t="s">
        <v>1387</v>
      </c>
      <c r="E3937" t="s">
        <v>1501</v>
      </c>
      <c r="F3937" t="s">
        <v>1293</v>
      </c>
      <c r="G3937" t="s">
        <v>524</v>
      </c>
      <c r="H3937" t="s">
        <v>1461</v>
      </c>
      <c r="I3937" t="s">
        <v>534</v>
      </c>
      <c r="J3937">
        <v>20200254</v>
      </c>
      <c r="L3937">
        <v>0</v>
      </c>
      <c r="M3937">
        <v>0</v>
      </c>
      <c r="N3937">
        <v>5.9100002050399801E-2</v>
      </c>
      <c r="O3937">
        <v>0</v>
      </c>
      <c r="P3937">
        <v>0</v>
      </c>
      <c r="Q3937">
        <v>0</v>
      </c>
      <c r="R3937">
        <v>0</v>
      </c>
      <c r="S3937">
        <v>0</v>
      </c>
      <c r="T3937">
        <v>0</v>
      </c>
      <c r="U3937">
        <v>0</v>
      </c>
      <c r="W3937" s="429">
        <f t="shared" si="82"/>
        <v>0</v>
      </c>
      <c r="X3937" s="429">
        <f t="shared" si="82"/>
        <v>0</v>
      </c>
      <c r="Y3937" s="429">
        <f t="shared" si="82"/>
        <v>0</v>
      </c>
      <c r="Z3937" s="429">
        <f t="shared" si="82"/>
        <v>0</v>
      </c>
      <c r="AA3937" s="429" t="s">
        <v>1295</v>
      </c>
    </row>
    <row r="3938" spans="1:27" x14ac:dyDescent="0.25">
      <c r="A3938" t="s">
        <v>149</v>
      </c>
      <c r="B3938" t="s">
        <v>186</v>
      </c>
      <c r="C3938" t="s">
        <v>1459</v>
      </c>
      <c r="D3938" t="s">
        <v>1387</v>
      </c>
      <c r="E3938" t="s">
        <v>1501</v>
      </c>
      <c r="F3938" t="s">
        <v>1293</v>
      </c>
      <c r="G3938" t="s">
        <v>524</v>
      </c>
      <c r="H3938" t="s">
        <v>1461</v>
      </c>
      <c r="I3938" t="s">
        <v>534</v>
      </c>
      <c r="J3938">
        <v>31000228</v>
      </c>
      <c r="L3938">
        <v>0.1182000041008</v>
      </c>
      <c r="M3938">
        <v>0</v>
      </c>
      <c r="N3938">
        <v>0.1182000041008</v>
      </c>
      <c r="O3938">
        <v>0</v>
      </c>
      <c r="P3938">
        <v>5.9100002050399801E-2</v>
      </c>
      <c r="Q3938">
        <v>5.9100002050399801E-2</v>
      </c>
      <c r="R3938">
        <v>0</v>
      </c>
      <c r="S3938">
        <v>0</v>
      </c>
      <c r="T3938">
        <v>0</v>
      </c>
      <c r="U3938">
        <v>0</v>
      </c>
      <c r="W3938" s="429">
        <f t="shared" si="82"/>
        <v>0</v>
      </c>
      <c r="X3938" s="429">
        <f t="shared" si="82"/>
        <v>0</v>
      </c>
      <c r="Y3938" s="429">
        <f t="shared" si="82"/>
        <v>0</v>
      </c>
      <c r="Z3938" s="429">
        <f t="shared" si="82"/>
        <v>0</v>
      </c>
      <c r="AA3938" s="429" t="s">
        <v>1295</v>
      </c>
    </row>
    <row r="3939" spans="1:27" x14ac:dyDescent="0.25">
      <c r="A3939" t="s">
        <v>149</v>
      </c>
      <c r="B3939" t="s">
        <v>186</v>
      </c>
      <c r="C3939" t="s">
        <v>1459</v>
      </c>
      <c r="D3939" t="s">
        <v>1387</v>
      </c>
      <c r="E3939" t="s">
        <v>1501</v>
      </c>
      <c r="F3939" t="s">
        <v>1293</v>
      </c>
      <c r="G3939" t="s">
        <v>524</v>
      </c>
      <c r="H3939" t="s">
        <v>1462</v>
      </c>
      <c r="I3939" t="s">
        <v>1463</v>
      </c>
      <c r="J3939">
        <v>31000299</v>
      </c>
      <c r="L3939">
        <v>0</v>
      </c>
      <c r="M3939">
        <v>0</v>
      </c>
      <c r="N3939">
        <v>0</v>
      </c>
      <c r="O3939">
        <v>0</v>
      </c>
      <c r="P3939">
        <v>0</v>
      </c>
      <c r="Q3939">
        <v>0</v>
      </c>
      <c r="R3939">
        <v>5.91E-2</v>
      </c>
      <c r="S3939">
        <v>0.43024800000000002</v>
      </c>
      <c r="T3939">
        <v>0</v>
      </c>
      <c r="U3939">
        <v>0</v>
      </c>
      <c r="W3939" s="429">
        <f t="shared" si="82"/>
        <v>5.91E-2</v>
      </c>
      <c r="X3939" s="429">
        <f t="shared" si="82"/>
        <v>0.43024800000000002</v>
      </c>
      <c r="Y3939" s="429">
        <f t="shared" si="82"/>
        <v>0</v>
      </c>
      <c r="Z3939" s="429">
        <f t="shared" si="82"/>
        <v>0</v>
      </c>
      <c r="AA3939" s="429" t="s">
        <v>1295</v>
      </c>
    </row>
    <row r="3940" spans="1:27" x14ac:dyDescent="0.25">
      <c r="A3940" t="s">
        <v>149</v>
      </c>
      <c r="B3940" t="s">
        <v>186</v>
      </c>
      <c r="C3940" t="s">
        <v>1459</v>
      </c>
      <c r="D3940" t="s">
        <v>1387</v>
      </c>
      <c r="E3940" t="s">
        <v>1501</v>
      </c>
      <c r="F3940" t="s">
        <v>1293</v>
      </c>
      <c r="G3940" t="s">
        <v>524</v>
      </c>
      <c r="H3940" t="s">
        <v>1464</v>
      </c>
      <c r="I3940" t="s">
        <v>186</v>
      </c>
      <c r="J3940">
        <v>20200252</v>
      </c>
      <c r="L3940">
        <v>83</v>
      </c>
      <c r="M3940">
        <v>38.700000000000003</v>
      </c>
      <c r="N3940">
        <v>36.700000000000003</v>
      </c>
      <c r="O3940">
        <v>0</v>
      </c>
      <c r="P3940">
        <v>1.2</v>
      </c>
      <c r="Q3940">
        <v>1.20000004768372</v>
      </c>
      <c r="R3940">
        <v>0</v>
      </c>
      <c r="S3940">
        <v>0</v>
      </c>
      <c r="T3940">
        <v>0</v>
      </c>
      <c r="U3940">
        <v>0</v>
      </c>
      <c r="W3940" s="429">
        <f t="shared" si="82"/>
        <v>0</v>
      </c>
      <c r="X3940" s="429">
        <f t="shared" si="82"/>
        <v>0</v>
      </c>
      <c r="Y3940" s="429">
        <f t="shared" si="82"/>
        <v>0</v>
      </c>
      <c r="Z3940" s="429">
        <f t="shared" si="82"/>
        <v>0</v>
      </c>
      <c r="AA3940" s="429" t="s">
        <v>1295</v>
      </c>
    </row>
    <row r="3941" spans="1:27" x14ac:dyDescent="0.25">
      <c r="A3941" t="s">
        <v>149</v>
      </c>
      <c r="B3941" t="s">
        <v>186</v>
      </c>
      <c r="C3941" t="s">
        <v>1459</v>
      </c>
      <c r="D3941" t="s">
        <v>1387</v>
      </c>
      <c r="E3941" t="s">
        <v>1501</v>
      </c>
      <c r="F3941" t="s">
        <v>1293</v>
      </c>
      <c r="G3941" t="s">
        <v>524</v>
      </c>
      <c r="H3941" t="s">
        <v>1464</v>
      </c>
      <c r="I3941" t="s">
        <v>186</v>
      </c>
      <c r="J3941">
        <v>31000301</v>
      </c>
      <c r="L3941">
        <v>0</v>
      </c>
      <c r="M3941">
        <v>0</v>
      </c>
      <c r="N3941">
        <v>0</v>
      </c>
      <c r="O3941">
        <v>0</v>
      </c>
      <c r="P3941">
        <v>0</v>
      </c>
      <c r="Q3941">
        <v>0</v>
      </c>
      <c r="R3941">
        <v>5.91E-2</v>
      </c>
      <c r="S3941">
        <v>0</v>
      </c>
      <c r="T3941">
        <v>0</v>
      </c>
      <c r="U3941">
        <v>0</v>
      </c>
      <c r="W3941" s="429">
        <f t="shared" si="82"/>
        <v>5.91E-2</v>
      </c>
      <c r="X3941" s="429">
        <f t="shared" si="82"/>
        <v>0</v>
      </c>
      <c r="Y3941" s="429">
        <f t="shared" si="82"/>
        <v>0</v>
      </c>
      <c r="Z3941" s="429">
        <f t="shared" si="82"/>
        <v>0</v>
      </c>
      <c r="AA3941" s="429" t="s">
        <v>1295</v>
      </c>
    </row>
    <row r="3942" spans="1:27" x14ac:dyDescent="0.25">
      <c r="A3942" t="s">
        <v>149</v>
      </c>
      <c r="B3942" t="s">
        <v>186</v>
      </c>
      <c r="C3942" t="s">
        <v>1459</v>
      </c>
      <c r="D3942" t="s">
        <v>1387</v>
      </c>
      <c r="E3942" t="s">
        <v>1501</v>
      </c>
      <c r="F3942" t="s">
        <v>1293</v>
      </c>
      <c r="G3942" t="s">
        <v>524</v>
      </c>
      <c r="H3942" t="s">
        <v>1464</v>
      </c>
      <c r="I3942" t="s">
        <v>186</v>
      </c>
      <c r="J3942">
        <v>31000305</v>
      </c>
      <c r="L3942">
        <v>0</v>
      </c>
      <c r="M3942">
        <v>80.553306579589801</v>
      </c>
      <c r="N3942">
        <v>0</v>
      </c>
      <c r="O3942">
        <v>0</v>
      </c>
      <c r="P3942">
        <v>0</v>
      </c>
      <c r="Q3942">
        <v>0</v>
      </c>
      <c r="R3942">
        <v>0</v>
      </c>
      <c r="S3942">
        <v>0</v>
      </c>
      <c r="T3942">
        <v>0</v>
      </c>
      <c r="U3942">
        <v>0</v>
      </c>
      <c r="W3942" s="429">
        <f t="shared" si="82"/>
        <v>0</v>
      </c>
      <c r="X3942" s="429">
        <f t="shared" si="82"/>
        <v>0</v>
      </c>
      <c r="Y3942" s="429">
        <f t="shared" si="82"/>
        <v>0</v>
      </c>
      <c r="Z3942" s="429">
        <f t="shared" si="82"/>
        <v>0</v>
      </c>
      <c r="AA3942" s="429" t="s">
        <v>1295</v>
      </c>
    </row>
    <row r="3943" spans="1:27" x14ac:dyDescent="0.25">
      <c r="A3943" t="s">
        <v>149</v>
      </c>
      <c r="B3943" t="s">
        <v>186</v>
      </c>
      <c r="C3943" t="s">
        <v>1459</v>
      </c>
      <c r="D3943" t="s">
        <v>1387</v>
      </c>
      <c r="E3943" t="s">
        <v>1501</v>
      </c>
      <c r="F3943" t="s">
        <v>1293</v>
      </c>
      <c r="G3943" t="s">
        <v>524</v>
      </c>
      <c r="H3943" t="s">
        <v>1464</v>
      </c>
      <c r="I3943" t="s">
        <v>186</v>
      </c>
      <c r="J3943">
        <v>31000309</v>
      </c>
      <c r="L3943">
        <v>0</v>
      </c>
      <c r="M3943">
        <v>0</v>
      </c>
      <c r="N3943">
        <v>0</v>
      </c>
      <c r="O3943">
        <v>0</v>
      </c>
      <c r="P3943">
        <v>0</v>
      </c>
      <c r="Q3943">
        <v>0</v>
      </c>
      <c r="R3943">
        <v>8.6049600000000002</v>
      </c>
      <c r="S3943">
        <v>20.302620000000001</v>
      </c>
      <c r="T3943">
        <v>0</v>
      </c>
      <c r="U3943">
        <v>0</v>
      </c>
      <c r="W3943" s="429">
        <f t="shared" si="82"/>
        <v>8.6049600000000002</v>
      </c>
      <c r="X3943" s="429">
        <f t="shared" si="82"/>
        <v>20.302620000000001</v>
      </c>
      <c r="Y3943" s="429">
        <f t="shared" si="82"/>
        <v>0</v>
      </c>
      <c r="Z3943" s="429">
        <f t="shared" si="82"/>
        <v>0</v>
      </c>
      <c r="AA3943" s="429" t="s">
        <v>1295</v>
      </c>
    </row>
    <row r="3944" spans="1:27" x14ac:dyDescent="0.25">
      <c r="A3944" t="s">
        <v>149</v>
      </c>
      <c r="B3944" t="s">
        <v>186</v>
      </c>
      <c r="C3944" t="s">
        <v>1459</v>
      </c>
      <c r="D3944" t="s">
        <v>1387</v>
      </c>
      <c r="E3944" t="s">
        <v>1501</v>
      </c>
      <c r="F3944" t="s">
        <v>1293</v>
      </c>
      <c r="G3944" t="s">
        <v>524</v>
      </c>
      <c r="H3944" t="s">
        <v>1464</v>
      </c>
      <c r="I3944" t="s">
        <v>186</v>
      </c>
      <c r="J3944">
        <v>20200202</v>
      </c>
      <c r="L3944">
        <v>1.1229000091552701</v>
      </c>
      <c r="M3944">
        <v>0.23640000820159901</v>
      </c>
      <c r="N3944">
        <v>0.35460001230239901</v>
      </c>
      <c r="O3944">
        <v>0</v>
      </c>
      <c r="P3944">
        <v>5.9100002050399801E-2</v>
      </c>
      <c r="Q3944">
        <v>5.9100002050399801E-2</v>
      </c>
      <c r="R3944">
        <v>0</v>
      </c>
      <c r="S3944">
        <v>0</v>
      </c>
      <c r="T3944">
        <v>0</v>
      </c>
      <c r="U3944">
        <v>0</v>
      </c>
      <c r="W3944" s="429">
        <f t="shared" si="82"/>
        <v>0</v>
      </c>
      <c r="X3944" s="429">
        <f t="shared" si="82"/>
        <v>0</v>
      </c>
      <c r="Y3944" s="429">
        <f t="shared" si="82"/>
        <v>0</v>
      </c>
      <c r="Z3944" s="429">
        <f t="shared" si="82"/>
        <v>0</v>
      </c>
      <c r="AA3944" s="429" t="s">
        <v>1295</v>
      </c>
    </row>
    <row r="3945" spans="1:27" x14ac:dyDescent="0.25">
      <c r="A3945" t="s">
        <v>149</v>
      </c>
      <c r="B3945" t="s">
        <v>1246</v>
      </c>
      <c r="C3945" t="s">
        <v>1324</v>
      </c>
      <c r="D3945" t="s">
        <v>1387</v>
      </c>
      <c r="E3945" t="s">
        <v>1501</v>
      </c>
      <c r="F3945" t="s">
        <v>1293</v>
      </c>
      <c r="G3945" t="s">
        <v>524</v>
      </c>
      <c r="H3945" t="s">
        <v>1557</v>
      </c>
      <c r="I3945" t="s">
        <v>552</v>
      </c>
      <c r="J3945">
        <v>31000203</v>
      </c>
      <c r="L3945">
        <v>5.5666670799255398</v>
      </c>
      <c r="M3945">
        <v>1.7333332300186199</v>
      </c>
      <c r="N3945">
        <v>0.10000000149011599</v>
      </c>
      <c r="O3945">
        <v>0.233333334326744</v>
      </c>
      <c r="P3945">
        <v>0.16666667163372001</v>
      </c>
      <c r="Q3945">
        <v>0.16666667163372001</v>
      </c>
      <c r="R3945">
        <v>0</v>
      </c>
      <c r="S3945">
        <v>0</v>
      </c>
      <c r="T3945">
        <v>0</v>
      </c>
      <c r="U3945">
        <v>0</v>
      </c>
      <c r="W3945" s="429">
        <f t="shared" si="82"/>
        <v>0</v>
      </c>
      <c r="X3945" s="429">
        <f t="shared" si="82"/>
        <v>0</v>
      </c>
      <c r="Y3945" s="429">
        <f t="shared" si="82"/>
        <v>0</v>
      </c>
      <c r="Z3945" s="429">
        <f t="shared" si="82"/>
        <v>0</v>
      </c>
      <c r="AA3945" s="429" t="s">
        <v>1295</v>
      </c>
    </row>
    <row r="3946" spans="1:27" x14ac:dyDescent="0.25">
      <c r="A3946" t="s">
        <v>149</v>
      </c>
      <c r="B3946" t="s">
        <v>1246</v>
      </c>
      <c r="C3946" t="s">
        <v>1324</v>
      </c>
      <c r="D3946" t="s">
        <v>1387</v>
      </c>
      <c r="E3946" t="s">
        <v>1501</v>
      </c>
      <c r="F3946" t="s">
        <v>1293</v>
      </c>
      <c r="G3946" t="s">
        <v>524</v>
      </c>
      <c r="H3946" t="s">
        <v>1557</v>
      </c>
      <c r="I3946" t="s">
        <v>552</v>
      </c>
      <c r="J3946">
        <v>20200254</v>
      </c>
      <c r="L3946">
        <v>13.726666450500501</v>
      </c>
      <c r="M3946">
        <v>5.52333307266235</v>
      </c>
      <c r="N3946">
        <v>9.9600000381469709</v>
      </c>
      <c r="O3946">
        <v>2.3333333432674401E-2</v>
      </c>
      <c r="P3946">
        <v>0.40666666626930198</v>
      </c>
      <c r="Q3946">
        <v>0.260000020265579</v>
      </c>
      <c r="R3946">
        <v>0</v>
      </c>
      <c r="S3946">
        <v>0</v>
      </c>
      <c r="T3946">
        <v>0</v>
      </c>
      <c r="U3946">
        <v>0</v>
      </c>
      <c r="W3946" s="429">
        <f t="shared" si="82"/>
        <v>0</v>
      </c>
      <c r="X3946" s="429">
        <f t="shared" si="82"/>
        <v>0</v>
      </c>
      <c r="Y3946" s="429">
        <f t="shared" si="82"/>
        <v>0</v>
      </c>
      <c r="Z3946" s="429">
        <f t="shared" si="82"/>
        <v>0</v>
      </c>
      <c r="AA3946" s="429" t="s">
        <v>1295</v>
      </c>
    </row>
    <row r="3947" spans="1:27" x14ac:dyDescent="0.25">
      <c r="A3947" t="s">
        <v>149</v>
      </c>
      <c r="B3947" t="s">
        <v>1246</v>
      </c>
      <c r="C3947" t="s">
        <v>1324</v>
      </c>
      <c r="D3947" t="s">
        <v>1387</v>
      </c>
      <c r="E3947" t="s">
        <v>1501</v>
      </c>
      <c r="F3947" t="s">
        <v>1293</v>
      </c>
      <c r="G3947" t="s">
        <v>524</v>
      </c>
      <c r="H3947" t="s">
        <v>1557</v>
      </c>
      <c r="I3947" t="s">
        <v>552</v>
      </c>
      <c r="J3947">
        <v>31000309</v>
      </c>
      <c r="L3947">
        <v>0</v>
      </c>
      <c r="M3947">
        <v>0</v>
      </c>
      <c r="N3947">
        <v>0</v>
      </c>
      <c r="O3947">
        <v>0</v>
      </c>
      <c r="P3947">
        <v>0</v>
      </c>
      <c r="Q3947">
        <v>0</v>
      </c>
      <c r="R3947">
        <v>0.46860000000000002</v>
      </c>
      <c r="S3947">
        <v>2.5585559999999998</v>
      </c>
      <c r="T3947">
        <v>0</v>
      </c>
      <c r="U3947">
        <v>0</v>
      </c>
      <c r="W3947" s="429">
        <f t="shared" si="82"/>
        <v>0.46860000000000002</v>
      </c>
      <c r="X3947" s="429">
        <f t="shared" si="82"/>
        <v>2.5585559999999998</v>
      </c>
      <c r="Y3947" s="429">
        <f t="shared" si="82"/>
        <v>0</v>
      </c>
      <c r="Z3947" s="429">
        <f t="shared" si="82"/>
        <v>0</v>
      </c>
      <c r="AA3947" s="429" t="s">
        <v>1295</v>
      </c>
    </row>
    <row r="3948" spans="1:27" x14ac:dyDescent="0.25">
      <c r="A3948" t="s">
        <v>149</v>
      </c>
      <c r="B3948" t="s">
        <v>1246</v>
      </c>
      <c r="C3948" t="s">
        <v>1324</v>
      </c>
      <c r="D3948" t="s">
        <v>1387</v>
      </c>
      <c r="E3948" t="s">
        <v>1501</v>
      </c>
      <c r="F3948" t="s">
        <v>1293</v>
      </c>
      <c r="G3948" t="s">
        <v>524</v>
      </c>
      <c r="H3948" t="s">
        <v>1558</v>
      </c>
      <c r="I3948" t="s">
        <v>563</v>
      </c>
      <c r="J3948">
        <v>30600904</v>
      </c>
      <c r="L3948">
        <v>0.68666666746139504</v>
      </c>
      <c r="M3948">
        <v>5.9333335608243901E-2</v>
      </c>
      <c r="N3948">
        <v>3.7366666793823202</v>
      </c>
      <c r="O3948">
        <v>8.3333335816860199E-2</v>
      </c>
      <c r="P3948">
        <v>0</v>
      </c>
      <c r="Q3948">
        <v>0</v>
      </c>
      <c r="R3948">
        <v>0</v>
      </c>
      <c r="S3948">
        <v>0</v>
      </c>
      <c r="T3948">
        <v>0</v>
      </c>
      <c r="U3948">
        <v>0</v>
      </c>
      <c r="W3948" s="429">
        <f t="shared" si="82"/>
        <v>0</v>
      </c>
      <c r="X3948" s="429">
        <f t="shared" si="82"/>
        <v>0</v>
      </c>
      <c r="Y3948" s="429">
        <f t="shared" si="82"/>
        <v>0</v>
      </c>
      <c r="Z3948" s="429">
        <f t="shared" si="82"/>
        <v>0</v>
      </c>
      <c r="AA3948" s="429" t="s">
        <v>1295</v>
      </c>
    </row>
    <row r="3949" spans="1:27" x14ac:dyDescent="0.25">
      <c r="A3949" t="s">
        <v>149</v>
      </c>
      <c r="B3949" t="s">
        <v>1246</v>
      </c>
      <c r="C3949" t="s">
        <v>1324</v>
      </c>
      <c r="D3949" t="s">
        <v>1387</v>
      </c>
      <c r="E3949" t="s">
        <v>1501</v>
      </c>
      <c r="F3949" t="s">
        <v>1293</v>
      </c>
      <c r="G3949" t="s">
        <v>524</v>
      </c>
      <c r="H3949" t="s">
        <v>1558</v>
      </c>
      <c r="I3949" t="s">
        <v>563</v>
      </c>
      <c r="J3949">
        <v>20200253</v>
      </c>
      <c r="L3949">
        <v>2.79</v>
      </c>
      <c r="M3949">
        <v>2.14</v>
      </c>
      <c r="N3949">
        <v>5.59</v>
      </c>
      <c r="O3949">
        <v>0</v>
      </c>
      <c r="P3949">
        <v>0</v>
      </c>
      <c r="Q3949">
        <v>0</v>
      </c>
      <c r="R3949">
        <v>0</v>
      </c>
      <c r="S3949">
        <v>0</v>
      </c>
      <c r="T3949">
        <v>0</v>
      </c>
      <c r="U3949">
        <v>0</v>
      </c>
      <c r="W3949" s="429">
        <f t="shared" si="82"/>
        <v>0</v>
      </c>
      <c r="X3949" s="429">
        <f t="shared" si="82"/>
        <v>0</v>
      </c>
      <c r="Y3949" s="429">
        <f t="shared" si="82"/>
        <v>0</v>
      </c>
      <c r="Z3949" s="429">
        <f t="shared" si="82"/>
        <v>0</v>
      </c>
      <c r="AA3949" s="429" t="s">
        <v>1295</v>
      </c>
    </row>
    <row r="3950" spans="1:27" x14ac:dyDescent="0.25">
      <c r="A3950" t="s">
        <v>149</v>
      </c>
      <c r="B3950" t="s">
        <v>186</v>
      </c>
      <c r="C3950" t="s">
        <v>1459</v>
      </c>
      <c r="D3950" t="s">
        <v>1387</v>
      </c>
      <c r="E3950" t="s">
        <v>1501</v>
      </c>
      <c r="F3950" t="s">
        <v>1293</v>
      </c>
      <c r="G3950" t="s">
        <v>524</v>
      </c>
      <c r="H3950" t="s">
        <v>1464</v>
      </c>
      <c r="I3950" t="s">
        <v>186</v>
      </c>
      <c r="J3950">
        <v>40400312</v>
      </c>
      <c r="L3950">
        <v>0</v>
      </c>
      <c r="M3950">
        <v>0.28000000119209301</v>
      </c>
      <c r="N3950">
        <v>0</v>
      </c>
      <c r="O3950">
        <v>0</v>
      </c>
      <c r="P3950">
        <v>0</v>
      </c>
      <c r="Q3950">
        <v>0</v>
      </c>
      <c r="R3950">
        <v>0</v>
      </c>
      <c r="S3950">
        <v>4.4999999999999998E-2</v>
      </c>
      <c r="T3950">
        <v>0</v>
      </c>
      <c r="U3950">
        <v>0</v>
      </c>
      <c r="W3950" s="429">
        <f t="shared" si="82"/>
        <v>0</v>
      </c>
      <c r="X3950" s="429">
        <f t="shared" si="82"/>
        <v>4.4999999999999998E-2</v>
      </c>
      <c r="Y3950" s="429">
        <f t="shared" si="82"/>
        <v>0</v>
      </c>
      <c r="Z3950" s="429">
        <f t="shared" si="82"/>
        <v>0</v>
      </c>
      <c r="AA3950" s="429" t="s">
        <v>1295</v>
      </c>
    </row>
    <row r="3951" spans="1:27" x14ac:dyDescent="0.25">
      <c r="A3951" t="s">
        <v>149</v>
      </c>
      <c r="B3951" t="s">
        <v>1246</v>
      </c>
      <c r="C3951" t="s">
        <v>1324</v>
      </c>
      <c r="D3951" t="s">
        <v>1387</v>
      </c>
      <c r="E3951" t="s">
        <v>1501</v>
      </c>
      <c r="F3951" t="s">
        <v>1293</v>
      </c>
      <c r="G3951" t="s">
        <v>524</v>
      </c>
      <c r="H3951" t="s">
        <v>1557</v>
      </c>
      <c r="I3951" t="s">
        <v>552</v>
      </c>
      <c r="J3951">
        <v>20200254</v>
      </c>
      <c r="L3951">
        <v>8.6</v>
      </c>
      <c r="M3951">
        <v>6.9</v>
      </c>
      <c r="N3951">
        <v>8.6</v>
      </c>
      <c r="O3951">
        <v>0.8</v>
      </c>
      <c r="P3951">
        <v>0.6</v>
      </c>
      <c r="Q3951">
        <v>0.6</v>
      </c>
      <c r="R3951">
        <v>0</v>
      </c>
      <c r="S3951">
        <v>0</v>
      </c>
      <c r="T3951">
        <v>0</v>
      </c>
      <c r="U3951">
        <v>0</v>
      </c>
      <c r="W3951" s="429">
        <f t="shared" si="82"/>
        <v>0</v>
      </c>
      <c r="X3951" s="429">
        <f t="shared" si="82"/>
        <v>0</v>
      </c>
      <c r="Y3951" s="429">
        <f t="shared" si="82"/>
        <v>0</v>
      </c>
      <c r="Z3951" s="429">
        <f t="shared" si="82"/>
        <v>0</v>
      </c>
      <c r="AA3951" s="429" t="s">
        <v>1295</v>
      </c>
    </row>
    <row r="3952" spans="1:27" x14ac:dyDescent="0.25">
      <c r="A3952" t="s">
        <v>149</v>
      </c>
      <c r="B3952" t="s">
        <v>1246</v>
      </c>
      <c r="C3952" t="s">
        <v>1324</v>
      </c>
      <c r="D3952" t="s">
        <v>1387</v>
      </c>
      <c r="E3952" t="s">
        <v>1501</v>
      </c>
      <c r="F3952" t="s">
        <v>1293</v>
      </c>
      <c r="G3952" t="s">
        <v>524</v>
      </c>
      <c r="H3952" t="s">
        <v>1557</v>
      </c>
      <c r="I3952" t="s">
        <v>552</v>
      </c>
      <c r="J3952">
        <v>20200254</v>
      </c>
      <c r="L3952">
        <v>14.48</v>
      </c>
      <c r="M3952">
        <v>18.39</v>
      </c>
      <c r="N3952">
        <v>22.21</v>
      </c>
      <c r="O3952">
        <v>2.31</v>
      </c>
      <c r="P3952">
        <v>1.69</v>
      </c>
      <c r="Q3952">
        <v>1.69</v>
      </c>
      <c r="R3952">
        <v>0</v>
      </c>
      <c r="S3952">
        <v>0</v>
      </c>
      <c r="T3952">
        <v>0</v>
      </c>
      <c r="U3952">
        <v>0</v>
      </c>
      <c r="W3952" s="429">
        <f t="shared" si="82"/>
        <v>0</v>
      </c>
      <c r="X3952" s="429">
        <f t="shared" si="82"/>
        <v>0</v>
      </c>
      <c r="Y3952" s="429">
        <f t="shared" si="82"/>
        <v>0</v>
      </c>
      <c r="Z3952" s="429">
        <f t="shared" si="82"/>
        <v>0</v>
      </c>
      <c r="AA3952" s="429" t="s">
        <v>1295</v>
      </c>
    </row>
    <row r="3953" spans="1:27" x14ac:dyDescent="0.25">
      <c r="A3953" t="s">
        <v>149</v>
      </c>
      <c r="B3953" t="s">
        <v>1246</v>
      </c>
      <c r="C3953" t="s">
        <v>1324</v>
      </c>
      <c r="D3953" t="s">
        <v>1387</v>
      </c>
      <c r="E3953" t="s">
        <v>1501</v>
      </c>
      <c r="F3953" t="s">
        <v>1293</v>
      </c>
      <c r="G3953" t="s">
        <v>524</v>
      </c>
      <c r="H3953" t="s">
        <v>1557</v>
      </c>
      <c r="I3953" t="s">
        <v>552</v>
      </c>
      <c r="J3953">
        <v>20200254</v>
      </c>
      <c r="L3953">
        <v>6.7</v>
      </c>
      <c r="M3953">
        <v>6.2</v>
      </c>
      <c r="N3953">
        <v>5.7</v>
      </c>
      <c r="O3953">
        <v>0.7</v>
      </c>
      <c r="P3953">
        <v>0.5</v>
      </c>
      <c r="Q3953">
        <v>0.5</v>
      </c>
      <c r="R3953">
        <v>0</v>
      </c>
      <c r="S3953">
        <v>0</v>
      </c>
      <c r="T3953">
        <v>0</v>
      </c>
      <c r="U3953">
        <v>0</v>
      </c>
      <c r="W3953" s="429">
        <f t="shared" si="82"/>
        <v>0</v>
      </c>
      <c r="X3953" s="429">
        <f t="shared" si="82"/>
        <v>0</v>
      </c>
      <c r="Y3953" s="429">
        <f t="shared" si="82"/>
        <v>0</v>
      </c>
      <c r="Z3953" s="429">
        <f t="shared" si="82"/>
        <v>0</v>
      </c>
      <c r="AA3953" s="429" t="s">
        <v>1295</v>
      </c>
    </row>
    <row r="3954" spans="1:27" x14ac:dyDescent="0.25">
      <c r="A3954" t="s">
        <v>149</v>
      </c>
      <c r="B3954" t="s">
        <v>1246</v>
      </c>
      <c r="C3954" t="s">
        <v>1324</v>
      </c>
      <c r="D3954" t="s">
        <v>1387</v>
      </c>
      <c r="E3954" t="s">
        <v>1501</v>
      </c>
      <c r="F3954" t="s">
        <v>1293</v>
      </c>
      <c r="G3954" t="s">
        <v>524</v>
      </c>
      <c r="H3954" t="s">
        <v>1557</v>
      </c>
      <c r="I3954" t="s">
        <v>552</v>
      </c>
      <c r="J3954">
        <v>20200254</v>
      </c>
      <c r="L3954">
        <v>14.5</v>
      </c>
      <c r="M3954">
        <v>18.399999999999999</v>
      </c>
      <c r="N3954">
        <v>22.1</v>
      </c>
      <c r="O3954">
        <v>2.2999999999999998</v>
      </c>
      <c r="P3954">
        <v>1.7</v>
      </c>
      <c r="Q3954">
        <v>1.7</v>
      </c>
      <c r="R3954">
        <v>0</v>
      </c>
      <c r="S3954">
        <v>0</v>
      </c>
      <c r="T3954">
        <v>0</v>
      </c>
      <c r="U3954">
        <v>0</v>
      </c>
      <c r="W3954" s="429">
        <f t="shared" si="82"/>
        <v>0</v>
      </c>
      <c r="X3954" s="429">
        <f t="shared" si="82"/>
        <v>0</v>
      </c>
      <c r="Y3954" s="429">
        <f t="shared" si="82"/>
        <v>0</v>
      </c>
      <c r="Z3954" s="429">
        <f t="shared" si="82"/>
        <v>0</v>
      </c>
      <c r="AA3954" s="429" t="s">
        <v>1295</v>
      </c>
    </row>
    <row r="3955" spans="1:27" x14ac:dyDescent="0.25">
      <c r="A3955" t="s">
        <v>149</v>
      </c>
      <c r="B3955" t="s">
        <v>1246</v>
      </c>
      <c r="C3955" t="s">
        <v>1324</v>
      </c>
      <c r="D3955" t="s">
        <v>1387</v>
      </c>
      <c r="E3955" t="s">
        <v>1501</v>
      </c>
      <c r="F3955" t="s">
        <v>1293</v>
      </c>
      <c r="G3955" t="s">
        <v>524</v>
      </c>
      <c r="H3955" t="s">
        <v>1558</v>
      </c>
      <c r="I3955" t="s">
        <v>563</v>
      </c>
      <c r="J3955">
        <v>31000404</v>
      </c>
      <c r="L3955">
        <v>0.48</v>
      </c>
      <c r="M3955">
        <v>0.03</v>
      </c>
      <c r="N3955">
        <v>0.4</v>
      </c>
      <c r="O3955">
        <v>0.05</v>
      </c>
      <c r="P3955">
        <v>0</v>
      </c>
      <c r="Q3955">
        <v>0</v>
      </c>
      <c r="R3955">
        <v>0</v>
      </c>
      <c r="S3955">
        <v>0</v>
      </c>
      <c r="T3955">
        <v>0</v>
      </c>
      <c r="U3955">
        <v>0</v>
      </c>
      <c r="W3955" s="429">
        <f t="shared" si="82"/>
        <v>0</v>
      </c>
      <c r="X3955" s="429">
        <f t="shared" si="82"/>
        <v>0</v>
      </c>
      <c r="Y3955" s="429">
        <f t="shared" si="82"/>
        <v>0</v>
      </c>
      <c r="Z3955" s="429">
        <f t="shared" si="82"/>
        <v>0</v>
      </c>
      <c r="AA3955" s="429" t="s">
        <v>1295</v>
      </c>
    </row>
    <row r="3956" spans="1:27" x14ac:dyDescent="0.25">
      <c r="A3956" t="s">
        <v>149</v>
      </c>
      <c r="B3956" t="s">
        <v>1246</v>
      </c>
      <c r="C3956" t="s">
        <v>1324</v>
      </c>
      <c r="D3956" t="s">
        <v>1387</v>
      </c>
      <c r="E3956" t="s">
        <v>1501</v>
      </c>
      <c r="F3956" t="s">
        <v>1293</v>
      </c>
      <c r="G3956" t="s">
        <v>524</v>
      </c>
      <c r="H3956" t="s">
        <v>1557</v>
      </c>
      <c r="I3956" t="s">
        <v>552</v>
      </c>
      <c r="J3956">
        <v>31000205</v>
      </c>
      <c r="L3956">
        <v>0.75</v>
      </c>
      <c r="M3956">
        <v>0.34</v>
      </c>
      <c r="N3956">
        <v>1.5</v>
      </c>
      <c r="O3956">
        <v>0</v>
      </c>
      <c r="P3956">
        <v>0</v>
      </c>
      <c r="Q3956">
        <v>0</v>
      </c>
      <c r="R3956">
        <v>0</v>
      </c>
      <c r="S3956">
        <v>0</v>
      </c>
      <c r="T3956">
        <v>0</v>
      </c>
      <c r="U3956">
        <v>0</v>
      </c>
      <c r="W3956" s="429">
        <f t="shared" si="82"/>
        <v>0</v>
      </c>
      <c r="X3956" s="429">
        <f t="shared" si="82"/>
        <v>0</v>
      </c>
      <c r="Y3956" s="429">
        <f t="shared" si="82"/>
        <v>0</v>
      </c>
      <c r="Z3956" s="429">
        <f t="shared" si="82"/>
        <v>0</v>
      </c>
      <c r="AA3956" s="429" t="s">
        <v>1295</v>
      </c>
    </row>
    <row r="3957" spans="1:27" x14ac:dyDescent="0.25">
      <c r="A3957" t="s">
        <v>149</v>
      </c>
      <c r="B3957" t="s">
        <v>1246</v>
      </c>
      <c r="C3957" t="s">
        <v>1324</v>
      </c>
      <c r="D3957" t="s">
        <v>1387</v>
      </c>
      <c r="E3957" t="s">
        <v>1501</v>
      </c>
      <c r="F3957" t="s">
        <v>1293</v>
      </c>
      <c r="G3957" t="s">
        <v>524</v>
      </c>
      <c r="H3957" t="s">
        <v>1557</v>
      </c>
      <c r="I3957" t="s">
        <v>552</v>
      </c>
      <c r="J3957">
        <v>31000205</v>
      </c>
      <c r="L3957">
        <v>0.8</v>
      </c>
      <c r="M3957">
        <v>7.2</v>
      </c>
      <c r="N3957">
        <v>1.8</v>
      </c>
      <c r="O3957">
        <v>2.6</v>
      </c>
      <c r="P3957">
        <v>0</v>
      </c>
      <c r="Q3957">
        <v>0</v>
      </c>
      <c r="R3957">
        <v>0</v>
      </c>
      <c r="S3957">
        <v>0</v>
      </c>
      <c r="T3957">
        <v>0</v>
      </c>
      <c r="U3957">
        <v>0</v>
      </c>
      <c r="W3957" s="429">
        <f t="shared" si="82"/>
        <v>0</v>
      </c>
      <c r="X3957" s="429">
        <f t="shared" si="82"/>
        <v>0</v>
      </c>
      <c r="Y3957" s="429">
        <f t="shared" si="82"/>
        <v>0</v>
      </c>
      <c r="Z3957" s="429">
        <f t="shared" si="82"/>
        <v>0</v>
      </c>
      <c r="AA3957" s="429" t="s">
        <v>1295</v>
      </c>
    </row>
    <row r="3958" spans="1:27" x14ac:dyDescent="0.25">
      <c r="A3958" t="s">
        <v>149</v>
      </c>
      <c r="B3958" t="s">
        <v>1246</v>
      </c>
      <c r="C3958" t="s">
        <v>1324</v>
      </c>
      <c r="D3958" t="s">
        <v>1387</v>
      </c>
      <c r="E3958" t="s">
        <v>1501</v>
      </c>
      <c r="F3958" t="s">
        <v>1293</v>
      </c>
      <c r="G3958" t="s">
        <v>524</v>
      </c>
      <c r="H3958" t="s">
        <v>1557</v>
      </c>
      <c r="I3958" t="s">
        <v>552</v>
      </c>
      <c r="J3958">
        <v>31000306</v>
      </c>
      <c r="L3958">
        <v>0</v>
      </c>
      <c r="M3958">
        <v>0</v>
      </c>
      <c r="N3958">
        <v>0</v>
      </c>
      <c r="O3958">
        <v>0</v>
      </c>
      <c r="P3958">
        <v>0</v>
      </c>
      <c r="Q3958">
        <v>0</v>
      </c>
      <c r="R3958">
        <v>0.46860000000000002</v>
      </c>
      <c r="S3958">
        <v>21.59309</v>
      </c>
      <c r="T3958">
        <v>0</v>
      </c>
      <c r="U3958">
        <v>0</v>
      </c>
      <c r="W3958" s="429">
        <f t="shared" si="82"/>
        <v>0.46860000000000002</v>
      </c>
      <c r="X3958" s="429">
        <f t="shared" si="82"/>
        <v>21.59309</v>
      </c>
      <c r="Y3958" s="429">
        <f t="shared" si="82"/>
        <v>0</v>
      </c>
      <c r="Z3958" s="429">
        <f t="shared" si="82"/>
        <v>0</v>
      </c>
      <c r="AA3958" s="429" t="s">
        <v>1295</v>
      </c>
    </row>
    <row r="3959" spans="1:27" x14ac:dyDescent="0.25">
      <c r="A3959" t="s">
        <v>149</v>
      </c>
      <c r="B3959" t="s">
        <v>1246</v>
      </c>
      <c r="C3959" t="s">
        <v>1324</v>
      </c>
      <c r="D3959" t="s">
        <v>1387</v>
      </c>
      <c r="E3959" t="s">
        <v>1501</v>
      </c>
      <c r="F3959" t="s">
        <v>1293</v>
      </c>
      <c r="G3959" t="s">
        <v>524</v>
      </c>
      <c r="H3959" t="s">
        <v>1558</v>
      </c>
      <c r="I3959" t="s">
        <v>563</v>
      </c>
      <c r="J3959">
        <v>20200201</v>
      </c>
      <c r="L3959">
        <v>9.8405990600585902</v>
      </c>
      <c r="M3959">
        <v>1.6400998830795299</v>
      </c>
      <c r="N3959">
        <v>10.7777996063232</v>
      </c>
      <c r="O3959">
        <v>0.234300002455711</v>
      </c>
      <c r="P3959">
        <v>0.234300002455711</v>
      </c>
      <c r="Q3959">
        <v>0.234300002455711</v>
      </c>
      <c r="R3959">
        <v>0</v>
      </c>
      <c r="S3959">
        <v>0</v>
      </c>
      <c r="T3959">
        <v>0</v>
      </c>
      <c r="U3959">
        <v>0</v>
      </c>
      <c r="W3959" s="429">
        <f t="shared" si="82"/>
        <v>0</v>
      </c>
      <c r="X3959" s="429">
        <f t="shared" si="82"/>
        <v>0</v>
      </c>
      <c r="Y3959" s="429">
        <f t="shared" si="82"/>
        <v>0</v>
      </c>
      <c r="Z3959" s="429">
        <f t="shared" si="82"/>
        <v>0</v>
      </c>
      <c r="AA3959" s="429" t="s">
        <v>1295</v>
      </c>
    </row>
    <row r="3960" spans="1:27" x14ac:dyDescent="0.25">
      <c r="A3960" t="s">
        <v>149</v>
      </c>
      <c r="B3960" t="s">
        <v>1246</v>
      </c>
      <c r="C3960" t="s">
        <v>1324</v>
      </c>
      <c r="D3960" t="s">
        <v>1387</v>
      </c>
      <c r="E3960" t="s">
        <v>1501</v>
      </c>
      <c r="F3960" t="s">
        <v>1293</v>
      </c>
      <c r="G3960" t="s">
        <v>524</v>
      </c>
      <c r="H3960" t="s">
        <v>1558</v>
      </c>
      <c r="I3960" t="s">
        <v>563</v>
      </c>
      <c r="J3960">
        <v>20200253</v>
      </c>
      <c r="L3960">
        <v>45.219898223877003</v>
      </c>
      <c r="M3960">
        <v>14.995200157165501</v>
      </c>
      <c r="N3960">
        <v>45.219898223877003</v>
      </c>
      <c r="O3960">
        <v>2.3429999127983998E-2</v>
      </c>
      <c r="P3960">
        <v>1.07778000831604</v>
      </c>
      <c r="Q3960">
        <v>1.07778000831604</v>
      </c>
      <c r="R3960">
        <v>5520.1080000000002</v>
      </c>
      <c r="S3960">
        <v>0.103092</v>
      </c>
      <c r="T3960">
        <v>9.3720009999999996E-3</v>
      </c>
      <c r="U3960">
        <v>0</v>
      </c>
      <c r="W3960" s="429">
        <f t="shared" si="82"/>
        <v>5520.1080000000002</v>
      </c>
      <c r="X3960" s="429">
        <f t="shared" si="82"/>
        <v>0.103092</v>
      </c>
      <c r="Y3960" s="429">
        <f t="shared" si="82"/>
        <v>9.3720009999999996E-3</v>
      </c>
      <c r="Z3960" s="429">
        <f t="shared" ref="W3960:Z4023" si="83">IFERROR(U3960*1,0)</f>
        <v>0</v>
      </c>
      <c r="AA3960" s="429" t="s">
        <v>1295</v>
      </c>
    </row>
    <row r="3961" spans="1:27" x14ac:dyDescent="0.25">
      <c r="A3961" t="s">
        <v>149</v>
      </c>
      <c r="B3961" t="s">
        <v>1246</v>
      </c>
      <c r="C3961" t="s">
        <v>1324</v>
      </c>
      <c r="D3961" t="s">
        <v>1387</v>
      </c>
      <c r="E3961" t="s">
        <v>1501</v>
      </c>
      <c r="F3961" t="s">
        <v>1293</v>
      </c>
      <c r="G3961" t="s">
        <v>524</v>
      </c>
      <c r="H3961" t="s">
        <v>1558</v>
      </c>
      <c r="I3961" t="s">
        <v>563</v>
      </c>
      <c r="J3961">
        <v>40400312</v>
      </c>
      <c r="L3961">
        <v>0</v>
      </c>
      <c r="M3961">
        <v>6.0000002384185798E-2</v>
      </c>
      <c r="N3961">
        <v>0</v>
      </c>
      <c r="O3961">
        <v>0</v>
      </c>
      <c r="P3961">
        <v>0</v>
      </c>
      <c r="Q3961">
        <v>0</v>
      </c>
      <c r="R3961">
        <v>0</v>
      </c>
      <c r="S3961">
        <v>0</v>
      </c>
      <c r="T3961">
        <v>0</v>
      </c>
      <c r="U3961">
        <v>0</v>
      </c>
      <c r="W3961" s="429">
        <f t="shared" si="83"/>
        <v>0</v>
      </c>
      <c r="X3961" s="429">
        <f t="shared" si="83"/>
        <v>0</v>
      </c>
      <c r="Y3961" s="429">
        <f t="shared" si="83"/>
        <v>0</v>
      </c>
      <c r="Z3961" s="429">
        <f t="shared" si="83"/>
        <v>0</v>
      </c>
      <c r="AA3961" s="429" t="s">
        <v>1295</v>
      </c>
    </row>
    <row r="3962" spans="1:27" x14ac:dyDescent="0.25">
      <c r="A3962" t="s">
        <v>149</v>
      </c>
      <c r="B3962" t="s">
        <v>186</v>
      </c>
      <c r="C3962" t="s">
        <v>1459</v>
      </c>
      <c r="D3962" t="s">
        <v>1387</v>
      </c>
      <c r="E3962" t="s">
        <v>1501</v>
      </c>
      <c r="F3962" t="s">
        <v>1293</v>
      </c>
      <c r="G3962" t="s">
        <v>524</v>
      </c>
      <c r="H3962" t="s">
        <v>1461</v>
      </c>
      <c r="I3962" t="s">
        <v>534</v>
      </c>
      <c r="J3962">
        <v>20200254</v>
      </c>
      <c r="L3962">
        <v>2.8959002494811998</v>
      </c>
      <c r="M3962">
        <v>1.95030009746552</v>
      </c>
      <c r="N3962">
        <v>5.1417002677917498</v>
      </c>
      <c r="O3962">
        <v>0</v>
      </c>
      <c r="P3962">
        <v>5.9100002050399801E-2</v>
      </c>
      <c r="Q3962">
        <v>5.9100002050399801E-2</v>
      </c>
      <c r="R3962">
        <v>0</v>
      </c>
      <c r="S3962">
        <v>0</v>
      </c>
      <c r="T3962">
        <v>0</v>
      </c>
      <c r="U3962">
        <v>0</v>
      </c>
      <c r="W3962" s="429">
        <f t="shared" si="83"/>
        <v>0</v>
      </c>
      <c r="X3962" s="429">
        <f t="shared" si="83"/>
        <v>0</v>
      </c>
      <c r="Y3962" s="429">
        <f t="shared" si="83"/>
        <v>0</v>
      </c>
      <c r="Z3962" s="429">
        <f t="shared" si="83"/>
        <v>0</v>
      </c>
      <c r="AA3962" s="429" t="s">
        <v>1295</v>
      </c>
    </row>
    <row r="3963" spans="1:27" x14ac:dyDescent="0.25">
      <c r="A3963" t="s">
        <v>149</v>
      </c>
      <c r="B3963" t="s">
        <v>186</v>
      </c>
      <c r="C3963" t="s">
        <v>1459</v>
      </c>
      <c r="D3963" t="s">
        <v>1387</v>
      </c>
      <c r="E3963" t="s">
        <v>1501</v>
      </c>
      <c r="F3963" t="s">
        <v>1293</v>
      </c>
      <c r="G3963" t="s">
        <v>524</v>
      </c>
      <c r="H3963" t="s">
        <v>1461</v>
      </c>
      <c r="I3963" t="s">
        <v>534</v>
      </c>
      <c r="J3963">
        <v>31000228</v>
      </c>
      <c r="L3963">
        <v>0.1182000041008</v>
      </c>
      <c r="M3963">
        <v>0</v>
      </c>
      <c r="N3963">
        <v>0.1182000041008</v>
      </c>
      <c r="O3963">
        <v>0</v>
      </c>
      <c r="P3963">
        <v>5.9100002050399801E-2</v>
      </c>
      <c r="Q3963">
        <v>5.9100002050399801E-2</v>
      </c>
      <c r="R3963">
        <v>0</v>
      </c>
      <c r="S3963">
        <v>0</v>
      </c>
      <c r="T3963">
        <v>0</v>
      </c>
      <c r="U3963">
        <v>0</v>
      </c>
      <c r="W3963" s="429">
        <f t="shared" si="83"/>
        <v>0</v>
      </c>
      <c r="X3963" s="429">
        <f t="shared" si="83"/>
        <v>0</v>
      </c>
      <c r="Y3963" s="429">
        <f t="shared" si="83"/>
        <v>0</v>
      </c>
      <c r="Z3963" s="429">
        <f t="shared" si="83"/>
        <v>0</v>
      </c>
      <c r="AA3963" s="429" t="s">
        <v>1295</v>
      </c>
    </row>
    <row r="3964" spans="1:27" x14ac:dyDescent="0.25">
      <c r="A3964" t="s">
        <v>149</v>
      </c>
      <c r="B3964" t="s">
        <v>186</v>
      </c>
      <c r="C3964" t="s">
        <v>1459</v>
      </c>
      <c r="D3964" t="s">
        <v>1387</v>
      </c>
      <c r="E3964" t="s">
        <v>1501</v>
      </c>
      <c r="F3964" t="s">
        <v>1293</v>
      </c>
      <c r="G3964" t="s">
        <v>524</v>
      </c>
      <c r="H3964" t="s">
        <v>1461</v>
      </c>
      <c r="I3964" t="s">
        <v>534</v>
      </c>
      <c r="J3964">
        <v>31000309</v>
      </c>
      <c r="L3964">
        <v>0</v>
      </c>
      <c r="M3964">
        <v>0</v>
      </c>
      <c r="N3964">
        <v>0</v>
      </c>
      <c r="O3964">
        <v>0</v>
      </c>
      <c r="P3964">
        <v>0</v>
      </c>
      <c r="Q3964">
        <v>0</v>
      </c>
      <c r="R3964">
        <v>0</v>
      </c>
      <c r="S3964">
        <v>0.705654</v>
      </c>
      <c r="T3964">
        <v>0</v>
      </c>
      <c r="U3964">
        <v>0</v>
      </c>
      <c r="W3964" s="429">
        <f t="shared" si="83"/>
        <v>0</v>
      </c>
      <c r="X3964" s="429">
        <f t="shared" si="83"/>
        <v>0.705654</v>
      </c>
      <c r="Y3964" s="429">
        <f t="shared" si="83"/>
        <v>0</v>
      </c>
      <c r="Z3964" s="429">
        <f t="shared" si="83"/>
        <v>0</v>
      </c>
      <c r="AA3964" s="429" t="s">
        <v>1295</v>
      </c>
    </row>
    <row r="3965" spans="1:27" x14ac:dyDescent="0.25">
      <c r="A3965" t="s">
        <v>149</v>
      </c>
      <c r="B3965" t="s">
        <v>186</v>
      </c>
      <c r="C3965" t="s">
        <v>1459</v>
      </c>
      <c r="D3965" t="s">
        <v>1387</v>
      </c>
      <c r="E3965" t="s">
        <v>1501</v>
      </c>
      <c r="F3965" t="s">
        <v>1293</v>
      </c>
      <c r="G3965" t="s">
        <v>524</v>
      </c>
      <c r="H3965" t="s">
        <v>1464</v>
      </c>
      <c r="I3965" t="s">
        <v>186</v>
      </c>
      <c r="J3965">
        <v>30600105</v>
      </c>
      <c r="L3965">
        <v>1.8</v>
      </c>
      <c r="M3965">
        <v>0.1</v>
      </c>
      <c r="N3965">
        <v>0.8</v>
      </c>
      <c r="O3965">
        <v>0</v>
      </c>
      <c r="P3965">
        <v>0.3</v>
      </c>
      <c r="Q3965">
        <v>0.31333333253860501</v>
      </c>
      <c r="R3965">
        <v>0</v>
      </c>
      <c r="S3965">
        <v>0</v>
      </c>
      <c r="T3965">
        <v>0</v>
      </c>
      <c r="U3965">
        <v>0</v>
      </c>
      <c r="W3965" s="429">
        <f t="shared" si="83"/>
        <v>0</v>
      </c>
      <c r="X3965" s="429">
        <f t="shared" si="83"/>
        <v>0</v>
      </c>
      <c r="Y3965" s="429">
        <f t="shared" si="83"/>
        <v>0</v>
      </c>
      <c r="Z3965" s="429">
        <f t="shared" si="83"/>
        <v>0</v>
      </c>
      <c r="AA3965" s="429" t="s">
        <v>1295</v>
      </c>
    </row>
    <row r="3966" spans="1:27" x14ac:dyDescent="0.25">
      <c r="A3966" t="s">
        <v>149</v>
      </c>
      <c r="B3966" t="s">
        <v>186</v>
      </c>
      <c r="C3966" t="s">
        <v>1459</v>
      </c>
      <c r="D3966" t="s">
        <v>1387</v>
      </c>
      <c r="E3966" t="s">
        <v>1501</v>
      </c>
      <c r="F3966" t="s">
        <v>1293</v>
      </c>
      <c r="G3966" t="s">
        <v>524</v>
      </c>
      <c r="H3966" t="s">
        <v>1464</v>
      </c>
      <c r="I3966" t="s">
        <v>186</v>
      </c>
      <c r="J3966">
        <v>31000404</v>
      </c>
      <c r="L3966">
        <v>7.7421007156372097</v>
      </c>
      <c r="M3966">
        <v>0.94560003280639604</v>
      </c>
      <c r="N3966">
        <v>4.9053001403808603</v>
      </c>
      <c r="O3966">
        <v>2.24580001831055</v>
      </c>
      <c r="P3966">
        <v>1.3002001047134399</v>
      </c>
      <c r="Q3966">
        <v>1.3002001047134399</v>
      </c>
      <c r="R3966">
        <v>0</v>
      </c>
      <c r="S3966">
        <v>0</v>
      </c>
      <c r="T3966">
        <v>0</v>
      </c>
      <c r="U3966">
        <v>0</v>
      </c>
      <c r="W3966" s="429">
        <f t="shared" si="83"/>
        <v>0</v>
      </c>
      <c r="X3966" s="429">
        <f t="shared" si="83"/>
        <v>0</v>
      </c>
      <c r="Y3966" s="429">
        <f t="shared" si="83"/>
        <v>0</v>
      </c>
      <c r="Z3966" s="429">
        <f t="shared" si="83"/>
        <v>0</v>
      </c>
      <c r="AA3966" s="429" t="s">
        <v>1295</v>
      </c>
    </row>
    <row r="3967" spans="1:27" x14ac:dyDescent="0.25">
      <c r="A3967" t="s">
        <v>149</v>
      </c>
      <c r="B3967" t="s">
        <v>186</v>
      </c>
      <c r="C3967" t="s">
        <v>1459</v>
      </c>
      <c r="D3967" t="s">
        <v>1387</v>
      </c>
      <c r="E3967" t="s">
        <v>1501</v>
      </c>
      <c r="F3967" t="s">
        <v>1293</v>
      </c>
      <c r="G3967" t="s">
        <v>524</v>
      </c>
      <c r="H3967" t="s">
        <v>1464</v>
      </c>
      <c r="I3967" t="s">
        <v>186</v>
      </c>
      <c r="J3967">
        <v>31000306</v>
      </c>
      <c r="L3967">
        <v>0</v>
      </c>
      <c r="M3967">
        <v>0</v>
      </c>
      <c r="N3967">
        <v>0</v>
      </c>
      <c r="O3967">
        <v>0</v>
      </c>
      <c r="P3967">
        <v>0</v>
      </c>
      <c r="Q3967">
        <v>0</v>
      </c>
      <c r="R3967">
        <v>0.60872999999999999</v>
      </c>
      <c r="S3967">
        <v>19.784320000000001</v>
      </c>
      <c r="T3967">
        <v>0</v>
      </c>
      <c r="U3967">
        <v>0</v>
      </c>
      <c r="W3967" s="429">
        <f t="shared" si="83"/>
        <v>0.60872999999999999</v>
      </c>
      <c r="X3967" s="429">
        <f t="shared" si="83"/>
        <v>19.784320000000001</v>
      </c>
      <c r="Y3967" s="429">
        <f t="shared" si="83"/>
        <v>0</v>
      </c>
      <c r="Z3967" s="429">
        <f t="shared" si="83"/>
        <v>0</v>
      </c>
      <c r="AA3967" s="429" t="s">
        <v>1295</v>
      </c>
    </row>
    <row r="3968" spans="1:27" x14ac:dyDescent="0.25">
      <c r="A3968" t="s">
        <v>149</v>
      </c>
      <c r="B3968" t="s">
        <v>186</v>
      </c>
      <c r="C3968" t="s">
        <v>1459</v>
      </c>
      <c r="D3968" t="s">
        <v>1387</v>
      </c>
      <c r="E3968" t="s">
        <v>1501</v>
      </c>
      <c r="F3968" t="s">
        <v>1293</v>
      </c>
      <c r="G3968" t="s">
        <v>524</v>
      </c>
      <c r="H3968" t="s">
        <v>1464</v>
      </c>
      <c r="I3968" t="s">
        <v>186</v>
      </c>
      <c r="J3968">
        <v>20200201</v>
      </c>
      <c r="L3968">
        <v>2.9000000953674299</v>
      </c>
      <c r="M3968">
        <v>1.5</v>
      </c>
      <c r="N3968">
        <v>1.3999999761581401</v>
      </c>
      <c r="O3968">
        <v>0</v>
      </c>
      <c r="P3968">
        <v>0.30000001192092901</v>
      </c>
      <c r="Q3968">
        <v>0.30000001192092901</v>
      </c>
      <c r="R3968">
        <v>4441.5</v>
      </c>
      <c r="S3968">
        <v>0.1</v>
      </c>
      <c r="T3968">
        <v>0</v>
      </c>
      <c r="U3968">
        <v>0</v>
      </c>
      <c r="W3968" s="429">
        <f t="shared" si="83"/>
        <v>4441.5</v>
      </c>
      <c r="X3968" s="429">
        <f t="shared" si="83"/>
        <v>0.1</v>
      </c>
      <c r="Y3968" s="429">
        <f t="shared" si="83"/>
        <v>0</v>
      </c>
      <c r="Z3968" s="429">
        <f t="shared" si="83"/>
        <v>0</v>
      </c>
      <c r="AA3968" s="429" t="s">
        <v>1295</v>
      </c>
    </row>
    <row r="3969" spans="1:27" x14ac:dyDescent="0.25">
      <c r="A3969" t="s">
        <v>149</v>
      </c>
      <c r="B3969" t="s">
        <v>186</v>
      </c>
      <c r="C3969" t="s">
        <v>1459</v>
      </c>
      <c r="D3969" t="s">
        <v>1387</v>
      </c>
      <c r="E3969" t="s">
        <v>1501</v>
      </c>
      <c r="F3969" t="s">
        <v>1293</v>
      </c>
      <c r="G3969" t="s">
        <v>524</v>
      </c>
      <c r="H3969" t="s">
        <v>1464</v>
      </c>
      <c r="I3969" t="s">
        <v>186</v>
      </c>
      <c r="J3969">
        <v>20200254</v>
      </c>
      <c r="L3969">
        <v>6.0873003005981401</v>
      </c>
      <c r="M3969">
        <v>1.4184000492095901</v>
      </c>
      <c r="N3969">
        <v>1.3002001047134399</v>
      </c>
      <c r="O3969">
        <v>0</v>
      </c>
      <c r="P3969">
        <v>0.23640000820159901</v>
      </c>
      <c r="Q3969">
        <v>0.23640000820159901</v>
      </c>
      <c r="R3969">
        <v>0</v>
      </c>
      <c r="S3969">
        <v>0</v>
      </c>
      <c r="T3969">
        <v>0</v>
      </c>
      <c r="U3969">
        <v>0</v>
      </c>
      <c r="W3969" s="429">
        <f t="shared" si="83"/>
        <v>0</v>
      </c>
      <c r="X3969" s="429">
        <f t="shared" si="83"/>
        <v>0</v>
      </c>
      <c r="Y3969" s="429">
        <f t="shared" si="83"/>
        <v>0</v>
      </c>
      <c r="Z3969" s="429">
        <f t="shared" si="83"/>
        <v>0</v>
      </c>
      <c r="AA3969" s="429" t="s">
        <v>1295</v>
      </c>
    </row>
    <row r="3970" spans="1:27" x14ac:dyDescent="0.25">
      <c r="A3970" t="s">
        <v>149</v>
      </c>
      <c r="B3970" t="s">
        <v>186</v>
      </c>
      <c r="C3970" t="s">
        <v>1459</v>
      </c>
      <c r="D3970" t="s">
        <v>1387</v>
      </c>
      <c r="E3970" t="s">
        <v>1501</v>
      </c>
      <c r="F3970" t="s">
        <v>1293</v>
      </c>
      <c r="G3970" t="s">
        <v>524</v>
      </c>
      <c r="H3970" t="s">
        <v>1464</v>
      </c>
      <c r="I3970" t="s">
        <v>186</v>
      </c>
      <c r="J3970">
        <v>31000227</v>
      </c>
      <c r="L3970">
        <v>0</v>
      </c>
      <c r="M3970">
        <v>1.30000007152557</v>
      </c>
      <c r="N3970">
        <v>0</v>
      </c>
      <c r="O3970">
        <v>0</v>
      </c>
      <c r="P3970">
        <v>0</v>
      </c>
      <c r="Q3970">
        <v>0</v>
      </c>
      <c r="R3970">
        <v>0</v>
      </c>
      <c r="S3970">
        <v>0</v>
      </c>
      <c r="T3970">
        <v>0</v>
      </c>
      <c r="U3970">
        <v>0</v>
      </c>
      <c r="W3970" s="429">
        <f t="shared" si="83"/>
        <v>0</v>
      </c>
      <c r="X3970" s="429">
        <f t="shared" si="83"/>
        <v>0</v>
      </c>
      <c r="Y3970" s="429">
        <f t="shared" si="83"/>
        <v>0</v>
      </c>
      <c r="Z3970" s="429">
        <f t="shared" si="83"/>
        <v>0</v>
      </c>
      <c r="AA3970" s="429" t="s">
        <v>1295</v>
      </c>
    </row>
    <row r="3971" spans="1:27" x14ac:dyDescent="0.25">
      <c r="A3971" t="s">
        <v>149</v>
      </c>
      <c r="B3971" t="s">
        <v>186</v>
      </c>
      <c r="C3971" t="s">
        <v>1459</v>
      </c>
      <c r="D3971" t="s">
        <v>1387</v>
      </c>
      <c r="E3971" t="s">
        <v>1501</v>
      </c>
      <c r="F3971" t="s">
        <v>1293</v>
      </c>
      <c r="G3971" t="s">
        <v>524</v>
      </c>
      <c r="H3971" t="s">
        <v>1464</v>
      </c>
      <c r="I3971" t="s">
        <v>186</v>
      </c>
      <c r="J3971">
        <v>31000306</v>
      </c>
      <c r="L3971">
        <v>0</v>
      </c>
      <c r="M3971">
        <v>0</v>
      </c>
      <c r="N3971">
        <v>0</v>
      </c>
      <c r="O3971">
        <v>0</v>
      </c>
      <c r="P3971">
        <v>0</v>
      </c>
      <c r="Q3971">
        <v>0</v>
      </c>
      <c r="R3971">
        <v>6.5601010000000004</v>
      </c>
      <c r="S3971">
        <v>34.556950000000001</v>
      </c>
      <c r="T3971">
        <v>0</v>
      </c>
      <c r="U3971">
        <v>0</v>
      </c>
      <c r="W3971" s="429">
        <f t="shared" si="83"/>
        <v>6.5601010000000004</v>
      </c>
      <c r="X3971" s="429">
        <f t="shared" si="83"/>
        <v>34.556950000000001</v>
      </c>
      <c r="Y3971" s="429">
        <f t="shared" si="83"/>
        <v>0</v>
      </c>
      <c r="Z3971" s="429">
        <f t="shared" si="83"/>
        <v>0</v>
      </c>
      <c r="AA3971" s="429" t="s">
        <v>1295</v>
      </c>
    </row>
    <row r="3972" spans="1:27" x14ac:dyDescent="0.25">
      <c r="A3972" t="s">
        <v>149</v>
      </c>
      <c r="B3972" t="s">
        <v>1246</v>
      </c>
      <c r="C3972" t="s">
        <v>1324</v>
      </c>
      <c r="D3972" t="s">
        <v>1387</v>
      </c>
      <c r="E3972" t="s">
        <v>1501</v>
      </c>
      <c r="F3972" t="s">
        <v>1293</v>
      </c>
      <c r="G3972" t="s">
        <v>524</v>
      </c>
      <c r="H3972" t="s">
        <v>1557</v>
      </c>
      <c r="I3972" t="s">
        <v>552</v>
      </c>
      <c r="J3972">
        <v>31000404</v>
      </c>
      <c r="L3972">
        <v>0.234300002455711</v>
      </c>
      <c r="M3972">
        <v>4.2173995971679696</v>
      </c>
      <c r="N3972">
        <v>0.234300002455711</v>
      </c>
      <c r="O3972">
        <v>0</v>
      </c>
      <c r="P3972">
        <v>0</v>
      </c>
      <c r="Q3972">
        <v>0</v>
      </c>
      <c r="R3972">
        <v>126.52200000000001</v>
      </c>
      <c r="S3972">
        <v>0</v>
      </c>
      <c r="T3972">
        <v>0</v>
      </c>
      <c r="U3972">
        <v>126.52200000000001</v>
      </c>
      <c r="W3972" s="429">
        <f t="shared" si="83"/>
        <v>126.52200000000001</v>
      </c>
      <c r="X3972" s="429">
        <f t="shared" si="83"/>
        <v>0</v>
      </c>
      <c r="Y3972" s="429">
        <f t="shared" si="83"/>
        <v>0</v>
      </c>
      <c r="Z3972" s="429">
        <f t="shared" si="83"/>
        <v>126.52200000000001</v>
      </c>
      <c r="AA3972" s="429" t="s">
        <v>1295</v>
      </c>
    </row>
    <row r="3973" spans="1:27" x14ac:dyDescent="0.25">
      <c r="A3973" t="s">
        <v>149</v>
      </c>
      <c r="B3973" t="s">
        <v>1246</v>
      </c>
      <c r="C3973" t="s">
        <v>1324</v>
      </c>
      <c r="D3973" t="s">
        <v>1387</v>
      </c>
      <c r="E3973" t="s">
        <v>1501</v>
      </c>
      <c r="F3973" t="s">
        <v>1293</v>
      </c>
      <c r="G3973" t="s">
        <v>524</v>
      </c>
      <c r="H3973" t="s">
        <v>1558</v>
      </c>
      <c r="I3973" t="s">
        <v>563</v>
      </c>
      <c r="J3973">
        <v>31000404</v>
      </c>
      <c r="L3973">
        <v>1.8600000143051101</v>
      </c>
      <c r="M3973">
        <v>7.0000000298023196E-2</v>
      </c>
      <c r="N3973">
        <v>1.5599999427795399</v>
      </c>
      <c r="O3973">
        <v>4.9999998882412902E-3</v>
      </c>
      <c r="P3973">
        <v>0.10000000149011599</v>
      </c>
      <c r="Q3973">
        <v>0.10000000149011599</v>
      </c>
      <c r="R3973">
        <v>0</v>
      </c>
      <c r="S3973">
        <v>0</v>
      </c>
      <c r="T3973">
        <v>0</v>
      </c>
      <c r="U3973">
        <v>0</v>
      </c>
      <c r="W3973" s="429">
        <f t="shared" si="83"/>
        <v>0</v>
      </c>
      <c r="X3973" s="429">
        <f t="shared" si="83"/>
        <v>0</v>
      </c>
      <c r="Y3973" s="429">
        <f t="shared" si="83"/>
        <v>0</v>
      </c>
      <c r="Z3973" s="429">
        <f t="shared" si="83"/>
        <v>0</v>
      </c>
      <c r="AA3973" s="429" t="s">
        <v>1295</v>
      </c>
    </row>
    <row r="3974" spans="1:27" x14ac:dyDescent="0.25">
      <c r="A3974" t="s">
        <v>149</v>
      </c>
      <c r="B3974" t="s">
        <v>1246</v>
      </c>
      <c r="C3974" t="s">
        <v>1324</v>
      </c>
      <c r="D3974" t="s">
        <v>1387</v>
      </c>
      <c r="E3974" t="s">
        <v>1501</v>
      </c>
      <c r="F3974" t="s">
        <v>1293</v>
      </c>
      <c r="G3974" t="s">
        <v>524</v>
      </c>
      <c r="H3974" t="s">
        <v>1557</v>
      </c>
      <c r="I3974" t="s">
        <v>552</v>
      </c>
      <c r="J3974">
        <v>31000306</v>
      </c>
      <c r="L3974">
        <v>0</v>
      </c>
      <c r="M3974">
        <v>0</v>
      </c>
      <c r="N3974">
        <v>0</v>
      </c>
      <c r="O3974">
        <v>0</v>
      </c>
      <c r="P3974">
        <v>0</v>
      </c>
      <c r="Q3974">
        <v>0</v>
      </c>
      <c r="R3974">
        <v>0.46860000000000002</v>
      </c>
      <c r="S3974">
        <v>11.527559999999999</v>
      </c>
      <c r="T3974">
        <v>0</v>
      </c>
      <c r="U3974">
        <v>0</v>
      </c>
      <c r="W3974" s="429">
        <f t="shared" si="83"/>
        <v>0.46860000000000002</v>
      </c>
      <c r="X3974" s="429">
        <f t="shared" si="83"/>
        <v>11.527559999999999</v>
      </c>
      <c r="Y3974" s="429">
        <f t="shared" si="83"/>
        <v>0</v>
      </c>
      <c r="Z3974" s="429">
        <f t="shared" si="83"/>
        <v>0</v>
      </c>
      <c r="AA3974" s="429" t="s">
        <v>1295</v>
      </c>
    </row>
    <row r="3975" spans="1:27" x14ac:dyDescent="0.25">
      <c r="A3975" t="s">
        <v>149</v>
      </c>
      <c r="B3975" t="s">
        <v>1246</v>
      </c>
      <c r="C3975" t="s">
        <v>1324</v>
      </c>
      <c r="D3975" t="s">
        <v>1387</v>
      </c>
      <c r="E3975" t="s">
        <v>1501</v>
      </c>
      <c r="F3975" t="s">
        <v>1293</v>
      </c>
      <c r="G3975" t="s">
        <v>524</v>
      </c>
      <c r="H3975" t="s">
        <v>1557</v>
      </c>
      <c r="I3975" t="s">
        <v>552</v>
      </c>
      <c r="J3975">
        <v>20200254</v>
      </c>
      <c r="L3975">
        <v>17.670000076293899</v>
      </c>
      <c r="M3975">
        <v>3.9900000095367401</v>
      </c>
      <c r="N3975">
        <v>16.340000152587901</v>
      </c>
      <c r="O3975">
        <v>1.6499999910593002E-2</v>
      </c>
      <c r="P3975">
        <v>0.43999999761581399</v>
      </c>
      <c r="Q3975">
        <v>0.43999999761581399</v>
      </c>
      <c r="R3975">
        <v>0</v>
      </c>
      <c r="S3975">
        <v>0</v>
      </c>
      <c r="T3975">
        <v>0</v>
      </c>
      <c r="U3975">
        <v>0</v>
      </c>
      <c r="W3975" s="429">
        <f t="shared" si="83"/>
        <v>0</v>
      </c>
      <c r="X3975" s="429">
        <f t="shared" si="83"/>
        <v>0</v>
      </c>
      <c r="Y3975" s="429">
        <f t="shared" si="83"/>
        <v>0</v>
      </c>
      <c r="Z3975" s="429">
        <f t="shared" si="83"/>
        <v>0</v>
      </c>
      <c r="AA3975" s="429" t="s">
        <v>1295</v>
      </c>
    </row>
    <row r="3976" spans="1:27" x14ac:dyDescent="0.25">
      <c r="A3976" t="s">
        <v>149</v>
      </c>
      <c r="B3976" t="s">
        <v>1246</v>
      </c>
      <c r="C3976" t="s">
        <v>1324</v>
      </c>
      <c r="D3976" t="s">
        <v>1387</v>
      </c>
      <c r="E3976" t="s">
        <v>1501</v>
      </c>
      <c r="F3976" t="s">
        <v>1293</v>
      </c>
      <c r="G3976" t="s">
        <v>524</v>
      </c>
      <c r="H3976" t="s">
        <v>1558</v>
      </c>
      <c r="I3976" t="s">
        <v>563</v>
      </c>
      <c r="J3976">
        <v>30600904</v>
      </c>
      <c r="L3976">
        <v>0.82333332300186202</v>
      </c>
      <c r="M3976">
        <v>3.3333331812173102E-3</v>
      </c>
      <c r="N3976">
        <v>3.9266669750213601</v>
      </c>
      <c r="O3976">
        <v>52.679996490478501</v>
      </c>
      <c r="P3976">
        <v>0</v>
      </c>
      <c r="Q3976">
        <v>0</v>
      </c>
      <c r="R3976">
        <v>0</v>
      </c>
      <c r="S3976">
        <v>0</v>
      </c>
      <c r="T3976">
        <v>0</v>
      </c>
      <c r="U3976">
        <v>0</v>
      </c>
      <c r="W3976" s="429">
        <f t="shared" si="83"/>
        <v>0</v>
      </c>
      <c r="X3976" s="429">
        <f t="shared" si="83"/>
        <v>0</v>
      </c>
      <c r="Y3976" s="429">
        <f t="shared" si="83"/>
        <v>0</v>
      </c>
      <c r="Z3976" s="429">
        <f t="shared" si="83"/>
        <v>0</v>
      </c>
      <c r="AA3976" s="429" t="s">
        <v>1295</v>
      </c>
    </row>
    <row r="3977" spans="1:27" x14ac:dyDescent="0.25">
      <c r="A3977" t="s">
        <v>149</v>
      </c>
      <c r="B3977" t="s">
        <v>186</v>
      </c>
      <c r="C3977" t="s">
        <v>1459</v>
      </c>
      <c r="D3977" t="s">
        <v>1387</v>
      </c>
      <c r="E3977" t="s">
        <v>1501</v>
      </c>
      <c r="F3977" t="s">
        <v>1293</v>
      </c>
      <c r="G3977" t="s">
        <v>524</v>
      </c>
      <c r="H3977" t="s">
        <v>1464</v>
      </c>
      <c r="I3977" t="s">
        <v>186</v>
      </c>
      <c r="J3977">
        <v>40400311</v>
      </c>
      <c r="L3977">
        <v>0</v>
      </c>
      <c r="M3977">
        <v>0.18500000238418601</v>
      </c>
      <c r="N3977">
        <v>0</v>
      </c>
      <c r="O3977">
        <v>0</v>
      </c>
      <c r="P3977">
        <v>0</v>
      </c>
      <c r="Q3977">
        <v>0</v>
      </c>
      <c r="R3977">
        <v>0</v>
      </c>
      <c r="S3977">
        <v>0.04</v>
      </c>
      <c r="T3977">
        <v>0</v>
      </c>
      <c r="U3977">
        <v>0</v>
      </c>
      <c r="W3977" s="429">
        <f t="shared" si="83"/>
        <v>0</v>
      </c>
      <c r="X3977" s="429">
        <f t="shared" si="83"/>
        <v>0.04</v>
      </c>
      <c r="Y3977" s="429">
        <f t="shared" si="83"/>
        <v>0</v>
      </c>
      <c r="Z3977" s="429">
        <f t="shared" si="83"/>
        <v>0</v>
      </c>
      <c r="AA3977" s="429" t="s">
        <v>1295</v>
      </c>
    </row>
    <row r="3978" spans="1:27" x14ac:dyDescent="0.25">
      <c r="A3978" t="s">
        <v>149</v>
      </c>
      <c r="B3978" t="s">
        <v>1246</v>
      </c>
      <c r="C3978" t="s">
        <v>1324</v>
      </c>
      <c r="D3978" t="s">
        <v>1387</v>
      </c>
      <c r="E3978" t="s">
        <v>1501</v>
      </c>
      <c r="F3978" t="s">
        <v>1293</v>
      </c>
      <c r="G3978" t="s">
        <v>524</v>
      </c>
      <c r="H3978" t="s">
        <v>1557</v>
      </c>
      <c r="I3978" t="s">
        <v>552</v>
      </c>
      <c r="J3978">
        <v>20200254</v>
      </c>
      <c r="L3978">
        <v>6.7</v>
      </c>
      <c r="M3978">
        <v>6.2</v>
      </c>
      <c r="N3978">
        <v>5.7</v>
      </c>
      <c r="O3978">
        <v>0.7</v>
      </c>
      <c r="P3978">
        <v>0.5</v>
      </c>
      <c r="Q3978">
        <v>0.5</v>
      </c>
      <c r="R3978">
        <v>0</v>
      </c>
      <c r="S3978">
        <v>0</v>
      </c>
      <c r="T3978">
        <v>0</v>
      </c>
      <c r="U3978">
        <v>0</v>
      </c>
      <c r="W3978" s="429">
        <f t="shared" si="83"/>
        <v>0</v>
      </c>
      <c r="X3978" s="429">
        <f t="shared" si="83"/>
        <v>0</v>
      </c>
      <c r="Y3978" s="429">
        <f t="shared" si="83"/>
        <v>0</v>
      </c>
      <c r="Z3978" s="429">
        <f t="shared" si="83"/>
        <v>0</v>
      </c>
      <c r="AA3978" s="429" t="s">
        <v>1295</v>
      </c>
    </row>
    <row r="3979" spans="1:27" x14ac:dyDescent="0.25">
      <c r="A3979" t="s">
        <v>149</v>
      </c>
      <c r="B3979" t="s">
        <v>1246</v>
      </c>
      <c r="C3979" t="s">
        <v>1324</v>
      </c>
      <c r="D3979" t="s">
        <v>1387</v>
      </c>
      <c r="E3979" t="s">
        <v>1501</v>
      </c>
      <c r="F3979" t="s">
        <v>1293</v>
      </c>
      <c r="G3979" t="s">
        <v>524</v>
      </c>
      <c r="H3979" t="s">
        <v>1557</v>
      </c>
      <c r="I3979" t="s">
        <v>552</v>
      </c>
      <c r="J3979">
        <v>20200254</v>
      </c>
      <c r="L3979">
        <v>14.48</v>
      </c>
      <c r="M3979">
        <v>18.39</v>
      </c>
      <c r="N3979">
        <v>22.21</v>
      </c>
      <c r="O3979">
        <v>2.31</v>
      </c>
      <c r="P3979">
        <v>1.69</v>
      </c>
      <c r="Q3979">
        <v>1.69</v>
      </c>
      <c r="R3979">
        <v>0</v>
      </c>
      <c r="S3979">
        <v>0</v>
      </c>
      <c r="T3979">
        <v>0</v>
      </c>
      <c r="U3979">
        <v>0</v>
      </c>
      <c r="W3979" s="429">
        <f t="shared" si="83"/>
        <v>0</v>
      </c>
      <c r="X3979" s="429">
        <f t="shared" si="83"/>
        <v>0</v>
      </c>
      <c r="Y3979" s="429">
        <f t="shared" si="83"/>
        <v>0</v>
      </c>
      <c r="Z3979" s="429">
        <f t="shared" si="83"/>
        <v>0</v>
      </c>
      <c r="AA3979" s="429" t="s">
        <v>1295</v>
      </c>
    </row>
    <row r="3980" spans="1:27" x14ac:dyDescent="0.25">
      <c r="A3980" t="s">
        <v>149</v>
      </c>
      <c r="B3980" t="s">
        <v>1246</v>
      </c>
      <c r="C3980" t="s">
        <v>1324</v>
      </c>
      <c r="D3980" t="s">
        <v>1387</v>
      </c>
      <c r="E3980" t="s">
        <v>1501</v>
      </c>
      <c r="F3980" t="s">
        <v>1293</v>
      </c>
      <c r="G3980" t="s">
        <v>524</v>
      </c>
      <c r="H3980" t="s">
        <v>1557</v>
      </c>
      <c r="I3980" t="s">
        <v>552</v>
      </c>
      <c r="J3980">
        <v>20200254</v>
      </c>
      <c r="L3980">
        <v>6.7</v>
      </c>
      <c r="M3980">
        <v>6.2</v>
      </c>
      <c r="N3980">
        <v>5.7</v>
      </c>
      <c r="O3980">
        <v>0.7</v>
      </c>
      <c r="P3980">
        <v>0.5</v>
      </c>
      <c r="Q3980">
        <v>0.5</v>
      </c>
      <c r="R3980">
        <v>0</v>
      </c>
      <c r="S3980">
        <v>0</v>
      </c>
      <c r="T3980">
        <v>0</v>
      </c>
      <c r="U3980">
        <v>0</v>
      </c>
      <c r="W3980" s="429">
        <f t="shared" si="83"/>
        <v>0</v>
      </c>
      <c r="X3980" s="429">
        <f t="shared" si="83"/>
        <v>0</v>
      </c>
      <c r="Y3980" s="429">
        <f t="shared" si="83"/>
        <v>0</v>
      </c>
      <c r="Z3980" s="429">
        <f t="shared" si="83"/>
        <v>0</v>
      </c>
      <c r="AA3980" s="429" t="s">
        <v>1295</v>
      </c>
    </row>
    <row r="3981" spans="1:27" x14ac:dyDescent="0.25">
      <c r="A3981" t="s">
        <v>149</v>
      </c>
      <c r="B3981" t="s">
        <v>1246</v>
      </c>
      <c r="C3981" t="s">
        <v>1324</v>
      </c>
      <c r="D3981" t="s">
        <v>1387</v>
      </c>
      <c r="E3981" t="s">
        <v>1501</v>
      </c>
      <c r="F3981" t="s">
        <v>1293</v>
      </c>
      <c r="G3981" t="s">
        <v>524</v>
      </c>
      <c r="H3981" t="s">
        <v>1557</v>
      </c>
      <c r="I3981" t="s">
        <v>552</v>
      </c>
      <c r="J3981">
        <v>20200254</v>
      </c>
      <c r="L3981">
        <v>8.6</v>
      </c>
      <c r="M3981">
        <v>6.9</v>
      </c>
      <c r="N3981">
        <v>8.6</v>
      </c>
      <c r="O3981">
        <v>0.8</v>
      </c>
      <c r="P3981">
        <v>0.6</v>
      </c>
      <c r="Q3981">
        <v>0.6</v>
      </c>
      <c r="R3981">
        <v>0</v>
      </c>
      <c r="S3981">
        <v>0</v>
      </c>
      <c r="T3981">
        <v>0</v>
      </c>
      <c r="U3981">
        <v>0</v>
      </c>
      <c r="W3981" s="429">
        <f t="shared" si="83"/>
        <v>0</v>
      </c>
      <c r="X3981" s="429">
        <f t="shared" si="83"/>
        <v>0</v>
      </c>
      <c r="Y3981" s="429">
        <f t="shared" si="83"/>
        <v>0</v>
      </c>
      <c r="Z3981" s="429">
        <f t="shared" si="83"/>
        <v>0</v>
      </c>
      <c r="AA3981" s="429" t="s">
        <v>1295</v>
      </c>
    </row>
    <row r="3982" spans="1:27" x14ac:dyDescent="0.25">
      <c r="A3982" t="s">
        <v>149</v>
      </c>
      <c r="B3982" t="s">
        <v>1246</v>
      </c>
      <c r="C3982" t="s">
        <v>1324</v>
      </c>
      <c r="D3982" t="s">
        <v>1387</v>
      </c>
      <c r="E3982" t="s">
        <v>1501</v>
      </c>
      <c r="F3982" t="s">
        <v>1293</v>
      </c>
      <c r="G3982" t="s">
        <v>524</v>
      </c>
      <c r="H3982" t="s">
        <v>1558</v>
      </c>
      <c r="I3982" t="s">
        <v>563</v>
      </c>
      <c r="J3982">
        <v>31000404</v>
      </c>
      <c r="L3982">
        <v>1</v>
      </c>
      <c r="M3982">
        <v>0.05</v>
      </c>
      <c r="N3982">
        <v>0.8</v>
      </c>
      <c r="O3982">
        <v>0.09</v>
      </c>
      <c r="P3982">
        <v>0</v>
      </c>
      <c r="Q3982">
        <v>0</v>
      </c>
      <c r="R3982">
        <v>0</v>
      </c>
      <c r="S3982">
        <v>0</v>
      </c>
      <c r="T3982">
        <v>0</v>
      </c>
      <c r="U3982">
        <v>0</v>
      </c>
      <c r="W3982" s="429">
        <f t="shared" si="83"/>
        <v>0</v>
      </c>
      <c r="X3982" s="429">
        <f t="shared" si="83"/>
        <v>0</v>
      </c>
      <c r="Y3982" s="429">
        <f t="shared" si="83"/>
        <v>0</v>
      </c>
      <c r="Z3982" s="429">
        <f t="shared" si="83"/>
        <v>0</v>
      </c>
      <c r="AA3982" s="429" t="s">
        <v>1295</v>
      </c>
    </row>
    <row r="3983" spans="1:27" x14ac:dyDescent="0.25">
      <c r="A3983" t="s">
        <v>149</v>
      </c>
      <c r="B3983" t="s">
        <v>1246</v>
      </c>
      <c r="C3983" t="s">
        <v>1324</v>
      </c>
      <c r="D3983" t="s">
        <v>1387</v>
      </c>
      <c r="E3983" t="s">
        <v>1501</v>
      </c>
      <c r="F3983" t="s">
        <v>1293</v>
      </c>
      <c r="G3983" t="s">
        <v>524</v>
      </c>
      <c r="H3983" t="s">
        <v>1557</v>
      </c>
      <c r="I3983" t="s">
        <v>552</v>
      </c>
      <c r="J3983">
        <v>31000205</v>
      </c>
      <c r="L3983">
        <v>0.75</v>
      </c>
      <c r="M3983">
        <v>0.34</v>
      </c>
      <c r="N3983">
        <v>1.5</v>
      </c>
      <c r="O3983">
        <v>0</v>
      </c>
      <c r="P3983">
        <v>0</v>
      </c>
      <c r="Q3983">
        <v>0</v>
      </c>
      <c r="R3983">
        <v>0</v>
      </c>
      <c r="S3983">
        <v>0</v>
      </c>
      <c r="T3983">
        <v>0</v>
      </c>
      <c r="U3983">
        <v>0</v>
      </c>
      <c r="W3983" s="429">
        <f t="shared" si="83"/>
        <v>0</v>
      </c>
      <c r="X3983" s="429">
        <f t="shared" si="83"/>
        <v>0</v>
      </c>
      <c r="Y3983" s="429">
        <f t="shared" si="83"/>
        <v>0</v>
      </c>
      <c r="Z3983" s="429">
        <f t="shared" si="83"/>
        <v>0</v>
      </c>
      <c r="AA3983" s="429" t="s">
        <v>1295</v>
      </c>
    </row>
    <row r="3984" spans="1:27" x14ac:dyDescent="0.25">
      <c r="A3984" t="s">
        <v>149</v>
      </c>
      <c r="B3984" t="s">
        <v>1246</v>
      </c>
      <c r="C3984" t="s">
        <v>1324</v>
      </c>
      <c r="D3984" t="s">
        <v>1387</v>
      </c>
      <c r="E3984" t="s">
        <v>1501</v>
      </c>
      <c r="F3984" t="s">
        <v>1293</v>
      </c>
      <c r="G3984" t="s">
        <v>524</v>
      </c>
      <c r="H3984" t="s">
        <v>1557</v>
      </c>
      <c r="I3984" t="s">
        <v>552</v>
      </c>
      <c r="J3984">
        <v>31000306</v>
      </c>
      <c r="L3984">
        <v>0</v>
      </c>
      <c r="M3984">
        <v>0</v>
      </c>
      <c r="N3984">
        <v>0</v>
      </c>
      <c r="O3984">
        <v>0</v>
      </c>
      <c r="P3984">
        <v>0</v>
      </c>
      <c r="Q3984">
        <v>0</v>
      </c>
      <c r="R3984">
        <v>4.2173999999999996</v>
      </c>
      <c r="S3984">
        <v>178.1242</v>
      </c>
      <c r="T3984">
        <v>0</v>
      </c>
      <c r="U3984">
        <v>0</v>
      </c>
      <c r="W3984" s="429">
        <f t="shared" si="83"/>
        <v>4.2173999999999996</v>
      </c>
      <c r="X3984" s="429">
        <f t="shared" si="83"/>
        <v>178.1242</v>
      </c>
      <c r="Y3984" s="429">
        <f t="shared" si="83"/>
        <v>0</v>
      </c>
      <c r="Z3984" s="429">
        <f t="shared" si="83"/>
        <v>0</v>
      </c>
      <c r="AA3984" s="429" t="s">
        <v>1295</v>
      </c>
    </row>
    <row r="3985" spans="1:27" x14ac:dyDescent="0.25">
      <c r="A3985" t="s">
        <v>149</v>
      </c>
      <c r="B3985" t="s">
        <v>1246</v>
      </c>
      <c r="C3985" t="s">
        <v>1324</v>
      </c>
      <c r="D3985" t="s">
        <v>1387</v>
      </c>
      <c r="E3985" t="s">
        <v>1501</v>
      </c>
      <c r="F3985" t="s">
        <v>1293</v>
      </c>
      <c r="G3985" t="s">
        <v>524</v>
      </c>
      <c r="H3985" t="s">
        <v>1558</v>
      </c>
      <c r="I3985" t="s">
        <v>563</v>
      </c>
      <c r="J3985">
        <v>20200252</v>
      </c>
      <c r="L3985">
        <v>15.12</v>
      </c>
      <c r="M3985">
        <v>4.83</v>
      </c>
      <c r="N3985">
        <v>6.4050000000000002</v>
      </c>
      <c r="O3985">
        <v>0</v>
      </c>
      <c r="P3985">
        <v>1.155</v>
      </c>
      <c r="Q3985">
        <v>1.2071500003337901</v>
      </c>
      <c r="R3985">
        <v>0</v>
      </c>
      <c r="S3985">
        <v>0</v>
      </c>
      <c r="T3985">
        <v>0</v>
      </c>
      <c r="U3985">
        <v>0</v>
      </c>
      <c r="W3985" s="429">
        <f t="shared" si="83"/>
        <v>0</v>
      </c>
      <c r="X3985" s="429">
        <f t="shared" si="83"/>
        <v>0</v>
      </c>
      <c r="Y3985" s="429">
        <f t="shared" si="83"/>
        <v>0</v>
      </c>
      <c r="Z3985" s="429">
        <f t="shared" si="83"/>
        <v>0</v>
      </c>
      <c r="AA3985" s="429" t="s">
        <v>1295</v>
      </c>
    </row>
    <row r="3986" spans="1:27" x14ac:dyDescent="0.25">
      <c r="A3986" t="s">
        <v>149</v>
      </c>
      <c r="B3986" t="s">
        <v>1246</v>
      </c>
      <c r="C3986" t="s">
        <v>1324</v>
      </c>
      <c r="D3986" t="s">
        <v>1387</v>
      </c>
      <c r="E3986" t="s">
        <v>1501</v>
      </c>
      <c r="F3986" t="s">
        <v>1293</v>
      </c>
      <c r="G3986" t="s">
        <v>524</v>
      </c>
      <c r="H3986" t="s">
        <v>1558</v>
      </c>
      <c r="I3986" t="s">
        <v>563</v>
      </c>
      <c r="J3986">
        <v>20200201</v>
      </c>
      <c r="L3986">
        <v>13.355098724365201</v>
      </c>
      <c r="M3986">
        <v>2.34299993515015</v>
      </c>
      <c r="N3986">
        <v>14.526598930358899</v>
      </c>
      <c r="O3986">
        <v>0.46860000491142301</v>
      </c>
      <c r="P3986">
        <v>0.46860000491142301</v>
      </c>
      <c r="Q3986">
        <v>0.46860000491142301</v>
      </c>
      <c r="R3986">
        <v>0</v>
      </c>
      <c r="S3986">
        <v>0</v>
      </c>
      <c r="T3986">
        <v>0</v>
      </c>
      <c r="U3986">
        <v>0</v>
      </c>
      <c r="W3986" s="429">
        <f t="shared" si="83"/>
        <v>0</v>
      </c>
      <c r="X3986" s="429">
        <f t="shared" si="83"/>
        <v>0</v>
      </c>
      <c r="Y3986" s="429">
        <f t="shared" si="83"/>
        <v>0</v>
      </c>
      <c r="Z3986" s="429">
        <f t="shared" si="83"/>
        <v>0</v>
      </c>
      <c r="AA3986" s="429" t="s">
        <v>1295</v>
      </c>
    </row>
    <row r="3987" spans="1:27" x14ac:dyDescent="0.25">
      <c r="A3987" t="s">
        <v>149</v>
      </c>
      <c r="B3987" t="s">
        <v>1246</v>
      </c>
      <c r="C3987" t="s">
        <v>1324</v>
      </c>
      <c r="D3987" t="s">
        <v>1387</v>
      </c>
      <c r="E3987" t="s">
        <v>1501</v>
      </c>
      <c r="F3987" t="s">
        <v>1293</v>
      </c>
      <c r="G3987" t="s">
        <v>524</v>
      </c>
      <c r="H3987" t="s">
        <v>1558</v>
      </c>
      <c r="I3987" t="s">
        <v>563</v>
      </c>
      <c r="J3987">
        <v>20200253</v>
      </c>
      <c r="L3987">
        <v>44.751300811767599</v>
      </c>
      <c r="M3987">
        <v>22.492799758911101</v>
      </c>
      <c r="N3987">
        <v>35.847900390625</v>
      </c>
      <c r="O3987">
        <v>4.6859998255968101E-2</v>
      </c>
      <c r="P3987">
        <v>1.45265996456146</v>
      </c>
      <c r="Q3987">
        <v>1.45265996456146</v>
      </c>
      <c r="R3987">
        <v>8199.7970000000005</v>
      </c>
      <c r="S3987">
        <v>0.154638</v>
      </c>
      <c r="T3987">
        <v>1.6400999999999999E-2</v>
      </c>
      <c r="U3987">
        <v>0</v>
      </c>
      <c r="W3987" s="429">
        <f t="shared" si="83"/>
        <v>8199.7970000000005</v>
      </c>
      <c r="X3987" s="429">
        <f t="shared" si="83"/>
        <v>0.154638</v>
      </c>
      <c r="Y3987" s="429">
        <f t="shared" si="83"/>
        <v>1.6400999999999999E-2</v>
      </c>
      <c r="Z3987" s="429">
        <f t="shared" si="83"/>
        <v>0</v>
      </c>
      <c r="AA3987" s="429" t="s">
        <v>1295</v>
      </c>
    </row>
    <row r="3988" spans="1:27" x14ac:dyDescent="0.25">
      <c r="A3988" t="s">
        <v>149</v>
      </c>
      <c r="B3988" t="s">
        <v>186</v>
      </c>
      <c r="C3988" t="s">
        <v>1459</v>
      </c>
      <c r="D3988" t="s">
        <v>1387</v>
      </c>
      <c r="E3988" t="s">
        <v>1501</v>
      </c>
      <c r="F3988" t="s">
        <v>1293</v>
      </c>
      <c r="G3988" t="s">
        <v>524</v>
      </c>
      <c r="H3988" t="s">
        <v>1461</v>
      </c>
      <c r="I3988" t="s">
        <v>534</v>
      </c>
      <c r="J3988">
        <v>20200254</v>
      </c>
      <c r="L3988">
        <v>6.9147000312805202</v>
      </c>
      <c r="M3988">
        <v>1.53659999370575</v>
      </c>
      <c r="N3988">
        <v>1.4184000492095901</v>
      </c>
      <c r="O3988">
        <v>0</v>
      </c>
      <c r="P3988">
        <v>0.29550001025199901</v>
      </c>
      <c r="Q3988">
        <v>0.29550001025199901</v>
      </c>
      <c r="R3988">
        <v>0</v>
      </c>
      <c r="S3988">
        <v>0</v>
      </c>
      <c r="T3988">
        <v>0</v>
      </c>
      <c r="U3988">
        <v>0</v>
      </c>
      <c r="W3988" s="429">
        <f t="shared" si="83"/>
        <v>0</v>
      </c>
      <c r="X3988" s="429">
        <f t="shared" si="83"/>
        <v>0</v>
      </c>
      <c r="Y3988" s="429">
        <f t="shared" si="83"/>
        <v>0</v>
      </c>
      <c r="Z3988" s="429">
        <f t="shared" si="83"/>
        <v>0</v>
      </c>
      <c r="AA3988" s="429" t="s">
        <v>1295</v>
      </c>
    </row>
    <row r="3989" spans="1:27" x14ac:dyDescent="0.25">
      <c r="A3989" t="s">
        <v>149</v>
      </c>
      <c r="B3989" t="s">
        <v>186</v>
      </c>
      <c r="C3989" t="s">
        <v>1459</v>
      </c>
      <c r="D3989" t="s">
        <v>1387</v>
      </c>
      <c r="E3989" t="s">
        <v>1501</v>
      </c>
      <c r="F3989" t="s">
        <v>1293</v>
      </c>
      <c r="G3989" t="s">
        <v>524</v>
      </c>
      <c r="H3989" t="s">
        <v>1461</v>
      </c>
      <c r="I3989" t="s">
        <v>534</v>
      </c>
      <c r="J3989">
        <v>31000227</v>
      </c>
      <c r="L3989">
        <v>0</v>
      </c>
      <c r="M3989">
        <v>0</v>
      </c>
      <c r="N3989">
        <v>0</v>
      </c>
      <c r="O3989">
        <v>0</v>
      </c>
      <c r="P3989">
        <v>0</v>
      </c>
      <c r="Q3989">
        <v>0</v>
      </c>
      <c r="R3989">
        <v>192.31139999999999</v>
      </c>
      <c r="S3989">
        <v>1.0638000000000001</v>
      </c>
      <c r="T3989">
        <v>0</v>
      </c>
      <c r="U3989">
        <v>0</v>
      </c>
      <c r="W3989" s="429">
        <f t="shared" si="83"/>
        <v>192.31139999999999</v>
      </c>
      <c r="X3989" s="429">
        <f t="shared" si="83"/>
        <v>1.0638000000000001</v>
      </c>
      <c r="Y3989" s="429">
        <f t="shared" si="83"/>
        <v>0</v>
      </c>
      <c r="Z3989" s="429">
        <f t="shared" si="83"/>
        <v>0</v>
      </c>
      <c r="AA3989" s="429" t="s">
        <v>1295</v>
      </c>
    </row>
    <row r="3990" spans="1:27" x14ac:dyDescent="0.25">
      <c r="A3990" t="s">
        <v>149</v>
      </c>
      <c r="B3990" t="s">
        <v>186</v>
      </c>
      <c r="C3990" t="s">
        <v>1459</v>
      </c>
      <c r="D3990" t="s">
        <v>1387</v>
      </c>
      <c r="E3990" t="s">
        <v>1501</v>
      </c>
      <c r="F3990" t="s">
        <v>1293</v>
      </c>
      <c r="G3990" t="s">
        <v>524</v>
      </c>
      <c r="H3990" t="s">
        <v>1461</v>
      </c>
      <c r="I3990" t="s">
        <v>534</v>
      </c>
      <c r="J3990">
        <v>31000228</v>
      </c>
      <c r="L3990">
        <v>0.1182000041008</v>
      </c>
      <c r="M3990">
        <v>0</v>
      </c>
      <c r="N3990">
        <v>0.1182000041008</v>
      </c>
      <c r="O3990">
        <v>0</v>
      </c>
      <c r="P3990">
        <v>5.9100002050399801E-2</v>
      </c>
      <c r="Q3990">
        <v>5.9100002050399801E-2</v>
      </c>
      <c r="R3990">
        <v>0</v>
      </c>
      <c r="S3990">
        <v>0</v>
      </c>
      <c r="T3990">
        <v>0</v>
      </c>
      <c r="U3990">
        <v>0</v>
      </c>
      <c r="W3990" s="429">
        <f t="shared" si="83"/>
        <v>0</v>
      </c>
      <c r="X3990" s="429">
        <f t="shared" si="83"/>
        <v>0</v>
      </c>
      <c r="Y3990" s="429">
        <f t="shared" si="83"/>
        <v>0</v>
      </c>
      <c r="Z3990" s="429">
        <f t="shared" si="83"/>
        <v>0</v>
      </c>
      <c r="AA3990" s="429" t="s">
        <v>1295</v>
      </c>
    </row>
    <row r="3991" spans="1:27" x14ac:dyDescent="0.25">
      <c r="A3991" t="s">
        <v>149</v>
      </c>
      <c r="B3991" t="s">
        <v>186</v>
      </c>
      <c r="C3991" t="s">
        <v>1459</v>
      </c>
      <c r="D3991" t="s">
        <v>1387</v>
      </c>
      <c r="E3991" t="s">
        <v>1501</v>
      </c>
      <c r="F3991" t="s">
        <v>1293</v>
      </c>
      <c r="G3991" t="s">
        <v>524</v>
      </c>
      <c r="H3991" t="s">
        <v>1461</v>
      </c>
      <c r="I3991" t="s">
        <v>534</v>
      </c>
      <c r="J3991">
        <v>31000309</v>
      </c>
      <c r="L3991">
        <v>0</v>
      </c>
      <c r="M3991">
        <v>0</v>
      </c>
      <c r="N3991">
        <v>0</v>
      </c>
      <c r="O3991">
        <v>0</v>
      </c>
      <c r="P3991">
        <v>0</v>
      </c>
      <c r="Q3991">
        <v>0</v>
      </c>
      <c r="R3991">
        <v>1706.808</v>
      </c>
      <c r="S3991">
        <v>17.905529999999999</v>
      </c>
      <c r="T3991">
        <v>0</v>
      </c>
      <c r="U3991">
        <v>0</v>
      </c>
      <c r="W3991" s="429">
        <f t="shared" si="83"/>
        <v>1706.808</v>
      </c>
      <c r="X3991" s="429">
        <f t="shared" si="83"/>
        <v>17.905529999999999</v>
      </c>
      <c r="Y3991" s="429">
        <f t="shared" si="83"/>
        <v>0</v>
      </c>
      <c r="Z3991" s="429">
        <f t="shared" si="83"/>
        <v>0</v>
      </c>
      <c r="AA3991" s="429" t="s">
        <v>1295</v>
      </c>
    </row>
    <row r="3992" spans="1:27" x14ac:dyDescent="0.25">
      <c r="A3992" t="s">
        <v>149</v>
      </c>
      <c r="B3992" t="s">
        <v>186</v>
      </c>
      <c r="C3992" t="s">
        <v>1459</v>
      </c>
      <c r="D3992" t="s">
        <v>1387</v>
      </c>
      <c r="E3992" t="s">
        <v>1501</v>
      </c>
      <c r="F3992" t="s">
        <v>1293</v>
      </c>
      <c r="G3992" t="s">
        <v>524</v>
      </c>
      <c r="H3992" t="s">
        <v>1464</v>
      </c>
      <c r="I3992" t="s">
        <v>186</v>
      </c>
      <c r="J3992">
        <v>30600105</v>
      </c>
      <c r="L3992">
        <v>1.8</v>
      </c>
      <c r="M3992">
        <v>0.1</v>
      </c>
      <c r="N3992">
        <v>0.8</v>
      </c>
      <c r="O3992">
        <v>0</v>
      </c>
      <c r="P3992">
        <v>0.3</v>
      </c>
      <c r="Q3992">
        <v>0.31666666269302401</v>
      </c>
      <c r="R3992">
        <v>0</v>
      </c>
      <c r="S3992">
        <v>0</v>
      </c>
      <c r="T3992">
        <v>0</v>
      </c>
      <c r="U3992">
        <v>0</v>
      </c>
      <c r="W3992" s="429">
        <f t="shared" si="83"/>
        <v>0</v>
      </c>
      <c r="X3992" s="429">
        <f t="shared" si="83"/>
        <v>0</v>
      </c>
      <c r="Y3992" s="429">
        <f t="shared" si="83"/>
        <v>0</v>
      </c>
      <c r="Z3992" s="429">
        <f t="shared" si="83"/>
        <v>0</v>
      </c>
      <c r="AA3992" s="429" t="s">
        <v>1295</v>
      </c>
    </row>
    <row r="3993" spans="1:27" x14ac:dyDescent="0.25">
      <c r="A3993" t="s">
        <v>149</v>
      </c>
      <c r="B3993" t="s">
        <v>186</v>
      </c>
      <c r="C3993" t="s">
        <v>1459</v>
      </c>
      <c r="D3993" t="s">
        <v>1387</v>
      </c>
      <c r="E3993" t="s">
        <v>1501</v>
      </c>
      <c r="F3993" t="s">
        <v>1293</v>
      </c>
      <c r="G3993" t="s">
        <v>524</v>
      </c>
      <c r="H3993" t="s">
        <v>1464</v>
      </c>
      <c r="I3993" t="s">
        <v>186</v>
      </c>
      <c r="J3993">
        <v>31000404</v>
      </c>
      <c r="L3993">
        <v>10.1652011871338</v>
      </c>
      <c r="M3993">
        <v>0.94560003280639604</v>
      </c>
      <c r="N3993">
        <v>6.4418997764587402</v>
      </c>
      <c r="O3993">
        <v>2.24580001831055</v>
      </c>
      <c r="P3993">
        <v>1.3002001047134399</v>
      </c>
      <c r="Q3993">
        <v>1.3002001047134399</v>
      </c>
      <c r="R3993">
        <v>0</v>
      </c>
      <c r="S3993">
        <v>0</v>
      </c>
      <c r="T3993">
        <v>0</v>
      </c>
      <c r="U3993">
        <v>0</v>
      </c>
      <c r="W3993" s="429">
        <f t="shared" si="83"/>
        <v>0</v>
      </c>
      <c r="X3993" s="429">
        <f t="shared" si="83"/>
        <v>0</v>
      </c>
      <c r="Y3993" s="429">
        <f t="shared" si="83"/>
        <v>0</v>
      </c>
      <c r="Z3993" s="429">
        <f t="shared" si="83"/>
        <v>0</v>
      </c>
      <c r="AA3993" s="429" t="s">
        <v>1295</v>
      </c>
    </row>
    <row r="3994" spans="1:27" x14ac:dyDescent="0.25">
      <c r="A3994" t="s">
        <v>149</v>
      </c>
      <c r="B3994" t="s">
        <v>186</v>
      </c>
      <c r="C3994" t="s">
        <v>1459</v>
      </c>
      <c r="D3994" t="s">
        <v>1387</v>
      </c>
      <c r="E3994" t="s">
        <v>1501</v>
      </c>
      <c r="F3994" t="s">
        <v>1293</v>
      </c>
      <c r="G3994" t="s">
        <v>524</v>
      </c>
      <c r="H3994" t="s">
        <v>1464</v>
      </c>
      <c r="I3994" t="s">
        <v>186</v>
      </c>
      <c r="J3994">
        <v>20200254</v>
      </c>
      <c r="L3994">
        <v>1.0637999773025499</v>
      </c>
      <c r="M3994">
        <v>0.23640000820159901</v>
      </c>
      <c r="N3994">
        <v>0.23640000820159901</v>
      </c>
      <c r="O3994">
        <v>0</v>
      </c>
      <c r="P3994">
        <v>5.9100002050399801E-2</v>
      </c>
      <c r="Q3994">
        <v>5.9100002050399801E-2</v>
      </c>
      <c r="R3994">
        <v>0</v>
      </c>
      <c r="S3994">
        <v>0</v>
      </c>
      <c r="T3994">
        <v>0</v>
      </c>
      <c r="U3994">
        <v>0</v>
      </c>
      <c r="W3994" s="429">
        <f t="shared" si="83"/>
        <v>0</v>
      </c>
      <c r="X3994" s="429">
        <f t="shared" si="83"/>
        <v>0</v>
      </c>
      <c r="Y3994" s="429">
        <f t="shared" si="83"/>
        <v>0</v>
      </c>
      <c r="Z3994" s="429">
        <f t="shared" si="83"/>
        <v>0</v>
      </c>
      <c r="AA3994" s="429" t="s">
        <v>1295</v>
      </c>
    </row>
    <row r="3995" spans="1:27" x14ac:dyDescent="0.25">
      <c r="A3995" t="s">
        <v>149</v>
      </c>
      <c r="B3995" t="s">
        <v>186</v>
      </c>
      <c r="C3995" t="s">
        <v>1459</v>
      </c>
      <c r="D3995" t="s">
        <v>1387</v>
      </c>
      <c r="E3995" t="s">
        <v>1501</v>
      </c>
      <c r="F3995" t="s">
        <v>1293</v>
      </c>
      <c r="G3995" t="s">
        <v>524</v>
      </c>
      <c r="H3995" t="s">
        <v>1464</v>
      </c>
      <c r="I3995" t="s">
        <v>186</v>
      </c>
      <c r="J3995">
        <v>31000404</v>
      </c>
      <c r="L3995">
        <v>0.1182000041008</v>
      </c>
      <c r="M3995">
        <v>0</v>
      </c>
      <c r="N3995">
        <v>0.1182000041008</v>
      </c>
      <c r="O3995">
        <v>0</v>
      </c>
      <c r="P3995">
        <v>5.9100002050399801E-2</v>
      </c>
      <c r="Q3995">
        <v>5.9100002050399801E-2</v>
      </c>
      <c r="R3995">
        <v>0</v>
      </c>
      <c r="S3995">
        <v>0</v>
      </c>
      <c r="T3995">
        <v>0</v>
      </c>
      <c r="U3995">
        <v>0</v>
      </c>
      <c r="W3995" s="429">
        <f t="shared" si="83"/>
        <v>0</v>
      </c>
      <c r="X3995" s="429">
        <f t="shared" si="83"/>
        <v>0</v>
      </c>
      <c r="Y3995" s="429">
        <f t="shared" si="83"/>
        <v>0</v>
      </c>
      <c r="Z3995" s="429">
        <f t="shared" si="83"/>
        <v>0</v>
      </c>
      <c r="AA3995" s="429" t="s">
        <v>1295</v>
      </c>
    </row>
    <row r="3996" spans="1:27" x14ac:dyDescent="0.25">
      <c r="A3996" t="s">
        <v>149</v>
      </c>
      <c r="B3996" t="s">
        <v>186</v>
      </c>
      <c r="C3996" t="s">
        <v>1459</v>
      </c>
      <c r="D3996" t="s">
        <v>1387</v>
      </c>
      <c r="E3996" t="s">
        <v>1501</v>
      </c>
      <c r="F3996" t="s">
        <v>1293</v>
      </c>
      <c r="G3996" t="s">
        <v>524</v>
      </c>
      <c r="H3996" t="s">
        <v>1464</v>
      </c>
      <c r="I3996" t="s">
        <v>186</v>
      </c>
      <c r="J3996">
        <v>31000228</v>
      </c>
      <c r="L3996">
        <v>0.10000000149011599</v>
      </c>
      <c r="M3996">
        <v>0</v>
      </c>
      <c r="N3996">
        <v>0.10000000149011599</v>
      </c>
      <c r="O3996">
        <v>0</v>
      </c>
      <c r="P3996">
        <v>0</v>
      </c>
      <c r="Q3996">
        <v>0</v>
      </c>
      <c r="R3996">
        <v>0</v>
      </c>
      <c r="S3996">
        <v>0</v>
      </c>
      <c r="T3996">
        <v>0</v>
      </c>
      <c r="U3996">
        <v>0</v>
      </c>
      <c r="W3996" s="429">
        <f t="shared" si="83"/>
        <v>0</v>
      </c>
      <c r="X3996" s="429">
        <f t="shared" si="83"/>
        <v>0</v>
      </c>
      <c r="Y3996" s="429">
        <f t="shared" si="83"/>
        <v>0</v>
      </c>
      <c r="Z3996" s="429">
        <f t="shared" si="83"/>
        <v>0</v>
      </c>
      <c r="AA3996" s="429" t="s">
        <v>1295</v>
      </c>
    </row>
    <row r="3997" spans="1:27" x14ac:dyDescent="0.25">
      <c r="A3997" t="s">
        <v>149</v>
      </c>
      <c r="B3997" t="s">
        <v>186</v>
      </c>
      <c r="C3997" t="s">
        <v>1459</v>
      </c>
      <c r="D3997" t="s">
        <v>1387</v>
      </c>
      <c r="E3997" t="s">
        <v>1501</v>
      </c>
      <c r="F3997" t="s">
        <v>1293</v>
      </c>
      <c r="G3997" t="s">
        <v>524</v>
      </c>
      <c r="H3997" t="s">
        <v>1464</v>
      </c>
      <c r="I3997" t="s">
        <v>186</v>
      </c>
      <c r="J3997">
        <v>31000306</v>
      </c>
      <c r="L3997">
        <v>0</v>
      </c>
      <c r="M3997">
        <v>0</v>
      </c>
      <c r="N3997">
        <v>0</v>
      </c>
      <c r="O3997">
        <v>0</v>
      </c>
      <c r="P3997">
        <v>0</v>
      </c>
      <c r="Q3997">
        <v>0</v>
      </c>
      <c r="R3997">
        <v>0.2364</v>
      </c>
      <c r="S3997">
        <v>1.2221880000000001</v>
      </c>
      <c r="T3997">
        <v>0</v>
      </c>
      <c r="U3997">
        <v>0</v>
      </c>
      <c r="W3997" s="429">
        <f t="shared" si="83"/>
        <v>0.2364</v>
      </c>
      <c r="X3997" s="429">
        <f t="shared" si="83"/>
        <v>1.2221880000000001</v>
      </c>
      <c r="Y3997" s="429">
        <f t="shared" si="83"/>
        <v>0</v>
      </c>
      <c r="Z3997" s="429">
        <f t="shared" si="83"/>
        <v>0</v>
      </c>
      <c r="AA3997" s="429" t="s">
        <v>1295</v>
      </c>
    </row>
    <row r="3998" spans="1:27" x14ac:dyDescent="0.25">
      <c r="A3998" t="s">
        <v>149</v>
      </c>
      <c r="B3998" t="s">
        <v>186</v>
      </c>
      <c r="C3998" t="s">
        <v>1459</v>
      </c>
      <c r="D3998" t="s">
        <v>1387</v>
      </c>
      <c r="E3998" t="s">
        <v>1501</v>
      </c>
      <c r="F3998" t="s">
        <v>1293</v>
      </c>
      <c r="G3998" t="s">
        <v>524</v>
      </c>
      <c r="H3998" t="s">
        <v>1464</v>
      </c>
      <c r="I3998" t="s">
        <v>186</v>
      </c>
      <c r="J3998">
        <v>20200254</v>
      </c>
      <c r="L3998">
        <v>14.966667175293001</v>
      </c>
      <c r="M3998">
        <v>3.5</v>
      </c>
      <c r="N3998">
        <v>2.1000001430511501</v>
      </c>
      <c r="O3998">
        <v>0</v>
      </c>
      <c r="P3998">
        <v>0.36666667461395303</v>
      </c>
      <c r="Q3998">
        <v>0.36666667461395303</v>
      </c>
      <c r="R3998">
        <v>0</v>
      </c>
      <c r="S3998">
        <v>0</v>
      </c>
      <c r="T3998">
        <v>0</v>
      </c>
      <c r="U3998">
        <v>0</v>
      </c>
      <c r="W3998" s="429">
        <f t="shared" si="83"/>
        <v>0</v>
      </c>
      <c r="X3998" s="429">
        <f t="shared" si="83"/>
        <v>0</v>
      </c>
      <c r="Y3998" s="429">
        <f t="shared" si="83"/>
        <v>0</v>
      </c>
      <c r="Z3998" s="429">
        <f t="shared" si="83"/>
        <v>0</v>
      </c>
      <c r="AA3998" s="429" t="s">
        <v>1295</v>
      </c>
    </row>
    <row r="3999" spans="1:27" x14ac:dyDescent="0.25">
      <c r="A3999" t="s">
        <v>149</v>
      </c>
      <c r="B3999" t="s">
        <v>186</v>
      </c>
      <c r="C3999" t="s">
        <v>1459</v>
      </c>
      <c r="D3999" t="s">
        <v>1387</v>
      </c>
      <c r="E3999" t="s">
        <v>1501</v>
      </c>
      <c r="F3999" t="s">
        <v>1293</v>
      </c>
      <c r="G3999" t="s">
        <v>524</v>
      </c>
      <c r="H3999" t="s">
        <v>1461</v>
      </c>
      <c r="I3999" t="s">
        <v>534</v>
      </c>
      <c r="J3999">
        <v>20100202</v>
      </c>
      <c r="L3999">
        <v>9.7633209228515607</v>
      </c>
      <c r="M3999">
        <v>2.1985201835632302</v>
      </c>
      <c r="N3999">
        <v>7.3284001350402797</v>
      </c>
      <c r="O3999">
        <v>0</v>
      </c>
      <c r="P3999">
        <v>1.1820001527667E-3</v>
      </c>
      <c r="Q3999">
        <v>1.1820001527667E-3</v>
      </c>
      <c r="R3999">
        <v>1741.0329999999999</v>
      </c>
      <c r="S3999">
        <v>3.5459999999999998E-2</v>
      </c>
      <c r="T3999">
        <v>5.9100000000000003E-3</v>
      </c>
      <c r="U3999">
        <v>0</v>
      </c>
      <c r="W3999" s="429">
        <f t="shared" si="83"/>
        <v>1741.0329999999999</v>
      </c>
      <c r="X3999" s="429">
        <f t="shared" si="83"/>
        <v>3.5459999999999998E-2</v>
      </c>
      <c r="Y3999" s="429">
        <f t="shared" si="83"/>
        <v>5.9100000000000003E-3</v>
      </c>
      <c r="Z3999" s="429">
        <f t="shared" si="83"/>
        <v>0</v>
      </c>
      <c r="AA3999" s="429" t="s">
        <v>1295</v>
      </c>
    </row>
    <row r="4000" spans="1:27" x14ac:dyDescent="0.25">
      <c r="A4000" t="s">
        <v>149</v>
      </c>
      <c r="B4000" t="s">
        <v>1246</v>
      </c>
      <c r="C4000" t="s">
        <v>1324</v>
      </c>
      <c r="D4000" t="s">
        <v>1387</v>
      </c>
      <c r="E4000" t="s">
        <v>1501</v>
      </c>
      <c r="F4000" t="s">
        <v>1293</v>
      </c>
      <c r="G4000" t="s">
        <v>524</v>
      </c>
      <c r="H4000" t="s">
        <v>1557</v>
      </c>
      <c r="I4000" t="s">
        <v>552</v>
      </c>
      <c r="J4000">
        <v>31000302</v>
      </c>
      <c r="L4000">
        <v>0.40000000596046398</v>
      </c>
      <c r="M4000">
        <v>0</v>
      </c>
      <c r="N4000">
        <v>0.33333334326744102</v>
      </c>
      <c r="O4000">
        <v>0</v>
      </c>
      <c r="P4000">
        <v>0</v>
      </c>
      <c r="Q4000">
        <v>0</v>
      </c>
      <c r="R4000">
        <v>0</v>
      </c>
      <c r="S4000">
        <v>0</v>
      </c>
      <c r="T4000">
        <v>0</v>
      </c>
      <c r="U4000">
        <v>0</v>
      </c>
      <c r="W4000" s="429">
        <f t="shared" si="83"/>
        <v>0</v>
      </c>
      <c r="X4000" s="429">
        <f t="shared" si="83"/>
        <v>0</v>
      </c>
      <c r="Y4000" s="429">
        <f t="shared" si="83"/>
        <v>0</v>
      </c>
      <c r="Z4000" s="429">
        <f t="shared" si="83"/>
        <v>0</v>
      </c>
      <c r="AA4000" s="429" t="s">
        <v>1295</v>
      </c>
    </row>
    <row r="4001" spans="1:27" x14ac:dyDescent="0.25">
      <c r="A4001" t="s">
        <v>149</v>
      </c>
      <c r="B4001" t="s">
        <v>1246</v>
      </c>
      <c r="C4001" t="s">
        <v>1324</v>
      </c>
      <c r="D4001" t="s">
        <v>1387</v>
      </c>
      <c r="E4001" t="s">
        <v>1501</v>
      </c>
      <c r="F4001" t="s">
        <v>1293</v>
      </c>
      <c r="G4001" t="s">
        <v>524</v>
      </c>
      <c r="H4001" t="s">
        <v>1557</v>
      </c>
      <c r="I4001" t="s">
        <v>552</v>
      </c>
      <c r="J4001">
        <v>20200254</v>
      </c>
      <c r="L4001">
        <v>20.384098052978501</v>
      </c>
      <c r="M4001">
        <v>7.7318997383117702</v>
      </c>
      <c r="N4001">
        <v>5.6231999397277797</v>
      </c>
      <c r="O4001">
        <v>0.93720000982284501</v>
      </c>
      <c r="P4001">
        <v>0.70289999246597301</v>
      </c>
      <c r="Q4001">
        <v>0.70289999246597301</v>
      </c>
      <c r="R4001">
        <v>7802.6580000000004</v>
      </c>
      <c r="S4001">
        <v>0</v>
      </c>
      <c r="T4001">
        <v>0</v>
      </c>
      <c r="U4001">
        <v>0</v>
      </c>
      <c r="W4001" s="429">
        <f t="shared" si="83"/>
        <v>7802.6580000000004</v>
      </c>
      <c r="X4001" s="429">
        <f t="shared" si="83"/>
        <v>0</v>
      </c>
      <c r="Y4001" s="429">
        <f t="shared" si="83"/>
        <v>0</v>
      </c>
      <c r="Z4001" s="429">
        <f t="shared" si="83"/>
        <v>0</v>
      </c>
      <c r="AA4001" s="429" t="s">
        <v>1295</v>
      </c>
    </row>
    <row r="4002" spans="1:27" x14ac:dyDescent="0.25">
      <c r="A4002" t="s">
        <v>149</v>
      </c>
      <c r="B4002" t="s">
        <v>1246</v>
      </c>
      <c r="C4002" t="s">
        <v>1324</v>
      </c>
      <c r="D4002" t="s">
        <v>1387</v>
      </c>
      <c r="E4002" t="s">
        <v>1501</v>
      </c>
      <c r="F4002" t="s">
        <v>1293</v>
      </c>
      <c r="G4002" t="s">
        <v>524</v>
      </c>
      <c r="H4002" t="s">
        <v>1558</v>
      </c>
      <c r="I4002" t="s">
        <v>563</v>
      </c>
      <c r="J4002">
        <v>31000404</v>
      </c>
      <c r="L4002">
        <v>5.4650001525878897</v>
      </c>
      <c r="M4002">
        <v>0.19499999284744299</v>
      </c>
      <c r="N4002">
        <v>4.5900001525878897</v>
      </c>
      <c r="O4002">
        <v>1.9999999552965199E-2</v>
      </c>
      <c r="P4002">
        <v>0.270000010728836</v>
      </c>
      <c r="Q4002">
        <v>0.270000010728836</v>
      </c>
      <c r="R4002">
        <v>0</v>
      </c>
      <c r="S4002">
        <v>0</v>
      </c>
      <c r="T4002">
        <v>0</v>
      </c>
      <c r="U4002">
        <v>0</v>
      </c>
      <c r="W4002" s="429">
        <f t="shared" si="83"/>
        <v>0</v>
      </c>
      <c r="X4002" s="429">
        <f t="shared" si="83"/>
        <v>0</v>
      </c>
      <c r="Y4002" s="429">
        <f t="shared" si="83"/>
        <v>0</v>
      </c>
      <c r="Z4002" s="429">
        <f t="shared" si="83"/>
        <v>0</v>
      </c>
      <c r="AA4002" s="429" t="s">
        <v>1295</v>
      </c>
    </row>
    <row r="4003" spans="1:27" x14ac:dyDescent="0.25">
      <c r="A4003" t="s">
        <v>149</v>
      </c>
      <c r="B4003" t="s">
        <v>1246</v>
      </c>
      <c r="C4003" t="s">
        <v>1324</v>
      </c>
      <c r="D4003" t="s">
        <v>1387</v>
      </c>
      <c r="E4003" t="s">
        <v>1501</v>
      </c>
      <c r="F4003" t="s">
        <v>1293</v>
      </c>
      <c r="G4003" t="s">
        <v>524</v>
      </c>
      <c r="H4003" t="s">
        <v>1557</v>
      </c>
      <c r="I4003" t="s">
        <v>552</v>
      </c>
      <c r="J4003">
        <v>31000306</v>
      </c>
      <c r="L4003">
        <v>0</v>
      </c>
      <c r="M4003">
        <v>0</v>
      </c>
      <c r="N4003">
        <v>0</v>
      </c>
      <c r="O4003">
        <v>0</v>
      </c>
      <c r="P4003">
        <v>0</v>
      </c>
      <c r="Q4003">
        <v>0</v>
      </c>
      <c r="R4003">
        <v>1.8744000000000001</v>
      </c>
      <c r="S4003">
        <v>49.203000000000003</v>
      </c>
      <c r="T4003">
        <v>0</v>
      </c>
      <c r="U4003">
        <v>0</v>
      </c>
      <c r="W4003" s="429">
        <f t="shared" si="83"/>
        <v>1.8744000000000001</v>
      </c>
      <c r="X4003" s="429">
        <f t="shared" si="83"/>
        <v>49.203000000000003</v>
      </c>
      <c r="Y4003" s="429">
        <f t="shared" si="83"/>
        <v>0</v>
      </c>
      <c r="Z4003" s="429">
        <f t="shared" si="83"/>
        <v>0</v>
      </c>
      <c r="AA4003" s="429" t="s">
        <v>1295</v>
      </c>
    </row>
    <row r="4004" spans="1:27" x14ac:dyDescent="0.25">
      <c r="A4004" t="s">
        <v>149</v>
      </c>
      <c r="B4004" t="s">
        <v>1246</v>
      </c>
      <c r="C4004" t="s">
        <v>1324</v>
      </c>
      <c r="D4004" t="s">
        <v>1387</v>
      </c>
      <c r="E4004" t="s">
        <v>1501</v>
      </c>
      <c r="F4004" t="s">
        <v>1293</v>
      </c>
      <c r="G4004" t="s">
        <v>524</v>
      </c>
      <c r="H4004" t="s">
        <v>1558</v>
      </c>
      <c r="I4004" t="s">
        <v>563</v>
      </c>
      <c r="J4004">
        <v>31000205</v>
      </c>
      <c r="L4004">
        <v>4.75</v>
      </c>
      <c r="M4004">
        <v>1.8</v>
      </c>
      <c r="N4004">
        <v>4</v>
      </c>
      <c r="O4004">
        <v>4.0999999999999996</v>
      </c>
      <c r="P4004">
        <v>0</v>
      </c>
      <c r="Q4004">
        <v>0</v>
      </c>
      <c r="R4004">
        <v>0</v>
      </c>
      <c r="S4004">
        <v>0</v>
      </c>
      <c r="T4004">
        <v>0</v>
      </c>
      <c r="U4004">
        <v>0</v>
      </c>
      <c r="W4004" s="429">
        <f t="shared" si="83"/>
        <v>0</v>
      </c>
      <c r="X4004" s="429">
        <f t="shared" si="83"/>
        <v>0</v>
      </c>
      <c r="Y4004" s="429">
        <f t="shared" si="83"/>
        <v>0</v>
      </c>
      <c r="Z4004" s="429">
        <f t="shared" si="83"/>
        <v>0</v>
      </c>
      <c r="AA4004" s="429" t="s">
        <v>1295</v>
      </c>
    </row>
    <row r="4005" spans="1:27" x14ac:dyDescent="0.25">
      <c r="A4005" t="s">
        <v>149</v>
      </c>
      <c r="B4005" t="s">
        <v>186</v>
      </c>
      <c r="C4005" t="s">
        <v>1459</v>
      </c>
      <c r="D4005" t="s">
        <v>1387</v>
      </c>
      <c r="E4005" t="s">
        <v>1501</v>
      </c>
      <c r="F4005" t="s">
        <v>1293</v>
      </c>
      <c r="G4005" t="s">
        <v>524</v>
      </c>
      <c r="H4005" t="s">
        <v>1464</v>
      </c>
      <c r="I4005" t="s">
        <v>186</v>
      </c>
      <c r="J4005">
        <v>31000203</v>
      </c>
      <c r="L4005">
        <v>0</v>
      </c>
      <c r="M4005">
        <v>4.4650001525878897</v>
      </c>
      <c r="N4005">
        <v>0</v>
      </c>
      <c r="O4005">
        <v>0</v>
      </c>
      <c r="P4005">
        <v>0</v>
      </c>
      <c r="Q4005">
        <v>0</v>
      </c>
      <c r="R4005">
        <v>0.09</v>
      </c>
      <c r="S4005">
        <v>4</v>
      </c>
      <c r="T4005">
        <v>0</v>
      </c>
      <c r="U4005">
        <v>0</v>
      </c>
      <c r="W4005" s="429">
        <f t="shared" si="83"/>
        <v>0.09</v>
      </c>
      <c r="X4005" s="429">
        <f t="shared" si="83"/>
        <v>4</v>
      </c>
      <c r="Y4005" s="429">
        <f t="shared" si="83"/>
        <v>0</v>
      </c>
      <c r="Z4005" s="429">
        <f t="shared" si="83"/>
        <v>0</v>
      </c>
      <c r="AA4005" s="429" t="s">
        <v>1295</v>
      </c>
    </row>
    <row r="4006" spans="1:27" x14ac:dyDescent="0.25">
      <c r="A4006" t="s">
        <v>149</v>
      </c>
      <c r="B4006" t="s">
        <v>186</v>
      </c>
      <c r="C4006" t="s">
        <v>1459</v>
      </c>
      <c r="D4006" t="s">
        <v>1387</v>
      </c>
      <c r="E4006" t="s">
        <v>1501</v>
      </c>
      <c r="F4006" t="s">
        <v>1293</v>
      </c>
      <c r="G4006" t="s">
        <v>524</v>
      </c>
      <c r="H4006" t="s">
        <v>1464</v>
      </c>
      <c r="I4006" t="s">
        <v>186</v>
      </c>
      <c r="J4006">
        <v>40400311</v>
      </c>
      <c r="L4006">
        <v>0</v>
      </c>
      <c r="M4006">
        <v>0.18500000238418601</v>
      </c>
      <c r="N4006">
        <v>0</v>
      </c>
      <c r="O4006">
        <v>0</v>
      </c>
      <c r="P4006">
        <v>0</v>
      </c>
      <c r="Q4006">
        <v>0</v>
      </c>
      <c r="R4006">
        <v>0</v>
      </c>
      <c r="S4006">
        <v>0.04</v>
      </c>
      <c r="T4006">
        <v>0</v>
      </c>
      <c r="U4006">
        <v>0</v>
      </c>
      <c r="W4006" s="429">
        <f t="shared" si="83"/>
        <v>0</v>
      </c>
      <c r="X4006" s="429">
        <f t="shared" si="83"/>
        <v>0.04</v>
      </c>
      <c r="Y4006" s="429">
        <f t="shared" si="83"/>
        <v>0</v>
      </c>
      <c r="Z4006" s="429">
        <f t="shared" si="83"/>
        <v>0</v>
      </c>
      <c r="AA4006" s="429" t="s">
        <v>1295</v>
      </c>
    </row>
    <row r="4007" spans="1:27" x14ac:dyDescent="0.25">
      <c r="A4007" t="s">
        <v>149</v>
      </c>
      <c r="B4007" t="s">
        <v>1246</v>
      </c>
      <c r="C4007" t="s">
        <v>1324</v>
      </c>
      <c r="D4007" t="s">
        <v>1387</v>
      </c>
      <c r="E4007" t="s">
        <v>1501</v>
      </c>
      <c r="F4007" t="s">
        <v>1293</v>
      </c>
      <c r="G4007" t="s">
        <v>524</v>
      </c>
      <c r="H4007" t="s">
        <v>1557</v>
      </c>
      <c r="I4007" t="s">
        <v>552</v>
      </c>
      <c r="J4007">
        <v>20200254</v>
      </c>
      <c r="L4007">
        <v>6.7</v>
      </c>
      <c r="M4007">
        <v>6.2</v>
      </c>
      <c r="N4007">
        <v>5.7</v>
      </c>
      <c r="O4007">
        <v>0.7</v>
      </c>
      <c r="P4007">
        <v>0.5</v>
      </c>
      <c r="Q4007">
        <v>0.5</v>
      </c>
      <c r="R4007">
        <v>0</v>
      </c>
      <c r="S4007">
        <v>0</v>
      </c>
      <c r="T4007">
        <v>0</v>
      </c>
      <c r="U4007">
        <v>0</v>
      </c>
      <c r="W4007" s="429">
        <f t="shared" si="83"/>
        <v>0</v>
      </c>
      <c r="X4007" s="429">
        <f t="shared" si="83"/>
        <v>0</v>
      </c>
      <c r="Y4007" s="429">
        <f t="shared" si="83"/>
        <v>0</v>
      </c>
      <c r="Z4007" s="429">
        <f t="shared" si="83"/>
        <v>0</v>
      </c>
      <c r="AA4007" s="429" t="s">
        <v>1295</v>
      </c>
    </row>
    <row r="4008" spans="1:27" x14ac:dyDescent="0.25">
      <c r="A4008" t="s">
        <v>149</v>
      </c>
      <c r="B4008" t="s">
        <v>1246</v>
      </c>
      <c r="C4008" t="s">
        <v>1324</v>
      </c>
      <c r="D4008" t="s">
        <v>1387</v>
      </c>
      <c r="E4008" t="s">
        <v>1501</v>
      </c>
      <c r="F4008" t="s">
        <v>1293</v>
      </c>
      <c r="G4008" t="s">
        <v>524</v>
      </c>
      <c r="H4008" t="s">
        <v>1557</v>
      </c>
      <c r="I4008" t="s">
        <v>552</v>
      </c>
      <c r="J4008">
        <v>20200254</v>
      </c>
      <c r="L4008">
        <v>14.48</v>
      </c>
      <c r="M4008">
        <v>18.39</v>
      </c>
      <c r="N4008">
        <v>22.21</v>
      </c>
      <c r="O4008">
        <v>2.31</v>
      </c>
      <c r="P4008">
        <v>1.69</v>
      </c>
      <c r="Q4008">
        <v>1.69</v>
      </c>
      <c r="R4008">
        <v>0</v>
      </c>
      <c r="S4008">
        <v>0</v>
      </c>
      <c r="T4008">
        <v>0</v>
      </c>
      <c r="U4008">
        <v>0</v>
      </c>
      <c r="W4008" s="429">
        <f t="shared" si="83"/>
        <v>0</v>
      </c>
      <c r="X4008" s="429">
        <f t="shared" si="83"/>
        <v>0</v>
      </c>
      <c r="Y4008" s="429">
        <f t="shared" si="83"/>
        <v>0</v>
      </c>
      <c r="Z4008" s="429">
        <f t="shared" si="83"/>
        <v>0</v>
      </c>
      <c r="AA4008" s="429" t="s">
        <v>1295</v>
      </c>
    </row>
    <row r="4009" spans="1:27" x14ac:dyDescent="0.25">
      <c r="A4009" t="s">
        <v>149</v>
      </c>
      <c r="B4009" t="s">
        <v>1246</v>
      </c>
      <c r="C4009" t="s">
        <v>1324</v>
      </c>
      <c r="D4009" t="s">
        <v>1387</v>
      </c>
      <c r="E4009" t="s">
        <v>1501</v>
      </c>
      <c r="F4009" t="s">
        <v>1293</v>
      </c>
      <c r="G4009" t="s">
        <v>524</v>
      </c>
      <c r="H4009" t="s">
        <v>1557</v>
      </c>
      <c r="I4009" t="s">
        <v>552</v>
      </c>
      <c r="J4009">
        <v>20200254</v>
      </c>
      <c r="L4009">
        <v>6.66</v>
      </c>
      <c r="M4009">
        <v>6.2</v>
      </c>
      <c r="N4009">
        <v>5.66</v>
      </c>
      <c r="O4009">
        <v>0.73</v>
      </c>
      <c r="P4009">
        <v>0.53</v>
      </c>
      <c r="Q4009">
        <v>0.53</v>
      </c>
      <c r="R4009">
        <v>0</v>
      </c>
      <c r="S4009">
        <v>0</v>
      </c>
      <c r="T4009">
        <v>0</v>
      </c>
      <c r="U4009">
        <v>0</v>
      </c>
      <c r="W4009" s="429">
        <f t="shared" si="83"/>
        <v>0</v>
      </c>
      <c r="X4009" s="429">
        <f t="shared" si="83"/>
        <v>0</v>
      </c>
      <c r="Y4009" s="429">
        <f t="shared" si="83"/>
        <v>0</v>
      </c>
      <c r="Z4009" s="429">
        <f t="shared" si="83"/>
        <v>0</v>
      </c>
      <c r="AA4009" s="429" t="s">
        <v>1295</v>
      </c>
    </row>
    <row r="4010" spans="1:27" x14ac:dyDescent="0.25">
      <c r="A4010" t="s">
        <v>149</v>
      </c>
      <c r="B4010" t="s">
        <v>1246</v>
      </c>
      <c r="C4010" t="s">
        <v>1324</v>
      </c>
      <c r="D4010" t="s">
        <v>1387</v>
      </c>
      <c r="E4010" t="s">
        <v>1501</v>
      </c>
      <c r="F4010" t="s">
        <v>1293</v>
      </c>
      <c r="G4010" t="s">
        <v>524</v>
      </c>
      <c r="H4010" t="s">
        <v>1557</v>
      </c>
      <c r="I4010" t="s">
        <v>552</v>
      </c>
      <c r="J4010">
        <v>31000205</v>
      </c>
      <c r="L4010">
        <v>0.75</v>
      </c>
      <c r="M4010">
        <v>0.34</v>
      </c>
      <c r="N4010">
        <v>1.5</v>
      </c>
      <c r="O4010">
        <v>0</v>
      </c>
      <c r="P4010">
        <v>0</v>
      </c>
      <c r="Q4010">
        <v>0</v>
      </c>
      <c r="R4010">
        <v>0</v>
      </c>
      <c r="S4010">
        <v>0</v>
      </c>
      <c r="T4010">
        <v>0</v>
      </c>
      <c r="U4010">
        <v>0</v>
      </c>
      <c r="W4010" s="429">
        <f t="shared" si="83"/>
        <v>0</v>
      </c>
      <c r="X4010" s="429">
        <f t="shared" si="83"/>
        <v>0</v>
      </c>
      <c r="Y4010" s="429">
        <f t="shared" si="83"/>
        <v>0</v>
      </c>
      <c r="Z4010" s="429">
        <f t="shared" si="83"/>
        <v>0</v>
      </c>
      <c r="AA4010" s="429" t="s">
        <v>1295</v>
      </c>
    </row>
    <row r="4011" spans="1:27" x14ac:dyDescent="0.25">
      <c r="A4011" t="s">
        <v>149</v>
      </c>
      <c r="B4011" t="s">
        <v>1246</v>
      </c>
      <c r="C4011" t="s">
        <v>1324</v>
      </c>
      <c r="D4011" t="s">
        <v>1387</v>
      </c>
      <c r="E4011" t="s">
        <v>1501</v>
      </c>
      <c r="F4011" t="s">
        <v>1293</v>
      </c>
      <c r="G4011" t="s">
        <v>524</v>
      </c>
      <c r="H4011" t="s">
        <v>1557</v>
      </c>
      <c r="I4011" t="s">
        <v>552</v>
      </c>
      <c r="J4011">
        <v>31000404</v>
      </c>
      <c r="L4011">
        <v>15.5</v>
      </c>
      <c r="M4011">
        <v>0.8</v>
      </c>
      <c r="N4011">
        <v>13</v>
      </c>
      <c r="O4011">
        <v>0.1</v>
      </c>
      <c r="P4011">
        <v>0.8</v>
      </c>
      <c r="Q4011">
        <v>0.77999997138977095</v>
      </c>
      <c r="R4011">
        <v>0</v>
      </c>
      <c r="S4011">
        <v>0</v>
      </c>
      <c r="T4011">
        <v>0</v>
      </c>
      <c r="U4011">
        <v>0</v>
      </c>
      <c r="W4011" s="429">
        <f t="shared" si="83"/>
        <v>0</v>
      </c>
      <c r="X4011" s="429">
        <f t="shared" si="83"/>
        <v>0</v>
      </c>
      <c r="Y4011" s="429">
        <f t="shared" si="83"/>
        <v>0</v>
      </c>
      <c r="Z4011" s="429">
        <f t="shared" si="83"/>
        <v>0</v>
      </c>
      <c r="AA4011" s="429" t="s">
        <v>1295</v>
      </c>
    </row>
    <row r="4012" spans="1:27" x14ac:dyDescent="0.25">
      <c r="A4012" t="s">
        <v>149</v>
      </c>
      <c r="B4012" t="s">
        <v>1246</v>
      </c>
      <c r="C4012" t="s">
        <v>1324</v>
      </c>
      <c r="D4012" t="s">
        <v>1387</v>
      </c>
      <c r="E4012" t="s">
        <v>1501</v>
      </c>
      <c r="F4012" t="s">
        <v>1293</v>
      </c>
      <c r="G4012" t="s">
        <v>524</v>
      </c>
      <c r="H4012" t="s">
        <v>1557</v>
      </c>
      <c r="I4012" t="s">
        <v>552</v>
      </c>
      <c r="J4012">
        <v>31000205</v>
      </c>
      <c r="L4012">
        <v>0</v>
      </c>
      <c r="M4012">
        <v>0</v>
      </c>
      <c r="N4012">
        <v>0</v>
      </c>
      <c r="O4012">
        <v>599.10510253906295</v>
      </c>
      <c r="P4012">
        <v>0</v>
      </c>
      <c r="Q4012">
        <v>0</v>
      </c>
      <c r="R4012">
        <v>0</v>
      </c>
      <c r="S4012">
        <v>0</v>
      </c>
      <c r="T4012">
        <v>0</v>
      </c>
      <c r="U4012">
        <v>0</v>
      </c>
      <c r="W4012" s="429">
        <f t="shared" si="83"/>
        <v>0</v>
      </c>
      <c r="X4012" s="429">
        <f t="shared" si="83"/>
        <v>0</v>
      </c>
      <c r="Y4012" s="429">
        <f t="shared" si="83"/>
        <v>0</v>
      </c>
      <c r="Z4012" s="429">
        <f t="shared" si="83"/>
        <v>0</v>
      </c>
      <c r="AA4012" s="429" t="s">
        <v>1295</v>
      </c>
    </row>
    <row r="4013" spans="1:27" x14ac:dyDescent="0.25">
      <c r="A4013" t="s">
        <v>149</v>
      </c>
      <c r="B4013" t="s">
        <v>1246</v>
      </c>
      <c r="C4013" t="s">
        <v>1324</v>
      </c>
      <c r="D4013" t="s">
        <v>1387</v>
      </c>
      <c r="E4013" t="s">
        <v>1501</v>
      </c>
      <c r="F4013" t="s">
        <v>1293</v>
      </c>
      <c r="G4013" t="s">
        <v>524</v>
      </c>
      <c r="H4013" t="s">
        <v>1557</v>
      </c>
      <c r="I4013" t="s">
        <v>552</v>
      </c>
      <c r="J4013">
        <v>20200201</v>
      </c>
      <c r="L4013">
        <v>90.8</v>
      </c>
      <c r="M4013">
        <v>3.4</v>
      </c>
      <c r="N4013">
        <v>11.2</v>
      </c>
      <c r="O4013">
        <v>2.2000000000000002</v>
      </c>
      <c r="P4013">
        <v>2.8</v>
      </c>
      <c r="Q4013">
        <v>2.8</v>
      </c>
      <c r="R4013">
        <v>0</v>
      </c>
      <c r="S4013">
        <v>0</v>
      </c>
      <c r="T4013">
        <v>0</v>
      </c>
      <c r="U4013">
        <v>0</v>
      </c>
      <c r="W4013" s="429">
        <f t="shared" si="83"/>
        <v>0</v>
      </c>
      <c r="X4013" s="429">
        <f t="shared" si="83"/>
        <v>0</v>
      </c>
      <c r="Y4013" s="429">
        <f t="shared" si="83"/>
        <v>0</v>
      </c>
      <c r="Z4013" s="429">
        <f t="shared" si="83"/>
        <v>0</v>
      </c>
      <c r="AA4013" s="429" t="s">
        <v>1295</v>
      </c>
    </row>
    <row r="4014" spans="1:27" x14ac:dyDescent="0.25">
      <c r="A4014" t="s">
        <v>149</v>
      </c>
      <c r="B4014" t="s">
        <v>1246</v>
      </c>
      <c r="C4014" t="s">
        <v>1324</v>
      </c>
      <c r="D4014" t="s">
        <v>1387</v>
      </c>
      <c r="E4014" t="s">
        <v>1501</v>
      </c>
      <c r="F4014" t="s">
        <v>1293</v>
      </c>
      <c r="G4014" t="s">
        <v>524</v>
      </c>
      <c r="H4014" t="s">
        <v>1557</v>
      </c>
      <c r="I4014" t="s">
        <v>552</v>
      </c>
      <c r="J4014">
        <v>20200254</v>
      </c>
      <c r="L4014">
        <v>15.574999809265099</v>
      </c>
      <c r="M4014">
        <v>3.4500000476837198</v>
      </c>
      <c r="N4014">
        <v>14.814999580383301</v>
      </c>
      <c r="O4014">
        <v>1.2000000104308101E-2</v>
      </c>
      <c r="P4014">
        <v>0.20499999821186099</v>
      </c>
      <c r="Q4014">
        <v>0.20499999821186099</v>
      </c>
      <c r="R4014">
        <v>0</v>
      </c>
      <c r="S4014">
        <v>0</v>
      </c>
      <c r="T4014">
        <v>0</v>
      </c>
      <c r="U4014">
        <v>0</v>
      </c>
      <c r="W4014" s="429">
        <f t="shared" si="83"/>
        <v>0</v>
      </c>
      <c r="X4014" s="429">
        <f t="shared" si="83"/>
        <v>0</v>
      </c>
      <c r="Y4014" s="429">
        <f t="shared" si="83"/>
        <v>0</v>
      </c>
      <c r="Z4014" s="429">
        <f t="shared" si="83"/>
        <v>0</v>
      </c>
      <c r="AA4014" s="429" t="s">
        <v>1295</v>
      </c>
    </row>
    <row r="4015" spans="1:27" x14ac:dyDescent="0.25">
      <c r="A4015" t="s">
        <v>149</v>
      </c>
      <c r="B4015" t="s">
        <v>1246</v>
      </c>
      <c r="C4015" t="s">
        <v>1324</v>
      </c>
      <c r="D4015" t="s">
        <v>1387</v>
      </c>
      <c r="E4015" t="s">
        <v>1501</v>
      </c>
      <c r="F4015" t="s">
        <v>1293</v>
      </c>
      <c r="G4015" t="s">
        <v>524</v>
      </c>
      <c r="H4015" t="s">
        <v>1558</v>
      </c>
      <c r="I4015" t="s">
        <v>563</v>
      </c>
      <c r="J4015">
        <v>20200254</v>
      </c>
      <c r="L4015">
        <v>10.9</v>
      </c>
      <c r="M4015">
        <v>4.3</v>
      </c>
      <c r="N4015">
        <v>4.0999999999999996</v>
      </c>
      <c r="O4015">
        <v>0</v>
      </c>
      <c r="P4015">
        <v>0.4</v>
      </c>
      <c r="Q4015">
        <v>0.35666665434837302</v>
      </c>
      <c r="R4015">
        <v>0</v>
      </c>
      <c r="S4015">
        <v>0</v>
      </c>
      <c r="T4015">
        <v>0</v>
      </c>
      <c r="U4015">
        <v>0</v>
      </c>
      <c r="W4015" s="429">
        <f t="shared" si="83"/>
        <v>0</v>
      </c>
      <c r="X4015" s="429">
        <f t="shared" si="83"/>
        <v>0</v>
      </c>
      <c r="Y4015" s="429">
        <f t="shared" si="83"/>
        <v>0</v>
      </c>
      <c r="Z4015" s="429">
        <f t="shared" si="83"/>
        <v>0</v>
      </c>
      <c r="AA4015" s="429" t="s">
        <v>1295</v>
      </c>
    </row>
    <row r="4016" spans="1:27" x14ac:dyDescent="0.25">
      <c r="A4016" t="s">
        <v>149</v>
      </c>
      <c r="B4016" t="s">
        <v>1246</v>
      </c>
      <c r="C4016" t="s">
        <v>1324</v>
      </c>
      <c r="D4016" t="s">
        <v>1387</v>
      </c>
      <c r="E4016" t="s">
        <v>1501</v>
      </c>
      <c r="F4016" t="s">
        <v>1293</v>
      </c>
      <c r="G4016" t="s">
        <v>524</v>
      </c>
      <c r="H4016" t="s">
        <v>1558</v>
      </c>
      <c r="I4016" t="s">
        <v>563</v>
      </c>
      <c r="J4016">
        <v>31000205</v>
      </c>
      <c r="L4016">
        <v>2</v>
      </c>
      <c r="M4016">
        <v>6.4</v>
      </c>
      <c r="N4016">
        <v>24</v>
      </c>
      <c r="O4016">
        <v>23.3</v>
      </c>
      <c r="P4016">
        <v>0</v>
      </c>
      <c r="Q4016">
        <v>0</v>
      </c>
      <c r="R4016">
        <v>0</v>
      </c>
      <c r="S4016">
        <v>0</v>
      </c>
      <c r="T4016">
        <v>0</v>
      </c>
      <c r="U4016">
        <v>0</v>
      </c>
      <c r="W4016" s="429">
        <f t="shared" si="83"/>
        <v>0</v>
      </c>
      <c r="X4016" s="429">
        <f t="shared" si="83"/>
        <v>0</v>
      </c>
      <c r="Y4016" s="429">
        <f t="shared" si="83"/>
        <v>0</v>
      </c>
      <c r="Z4016" s="429">
        <f t="shared" si="83"/>
        <v>0</v>
      </c>
      <c r="AA4016" s="429" t="s">
        <v>1295</v>
      </c>
    </row>
    <row r="4017" spans="1:27" x14ac:dyDescent="0.25">
      <c r="A4017" t="s">
        <v>149</v>
      </c>
      <c r="B4017" t="s">
        <v>1246</v>
      </c>
      <c r="C4017" t="s">
        <v>1324</v>
      </c>
      <c r="D4017" t="s">
        <v>1387</v>
      </c>
      <c r="E4017" t="s">
        <v>1501</v>
      </c>
      <c r="F4017" t="s">
        <v>1293</v>
      </c>
      <c r="G4017" t="s">
        <v>524</v>
      </c>
      <c r="H4017" t="s">
        <v>1558</v>
      </c>
      <c r="I4017" t="s">
        <v>563</v>
      </c>
      <c r="J4017">
        <v>31000404</v>
      </c>
      <c r="L4017">
        <v>10.7</v>
      </c>
      <c r="M4017">
        <v>0.6</v>
      </c>
      <c r="N4017">
        <v>8.9</v>
      </c>
      <c r="O4017">
        <v>1.5</v>
      </c>
      <c r="P4017">
        <v>0.5</v>
      </c>
      <c r="Q4017">
        <v>0.54000002145767201</v>
      </c>
      <c r="R4017">
        <v>0</v>
      </c>
      <c r="S4017">
        <v>0</v>
      </c>
      <c r="T4017">
        <v>0</v>
      </c>
      <c r="U4017">
        <v>0</v>
      </c>
      <c r="W4017" s="429">
        <f t="shared" si="83"/>
        <v>0</v>
      </c>
      <c r="X4017" s="429">
        <f t="shared" si="83"/>
        <v>0</v>
      </c>
      <c r="Y4017" s="429">
        <f t="shared" si="83"/>
        <v>0</v>
      </c>
      <c r="Z4017" s="429">
        <f t="shared" si="83"/>
        <v>0</v>
      </c>
      <c r="AA4017" s="429" t="s">
        <v>1295</v>
      </c>
    </row>
    <row r="4018" spans="1:27" x14ac:dyDescent="0.25">
      <c r="A4018" t="s">
        <v>149</v>
      </c>
      <c r="B4018" t="s">
        <v>1246</v>
      </c>
      <c r="C4018" t="s">
        <v>1324</v>
      </c>
      <c r="D4018" t="s">
        <v>1387</v>
      </c>
      <c r="E4018" t="s">
        <v>1501</v>
      </c>
      <c r="F4018" t="s">
        <v>1293</v>
      </c>
      <c r="G4018" t="s">
        <v>524</v>
      </c>
      <c r="H4018" t="s">
        <v>1558</v>
      </c>
      <c r="I4018" t="s">
        <v>563</v>
      </c>
      <c r="J4018">
        <v>20200253</v>
      </c>
      <c r="L4018">
        <v>4.0949999999999998</v>
      </c>
      <c r="M4018">
        <v>1.365</v>
      </c>
      <c r="N4018">
        <v>4.5149999999999997</v>
      </c>
      <c r="O4018">
        <v>0</v>
      </c>
      <c r="P4018">
        <v>0.52500000000000002</v>
      </c>
      <c r="Q4018">
        <v>0.48019999265670799</v>
      </c>
      <c r="R4018">
        <v>0</v>
      </c>
      <c r="S4018">
        <v>0</v>
      </c>
      <c r="T4018">
        <v>0</v>
      </c>
      <c r="U4018">
        <v>0</v>
      </c>
      <c r="W4018" s="429">
        <f t="shared" si="83"/>
        <v>0</v>
      </c>
      <c r="X4018" s="429">
        <f t="shared" si="83"/>
        <v>0</v>
      </c>
      <c r="Y4018" s="429">
        <f t="shared" si="83"/>
        <v>0</v>
      </c>
      <c r="Z4018" s="429">
        <f t="shared" si="83"/>
        <v>0</v>
      </c>
      <c r="AA4018" s="429" t="s">
        <v>1295</v>
      </c>
    </row>
    <row r="4019" spans="1:27" x14ac:dyDescent="0.25">
      <c r="A4019" t="s">
        <v>149</v>
      </c>
      <c r="B4019" t="s">
        <v>1246</v>
      </c>
      <c r="C4019" t="s">
        <v>1324</v>
      </c>
      <c r="D4019" t="s">
        <v>1387</v>
      </c>
      <c r="E4019" t="s">
        <v>1501</v>
      </c>
      <c r="F4019" t="s">
        <v>1293</v>
      </c>
      <c r="G4019" t="s">
        <v>524</v>
      </c>
      <c r="H4019" t="s">
        <v>1558</v>
      </c>
      <c r="I4019" t="s">
        <v>563</v>
      </c>
      <c r="J4019">
        <v>20200201</v>
      </c>
      <c r="L4019">
        <v>11.2463998794556</v>
      </c>
      <c r="M4019">
        <v>1.87440001964569</v>
      </c>
      <c r="N4019">
        <v>12.417900085449199</v>
      </c>
      <c r="O4019">
        <v>0.234300002455711</v>
      </c>
      <c r="P4019">
        <v>0.234300002455711</v>
      </c>
      <c r="Q4019">
        <v>0.234300002455711</v>
      </c>
      <c r="R4019">
        <v>0</v>
      </c>
      <c r="S4019">
        <v>0</v>
      </c>
      <c r="T4019">
        <v>0</v>
      </c>
      <c r="U4019">
        <v>0</v>
      </c>
      <c r="W4019" s="429">
        <f t="shared" si="83"/>
        <v>0</v>
      </c>
      <c r="X4019" s="429">
        <f t="shared" si="83"/>
        <v>0</v>
      </c>
      <c r="Y4019" s="429">
        <f t="shared" si="83"/>
        <v>0</v>
      </c>
      <c r="Z4019" s="429">
        <f t="shared" si="83"/>
        <v>0</v>
      </c>
      <c r="AA4019" s="429" t="s">
        <v>1295</v>
      </c>
    </row>
    <row r="4020" spans="1:27" x14ac:dyDescent="0.25">
      <c r="A4020" t="s">
        <v>149</v>
      </c>
      <c r="B4020" t="s">
        <v>1246</v>
      </c>
      <c r="C4020" t="s">
        <v>1324</v>
      </c>
      <c r="D4020" t="s">
        <v>1387</v>
      </c>
      <c r="E4020" t="s">
        <v>1501</v>
      </c>
      <c r="F4020" t="s">
        <v>1293</v>
      </c>
      <c r="G4020" t="s">
        <v>524</v>
      </c>
      <c r="H4020" t="s">
        <v>1558</v>
      </c>
      <c r="I4020" t="s">
        <v>563</v>
      </c>
      <c r="J4020">
        <v>31000306</v>
      </c>
      <c r="L4020">
        <v>0</v>
      </c>
      <c r="M4020">
        <v>0</v>
      </c>
      <c r="N4020">
        <v>0</v>
      </c>
      <c r="O4020">
        <v>0</v>
      </c>
      <c r="P4020">
        <v>0</v>
      </c>
      <c r="Q4020">
        <v>0</v>
      </c>
      <c r="R4020">
        <v>0.93720000000000003</v>
      </c>
      <c r="S4020">
        <v>54.245139999999999</v>
      </c>
      <c r="T4020">
        <v>0</v>
      </c>
      <c r="U4020">
        <v>0</v>
      </c>
      <c r="W4020" s="429">
        <f t="shared" si="83"/>
        <v>0.93720000000000003</v>
      </c>
      <c r="X4020" s="429">
        <f t="shared" si="83"/>
        <v>54.245139999999999</v>
      </c>
      <c r="Y4020" s="429">
        <f t="shared" si="83"/>
        <v>0</v>
      </c>
      <c r="Z4020" s="429">
        <f t="shared" si="83"/>
        <v>0</v>
      </c>
      <c r="AA4020" s="429" t="s">
        <v>1295</v>
      </c>
    </row>
    <row r="4021" spans="1:27" x14ac:dyDescent="0.25">
      <c r="A4021" t="s">
        <v>149</v>
      </c>
      <c r="B4021" t="s">
        <v>186</v>
      </c>
      <c r="C4021" t="s">
        <v>1459</v>
      </c>
      <c r="D4021" t="s">
        <v>1387</v>
      </c>
      <c r="E4021" t="s">
        <v>1501</v>
      </c>
      <c r="F4021" t="s">
        <v>1293</v>
      </c>
      <c r="G4021" t="s">
        <v>524</v>
      </c>
      <c r="H4021" t="s">
        <v>1461</v>
      </c>
      <c r="I4021" t="s">
        <v>534</v>
      </c>
      <c r="J4021">
        <v>40400315</v>
      </c>
      <c r="L4021">
        <v>0</v>
      </c>
      <c r="M4021">
        <v>2</v>
      </c>
      <c r="N4021">
        <v>0</v>
      </c>
      <c r="O4021">
        <v>0</v>
      </c>
      <c r="P4021">
        <v>0</v>
      </c>
      <c r="Q4021">
        <v>0</v>
      </c>
      <c r="R4021">
        <v>0</v>
      </c>
      <c r="S4021">
        <v>0</v>
      </c>
      <c r="T4021">
        <v>0</v>
      </c>
      <c r="U4021">
        <v>0</v>
      </c>
      <c r="W4021" s="429">
        <f t="shared" si="83"/>
        <v>0</v>
      </c>
      <c r="X4021" s="429">
        <f t="shared" si="83"/>
        <v>0</v>
      </c>
      <c r="Y4021" s="429">
        <f t="shared" si="83"/>
        <v>0</v>
      </c>
      <c r="Z4021" s="429">
        <f t="shared" si="83"/>
        <v>0</v>
      </c>
      <c r="AA4021" s="429" t="s">
        <v>1295</v>
      </c>
    </row>
    <row r="4022" spans="1:27" x14ac:dyDescent="0.25">
      <c r="A4022" t="s">
        <v>149</v>
      </c>
      <c r="B4022" t="s">
        <v>186</v>
      </c>
      <c r="C4022" t="s">
        <v>1459</v>
      </c>
      <c r="D4022" t="s">
        <v>1387</v>
      </c>
      <c r="E4022" t="s">
        <v>1501</v>
      </c>
      <c r="F4022" t="s">
        <v>1293</v>
      </c>
      <c r="G4022" t="s">
        <v>524</v>
      </c>
      <c r="H4022" t="s">
        <v>1461</v>
      </c>
      <c r="I4022" t="s">
        <v>534</v>
      </c>
      <c r="J4022">
        <v>31000227</v>
      </c>
      <c r="L4022">
        <v>0</v>
      </c>
      <c r="M4022">
        <v>0</v>
      </c>
      <c r="N4022">
        <v>0</v>
      </c>
      <c r="O4022">
        <v>0</v>
      </c>
      <c r="P4022">
        <v>0</v>
      </c>
      <c r="Q4022">
        <v>0</v>
      </c>
      <c r="R4022">
        <v>1.0046999999999999</v>
      </c>
      <c r="S4022">
        <v>5.7327000000000004</v>
      </c>
      <c r="T4022">
        <v>0</v>
      </c>
      <c r="U4022">
        <v>0</v>
      </c>
      <c r="W4022" s="429">
        <f t="shared" si="83"/>
        <v>1.0046999999999999</v>
      </c>
      <c r="X4022" s="429">
        <f t="shared" si="83"/>
        <v>5.7327000000000004</v>
      </c>
      <c r="Y4022" s="429">
        <f t="shared" si="83"/>
        <v>0</v>
      </c>
      <c r="Z4022" s="429">
        <f t="shared" si="83"/>
        <v>0</v>
      </c>
      <c r="AA4022" s="429" t="s">
        <v>1295</v>
      </c>
    </row>
    <row r="4023" spans="1:27" x14ac:dyDescent="0.25">
      <c r="A4023" t="s">
        <v>149</v>
      </c>
      <c r="B4023" t="s">
        <v>186</v>
      </c>
      <c r="C4023" t="s">
        <v>1459</v>
      </c>
      <c r="D4023" t="s">
        <v>1387</v>
      </c>
      <c r="E4023" t="s">
        <v>1501</v>
      </c>
      <c r="F4023" t="s">
        <v>1293</v>
      </c>
      <c r="G4023" t="s">
        <v>524</v>
      </c>
      <c r="H4023" t="s">
        <v>1461</v>
      </c>
      <c r="I4023" t="s">
        <v>534</v>
      </c>
      <c r="J4023">
        <v>31000227</v>
      </c>
      <c r="L4023">
        <v>0</v>
      </c>
      <c r="M4023">
        <v>2.1867001056671098</v>
      </c>
      <c r="N4023">
        <v>0</v>
      </c>
      <c r="O4023">
        <v>0</v>
      </c>
      <c r="P4023">
        <v>0</v>
      </c>
      <c r="Q4023">
        <v>0</v>
      </c>
      <c r="R4023">
        <v>27.4224</v>
      </c>
      <c r="S4023">
        <v>53.780999999999999</v>
      </c>
      <c r="T4023">
        <v>0</v>
      </c>
      <c r="U4023">
        <v>0</v>
      </c>
      <c r="W4023" s="429">
        <f t="shared" si="83"/>
        <v>27.4224</v>
      </c>
      <c r="X4023" s="429">
        <f t="shared" si="83"/>
        <v>53.780999999999999</v>
      </c>
      <c r="Y4023" s="429">
        <f t="shared" si="83"/>
        <v>0</v>
      </c>
      <c r="Z4023" s="429">
        <f t="shared" si="83"/>
        <v>0</v>
      </c>
      <c r="AA4023" s="429" t="s">
        <v>1295</v>
      </c>
    </row>
    <row r="4024" spans="1:27" x14ac:dyDescent="0.25">
      <c r="A4024" t="s">
        <v>149</v>
      </c>
      <c r="B4024" t="s">
        <v>186</v>
      </c>
      <c r="C4024" t="s">
        <v>1459</v>
      </c>
      <c r="D4024" t="s">
        <v>1387</v>
      </c>
      <c r="E4024" t="s">
        <v>1501</v>
      </c>
      <c r="F4024" t="s">
        <v>1293</v>
      </c>
      <c r="G4024" t="s">
        <v>524</v>
      </c>
      <c r="H4024" t="s">
        <v>1461</v>
      </c>
      <c r="I4024" t="s">
        <v>534</v>
      </c>
      <c r="J4024">
        <v>31000216</v>
      </c>
      <c r="L4024">
        <v>0.17730000615119901</v>
      </c>
      <c r="M4024">
        <v>0</v>
      </c>
      <c r="N4024">
        <v>1.47750008106232</v>
      </c>
      <c r="O4024">
        <v>0</v>
      </c>
      <c r="P4024">
        <v>0</v>
      </c>
      <c r="Q4024">
        <v>0</v>
      </c>
      <c r="R4024">
        <v>270.26429999999999</v>
      </c>
      <c r="S4024">
        <v>34.987200000000001</v>
      </c>
      <c r="T4024">
        <v>0</v>
      </c>
      <c r="U4024">
        <v>0</v>
      </c>
      <c r="W4024" s="429">
        <f t="shared" ref="W4024:Z4087" si="84">IFERROR(R4024*1,0)</f>
        <v>270.26429999999999</v>
      </c>
      <c r="X4024" s="429">
        <f t="shared" si="84"/>
        <v>34.987200000000001</v>
      </c>
      <c r="Y4024" s="429">
        <f t="shared" si="84"/>
        <v>0</v>
      </c>
      <c r="Z4024" s="429">
        <f t="shared" si="84"/>
        <v>0</v>
      </c>
      <c r="AA4024" s="429" t="s">
        <v>1295</v>
      </c>
    </row>
    <row r="4025" spans="1:27" x14ac:dyDescent="0.25">
      <c r="A4025" t="s">
        <v>149</v>
      </c>
      <c r="B4025" t="s">
        <v>186</v>
      </c>
      <c r="C4025" t="s">
        <v>1459</v>
      </c>
      <c r="D4025" t="s">
        <v>1387</v>
      </c>
      <c r="E4025" t="s">
        <v>1501</v>
      </c>
      <c r="F4025" t="s">
        <v>1293</v>
      </c>
      <c r="G4025" t="s">
        <v>524</v>
      </c>
      <c r="H4025" t="s">
        <v>1461</v>
      </c>
      <c r="I4025" t="s">
        <v>534</v>
      </c>
      <c r="J4025">
        <v>31000309</v>
      </c>
      <c r="L4025">
        <v>0</v>
      </c>
      <c r="M4025">
        <v>0</v>
      </c>
      <c r="N4025">
        <v>0</v>
      </c>
      <c r="O4025">
        <v>0</v>
      </c>
      <c r="P4025">
        <v>0</v>
      </c>
      <c r="Q4025">
        <v>0</v>
      </c>
      <c r="R4025">
        <v>16.64256</v>
      </c>
      <c r="S4025">
        <v>17.45814</v>
      </c>
      <c r="T4025">
        <v>0</v>
      </c>
      <c r="U4025">
        <v>0</v>
      </c>
      <c r="W4025" s="429">
        <f t="shared" si="84"/>
        <v>16.64256</v>
      </c>
      <c r="X4025" s="429">
        <f t="shared" si="84"/>
        <v>17.45814</v>
      </c>
      <c r="Y4025" s="429">
        <f t="shared" si="84"/>
        <v>0</v>
      </c>
      <c r="Z4025" s="429">
        <f t="shared" si="84"/>
        <v>0</v>
      </c>
      <c r="AA4025" s="429" t="s">
        <v>1295</v>
      </c>
    </row>
    <row r="4026" spans="1:27" x14ac:dyDescent="0.25">
      <c r="A4026" t="s">
        <v>149</v>
      </c>
      <c r="B4026" t="s">
        <v>186</v>
      </c>
      <c r="C4026" t="s">
        <v>1459</v>
      </c>
      <c r="D4026" t="s">
        <v>1387</v>
      </c>
      <c r="E4026" t="s">
        <v>1501</v>
      </c>
      <c r="F4026" t="s">
        <v>1293</v>
      </c>
      <c r="G4026" t="s">
        <v>524</v>
      </c>
      <c r="H4026" t="s">
        <v>1464</v>
      </c>
      <c r="I4026" t="s">
        <v>186</v>
      </c>
      <c r="J4026">
        <v>31000228</v>
      </c>
      <c r="L4026">
        <v>1.182000041008</v>
      </c>
      <c r="M4026">
        <v>5.9100002050399801E-2</v>
      </c>
      <c r="N4026">
        <v>0.17730000615119901</v>
      </c>
      <c r="O4026">
        <v>0.1182000041008</v>
      </c>
      <c r="P4026">
        <v>5.9100002050399801E-2</v>
      </c>
      <c r="Q4026">
        <v>5.9100002050399801E-2</v>
      </c>
      <c r="R4026">
        <v>0</v>
      </c>
      <c r="S4026">
        <v>0</v>
      </c>
      <c r="T4026">
        <v>0</v>
      </c>
      <c r="U4026">
        <v>0</v>
      </c>
      <c r="W4026" s="429">
        <f t="shared" si="84"/>
        <v>0</v>
      </c>
      <c r="X4026" s="429">
        <f t="shared" si="84"/>
        <v>0</v>
      </c>
      <c r="Y4026" s="429">
        <f t="shared" si="84"/>
        <v>0</v>
      </c>
      <c r="Z4026" s="429">
        <f t="shared" si="84"/>
        <v>0</v>
      </c>
      <c r="AA4026" s="429" t="s">
        <v>1295</v>
      </c>
    </row>
    <row r="4027" spans="1:27" x14ac:dyDescent="0.25">
      <c r="A4027" t="s">
        <v>149</v>
      </c>
      <c r="B4027" t="s">
        <v>186</v>
      </c>
      <c r="C4027" t="s">
        <v>1459</v>
      </c>
      <c r="D4027" t="s">
        <v>1387</v>
      </c>
      <c r="E4027" t="s">
        <v>1501</v>
      </c>
      <c r="F4027" t="s">
        <v>1293</v>
      </c>
      <c r="G4027" t="s">
        <v>524</v>
      </c>
      <c r="H4027" t="s">
        <v>1464</v>
      </c>
      <c r="I4027" t="s">
        <v>186</v>
      </c>
      <c r="J4027">
        <v>20200202</v>
      </c>
      <c r="L4027">
        <v>2.77769994735718</v>
      </c>
      <c r="M4027">
        <v>0.65010005235671997</v>
      </c>
      <c r="N4027">
        <v>0.59100002050399802</v>
      </c>
      <c r="O4027">
        <v>0</v>
      </c>
      <c r="P4027">
        <v>0.1182000041008</v>
      </c>
      <c r="Q4027">
        <v>0.1182000041008</v>
      </c>
      <c r="R4027">
        <v>0</v>
      </c>
      <c r="S4027">
        <v>0</v>
      </c>
      <c r="T4027">
        <v>0</v>
      </c>
      <c r="U4027">
        <v>0</v>
      </c>
      <c r="W4027" s="429">
        <f t="shared" si="84"/>
        <v>0</v>
      </c>
      <c r="X4027" s="429">
        <f t="shared" si="84"/>
        <v>0</v>
      </c>
      <c r="Y4027" s="429">
        <f t="shared" si="84"/>
        <v>0</v>
      </c>
      <c r="Z4027" s="429">
        <f t="shared" si="84"/>
        <v>0</v>
      </c>
      <c r="AA4027" s="429" t="s">
        <v>1295</v>
      </c>
    </row>
    <row r="4028" spans="1:27" x14ac:dyDescent="0.25">
      <c r="A4028" t="s">
        <v>149</v>
      </c>
      <c r="B4028" t="s">
        <v>186</v>
      </c>
      <c r="C4028" t="s">
        <v>1459</v>
      </c>
      <c r="D4028" t="s">
        <v>1387</v>
      </c>
      <c r="E4028" t="s">
        <v>1501</v>
      </c>
      <c r="F4028" t="s">
        <v>1293</v>
      </c>
      <c r="G4028" t="s">
        <v>524</v>
      </c>
      <c r="H4028" t="s">
        <v>1464</v>
      </c>
      <c r="I4028" t="s">
        <v>186</v>
      </c>
      <c r="J4028">
        <v>31000404</v>
      </c>
      <c r="L4028">
        <v>0.1182000041008</v>
      </c>
      <c r="M4028">
        <v>0</v>
      </c>
      <c r="N4028">
        <v>0.1182000041008</v>
      </c>
      <c r="O4028">
        <v>0</v>
      </c>
      <c r="P4028">
        <v>5.9100002050399801E-2</v>
      </c>
      <c r="Q4028">
        <v>5.9100002050399801E-2</v>
      </c>
      <c r="R4028">
        <v>0</v>
      </c>
      <c r="S4028">
        <v>0</v>
      </c>
      <c r="T4028">
        <v>0</v>
      </c>
      <c r="U4028">
        <v>0</v>
      </c>
      <c r="W4028" s="429">
        <f t="shared" si="84"/>
        <v>0</v>
      </c>
      <c r="X4028" s="429">
        <f t="shared" si="84"/>
        <v>0</v>
      </c>
      <c r="Y4028" s="429">
        <f t="shared" si="84"/>
        <v>0</v>
      </c>
      <c r="Z4028" s="429">
        <f t="shared" si="84"/>
        <v>0</v>
      </c>
      <c r="AA4028" s="429" t="s">
        <v>1295</v>
      </c>
    </row>
    <row r="4029" spans="1:27" x14ac:dyDescent="0.25">
      <c r="A4029" t="s">
        <v>149</v>
      </c>
      <c r="B4029" t="s">
        <v>186</v>
      </c>
      <c r="C4029" t="s">
        <v>1459</v>
      </c>
      <c r="D4029" t="s">
        <v>1387</v>
      </c>
      <c r="E4029" t="s">
        <v>1501</v>
      </c>
      <c r="F4029" t="s">
        <v>1293</v>
      </c>
      <c r="G4029" t="s">
        <v>524</v>
      </c>
      <c r="H4029" t="s">
        <v>1464</v>
      </c>
      <c r="I4029" t="s">
        <v>186</v>
      </c>
      <c r="J4029">
        <v>31000228</v>
      </c>
      <c r="L4029">
        <v>0.1182000041008</v>
      </c>
      <c r="M4029">
        <v>0</v>
      </c>
      <c r="N4029">
        <v>5.9100002050399801E-2</v>
      </c>
      <c r="O4029">
        <v>0</v>
      </c>
      <c r="P4029">
        <v>0</v>
      </c>
      <c r="Q4029">
        <v>0</v>
      </c>
      <c r="R4029">
        <v>0</v>
      </c>
      <c r="S4029">
        <v>0</v>
      </c>
      <c r="T4029">
        <v>0</v>
      </c>
      <c r="U4029">
        <v>0</v>
      </c>
      <c r="W4029" s="429">
        <f t="shared" si="84"/>
        <v>0</v>
      </c>
      <c r="X4029" s="429">
        <f t="shared" si="84"/>
        <v>0</v>
      </c>
      <c r="Y4029" s="429">
        <f t="shared" si="84"/>
        <v>0</v>
      </c>
      <c r="Z4029" s="429">
        <f t="shared" si="84"/>
        <v>0</v>
      </c>
      <c r="AA4029" s="429" t="s">
        <v>1295</v>
      </c>
    </row>
    <row r="4030" spans="1:27" x14ac:dyDescent="0.25">
      <c r="A4030" t="s">
        <v>149</v>
      </c>
      <c r="B4030" t="s">
        <v>186</v>
      </c>
      <c r="C4030" t="s">
        <v>1459</v>
      </c>
      <c r="D4030" t="s">
        <v>1387</v>
      </c>
      <c r="E4030" t="s">
        <v>1501</v>
      </c>
      <c r="F4030" t="s">
        <v>1293</v>
      </c>
      <c r="G4030" t="s">
        <v>524</v>
      </c>
      <c r="H4030" t="s">
        <v>1464</v>
      </c>
      <c r="I4030" t="s">
        <v>186</v>
      </c>
      <c r="J4030">
        <v>31000227</v>
      </c>
      <c r="L4030">
        <v>0</v>
      </c>
      <c r="M4030">
        <v>0.65010005235671997</v>
      </c>
      <c r="N4030">
        <v>0</v>
      </c>
      <c r="O4030">
        <v>0</v>
      </c>
      <c r="P4030">
        <v>0</v>
      </c>
      <c r="Q4030">
        <v>0</v>
      </c>
      <c r="R4030">
        <v>9.0422999999999991</v>
      </c>
      <c r="S4030">
        <v>0.35460000000000003</v>
      </c>
      <c r="T4030">
        <v>0</v>
      </c>
      <c r="U4030">
        <v>0</v>
      </c>
      <c r="W4030" s="429">
        <f t="shared" si="84"/>
        <v>9.0422999999999991</v>
      </c>
      <c r="X4030" s="429">
        <f t="shared" si="84"/>
        <v>0.35460000000000003</v>
      </c>
      <c r="Y4030" s="429">
        <f t="shared" si="84"/>
        <v>0</v>
      </c>
      <c r="Z4030" s="429">
        <f t="shared" si="84"/>
        <v>0</v>
      </c>
      <c r="AA4030" s="429" t="s">
        <v>1295</v>
      </c>
    </row>
    <row r="4031" spans="1:27" x14ac:dyDescent="0.25">
      <c r="A4031" t="s">
        <v>149</v>
      </c>
      <c r="B4031" t="s">
        <v>186</v>
      </c>
      <c r="C4031" t="s">
        <v>1459</v>
      </c>
      <c r="D4031" t="s">
        <v>1387</v>
      </c>
      <c r="E4031" t="s">
        <v>1501</v>
      </c>
      <c r="F4031" t="s">
        <v>1293</v>
      </c>
      <c r="G4031" t="s">
        <v>524</v>
      </c>
      <c r="H4031" t="s">
        <v>1464</v>
      </c>
      <c r="I4031" t="s">
        <v>186</v>
      </c>
      <c r="J4031">
        <v>31000227</v>
      </c>
      <c r="L4031">
        <v>0</v>
      </c>
      <c r="M4031">
        <v>0</v>
      </c>
      <c r="N4031">
        <v>0</v>
      </c>
      <c r="O4031">
        <v>0</v>
      </c>
      <c r="P4031">
        <v>0</v>
      </c>
      <c r="Q4031">
        <v>0</v>
      </c>
      <c r="R4031">
        <v>5.91E-2</v>
      </c>
      <c r="S4031">
        <v>0</v>
      </c>
      <c r="T4031">
        <v>0</v>
      </c>
      <c r="U4031">
        <v>0</v>
      </c>
      <c r="W4031" s="429">
        <f t="shared" si="84"/>
        <v>5.91E-2</v>
      </c>
      <c r="X4031" s="429">
        <f t="shared" si="84"/>
        <v>0</v>
      </c>
      <c r="Y4031" s="429">
        <f t="shared" si="84"/>
        <v>0</v>
      </c>
      <c r="Z4031" s="429">
        <f t="shared" si="84"/>
        <v>0</v>
      </c>
      <c r="AA4031" s="429" t="s">
        <v>1295</v>
      </c>
    </row>
    <row r="4032" spans="1:27" x14ac:dyDescent="0.25">
      <c r="A4032" t="s">
        <v>149</v>
      </c>
      <c r="B4032" t="s">
        <v>186</v>
      </c>
      <c r="C4032" t="s">
        <v>1459</v>
      </c>
      <c r="D4032" t="s">
        <v>1387</v>
      </c>
      <c r="E4032" t="s">
        <v>1501</v>
      </c>
      <c r="F4032" t="s">
        <v>1293</v>
      </c>
      <c r="G4032" t="s">
        <v>524</v>
      </c>
      <c r="H4032" t="s">
        <v>1464</v>
      </c>
      <c r="I4032" t="s">
        <v>186</v>
      </c>
      <c r="J4032">
        <v>31000309</v>
      </c>
      <c r="L4032">
        <v>0</v>
      </c>
      <c r="M4032">
        <v>0</v>
      </c>
      <c r="N4032">
        <v>0</v>
      </c>
      <c r="O4032">
        <v>0</v>
      </c>
      <c r="P4032">
        <v>0</v>
      </c>
      <c r="Q4032">
        <v>0</v>
      </c>
      <c r="R4032">
        <v>19.030200000000001</v>
      </c>
      <c r="S4032">
        <v>99.675700000000006</v>
      </c>
      <c r="T4032">
        <v>0</v>
      </c>
      <c r="U4032">
        <v>0</v>
      </c>
      <c r="W4032" s="429">
        <f t="shared" si="84"/>
        <v>19.030200000000001</v>
      </c>
      <c r="X4032" s="429">
        <f t="shared" si="84"/>
        <v>99.675700000000006</v>
      </c>
      <c r="Y4032" s="429">
        <f t="shared" si="84"/>
        <v>0</v>
      </c>
      <c r="Z4032" s="429">
        <f t="shared" si="84"/>
        <v>0</v>
      </c>
      <c r="AA4032" s="429" t="s">
        <v>1295</v>
      </c>
    </row>
    <row r="4033" spans="1:27" x14ac:dyDescent="0.25">
      <c r="A4033" t="s">
        <v>149</v>
      </c>
      <c r="B4033" t="s">
        <v>1246</v>
      </c>
      <c r="C4033" t="s">
        <v>1324</v>
      </c>
      <c r="D4033" t="s">
        <v>1387</v>
      </c>
      <c r="E4033" t="s">
        <v>1501</v>
      </c>
      <c r="F4033" t="s">
        <v>1293</v>
      </c>
      <c r="G4033" t="s">
        <v>524</v>
      </c>
      <c r="H4033" t="s">
        <v>1558</v>
      </c>
      <c r="I4033" t="s">
        <v>563</v>
      </c>
      <c r="J4033">
        <v>31000228</v>
      </c>
      <c r="L4033">
        <v>9.02</v>
      </c>
      <c r="M4033">
        <v>0.5</v>
      </c>
      <c r="N4033">
        <v>7.8</v>
      </c>
      <c r="O4033">
        <v>0.33</v>
      </c>
      <c r="P4033">
        <v>0.7</v>
      </c>
      <c r="Q4033">
        <v>0.7</v>
      </c>
      <c r="R4033">
        <v>0</v>
      </c>
      <c r="S4033">
        <v>0</v>
      </c>
      <c r="T4033">
        <v>0</v>
      </c>
      <c r="U4033">
        <v>0</v>
      </c>
      <c r="W4033" s="429">
        <f t="shared" si="84"/>
        <v>0</v>
      </c>
      <c r="X4033" s="429">
        <f t="shared" si="84"/>
        <v>0</v>
      </c>
      <c r="Y4033" s="429">
        <f t="shared" si="84"/>
        <v>0</v>
      </c>
      <c r="Z4033" s="429">
        <f t="shared" si="84"/>
        <v>0</v>
      </c>
      <c r="AA4033" s="429" t="s">
        <v>1295</v>
      </c>
    </row>
    <row r="4034" spans="1:27" x14ac:dyDescent="0.25">
      <c r="A4034" t="s">
        <v>149</v>
      </c>
      <c r="B4034" t="s">
        <v>186</v>
      </c>
      <c r="C4034" t="s">
        <v>1459</v>
      </c>
      <c r="D4034" t="s">
        <v>1387</v>
      </c>
      <c r="E4034" t="s">
        <v>1501</v>
      </c>
      <c r="F4034" t="s">
        <v>1293</v>
      </c>
      <c r="G4034" t="s">
        <v>524</v>
      </c>
      <c r="H4034" t="s">
        <v>1464</v>
      </c>
      <c r="I4034" t="s">
        <v>186</v>
      </c>
      <c r="J4034">
        <v>31000203</v>
      </c>
      <c r="L4034">
        <v>0</v>
      </c>
      <c r="M4034">
        <v>7.6799998283386204</v>
      </c>
      <c r="N4034">
        <v>0</v>
      </c>
      <c r="O4034">
        <v>0</v>
      </c>
      <c r="P4034">
        <v>0</v>
      </c>
      <c r="Q4034">
        <v>0</v>
      </c>
      <c r="R4034">
        <v>14.195</v>
      </c>
      <c r="S4034">
        <v>647.69000000000005</v>
      </c>
      <c r="T4034">
        <v>0</v>
      </c>
      <c r="U4034">
        <v>0</v>
      </c>
      <c r="W4034" s="429">
        <f t="shared" si="84"/>
        <v>14.195</v>
      </c>
      <c r="X4034" s="429">
        <f t="shared" si="84"/>
        <v>647.69000000000005</v>
      </c>
      <c r="Y4034" s="429">
        <f t="shared" si="84"/>
        <v>0</v>
      </c>
      <c r="Z4034" s="429">
        <f t="shared" si="84"/>
        <v>0</v>
      </c>
      <c r="AA4034" s="429" t="s">
        <v>1295</v>
      </c>
    </row>
    <row r="4035" spans="1:27" x14ac:dyDescent="0.25">
      <c r="A4035" t="s">
        <v>149</v>
      </c>
      <c r="B4035" t="s">
        <v>186</v>
      </c>
      <c r="C4035" t="s">
        <v>1459</v>
      </c>
      <c r="D4035" t="s">
        <v>1387</v>
      </c>
      <c r="E4035" t="s">
        <v>1501</v>
      </c>
      <c r="F4035" t="s">
        <v>1293</v>
      </c>
      <c r="G4035" t="s">
        <v>524</v>
      </c>
      <c r="H4035" t="s">
        <v>1464</v>
      </c>
      <c r="I4035" t="s">
        <v>186</v>
      </c>
      <c r="J4035">
        <v>40400311</v>
      </c>
      <c r="L4035">
        <v>0</v>
      </c>
      <c r="M4035">
        <v>0.18500000238418601</v>
      </c>
      <c r="N4035">
        <v>0</v>
      </c>
      <c r="O4035">
        <v>0</v>
      </c>
      <c r="P4035">
        <v>0</v>
      </c>
      <c r="Q4035">
        <v>0</v>
      </c>
      <c r="R4035">
        <v>0</v>
      </c>
      <c r="S4035">
        <v>0.04</v>
      </c>
      <c r="T4035">
        <v>0</v>
      </c>
      <c r="U4035">
        <v>0</v>
      </c>
      <c r="W4035" s="429">
        <f t="shared" si="84"/>
        <v>0</v>
      </c>
      <c r="X4035" s="429">
        <f t="shared" si="84"/>
        <v>0.04</v>
      </c>
      <c r="Y4035" s="429">
        <f t="shared" si="84"/>
        <v>0</v>
      </c>
      <c r="Z4035" s="429">
        <f t="shared" si="84"/>
        <v>0</v>
      </c>
      <c r="AA4035" s="429" t="s">
        <v>1295</v>
      </c>
    </row>
    <row r="4036" spans="1:27" x14ac:dyDescent="0.25">
      <c r="A4036" t="s">
        <v>149</v>
      </c>
      <c r="B4036" t="s">
        <v>1246</v>
      </c>
      <c r="C4036" t="s">
        <v>1324</v>
      </c>
      <c r="D4036" t="s">
        <v>1387</v>
      </c>
      <c r="E4036" t="s">
        <v>1501</v>
      </c>
      <c r="F4036" t="s">
        <v>1293</v>
      </c>
      <c r="G4036" t="s">
        <v>524</v>
      </c>
      <c r="H4036" t="s">
        <v>1557</v>
      </c>
      <c r="I4036" t="s">
        <v>552</v>
      </c>
      <c r="J4036">
        <v>20200253</v>
      </c>
      <c r="L4036">
        <v>3.9</v>
      </c>
      <c r="M4036">
        <v>0.7</v>
      </c>
      <c r="N4036">
        <v>7.8</v>
      </c>
      <c r="O4036">
        <v>0.1</v>
      </c>
      <c r="P4036">
        <v>0.1</v>
      </c>
      <c r="Q4036">
        <v>0.1</v>
      </c>
      <c r="R4036">
        <v>0</v>
      </c>
      <c r="S4036">
        <v>0</v>
      </c>
      <c r="T4036">
        <v>0</v>
      </c>
      <c r="U4036">
        <v>0</v>
      </c>
      <c r="W4036" s="429">
        <f t="shared" si="84"/>
        <v>0</v>
      </c>
      <c r="X4036" s="429">
        <f t="shared" si="84"/>
        <v>0</v>
      </c>
      <c r="Y4036" s="429">
        <f t="shared" si="84"/>
        <v>0</v>
      </c>
      <c r="Z4036" s="429">
        <f t="shared" si="84"/>
        <v>0</v>
      </c>
      <c r="AA4036" s="429" t="s">
        <v>1295</v>
      </c>
    </row>
    <row r="4037" spans="1:27" x14ac:dyDescent="0.25">
      <c r="A4037" t="s">
        <v>149</v>
      </c>
      <c r="B4037" t="s">
        <v>1246</v>
      </c>
      <c r="C4037" t="s">
        <v>1324</v>
      </c>
      <c r="D4037" t="s">
        <v>1387</v>
      </c>
      <c r="E4037" t="s">
        <v>1501</v>
      </c>
      <c r="F4037" t="s">
        <v>1293</v>
      </c>
      <c r="G4037" t="s">
        <v>524</v>
      </c>
      <c r="H4037" t="s">
        <v>1557</v>
      </c>
      <c r="I4037" t="s">
        <v>552</v>
      </c>
      <c r="J4037">
        <v>20200254</v>
      </c>
      <c r="L4037">
        <v>14.48</v>
      </c>
      <c r="M4037">
        <v>18.39</v>
      </c>
      <c r="N4037">
        <v>22.21</v>
      </c>
      <c r="O4037">
        <v>2.31</v>
      </c>
      <c r="P4037">
        <v>1.69</v>
      </c>
      <c r="Q4037">
        <v>1.69</v>
      </c>
      <c r="R4037">
        <v>0</v>
      </c>
      <c r="S4037">
        <v>0</v>
      </c>
      <c r="T4037">
        <v>0</v>
      </c>
      <c r="U4037">
        <v>0</v>
      </c>
      <c r="W4037" s="429">
        <f t="shared" si="84"/>
        <v>0</v>
      </c>
      <c r="X4037" s="429">
        <f t="shared" si="84"/>
        <v>0</v>
      </c>
      <c r="Y4037" s="429">
        <f t="shared" si="84"/>
        <v>0</v>
      </c>
      <c r="Z4037" s="429">
        <f t="shared" si="84"/>
        <v>0</v>
      </c>
      <c r="AA4037" s="429" t="s">
        <v>1295</v>
      </c>
    </row>
    <row r="4038" spans="1:27" x14ac:dyDescent="0.25">
      <c r="A4038" t="s">
        <v>149</v>
      </c>
      <c r="B4038" t="s">
        <v>1246</v>
      </c>
      <c r="C4038" t="s">
        <v>1324</v>
      </c>
      <c r="D4038" t="s">
        <v>1387</v>
      </c>
      <c r="E4038" t="s">
        <v>1501</v>
      </c>
      <c r="F4038" t="s">
        <v>1293</v>
      </c>
      <c r="G4038" t="s">
        <v>524</v>
      </c>
      <c r="H4038" t="s">
        <v>1557</v>
      </c>
      <c r="I4038" t="s">
        <v>552</v>
      </c>
      <c r="J4038">
        <v>20200254</v>
      </c>
      <c r="L4038">
        <v>6.66</v>
      </c>
      <c r="M4038">
        <v>6.2</v>
      </c>
      <c r="N4038">
        <v>5.66</v>
      </c>
      <c r="O4038">
        <v>0.73</v>
      </c>
      <c r="P4038">
        <v>0.53</v>
      </c>
      <c r="Q4038">
        <v>0.53</v>
      </c>
      <c r="R4038">
        <v>0</v>
      </c>
      <c r="S4038">
        <v>0</v>
      </c>
      <c r="T4038">
        <v>0</v>
      </c>
      <c r="U4038">
        <v>0</v>
      </c>
      <c r="W4038" s="429">
        <f t="shared" si="84"/>
        <v>0</v>
      </c>
      <c r="X4038" s="429">
        <f t="shared" si="84"/>
        <v>0</v>
      </c>
      <c r="Y4038" s="429">
        <f t="shared" si="84"/>
        <v>0</v>
      </c>
      <c r="Z4038" s="429">
        <f t="shared" si="84"/>
        <v>0</v>
      </c>
      <c r="AA4038" s="429" t="s">
        <v>1295</v>
      </c>
    </row>
    <row r="4039" spans="1:27" x14ac:dyDescent="0.25">
      <c r="A4039" t="s">
        <v>149</v>
      </c>
      <c r="B4039" t="s">
        <v>1246</v>
      </c>
      <c r="C4039" t="s">
        <v>1324</v>
      </c>
      <c r="D4039" t="s">
        <v>1387</v>
      </c>
      <c r="E4039" t="s">
        <v>1501</v>
      </c>
      <c r="F4039" t="s">
        <v>1293</v>
      </c>
      <c r="G4039" t="s">
        <v>524</v>
      </c>
      <c r="H4039" t="s">
        <v>1557</v>
      </c>
      <c r="I4039" t="s">
        <v>552</v>
      </c>
      <c r="J4039">
        <v>31000404</v>
      </c>
      <c r="L4039">
        <v>0.48</v>
      </c>
      <c r="M4039">
        <v>0.03</v>
      </c>
      <c r="N4039">
        <v>0.4</v>
      </c>
      <c r="O4039">
        <v>0.05</v>
      </c>
      <c r="P4039">
        <v>0</v>
      </c>
      <c r="Q4039">
        <v>0</v>
      </c>
      <c r="R4039">
        <v>0</v>
      </c>
      <c r="S4039">
        <v>0</v>
      </c>
      <c r="T4039">
        <v>0</v>
      </c>
      <c r="U4039">
        <v>0</v>
      </c>
      <c r="W4039" s="429">
        <f t="shared" si="84"/>
        <v>0</v>
      </c>
      <c r="X4039" s="429">
        <f t="shared" si="84"/>
        <v>0</v>
      </c>
      <c r="Y4039" s="429">
        <f t="shared" si="84"/>
        <v>0</v>
      </c>
      <c r="Z4039" s="429">
        <f t="shared" si="84"/>
        <v>0</v>
      </c>
      <c r="AA4039" s="429" t="s">
        <v>1295</v>
      </c>
    </row>
    <row r="4040" spans="1:27" x14ac:dyDescent="0.25">
      <c r="A4040" t="s">
        <v>149</v>
      </c>
      <c r="B4040" t="s">
        <v>1246</v>
      </c>
      <c r="C4040" t="s">
        <v>1324</v>
      </c>
      <c r="D4040" t="s">
        <v>1387</v>
      </c>
      <c r="E4040" t="s">
        <v>1501</v>
      </c>
      <c r="F4040" t="s">
        <v>1293</v>
      </c>
      <c r="G4040" t="s">
        <v>524</v>
      </c>
      <c r="H4040" t="s">
        <v>1557</v>
      </c>
      <c r="I4040" t="s">
        <v>552</v>
      </c>
      <c r="J4040">
        <v>20200254</v>
      </c>
      <c r="L4040">
        <v>15.75</v>
      </c>
      <c r="M4040">
        <v>3.4849998950958301</v>
      </c>
      <c r="N4040">
        <v>14.9799995422363</v>
      </c>
      <c r="O4040">
        <v>0</v>
      </c>
      <c r="P4040">
        <v>0</v>
      </c>
      <c r="Q4040">
        <v>0</v>
      </c>
      <c r="R4040">
        <v>0</v>
      </c>
      <c r="S4040">
        <v>0</v>
      </c>
      <c r="T4040">
        <v>0</v>
      </c>
      <c r="U4040">
        <v>0</v>
      </c>
      <c r="W4040" s="429">
        <f t="shared" si="84"/>
        <v>0</v>
      </c>
      <c r="X4040" s="429">
        <f t="shared" si="84"/>
        <v>0</v>
      </c>
      <c r="Y4040" s="429">
        <f t="shared" si="84"/>
        <v>0</v>
      </c>
      <c r="Z4040" s="429">
        <f t="shared" si="84"/>
        <v>0</v>
      </c>
      <c r="AA4040" s="429" t="s">
        <v>1295</v>
      </c>
    </row>
    <row r="4041" spans="1:27" x14ac:dyDescent="0.25">
      <c r="A4041" t="s">
        <v>149</v>
      </c>
      <c r="B4041" t="s">
        <v>1246</v>
      </c>
      <c r="C4041" t="s">
        <v>1324</v>
      </c>
      <c r="D4041" t="s">
        <v>1387</v>
      </c>
      <c r="E4041" t="s">
        <v>1501</v>
      </c>
      <c r="F4041" t="s">
        <v>1293</v>
      </c>
      <c r="G4041" t="s">
        <v>524</v>
      </c>
      <c r="H4041" t="s">
        <v>1558</v>
      </c>
      <c r="I4041" t="s">
        <v>563</v>
      </c>
      <c r="J4041">
        <v>20200202</v>
      </c>
      <c r="L4041">
        <v>0</v>
      </c>
      <c r="M4041">
        <v>0</v>
      </c>
      <c r="N4041">
        <v>0</v>
      </c>
      <c r="O4041">
        <v>0</v>
      </c>
      <c r="P4041">
        <v>0</v>
      </c>
      <c r="Q4041">
        <v>0</v>
      </c>
      <c r="R4041">
        <v>0</v>
      </c>
      <c r="S4041">
        <v>0</v>
      </c>
      <c r="T4041">
        <v>0</v>
      </c>
      <c r="U4041">
        <v>0</v>
      </c>
      <c r="W4041" s="429">
        <f t="shared" si="84"/>
        <v>0</v>
      </c>
      <c r="X4041" s="429">
        <f t="shared" si="84"/>
        <v>0</v>
      </c>
      <c r="Y4041" s="429">
        <f t="shared" si="84"/>
        <v>0</v>
      </c>
      <c r="Z4041" s="429">
        <f t="shared" si="84"/>
        <v>0</v>
      </c>
      <c r="AA4041" s="429" t="s">
        <v>1295</v>
      </c>
    </row>
    <row r="4042" spans="1:27" x14ac:dyDescent="0.25">
      <c r="A4042" t="s">
        <v>149</v>
      </c>
      <c r="B4042" t="s">
        <v>1246</v>
      </c>
      <c r="C4042" t="s">
        <v>1324</v>
      </c>
      <c r="D4042" t="s">
        <v>1387</v>
      </c>
      <c r="E4042" t="s">
        <v>1501</v>
      </c>
      <c r="F4042" t="s">
        <v>1293</v>
      </c>
      <c r="G4042" t="s">
        <v>524</v>
      </c>
      <c r="H4042" t="s">
        <v>1558</v>
      </c>
      <c r="I4042" t="s">
        <v>563</v>
      </c>
      <c r="J4042">
        <v>31000404</v>
      </c>
      <c r="L4042">
        <v>10.6</v>
      </c>
      <c r="M4042">
        <v>0.6</v>
      </c>
      <c r="N4042">
        <v>8.9</v>
      </c>
      <c r="O4042">
        <v>1.5</v>
      </c>
      <c r="P4042">
        <v>0.5</v>
      </c>
      <c r="Q4042">
        <v>0.54000002145767201</v>
      </c>
      <c r="R4042">
        <v>0</v>
      </c>
      <c r="S4042">
        <v>0</v>
      </c>
      <c r="T4042">
        <v>0</v>
      </c>
      <c r="U4042">
        <v>0</v>
      </c>
      <c r="W4042" s="429">
        <f t="shared" si="84"/>
        <v>0</v>
      </c>
      <c r="X4042" s="429">
        <f t="shared" si="84"/>
        <v>0</v>
      </c>
      <c r="Y4042" s="429">
        <f t="shared" si="84"/>
        <v>0</v>
      </c>
      <c r="Z4042" s="429">
        <f t="shared" si="84"/>
        <v>0</v>
      </c>
      <c r="AA4042" s="429" t="s">
        <v>1295</v>
      </c>
    </row>
    <row r="4043" spans="1:27" x14ac:dyDescent="0.25">
      <c r="A4043" t="s">
        <v>149</v>
      </c>
      <c r="B4043" t="s">
        <v>1246</v>
      </c>
      <c r="C4043" t="s">
        <v>1324</v>
      </c>
      <c r="D4043" t="s">
        <v>1387</v>
      </c>
      <c r="E4043" t="s">
        <v>1501</v>
      </c>
      <c r="F4043" t="s">
        <v>1293</v>
      </c>
      <c r="G4043" t="s">
        <v>524</v>
      </c>
      <c r="H4043" t="s">
        <v>1558</v>
      </c>
      <c r="I4043" t="s">
        <v>563</v>
      </c>
      <c r="J4043">
        <v>31000306</v>
      </c>
      <c r="L4043">
        <v>0</v>
      </c>
      <c r="M4043">
        <v>0</v>
      </c>
      <c r="N4043">
        <v>0</v>
      </c>
      <c r="O4043">
        <v>0</v>
      </c>
      <c r="P4043">
        <v>0</v>
      </c>
      <c r="Q4043">
        <v>0</v>
      </c>
      <c r="R4043">
        <v>4.9203000000000001</v>
      </c>
      <c r="S4043">
        <v>304.25259999999997</v>
      </c>
      <c r="T4043">
        <v>0</v>
      </c>
      <c r="U4043">
        <v>0</v>
      </c>
      <c r="W4043" s="429">
        <f t="shared" si="84"/>
        <v>4.9203000000000001</v>
      </c>
      <c r="X4043" s="429">
        <f t="shared" si="84"/>
        <v>304.25259999999997</v>
      </c>
      <c r="Y4043" s="429">
        <f t="shared" si="84"/>
        <v>0</v>
      </c>
      <c r="Z4043" s="429">
        <f t="shared" si="84"/>
        <v>0</v>
      </c>
      <c r="AA4043" s="429" t="s">
        <v>1295</v>
      </c>
    </row>
    <row r="4044" spans="1:27" x14ac:dyDescent="0.25">
      <c r="A4044" t="s">
        <v>149</v>
      </c>
      <c r="B4044" t="s">
        <v>186</v>
      </c>
      <c r="C4044" t="s">
        <v>1459</v>
      </c>
      <c r="D4044" t="s">
        <v>1387</v>
      </c>
      <c r="E4044" t="s">
        <v>1501</v>
      </c>
      <c r="F4044" t="s">
        <v>1293</v>
      </c>
      <c r="G4044" t="s">
        <v>524</v>
      </c>
      <c r="H4044" t="s">
        <v>1461</v>
      </c>
      <c r="I4044" t="s">
        <v>534</v>
      </c>
      <c r="J4044">
        <v>40400315</v>
      </c>
      <c r="L4044">
        <v>0</v>
      </c>
      <c r="M4044">
        <v>1.1000000238418599</v>
      </c>
      <c r="N4044">
        <v>0</v>
      </c>
      <c r="O4044">
        <v>0</v>
      </c>
      <c r="P4044">
        <v>0</v>
      </c>
      <c r="Q4044">
        <v>0</v>
      </c>
      <c r="R4044">
        <v>0</v>
      </c>
      <c r="S4044">
        <v>0</v>
      </c>
      <c r="T4044">
        <v>0</v>
      </c>
      <c r="U4044">
        <v>0</v>
      </c>
      <c r="W4044" s="429">
        <f t="shared" si="84"/>
        <v>0</v>
      </c>
      <c r="X4044" s="429">
        <f t="shared" si="84"/>
        <v>0</v>
      </c>
      <c r="Y4044" s="429">
        <f t="shared" si="84"/>
        <v>0</v>
      </c>
      <c r="Z4044" s="429">
        <f t="shared" si="84"/>
        <v>0</v>
      </c>
      <c r="AA4044" s="429" t="s">
        <v>1295</v>
      </c>
    </row>
    <row r="4045" spans="1:27" x14ac:dyDescent="0.25">
      <c r="A4045" t="s">
        <v>149</v>
      </c>
      <c r="B4045" t="s">
        <v>186</v>
      </c>
      <c r="C4045" t="s">
        <v>1459</v>
      </c>
      <c r="D4045" t="s">
        <v>1387</v>
      </c>
      <c r="E4045" t="s">
        <v>1501</v>
      </c>
      <c r="F4045" t="s">
        <v>1293</v>
      </c>
      <c r="G4045" t="s">
        <v>524</v>
      </c>
      <c r="H4045" t="s">
        <v>1461</v>
      </c>
      <c r="I4045" t="s">
        <v>534</v>
      </c>
      <c r="J4045">
        <v>31000228</v>
      </c>
      <c r="L4045">
        <v>5.9100002050399801E-2</v>
      </c>
      <c r="M4045">
        <v>0</v>
      </c>
      <c r="N4045">
        <v>5.9100002050399801E-2</v>
      </c>
      <c r="O4045">
        <v>0</v>
      </c>
      <c r="P4045">
        <v>0</v>
      </c>
      <c r="Q4045">
        <v>0</v>
      </c>
      <c r="R4045">
        <v>0</v>
      </c>
      <c r="S4045">
        <v>0</v>
      </c>
      <c r="T4045">
        <v>0</v>
      </c>
      <c r="U4045">
        <v>0</v>
      </c>
      <c r="W4045" s="429">
        <f t="shared" si="84"/>
        <v>0</v>
      </c>
      <c r="X4045" s="429">
        <f t="shared" si="84"/>
        <v>0</v>
      </c>
      <c r="Y4045" s="429">
        <f t="shared" si="84"/>
        <v>0</v>
      </c>
      <c r="Z4045" s="429">
        <f t="shared" si="84"/>
        <v>0</v>
      </c>
      <c r="AA4045" s="429" t="s">
        <v>1295</v>
      </c>
    </row>
    <row r="4046" spans="1:27" x14ac:dyDescent="0.25">
      <c r="A4046" t="s">
        <v>149</v>
      </c>
      <c r="B4046" t="s">
        <v>186</v>
      </c>
      <c r="C4046" t="s">
        <v>1459</v>
      </c>
      <c r="D4046" t="s">
        <v>1387</v>
      </c>
      <c r="E4046" t="s">
        <v>1501</v>
      </c>
      <c r="F4046" t="s">
        <v>1293</v>
      </c>
      <c r="G4046" t="s">
        <v>524</v>
      </c>
      <c r="H4046" t="s">
        <v>1461</v>
      </c>
      <c r="I4046" t="s">
        <v>534</v>
      </c>
      <c r="J4046">
        <v>20200254</v>
      </c>
      <c r="L4046">
        <v>6.3828001022338903</v>
      </c>
      <c r="M4046">
        <v>7.0920000076293901</v>
      </c>
      <c r="N4046">
        <v>18.852899551391602</v>
      </c>
      <c r="O4046">
        <v>0</v>
      </c>
      <c r="P4046">
        <v>0.29550001025199901</v>
      </c>
      <c r="Q4046">
        <v>0.29550001025199901</v>
      </c>
      <c r="R4046">
        <v>0</v>
      </c>
      <c r="S4046">
        <v>0</v>
      </c>
      <c r="T4046">
        <v>0</v>
      </c>
      <c r="U4046">
        <v>0</v>
      </c>
      <c r="W4046" s="429">
        <f t="shared" si="84"/>
        <v>0</v>
      </c>
      <c r="X4046" s="429">
        <f t="shared" si="84"/>
        <v>0</v>
      </c>
      <c r="Y4046" s="429">
        <f t="shared" si="84"/>
        <v>0</v>
      </c>
      <c r="Z4046" s="429">
        <f t="shared" si="84"/>
        <v>0</v>
      </c>
      <c r="AA4046" s="429" t="s">
        <v>1295</v>
      </c>
    </row>
    <row r="4047" spans="1:27" x14ac:dyDescent="0.25">
      <c r="A4047" t="s">
        <v>149</v>
      </c>
      <c r="B4047" t="s">
        <v>186</v>
      </c>
      <c r="C4047" t="s">
        <v>1459</v>
      </c>
      <c r="D4047" t="s">
        <v>1387</v>
      </c>
      <c r="E4047" t="s">
        <v>1501</v>
      </c>
      <c r="F4047" t="s">
        <v>1293</v>
      </c>
      <c r="G4047" t="s">
        <v>524</v>
      </c>
      <c r="H4047" t="s">
        <v>1461</v>
      </c>
      <c r="I4047" t="s">
        <v>534</v>
      </c>
      <c r="J4047">
        <v>31000216</v>
      </c>
      <c r="L4047">
        <v>0.17730000615119901</v>
      </c>
      <c r="M4047">
        <v>0</v>
      </c>
      <c r="N4047">
        <v>1.47750008106232</v>
      </c>
      <c r="O4047">
        <v>0</v>
      </c>
      <c r="P4047">
        <v>0</v>
      </c>
      <c r="Q4047">
        <v>0</v>
      </c>
      <c r="R4047">
        <v>270.26429999999999</v>
      </c>
      <c r="S4047">
        <v>34.987200000000001</v>
      </c>
      <c r="T4047">
        <v>0</v>
      </c>
      <c r="U4047">
        <v>0</v>
      </c>
      <c r="W4047" s="429">
        <f t="shared" si="84"/>
        <v>270.26429999999999</v>
      </c>
      <c r="X4047" s="429">
        <f t="shared" si="84"/>
        <v>34.987200000000001</v>
      </c>
      <c r="Y4047" s="429">
        <f t="shared" si="84"/>
        <v>0</v>
      </c>
      <c r="Z4047" s="429">
        <f t="shared" si="84"/>
        <v>0</v>
      </c>
      <c r="AA4047" s="429" t="s">
        <v>1295</v>
      </c>
    </row>
    <row r="4048" spans="1:27" x14ac:dyDescent="0.25">
      <c r="A4048" t="s">
        <v>149</v>
      </c>
      <c r="B4048" t="s">
        <v>186</v>
      </c>
      <c r="C4048" t="s">
        <v>1459</v>
      </c>
      <c r="D4048" t="s">
        <v>1387</v>
      </c>
      <c r="E4048" t="s">
        <v>1501</v>
      </c>
      <c r="F4048" t="s">
        <v>1293</v>
      </c>
      <c r="G4048" t="s">
        <v>524</v>
      </c>
      <c r="H4048" t="s">
        <v>1461</v>
      </c>
      <c r="I4048" t="s">
        <v>534</v>
      </c>
      <c r="J4048">
        <v>31000404</v>
      </c>
      <c r="L4048">
        <v>0.1182000041008</v>
      </c>
      <c r="M4048">
        <v>0</v>
      </c>
      <c r="N4048">
        <v>0.1182000041008</v>
      </c>
      <c r="O4048">
        <v>0</v>
      </c>
      <c r="P4048">
        <v>0</v>
      </c>
      <c r="Q4048">
        <v>0</v>
      </c>
      <c r="R4048">
        <v>0</v>
      </c>
      <c r="S4048">
        <v>0</v>
      </c>
      <c r="T4048">
        <v>0</v>
      </c>
      <c r="U4048">
        <v>0</v>
      </c>
      <c r="W4048" s="429">
        <f t="shared" si="84"/>
        <v>0</v>
      </c>
      <c r="X4048" s="429">
        <f t="shared" si="84"/>
        <v>0</v>
      </c>
      <c r="Y4048" s="429">
        <f t="shared" si="84"/>
        <v>0</v>
      </c>
      <c r="Z4048" s="429">
        <f t="shared" si="84"/>
        <v>0</v>
      </c>
      <c r="AA4048" s="429" t="s">
        <v>1295</v>
      </c>
    </row>
    <row r="4049" spans="1:27" x14ac:dyDescent="0.25">
      <c r="A4049" t="s">
        <v>149</v>
      </c>
      <c r="B4049" t="s">
        <v>186</v>
      </c>
      <c r="C4049" t="s">
        <v>1459</v>
      </c>
      <c r="D4049" t="s">
        <v>1387</v>
      </c>
      <c r="E4049" t="s">
        <v>1501</v>
      </c>
      <c r="F4049" t="s">
        <v>1293</v>
      </c>
      <c r="G4049" t="s">
        <v>524</v>
      </c>
      <c r="H4049" t="s">
        <v>1461</v>
      </c>
      <c r="I4049" t="s">
        <v>534</v>
      </c>
      <c r="J4049">
        <v>31000228</v>
      </c>
      <c r="L4049">
        <v>0.16666667163372001</v>
      </c>
      <c r="M4049">
        <v>0</v>
      </c>
      <c r="N4049">
        <v>0.16666667163372001</v>
      </c>
      <c r="O4049">
        <v>0</v>
      </c>
      <c r="P4049">
        <v>0</v>
      </c>
      <c r="Q4049">
        <v>0</v>
      </c>
      <c r="R4049">
        <v>0</v>
      </c>
      <c r="S4049">
        <v>0</v>
      </c>
      <c r="T4049">
        <v>0</v>
      </c>
      <c r="U4049">
        <v>0</v>
      </c>
      <c r="W4049" s="429">
        <f t="shared" si="84"/>
        <v>0</v>
      </c>
      <c r="X4049" s="429">
        <f t="shared" si="84"/>
        <v>0</v>
      </c>
      <c r="Y4049" s="429">
        <f t="shared" si="84"/>
        <v>0</v>
      </c>
      <c r="Z4049" s="429">
        <f t="shared" si="84"/>
        <v>0</v>
      </c>
      <c r="AA4049" s="429" t="s">
        <v>1295</v>
      </c>
    </row>
    <row r="4050" spans="1:27" x14ac:dyDescent="0.25">
      <c r="A4050" t="s">
        <v>149</v>
      </c>
      <c r="B4050" t="s">
        <v>186</v>
      </c>
      <c r="C4050" t="s">
        <v>1459</v>
      </c>
      <c r="D4050" t="s">
        <v>1387</v>
      </c>
      <c r="E4050" t="s">
        <v>1501</v>
      </c>
      <c r="F4050" t="s">
        <v>1293</v>
      </c>
      <c r="G4050" t="s">
        <v>524</v>
      </c>
      <c r="H4050" t="s">
        <v>1461</v>
      </c>
      <c r="I4050" t="s">
        <v>534</v>
      </c>
      <c r="J4050">
        <v>31000309</v>
      </c>
      <c r="L4050">
        <v>0</v>
      </c>
      <c r="M4050">
        <v>0</v>
      </c>
      <c r="N4050">
        <v>0</v>
      </c>
      <c r="O4050">
        <v>0</v>
      </c>
      <c r="P4050">
        <v>0</v>
      </c>
      <c r="Q4050">
        <v>0</v>
      </c>
      <c r="R4050">
        <v>169.02600000000001</v>
      </c>
      <c r="S4050">
        <v>17.731179999999998</v>
      </c>
      <c r="T4050">
        <v>0</v>
      </c>
      <c r="U4050">
        <v>0</v>
      </c>
      <c r="W4050" s="429">
        <f t="shared" si="84"/>
        <v>169.02600000000001</v>
      </c>
      <c r="X4050" s="429">
        <f t="shared" si="84"/>
        <v>17.731179999999998</v>
      </c>
      <c r="Y4050" s="429">
        <f t="shared" si="84"/>
        <v>0</v>
      </c>
      <c r="Z4050" s="429">
        <f t="shared" si="84"/>
        <v>0</v>
      </c>
      <c r="AA4050" s="429" t="s">
        <v>1295</v>
      </c>
    </row>
    <row r="4051" spans="1:27" x14ac:dyDescent="0.25">
      <c r="A4051" t="s">
        <v>149</v>
      </c>
      <c r="B4051" t="s">
        <v>186</v>
      </c>
      <c r="C4051" t="s">
        <v>1459</v>
      </c>
      <c r="D4051" t="s">
        <v>1387</v>
      </c>
      <c r="E4051" t="s">
        <v>1501</v>
      </c>
      <c r="F4051" t="s">
        <v>1293</v>
      </c>
      <c r="G4051" t="s">
        <v>524</v>
      </c>
      <c r="H4051" t="s">
        <v>1464</v>
      </c>
      <c r="I4051" t="s">
        <v>186</v>
      </c>
      <c r="J4051">
        <v>31000404</v>
      </c>
      <c r="L4051">
        <v>12.4</v>
      </c>
      <c r="M4051">
        <v>0.3</v>
      </c>
      <c r="N4051">
        <v>3.1</v>
      </c>
      <c r="O4051">
        <v>0</v>
      </c>
      <c r="P4051">
        <v>0.6</v>
      </c>
      <c r="Q4051">
        <v>0.56666666269302401</v>
      </c>
      <c r="R4051">
        <v>0</v>
      </c>
      <c r="S4051">
        <v>0</v>
      </c>
      <c r="T4051">
        <v>0</v>
      </c>
      <c r="U4051">
        <v>0</v>
      </c>
      <c r="W4051" s="429">
        <f t="shared" si="84"/>
        <v>0</v>
      </c>
      <c r="X4051" s="429">
        <f t="shared" si="84"/>
        <v>0</v>
      </c>
      <c r="Y4051" s="429">
        <f t="shared" si="84"/>
        <v>0</v>
      </c>
      <c r="Z4051" s="429">
        <f t="shared" si="84"/>
        <v>0</v>
      </c>
      <c r="AA4051" s="429" t="s">
        <v>1295</v>
      </c>
    </row>
    <row r="4052" spans="1:27" x14ac:dyDescent="0.25">
      <c r="A4052" t="s">
        <v>149</v>
      </c>
      <c r="B4052" t="s">
        <v>186</v>
      </c>
      <c r="C4052" t="s">
        <v>1459</v>
      </c>
      <c r="D4052" t="s">
        <v>1387</v>
      </c>
      <c r="E4052" t="s">
        <v>1501</v>
      </c>
      <c r="F4052" t="s">
        <v>1293</v>
      </c>
      <c r="G4052" t="s">
        <v>524</v>
      </c>
      <c r="H4052" t="s">
        <v>1464</v>
      </c>
      <c r="I4052" t="s">
        <v>186</v>
      </c>
      <c r="J4052">
        <v>31000404</v>
      </c>
      <c r="L4052">
        <v>0.10000000149011599</v>
      </c>
      <c r="M4052">
        <v>0</v>
      </c>
      <c r="N4052">
        <v>6.6666670143604306E-2</v>
      </c>
      <c r="O4052">
        <v>0</v>
      </c>
      <c r="P4052">
        <v>0</v>
      </c>
      <c r="Q4052">
        <v>0</v>
      </c>
      <c r="R4052">
        <v>0</v>
      </c>
      <c r="S4052">
        <v>0</v>
      </c>
      <c r="T4052">
        <v>0</v>
      </c>
      <c r="U4052">
        <v>0</v>
      </c>
      <c r="W4052" s="429">
        <f t="shared" si="84"/>
        <v>0</v>
      </c>
      <c r="X4052" s="429">
        <f t="shared" si="84"/>
        <v>0</v>
      </c>
      <c r="Y4052" s="429">
        <f t="shared" si="84"/>
        <v>0</v>
      </c>
      <c r="Z4052" s="429">
        <f t="shared" si="84"/>
        <v>0</v>
      </c>
      <c r="AA4052" s="429" t="s">
        <v>1295</v>
      </c>
    </row>
    <row r="4053" spans="1:27" x14ac:dyDescent="0.25">
      <c r="A4053" t="s">
        <v>149</v>
      </c>
      <c r="B4053" t="s">
        <v>186</v>
      </c>
      <c r="C4053" t="s">
        <v>1459</v>
      </c>
      <c r="D4053" t="s">
        <v>1387</v>
      </c>
      <c r="E4053" t="s">
        <v>1501</v>
      </c>
      <c r="F4053" t="s">
        <v>1293</v>
      </c>
      <c r="G4053" t="s">
        <v>524</v>
      </c>
      <c r="H4053" t="s">
        <v>1464</v>
      </c>
      <c r="I4053" t="s">
        <v>186</v>
      </c>
      <c r="J4053">
        <v>31000227</v>
      </c>
      <c r="L4053">
        <v>0</v>
      </c>
      <c r="M4053">
        <v>0.59100002050399802</v>
      </c>
      <c r="N4053">
        <v>0</v>
      </c>
      <c r="O4053">
        <v>0</v>
      </c>
      <c r="P4053">
        <v>0</v>
      </c>
      <c r="Q4053">
        <v>0</v>
      </c>
      <c r="R4053">
        <v>9.5742010000000004</v>
      </c>
      <c r="S4053">
        <v>0.35460000000000003</v>
      </c>
      <c r="T4053">
        <v>0</v>
      </c>
      <c r="U4053">
        <v>0</v>
      </c>
      <c r="W4053" s="429">
        <f t="shared" si="84"/>
        <v>9.5742010000000004</v>
      </c>
      <c r="X4053" s="429">
        <f t="shared" si="84"/>
        <v>0.35460000000000003</v>
      </c>
      <c r="Y4053" s="429">
        <f t="shared" si="84"/>
        <v>0</v>
      </c>
      <c r="Z4053" s="429">
        <f t="shared" si="84"/>
        <v>0</v>
      </c>
      <c r="AA4053" s="429" t="s">
        <v>1295</v>
      </c>
    </row>
    <row r="4054" spans="1:27" x14ac:dyDescent="0.25">
      <c r="A4054" t="s">
        <v>149</v>
      </c>
      <c r="B4054" t="s">
        <v>186</v>
      </c>
      <c r="C4054" t="s">
        <v>1459</v>
      </c>
      <c r="D4054" t="s">
        <v>1387</v>
      </c>
      <c r="E4054" t="s">
        <v>1501</v>
      </c>
      <c r="F4054" t="s">
        <v>1293</v>
      </c>
      <c r="G4054" t="s">
        <v>524</v>
      </c>
      <c r="H4054" t="s">
        <v>1464</v>
      </c>
      <c r="I4054" t="s">
        <v>186</v>
      </c>
      <c r="J4054">
        <v>31000228</v>
      </c>
      <c r="L4054">
        <v>0</v>
      </c>
      <c r="M4054">
        <v>0</v>
      </c>
      <c r="N4054">
        <v>0</v>
      </c>
      <c r="O4054">
        <v>0</v>
      </c>
      <c r="P4054">
        <v>0</v>
      </c>
      <c r="Q4054">
        <v>0</v>
      </c>
      <c r="R4054">
        <v>0.4728</v>
      </c>
      <c r="S4054">
        <v>0</v>
      </c>
      <c r="T4054">
        <v>0</v>
      </c>
      <c r="U4054">
        <v>0</v>
      </c>
      <c r="W4054" s="429">
        <f t="shared" si="84"/>
        <v>0.4728</v>
      </c>
      <c r="X4054" s="429">
        <f t="shared" si="84"/>
        <v>0</v>
      </c>
      <c r="Y4054" s="429">
        <f t="shared" si="84"/>
        <v>0</v>
      </c>
      <c r="Z4054" s="429">
        <f t="shared" si="84"/>
        <v>0</v>
      </c>
      <c r="AA4054" s="429" t="s">
        <v>1295</v>
      </c>
    </row>
    <row r="4055" spans="1:27" x14ac:dyDescent="0.25">
      <c r="A4055" t="s">
        <v>149</v>
      </c>
      <c r="B4055" t="s">
        <v>186</v>
      </c>
      <c r="C4055" t="s">
        <v>1459</v>
      </c>
      <c r="D4055" t="s">
        <v>1387</v>
      </c>
      <c r="E4055" t="s">
        <v>1501</v>
      </c>
      <c r="F4055" t="s">
        <v>1293</v>
      </c>
      <c r="G4055" t="s">
        <v>524</v>
      </c>
      <c r="H4055" t="s">
        <v>1464</v>
      </c>
      <c r="I4055" t="s">
        <v>186</v>
      </c>
      <c r="J4055">
        <v>20200254</v>
      </c>
      <c r="L4055">
        <v>19.799999237060501</v>
      </c>
      <c r="M4055">
        <v>13.199999809265099</v>
      </c>
      <c r="N4055">
        <v>34.966667175292997</v>
      </c>
      <c r="O4055">
        <v>0</v>
      </c>
      <c r="P4055">
        <v>0.5</v>
      </c>
      <c r="Q4055">
        <v>0.5</v>
      </c>
      <c r="R4055">
        <v>0</v>
      </c>
      <c r="S4055">
        <v>0</v>
      </c>
      <c r="T4055">
        <v>0</v>
      </c>
      <c r="U4055">
        <v>0</v>
      </c>
      <c r="W4055" s="429">
        <f t="shared" si="84"/>
        <v>0</v>
      </c>
      <c r="X4055" s="429">
        <f t="shared" si="84"/>
        <v>0</v>
      </c>
      <c r="Y4055" s="429">
        <f t="shared" si="84"/>
        <v>0</v>
      </c>
      <c r="Z4055" s="429">
        <f t="shared" si="84"/>
        <v>0</v>
      </c>
      <c r="AA4055" s="429" t="s">
        <v>1295</v>
      </c>
    </row>
    <row r="4056" spans="1:27" x14ac:dyDescent="0.25">
      <c r="A4056" t="s">
        <v>149</v>
      </c>
      <c r="B4056" t="s">
        <v>1246</v>
      </c>
      <c r="C4056" t="s">
        <v>1324</v>
      </c>
      <c r="D4056" t="s">
        <v>1387</v>
      </c>
      <c r="E4056" t="s">
        <v>1501</v>
      </c>
      <c r="F4056" t="s">
        <v>1293</v>
      </c>
      <c r="G4056" t="s">
        <v>524</v>
      </c>
      <c r="H4056" t="s">
        <v>1557</v>
      </c>
      <c r="I4056" t="s">
        <v>552</v>
      </c>
      <c r="J4056">
        <v>31000306</v>
      </c>
      <c r="L4056">
        <v>0</v>
      </c>
      <c r="M4056">
        <v>0</v>
      </c>
      <c r="N4056">
        <v>0</v>
      </c>
      <c r="O4056">
        <v>0</v>
      </c>
      <c r="P4056">
        <v>0</v>
      </c>
      <c r="Q4056">
        <v>0</v>
      </c>
      <c r="R4056">
        <v>3.7488000000000001</v>
      </c>
      <c r="S4056">
        <v>45.613529999999997</v>
      </c>
      <c r="T4056">
        <v>0</v>
      </c>
      <c r="U4056">
        <v>0</v>
      </c>
      <c r="W4056" s="429">
        <f t="shared" si="84"/>
        <v>3.7488000000000001</v>
      </c>
      <c r="X4056" s="429">
        <f t="shared" si="84"/>
        <v>45.613529999999997</v>
      </c>
      <c r="Y4056" s="429">
        <f t="shared" si="84"/>
        <v>0</v>
      </c>
      <c r="Z4056" s="429">
        <f t="shared" si="84"/>
        <v>0</v>
      </c>
      <c r="AA4056" s="429" t="s">
        <v>1295</v>
      </c>
    </row>
    <row r="4057" spans="1:27" x14ac:dyDescent="0.25">
      <c r="A4057" t="s">
        <v>149</v>
      </c>
      <c r="B4057" t="s">
        <v>1246</v>
      </c>
      <c r="C4057" t="s">
        <v>1324</v>
      </c>
      <c r="D4057" t="s">
        <v>1387</v>
      </c>
      <c r="E4057" t="s">
        <v>1501</v>
      </c>
      <c r="F4057" t="s">
        <v>1293</v>
      </c>
      <c r="G4057" t="s">
        <v>524</v>
      </c>
      <c r="H4057" t="s">
        <v>1558</v>
      </c>
      <c r="I4057" t="s">
        <v>563</v>
      </c>
      <c r="J4057">
        <v>40400303</v>
      </c>
      <c r="L4057">
        <v>0</v>
      </c>
      <c r="M4057">
        <v>9.3333330154418892</v>
      </c>
      <c r="N4057">
        <v>0</v>
      </c>
      <c r="O4057">
        <v>0</v>
      </c>
      <c r="P4057">
        <v>0</v>
      </c>
      <c r="Q4057">
        <v>0</v>
      </c>
      <c r="R4057">
        <v>0</v>
      </c>
      <c r="S4057">
        <v>0</v>
      </c>
      <c r="T4057">
        <v>0</v>
      </c>
      <c r="U4057">
        <v>0</v>
      </c>
      <c r="W4057" s="429">
        <f t="shared" si="84"/>
        <v>0</v>
      </c>
      <c r="X4057" s="429">
        <f t="shared" si="84"/>
        <v>0</v>
      </c>
      <c r="Y4057" s="429">
        <f t="shared" si="84"/>
        <v>0</v>
      </c>
      <c r="Z4057" s="429">
        <f t="shared" si="84"/>
        <v>0</v>
      </c>
      <c r="AA4057" s="429" t="s">
        <v>1295</v>
      </c>
    </row>
    <row r="4058" spans="1:27" x14ac:dyDescent="0.25">
      <c r="A4058" t="s">
        <v>149</v>
      </c>
      <c r="B4058" t="s">
        <v>1246</v>
      </c>
      <c r="C4058" t="s">
        <v>1324</v>
      </c>
      <c r="D4058" t="s">
        <v>1387</v>
      </c>
      <c r="E4058" t="s">
        <v>1501</v>
      </c>
      <c r="F4058" t="s">
        <v>1293</v>
      </c>
      <c r="G4058" t="s">
        <v>524</v>
      </c>
      <c r="H4058" t="s">
        <v>1558</v>
      </c>
      <c r="I4058" t="s">
        <v>563</v>
      </c>
      <c r="J4058">
        <v>20200254</v>
      </c>
      <c r="L4058">
        <v>6.5</v>
      </c>
      <c r="M4058">
        <v>2.0299999999999998</v>
      </c>
      <c r="N4058">
        <v>6.5</v>
      </c>
      <c r="O4058">
        <v>0</v>
      </c>
      <c r="P4058">
        <v>0</v>
      </c>
      <c r="Q4058">
        <v>0</v>
      </c>
      <c r="R4058">
        <v>0</v>
      </c>
      <c r="S4058">
        <v>0</v>
      </c>
      <c r="T4058">
        <v>0</v>
      </c>
      <c r="U4058">
        <v>0</v>
      </c>
      <c r="W4058" s="429">
        <f t="shared" si="84"/>
        <v>0</v>
      </c>
      <c r="X4058" s="429">
        <f t="shared" si="84"/>
        <v>0</v>
      </c>
      <c r="Y4058" s="429">
        <f t="shared" si="84"/>
        <v>0</v>
      </c>
      <c r="Z4058" s="429">
        <f t="shared" si="84"/>
        <v>0</v>
      </c>
      <c r="AA4058" s="429" t="s">
        <v>1295</v>
      </c>
    </row>
    <row r="4059" spans="1:27" x14ac:dyDescent="0.25">
      <c r="A4059" t="s">
        <v>149</v>
      </c>
      <c r="B4059" t="s">
        <v>186</v>
      </c>
      <c r="C4059" t="s">
        <v>1459</v>
      </c>
      <c r="D4059" t="s">
        <v>1387</v>
      </c>
      <c r="E4059" t="s">
        <v>1501</v>
      </c>
      <c r="F4059" t="s">
        <v>1293</v>
      </c>
      <c r="G4059" t="s">
        <v>524</v>
      </c>
      <c r="H4059" t="s">
        <v>1464</v>
      </c>
      <c r="I4059" t="s">
        <v>186</v>
      </c>
      <c r="J4059">
        <v>31000404</v>
      </c>
      <c r="L4059">
        <v>0.20499999821186099</v>
      </c>
      <c r="M4059">
        <v>9.9999997764825804E-3</v>
      </c>
      <c r="N4059">
        <v>0.17000000178813901</v>
      </c>
      <c r="O4059">
        <v>9.9999997764825804E-3</v>
      </c>
      <c r="P4059">
        <v>1.4999999664723899E-2</v>
      </c>
      <c r="Q4059">
        <v>1.4999999664723899E-2</v>
      </c>
      <c r="R4059">
        <v>290.505</v>
      </c>
      <c r="S4059">
        <v>5.0000000000000001E-3</v>
      </c>
      <c r="T4059">
        <v>0</v>
      </c>
      <c r="U4059">
        <v>0</v>
      </c>
      <c r="W4059" s="429">
        <f t="shared" si="84"/>
        <v>290.505</v>
      </c>
      <c r="X4059" s="429">
        <f t="shared" si="84"/>
        <v>5.0000000000000001E-3</v>
      </c>
      <c r="Y4059" s="429">
        <f t="shared" si="84"/>
        <v>0</v>
      </c>
      <c r="Z4059" s="429">
        <f t="shared" si="84"/>
        <v>0</v>
      </c>
      <c r="AA4059" s="429" t="s">
        <v>1295</v>
      </c>
    </row>
    <row r="4060" spans="1:27" x14ac:dyDescent="0.25">
      <c r="A4060" t="s">
        <v>149</v>
      </c>
      <c r="B4060" t="s">
        <v>186</v>
      </c>
      <c r="C4060" t="s">
        <v>1459</v>
      </c>
      <c r="D4060" t="s">
        <v>1387</v>
      </c>
      <c r="E4060" t="s">
        <v>1501</v>
      </c>
      <c r="F4060" t="s">
        <v>1293</v>
      </c>
      <c r="G4060" t="s">
        <v>524</v>
      </c>
      <c r="H4060" t="s">
        <v>1464</v>
      </c>
      <c r="I4060" t="s">
        <v>186</v>
      </c>
      <c r="J4060">
        <v>40400311</v>
      </c>
      <c r="L4060">
        <v>0</v>
      </c>
      <c r="M4060">
        <v>0.18500000238418601</v>
      </c>
      <c r="N4060">
        <v>0</v>
      </c>
      <c r="O4060">
        <v>0</v>
      </c>
      <c r="P4060">
        <v>0</v>
      </c>
      <c r="Q4060">
        <v>0</v>
      </c>
      <c r="R4060">
        <v>0</v>
      </c>
      <c r="S4060">
        <v>0.04</v>
      </c>
      <c r="T4060">
        <v>0</v>
      </c>
      <c r="U4060">
        <v>0</v>
      </c>
      <c r="W4060" s="429">
        <f t="shared" si="84"/>
        <v>0</v>
      </c>
      <c r="X4060" s="429">
        <f t="shared" si="84"/>
        <v>0.04</v>
      </c>
      <c r="Y4060" s="429">
        <f t="shared" si="84"/>
        <v>0</v>
      </c>
      <c r="Z4060" s="429">
        <f t="shared" si="84"/>
        <v>0</v>
      </c>
      <c r="AA4060" s="429" t="s">
        <v>1295</v>
      </c>
    </row>
    <row r="4061" spans="1:27" x14ac:dyDescent="0.25">
      <c r="A4061" t="s">
        <v>149</v>
      </c>
      <c r="B4061" t="s">
        <v>1246</v>
      </c>
      <c r="C4061" t="s">
        <v>1324</v>
      </c>
      <c r="D4061" t="s">
        <v>1387</v>
      </c>
      <c r="E4061" t="s">
        <v>1501</v>
      </c>
      <c r="F4061" t="s">
        <v>1293</v>
      </c>
      <c r="G4061" t="s">
        <v>524</v>
      </c>
      <c r="H4061" t="s">
        <v>1557</v>
      </c>
      <c r="I4061" t="s">
        <v>552</v>
      </c>
      <c r="J4061">
        <v>20200254</v>
      </c>
      <c r="L4061">
        <v>14.48</v>
      </c>
      <c r="M4061">
        <v>18.39</v>
      </c>
      <c r="N4061">
        <v>22.21</v>
      </c>
      <c r="O4061">
        <v>2.31</v>
      </c>
      <c r="P4061">
        <v>1.69</v>
      </c>
      <c r="Q4061">
        <v>1.69</v>
      </c>
      <c r="R4061">
        <v>0</v>
      </c>
      <c r="S4061">
        <v>0</v>
      </c>
      <c r="T4061">
        <v>0</v>
      </c>
      <c r="U4061">
        <v>0</v>
      </c>
      <c r="W4061" s="429">
        <f t="shared" si="84"/>
        <v>0</v>
      </c>
      <c r="X4061" s="429">
        <f t="shared" si="84"/>
        <v>0</v>
      </c>
      <c r="Y4061" s="429">
        <f t="shared" si="84"/>
        <v>0</v>
      </c>
      <c r="Z4061" s="429">
        <f t="shared" si="84"/>
        <v>0</v>
      </c>
      <c r="AA4061" s="429" t="s">
        <v>1295</v>
      </c>
    </row>
    <row r="4062" spans="1:27" x14ac:dyDescent="0.25">
      <c r="A4062" t="s">
        <v>149</v>
      </c>
      <c r="B4062" t="s">
        <v>1246</v>
      </c>
      <c r="C4062" t="s">
        <v>1324</v>
      </c>
      <c r="D4062" t="s">
        <v>1387</v>
      </c>
      <c r="E4062" t="s">
        <v>1501</v>
      </c>
      <c r="F4062" t="s">
        <v>1293</v>
      </c>
      <c r="G4062" t="s">
        <v>524</v>
      </c>
      <c r="H4062" t="s">
        <v>1557</v>
      </c>
      <c r="I4062" t="s">
        <v>552</v>
      </c>
      <c r="J4062">
        <v>20200254</v>
      </c>
      <c r="L4062">
        <v>3.9</v>
      </c>
      <c r="M4062">
        <v>0.73</v>
      </c>
      <c r="N4062">
        <v>7.8</v>
      </c>
      <c r="O4062">
        <v>0.11</v>
      </c>
      <c r="P4062">
        <v>0.08</v>
      </c>
      <c r="Q4062">
        <v>0.08</v>
      </c>
      <c r="R4062">
        <v>0</v>
      </c>
      <c r="S4062">
        <v>0</v>
      </c>
      <c r="T4062">
        <v>0</v>
      </c>
      <c r="U4062">
        <v>0</v>
      </c>
      <c r="W4062" s="429">
        <f t="shared" si="84"/>
        <v>0</v>
      </c>
      <c r="X4062" s="429">
        <f t="shared" si="84"/>
        <v>0</v>
      </c>
      <c r="Y4062" s="429">
        <f t="shared" si="84"/>
        <v>0</v>
      </c>
      <c r="Z4062" s="429">
        <f t="shared" si="84"/>
        <v>0</v>
      </c>
      <c r="AA4062" s="429" t="s">
        <v>1295</v>
      </c>
    </row>
    <row r="4063" spans="1:27" x14ac:dyDescent="0.25">
      <c r="A4063" t="s">
        <v>149</v>
      </c>
      <c r="B4063" t="s">
        <v>1246</v>
      </c>
      <c r="C4063" t="s">
        <v>1324</v>
      </c>
      <c r="D4063" t="s">
        <v>1387</v>
      </c>
      <c r="E4063" t="s">
        <v>1501</v>
      </c>
      <c r="F4063" t="s">
        <v>1293</v>
      </c>
      <c r="G4063" t="s">
        <v>524</v>
      </c>
      <c r="H4063" t="s">
        <v>1557</v>
      </c>
      <c r="I4063" t="s">
        <v>552</v>
      </c>
      <c r="J4063">
        <v>31000404</v>
      </c>
      <c r="L4063">
        <v>0.48</v>
      </c>
      <c r="M4063">
        <v>0.03</v>
      </c>
      <c r="N4063">
        <v>0.4</v>
      </c>
      <c r="O4063">
        <v>0.05</v>
      </c>
      <c r="P4063">
        <v>0</v>
      </c>
      <c r="Q4063">
        <v>0</v>
      </c>
      <c r="R4063">
        <v>0</v>
      </c>
      <c r="S4063">
        <v>0</v>
      </c>
      <c r="T4063">
        <v>0</v>
      </c>
      <c r="U4063">
        <v>0</v>
      </c>
      <c r="W4063" s="429">
        <f t="shared" si="84"/>
        <v>0</v>
      </c>
      <c r="X4063" s="429">
        <f t="shared" si="84"/>
        <v>0</v>
      </c>
      <c r="Y4063" s="429">
        <f t="shared" si="84"/>
        <v>0</v>
      </c>
      <c r="Z4063" s="429">
        <f t="shared" si="84"/>
        <v>0</v>
      </c>
      <c r="AA4063" s="429" t="s">
        <v>1295</v>
      </c>
    </row>
    <row r="4064" spans="1:27" x14ac:dyDescent="0.25">
      <c r="A4064" t="s">
        <v>149</v>
      </c>
      <c r="B4064" t="s">
        <v>1246</v>
      </c>
      <c r="C4064" t="s">
        <v>1324</v>
      </c>
      <c r="D4064" t="s">
        <v>1387</v>
      </c>
      <c r="E4064" t="s">
        <v>1501</v>
      </c>
      <c r="F4064" t="s">
        <v>1293</v>
      </c>
      <c r="G4064" t="s">
        <v>524</v>
      </c>
      <c r="H4064" t="s">
        <v>1558</v>
      </c>
      <c r="I4064" t="s">
        <v>563</v>
      </c>
      <c r="J4064">
        <v>20200254</v>
      </c>
      <c r="L4064">
        <v>14.2</v>
      </c>
      <c r="M4064">
        <v>7.3</v>
      </c>
      <c r="N4064">
        <v>4.8</v>
      </c>
      <c r="O4064">
        <v>0</v>
      </c>
      <c r="P4064">
        <v>0.6</v>
      </c>
      <c r="Q4064">
        <v>0.61000001430511497</v>
      </c>
      <c r="R4064">
        <v>0</v>
      </c>
      <c r="S4064">
        <v>0</v>
      </c>
      <c r="T4064">
        <v>0</v>
      </c>
      <c r="U4064">
        <v>0</v>
      </c>
      <c r="W4064" s="429">
        <f t="shared" si="84"/>
        <v>0</v>
      </c>
      <c r="X4064" s="429">
        <f t="shared" si="84"/>
        <v>0</v>
      </c>
      <c r="Y4064" s="429">
        <f t="shared" si="84"/>
        <v>0</v>
      </c>
      <c r="Z4064" s="429">
        <f t="shared" si="84"/>
        <v>0</v>
      </c>
      <c r="AA4064" s="429" t="s">
        <v>1295</v>
      </c>
    </row>
    <row r="4065" spans="1:27" x14ac:dyDescent="0.25">
      <c r="A4065" t="s">
        <v>149</v>
      </c>
      <c r="B4065" t="s">
        <v>1246</v>
      </c>
      <c r="C4065" t="s">
        <v>1324</v>
      </c>
      <c r="D4065" t="s">
        <v>1387</v>
      </c>
      <c r="E4065" t="s">
        <v>1501</v>
      </c>
      <c r="F4065" t="s">
        <v>1293</v>
      </c>
      <c r="G4065" t="s">
        <v>524</v>
      </c>
      <c r="H4065" t="s">
        <v>1558</v>
      </c>
      <c r="I4065" t="s">
        <v>563</v>
      </c>
      <c r="J4065">
        <v>31000404</v>
      </c>
      <c r="L4065">
        <v>10.6</v>
      </c>
      <c r="M4065">
        <v>0.6</v>
      </c>
      <c r="N4065">
        <v>8.9</v>
      </c>
      <c r="O4065">
        <v>1.5</v>
      </c>
      <c r="P4065">
        <v>0.5</v>
      </c>
      <c r="Q4065">
        <v>0.54000002145767201</v>
      </c>
      <c r="R4065">
        <v>0</v>
      </c>
      <c r="S4065">
        <v>0</v>
      </c>
      <c r="T4065">
        <v>0</v>
      </c>
      <c r="U4065">
        <v>0</v>
      </c>
      <c r="W4065" s="429">
        <f t="shared" si="84"/>
        <v>0</v>
      </c>
      <c r="X4065" s="429">
        <f t="shared" si="84"/>
        <v>0</v>
      </c>
      <c r="Y4065" s="429">
        <f t="shared" si="84"/>
        <v>0</v>
      </c>
      <c r="Z4065" s="429">
        <f t="shared" si="84"/>
        <v>0</v>
      </c>
      <c r="AA4065" s="429" t="s">
        <v>1295</v>
      </c>
    </row>
    <row r="4066" spans="1:27" x14ac:dyDescent="0.25">
      <c r="A4066" t="s">
        <v>149</v>
      </c>
      <c r="B4066" t="s">
        <v>1246</v>
      </c>
      <c r="C4066" t="s">
        <v>1324</v>
      </c>
      <c r="D4066" t="s">
        <v>1387</v>
      </c>
      <c r="E4066" t="s">
        <v>1501</v>
      </c>
      <c r="F4066" t="s">
        <v>1293</v>
      </c>
      <c r="G4066" t="s">
        <v>524</v>
      </c>
      <c r="H4066" t="s">
        <v>1558</v>
      </c>
      <c r="I4066" t="s">
        <v>563</v>
      </c>
      <c r="J4066">
        <v>20200253</v>
      </c>
      <c r="L4066">
        <v>6.66666636243463E-3</v>
      </c>
      <c r="M4066">
        <v>0</v>
      </c>
      <c r="N4066">
        <v>1.1666666716337201E-2</v>
      </c>
      <c r="O4066">
        <v>0</v>
      </c>
      <c r="P4066">
        <v>0</v>
      </c>
      <c r="Q4066">
        <v>0</v>
      </c>
      <c r="R4066">
        <v>0</v>
      </c>
      <c r="S4066">
        <v>0</v>
      </c>
      <c r="T4066">
        <v>0</v>
      </c>
      <c r="U4066">
        <v>0</v>
      </c>
      <c r="W4066" s="429">
        <f t="shared" si="84"/>
        <v>0</v>
      </c>
      <c r="X4066" s="429">
        <f t="shared" si="84"/>
        <v>0</v>
      </c>
      <c r="Y4066" s="429">
        <f t="shared" si="84"/>
        <v>0</v>
      </c>
      <c r="Z4066" s="429">
        <f t="shared" si="84"/>
        <v>0</v>
      </c>
      <c r="AA4066" s="429" t="s">
        <v>1295</v>
      </c>
    </row>
    <row r="4067" spans="1:27" x14ac:dyDescent="0.25">
      <c r="A4067" t="s">
        <v>149</v>
      </c>
      <c r="B4067" t="s">
        <v>186</v>
      </c>
      <c r="C4067" t="s">
        <v>1459</v>
      </c>
      <c r="D4067" t="s">
        <v>1387</v>
      </c>
      <c r="E4067" t="s">
        <v>1501</v>
      </c>
      <c r="F4067" t="s">
        <v>1293</v>
      </c>
      <c r="G4067" t="s">
        <v>524</v>
      </c>
      <c r="H4067" t="s">
        <v>1464</v>
      </c>
      <c r="I4067" t="s">
        <v>186</v>
      </c>
      <c r="J4067">
        <v>31000306</v>
      </c>
      <c r="L4067">
        <v>0</v>
      </c>
      <c r="M4067">
        <v>0</v>
      </c>
      <c r="N4067">
        <v>0</v>
      </c>
      <c r="O4067">
        <v>0</v>
      </c>
      <c r="P4067">
        <v>0</v>
      </c>
      <c r="Q4067">
        <v>0</v>
      </c>
      <c r="R4067">
        <v>1.1229</v>
      </c>
      <c r="S4067">
        <v>19.855239999999998</v>
      </c>
      <c r="T4067">
        <v>0</v>
      </c>
      <c r="U4067">
        <v>0</v>
      </c>
      <c r="W4067" s="429">
        <f t="shared" si="84"/>
        <v>1.1229</v>
      </c>
      <c r="X4067" s="429">
        <f t="shared" si="84"/>
        <v>19.855239999999998</v>
      </c>
      <c r="Y4067" s="429">
        <f t="shared" si="84"/>
        <v>0</v>
      </c>
      <c r="Z4067" s="429">
        <f t="shared" si="84"/>
        <v>0</v>
      </c>
      <c r="AA4067" s="429" t="s">
        <v>1295</v>
      </c>
    </row>
    <row r="4068" spans="1:27" x14ac:dyDescent="0.25">
      <c r="A4068" t="s">
        <v>149</v>
      </c>
      <c r="B4068" t="s">
        <v>186</v>
      </c>
      <c r="C4068" t="s">
        <v>1459</v>
      </c>
      <c r="D4068" t="s">
        <v>1387</v>
      </c>
      <c r="E4068" t="s">
        <v>1501</v>
      </c>
      <c r="F4068" t="s">
        <v>1293</v>
      </c>
      <c r="G4068" t="s">
        <v>524</v>
      </c>
      <c r="H4068" t="s">
        <v>1464</v>
      </c>
      <c r="I4068" t="s">
        <v>186</v>
      </c>
      <c r="J4068">
        <v>20200256</v>
      </c>
      <c r="L4068">
        <v>5.5999999046325701</v>
      </c>
      <c r="M4068">
        <v>6.5</v>
      </c>
      <c r="N4068">
        <v>20.700000762939499</v>
      </c>
      <c r="O4068">
        <v>0.80000001192092896</v>
      </c>
      <c r="P4068">
        <v>0.5</v>
      </c>
      <c r="Q4068">
        <v>0.5</v>
      </c>
      <c r="R4068">
        <v>0</v>
      </c>
      <c r="S4068">
        <v>0</v>
      </c>
      <c r="T4068">
        <v>0</v>
      </c>
      <c r="U4068">
        <v>0</v>
      </c>
      <c r="W4068" s="429">
        <f t="shared" si="84"/>
        <v>0</v>
      </c>
      <c r="X4068" s="429">
        <f t="shared" si="84"/>
        <v>0</v>
      </c>
      <c r="Y4068" s="429">
        <f t="shared" si="84"/>
        <v>0</v>
      </c>
      <c r="Z4068" s="429">
        <f t="shared" si="84"/>
        <v>0</v>
      </c>
      <c r="AA4068" s="429" t="s">
        <v>1295</v>
      </c>
    </row>
    <row r="4069" spans="1:27" x14ac:dyDescent="0.25">
      <c r="A4069" t="s">
        <v>149</v>
      </c>
      <c r="B4069" t="s">
        <v>186</v>
      </c>
      <c r="C4069" t="s">
        <v>1459</v>
      </c>
      <c r="D4069" t="s">
        <v>1387</v>
      </c>
      <c r="E4069" t="s">
        <v>1501</v>
      </c>
      <c r="F4069" t="s">
        <v>1293</v>
      </c>
      <c r="G4069" t="s">
        <v>524</v>
      </c>
      <c r="H4069" t="s">
        <v>1464</v>
      </c>
      <c r="I4069" t="s">
        <v>186</v>
      </c>
      <c r="J4069">
        <v>31000227</v>
      </c>
      <c r="L4069">
        <v>0</v>
      </c>
      <c r="M4069">
        <v>3.5999999046325701</v>
      </c>
      <c r="N4069">
        <v>0</v>
      </c>
      <c r="O4069">
        <v>0</v>
      </c>
      <c r="P4069">
        <v>0</v>
      </c>
      <c r="Q4069">
        <v>0</v>
      </c>
      <c r="R4069">
        <v>0</v>
      </c>
      <c r="S4069">
        <v>0</v>
      </c>
      <c r="T4069">
        <v>0</v>
      </c>
      <c r="U4069">
        <v>0</v>
      </c>
      <c r="W4069" s="429">
        <f t="shared" si="84"/>
        <v>0</v>
      </c>
      <c r="X4069" s="429">
        <f t="shared" si="84"/>
        <v>0</v>
      </c>
      <c r="Y4069" s="429">
        <f t="shared" si="84"/>
        <v>0</v>
      </c>
      <c r="Z4069" s="429">
        <f t="shared" si="84"/>
        <v>0</v>
      </c>
      <c r="AA4069" s="429" t="s">
        <v>1295</v>
      </c>
    </row>
    <row r="4070" spans="1:27" x14ac:dyDescent="0.25">
      <c r="A4070" t="s">
        <v>149</v>
      </c>
      <c r="B4070" t="s">
        <v>186</v>
      </c>
      <c r="C4070" t="s">
        <v>1459</v>
      </c>
      <c r="D4070" t="s">
        <v>1387</v>
      </c>
      <c r="E4070" t="s">
        <v>1501</v>
      </c>
      <c r="F4070" t="s">
        <v>1293</v>
      </c>
      <c r="G4070" t="s">
        <v>524</v>
      </c>
      <c r="H4070" t="s">
        <v>1464</v>
      </c>
      <c r="I4070" t="s">
        <v>186</v>
      </c>
      <c r="J4070">
        <v>31000201</v>
      </c>
      <c r="L4070">
        <v>0</v>
      </c>
      <c r="M4070">
        <v>1.0637999773025499</v>
      </c>
      <c r="N4070">
        <v>0</v>
      </c>
      <c r="O4070">
        <v>0</v>
      </c>
      <c r="P4070">
        <v>0</v>
      </c>
      <c r="Q4070">
        <v>0</v>
      </c>
      <c r="R4070">
        <v>0</v>
      </c>
      <c r="S4070">
        <v>0</v>
      </c>
      <c r="T4070">
        <v>0</v>
      </c>
      <c r="U4070">
        <v>0</v>
      </c>
      <c r="W4070" s="429">
        <f t="shared" si="84"/>
        <v>0</v>
      </c>
      <c r="X4070" s="429">
        <f t="shared" si="84"/>
        <v>0</v>
      </c>
      <c r="Y4070" s="429">
        <f t="shared" si="84"/>
        <v>0</v>
      </c>
      <c r="Z4070" s="429">
        <f t="shared" si="84"/>
        <v>0</v>
      </c>
      <c r="AA4070" s="429" t="s">
        <v>1295</v>
      </c>
    </row>
    <row r="4071" spans="1:27" x14ac:dyDescent="0.25">
      <c r="A4071" t="s">
        <v>149</v>
      </c>
      <c r="B4071" t="s">
        <v>1246</v>
      </c>
      <c r="C4071" t="s">
        <v>1324</v>
      </c>
      <c r="D4071" t="s">
        <v>1387</v>
      </c>
      <c r="E4071" t="s">
        <v>1501</v>
      </c>
      <c r="F4071" t="s">
        <v>1293</v>
      </c>
      <c r="G4071" t="s">
        <v>524</v>
      </c>
      <c r="H4071" t="s">
        <v>1557</v>
      </c>
      <c r="I4071" t="s">
        <v>552</v>
      </c>
      <c r="J4071">
        <v>31000306</v>
      </c>
      <c r="L4071">
        <v>0</v>
      </c>
      <c r="M4071">
        <v>0</v>
      </c>
      <c r="N4071">
        <v>0</v>
      </c>
      <c r="O4071">
        <v>0</v>
      </c>
      <c r="P4071">
        <v>0</v>
      </c>
      <c r="Q4071">
        <v>0</v>
      </c>
      <c r="R4071">
        <v>0.93720000000000003</v>
      </c>
      <c r="S4071">
        <v>10.68408</v>
      </c>
      <c r="T4071">
        <v>0</v>
      </c>
      <c r="U4071">
        <v>0</v>
      </c>
      <c r="W4071" s="429">
        <f t="shared" si="84"/>
        <v>0.93720000000000003</v>
      </c>
      <c r="X4071" s="429">
        <f t="shared" si="84"/>
        <v>10.68408</v>
      </c>
      <c r="Y4071" s="429">
        <f t="shared" si="84"/>
        <v>0</v>
      </c>
      <c r="Z4071" s="429">
        <f t="shared" si="84"/>
        <v>0</v>
      </c>
      <c r="AA4071" s="429" t="s">
        <v>1295</v>
      </c>
    </row>
    <row r="4072" spans="1:27" x14ac:dyDescent="0.25">
      <c r="A4072" t="s">
        <v>149</v>
      </c>
      <c r="B4072" t="s">
        <v>1246</v>
      </c>
      <c r="C4072" t="s">
        <v>1324</v>
      </c>
      <c r="D4072" t="s">
        <v>1387</v>
      </c>
      <c r="E4072" t="s">
        <v>1501</v>
      </c>
      <c r="F4072" t="s">
        <v>1293</v>
      </c>
      <c r="G4072" t="s">
        <v>524</v>
      </c>
      <c r="H4072" t="s">
        <v>1558</v>
      </c>
      <c r="I4072" t="s">
        <v>563</v>
      </c>
      <c r="J4072">
        <v>20200253</v>
      </c>
      <c r="L4072">
        <v>12.1</v>
      </c>
      <c r="M4072">
        <v>3.3</v>
      </c>
      <c r="N4072">
        <v>9.6999999999999993</v>
      </c>
      <c r="O4072">
        <v>1.1000000000000001</v>
      </c>
      <c r="P4072">
        <v>0</v>
      </c>
      <c r="Q4072">
        <v>0</v>
      </c>
      <c r="R4072">
        <v>0</v>
      </c>
      <c r="S4072">
        <v>0</v>
      </c>
      <c r="T4072">
        <v>0</v>
      </c>
      <c r="U4072">
        <v>0</v>
      </c>
      <c r="W4072" s="429">
        <f t="shared" si="84"/>
        <v>0</v>
      </c>
      <c r="X4072" s="429">
        <f t="shared" si="84"/>
        <v>0</v>
      </c>
      <c r="Y4072" s="429">
        <f t="shared" si="84"/>
        <v>0</v>
      </c>
      <c r="Z4072" s="429">
        <f t="shared" si="84"/>
        <v>0</v>
      </c>
      <c r="AA4072" s="429" t="s">
        <v>1295</v>
      </c>
    </row>
    <row r="4073" spans="1:27" x14ac:dyDescent="0.25">
      <c r="A4073" t="s">
        <v>149</v>
      </c>
      <c r="B4073" t="s">
        <v>1246</v>
      </c>
      <c r="C4073" t="s">
        <v>1324</v>
      </c>
      <c r="D4073" t="s">
        <v>1387</v>
      </c>
      <c r="E4073" t="s">
        <v>1501</v>
      </c>
      <c r="F4073" t="s">
        <v>1293</v>
      </c>
      <c r="G4073" t="s">
        <v>524</v>
      </c>
      <c r="H4073" t="s">
        <v>1558</v>
      </c>
      <c r="I4073" t="s">
        <v>563</v>
      </c>
      <c r="J4073">
        <v>20200254</v>
      </c>
      <c r="L4073">
        <v>6.5</v>
      </c>
      <c r="M4073">
        <v>2.0299999999999998</v>
      </c>
      <c r="N4073">
        <v>6.5</v>
      </c>
      <c r="O4073">
        <v>0</v>
      </c>
      <c r="P4073">
        <v>0</v>
      </c>
      <c r="Q4073">
        <v>0</v>
      </c>
      <c r="R4073">
        <v>0</v>
      </c>
      <c r="S4073">
        <v>0</v>
      </c>
      <c r="T4073">
        <v>0</v>
      </c>
      <c r="U4073">
        <v>0</v>
      </c>
      <c r="W4073" s="429">
        <f t="shared" si="84"/>
        <v>0</v>
      </c>
      <c r="X4073" s="429">
        <f t="shared" si="84"/>
        <v>0</v>
      </c>
      <c r="Y4073" s="429">
        <f t="shared" si="84"/>
        <v>0</v>
      </c>
      <c r="Z4073" s="429">
        <f t="shared" si="84"/>
        <v>0</v>
      </c>
      <c r="AA4073" s="429" t="s">
        <v>1295</v>
      </c>
    </row>
    <row r="4074" spans="1:27" x14ac:dyDescent="0.25">
      <c r="A4074" t="s">
        <v>149</v>
      </c>
      <c r="B4074" t="s">
        <v>186</v>
      </c>
      <c r="C4074" t="s">
        <v>1459</v>
      </c>
      <c r="D4074" t="s">
        <v>1387</v>
      </c>
      <c r="E4074" t="s">
        <v>1501</v>
      </c>
      <c r="F4074" t="s">
        <v>1293</v>
      </c>
      <c r="G4074" t="s">
        <v>524</v>
      </c>
      <c r="H4074" t="s">
        <v>1464</v>
      </c>
      <c r="I4074" t="s">
        <v>186</v>
      </c>
      <c r="J4074">
        <v>31000404</v>
      </c>
      <c r="L4074">
        <v>0.20499999821186099</v>
      </c>
      <c r="M4074">
        <v>9.9999997764825804E-3</v>
      </c>
      <c r="N4074">
        <v>0.17000000178813901</v>
      </c>
      <c r="O4074">
        <v>0</v>
      </c>
      <c r="P4074">
        <v>1.4999999664723899E-2</v>
      </c>
      <c r="Q4074">
        <v>1.4999999664723899E-2</v>
      </c>
      <c r="R4074">
        <v>290.505</v>
      </c>
      <c r="S4074">
        <v>5.0000000000000001E-3</v>
      </c>
      <c r="T4074">
        <v>0</v>
      </c>
      <c r="U4074">
        <v>0</v>
      </c>
      <c r="W4074" s="429">
        <f t="shared" si="84"/>
        <v>290.505</v>
      </c>
      <c r="X4074" s="429">
        <f t="shared" si="84"/>
        <v>5.0000000000000001E-3</v>
      </c>
      <c r="Y4074" s="429">
        <f t="shared" si="84"/>
        <v>0</v>
      </c>
      <c r="Z4074" s="429">
        <f t="shared" si="84"/>
        <v>0</v>
      </c>
      <c r="AA4074" s="429" t="s">
        <v>1295</v>
      </c>
    </row>
    <row r="4075" spans="1:27" x14ac:dyDescent="0.25">
      <c r="A4075" t="s">
        <v>149</v>
      </c>
      <c r="B4075" t="s">
        <v>186</v>
      </c>
      <c r="C4075" t="s">
        <v>1459</v>
      </c>
      <c r="D4075" t="s">
        <v>1387</v>
      </c>
      <c r="E4075" t="s">
        <v>1501</v>
      </c>
      <c r="F4075" t="s">
        <v>1293</v>
      </c>
      <c r="G4075" t="s">
        <v>524</v>
      </c>
      <c r="H4075" t="s">
        <v>1464</v>
      </c>
      <c r="I4075" t="s">
        <v>186</v>
      </c>
      <c r="J4075">
        <v>40400311</v>
      </c>
      <c r="L4075">
        <v>0</v>
      </c>
      <c r="M4075">
        <v>0.18500000238418601</v>
      </c>
      <c r="N4075">
        <v>0</v>
      </c>
      <c r="O4075">
        <v>0</v>
      </c>
      <c r="P4075">
        <v>0</v>
      </c>
      <c r="Q4075">
        <v>0</v>
      </c>
      <c r="R4075">
        <v>0</v>
      </c>
      <c r="S4075">
        <v>0.04</v>
      </c>
      <c r="T4075">
        <v>0</v>
      </c>
      <c r="U4075">
        <v>0</v>
      </c>
      <c r="W4075" s="429">
        <f t="shared" si="84"/>
        <v>0</v>
      </c>
      <c r="X4075" s="429">
        <f t="shared" si="84"/>
        <v>0.04</v>
      </c>
      <c r="Y4075" s="429">
        <f t="shared" si="84"/>
        <v>0</v>
      </c>
      <c r="Z4075" s="429">
        <f t="shared" si="84"/>
        <v>0</v>
      </c>
      <c r="AA4075" s="429" t="s">
        <v>1295</v>
      </c>
    </row>
    <row r="4076" spans="1:27" x14ac:dyDescent="0.25">
      <c r="A4076" t="s">
        <v>149</v>
      </c>
      <c r="B4076" t="s">
        <v>1246</v>
      </c>
      <c r="C4076" t="s">
        <v>1324</v>
      </c>
      <c r="D4076" t="s">
        <v>1387</v>
      </c>
      <c r="E4076" t="s">
        <v>1501</v>
      </c>
      <c r="F4076" t="s">
        <v>1293</v>
      </c>
      <c r="G4076" t="s">
        <v>524</v>
      </c>
      <c r="H4076" t="s">
        <v>1557</v>
      </c>
      <c r="I4076" t="s">
        <v>552</v>
      </c>
      <c r="J4076">
        <v>20200254</v>
      </c>
      <c r="L4076">
        <v>14.48</v>
      </c>
      <c r="M4076">
        <v>18.39</v>
      </c>
      <c r="N4076">
        <v>22.21</v>
      </c>
      <c r="O4076">
        <v>2.31</v>
      </c>
      <c r="P4076">
        <v>1.69</v>
      </c>
      <c r="Q4076">
        <v>1.69</v>
      </c>
      <c r="R4076">
        <v>0</v>
      </c>
      <c r="S4076">
        <v>0</v>
      </c>
      <c r="T4076">
        <v>0</v>
      </c>
      <c r="U4076">
        <v>0</v>
      </c>
      <c r="W4076" s="429">
        <f t="shared" si="84"/>
        <v>0</v>
      </c>
      <c r="X4076" s="429">
        <f t="shared" si="84"/>
        <v>0</v>
      </c>
      <c r="Y4076" s="429">
        <f t="shared" si="84"/>
        <v>0</v>
      </c>
      <c r="Z4076" s="429">
        <f t="shared" si="84"/>
        <v>0</v>
      </c>
      <c r="AA4076" s="429" t="s">
        <v>1295</v>
      </c>
    </row>
    <row r="4077" spans="1:27" x14ac:dyDescent="0.25">
      <c r="A4077" t="s">
        <v>149</v>
      </c>
      <c r="B4077" t="s">
        <v>1246</v>
      </c>
      <c r="C4077" t="s">
        <v>1324</v>
      </c>
      <c r="D4077" t="s">
        <v>1387</v>
      </c>
      <c r="E4077" t="s">
        <v>1501</v>
      </c>
      <c r="F4077" t="s">
        <v>1293</v>
      </c>
      <c r="G4077" t="s">
        <v>524</v>
      </c>
      <c r="H4077" t="s">
        <v>1557</v>
      </c>
      <c r="I4077" t="s">
        <v>552</v>
      </c>
      <c r="J4077">
        <v>31000228</v>
      </c>
      <c r="L4077">
        <v>1.9</v>
      </c>
      <c r="M4077">
        <v>0</v>
      </c>
      <c r="N4077">
        <v>1.6</v>
      </c>
      <c r="O4077">
        <v>0</v>
      </c>
      <c r="P4077">
        <v>0</v>
      </c>
      <c r="Q4077">
        <v>0</v>
      </c>
      <c r="R4077">
        <v>0</v>
      </c>
      <c r="S4077">
        <v>0</v>
      </c>
      <c r="T4077">
        <v>0</v>
      </c>
      <c r="U4077">
        <v>0</v>
      </c>
      <c r="W4077" s="429">
        <f t="shared" si="84"/>
        <v>0</v>
      </c>
      <c r="X4077" s="429">
        <f t="shared" si="84"/>
        <v>0</v>
      </c>
      <c r="Y4077" s="429">
        <f t="shared" si="84"/>
        <v>0</v>
      </c>
      <c r="Z4077" s="429">
        <f t="shared" si="84"/>
        <v>0</v>
      </c>
      <c r="AA4077" s="429" t="s">
        <v>1295</v>
      </c>
    </row>
    <row r="4078" spans="1:27" x14ac:dyDescent="0.25">
      <c r="A4078" t="s">
        <v>149</v>
      </c>
      <c r="B4078" t="s">
        <v>1246</v>
      </c>
      <c r="C4078" t="s">
        <v>1324</v>
      </c>
      <c r="D4078" t="s">
        <v>1387</v>
      </c>
      <c r="E4078" t="s">
        <v>1501</v>
      </c>
      <c r="F4078" t="s">
        <v>1293</v>
      </c>
      <c r="G4078" t="s">
        <v>524</v>
      </c>
      <c r="H4078" t="s">
        <v>1558</v>
      </c>
      <c r="I4078" t="s">
        <v>563</v>
      </c>
      <c r="J4078">
        <v>31000205</v>
      </c>
      <c r="L4078">
        <v>0.25</v>
      </c>
      <c r="M4078">
        <v>0.11</v>
      </c>
      <c r="N4078">
        <v>0.5</v>
      </c>
      <c r="O4078">
        <v>0</v>
      </c>
      <c r="P4078">
        <v>0</v>
      </c>
      <c r="Q4078">
        <v>0</v>
      </c>
      <c r="R4078">
        <v>0</v>
      </c>
      <c r="S4078">
        <v>0</v>
      </c>
      <c r="T4078">
        <v>0</v>
      </c>
      <c r="U4078">
        <v>0</v>
      </c>
      <c r="W4078" s="429">
        <f t="shared" si="84"/>
        <v>0</v>
      </c>
      <c r="X4078" s="429">
        <f t="shared" si="84"/>
        <v>0</v>
      </c>
      <c r="Y4078" s="429">
        <f t="shared" si="84"/>
        <v>0</v>
      </c>
      <c r="Z4078" s="429">
        <f t="shared" si="84"/>
        <v>0</v>
      </c>
      <c r="AA4078" s="429" t="s">
        <v>1295</v>
      </c>
    </row>
    <row r="4079" spans="1:27" x14ac:dyDescent="0.25">
      <c r="A4079" t="s">
        <v>149</v>
      </c>
      <c r="B4079" t="s">
        <v>1246</v>
      </c>
      <c r="C4079" t="s">
        <v>1324</v>
      </c>
      <c r="D4079" t="s">
        <v>1387</v>
      </c>
      <c r="E4079" t="s">
        <v>1501</v>
      </c>
      <c r="F4079" t="s">
        <v>1293</v>
      </c>
      <c r="G4079" t="s">
        <v>524</v>
      </c>
      <c r="H4079" t="s">
        <v>1557</v>
      </c>
      <c r="I4079" t="s">
        <v>552</v>
      </c>
      <c r="J4079">
        <v>31000404</v>
      </c>
      <c r="L4079">
        <v>0.96</v>
      </c>
      <c r="M4079">
        <v>0.05</v>
      </c>
      <c r="N4079">
        <v>0.8</v>
      </c>
      <c r="O4079">
        <v>0.09</v>
      </c>
      <c r="P4079">
        <v>0</v>
      </c>
      <c r="Q4079">
        <v>0</v>
      </c>
      <c r="R4079">
        <v>0</v>
      </c>
      <c r="S4079">
        <v>0</v>
      </c>
      <c r="T4079">
        <v>0</v>
      </c>
      <c r="U4079">
        <v>0</v>
      </c>
      <c r="W4079" s="429">
        <f t="shared" si="84"/>
        <v>0</v>
      </c>
      <c r="X4079" s="429">
        <f t="shared" si="84"/>
        <v>0</v>
      </c>
      <c r="Y4079" s="429">
        <f t="shared" si="84"/>
        <v>0</v>
      </c>
      <c r="Z4079" s="429">
        <f t="shared" si="84"/>
        <v>0</v>
      </c>
      <c r="AA4079" s="429" t="s">
        <v>1295</v>
      </c>
    </row>
    <row r="4080" spans="1:27" x14ac:dyDescent="0.25">
      <c r="A4080" t="s">
        <v>149</v>
      </c>
      <c r="B4080" t="s">
        <v>1246</v>
      </c>
      <c r="C4080" t="s">
        <v>1324</v>
      </c>
      <c r="D4080" t="s">
        <v>1387</v>
      </c>
      <c r="E4080" t="s">
        <v>1501</v>
      </c>
      <c r="F4080" t="s">
        <v>1293</v>
      </c>
      <c r="G4080" t="s">
        <v>524</v>
      </c>
      <c r="H4080" t="s">
        <v>1558</v>
      </c>
      <c r="I4080" t="s">
        <v>563</v>
      </c>
      <c r="J4080">
        <v>20200254</v>
      </c>
      <c r="L4080">
        <v>11.6</v>
      </c>
      <c r="M4080">
        <v>9.1</v>
      </c>
      <c r="N4080">
        <v>9.1</v>
      </c>
      <c r="O4080">
        <v>0</v>
      </c>
      <c r="P4080">
        <v>0.8</v>
      </c>
      <c r="Q4080">
        <v>0.77333331108093295</v>
      </c>
      <c r="R4080">
        <v>0</v>
      </c>
      <c r="S4080">
        <v>0</v>
      </c>
      <c r="T4080">
        <v>0</v>
      </c>
      <c r="U4080">
        <v>0</v>
      </c>
      <c r="W4080" s="429">
        <f t="shared" si="84"/>
        <v>0</v>
      </c>
      <c r="X4080" s="429">
        <f t="shared" si="84"/>
        <v>0</v>
      </c>
      <c r="Y4080" s="429">
        <f t="shared" si="84"/>
        <v>0</v>
      </c>
      <c r="Z4080" s="429">
        <f t="shared" si="84"/>
        <v>0</v>
      </c>
      <c r="AA4080" s="429" t="s">
        <v>1295</v>
      </c>
    </row>
    <row r="4081" spans="1:27" x14ac:dyDescent="0.25">
      <c r="A4081" t="s">
        <v>149</v>
      </c>
      <c r="B4081" t="s">
        <v>1246</v>
      </c>
      <c r="C4081" t="s">
        <v>1324</v>
      </c>
      <c r="D4081" t="s">
        <v>1387</v>
      </c>
      <c r="E4081" t="s">
        <v>1501</v>
      </c>
      <c r="F4081" t="s">
        <v>1293</v>
      </c>
      <c r="G4081" t="s">
        <v>524</v>
      </c>
      <c r="H4081" t="s">
        <v>1558</v>
      </c>
      <c r="I4081" t="s">
        <v>563</v>
      </c>
      <c r="J4081">
        <v>31000205</v>
      </c>
      <c r="L4081">
        <v>2.9999999329447701E-2</v>
      </c>
      <c r="M4081">
        <v>6.66666636243463E-3</v>
      </c>
      <c r="N4081">
        <v>0.16666667163372001</v>
      </c>
      <c r="O4081">
        <v>2.0866665840148899</v>
      </c>
      <c r="P4081">
        <v>0</v>
      </c>
      <c r="Q4081">
        <v>0</v>
      </c>
      <c r="R4081">
        <v>0</v>
      </c>
      <c r="S4081">
        <v>0</v>
      </c>
      <c r="T4081">
        <v>0</v>
      </c>
      <c r="U4081">
        <v>0</v>
      </c>
      <c r="W4081" s="429">
        <f t="shared" si="84"/>
        <v>0</v>
      </c>
      <c r="X4081" s="429">
        <f t="shared" si="84"/>
        <v>0</v>
      </c>
      <c r="Y4081" s="429">
        <f t="shared" si="84"/>
        <v>0</v>
      </c>
      <c r="Z4081" s="429">
        <f t="shared" si="84"/>
        <v>0</v>
      </c>
      <c r="AA4081" s="429" t="s">
        <v>1295</v>
      </c>
    </row>
    <row r="4082" spans="1:27" x14ac:dyDescent="0.25">
      <c r="A4082" t="s">
        <v>149</v>
      </c>
      <c r="B4082" t="s">
        <v>186</v>
      </c>
      <c r="C4082" t="s">
        <v>1459</v>
      </c>
      <c r="D4082" t="s">
        <v>1387</v>
      </c>
      <c r="E4082" t="s">
        <v>1501</v>
      </c>
      <c r="F4082" t="s">
        <v>1293</v>
      </c>
      <c r="G4082" t="s">
        <v>524</v>
      </c>
      <c r="H4082" t="s">
        <v>1464</v>
      </c>
      <c r="I4082" t="s">
        <v>186</v>
      </c>
      <c r="J4082">
        <v>20200254</v>
      </c>
      <c r="L4082">
        <v>1.5957000255584699</v>
      </c>
      <c r="M4082">
        <v>1.0637999773025499</v>
      </c>
      <c r="N4082">
        <v>2.77769994735718</v>
      </c>
      <c r="O4082">
        <v>0</v>
      </c>
      <c r="P4082">
        <v>5.9100002050399801E-2</v>
      </c>
      <c r="Q4082">
        <v>5.9100002050399801E-2</v>
      </c>
      <c r="R4082">
        <v>437.87189999999998</v>
      </c>
      <c r="S4082">
        <v>0</v>
      </c>
      <c r="T4082">
        <v>0</v>
      </c>
      <c r="U4082">
        <v>0</v>
      </c>
      <c r="W4082" s="429">
        <f t="shared" si="84"/>
        <v>437.87189999999998</v>
      </c>
      <c r="X4082" s="429">
        <f t="shared" si="84"/>
        <v>0</v>
      </c>
      <c r="Y4082" s="429">
        <f t="shared" si="84"/>
        <v>0</v>
      </c>
      <c r="Z4082" s="429">
        <f t="shared" si="84"/>
        <v>0</v>
      </c>
      <c r="AA4082" s="429" t="s">
        <v>1295</v>
      </c>
    </row>
    <row r="4083" spans="1:27" x14ac:dyDescent="0.25">
      <c r="A4083" t="s">
        <v>149</v>
      </c>
      <c r="B4083" t="s">
        <v>186</v>
      </c>
      <c r="C4083" t="s">
        <v>1459</v>
      </c>
      <c r="D4083" t="s">
        <v>1387</v>
      </c>
      <c r="E4083" t="s">
        <v>1501</v>
      </c>
      <c r="F4083" t="s">
        <v>1293</v>
      </c>
      <c r="G4083" t="s">
        <v>524</v>
      </c>
      <c r="H4083" t="s">
        <v>1464</v>
      </c>
      <c r="I4083" t="s">
        <v>186</v>
      </c>
      <c r="J4083">
        <v>31000404</v>
      </c>
      <c r="L4083">
        <v>11.5245008468628</v>
      </c>
      <c r="M4083">
        <v>0.94560003280639604</v>
      </c>
      <c r="N4083">
        <v>7.2693004608154297</v>
      </c>
      <c r="O4083">
        <v>2.24580001831055</v>
      </c>
      <c r="P4083">
        <v>1.3002001047134399</v>
      </c>
      <c r="Q4083">
        <v>1.3002001047134399</v>
      </c>
      <c r="R4083">
        <v>0</v>
      </c>
      <c r="S4083">
        <v>0</v>
      </c>
      <c r="T4083">
        <v>0</v>
      </c>
      <c r="U4083">
        <v>0</v>
      </c>
      <c r="W4083" s="429">
        <f t="shared" si="84"/>
        <v>0</v>
      </c>
      <c r="X4083" s="429">
        <f t="shared" si="84"/>
        <v>0</v>
      </c>
      <c r="Y4083" s="429">
        <f t="shared" si="84"/>
        <v>0</v>
      </c>
      <c r="Z4083" s="429">
        <f t="shared" si="84"/>
        <v>0</v>
      </c>
      <c r="AA4083" s="429" t="s">
        <v>1295</v>
      </c>
    </row>
    <row r="4084" spans="1:27" x14ac:dyDescent="0.25">
      <c r="A4084" t="s">
        <v>149</v>
      </c>
      <c r="B4084" t="s">
        <v>186</v>
      </c>
      <c r="C4084" t="s">
        <v>1459</v>
      </c>
      <c r="D4084" t="s">
        <v>1387</v>
      </c>
      <c r="E4084" t="s">
        <v>1501</v>
      </c>
      <c r="F4084" t="s">
        <v>1293</v>
      </c>
      <c r="G4084" t="s">
        <v>524</v>
      </c>
      <c r="H4084" t="s">
        <v>1464</v>
      </c>
      <c r="I4084" t="s">
        <v>186</v>
      </c>
      <c r="J4084">
        <v>31000306</v>
      </c>
      <c r="L4084">
        <v>0</v>
      </c>
      <c r="M4084">
        <v>0</v>
      </c>
      <c r="N4084">
        <v>0</v>
      </c>
      <c r="O4084">
        <v>0</v>
      </c>
      <c r="P4084">
        <v>0</v>
      </c>
      <c r="Q4084">
        <v>0</v>
      </c>
      <c r="R4084">
        <v>5.91E-2</v>
      </c>
      <c r="S4084">
        <v>1.1441760000000001</v>
      </c>
      <c r="T4084">
        <v>0</v>
      </c>
      <c r="U4084">
        <v>0</v>
      </c>
      <c r="W4084" s="429">
        <f t="shared" si="84"/>
        <v>5.91E-2</v>
      </c>
      <c r="X4084" s="429">
        <f t="shared" si="84"/>
        <v>1.1441760000000001</v>
      </c>
      <c r="Y4084" s="429">
        <f t="shared" si="84"/>
        <v>0</v>
      </c>
      <c r="Z4084" s="429">
        <f t="shared" si="84"/>
        <v>0</v>
      </c>
      <c r="AA4084" s="429" t="s">
        <v>1295</v>
      </c>
    </row>
    <row r="4085" spans="1:27" x14ac:dyDescent="0.25">
      <c r="A4085" t="s">
        <v>149</v>
      </c>
      <c r="B4085" t="s">
        <v>186</v>
      </c>
      <c r="C4085" t="s">
        <v>1459</v>
      </c>
      <c r="D4085" t="s">
        <v>1387</v>
      </c>
      <c r="E4085" t="s">
        <v>1501</v>
      </c>
      <c r="F4085" t="s">
        <v>1293</v>
      </c>
      <c r="G4085" t="s">
        <v>524</v>
      </c>
      <c r="H4085" t="s">
        <v>1464</v>
      </c>
      <c r="I4085" t="s">
        <v>186</v>
      </c>
      <c r="J4085">
        <v>31000404</v>
      </c>
      <c r="L4085">
        <v>0.1182000041008</v>
      </c>
      <c r="M4085">
        <v>0</v>
      </c>
      <c r="N4085">
        <v>0.1182000041008</v>
      </c>
      <c r="O4085">
        <v>0</v>
      </c>
      <c r="P4085">
        <v>5.9100002050399801E-2</v>
      </c>
      <c r="Q4085">
        <v>5.9100002050399801E-2</v>
      </c>
      <c r="R4085">
        <v>0</v>
      </c>
      <c r="S4085">
        <v>0</v>
      </c>
      <c r="T4085">
        <v>0</v>
      </c>
      <c r="U4085">
        <v>0</v>
      </c>
      <c r="W4085" s="429">
        <f t="shared" si="84"/>
        <v>0</v>
      </c>
      <c r="X4085" s="429">
        <f t="shared" si="84"/>
        <v>0</v>
      </c>
      <c r="Y4085" s="429">
        <f t="shared" si="84"/>
        <v>0</v>
      </c>
      <c r="Z4085" s="429">
        <f t="shared" si="84"/>
        <v>0</v>
      </c>
      <c r="AA4085" s="429" t="s">
        <v>1295</v>
      </c>
    </row>
    <row r="4086" spans="1:27" x14ac:dyDescent="0.25">
      <c r="A4086" t="s">
        <v>149</v>
      </c>
      <c r="B4086" t="s">
        <v>186</v>
      </c>
      <c r="C4086" t="s">
        <v>1459</v>
      </c>
      <c r="D4086" t="s">
        <v>1387</v>
      </c>
      <c r="E4086" t="s">
        <v>1501</v>
      </c>
      <c r="F4086" t="s">
        <v>1293</v>
      </c>
      <c r="G4086" t="s">
        <v>524</v>
      </c>
      <c r="H4086" t="s">
        <v>1464</v>
      </c>
      <c r="I4086" t="s">
        <v>186</v>
      </c>
      <c r="J4086">
        <v>20200254</v>
      </c>
      <c r="L4086">
        <v>19.699998855590799</v>
      </c>
      <c r="M4086">
        <v>13.133334159851101</v>
      </c>
      <c r="N4086">
        <v>34.833332061767599</v>
      </c>
      <c r="O4086">
        <v>0</v>
      </c>
      <c r="P4086">
        <v>0.5</v>
      </c>
      <c r="Q4086">
        <v>0.5</v>
      </c>
      <c r="R4086">
        <v>0</v>
      </c>
      <c r="S4086">
        <v>0</v>
      </c>
      <c r="T4086">
        <v>0</v>
      </c>
      <c r="U4086">
        <v>0</v>
      </c>
      <c r="W4086" s="429">
        <f t="shared" si="84"/>
        <v>0</v>
      </c>
      <c r="X4086" s="429">
        <f t="shared" si="84"/>
        <v>0</v>
      </c>
      <c r="Y4086" s="429">
        <f t="shared" si="84"/>
        <v>0</v>
      </c>
      <c r="Z4086" s="429">
        <f t="shared" si="84"/>
        <v>0</v>
      </c>
      <c r="AA4086" s="429" t="s">
        <v>1295</v>
      </c>
    </row>
    <row r="4087" spans="1:27" x14ac:dyDescent="0.25">
      <c r="A4087" t="s">
        <v>149</v>
      </c>
      <c r="B4087" t="s">
        <v>186</v>
      </c>
      <c r="C4087" t="s">
        <v>1459</v>
      </c>
      <c r="D4087" t="s">
        <v>1387</v>
      </c>
      <c r="E4087" t="s">
        <v>1501</v>
      </c>
      <c r="F4087" t="s">
        <v>1293</v>
      </c>
      <c r="G4087" t="s">
        <v>524</v>
      </c>
      <c r="H4087" t="s">
        <v>1464</v>
      </c>
      <c r="I4087" t="s">
        <v>186</v>
      </c>
      <c r="J4087">
        <v>31000201</v>
      </c>
      <c r="L4087">
        <v>0</v>
      </c>
      <c r="M4087">
        <v>0.47280001640319802</v>
      </c>
      <c r="N4087">
        <v>0</v>
      </c>
      <c r="O4087">
        <v>0</v>
      </c>
      <c r="P4087">
        <v>0</v>
      </c>
      <c r="Q4087">
        <v>0</v>
      </c>
      <c r="R4087">
        <v>0</v>
      </c>
      <c r="S4087">
        <v>0</v>
      </c>
      <c r="T4087">
        <v>0</v>
      </c>
      <c r="U4087">
        <v>0</v>
      </c>
      <c r="W4087" s="429">
        <f t="shared" si="84"/>
        <v>0</v>
      </c>
      <c r="X4087" s="429">
        <f t="shared" si="84"/>
        <v>0</v>
      </c>
      <c r="Y4087" s="429">
        <f t="shared" si="84"/>
        <v>0</v>
      </c>
      <c r="Z4087" s="429">
        <f t="shared" ref="W4087:Z4150" si="85">IFERROR(U4087*1,0)</f>
        <v>0</v>
      </c>
      <c r="AA4087" s="429" t="s">
        <v>1295</v>
      </c>
    </row>
    <row r="4088" spans="1:27" x14ac:dyDescent="0.25">
      <c r="A4088" t="s">
        <v>149</v>
      </c>
      <c r="B4088" t="s">
        <v>1246</v>
      </c>
      <c r="C4088" t="s">
        <v>1324</v>
      </c>
      <c r="D4088" t="s">
        <v>1387</v>
      </c>
      <c r="E4088" t="s">
        <v>1501</v>
      </c>
      <c r="F4088" t="s">
        <v>1293</v>
      </c>
      <c r="G4088" t="s">
        <v>524</v>
      </c>
      <c r="H4088" t="s">
        <v>1557</v>
      </c>
      <c r="I4088" t="s">
        <v>552</v>
      </c>
      <c r="J4088">
        <v>31000404</v>
      </c>
      <c r="L4088">
        <v>0.18500000238418601</v>
      </c>
      <c r="M4088">
        <v>9.9999997764825804E-3</v>
      </c>
      <c r="N4088">
        <v>0.15500000119209301</v>
      </c>
      <c r="O4088">
        <v>2.5000000372528999E-2</v>
      </c>
      <c r="P4088">
        <v>1.4999999664723899E-2</v>
      </c>
      <c r="Q4088">
        <v>1.4999999664723899E-2</v>
      </c>
      <c r="R4088">
        <v>0</v>
      </c>
      <c r="S4088">
        <v>0</v>
      </c>
      <c r="T4088">
        <v>0</v>
      </c>
      <c r="U4088">
        <v>0</v>
      </c>
      <c r="W4088" s="429">
        <f t="shared" si="85"/>
        <v>0</v>
      </c>
      <c r="X4088" s="429">
        <f t="shared" si="85"/>
        <v>0</v>
      </c>
      <c r="Y4088" s="429">
        <f t="shared" si="85"/>
        <v>0</v>
      </c>
      <c r="Z4088" s="429">
        <f t="shared" si="85"/>
        <v>0</v>
      </c>
      <c r="AA4088" s="429" t="s">
        <v>1295</v>
      </c>
    </row>
    <row r="4089" spans="1:27" x14ac:dyDescent="0.25">
      <c r="A4089" t="s">
        <v>149</v>
      </c>
      <c r="B4089" t="s">
        <v>1246</v>
      </c>
      <c r="C4089" t="s">
        <v>1324</v>
      </c>
      <c r="D4089" t="s">
        <v>1387</v>
      </c>
      <c r="E4089" t="s">
        <v>1501</v>
      </c>
      <c r="F4089" t="s">
        <v>1293</v>
      </c>
      <c r="G4089" t="s">
        <v>524</v>
      </c>
      <c r="H4089" t="s">
        <v>1557</v>
      </c>
      <c r="I4089" t="s">
        <v>552</v>
      </c>
      <c r="J4089">
        <v>31000309</v>
      </c>
      <c r="L4089">
        <v>0</v>
      </c>
      <c r="M4089">
        <v>0</v>
      </c>
      <c r="N4089">
        <v>0</v>
      </c>
      <c r="O4089">
        <v>0</v>
      </c>
      <c r="P4089">
        <v>0</v>
      </c>
      <c r="Q4089">
        <v>0</v>
      </c>
      <c r="R4089">
        <v>0.46860000000000002</v>
      </c>
      <c r="S4089">
        <v>2.5585559999999998</v>
      </c>
      <c r="T4089">
        <v>0</v>
      </c>
      <c r="U4089">
        <v>0</v>
      </c>
      <c r="W4089" s="429">
        <f t="shared" si="85"/>
        <v>0.46860000000000002</v>
      </c>
      <c r="X4089" s="429">
        <f t="shared" si="85"/>
        <v>2.5585559999999998</v>
      </c>
      <c r="Y4089" s="429">
        <f t="shared" si="85"/>
        <v>0</v>
      </c>
      <c r="Z4089" s="429">
        <f t="shared" si="85"/>
        <v>0</v>
      </c>
      <c r="AA4089" s="429" t="s">
        <v>1295</v>
      </c>
    </row>
    <row r="4090" spans="1:27" x14ac:dyDescent="0.25">
      <c r="A4090" t="s">
        <v>149</v>
      </c>
      <c r="B4090" t="s">
        <v>1246</v>
      </c>
      <c r="C4090" t="s">
        <v>1324</v>
      </c>
      <c r="D4090" t="s">
        <v>1387</v>
      </c>
      <c r="E4090" t="s">
        <v>1501</v>
      </c>
      <c r="F4090" t="s">
        <v>1293</v>
      </c>
      <c r="G4090" t="s">
        <v>524</v>
      </c>
      <c r="H4090" t="s">
        <v>1558</v>
      </c>
      <c r="I4090" t="s">
        <v>563</v>
      </c>
      <c r="J4090">
        <v>20200253</v>
      </c>
      <c r="L4090">
        <v>6.7</v>
      </c>
      <c r="M4090">
        <v>3.5</v>
      </c>
      <c r="N4090">
        <v>3.9</v>
      </c>
      <c r="O4090">
        <v>0</v>
      </c>
      <c r="P4090">
        <v>0</v>
      </c>
      <c r="Q4090">
        <v>0</v>
      </c>
      <c r="R4090">
        <v>0</v>
      </c>
      <c r="S4090">
        <v>0</v>
      </c>
      <c r="T4090">
        <v>0</v>
      </c>
      <c r="U4090">
        <v>0</v>
      </c>
      <c r="W4090" s="429">
        <f t="shared" si="85"/>
        <v>0</v>
      </c>
      <c r="X4090" s="429">
        <f t="shared" si="85"/>
        <v>0</v>
      </c>
      <c r="Y4090" s="429">
        <f t="shared" si="85"/>
        <v>0</v>
      </c>
      <c r="Z4090" s="429">
        <f t="shared" si="85"/>
        <v>0</v>
      </c>
      <c r="AA4090" s="429" t="s">
        <v>1295</v>
      </c>
    </row>
    <row r="4091" spans="1:27" x14ac:dyDescent="0.25">
      <c r="A4091" t="s">
        <v>149</v>
      </c>
      <c r="B4091" t="s">
        <v>1246</v>
      </c>
      <c r="C4091" t="s">
        <v>1324</v>
      </c>
      <c r="D4091" t="s">
        <v>1387</v>
      </c>
      <c r="E4091" t="s">
        <v>1501</v>
      </c>
      <c r="F4091" t="s">
        <v>1293</v>
      </c>
      <c r="G4091" t="s">
        <v>524</v>
      </c>
      <c r="H4091" t="s">
        <v>1558</v>
      </c>
      <c r="I4091" t="s">
        <v>563</v>
      </c>
      <c r="J4091">
        <v>31000404</v>
      </c>
      <c r="L4091">
        <v>21.399999618530298</v>
      </c>
      <c r="M4091">
        <v>10.050000190734901</v>
      </c>
      <c r="N4091">
        <v>14</v>
      </c>
      <c r="O4091">
        <v>45.899997711181598</v>
      </c>
      <c r="P4091">
        <v>0.87666672468185403</v>
      </c>
      <c r="Q4091">
        <v>1.21000003814697</v>
      </c>
      <c r="R4091">
        <v>0</v>
      </c>
      <c r="S4091">
        <v>0</v>
      </c>
      <c r="T4091">
        <v>0</v>
      </c>
      <c r="U4091">
        <v>0</v>
      </c>
      <c r="W4091" s="429">
        <f t="shared" si="85"/>
        <v>0</v>
      </c>
      <c r="X4091" s="429">
        <f t="shared" si="85"/>
        <v>0</v>
      </c>
      <c r="Y4091" s="429">
        <f t="shared" si="85"/>
        <v>0</v>
      </c>
      <c r="Z4091" s="429">
        <f t="shared" si="85"/>
        <v>0</v>
      </c>
      <c r="AA4091" s="429" t="s">
        <v>1295</v>
      </c>
    </row>
    <row r="4092" spans="1:27" x14ac:dyDescent="0.25">
      <c r="A4092" t="s">
        <v>149</v>
      </c>
      <c r="B4092" t="s">
        <v>1246</v>
      </c>
      <c r="C4092" t="s">
        <v>1324</v>
      </c>
      <c r="D4092" t="s">
        <v>1387</v>
      </c>
      <c r="E4092" t="s">
        <v>1501</v>
      </c>
      <c r="F4092" t="s">
        <v>1293</v>
      </c>
      <c r="G4092" t="s">
        <v>524</v>
      </c>
      <c r="H4092" t="s">
        <v>1558</v>
      </c>
      <c r="I4092" t="s">
        <v>563</v>
      </c>
      <c r="J4092">
        <v>20200254</v>
      </c>
      <c r="L4092">
        <v>6.7</v>
      </c>
      <c r="M4092">
        <v>2.5</v>
      </c>
      <c r="N4092">
        <v>6.7</v>
      </c>
      <c r="O4092">
        <v>0</v>
      </c>
      <c r="P4092">
        <v>0</v>
      </c>
      <c r="Q4092">
        <v>0</v>
      </c>
      <c r="R4092">
        <v>0</v>
      </c>
      <c r="S4092">
        <v>0</v>
      </c>
      <c r="T4092">
        <v>0</v>
      </c>
      <c r="U4092">
        <v>0</v>
      </c>
      <c r="W4092" s="429">
        <f t="shared" si="85"/>
        <v>0</v>
      </c>
      <c r="X4092" s="429">
        <f t="shared" si="85"/>
        <v>0</v>
      </c>
      <c r="Y4092" s="429">
        <f t="shared" si="85"/>
        <v>0</v>
      </c>
      <c r="Z4092" s="429">
        <f t="shared" si="85"/>
        <v>0</v>
      </c>
      <c r="AA4092" s="429" t="s">
        <v>1295</v>
      </c>
    </row>
    <row r="4093" spans="1:27" x14ac:dyDescent="0.25">
      <c r="A4093" t="s">
        <v>149</v>
      </c>
      <c r="B4093" t="s">
        <v>186</v>
      </c>
      <c r="C4093" t="s">
        <v>1459</v>
      </c>
      <c r="D4093" t="s">
        <v>1387</v>
      </c>
      <c r="E4093" t="s">
        <v>1501</v>
      </c>
      <c r="F4093" t="s">
        <v>1293</v>
      </c>
      <c r="G4093" t="s">
        <v>524</v>
      </c>
      <c r="H4093" t="s">
        <v>1464</v>
      </c>
      <c r="I4093" t="s">
        <v>186</v>
      </c>
      <c r="J4093">
        <v>31000404</v>
      </c>
      <c r="L4093">
        <v>0.20499999821186099</v>
      </c>
      <c r="M4093">
        <v>9.9999997764825804E-3</v>
      </c>
      <c r="N4093">
        <v>0.17000000178813901</v>
      </c>
      <c r="O4093">
        <v>0</v>
      </c>
      <c r="P4093">
        <v>1.4999999664723899E-2</v>
      </c>
      <c r="Q4093">
        <v>1.4999999664723899E-2</v>
      </c>
      <c r="R4093">
        <v>290.505</v>
      </c>
      <c r="S4093">
        <v>5.0000000000000001E-3</v>
      </c>
      <c r="T4093">
        <v>0</v>
      </c>
      <c r="U4093">
        <v>0</v>
      </c>
      <c r="W4093" s="429">
        <f t="shared" si="85"/>
        <v>290.505</v>
      </c>
      <c r="X4093" s="429">
        <f t="shared" si="85"/>
        <v>5.0000000000000001E-3</v>
      </c>
      <c r="Y4093" s="429">
        <f t="shared" si="85"/>
        <v>0</v>
      </c>
      <c r="Z4093" s="429">
        <f t="shared" si="85"/>
        <v>0</v>
      </c>
      <c r="AA4093" s="429" t="s">
        <v>1295</v>
      </c>
    </row>
    <row r="4094" spans="1:27" x14ac:dyDescent="0.25">
      <c r="A4094" t="s">
        <v>149</v>
      </c>
      <c r="B4094" t="s">
        <v>186</v>
      </c>
      <c r="C4094" t="s">
        <v>1459</v>
      </c>
      <c r="D4094" t="s">
        <v>1387</v>
      </c>
      <c r="E4094" t="s">
        <v>1501</v>
      </c>
      <c r="F4094" t="s">
        <v>1293</v>
      </c>
      <c r="G4094" t="s">
        <v>524</v>
      </c>
      <c r="H4094" t="s">
        <v>1464</v>
      </c>
      <c r="I4094" t="s">
        <v>186</v>
      </c>
      <c r="J4094">
        <v>40400311</v>
      </c>
      <c r="L4094">
        <v>0</v>
      </c>
      <c r="M4094">
        <v>0.18500000238418601</v>
      </c>
      <c r="N4094">
        <v>0</v>
      </c>
      <c r="O4094">
        <v>0</v>
      </c>
      <c r="P4094">
        <v>0</v>
      </c>
      <c r="Q4094">
        <v>0</v>
      </c>
      <c r="R4094">
        <v>0</v>
      </c>
      <c r="S4094">
        <v>0.04</v>
      </c>
      <c r="T4094">
        <v>0</v>
      </c>
      <c r="U4094">
        <v>0</v>
      </c>
      <c r="W4094" s="429">
        <f t="shared" si="85"/>
        <v>0</v>
      </c>
      <c r="X4094" s="429">
        <f t="shared" si="85"/>
        <v>0.04</v>
      </c>
      <c r="Y4094" s="429">
        <f t="shared" si="85"/>
        <v>0</v>
      </c>
      <c r="Z4094" s="429">
        <f t="shared" si="85"/>
        <v>0</v>
      </c>
      <c r="AA4094" s="429" t="s">
        <v>1295</v>
      </c>
    </row>
    <row r="4095" spans="1:27" x14ac:dyDescent="0.25">
      <c r="A4095" t="s">
        <v>149</v>
      </c>
      <c r="B4095" t="s">
        <v>1246</v>
      </c>
      <c r="C4095" t="s">
        <v>1324</v>
      </c>
      <c r="D4095" t="s">
        <v>1387</v>
      </c>
      <c r="E4095" t="s">
        <v>1501</v>
      </c>
      <c r="F4095" t="s">
        <v>1293</v>
      </c>
      <c r="G4095" t="s">
        <v>524</v>
      </c>
      <c r="H4095" t="s">
        <v>1557</v>
      </c>
      <c r="I4095" t="s">
        <v>552</v>
      </c>
      <c r="J4095">
        <v>20200254</v>
      </c>
      <c r="L4095">
        <v>8.57</v>
      </c>
      <c r="M4095">
        <v>6.86</v>
      </c>
      <c r="N4095">
        <v>8.57</v>
      </c>
      <c r="O4095">
        <v>0.84</v>
      </c>
      <c r="P4095">
        <v>0.62</v>
      </c>
      <c r="Q4095">
        <v>0.62</v>
      </c>
      <c r="R4095">
        <v>0</v>
      </c>
      <c r="S4095">
        <v>0</v>
      </c>
      <c r="T4095">
        <v>0</v>
      </c>
      <c r="U4095">
        <v>0</v>
      </c>
      <c r="W4095" s="429">
        <f t="shared" si="85"/>
        <v>0</v>
      </c>
      <c r="X4095" s="429">
        <f t="shared" si="85"/>
        <v>0</v>
      </c>
      <c r="Y4095" s="429">
        <f t="shared" si="85"/>
        <v>0</v>
      </c>
      <c r="Z4095" s="429">
        <f t="shared" si="85"/>
        <v>0</v>
      </c>
      <c r="AA4095" s="429" t="s">
        <v>1295</v>
      </c>
    </row>
    <row r="4096" spans="1:27" x14ac:dyDescent="0.25">
      <c r="A4096" t="s">
        <v>149</v>
      </c>
      <c r="B4096" t="s">
        <v>1246</v>
      </c>
      <c r="C4096" t="s">
        <v>1324</v>
      </c>
      <c r="D4096" t="s">
        <v>1387</v>
      </c>
      <c r="E4096" t="s">
        <v>1501</v>
      </c>
      <c r="F4096" t="s">
        <v>1293</v>
      </c>
      <c r="G4096" t="s">
        <v>524</v>
      </c>
      <c r="H4096" t="s">
        <v>1557</v>
      </c>
      <c r="I4096" t="s">
        <v>552</v>
      </c>
      <c r="J4096">
        <v>31000228</v>
      </c>
      <c r="L4096">
        <v>1.9</v>
      </c>
      <c r="M4096">
        <v>0</v>
      </c>
      <c r="N4096">
        <v>1.6</v>
      </c>
      <c r="O4096">
        <v>0</v>
      </c>
      <c r="P4096">
        <v>0</v>
      </c>
      <c r="Q4096">
        <v>0</v>
      </c>
      <c r="R4096">
        <v>0</v>
      </c>
      <c r="S4096">
        <v>0</v>
      </c>
      <c r="T4096">
        <v>0</v>
      </c>
      <c r="U4096">
        <v>0</v>
      </c>
      <c r="W4096" s="429">
        <f t="shared" si="85"/>
        <v>0</v>
      </c>
      <c r="X4096" s="429">
        <f t="shared" si="85"/>
        <v>0</v>
      </c>
      <c r="Y4096" s="429">
        <f t="shared" si="85"/>
        <v>0</v>
      </c>
      <c r="Z4096" s="429">
        <f t="shared" si="85"/>
        <v>0</v>
      </c>
      <c r="AA4096" s="429" t="s">
        <v>1295</v>
      </c>
    </row>
    <row r="4097" spans="1:27" x14ac:dyDescent="0.25">
      <c r="A4097" t="s">
        <v>149</v>
      </c>
      <c r="B4097" t="s">
        <v>1246</v>
      </c>
      <c r="C4097" t="s">
        <v>1324</v>
      </c>
      <c r="D4097" t="s">
        <v>1387</v>
      </c>
      <c r="E4097" t="s">
        <v>1501</v>
      </c>
      <c r="F4097" t="s">
        <v>1293</v>
      </c>
      <c r="G4097" t="s">
        <v>524</v>
      </c>
      <c r="H4097" t="s">
        <v>1558</v>
      </c>
      <c r="I4097" t="s">
        <v>563</v>
      </c>
      <c r="J4097">
        <v>31000205</v>
      </c>
      <c r="L4097">
        <v>0.25</v>
      </c>
      <c r="M4097">
        <v>0.11</v>
      </c>
      <c r="N4097">
        <v>0.5</v>
      </c>
      <c r="O4097">
        <v>0</v>
      </c>
      <c r="P4097">
        <v>0</v>
      </c>
      <c r="Q4097">
        <v>0</v>
      </c>
      <c r="R4097">
        <v>0</v>
      </c>
      <c r="S4097">
        <v>0</v>
      </c>
      <c r="T4097">
        <v>0</v>
      </c>
      <c r="U4097">
        <v>0</v>
      </c>
      <c r="W4097" s="429">
        <f t="shared" si="85"/>
        <v>0</v>
      </c>
      <c r="X4097" s="429">
        <f t="shared" si="85"/>
        <v>0</v>
      </c>
      <c r="Y4097" s="429">
        <f t="shared" si="85"/>
        <v>0</v>
      </c>
      <c r="Z4097" s="429">
        <f t="shared" si="85"/>
        <v>0</v>
      </c>
      <c r="AA4097" s="429" t="s">
        <v>1295</v>
      </c>
    </row>
    <row r="4098" spans="1:27" x14ac:dyDescent="0.25">
      <c r="A4098" t="s">
        <v>149</v>
      </c>
      <c r="B4098" t="s">
        <v>1246</v>
      </c>
      <c r="C4098" t="s">
        <v>1324</v>
      </c>
      <c r="D4098" t="s">
        <v>1387</v>
      </c>
      <c r="E4098" t="s">
        <v>1501</v>
      </c>
      <c r="F4098" t="s">
        <v>1293</v>
      </c>
      <c r="G4098" t="s">
        <v>524</v>
      </c>
      <c r="H4098" t="s">
        <v>1557</v>
      </c>
      <c r="I4098" t="s">
        <v>552</v>
      </c>
      <c r="J4098">
        <v>31000404</v>
      </c>
      <c r="L4098">
        <v>2.1086997985839799</v>
      </c>
      <c r="M4098">
        <v>0</v>
      </c>
      <c r="N4098">
        <v>1.6400998830795299</v>
      </c>
      <c r="O4098">
        <v>0</v>
      </c>
      <c r="P4098">
        <v>0</v>
      </c>
      <c r="Q4098">
        <v>0</v>
      </c>
      <c r="R4098">
        <v>0</v>
      </c>
      <c r="S4098">
        <v>0</v>
      </c>
      <c r="T4098">
        <v>0</v>
      </c>
      <c r="U4098">
        <v>0</v>
      </c>
      <c r="W4098" s="429">
        <f t="shared" si="85"/>
        <v>0</v>
      </c>
      <c r="X4098" s="429">
        <f t="shared" si="85"/>
        <v>0</v>
      </c>
      <c r="Y4098" s="429">
        <f t="shared" si="85"/>
        <v>0</v>
      </c>
      <c r="Z4098" s="429">
        <f t="shared" si="85"/>
        <v>0</v>
      </c>
      <c r="AA4098" s="429" t="s">
        <v>1295</v>
      </c>
    </row>
    <row r="4099" spans="1:27" x14ac:dyDescent="0.25">
      <c r="A4099" t="s">
        <v>149</v>
      </c>
      <c r="B4099" t="s">
        <v>1246</v>
      </c>
      <c r="C4099" t="s">
        <v>1324</v>
      </c>
      <c r="D4099" t="s">
        <v>1387</v>
      </c>
      <c r="E4099" t="s">
        <v>1501</v>
      </c>
      <c r="F4099" t="s">
        <v>1293</v>
      </c>
      <c r="G4099" t="s">
        <v>524</v>
      </c>
      <c r="H4099" t="s">
        <v>1558</v>
      </c>
      <c r="I4099" t="s">
        <v>563</v>
      </c>
      <c r="J4099">
        <v>20200202</v>
      </c>
      <c r="L4099">
        <v>10.8</v>
      </c>
      <c r="M4099">
        <v>4.4000000000000004</v>
      </c>
      <c r="N4099">
        <v>3.7</v>
      </c>
      <c r="O4099">
        <v>0</v>
      </c>
      <c r="P4099">
        <v>0.4</v>
      </c>
      <c r="Q4099">
        <v>0.37333333492279103</v>
      </c>
      <c r="R4099">
        <v>0</v>
      </c>
      <c r="S4099">
        <v>0</v>
      </c>
      <c r="T4099">
        <v>0</v>
      </c>
      <c r="U4099">
        <v>0</v>
      </c>
      <c r="W4099" s="429">
        <f t="shared" si="85"/>
        <v>0</v>
      </c>
      <c r="X4099" s="429">
        <f t="shared" si="85"/>
        <v>0</v>
      </c>
      <c r="Y4099" s="429">
        <f t="shared" si="85"/>
        <v>0</v>
      </c>
      <c r="Z4099" s="429">
        <f t="shared" si="85"/>
        <v>0</v>
      </c>
      <c r="AA4099" s="429" t="s">
        <v>1295</v>
      </c>
    </row>
    <row r="4100" spans="1:27" x14ac:dyDescent="0.25">
      <c r="A4100" t="s">
        <v>149</v>
      </c>
      <c r="B4100" t="s">
        <v>1246</v>
      </c>
      <c r="C4100" t="s">
        <v>1324</v>
      </c>
      <c r="D4100" t="s">
        <v>1387</v>
      </c>
      <c r="E4100" t="s">
        <v>1501</v>
      </c>
      <c r="F4100" t="s">
        <v>1293</v>
      </c>
      <c r="G4100" t="s">
        <v>524</v>
      </c>
      <c r="H4100" t="s">
        <v>1558</v>
      </c>
      <c r="I4100" t="s">
        <v>563</v>
      </c>
      <c r="J4100">
        <v>40400313</v>
      </c>
      <c r="L4100">
        <v>0</v>
      </c>
      <c r="M4100">
        <v>0.6</v>
      </c>
      <c r="N4100">
        <v>0</v>
      </c>
      <c r="O4100">
        <v>0</v>
      </c>
      <c r="P4100">
        <v>0</v>
      </c>
      <c r="Q4100">
        <v>0</v>
      </c>
      <c r="R4100">
        <v>0</v>
      </c>
      <c r="S4100">
        <v>0</v>
      </c>
      <c r="T4100">
        <v>0</v>
      </c>
      <c r="U4100">
        <v>0</v>
      </c>
      <c r="W4100" s="429">
        <f t="shared" si="85"/>
        <v>0</v>
      </c>
      <c r="X4100" s="429">
        <f t="shared" si="85"/>
        <v>0</v>
      </c>
      <c r="Y4100" s="429">
        <f t="shared" si="85"/>
        <v>0</v>
      </c>
      <c r="Z4100" s="429">
        <f t="shared" si="85"/>
        <v>0</v>
      </c>
      <c r="AA4100" s="429" t="s">
        <v>1295</v>
      </c>
    </row>
    <row r="4101" spans="1:27" x14ac:dyDescent="0.25">
      <c r="A4101" t="s">
        <v>149</v>
      </c>
      <c r="B4101" t="s">
        <v>186</v>
      </c>
      <c r="C4101" t="s">
        <v>1459</v>
      </c>
      <c r="D4101" t="s">
        <v>1387</v>
      </c>
      <c r="E4101" t="s">
        <v>1501</v>
      </c>
      <c r="F4101" t="s">
        <v>1293</v>
      </c>
      <c r="G4101" t="s">
        <v>524</v>
      </c>
      <c r="H4101" t="s">
        <v>1461</v>
      </c>
      <c r="I4101" t="s">
        <v>534</v>
      </c>
      <c r="J4101">
        <v>20200254</v>
      </c>
      <c r="L4101">
        <v>11.849999427795399</v>
      </c>
      <c r="M4101">
        <v>13.1499996185303</v>
      </c>
      <c r="N4101">
        <v>36.200000762939503</v>
      </c>
      <c r="O4101">
        <v>0</v>
      </c>
      <c r="P4101">
        <v>0.5</v>
      </c>
      <c r="Q4101">
        <v>0.5</v>
      </c>
      <c r="R4101">
        <v>0</v>
      </c>
      <c r="S4101">
        <v>0</v>
      </c>
      <c r="T4101">
        <v>0</v>
      </c>
      <c r="U4101">
        <v>0</v>
      </c>
      <c r="W4101" s="429">
        <f t="shared" si="85"/>
        <v>0</v>
      </c>
      <c r="X4101" s="429">
        <f t="shared" si="85"/>
        <v>0</v>
      </c>
      <c r="Y4101" s="429">
        <f t="shared" si="85"/>
        <v>0</v>
      </c>
      <c r="Z4101" s="429">
        <f t="shared" si="85"/>
        <v>0</v>
      </c>
      <c r="AA4101" s="429" t="s">
        <v>1295</v>
      </c>
    </row>
    <row r="4102" spans="1:27" x14ac:dyDescent="0.25">
      <c r="A4102" t="s">
        <v>149</v>
      </c>
      <c r="B4102" t="s">
        <v>186</v>
      </c>
      <c r="C4102" t="s">
        <v>1459</v>
      </c>
      <c r="D4102" t="s">
        <v>1387</v>
      </c>
      <c r="E4102" t="s">
        <v>1501</v>
      </c>
      <c r="F4102" t="s">
        <v>1293</v>
      </c>
      <c r="G4102" t="s">
        <v>524</v>
      </c>
      <c r="H4102" t="s">
        <v>1461</v>
      </c>
      <c r="I4102" t="s">
        <v>534</v>
      </c>
      <c r="J4102">
        <v>40400311</v>
      </c>
      <c r="L4102">
        <v>0</v>
      </c>
      <c r="M4102">
        <v>2.5413002967834499</v>
      </c>
      <c r="N4102">
        <v>0</v>
      </c>
      <c r="O4102">
        <v>0</v>
      </c>
      <c r="P4102">
        <v>0</v>
      </c>
      <c r="Q4102">
        <v>0</v>
      </c>
      <c r="R4102">
        <v>0</v>
      </c>
      <c r="S4102">
        <v>0</v>
      </c>
      <c r="T4102">
        <v>0</v>
      </c>
      <c r="U4102">
        <v>0</v>
      </c>
      <c r="W4102" s="429">
        <f t="shared" si="85"/>
        <v>0</v>
      </c>
      <c r="X4102" s="429">
        <f t="shared" si="85"/>
        <v>0</v>
      </c>
      <c r="Y4102" s="429">
        <f t="shared" si="85"/>
        <v>0</v>
      </c>
      <c r="Z4102" s="429">
        <f t="shared" si="85"/>
        <v>0</v>
      </c>
      <c r="AA4102" s="429" t="s">
        <v>1295</v>
      </c>
    </row>
    <row r="4103" spans="1:27" x14ac:dyDescent="0.25">
      <c r="A4103" t="s">
        <v>149</v>
      </c>
      <c r="B4103" t="s">
        <v>186</v>
      </c>
      <c r="C4103" t="s">
        <v>1459</v>
      </c>
      <c r="D4103" t="s">
        <v>1387</v>
      </c>
      <c r="E4103" t="s">
        <v>1501</v>
      </c>
      <c r="F4103" t="s">
        <v>1293</v>
      </c>
      <c r="G4103" t="s">
        <v>524</v>
      </c>
      <c r="H4103" t="s">
        <v>1461</v>
      </c>
      <c r="I4103" t="s">
        <v>534</v>
      </c>
      <c r="J4103">
        <v>31000228</v>
      </c>
      <c r="L4103">
        <v>0.1182000041008</v>
      </c>
      <c r="M4103">
        <v>0</v>
      </c>
      <c r="N4103">
        <v>5.9100002050399801E-2</v>
      </c>
      <c r="O4103">
        <v>0</v>
      </c>
      <c r="P4103">
        <v>0</v>
      </c>
      <c r="Q4103">
        <v>0</v>
      </c>
      <c r="R4103">
        <v>0</v>
      </c>
      <c r="S4103">
        <v>0</v>
      </c>
      <c r="T4103">
        <v>0</v>
      </c>
      <c r="U4103">
        <v>0</v>
      </c>
      <c r="W4103" s="429">
        <f t="shared" si="85"/>
        <v>0</v>
      </c>
      <c r="X4103" s="429">
        <f t="shared" si="85"/>
        <v>0</v>
      </c>
      <c r="Y4103" s="429">
        <f t="shared" si="85"/>
        <v>0</v>
      </c>
      <c r="Z4103" s="429">
        <f t="shared" si="85"/>
        <v>0</v>
      </c>
      <c r="AA4103" s="429" t="s">
        <v>1295</v>
      </c>
    </row>
    <row r="4104" spans="1:27" x14ac:dyDescent="0.25">
      <c r="A4104" t="s">
        <v>149</v>
      </c>
      <c r="B4104" t="s">
        <v>186</v>
      </c>
      <c r="C4104" t="s">
        <v>1459</v>
      </c>
      <c r="D4104" t="s">
        <v>1387</v>
      </c>
      <c r="E4104" t="s">
        <v>1501</v>
      </c>
      <c r="F4104" t="s">
        <v>1293</v>
      </c>
      <c r="G4104" t="s">
        <v>524</v>
      </c>
      <c r="H4104" t="s">
        <v>1464</v>
      </c>
      <c r="I4104" t="s">
        <v>186</v>
      </c>
      <c r="J4104">
        <v>31000404</v>
      </c>
      <c r="L4104">
        <v>1.6</v>
      </c>
      <c r="M4104">
        <v>0.1</v>
      </c>
      <c r="N4104">
        <v>0.3</v>
      </c>
      <c r="O4104">
        <v>0</v>
      </c>
      <c r="P4104">
        <v>0.1</v>
      </c>
      <c r="Q4104">
        <v>0.10000000149011599</v>
      </c>
      <c r="R4104">
        <v>0</v>
      </c>
      <c r="S4104">
        <v>0</v>
      </c>
      <c r="T4104">
        <v>0</v>
      </c>
      <c r="U4104">
        <v>0</v>
      </c>
      <c r="W4104" s="429">
        <f t="shared" si="85"/>
        <v>0</v>
      </c>
      <c r="X4104" s="429">
        <f t="shared" si="85"/>
        <v>0</v>
      </c>
      <c r="Y4104" s="429">
        <f t="shared" si="85"/>
        <v>0</v>
      </c>
      <c r="Z4104" s="429">
        <f t="shared" si="85"/>
        <v>0</v>
      </c>
      <c r="AA4104" s="429" t="s">
        <v>1295</v>
      </c>
    </row>
    <row r="4105" spans="1:27" x14ac:dyDescent="0.25">
      <c r="A4105" t="s">
        <v>149</v>
      </c>
      <c r="B4105" t="s">
        <v>186</v>
      </c>
      <c r="C4105" t="s">
        <v>1459</v>
      </c>
      <c r="D4105" t="s">
        <v>1387</v>
      </c>
      <c r="E4105" t="s">
        <v>1501</v>
      </c>
      <c r="F4105" t="s">
        <v>1293</v>
      </c>
      <c r="G4105" t="s">
        <v>524</v>
      </c>
      <c r="H4105" t="s">
        <v>1464</v>
      </c>
      <c r="I4105" t="s">
        <v>186</v>
      </c>
      <c r="J4105">
        <v>20200254</v>
      </c>
      <c r="L4105">
        <v>11.1107997894287</v>
      </c>
      <c r="M4105">
        <v>7.3875002861022896</v>
      </c>
      <c r="N4105">
        <v>19.621200561523398</v>
      </c>
      <c r="O4105">
        <v>0</v>
      </c>
      <c r="P4105">
        <v>0.29550001025199901</v>
      </c>
      <c r="Q4105">
        <v>0.29550001025199901</v>
      </c>
      <c r="R4105">
        <v>3077.9279999999999</v>
      </c>
      <c r="S4105">
        <v>5.91E-2</v>
      </c>
      <c r="T4105">
        <v>0</v>
      </c>
      <c r="U4105">
        <v>0</v>
      </c>
      <c r="W4105" s="429">
        <f t="shared" si="85"/>
        <v>3077.9279999999999</v>
      </c>
      <c r="X4105" s="429">
        <f t="shared" si="85"/>
        <v>5.91E-2</v>
      </c>
      <c r="Y4105" s="429">
        <f t="shared" si="85"/>
        <v>0</v>
      </c>
      <c r="Z4105" s="429">
        <f t="shared" si="85"/>
        <v>0</v>
      </c>
      <c r="AA4105" s="429" t="s">
        <v>1295</v>
      </c>
    </row>
    <row r="4106" spans="1:27" x14ac:dyDescent="0.25">
      <c r="A4106" t="s">
        <v>149</v>
      </c>
      <c r="B4106" t="s">
        <v>186</v>
      </c>
      <c r="C4106" t="s">
        <v>1459</v>
      </c>
      <c r="D4106" t="s">
        <v>1387</v>
      </c>
      <c r="E4106" t="s">
        <v>1501</v>
      </c>
      <c r="F4106" t="s">
        <v>1293</v>
      </c>
      <c r="G4106" t="s">
        <v>524</v>
      </c>
      <c r="H4106" t="s">
        <v>1464</v>
      </c>
      <c r="I4106" t="s">
        <v>186</v>
      </c>
      <c r="J4106">
        <v>31000404</v>
      </c>
      <c r="L4106">
        <v>11.701800346374499</v>
      </c>
      <c r="M4106">
        <v>0.94560003280639604</v>
      </c>
      <c r="N4106">
        <v>7.3875002861022896</v>
      </c>
      <c r="O4106">
        <v>2.24580001831055</v>
      </c>
      <c r="P4106">
        <v>1.3002001047134399</v>
      </c>
      <c r="Q4106">
        <v>1.3002001047134399</v>
      </c>
      <c r="R4106">
        <v>0</v>
      </c>
      <c r="S4106">
        <v>0</v>
      </c>
      <c r="T4106">
        <v>0</v>
      </c>
      <c r="U4106">
        <v>0</v>
      </c>
      <c r="W4106" s="429">
        <f t="shared" si="85"/>
        <v>0</v>
      </c>
      <c r="X4106" s="429">
        <f t="shared" si="85"/>
        <v>0</v>
      </c>
      <c r="Y4106" s="429">
        <f t="shared" si="85"/>
        <v>0</v>
      </c>
      <c r="Z4106" s="429">
        <f t="shared" si="85"/>
        <v>0</v>
      </c>
      <c r="AA4106" s="429" t="s">
        <v>1295</v>
      </c>
    </row>
    <row r="4107" spans="1:27" x14ac:dyDescent="0.25">
      <c r="A4107" t="s">
        <v>149</v>
      </c>
      <c r="B4107" t="s">
        <v>186</v>
      </c>
      <c r="C4107" t="s">
        <v>1459</v>
      </c>
      <c r="D4107" t="s">
        <v>1387</v>
      </c>
      <c r="E4107" t="s">
        <v>1501</v>
      </c>
      <c r="F4107" t="s">
        <v>1293</v>
      </c>
      <c r="G4107" t="s">
        <v>524</v>
      </c>
      <c r="H4107" t="s">
        <v>1464</v>
      </c>
      <c r="I4107" t="s">
        <v>186</v>
      </c>
      <c r="J4107">
        <v>20200256</v>
      </c>
      <c r="L4107">
        <v>1.5</v>
      </c>
      <c r="M4107">
        <v>2.2999999523162802</v>
      </c>
      <c r="N4107">
        <v>4.6999998092651403</v>
      </c>
      <c r="O4107">
        <v>0.30000001192092901</v>
      </c>
      <c r="P4107">
        <v>0.20000000298023199</v>
      </c>
      <c r="Q4107">
        <v>0.20000000298023199</v>
      </c>
      <c r="R4107">
        <v>0</v>
      </c>
      <c r="S4107">
        <v>0</v>
      </c>
      <c r="T4107">
        <v>0</v>
      </c>
      <c r="U4107">
        <v>0</v>
      </c>
      <c r="W4107" s="429">
        <f t="shared" si="85"/>
        <v>0</v>
      </c>
      <c r="X4107" s="429">
        <f t="shared" si="85"/>
        <v>0</v>
      </c>
      <c r="Y4107" s="429">
        <f t="shared" si="85"/>
        <v>0</v>
      </c>
      <c r="Z4107" s="429">
        <f t="shared" si="85"/>
        <v>0</v>
      </c>
      <c r="AA4107" s="429" t="s">
        <v>1295</v>
      </c>
    </row>
    <row r="4108" spans="1:27" x14ac:dyDescent="0.25">
      <c r="A4108" t="s">
        <v>149</v>
      </c>
      <c r="B4108" t="s">
        <v>186</v>
      </c>
      <c r="C4108" t="s">
        <v>1459</v>
      </c>
      <c r="D4108" t="s">
        <v>1387</v>
      </c>
      <c r="E4108" t="s">
        <v>1501</v>
      </c>
      <c r="F4108" t="s">
        <v>1293</v>
      </c>
      <c r="G4108" t="s">
        <v>524</v>
      </c>
      <c r="H4108" t="s">
        <v>1464</v>
      </c>
      <c r="I4108" t="s">
        <v>186</v>
      </c>
      <c r="J4108">
        <v>31000309</v>
      </c>
      <c r="L4108">
        <v>0</v>
      </c>
      <c r="M4108">
        <v>0</v>
      </c>
      <c r="N4108">
        <v>0</v>
      </c>
      <c r="O4108">
        <v>0</v>
      </c>
      <c r="P4108">
        <v>0</v>
      </c>
      <c r="Q4108">
        <v>0</v>
      </c>
      <c r="R4108">
        <v>5.91E-2</v>
      </c>
      <c r="S4108">
        <v>0.51771599999999995</v>
      </c>
      <c r="T4108">
        <v>0</v>
      </c>
      <c r="U4108">
        <v>0</v>
      </c>
      <c r="W4108" s="429">
        <f t="shared" si="85"/>
        <v>5.91E-2</v>
      </c>
      <c r="X4108" s="429">
        <f t="shared" si="85"/>
        <v>0.51771599999999995</v>
      </c>
      <c r="Y4108" s="429">
        <f t="shared" si="85"/>
        <v>0</v>
      </c>
      <c r="Z4108" s="429">
        <f t="shared" si="85"/>
        <v>0</v>
      </c>
      <c r="AA4108" s="429" t="s">
        <v>1295</v>
      </c>
    </row>
    <row r="4109" spans="1:27" x14ac:dyDescent="0.25">
      <c r="A4109" t="s">
        <v>149</v>
      </c>
      <c r="B4109" t="s">
        <v>186</v>
      </c>
      <c r="C4109" t="s">
        <v>1459</v>
      </c>
      <c r="D4109" t="s">
        <v>1387</v>
      </c>
      <c r="E4109" t="s">
        <v>1501</v>
      </c>
      <c r="F4109" t="s">
        <v>1293</v>
      </c>
      <c r="G4109" t="s">
        <v>524</v>
      </c>
      <c r="H4109" t="s">
        <v>1464</v>
      </c>
      <c r="I4109" t="s">
        <v>186</v>
      </c>
      <c r="J4109">
        <v>30600906</v>
      </c>
      <c r="L4109">
        <v>1.8321000337600699</v>
      </c>
      <c r="M4109">
        <v>0.88650000095367398</v>
      </c>
      <c r="N4109">
        <v>3.6642000675201398</v>
      </c>
      <c r="O4109">
        <v>1.4184000492095901</v>
      </c>
      <c r="P4109">
        <v>0.1182000041008</v>
      </c>
      <c r="Q4109">
        <v>0.1182000041008</v>
      </c>
      <c r="R4109">
        <v>0</v>
      </c>
      <c r="S4109">
        <v>0</v>
      </c>
      <c r="T4109">
        <v>0</v>
      </c>
      <c r="U4109">
        <v>0</v>
      </c>
      <c r="W4109" s="429">
        <f t="shared" si="85"/>
        <v>0</v>
      </c>
      <c r="X4109" s="429">
        <f t="shared" si="85"/>
        <v>0</v>
      </c>
      <c r="Y4109" s="429">
        <f t="shared" si="85"/>
        <v>0</v>
      </c>
      <c r="Z4109" s="429">
        <f t="shared" si="85"/>
        <v>0</v>
      </c>
      <c r="AA4109" s="429" t="s">
        <v>1295</v>
      </c>
    </row>
    <row r="4110" spans="1:27" x14ac:dyDescent="0.25">
      <c r="A4110" t="s">
        <v>149</v>
      </c>
      <c r="B4110" t="s">
        <v>186</v>
      </c>
      <c r="C4110" t="s">
        <v>1459</v>
      </c>
      <c r="D4110" t="s">
        <v>1387</v>
      </c>
      <c r="E4110" t="s">
        <v>1501</v>
      </c>
      <c r="F4110" t="s">
        <v>1293</v>
      </c>
      <c r="G4110" t="s">
        <v>524</v>
      </c>
      <c r="H4110" t="s">
        <v>1464</v>
      </c>
      <c r="I4110" t="s">
        <v>186</v>
      </c>
      <c r="J4110">
        <v>20200254</v>
      </c>
      <c r="L4110">
        <v>19.733333587646499</v>
      </c>
      <c r="M4110">
        <v>13.1666669845581</v>
      </c>
      <c r="N4110">
        <v>34.900001525878899</v>
      </c>
      <c r="O4110">
        <v>0</v>
      </c>
      <c r="P4110">
        <v>0.5</v>
      </c>
      <c r="Q4110">
        <v>0.5</v>
      </c>
      <c r="R4110">
        <v>0</v>
      </c>
      <c r="S4110">
        <v>0</v>
      </c>
      <c r="T4110">
        <v>0</v>
      </c>
      <c r="U4110">
        <v>0</v>
      </c>
      <c r="W4110" s="429">
        <f t="shared" si="85"/>
        <v>0</v>
      </c>
      <c r="X4110" s="429">
        <f t="shared" si="85"/>
        <v>0</v>
      </c>
      <c r="Y4110" s="429">
        <f t="shared" si="85"/>
        <v>0</v>
      </c>
      <c r="Z4110" s="429">
        <f t="shared" si="85"/>
        <v>0</v>
      </c>
      <c r="AA4110" s="429" t="s">
        <v>1295</v>
      </c>
    </row>
    <row r="4111" spans="1:27" x14ac:dyDescent="0.25">
      <c r="A4111" t="s">
        <v>149</v>
      </c>
      <c r="B4111" t="s">
        <v>186</v>
      </c>
      <c r="C4111" t="s">
        <v>1459</v>
      </c>
      <c r="D4111" t="s">
        <v>1387</v>
      </c>
      <c r="E4111" t="s">
        <v>1501</v>
      </c>
      <c r="F4111" t="s">
        <v>1293</v>
      </c>
      <c r="G4111" t="s">
        <v>524</v>
      </c>
      <c r="H4111" t="s">
        <v>1464</v>
      </c>
      <c r="I4111" t="s">
        <v>186</v>
      </c>
      <c r="J4111">
        <v>31000201</v>
      </c>
      <c r="L4111">
        <v>0</v>
      </c>
      <c r="M4111">
        <v>1.3002001047134399</v>
      </c>
      <c r="N4111">
        <v>0</v>
      </c>
      <c r="O4111">
        <v>0</v>
      </c>
      <c r="P4111">
        <v>0</v>
      </c>
      <c r="Q4111">
        <v>0</v>
      </c>
      <c r="R4111">
        <v>0</v>
      </c>
      <c r="S4111">
        <v>0</v>
      </c>
      <c r="T4111">
        <v>0</v>
      </c>
      <c r="U4111">
        <v>0</v>
      </c>
      <c r="W4111" s="429">
        <f t="shared" si="85"/>
        <v>0</v>
      </c>
      <c r="X4111" s="429">
        <f t="shared" si="85"/>
        <v>0</v>
      </c>
      <c r="Y4111" s="429">
        <f t="shared" si="85"/>
        <v>0</v>
      </c>
      <c r="Z4111" s="429">
        <f t="shared" si="85"/>
        <v>0</v>
      </c>
      <c r="AA4111" s="429" t="s">
        <v>1295</v>
      </c>
    </row>
    <row r="4112" spans="1:27" x14ac:dyDescent="0.25">
      <c r="A4112" t="s">
        <v>149</v>
      </c>
      <c r="B4112" t="s">
        <v>1246</v>
      </c>
      <c r="C4112" t="s">
        <v>1324</v>
      </c>
      <c r="D4112" t="s">
        <v>1387</v>
      </c>
      <c r="E4112" t="s">
        <v>1501</v>
      </c>
      <c r="F4112" t="s">
        <v>1293</v>
      </c>
      <c r="G4112" t="s">
        <v>524</v>
      </c>
      <c r="H4112" t="s">
        <v>1557</v>
      </c>
      <c r="I4112" t="s">
        <v>552</v>
      </c>
      <c r="J4112">
        <v>20200254</v>
      </c>
      <c r="L4112">
        <v>11.1666669845581</v>
      </c>
      <c r="M4112">
        <v>5.0666670799255398</v>
      </c>
      <c r="N4112">
        <v>7.8333334922790501</v>
      </c>
      <c r="O4112">
        <v>0.5</v>
      </c>
      <c r="P4112">
        <v>0.36666667461395303</v>
      </c>
      <c r="Q4112">
        <v>0.36666667461395303</v>
      </c>
      <c r="R4112">
        <v>0</v>
      </c>
      <c r="S4112">
        <v>0</v>
      </c>
      <c r="T4112">
        <v>0</v>
      </c>
      <c r="U4112">
        <v>0</v>
      </c>
      <c r="W4112" s="429">
        <f t="shared" si="85"/>
        <v>0</v>
      </c>
      <c r="X4112" s="429">
        <f t="shared" si="85"/>
        <v>0</v>
      </c>
      <c r="Y4112" s="429">
        <f t="shared" si="85"/>
        <v>0</v>
      </c>
      <c r="Z4112" s="429">
        <f t="shared" si="85"/>
        <v>0</v>
      </c>
      <c r="AA4112" s="429" t="s">
        <v>1295</v>
      </c>
    </row>
    <row r="4113" spans="1:27" x14ac:dyDescent="0.25">
      <c r="A4113" t="s">
        <v>149</v>
      </c>
      <c r="B4113" t="s">
        <v>1246</v>
      </c>
      <c r="C4113" t="s">
        <v>1324</v>
      </c>
      <c r="D4113" t="s">
        <v>1387</v>
      </c>
      <c r="E4113" t="s">
        <v>1501</v>
      </c>
      <c r="F4113" t="s">
        <v>1293</v>
      </c>
      <c r="G4113" t="s">
        <v>524</v>
      </c>
      <c r="H4113" t="s">
        <v>1557</v>
      </c>
      <c r="I4113" t="s">
        <v>552</v>
      </c>
      <c r="J4113">
        <v>20200254</v>
      </c>
      <c r="L4113">
        <v>14.680000305175801</v>
      </c>
      <c r="M4113">
        <v>4.0999999046325701</v>
      </c>
      <c r="N4113">
        <v>0.479999989271164</v>
      </c>
      <c r="O4113">
        <v>1.9999999552965199E-2</v>
      </c>
      <c r="P4113">
        <v>0</v>
      </c>
      <c r="Q4113">
        <v>0</v>
      </c>
      <c r="R4113">
        <v>0</v>
      </c>
      <c r="S4113">
        <v>0</v>
      </c>
      <c r="T4113">
        <v>0</v>
      </c>
      <c r="U4113">
        <v>0</v>
      </c>
      <c r="W4113" s="429">
        <f t="shared" si="85"/>
        <v>0</v>
      </c>
      <c r="X4113" s="429">
        <f t="shared" si="85"/>
        <v>0</v>
      </c>
      <c r="Y4113" s="429">
        <f t="shared" si="85"/>
        <v>0</v>
      </c>
      <c r="Z4113" s="429">
        <f t="shared" si="85"/>
        <v>0</v>
      </c>
      <c r="AA4113" s="429" t="s">
        <v>1295</v>
      </c>
    </row>
    <row r="4114" spans="1:27" x14ac:dyDescent="0.25">
      <c r="A4114" t="s">
        <v>149</v>
      </c>
      <c r="B4114" t="s">
        <v>1246</v>
      </c>
      <c r="C4114" t="s">
        <v>1324</v>
      </c>
      <c r="D4114" t="s">
        <v>1387</v>
      </c>
      <c r="E4114" t="s">
        <v>1501</v>
      </c>
      <c r="F4114" t="s">
        <v>1293</v>
      </c>
      <c r="G4114" t="s">
        <v>524</v>
      </c>
      <c r="H4114" t="s">
        <v>1558</v>
      </c>
      <c r="I4114" t="s">
        <v>563</v>
      </c>
      <c r="J4114">
        <v>20200253</v>
      </c>
      <c r="L4114">
        <v>6.7</v>
      </c>
      <c r="M4114">
        <v>3.5</v>
      </c>
      <c r="N4114">
        <v>3.9</v>
      </c>
      <c r="O4114">
        <v>0</v>
      </c>
      <c r="P4114">
        <v>0</v>
      </c>
      <c r="Q4114">
        <v>0</v>
      </c>
      <c r="R4114">
        <v>0</v>
      </c>
      <c r="S4114">
        <v>0</v>
      </c>
      <c r="T4114">
        <v>0</v>
      </c>
      <c r="U4114">
        <v>0</v>
      </c>
      <c r="W4114" s="429">
        <f t="shared" si="85"/>
        <v>0</v>
      </c>
      <c r="X4114" s="429">
        <f t="shared" si="85"/>
        <v>0</v>
      </c>
      <c r="Y4114" s="429">
        <f t="shared" si="85"/>
        <v>0</v>
      </c>
      <c r="Z4114" s="429">
        <f t="shared" si="85"/>
        <v>0</v>
      </c>
      <c r="AA4114" s="429" t="s">
        <v>1295</v>
      </c>
    </row>
    <row r="4115" spans="1:27" x14ac:dyDescent="0.25">
      <c r="A4115" t="s">
        <v>149</v>
      </c>
      <c r="B4115" t="s">
        <v>186</v>
      </c>
      <c r="C4115" t="s">
        <v>1459</v>
      </c>
      <c r="D4115" t="s">
        <v>1387</v>
      </c>
      <c r="E4115" t="s">
        <v>1501</v>
      </c>
      <c r="F4115" t="s">
        <v>1293</v>
      </c>
      <c r="G4115" t="s">
        <v>524</v>
      </c>
      <c r="H4115" t="s">
        <v>1464</v>
      </c>
      <c r="I4115" t="s">
        <v>186</v>
      </c>
      <c r="J4115">
        <v>31000404</v>
      </c>
      <c r="L4115">
        <v>0.20499999821186099</v>
      </c>
      <c r="M4115">
        <v>9.9999997764825804E-3</v>
      </c>
      <c r="N4115">
        <v>0.17000000178813901</v>
      </c>
      <c r="O4115">
        <v>0</v>
      </c>
      <c r="P4115">
        <v>1.4999999664723899E-2</v>
      </c>
      <c r="Q4115">
        <v>1.4999999664723899E-2</v>
      </c>
      <c r="R4115">
        <v>290.505</v>
      </c>
      <c r="S4115">
        <v>5.0000000000000001E-3</v>
      </c>
      <c r="T4115">
        <v>0</v>
      </c>
      <c r="U4115">
        <v>0</v>
      </c>
      <c r="W4115" s="429">
        <f t="shared" si="85"/>
        <v>290.505</v>
      </c>
      <c r="X4115" s="429">
        <f t="shared" si="85"/>
        <v>5.0000000000000001E-3</v>
      </c>
      <c r="Y4115" s="429">
        <f t="shared" si="85"/>
        <v>0</v>
      </c>
      <c r="Z4115" s="429">
        <f t="shared" si="85"/>
        <v>0</v>
      </c>
      <c r="AA4115" s="429" t="s">
        <v>1295</v>
      </c>
    </row>
    <row r="4116" spans="1:27" x14ac:dyDescent="0.25">
      <c r="A4116" t="s">
        <v>149</v>
      </c>
      <c r="B4116" t="s">
        <v>186</v>
      </c>
      <c r="C4116" t="s">
        <v>1459</v>
      </c>
      <c r="D4116" t="s">
        <v>1387</v>
      </c>
      <c r="E4116" t="s">
        <v>1501</v>
      </c>
      <c r="F4116" t="s">
        <v>1293</v>
      </c>
      <c r="G4116" t="s">
        <v>524</v>
      </c>
      <c r="H4116" t="s">
        <v>1464</v>
      </c>
      <c r="I4116" t="s">
        <v>186</v>
      </c>
      <c r="J4116">
        <v>40400311</v>
      </c>
      <c r="L4116">
        <v>0</v>
      </c>
      <c r="M4116">
        <v>0.18500000238418601</v>
      </c>
      <c r="N4116">
        <v>0</v>
      </c>
      <c r="O4116">
        <v>0</v>
      </c>
      <c r="P4116">
        <v>0</v>
      </c>
      <c r="Q4116">
        <v>0</v>
      </c>
      <c r="R4116">
        <v>0</v>
      </c>
      <c r="S4116">
        <v>0.04</v>
      </c>
      <c r="T4116">
        <v>0</v>
      </c>
      <c r="U4116">
        <v>0</v>
      </c>
      <c r="W4116" s="429">
        <f t="shared" si="85"/>
        <v>0</v>
      </c>
      <c r="X4116" s="429">
        <f t="shared" si="85"/>
        <v>0.04</v>
      </c>
      <c r="Y4116" s="429">
        <f t="shared" si="85"/>
        <v>0</v>
      </c>
      <c r="Z4116" s="429">
        <f t="shared" si="85"/>
        <v>0</v>
      </c>
      <c r="AA4116" s="429" t="s">
        <v>1295</v>
      </c>
    </row>
    <row r="4117" spans="1:27" x14ac:dyDescent="0.25">
      <c r="A4117" t="s">
        <v>149</v>
      </c>
      <c r="B4117" t="s">
        <v>1246</v>
      </c>
      <c r="C4117" t="s">
        <v>1324</v>
      </c>
      <c r="D4117" t="s">
        <v>1387</v>
      </c>
      <c r="E4117" t="s">
        <v>1501</v>
      </c>
      <c r="F4117" t="s">
        <v>1293</v>
      </c>
      <c r="G4117" t="s">
        <v>524</v>
      </c>
      <c r="H4117" t="s">
        <v>1557</v>
      </c>
      <c r="I4117" t="s">
        <v>552</v>
      </c>
      <c r="J4117">
        <v>31000228</v>
      </c>
      <c r="L4117">
        <v>1.9</v>
      </c>
      <c r="M4117">
        <v>0</v>
      </c>
      <c r="N4117">
        <v>1.6</v>
      </c>
      <c r="O4117">
        <v>0</v>
      </c>
      <c r="P4117">
        <v>0</v>
      </c>
      <c r="Q4117">
        <v>0</v>
      </c>
      <c r="R4117">
        <v>0</v>
      </c>
      <c r="S4117">
        <v>0</v>
      </c>
      <c r="T4117">
        <v>0</v>
      </c>
      <c r="U4117">
        <v>0</v>
      </c>
      <c r="W4117" s="429">
        <f t="shared" si="85"/>
        <v>0</v>
      </c>
      <c r="X4117" s="429">
        <f t="shared" si="85"/>
        <v>0</v>
      </c>
      <c r="Y4117" s="429">
        <f t="shared" si="85"/>
        <v>0</v>
      </c>
      <c r="Z4117" s="429">
        <f t="shared" si="85"/>
        <v>0</v>
      </c>
      <c r="AA4117" s="429" t="s">
        <v>1295</v>
      </c>
    </row>
    <row r="4118" spans="1:27" x14ac:dyDescent="0.25">
      <c r="A4118" t="s">
        <v>149</v>
      </c>
      <c r="B4118" t="s">
        <v>1246</v>
      </c>
      <c r="C4118" t="s">
        <v>1324</v>
      </c>
      <c r="D4118" t="s">
        <v>1387</v>
      </c>
      <c r="E4118" t="s">
        <v>1501</v>
      </c>
      <c r="F4118" t="s">
        <v>1293</v>
      </c>
      <c r="G4118" t="s">
        <v>524</v>
      </c>
      <c r="H4118" t="s">
        <v>1557</v>
      </c>
      <c r="I4118" t="s">
        <v>552</v>
      </c>
      <c r="J4118">
        <v>20200254</v>
      </c>
      <c r="L4118">
        <v>6.66</v>
      </c>
      <c r="M4118">
        <v>6.24</v>
      </c>
      <c r="N4118">
        <v>5.66</v>
      </c>
      <c r="O4118">
        <v>0.73</v>
      </c>
      <c r="P4118">
        <v>0.53</v>
      </c>
      <c r="Q4118">
        <v>0.53</v>
      </c>
      <c r="R4118">
        <v>0</v>
      </c>
      <c r="S4118">
        <v>0</v>
      </c>
      <c r="T4118">
        <v>0</v>
      </c>
      <c r="U4118">
        <v>0</v>
      </c>
      <c r="W4118" s="429">
        <f t="shared" si="85"/>
        <v>0</v>
      </c>
      <c r="X4118" s="429">
        <f t="shared" si="85"/>
        <v>0</v>
      </c>
      <c r="Y4118" s="429">
        <f t="shared" si="85"/>
        <v>0</v>
      </c>
      <c r="Z4118" s="429">
        <f t="shared" si="85"/>
        <v>0</v>
      </c>
      <c r="AA4118" s="429" t="s">
        <v>1295</v>
      </c>
    </row>
    <row r="4119" spans="1:27" x14ac:dyDescent="0.25">
      <c r="A4119" t="s">
        <v>149</v>
      </c>
      <c r="B4119" t="s">
        <v>1246</v>
      </c>
      <c r="C4119" t="s">
        <v>1324</v>
      </c>
      <c r="D4119" t="s">
        <v>1387</v>
      </c>
      <c r="E4119" t="s">
        <v>1501</v>
      </c>
      <c r="F4119" t="s">
        <v>1293</v>
      </c>
      <c r="G4119" t="s">
        <v>524</v>
      </c>
      <c r="H4119" t="s">
        <v>1557</v>
      </c>
      <c r="I4119" t="s">
        <v>552</v>
      </c>
      <c r="J4119">
        <v>31000404</v>
      </c>
      <c r="L4119">
        <v>1</v>
      </c>
      <c r="M4119">
        <v>0</v>
      </c>
      <c r="N4119">
        <v>0</v>
      </c>
      <c r="O4119">
        <v>0</v>
      </c>
      <c r="P4119">
        <v>0</v>
      </c>
      <c r="Q4119">
        <v>0</v>
      </c>
      <c r="R4119">
        <v>0</v>
      </c>
      <c r="S4119">
        <v>0</v>
      </c>
      <c r="T4119">
        <v>0</v>
      </c>
      <c r="U4119">
        <v>0</v>
      </c>
      <c r="W4119" s="429">
        <f t="shared" si="85"/>
        <v>0</v>
      </c>
      <c r="X4119" s="429">
        <f t="shared" si="85"/>
        <v>0</v>
      </c>
      <c r="Y4119" s="429">
        <f t="shared" si="85"/>
        <v>0</v>
      </c>
      <c r="Z4119" s="429">
        <f t="shared" si="85"/>
        <v>0</v>
      </c>
      <c r="AA4119" s="429" t="s">
        <v>1295</v>
      </c>
    </row>
    <row r="4120" spans="1:27" x14ac:dyDescent="0.25">
      <c r="A4120" t="s">
        <v>149</v>
      </c>
      <c r="B4120" t="s">
        <v>1246</v>
      </c>
      <c r="C4120" t="s">
        <v>1324</v>
      </c>
      <c r="D4120" t="s">
        <v>1387</v>
      </c>
      <c r="E4120" t="s">
        <v>1501</v>
      </c>
      <c r="F4120" t="s">
        <v>1293</v>
      </c>
      <c r="G4120" t="s">
        <v>524</v>
      </c>
      <c r="H4120" t="s">
        <v>1557</v>
      </c>
      <c r="I4120" t="s">
        <v>552</v>
      </c>
      <c r="J4120">
        <v>31000228</v>
      </c>
      <c r="L4120">
        <v>1.9</v>
      </c>
      <c r="M4120">
        <v>0</v>
      </c>
      <c r="N4120">
        <v>1.6</v>
      </c>
      <c r="O4120">
        <v>0</v>
      </c>
      <c r="P4120">
        <v>0</v>
      </c>
      <c r="Q4120">
        <v>0</v>
      </c>
      <c r="R4120">
        <v>0</v>
      </c>
      <c r="S4120">
        <v>0</v>
      </c>
      <c r="T4120">
        <v>0</v>
      </c>
      <c r="U4120">
        <v>0</v>
      </c>
      <c r="W4120" s="429">
        <f t="shared" si="85"/>
        <v>0</v>
      </c>
      <c r="X4120" s="429">
        <f t="shared" si="85"/>
        <v>0</v>
      </c>
      <c r="Y4120" s="429">
        <f t="shared" si="85"/>
        <v>0</v>
      </c>
      <c r="Z4120" s="429">
        <f t="shared" si="85"/>
        <v>0</v>
      </c>
      <c r="AA4120" s="429" t="s">
        <v>1295</v>
      </c>
    </row>
    <row r="4121" spans="1:27" x14ac:dyDescent="0.25">
      <c r="A4121" t="s">
        <v>149</v>
      </c>
      <c r="B4121" t="s">
        <v>1246</v>
      </c>
      <c r="C4121" t="s">
        <v>1324</v>
      </c>
      <c r="D4121" t="s">
        <v>1387</v>
      </c>
      <c r="E4121" t="s">
        <v>1501</v>
      </c>
      <c r="F4121" t="s">
        <v>1293</v>
      </c>
      <c r="G4121" t="s">
        <v>524</v>
      </c>
      <c r="H4121" t="s">
        <v>1558</v>
      </c>
      <c r="I4121" t="s">
        <v>563</v>
      </c>
      <c r="J4121">
        <v>31000205</v>
      </c>
      <c r="L4121">
        <v>0.25</v>
      </c>
      <c r="M4121">
        <v>0.11</v>
      </c>
      <c r="N4121">
        <v>0.5</v>
      </c>
      <c r="O4121">
        <v>0</v>
      </c>
      <c r="P4121">
        <v>0</v>
      </c>
      <c r="Q4121">
        <v>0</v>
      </c>
      <c r="R4121">
        <v>0</v>
      </c>
      <c r="S4121">
        <v>0</v>
      </c>
      <c r="T4121">
        <v>0</v>
      </c>
      <c r="U4121">
        <v>0</v>
      </c>
      <c r="W4121" s="429">
        <f t="shared" si="85"/>
        <v>0</v>
      </c>
      <c r="X4121" s="429">
        <f t="shared" si="85"/>
        <v>0</v>
      </c>
      <c r="Y4121" s="429">
        <f t="shared" si="85"/>
        <v>0</v>
      </c>
      <c r="Z4121" s="429">
        <f t="shared" si="85"/>
        <v>0</v>
      </c>
      <c r="AA4121" s="429" t="s">
        <v>1295</v>
      </c>
    </row>
    <row r="4122" spans="1:27" x14ac:dyDescent="0.25">
      <c r="A4122" t="s">
        <v>149</v>
      </c>
      <c r="B4122" t="s">
        <v>1246</v>
      </c>
      <c r="C4122" t="s">
        <v>1324</v>
      </c>
      <c r="D4122" t="s">
        <v>1387</v>
      </c>
      <c r="E4122" t="s">
        <v>1501</v>
      </c>
      <c r="F4122" t="s">
        <v>1293</v>
      </c>
      <c r="G4122" t="s">
        <v>524</v>
      </c>
      <c r="H4122" t="s">
        <v>1559</v>
      </c>
      <c r="I4122" t="s">
        <v>1327</v>
      </c>
      <c r="J4122">
        <v>20200202</v>
      </c>
      <c r="L4122">
        <v>0.21086999773979201</v>
      </c>
      <c r="M4122">
        <v>3.9831001311540597E-2</v>
      </c>
      <c r="N4122">
        <v>0.21086999773979201</v>
      </c>
      <c r="O4122">
        <v>0</v>
      </c>
      <c r="P4122">
        <v>1.6401000320911401E-2</v>
      </c>
      <c r="Q4122">
        <v>1.6401000320911401E-2</v>
      </c>
      <c r="R4122">
        <v>35.383989999999997</v>
      </c>
      <c r="S4122">
        <v>0</v>
      </c>
      <c r="T4122">
        <v>0</v>
      </c>
      <c r="U4122">
        <v>0</v>
      </c>
      <c r="W4122" s="429">
        <f t="shared" si="85"/>
        <v>35.383989999999997</v>
      </c>
      <c r="X4122" s="429">
        <f t="shared" si="85"/>
        <v>0</v>
      </c>
      <c r="Y4122" s="429">
        <f t="shared" si="85"/>
        <v>0</v>
      </c>
      <c r="Z4122" s="429">
        <f t="shared" si="85"/>
        <v>0</v>
      </c>
      <c r="AA4122" s="429" t="s">
        <v>1295</v>
      </c>
    </row>
    <row r="4123" spans="1:27" x14ac:dyDescent="0.25">
      <c r="A4123" t="s">
        <v>149</v>
      </c>
      <c r="B4123" t="s">
        <v>1246</v>
      </c>
      <c r="C4123" t="s">
        <v>1324</v>
      </c>
      <c r="D4123" t="s">
        <v>1387</v>
      </c>
      <c r="E4123" t="s">
        <v>1501</v>
      </c>
      <c r="F4123" t="s">
        <v>1293</v>
      </c>
      <c r="G4123" t="s">
        <v>524</v>
      </c>
      <c r="H4123" t="s">
        <v>1559</v>
      </c>
      <c r="I4123" t="s">
        <v>1327</v>
      </c>
      <c r="J4123">
        <v>20200254</v>
      </c>
      <c r="L4123">
        <v>122.2</v>
      </c>
      <c r="M4123">
        <v>0.4</v>
      </c>
      <c r="N4123">
        <v>13</v>
      </c>
      <c r="O4123">
        <v>0</v>
      </c>
      <c r="P4123">
        <v>0.5</v>
      </c>
      <c r="Q4123">
        <v>0.50333333015441895</v>
      </c>
      <c r="R4123">
        <v>5393.12</v>
      </c>
      <c r="S4123">
        <v>0.28366669999999999</v>
      </c>
      <c r="T4123">
        <v>1.033333E-2</v>
      </c>
      <c r="U4123">
        <v>5401.7</v>
      </c>
      <c r="W4123" s="429">
        <f t="shared" si="85"/>
        <v>5393.12</v>
      </c>
      <c r="X4123" s="429">
        <f t="shared" si="85"/>
        <v>0.28366669999999999</v>
      </c>
      <c r="Y4123" s="429">
        <f t="shared" si="85"/>
        <v>1.033333E-2</v>
      </c>
      <c r="Z4123" s="429">
        <f t="shared" si="85"/>
        <v>5401.7</v>
      </c>
      <c r="AA4123" s="429" t="s">
        <v>1295</v>
      </c>
    </row>
    <row r="4124" spans="1:27" x14ac:dyDescent="0.25">
      <c r="A4124" t="s">
        <v>149</v>
      </c>
      <c r="B4124" t="s">
        <v>1246</v>
      </c>
      <c r="C4124" t="s">
        <v>1324</v>
      </c>
      <c r="D4124" t="s">
        <v>1387</v>
      </c>
      <c r="E4124" t="s">
        <v>1501</v>
      </c>
      <c r="F4124" t="s">
        <v>1293</v>
      </c>
      <c r="G4124" t="s">
        <v>524</v>
      </c>
      <c r="H4124" t="s">
        <v>1559</v>
      </c>
      <c r="I4124" t="s">
        <v>1327</v>
      </c>
      <c r="J4124">
        <v>20200252</v>
      </c>
      <c r="L4124">
        <v>76</v>
      </c>
      <c r="M4124">
        <v>11.3</v>
      </c>
      <c r="N4124">
        <v>33.799999999999997</v>
      </c>
      <c r="O4124">
        <v>0</v>
      </c>
      <c r="P4124">
        <v>0.4</v>
      </c>
      <c r="Q4124">
        <v>0.41999998688697798</v>
      </c>
      <c r="R4124">
        <v>0</v>
      </c>
      <c r="S4124">
        <v>0</v>
      </c>
      <c r="T4124">
        <v>0</v>
      </c>
      <c r="U4124">
        <v>0</v>
      </c>
      <c r="W4124" s="429">
        <f t="shared" si="85"/>
        <v>0</v>
      </c>
      <c r="X4124" s="429">
        <f t="shared" si="85"/>
        <v>0</v>
      </c>
      <c r="Y4124" s="429">
        <f t="shared" si="85"/>
        <v>0</v>
      </c>
      <c r="Z4124" s="429">
        <f t="shared" si="85"/>
        <v>0</v>
      </c>
      <c r="AA4124" s="429" t="s">
        <v>1295</v>
      </c>
    </row>
    <row r="4125" spans="1:27" x14ac:dyDescent="0.25">
      <c r="A4125" t="s">
        <v>149</v>
      </c>
      <c r="B4125" t="s">
        <v>1246</v>
      </c>
      <c r="C4125" t="s">
        <v>1324</v>
      </c>
      <c r="D4125" t="s">
        <v>1387</v>
      </c>
      <c r="E4125" t="s">
        <v>1501</v>
      </c>
      <c r="F4125" t="s">
        <v>1293</v>
      </c>
      <c r="G4125" t="s">
        <v>524</v>
      </c>
      <c r="H4125" t="s">
        <v>1559</v>
      </c>
      <c r="I4125" t="s">
        <v>1327</v>
      </c>
      <c r="J4125">
        <v>20200254</v>
      </c>
      <c r="L4125">
        <v>16.3133335113525</v>
      </c>
      <c r="M4125">
        <v>2.4566667079925502</v>
      </c>
      <c r="N4125">
        <v>9.7933330535888707</v>
      </c>
      <c r="O4125">
        <v>0.662999987602234</v>
      </c>
      <c r="P4125">
        <v>0</v>
      </c>
      <c r="Q4125">
        <v>0</v>
      </c>
      <c r="R4125">
        <v>0</v>
      </c>
      <c r="S4125">
        <v>0</v>
      </c>
      <c r="T4125">
        <v>0</v>
      </c>
      <c r="U4125">
        <v>0</v>
      </c>
      <c r="W4125" s="429">
        <f t="shared" si="85"/>
        <v>0</v>
      </c>
      <c r="X4125" s="429">
        <f t="shared" si="85"/>
        <v>0</v>
      </c>
      <c r="Y4125" s="429">
        <f t="shared" si="85"/>
        <v>0</v>
      </c>
      <c r="Z4125" s="429">
        <f t="shared" si="85"/>
        <v>0</v>
      </c>
      <c r="AA4125" s="429" t="s">
        <v>1295</v>
      </c>
    </row>
    <row r="4126" spans="1:27" x14ac:dyDescent="0.25">
      <c r="A4126" t="s">
        <v>149</v>
      </c>
      <c r="B4126" t="s">
        <v>1246</v>
      </c>
      <c r="C4126" t="s">
        <v>1324</v>
      </c>
      <c r="D4126" t="s">
        <v>1387</v>
      </c>
      <c r="E4126" t="s">
        <v>1501</v>
      </c>
      <c r="F4126" t="s">
        <v>1293</v>
      </c>
      <c r="G4126" t="s">
        <v>524</v>
      </c>
      <c r="H4126" t="s">
        <v>1559</v>
      </c>
      <c r="I4126" t="s">
        <v>1327</v>
      </c>
      <c r="J4126">
        <v>20200102</v>
      </c>
      <c r="L4126">
        <v>204.29319763183599</v>
      </c>
      <c r="M4126">
        <v>1.6330710649490401</v>
      </c>
      <c r="N4126">
        <v>25.698024749755898</v>
      </c>
      <c r="O4126">
        <v>1.1714999563991999E-2</v>
      </c>
      <c r="P4126">
        <v>0.19212600588798501</v>
      </c>
      <c r="Q4126">
        <v>0.19212600588798501</v>
      </c>
      <c r="R4126">
        <v>15089.79</v>
      </c>
      <c r="S4126">
        <v>0.61152300000000004</v>
      </c>
      <c r="T4126">
        <v>0.121836</v>
      </c>
      <c r="U4126">
        <v>0</v>
      </c>
      <c r="W4126" s="429">
        <f t="shared" si="85"/>
        <v>15089.79</v>
      </c>
      <c r="X4126" s="429">
        <f t="shared" si="85"/>
        <v>0.61152300000000004</v>
      </c>
      <c r="Y4126" s="429">
        <f t="shared" si="85"/>
        <v>0.121836</v>
      </c>
      <c r="Z4126" s="429">
        <f t="shared" si="85"/>
        <v>0</v>
      </c>
      <c r="AA4126" s="429" t="s">
        <v>1295</v>
      </c>
    </row>
    <row r="4127" spans="1:27" x14ac:dyDescent="0.25">
      <c r="A4127" t="s">
        <v>149</v>
      </c>
      <c r="B4127" t="s">
        <v>1246</v>
      </c>
      <c r="C4127" t="s">
        <v>1324</v>
      </c>
      <c r="D4127" t="s">
        <v>1387</v>
      </c>
      <c r="E4127" t="s">
        <v>1501</v>
      </c>
      <c r="F4127" t="s">
        <v>1293</v>
      </c>
      <c r="G4127" t="s">
        <v>524</v>
      </c>
      <c r="H4127" t="s">
        <v>1557</v>
      </c>
      <c r="I4127" t="s">
        <v>552</v>
      </c>
      <c r="J4127">
        <v>20200201</v>
      </c>
      <c r="L4127">
        <v>175.56</v>
      </c>
      <c r="M4127">
        <v>0.315</v>
      </c>
      <c r="N4127">
        <v>26.46</v>
      </c>
      <c r="O4127">
        <v>0.52500000000000002</v>
      </c>
      <c r="P4127">
        <v>1.155</v>
      </c>
      <c r="Q4127">
        <v>1.1753000557422599</v>
      </c>
      <c r="R4127">
        <v>0</v>
      </c>
      <c r="S4127">
        <v>0</v>
      </c>
      <c r="T4127">
        <v>0</v>
      </c>
      <c r="U4127">
        <v>0</v>
      </c>
      <c r="W4127" s="429">
        <f t="shared" si="85"/>
        <v>0</v>
      </c>
      <c r="X4127" s="429">
        <f t="shared" si="85"/>
        <v>0</v>
      </c>
      <c r="Y4127" s="429">
        <f t="shared" si="85"/>
        <v>0</v>
      </c>
      <c r="Z4127" s="429">
        <f t="shared" si="85"/>
        <v>0</v>
      </c>
      <c r="AA4127" s="429" t="s">
        <v>1295</v>
      </c>
    </row>
    <row r="4128" spans="1:27" x14ac:dyDescent="0.25">
      <c r="A4128" t="s">
        <v>149</v>
      </c>
      <c r="B4128" t="s">
        <v>1246</v>
      </c>
      <c r="C4128" t="s">
        <v>1324</v>
      </c>
      <c r="D4128" t="s">
        <v>1387</v>
      </c>
      <c r="E4128" t="s">
        <v>1501</v>
      </c>
      <c r="F4128" t="s">
        <v>1293</v>
      </c>
      <c r="G4128" t="s">
        <v>524</v>
      </c>
      <c r="H4128" t="s">
        <v>1557</v>
      </c>
      <c r="I4128" t="s">
        <v>552</v>
      </c>
      <c r="J4128">
        <v>10200602</v>
      </c>
      <c r="L4128">
        <v>0.8</v>
      </c>
      <c r="M4128">
        <v>0</v>
      </c>
      <c r="N4128">
        <v>0.6</v>
      </c>
      <c r="O4128">
        <v>0</v>
      </c>
      <c r="P4128">
        <v>0.1</v>
      </c>
      <c r="Q4128">
        <v>1.9999999552965199E-2</v>
      </c>
      <c r="R4128">
        <v>0</v>
      </c>
      <c r="S4128">
        <v>0</v>
      </c>
      <c r="T4128">
        <v>0</v>
      </c>
      <c r="U4128">
        <v>0</v>
      </c>
      <c r="W4128" s="429">
        <f t="shared" si="85"/>
        <v>0</v>
      </c>
      <c r="X4128" s="429">
        <f t="shared" si="85"/>
        <v>0</v>
      </c>
      <c r="Y4128" s="429">
        <f t="shared" si="85"/>
        <v>0</v>
      </c>
      <c r="Z4128" s="429">
        <f t="shared" si="85"/>
        <v>0</v>
      </c>
      <c r="AA4128" s="429" t="s">
        <v>1295</v>
      </c>
    </row>
    <row r="4129" spans="1:27" x14ac:dyDescent="0.25">
      <c r="A4129" t="s">
        <v>149</v>
      </c>
      <c r="B4129" t="s">
        <v>1246</v>
      </c>
      <c r="C4129" t="s">
        <v>1324</v>
      </c>
      <c r="D4129" t="s">
        <v>1387</v>
      </c>
      <c r="E4129" t="s">
        <v>1501</v>
      </c>
      <c r="F4129" t="s">
        <v>1293</v>
      </c>
      <c r="G4129" t="s">
        <v>524</v>
      </c>
      <c r="H4129" t="s">
        <v>1557</v>
      </c>
      <c r="I4129" t="s">
        <v>552</v>
      </c>
      <c r="J4129">
        <v>20200253</v>
      </c>
      <c r="L4129">
        <v>12.4</v>
      </c>
      <c r="M4129">
        <v>2.1</v>
      </c>
      <c r="N4129">
        <v>12.4</v>
      </c>
      <c r="O4129">
        <v>0</v>
      </c>
      <c r="P4129">
        <v>0.2</v>
      </c>
      <c r="Q4129">
        <v>0.20333333313465099</v>
      </c>
      <c r="R4129">
        <v>0</v>
      </c>
      <c r="S4129">
        <v>0</v>
      </c>
      <c r="T4129">
        <v>0</v>
      </c>
      <c r="U4129">
        <v>0</v>
      </c>
      <c r="W4129" s="429">
        <f t="shared" si="85"/>
        <v>0</v>
      </c>
      <c r="X4129" s="429">
        <f t="shared" si="85"/>
        <v>0</v>
      </c>
      <c r="Y4129" s="429">
        <f t="shared" si="85"/>
        <v>0</v>
      </c>
      <c r="Z4129" s="429">
        <f t="shared" si="85"/>
        <v>0</v>
      </c>
      <c r="AA4129" s="429" t="s">
        <v>1295</v>
      </c>
    </row>
    <row r="4130" spans="1:27" x14ac:dyDescent="0.25">
      <c r="A4130" t="s">
        <v>149</v>
      </c>
      <c r="B4130" t="s">
        <v>1246</v>
      </c>
      <c r="C4130" t="s">
        <v>1324</v>
      </c>
      <c r="D4130" t="s">
        <v>1387</v>
      </c>
      <c r="E4130" t="s">
        <v>1501</v>
      </c>
      <c r="F4130" t="s">
        <v>1293</v>
      </c>
      <c r="G4130" t="s">
        <v>524</v>
      </c>
      <c r="H4130" t="s">
        <v>1557</v>
      </c>
      <c r="I4130" t="s">
        <v>552</v>
      </c>
      <c r="J4130">
        <v>31000228</v>
      </c>
      <c r="L4130">
        <v>0.1</v>
      </c>
      <c r="M4130">
        <v>0</v>
      </c>
      <c r="N4130">
        <v>0.1</v>
      </c>
      <c r="O4130">
        <v>0</v>
      </c>
      <c r="P4130">
        <v>0</v>
      </c>
      <c r="Q4130">
        <v>0</v>
      </c>
      <c r="R4130">
        <v>0</v>
      </c>
      <c r="S4130">
        <v>0</v>
      </c>
      <c r="T4130">
        <v>0</v>
      </c>
      <c r="U4130">
        <v>0</v>
      </c>
      <c r="W4130" s="429">
        <f t="shared" si="85"/>
        <v>0</v>
      </c>
      <c r="X4130" s="429">
        <f t="shared" si="85"/>
        <v>0</v>
      </c>
      <c r="Y4130" s="429">
        <f t="shared" si="85"/>
        <v>0</v>
      </c>
      <c r="Z4130" s="429">
        <f t="shared" si="85"/>
        <v>0</v>
      </c>
      <c r="AA4130" s="429" t="s">
        <v>1295</v>
      </c>
    </row>
    <row r="4131" spans="1:27" x14ac:dyDescent="0.25">
      <c r="A4131" t="s">
        <v>149</v>
      </c>
      <c r="B4131" t="s">
        <v>1246</v>
      </c>
      <c r="C4131" t="s">
        <v>1324</v>
      </c>
      <c r="D4131" t="s">
        <v>1387</v>
      </c>
      <c r="E4131" t="s">
        <v>1501</v>
      </c>
      <c r="F4131" t="s">
        <v>1293</v>
      </c>
      <c r="G4131" t="s">
        <v>524</v>
      </c>
      <c r="H4131" t="s">
        <v>1557</v>
      </c>
      <c r="I4131" t="s">
        <v>552</v>
      </c>
      <c r="J4131">
        <v>20200253</v>
      </c>
      <c r="L4131">
        <v>0</v>
      </c>
      <c r="M4131">
        <v>0</v>
      </c>
      <c r="N4131">
        <v>0</v>
      </c>
      <c r="O4131">
        <v>0</v>
      </c>
      <c r="P4131">
        <v>0</v>
      </c>
      <c r="Q4131">
        <v>0</v>
      </c>
      <c r="R4131">
        <v>1E-3</v>
      </c>
      <c r="S4131">
        <v>0</v>
      </c>
      <c r="T4131">
        <v>0</v>
      </c>
      <c r="U4131">
        <v>0</v>
      </c>
      <c r="W4131" s="429">
        <f t="shared" si="85"/>
        <v>1E-3</v>
      </c>
      <c r="X4131" s="429">
        <f t="shared" si="85"/>
        <v>0</v>
      </c>
      <c r="Y4131" s="429">
        <f t="shared" si="85"/>
        <v>0</v>
      </c>
      <c r="Z4131" s="429">
        <f t="shared" si="85"/>
        <v>0</v>
      </c>
      <c r="AA4131" s="429" t="s">
        <v>1295</v>
      </c>
    </row>
    <row r="4132" spans="1:27" x14ac:dyDescent="0.25">
      <c r="A4132" t="s">
        <v>149</v>
      </c>
      <c r="B4132" t="s">
        <v>1246</v>
      </c>
      <c r="C4132" t="s">
        <v>1324</v>
      </c>
      <c r="D4132" t="s">
        <v>1387</v>
      </c>
      <c r="E4132" t="s">
        <v>1501</v>
      </c>
      <c r="F4132" t="s">
        <v>1293</v>
      </c>
      <c r="G4132" t="s">
        <v>524</v>
      </c>
      <c r="H4132" t="s">
        <v>1557</v>
      </c>
      <c r="I4132" t="s">
        <v>552</v>
      </c>
      <c r="J4132">
        <v>31000201</v>
      </c>
      <c r="L4132">
        <v>1.1714999675750699</v>
      </c>
      <c r="M4132">
        <v>7.0289999246597304E-2</v>
      </c>
      <c r="N4132">
        <v>0.93720000982284501</v>
      </c>
      <c r="O4132">
        <v>0</v>
      </c>
      <c r="P4132">
        <v>9.3719996511936202E-2</v>
      </c>
      <c r="Q4132">
        <v>9.3719996511936202E-2</v>
      </c>
      <c r="R4132">
        <v>1343.242</v>
      </c>
      <c r="S4132">
        <v>2.5773000000000001E-2</v>
      </c>
      <c r="T4132">
        <v>2.343E-3</v>
      </c>
      <c r="U4132">
        <v>0</v>
      </c>
      <c r="W4132" s="429">
        <f t="shared" si="85"/>
        <v>1343.242</v>
      </c>
      <c r="X4132" s="429">
        <f t="shared" si="85"/>
        <v>2.5773000000000001E-2</v>
      </c>
      <c r="Y4132" s="429">
        <f t="shared" si="85"/>
        <v>2.343E-3</v>
      </c>
      <c r="Z4132" s="429">
        <f t="shared" si="85"/>
        <v>0</v>
      </c>
      <c r="AA4132" s="429" t="s">
        <v>1295</v>
      </c>
    </row>
    <row r="4133" spans="1:27" x14ac:dyDescent="0.25">
      <c r="A4133" t="s">
        <v>149</v>
      </c>
      <c r="B4133" t="s">
        <v>1247</v>
      </c>
      <c r="C4133" t="s">
        <v>1565</v>
      </c>
      <c r="D4133" t="s">
        <v>1387</v>
      </c>
      <c r="E4133" t="s">
        <v>1501</v>
      </c>
      <c r="F4133" t="s">
        <v>1293</v>
      </c>
      <c r="G4133" t="s">
        <v>524</v>
      </c>
      <c r="H4133" t="s">
        <v>1566</v>
      </c>
      <c r="I4133" t="s">
        <v>573</v>
      </c>
      <c r="J4133">
        <v>20200201</v>
      </c>
      <c r="L4133">
        <v>257.22799682617199</v>
      </c>
      <c r="M4133">
        <v>0.56999999284744296</v>
      </c>
      <c r="N4133">
        <v>26.552000045776399</v>
      </c>
      <c r="O4133">
        <v>0.855000019073486</v>
      </c>
      <c r="P4133">
        <v>1.99500000476837</v>
      </c>
      <c r="Q4133">
        <v>1.99500000476837</v>
      </c>
      <c r="R4133">
        <v>0</v>
      </c>
      <c r="S4133">
        <v>0</v>
      </c>
      <c r="T4133">
        <v>0</v>
      </c>
      <c r="U4133">
        <v>0</v>
      </c>
      <c r="W4133" s="429">
        <f t="shared" si="85"/>
        <v>0</v>
      </c>
      <c r="X4133" s="429">
        <f t="shared" si="85"/>
        <v>0</v>
      </c>
      <c r="Y4133" s="429">
        <f t="shared" si="85"/>
        <v>0</v>
      </c>
      <c r="Z4133" s="429">
        <f t="shared" si="85"/>
        <v>0</v>
      </c>
      <c r="AA4133" s="429" t="s">
        <v>1295</v>
      </c>
    </row>
    <row r="4134" spans="1:27" x14ac:dyDescent="0.25">
      <c r="A4134" t="s">
        <v>149</v>
      </c>
      <c r="B4134" t="s">
        <v>1246</v>
      </c>
      <c r="C4134" t="s">
        <v>1324</v>
      </c>
      <c r="D4134" t="s">
        <v>1387</v>
      </c>
      <c r="E4134" t="s">
        <v>1501</v>
      </c>
      <c r="F4134" t="s">
        <v>1293</v>
      </c>
      <c r="G4134" t="s">
        <v>524</v>
      </c>
      <c r="H4134" t="s">
        <v>1558</v>
      </c>
      <c r="I4134" t="s">
        <v>563</v>
      </c>
      <c r="J4134">
        <v>20200202</v>
      </c>
      <c r="L4134">
        <v>0.8</v>
      </c>
      <c r="M4134">
        <v>2</v>
      </c>
      <c r="N4134">
        <v>10.4</v>
      </c>
      <c r="O4134">
        <v>0</v>
      </c>
      <c r="P4134">
        <v>0.3</v>
      </c>
      <c r="Q4134">
        <v>0.263333350419998</v>
      </c>
      <c r="R4134">
        <v>0</v>
      </c>
      <c r="S4134">
        <v>0</v>
      </c>
      <c r="T4134">
        <v>0</v>
      </c>
      <c r="U4134">
        <v>0</v>
      </c>
      <c r="W4134" s="429">
        <f t="shared" si="85"/>
        <v>0</v>
      </c>
      <c r="X4134" s="429">
        <f t="shared" si="85"/>
        <v>0</v>
      </c>
      <c r="Y4134" s="429">
        <f t="shared" si="85"/>
        <v>0</v>
      </c>
      <c r="Z4134" s="429">
        <f t="shared" si="85"/>
        <v>0</v>
      </c>
      <c r="AA4134" s="429" t="s">
        <v>1295</v>
      </c>
    </row>
    <row r="4135" spans="1:27" x14ac:dyDescent="0.25">
      <c r="A4135" t="s">
        <v>149</v>
      </c>
      <c r="B4135" t="s">
        <v>1246</v>
      </c>
      <c r="C4135" t="s">
        <v>1324</v>
      </c>
      <c r="D4135" t="s">
        <v>1387</v>
      </c>
      <c r="E4135" t="s">
        <v>1501</v>
      </c>
      <c r="F4135" t="s">
        <v>1293</v>
      </c>
      <c r="G4135" t="s">
        <v>524</v>
      </c>
      <c r="H4135" t="s">
        <v>1558</v>
      </c>
      <c r="I4135" t="s">
        <v>563</v>
      </c>
      <c r="J4135">
        <v>20200202</v>
      </c>
      <c r="L4135">
        <v>0.17199999094009399</v>
      </c>
      <c r="M4135">
        <v>6.6666671773418795E-4</v>
      </c>
      <c r="N4135">
        <v>2.3333333432674401E-2</v>
      </c>
      <c r="O4135">
        <v>0</v>
      </c>
      <c r="P4135">
        <v>3.3333335886709397E-4</v>
      </c>
      <c r="Q4135">
        <v>0</v>
      </c>
      <c r="R4135">
        <v>0</v>
      </c>
      <c r="S4135">
        <v>0</v>
      </c>
      <c r="T4135">
        <v>0</v>
      </c>
      <c r="U4135">
        <v>0</v>
      </c>
      <c r="W4135" s="429">
        <f t="shared" si="85"/>
        <v>0</v>
      </c>
      <c r="X4135" s="429">
        <f t="shared" si="85"/>
        <v>0</v>
      </c>
      <c r="Y4135" s="429">
        <f t="shared" si="85"/>
        <v>0</v>
      </c>
      <c r="Z4135" s="429">
        <f t="shared" si="85"/>
        <v>0</v>
      </c>
      <c r="AA4135" s="429" t="s">
        <v>1295</v>
      </c>
    </row>
    <row r="4136" spans="1:27" x14ac:dyDescent="0.25">
      <c r="A4136" t="s">
        <v>149</v>
      </c>
      <c r="B4136" t="s">
        <v>1246</v>
      </c>
      <c r="C4136" t="s">
        <v>1324</v>
      </c>
      <c r="D4136" t="s">
        <v>1387</v>
      </c>
      <c r="E4136" t="s">
        <v>1501</v>
      </c>
      <c r="F4136" t="s">
        <v>1293</v>
      </c>
      <c r="G4136" t="s">
        <v>524</v>
      </c>
      <c r="H4136" t="s">
        <v>1558</v>
      </c>
      <c r="I4136" t="s">
        <v>563</v>
      </c>
      <c r="J4136">
        <v>20200252</v>
      </c>
      <c r="L4136">
        <v>66.099999999999994</v>
      </c>
      <c r="M4136">
        <v>9</v>
      </c>
      <c r="N4136">
        <v>32.700000000000003</v>
      </c>
      <c r="O4136">
        <v>0</v>
      </c>
      <c r="P4136">
        <v>0.4</v>
      </c>
      <c r="Q4136">
        <v>0.42466667294502303</v>
      </c>
      <c r="R4136">
        <v>0</v>
      </c>
      <c r="S4136">
        <v>0</v>
      </c>
      <c r="T4136">
        <v>0</v>
      </c>
      <c r="U4136">
        <v>0</v>
      </c>
      <c r="W4136" s="429">
        <f t="shared" si="85"/>
        <v>0</v>
      </c>
      <c r="X4136" s="429">
        <f t="shared" si="85"/>
        <v>0</v>
      </c>
      <c r="Y4136" s="429">
        <f t="shared" si="85"/>
        <v>0</v>
      </c>
      <c r="Z4136" s="429">
        <f t="shared" si="85"/>
        <v>0</v>
      </c>
      <c r="AA4136" s="429" t="s">
        <v>1295</v>
      </c>
    </row>
    <row r="4137" spans="1:27" x14ac:dyDescent="0.25">
      <c r="A4137" t="s">
        <v>149</v>
      </c>
      <c r="B4137" t="s">
        <v>1246</v>
      </c>
      <c r="C4137" t="s">
        <v>1324</v>
      </c>
      <c r="D4137" t="s">
        <v>1387</v>
      </c>
      <c r="E4137" t="s">
        <v>1501</v>
      </c>
      <c r="F4137" t="s">
        <v>1293</v>
      </c>
      <c r="G4137" t="s">
        <v>524</v>
      </c>
      <c r="H4137" t="s">
        <v>1558</v>
      </c>
      <c r="I4137" t="s">
        <v>563</v>
      </c>
      <c r="J4137">
        <v>20200253</v>
      </c>
      <c r="L4137">
        <v>466.02267456054699</v>
      </c>
      <c r="M4137">
        <v>18.041099548339801</v>
      </c>
      <c r="N4137">
        <v>172.67909240722699</v>
      </c>
      <c r="O4137">
        <v>0.117150001227856</v>
      </c>
      <c r="P4137">
        <v>2.8115999698638898</v>
      </c>
      <c r="Q4137">
        <v>2.8115999698638898</v>
      </c>
      <c r="R4137">
        <v>9079.125</v>
      </c>
      <c r="S4137">
        <v>0.171039</v>
      </c>
      <c r="T4137">
        <v>1.6400999999999999E-2</v>
      </c>
      <c r="U4137">
        <v>0</v>
      </c>
      <c r="W4137" s="429">
        <f t="shared" si="85"/>
        <v>9079.125</v>
      </c>
      <c r="X4137" s="429">
        <f t="shared" si="85"/>
        <v>0.171039</v>
      </c>
      <c r="Y4137" s="429">
        <f t="shared" si="85"/>
        <v>1.6400999999999999E-2</v>
      </c>
      <c r="Z4137" s="429">
        <f t="shared" si="85"/>
        <v>0</v>
      </c>
      <c r="AA4137" s="429" t="s">
        <v>1295</v>
      </c>
    </row>
    <row r="4138" spans="1:27" x14ac:dyDescent="0.25">
      <c r="A4138" t="s">
        <v>149</v>
      </c>
      <c r="B4138" t="s">
        <v>1246</v>
      </c>
      <c r="C4138" t="s">
        <v>1324</v>
      </c>
      <c r="D4138" t="s">
        <v>1387</v>
      </c>
      <c r="E4138" t="s">
        <v>1501</v>
      </c>
      <c r="F4138" t="s">
        <v>1293</v>
      </c>
      <c r="G4138" t="s">
        <v>524</v>
      </c>
      <c r="H4138" t="s">
        <v>1558</v>
      </c>
      <c r="I4138" t="s">
        <v>563</v>
      </c>
      <c r="J4138">
        <v>20200202</v>
      </c>
      <c r="L4138">
        <v>27.6473999023438</v>
      </c>
      <c r="M4138">
        <v>3.98309993743896</v>
      </c>
      <c r="N4138">
        <v>41.471099853515597</v>
      </c>
      <c r="O4138">
        <v>1.8744001165032401E-2</v>
      </c>
      <c r="P4138">
        <v>0.65604001283645597</v>
      </c>
      <c r="Q4138">
        <v>0.65604001283645597</v>
      </c>
      <c r="R4138">
        <v>3523.1689999999999</v>
      </c>
      <c r="S4138">
        <v>6.5603999999999996E-2</v>
      </c>
      <c r="T4138">
        <v>7.0289999999999997E-3</v>
      </c>
      <c r="U4138">
        <v>0</v>
      </c>
      <c r="W4138" s="429">
        <f t="shared" si="85"/>
        <v>3523.1689999999999</v>
      </c>
      <c r="X4138" s="429">
        <f t="shared" si="85"/>
        <v>6.5603999999999996E-2</v>
      </c>
      <c r="Y4138" s="429">
        <f t="shared" si="85"/>
        <v>7.0289999999999997E-3</v>
      </c>
      <c r="Z4138" s="429">
        <f t="shared" si="85"/>
        <v>0</v>
      </c>
      <c r="AA4138" s="429" t="s">
        <v>1295</v>
      </c>
    </row>
    <row r="4139" spans="1:27" x14ac:dyDescent="0.25">
      <c r="A4139" t="s">
        <v>149</v>
      </c>
      <c r="B4139" t="s">
        <v>1246</v>
      </c>
      <c r="C4139" t="s">
        <v>1324</v>
      </c>
      <c r="D4139" t="s">
        <v>1387</v>
      </c>
      <c r="E4139" t="s">
        <v>1501</v>
      </c>
      <c r="F4139" t="s">
        <v>1293</v>
      </c>
      <c r="G4139" t="s">
        <v>524</v>
      </c>
      <c r="H4139" t="s">
        <v>1558</v>
      </c>
      <c r="I4139" t="s">
        <v>563</v>
      </c>
      <c r="J4139">
        <v>20200202</v>
      </c>
      <c r="L4139">
        <v>34.643596649169901</v>
      </c>
      <c r="M4139">
        <v>5.8481278419494602</v>
      </c>
      <c r="N4139">
        <v>23.8493957519531</v>
      </c>
      <c r="O4139">
        <v>2.8115998953580901E-2</v>
      </c>
      <c r="P4139">
        <v>2.5866718292236301</v>
      </c>
      <c r="Q4139">
        <v>2.5866718292236301</v>
      </c>
      <c r="R4139">
        <v>0</v>
      </c>
      <c r="S4139">
        <v>0</v>
      </c>
      <c r="T4139">
        <v>0</v>
      </c>
      <c r="U4139">
        <v>0</v>
      </c>
      <c r="W4139" s="429">
        <f t="shared" si="85"/>
        <v>0</v>
      </c>
      <c r="X4139" s="429">
        <f t="shared" si="85"/>
        <v>0</v>
      </c>
      <c r="Y4139" s="429">
        <f t="shared" si="85"/>
        <v>0</v>
      </c>
      <c r="Z4139" s="429">
        <f t="shared" si="85"/>
        <v>0</v>
      </c>
      <c r="AA4139" s="429" t="s">
        <v>1295</v>
      </c>
    </row>
    <row r="4140" spans="1:27" x14ac:dyDescent="0.25">
      <c r="A4140" t="s">
        <v>149</v>
      </c>
      <c r="B4140" t="s">
        <v>1246</v>
      </c>
      <c r="C4140" t="s">
        <v>1324</v>
      </c>
      <c r="D4140" t="s">
        <v>1387</v>
      </c>
      <c r="E4140" t="s">
        <v>1501</v>
      </c>
      <c r="F4140" t="s">
        <v>1293</v>
      </c>
      <c r="G4140" t="s">
        <v>524</v>
      </c>
      <c r="H4140" t="s">
        <v>1558</v>
      </c>
      <c r="I4140" t="s">
        <v>563</v>
      </c>
      <c r="J4140">
        <v>10200602</v>
      </c>
      <c r="L4140">
        <v>11.13</v>
      </c>
      <c r="M4140">
        <v>0.52500000000000002</v>
      </c>
      <c r="N4140">
        <v>1.365</v>
      </c>
      <c r="O4140">
        <v>0.315</v>
      </c>
      <c r="P4140">
        <v>0.84</v>
      </c>
      <c r="Q4140">
        <v>0.88760000467300404</v>
      </c>
      <c r="R4140">
        <v>0</v>
      </c>
      <c r="S4140">
        <v>0</v>
      </c>
      <c r="T4140">
        <v>0</v>
      </c>
      <c r="U4140">
        <v>0</v>
      </c>
      <c r="W4140" s="429">
        <f t="shared" si="85"/>
        <v>0</v>
      </c>
      <c r="X4140" s="429">
        <f t="shared" si="85"/>
        <v>0</v>
      </c>
      <c r="Y4140" s="429">
        <f t="shared" si="85"/>
        <v>0</v>
      </c>
      <c r="Z4140" s="429">
        <f t="shared" si="85"/>
        <v>0</v>
      </c>
      <c r="AA4140" s="429" t="s">
        <v>1295</v>
      </c>
    </row>
    <row r="4141" spans="1:27" x14ac:dyDescent="0.25">
      <c r="A4141" t="s">
        <v>149</v>
      </c>
      <c r="B4141" t="s">
        <v>1246</v>
      </c>
      <c r="C4141" t="s">
        <v>1324</v>
      </c>
      <c r="D4141" t="s">
        <v>1387</v>
      </c>
      <c r="E4141" t="s">
        <v>1501</v>
      </c>
      <c r="F4141" t="s">
        <v>1293</v>
      </c>
      <c r="G4141" t="s">
        <v>524</v>
      </c>
      <c r="H4141" t="s">
        <v>1558</v>
      </c>
      <c r="I4141" t="s">
        <v>563</v>
      </c>
      <c r="J4141">
        <v>20200201</v>
      </c>
      <c r="L4141">
        <v>4.62</v>
      </c>
      <c r="M4141">
        <v>0.84</v>
      </c>
      <c r="N4141">
        <v>9.24</v>
      </c>
      <c r="O4141">
        <v>0.105</v>
      </c>
      <c r="P4141">
        <v>0.21</v>
      </c>
      <c r="Q4141">
        <v>0.198799985647201</v>
      </c>
      <c r="R4141">
        <v>0</v>
      </c>
      <c r="S4141">
        <v>0</v>
      </c>
      <c r="T4141">
        <v>0</v>
      </c>
      <c r="U4141">
        <v>0</v>
      </c>
      <c r="W4141" s="429">
        <f t="shared" si="85"/>
        <v>0</v>
      </c>
      <c r="X4141" s="429">
        <f t="shared" si="85"/>
        <v>0</v>
      </c>
      <c r="Y4141" s="429">
        <f t="shared" si="85"/>
        <v>0</v>
      </c>
      <c r="Z4141" s="429">
        <f t="shared" si="85"/>
        <v>0</v>
      </c>
      <c r="AA4141" s="429" t="s">
        <v>1295</v>
      </c>
    </row>
    <row r="4142" spans="1:27" x14ac:dyDescent="0.25">
      <c r="A4142" t="s">
        <v>149</v>
      </c>
      <c r="B4142" t="s">
        <v>1246</v>
      </c>
      <c r="C4142" t="s">
        <v>1324</v>
      </c>
      <c r="D4142" t="s">
        <v>1387</v>
      </c>
      <c r="E4142" t="s">
        <v>1501</v>
      </c>
      <c r="F4142" t="s">
        <v>1293</v>
      </c>
      <c r="G4142" t="s">
        <v>524</v>
      </c>
      <c r="H4142" t="s">
        <v>1558</v>
      </c>
      <c r="I4142" t="s">
        <v>563</v>
      </c>
      <c r="J4142">
        <v>20200252</v>
      </c>
      <c r="L4142">
        <v>53.7</v>
      </c>
      <c r="M4142">
        <v>3.4</v>
      </c>
      <c r="N4142">
        <v>6.6</v>
      </c>
      <c r="O4142">
        <v>0</v>
      </c>
      <c r="P4142">
        <v>1.2</v>
      </c>
      <c r="Q4142">
        <v>1.2216666936874401</v>
      </c>
      <c r="R4142">
        <v>0</v>
      </c>
      <c r="S4142">
        <v>0</v>
      </c>
      <c r="T4142">
        <v>0</v>
      </c>
      <c r="U4142">
        <v>0</v>
      </c>
      <c r="W4142" s="429">
        <f t="shared" si="85"/>
        <v>0</v>
      </c>
      <c r="X4142" s="429">
        <f t="shared" si="85"/>
        <v>0</v>
      </c>
      <c r="Y4142" s="429">
        <f t="shared" si="85"/>
        <v>0</v>
      </c>
      <c r="Z4142" s="429">
        <f t="shared" si="85"/>
        <v>0</v>
      </c>
      <c r="AA4142" s="429" t="s">
        <v>1295</v>
      </c>
    </row>
    <row r="4143" spans="1:27" x14ac:dyDescent="0.25">
      <c r="A4143" t="s">
        <v>149</v>
      </c>
      <c r="B4143" t="s">
        <v>1246</v>
      </c>
      <c r="C4143" t="s">
        <v>1324</v>
      </c>
      <c r="D4143" t="s">
        <v>1387</v>
      </c>
      <c r="E4143" t="s">
        <v>1501</v>
      </c>
      <c r="F4143" t="s">
        <v>1293</v>
      </c>
      <c r="G4143" t="s">
        <v>524</v>
      </c>
      <c r="H4143" t="s">
        <v>1558</v>
      </c>
      <c r="I4143" t="s">
        <v>563</v>
      </c>
      <c r="J4143">
        <v>20200254</v>
      </c>
      <c r="L4143">
        <v>0.30927598476409901</v>
      </c>
      <c r="M4143">
        <v>0</v>
      </c>
      <c r="N4143">
        <v>2.8115998953580901E-2</v>
      </c>
      <c r="O4143">
        <v>0</v>
      </c>
      <c r="P4143">
        <v>7.0289997383952097E-3</v>
      </c>
      <c r="Q4143">
        <v>7.0289997383952097E-3</v>
      </c>
      <c r="R4143">
        <v>14.38602</v>
      </c>
      <c r="S4143">
        <v>0</v>
      </c>
      <c r="T4143">
        <v>0</v>
      </c>
      <c r="U4143">
        <v>0</v>
      </c>
      <c r="W4143" s="429">
        <f t="shared" si="85"/>
        <v>14.38602</v>
      </c>
      <c r="X4143" s="429">
        <f t="shared" si="85"/>
        <v>0</v>
      </c>
      <c r="Y4143" s="429">
        <f t="shared" si="85"/>
        <v>0</v>
      </c>
      <c r="Z4143" s="429">
        <f t="shared" si="85"/>
        <v>0</v>
      </c>
      <c r="AA4143" s="429" t="s">
        <v>1295</v>
      </c>
    </row>
    <row r="4144" spans="1:27" x14ac:dyDescent="0.25">
      <c r="A4144" t="s">
        <v>149</v>
      </c>
      <c r="B4144" t="s">
        <v>1246</v>
      </c>
      <c r="C4144" t="s">
        <v>1324</v>
      </c>
      <c r="D4144" t="s">
        <v>1387</v>
      </c>
      <c r="E4144" t="s">
        <v>1501</v>
      </c>
      <c r="F4144" t="s">
        <v>1293</v>
      </c>
      <c r="G4144" t="s">
        <v>524</v>
      </c>
      <c r="H4144" t="s">
        <v>1558</v>
      </c>
      <c r="I4144" t="s">
        <v>563</v>
      </c>
      <c r="J4144">
        <v>20200201</v>
      </c>
      <c r="L4144">
        <v>41.663223266601598</v>
      </c>
      <c r="M4144">
        <v>1.51123487949371</v>
      </c>
      <c r="N4144">
        <v>50.7282905578613</v>
      </c>
      <c r="O4144">
        <v>6.54868507385254</v>
      </c>
      <c r="P4144">
        <v>2.6499330997467001</v>
      </c>
      <c r="Q4144">
        <v>2.6499330997467001</v>
      </c>
      <c r="R4144">
        <v>0</v>
      </c>
      <c r="S4144">
        <v>0</v>
      </c>
      <c r="T4144">
        <v>0</v>
      </c>
      <c r="U4144">
        <v>0</v>
      </c>
      <c r="W4144" s="429">
        <f t="shared" si="85"/>
        <v>0</v>
      </c>
      <c r="X4144" s="429">
        <f t="shared" si="85"/>
        <v>0</v>
      </c>
      <c r="Y4144" s="429">
        <f t="shared" si="85"/>
        <v>0</v>
      </c>
      <c r="Z4144" s="429">
        <f t="shared" si="85"/>
        <v>0</v>
      </c>
      <c r="AA4144" s="429" t="s">
        <v>1295</v>
      </c>
    </row>
    <row r="4145" spans="1:27" x14ac:dyDescent="0.25">
      <c r="A4145" t="s">
        <v>149</v>
      </c>
      <c r="B4145" t="s">
        <v>1248</v>
      </c>
      <c r="C4145" t="s">
        <v>1541</v>
      </c>
      <c r="D4145" t="s">
        <v>1387</v>
      </c>
      <c r="E4145" t="s">
        <v>1501</v>
      </c>
      <c r="F4145" t="s">
        <v>1293</v>
      </c>
      <c r="G4145" t="s">
        <v>524</v>
      </c>
      <c r="H4145" t="s">
        <v>1562</v>
      </c>
      <c r="I4145" t="s">
        <v>1542</v>
      </c>
      <c r="J4145">
        <v>20200201</v>
      </c>
      <c r="L4145">
        <v>20.3950004577637</v>
      </c>
      <c r="M4145">
        <v>4.1999999433755902E-2</v>
      </c>
      <c r="N4145">
        <v>3.2390000820159899</v>
      </c>
      <c r="O4145">
        <v>6.8000003695488004E-2</v>
      </c>
      <c r="P4145">
        <v>0.13199999928474401</v>
      </c>
      <c r="Q4145">
        <v>0.13199999928474401</v>
      </c>
      <c r="R4145">
        <v>0</v>
      </c>
      <c r="S4145">
        <v>0</v>
      </c>
      <c r="T4145">
        <v>0</v>
      </c>
      <c r="U4145">
        <v>0</v>
      </c>
      <c r="W4145" s="429">
        <f t="shared" si="85"/>
        <v>0</v>
      </c>
      <c r="X4145" s="429">
        <f t="shared" si="85"/>
        <v>0</v>
      </c>
      <c r="Y4145" s="429">
        <f t="shared" si="85"/>
        <v>0</v>
      </c>
      <c r="Z4145" s="429">
        <f t="shared" si="85"/>
        <v>0</v>
      </c>
      <c r="AA4145" s="429" t="s">
        <v>1295</v>
      </c>
    </row>
    <row r="4146" spans="1:27" x14ac:dyDescent="0.25">
      <c r="A4146" t="s">
        <v>149</v>
      </c>
      <c r="B4146" t="s">
        <v>186</v>
      </c>
      <c r="C4146" t="s">
        <v>1459</v>
      </c>
      <c r="D4146" t="s">
        <v>1387</v>
      </c>
      <c r="E4146" t="s">
        <v>1501</v>
      </c>
      <c r="F4146" t="s">
        <v>1293</v>
      </c>
      <c r="G4146" t="s">
        <v>524</v>
      </c>
      <c r="H4146" t="s">
        <v>1460</v>
      </c>
      <c r="I4146" t="s">
        <v>561</v>
      </c>
      <c r="J4146">
        <v>20200254</v>
      </c>
      <c r="L4146">
        <v>54.786666870117202</v>
      </c>
      <c r="M4146">
        <v>4.0533337593078604</v>
      </c>
      <c r="N4146">
        <v>12.6100006103516</v>
      </c>
      <c r="O4146">
        <v>1.9999999552965199E-2</v>
      </c>
      <c r="P4146">
        <v>0.34333333373069802</v>
      </c>
      <c r="Q4146">
        <v>0.34333333373069802</v>
      </c>
      <c r="R4146">
        <v>3640.319</v>
      </c>
      <c r="S4146">
        <v>23.190670000000001</v>
      </c>
      <c r="T4146">
        <v>6.6666659999999999E-3</v>
      </c>
      <c r="U4146">
        <v>4222.0469999999996</v>
      </c>
      <c r="W4146" s="429">
        <f t="shared" si="85"/>
        <v>3640.319</v>
      </c>
      <c r="X4146" s="429">
        <f t="shared" si="85"/>
        <v>23.190670000000001</v>
      </c>
      <c r="Y4146" s="429">
        <f t="shared" si="85"/>
        <v>6.6666659999999999E-3</v>
      </c>
      <c r="Z4146" s="429">
        <f t="shared" si="85"/>
        <v>4222.0469999999996</v>
      </c>
      <c r="AA4146" s="429" t="s">
        <v>1295</v>
      </c>
    </row>
    <row r="4147" spans="1:27" x14ac:dyDescent="0.25">
      <c r="A4147" t="s">
        <v>149</v>
      </c>
      <c r="B4147" t="s">
        <v>186</v>
      </c>
      <c r="C4147" t="s">
        <v>1459</v>
      </c>
      <c r="D4147" t="s">
        <v>1387</v>
      </c>
      <c r="E4147" t="s">
        <v>1501</v>
      </c>
      <c r="F4147" t="s">
        <v>1293</v>
      </c>
      <c r="G4147" t="s">
        <v>524</v>
      </c>
      <c r="H4147" t="s">
        <v>1461</v>
      </c>
      <c r="I4147" t="s">
        <v>534</v>
      </c>
      <c r="J4147">
        <v>20200202</v>
      </c>
      <c r="L4147">
        <v>1.5957000255584699</v>
      </c>
      <c r="M4147">
        <v>4.7280001640319798</v>
      </c>
      <c r="N4147">
        <v>10.7562007904053</v>
      </c>
      <c r="O4147">
        <v>0.35460001230239901</v>
      </c>
      <c r="P4147">
        <v>0.23640000820159901</v>
      </c>
      <c r="Q4147">
        <v>0.23640000820159901</v>
      </c>
      <c r="R4147">
        <v>2682.2539999999999</v>
      </c>
      <c r="S4147">
        <v>5.3190000000000001E-2</v>
      </c>
      <c r="T4147">
        <v>5.9100000000000003E-3</v>
      </c>
      <c r="U4147">
        <v>0</v>
      </c>
      <c r="W4147" s="429">
        <f t="shared" si="85"/>
        <v>2682.2539999999999</v>
      </c>
      <c r="X4147" s="429">
        <f t="shared" si="85"/>
        <v>5.3190000000000001E-2</v>
      </c>
      <c r="Y4147" s="429">
        <f t="shared" si="85"/>
        <v>5.9100000000000003E-3</v>
      </c>
      <c r="Z4147" s="429">
        <f t="shared" si="85"/>
        <v>0</v>
      </c>
      <c r="AA4147" s="429" t="s">
        <v>1295</v>
      </c>
    </row>
    <row r="4148" spans="1:27" x14ac:dyDescent="0.25">
      <c r="A4148" t="s">
        <v>149</v>
      </c>
      <c r="B4148" t="s">
        <v>186</v>
      </c>
      <c r="C4148" t="s">
        <v>1459</v>
      </c>
      <c r="D4148" t="s">
        <v>1387</v>
      </c>
      <c r="E4148" t="s">
        <v>1501</v>
      </c>
      <c r="F4148" t="s">
        <v>1293</v>
      </c>
      <c r="G4148" t="s">
        <v>524</v>
      </c>
      <c r="H4148" t="s">
        <v>1461</v>
      </c>
      <c r="I4148" t="s">
        <v>534</v>
      </c>
      <c r="J4148">
        <v>20200202</v>
      </c>
      <c r="L4148">
        <v>6.9738001823425302</v>
      </c>
      <c r="M4148">
        <v>7.7421007156372097</v>
      </c>
      <c r="N4148">
        <v>21.394201278686499</v>
      </c>
      <c r="O4148">
        <v>0</v>
      </c>
      <c r="P4148">
        <v>0.29550001025199901</v>
      </c>
      <c r="Q4148">
        <v>0.29550001025199901</v>
      </c>
      <c r="R4148">
        <v>0</v>
      </c>
      <c r="S4148">
        <v>0</v>
      </c>
      <c r="T4148">
        <v>0</v>
      </c>
      <c r="U4148">
        <v>0</v>
      </c>
      <c r="W4148" s="429">
        <f t="shared" si="85"/>
        <v>0</v>
      </c>
      <c r="X4148" s="429">
        <f t="shared" si="85"/>
        <v>0</v>
      </c>
      <c r="Y4148" s="429">
        <f t="shared" si="85"/>
        <v>0</v>
      </c>
      <c r="Z4148" s="429">
        <f t="shared" si="85"/>
        <v>0</v>
      </c>
      <c r="AA4148" s="429" t="s">
        <v>1295</v>
      </c>
    </row>
    <row r="4149" spans="1:27" x14ac:dyDescent="0.25">
      <c r="A4149" t="s">
        <v>149</v>
      </c>
      <c r="B4149" t="s">
        <v>186</v>
      </c>
      <c r="C4149" t="s">
        <v>1459</v>
      </c>
      <c r="D4149" t="s">
        <v>1387</v>
      </c>
      <c r="E4149" t="s">
        <v>1501</v>
      </c>
      <c r="F4149" t="s">
        <v>1293</v>
      </c>
      <c r="G4149" t="s">
        <v>524</v>
      </c>
      <c r="H4149" t="s">
        <v>1461</v>
      </c>
      <c r="I4149" t="s">
        <v>534</v>
      </c>
      <c r="J4149">
        <v>20200201</v>
      </c>
      <c r="L4149">
        <v>57.031501770019503</v>
      </c>
      <c r="M4149">
        <v>5.9100003242492702</v>
      </c>
      <c r="N4149">
        <v>10.4016008377075</v>
      </c>
      <c r="O4149">
        <v>0.29550001025199901</v>
      </c>
      <c r="P4149">
        <v>0.65010005235671997</v>
      </c>
      <c r="Q4149">
        <v>0.65010005235671997</v>
      </c>
      <c r="R4149">
        <v>0</v>
      </c>
      <c r="S4149">
        <v>0</v>
      </c>
      <c r="T4149">
        <v>0</v>
      </c>
      <c r="U4149">
        <v>0</v>
      </c>
      <c r="W4149" s="429">
        <f t="shared" si="85"/>
        <v>0</v>
      </c>
      <c r="X4149" s="429">
        <f t="shared" si="85"/>
        <v>0</v>
      </c>
      <c r="Y4149" s="429">
        <f t="shared" si="85"/>
        <v>0</v>
      </c>
      <c r="Z4149" s="429">
        <f t="shared" si="85"/>
        <v>0</v>
      </c>
      <c r="AA4149" s="429" t="s">
        <v>1295</v>
      </c>
    </row>
    <row r="4150" spans="1:27" x14ac:dyDescent="0.25">
      <c r="A4150" t="s">
        <v>149</v>
      </c>
      <c r="B4150" t="s">
        <v>186</v>
      </c>
      <c r="C4150" t="s">
        <v>1459</v>
      </c>
      <c r="D4150" t="s">
        <v>1387</v>
      </c>
      <c r="E4150" t="s">
        <v>1501</v>
      </c>
      <c r="F4150" t="s">
        <v>1293</v>
      </c>
      <c r="G4150" t="s">
        <v>524</v>
      </c>
      <c r="H4150" t="s">
        <v>1461</v>
      </c>
      <c r="I4150" t="s">
        <v>534</v>
      </c>
      <c r="J4150">
        <v>20200254</v>
      </c>
      <c r="L4150">
        <v>9.4560003280639595</v>
      </c>
      <c r="M4150">
        <v>6.2646002769470197</v>
      </c>
      <c r="N4150">
        <v>16.666200637817401</v>
      </c>
      <c r="O4150">
        <v>0</v>
      </c>
      <c r="P4150">
        <v>0.29550001025199901</v>
      </c>
      <c r="Q4150">
        <v>0.29550001025199901</v>
      </c>
      <c r="R4150">
        <v>3101.3319999999999</v>
      </c>
      <c r="S4150">
        <v>5.91E-2</v>
      </c>
      <c r="T4150">
        <v>0</v>
      </c>
      <c r="U4150">
        <v>0</v>
      </c>
      <c r="W4150" s="429">
        <f t="shared" si="85"/>
        <v>3101.3319999999999</v>
      </c>
      <c r="X4150" s="429">
        <f t="shared" si="85"/>
        <v>5.91E-2</v>
      </c>
      <c r="Y4150" s="429">
        <f t="shared" si="85"/>
        <v>0</v>
      </c>
      <c r="Z4150" s="429">
        <f t="shared" si="85"/>
        <v>0</v>
      </c>
      <c r="AA4150" s="429" t="s">
        <v>1295</v>
      </c>
    </row>
    <row r="4151" spans="1:27" x14ac:dyDescent="0.25">
      <c r="A4151" t="s">
        <v>149</v>
      </c>
      <c r="B4151" t="s">
        <v>186</v>
      </c>
      <c r="C4151" t="s">
        <v>1459</v>
      </c>
      <c r="D4151" t="s">
        <v>1387</v>
      </c>
      <c r="E4151" t="s">
        <v>1501</v>
      </c>
      <c r="F4151" t="s">
        <v>1293</v>
      </c>
      <c r="G4151" t="s">
        <v>524</v>
      </c>
      <c r="H4151" t="s">
        <v>1461</v>
      </c>
      <c r="I4151" t="s">
        <v>534</v>
      </c>
      <c r="J4151">
        <v>20200254</v>
      </c>
      <c r="L4151">
        <v>9.2196006774902308</v>
      </c>
      <c r="M4151">
        <v>6.1463999748229998</v>
      </c>
      <c r="N4151">
        <v>16.311601638793899</v>
      </c>
      <c r="O4151">
        <v>0</v>
      </c>
      <c r="P4151">
        <v>0.29550001025199901</v>
      </c>
      <c r="Q4151">
        <v>0.29550001025199901</v>
      </c>
      <c r="R4151">
        <v>0</v>
      </c>
      <c r="S4151">
        <v>0</v>
      </c>
      <c r="T4151">
        <v>0</v>
      </c>
      <c r="U4151">
        <v>0</v>
      </c>
      <c r="W4151" s="429">
        <f t="shared" ref="W4151:Z4214" si="86">IFERROR(R4151*1,0)</f>
        <v>0</v>
      </c>
      <c r="X4151" s="429">
        <f t="shared" si="86"/>
        <v>0</v>
      </c>
      <c r="Y4151" s="429">
        <f t="shared" si="86"/>
        <v>0</v>
      </c>
      <c r="Z4151" s="429">
        <f t="shared" si="86"/>
        <v>0</v>
      </c>
      <c r="AA4151" s="429" t="s">
        <v>1295</v>
      </c>
    </row>
    <row r="4152" spans="1:27" x14ac:dyDescent="0.25">
      <c r="A4152" t="s">
        <v>149</v>
      </c>
      <c r="B4152" t="s">
        <v>186</v>
      </c>
      <c r="C4152" t="s">
        <v>1459</v>
      </c>
      <c r="D4152" t="s">
        <v>1387</v>
      </c>
      <c r="E4152" t="s">
        <v>1501</v>
      </c>
      <c r="F4152" t="s">
        <v>1293</v>
      </c>
      <c r="G4152" t="s">
        <v>524</v>
      </c>
      <c r="H4152" t="s">
        <v>1462</v>
      </c>
      <c r="I4152" t="s">
        <v>1463</v>
      </c>
      <c r="J4152">
        <v>20200253</v>
      </c>
      <c r="L4152">
        <v>4.2374701499939</v>
      </c>
      <c r="M4152">
        <v>1.0874400138855</v>
      </c>
      <c r="N4152">
        <v>6.4123506546020499</v>
      </c>
      <c r="O4152">
        <v>0.1182000041008</v>
      </c>
      <c r="P4152">
        <v>0.14775000512599901</v>
      </c>
      <c r="Q4152">
        <v>0.14775000512599901</v>
      </c>
      <c r="R4152">
        <v>549.66719999999998</v>
      </c>
      <c r="S4152">
        <v>1.3049280000000001</v>
      </c>
      <c r="T4152">
        <v>0</v>
      </c>
      <c r="U4152">
        <v>0</v>
      </c>
      <c r="W4152" s="429">
        <f t="shared" si="86"/>
        <v>549.66719999999998</v>
      </c>
      <c r="X4152" s="429">
        <f t="shared" si="86"/>
        <v>1.3049280000000001</v>
      </c>
      <c r="Y4152" s="429">
        <f t="shared" si="86"/>
        <v>0</v>
      </c>
      <c r="Z4152" s="429">
        <f t="shared" si="86"/>
        <v>0</v>
      </c>
      <c r="AA4152" s="429" t="s">
        <v>1295</v>
      </c>
    </row>
    <row r="4153" spans="1:27" x14ac:dyDescent="0.25">
      <c r="A4153" t="s">
        <v>149</v>
      </c>
      <c r="B4153" t="s">
        <v>186</v>
      </c>
      <c r="C4153" t="s">
        <v>1459</v>
      </c>
      <c r="D4153" t="s">
        <v>1387</v>
      </c>
      <c r="E4153" t="s">
        <v>1501</v>
      </c>
      <c r="F4153" t="s">
        <v>1293</v>
      </c>
      <c r="G4153" t="s">
        <v>524</v>
      </c>
      <c r="H4153" t="s">
        <v>1464</v>
      </c>
      <c r="I4153" t="s">
        <v>186</v>
      </c>
      <c r="J4153">
        <v>20200252</v>
      </c>
      <c r="L4153">
        <v>54.284999999999997</v>
      </c>
      <c r="M4153">
        <v>2.2050000000000001</v>
      </c>
      <c r="N4153">
        <v>7.0350000000000001</v>
      </c>
      <c r="O4153">
        <v>0</v>
      </c>
      <c r="P4153">
        <v>0.94499999999999995</v>
      </c>
      <c r="Q4153">
        <v>0.90685004889965004</v>
      </c>
      <c r="R4153">
        <v>0</v>
      </c>
      <c r="S4153">
        <v>0</v>
      </c>
      <c r="T4153">
        <v>0</v>
      </c>
      <c r="U4153">
        <v>0</v>
      </c>
      <c r="W4153" s="429">
        <f t="shared" si="86"/>
        <v>0</v>
      </c>
      <c r="X4153" s="429">
        <f t="shared" si="86"/>
        <v>0</v>
      </c>
      <c r="Y4153" s="429">
        <f t="shared" si="86"/>
        <v>0</v>
      </c>
      <c r="Z4153" s="429">
        <f t="shared" si="86"/>
        <v>0</v>
      </c>
      <c r="AA4153" s="429" t="s">
        <v>1295</v>
      </c>
    </row>
    <row r="4154" spans="1:27" x14ac:dyDescent="0.25">
      <c r="A4154" t="s">
        <v>149</v>
      </c>
      <c r="B4154" t="s">
        <v>186</v>
      </c>
      <c r="C4154" t="s">
        <v>1459</v>
      </c>
      <c r="D4154" t="s">
        <v>1387</v>
      </c>
      <c r="E4154" t="s">
        <v>1501</v>
      </c>
      <c r="F4154" t="s">
        <v>1293</v>
      </c>
      <c r="G4154" t="s">
        <v>524</v>
      </c>
      <c r="H4154" t="s">
        <v>1464</v>
      </c>
      <c r="I4154" t="s">
        <v>186</v>
      </c>
      <c r="J4154">
        <v>20200202</v>
      </c>
      <c r="L4154">
        <v>11.5245008468628</v>
      </c>
      <c r="M4154">
        <v>7.6830000877380398</v>
      </c>
      <c r="N4154">
        <v>20.330402374267599</v>
      </c>
      <c r="O4154">
        <v>0</v>
      </c>
      <c r="P4154">
        <v>0.29550001025199901</v>
      </c>
      <c r="Q4154">
        <v>0.29550001025199901</v>
      </c>
      <c r="R4154">
        <v>3186.0219999999999</v>
      </c>
      <c r="S4154">
        <v>5.91E-2</v>
      </c>
      <c r="T4154">
        <v>0</v>
      </c>
      <c r="U4154">
        <v>0</v>
      </c>
      <c r="W4154" s="429">
        <f t="shared" si="86"/>
        <v>3186.0219999999999</v>
      </c>
      <c r="X4154" s="429">
        <f t="shared" si="86"/>
        <v>5.91E-2</v>
      </c>
      <c r="Y4154" s="429">
        <f t="shared" si="86"/>
        <v>0</v>
      </c>
      <c r="Z4154" s="429">
        <f t="shared" si="86"/>
        <v>0</v>
      </c>
      <c r="AA4154" s="429" t="s">
        <v>1295</v>
      </c>
    </row>
    <row r="4155" spans="1:27" x14ac:dyDescent="0.25">
      <c r="A4155" t="s">
        <v>149</v>
      </c>
      <c r="B4155" t="s">
        <v>186</v>
      </c>
      <c r="C4155" t="s">
        <v>1459</v>
      </c>
      <c r="D4155" t="s">
        <v>1387</v>
      </c>
      <c r="E4155" t="s">
        <v>1501</v>
      </c>
      <c r="F4155" t="s">
        <v>1293</v>
      </c>
      <c r="G4155" t="s">
        <v>524</v>
      </c>
      <c r="H4155" t="s">
        <v>1464</v>
      </c>
      <c r="I4155" t="s">
        <v>186</v>
      </c>
      <c r="J4155">
        <v>20200201</v>
      </c>
      <c r="L4155">
        <v>88.8</v>
      </c>
      <c r="M4155">
        <v>1.3</v>
      </c>
      <c r="N4155">
        <v>17.100000000000001</v>
      </c>
      <c r="O4155">
        <v>0.3</v>
      </c>
      <c r="P4155">
        <v>3.5</v>
      </c>
      <c r="Q4155">
        <v>3.46000003814697</v>
      </c>
      <c r="R4155">
        <v>0</v>
      </c>
      <c r="S4155">
        <v>0</v>
      </c>
      <c r="T4155">
        <v>0</v>
      </c>
      <c r="U4155">
        <v>0</v>
      </c>
      <c r="W4155" s="429">
        <f t="shared" si="86"/>
        <v>0</v>
      </c>
      <c r="X4155" s="429">
        <f t="shared" si="86"/>
        <v>0</v>
      </c>
      <c r="Y4155" s="429">
        <f t="shared" si="86"/>
        <v>0</v>
      </c>
      <c r="Z4155" s="429">
        <f t="shared" si="86"/>
        <v>0</v>
      </c>
      <c r="AA4155" s="429" t="s">
        <v>1295</v>
      </c>
    </row>
    <row r="4156" spans="1:27" x14ac:dyDescent="0.25">
      <c r="A4156" t="s">
        <v>149</v>
      </c>
      <c r="B4156" t="s">
        <v>186</v>
      </c>
      <c r="C4156" t="s">
        <v>1459</v>
      </c>
      <c r="D4156" t="s">
        <v>1387</v>
      </c>
      <c r="E4156" t="s">
        <v>1501</v>
      </c>
      <c r="F4156" t="s">
        <v>1293</v>
      </c>
      <c r="G4156" t="s">
        <v>524</v>
      </c>
      <c r="H4156" t="s">
        <v>1464</v>
      </c>
      <c r="I4156" t="s">
        <v>186</v>
      </c>
      <c r="J4156">
        <v>20200256</v>
      </c>
      <c r="L4156">
        <v>1.47750008106232</v>
      </c>
      <c r="M4156">
        <v>1.8912000656127901</v>
      </c>
      <c r="N4156">
        <v>5.4963002204895002</v>
      </c>
      <c r="O4156">
        <v>0.17730000615119901</v>
      </c>
      <c r="P4156">
        <v>0.1182000041008</v>
      </c>
      <c r="Q4156">
        <v>0.1182000041008</v>
      </c>
      <c r="R4156">
        <v>1286.424</v>
      </c>
      <c r="S4156">
        <v>2.3640000000000001E-2</v>
      </c>
      <c r="T4156">
        <v>2.3640000000000002E-3</v>
      </c>
      <c r="U4156">
        <v>0</v>
      </c>
      <c r="W4156" s="429">
        <f t="shared" si="86"/>
        <v>1286.424</v>
      </c>
      <c r="X4156" s="429">
        <f t="shared" si="86"/>
        <v>2.3640000000000001E-2</v>
      </c>
      <c r="Y4156" s="429">
        <f t="shared" si="86"/>
        <v>2.3640000000000002E-3</v>
      </c>
      <c r="Z4156" s="429">
        <f t="shared" si="86"/>
        <v>0</v>
      </c>
      <c r="AA4156" s="429" t="s">
        <v>1295</v>
      </c>
    </row>
    <row r="4157" spans="1:27" x14ac:dyDescent="0.25">
      <c r="A4157" t="s">
        <v>149</v>
      </c>
      <c r="B4157" t="s">
        <v>186</v>
      </c>
      <c r="C4157" t="s">
        <v>1459</v>
      </c>
      <c r="D4157" t="s">
        <v>1387</v>
      </c>
      <c r="E4157" t="s">
        <v>1501</v>
      </c>
      <c r="F4157" t="s">
        <v>1293</v>
      </c>
      <c r="G4157" t="s">
        <v>524</v>
      </c>
      <c r="H4157" t="s">
        <v>1464</v>
      </c>
      <c r="I4157" t="s">
        <v>186</v>
      </c>
      <c r="J4157">
        <v>20200201</v>
      </c>
      <c r="L4157">
        <v>0.41370001435279802</v>
      </c>
      <c r="M4157">
        <v>0</v>
      </c>
      <c r="N4157">
        <v>0.41370001435279802</v>
      </c>
      <c r="O4157">
        <v>0</v>
      </c>
      <c r="P4157">
        <v>0</v>
      </c>
      <c r="Q4157">
        <v>0</v>
      </c>
      <c r="R4157">
        <v>0</v>
      </c>
      <c r="S4157">
        <v>0</v>
      </c>
      <c r="T4157">
        <v>0</v>
      </c>
      <c r="U4157">
        <v>0</v>
      </c>
      <c r="W4157" s="429">
        <f t="shared" si="86"/>
        <v>0</v>
      </c>
      <c r="X4157" s="429">
        <f t="shared" si="86"/>
        <v>0</v>
      </c>
      <c r="Y4157" s="429">
        <f t="shared" si="86"/>
        <v>0</v>
      </c>
      <c r="Z4157" s="429">
        <f t="shared" si="86"/>
        <v>0</v>
      </c>
      <c r="AA4157" s="429" t="s">
        <v>1295</v>
      </c>
    </row>
    <row r="4158" spans="1:27" x14ac:dyDescent="0.25">
      <c r="A4158" t="s">
        <v>149</v>
      </c>
      <c r="B4158" t="s">
        <v>186</v>
      </c>
      <c r="C4158" t="s">
        <v>1459</v>
      </c>
      <c r="D4158" t="s">
        <v>1387</v>
      </c>
      <c r="E4158" t="s">
        <v>1501</v>
      </c>
      <c r="F4158" t="s">
        <v>1293</v>
      </c>
      <c r="G4158" t="s">
        <v>524</v>
      </c>
      <c r="H4158" t="s">
        <v>1464</v>
      </c>
      <c r="I4158" t="s">
        <v>186</v>
      </c>
      <c r="J4158">
        <v>20200254</v>
      </c>
      <c r="L4158">
        <v>6.7374000549316397</v>
      </c>
      <c r="M4158">
        <v>7.5057001113891602</v>
      </c>
      <c r="N4158">
        <v>20.566801071166999</v>
      </c>
      <c r="O4158">
        <v>0</v>
      </c>
      <c r="P4158">
        <v>0.29550001025199901</v>
      </c>
      <c r="Q4158">
        <v>0.29550001025199901</v>
      </c>
      <c r="R4158">
        <v>0</v>
      </c>
      <c r="S4158">
        <v>0</v>
      </c>
      <c r="T4158">
        <v>0</v>
      </c>
      <c r="U4158">
        <v>0</v>
      </c>
      <c r="W4158" s="429">
        <f t="shared" si="86"/>
        <v>0</v>
      </c>
      <c r="X4158" s="429">
        <f t="shared" si="86"/>
        <v>0</v>
      </c>
      <c r="Y4158" s="429">
        <f t="shared" si="86"/>
        <v>0</v>
      </c>
      <c r="Z4158" s="429">
        <f t="shared" si="86"/>
        <v>0</v>
      </c>
      <c r="AA4158" s="429" t="s">
        <v>1295</v>
      </c>
    </row>
    <row r="4159" spans="1:27" x14ac:dyDescent="0.25">
      <c r="A4159" t="s">
        <v>149</v>
      </c>
      <c r="B4159" t="s">
        <v>186</v>
      </c>
      <c r="C4159" t="s">
        <v>1459</v>
      </c>
      <c r="D4159" t="s">
        <v>1387</v>
      </c>
      <c r="E4159" t="s">
        <v>1501</v>
      </c>
      <c r="F4159" t="s">
        <v>1293</v>
      </c>
      <c r="G4159" t="s">
        <v>524</v>
      </c>
      <c r="H4159" t="s">
        <v>1464</v>
      </c>
      <c r="I4159" t="s">
        <v>186</v>
      </c>
      <c r="J4159">
        <v>20200254</v>
      </c>
      <c r="L4159">
        <v>6.7965002059936497</v>
      </c>
      <c r="M4159">
        <v>7.5648002624511701</v>
      </c>
      <c r="N4159">
        <v>20.862300872802699</v>
      </c>
      <c r="O4159">
        <v>0</v>
      </c>
      <c r="P4159">
        <v>0.29550001025199901</v>
      </c>
      <c r="Q4159">
        <v>0.29550001025199901</v>
      </c>
      <c r="R4159">
        <v>0</v>
      </c>
      <c r="S4159">
        <v>0</v>
      </c>
      <c r="T4159">
        <v>0</v>
      </c>
      <c r="U4159">
        <v>0</v>
      </c>
      <c r="W4159" s="429">
        <f t="shared" si="86"/>
        <v>0</v>
      </c>
      <c r="X4159" s="429">
        <f t="shared" si="86"/>
        <v>0</v>
      </c>
      <c r="Y4159" s="429">
        <f t="shared" si="86"/>
        <v>0</v>
      </c>
      <c r="Z4159" s="429">
        <f t="shared" si="86"/>
        <v>0</v>
      </c>
      <c r="AA4159" s="429" t="s">
        <v>1295</v>
      </c>
    </row>
    <row r="4160" spans="1:27" x14ac:dyDescent="0.25">
      <c r="A4160" t="s">
        <v>149</v>
      </c>
      <c r="B4160" t="s">
        <v>186</v>
      </c>
      <c r="C4160" t="s">
        <v>1459</v>
      </c>
      <c r="D4160" t="s">
        <v>1387</v>
      </c>
      <c r="E4160" t="s">
        <v>1501</v>
      </c>
      <c r="F4160" t="s">
        <v>1293</v>
      </c>
      <c r="G4160" t="s">
        <v>524</v>
      </c>
      <c r="H4160" t="s">
        <v>1464</v>
      </c>
      <c r="I4160" t="s">
        <v>186</v>
      </c>
      <c r="J4160">
        <v>20200202</v>
      </c>
      <c r="L4160">
        <v>11.3472003936768</v>
      </c>
      <c r="M4160">
        <v>7.5648002624511701</v>
      </c>
      <c r="N4160">
        <v>20.093999862670898</v>
      </c>
      <c r="O4160">
        <v>0</v>
      </c>
      <c r="P4160">
        <v>0.29550001025199901</v>
      </c>
      <c r="Q4160">
        <v>0.29550001025199901</v>
      </c>
      <c r="R4160">
        <v>3102.9270000000001</v>
      </c>
      <c r="S4160">
        <v>5.91E-2</v>
      </c>
      <c r="T4160">
        <v>0</v>
      </c>
      <c r="U4160">
        <v>0</v>
      </c>
      <c r="W4160" s="429">
        <f t="shared" si="86"/>
        <v>3102.9270000000001</v>
      </c>
      <c r="X4160" s="429">
        <f t="shared" si="86"/>
        <v>5.91E-2</v>
      </c>
      <c r="Y4160" s="429">
        <f t="shared" si="86"/>
        <v>0</v>
      </c>
      <c r="Z4160" s="429">
        <f t="shared" si="86"/>
        <v>0</v>
      </c>
      <c r="AA4160" s="429" t="s">
        <v>1295</v>
      </c>
    </row>
    <row r="4161" spans="1:27" x14ac:dyDescent="0.25">
      <c r="A4161" t="s">
        <v>149</v>
      </c>
      <c r="B4161" t="s">
        <v>1250</v>
      </c>
      <c r="C4161" t="s">
        <v>1563</v>
      </c>
      <c r="D4161" t="s">
        <v>1387</v>
      </c>
      <c r="E4161" t="s">
        <v>1501</v>
      </c>
      <c r="F4161" t="s">
        <v>1293</v>
      </c>
      <c r="G4161" t="s">
        <v>524</v>
      </c>
      <c r="H4161" t="s">
        <v>1564</v>
      </c>
      <c r="I4161" t="s">
        <v>1545</v>
      </c>
      <c r="J4161">
        <v>20200202</v>
      </c>
      <c r="L4161">
        <v>20.299999237060501</v>
      </c>
      <c r="M4161">
        <v>3.3399999141693102</v>
      </c>
      <c r="N4161">
        <v>8.0799999237060494</v>
      </c>
      <c r="O4161">
        <v>1.9999999552965199E-2</v>
      </c>
      <c r="P4161">
        <v>0.28000000119209301</v>
      </c>
      <c r="Q4161">
        <v>0.28000000119209301</v>
      </c>
      <c r="R4161">
        <v>3000.33</v>
      </c>
      <c r="S4161">
        <v>0.24</v>
      </c>
      <c r="T4161">
        <v>0.01</v>
      </c>
      <c r="U4161">
        <v>3007.96</v>
      </c>
      <c r="W4161" s="429">
        <f t="shared" si="86"/>
        <v>3000.33</v>
      </c>
      <c r="X4161" s="429">
        <f t="shared" si="86"/>
        <v>0.24</v>
      </c>
      <c r="Y4161" s="429">
        <f t="shared" si="86"/>
        <v>0.01</v>
      </c>
      <c r="Z4161" s="429">
        <f t="shared" si="86"/>
        <v>3007.96</v>
      </c>
      <c r="AA4161" s="429" t="s">
        <v>1295</v>
      </c>
    </row>
    <row r="4162" spans="1:27" x14ac:dyDescent="0.25">
      <c r="A4162" t="s">
        <v>149</v>
      </c>
      <c r="B4162" t="s">
        <v>186</v>
      </c>
      <c r="C4162" t="s">
        <v>1459</v>
      </c>
      <c r="D4162" t="s">
        <v>1387</v>
      </c>
      <c r="E4162" t="s">
        <v>1501</v>
      </c>
      <c r="F4162" t="s">
        <v>1293</v>
      </c>
      <c r="G4162" t="s">
        <v>524</v>
      </c>
      <c r="H4162" t="s">
        <v>1464</v>
      </c>
      <c r="I4162" t="s">
        <v>186</v>
      </c>
      <c r="J4162">
        <v>40400303</v>
      </c>
      <c r="L4162">
        <v>0</v>
      </c>
      <c r="M4162">
        <v>0.1</v>
      </c>
      <c r="N4162">
        <v>0</v>
      </c>
      <c r="O4162">
        <v>0</v>
      </c>
      <c r="P4162">
        <v>0</v>
      </c>
      <c r="Q4162">
        <v>0</v>
      </c>
      <c r="R4162">
        <v>0</v>
      </c>
      <c r="S4162">
        <v>0</v>
      </c>
      <c r="T4162">
        <v>0</v>
      </c>
      <c r="U4162">
        <v>0</v>
      </c>
      <c r="W4162" s="429">
        <f t="shared" si="86"/>
        <v>0</v>
      </c>
      <c r="X4162" s="429">
        <f t="shared" si="86"/>
        <v>0</v>
      </c>
      <c r="Y4162" s="429">
        <f t="shared" si="86"/>
        <v>0</v>
      </c>
      <c r="Z4162" s="429">
        <f t="shared" si="86"/>
        <v>0</v>
      </c>
      <c r="AA4162" s="429" t="s">
        <v>1295</v>
      </c>
    </row>
    <row r="4163" spans="1:27" x14ac:dyDescent="0.25">
      <c r="A4163" t="s">
        <v>149</v>
      </c>
      <c r="B4163" t="s">
        <v>1246</v>
      </c>
      <c r="C4163" t="s">
        <v>1324</v>
      </c>
      <c r="D4163" t="s">
        <v>1387</v>
      </c>
      <c r="E4163" t="s">
        <v>1501</v>
      </c>
      <c r="F4163" t="s">
        <v>1293</v>
      </c>
      <c r="G4163" t="s">
        <v>524</v>
      </c>
      <c r="H4163" t="s">
        <v>1557</v>
      </c>
      <c r="I4163" t="s">
        <v>552</v>
      </c>
      <c r="J4163">
        <v>20200254</v>
      </c>
      <c r="L4163">
        <v>44.751300811767599</v>
      </c>
      <c r="M4163">
        <v>15.9323997497559</v>
      </c>
      <c r="N4163">
        <v>14.0579996109009</v>
      </c>
      <c r="O4163">
        <v>1.6400998830795299</v>
      </c>
      <c r="P4163">
        <v>1.1714999675750699</v>
      </c>
      <c r="Q4163">
        <v>1.1714999675750699</v>
      </c>
      <c r="R4163">
        <v>0</v>
      </c>
      <c r="S4163">
        <v>0</v>
      </c>
      <c r="T4163">
        <v>0</v>
      </c>
      <c r="U4163">
        <v>0</v>
      </c>
      <c r="W4163" s="429">
        <f t="shared" si="86"/>
        <v>0</v>
      </c>
      <c r="X4163" s="429">
        <f t="shared" si="86"/>
        <v>0</v>
      </c>
      <c r="Y4163" s="429">
        <f t="shared" si="86"/>
        <v>0</v>
      </c>
      <c r="Z4163" s="429">
        <f t="shared" si="86"/>
        <v>0</v>
      </c>
      <c r="AA4163" s="429" t="s">
        <v>1295</v>
      </c>
    </row>
    <row r="4164" spans="1:27" x14ac:dyDescent="0.25">
      <c r="A4164" t="s">
        <v>149</v>
      </c>
      <c r="B4164" t="s">
        <v>1246</v>
      </c>
      <c r="C4164" t="s">
        <v>1324</v>
      </c>
      <c r="D4164" t="s">
        <v>1387</v>
      </c>
      <c r="E4164" t="s">
        <v>1501</v>
      </c>
      <c r="F4164" t="s">
        <v>1293</v>
      </c>
      <c r="G4164" t="s">
        <v>524</v>
      </c>
      <c r="H4164" t="s">
        <v>1557</v>
      </c>
      <c r="I4164" t="s">
        <v>552</v>
      </c>
      <c r="J4164">
        <v>31000228</v>
      </c>
      <c r="L4164">
        <v>0.91333335638046298</v>
      </c>
      <c r="M4164">
        <v>3.3333335071802098E-2</v>
      </c>
      <c r="N4164">
        <v>0.76666665077209495</v>
      </c>
      <c r="O4164">
        <v>0.120000004768372</v>
      </c>
      <c r="P4164">
        <v>7.0000000298023196E-2</v>
      </c>
      <c r="Q4164">
        <v>7.0000000298023196E-2</v>
      </c>
      <c r="R4164">
        <v>0</v>
      </c>
      <c r="S4164">
        <v>0</v>
      </c>
      <c r="T4164">
        <v>0</v>
      </c>
      <c r="U4164">
        <v>0</v>
      </c>
      <c r="W4164" s="429">
        <f t="shared" si="86"/>
        <v>0</v>
      </c>
      <c r="X4164" s="429">
        <f t="shared" si="86"/>
        <v>0</v>
      </c>
      <c r="Y4164" s="429">
        <f t="shared" si="86"/>
        <v>0</v>
      </c>
      <c r="Z4164" s="429">
        <f t="shared" si="86"/>
        <v>0</v>
      </c>
      <c r="AA4164" s="429" t="s">
        <v>1295</v>
      </c>
    </row>
    <row r="4165" spans="1:27" x14ac:dyDescent="0.25">
      <c r="A4165" t="s">
        <v>149</v>
      </c>
      <c r="B4165" t="s">
        <v>1246</v>
      </c>
      <c r="C4165" t="s">
        <v>1324</v>
      </c>
      <c r="D4165" t="s">
        <v>1387</v>
      </c>
      <c r="E4165" t="s">
        <v>1501</v>
      </c>
      <c r="F4165" t="s">
        <v>1293</v>
      </c>
      <c r="G4165" t="s">
        <v>524</v>
      </c>
      <c r="H4165" t="s">
        <v>1558</v>
      </c>
      <c r="I4165" t="s">
        <v>563</v>
      </c>
      <c r="J4165">
        <v>40400303</v>
      </c>
      <c r="L4165">
        <v>0</v>
      </c>
      <c r="M4165">
        <v>21.273332595825199</v>
      </c>
      <c r="N4165">
        <v>0</v>
      </c>
      <c r="O4165">
        <v>0</v>
      </c>
      <c r="P4165">
        <v>0</v>
      </c>
      <c r="Q4165">
        <v>0</v>
      </c>
      <c r="R4165">
        <v>0</v>
      </c>
      <c r="S4165">
        <v>0</v>
      </c>
      <c r="T4165">
        <v>0</v>
      </c>
      <c r="U4165">
        <v>0</v>
      </c>
      <c r="W4165" s="429">
        <f t="shared" si="86"/>
        <v>0</v>
      </c>
      <c r="X4165" s="429">
        <f t="shared" si="86"/>
        <v>0</v>
      </c>
      <c r="Y4165" s="429">
        <f t="shared" si="86"/>
        <v>0</v>
      </c>
      <c r="Z4165" s="429">
        <f t="shared" si="86"/>
        <v>0</v>
      </c>
      <c r="AA4165" s="429" t="s">
        <v>1295</v>
      </c>
    </row>
    <row r="4166" spans="1:27" x14ac:dyDescent="0.25">
      <c r="A4166" t="s">
        <v>149</v>
      </c>
      <c r="B4166" t="s">
        <v>186</v>
      </c>
      <c r="C4166" t="s">
        <v>1459</v>
      </c>
      <c r="D4166" t="s">
        <v>1387</v>
      </c>
      <c r="E4166" t="s">
        <v>1501</v>
      </c>
      <c r="F4166" t="s">
        <v>1293</v>
      </c>
      <c r="G4166" t="s">
        <v>524</v>
      </c>
      <c r="H4166" t="s">
        <v>1464</v>
      </c>
      <c r="I4166" t="s">
        <v>186</v>
      </c>
      <c r="J4166">
        <v>40400311</v>
      </c>
      <c r="L4166">
        <v>0</v>
      </c>
      <c r="M4166">
        <v>5.4499998092651403</v>
      </c>
      <c r="N4166">
        <v>0</v>
      </c>
      <c r="O4166">
        <v>0</v>
      </c>
      <c r="P4166">
        <v>0</v>
      </c>
      <c r="Q4166">
        <v>0</v>
      </c>
      <c r="R4166">
        <v>0</v>
      </c>
      <c r="S4166">
        <v>0</v>
      </c>
      <c r="T4166">
        <v>0</v>
      </c>
      <c r="U4166">
        <v>0</v>
      </c>
      <c r="W4166" s="429">
        <f t="shared" si="86"/>
        <v>0</v>
      </c>
      <c r="X4166" s="429">
        <f t="shared" si="86"/>
        <v>0</v>
      </c>
      <c r="Y4166" s="429">
        <f t="shared" si="86"/>
        <v>0</v>
      </c>
      <c r="Z4166" s="429">
        <f t="shared" si="86"/>
        <v>0</v>
      </c>
      <c r="AA4166" s="429" t="s">
        <v>1295</v>
      </c>
    </row>
    <row r="4167" spans="1:27" x14ac:dyDescent="0.25">
      <c r="A4167" t="s">
        <v>149</v>
      </c>
      <c r="B4167" t="s">
        <v>1246</v>
      </c>
      <c r="C4167" t="s">
        <v>1324</v>
      </c>
      <c r="D4167" t="s">
        <v>1387</v>
      </c>
      <c r="E4167" t="s">
        <v>1501</v>
      </c>
      <c r="F4167" t="s">
        <v>1293</v>
      </c>
      <c r="G4167" t="s">
        <v>524</v>
      </c>
      <c r="H4167" t="s">
        <v>1558</v>
      </c>
      <c r="I4167" t="s">
        <v>563</v>
      </c>
      <c r="J4167">
        <v>20200253</v>
      </c>
      <c r="L4167">
        <v>6.2165002822876003</v>
      </c>
      <c r="M4167">
        <v>2.0325000286102299</v>
      </c>
      <c r="N4167">
        <v>16.985500335693398</v>
      </c>
      <c r="O4167">
        <v>0.25650000572204601</v>
      </c>
      <c r="P4167">
        <v>0.85100001096725497</v>
      </c>
      <c r="Q4167">
        <v>0.85100001096725497</v>
      </c>
      <c r="R4167">
        <v>0</v>
      </c>
      <c r="S4167">
        <v>0</v>
      </c>
      <c r="T4167">
        <v>0</v>
      </c>
      <c r="U4167">
        <v>0</v>
      </c>
      <c r="W4167" s="429">
        <f t="shared" si="86"/>
        <v>0</v>
      </c>
      <c r="X4167" s="429">
        <f t="shared" si="86"/>
        <v>0</v>
      </c>
      <c r="Y4167" s="429">
        <f t="shared" si="86"/>
        <v>0</v>
      </c>
      <c r="Z4167" s="429">
        <f t="shared" si="86"/>
        <v>0</v>
      </c>
      <c r="AA4167" s="429" t="s">
        <v>1295</v>
      </c>
    </row>
    <row r="4168" spans="1:27" x14ac:dyDescent="0.25">
      <c r="A4168" t="s">
        <v>149</v>
      </c>
      <c r="B4168" t="s">
        <v>186</v>
      </c>
      <c r="C4168" t="s">
        <v>1459</v>
      </c>
      <c r="D4168" t="s">
        <v>1387</v>
      </c>
      <c r="E4168" t="s">
        <v>1501</v>
      </c>
      <c r="F4168" t="s">
        <v>1293</v>
      </c>
      <c r="G4168" t="s">
        <v>524</v>
      </c>
      <c r="H4168" t="s">
        <v>1464</v>
      </c>
      <c r="I4168" t="s">
        <v>186</v>
      </c>
      <c r="J4168">
        <v>20200254</v>
      </c>
      <c r="L4168">
        <v>15.199999809265099</v>
      </c>
      <c r="M4168">
        <v>10.1000003814697</v>
      </c>
      <c r="N4168">
        <v>26.700000762939499</v>
      </c>
      <c r="O4168">
        <v>0</v>
      </c>
      <c r="P4168">
        <v>0.40000000596046398</v>
      </c>
      <c r="Q4168">
        <v>0.40000000596046398</v>
      </c>
      <c r="R4168">
        <v>0</v>
      </c>
      <c r="S4168">
        <v>0</v>
      </c>
      <c r="T4168">
        <v>0</v>
      </c>
      <c r="U4168">
        <v>0</v>
      </c>
      <c r="W4168" s="429">
        <f t="shared" si="86"/>
        <v>0</v>
      </c>
      <c r="X4168" s="429">
        <f t="shared" si="86"/>
        <v>0</v>
      </c>
      <c r="Y4168" s="429">
        <f t="shared" si="86"/>
        <v>0</v>
      </c>
      <c r="Z4168" s="429">
        <f t="shared" si="86"/>
        <v>0</v>
      </c>
      <c r="AA4168" s="429" t="s">
        <v>1295</v>
      </c>
    </row>
    <row r="4169" spans="1:27" x14ac:dyDescent="0.25">
      <c r="A4169" t="s">
        <v>149</v>
      </c>
      <c r="B4169" t="s">
        <v>186</v>
      </c>
      <c r="C4169" t="s">
        <v>1459</v>
      </c>
      <c r="D4169" t="s">
        <v>1387</v>
      </c>
      <c r="E4169" t="s">
        <v>1501</v>
      </c>
      <c r="F4169" t="s">
        <v>1293</v>
      </c>
      <c r="G4169" t="s">
        <v>524</v>
      </c>
      <c r="H4169" t="s">
        <v>1464</v>
      </c>
      <c r="I4169" t="s">
        <v>186</v>
      </c>
      <c r="J4169">
        <v>31000299</v>
      </c>
      <c r="L4169">
        <v>0</v>
      </c>
      <c r="M4169">
        <v>2.25</v>
      </c>
      <c r="N4169">
        <v>0</v>
      </c>
      <c r="O4169">
        <v>0</v>
      </c>
      <c r="P4169">
        <v>0</v>
      </c>
      <c r="Q4169">
        <v>0</v>
      </c>
      <c r="R4169">
        <v>0</v>
      </c>
      <c r="S4169">
        <v>0</v>
      </c>
      <c r="T4169">
        <v>0</v>
      </c>
      <c r="U4169">
        <v>0</v>
      </c>
      <c r="W4169" s="429">
        <f t="shared" si="86"/>
        <v>0</v>
      </c>
      <c r="X4169" s="429">
        <f t="shared" si="86"/>
        <v>0</v>
      </c>
      <c r="Y4169" s="429">
        <f t="shared" si="86"/>
        <v>0</v>
      </c>
      <c r="Z4169" s="429">
        <f t="shared" si="86"/>
        <v>0</v>
      </c>
      <c r="AA4169" s="429" t="s">
        <v>1295</v>
      </c>
    </row>
    <row r="4170" spans="1:27" x14ac:dyDescent="0.25">
      <c r="A4170" t="s">
        <v>149</v>
      </c>
      <c r="B4170" t="s">
        <v>1246</v>
      </c>
      <c r="C4170" t="s">
        <v>1324</v>
      </c>
      <c r="D4170" t="s">
        <v>1387</v>
      </c>
      <c r="E4170" t="s">
        <v>1501</v>
      </c>
      <c r="F4170" t="s">
        <v>1293</v>
      </c>
      <c r="G4170" t="s">
        <v>524</v>
      </c>
      <c r="H4170" t="s">
        <v>1557</v>
      </c>
      <c r="I4170" t="s">
        <v>552</v>
      </c>
      <c r="J4170">
        <v>31000404</v>
      </c>
      <c r="L4170">
        <v>0.62999999523162797</v>
      </c>
      <c r="M4170">
        <v>2.9999999329447701E-2</v>
      </c>
      <c r="N4170">
        <v>0.52999997138977095</v>
      </c>
      <c r="O4170">
        <v>0</v>
      </c>
      <c r="P4170">
        <v>5.0000000745058101E-2</v>
      </c>
      <c r="Q4170">
        <v>5.0000000745058101E-2</v>
      </c>
      <c r="R4170">
        <v>0</v>
      </c>
      <c r="S4170">
        <v>0</v>
      </c>
      <c r="T4170">
        <v>0</v>
      </c>
      <c r="U4170">
        <v>0</v>
      </c>
      <c r="W4170" s="429">
        <f t="shared" si="86"/>
        <v>0</v>
      </c>
      <c r="X4170" s="429">
        <f t="shared" si="86"/>
        <v>0</v>
      </c>
      <c r="Y4170" s="429">
        <f t="shared" si="86"/>
        <v>0</v>
      </c>
      <c r="Z4170" s="429">
        <f t="shared" si="86"/>
        <v>0</v>
      </c>
      <c r="AA4170" s="429" t="s">
        <v>1295</v>
      </c>
    </row>
    <row r="4171" spans="1:27" x14ac:dyDescent="0.25">
      <c r="A4171" t="s">
        <v>149</v>
      </c>
      <c r="B4171" t="s">
        <v>1246</v>
      </c>
      <c r="C4171" t="s">
        <v>1324</v>
      </c>
      <c r="D4171" t="s">
        <v>1387</v>
      </c>
      <c r="E4171" t="s">
        <v>1501</v>
      </c>
      <c r="F4171" t="s">
        <v>1293</v>
      </c>
      <c r="G4171" t="s">
        <v>524</v>
      </c>
      <c r="H4171" t="s">
        <v>1557</v>
      </c>
      <c r="I4171" t="s">
        <v>552</v>
      </c>
      <c r="J4171">
        <v>20200254</v>
      </c>
      <c r="L4171">
        <v>6.66</v>
      </c>
      <c r="M4171">
        <v>7.6</v>
      </c>
      <c r="N4171">
        <v>6.66</v>
      </c>
      <c r="O4171">
        <v>0.52</v>
      </c>
      <c r="P4171">
        <v>0.45</v>
      </c>
      <c r="Q4171">
        <v>0.45</v>
      </c>
      <c r="R4171">
        <v>0</v>
      </c>
      <c r="S4171">
        <v>0</v>
      </c>
      <c r="T4171">
        <v>0</v>
      </c>
      <c r="U4171">
        <v>0</v>
      </c>
      <c r="W4171" s="429">
        <f t="shared" si="86"/>
        <v>0</v>
      </c>
      <c r="X4171" s="429">
        <f t="shared" si="86"/>
        <v>0</v>
      </c>
      <c r="Y4171" s="429">
        <f t="shared" si="86"/>
        <v>0</v>
      </c>
      <c r="Z4171" s="429">
        <f t="shared" si="86"/>
        <v>0</v>
      </c>
      <c r="AA4171" s="429" t="s">
        <v>1295</v>
      </c>
    </row>
    <row r="4172" spans="1:27" x14ac:dyDescent="0.25">
      <c r="A4172" t="s">
        <v>149</v>
      </c>
      <c r="B4172" t="s">
        <v>1246</v>
      </c>
      <c r="C4172" t="s">
        <v>1324</v>
      </c>
      <c r="D4172" t="s">
        <v>1387</v>
      </c>
      <c r="E4172" t="s">
        <v>1501</v>
      </c>
      <c r="F4172" t="s">
        <v>1293</v>
      </c>
      <c r="G4172" t="s">
        <v>524</v>
      </c>
      <c r="H4172" t="s">
        <v>1557</v>
      </c>
      <c r="I4172" t="s">
        <v>552</v>
      </c>
      <c r="J4172">
        <v>20200254</v>
      </c>
      <c r="L4172">
        <v>14.5</v>
      </c>
      <c r="M4172">
        <v>18.399999999999999</v>
      </c>
      <c r="N4172">
        <v>22.1</v>
      </c>
      <c r="O4172">
        <v>2.2999999999999998</v>
      </c>
      <c r="P4172">
        <v>1.7</v>
      </c>
      <c r="Q4172">
        <v>1.7</v>
      </c>
      <c r="R4172">
        <v>0</v>
      </c>
      <c r="S4172">
        <v>0</v>
      </c>
      <c r="T4172">
        <v>0</v>
      </c>
      <c r="U4172">
        <v>0</v>
      </c>
      <c r="W4172" s="429">
        <f t="shared" si="86"/>
        <v>0</v>
      </c>
      <c r="X4172" s="429">
        <f t="shared" si="86"/>
        <v>0</v>
      </c>
      <c r="Y4172" s="429">
        <f t="shared" si="86"/>
        <v>0</v>
      </c>
      <c r="Z4172" s="429">
        <f t="shared" si="86"/>
        <v>0</v>
      </c>
      <c r="AA4172" s="429" t="s">
        <v>1295</v>
      </c>
    </row>
    <row r="4173" spans="1:27" x14ac:dyDescent="0.25">
      <c r="A4173" t="s">
        <v>149</v>
      </c>
      <c r="B4173" t="s">
        <v>1246</v>
      </c>
      <c r="C4173" t="s">
        <v>1324</v>
      </c>
      <c r="D4173" t="s">
        <v>1387</v>
      </c>
      <c r="E4173" t="s">
        <v>1501</v>
      </c>
      <c r="F4173" t="s">
        <v>1293</v>
      </c>
      <c r="G4173" t="s">
        <v>524</v>
      </c>
      <c r="H4173" t="s">
        <v>1557</v>
      </c>
      <c r="I4173" t="s">
        <v>552</v>
      </c>
      <c r="J4173">
        <v>20200254</v>
      </c>
      <c r="L4173">
        <v>14.5</v>
      </c>
      <c r="M4173">
        <v>18.399999999999999</v>
      </c>
      <c r="N4173">
        <v>22.1</v>
      </c>
      <c r="O4173">
        <v>2.2999999999999998</v>
      </c>
      <c r="P4173">
        <v>1.7</v>
      </c>
      <c r="Q4173">
        <v>1.7</v>
      </c>
      <c r="R4173">
        <v>0</v>
      </c>
      <c r="S4173">
        <v>0</v>
      </c>
      <c r="T4173">
        <v>0</v>
      </c>
      <c r="U4173">
        <v>0</v>
      </c>
      <c r="W4173" s="429">
        <f t="shared" si="86"/>
        <v>0</v>
      </c>
      <c r="X4173" s="429">
        <f t="shared" si="86"/>
        <v>0</v>
      </c>
      <c r="Y4173" s="429">
        <f t="shared" si="86"/>
        <v>0</v>
      </c>
      <c r="Z4173" s="429">
        <f t="shared" si="86"/>
        <v>0</v>
      </c>
      <c r="AA4173" s="429" t="s">
        <v>1295</v>
      </c>
    </row>
    <row r="4174" spans="1:27" x14ac:dyDescent="0.25">
      <c r="A4174" t="s">
        <v>149</v>
      </c>
      <c r="B4174" t="s">
        <v>1246</v>
      </c>
      <c r="C4174" t="s">
        <v>1324</v>
      </c>
      <c r="D4174" t="s">
        <v>1387</v>
      </c>
      <c r="E4174" t="s">
        <v>1501</v>
      </c>
      <c r="F4174" t="s">
        <v>1293</v>
      </c>
      <c r="G4174" t="s">
        <v>524</v>
      </c>
      <c r="H4174" t="s">
        <v>1558</v>
      </c>
      <c r="I4174" t="s">
        <v>563</v>
      </c>
      <c r="J4174">
        <v>20200254</v>
      </c>
      <c r="L4174">
        <v>14.5</v>
      </c>
      <c r="M4174">
        <v>18.399999999999999</v>
      </c>
      <c r="N4174">
        <v>22.2</v>
      </c>
      <c r="O4174">
        <v>2.2999999999999998</v>
      </c>
      <c r="P4174">
        <v>1.7</v>
      </c>
      <c r="Q4174">
        <v>1.7</v>
      </c>
      <c r="R4174">
        <v>0</v>
      </c>
      <c r="S4174">
        <v>0</v>
      </c>
      <c r="T4174">
        <v>0</v>
      </c>
      <c r="U4174">
        <v>0</v>
      </c>
      <c r="W4174" s="429">
        <f t="shared" si="86"/>
        <v>0</v>
      </c>
      <c r="X4174" s="429">
        <f t="shared" si="86"/>
        <v>0</v>
      </c>
      <c r="Y4174" s="429">
        <f t="shared" si="86"/>
        <v>0</v>
      </c>
      <c r="Z4174" s="429">
        <f t="shared" si="86"/>
        <v>0</v>
      </c>
      <c r="AA4174" s="429" t="s">
        <v>1295</v>
      </c>
    </row>
    <row r="4175" spans="1:27" x14ac:dyDescent="0.25">
      <c r="A4175" t="s">
        <v>149</v>
      </c>
      <c r="B4175" t="s">
        <v>1246</v>
      </c>
      <c r="C4175" t="s">
        <v>1324</v>
      </c>
      <c r="D4175" t="s">
        <v>1387</v>
      </c>
      <c r="E4175" t="s">
        <v>1501</v>
      </c>
      <c r="F4175" t="s">
        <v>1293</v>
      </c>
      <c r="G4175" t="s">
        <v>524</v>
      </c>
      <c r="H4175" t="s">
        <v>1557</v>
      </c>
      <c r="I4175" t="s">
        <v>552</v>
      </c>
      <c r="J4175">
        <v>20200254</v>
      </c>
      <c r="L4175">
        <v>14.5</v>
      </c>
      <c r="M4175">
        <v>18.399999999999999</v>
      </c>
      <c r="N4175">
        <v>22.1</v>
      </c>
      <c r="O4175">
        <v>2.2999999999999998</v>
      </c>
      <c r="P4175">
        <v>1.7</v>
      </c>
      <c r="Q4175">
        <v>1.7</v>
      </c>
      <c r="R4175">
        <v>0</v>
      </c>
      <c r="S4175">
        <v>0</v>
      </c>
      <c r="T4175">
        <v>0</v>
      </c>
      <c r="U4175">
        <v>0</v>
      </c>
      <c r="W4175" s="429">
        <f t="shared" si="86"/>
        <v>0</v>
      </c>
      <c r="X4175" s="429">
        <f t="shared" si="86"/>
        <v>0</v>
      </c>
      <c r="Y4175" s="429">
        <f t="shared" si="86"/>
        <v>0</v>
      </c>
      <c r="Z4175" s="429">
        <f t="shared" si="86"/>
        <v>0</v>
      </c>
      <c r="AA4175" s="429" t="s">
        <v>1295</v>
      </c>
    </row>
    <row r="4176" spans="1:27" x14ac:dyDescent="0.25">
      <c r="A4176" t="s">
        <v>149</v>
      </c>
      <c r="B4176" t="s">
        <v>1246</v>
      </c>
      <c r="C4176" t="s">
        <v>1324</v>
      </c>
      <c r="D4176" t="s">
        <v>1387</v>
      </c>
      <c r="E4176" t="s">
        <v>1501</v>
      </c>
      <c r="F4176" t="s">
        <v>1293</v>
      </c>
      <c r="G4176" t="s">
        <v>524</v>
      </c>
      <c r="H4176" t="s">
        <v>1557</v>
      </c>
      <c r="I4176" t="s">
        <v>552</v>
      </c>
      <c r="J4176">
        <v>20200254</v>
      </c>
      <c r="L4176">
        <v>14.5</v>
      </c>
      <c r="M4176">
        <v>18.399999999999999</v>
      </c>
      <c r="N4176">
        <v>22.1</v>
      </c>
      <c r="O4176">
        <v>2.2999999999999998</v>
      </c>
      <c r="P4176">
        <v>1.7</v>
      </c>
      <c r="Q4176">
        <v>1.7</v>
      </c>
      <c r="R4176">
        <v>0</v>
      </c>
      <c r="S4176">
        <v>0</v>
      </c>
      <c r="T4176">
        <v>0</v>
      </c>
      <c r="U4176">
        <v>0</v>
      </c>
      <c r="W4176" s="429">
        <f t="shared" si="86"/>
        <v>0</v>
      </c>
      <c r="X4176" s="429">
        <f t="shared" si="86"/>
        <v>0</v>
      </c>
      <c r="Y4176" s="429">
        <f t="shared" si="86"/>
        <v>0</v>
      </c>
      <c r="Z4176" s="429">
        <f t="shared" si="86"/>
        <v>0</v>
      </c>
      <c r="AA4176" s="429" t="s">
        <v>1295</v>
      </c>
    </row>
    <row r="4177" spans="1:27" x14ac:dyDescent="0.25">
      <c r="A4177" t="s">
        <v>149</v>
      </c>
      <c r="B4177" t="s">
        <v>1246</v>
      </c>
      <c r="C4177" t="s">
        <v>1324</v>
      </c>
      <c r="D4177" t="s">
        <v>1387</v>
      </c>
      <c r="E4177" t="s">
        <v>1501</v>
      </c>
      <c r="F4177" t="s">
        <v>1293</v>
      </c>
      <c r="G4177" t="s">
        <v>524</v>
      </c>
      <c r="H4177" t="s">
        <v>1557</v>
      </c>
      <c r="I4177" t="s">
        <v>552</v>
      </c>
      <c r="J4177">
        <v>20200254</v>
      </c>
      <c r="L4177">
        <v>19.600000000000001</v>
      </c>
      <c r="M4177">
        <v>4.9000000000000004</v>
      </c>
      <c r="N4177">
        <v>19.600000000000001</v>
      </c>
      <c r="O4177">
        <v>0</v>
      </c>
      <c r="P4177">
        <v>0.2</v>
      </c>
      <c r="Q4177">
        <v>0.236666664481163</v>
      </c>
      <c r="R4177">
        <v>0</v>
      </c>
      <c r="S4177">
        <v>0</v>
      </c>
      <c r="T4177">
        <v>0</v>
      </c>
      <c r="U4177">
        <v>0</v>
      </c>
      <c r="W4177" s="429">
        <f t="shared" si="86"/>
        <v>0</v>
      </c>
      <c r="X4177" s="429">
        <f t="shared" si="86"/>
        <v>0</v>
      </c>
      <c r="Y4177" s="429">
        <f t="shared" si="86"/>
        <v>0</v>
      </c>
      <c r="Z4177" s="429">
        <f t="shared" si="86"/>
        <v>0</v>
      </c>
      <c r="AA4177" s="429" t="s">
        <v>1295</v>
      </c>
    </row>
    <row r="4178" spans="1:27" x14ac:dyDescent="0.25">
      <c r="A4178" t="s">
        <v>149</v>
      </c>
      <c r="B4178" t="s">
        <v>1246</v>
      </c>
      <c r="C4178" t="s">
        <v>1324</v>
      </c>
      <c r="D4178" t="s">
        <v>1387</v>
      </c>
      <c r="E4178" t="s">
        <v>1501</v>
      </c>
      <c r="F4178" t="s">
        <v>1293</v>
      </c>
      <c r="G4178" t="s">
        <v>524</v>
      </c>
      <c r="H4178" t="s">
        <v>1558</v>
      </c>
      <c r="I4178" t="s">
        <v>563</v>
      </c>
      <c r="J4178">
        <v>20200253</v>
      </c>
      <c r="L4178">
        <v>0.77553296089172397</v>
      </c>
      <c r="M4178">
        <v>0.14292299747466999</v>
      </c>
      <c r="N4178">
        <v>0.65369701385498002</v>
      </c>
      <c r="O4178">
        <v>9.3720005825161899E-3</v>
      </c>
      <c r="P4178">
        <v>0.30458998680114702</v>
      </c>
      <c r="Q4178">
        <v>0.30458998680114702</v>
      </c>
      <c r="R4178">
        <v>0</v>
      </c>
      <c r="S4178">
        <v>0</v>
      </c>
      <c r="T4178">
        <v>0</v>
      </c>
      <c r="U4178">
        <v>0</v>
      </c>
      <c r="W4178" s="429">
        <f t="shared" si="86"/>
        <v>0</v>
      </c>
      <c r="X4178" s="429">
        <f t="shared" si="86"/>
        <v>0</v>
      </c>
      <c r="Y4178" s="429">
        <f t="shared" si="86"/>
        <v>0</v>
      </c>
      <c r="Z4178" s="429">
        <f t="shared" si="86"/>
        <v>0</v>
      </c>
      <c r="AA4178" s="429" t="s">
        <v>1295</v>
      </c>
    </row>
    <row r="4179" spans="1:27" x14ac:dyDescent="0.25">
      <c r="A4179" t="s">
        <v>149</v>
      </c>
      <c r="B4179" t="s">
        <v>1246</v>
      </c>
      <c r="C4179" t="s">
        <v>1324</v>
      </c>
      <c r="D4179" t="s">
        <v>1387</v>
      </c>
      <c r="E4179" t="s">
        <v>1501</v>
      </c>
      <c r="F4179" t="s">
        <v>1293</v>
      </c>
      <c r="G4179" t="s">
        <v>524</v>
      </c>
      <c r="H4179" t="s">
        <v>1558</v>
      </c>
      <c r="I4179" t="s">
        <v>563</v>
      </c>
      <c r="J4179">
        <v>31000205</v>
      </c>
      <c r="L4179">
        <v>0.16333334147930101</v>
      </c>
      <c r="M4179">
        <v>3.3333335071802098E-2</v>
      </c>
      <c r="N4179">
        <v>0.89000004529953003</v>
      </c>
      <c r="O4179">
        <v>8.5</v>
      </c>
      <c r="P4179">
        <v>0</v>
      </c>
      <c r="Q4179">
        <v>0</v>
      </c>
      <c r="R4179">
        <v>0</v>
      </c>
      <c r="S4179">
        <v>0</v>
      </c>
      <c r="T4179">
        <v>0</v>
      </c>
      <c r="U4179">
        <v>0</v>
      </c>
      <c r="W4179" s="429">
        <f t="shared" si="86"/>
        <v>0</v>
      </c>
      <c r="X4179" s="429">
        <f t="shared" si="86"/>
        <v>0</v>
      </c>
      <c r="Y4179" s="429">
        <f t="shared" si="86"/>
        <v>0</v>
      </c>
      <c r="Z4179" s="429">
        <f t="shared" si="86"/>
        <v>0</v>
      </c>
      <c r="AA4179" s="429" t="s">
        <v>1295</v>
      </c>
    </row>
    <row r="4180" spans="1:27" x14ac:dyDescent="0.25">
      <c r="A4180" t="s">
        <v>149</v>
      </c>
      <c r="B4180" t="s">
        <v>1246</v>
      </c>
      <c r="C4180" t="s">
        <v>1324</v>
      </c>
      <c r="D4180" t="s">
        <v>1387</v>
      </c>
      <c r="E4180" t="s">
        <v>1501</v>
      </c>
      <c r="F4180" t="s">
        <v>1293</v>
      </c>
      <c r="G4180" t="s">
        <v>524</v>
      </c>
      <c r="H4180" t="s">
        <v>1558</v>
      </c>
      <c r="I4180" t="s">
        <v>563</v>
      </c>
      <c r="J4180">
        <v>40400303</v>
      </c>
      <c r="L4180">
        <v>0</v>
      </c>
      <c r="M4180">
        <v>4.0250000953674299</v>
      </c>
      <c r="N4180">
        <v>0</v>
      </c>
      <c r="O4180">
        <v>0</v>
      </c>
      <c r="P4180">
        <v>0</v>
      </c>
      <c r="Q4180">
        <v>0</v>
      </c>
      <c r="R4180">
        <v>0</v>
      </c>
      <c r="S4180">
        <v>0</v>
      </c>
      <c r="T4180">
        <v>0</v>
      </c>
      <c r="U4180">
        <v>0</v>
      </c>
      <c r="W4180" s="429">
        <f t="shared" si="86"/>
        <v>0</v>
      </c>
      <c r="X4180" s="429">
        <f t="shared" si="86"/>
        <v>0</v>
      </c>
      <c r="Y4180" s="429">
        <f t="shared" si="86"/>
        <v>0</v>
      </c>
      <c r="Z4180" s="429">
        <f t="shared" si="86"/>
        <v>0</v>
      </c>
      <c r="AA4180" s="429" t="s">
        <v>1295</v>
      </c>
    </row>
    <row r="4181" spans="1:27" x14ac:dyDescent="0.25">
      <c r="A4181" t="s">
        <v>149</v>
      </c>
      <c r="B4181" t="s">
        <v>186</v>
      </c>
      <c r="C4181" t="s">
        <v>1459</v>
      </c>
      <c r="D4181" t="s">
        <v>1387</v>
      </c>
      <c r="E4181" t="s">
        <v>1501</v>
      </c>
      <c r="F4181" t="s">
        <v>1293</v>
      </c>
      <c r="G4181" t="s">
        <v>524</v>
      </c>
      <c r="H4181" t="s">
        <v>1461</v>
      </c>
      <c r="I4181" t="s">
        <v>534</v>
      </c>
      <c r="J4181">
        <v>31000309</v>
      </c>
      <c r="L4181">
        <v>0</v>
      </c>
      <c r="M4181">
        <v>0</v>
      </c>
      <c r="N4181">
        <v>0</v>
      </c>
      <c r="O4181">
        <v>0</v>
      </c>
      <c r="P4181">
        <v>0</v>
      </c>
      <c r="Q4181">
        <v>0</v>
      </c>
      <c r="R4181">
        <v>5.8509000000000002</v>
      </c>
      <c r="S4181">
        <v>211.62530000000001</v>
      </c>
      <c r="T4181">
        <v>0</v>
      </c>
      <c r="U4181">
        <v>0</v>
      </c>
      <c r="W4181" s="429">
        <f t="shared" si="86"/>
        <v>5.8509000000000002</v>
      </c>
      <c r="X4181" s="429">
        <f t="shared" si="86"/>
        <v>211.62530000000001</v>
      </c>
      <c r="Y4181" s="429">
        <f t="shared" si="86"/>
        <v>0</v>
      </c>
      <c r="Z4181" s="429">
        <f t="shared" si="86"/>
        <v>0</v>
      </c>
      <c r="AA4181" s="429" t="s">
        <v>1295</v>
      </c>
    </row>
    <row r="4182" spans="1:27" x14ac:dyDescent="0.25">
      <c r="A4182" t="s">
        <v>149</v>
      </c>
      <c r="B4182" t="s">
        <v>186</v>
      </c>
      <c r="C4182" t="s">
        <v>1459</v>
      </c>
      <c r="D4182" t="s">
        <v>1387</v>
      </c>
      <c r="E4182" t="s">
        <v>1501</v>
      </c>
      <c r="F4182" t="s">
        <v>1293</v>
      </c>
      <c r="G4182" t="s">
        <v>524</v>
      </c>
      <c r="H4182" t="s">
        <v>1461</v>
      </c>
      <c r="I4182" t="s">
        <v>534</v>
      </c>
      <c r="J4182">
        <v>40400303</v>
      </c>
      <c r="L4182">
        <v>0</v>
      </c>
      <c r="M4182">
        <v>2.5413002967834499</v>
      </c>
      <c r="N4182">
        <v>0</v>
      </c>
      <c r="O4182">
        <v>0</v>
      </c>
      <c r="P4182">
        <v>0</v>
      </c>
      <c r="Q4182">
        <v>0</v>
      </c>
      <c r="R4182">
        <v>0</v>
      </c>
      <c r="S4182">
        <v>0</v>
      </c>
      <c r="T4182">
        <v>0</v>
      </c>
      <c r="U4182">
        <v>0</v>
      </c>
      <c r="W4182" s="429">
        <f t="shared" si="86"/>
        <v>0</v>
      </c>
      <c r="X4182" s="429">
        <f t="shared" si="86"/>
        <v>0</v>
      </c>
      <c r="Y4182" s="429">
        <f t="shared" si="86"/>
        <v>0</v>
      </c>
      <c r="Z4182" s="429">
        <f t="shared" si="86"/>
        <v>0</v>
      </c>
      <c r="AA4182" s="429" t="s">
        <v>1295</v>
      </c>
    </row>
    <row r="4183" spans="1:27" x14ac:dyDescent="0.25">
      <c r="A4183" t="s">
        <v>149</v>
      </c>
      <c r="B4183" t="s">
        <v>186</v>
      </c>
      <c r="C4183" t="s">
        <v>1459</v>
      </c>
      <c r="D4183" t="s">
        <v>1387</v>
      </c>
      <c r="E4183" t="s">
        <v>1501</v>
      </c>
      <c r="F4183" t="s">
        <v>1293</v>
      </c>
      <c r="G4183" t="s">
        <v>524</v>
      </c>
      <c r="H4183" t="s">
        <v>1461</v>
      </c>
      <c r="I4183" t="s">
        <v>534</v>
      </c>
      <c r="J4183">
        <v>31000227</v>
      </c>
      <c r="L4183">
        <v>0</v>
      </c>
      <c r="M4183">
        <v>2.1867001056671098</v>
      </c>
      <c r="N4183">
        <v>0</v>
      </c>
      <c r="O4183">
        <v>0</v>
      </c>
      <c r="P4183">
        <v>0</v>
      </c>
      <c r="Q4183">
        <v>0</v>
      </c>
      <c r="R4183">
        <v>27.363299999999999</v>
      </c>
      <c r="S4183">
        <v>53.603700000000003</v>
      </c>
      <c r="T4183">
        <v>0</v>
      </c>
      <c r="U4183">
        <v>0</v>
      </c>
      <c r="W4183" s="429">
        <f t="shared" si="86"/>
        <v>27.363299999999999</v>
      </c>
      <c r="X4183" s="429">
        <f t="shared" si="86"/>
        <v>53.603700000000003</v>
      </c>
      <c r="Y4183" s="429">
        <f t="shared" si="86"/>
        <v>0</v>
      </c>
      <c r="Z4183" s="429">
        <f t="shared" si="86"/>
        <v>0</v>
      </c>
      <c r="AA4183" s="429" t="s">
        <v>1295</v>
      </c>
    </row>
    <row r="4184" spans="1:27" x14ac:dyDescent="0.25">
      <c r="A4184" t="s">
        <v>149</v>
      </c>
      <c r="B4184" t="s">
        <v>186</v>
      </c>
      <c r="C4184" t="s">
        <v>1459</v>
      </c>
      <c r="D4184" t="s">
        <v>1387</v>
      </c>
      <c r="E4184" t="s">
        <v>1501</v>
      </c>
      <c r="F4184" t="s">
        <v>1293</v>
      </c>
      <c r="G4184" t="s">
        <v>524</v>
      </c>
      <c r="H4184" t="s">
        <v>1464</v>
      </c>
      <c r="I4184" t="s">
        <v>186</v>
      </c>
      <c r="J4184">
        <v>20200201</v>
      </c>
      <c r="L4184">
        <v>189.2</v>
      </c>
      <c r="M4184">
        <v>0.9</v>
      </c>
      <c r="N4184">
        <v>9</v>
      </c>
      <c r="O4184">
        <v>1.5</v>
      </c>
      <c r="P4184">
        <v>2.9</v>
      </c>
      <c r="Q4184">
        <v>2.9333333969116202</v>
      </c>
      <c r="R4184">
        <v>0</v>
      </c>
      <c r="S4184">
        <v>0</v>
      </c>
      <c r="T4184">
        <v>0</v>
      </c>
      <c r="U4184">
        <v>0</v>
      </c>
      <c r="W4184" s="429">
        <f t="shared" si="86"/>
        <v>0</v>
      </c>
      <c r="X4184" s="429">
        <f t="shared" si="86"/>
        <v>0</v>
      </c>
      <c r="Y4184" s="429">
        <f t="shared" si="86"/>
        <v>0</v>
      </c>
      <c r="Z4184" s="429">
        <f t="shared" si="86"/>
        <v>0</v>
      </c>
      <c r="AA4184" s="429" t="s">
        <v>1295</v>
      </c>
    </row>
    <row r="4185" spans="1:27" x14ac:dyDescent="0.25">
      <c r="A4185" t="s">
        <v>149</v>
      </c>
      <c r="B4185" t="s">
        <v>186</v>
      </c>
      <c r="C4185" t="s">
        <v>1459</v>
      </c>
      <c r="D4185" t="s">
        <v>1387</v>
      </c>
      <c r="E4185" t="s">
        <v>1501</v>
      </c>
      <c r="F4185" t="s">
        <v>1293</v>
      </c>
      <c r="G4185" t="s">
        <v>524</v>
      </c>
      <c r="H4185" t="s">
        <v>1464</v>
      </c>
      <c r="I4185" t="s">
        <v>186</v>
      </c>
      <c r="J4185">
        <v>20200253</v>
      </c>
      <c r="L4185">
        <v>1.6370700597763099</v>
      </c>
      <c r="M4185">
        <v>6.5010003745555905E-2</v>
      </c>
      <c r="N4185">
        <v>1.6370700597763099</v>
      </c>
      <c r="O4185">
        <v>0</v>
      </c>
      <c r="P4185">
        <v>0</v>
      </c>
      <c r="Q4185">
        <v>0</v>
      </c>
      <c r="R4185">
        <v>0</v>
      </c>
      <c r="S4185">
        <v>0</v>
      </c>
      <c r="T4185">
        <v>0</v>
      </c>
      <c r="U4185">
        <v>0</v>
      </c>
      <c r="W4185" s="429">
        <f t="shared" si="86"/>
        <v>0</v>
      </c>
      <c r="X4185" s="429">
        <f t="shared" si="86"/>
        <v>0</v>
      </c>
      <c r="Y4185" s="429">
        <f t="shared" si="86"/>
        <v>0</v>
      </c>
      <c r="Z4185" s="429">
        <f t="shared" si="86"/>
        <v>0</v>
      </c>
      <c r="AA4185" s="429" t="s">
        <v>1295</v>
      </c>
    </row>
    <row r="4186" spans="1:27" x14ac:dyDescent="0.25">
      <c r="A4186" t="s">
        <v>149</v>
      </c>
      <c r="B4186" t="s">
        <v>186</v>
      </c>
      <c r="C4186" t="s">
        <v>1459</v>
      </c>
      <c r="D4186" t="s">
        <v>1387</v>
      </c>
      <c r="E4186" t="s">
        <v>1501</v>
      </c>
      <c r="F4186" t="s">
        <v>1293</v>
      </c>
      <c r="G4186" t="s">
        <v>524</v>
      </c>
      <c r="H4186" t="s">
        <v>1464</v>
      </c>
      <c r="I4186" t="s">
        <v>186</v>
      </c>
      <c r="J4186">
        <v>31000201</v>
      </c>
      <c r="L4186">
        <v>0</v>
      </c>
      <c r="M4186">
        <v>1.0637999773025499</v>
      </c>
      <c r="N4186">
        <v>0</v>
      </c>
      <c r="O4186">
        <v>0</v>
      </c>
      <c r="P4186">
        <v>0</v>
      </c>
      <c r="Q4186">
        <v>0</v>
      </c>
      <c r="R4186">
        <v>0</v>
      </c>
      <c r="S4186">
        <v>0</v>
      </c>
      <c r="T4186">
        <v>0</v>
      </c>
      <c r="U4186">
        <v>0</v>
      </c>
      <c r="W4186" s="429">
        <f t="shared" si="86"/>
        <v>0</v>
      </c>
      <c r="X4186" s="429">
        <f t="shared" si="86"/>
        <v>0</v>
      </c>
      <c r="Y4186" s="429">
        <f t="shared" si="86"/>
        <v>0</v>
      </c>
      <c r="Z4186" s="429">
        <f t="shared" si="86"/>
        <v>0</v>
      </c>
      <c r="AA4186" s="429" t="s">
        <v>1295</v>
      </c>
    </row>
    <row r="4187" spans="1:27" x14ac:dyDescent="0.25">
      <c r="A4187" t="s">
        <v>149</v>
      </c>
      <c r="B4187" t="s">
        <v>1246</v>
      </c>
      <c r="C4187" t="s">
        <v>1324</v>
      </c>
      <c r="D4187" t="s">
        <v>1387</v>
      </c>
      <c r="E4187" t="s">
        <v>1501</v>
      </c>
      <c r="F4187" t="s">
        <v>1293</v>
      </c>
      <c r="G4187" t="s">
        <v>524</v>
      </c>
      <c r="H4187" t="s">
        <v>1558</v>
      </c>
      <c r="I4187" t="s">
        <v>563</v>
      </c>
      <c r="J4187">
        <v>20200253</v>
      </c>
      <c r="L4187">
        <v>9.1</v>
      </c>
      <c r="M4187">
        <v>3.3</v>
      </c>
      <c r="N4187">
        <v>6</v>
      </c>
      <c r="O4187">
        <v>0</v>
      </c>
      <c r="P4187">
        <v>0</v>
      </c>
      <c r="Q4187">
        <v>0</v>
      </c>
      <c r="R4187">
        <v>0</v>
      </c>
      <c r="S4187">
        <v>0</v>
      </c>
      <c r="T4187">
        <v>0</v>
      </c>
      <c r="U4187">
        <v>0</v>
      </c>
      <c r="W4187" s="429">
        <f t="shared" si="86"/>
        <v>0</v>
      </c>
      <c r="X4187" s="429">
        <f t="shared" si="86"/>
        <v>0</v>
      </c>
      <c r="Y4187" s="429">
        <f t="shared" si="86"/>
        <v>0</v>
      </c>
      <c r="Z4187" s="429">
        <f t="shared" si="86"/>
        <v>0</v>
      </c>
      <c r="AA4187" s="429" t="s">
        <v>1295</v>
      </c>
    </row>
    <row r="4188" spans="1:27" x14ac:dyDescent="0.25">
      <c r="A4188" t="s">
        <v>149</v>
      </c>
      <c r="B4188" t="s">
        <v>1246</v>
      </c>
      <c r="C4188" t="s">
        <v>1324</v>
      </c>
      <c r="D4188" t="s">
        <v>1387</v>
      </c>
      <c r="E4188" t="s">
        <v>1501</v>
      </c>
      <c r="F4188" t="s">
        <v>1293</v>
      </c>
      <c r="G4188" t="s">
        <v>524</v>
      </c>
      <c r="H4188" t="s">
        <v>1558</v>
      </c>
      <c r="I4188" t="s">
        <v>563</v>
      </c>
      <c r="J4188">
        <v>31000404</v>
      </c>
      <c r="L4188">
        <v>0.519999980926514</v>
      </c>
      <c r="M4188">
        <v>0</v>
      </c>
      <c r="N4188">
        <v>0.44499999284744302</v>
      </c>
      <c r="O4188">
        <v>0</v>
      </c>
      <c r="P4188">
        <v>0</v>
      </c>
      <c r="Q4188">
        <v>0</v>
      </c>
      <c r="R4188">
        <v>0</v>
      </c>
      <c r="S4188">
        <v>0</v>
      </c>
      <c r="T4188">
        <v>0</v>
      </c>
      <c r="U4188">
        <v>0</v>
      </c>
      <c r="W4188" s="429">
        <f t="shared" si="86"/>
        <v>0</v>
      </c>
      <c r="X4188" s="429">
        <f t="shared" si="86"/>
        <v>0</v>
      </c>
      <c r="Y4188" s="429">
        <f t="shared" si="86"/>
        <v>0</v>
      </c>
      <c r="Z4188" s="429">
        <f t="shared" si="86"/>
        <v>0</v>
      </c>
      <c r="AA4188" s="429" t="s">
        <v>1295</v>
      </c>
    </row>
    <row r="4189" spans="1:27" x14ac:dyDescent="0.25">
      <c r="A4189" t="s">
        <v>149</v>
      </c>
      <c r="B4189" t="s">
        <v>186</v>
      </c>
      <c r="C4189" t="s">
        <v>1459</v>
      </c>
      <c r="D4189" t="s">
        <v>1387</v>
      </c>
      <c r="E4189" t="s">
        <v>1501</v>
      </c>
      <c r="F4189" t="s">
        <v>1293</v>
      </c>
      <c r="G4189" t="s">
        <v>524</v>
      </c>
      <c r="H4189" t="s">
        <v>1464</v>
      </c>
      <c r="I4189" t="s">
        <v>186</v>
      </c>
      <c r="J4189">
        <v>31000404</v>
      </c>
      <c r="L4189">
        <v>0.20499999821186099</v>
      </c>
      <c r="M4189">
        <v>9.9999997764825804E-3</v>
      </c>
      <c r="N4189">
        <v>0.17000000178813901</v>
      </c>
      <c r="O4189">
        <v>0</v>
      </c>
      <c r="P4189">
        <v>1.4999999664723899E-2</v>
      </c>
      <c r="Q4189">
        <v>1.4999999664723899E-2</v>
      </c>
      <c r="R4189">
        <v>290.505</v>
      </c>
      <c r="S4189">
        <v>5.0000000000000001E-3</v>
      </c>
      <c r="T4189">
        <v>0</v>
      </c>
      <c r="U4189">
        <v>0</v>
      </c>
      <c r="W4189" s="429">
        <f t="shared" si="86"/>
        <v>290.505</v>
      </c>
      <c r="X4189" s="429">
        <f t="shared" si="86"/>
        <v>5.0000000000000001E-3</v>
      </c>
      <c r="Y4189" s="429">
        <f t="shared" si="86"/>
        <v>0</v>
      </c>
      <c r="Z4189" s="429">
        <f t="shared" si="86"/>
        <v>0</v>
      </c>
      <c r="AA4189" s="429" t="s">
        <v>1295</v>
      </c>
    </row>
    <row r="4190" spans="1:27" x14ac:dyDescent="0.25">
      <c r="A4190" t="s">
        <v>149</v>
      </c>
      <c r="B4190" t="s">
        <v>186</v>
      </c>
      <c r="C4190" t="s">
        <v>1459</v>
      </c>
      <c r="D4190" t="s">
        <v>1387</v>
      </c>
      <c r="E4190" t="s">
        <v>1501</v>
      </c>
      <c r="F4190" t="s">
        <v>1293</v>
      </c>
      <c r="G4190" t="s">
        <v>524</v>
      </c>
      <c r="H4190" t="s">
        <v>1464</v>
      </c>
      <c r="I4190" t="s">
        <v>186</v>
      </c>
      <c r="J4190">
        <v>40400311</v>
      </c>
      <c r="L4190">
        <v>0</v>
      </c>
      <c r="M4190">
        <v>0.18500000238418601</v>
      </c>
      <c r="N4190">
        <v>0</v>
      </c>
      <c r="O4190">
        <v>0</v>
      </c>
      <c r="P4190">
        <v>0</v>
      </c>
      <c r="Q4190">
        <v>0</v>
      </c>
      <c r="R4190">
        <v>0</v>
      </c>
      <c r="S4190">
        <v>0.04</v>
      </c>
      <c r="T4190">
        <v>0</v>
      </c>
      <c r="U4190">
        <v>0</v>
      </c>
      <c r="W4190" s="429">
        <f t="shared" si="86"/>
        <v>0</v>
      </c>
      <c r="X4190" s="429">
        <f t="shared" si="86"/>
        <v>0.04</v>
      </c>
      <c r="Y4190" s="429">
        <f t="shared" si="86"/>
        <v>0</v>
      </c>
      <c r="Z4190" s="429">
        <f t="shared" si="86"/>
        <v>0</v>
      </c>
      <c r="AA4190" s="429" t="s">
        <v>1295</v>
      </c>
    </row>
    <row r="4191" spans="1:27" x14ac:dyDescent="0.25">
      <c r="A4191" t="s">
        <v>149</v>
      </c>
      <c r="B4191" t="s">
        <v>1246</v>
      </c>
      <c r="C4191" t="s">
        <v>1324</v>
      </c>
      <c r="D4191" t="s">
        <v>1387</v>
      </c>
      <c r="E4191" t="s">
        <v>1501</v>
      </c>
      <c r="F4191" t="s">
        <v>1293</v>
      </c>
      <c r="G4191" t="s">
        <v>524</v>
      </c>
      <c r="H4191" t="s">
        <v>1557</v>
      </c>
      <c r="I4191" t="s">
        <v>552</v>
      </c>
      <c r="J4191">
        <v>31000228</v>
      </c>
      <c r="L4191">
        <v>1.9</v>
      </c>
      <c r="M4191">
        <v>0</v>
      </c>
      <c r="N4191">
        <v>1.6</v>
      </c>
      <c r="O4191">
        <v>0</v>
      </c>
      <c r="P4191">
        <v>0</v>
      </c>
      <c r="Q4191">
        <v>0</v>
      </c>
      <c r="R4191">
        <v>0</v>
      </c>
      <c r="S4191">
        <v>0</v>
      </c>
      <c r="T4191">
        <v>0</v>
      </c>
      <c r="U4191">
        <v>0</v>
      </c>
      <c r="W4191" s="429">
        <f t="shared" si="86"/>
        <v>0</v>
      </c>
      <c r="X4191" s="429">
        <f t="shared" si="86"/>
        <v>0</v>
      </c>
      <c r="Y4191" s="429">
        <f t="shared" si="86"/>
        <v>0</v>
      </c>
      <c r="Z4191" s="429">
        <f t="shared" si="86"/>
        <v>0</v>
      </c>
      <c r="AA4191" s="429" t="s">
        <v>1295</v>
      </c>
    </row>
    <row r="4192" spans="1:27" x14ac:dyDescent="0.25">
      <c r="A4192" t="s">
        <v>149</v>
      </c>
      <c r="B4192" t="s">
        <v>1246</v>
      </c>
      <c r="C4192" t="s">
        <v>1324</v>
      </c>
      <c r="D4192" t="s">
        <v>1387</v>
      </c>
      <c r="E4192" t="s">
        <v>1501</v>
      </c>
      <c r="F4192" t="s">
        <v>1293</v>
      </c>
      <c r="G4192" t="s">
        <v>524</v>
      </c>
      <c r="H4192" t="s">
        <v>1557</v>
      </c>
      <c r="I4192" t="s">
        <v>552</v>
      </c>
      <c r="J4192">
        <v>20200253</v>
      </c>
      <c r="L4192">
        <v>3.9</v>
      </c>
      <c r="M4192">
        <v>0.7</v>
      </c>
      <c r="N4192">
        <v>7.8</v>
      </c>
      <c r="O4192">
        <v>0.1</v>
      </c>
      <c r="P4192">
        <v>0.1</v>
      </c>
      <c r="Q4192">
        <v>0.1</v>
      </c>
      <c r="R4192">
        <v>0</v>
      </c>
      <c r="S4192">
        <v>0</v>
      </c>
      <c r="T4192">
        <v>0</v>
      </c>
      <c r="U4192">
        <v>0</v>
      </c>
      <c r="W4192" s="429">
        <f t="shared" si="86"/>
        <v>0</v>
      </c>
      <c r="X4192" s="429">
        <f t="shared" si="86"/>
        <v>0</v>
      </c>
      <c r="Y4192" s="429">
        <f t="shared" si="86"/>
        <v>0</v>
      </c>
      <c r="Z4192" s="429">
        <f t="shared" si="86"/>
        <v>0</v>
      </c>
      <c r="AA4192" s="429" t="s">
        <v>1295</v>
      </c>
    </row>
    <row r="4193" spans="1:27" x14ac:dyDescent="0.25">
      <c r="A4193" t="s">
        <v>149</v>
      </c>
      <c r="B4193" t="s">
        <v>1246</v>
      </c>
      <c r="C4193" t="s">
        <v>1324</v>
      </c>
      <c r="D4193" t="s">
        <v>1387</v>
      </c>
      <c r="E4193" t="s">
        <v>1501</v>
      </c>
      <c r="F4193" t="s">
        <v>1293</v>
      </c>
      <c r="G4193" t="s">
        <v>524</v>
      </c>
      <c r="H4193" t="s">
        <v>1557</v>
      </c>
      <c r="I4193" t="s">
        <v>552</v>
      </c>
      <c r="J4193">
        <v>31000228</v>
      </c>
      <c r="L4193">
        <v>1.91</v>
      </c>
      <c r="M4193">
        <v>0.11</v>
      </c>
      <c r="N4193">
        <v>1.61</v>
      </c>
      <c r="O4193">
        <v>0.18</v>
      </c>
      <c r="P4193">
        <v>0.01</v>
      </c>
      <c r="Q4193">
        <v>0.01</v>
      </c>
      <c r="R4193">
        <v>0</v>
      </c>
      <c r="S4193">
        <v>0</v>
      </c>
      <c r="T4193">
        <v>0</v>
      </c>
      <c r="U4193">
        <v>0</v>
      </c>
      <c r="W4193" s="429">
        <f t="shared" si="86"/>
        <v>0</v>
      </c>
      <c r="X4193" s="429">
        <f t="shared" si="86"/>
        <v>0</v>
      </c>
      <c r="Y4193" s="429">
        <f t="shared" si="86"/>
        <v>0</v>
      </c>
      <c r="Z4193" s="429">
        <f t="shared" si="86"/>
        <v>0</v>
      </c>
      <c r="AA4193" s="429" t="s">
        <v>1295</v>
      </c>
    </row>
    <row r="4194" spans="1:27" x14ac:dyDescent="0.25">
      <c r="A4194" t="s">
        <v>149</v>
      </c>
      <c r="B4194" t="s">
        <v>1246</v>
      </c>
      <c r="C4194" t="s">
        <v>1324</v>
      </c>
      <c r="D4194" t="s">
        <v>1387</v>
      </c>
      <c r="E4194" t="s">
        <v>1501</v>
      </c>
      <c r="F4194" t="s">
        <v>1293</v>
      </c>
      <c r="G4194" t="s">
        <v>524</v>
      </c>
      <c r="H4194" t="s">
        <v>1558</v>
      </c>
      <c r="I4194" t="s">
        <v>563</v>
      </c>
      <c r="J4194">
        <v>31000205</v>
      </c>
      <c r="L4194">
        <v>3.9</v>
      </c>
      <c r="M4194">
        <v>20.8</v>
      </c>
      <c r="N4194">
        <v>7.7</v>
      </c>
      <c r="O4194">
        <v>0</v>
      </c>
      <c r="P4194">
        <v>0</v>
      </c>
      <c r="Q4194">
        <v>0</v>
      </c>
      <c r="R4194">
        <v>0</v>
      </c>
      <c r="S4194">
        <v>0</v>
      </c>
      <c r="T4194">
        <v>0</v>
      </c>
      <c r="U4194">
        <v>0</v>
      </c>
      <c r="W4194" s="429">
        <f t="shared" si="86"/>
        <v>0</v>
      </c>
      <c r="X4194" s="429">
        <f t="shared" si="86"/>
        <v>0</v>
      </c>
      <c r="Y4194" s="429">
        <f t="shared" si="86"/>
        <v>0</v>
      </c>
      <c r="Z4194" s="429">
        <f t="shared" si="86"/>
        <v>0</v>
      </c>
      <c r="AA4194" s="429" t="s">
        <v>1295</v>
      </c>
    </row>
    <row r="4195" spans="1:27" x14ac:dyDescent="0.25">
      <c r="A4195" t="s">
        <v>149</v>
      </c>
      <c r="B4195" t="s">
        <v>1246</v>
      </c>
      <c r="C4195" t="s">
        <v>1324</v>
      </c>
      <c r="D4195" t="s">
        <v>1387</v>
      </c>
      <c r="E4195" t="s">
        <v>1501</v>
      </c>
      <c r="F4195" t="s">
        <v>1293</v>
      </c>
      <c r="G4195" t="s">
        <v>524</v>
      </c>
      <c r="H4195" t="s">
        <v>1557</v>
      </c>
      <c r="I4195" t="s">
        <v>552</v>
      </c>
      <c r="J4195">
        <v>31000227</v>
      </c>
      <c r="L4195">
        <v>0</v>
      </c>
      <c r="M4195">
        <v>3.20990991592407</v>
      </c>
      <c r="N4195">
        <v>0</v>
      </c>
      <c r="O4195">
        <v>0</v>
      </c>
      <c r="P4195">
        <v>0</v>
      </c>
      <c r="Q4195">
        <v>0</v>
      </c>
      <c r="R4195">
        <v>0</v>
      </c>
      <c r="S4195">
        <v>0</v>
      </c>
      <c r="T4195">
        <v>0</v>
      </c>
      <c r="U4195">
        <v>0</v>
      </c>
      <c r="W4195" s="429">
        <f t="shared" si="86"/>
        <v>0</v>
      </c>
      <c r="X4195" s="429">
        <f t="shared" si="86"/>
        <v>0</v>
      </c>
      <c r="Y4195" s="429">
        <f t="shared" si="86"/>
        <v>0</v>
      </c>
      <c r="Z4195" s="429">
        <f t="shared" si="86"/>
        <v>0</v>
      </c>
      <c r="AA4195" s="429" t="s">
        <v>1295</v>
      </c>
    </row>
    <row r="4196" spans="1:27" x14ac:dyDescent="0.25">
      <c r="A4196" t="s">
        <v>149</v>
      </c>
      <c r="B4196" t="s">
        <v>1246</v>
      </c>
      <c r="C4196" t="s">
        <v>1324</v>
      </c>
      <c r="D4196" t="s">
        <v>1387</v>
      </c>
      <c r="E4196" t="s">
        <v>1501</v>
      </c>
      <c r="F4196" t="s">
        <v>1293</v>
      </c>
      <c r="G4196" t="s">
        <v>524</v>
      </c>
      <c r="H4196" t="s">
        <v>1558</v>
      </c>
      <c r="I4196" t="s">
        <v>563</v>
      </c>
      <c r="J4196">
        <v>40400311</v>
      </c>
      <c r="L4196">
        <v>0</v>
      </c>
      <c r="M4196">
        <v>0.5</v>
      </c>
      <c r="N4196">
        <v>0</v>
      </c>
      <c r="O4196">
        <v>0</v>
      </c>
      <c r="P4196">
        <v>0</v>
      </c>
      <c r="Q4196">
        <v>0</v>
      </c>
      <c r="R4196">
        <v>0</v>
      </c>
      <c r="S4196">
        <v>0</v>
      </c>
      <c r="T4196">
        <v>0</v>
      </c>
      <c r="U4196">
        <v>0</v>
      </c>
      <c r="W4196" s="429">
        <f t="shared" si="86"/>
        <v>0</v>
      </c>
      <c r="X4196" s="429">
        <f t="shared" si="86"/>
        <v>0</v>
      </c>
      <c r="Y4196" s="429">
        <f t="shared" si="86"/>
        <v>0</v>
      </c>
      <c r="Z4196" s="429">
        <f t="shared" si="86"/>
        <v>0</v>
      </c>
      <c r="AA4196" s="429" t="s">
        <v>1295</v>
      </c>
    </row>
    <row r="4197" spans="1:27" x14ac:dyDescent="0.25">
      <c r="A4197" t="s">
        <v>149</v>
      </c>
      <c r="B4197" t="s">
        <v>1246</v>
      </c>
      <c r="C4197" t="s">
        <v>1324</v>
      </c>
      <c r="D4197" t="s">
        <v>1387</v>
      </c>
      <c r="E4197" t="s">
        <v>1501</v>
      </c>
      <c r="F4197" t="s">
        <v>1293</v>
      </c>
      <c r="G4197" t="s">
        <v>524</v>
      </c>
      <c r="H4197" t="s">
        <v>1558</v>
      </c>
      <c r="I4197" t="s">
        <v>563</v>
      </c>
      <c r="J4197">
        <v>20200253</v>
      </c>
      <c r="L4197">
        <v>1.26</v>
      </c>
      <c r="M4197">
        <v>1.68</v>
      </c>
      <c r="N4197">
        <v>6.3</v>
      </c>
      <c r="O4197">
        <v>0</v>
      </c>
      <c r="P4197">
        <v>1.365</v>
      </c>
      <c r="Q4197">
        <v>1.32090001702308</v>
      </c>
      <c r="R4197">
        <v>0</v>
      </c>
      <c r="S4197">
        <v>0</v>
      </c>
      <c r="T4197">
        <v>0</v>
      </c>
      <c r="U4197">
        <v>0</v>
      </c>
      <c r="W4197" s="429">
        <f t="shared" si="86"/>
        <v>0</v>
      </c>
      <c r="X4197" s="429">
        <f t="shared" si="86"/>
        <v>0</v>
      </c>
      <c r="Y4197" s="429">
        <f t="shared" si="86"/>
        <v>0</v>
      </c>
      <c r="Z4197" s="429">
        <f t="shared" si="86"/>
        <v>0</v>
      </c>
      <c r="AA4197" s="429" t="s">
        <v>1295</v>
      </c>
    </row>
    <row r="4198" spans="1:27" x14ac:dyDescent="0.25">
      <c r="A4198" t="s">
        <v>149</v>
      </c>
      <c r="B4198" t="s">
        <v>1246</v>
      </c>
      <c r="C4198" t="s">
        <v>1324</v>
      </c>
      <c r="D4198" t="s">
        <v>1387</v>
      </c>
      <c r="E4198" t="s">
        <v>1501</v>
      </c>
      <c r="F4198" t="s">
        <v>1293</v>
      </c>
      <c r="G4198" t="s">
        <v>524</v>
      </c>
      <c r="H4198" t="s">
        <v>1558</v>
      </c>
      <c r="I4198" t="s">
        <v>563</v>
      </c>
      <c r="J4198">
        <v>31000404</v>
      </c>
      <c r="L4198">
        <v>15.435</v>
      </c>
      <c r="M4198">
        <v>0.63</v>
      </c>
      <c r="N4198">
        <v>6.3</v>
      </c>
      <c r="O4198">
        <v>0.42</v>
      </c>
      <c r="P4198">
        <v>1.05</v>
      </c>
      <c r="Q4198">
        <v>1.03039998114109</v>
      </c>
      <c r="R4198">
        <v>0</v>
      </c>
      <c r="S4198">
        <v>0</v>
      </c>
      <c r="T4198">
        <v>0</v>
      </c>
      <c r="U4198">
        <v>0</v>
      </c>
      <c r="W4198" s="429">
        <f t="shared" si="86"/>
        <v>0</v>
      </c>
      <c r="X4198" s="429">
        <f t="shared" si="86"/>
        <v>0</v>
      </c>
      <c r="Y4198" s="429">
        <f t="shared" si="86"/>
        <v>0</v>
      </c>
      <c r="Z4198" s="429">
        <f t="shared" si="86"/>
        <v>0</v>
      </c>
      <c r="AA4198" s="429" t="s">
        <v>1295</v>
      </c>
    </row>
    <row r="4199" spans="1:27" x14ac:dyDescent="0.25">
      <c r="A4199" t="s">
        <v>149</v>
      </c>
      <c r="B4199" t="s">
        <v>186</v>
      </c>
      <c r="C4199" t="s">
        <v>1459</v>
      </c>
      <c r="D4199" t="s">
        <v>1387</v>
      </c>
      <c r="E4199" t="s">
        <v>1501</v>
      </c>
      <c r="F4199" t="s">
        <v>1293</v>
      </c>
      <c r="G4199" t="s">
        <v>524</v>
      </c>
      <c r="H4199" t="s">
        <v>1460</v>
      </c>
      <c r="I4199" t="s">
        <v>561</v>
      </c>
      <c r="J4199">
        <v>20200201</v>
      </c>
      <c r="L4199">
        <v>2.1689701080322301</v>
      </c>
      <c r="M4199">
        <v>0.13002000749111201</v>
      </c>
      <c r="N4199">
        <v>3.2209498882293701</v>
      </c>
      <c r="O4199">
        <v>0.13002000749111201</v>
      </c>
      <c r="P4199">
        <v>4.7280002385377898E-2</v>
      </c>
      <c r="Q4199">
        <v>4.7280002385377898E-2</v>
      </c>
      <c r="R4199">
        <v>569.72879999999998</v>
      </c>
      <c r="S4199">
        <v>0.176118</v>
      </c>
      <c r="T4199">
        <v>0</v>
      </c>
      <c r="U4199">
        <v>0</v>
      </c>
      <c r="W4199" s="429">
        <f t="shared" si="86"/>
        <v>569.72879999999998</v>
      </c>
      <c r="X4199" s="429">
        <f t="shared" si="86"/>
        <v>0.176118</v>
      </c>
      <c r="Y4199" s="429">
        <f t="shared" si="86"/>
        <v>0</v>
      </c>
      <c r="Z4199" s="429">
        <f t="shared" si="86"/>
        <v>0</v>
      </c>
      <c r="AA4199" s="429" t="s">
        <v>1295</v>
      </c>
    </row>
    <row r="4200" spans="1:27" x14ac:dyDescent="0.25">
      <c r="A4200" t="s">
        <v>149</v>
      </c>
      <c r="B4200" t="s">
        <v>186</v>
      </c>
      <c r="C4200" t="s">
        <v>1459</v>
      </c>
      <c r="D4200" t="s">
        <v>1387</v>
      </c>
      <c r="E4200" t="s">
        <v>1501</v>
      </c>
      <c r="F4200" t="s">
        <v>1293</v>
      </c>
      <c r="G4200" t="s">
        <v>524</v>
      </c>
      <c r="H4200" t="s">
        <v>1461</v>
      </c>
      <c r="I4200" t="s">
        <v>534</v>
      </c>
      <c r="J4200">
        <v>31000306</v>
      </c>
      <c r="L4200">
        <v>0</v>
      </c>
      <c r="M4200">
        <v>0</v>
      </c>
      <c r="N4200">
        <v>0</v>
      </c>
      <c r="O4200">
        <v>0</v>
      </c>
      <c r="P4200">
        <v>0</v>
      </c>
      <c r="Q4200">
        <v>0</v>
      </c>
      <c r="R4200">
        <v>0.4728</v>
      </c>
      <c r="S4200">
        <v>17.20046</v>
      </c>
      <c r="T4200">
        <v>0</v>
      </c>
      <c r="U4200">
        <v>0</v>
      </c>
      <c r="W4200" s="429">
        <f t="shared" si="86"/>
        <v>0.4728</v>
      </c>
      <c r="X4200" s="429">
        <f t="shared" si="86"/>
        <v>17.20046</v>
      </c>
      <c r="Y4200" s="429">
        <f t="shared" si="86"/>
        <v>0</v>
      </c>
      <c r="Z4200" s="429">
        <f t="shared" si="86"/>
        <v>0</v>
      </c>
      <c r="AA4200" s="429" t="s">
        <v>1295</v>
      </c>
    </row>
    <row r="4201" spans="1:27" x14ac:dyDescent="0.25">
      <c r="A4201" t="s">
        <v>149</v>
      </c>
      <c r="B4201" t="s">
        <v>186</v>
      </c>
      <c r="C4201" t="s">
        <v>1459</v>
      </c>
      <c r="D4201" t="s">
        <v>1387</v>
      </c>
      <c r="E4201" t="s">
        <v>1501</v>
      </c>
      <c r="F4201" t="s">
        <v>1293</v>
      </c>
      <c r="G4201" t="s">
        <v>524</v>
      </c>
      <c r="H4201" t="s">
        <v>1461</v>
      </c>
      <c r="I4201" t="s">
        <v>534</v>
      </c>
      <c r="J4201">
        <v>40400303</v>
      </c>
      <c r="L4201">
        <v>0</v>
      </c>
      <c r="M4201">
        <v>2.5413002967834499</v>
      </c>
      <c r="N4201">
        <v>0</v>
      </c>
      <c r="O4201">
        <v>0</v>
      </c>
      <c r="P4201">
        <v>0</v>
      </c>
      <c r="Q4201">
        <v>0</v>
      </c>
      <c r="R4201">
        <v>0</v>
      </c>
      <c r="S4201">
        <v>0</v>
      </c>
      <c r="T4201">
        <v>0</v>
      </c>
      <c r="U4201">
        <v>0</v>
      </c>
      <c r="W4201" s="429">
        <f t="shared" si="86"/>
        <v>0</v>
      </c>
      <c r="X4201" s="429">
        <f t="shared" si="86"/>
        <v>0</v>
      </c>
      <c r="Y4201" s="429">
        <f t="shared" si="86"/>
        <v>0</v>
      </c>
      <c r="Z4201" s="429">
        <f t="shared" si="86"/>
        <v>0</v>
      </c>
      <c r="AA4201" s="429" t="s">
        <v>1295</v>
      </c>
    </row>
    <row r="4202" spans="1:27" x14ac:dyDescent="0.25">
      <c r="A4202" t="s">
        <v>149</v>
      </c>
      <c r="B4202" t="s">
        <v>186</v>
      </c>
      <c r="C4202" t="s">
        <v>1459</v>
      </c>
      <c r="D4202" t="s">
        <v>1387</v>
      </c>
      <c r="E4202" t="s">
        <v>1501</v>
      </c>
      <c r="F4202" t="s">
        <v>1293</v>
      </c>
      <c r="G4202" t="s">
        <v>524</v>
      </c>
      <c r="H4202" t="s">
        <v>1461</v>
      </c>
      <c r="I4202" t="s">
        <v>534</v>
      </c>
      <c r="J4202">
        <v>31000228</v>
      </c>
      <c r="L4202">
        <v>0.1182000041008</v>
      </c>
      <c r="M4202">
        <v>0</v>
      </c>
      <c r="N4202">
        <v>5.9100002050399801E-2</v>
      </c>
      <c r="O4202">
        <v>0</v>
      </c>
      <c r="P4202">
        <v>0</v>
      </c>
      <c r="Q4202">
        <v>0</v>
      </c>
      <c r="R4202">
        <v>0</v>
      </c>
      <c r="S4202">
        <v>0</v>
      </c>
      <c r="T4202">
        <v>0</v>
      </c>
      <c r="U4202">
        <v>0</v>
      </c>
      <c r="W4202" s="429">
        <f t="shared" si="86"/>
        <v>0</v>
      </c>
      <c r="X4202" s="429">
        <f t="shared" si="86"/>
        <v>0</v>
      </c>
      <c r="Y4202" s="429">
        <f t="shared" si="86"/>
        <v>0</v>
      </c>
      <c r="Z4202" s="429">
        <f t="shared" si="86"/>
        <v>0</v>
      </c>
      <c r="AA4202" s="429" t="s">
        <v>1295</v>
      </c>
    </row>
    <row r="4203" spans="1:27" x14ac:dyDescent="0.25">
      <c r="A4203" t="s">
        <v>149</v>
      </c>
      <c r="B4203" t="s">
        <v>186</v>
      </c>
      <c r="C4203" t="s">
        <v>1459</v>
      </c>
      <c r="D4203" t="s">
        <v>1387</v>
      </c>
      <c r="E4203" t="s">
        <v>1501</v>
      </c>
      <c r="F4203" t="s">
        <v>1293</v>
      </c>
      <c r="G4203" t="s">
        <v>524</v>
      </c>
      <c r="H4203" t="s">
        <v>1461</v>
      </c>
      <c r="I4203" t="s">
        <v>534</v>
      </c>
      <c r="J4203">
        <v>20200201</v>
      </c>
      <c r="L4203">
        <v>13.866667747497599</v>
      </c>
      <c r="M4203">
        <v>5</v>
      </c>
      <c r="N4203">
        <v>16.9666652679443</v>
      </c>
      <c r="O4203">
        <v>0.56666666269302401</v>
      </c>
      <c r="P4203">
        <v>1.0333334207534799</v>
      </c>
      <c r="Q4203">
        <v>1.0333334207534799</v>
      </c>
      <c r="R4203">
        <v>0</v>
      </c>
      <c r="S4203">
        <v>0</v>
      </c>
      <c r="T4203">
        <v>0</v>
      </c>
      <c r="U4203">
        <v>0</v>
      </c>
      <c r="W4203" s="429">
        <f t="shared" si="86"/>
        <v>0</v>
      </c>
      <c r="X4203" s="429">
        <f t="shared" si="86"/>
        <v>0</v>
      </c>
      <c r="Y4203" s="429">
        <f t="shared" si="86"/>
        <v>0</v>
      </c>
      <c r="Z4203" s="429">
        <f t="shared" si="86"/>
        <v>0</v>
      </c>
      <c r="AA4203" s="429" t="s">
        <v>1295</v>
      </c>
    </row>
    <row r="4204" spans="1:27" x14ac:dyDescent="0.25">
      <c r="A4204" t="s">
        <v>149</v>
      </c>
      <c r="B4204" t="s">
        <v>186</v>
      </c>
      <c r="C4204" t="s">
        <v>1459</v>
      </c>
      <c r="D4204" t="s">
        <v>1387</v>
      </c>
      <c r="E4204" t="s">
        <v>1501</v>
      </c>
      <c r="F4204" t="s">
        <v>1293</v>
      </c>
      <c r="G4204" t="s">
        <v>524</v>
      </c>
      <c r="H4204" t="s">
        <v>1461</v>
      </c>
      <c r="I4204" t="s">
        <v>534</v>
      </c>
      <c r="J4204">
        <v>31000301</v>
      </c>
      <c r="L4204">
        <v>0</v>
      </c>
      <c r="M4204">
        <v>0.65010005235671997</v>
      </c>
      <c r="N4204">
        <v>0</v>
      </c>
      <c r="O4204">
        <v>0</v>
      </c>
      <c r="P4204">
        <v>0</v>
      </c>
      <c r="Q4204">
        <v>0</v>
      </c>
      <c r="R4204">
        <v>46.866300000000003</v>
      </c>
      <c r="S4204">
        <v>28.663499999999999</v>
      </c>
      <c r="T4204">
        <v>0</v>
      </c>
      <c r="U4204">
        <v>0</v>
      </c>
      <c r="W4204" s="429">
        <f t="shared" si="86"/>
        <v>46.866300000000003</v>
      </c>
      <c r="X4204" s="429">
        <f t="shared" si="86"/>
        <v>28.663499999999999</v>
      </c>
      <c r="Y4204" s="429">
        <f t="shared" si="86"/>
        <v>0</v>
      </c>
      <c r="Z4204" s="429">
        <f t="shared" si="86"/>
        <v>0</v>
      </c>
      <c r="AA4204" s="429" t="s">
        <v>1295</v>
      </c>
    </row>
    <row r="4205" spans="1:27" x14ac:dyDescent="0.25">
      <c r="A4205" t="s">
        <v>149</v>
      </c>
      <c r="B4205" t="s">
        <v>186</v>
      </c>
      <c r="C4205" t="s">
        <v>1459</v>
      </c>
      <c r="D4205" t="s">
        <v>1387</v>
      </c>
      <c r="E4205" t="s">
        <v>1501</v>
      </c>
      <c r="F4205" t="s">
        <v>1293</v>
      </c>
      <c r="G4205" t="s">
        <v>524</v>
      </c>
      <c r="H4205" t="s">
        <v>1464</v>
      </c>
      <c r="I4205" t="s">
        <v>186</v>
      </c>
      <c r="J4205">
        <v>20200201</v>
      </c>
      <c r="L4205">
        <v>25.6</v>
      </c>
      <c r="M4205">
        <v>0.7</v>
      </c>
      <c r="N4205">
        <v>7.1</v>
      </c>
      <c r="O4205">
        <v>1.2</v>
      </c>
      <c r="P4205">
        <v>2.2999999999999998</v>
      </c>
      <c r="Q4205">
        <v>2.2666666507720898</v>
      </c>
      <c r="R4205">
        <v>0</v>
      </c>
      <c r="S4205">
        <v>0</v>
      </c>
      <c r="T4205">
        <v>0</v>
      </c>
      <c r="U4205">
        <v>0</v>
      </c>
      <c r="W4205" s="429">
        <f t="shared" si="86"/>
        <v>0</v>
      </c>
      <c r="X4205" s="429">
        <f t="shared" si="86"/>
        <v>0</v>
      </c>
      <c r="Y4205" s="429">
        <f t="shared" si="86"/>
        <v>0</v>
      </c>
      <c r="Z4205" s="429">
        <f t="shared" si="86"/>
        <v>0</v>
      </c>
      <c r="AA4205" s="429" t="s">
        <v>1295</v>
      </c>
    </row>
    <row r="4206" spans="1:27" x14ac:dyDescent="0.25">
      <c r="A4206" t="s">
        <v>149</v>
      </c>
      <c r="B4206" t="s">
        <v>186</v>
      </c>
      <c r="C4206" t="s">
        <v>1459</v>
      </c>
      <c r="D4206" t="s">
        <v>1387</v>
      </c>
      <c r="E4206" t="s">
        <v>1501</v>
      </c>
      <c r="F4206" t="s">
        <v>1293</v>
      </c>
      <c r="G4206" t="s">
        <v>524</v>
      </c>
      <c r="H4206" t="s">
        <v>1464</v>
      </c>
      <c r="I4206" t="s">
        <v>186</v>
      </c>
      <c r="J4206">
        <v>31000404</v>
      </c>
      <c r="L4206">
        <v>4.5999999999999996</v>
      </c>
      <c r="M4206">
        <v>0.2</v>
      </c>
      <c r="N4206">
        <v>1</v>
      </c>
      <c r="O4206">
        <v>0</v>
      </c>
      <c r="P4206">
        <v>0.3</v>
      </c>
      <c r="Q4206">
        <v>0.30000001192092901</v>
      </c>
      <c r="R4206">
        <v>0</v>
      </c>
      <c r="S4206">
        <v>0</v>
      </c>
      <c r="T4206">
        <v>0</v>
      </c>
      <c r="U4206">
        <v>0</v>
      </c>
      <c r="W4206" s="429">
        <f t="shared" si="86"/>
        <v>0</v>
      </c>
      <c r="X4206" s="429">
        <f t="shared" si="86"/>
        <v>0</v>
      </c>
      <c r="Y4206" s="429">
        <f t="shared" si="86"/>
        <v>0</v>
      </c>
      <c r="Z4206" s="429">
        <f t="shared" si="86"/>
        <v>0</v>
      </c>
      <c r="AA4206" s="429" t="s">
        <v>1295</v>
      </c>
    </row>
    <row r="4207" spans="1:27" x14ac:dyDescent="0.25">
      <c r="A4207" t="s">
        <v>149</v>
      </c>
      <c r="B4207" t="s">
        <v>186</v>
      </c>
      <c r="C4207" t="s">
        <v>1459</v>
      </c>
      <c r="D4207" t="s">
        <v>1387</v>
      </c>
      <c r="E4207" t="s">
        <v>1501</v>
      </c>
      <c r="F4207" t="s">
        <v>1293</v>
      </c>
      <c r="G4207" t="s">
        <v>524</v>
      </c>
      <c r="H4207" t="s">
        <v>1464</v>
      </c>
      <c r="I4207" t="s">
        <v>186</v>
      </c>
      <c r="J4207">
        <v>20200254</v>
      </c>
      <c r="L4207">
        <v>19.5</v>
      </c>
      <c r="M4207">
        <v>12.9333333969116</v>
      </c>
      <c r="N4207">
        <v>34.366664886474602</v>
      </c>
      <c r="O4207">
        <v>0</v>
      </c>
      <c r="P4207">
        <v>0.5</v>
      </c>
      <c r="Q4207">
        <v>0.5</v>
      </c>
      <c r="R4207">
        <v>0</v>
      </c>
      <c r="S4207">
        <v>0</v>
      </c>
      <c r="T4207">
        <v>0</v>
      </c>
      <c r="U4207">
        <v>0</v>
      </c>
      <c r="W4207" s="429">
        <f t="shared" si="86"/>
        <v>0</v>
      </c>
      <c r="X4207" s="429">
        <f t="shared" si="86"/>
        <v>0</v>
      </c>
      <c r="Y4207" s="429">
        <f t="shared" si="86"/>
        <v>0</v>
      </c>
      <c r="Z4207" s="429">
        <f t="shared" si="86"/>
        <v>0</v>
      </c>
      <c r="AA4207" s="429" t="s">
        <v>1295</v>
      </c>
    </row>
    <row r="4208" spans="1:27" x14ac:dyDescent="0.25">
      <c r="A4208" t="s">
        <v>149</v>
      </c>
      <c r="B4208" t="s">
        <v>186</v>
      </c>
      <c r="C4208" t="s">
        <v>1459</v>
      </c>
      <c r="D4208" t="s">
        <v>1387</v>
      </c>
      <c r="E4208" t="s">
        <v>1501</v>
      </c>
      <c r="F4208" t="s">
        <v>1293</v>
      </c>
      <c r="G4208" t="s">
        <v>524</v>
      </c>
      <c r="H4208" t="s">
        <v>1464</v>
      </c>
      <c r="I4208" t="s">
        <v>186</v>
      </c>
      <c r="J4208">
        <v>31000228</v>
      </c>
      <c r="L4208">
        <v>0.10000000149011599</v>
      </c>
      <c r="M4208">
        <v>0</v>
      </c>
      <c r="N4208">
        <v>0.10000000149011599</v>
      </c>
      <c r="O4208">
        <v>0</v>
      </c>
      <c r="P4208">
        <v>0</v>
      </c>
      <c r="Q4208">
        <v>0</v>
      </c>
      <c r="R4208">
        <v>0</v>
      </c>
      <c r="S4208">
        <v>0</v>
      </c>
      <c r="T4208">
        <v>0</v>
      </c>
      <c r="U4208">
        <v>0</v>
      </c>
      <c r="W4208" s="429">
        <f t="shared" si="86"/>
        <v>0</v>
      </c>
      <c r="X4208" s="429">
        <f t="shared" si="86"/>
        <v>0</v>
      </c>
      <c r="Y4208" s="429">
        <f t="shared" si="86"/>
        <v>0</v>
      </c>
      <c r="Z4208" s="429">
        <f t="shared" si="86"/>
        <v>0</v>
      </c>
      <c r="AA4208" s="429" t="s">
        <v>1295</v>
      </c>
    </row>
    <row r="4209" spans="1:27" x14ac:dyDescent="0.25">
      <c r="A4209" t="s">
        <v>149</v>
      </c>
      <c r="B4209" t="s">
        <v>186</v>
      </c>
      <c r="C4209" t="s">
        <v>1459</v>
      </c>
      <c r="D4209" t="s">
        <v>1387</v>
      </c>
      <c r="E4209" t="s">
        <v>1501</v>
      </c>
      <c r="F4209" t="s">
        <v>1293</v>
      </c>
      <c r="G4209" t="s">
        <v>524</v>
      </c>
      <c r="H4209" t="s">
        <v>1464</v>
      </c>
      <c r="I4209" t="s">
        <v>186</v>
      </c>
      <c r="J4209">
        <v>31000301</v>
      </c>
      <c r="L4209">
        <v>0</v>
      </c>
      <c r="M4209">
        <v>1.00470006465912</v>
      </c>
      <c r="N4209">
        <v>0</v>
      </c>
      <c r="O4209">
        <v>0</v>
      </c>
      <c r="P4209">
        <v>0</v>
      </c>
      <c r="Q4209">
        <v>0</v>
      </c>
      <c r="R4209">
        <v>6.6783000000000001</v>
      </c>
      <c r="S4209">
        <v>0.53190000000000004</v>
      </c>
      <c r="T4209">
        <v>0</v>
      </c>
      <c r="U4209">
        <v>0</v>
      </c>
      <c r="W4209" s="429">
        <f t="shared" si="86"/>
        <v>6.6783000000000001</v>
      </c>
      <c r="X4209" s="429">
        <f t="shared" si="86"/>
        <v>0.53190000000000004</v>
      </c>
      <c r="Y4209" s="429">
        <f t="shared" si="86"/>
        <v>0</v>
      </c>
      <c r="Z4209" s="429">
        <f t="shared" si="86"/>
        <v>0</v>
      </c>
      <c r="AA4209" s="429" t="s">
        <v>1295</v>
      </c>
    </row>
    <row r="4210" spans="1:27" x14ac:dyDescent="0.25">
      <c r="A4210" t="s">
        <v>149</v>
      </c>
      <c r="B4210" t="s">
        <v>186</v>
      </c>
      <c r="C4210" t="s">
        <v>1459</v>
      </c>
      <c r="D4210" t="s">
        <v>1387</v>
      </c>
      <c r="E4210" t="s">
        <v>1501</v>
      </c>
      <c r="F4210" t="s">
        <v>1293</v>
      </c>
      <c r="G4210" t="s">
        <v>524</v>
      </c>
      <c r="H4210" t="s">
        <v>1464</v>
      </c>
      <c r="I4210" t="s">
        <v>186</v>
      </c>
      <c r="J4210">
        <v>20200254</v>
      </c>
      <c r="L4210">
        <v>7.8012003898620597</v>
      </c>
      <c r="M4210">
        <v>5.2008004188537598</v>
      </c>
      <c r="N4210">
        <v>13.7112007141113</v>
      </c>
      <c r="O4210">
        <v>0</v>
      </c>
      <c r="P4210">
        <v>0.17730000615119901</v>
      </c>
      <c r="Q4210">
        <v>0.17730000615119901</v>
      </c>
      <c r="R4210">
        <v>0</v>
      </c>
      <c r="S4210">
        <v>0</v>
      </c>
      <c r="T4210">
        <v>0</v>
      </c>
      <c r="U4210">
        <v>0</v>
      </c>
      <c r="W4210" s="429">
        <f t="shared" si="86"/>
        <v>0</v>
      </c>
      <c r="X4210" s="429">
        <f t="shared" si="86"/>
        <v>0</v>
      </c>
      <c r="Y4210" s="429">
        <f t="shared" si="86"/>
        <v>0</v>
      </c>
      <c r="Z4210" s="429">
        <f t="shared" si="86"/>
        <v>0</v>
      </c>
      <c r="AA4210" s="429" t="s">
        <v>1295</v>
      </c>
    </row>
    <row r="4211" spans="1:27" x14ac:dyDescent="0.25">
      <c r="A4211" t="s">
        <v>149</v>
      </c>
      <c r="B4211" t="s">
        <v>186</v>
      </c>
      <c r="C4211" t="s">
        <v>1459</v>
      </c>
      <c r="D4211" t="s">
        <v>1387</v>
      </c>
      <c r="E4211" t="s">
        <v>1501</v>
      </c>
      <c r="F4211" t="s">
        <v>1293</v>
      </c>
      <c r="G4211" t="s">
        <v>524</v>
      </c>
      <c r="H4211" t="s">
        <v>1464</v>
      </c>
      <c r="I4211" t="s">
        <v>186</v>
      </c>
      <c r="J4211">
        <v>31000228</v>
      </c>
      <c r="L4211">
        <v>0.1182000041008</v>
      </c>
      <c r="M4211">
        <v>0</v>
      </c>
      <c r="N4211">
        <v>5.9100002050399801E-2</v>
      </c>
      <c r="O4211">
        <v>0</v>
      </c>
      <c r="P4211">
        <v>0</v>
      </c>
      <c r="Q4211">
        <v>0</v>
      </c>
      <c r="R4211">
        <v>179.90039999999999</v>
      </c>
      <c r="S4211">
        <v>0</v>
      </c>
      <c r="T4211">
        <v>0</v>
      </c>
      <c r="U4211">
        <v>0</v>
      </c>
      <c r="W4211" s="429">
        <f t="shared" si="86"/>
        <v>179.90039999999999</v>
      </c>
      <c r="X4211" s="429">
        <f t="shared" si="86"/>
        <v>0</v>
      </c>
      <c r="Y4211" s="429">
        <f t="shared" si="86"/>
        <v>0</v>
      </c>
      <c r="Z4211" s="429">
        <f t="shared" si="86"/>
        <v>0</v>
      </c>
      <c r="AA4211" s="429" t="s">
        <v>1295</v>
      </c>
    </row>
    <row r="4212" spans="1:27" x14ac:dyDescent="0.25">
      <c r="A4212" t="s">
        <v>149</v>
      </c>
      <c r="B4212" t="s">
        <v>186</v>
      </c>
      <c r="C4212" t="s">
        <v>1459</v>
      </c>
      <c r="D4212" t="s">
        <v>1387</v>
      </c>
      <c r="E4212" t="s">
        <v>1501</v>
      </c>
      <c r="F4212" t="s">
        <v>1293</v>
      </c>
      <c r="G4212" t="s">
        <v>524</v>
      </c>
      <c r="H4212" t="s">
        <v>1464</v>
      </c>
      <c r="I4212" t="s">
        <v>186</v>
      </c>
      <c r="J4212">
        <v>20200202</v>
      </c>
      <c r="L4212">
        <v>6.5010004043579102</v>
      </c>
      <c r="M4212">
        <v>7.2693004608154297</v>
      </c>
      <c r="N4212">
        <v>20.0349006652832</v>
      </c>
      <c r="O4212">
        <v>0</v>
      </c>
      <c r="P4212">
        <v>0.29550001025199901</v>
      </c>
      <c r="Q4212">
        <v>0.29550001025199901</v>
      </c>
      <c r="R4212">
        <v>3012.15</v>
      </c>
      <c r="S4212">
        <v>5.91E-2</v>
      </c>
      <c r="T4212">
        <v>0</v>
      </c>
      <c r="U4212">
        <v>0</v>
      </c>
      <c r="W4212" s="429">
        <f t="shared" si="86"/>
        <v>3012.15</v>
      </c>
      <c r="X4212" s="429">
        <f t="shared" si="86"/>
        <v>5.91E-2</v>
      </c>
      <c r="Y4212" s="429">
        <f t="shared" si="86"/>
        <v>0</v>
      </c>
      <c r="Z4212" s="429">
        <f t="shared" si="86"/>
        <v>0</v>
      </c>
      <c r="AA4212" s="429" t="s">
        <v>1295</v>
      </c>
    </row>
    <row r="4213" spans="1:27" x14ac:dyDescent="0.25">
      <c r="A4213" t="s">
        <v>149</v>
      </c>
      <c r="B4213" t="s">
        <v>186</v>
      </c>
      <c r="C4213" t="s">
        <v>1459</v>
      </c>
      <c r="D4213" t="s">
        <v>1387</v>
      </c>
      <c r="E4213" t="s">
        <v>1501</v>
      </c>
      <c r="F4213" t="s">
        <v>1293</v>
      </c>
      <c r="G4213" t="s">
        <v>524</v>
      </c>
      <c r="H4213" t="s">
        <v>1461</v>
      </c>
      <c r="I4213" t="s">
        <v>534</v>
      </c>
      <c r="J4213">
        <v>20200202</v>
      </c>
      <c r="L4213">
        <v>15.3541803359985</v>
      </c>
      <c r="M4213">
        <v>2.1571500301361102</v>
      </c>
      <c r="N4213">
        <v>8.5813207626342791</v>
      </c>
      <c r="O4213">
        <v>0</v>
      </c>
      <c r="P4213">
        <v>1.77300011273474E-3</v>
      </c>
      <c r="Q4213">
        <v>1.77300011273474E-3</v>
      </c>
      <c r="R4213">
        <v>2276.9630000000002</v>
      </c>
      <c r="S4213">
        <v>0.41370000000000001</v>
      </c>
      <c r="T4213">
        <v>5.9100000000000003E-3</v>
      </c>
      <c r="U4213">
        <v>0</v>
      </c>
      <c r="W4213" s="429">
        <f t="shared" si="86"/>
        <v>2276.9630000000002</v>
      </c>
      <c r="X4213" s="429">
        <f t="shared" si="86"/>
        <v>0.41370000000000001</v>
      </c>
      <c r="Y4213" s="429">
        <f t="shared" si="86"/>
        <v>5.9100000000000003E-3</v>
      </c>
      <c r="Z4213" s="429">
        <f t="shared" si="86"/>
        <v>0</v>
      </c>
      <c r="AA4213" s="429" t="s">
        <v>1295</v>
      </c>
    </row>
    <row r="4214" spans="1:27" x14ac:dyDescent="0.25">
      <c r="A4214" t="s">
        <v>149</v>
      </c>
      <c r="B4214" t="s">
        <v>1246</v>
      </c>
      <c r="C4214" t="s">
        <v>1324</v>
      </c>
      <c r="D4214" t="s">
        <v>1387</v>
      </c>
      <c r="E4214" t="s">
        <v>1501</v>
      </c>
      <c r="F4214" t="s">
        <v>1293</v>
      </c>
      <c r="G4214" t="s">
        <v>524</v>
      </c>
      <c r="H4214" t="s">
        <v>1558</v>
      </c>
      <c r="I4214" t="s">
        <v>563</v>
      </c>
      <c r="J4214">
        <v>20200253</v>
      </c>
      <c r="L4214">
        <v>9.1</v>
      </c>
      <c r="M4214">
        <v>3.3</v>
      </c>
      <c r="N4214">
        <v>6</v>
      </c>
      <c r="O4214">
        <v>0</v>
      </c>
      <c r="P4214">
        <v>0</v>
      </c>
      <c r="Q4214">
        <v>0</v>
      </c>
      <c r="R4214">
        <v>0</v>
      </c>
      <c r="S4214">
        <v>0</v>
      </c>
      <c r="T4214">
        <v>0</v>
      </c>
      <c r="U4214">
        <v>0</v>
      </c>
      <c r="W4214" s="429">
        <f t="shared" si="86"/>
        <v>0</v>
      </c>
      <c r="X4214" s="429">
        <f t="shared" si="86"/>
        <v>0</v>
      </c>
      <c r="Y4214" s="429">
        <f t="shared" si="86"/>
        <v>0</v>
      </c>
      <c r="Z4214" s="429">
        <f t="shared" ref="Z4214" si="87">IFERROR(U4214*1,0)</f>
        <v>0</v>
      </c>
      <c r="AA4214" s="429" t="s">
        <v>1295</v>
      </c>
    </row>
    <row r="4215" spans="1:27" x14ac:dyDescent="0.25">
      <c r="A4215" t="s">
        <v>149</v>
      </c>
      <c r="B4215" t="s">
        <v>1246</v>
      </c>
      <c r="C4215" t="s">
        <v>1324</v>
      </c>
      <c r="D4215" t="s">
        <v>1387</v>
      </c>
      <c r="E4215" t="s">
        <v>1501</v>
      </c>
      <c r="F4215" t="s">
        <v>1293</v>
      </c>
      <c r="G4215" t="s">
        <v>524</v>
      </c>
      <c r="H4215" t="s">
        <v>1558</v>
      </c>
      <c r="I4215" t="s">
        <v>563</v>
      </c>
      <c r="J4215">
        <v>31000404</v>
      </c>
      <c r="L4215">
        <v>7.8299999237060502</v>
      </c>
      <c r="M4215">
        <v>0.21999999880790699</v>
      </c>
      <c r="N4215">
        <v>6.5900001525878897</v>
      </c>
      <c r="O4215">
        <v>1.9999999552965199E-2</v>
      </c>
      <c r="P4215">
        <v>0.30000001192092901</v>
      </c>
      <c r="Q4215">
        <v>0.30000001192092901</v>
      </c>
      <c r="R4215">
        <v>0</v>
      </c>
      <c r="S4215">
        <v>0</v>
      </c>
      <c r="T4215">
        <v>0</v>
      </c>
      <c r="U4215">
        <v>0</v>
      </c>
      <c r="W4215" s="429">
        <f t="shared" ref="W4215:Z4278" si="88">IFERROR(R4215*1,0)</f>
        <v>0</v>
      </c>
      <c r="X4215" s="429">
        <f t="shared" si="88"/>
        <v>0</v>
      </c>
      <c r="Y4215" s="429">
        <f t="shared" si="88"/>
        <v>0</v>
      </c>
      <c r="Z4215" s="429">
        <f t="shared" si="88"/>
        <v>0</v>
      </c>
      <c r="AA4215" s="429" t="s">
        <v>1295</v>
      </c>
    </row>
    <row r="4216" spans="1:27" x14ac:dyDescent="0.25">
      <c r="A4216" t="s">
        <v>149</v>
      </c>
      <c r="B4216" t="s">
        <v>186</v>
      </c>
      <c r="C4216" t="s">
        <v>1459</v>
      </c>
      <c r="D4216" t="s">
        <v>1387</v>
      </c>
      <c r="E4216" t="s">
        <v>1501</v>
      </c>
      <c r="F4216" t="s">
        <v>1293</v>
      </c>
      <c r="G4216" t="s">
        <v>524</v>
      </c>
      <c r="H4216" t="s">
        <v>1464</v>
      </c>
      <c r="I4216" t="s">
        <v>186</v>
      </c>
      <c r="J4216">
        <v>31000404</v>
      </c>
      <c r="L4216">
        <v>0.20499999821186099</v>
      </c>
      <c r="M4216">
        <v>9.9999997764825804E-3</v>
      </c>
      <c r="N4216">
        <v>0.17000000178813901</v>
      </c>
      <c r="O4216">
        <v>0</v>
      </c>
      <c r="P4216">
        <v>1.4999999664723899E-2</v>
      </c>
      <c r="Q4216">
        <v>1.4999999664723899E-2</v>
      </c>
      <c r="R4216">
        <v>290.505</v>
      </c>
      <c r="S4216">
        <v>5.0000000000000001E-3</v>
      </c>
      <c r="T4216">
        <v>0</v>
      </c>
      <c r="U4216">
        <v>0</v>
      </c>
      <c r="W4216" s="429">
        <f t="shared" si="88"/>
        <v>290.505</v>
      </c>
      <c r="X4216" s="429">
        <f t="shared" si="88"/>
        <v>5.0000000000000001E-3</v>
      </c>
      <c r="Y4216" s="429">
        <f t="shared" si="88"/>
        <v>0</v>
      </c>
      <c r="Z4216" s="429">
        <f t="shared" si="88"/>
        <v>0</v>
      </c>
      <c r="AA4216" s="429" t="s">
        <v>1295</v>
      </c>
    </row>
    <row r="4217" spans="1:27" x14ac:dyDescent="0.25">
      <c r="A4217" t="s">
        <v>149</v>
      </c>
      <c r="B4217" t="s">
        <v>186</v>
      </c>
      <c r="C4217" t="s">
        <v>1459</v>
      </c>
      <c r="D4217" t="s">
        <v>1387</v>
      </c>
      <c r="E4217" t="s">
        <v>1501</v>
      </c>
      <c r="F4217" t="s">
        <v>1293</v>
      </c>
      <c r="G4217" t="s">
        <v>524</v>
      </c>
      <c r="H4217" t="s">
        <v>1464</v>
      </c>
      <c r="I4217" t="s">
        <v>186</v>
      </c>
      <c r="J4217">
        <v>40400311</v>
      </c>
      <c r="L4217">
        <v>0</v>
      </c>
      <c r="M4217">
        <v>0.18500000238418601</v>
      </c>
      <c r="N4217">
        <v>0</v>
      </c>
      <c r="O4217">
        <v>0</v>
      </c>
      <c r="P4217">
        <v>0</v>
      </c>
      <c r="Q4217">
        <v>0</v>
      </c>
      <c r="R4217">
        <v>0</v>
      </c>
      <c r="S4217">
        <v>0.04</v>
      </c>
      <c r="T4217">
        <v>0</v>
      </c>
      <c r="U4217">
        <v>0</v>
      </c>
      <c r="W4217" s="429">
        <f t="shared" si="88"/>
        <v>0</v>
      </c>
      <c r="X4217" s="429">
        <f t="shared" si="88"/>
        <v>0.04</v>
      </c>
      <c r="Y4217" s="429">
        <f t="shared" si="88"/>
        <v>0</v>
      </c>
      <c r="Z4217" s="429">
        <f t="shared" si="88"/>
        <v>0</v>
      </c>
      <c r="AA4217" s="429" t="s">
        <v>1295</v>
      </c>
    </row>
    <row r="4218" spans="1:27" x14ac:dyDescent="0.25">
      <c r="A4218" t="s">
        <v>149</v>
      </c>
      <c r="B4218" t="s">
        <v>1246</v>
      </c>
      <c r="C4218" t="s">
        <v>1324</v>
      </c>
      <c r="D4218" t="s">
        <v>1387</v>
      </c>
      <c r="E4218" t="s">
        <v>1501</v>
      </c>
      <c r="F4218" t="s">
        <v>1293</v>
      </c>
      <c r="G4218" t="s">
        <v>524</v>
      </c>
      <c r="H4218" t="s">
        <v>1557</v>
      </c>
      <c r="I4218" t="s">
        <v>552</v>
      </c>
      <c r="J4218">
        <v>31000228</v>
      </c>
      <c r="L4218">
        <v>1.9</v>
      </c>
      <c r="M4218">
        <v>0</v>
      </c>
      <c r="N4218">
        <v>1.6</v>
      </c>
      <c r="O4218">
        <v>0</v>
      </c>
      <c r="P4218">
        <v>0</v>
      </c>
      <c r="Q4218">
        <v>0</v>
      </c>
      <c r="R4218">
        <v>0</v>
      </c>
      <c r="S4218">
        <v>0</v>
      </c>
      <c r="T4218">
        <v>0</v>
      </c>
      <c r="U4218">
        <v>0</v>
      </c>
      <c r="W4218" s="429">
        <f t="shared" si="88"/>
        <v>0</v>
      </c>
      <c r="X4218" s="429">
        <f t="shared" si="88"/>
        <v>0</v>
      </c>
      <c r="Y4218" s="429">
        <f t="shared" si="88"/>
        <v>0</v>
      </c>
      <c r="Z4218" s="429">
        <f t="shared" si="88"/>
        <v>0</v>
      </c>
      <c r="AA4218" s="429" t="s">
        <v>1295</v>
      </c>
    </row>
    <row r="4219" spans="1:27" x14ac:dyDescent="0.25">
      <c r="A4219" t="s">
        <v>149</v>
      </c>
      <c r="B4219" t="s">
        <v>1246</v>
      </c>
      <c r="C4219" t="s">
        <v>1324</v>
      </c>
      <c r="D4219" t="s">
        <v>1387</v>
      </c>
      <c r="E4219" t="s">
        <v>1501</v>
      </c>
      <c r="F4219" t="s">
        <v>1293</v>
      </c>
      <c r="G4219" t="s">
        <v>524</v>
      </c>
      <c r="H4219" t="s">
        <v>1557</v>
      </c>
      <c r="I4219" t="s">
        <v>552</v>
      </c>
      <c r="J4219">
        <v>31000228</v>
      </c>
      <c r="L4219">
        <v>1.91</v>
      </c>
      <c r="M4219">
        <v>0.11</v>
      </c>
      <c r="N4219">
        <v>1.61</v>
      </c>
      <c r="O4219">
        <v>0.18</v>
      </c>
      <c r="P4219">
        <v>0.01</v>
      </c>
      <c r="Q4219">
        <v>0.01</v>
      </c>
      <c r="R4219">
        <v>0</v>
      </c>
      <c r="S4219">
        <v>0</v>
      </c>
      <c r="T4219">
        <v>0</v>
      </c>
      <c r="U4219">
        <v>0</v>
      </c>
      <c r="W4219" s="429">
        <f t="shared" si="88"/>
        <v>0</v>
      </c>
      <c r="X4219" s="429">
        <f t="shared" si="88"/>
        <v>0</v>
      </c>
      <c r="Y4219" s="429">
        <f t="shared" si="88"/>
        <v>0</v>
      </c>
      <c r="Z4219" s="429">
        <f t="shared" si="88"/>
        <v>0</v>
      </c>
      <c r="AA4219" s="429" t="s">
        <v>1295</v>
      </c>
    </row>
    <row r="4220" spans="1:27" x14ac:dyDescent="0.25">
      <c r="A4220" t="s">
        <v>149</v>
      </c>
      <c r="B4220" t="s">
        <v>1246</v>
      </c>
      <c r="C4220" t="s">
        <v>1324</v>
      </c>
      <c r="D4220" t="s">
        <v>1387</v>
      </c>
      <c r="E4220" t="s">
        <v>1501</v>
      </c>
      <c r="F4220" t="s">
        <v>1293</v>
      </c>
      <c r="G4220" t="s">
        <v>524</v>
      </c>
      <c r="H4220" t="s">
        <v>1557</v>
      </c>
      <c r="I4220" t="s">
        <v>552</v>
      </c>
      <c r="J4220">
        <v>31000228</v>
      </c>
      <c r="L4220">
        <v>1.9</v>
      </c>
      <c r="M4220">
        <v>0.11</v>
      </c>
      <c r="N4220">
        <v>1.6</v>
      </c>
      <c r="O4220">
        <v>0.18</v>
      </c>
      <c r="P4220">
        <v>0.01</v>
      </c>
      <c r="Q4220">
        <v>0.01</v>
      </c>
      <c r="R4220">
        <v>0</v>
      </c>
      <c r="S4220">
        <v>0</v>
      </c>
      <c r="T4220">
        <v>0</v>
      </c>
      <c r="U4220">
        <v>0</v>
      </c>
      <c r="W4220" s="429">
        <f t="shared" si="88"/>
        <v>0</v>
      </c>
      <c r="X4220" s="429">
        <f t="shared" si="88"/>
        <v>0</v>
      </c>
      <c r="Y4220" s="429">
        <f t="shared" si="88"/>
        <v>0</v>
      </c>
      <c r="Z4220" s="429">
        <f t="shared" si="88"/>
        <v>0</v>
      </c>
      <c r="AA4220" s="429" t="s">
        <v>1295</v>
      </c>
    </row>
    <row r="4221" spans="1:27" x14ac:dyDescent="0.25">
      <c r="A4221" t="s">
        <v>149</v>
      </c>
      <c r="B4221" t="s">
        <v>1246</v>
      </c>
      <c r="C4221" t="s">
        <v>1324</v>
      </c>
      <c r="D4221" t="s">
        <v>1387</v>
      </c>
      <c r="E4221" t="s">
        <v>1501</v>
      </c>
      <c r="F4221" t="s">
        <v>1293</v>
      </c>
      <c r="G4221" t="s">
        <v>524</v>
      </c>
      <c r="H4221" t="s">
        <v>1558</v>
      </c>
      <c r="I4221" t="s">
        <v>563</v>
      </c>
      <c r="J4221">
        <v>31000506</v>
      </c>
      <c r="L4221">
        <v>0</v>
      </c>
      <c r="M4221">
        <v>0.5</v>
      </c>
      <c r="N4221">
        <v>0</v>
      </c>
      <c r="O4221">
        <v>0</v>
      </c>
      <c r="P4221">
        <v>0</v>
      </c>
      <c r="Q4221">
        <v>0</v>
      </c>
      <c r="R4221">
        <v>0</v>
      </c>
      <c r="S4221">
        <v>0</v>
      </c>
      <c r="T4221">
        <v>0</v>
      </c>
      <c r="U4221">
        <v>0</v>
      </c>
      <c r="W4221" s="429">
        <f t="shared" si="88"/>
        <v>0</v>
      </c>
      <c r="X4221" s="429">
        <f t="shared" si="88"/>
        <v>0</v>
      </c>
      <c r="Y4221" s="429">
        <f t="shared" si="88"/>
        <v>0</v>
      </c>
      <c r="Z4221" s="429">
        <f t="shared" si="88"/>
        <v>0</v>
      </c>
      <c r="AA4221" s="429" t="s">
        <v>1295</v>
      </c>
    </row>
    <row r="4222" spans="1:27" x14ac:dyDescent="0.25">
      <c r="A4222" t="s">
        <v>149</v>
      </c>
      <c r="B4222" t="s">
        <v>1246</v>
      </c>
      <c r="C4222" t="s">
        <v>1324</v>
      </c>
      <c r="D4222" t="s">
        <v>1387</v>
      </c>
      <c r="E4222" t="s">
        <v>1501</v>
      </c>
      <c r="F4222" t="s">
        <v>1293</v>
      </c>
      <c r="G4222" t="s">
        <v>524</v>
      </c>
      <c r="H4222" t="s">
        <v>1558</v>
      </c>
      <c r="I4222" t="s">
        <v>563</v>
      </c>
      <c r="J4222">
        <v>31000404</v>
      </c>
      <c r="L4222">
        <v>15.435</v>
      </c>
      <c r="M4222">
        <v>0.63</v>
      </c>
      <c r="N4222">
        <v>6.3</v>
      </c>
      <c r="O4222">
        <v>0.42</v>
      </c>
      <c r="P4222">
        <v>1.05</v>
      </c>
      <c r="Q4222">
        <v>1.03039998114109</v>
      </c>
      <c r="R4222">
        <v>0</v>
      </c>
      <c r="S4222">
        <v>0</v>
      </c>
      <c r="T4222">
        <v>0</v>
      </c>
      <c r="U4222">
        <v>0</v>
      </c>
      <c r="W4222" s="429">
        <f t="shared" si="88"/>
        <v>0</v>
      </c>
      <c r="X4222" s="429">
        <f t="shared" si="88"/>
        <v>0</v>
      </c>
      <c r="Y4222" s="429">
        <f t="shared" si="88"/>
        <v>0</v>
      </c>
      <c r="Z4222" s="429">
        <f t="shared" si="88"/>
        <v>0</v>
      </c>
      <c r="AA4222" s="429" t="s">
        <v>1295</v>
      </c>
    </row>
    <row r="4223" spans="1:27" x14ac:dyDescent="0.25">
      <c r="A4223" t="s">
        <v>149</v>
      </c>
      <c r="B4223" t="s">
        <v>186</v>
      </c>
      <c r="C4223" t="s">
        <v>1459</v>
      </c>
      <c r="D4223" t="s">
        <v>1387</v>
      </c>
      <c r="E4223" t="s">
        <v>1501</v>
      </c>
      <c r="F4223" t="s">
        <v>1293</v>
      </c>
      <c r="G4223" t="s">
        <v>524</v>
      </c>
      <c r="H4223" t="s">
        <v>1461</v>
      </c>
      <c r="I4223" t="s">
        <v>534</v>
      </c>
      <c r="J4223">
        <v>31000306</v>
      </c>
      <c r="L4223">
        <v>0</v>
      </c>
      <c r="M4223">
        <v>0</v>
      </c>
      <c r="N4223">
        <v>0</v>
      </c>
      <c r="O4223">
        <v>0</v>
      </c>
      <c r="P4223">
        <v>0</v>
      </c>
      <c r="Q4223">
        <v>0</v>
      </c>
      <c r="R4223">
        <v>0</v>
      </c>
      <c r="S4223">
        <v>1.059072</v>
      </c>
      <c r="T4223">
        <v>0</v>
      </c>
      <c r="U4223">
        <v>0</v>
      </c>
      <c r="W4223" s="429">
        <f t="shared" si="88"/>
        <v>0</v>
      </c>
      <c r="X4223" s="429">
        <f t="shared" si="88"/>
        <v>1.059072</v>
      </c>
      <c r="Y4223" s="429">
        <f t="shared" si="88"/>
        <v>0</v>
      </c>
      <c r="Z4223" s="429">
        <f t="shared" si="88"/>
        <v>0</v>
      </c>
      <c r="AA4223" s="429" t="s">
        <v>1295</v>
      </c>
    </row>
    <row r="4224" spans="1:27" x14ac:dyDescent="0.25">
      <c r="A4224" t="s">
        <v>149</v>
      </c>
      <c r="B4224" t="s">
        <v>186</v>
      </c>
      <c r="C4224" t="s">
        <v>1459</v>
      </c>
      <c r="D4224" t="s">
        <v>1387</v>
      </c>
      <c r="E4224" t="s">
        <v>1501</v>
      </c>
      <c r="F4224" t="s">
        <v>1293</v>
      </c>
      <c r="G4224" t="s">
        <v>524</v>
      </c>
      <c r="H4224" t="s">
        <v>1461</v>
      </c>
      <c r="I4224" t="s">
        <v>534</v>
      </c>
      <c r="J4224">
        <v>20200202</v>
      </c>
      <c r="L4224">
        <v>2.8959002494811998</v>
      </c>
      <c r="M4224">
        <v>0.23640000820159901</v>
      </c>
      <c r="N4224">
        <v>5.4963002204895002</v>
      </c>
      <c r="O4224">
        <v>0</v>
      </c>
      <c r="P4224">
        <v>0.17730000615119901</v>
      </c>
      <c r="Q4224">
        <v>0.17730000615119901</v>
      </c>
      <c r="R4224">
        <v>0</v>
      </c>
      <c r="S4224">
        <v>0</v>
      </c>
      <c r="T4224">
        <v>0</v>
      </c>
      <c r="U4224">
        <v>0</v>
      </c>
      <c r="W4224" s="429">
        <f t="shared" si="88"/>
        <v>0</v>
      </c>
      <c r="X4224" s="429">
        <f t="shared" si="88"/>
        <v>0</v>
      </c>
      <c r="Y4224" s="429">
        <f t="shared" si="88"/>
        <v>0</v>
      </c>
      <c r="Z4224" s="429">
        <f t="shared" si="88"/>
        <v>0</v>
      </c>
      <c r="AA4224" s="429" t="s">
        <v>1295</v>
      </c>
    </row>
    <row r="4225" spans="1:27" x14ac:dyDescent="0.25">
      <c r="A4225" t="s">
        <v>149</v>
      </c>
      <c r="B4225" t="s">
        <v>186</v>
      </c>
      <c r="C4225" t="s">
        <v>1459</v>
      </c>
      <c r="D4225" t="s">
        <v>1387</v>
      </c>
      <c r="E4225" t="s">
        <v>1501</v>
      </c>
      <c r="F4225" t="s">
        <v>1293</v>
      </c>
      <c r="G4225" t="s">
        <v>524</v>
      </c>
      <c r="H4225" t="s">
        <v>1461</v>
      </c>
      <c r="I4225" t="s">
        <v>534</v>
      </c>
      <c r="J4225">
        <v>31000227</v>
      </c>
      <c r="L4225">
        <v>0</v>
      </c>
      <c r="M4225">
        <v>2.1867001056671098</v>
      </c>
      <c r="N4225">
        <v>0</v>
      </c>
      <c r="O4225">
        <v>0</v>
      </c>
      <c r="P4225">
        <v>0</v>
      </c>
      <c r="Q4225">
        <v>0</v>
      </c>
      <c r="R4225">
        <v>27.363299999999999</v>
      </c>
      <c r="S4225">
        <v>53.603700000000003</v>
      </c>
      <c r="T4225">
        <v>0</v>
      </c>
      <c r="U4225">
        <v>0</v>
      </c>
      <c r="W4225" s="429">
        <f t="shared" si="88"/>
        <v>27.363299999999999</v>
      </c>
      <c r="X4225" s="429">
        <f t="shared" si="88"/>
        <v>53.603700000000003</v>
      </c>
      <c r="Y4225" s="429">
        <f t="shared" si="88"/>
        <v>0</v>
      </c>
      <c r="Z4225" s="429">
        <f t="shared" si="88"/>
        <v>0</v>
      </c>
      <c r="AA4225" s="429" t="s">
        <v>1295</v>
      </c>
    </row>
    <row r="4226" spans="1:27" x14ac:dyDescent="0.25">
      <c r="A4226" t="s">
        <v>149</v>
      </c>
      <c r="B4226" t="s">
        <v>186</v>
      </c>
      <c r="C4226" t="s">
        <v>1459</v>
      </c>
      <c r="D4226" t="s">
        <v>1387</v>
      </c>
      <c r="E4226" t="s">
        <v>1501</v>
      </c>
      <c r="F4226" t="s">
        <v>1293</v>
      </c>
      <c r="G4226" t="s">
        <v>524</v>
      </c>
      <c r="H4226" t="s">
        <v>1461</v>
      </c>
      <c r="I4226" t="s">
        <v>534</v>
      </c>
      <c r="J4226">
        <v>20200201</v>
      </c>
      <c r="L4226">
        <v>12.6666669845581</v>
      </c>
      <c r="M4226">
        <v>4.5999999046325701</v>
      </c>
      <c r="N4226">
        <v>15.533332824706999</v>
      </c>
      <c r="O4226">
        <v>0.46666666865348799</v>
      </c>
      <c r="P4226">
        <v>0.93333333730697599</v>
      </c>
      <c r="Q4226">
        <v>0.93333333730697599</v>
      </c>
      <c r="R4226">
        <v>0</v>
      </c>
      <c r="S4226">
        <v>0</v>
      </c>
      <c r="T4226">
        <v>0</v>
      </c>
      <c r="U4226">
        <v>0</v>
      </c>
      <c r="W4226" s="429">
        <f t="shared" si="88"/>
        <v>0</v>
      </c>
      <c r="X4226" s="429">
        <f t="shared" si="88"/>
        <v>0</v>
      </c>
      <c r="Y4226" s="429">
        <f t="shared" si="88"/>
        <v>0</v>
      </c>
      <c r="Z4226" s="429">
        <f t="shared" si="88"/>
        <v>0</v>
      </c>
      <c r="AA4226" s="429" t="s">
        <v>1295</v>
      </c>
    </row>
    <row r="4227" spans="1:27" x14ac:dyDescent="0.25">
      <c r="A4227" t="s">
        <v>149</v>
      </c>
      <c r="B4227" t="s">
        <v>186</v>
      </c>
      <c r="C4227" t="s">
        <v>1459</v>
      </c>
      <c r="D4227" t="s">
        <v>1387</v>
      </c>
      <c r="E4227" t="s">
        <v>1501</v>
      </c>
      <c r="F4227" t="s">
        <v>1293</v>
      </c>
      <c r="G4227" t="s">
        <v>524</v>
      </c>
      <c r="H4227" t="s">
        <v>1461</v>
      </c>
      <c r="I4227" t="s">
        <v>534</v>
      </c>
      <c r="J4227">
        <v>31000306</v>
      </c>
      <c r="L4227">
        <v>0</v>
      </c>
      <c r="M4227">
        <v>0</v>
      </c>
      <c r="N4227">
        <v>0</v>
      </c>
      <c r="O4227">
        <v>0</v>
      </c>
      <c r="P4227">
        <v>0</v>
      </c>
      <c r="Q4227">
        <v>0</v>
      </c>
      <c r="R4227">
        <v>3.3096000000000001</v>
      </c>
      <c r="S4227">
        <v>20.131820000000001</v>
      </c>
      <c r="T4227">
        <v>0</v>
      </c>
      <c r="U4227">
        <v>0</v>
      </c>
      <c r="W4227" s="429">
        <f t="shared" si="88"/>
        <v>3.3096000000000001</v>
      </c>
      <c r="X4227" s="429">
        <f t="shared" si="88"/>
        <v>20.131820000000001</v>
      </c>
      <c r="Y4227" s="429">
        <f t="shared" si="88"/>
        <v>0</v>
      </c>
      <c r="Z4227" s="429">
        <f t="shared" si="88"/>
        <v>0</v>
      </c>
      <c r="AA4227" s="429" t="s">
        <v>1295</v>
      </c>
    </row>
    <row r="4228" spans="1:27" x14ac:dyDescent="0.25">
      <c r="A4228" t="s">
        <v>149</v>
      </c>
      <c r="B4228" t="s">
        <v>186</v>
      </c>
      <c r="C4228" t="s">
        <v>1459</v>
      </c>
      <c r="D4228" t="s">
        <v>1387</v>
      </c>
      <c r="E4228" t="s">
        <v>1501</v>
      </c>
      <c r="F4228" t="s">
        <v>1293</v>
      </c>
      <c r="G4228" t="s">
        <v>524</v>
      </c>
      <c r="H4228" t="s">
        <v>1464</v>
      </c>
      <c r="I4228" t="s">
        <v>186</v>
      </c>
      <c r="J4228">
        <v>20200201</v>
      </c>
      <c r="L4228">
        <v>5.4</v>
      </c>
      <c r="M4228">
        <v>0.3</v>
      </c>
      <c r="N4228">
        <v>8.1</v>
      </c>
      <c r="O4228">
        <v>0.1</v>
      </c>
      <c r="P4228">
        <v>0.1</v>
      </c>
      <c r="Q4228">
        <v>0.10000000149011599</v>
      </c>
      <c r="R4228">
        <v>0</v>
      </c>
      <c r="S4228">
        <v>0</v>
      </c>
      <c r="T4228">
        <v>0</v>
      </c>
      <c r="U4228">
        <v>0</v>
      </c>
      <c r="W4228" s="429">
        <f t="shared" si="88"/>
        <v>0</v>
      </c>
      <c r="X4228" s="429">
        <f t="shared" si="88"/>
        <v>0</v>
      </c>
      <c r="Y4228" s="429">
        <f t="shared" si="88"/>
        <v>0</v>
      </c>
      <c r="Z4228" s="429">
        <f t="shared" si="88"/>
        <v>0</v>
      </c>
      <c r="AA4228" s="429" t="s">
        <v>1295</v>
      </c>
    </row>
    <row r="4229" spans="1:27" x14ac:dyDescent="0.25">
      <c r="A4229" t="s">
        <v>149</v>
      </c>
      <c r="B4229" t="s">
        <v>186</v>
      </c>
      <c r="C4229" t="s">
        <v>1459</v>
      </c>
      <c r="D4229" t="s">
        <v>1387</v>
      </c>
      <c r="E4229" t="s">
        <v>1501</v>
      </c>
      <c r="F4229" t="s">
        <v>1293</v>
      </c>
      <c r="G4229" t="s">
        <v>524</v>
      </c>
      <c r="H4229" t="s">
        <v>1464</v>
      </c>
      <c r="I4229" t="s">
        <v>186</v>
      </c>
      <c r="J4229">
        <v>20200254</v>
      </c>
      <c r="L4229">
        <v>14.6499996185303</v>
      </c>
      <c r="M4229">
        <v>9.8000001907348597</v>
      </c>
      <c r="N4229">
        <v>25.899999618530298</v>
      </c>
      <c r="O4229">
        <v>0</v>
      </c>
      <c r="P4229">
        <v>0.40000000596046398</v>
      </c>
      <c r="Q4229">
        <v>0.40000000596046398</v>
      </c>
      <c r="R4229">
        <v>0</v>
      </c>
      <c r="S4229">
        <v>0</v>
      </c>
      <c r="T4229">
        <v>0</v>
      </c>
      <c r="U4229">
        <v>0</v>
      </c>
      <c r="W4229" s="429">
        <f t="shared" si="88"/>
        <v>0</v>
      </c>
      <c r="X4229" s="429">
        <f t="shared" si="88"/>
        <v>0</v>
      </c>
      <c r="Y4229" s="429">
        <f t="shared" si="88"/>
        <v>0</v>
      </c>
      <c r="Z4229" s="429">
        <f t="shared" si="88"/>
        <v>0</v>
      </c>
      <c r="AA4229" s="429" t="s">
        <v>1295</v>
      </c>
    </row>
    <row r="4230" spans="1:27" x14ac:dyDescent="0.25">
      <c r="A4230" t="s">
        <v>149</v>
      </c>
      <c r="B4230" t="s">
        <v>186</v>
      </c>
      <c r="C4230" t="s">
        <v>1459</v>
      </c>
      <c r="D4230" t="s">
        <v>1387</v>
      </c>
      <c r="E4230" t="s">
        <v>1501</v>
      </c>
      <c r="F4230" t="s">
        <v>1293</v>
      </c>
      <c r="G4230" t="s">
        <v>524</v>
      </c>
      <c r="H4230" t="s">
        <v>1464</v>
      </c>
      <c r="I4230" t="s">
        <v>186</v>
      </c>
      <c r="J4230">
        <v>31000301</v>
      </c>
      <c r="L4230">
        <v>0</v>
      </c>
      <c r="M4230">
        <v>1.00470006465912</v>
      </c>
      <c r="N4230">
        <v>0</v>
      </c>
      <c r="O4230">
        <v>0</v>
      </c>
      <c r="P4230">
        <v>0</v>
      </c>
      <c r="Q4230">
        <v>0</v>
      </c>
      <c r="R4230">
        <v>6.6783000000000001</v>
      </c>
      <c r="S4230">
        <v>0.53190000000000004</v>
      </c>
      <c r="T4230">
        <v>0</v>
      </c>
      <c r="U4230">
        <v>0</v>
      </c>
      <c r="W4230" s="429">
        <f t="shared" si="88"/>
        <v>6.6783000000000001</v>
      </c>
      <c r="X4230" s="429">
        <f t="shared" si="88"/>
        <v>0.53190000000000004</v>
      </c>
      <c r="Y4230" s="429">
        <f t="shared" si="88"/>
        <v>0</v>
      </c>
      <c r="Z4230" s="429">
        <f t="shared" si="88"/>
        <v>0</v>
      </c>
      <c r="AA4230" s="429" t="s">
        <v>1295</v>
      </c>
    </row>
    <row r="4231" spans="1:27" x14ac:dyDescent="0.25">
      <c r="A4231" t="s">
        <v>149</v>
      </c>
      <c r="B4231" t="s">
        <v>186</v>
      </c>
      <c r="C4231" t="s">
        <v>1459</v>
      </c>
      <c r="D4231" t="s">
        <v>1387</v>
      </c>
      <c r="E4231" t="s">
        <v>1501</v>
      </c>
      <c r="F4231" t="s">
        <v>1293</v>
      </c>
      <c r="G4231" t="s">
        <v>524</v>
      </c>
      <c r="H4231" t="s">
        <v>1464</v>
      </c>
      <c r="I4231" t="s">
        <v>186</v>
      </c>
      <c r="J4231">
        <v>20200254</v>
      </c>
      <c r="L4231">
        <v>2.0685000419616699</v>
      </c>
      <c r="M4231">
        <v>1.3593000173568699</v>
      </c>
      <c r="N4231">
        <v>3.6642000675201398</v>
      </c>
      <c r="O4231">
        <v>0</v>
      </c>
      <c r="P4231">
        <v>5.9100002050399801E-2</v>
      </c>
      <c r="Q4231">
        <v>5.9100002050399801E-2</v>
      </c>
      <c r="R4231">
        <v>0</v>
      </c>
      <c r="S4231">
        <v>0</v>
      </c>
      <c r="T4231">
        <v>0</v>
      </c>
      <c r="U4231">
        <v>0</v>
      </c>
      <c r="W4231" s="429">
        <f t="shared" si="88"/>
        <v>0</v>
      </c>
      <c r="X4231" s="429">
        <f t="shared" si="88"/>
        <v>0</v>
      </c>
      <c r="Y4231" s="429">
        <f t="shared" si="88"/>
        <v>0</v>
      </c>
      <c r="Z4231" s="429">
        <f t="shared" si="88"/>
        <v>0</v>
      </c>
      <c r="AA4231" s="429" t="s">
        <v>1295</v>
      </c>
    </row>
    <row r="4232" spans="1:27" x14ac:dyDescent="0.25">
      <c r="A4232" t="s">
        <v>149</v>
      </c>
      <c r="B4232" t="s">
        <v>186</v>
      </c>
      <c r="C4232" t="s">
        <v>1459</v>
      </c>
      <c r="D4232" t="s">
        <v>1387</v>
      </c>
      <c r="E4232" t="s">
        <v>1501</v>
      </c>
      <c r="F4232" t="s">
        <v>1293</v>
      </c>
      <c r="G4232" t="s">
        <v>524</v>
      </c>
      <c r="H4232" t="s">
        <v>1464</v>
      </c>
      <c r="I4232" t="s">
        <v>186</v>
      </c>
      <c r="J4232">
        <v>20200254</v>
      </c>
      <c r="L4232">
        <v>9.5151004791259801</v>
      </c>
      <c r="M4232">
        <v>6.3236999511718803</v>
      </c>
      <c r="N4232">
        <v>16.784400939941399</v>
      </c>
      <c r="O4232">
        <v>0</v>
      </c>
      <c r="P4232">
        <v>0.23640000820159901</v>
      </c>
      <c r="Q4232">
        <v>0.23640000820159901</v>
      </c>
      <c r="R4232">
        <v>0</v>
      </c>
      <c r="S4232">
        <v>0</v>
      </c>
      <c r="T4232">
        <v>0</v>
      </c>
      <c r="U4232">
        <v>0</v>
      </c>
      <c r="W4232" s="429">
        <f t="shared" si="88"/>
        <v>0</v>
      </c>
      <c r="X4232" s="429">
        <f t="shared" si="88"/>
        <v>0</v>
      </c>
      <c r="Y4232" s="429">
        <f t="shared" si="88"/>
        <v>0</v>
      </c>
      <c r="Z4232" s="429">
        <f t="shared" si="88"/>
        <v>0</v>
      </c>
      <c r="AA4232" s="429" t="s">
        <v>1295</v>
      </c>
    </row>
    <row r="4233" spans="1:27" x14ac:dyDescent="0.25">
      <c r="A4233" t="s">
        <v>149</v>
      </c>
      <c r="B4233" t="s">
        <v>1246</v>
      </c>
      <c r="C4233" t="s">
        <v>1324</v>
      </c>
      <c r="D4233" t="s">
        <v>1387</v>
      </c>
      <c r="E4233" t="s">
        <v>1501</v>
      </c>
      <c r="F4233" t="s">
        <v>1293</v>
      </c>
      <c r="G4233" t="s">
        <v>524</v>
      </c>
      <c r="H4233" t="s">
        <v>1558</v>
      </c>
      <c r="I4233" t="s">
        <v>563</v>
      </c>
      <c r="J4233">
        <v>31000302</v>
      </c>
      <c r="L4233">
        <v>9</v>
      </c>
      <c r="M4233">
        <v>0</v>
      </c>
      <c r="N4233">
        <v>7.6</v>
      </c>
      <c r="O4233">
        <v>0</v>
      </c>
      <c r="P4233">
        <v>0</v>
      </c>
      <c r="Q4233">
        <v>0</v>
      </c>
      <c r="R4233">
        <v>0</v>
      </c>
      <c r="S4233">
        <v>0</v>
      </c>
      <c r="T4233">
        <v>0</v>
      </c>
      <c r="U4233">
        <v>0</v>
      </c>
      <c r="W4233" s="429">
        <f t="shared" si="88"/>
        <v>0</v>
      </c>
      <c r="X4233" s="429">
        <f t="shared" si="88"/>
        <v>0</v>
      </c>
      <c r="Y4233" s="429">
        <f t="shared" si="88"/>
        <v>0</v>
      </c>
      <c r="Z4233" s="429">
        <f t="shared" si="88"/>
        <v>0</v>
      </c>
      <c r="AA4233" s="429" t="s">
        <v>1295</v>
      </c>
    </row>
    <row r="4234" spans="1:27" x14ac:dyDescent="0.25">
      <c r="A4234" t="s">
        <v>149</v>
      </c>
      <c r="B4234" t="s">
        <v>1246</v>
      </c>
      <c r="C4234" t="s">
        <v>1324</v>
      </c>
      <c r="D4234" t="s">
        <v>1387</v>
      </c>
      <c r="E4234" t="s">
        <v>1501</v>
      </c>
      <c r="F4234" t="s">
        <v>1293</v>
      </c>
      <c r="G4234" t="s">
        <v>524</v>
      </c>
      <c r="H4234" t="s">
        <v>1558</v>
      </c>
      <c r="I4234" t="s">
        <v>563</v>
      </c>
      <c r="J4234">
        <v>31000404</v>
      </c>
      <c r="L4234">
        <v>1</v>
      </c>
      <c r="M4234">
        <v>3.5000000149011598E-2</v>
      </c>
      <c r="N4234">
        <v>0.83999997377395597</v>
      </c>
      <c r="O4234">
        <v>4.9999998882412902E-3</v>
      </c>
      <c r="P4234">
        <v>5.0000000745058101E-2</v>
      </c>
      <c r="Q4234">
        <v>5.0000000745058101E-2</v>
      </c>
      <c r="R4234">
        <v>0</v>
      </c>
      <c r="S4234">
        <v>0</v>
      </c>
      <c r="T4234">
        <v>0</v>
      </c>
      <c r="U4234">
        <v>0</v>
      </c>
      <c r="W4234" s="429">
        <f t="shared" si="88"/>
        <v>0</v>
      </c>
      <c r="X4234" s="429">
        <f t="shared" si="88"/>
        <v>0</v>
      </c>
      <c r="Y4234" s="429">
        <f t="shared" si="88"/>
        <v>0</v>
      </c>
      <c r="Z4234" s="429">
        <f t="shared" si="88"/>
        <v>0</v>
      </c>
      <c r="AA4234" s="429" t="s">
        <v>1295</v>
      </c>
    </row>
    <row r="4235" spans="1:27" x14ac:dyDescent="0.25">
      <c r="A4235" t="s">
        <v>149</v>
      </c>
      <c r="B4235" t="s">
        <v>1246</v>
      </c>
      <c r="C4235" t="s">
        <v>1324</v>
      </c>
      <c r="D4235" t="s">
        <v>1387</v>
      </c>
      <c r="E4235" t="s">
        <v>1501</v>
      </c>
      <c r="F4235" t="s">
        <v>1293</v>
      </c>
      <c r="G4235" t="s">
        <v>524</v>
      </c>
      <c r="H4235" t="s">
        <v>1558</v>
      </c>
      <c r="I4235" t="s">
        <v>563</v>
      </c>
      <c r="J4235">
        <v>31000404</v>
      </c>
      <c r="L4235">
        <v>7.1933331489562997</v>
      </c>
      <c r="M4235">
        <v>0.64666664600372303</v>
      </c>
      <c r="N4235">
        <v>4.9133334159851101</v>
      </c>
      <c r="O4235">
        <v>1.5233334302902199</v>
      </c>
      <c r="P4235">
        <v>0.89333337545394897</v>
      </c>
      <c r="Q4235">
        <v>0.89333337545394897</v>
      </c>
      <c r="R4235">
        <v>0</v>
      </c>
      <c r="S4235">
        <v>0</v>
      </c>
      <c r="T4235">
        <v>0</v>
      </c>
      <c r="U4235">
        <v>0</v>
      </c>
      <c r="W4235" s="429">
        <f t="shared" si="88"/>
        <v>0</v>
      </c>
      <c r="X4235" s="429">
        <f t="shared" si="88"/>
        <v>0</v>
      </c>
      <c r="Y4235" s="429">
        <f t="shared" si="88"/>
        <v>0</v>
      </c>
      <c r="Z4235" s="429">
        <f t="shared" si="88"/>
        <v>0</v>
      </c>
      <c r="AA4235" s="429" t="s">
        <v>1295</v>
      </c>
    </row>
    <row r="4236" spans="1:27" x14ac:dyDescent="0.25">
      <c r="A4236" t="s">
        <v>149</v>
      </c>
      <c r="B4236" t="s">
        <v>186</v>
      </c>
      <c r="C4236" t="s">
        <v>1459</v>
      </c>
      <c r="D4236" t="s">
        <v>1387</v>
      </c>
      <c r="E4236" t="s">
        <v>1501</v>
      </c>
      <c r="F4236" t="s">
        <v>1293</v>
      </c>
      <c r="G4236" t="s">
        <v>524</v>
      </c>
      <c r="H4236" t="s">
        <v>1464</v>
      </c>
      <c r="I4236" t="s">
        <v>186</v>
      </c>
      <c r="J4236">
        <v>31000404</v>
      </c>
      <c r="L4236">
        <v>0.20499999821186099</v>
      </c>
      <c r="M4236">
        <v>9.9999997764825804E-3</v>
      </c>
      <c r="N4236">
        <v>0.17000000178813901</v>
      </c>
      <c r="O4236">
        <v>0</v>
      </c>
      <c r="P4236">
        <v>1.4999999664723899E-2</v>
      </c>
      <c r="Q4236">
        <v>1.4999999664723899E-2</v>
      </c>
      <c r="R4236">
        <v>290.505</v>
      </c>
      <c r="S4236">
        <v>5.0000000000000001E-3</v>
      </c>
      <c r="T4236">
        <v>0</v>
      </c>
      <c r="U4236">
        <v>0</v>
      </c>
      <c r="W4236" s="429">
        <f t="shared" si="88"/>
        <v>290.505</v>
      </c>
      <c r="X4236" s="429">
        <f t="shared" si="88"/>
        <v>5.0000000000000001E-3</v>
      </c>
      <c r="Y4236" s="429">
        <f t="shared" si="88"/>
        <v>0</v>
      </c>
      <c r="Z4236" s="429">
        <f t="shared" si="88"/>
        <v>0</v>
      </c>
      <c r="AA4236" s="429" t="s">
        <v>1295</v>
      </c>
    </row>
    <row r="4237" spans="1:27" x14ac:dyDescent="0.25">
      <c r="A4237" t="s">
        <v>149</v>
      </c>
      <c r="B4237" t="s">
        <v>1246</v>
      </c>
      <c r="C4237" t="s">
        <v>1324</v>
      </c>
      <c r="D4237" t="s">
        <v>1387</v>
      </c>
      <c r="E4237" t="s">
        <v>1501</v>
      </c>
      <c r="F4237" t="s">
        <v>1293</v>
      </c>
      <c r="G4237" t="s">
        <v>524</v>
      </c>
      <c r="H4237" t="s">
        <v>1557</v>
      </c>
      <c r="I4237" t="s">
        <v>552</v>
      </c>
      <c r="J4237">
        <v>31000205</v>
      </c>
      <c r="L4237">
        <v>4.5</v>
      </c>
      <c r="M4237">
        <v>21</v>
      </c>
      <c r="N4237">
        <v>9</v>
      </c>
      <c r="O4237">
        <v>0</v>
      </c>
      <c r="P4237">
        <v>0</v>
      </c>
      <c r="Q4237">
        <v>0</v>
      </c>
      <c r="R4237">
        <v>0</v>
      </c>
      <c r="S4237">
        <v>0</v>
      </c>
      <c r="T4237">
        <v>0</v>
      </c>
      <c r="U4237">
        <v>0</v>
      </c>
      <c r="W4237" s="429">
        <f t="shared" si="88"/>
        <v>0</v>
      </c>
      <c r="X4237" s="429">
        <f t="shared" si="88"/>
        <v>0</v>
      </c>
      <c r="Y4237" s="429">
        <f t="shared" si="88"/>
        <v>0</v>
      </c>
      <c r="Z4237" s="429">
        <f t="shared" si="88"/>
        <v>0</v>
      </c>
      <c r="AA4237" s="429" t="s">
        <v>1295</v>
      </c>
    </row>
    <row r="4238" spans="1:27" x14ac:dyDescent="0.25">
      <c r="A4238" t="s">
        <v>149</v>
      </c>
      <c r="B4238" t="s">
        <v>1246</v>
      </c>
      <c r="C4238" t="s">
        <v>1324</v>
      </c>
      <c r="D4238" t="s">
        <v>1387</v>
      </c>
      <c r="E4238" t="s">
        <v>1501</v>
      </c>
      <c r="F4238" t="s">
        <v>1293</v>
      </c>
      <c r="G4238" t="s">
        <v>524</v>
      </c>
      <c r="H4238" t="s">
        <v>1557</v>
      </c>
      <c r="I4238" t="s">
        <v>552</v>
      </c>
      <c r="J4238">
        <v>31000228</v>
      </c>
      <c r="L4238">
        <v>1.91</v>
      </c>
      <c r="M4238">
        <v>0.11</v>
      </c>
      <c r="N4238">
        <v>1.61</v>
      </c>
      <c r="O4238">
        <v>0.18</v>
      </c>
      <c r="P4238">
        <v>0.01</v>
      </c>
      <c r="Q4238">
        <v>0.01</v>
      </c>
      <c r="R4238">
        <v>0</v>
      </c>
      <c r="S4238">
        <v>0</v>
      </c>
      <c r="T4238">
        <v>0</v>
      </c>
      <c r="U4238">
        <v>0</v>
      </c>
      <c r="W4238" s="429">
        <f t="shared" si="88"/>
        <v>0</v>
      </c>
      <c r="X4238" s="429">
        <f t="shared" si="88"/>
        <v>0</v>
      </c>
      <c r="Y4238" s="429">
        <f t="shared" si="88"/>
        <v>0</v>
      </c>
      <c r="Z4238" s="429">
        <f t="shared" si="88"/>
        <v>0</v>
      </c>
      <c r="AA4238" s="429" t="s">
        <v>1295</v>
      </c>
    </row>
    <row r="4239" spans="1:27" x14ac:dyDescent="0.25">
      <c r="A4239" t="s">
        <v>149</v>
      </c>
      <c r="B4239" t="s">
        <v>1246</v>
      </c>
      <c r="C4239" t="s">
        <v>1324</v>
      </c>
      <c r="D4239" t="s">
        <v>1387</v>
      </c>
      <c r="E4239" t="s">
        <v>1501</v>
      </c>
      <c r="F4239" t="s">
        <v>1293</v>
      </c>
      <c r="G4239" t="s">
        <v>524</v>
      </c>
      <c r="H4239" t="s">
        <v>1557</v>
      </c>
      <c r="I4239" t="s">
        <v>552</v>
      </c>
      <c r="J4239">
        <v>31000228</v>
      </c>
      <c r="L4239">
        <v>1.9</v>
      </c>
      <c r="M4239">
        <v>0.11</v>
      </c>
      <c r="N4239">
        <v>1.6</v>
      </c>
      <c r="O4239">
        <v>0.18</v>
      </c>
      <c r="P4239">
        <v>0.01</v>
      </c>
      <c r="Q4239">
        <v>0.01</v>
      </c>
      <c r="R4239">
        <v>0</v>
      </c>
      <c r="S4239">
        <v>0</v>
      </c>
      <c r="T4239">
        <v>0</v>
      </c>
      <c r="U4239">
        <v>0</v>
      </c>
      <c r="W4239" s="429">
        <f t="shared" si="88"/>
        <v>0</v>
      </c>
      <c r="X4239" s="429">
        <f t="shared" si="88"/>
        <v>0</v>
      </c>
      <c r="Y4239" s="429">
        <f t="shared" si="88"/>
        <v>0</v>
      </c>
      <c r="Z4239" s="429">
        <f t="shared" si="88"/>
        <v>0</v>
      </c>
      <c r="AA4239" s="429" t="s">
        <v>1295</v>
      </c>
    </row>
    <row r="4240" spans="1:27" x14ac:dyDescent="0.25">
      <c r="A4240" t="s">
        <v>149</v>
      </c>
      <c r="B4240" t="s">
        <v>1246</v>
      </c>
      <c r="C4240" t="s">
        <v>1324</v>
      </c>
      <c r="D4240" t="s">
        <v>1387</v>
      </c>
      <c r="E4240" t="s">
        <v>1501</v>
      </c>
      <c r="F4240" t="s">
        <v>1293</v>
      </c>
      <c r="G4240" t="s">
        <v>524</v>
      </c>
      <c r="H4240" t="s">
        <v>1557</v>
      </c>
      <c r="I4240" t="s">
        <v>552</v>
      </c>
      <c r="J4240">
        <v>40400311</v>
      </c>
      <c r="L4240">
        <v>0</v>
      </c>
      <c r="M4240">
        <v>11.9492998123169</v>
      </c>
      <c r="N4240">
        <v>0</v>
      </c>
      <c r="O4240">
        <v>0</v>
      </c>
      <c r="P4240">
        <v>0</v>
      </c>
      <c r="Q4240">
        <v>0</v>
      </c>
      <c r="R4240">
        <v>0</v>
      </c>
      <c r="S4240">
        <v>0</v>
      </c>
      <c r="T4240">
        <v>0</v>
      </c>
      <c r="U4240">
        <v>0</v>
      </c>
      <c r="W4240" s="429">
        <f t="shared" si="88"/>
        <v>0</v>
      </c>
      <c r="X4240" s="429">
        <f t="shared" si="88"/>
        <v>0</v>
      </c>
      <c r="Y4240" s="429">
        <f t="shared" si="88"/>
        <v>0</v>
      </c>
      <c r="Z4240" s="429">
        <f t="shared" si="88"/>
        <v>0</v>
      </c>
      <c r="AA4240" s="429" t="s">
        <v>1295</v>
      </c>
    </row>
    <row r="4241" spans="1:27" x14ac:dyDescent="0.25">
      <c r="A4241" t="s">
        <v>149</v>
      </c>
      <c r="B4241" t="s">
        <v>1246</v>
      </c>
      <c r="C4241" t="s">
        <v>1324</v>
      </c>
      <c r="D4241" t="s">
        <v>1387</v>
      </c>
      <c r="E4241" t="s">
        <v>1501</v>
      </c>
      <c r="F4241" t="s">
        <v>1293</v>
      </c>
      <c r="G4241" t="s">
        <v>524</v>
      </c>
      <c r="H4241" t="s">
        <v>1557</v>
      </c>
      <c r="I4241" t="s">
        <v>552</v>
      </c>
      <c r="J4241">
        <v>31000228</v>
      </c>
      <c r="L4241">
        <v>1.6400998830795299</v>
      </c>
      <c r="M4241">
        <v>0</v>
      </c>
      <c r="N4241">
        <v>1.40579998493195</v>
      </c>
      <c r="O4241">
        <v>0</v>
      </c>
      <c r="P4241">
        <v>0</v>
      </c>
      <c r="Q4241">
        <v>0</v>
      </c>
      <c r="R4241">
        <v>0</v>
      </c>
      <c r="S4241">
        <v>0</v>
      </c>
      <c r="T4241">
        <v>0</v>
      </c>
      <c r="U4241">
        <v>0</v>
      </c>
      <c r="W4241" s="429">
        <f t="shared" si="88"/>
        <v>0</v>
      </c>
      <c r="X4241" s="429">
        <f t="shared" si="88"/>
        <v>0</v>
      </c>
      <c r="Y4241" s="429">
        <f t="shared" si="88"/>
        <v>0</v>
      </c>
      <c r="Z4241" s="429">
        <f t="shared" si="88"/>
        <v>0</v>
      </c>
      <c r="AA4241" s="429" t="s">
        <v>1295</v>
      </c>
    </row>
    <row r="4242" spans="1:27" x14ac:dyDescent="0.25">
      <c r="A4242" t="s">
        <v>149</v>
      </c>
      <c r="B4242" t="s">
        <v>1246</v>
      </c>
      <c r="C4242" t="s">
        <v>1324</v>
      </c>
      <c r="D4242" t="s">
        <v>1387</v>
      </c>
      <c r="E4242" t="s">
        <v>1501</v>
      </c>
      <c r="F4242" t="s">
        <v>1293</v>
      </c>
      <c r="G4242" t="s">
        <v>524</v>
      </c>
      <c r="H4242" t="s">
        <v>1558</v>
      </c>
      <c r="I4242" t="s">
        <v>563</v>
      </c>
      <c r="J4242">
        <v>40400311</v>
      </c>
      <c r="L4242">
        <v>0</v>
      </c>
      <c r="M4242">
        <v>1.8</v>
      </c>
      <c r="N4242">
        <v>0</v>
      </c>
      <c r="O4242">
        <v>0</v>
      </c>
      <c r="P4242">
        <v>0</v>
      </c>
      <c r="Q4242">
        <v>0</v>
      </c>
      <c r="R4242">
        <v>0</v>
      </c>
      <c r="S4242">
        <v>0</v>
      </c>
      <c r="T4242">
        <v>0</v>
      </c>
      <c r="U4242">
        <v>0</v>
      </c>
      <c r="W4242" s="429">
        <f t="shared" si="88"/>
        <v>0</v>
      </c>
      <c r="X4242" s="429">
        <f t="shared" si="88"/>
        <v>0</v>
      </c>
      <c r="Y4242" s="429">
        <f t="shared" si="88"/>
        <v>0</v>
      </c>
      <c r="Z4242" s="429">
        <f t="shared" si="88"/>
        <v>0</v>
      </c>
      <c r="AA4242" s="429" t="s">
        <v>1295</v>
      </c>
    </row>
    <row r="4243" spans="1:27" x14ac:dyDescent="0.25">
      <c r="A4243" t="s">
        <v>149</v>
      </c>
      <c r="B4243" t="s">
        <v>1246</v>
      </c>
      <c r="C4243" t="s">
        <v>1324</v>
      </c>
      <c r="D4243" t="s">
        <v>1387</v>
      </c>
      <c r="E4243" t="s">
        <v>1501</v>
      </c>
      <c r="F4243" t="s">
        <v>1293</v>
      </c>
      <c r="G4243" t="s">
        <v>524</v>
      </c>
      <c r="H4243" t="s">
        <v>1558</v>
      </c>
      <c r="I4243" t="s">
        <v>563</v>
      </c>
      <c r="J4243">
        <v>31000404</v>
      </c>
      <c r="L4243">
        <v>6.09</v>
      </c>
      <c r="M4243">
        <v>0.21</v>
      </c>
      <c r="N4243">
        <v>2.94</v>
      </c>
      <c r="O4243">
        <v>0.105</v>
      </c>
      <c r="P4243">
        <v>0.42</v>
      </c>
      <c r="Q4243">
        <v>0.41055000275373399</v>
      </c>
      <c r="R4243">
        <v>0</v>
      </c>
      <c r="S4243">
        <v>0</v>
      </c>
      <c r="T4243">
        <v>0</v>
      </c>
      <c r="U4243">
        <v>0</v>
      </c>
      <c r="W4243" s="429">
        <f t="shared" si="88"/>
        <v>0</v>
      </c>
      <c r="X4243" s="429">
        <f t="shared" si="88"/>
        <v>0</v>
      </c>
      <c r="Y4243" s="429">
        <f t="shared" si="88"/>
        <v>0</v>
      </c>
      <c r="Z4243" s="429">
        <f t="shared" si="88"/>
        <v>0</v>
      </c>
      <c r="AA4243" s="429" t="s">
        <v>1295</v>
      </c>
    </row>
    <row r="4244" spans="1:27" x14ac:dyDescent="0.25">
      <c r="A4244" t="s">
        <v>149</v>
      </c>
      <c r="B4244" t="s">
        <v>186</v>
      </c>
      <c r="C4244" t="s">
        <v>1459</v>
      </c>
      <c r="D4244" t="s">
        <v>1387</v>
      </c>
      <c r="E4244" t="s">
        <v>1501</v>
      </c>
      <c r="F4244" t="s">
        <v>1293</v>
      </c>
      <c r="G4244" t="s">
        <v>524</v>
      </c>
      <c r="H4244" t="s">
        <v>1461</v>
      </c>
      <c r="I4244" t="s">
        <v>534</v>
      </c>
      <c r="J4244">
        <v>20200254</v>
      </c>
      <c r="L4244">
        <v>9.6923999786377006</v>
      </c>
      <c r="M4244">
        <v>6.4418997764587402</v>
      </c>
      <c r="N4244">
        <v>17.079900741577099</v>
      </c>
      <c r="O4244">
        <v>0</v>
      </c>
      <c r="P4244">
        <v>0.23640000820159901</v>
      </c>
      <c r="Q4244">
        <v>0.23640000820159901</v>
      </c>
      <c r="R4244">
        <v>0</v>
      </c>
      <c r="S4244">
        <v>0</v>
      </c>
      <c r="T4244">
        <v>0</v>
      </c>
      <c r="U4244">
        <v>0</v>
      </c>
      <c r="W4244" s="429">
        <f t="shared" si="88"/>
        <v>0</v>
      </c>
      <c r="X4244" s="429">
        <f t="shared" si="88"/>
        <v>0</v>
      </c>
      <c r="Y4244" s="429">
        <f t="shared" si="88"/>
        <v>0</v>
      </c>
      <c r="Z4244" s="429">
        <f t="shared" si="88"/>
        <v>0</v>
      </c>
      <c r="AA4244" s="429" t="s">
        <v>1295</v>
      </c>
    </row>
    <row r="4245" spans="1:27" x14ac:dyDescent="0.25">
      <c r="A4245" t="s">
        <v>149</v>
      </c>
      <c r="B4245" t="s">
        <v>186</v>
      </c>
      <c r="C4245" t="s">
        <v>1459</v>
      </c>
      <c r="D4245" t="s">
        <v>1387</v>
      </c>
      <c r="E4245" t="s">
        <v>1501</v>
      </c>
      <c r="F4245" t="s">
        <v>1293</v>
      </c>
      <c r="G4245" t="s">
        <v>524</v>
      </c>
      <c r="H4245" t="s">
        <v>1461</v>
      </c>
      <c r="I4245" t="s">
        <v>534</v>
      </c>
      <c r="J4245">
        <v>31000228</v>
      </c>
      <c r="L4245">
        <v>0.1182000041008</v>
      </c>
      <c r="M4245">
        <v>0</v>
      </c>
      <c r="N4245">
        <v>5.9100002050399801E-2</v>
      </c>
      <c r="O4245">
        <v>0</v>
      </c>
      <c r="P4245">
        <v>0</v>
      </c>
      <c r="Q4245">
        <v>0</v>
      </c>
      <c r="R4245">
        <v>0</v>
      </c>
      <c r="S4245">
        <v>0</v>
      </c>
      <c r="T4245">
        <v>0</v>
      </c>
      <c r="U4245">
        <v>0</v>
      </c>
      <c r="W4245" s="429">
        <f t="shared" si="88"/>
        <v>0</v>
      </c>
      <c r="X4245" s="429">
        <f t="shared" si="88"/>
        <v>0</v>
      </c>
      <c r="Y4245" s="429">
        <f t="shared" si="88"/>
        <v>0</v>
      </c>
      <c r="Z4245" s="429">
        <f t="shared" si="88"/>
        <v>0</v>
      </c>
      <c r="AA4245" s="429" t="s">
        <v>1295</v>
      </c>
    </row>
    <row r="4246" spans="1:27" x14ac:dyDescent="0.25">
      <c r="A4246" t="s">
        <v>149</v>
      </c>
      <c r="B4246" t="s">
        <v>186</v>
      </c>
      <c r="C4246" t="s">
        <v>1459</v>
      </c>
      <c r="D4246" t="s">
        <v>1387</v>
      </c>
      <c r="E4246" t="s">
        <v>1501</v>
      </c>
      <c r="F4246" t="s">
        <v>1293</v>
      </c>
      <c r="G4246" t="s">
        <v>524</v>
      </c>
      <c r="H4246" t="s">
        <v>1461</v>
      </c>
      <c r="I4246" t="s">
        <v>534</v>
      </c>
      <c r="J4246">
        <v>31000306</v>
      </c>
      <c r="L4246">
        <v>0</v>
      </c>
      <c r="M4246">
        <v>0</v>
      </c>
      <c r="N4246">
        <v>0</v>
      </c>
      <c r="O4246">
        <v>0</v>
      </c>
      <c r="P4246">
        <v>0</v>
      </c>
      <c r="Q4246">
        <v>0</v>
      </c>
      <c r="R4246">
        <v>0.17730000000000001</v>
      </c>
      <c r="S4246">
        <v>1.231644</v>
      </c>
      <c r="T4246">
        <v>0</v>
      </c>
      <c r="U4246">
        <v>0</v>
      </c>
      <c r="W4246" s="429">
        <f t="shared" si="88"/>
        <v>0.17730000000000001</v>
      </c>
      <c r="X4246" s="429">
        <f t="shared" si="88"/>
        <v>1.231644</v>
      </c>
      <c r="Y4246" s="429">
        <f t="shared" si="88"/>
        <v>0</v>
      </c>
      <c r="Z4246" s="429">
        <f t="shared" si="88"/>
        <v>0</v>
      </c>
      <c r="AA4246" s="429" t="s">
        <v>1295</v>
      </c>
    </row>
    <row r="4247" spans="1:27" x14ac:dyDescent="0.25">
      <c r="A4247" t="s">
        <v>149</v>
      </c>
      <c r="B4247" t="s">
        <v>186</v>
      </c>
      <c r="C4247" t="s">
        <v>1459</v>
      </c>
      <c r="D4247" t="s">
        <v>1387</v>
      </c>
      <c r="E4247" t="s">
        <v>1501</v>
      </c>
      <c r="F4247" t="s">
        <v>1293</v>
      </c>
      <c r="G4247" t="s">
        <v>524</v>
      </c>
      <c r="H4247" t="s">
        <v>1464</v>
      </c>
      <c r="I4247" t="s">
        <v>186</v>
      </c>
      <c r="J4247">
        <v>20200253</v>
      </c>
      <c r="L4247">
        <v>15.2</v>
      </c>
      <c r="M4247">
        <v>2.7</v>
      </c>
      <c r="N4247">
        <v>2.9</v>
      </c>
      <c r="O4247">
        <v>0</v>
      </c>
      <c r="P4247">
        <v>0.5</v>
      </c>
      <c r="Q4247">
        <v>0.5</v>
      </c>
      <c r="R4247">
        <v>0</v>
      </c>
      <c r="S4247">
        <v>0</v>
      </c>
      <c r="T4247">
        <v>0</v>
      </c>
      <c r="U4247">
        <v>0</v>
      </c>
      <c r="W4247" s="429">
        <f t="shared" si="88"/>
        <v>0</v>
      </c>
      <c r="X4247" s="429">
        <f t="shared" si="88"/>
        <v>0</v>
      </c>
      <c r="Y4247" s="429">
        <f t="shared" si="88"/>
        <v>0</v>
      </c>
      <c r="Z4247" s="429">
        <f t="shared" si="88"/>
        <v>0</v>
      </c>
      <c r="AA4247" s="429" t="s">
        <v>1295</v>
      </c>
    </row>
    <row r="4248" spans="1:27" x14ac:dyDescent="0.25">
      <c r="A4248" t="s">
        <v>149</v>
      </c>
      <c r="B4248" t="s">
        <v>186</v>
      </c>
      <c r="C4248" t="s">
        <v>1459</v>
      </c>
      <c r="D4248" t="s">
        <v>1387</v>
      </c>
      <c r="E4248" t="s">
        <v>1501</v>
      </c>
      <c r="F4248" t="s">
        <v>1293</v>
      </c>
      <c r="G4248" t="s">
        <v>524</v>
      </c>
      <c r="H4248" t="s">
        <v>1464</v>
      </c>
      <c r="I4248" t="s">
        <v>186</v>
      </c>
      <c r="J4248">
        <v>20200254</v>
      </c>
      <c r="L4248">
        <v>16.100000381469702</v>
      </c>
      <c r="M4248">
        <v>10.75</v>
      </c>
      <c r="N4248">
        <v>28.399999618530298</v>
      </c>
      <c r="O4248">
        <v>0</v>
      </c>
      <c r="P4248">
        <v>0.40000000596046398</v>
      </c>
      <c r="Q4248">
        <v>0.40000000596046398</v>
      </c>
      <c r="R4248">
        <v>0</v>
      </c>
      <c r="S4248">
        <v>0</v>
      </c>
      <c r="T4248">
        <v>0</v>
      </c>
      <c r="U4248">
        <v>0</v>
      </c>
      <c r="W4248" s="429">
        <f t="shared" si="88"/>
        <v>0</v>
      </c>
      <c r="X4248" s="429">
        <f t="shared" si="88"/>
        <v>0</v>
      </c>
      <c r="Y4248" s="429">
        <f t="shared" si="88"/>
        <v>0</v>
      </c>
      <c r="Z4248" s="429">
        <f t="shared" si="88"/>
        <v>0</v>
      </c>
      <c r="AA4248" s="429" t="s">
        <v>1295</v>
      </c>
    </row>
    <row r="4249" spans="1:27" x14ac:dyDescent="0.25">
      <c r="A4249" t="s">
        <v>149</v>
      </c>
      <c r="B4249" t="s">
        <v>186</v>
      </c>
      <c r="C4249" t="s">
        <v>1459</v>
      </c>
      <c r="D4249" t="s">
        <v>1387</v>
      </c>
      <c r="E4249" t="s">
        <v>1501</v>
      </c>
      <c r="F4249" t="s">
        <v>1293</v>
      </c>
      <c r="G4249" t="s">
        <v>524</v>
      </c>
      <c r="H4249" t="s">
        <v>1464</v>
      </c>
      <c r="I4249" t="s">
        <v>186</v>
      </c>
      <c r="J4249">
        <v>31000301</v>
      </c>
      <c r="L4249">
        <v>0</v>
      </c>
      <c r="M4249">
        <v>0.17730000615119901</v>
      </c>
      <c r="N4249">
        <v>0</v>
      </c>
      <c r="O4249">
        <v>0</v>
      </c>
      <c r="P4249">
        <v>0</v>
      </c>
      <c r="Q4249">
        <v>0</v>
      </c>
      <c r="R4249">
        <v>4.7279999999999998</v>
      </c>
      <c r="S4249">
        <v>6.3827999999999996</v>
      </c>
      <c r="T4249">
        <v>0</v>
      </c>
      <c r="U4249">
        <v>0</v>
      </c>
      <c r="W4249" s="429">
        <f t="shared" si="88"/>
        <v>4.7279999999999998</v>
      </c>
      <c r="X4249" s="429">
        <f t="shared" si="88"/>
        <v>6.3827999999999996</v>
      </c>
      <c r="Y4249" s="429">
        <f t="shared" si="88"/>
        <v>0</v>
      </c>
      <c r="Z4249" s="429">
        <f t="shared" si="88"/>
        <v>0</v>
      </c>
      <c r="AA4249" s="429" t="s">
        <v>1295</v>
      </c>
    </row>
    <row r="4250" spans="1:27" x14ac:dyDescent="0.25">
      <c r="A4250" t="s">
        <v>149</v>
      </c>
      <c r="B4250" t="s">
        <v>186</v>
      </c>
      <c r="C4250" t="s">
        <v>1459</v>
      </c>
      <c r="D4250" t="s">
        <v>1387</v>
      </c>
      <c r="E4250" t="s">
        <v>1501</v>
      </c>
      <c r="F4250" t="s">
        <v>1293</v>
      </c>
      <c r="G4250" t="s">
        <v>524</v>
      </c>
      <c r="H4250" t="s">
        <v>1464</v>
      </c>
      <c r="I4250" t="s">
        <v>186</v>
      </c>
      <c r="J4250">
        <v>20200254</v>
      </c>
      <c r="L4250">
        <v>11.5245008468628</v>
      </c>
      <c r="M4250">
        <v>7.6830000877380398</v>
      </c>
      <c r="N4250">
        <v>20.389501571655298</v>
      </c>
      <c r="O4250">
        <v>0</v>
      </c>
      <c r="P4250">
        <v>0.29550001025199901</v>
      </c>
      <c r="Q4250">
        <v>0.29550001025199901</v>
      </c>
      <c r="R4250">
        <v>0</v>
      </c>
      <c r="S4250">
        <v>0</v>
      </c>
      <c r="T4250">
        <v>0</v>
      </c>
      <c r="U4250">
        <v>0</v>
      </c>
      <c r="W4250" s="429">
        <f t="shared" si="88"/>
        <v>0</v>
      </c>
      <c r="X4250" s="429">
        <f t="shared" si="88"/>
        <v>0</v>
      </c>
      <c r="Y4250" s="429">
        <f t="shared" si="88"/>
        <v>0</v>
      </c>
      <c r="Z4250" s="429">
        <f t="shared" si="88"/>
        <v>0</v>
      </c>
      <c r="AA4250" s="429" t="s">
        <v>1295</v>
      </c>
    </row>
    <row r="4251" spans="1:27" x14ac:dyDescent="0.25">
      <c r="A4251" t="s">
        <v>149</v>
      </c>
      <c r="B4251" t="s">
        <v>186</v>
      </c>
      <c r="C4251" t="s">
        <v>1459</v>
      </c>
      <c r="D4251" t="s">
        <v>1387</v>
      </c>
      <c r="E4251" t="s">
        <v>1501</v>
      </c>
      <c r="F4251" t="s">
        <v>1293</v>
      </c>
      <c r="G4251" t="s">
        <v>524</v>
      </c>
      <c r="H4251" t="s">
        <v>1464</v>
      </c>
      <c r="I4251" t="s">
        <v>186</v>
      </c>
      <c r="J4251">
        <v>31000306</v>
      </c>
      <c r="L4251">
        <v>0</v>
      </c>
      <c r="M4251">
        <v>0</v>
      </c>
      <c r="N4251">
        <v>0</v>
      </c>
      <c r="O4251">
        <v>0</v>
      </c>
      <c r="P4251">
        <v>0</v>
      </c>
      <c r="Q4251">
        <v>0</v>
      </c>
      <c r="R4251">
        <v>24.231000000000002</v>
      </c>
      <c r="S4251">
        <v>30.403410000000001</v>
      </c>
      <c r="T4251">
        <v>0</v>
      </c>
      <c r="U4251">
        <v>0</v>
      </c>
      <c r="W4251" s="429">
        <f t="shared" si="88"/>
        <v>24.231000000000002</v>
      </c>
      <c r="X4251" s="429">
        <f t="shared" si="88"/>
        <v>30.403410000000001</v>
      </c>
      <c r="Y4251" s="429">
        <f t="shared" si="88"/>
        <v>0</v>
      </c>
      <c r="Z4251" s="429">
        <f t="shared" si="88"/>
        <v>0</v>
      </c>
      <c r="AA4251" s="429" t="s">
        <v>1295</v>
      </c>
    </row>
    <row r="4252" spans="1:27" x14ac:dyDescent="0.25">
      <c r="A4252" t="s">
        <v>149</v>
      </c>
      <c r="B4252" t="s">
        <v>186</v>
      </c>
      <c r="C4252" t="s">
        <v>1459</v>
      </c>
      <c r="D4252" t="s">
        <v>1387</v>
      </c>
      <c r="E4252" t="s">
        <v>1501</v>
      </c>
      <c r="F4252" t="s">
        <v>1293</v>
      </c>
      <c r="G4252" t="s">
        <v>524</v>
      </c>
      <c r="H4252" t="s">
        <v>1461</v>
      </c>
      <c r="I4252" t="s">
        <v>534</v>
      </c>
      <c r="J4252">
        <v>20200254</v>
      </c>
      <c r="L4252">
        <v>3.8933334350585902</v>
      </c>
      <c r="M4252">
        <v>2.2133333683013898</v>
      </c>
      <c r="N4252">
        <v>10.4833335876465</v>
      </c>
      <c r="O4252">
        <v>0</v>
      </c>
      <c r="P4252">
        <v>7.7666662633418995E-2</v>
      </c>
      <c r="Q4252">
        <v>7.7666662633418995E-2</v>
      </c>
      <c r="R4252">
        <v>1615.633</v>
      </c>
      <c r="S4252">
        <v>0.03</v>
      </c>
      <c r="T4252">
        <v>7.1433330000000002</v>
      </c>
      <c r="U4252">
        <v>0</v>
      </c>
      <c r="W4252" s="429">
        <f t="shared" si="88"/>
        <v>1615.633</v>
      </c>
      <c r="X4252" s="429">
        <f t="shared" si="88"/>
        <v>0.03</v>
      </c>
      <c r="Y4252" s="429">
        <f t="shared" si="88"/>
        <v>7.1433330000000002</v>
      </c>
      <c r="Z4252" s="429">
        <f t="shared" si="88"/>
        <v>0</v>
      </c>
      <c r="AA4252" s="429" t="s">
        <v>1295</v>
      </c>
    </row>
    <row r="4253" spans="1:27" x14ac:dyDescent="0.25">
      <c r="A4253" t="s">
        <v>149</v>
      </c>
      <c r="B4253" t="s">
        <v>1246</v>
      </c>
      <c r="C4253" t="s">
        <v>1324</v>
      </c>
      <c r="D4253" t="s">
        <v>1387</v>
      </c>
      <c r="E4253" t="s">
        <v>1501</v>
      </c>
      <c r="F4253" t="s">
        <v>1293</v>
      </c>
      <c r="G4253" t="s">
        <v>524</v>
      </c>
      <c r="H4253" t="s">
        <v>1558</v>
      </c>
      <c r="I4253" t="s">
        <v>563</v>
      </c>
      <c r="J4253">
        <v>30600904</v>
      </c>
      <c r="L4253">
        <v>3.33500003814697</v>
      </c>
      <c r="M4253">
        <v>4.0000001899898104E-3</v>
      </c>
      <c r="N4253">
        <v>4.4000000953674299</v>
      </c>
      <c r="O4253">
        <v>1.03999996185303</v>
      </c>
      <c r="P4253">
        <v>0</v>
      </c>
      <c r="Q4253">
        <v>0</v>
      </c>
      <c r="R4253">
        <v>0</v>
      </c>
      <c r="S4253">
        <v>0</v>
      </c>
      <c r="T4253">
        <v>0</v>
      </c>
      <c r="U4253">
        <v>0</v>
      </c>
      <c r="W4253" s="429">
        <f t="shared" si="88"/>
        <v>0</v>
      </c>
      <c r="X4253" s="429">
        <f t="shared" si="88"/>
        <v>0</v>
      </c>
      <c r="Y4253" s="429">
        <f t="shared" si="88"/>
        <v>0</v>
      </c>
      <c r="Z4253" s="429">
        <f t="shared" si="88"/>
        <v>0</v>
      </c>
      <c r="AA4253" s="429" t="s">
        <v>1295</v>
      </c>
    </row>
    <row r="4254" spans="1:27" x14ac:dyDescent="0.25">
      <c r="A4254" t="s">
        <v>149</v>
      </c>
      <c r="B4254" t="s">
        <v>186</v>
      </c>
      <c r="C4254" t="s">
        <v>1459</v>
      </c>
      <c r="D4254" t="s">
        <v>1387</v>
      </c>
      <c r="E4254" t="s">
        <v>1501</v>
      </c>
      <c r="F4254" t="s">
        <v>1293</v>
      </c>
      <c r="G4254" t="s">
        <v>524</v>
      </c>
      <c r="H4254" t="s">
        <v>1464</v>
      </c>
      <c r="I4254" t="s">
        <v>186</v>
      </c>
      <c r="J4254">
        <v>31000506</v>
      </c>
      <c r="L4254">
        <v>0.115000002086163</v>
      </c>
      <c r="M4254">
        <v>4.9999998882412902E-3</v>
      </c>
      <c r="N4254">
        <v>9.4999998807907104E-2</v>
      </c>
      <c r="O4254">
        <v>0</v>
      </c>
      <c r="P4254">
        <v>9.9999997764825804E-3</v>
      </c>
      <c r="Q4254">
        <v>9.9999997764825804E-3</v>
      </c>
      <c r="R4254">
        <v>162.68</v>
      </c>
      <c r="S4254">
        <v>5.0000000000000001E-3</v>
      </c>
      <c r="T4254">
        <v>0</v>
      </c>
      <c r="U4254">
        <v>0</v>
      </c>
      <c r="W4254" s="429">
        <f t="shared" si="88"/>
        <v>162.68</v>
      </c>
      <c r="X4254" s="429">
        <f t="shared" si="88"/>
        <v>5.0000000000000001E-3</v>
      </c>
      <c r="Y4254" s="429">
        <f t="shared" si="88"/>
        <v>0</v>
      </c>
      <c r="Z4254" s="429">
        <f t="shared" si="88"/>
        <v>0</v>
      </c>
      <c r="AA4254" s="429" t="s">
        <v>1295</v>
      </c>
    </row>
    <row r="4255" spans="1:27" x14ac:dyDescent="0.25">
      <c r="A4255" t="s">
        <v>149</v>
      </c>
      <c r="B4255" t="s">
        <v>186</v>
      </c>
      <c r="C4255" t="s">
        <v>1459</v>
      </c>
      <c r="D4255" t="s">
        <v>1387</v>
      </c>
      <c r="E4255" t="s">
        <v>1501</v>
      </c>
      <c r="F4255" t="s">
        <v>1293</v>
      </c>
      <c r="G4255" t="s">
        <v>524</v>
      </c>
      <c r="H4255" t="s">
        <v>1464</v>
      </c>
      <c r="I4255" t="s">
        <v>186</v>
      </c>
      <c r="J4255">
        <v>31000404</v>
      </c>
      <c r="L4255">
        <v>0.18500000238418601</v>
      </c>
      <c r="M4255">
        <v>9.9999997764825804E-3</v>
      </c>
      <c r="N4255">
        <v>0.15500000119209301</v>
      </c>
      <c r="O4255">
        <v>0</v>
      </c>
      <c r="P4255">
        <v>1.4999999664723899E-2</v>
      </c>
      <c r="Q4255">
        <v>1.4999999664723899E-2</v>
      </c>
      <c r="R4255">
        <v>232.405</v>
      </c>
      <c r="S4255">
        <v>5.0000000000000001E-3</v>
      </c>
      <c r="T4255">
        <v>0</v>
      </c>
      <c r="U4255">
        <v>0</v>
      </c>
      <c r="W4255" s="429">
        <f t="shared" si="88"/>
        <v>232.405</v>
      </c>
      <c r="X4255" s="429">
        <f t="shared" si="88"/>
        <v>5.0000000000000001E-3</v>
      </c>
      <c r="Y4255" s="429">
        <f t="shared" si="88"/>
        <v>0</v>
      </c>
      <c r="Z4255" s="429">
        <f t="shared" si="88"/>
        <v>0</v>
      </c>
      <c r="AA4255" s="429" t="s">
        <v>1295</v>
      </c>
    </row>
    <row r="4256" spans="1:27" x14ac:dyDescent="0.25">
      <c r="A4256" t="s">
        <v>149</v>
      </c>
      <c r="B4256" t="s">
        <v>1246</v>
      </c>
      <c r="C4256" t="s">
        <v>1324</v>
      </c>
      <c r="D4256" t="s">
        <v>1387</v>
      </c>
      <c r="E4256" t="s">
        <v>1501</v>
      </c>
      <c r="F4256" t="s">
        <v>1293</v>
      </c>
      <c r="G4256" t="s">
        <v>524</v>
      </c>
      <c r="H4256" t="s">
        <v>1557</v>
      </c>
      <c r="I4256" t="s">
        <v>552</v>
      </c>
      <c r="J4256">
        <v>40400250</v>
      </c>
      <c r="L4256">
        <v>0</v>
      </c>
      <c r="M4256">
        <v>20.6</v>
      </c>
      <c r="N4256">
        <v>0</v>
      </c>
      <c r="O4256">
        <v>0</v>
      </c>
      <c r="P4256">
        <v>0</v>
      </c>
      <c r="Q4256">
        <v>0</v>
      </c>
      <c r="R4256">
        <v>0</v>
      </c>
      <c r="S4256">
        <v>0</v>
      </c>
      <c r="T4256">
        <v>0</v>
      </c>
      <c r="U4256">
        <v>0</v>
      </c>
      <c r="W4256" s="429">
        <f t="shared" si="88"/>
        <v>0</v>
      </c>
      <c r="X4256" s="429">
        <f t="shared" si="88"/>
        <v>0</v>
      </c>
      <c r="Y4256" s="429">
        <f t="shared" si="88"/>
        <v>0</v>
      </c>
      <c r="Z4256" s="429">
        <f t="shared" si="88"/>
        <v>0</v>
      </c>
      <c r="AA4256" s="429" t="s">
        <v>1295</v>
      </c>
    </row>
    <row r="4257" spans="1:27" x14ac:dyDescent="0.25">
      <c r="A4257" t="s">
        <v>149</v>
      </c>
      <c r="B4257" t="s">
        <v>1246</v>
      </c>
      <c r="C4257" t="s">
        <v>1324</v>
      </c>
      <c r="D4257" t="s">
        <v>1387</v>
      </c>
      <c r="E4257" t="s">
        <v>1501</v>
      </c>
      <c r="F4257" t="s">
        <v>1293</v>
      </c>
      <c r="G4257" t="s">
        <v>524</v>
      </c>
      <c r="H4257" t="s">
        <v>1557</v>
      </c>
      <c r="I4257" t="s">
        <v>552</v>
      </c>
      <c r="J4257">
        <v>31000228</v>
      </c>
      <c r="L4257">
        <v>1.9</v>
      </c>
      <c r="M4257">
        <v>0.11</v>
      </c>
      <c r="N4257">
        <v>1.6</v>
      </c>
      <c r="O4257">
        <v>0.18</v>
      </c>
      <c r="P4257">
        <v>0.01</v>
      </c>
      <c r="Q4257">
        <v>0.01</v>
      </c>
      <c r="R4257">
        <v>0</v>
      </c>
      <c r="S4257">
        <v>0</v>
      </c>
      <c r="T4257">
        <v>0</v>
      </c>
      <c r="U4257">
        <v>0</v>
      </c>
      <c r="W4257" s="429">
        <f t="shared" si="88"/>
        <v>0</v>
      </c>
      <c r="X4257" s="429">
        <f t="shared" si="88"/>
        <v>0</v>
      </c>
      <c r="Y4257" s="429">
        <f t="shared" si="88"/>
        <v>0</v>
      </c>
      <c r="Z4257" s="429">
        <f t="shared" si="88"/>
        <v>0</v>
      </c>
      <c r="AA4257" s="429" t="s">
        <v>1295</v>
      </c>
    </row>
    <row r="4258" spans="1:27" x14ac:dyDescent="0.25">
      <c r="A4258" t="s">
        <v>149</v>
      </c>
      <c r="B4258" t="s">
        <v>186</v>
      </c>
      <c r="C4258" t="s">
        <v>1459</v>
      </c>
      <c r="D4258" t="s">
        <v>1387</v>
      </c>
      <c r="E4258" t="s">
        <v>1501</v>
      </c>
      <c r="F4258" t="s">
        <v>1293</v>
      </c>
      <c r="G4258" t="s">
        <v>524</v>
      </c>
      <c r="H4258" t="s">
        <v>1461</v>
      </c>
      <c r="I4258" t="s">
        <v>534</v>
      </c>
      <c r="J4258">
        <v>20200254</v>
      </c>
      <c r="L4258">
        <v>6.7999997138977104</v>
      </c>
      <c r="M4258">
        <v>4.5500001907348597</v>
      </c>
      <c r="N4258">
        <v>12</v>
      </c>
      <c r="O4258">
        <v>0</v>
      </c>
      <c r="P4258">
        <v>0.20000000298023199</v>
      </c>
      <c r="Q4258">
        <v>0.20000000298023199</v>
      </c>
      <c r="R4258">
        <v>0</v>
      </c>
      <c r="S4258">
        <v>0</v>
      </c>
      <c r="T4258">
        <v>0</v>
      </c>
      <c r="U4258">
        <v>0</v>
      </c>
      <c r="W4258" s="429">
        <f t="shared" si="88"/>
        <v>0</v>
      </c>
      <c r="X4258" s="429">
        <f t="shared" si="88"/>
        <v>0</v>
      </c>
      <c r="Y4258" s="429">
        <f t="shared" si="88"/>
        <v>0</v>
      </c>
      <c r="Z4258" s="429">
        <f t="shared" si="88"/>
        <v>0</v>
      </c>
      <c r="AA4258" s="429" t="s">
        <v>1295</v>
      </c>
    </row>
    <row r="4259" spans="1:27" x14ac:dyDescent="0.25">
      <c r="A4259" t="s">
        <v>149</v>
      </c>
      <c r="B4259" t="s">
        <v>1246</v>
      </c>
      <c r="C4259" t="s">
        <v>1324</v>
      </c>
      <c r="D4259" t="s">
        <v>1387</v>
      </c>
      <c r="E4259" t="s">
        <v>1501</v>
      </c>
      <c r="F4259" t="s">
        <v>1293</v>
      </c>
      <c r="G4259" t="s">
        <v>524</v>
      </c>
      <c r="H4259" t="s">
        <v>1557</v>
      </c>
      <c r="I4259" t="s">
        <v>552</v>
      </c>
      <c r="J4259">
        <v>40400311</v>
      </c>
      <c r="L4259">
        <v>0</v>
      </c>
      <c r="M4259">
        <v>9.6765899658203107</v>
      </c>
      <c r="N4259">
        <v>0</v>
      </c>
      <c r="O4259">
        <v>0</v>
      </c>
      <c r="P4259">
        <v>0</v>
      </c>
      <c r="Q4259">
        <v>0</v>
      </c>
      <c r="R4259">
        <v>0</v>
      </c>
      <c r="S4259">
        <v>0</v>
      </c>
      <c r="T4259">
        <v>0</v>
      </c>
      <c r="U4259">
        <v>0</v>
      </c>
      <c r="W4259" s="429">
        <f t="shared" si="88"/>
        <v>0</v>
      </c>
      <c r="X4259" s="429">
        <f t="shared" si="88"/>
        <v>0</v>
      </c>
      <c r="Y4259" s="429">
        <f t="shared" si="88"/>
        <v>0</v>
      </c>
      <c r="Z4259" s="429">
        <f t="shared" si="88"/>
        <v>0</v>
      </c>
      <c r="AA4259" s="429" t="s">
        <v>1295</v>
      </c>
    </row>
    <row r="4260" spans="1:27" x14ac:dyDescent="0.25">
      <c r="A4260" t="s">
        <v>149</v>
      </c>
      <c r="B4260" t="s">
        <v>1246</v>
      </c>
      <c r="C4260" t="s">
        <v>1324</v>
      </c>
      <c r="D4260" t="s">
        <v>1387</v>
      </c>
      <c r="E4260" t="s">
        <v>1501</v>
      </c>
      <c r="F4260" t="s">
        <v>1293</v>
      </c>
      <c r="G4260" t="s">
        <v>524</v>
      </c>
      <c r="H4260" t="s">
        <v>1558</v>
      </c>
      <c r="I4260" t="s">
        <v>563</v>
      </c>
      <c r="J4260">
        <v>31000404</v>
      </c>
      <c r="L4260">
        <v>0.2</v>
      </c>
      <c r="M4260">
        <v>0</v>
      </c>
      <c r="N4260">
        <v>0.2</v>
      </c>
      <c r="O4260">
        <v>0</v>
      </c>
      <c r="P4260">
        <v>0</v>
      </c>
      <c r="Q4260">
        <v>1.8333334475755698E-2</v>
      </c>
      <c r="R4260">
        <v>0</v>
      </c>
      <c r="S4260">
        <v>0</v>
      </c>
      <c r="T4260">
        <v>0</v>
      </c>
      <c r="U4260">
        <v>0</v>
      </c>
      <c r="W4260" s="429">
        <f t="shared" si="88"/>
        <v>0</v>
      </c>
      <c r="X4260" s="429">
        <f t="shared" si="88"/>
        <v>0</v>
      </c>
      <c r="Y4260" s="429">
        <f t="shared" si="88"/>
        <v>0</v>
      </c>
      <c r="Z4260" s="429">
        <f t="shared" si="88"/>
        <v>0</v>
      </c>
      <c r="AA4260" s="429" t="s">
        <v>1295</v>
      </c>
    </row>
    <row r="4261" spans="1:27" x14ac:dyDescent="0.25">
      <c r="A4261" t="s">
        <v>149</v>
      </c>
      <c r="B4261" t="s">
        <v>1246</v>
      </c>
      <c r="C4261" t="s">
        <v>1324</v>
      </c>
      <c r="D4261" t="s">
        <v>1387</v>
      </c>
      <c r="E4261" t="s">
        <v>1501</v>
      </c>
      <c r="F4261" t="s">
        <v>1293</v>
      </c>
      <c r="G4261" t="s">
        <v>524</v>
      </c>
      <c r="H4261" t="s">
        <v>1558</v>
      </c>
      <c r="I4261" t="s">
        <v>563</v>
      </c>
      <c r="J4261">
        <v>40400303</v>
      </c>
      <c r="L4261">
        <v>0</v>
      </c>
      <c r="M4261">
        <v>0</v>
      </c>
      <c r="N4261">
        <v>0</v>
      </c>
      <c r="O4261">
        <v>0</v>
      </c>
      <c r="P4261">
        <v>0</v>
      </c>
      <c r="Q4261">
        <v>0</v>
      </c>
      <c r="R4261">
        <v>0</v>
      </c>
      <c r="S4261">
        <v>0</v>
      </c>
      <c r="T4261">
        <v>0</v>
      </c>
      <c r="U4261">
        <v>0</v>
      </c>
      <c r="W4261" s="429">
        <f t="shared" si="88"/>
        <v>0</v>
      </c>
      <c r="X4261" s="429">
        <f t="shared" si="88"/>
        <v>0</v>
      </c>
      <c r="Y4261" s="429">
        <f t="shared" si="88"/>
        <v>0</v>
      </c>
      <c r="Z4261" s="429">
        <f t="shared" si="88"/>
        <v>0</v>
      </c>
      <c r="AA4261" s="429" t="s">
        <v>1295</v>
      </c>
    </row>
    <row r="4262" spans="1:27" x14ac:dyDescent="0.25">
      <c r="A4262" t="s">
        <v>149</v>
      </c>
      <c r="B4262" t="s">
        <v>1246</v>
      </c>
      <c r="C4262" t="s">
        <v>1324</v>
      </c>
      <c r="D4262" t="s">
        <v>1387</v>
      </c>
      <c r="E4262" t="s">
        <v>1501</v>
      </c>
      <c r="F4262" t="s">
        <v>1293</v>
      </c>
      <c r="G4262" t="s">
        <v>524</v>
      </c>
      <c r="H4262" t="s">
        <v>1558</v>
      </c>
      <c r="I4262" t="s">
        <v>563</v>
      </c>
      <c r="J4262">
        <v>20200201</v>
      </c>
      <c r="L4262">
        <v>3.875</v>
      </c>
      <c r="M4262">
        <v>0.65499997138977095</v>
      </c>
      <c r="N4262">
        <v>4.25</v>
      </c>
      <c r="O4262">
        <v>0.110000006854534</v>
      </c>
      <c r="P4262">
        <v>0.110000006854534</v>
      </c>
      <c r="Q4262">
        <v>0.110000006854534</v>
      </c>
      <c r="R4262">
        <v>0</v>
      </c>
      <c r="S4262">
        <v>0</v>
      </c>
      <c r="T4262">
        <v>0</v>
      </c>
      <c r="U4262">
        <v>0</v>
      </c>
      <c r="W4262" s="429">
        <f t="shared" si="88"/>
        <v>0</v>
      </c>
      <c r="X4262" s="429">
        <f t="shared" si="88"/>
        <v>0</v>
      </c>
      <c r="Y4262" s="429">
        <f t="shared" si="88"/>
        <v>0</v>
      </c>
      <c r="Z4262" s="429">
        <f t="shared" si="88"/>
        <v>0</v>
      </c>
      <c r="AA4262" s="429" t="s">
        <v>1295</v>
      </c>
    </row>
    <row r="4263" spans="1:27" x14ac:dyDescent="0.25">
      <c r="A4263" t="s">
        <v>149</v>
      </c>
      <c r="B4263" t="s">
        <v>186</v>
      </c>
      <c r="C4263" t="s">
        <v>1459</v>
      </c>
      <c r="D4263" t="s">
        <v>1387</v>
      </c>
      <c r="E4263" t="s">
        <v>1501</v>
      </c>
      <c r="F4263" t="s">
        <v>1293</v>
      </c>
      <c r="G4263" t="s">
        <v>524</v>
      </c>
      <c r="H4263" t="s">
        <v>1461</v>
      </c>
      <c r="I4263" t="s">
        <v>534</v>
      </c>
      <c r="J4263">
        <v>31000227</v>
      </c>
      <c r="L4263">
        <v>0</v>
      </c>
      <c r="M4263">
        <v>2.1867001056671098</v>
      </c>
      <c r="N4263">
        <v>0</v>
      </c>
      <c r="O4263">
        <v>0</v>
      </c>
      <c r="P4263">
        <v>0</v>
      </c>
      <c r="Q4263">
        <v>0</v>
      </c>
      <c r="R4263">
        <v>27.363299999999999</v>
      </c>
      <c r="S4263">
        <v>53.721899999999998</v>
      </c>
      <c r="T4263">
        <v>0</v>
      </c>
      <c r="U4263">
        <v>0</v>
      </c>
      <c r="W4263" s="429">
        <f t="shared" si="88"/>
        <v>27.363299999999999</v>
      </c>
      <c r="X4263" s="429">
        <f t="shared" si="88"/>
        <v>53.721899999999998</v>
      </c>
      <c r="Y4263" s="429">
        <f t="shared" si="88"/>
        <v>0</v>
      </c>
      <c r="Z4263" s="429">
        <f t="shared" si="88"/>
        <v>0</v>
      </c>
      <c r="AA4263" s="429" t="s">
        <v>1295</v>
      </c>
    </row>
    <row r="4264" spans="1:27" x14ac:dyDescent="0.25">
      <c r="A4264" t="s">
        <v>149</v>
      </c>
      <c r="B4264" t="s">
        <v>186</v>
      </c>
      <c r="C4264" t="s">
        <v>1459</v>
      </c>
      <c r="D4264" t="s">
        <v>1387</v>
      </c>
      <c r="E4264" t="s">
        <v>1501</v>
      </c>
      <c r="F4264" t="s">
        <v>1293</v>
      </c>
      <c r="G4264" t="s">
        <v>524</v>
      </c>
      <c r="H4264" t="s">
        <v>1461</v>
      </c>
      <c r="I4264" t="s">
        <v>534</v>
      </c>
      <c r="J4264">
        <v>31000302</v>
      </c>
      <c r="L4264">
        <v>0.20000000298023199</v>
      </c>
      <c r="M4264">
        <v>0</v>
      </c>
      <c r="N4264">
        <v>0.10000000149011599</v>
      </c>
      <c r="O4264">
        <v>0</v>
      </c>
      <c r="P4264">
        <v>0</v>
      </c>
      <c r="Q4264">
        <v>0</v>
      </c>
      <c r="R4264">
        <v>0</v>
      </c>
      <c r="S4264">
        <v>0</v>
      </c>
      <c r="T4264">
        <v>0</v>
      </c>
      <c r="U4264">
        <v>0</v>
      </c>
      <c r="W4264" s="429">
        <f t="shared" si="88"/>
        <v>0</v>
      </c>
      <c r="X4264" s="429">
        <f t="shared" si="88"/>
        <v>0</v>
      </c>
      <c r="Y4264" s="429">
        <f t="shared" si="88"/>
        <v>0</v>
      </c>
      <c r="Z4264" s="429">
        <f t="shared" si="88"/>
        <v>0</v>
      </c>
      <c r="AA4264" s="429" t="s">
        <v>1295</v>
      </c>
    </row>
    <row r="4265" spans="1:27" x14ac:dyDescent="0.25">
      <c r="A4265" t="s">
        <v>149</v>
      </c>
      <c r="B4265" t="s">
        <v>186</v>
      </c>
      <c r="C4265" t="s">
        <v>1459</v>
      </c>
      <c r="D4265" t="s">
        <v>1387</v>
      </c>
      <c r="E4265" t="s">
        <v>1501</v>
      </c>
      <c r="F4265" t="s">
        <v>1293</v>
      </c>
      <c r="G4265" t="s">
        <v>524</v>
      </c>
      <c r="H4265" t="s">
        <v>1461</v>
      </c>
      <c r="I4265" t="s">
        <v>534</v>
      </c>
      <c r="J4265">
        <v>40400315</v>
      </c>
      <c r="L4265">
        <v>0</v>
      </c>
      <c r="M4265">
        <v>0.17730000615119901</v>
      </c>
      <c r="N4265">
        <v>0</v>
      </c>
      <c r="O4265">
        <v>0</v>
      </c>
      <c r="P4265">
        <v>0</v>
      </c>
      <c r="Q4265">
        <v>0</v>
      </c>
      <c r="R4265">
        <v>0</v>
      </c>
      <c r="S4265">
        <v>0</v>
      </c>
      <c r="T4265">
        <v>0</v>
      </c>
      <c r="U4265">
        <v>0</v>
      </c>
      <c r="W4265" s="429">
        <f t="shared" si="88"/>
        <v>0</v>
      </c>
      <c r="X4265" s="429">
        <f t="shared" si="88"/>
        <v>0</v>
      </c>
      <c r="Y4265" s="429">
        <f t="shared" si="88"/>
        <v>0</v>
      </c>
      <c r="Z4265" s="429">
        <f t="shared" si="88"/>
        <v>0</v>
      </c>
      <c r="AA4265" s="429" t="s">
        <v>1295</v>
      </c>
    </row>
    <row r="4266" spans="1:27" x14ac:dyDescent="0.25">
      <c r="A4266" t="s">
        <v>149</v>
      </c>
      <c r="B4266" t="s">
        <v>186</v>
      </c>
      <c r="C4266" t="s">
        <v>1459</v>
      </c>
      <c r="D4266" t="s">
        <v>1387</v>
      </c>
      <c r="E4266" t="s">
        <v>1501</v>
      </c>
      <c r="F4266" t="s">
        <v>1293</v>
      </c>
      <c r="G4266" t="s">
        <v>524</v>
      </c>
      <c r="H4266" t="s">
        <v>1461</v>
      </c>
      <c r="I4266" t="s">
        <v>534</v>
      </c>
      <c r="J4266">
        <v>31000309</v>
      </c>
      <c r="L4266">
        <v>0</v>
      </c>
      <c r="M4266">
        <v>0</v>
      </c>
      <c r="N4266">
        <v>0</v>
      </c>
      <c r="O4266">
        <v>0</v>
      </c>
      <c r="P4266">
        <v>0</v>
      </c>
      <c r="Q4266">
        <v>0</v>
      </c>
      <c r="R4266">
        <v>11.1699</v>
      </c>
      <c r="S4266">
        <v>67.487470000000002</v>
      </c>
      <c r="T4266">
        <v>0</v>
      </c>
      <c r="U4266">
        <v>0</v>
      </c>
      <c r="W4266" s="429">
        <f t="shared" si="88"/>
        <v>11.1699</v>
      </c>
      <c r="X4266" s="429">
        <f t="shared" si="88"/>
        <v>67.487470000000002</v>
      </c>
      <c r="Y4266" s="429">
        <f t="shared" si="88"/>
        <v>0</v>
      </c>
      <c r="Z4266" s="429">
        <f t="shared" si="88"/>
        <v>0</v>
      </c>
      <c r="AA4266" s="429" t="s">
        <v>1295</v>
      </c>
    </row>
    <row r="4267" spans="1:27" x14ac:dyDescent="0.25">
      <c r="A4267" t="s">
        <v>149</v>
      </c>
      <c r="B4267" t="s">
        <v>186</v>
      </c>
      <c r="C4267" t="s">
        <v>1459</v>
      </c>
      <c r="D4267" t="s">
        <v>1387</v>
      </c>
      <c r="E4267" t="s">
        <v>1501</v>
      </c>
      <c r="F4267" t="s">
        <v>1293</v>
      </c>
      <c r="G4267" t="s">
        <v>524</v>
      </c>
      <c r="H4267" t="s">
        <v>1461</v>
      </c>
      <c r="I4267" t="s">
        <v>534</v>
      </c>
      <c r="J4267">
        <v>20200202</v>
      </c>
      <c r="L4267">
        <v>9.5151004791259801</v>
      </c>
      <c r="M4267">
        <v>6.3236999511718803</v>
      </c>
      <c r="N4267">
        <v>16.784400939941399</v>
      </c>
      <c r="O4267">
        <v>0</v>
      </c>
      <c r="P4267">
        <v>0.29550001025199901</v>
      </c>
      <c r="Q4267">
        <v>0.29550001025199901</v>
      </c>
      <c r="R4267">
        <v>0</v>
      </c>
      <c r="S4267">
        <v>0</v>
      </c>
      <c r="T4267">
        <v>0</v>
      </c>
      <c r="U4267">
        <v>0</v>
      </c>
      <c r="W4267" s="429">
        <f t="shared" si="88"/>
        <v>0</v>
      </c>
      <c r="X4267" s="429">
        <f t="shared" si="88"/>
        <v>0</v>
      </c>
      <c r="Y4267" s="429">
        <f t="shared" si="88"/>
        <v>0</v>
      </c>
      <c r="Z4267" s="429">
        <f t="shared" si="88"/>
        <v>0</v>
      </c>
      <c r="AA4267" s="429" t="s">
        <v>1295</v>
      </c>
    </row>
    <row r="4268" spans="1:27" x14ac:dyDescent="0.25">
      <c r="A4268" t="s">
        <v>149</v>
      </c>
      <c r="B4268" t="s">
        <v>186</v>
      </c>
      <c r="C4268" t="s">
        <v>1459</v>
      </c>
      <c r="D4268" t="s">
        <v>1387</v>
      </c>
      <c r="E4268" t="s">
        <v>1501</v>
      </c>
      <c r="F4268" t="s">
        <v>1293</v>
      </c>
      <c r="G4268" t="s">
        <v>524</v>
      </c>
      <c r="H4268" t="s">
        <v>1464</v>
      </c>
      <c r="I4268" t="s">
        <v>186</v>
      </c>
      <c r="J4268">
        <v>31000301</v>
      </c>
      <c r="L4268">
        <v>0</v>
      </c>
      <c r="M4268">
        <v>0.7</v>
      </c>
      <c r="N4268">
        <v>0</v>
      </c>
      <c r="O4268">
        <v>0</v>
      </c>
      <c r="P4268">
        <v>0</v>
      </c>
      <c r="Q4268">
        <v>0</v>
      </c>
      <c r="R4268">
        <v>0</v>
      </c>
      <c r="S4268">
        <v>0</v>
      </c>
      <c r="T4268">
        <v>0</v>
      </c>
      <c r="U4268">
        <v>0</v>
      </c>
      <c r="W4268" s="429">
        <f t="shared" si="88"/>
        <v>0</v>
      </c>
      <c r="X4268" s="429">
        <f t="shared" si="88"/>
        <v>0</v>
      </c>
      <c r="Y4268" s="429">
        <f t="shared" si="88"/>
        <v>0</v>
      </c>
      <c r="Z4268" s="429">
        <f t="shared" si="88"/>
        <v>0</v>
      </c>
      <c r="AA4268" s="429" t="s">
        <v>1295</v>
      </c>
    </row>
    <row r="4269" spans="1:27" x14ac:dyDescent="0.25">
      <c r="A4269" t="s">
        <v>149</v>
      </c>
      <c r="B4269" t="s">
        <v>186</v>
      </c>
      <c r="C4269" t="s">
        <v>1459</v>
      </c>
      <c r="D4269" t="s">
        <v>1387</v>
      </c>
      <c r="E4269" t="s">
        <v>1501</v>
      </c>
      <c r="F4269" t="s">
        <v>1293</v>
      </c>
      <c r="G4269" t="s">
        <v>524</v>
      </c>
      <c r="H4269" t="s">
        <v>1464</v>
      </c>
      <c r="I4269" t="s">
        <v>186</v>
      </c>
      <c r="J4269">
        <v>20200201</v>
      </c>
      <c r="L4269">
        <v>27.6333332061768</v>
      </c>
      <c r="M4269">
        <v>1.30000007152557</v>
      </c>
      <c r="N4269">
        <v>44.933334350585902</v>
      </c>
      <c r="O4269">
        <v>0.20000000298023199</v>
      </c>
      <c r="P4269">
        <v>0.36666667461395303</v>
      </c>
      <c r="Q4269">
        <v>0.36666667461395303</v>
      </c>
      <c r="R4269">
        <v>0</v>
      </c>
      <c r="S4269">
        <v>0</v>
      </c>
      <c r="T4269">
        <v>0</v>
      </c>
      <c r="U4269">
        <v>0</v>
      </c>
      <c r="W4269" s="429">
        <f t="shared" si="88"/>
        <v>0</v>
      </c>
      <c r="X4269" s="429">
        <f t="shared" si="88"/>
        <v>0</v>
      </c>
      <c r="Y4269" s="429">
        <f t="shared" si="88"/>
        <v>0</v>
      </c>
      <c r="Z4269" s="429">
        <f t="shared" si="88"/>
        <v>0</v>
      </c>
      <c r="AA4269" s="429" t="s">
        <v>1295</v>
      </c>
    </row>
    <row r="4270" spans="1:27" x14ac:dyDescent="0.25">
      <c r="A4270" t="s">
        <v>149</v>
      </c>
      <c r="B4270" t="s">
        <v>186</v>
      </c>
      <c r="C4270" t="s">
        <v>1459</v>
      </c>
      <c r="D4270" t="s">
        <v>1387</v>
      </c>
      <c r="E4270" t="s">
        <v>1501</v>
      </c>
      <c r="F4270" t="s">
        <v>1293</v>
      </c>
      <c r="G4270" t="s">
        <v>524</v>
      </c>
      <c r="H4270" t="s">
        <v>1464</v>
      </c>
      <c r="I4270" t="s">
        <v>186</v>
      </c>
      <c r="J4270">
        <v>20200254</v>
      </c>
      <c r="L4270">
        <v>1.77300000190735</v>
      </c>
      <c r="M4270">
        <v>0.41370001435279802</v>
      </c>
      <c r="N4270">
        <v>0.41370001435279802</v>
      </c>
      <c r="O4270">
        <v>0</v>
      </c>
      <c r="P4270">
        <v>5.9100002050399801E-2</v>
      </c>
      <c r="Q4270">
        <v>5.9100002050399801E-2</v>
      </c>
      <c r="R4270">
        <v>0</v>
      </c>
      <c r="S4270">
        <v>0</v>
      </c>
      <c r="T4270">
        <v>0</v>
      </c>
      <c r="U4270">
        <v>0</v>
      </c>
      <c r="W4270" s="429">
        <f t="shared" si="88"/>
        <v>0</v>
      </c>
      <c r="X4270" s="429">
        <f t="shared" si="88"/>
        <v>0</v>
      </c>
      <c r="Y4270" s="429">
        <f t="shared" si="88"/>
        <v>0</v>
      </c>
      <c r="Z4270" s="429">
        <f t="shared" si="88"/>
        <v>0</v>
      </c>
      <c r="AA4270" s="429" t="s">
        <v>1295</v>
      </c>
    </row>
    <row r="4271" spans="1:27" x14ac:dyDescent="0.25">
      <c r="A4271" t="s">
        <v>149</v>
      </c>
      <c r="B4271" t="s">
        <v>186</v>
      </c>
      <c r="C4271" t="s">
        <v>1459</v>
      </c>
      <c r="D4271" t="s">
        <v>1387</v>
      </c>
      <c r="E4271" t="s">
        <v>1501</v>
      </c>
      <c r="F4271" t="s">
        <v>1293</v>
      </c>
      <c r="G4271" t="s">
        <v>524</v>
      </c>
      <c r="H4271" t="s">
        <v>1464</v>
      </c>
      <c r="I4271" t="s">
        <v>186</v>
      </c>
      <c r="J4271">
        <v>31000228</v>
      </c>
      <c r="L4271">
        <v>0.1182000041008</v>
      </c>
      <c r="M4271">
        <v>0</v>
      </c>
      <c r="N4271">
        <v>5.9100002050399801E-2</v>
      </c>
      <c r="O4271">
        <v>0</v>
      </c>
      <c r="P4271">
        <v>0</v>
      </c>
      <c r="Q4271">
        <v>0</v>
      </c>
      <c r="R4271">
        <v>177.95009999999999</v>
      </c>
      <c r="S4271">
        <v>0</v>
      </c>
      <c r="T4271">
        <v>0</v>
      </c>
      <c r="U4271">
        <v>0</v>
      </c>
      <c r="W4271" s="429">
        <f t="shared" si="88"/>
        <v>177.95009999999999</v>
      </c>
      <c r="X4271" s="429">
        <f t="shared" si="88"/>
        <v>0</v>
      </c>
      <c r="Y4271" s="429">
        <f t="shared" si="88"/>
        <v>0</v>
      </c>
      <c r="Z4271" s="429">
        <f t="shared" si="88"/>
        <v>0</v>
      </c>
      <c r="AA4271" s="429" t="s">
        <v>1295</v>
      </c>
    </row>
    <row r="4272" spans="1:27" x14ac:dyDescent="0.25">
      <c r="A4272" t="s">
        <v>149</v>
      </c>
      <c r="B4272" t="s">
        <v>186</v>
      </c>
      <c r="C4272" t="s">
        <v>1459</v>
      </c>
      <c r="D4272" t="s">
        <v>1387</v>
      </c>
      <c r="E4272" t="s">
        <v>1501</v>
      </c>
      <c r="F4272" t="s">
        <v>1293</v>
      </c>
      <c r="G4272" t="s">
        <v>524</v>
      </c>
      <c r="H4272" t="s">
        <v>1464</v>
      </c>
      <c r="I4272" t="s">
        <v>186</v>
      </c>
      <c r="J4272">
        <v>20200254</v>
      </c>
      <c r="L4272">
        <v>4.4620504379272496</v>
      </c>
      <c r="M4272">
        <v>0.65601003170013406</v>
      </c>
      <c r="N4272">
        <v>4.4620504379272496</v>
      </c>
      <c r="O4272">
        <v>0</v>
      </c>
      <c r="P4272">
        <v>0</v>
      </c>
      <c r="Q4272">
        <v>0</v>
      </c>
      <c r="R4272">
        <v>0</v>
      </c>
      <c r="S4272">
        <v>0</v>
      </c>
      <c r="T4272">
        <v>0</v>
      </c>
      <c r="U4272">
        <v>0</v>
      </c>
      <c r="W4272" s="429">
        <f t="shared" si="88"/>
        <v>0</v>
      </c>
      <c r="X4272" s="429">
        <f t="shared" si="88"/>
        <v>0</v>
      </c>
      <c r="Y4272" s="429">
        <f t="shared" si="88"/>
        <v>0</v>
      </c>
      <c r="Z4272" s="429">
        <f t="shared" si="88"/>
        <v>0</v>
      </c>
      <c r="AA4272" s="429" t="s">
        <v>1295</v>
      </c>
    </row>
    <row r="4273" spans="1:27" x14ac:dyDescent="0.25">
      <c r="A4273" t="s">
        <v>149</v>
      </c>
      <c r="B4273" t="s">
        <v>186</v>
      </c>
      <c r="C4273" t="s">
        <v>1459</v>
      </c>
      <c r="D4273" t="s">
        <v>1387</v>
      </c>
      <c r="E4273" t="s">
        <v>1501</v>
      </c>
      <c r="F4273" t="s">
        <v>1293</v>
      </c>
      <c r="G4273" t="s">
        <v>524</v>
      </c>
      <c r="H4273" t="s">
        <v>1464</v>
      </c>
      <c r="I4273" t="s">
        <v>186</v>
      </c>
      <c r="J4273">
        <v>31000302</v>
      </c>
      <c r="L4273">
        <v>0</v>
      </c>
      <c r="M4273">
        <v>0</v>
      </c>
      <c r="N4273">
        <v>0</v>
      </c>
      <c r="O4273">
        <v>0</v>
      </c>
      <c r="P4273">
        <v>0</v>
      </c>
      <c r="Q4273">
        <v>0</v>
      </c>
      <c r="R4273">
        <v>0</v>
      </c>
      <c r="S4273">
        <v>0</v>
      </c>
      <c r="T4273">
        <v>0</v>
      </c>
      <c r="U4273">
        <v>0</v>
      </c>
      <c r="W4273" s="429">
        <f t="shared" si="88"/>
        <v>0</v>
      </c>
      <c r="X4273" s="429">
        <f t="shared" si="88"/>
        <v>0</v>
      </c>
      <c r="Y4273" s="429">
        <f t="shared" si="88"/>
        <v>0</v>
      </c>
      <c r="Z4273" s="429">
        <f t="shared" si="88"/>
        <v>0</v>
      </c>
      <c r="AA4273" s="429" t="s">
        <v>1295</v>
      </c>
    </row>
    <row r="4274" spans="1:27" x14ac:dyDescent="0.25">
      <c r="A4274" t="s">
        <v>149</v>
      </c>
      <c r="B4274" t="s">
        <v>186</v>
      </c>
      <c r="C4274" t="s">
        <v>1459</v>
      </c>
      <c r="D4274" t="s">
        <v>1387</v>
      </c>
      <c r="E4274" t="s">
        <v>1501</v>
      </c>
      <c r="F4274" t="s">
        <v>1293</v>
      </c>
      <c r="G4274" t="s">
        <v>524</v>
      </c>
      <c r="H4274" t="s">
        <v>1464</v>
      </c>
      <c r="I4274" t="s">
        <v>186</v>
      </c>
      <c r="J4274">
        <v>31000306</v>
      </c>
      <c r="L4274">
        <v>0</v>
      </c>
      <c r="M4274">
        <v>0</v>
      </c>
      <c r="N4274">
        <v>0</v>
      </c>
      <c r="O4274">
        <v>0</v>
      </c>
      <c r="P4274">
        <v>0</v>
      </c>
      <c r="Q4274">
        <v>0</v>
      </c>
      <c r="R4274">
        <v>0.82740000000000002</v>
      </c>
      <c r="S4274">
        <v>1.0023359999999999</v>
      </c>
      <c r="T4274">
        <v>0</v>
      </c>
      <c r="U4274">
        <v>0</v>
      </c>
      <c r="W4274" s="429">
        <f t="shared" si="88"/>
        <v>0.82740000000000002</v>
      </c>
      <c r="X4274" s="429">
        <f t="shared" si="88"/>
        <v>1.0023359999999999</v>
      </c>
      <c r="Y4274" s="429">
        <f t="shared" si="88"/>
        <v>0</v>
      </c>
      <c r="Z4274" s="429">
        <f t="shared" si="88"/>
        <v>0</v>
      </c>
      <c r="AA4274" s="429" t="s">
        <v>1295</v>
      </c>
    </row>
    <row r="4275" spans="1:27" x14ac:dyDescent="0.25">
      <c r="A4275" t="s">
        <v>149</v>
      </c>
      <c r="B4275" t="s">
        <v>186</v>
      </c>
      <c r="C4275" t="s">
        <v>1459</v>
      </c>
      <c r="D4275" t="s">
        <v>1387</v>
      </c>
      <c r="E4275" t="s">
        <v>1501</v>
      </c>
      <c r="F4275" t="s">
        <v>1293</v>
      </c>
      <c r="G4275" t="s">
        <v>524</v>
      </c>
      <c r="H4275" t="s">
        <v>1464</v>
      </c>
      <c r="I4275" t="s">
        <v>186</v>
      </c>
      <c r="J4275">
        <v>40400303</v>
      </c>
      <c r="L4275">
        <v>0</v>
      </c>
      <c r="M4275">
        <v>0.1182000041008</v>
      </c>
      <c r="N4275">
        <v>0</v>
      </c>
      <c r="O4275">
        <v>0</v>
      </c>
      <c r="P4275">
        <v>0</v>
      </c>
      <c r="Q4275">
        <v>0</v>
      </c>
      <c r="R4275">
        <v>0</v>
      </c>
      <c r="S4275">
        <v>0</v>
      </c>
      <c r="T4275">
        <v>0</v>
      </c>
      <c r="U4275">
        <v>0</v>
      </c>
      <c r="W4275" s="429">
        <f t="shared" si="88"/>
        <v>0</v>
      </c>
      <c r="X4275" s="429">
        <f t="shared" si="88"/>
        <v>0</v>
      </c>
      <c r="Y4275" s="429">
        <f t="shared" si="88"/>
        <v>0</v>
      </c>
      <c r="Z4275" s="429">
        <f t="shared" si="88"/>
        <v>0</v>
      </c>
      <c r="AA4275" s="429" t="s">
        <v>1295</v>
      </c>
    </row>
    <row r="4276" spans="1:27" x14ac:dyDescent="0.25">
      <c r="A4276" t="s">
        <v>149</v>
      </c>
      <c r="B4276" t="s">
        <v>186</v>
      </c>
      <c r="C4276" t="s">
        <v>1459</v>
      </c>
      <c r="D4276" t="s">
        <v>1387</v>
      </c>
      <c r="E4276" t="s">
        <v>1501</v>
      </c>
      <c r="F4276" t="s">
        <v>1293</v>
      </c>
      <c r="G4276" t="s">
        <v>524</v>
      </c>
      <c r="H4276" t="s">
        <v>1461</v>
      </c>
      <c r="I4276" t="s">
        <v>534</v>
      </c>
      <c r="J4276">
        <v>20200254</v>
      </c>
      <c r="L4276">
        <v>5.7049999237060502</v>
      </c>
      <c r="M4276">
        <v>1.1399999856948899</v>
      </c>
      <c r="N4276">
        <v>5.4200000762939498</v>
      </c>
      <c r="O4276">
        <v>0</v>
      </c>
      <c r="P4276">
        <v>0.109999999403954</v>
      </c>
      <c r="Q4276">
        <v>0.109999999403954</v>
      </c>
      <c r="R4276">
        <v>0</v>
      </c>
      <c r="S4276">
        <v>0</v>
      </c>
      <c r="T4276">
        <v>0</v>
      </c>
      <c r="U4276">
        <v>0</v>
      </c>
      <c r="W4276" s="429">
        <f t="shared" si="88"/>
        <v>0</v>
      </c>
      <c r="X4276" s="429">
        <f t="shared" si="88"/>
        <v>0</v>
      </c>
      <c r="Y4276" s="429">
        <f t="shared" si="88"/>
        <v>0</v>
      </c>
      <c r="Z4276" s="429">
        <f t="shared" si="88"/>
        <v>0</v>
      </c>
      <c r="AA4276" s="429" t="s">
        <v>1295</v>
      </c>
    </row>
    <row r="4277" spans="1:27" x14ac:dyDescent="0.25">
      <c r="A4277" t="s">
        <v>149</v>
      </c>
      <c r="B4277" t="s">
        <v>1246</v>
      </c>
      <c r="C4277" t="s">
        <v>1324</v>
      </c>
      <c r="D4277" t="s">
        <v>1387</v>
      </c>
      <c r="E4277" t="s">
        <v>1501</v>
      </c>
      <c r="F4277" t="s">
        <v>1293</v>
      </c>
      <c r="G4277" t="s">
        <v>524</v>
      </c>
      <c r="H4277" t="s">
        <v>1557</v>
      </c>
      <c r="I4277" t="s">
        <v>552</v>
      </c>
      <c r="J4277">
        <v>20200254</v>
      </c>
      <c r="L4277">
        <v>6.9000000953674299</v>
      </c>
      <c r="M4277">
        <v>0.5</v>
      </c>
      <c r="N4277">
        <v>0</v>
      </c>
      <c r="O4277">
        <v>0.20000000298023199</v>
      </c>
      <c r="P4277">
        <v>0.10000000149011599</v>
      </c>
      <c r="Q4277">
        <v>0.10000000149011599</v>
      </c>
      <c r="R4277">
        <v>0</v>
      </c>
      <c r="S4277">
        <v>0</v>
      </c>
      <c r="T4277">
        <v>0</v>
      </c>
      <c r="U4277">
        <v>0</v>
      </c>
      <c r="W4277" s="429">
        <f t="shared" si="88"/>
        <v>0</v>
      </c>
      <c r="X4277" s="429">
        <f t="shared" si="88"/>
        <v>0</v>
      </c>
      <c r="Y4277" s="429">
        <f t="shared" si="88"/>
        <v>0</v>
      </c>
      <c r="Z4277" s="429">
        <f t="shared" si="88"/>
        <v>0</v>
      </c>
      <c r="AA4277" s="429" t="s">
        <v>1295</v>
      </c>
    </row>
    <row r="4278" spans="1:27" x14ac:dyDescent="0.25">
      <c r="A4278" t="s">
        <v>149</v>
      </c>
      <c r="B4278" t="s">
        <v>1246</v>
      </c>
      <c r="C4278" t="s">
        <v>1324</v>
      </c>
      <c r="D4278" t="s">
        <v>1387</v>
      </c>
      <c r="E4278" t="s">
        <v>1501</v>
      </c>
      <c r="F4278" t="s">
        <v>1293</v>
      </c>
      <c r="G4278" t="s">
        <v>524</v>
      </c>
      <c r="H4278" t="s">
        <v>1557</v>
      </c>
      <c r="I4278" t="s">
        <v>552</v>
      </c>
      <c r="J4278">
        <v>20200254</v>
      </c>
      <c r="L4278">
        <v>14.460000038146999</v>
      </c>
      <c r="M4278">
        <v>2.6199998855590798</v>
      </c>
      <c r="N4278">
        <v>1.2400000095367401</v>
      </c>
      <c r="O4278">
        <v>0</v>
      </c>
      <c r="P4278">
        <v>0.41999998688697798</v>
      </c>
      <c r="Q4278">
        <v>0.41999998688697798</v>
      </c>
      <c r="R4278">
        <v>0</v>
      </c>
      <c r="S4278">
        <v>0</v>
      </c>
      <c r="T4278">
        <v>0</v>
      </c>
      <c r="U4278">
        <v>0</v>
      </c>
      <c r="W4278" s="429">
        <f t="shared" si="88"/>
        <v>0</v>
      </c>
      <c r="X4278" s="429">
        <f t="shared" si="88"/>
        <v>0</v>
      </c>
      <c r="Y4278" s="429">
        <f t="shared" si="88"/>
        <v>0</v>
      </c>
      <c r="Z4278" s="429">
        <f t="shared" ref="Z4278:Z4341" si="89">IFERROR(U4278*1,0)</f>
        <v>0</v>
      </c>
      <c r="AA4278" s="429" t="s">
        <v>1295</v>
      </c>
    </row>
    <row r="4279" spans="1:27" x14ac:dyDescent="0.25">
      <c r="A4279" t="s">
        <v>149</v>
      </c>
      <c r="B4279" t="s">
        <v>1246</v>
      </c>
      <c r="C4279" t="s">
        <v>1324</v>
      </c>
      <c r="D4279" t="s">
        <v>1387</v>
      </c>
      <c r="E4279" t="s">
        <v>1501</v>
      </c>
      <c r="F4279" t="s">
        <v>1293</v>
      </c>
      <c r="G4279" t="s">
        <v>524</v>
      </c>
      <c r="H4279" t="s">
        <v>1558</v>
      </c>
      <c r="I4279" t="s">
        <v>563</v>
      </c>
      <c r="J4279">
        <v>31000205</v>
      </c>
      <c r="L4279">
        <v>8.6</v>
      </c>
      <c r="M4279">
        <v>3.6</v>
      </c>
      <c r="N4279">
        <v>39.4</v>
      </c>
      <c r="O4279">
        <v>4.8</v>
      </c>
      <c r="P4279">
        <v>0</v>
      </c>
      <c r="Q4279">
        <v>0</v>
      </c>
      <c r="R4279">
        <v>0</v>
      </c>
      <c r="S4279">
        <v>0</v>
      </c>
      <c r="T4279">
        <v>0</v>
      </c>
      <c r="U4279">
        <v>0</v>
      </c>
      <c r="W4279" s="429">
        <f t="shared" ref="W4279:Z4342" si="90">IFERROR(R4279*1,0)</f>
        <v>0</v>
      </c>
      <c r="X4279" s="429">
        <f t="shared" si="90"/>
        <v>0</v>
      </c>
      <c r="Y4279" s="429">
        <f t="shared" si="90"/>
        <v>0</v>
      </c>
      <c r="Z4279" s="429">
        <f t="shared" si="89"/>
        <v>0</v>
      </c>
      <c r="AA4279" s="429" t="s">
        <v>1295</v>
      </c>
    </row>
    <row r="4280" spans="1:27" x14ac:dyDescent="0.25">
      <c r="A4280" t="s">
        <v>149</v>
      </c>
      <c r="B4280" t="s">
        <v>1246</v>
      </c>
      <c r="C4280" t="s">
        <v>1324</v>
      </c>
      <c r="D4280" t="s">
        <v>1387</v>
      </c>
      <c r="E4280" t="s">
        <v>1501</v>
      </c>
      <c r="F4280" t="s">
        <v>1293</v>
      </c>
      <c r="G4280" t="s">
        <v>524</v>
      </c>
      <c r="H4280" t="s">
        <v>1558</v>
      </c>
      <c r="I4280" t="s">
        <v>563</v>
      </c>
      <c r="J4280">
        <v>31000404</v>
      </c>
      <c r="L4280">
        <v>3.3949999809265101</v>
      </c>
      <c r="M4280">
        <v>1.00499999523163</v>
      </c>
      <c r="N4280">
        <v>6.8550000190734899</v>
      </c>
      <c r="O4280">
        <v>0</v>
      </c>
      <c r="P4280">
        <v>1.3899999856948899</v>
      </c>
      <c r="Q4280">
        <v>1.3899999856948899</v>
      </c>
      <c r="R4280">
        <v>0</v>
      </c>
      <c r="S4280">
        <v>0</v>
      </c>
      <c r="T4280">
        <v>0</v>
      </c>
      <c r="U4280">
        <v>0</v>
      </c>
      <c r="W4280" s="429">
        <f t="shared" si="90"/>
        <v>0</v>
      </c>
      <c r="X4280" s="429">
        <f t="shared" si="90"/>
        <v>0</v>
      </c>
      <c r="Y4280" s="429">
        <f t="shared" si="90"/>
        <v>0</v>
      </c>
      <c r="Z4280" s="429">
        <f t="shared" si="89"/>
        <v>0</v>
      </c>
      <c r="AA4280" s="429" t="s">
        <v>1295</v>
      </c>
    </row>
    <row r="4281" spans="1:27" x14ac:dyDescent="0.25">
      <c r="A4281" t="s">
        <v>149</v>
      </c>
      <c r="B4281" t="s">
        <v>186</v>
      </c>
      <c r="C4281" t="s">
        <v>1459</v>
      </c>
      <c r="D4281" t="s">
        <v>1387</v>
      </c>
      <c r="E4281" t="s">
        <v>1501</v>
      </c>
      <c r="F4281" t="s">
        <v>1293</v>
      </c>
      <c r="G4281" t="s">
        <v>524</v>
      </c>
      <c r="H4281" t="s">
        <v>1464</v>
      </c>
      <c r="I4281" t="s">
        <v>186</v>
      </c>
      <c r="J4281">
        <v>40301011</v>
      </c>
      <c r="L4281">
        <v>0</v>
      </c>
      <c r="M4281">
        <v>4.9999998882412902E-3</v>
      </c>
      <c r="N4281">
        <v>0</v>
      </c>
      <c r="O4281">
        <v>0</v>
      </c>
      <c r="P4281">
        <v>0</v>
      </c>
      <c r="Q4281">
        <v>0</v>
      </c>
      <c r="R4281">
        <v>0</v>
      </c>
      <c r="S4281">
        <v>0</v>
      </c>
      <c r="T4281">
        <v>0</v>
      </c>
      <c r="U4281">
        <v>0</v>
      </c>
      <c r="W4281" s="429">
        <f t="shared" si="90"/>
        <v>0</v>
      </c>
      <c r="X4281" s="429">
        <f t="shared" si="90"/>
        <v>0</v>
      </c>
      <c r="Y4281" s="429">
        <f t="shared" si="90"/>
        <v>0</v>
      </c>
      <c r="Z4281" s="429">
        <f t="shared" si="89"/>
        <v>0</v>
      </c>
      <c r="AA4281" s="429" t="s">
        <v>1295</v>
      </c>
    </row>
    <row r="4282" spans="1:27" x14ac:dyDescent="0.25">
      <c r="A4282" t="s">
        <v>149</v>
      </c>
      <c r="B4282" t="s">
        <v>186</v>
      </c>
      <c r="C4282" t="s">
        <v>1459</v>
      </c>
      <c r="D4282" t="s">
        <v>1387</v>
      </c>
      <c r="E4282" t="s">
        <v>1501</v>
      </c>
      <c r="F4282" t="s">
        <v>1293</v>
      </c>
      <c r="G4282" t="s">
        <v>524</v>
      </c>
      <c r="H4282" t="s">
        <v>1464</v>
      </c>
      <c r="I4282" t="s">
        <v>186</v>
      </c>
      <c r="J4282">
        <v>31000404</v>
      </c>
      <c r="L4282">
        <v>0.18500000238418601</v>
      </c>
      <c r="M4282">
        <v>9.9999997764825804E-3</v>
      </c>
      <c r="N4282">
        <v>0.15500000119209301</v>
      </c>
      <c r="O4282">
        <v>0</v>
      </c>
      <c r="P4282">
        <v>1.4999999664723899E-2</v>
      </c>
      <c r="Q4282">
        <v>1.4999999664723899E-2</v>
      </c>
      <c r="R4282">
        <v>232.405</v>
      </c>
      <c r="S4282">
        <v>5.0000000000000001E-3</v>
      </c>
      <c r="T4282">
        <v>0</v>
      </c>
      <c r="U4282">
        <v>0</v>
      </c>
      <c r="W4282" s="429">
        <f t="shared" si="90"/>
        <v>232.405</v>
      </c>
      <c r="X4282" s="429">
        <f t="shared" si="90"/>
        <v>5.0000000000000001E-3</v>
      </c>
      <c r="Y4282" s="429">
        <f t="shared" si="90"/>
        <v>0</v>
      </c>
      <c r="Z4282" s="429">
        <f t="shared" si="89"/>
        <v>0</v>
      </c>
      <c r="AA4282" s="429" t="s">
        <v>1295</v>
      </c>
    </row>
    <row r="4283" spans="1:27" x14ac:dyDescent="0.25">
      <c r="A4283" t="s">
        <v>149</v>
      </c>
      <c r="B4283" t="s">
        <v>1246</v>
      </c>
      <c r="C4283" t="s">
        <v>1324</v>
      </c>
      <c r="D4283" t="s">
        <v>1387</v>
      </c>
      <c r="E4283" t="s">
        <v>1501</v>
      </c>
      <c r="F4283" t="s">
        <v>1293</v>
      </c>
      <c r="G4283" t="s">
        <v>524</v>
      </c>
      <c r="H4283" t="s">
        <v>1557</v>
      </c>
      <c r="I4283" t="s">
        <v>552</v>
      </c>
      <c r="J4283">
        <v>31000404</v>
      </c>
      <c r="L4283">
        <v>0.48</v>
      </c>
      <c r="M4283">
        <v>0.03</v>
      </c>
      <c r="N4283">
        <v>0.4</v>
      </c>
      <c r="O4283">
        <v>0.05</v>
      </c>
      <c r="P4283">
        <v>0</v>
      </c>
      <c r="Q4283">
        <v>0</v>
      </c>
      <c r="R4283">
        <v>0</v>
      </c>
      <c r="S4283">
        <v>0</v>
      </c>
      <c r="T4283">
        <v>0</v>
      </c>
      <c r="U4283">
        <v>0</v>
      </c>
      <c r="W4283" s="429">
        <f t="shared" si="90"/>
        <v>0</v>
      </c>
      <c r="X4283" s="429">
        <f t="shared" si="90"/>
        <v>0</v>
      </c>
      <c r="Y4283" s="429">
        <f t="shared" si="90"/>
        <v>0</v>
      </c>
      <c r="Z4283" s="429">
        <f t="shared" si="89"/>
        <v>0</v>
      </c>
      <c r="AA4283" s="429" t="s">
        <v>1295</v>
      </c>
    </row>
    <row r="4284" spans="1:27" x14ac:dyDescent="0.25">
      <c r="A4284" t="s">
        <v>149</v>
      </c>
      <c r="B4284" t="s">
        <v>1246</v>
      </c>
      <c r="C4284" t="s">
        <v>1324</v>
      </c>
      <c r="D4284" t="s">
        <v>1387</v>
      </c>
      <c r="E4284" t="s">
        <v>1501</v>
      </c>
      <c r="F4284" t="s">
        <v>1293</v>
      </c>
      <c r="G4284" t="s">
        <v>524</v>
      </c>
      <c r="H4284" t="s">
        <v>1558</v>
      </c>
      <c r="I4284" t="s">
        <v>563</v>
      </c>
      <c r="J4284">
        <v>31000228</v>
      </c>
      <c r="L4284">
        <v>1.9</v>
      </c>
      <c r="M4284">
        <v>0.11</v>
      </c>
      <c r="N4284">
        <v>1.6</v>
      </c>
      <c r="O4284">
        <v>0</v>
      </c>
      <c r="P4284">
        <v>0</v>
      </c>
      <c r="Q4284">
        <v>0</v>
      </c>
      <c r="R4284">
        <v>0</v>
      </c>
      <c r="S4284">
        <v>0</v>
      </c>
      <c r="T4284">
        <v>0</v>
      </c>
      <c r="U4284">
        <v>0</v>
      </c>
      <c r="W4284" s="429">
        <f t="shared" si="90"/>
        <v>0</v>
      </c>
      <c r="X4284" s="429">
        <f t="shared" si="90"/>
        <v>0</v>
      </c>
      <c r="Y4284" s="429">
        <f t="shared" si="90"/>
        <v>0</v>
      </c>
      <c r="Z4284" s="429">
        <f t="shared" si="89"/>
        <v>0</v>
      </c>
      <c r="AA4284" s="429" t="s">
        <v>1295</v>
      </c>
    </row>
    <row r="4285" spans="1:27" x14ac:dyDescent="0.25">
      <c r="A4285" t="s">
        <v>149</v>
      </c>
      <c r="B4285" t="s">
        <v>1246</v>
      </c>
      <c r="C4285" t="s">
        <v>1324</v>
      </c>
      <c r="D4285" t="s">
        <v>1387</v>
      </c>
      <c r="E4285" t="s">
        <v>1501</v>
      </c>
      <c r="F4285" t="s">
        <v>1293</v>
      </c>
      <c r="G4285" t="s">
        <v>524</v>
      </c>
      <c r="H4285" t="s">
        <v>1557</v>
      </c>
      <c r="I4285" t="s">
        <v>552</v>
      </c>
      <c r="J4285">
        <v>31000205</v>
      </c>
      <c r="L4285">
        <v>13.987709045410201</v>
      </c>
      <c r="M4285">
        <v>13.3316698074341</v>
      </c>
      <c r="N4285">
        <v>37.534858703613303</v>
      </c>
      <c r="O4285">
        <v>109.183792114258</v>
      </c>
      <c r="P4285">
        <v>0</v>
      </c>
      <c r="Q4285">
        <v>0</v>
      </c>
      <c r="R4285">
        <v>0</v>
      </c>
      <c r="S4285">
        <v>0</v>
      </c>
      <c r="T4285">
        <v>0</v>
      </c>
      <c r="U4285">
        <v>0</v>
      </c>
      <c r="W4285" s="429">
        <f t="shared" si="90"/>
        <v>0</v>
      </c>
      <c r="X4285" s="429">
        <f t="shared" si="90"/>
        <v>0</v>
      </c>
      <c r="Y4285" s="429">
        <f t="shared" si="90"/>
        <v>0</v>
      </c>
      <c r="Z4285" s="429">
        <f t="shared" si="89"/>
        <v>0</v>
      </c>
      <c r="AA4285" s="429" t="s">
        <v>1295</v>
      </c>
    </row>
    <row r="4286" spans="1:27" x14ac:dyDescent="0.25">
      <c r="A4286" t="s">
        <v>149</v>
      </c>
      <c r="B4286" t="s">
        <v>1246</v>
      </c>
      <c r="C4286" t="s">
        <v>1324</v>
      </c>
      <c r="D4286" t="s">
        <v>1387</v>
      </c>
      <c r="E4286" t="s">
        <v>1501</v>
      </c>
      <c r="F4286" t="s">
        <v>1293</v>
      </c>
      <c r="G4286" t="s">
        <v>524</v>
      </c>
      <c r="H4286" t="s">
        <v>1558</v>
      </c>
      <c r="I4286" t="s">
        <v>563</v>
      </c>
      <c r="J4286">
        <v>20200254</v>
      </c>
      <c r="L4286">
        <v>6.8</v>
      </c>
      <c r="M4286">
        <v>0.3</v>
      </c>
      <c r="N4286">
        <v>7.3</v>
      </c>
      <c r="O4286">
        <v>0</v>
      </c>
      <c r="P4286">
        <v>0.6</v>
      </c>
      <c r="Q4286">
        <v>0.58133333921432495</v>
      </c>
      <c r="R4286">
        <v>0</v>
      </c>
      <c r="S4286">
        <v>0</v>
      </c>
      <c r="T4286">
        <v>0</v>
      </c>
      <c r="U4286">
        <v>0</v>
      </c>
      <c r="W4286" s="429">
        <f t="shared" si="90"/>
        <v>0</v>
      </c>
      <c r="X4286" s="429">
        <f t="shared" si="90"/>
        <v>0</v>
      </c>
      <c r="Y4286" s="429">
        <f t="shared" si="90"/>
        <v>0</v>
      </c>
      <c r="Z4286" s="429">
        <f t="shared" si="89"/>
        <v>0</v>
      </c>
      <c r="AA4286" s="429" t="s">
        <v>1295</v>
      </c>
    </row>
    <row r="4287" spans="1:27" x14ac:dyDescent="0.25">
      <c r="A4287" t="s">
        <v>149</v>
      </c>
      <c r="B4287" t="s">
        <v>1246</v>
      </c>
      <c r="C4287" t="s">
        <v>1324</v>
      </c>
      <c r="D4287" t="s">
        <v>1387</v>
      </c>
      <c r="E4287" t="s">
        <v>1501</v>
      </c>
      <c r="F4287" t="s">
        <v>1293</v>
      </c>
      <c r="G4287" t="s">
        <v>524</v>
      </c>
      <c r="H4287" t="s">
        <v>1558</v>
      </c>
      <c r="I4287" t="s">
        <v>563</v>
      </c>
      <c r="J4287">
        <v>40400303</v>
      </c>
      <c r="L4287">
        <v>0</v>
      </c>
      <c r="M4287">
        <v>0</v>
      </c>
      <c r="N4287">
        <v>0</v>
      </c>
      <c r="O4287">
        <v>0</v>
      </c>
      <c r="P4287">
        <v>0</v>
      </c>
      <c r="Q4287">
        <v>0</v>
      </c>
      <c r="R4287">
        <v>0</v>
      </c>
      <c r="S4287">
        <v>0</v>
      </c>
      <c r="T4287">
        <v>0</v>
      </c>
      <c r="U4287">
        <v>0</v>
      </c>
      <c r="W4287" s="429">
        <f t="shared" si="90"/>
        <v>0</v>
      </c>
      <c r="X4287" s="429">
        <f t="shared" si="90"/>
        <v>0</v>
      </c>
      <c r="Y4287" s="429">
        <f t="shared" si="90"/>
        <v>0</v>
      </c>
      <c r="Z4287" s="429">
        <f t="shared" si="89"/>
        <v>0</v>
      </c>
      <c r="AA4287" s="429" t="s">
        <v>1295</v>
      </c>
    </row>
    <row r="4288" spans="1:27" x14ac:dyDescent="0.25">
      <c r="A4288" t="s">
        <v>149</v>
      </c>
      <c r="B4288" t="s">
        <v>1246</v>
      </c>
      <c r="C4288" t="s">
        <v>1324</v>
      </c>
      <c r="D4288" t="s">
        <v>1387</v>
      </c>
      <c r="E4288" t="s">
        <v>1501</v>
      </c>
      <c r="F4288" t="s">
        <v>1293</v>
      </c>
      <c r="G4288" t="s">
        <v>524</v>
      </c>
      <c r="H4288" t="s">
        <v>1558</v>
      </c>
      <c r="I4288" t="s">
        <v>563</v>
      </c>
      <c r="J4288">
        <v>20200252</v>
      </c>
      <c r="L4288">
        <v>39.270000000000003</v>
      </c>
      <c r="M4288">
        <v>1.89</v>
      </c>
      <c r="N4288">
        <v>4.83</v>
      </c>
      <c r="O4288">
        <v>0</v>
      </c>
      <c r="P4288">
        <v>0.52500000000000002</v>
      </c>
      <c r="Q4288">
        <v>0.52044998556375499</v>
      </c>
      <c r="R4288">
        <v>0</v>
      </c>
      <c r="S4288">
        <v>0</v>
      </c>
      <c r="T4288">
        <v>0</v>
      </c>
      <c r="U4288">
        <v>0</v>
      </c>
      <c r="W4288" s="429">
        <f t="shared" si="90"/>
        <v>0</v>
      </c>
      <c r="X4288" s="429">
        <f t="shared" si="90"/>
        <v>0</v>
      </c>
      <c r="Y4288" s="429">
        <f t="shared" si="90"/>
        <v>0</v>
      </c>
      <c r="Z4288" s="429">
        <f t="shared" si="89"/>
        <v>0</v>
      </c>
      <c r="AA4288" s="429" t="s">
        <v>1295</v>
      </c>
    </row>
    <row r="4289" spans="1:27" x14ac:dyDescent="0.25">
      <c r="A4289" t="s">
        <v>149</v>
      </c>
      <c r="B4289" t="s">
        <v>1246</v>
      </c>
      <c r="C4289" t="s">
        <v>1324</v>
      </c>
      <c r="D4289" t="s">
        <v>1387</v>
      </c>
      <c r="E4289" t="s">
        <v>1501</v>
      </c>
      <c r="F4289" t="s">
        <v>1293</v>
      </c>
      <c r="G4289" t="s">
        <v>524</v>
      </c>
      <c r="H4289" t="s">
        <v>1558</v>
      </c>
      <c r="I4289" t="s">
        <v>563</v>
      </c>
      <c r="J4289">
        <v>31000208</v>
      </c>
      <c r="L4289">
        <v>1.7</v>
      </c>
      <c r="M4289">
        <v>0.2</v>
      </c>
      <c r="N4289">
        <v>3.3</v>
      </c>
      <c r="O4289">
        <v>376.2</v>
      </c>
      <c r="P4289">
        <v>0.1</v>
      </c>
      <c r="Q4289">
        <v>0</v>
      </c>
      <c r="R4289">
        <v>0</v>
      </c>
      <c r="S4289">
        <v>0</v>
      </c>
      <c r="T4289">
        <v>0</v>
      </c>
      <c r="U4289">
        <v>0</v>
      </c>
      <c r="W4289" s="429">
        <f t="shared" si="90"/>
        <v>0</v>
      </c>
      <c r="X4289" s="429">
        <f t="shared" si="90"/>
        <v>0</v>
      </c>
      <c r="Y4289" s="429">
        <f t="shared" si="90"/>
        <v>0</v>
      </c>
      <c r="Z4289" s="429">
        <f t="shared" si="89"/>
        <v>0</v>
      </c>
      <c r="AA4289" s="429" t="s">
        <v>1295</v>
      </c>
    </row>
    <row r="4290" spans="1:27" x14ac:dyDescent="0.25">
      <c r="A4290" t="s">
        <v>149</v>
      </c>
      <c r="B4290" t="s">
        <v>186</v>
      </c>
      <c r="C4290" t="s">
        <v>1459</v>
      </c>
      <c r="D4290" t="s">
        <v>1387</v>
      </c>
      <c r="E4290" t="s">
        <v>1501</v>
      </c>
      <c r="F4290" t="s">
        <v>1293</v>
      </c>
      <c r="G4290" t="s">
        <v>524</v>
      </c>
      <c r="H4290" t="s">
        <v>1461</v>
      </c>
      <c r="I4290" t="s">
        <v>534</v>
      </c>
      <c r="J4290">
        <v>31000228</v>
      </c>
      <c r="L4290">
        <v>0.1182000041008</v>
      </c>
      <c r="M4290">
        <v>0</v>
      </c>
      <c r="N4290">
        <v>5.9100002050399801E-2</v>
      </c>
      <c r="O4290">
        <v>0</v>
      </c>
      <c r="P4290">
        <v>0</v>
      </c>
      <c r="Q4290">
        <v>0</v>
      </c>
      <c r="R4290">
        <v>0</v>
      </c>
      <c r="S4290">
        <v>0</v>
      </c>
      <c r="T4290">
        <v>0</v>
      </c>
      <c r="U4290">
        <v>0</v>
      </c>
      <c r="W4290" s="429">
        <f t="shared" si="90"/>
        <v>0</v>
      </c>
      <c r="X4290" s="429">
        <f t="shared" si="90"/>
        <v>0</v>
      </c>
      <c r="Y4290" s="429">
        <f t="shared" si="90"/>
        <v>0</v>
      </c>
      <c r="Z4290" s="429">
        <f t="shared" si="89"/>
        <v>0</v>
      </c>
      <c r="AA4290" s="429" t="s">
        <v>1295</v>
      </c>
    </row>
    <row r="4291" spans="1:27" x14ac:dyDescent="0.25">
      <c r="A4291" t="s">
        <v>149</v>
      </c>
      <c r="B4291" t="s">
        <v>186</v>
      </c>
      <c r="C4291" t="s">
        <v>1459</v>
      </c>
      <c r="D4291" t="s">
        <v>1387</v>
      </c>
      <c r="E4291" t="s">
        <v>1501</v>
      </c>
      <c r="F4291" t="s">
        <v>1293</v>
      </c>
      <c r="G4291" t="s">
        <v>524</v>
      </c>
      <c r="H4291" t="s">
        <v>1461</v>
      </c>
      <c r="I4291" t="s">
        <v>534</v>
      </c>
      <c r="J4291">
        <v>31000302</v>
      </c>
      <c r="L4291">
        <v>0.1182000041008</v>
      </c>
      <c r="M4291">
        <v>0</v>
      </c>
      <c r="N4291">
        <v>5.9100002050399801E-2</v>
      </c>
      <c r="O4291">
        <v>0</v>
      </c>
      <c r="P4291">
        <v>0</v>
      </c>
      <c r="Q4291">
        <v>0</v>
      </c>
      <c r="R4291">
        <v>0</v>
      </c>
      <c r="S4291">
        <v>0</v>
      </c>
      <c r="T4291">
        <v>0</v>
      </c>
      <c r="U4291">
        <v>0</v>
      </c>
      <c r="W4291" s="429">
        <f t="shared" si="90"/>
        <v>0</v>
      </c>
      <c r="X4291" s="429">
        <f t="shared" si="90"/>
        <v>0</v>
      </c>
      <c r="Y4291" s="429">
        <f t="shared" si="90"/>
        <v>0</v>
      </c>
      <c r="Z4291" s="429">
        <f t="shared" si="89"/>
        <v>0</v>
      </c>
      <c r="AA4291" s="429" t="s">
        <v>1295</v>
      </c>
    </row>
    <row r="4292" spans="1:27" x14ac:dyDescent="0.25">
      <c r="A4292" t="s">
        <v>149</v>
      </c>
      <c r="B4292" t="s">
        <v>186</v>
      </c>
      <c r="C4292" t="s">
        <v>1459</v>
      </c>
      <c r="D4292" t="s">
        <v>1387</v>
      </c>
      <c r="E4292" t="s">
        <v>1501</v>
      </c>
      <c r="F4292" t="s">
        <v>1293</v>
      </c>
      <c r="G4292" t="s">
        <v>524</v>
      </c>
      <c r="H4292" t="s">
        <v>1461</v>
      </c>
      <c r="I4292" t="s">
        <v>534</v>
      </c>
      <c r="J4292">
        <v>20200201</v>
      </c>
      <c r="L4292">
        <v>5.9100002050399801E-2</v>
      </c>
      <c r="M4292">
        <v>0</v>
      </c>
      <c r="N4292">
        <v>0.23640000820159901</v>
      </c>
      <c r="O4292">
        <v>0</v>
      </c>
      <c r="P4292">
        <v>0</v>
      </c>
      <c r="Q4292">
        <v>0</v>
      </c>
      <c r="R4292">
        <v>0</v>
      </c>
      <c r="S4292">
        <v>0</v>
      </c>
      <c r="T4292">
        <v>0</v>
      </c>
      <c r="U4292">
        <v>0</v>
      </c>
      <c r="W4292" s="429">
        <f t="shared" si="90"/>
        <v>0</v>
      </c>
      <c r="X4292" s="429">
        <f t="shared" si="90"/>
        <v>0</v>
      </c>
      <c r="Y4292" s="429">
        <f t="shared" si="90"/>
        <v>0</v>
      </c>
      <c r="Z4292" s="429">
        <f t="shared" si="89"/>
        <v>0</v>
      </c>
      <c r="AA4292" s="429" t="s">
        <v>1295</v>
      </c>
    </row>
    <row r="4293" spans="1:27" x14ac:dyDescent="0.25">
      <c r="A4293" t="s">
        <v>149</v>
      </c>
      <c r="B4293" t="s">
        <v>186</v>
      </c>
      <c r="C4293" t="s">
        <v>1459</v>
      </c>
      <c r="D4293" t="s">
        <v>1387</v>
      </c>
      <c r="E4293" t="s">
        <v>1501</v>
      </c>
      <c r="F4293" t="s">
        <v>1293</v>
      </c>
      <c r="G4293" t="s">
        <v>524</v>
      </c>
      <c r="H4293" t="s">
        <v>1461</v>
      </c>
      <c r="I4293" t="s">
        <v>534</v>
      </c>
      <c r="J4293">
        <v>20200201</v>
      </c>
      <c r="L4293">
        <v>58.466663360595703</v>
      </c>
      <c r="M4293">
        <v>17</v>
      </c>
      <c r="N4293">
        <v>55.766666412353501</v>
      </c>
      <c r="O4293">
        <v>0.46666666865348799</v>
      </c>
      <c r="P4293">
        <v>0.96666669845581099</v>
      </c>
      <c r="Q4293">
        <v>0.96666669845581099</v>
      </c>
      <c r="R4293">
        <v>0</v>
      </c>
      <c r="S4293">
        <v>0</v>
      </c>
      <c r="T4293">
        <v>0</v>
      </c>
      <c r="U4293">
        <v>0</v>
      </c>
      <c r="W4293" s="429">
        <f t="shared" si="90"/>
        <v>0</v>
      </c>
      <c r="X4293" s="429">
        <f t="shared" si="90"/>
        <v>0</v>
      </c>
      <c r="Y4293" s="429">
        <f t="shared" si="90"/>
        <v>0</v>
      </c>
      <c r="Z4293" s="429">
        <f t="shared" si="89"/>
        <v>0</v>
      </c>
      <c r="AA4293" s="429" t="s">
        <v>1295</v>
      </c>
    </row>
    <row r="4294" spans="1:27" x14ac:dyDescent="0.25">
      <c r="A4294" t="s">
        <v>149</v>
      </c>
      <c r="B4294" t="s">
        <v>186</v>
      </c>
      <c r="C4294" t="s">
        <v>1459</v>
      </c>
      <c r="D4294" t="s">
        <v>1387</v>
      </c>
      <c r="E4294" t="s">
        <v>1501</v>
      </c>
      <c r="F4294" t="s">
        <v>1293</v>
      </c>
      <c r="G4294" t="s">
        <v>524</v>
      </c>
      <c r="H4294" t="s">
        <v>1461</v>
      </c>
      <c r="I4294" t="s">
        <v>534</v>
      </c>
      <c r="J4294">
        <v>31000306</v>
      </c>
      <c r="L4294">
        <v>0</v>
      </c>
      <c r="M4294">
        <v>0</v>
      </c>
      <c r="N4294">
        <v>0</v>
      </c>
      <c r="O4294">
        <v>0</v>
      </c>
      <c r="P4294">
        <v>0</v>
      </c>
      <c r="Q4294">
        <v>0</v>
      </c>
      <c r="R4294">
        <v>29.4909</v>
      </c>
      <c r="S4294">
        <v>43.015340000000002</v>
      </c>
      <c r="T4294">
        <v>0</v>
      </c>
      <c r="U4294">
        <v>0</v>
      </c>
      <c r="W4294" s="429">
        <f t="shared" si="90"/>
        <v>29.4909</v>
      </c>
      <c r="X4294" s="429">
        <f t="shared" si="90"/>
        <v>43.015340000000002</v>
      </c>
      <c r="Y4294" s="429">
        <f t="shared" si="90"/>
        <v>0</v>
      </c>
      <c r="Z4294" s="429">
        <f t="shared" si="89"/>
        <v>0</v>
      </c>
      <c r="AA4294" s="429" t="s">
        <v>1295</v>
      </c>
    </row>
    <row r="4295" spans="1:27" x14ac:dyDescent="0.25">
      <c r="A4295" t="s">
        <v>149</v>
      </c>
      <c r="B4295" t="s">
        <v>186</v>
      </c>
      <c r="C4295" t="s">
        <v>1459</v>
      </c>
      <c r="D4295" t="s">
        <v>1387</v>
      </c>
      <c r="E4295" t="s">
        <v>1501</v>
      </c>
      <c r="F4295" t="s">
        <v>1293</v>
      </c>
      <c r="G4295" t="s">
        <v>524</v>
      </c>
      <c r="H4295" t="s">
        <v>1464</v>
      </c>
      <c r="I4295" t="s">
        <v>186</v>
      </c>
      <c r="J4295">
        <v>20200253</v>
      </c>
      <c r="L4295">
        <v>16</v>
      </c>
      <c r="M4295">
        <v>2.9</v>
      </c>
      <c r="N4295">
        <v>3</v>
      </c>
      <c r="O4295">
        <v>0</v>
      </c>
      <c r="P4295">
        <v>0.5</v>
      </c>
      <c r="Q4295">
        <v>0.5</v>
      </c>
      <c r="R4295">
        <v>0</v>
      </c>
      <c r="S4295">
        <v>0</v>
      </c>
      <c r="T4295">
        <v>0</v>
      </c>
      <c r="U4295">
        <v>0</v>
      </c>
      <c r="W4295" s="429">
        <f t="shared" si="90"/>
        <v>0</v>
      </c>
      <c r="X4295" s="429">
        <f t="shared" si="90"/>
        <v>0</v>
      </c>
      <c r="Y4295" s="429">
        <f t="shared" si="90"/>
        <v>0</v>
      </c>
      <c r="Z4295" s="429">
        <f t="shared" si="89"/>
        <v>0</v>
      </c>
      <c r="AA4295" s="429" t="s">
        <v>1295</v>
      </c>
    </row>
    <row r="4296" spans="1:27" x14ac:dyDescent="0.25">
      <c r="A4296" t="s">
        <v>149</v>
      </c>
      <c r="B4296" t="s">
        <v>186</v>
      </c>
      <c r="C4296" t="s">
        <v>1459</v>
      </c>
      <c r="D4296" t="s">
        <v>1387</v>
      </c>
      <c r="E4296" t="s">
        <v>1501</v>
      </c>
      <c r="F4296" t="s">
        <v>1293</v>
      </c>
      <c r="G4296" t="s">
        <v>524</v>
      </c>
      <c r="H4296" t="s">
        <v>1464</v>
      </c>
      <c r="I4296" t="s">
        <v>186</v>
      </c>
      <c r="J4296">
        <v>31000302</v>
      </c>
      <c r="L4296">
        <v>0.2</v>
      </c>
      <c r="M4296">
        <v>0</v>
      </c>
      <c r="N4296">
        <v>0.2</v>
      </c>
      <c r="O4296">
        <v>0</v>
      </c>
      <c r="P4296">
        <v>0.1</v>
      </c>
      <c r="Q4296">
        <v>0.10000000149011599</v>
      </c>
      <c r="R4296">
        <v>0</v>
      </c>
      <c r="S4296">
        <v>0</v>
      </c>
      <c r="T4296">
        <v>0</v>
      </c>
      <c r="U4296">
        <v>0</v>
      </c>
      <c r="W4296" s="429">
        <f t="shared" si="90"/>
        <v>0</v>
      </c>
      <c r="X4296" s="429">
        <f t="shared" si="90"/>
        <v>0</v>
      </c>
      <c r="Y4296" s="429">
        <f t="shared" si="90"/>
        <v>0</v>
      </c>
      <c r="Z4296" s="429">
        <f t="shared" si="89"/>
        <v>0</v>
      </c>
      <c r="AA4296" s="429" t="s">
        <v>1295</v>
      </c>
    </row>
    <row r="4297" spans="1:27" x14ac:dyDescent="0.25">
      <c r="A4297" t="s">
        <v>149</v>
      </c>
      <c r="B4297" t="s">
        <v>186</v>
      </c>
      <c r="C4297" t="s">
        <v>1459</v>
      </c>
      <c r="D4297" t="s">
        <v>1387</v>
      </c>
      <c r="E4297" t="s">
        <v>1501</v>
      </c>
      <c r="F4297" t="s">
        <v>1293</v>
      </c>
      <c r="G4297" t="s">
        <v>524</v>
      </c>
      <c r="H4297" t="s">
        <v>1464</v>
      </c>
      <c r="I4297" t="s">
        <v>186</v>
      </c>
      <c r="J4297">
        <v>20200254</v>
      </c>
      <c r="L4297">
        <v>6.6192002296447798</v>
      </c>
      <c r="M4297">
        <v>1.53659999370575</v>
      </c>
      <c r="N4297">
        <v>1.4184000492095901</v>
      </c>
      <c r="O4297">
        <v>0</v>
      </c>
      <c r="P4297">
        <v>0.29550001025199901</v>
      </c>
      <c r="Q4297">
        <v>0.29550001025199901</v>
      </c>
      <c r="R4297">
        <v>0</v>
      </c>
      <c r="S4297">
        <v>0</v>
      </c>
      <c r="T4297">
        <v>0</v>
      </c>
      <c r="U4297">
        <v>0</v>
      </c>
      <c r="W4297" s="429">
        <f t="shared" si="90"/>
        <v>0</v>
      </c>
      <c r="X4297" s="429">
        <f t="shared" si="90"/>
        <v>0</v>
      </c>
      <c r="Y4297" s="429">
        <f t="shared" si="90"/>
        <v>0</v>
      </c>
      <c r="Z4297" s="429">
        <f t="shared" si="89"/>
        <v>0</v>
      </c>
      <c r="AA4297" s="429" t="s">
        <v>1295</v>
      </c>
    </row>
    <row r="4298" spans="1:27" x14ac:dyDescent="0.25">
      <c r="A4298" t="s">
        <v>149</v>
      </c>
      <c r="B4298" t="s">
        <v>186</v>
      </c>
      <c r="C4298" t="s">
        <v>1459</v>
      </c>
      <c r="D4298" t="s">
        <v>1387</v>
      </c>
      <c r="E4298" t="s">
        <v>1501</v>
      </c>
      <c r="F4298" t="s">
        <v>1293</v>
      </c>
      <c r="G4298" t="s">
        <v>524</v>
      </c>
      <c r="H4298" t="s">
        <v>1464</v>
      </c>
      <c r="I4298" t="s">
        <v>186</v>
      </c>
      <c r="J4298">
        <v>31000228</v>
      </c>
      <c r="L4298">
        <v>0.1182000041008</v>
      </c>
      <c r="M4298">
        <v>0</v>
      </c>
      <c r="N4298">
        <v>5.9100002050399801E-2</v>
      </c>
      <c r="O4298">
        <v>0</v>
      </c>
      <c r="P4298">
        <v>0</v>
      </c>
      <c r="Q4298">
        <v>0</v>
      </c>
      <c r="R4298">
        <v>180.9051</v>
      </c>
      <c r="S4298">
        <v>0</v>
      </c>
      <c r="T4298">
        <v>0</v>
      </c>
      <c r="U4298">
        <v>0</v>
      </c>
      <c r="W4298" s="429">
        <f t="shared" si="90"/>
        <v>180.9051</v>
      </c>
      <c r="X4298" s="429">
        <f t="shared" si="90"/>
        <v>0</v>
      </c>
      <c r="Y4298" s="429">
        <f t="shared" si="90"/>
        <v>0</v>
      </c>
      <c r="Z4298" s="429">
        <f t="shared" si="89"/>
        <v>0</v>
      </c>
      <c r="AA4298" s="429" t="s">
        <v>1295</v>
      </c>
    </row>
    <row r="4299" spans="1:27" x14ac:dyDescent="0.25">
      <c r="A4299" t="s">
        <v>149</v>
      </c>
      <c r="B4299" t="s">
        <v>186</v>
      </c>
      <c r="C4299" t="s">
        <v>1459</v>
      </c>
      <c r="D4299" t="s">
        <v>1387</v>
      </c>
      <c r="E4299" t="s">
        <v>1501</v>
      </c>
      <c r="F4299" t="s">
        <v>1293</v>
      </c>
      <c r="G4299" t="s">
        <v>524</v>
      </c>
      <c r="H4299" t="s">
        <v>1464</v>
      </c>
      <c r="I4299" t="s">
        <v>186</v>
      </c>
      <c r="J4299">
        <v>31000301</v>
      </c>
      <c r="L4299">
        <v>0</v>
      </c>
      <c r="M4299">
        <v>0.94560003280639604</v>
      </c>
      <c r="N4299">
        <v>0</v>
      </c>
      <c r="O4299">
        <v>0</v>
      </c>
      <c r="P4299">
        <v>0</v>
      </c>
      <c r="Q4299">
        <v>0</v>
      </c>
      <c r="R4299">
        <v>6.1463999999999999</v>
      </c>
      <c r="S4299">
        <v>0.53190000000000004</v>
      </c>
      <c r="T4299">
        <v>0</v>
      </c>
      <c r="U4299">
        <v>0</v>
      </c>
      <c r="W4299" s="429">
        <f t="shared" si="90"/>
        <v>6.1463999999999999</v>
      </c>
      <c r="X4299" s="429">
        <f t="shared" si="90"/>
        <v>0.53190000000000004</v>
      </c>
      <c r="Y4299" s="429">
        <f t="shared" si="90"/>
        <v>0</v>
      </c>
      <c r="Z4299" s="429">
        <f t="shared" si="89"/>
        <v>0</v>
      </c>
      <c r="AA4299" s="429" t="s">
        <v>1295</v>
      </c>
    </row>
    <row r="4300" spans="1:27" x14ac:dyDescent="0.25">
      <c r="A4300" t="s">
        <v>149</v>
      </c>
      <c r="B4300" t="s">
        <v>186</v>
      </c>
      <c r="C4300" t="s">
        <v>1459</v>
      </c>
      <c r="D4300" t="s">
        <v>1387</v>
      </c>
      <c r="E4300" t="s">
        <v>1501</v>
      </c>
      <c r="F4300" t="s">
        <v>1293</v>
      </c>
      <c r="G4300" t="s">
        <v>524</v>
      </c>
      <c r="H4300" t="s">
        <v>1464</v>
      </c>
      <c r="I4300" t="s">
        <v>186</v>
      </c>
      <c r="J4300">
        <v>40400311</v>
      </c>
      <c r="L4300">
        <v>0</v>
      </c>
      <c r="M4300">
        <v>1.05198001861572</v>
      </c>
      <c r="N4300">
        <v>0</v>
      </c>
      <c r="O4300">
        <v>0</v>
      </c>
      <c r="P4300">
        <v>0</v>
      </c>
      <c r="Q4300">
        <v>0</v>
      </c>
      <c r="R4300">
        <v>0</v>
      </c>
      <c r="S4300">
        <v>0</v>
      </c>
      <c r="T4300">
        <v>0</v>
      </c>
      <c r="U4300">
        <v>0</v>
      </c>
      <c r="W4300" s="429">
        <f t="shared" si="90"/>
        <v>0</v>
      </c>
      <c r="X4300" s="429">
        <f t="shared" si="90"/>
        <v>0</v>
      </c>
      <c r="Y4300" s="429">
        <f t="shared" si="90"/>
        <v>0</v>
      </c>
      <c r="Z4300" s="429">
        <f t="shared" si="89"/>
        <v>0</v>
      </c>
      <c r="AA4300" s="429" t="s">
        <v>1295</v>
      </c>
    </row>
    <row r="4301" spans="1:27" x14ac:dyDescent="0.25">
      <c r="A4301" t="s">
        <v>149</v>
      </c>
      <c r="B4301" t="s">
        <v>186</v>
      </c>
      <c r="C4301" t="s">
        <v>1459</v>
      </c>
      <c r="D4301" t="s">
        <v>1387</v>
      </c>
      <c r="E4301" t="s">
        <v>1501</v>
      </c>
      <c r="F4301" t="s">
        <v>1293</v>
      </c>
      <c r="G4301" t="s">
        <v>524</v>
      </c>
      <c r="H4301" t="s">
        <v>1464</v>
      </c>
      <c r="I4301" t="s">
        <v>186</v>
      </c>
      <c r="J4301">
        <v>31000309</v>
      </c>
      <c r="L4301">
        <v>0</v>
      </c>
      <c r="M4301">
        <v>0</v>
      </c>
      <c r="N4301">
        <v>0</v>
      </c>
      <c r="O4301">
        <v>0</v>
      </c>
      <c r="P4301">
        <v>0</v>
      </c>
      <c r="Q4301">
        <v>0</v>
      </c>
      <c r="R4301">
        <v>61.345799999999997</v>
      </c>
      <c r="S4301">
        <v>77.191699999999997</v>
      </c>
      <c r="T4301">
        <v>0</v>
      </c>
      <c r="U4301">
        <v>0</v>
      </c>
      <c r="W4301" s="429">
        <f t="shared" si="90"/>
        <v>61.345799999999997</v>
      </c>
      <c r="X4301" s="429">
        <f t="shared" si="90"/>
        <v>77.191699999999997</v>
      </c>
      <c r="Y4301" s="429">
        <f t="shared" si="90"/>
        <v>0</v>
      </c>
      <c r="Z4301" s="429">
        <f t="shared" si="89"/>
        <v>0</v>
      </c>
      <c r="AA4301" s="429" t="s">
        <v>1295</v>
      </c>
    </row>
    <row r="4302" spans="1:27" x14ac:dyDescent="0.25">
      <c r="A4302" t="s">
        <v>149</v>
      </c>
      <c r="B4302" t="s">
        <v>186</v>
      </c>
      <c r="C4302" t="s">
        <v>1459</v>
      </c>
      <c r="D4302" t="s">
        <v>1387</v>
      </c>
      <c r="E4302" t="s">
        <v>1501</v>
      </c>
      <c r="F4302" t="s">
        <v>1293</v>
      </c>
      <c r="G4302" t="s">
        <v>524</v>
      </c>
      <c r="H4302" t="s">
        <v>1464</v>
      </c>
      <c r="I4302" t="s">
        <v>186</v>
      </c>
      <c r="J4302">
        <v>10200601</v>
      </c>
      <c r="L4302">
        <v>19.089300155639599</v>
      </c>
      <c r="M4302">
        <v>0.35460001230239901</v>
      </c>
      <c r="N4302">
        <v>16.725299835205099</v>
      </c>
      <c r="O4302">
        <v>0.17730000615119901</v>
      </c>
      <c r="P4302">
        <v>0.76829999685287498</v>
      </c>
      <c r="Q4302">
        <v>0.76829999685287498</v>
      </c>
      <c r="R4302">
        <v>0</v>
      </c>
      <c r="S4302">
        <v>0</v>
      </c>
      <c r="T4302">
        <v>0</v>
      </c>
      <c r="U4302">
        <v>0</v>
      </c>
      <c r="W4302" s="429">
        <f t="shared" si="90"/>
        <v>0</v>
      </c>
      <c r="X4302" s="429">
        <f t="shared" si="90"/>
        <v>0</v>
      </c>
      <c r="Y4302" s="429">
        <f t="shared" si="90"/>
        <v>0</v>
      </c>
      <c r="Z4302" s="429">
        <f t="shared" si="89"/>
        <v>0</v>
      </c>
      <c r="AA4302" s="429" t="s">
        <v>1295</v>
      </c>
    </row>
    <row r="4303" spans="1:27" x14ac:dyDescent="0.25">
      <c r="A4303" t="s">
        <v>149</v>
      </c>
      <c r="B4303" t="s">
        <v>186</v>
      </c>
      <c r="C4303" t="s">
        <v>1459</v>
      </c>
      <c r="D4303" t="s">
        <v>1387</v>
      </c>
      <c r="E4303" t="s">
        <v>1501</v>
      </c>
      <c r="F4303" t="s">
        <v>1293</v>
      </c>
      <c r="G4303" t="s">
        <v>524</v>
      </c>
      <c r="H4303" t="s">
        <v>1461</v>
      </c>
      <c r="I4303" t="s">
        <v>534</v>
      </c>
      <c r="J4303">
        <v>20200254</v>
      </c>
      <c r="L4303">
        <v>6.3000001907348597</v>
      </c>
      <c r="M4303">
        <v>1.25499999523163</v>
      </c>
      <c r="N4303">
        <v>5.9499998092651403</v>
      </c>
      <c r="O4303">
        <v>0</v>
      </c>
      <c r="P4303">
        <v>0.119999997317791</v>
      </c>
      <c r="Q4303">
        <v>0.119999997317791</v>
      </c>
      <c r="R4303">
        <v>0</v>
      </c>
      <c r="S4303">
        <v>0</v>
      </c>
      <c r="T4303">
        <v>0</v>
      </c>
      <c r="U4303">
        <v>0</v>
      </c>
      <c r="W4303" s="429">
        <f t="shared" si="90"/>
        <v>0</v>
      </c>
      <c r="X4303" s="429">
        <f t="shared" si="90"/>
        <v>0</v>
      </c>
      <c r="Y4303" s="429">
        <f t="shared" si="90"/>
        <v>0</v>
      </c>
      <c r="Z4303" s="429">
        <f t="shared" si="89"/>
        <v>0</v>
      </c>
      <c r="AA4303" s="429" t="s">
        <v>1295</v>
      </c>
    </row>
    <row r="4304" spans="1:27" x14ac:dyDescent="0.25">
      <c r="A4304" t="s">
        <v>149</v>
      </c>
      <c r="B4304" t="s">
        <v>186</v>
      </c>
      <c r="C4304" t="s">
        <v>1459</v>
      </c>
      <c r="D4304" t="s">
        <v>1387</v>
      </c>
      <c r="E4304" t="s">
        <v>1501</v>
      </c>
      <c r="F4304" t="s">
        <v>1293</v>
      </c>
      <c r="G4304" t="s">
        <v>524</v>
      </c>
      <c r="H4304" t="s">
        <v>1464</v>
      </c>
      <c r="I4304" t="s">
        <v>186</v>
      </c>
      <c r="J4304">
        <v>40301011</v>
      </c>
      <c r="L4304">
        <v>0</v>
      </c>
      <c r="M4304">
        <v>4.9999998882412902E-3</v>
      </c>
      <c r="N4304">
        <v>0</v>
      </c>
      <c r="O4304">
        <v>0</v>
      </c>
      <c r="P4304">
        <v>0</v>
      </c>
      <c r="Q4304">
        <v>0</v>
      </c>
      <c r="R4304">
        <v>0</v>
      </c>
      <c r="S4304">
        <v>0</v>
      </c>
      <c r="T4304">
        <v>0</v>
      </c>
      <c r="U4304">
        <v>0</v>
      </c>
      <c r="W4304" s="429">
        <f t="shared" si="90"/>
        <v>0</v>
      </c>
      <c r="X4304" s="429">
        <f t="shared" si="90"/>
        <v>0</v>
      </c>
      <c r="Y4304" s="429">
        <f t="shared" si="90"/>
        <v>0</v>
      </c>
      <c r="Z4304" s="429">
        <f t="shared" si="89"/>
        <v>0</v>
      </c>
      <c r="AA4304" s="429" t="s">
        <v>1295</v>
      </c>
    </row>
    <row r="4305" spans="1:27" x14ac:dyDescent="0.25">
      <c r="A4305" t="s">
        <v>149</v>
      </c>
      <c r="B4305" t="s">
        <v>186</v>
      </c>
      <c r="C4305" t="s">
        <v>1459</v>
      </c>
      <c r="D4305" t="s">
        <v>1387</v>
      </c>
      <c r="E4305" t="s">
        <v>1501</v>
      </c>
      <c r="F4305" t="s">
        <v>1293</v>
      </c>
      <c r="G4305" t="s">
        <v>524</v>
      </c>
      <c r="H4305" t="s">
        <v>1464</v>
      </c>
      <c r="I4305" t="s">
        <v>186</v>
      </c>
      <c r="J4305">
        <v>31000404</v>
      </c>
      <c r="L4305">
        <v>0.18500000238418601</v>
      </c>
      <c r="M4305">
        <v>9.9999997764825804E-3</v>
      </c>
      <c r="N4305">
        <v>0.15500000119209301</v>
      </c>
      <c r="O4305">
        <v>0</v>
      </c>
      <c r="P4305">
        <v>1.4999999664723899E-2</v>
      </c>
      <c r="Q4305">
        <v>1.4999999664723899E-2</v>
      </c>
      <c r="R4305">
        <v>232.405</v>
      </c>
      <c r="S4305">
        <v>5.0000000000000001E-3</v>
      </c>
      <c r="T4305">
        <v>0</v>
      </c>
      <c r="U4305">
        <v>0</v>
      </c>
      <c r="W4305" s="429">
        <f t="shared" si="90"/>
        <v>232.405</v>
      </c>
      <c r="X4305" s="429">
        <f t="shared" si="90"/>
        <v>5.0000000000000001E-3</v>
      </c>
      <c r="Y4305" s="429">
        <f t="shared" si="90"/>
        <v>0</v>
      </c>
      <c r="Z4305" s="429">
        <f t="shared" si="89"/>
        <v>0</v>
      </c>
      <c r="AA4305" s="429" t="s">
        <v>1295</v>
      </c>
    </row>
    <row r="4306" spans="1:27" x14ac:dyDescent="0.25">
      <c r="A4306" t="s">
        <v>149</v>
      </c>
      <c r="B4306" t="s">
        <v>1246</v>
      </c>
      <c r="C4306" t="s">
        <v>1324</v>
      </c>
      <c r="D4306" t="s">
        <v>1387</v>
      </c>
      <c r="E4306" t="s">
        <v>1501</v>
      </c>
      <c r="F4306" t="s">
        <v>1293</v>
      </c>
      <c r="G4306" t="s">
        <v>524</v>
      </c>
      <c r="H4306" t="s">
        <v>1557</v>
      </c>
      <c r="I4306" t="s">
        <v>552</v>
      </c>
      <c r="J4306">
        <v>31000404</v>
      </c>
      <c r="L4306">
        <v>0.48</v>
      </c>
      <c r="M4306">
        <v>0.03</v>
      </c>
      <c r="N4306">
        <v>0.4</v>
      </c>
      <c r="O4306">
        <v>0.05</v>
      </c>
      <c r="P4306">
        <v>0</v>
      </c>
      <c r="Q4306">
        <v>0</v>
      </c>
      <c r="R4306">
        <v>0</v>
      </c>
      <c r="S4306">
        <v>0</v>
      </c>
      <c r="T4306">
        <v>0</v>
      </c>
      <c r="U4306">
        <v>0</v>
      </c>
      <c r="W4306" s="429">
        <f t="shared" si="90"/>
        <v>0</v>
      </c>
      <c r="X4306" s="429">
        <f t="shared" si="90"/>
        <v>0</v>
      </c>
      <c r="Y4306" s="429">
        <f t="shared" si="90"/>
        <v>0</v>
      </c>
      <c r="Z4306" s="429">
        <f t="shared" si="89"/>
        <v>0</v>
      </c>
      <c r="AA4306" s="429" t="s">
        <v>1295</v>
      </c>
    </row>
    <row r="4307" spans="1:27" x14ac:dyDescent="0.25">
      <c r="A4307" t="s">
        <v>149</v>
      </c>
      <c r="B4307" t="s">
        <v>1246</v>
      </c>
      <c r="C4307" t="s">
        <v>1324</v>
      </c>
      <c r="D4307" t="s">
        <v>1387</v>
      </c>
      <c r="E4307" t="s">
        <v>1501</v>
      </c>
      <c r="F4307" t="s">
        <v>1293</v>
      </c>
      <c r="G4307" t="s">
        <v>524</v>
      </c>
      <c r="H4307" t="s">
        <v>1558</v>
      </c>
      <c r="I4307" t="s">
        <v>563</v>
      </c>
      <c r="J4307">
        <v>31000228</v>
      </c>
      <c r="L4307">
        <v>1.9</v>
      </c>
      <c r="M4307">
        <v>0.11</v>
      </c>
      <c r="N4307">
        <v>1.6</v>
      </c>
      <c r="O4307">
        <v>0</v>
      </c>
      <c r="P4307">
        <v>0</v>
      </c>
      <c r="Q4307">
        <v>0</v>
      </c>
      <c r="R4307">
        <v>0</v>
      </c>
      <c r="S4307">
        <v>0</v>
      </c>
      <c r="T4307">
        <v>0</v>
      </c>
      <c r="U4307">
        <v>0</v>
      </c>
      <c r="W4307" s="429">
        <f t="shared" si="90"/>
        <v>0</v>
      </c>
      <c r="X4307" s="429">
        <f t="shared" si="90"/>
        <v>0</v>
      </c>
      <c r="Y4307" s="429">
        <f t="shared" si="90"/>
        <v>0</v>
      </c>
      <c r="Z4307" s="429">
        <f t="shared" si="89"/>
        <v>0</v>
      </c>
      <c r="AA4307" s="429" t="s">
        <v>1295</v>
      </c>
    </row>
    <row r="4308" spans="1:27" x14ac:dyDescent="0.25">
      <c r="A4308" t="s">
        <v>149</v>
      </c>
      <c r="B4308" t="s">
        <v>1246</v>
      </c>
      <c r="C4308" t="s">
        <v>1324</v>
      </c>
      <c r="D4308" t="s">
        <v>1387</v>
      </c>
      <c r="E4308" t="s">
        <v>1501</v>
      </c>
      <c r="F4308" t="s">
        <v>1293</v>
      </c>
      <c r="G4308" t="s">
        <v>524</v>
      </c>
      <c r="H4308" t="s">
        <v>1557</v>
      </c>
      <c r="I4308" t="s">
        <v>552</v>
      </c>
      <c r="J4308">
        <v>31000205</v>
      </c>
      <c r="L4308">
        <v>3.9</v>
      </c>
      <c r="M4308">
        <v>20.8</v>
      </c>
      <c r="N4308">
        <v>7.7</v>
      </c>
      <c r="O4308">
        <v>0</v>
      </c>
      <c r="P4308">
        <v>0.1</v>
      </c>
      <c r="Q4308">
        <v>0.1</v>
      </c>
      <c r="R4308">
        <v>0</v>
      </c>
      <c r="S4308">
        <v>0</v>
      </c>
      <c r="T4308">
        <v>0</v>
      </c>
      <c r="U4308">
        <v>0</v>
      </c>
      <c r="W4308" s="429">
        <f t="shared" si="90"/>
        <v>0</v>
      </c>
      <c r="X4308" s="429">
        <f t="shared" si="90"/>
        <v>0</v>
      </c>
      <c r="Y4308" s="429">
        <f t="shared" si="90"/>
        <v>0</v>
      </c>
      <c r="Z4308" s="429">
        <f t="shared" si="89"/>
        <v>0</v>
      </c>
      <c r="AA4308" s="429" t="s">
        <v>1295</v>
      </c>
    </row>
    <row r="4309" spans="1:27" x14ac:dyDescent="0.25">
      <c r="A4309" t="s">
        <v>149</v>
      </c>
      <c r="B4309" t="s">
        <v>186</v>
      </c>
      <c r="C4309" t="s">
        <v>1459</v>
      </c>
      <c r="D4309" t="s">
        <v>1387</v>
      </c>
      <c r="E4309" t="s">
        <v>1501</v>
      </c>
      <c r="F4309" t="s">
        <v>1293</v>
      </c>
      <c r="G4309" t="s">
        <v>524</v>
      </c>
      <c r="H4309" t="s">
        <v>1464</v>
      </c>
      <c r="I4309" t="s">
        <v>186</v>
      </c>
      <c r="J4309">
        <v>20200254</v>
      </c>
      <c r="L4309">
        <v>3.9000000953674299</v>
      </c>
      <c r="M4309">
        <v>1.79999995231628</v>
      </c>
      <c r="N4309">
        <v>7.6999998092651403</v>
      </c>
      <c r="O4309">
        <v>0</v>
      </c>
      <c r="P4309">
        <v>0.10000000149011599</v>
      </c>
      <c r="Q4309">
        <v>0.10000000149011599</v>
      </c>
      <c r="R4309">
        <v>0</v>
      </c>
      <c r="S4309">
        <v>0</v>
      </c>
      <c r="T4309">
        <v>0</v>
      </c>
      <c r="U4309">
        <v>0</v>
      </c>
      <c r="W4309" s="429">
        <f t="shared" si="90"/>
        <v>0</v>
      </c>
      <c r="X4309" s="429">
        <f t="shared" si="90"/>
        <v>0</v>
      </c>
      <c r="Y4309" s="429">
        <f t="shared" si="90"/>
        <v>0</v>
      </c>
      <c r="Z4309" s="429">
        <f t="shared" si="89"/>
        <v>0</v>
      </c>
      <c r="AA4309" s="429" t="s">
        <v>1295</v>
      </c>
    </row>
    <row r="4310" spans="1:27" x14ac:dyDescent="0.25">
      <c r="A4310" t="s">
        <v>149</v>
      </c>
      <c r="B4310" t="s">
        <v>186</v>
      </c>
      <c r="C4310" t="s">
        <v>1459</v>
      </c>
      <c r="D4310" t="s">
        <v>1387</v>
      </c>
      <c r="E4310" t="s">
        <v>1501</v>
      </c>
      <c r="F4310" t="s">
        <v>1293</v>
      </c>
      <c r="G4310" t="s">
        <v>524</v>
      </c>
      <c r="H4310" t="s">
        <v>1464</v>
      </c>
      <c r="I4310" t="s">
        <v>186</v>
      </c>
      <c r="J4310">
        <v>20200254</v>
      </c>
      <c r="L4310">
        <v>20.100000000000001</v>
      </c>
      <c r="M4310">
        <v>4.7</v>
      </c>
      <c r="N4310">
        <v>2.8</v>
      </c>
      <c r="O4310">
        <v>0</v>
      </c>
      <c r="P4310">
        <v>0</v>
      </c>
      <c r="Q4310">
        <v>0</v>
      </c>
      <c r="R4310">
        <v>0</v>
      </c>
      <c r="S4310">
        <v>0</v>
      </c>
      <c r="T4310">
        <v>0</v>
      </c>
      <c r="U4310">
        <v>0</v>
      </c>
      <c r="W4310" s="429">
        <f t="shared" si="90"/>
        <v>0</v>
      </c>
      <c r="X4310" s="429">
        <f t="shared" si="90"/>
        <v>0</v>
      </c>
      <c r="Y4310" s="429">
        <f t="shared" si="90"/>
        <v>0</v>
      </c>
      <c r="Z4310" s="429">
        <f t="shared" si="89"/>
        <v>0</v>
      </c>
      <c r="AA4310" s="429" t="s">
        <v>1295</v>
      </c>
    </row>
    <row r="4311" spans="1:27" x14ac:dyDescent="0.25">
      <c r="A4311" t="s">
        <v>149</v>
      </c>
      <c r="B4311" t="s">
        <v>186</v>
      </c>
      <c r="C4311" t="s">
        <v>1459</v>
      </c>
      <c r="D4311" t="s">
        <v>1387</v>
      </c>
      <c r="E4311" t="s">
        <v>1501</v>
      </c>
      <c r="F4311" t="s">
        <v>1293</v>
      </c>
      <c r="G4311" t="s">
        <v>524</v>
      </c>
      <c r="H4311" t="s">
        <v>1464</v>
      </c>
      <c r="I4311" t="s">
        <v>186</v>
      </c>
      <c r="J4311">
        <v>20200254</v>
      </c>
      <c r="L4311">
        <v>0</v>
      </c>
      <c r="M4311">
        <v>4.7</v>
      </c>
      <c r="N4311">
        <v>2.8</v>
      </c>
      <c r="O4311">
        <v>0</v>
      </c>
      <c r="P4311">
        <v>0</v>
      </c>
      <c r="Q4311">
        <v>0</v>
      </c>
      <c r="R4311">
        <v>0</v>
      </c>
      <c r="S4311">
        <v>0</v>
      </c>
      <c r="T4311">
        <v>0</v>
      </c>
      <c r="U4311">
        <v>0</v>
      </c>
      <c r="W4311" s="429">
        <f t="shared" si="90"/>
        <v>0</v>
      </c>
      <c r="X4311" s="429">
        <f t="shared" si="90"/>
        <v>0</v>
      </c>
      <c r="Y4311" s="429">
        <f t="shared" si="90"/>
        <v>0</v>
      </c>
      <c r="Z4311" s="429">
        <f t="shared" si="89"/>
        <v>0</v>
      </c>
      <c r="AA4311" s="429" t="s">
        <v>1295</v>
      </c>
    </row>
    <row r="4312" spans="1:27" x14ac:dyDescent="0.25">
      <c r="A4312" t="s">
        <v>149</v>
      </c>
      <c r="B4312" t="s">
        <v>186</v>
      </c>
      <c r="C4312" t="s">
        <v>1459</v>
      </c>
      <c r="D4312" t="s">
        <v>1387</v>
      </c>
      <c r="E4312" t="s">
        <v>1501</v>
      </c>
      <c r="F4312" t="s">
        <v>1293</v>
      </c>
      <c r="G4312" t="s">
        <v>524</v>
      </c>
      <c r="H4312" t="s">
        <v>1461</v>
      </c>
      <c r="I4312" t="s">
        <v>534</v>
      </c>
      <c r="J4312">
        <v>20200201</v>
      </c>
      <c r="L4312">
        <v>89.25</v>
      </c>
      <c r="M4312">
        <v>9.25</v>
      </c>
      <c r="N4312">
        <v>16.299999237060501</v>
      </c>
      <c r="O4312">
        <v>0.5</v>
      </c>
      <c r="P4312">
        <v>1</v>
      </c>
      <c r="Q4312">
        <v>1</v>
      </c>
      <c r="R4312">
        <v>0</v>
      </c>
      <c r="S4312">
        <v>0</v>
      </c>
      <c r="T4312">
        <v>0</v>
      </c>
      <c r="U4312">
        <v>0</v>
      </c>
      <c r="W4312" s="429">
        <f t="shared" si="90"/>
        <v>0</v>
      </c>
      <c r="X4312" s="429">
        <f t="shared" si="90"/>
        <v>0</v>
      </c>
      <c r="Y4312" s="429">
        <f t="shared" si="90"/>
        <v>0</v>
      </c>
      <c r="Z4312" s="429">
        <f t="shared" si="89"/>
        <v>0</v>
      </c>
      <c r="AA4312" s="429" t="s">
        <v>1295</v>
      </c>
    </row>
    <row r="4313" spans="1:27" x14ac:dyDescent="0.25">
      <c r="A4313" t="s">
        <v>149</v>
      </c>
      <c r="B4313" t="s">
        <v>1246</v>
      </c>
      <c r="C4313" t="s">
        <v>1324</v>
      </c>
      <c r="D4313" t="s">
        <v>1387</v>
      </c>
      <c r="E4313" t="s">
        <v>1501</v>
      </c>
      <c r="F4313" t="s">
        <v>1293</v>
      </c>
      <c r="G4313" t="s">
        <v>524</v>
      </c>
      <c r="H4313" t="s">
        <v>1558</v>
      </c>
      <c r="I4313" t="s">
        <v>563</v>
      </c>
      <c r="J4313">
        <v>20200254</v>
      </c>
      <c r="L4313">
        <v>7.7</v>
      </c>
      <c r="M4313">
        <v>0.3</v>
      </c>
      <c r="N4313">
        <v>7.4</v>
      </c>
      <c r="O4313">
        <v>0</v>
      </c>
      <c r="P4313">
        <v>0.6</v>
      </c>
      <c r="Q4313">
        <v>0.57899999618530296</v>
      </c>
      <c r="R4313">
        <v>0</v>
      </c>
      <c r="S4313">
        <v>0</v>
      </c>
      <c r="T4313">
        <v>0</v>
      </c>
      <c r="U4313">
        <v>0</v>
      </c>
      <c r="W4313" s="429">
        <f t="shared" si="90"/>
        <v>0</v>
      </c>
      <c r="X4313" s="429">
        <f t="shared" si="90"/>
        <v>0</v>
      </c>
      <c r="Y4313" s="429">
        <f t="shared" si="90"/>
        <v>0</v>
      </c>
      <c r="Z4313" s="429">
        <f t="shared" si="89"/>
        <v>0</v>
      </c>
      <c r="AA4313" s="429" t="s">
        <v>1295</v>
      </c>
    </row>
    <row r="4314" spans="1:27" x14ac:dyDescent="0.25">
      <c r="A4314" t="s">
        <v>149</v>
      </c>
      <c r="B4314" t="s">
        <v>1246</v>
      </c>
      <c r="C4314" t="s">
        <v>1324</v>
      </c>
      <c r="D4314" t="s">
        <v>1387</v>
      </c>
      <c r="E4314" t="s">
        <v>1501</v>
      </c>
      <c r="F4314" t="s">
        <v>1293</v>
      </c>
      <c r="G4314" t="s">
        <v>524</v>
      </c>
      <c r="H4314" t="s">
        <v>1558</v>
      </c>
      <c r="I4314" t="s">
        <v>563</v>
      </c>
      <c r="J4314">
        <v>31000205</v>
      </c>
      <c r="L4314">
        <v>11.925869941711399</v>
      </c>
      <c r="M4314">
        <v>10.894949913024901</v>
      </c>
      <c r="N4314">
        <v>56.770885467529297</v>
      </c>
      <c r="O4314">
        <v>31.3727703094482</v>
      </c>
      <c r="P4314">
        <v>0</v>
      </c>
      <c r="Q4314">
        <v>0</v>
      </c>
      <c r="R4314">
        <v>19581.150000000001</v>
      </c>
      <c r="S4314">
        <v>3184.84</v>
      </c>
      <c r="T4314">
        <v>12.652200000000001</v>
      </c>
      <c r="U4314">
        <v>0</v>
      </c>
      <c r="W4314" s="429">
        <f t="shared" si="90"/>
        <v>19581.150000000001</v>
      </c>
      <c r="X4314" s="429">
        <f t="shared" si="90"/>
        <v>3184.84</v>
      </c>
      <c r="Y4314" s="429">
        <f t="shared" si="90"/>
        <v>12.652200000000001</v>
      </c>
      <c r="Z4314" s="429">
        <f t="shared" si="89"/>
        <v>0</v>
      </c>
      <c r="AA4314" s="429" t="s">
        <v>1295</v>
      </c>
    </row>
    <row r="4315" spans="1:27" x14ac:dyDescent="0.25">
      <c r="A4315" t="s">
        <v>149</v>
      </c>
      <c r="B4315" t="s">
        <v>1246</v>
      </c>
      <c r="C4315" t="s">
        <v>1324</v>
      </c>
      <c r="D4315" t="s">
        <v>1387</v>
      </c>
      <c r="E4315" t="s">
        <v>1501</v>
      </c>
      <c r="F4315" t="s">
        <v>1293</v>
      </c>
      <c r="G4315" t="s">
        <v>524</v>
      </c>
      <c r="H4315" t="s">
        <v>1558</v>
      </c>
      <c r="I4315" t="s">
        <v>563</v>
      </c>
      <c r="J4315">
        <v>20200252</v>
      </c>
      <c r="L4315">
        <v>42.524999999999999</v>
      </c>
      <c r="M4315">
        <v>1.89</v>
      </c>
      <c r="N4315">
        <v>5.04</v>
      </c>
      <c r="O4315">
        <v>0</v>
      </c>
      <c r="P4315">
        <v>0.52500000000000002</v>
      </c>
      <c r="Q4315">
        <v>0.50224999040365204</v>
      </c>
      <c r="R4315">
        <v>0</v>
      </c>
      <c r="S4315">
        <v>0</v>
      </c>
      <c r="T4315">
        <v>0</v>
      </c>
      <c r="U4315">
        <v>0</v>
      </c>
      <c r="W4315" s="429">
        <f t="shared" si="90"/>
        <v>0</v>
      </c>
      <c r="X4315" s="429">
        <f t="shared" si="90"/>
        <v>0</v>
      </c>
      <c r="Y4315" s="429">
        <f t="shared" si="90"/>
        <v>0</v>
      </c>
      <c r="Z4315" s="429">
        <f t="shared" si="89"/>
        <v>0</v>
      </c>
      <c r="AA4315" s="429" t="s">
        <v>1295</v>
      </c>
    </row>
    <row r="4316" spans="1:27" x14ac:dyDescent="0.25">
      <c r="A4316" t="s">
        <v>149</v>
      </c>
      <c r="B4316" t="s">
        <v>186</v>
      </c>
      <c r="C4316" t="s">
        <v>1459</v>
      </c>
      <c r="D4316" t="s">
        <v>1387</v>
      </c>
      <c r="E4316" t="s">
        <v>1501</v>
      </c>
      <c r="F4316" t="s">
        <v>1293</v>
      </c>
      <c r="G4316" t="s">
        <v>524</v>
      </c>
      <c r="H4316" t="s">
        <v>1460</v>
      </c>
      <c r="I4316" t="s">
        <v>561</v>
      </c>
      <c r="J4316">
        <v>20200201</v>
      </c>
      <c r="L4316">
        <v>2.00940012931824</v>
      </c>
      <c r="M4316">
        <v>0.12410999834537501</v>
      </c>
      <c r="N4316">
        <v>2.9845502376556401</v>
      </c>
      <c r="O4316">
        <v>0.12410999834537501</v>
      </c>
      <c r="P4316">
        <v>4.13700006902218E-2</v>
      </c>
      <c r="Q4316">
        <v>4.13700006902218E-2</v>
      </c>
      <c r="R4316">
        <v>528.35929999999996</v>
      </c>
      <c r="S4316">
        <v>0.18734700000000001</v>
      </c>
      <c r="T4316">
        <v>0</v>
      </c>
      <c r="U4316">
        <v>0</v>
      </c>
      <c r="W4316" s="429">
        <f t="shared" si="90"/>
        <v>528.35929999999996</v>
      </c>
      <c r="X4316" s="429">
        <f t="shared" si="90"/>
        <v>0.18734700000000001</v>
      </c>
      <c r="Y4316" s="429">
        <f t="shared" si="90"/>
        <v>0</v>
      </c>
      <c r="Z4316" s="429">
        <f t="shared" si="89"/>
        <v>0</v>
      </c>
      <c r="AA4316" s="429" t="s">
        <v>1295</v>
      </c>
    </row>
    <row r="4317" spans="1:27" x14ac:dyDescent="0.25">
      <c r="A4317" t="s">
        <v>149</v>
      </c>
      <c r="B4317" t="s">
        <v>186</v>
      </c>
      <c r="C4317" t="s">
        <v>1459</v>
      </c>
      <c r="D4317" t="s">
        <v>1387</v>
      </c>
      <c r="E4317" t="s">
        <v>1501</v>
      </c>
      <c r="F4317" t="s">
        <v>1293</v>
      </c>
      <c r="G4317" t="s">
        <v>524</v>
      </c>
      <c r="H4317" t="s">
        <v>1461</v>
      </c>
      <c r="I4317" t="s">
        <v>534</v>
      </c>
      <c r="J4317">
        <v>31000227</v>
      </c>
      <c r="L4317">
        <v>0</v>
      </c>
      <c r="M4317">
        <v>2.1867001056671098</v>
      </c>
      <c r="N4317">
        <v>0</v>
      </c>
      <c r="O4317">
        <v>0</v>
      </c>
      <c r="P4317">
        <v>0</v>
      </c>
      <c r="Q4317">
        <v>0</v>
      </c>
      <c r="R4317">
        <v>27.4224</v>
      </c>
      <c r="S4317">
        <v>53.8401</v>
      </c>
      <c r="T4317">
        <v>0</v>
      </c>
      <c r="U4317">
        <v>0</v>
      </c>
      <c r="W4317" s="429">
        <f t="shared" si="90"/>
        <v>27.4224</v>
      </c>
      <c r="X4317" s="429">
        <f t="shared" si="90"/>
        <v>53.8401</v>
      </c>
      <c r="Y4317" s="429">
        <f t="shared" si="90"/>
        <v>0</v>
      </c>
      <c r="Z4317" s="429">
        <f t="shared" si="89"/>
        <v>0</v>
      </c>
      <c r="AA4317" s="429" t="s">
        <v>1295</v>
      </c>
    </row>
    <row r="4318" spans="1:27" x14ac:dyDescent="0.25">
      <c r="A4318" t="s">
        <v>149</v>
      </c>
      <c r="B4318" t="s">
        <v>186</v>
      </c>
      <c r="C4318" t="s">
        <v>1459</v>
      </c>
      <c r="D4318" t="s">
        <v>1387</v>
      </c>
      <c r="E4318" t="s">
        <v>1501</v>
      </c>
      <c r="F4318" t="s">
        <v>1293</v>
      </c>
      <c r="G4318" t="s">
        <v>524</v>
      </c>
      <c r="H4318" t="s">
        <v>1461</v>
      </c>
      <c r="I4318" t="s">
        <v>534</v>
      </c>
      <c r="J4318">
        <v>20200202</v>
      </c>
      <c r="L4318">
        <v>11.583600997924799</v>
      </c>
      <c r="M4318">
        <v>2.71860003471375</v>
      </c>
      <c r="N4318">
        <v>1.6548000574111901</v>
      </c>
      <c r="O4318">
        <v>0</v>
      </c>
      <c r="P4318">
        <v>0.29550001025199901</v>
      </c>
      <c r="Q4318">
        <v>0.29550001025199901</v>
      </c>
      <c r="R4318">
        <v>0</v>
      </c>
      <c r="S4318">
        <v>0</v>
      </c>
      <c r="T4318">
        <v>0</v>
      </c>
      <c r="U4318">
        <v>0</v>
      </c>
      <c r="W4318" s="429">
        <f t="shared" si="90"/>
        <v>0</v>
      </c>
      <c r="X4318" s="429">
        <f t="shared" si="90"/>
        <v>0</v>
      </c>
      <c r="Y4318" s="429">
        <f t="shared" si="90"/>
        <v>0</v>
      </c>
      <c r="Z4318" s="429">
        <f t="shared" si="89"/>
        <v>0</v>
      </c>
      <c r="AA4318" s="429" t="s">
        <v>1295</v>
      </c>
    </row>
    <row r="4319" spans="1:27" x14ac:dyDescent="0.25">
      <c r="A4319" t="s">
        <v>149</v>
      </c>
      <c r="B4319" t="s">
        <v>186</v>
      </c>
      <c r="C4319" t="s">
        <v>1459</v>
      </c>
      <c r="D4319" t="s">
        <v>1387</v>
      </c>
      <c r="E4319" t="s">
        <v>1501</v>
      </c>
      <c r="F4319" t="s">
        <v>1293</v>
      </c>
      <c r="G4319" t="s">
        <v>524</v>
      </c>
      <c r="H4319" t="s">
        <v>1461</v>
      </c>
      <c r="I4319" t="s">
        <v>534</v>
      </c>
      <c r="J4319">
        <v>20200201</v>
      </c>
      <c r="L4319">
        <v>52.100002288818402</v>
      </c>
      <c r="M4319">
        <v>15.1666669845581</v>
      </c>
      <c r="N4319">
        <v>49.700000762939503</v>
      </c>
      <c r="O4319">
        <v>0.43333330750465399</v>
      </c>
      <c r="P4319">
        <v>0.83333331346511796</v>
      </c>
      <c r="Q4319">
        <v>0.83333331346511796</v>
      </c>
      <c r="R4319">
        <v>0</v>
      </c>
      <c r="S4319">
        <v>0</v>
      </c>
      <c r="T4319">
        <v>0</v>
      </c>
      <c r="U4319">
        <v>0</v>
      </c>
      <c r="W4319" s="429">
        <f t="shared" si="90"/>
        <v>0</v>
      </c>
      <c r="X4319" s="429">
        <f t="shared" si="90"/>
        <v>0</v>
      </c>
      <c r="Y4319" s="429">
        <f t="shared" si="90"/>
        <v>0</v>
      </c>
      <c r="Z4319" s="429">
        <f t="shared" si="89"/>
        <v>0</v>
      </c>
      <c r="AA4319" s="429" t="s">
        <v>1295</v>
      </c>
    </row>
    <row r="4320" spans="1:27" x14ac:dyDescent="0.25">
      <c r="A4320" t="s">
        <v>149</v>
      </c>
      <c r="B4320" t="s">
        <v>186</v>
      </c>
      <c r="C4320" t="s">
        <v>1459</v>
      </c>
      <c r="D4320" t="s">
        <v>1387</v>
      </c>
      <c r="E4320" t="s">
        <v>1501</v>
      </c>
      <c r="F4320" t="s">
        <v>1293</v>
      </c>
      <c r="G4320" t="s">
        <v>524</v>
      </c>
      <c r="H4320" t="s">
        <v>1461</v>
      </c>
      <c r="I4320" t="s">
        <v>534</v>
      </c>
      <c r="J4320">
        <v>31000306</v>
      </c>
      <c r="L4320">
        <v>0</v>
      </c>
      <c r="M4320">
        <v>0</v>
      </c>
      <c r="N4320">
        <v>0</v>
      </c>
      <c r="O4320">
        <v>0</v>
      </c>
      <c r="P4320">
        <v>0</v>
      </c>
      <c r="Q4320">
        <v>0</v>
      </c>
      <c r="R4320">
        <v>0.70920000000000005</v>
      </c>
      <c r="S4320">
        <v>1.0377959999999999</v>
      </c>
      <c r="T4320">
        <v>0</v>
      </c>
      <c r="U4320">
        <v>0</v>
      </c>
      <c r="W4320" s="429">
        <f t="shared" si="90"/>
        <v>0.70920000000000005</v>
      </c>
      <c r="X4320" s="429">
        <f t="shared" si="90"/>
        <v>1.0377959999999999</v>
      </c>
      <c r="Y4320" s="429">
        <f t="shared" si="90"/>
        <v>0</v>
      </c>
      <c r="Z4320" s="429">
        <f t="shared" si="89"/>
        <v>0</v>
      </c>
      <c r="AA4320" s="429" t="s">
        <v>1295</v>
      </c>
    </row>
    <row r="4321" spans="1:27" x14ac:dyDescent="0.25">
      <c r="A4321" t="s">
        <v>149</v>
      </c>
      <c r="B4321" t="s">
        <v>186</v>
      </c>
      <c r="C4321" t="s">
        <v>1459</v>
      </c>
      <c r="D4321" t="s">
        <v>1387</v>
      </c>
      <c r="E4321" t="s">
        <v>1501</v>
      </c>
      <c r="F4321" t="s">
        <v>1293</v>
      </c>
      <c r="G4321" t="s">
        <v>524</v>
      </c>
      <c r="H4321" t="s">
        <v>1464</v>
      </c>
      <c r="I4321" t="s">
        <v>186</v>
      </c>
      <c r="J4321">
        <v>20200202</v>
      </c>
      <c r="L4321">
        <v>11.4653997421265</v>
      </c>
      <c r="M4321">
        <v>7.6238999366760298</v>
      </c>
      <c r="N4321">
        <v>20.271299362182599</v>
      </c>
      <c r="O4321">
        <v>0</v>
      </c>
      <c r="P4321">
        <v>0.29550001025199901</v>
      </c>
      <c r="Q4321">
        <v>0.29550001025199901</v>
      </c>
      <c r="R4321">
        <v>0</v>
      </c>
      <c r="S4321">
        <v>0</v>
      </c>
      <c r="T4321">
        <v>0</v>
      </c>
      <c r="U4321">
        <v>0</v>
      </c>
      <c r="W4321" s="429">
        <f t="shared" si="90"/>
        <v>0</v>
      </c>
      <c r="X4321" s="429">
        <f t="shared" si="90"/>
        <v>0</v>
      </c>
      <c r="Y4321" s="429">
        <f t="shared" si="90"/>
        <v>0</v>
      </c>
      <c r="Z4321" s="429">
        <f t="shared" si="89"/>
        <v>0</v>
      </c>
      <c r="AA4321" s="429" t="s">
        <v>1295</v>
      </c>
    </row>
    <row r="4322" spans="1:27" x14ac:dyDescent="0.25">
      <c r="A4322" t="s">
        <v>149</v>
      </c>
      <c r="B4322" t="s">
        <v>186</v>
      </c>
      <c r="C4322" t="s">
        <v>1459</v>
      </c>
      <c r="D4322" t="s">
        <v>1387</v>
      </c>
      <c r="E4322" t="s">
        <v>1501</v>
      </c>
      <c r="F4322" t="s">
        <v>1293</v>
      </c>
      <c r="G4322" t="s">
        <v>524</v>
      </c>
      <c r="H4322" t="s">
        <v>1464</v>
      </c>
      <c r="I4322" t="s">
        <v>186</v>
      </c>
      <c r="J4322">
        <v>31000306</v>
      </c>
      <c r="L4322">
        <v>0</v>
      </c>
      <c r="M4322">
        <v>0</v>
      </c>
      <c r="N4322">
        <v>0</v>
      </c>
      <c r="O4322">
        <v>0</v>
      </c>
      <c r="P4322">
        <v>0</v>
      </c>
      <c r="Q4322">
        <v>0</v>
      </c>
      <c r="R4322">
        <v>66.783000000000001</v>
      </c>
      <c r="S4322">
        <v>101.44159999999999</v>
      </c>
      <c r="T4322">
        <v>0</v>
      </c>
      <c r="U4322">
        <v>0</v>
      </c>
      <c r="W4322" s="429">
        <f t="shared" si="90"/>
        <v>66.783000000000001</v>
      </c>
      <c r="X4322" s="429">
        <f t="shared" si="90"/>
        <v>101.44159999999999</v>
      </c>
      <c r="Y4322" s="429">
        <f t="shared" si="90"/>
        <v>0</v>
      </c>
      <c r="Z4322" s="429">
        <f t="shared" si="89"/>
        <v>0</v>
      </c>
      <c r="AA4322" s="429" t="s">
        <v>1295</v>
      </c>
    </row>
    <row r="4323" spans="1:27" x14ac:dyDescent="0.25">
      <c r="A4323" t="s">
        <v>149</v>
      </c>
      <c r="B4323" t="s">
        <v>186</v>
      </c>
      <c r="C4323" t="s">
        <v>1459</v>
      </c>
      <c r="D4323" t="s">
        <v>1387</v>
      </c>
      <c r="E4323" t="s">
        <v>1501</v>
      </c>
      <c r="F4323" t="s">
        <v>1293</v>
      </c>
      <c r="G4323" t="s">
        <v>524</v>
      </c>
      <c r="H4323" t="s">
        <v>1464</v>
      </c>
      <c r="I4323" t="s">
        <v>186</v>
      </c>
      <c r="J4323">
        <v>40400303</v>
      </c>
      <c r="L4323">
        <v>0</v>
      </c>
      <c r="M4323">
        <v>5.9100002050399801E-2</v>
      </c>
      <c r="N4323">
        <v>0</v>
      </c>
      <c r="O4323">
        <v>0</v>
      </c>
      <c r="P4323">
        <v>0</v>
      </c>
      <c r="Q4323">
        <v>0</v>
      </c>
      <c r="R4323">
        <v>0</v>
      </c>
      <c r="S4323">
        <v>0</v>
      </c>
      <c r="T4323">
        <v>0</v>
      </c>
      <c r="U4323">
        <v>0</v>
      </c>
      <c r="W4323" s="429">
        <f t="shared" si="90"/>
        <v>0</v>
      </c>
      <c r="X4323" s="429">
        <f t="shared" si="90"/>
        <v>0</v>
      </c>
      <c r="Y4323" s="429">
        <f t="shared" si="90"/>
        <v>0</v>
      </c>
      <c r="Z4323" s="429">
        <f t="shared" si="89"/>
        <v>0</v>
      </c>
      <c r="AA4323" s="429" t="s">
        <v>1295</v>
      </c>
    </row>
    <row r="4324" spans="1:27" x14ac:dyDescent="0.25">
      <c r="A4324" t="s">
        <v>149</v>
      </c>
      <c r="B4324" t="s">
        <v>186</v>
      </c>
      <c r="C4324" t="s">
        <v>1459</v>
      </c>
      <c r="D4324" t="s">
        <v>1387</v>
      </c>
      <c r="E4324" t="s">
        <v>1501</v>
      </c>
      <c r="F4324" t="s">
        <v>1293</v>
      </c>
      <c r="G4324" t="s">
        <v>524</v>
      </c>
      <c r="H4324" t="s">
        <v>1461</v>
      </c>
      <c r="I4324" t="s">
        <v>534</v>
      </c>
      <c r="J4324">
        <v>20200202</v>
      </c>
      <c r="L4324">
        <v>0</v>
      </c>
      <c r="M4324">
        <v>0</v>
      </c>
      <c r="N4324">
        <v>0</v>
      </c>
      <c r="O4324">
        <v>0</v>
      </c>
      <c r="P4324">
        <v>0</v>
      </c>
      <c r="Q4324">
        <v>0</v>
      </c>
      <c r="R4324">
        <v>6.6783000000000001</v>
      </c>
      <c r="S4324">
        <v>73.035780000000003</v>
      </c>
      <c r="T4324">
        <v>0</v>
      </c>
      <c r="U4324">
        <v>0</v>
      </c>
      <c r="W4324" s="429">
        <f t="shared" si="90"/>
        <v>6.6783000000000001</v>
      </c>
      <c r="X4324" s="429">
        <f t="shared" si="90"/>
        <v>73.035780000000003</v>
      </c>
      <c r="Y4324" s="429">
        <f t="shared" si="90"/>
        <v>0</v>
      </c>
      <c r="Z4324" s="429">
        <f t="shared" si="89"/>
        <v>0</v>
      </c>
      <c r="AA4324" s="429" t="s">
        <v>1295</v>
      </c>
    </row>
    <row r="4325" spans="1:27" x14ac:dyDescent="0.25">
      <c r="A4325" t="s">
        <v>149</v>
      </c>
      <c r="B4325" t="s">
        <v>1246</v>
      </c>
      <c r="C4325" t="s">
        <v>1324</v>
      </c>
      <c r="D4325" t="s">
        <v>1387</v>
      </c>
      <c r="E4325" t="s">
        <v>1501</v>
      </c>
      <c r="F4325" t="s">
        <v>1293</v>
      </c>
      <c r="G4325" t="s">
        <v>524</v>
      </c>
      <c r="H4325" t="s">
        <v>1558</v>
      </c>
      <c r="I4325" t="s">
        <v>563</v>
      </c>
      <c r="J4325">
        <v>31000404</v>
      </c>
      <c r="L4325">
        <v>6.4800000190734899</v>
      </c>
      <c r="M4325">
        <v>0.36000001430511502</v>
      </c>
      <c r="N4325">
        <v>5.4400000572204599</v>
      </c>
      <c r="O4325">
        <v>2.9999999329447701E-2</v>
      </c>
      <c r="P4325">
        <v>0.490000009536743</v>
      </c>
      <c r="Q4325">
        <v>0.490000009536743</v>
      </c>
      <c r="R4325">
        <v>0</v>
      </c>
      <c r="S4325">
        <v>0</v>
      </c>
      <c r="T4325">
        <v>0</v>
      </c>
      <c r="U4325">
        <v>0</v>
      </c>
      <c r="W4325" s="429">
        <f t="shared" si="90"/>
        <v>0</v>
      </c>
      <c r="X4325" s="429">
        <f t="shared" si="90"/>
        <v>0</v>
      </c>
      <c r="Y4325" s="429">
        <f t="shared" si="90"/>
        <v>0</v>
      </c>
      <c r="Z4325" s="429">
        <f t="shared" si="89"/>
        <v>0</v>
      </c>
      <c r="AA4325" s="429" t="s">
        <v>1295</v>
      </c>
    </row>
    <row r="4326" spans="1:27" x14ac:dyDescent="0.25">
      <c r="A4326" t="s">
        <v>149</v>
      </c>
      <c r="B4326" t="s">
        <v>1246</v>
      </c>
      <c r="C4326" t="s">
        <v>1324</v>
      </c>
      <c r="D4326" t="s">
        <v>1387</v>
      </c>
      <c r="E4326" t="s">
        <v>1501</v>
      </c>
      <c r="F4326" t="s">
        <v>1293</v>
      </c>
      <c r="G4326" t="s">
        <v>524</v>
      </c>
      <c r="H4326" t="s">
        <v>1558</v>
      </c>
      <c r="I4326" t="s">
        <v>563</v>
      </c>
      <c r="J4326">
        <v>20200254</v>
      </c>
      <c r="L4326">
        <v>2.3000000044703501E-2</v>
      </c>
      <c r="M4326">
        <v>0</v>
      </c>
      <c r="N4326">
        <v>0.5</v>
      </c>
      <c r="O4326">
        <v>0</v>
      </c>
      <c r="P4326">
        <v>2.3000000044703501E-2</v>
      </c>
      <c r="Q4326">
        <v>0</v>
      </c>
      <c r="R4326">
        <v>0</v>
      </c>
      <c r="S4326">
        <v>0</v>
      </c>
      <c r="T4326">
        <v>0</v>
      </c>
      <c r="U4326">
        <v>0</v>
      </c>
      <c r="W4326" s="429">
        <f t="shared" si="90"/>
        <v>0</v>
      </c>
      <c r="X4326" s="429">
        <f t="shared" si="90"/>
        <v>0</v>
      </c>
      <c r="Y4326" s="429">
        <f t="shared" si="90"/>
        <v>0</v>
      </c>
      <c r="Z4326" s="429">
        <f t="shared" si="89"/>
        <v>0</v>
      </c>
      <c r="AA4326" s="429" t="s">
        <v>1295</v>
      </c>
    </row>
    <row r="4327" spans="1:27" x14ac:dyDescent="0.25">
      <c r="A4327" t="s">
        <v>149</v>
      </c>
      <c r="B4327" t="s">
        <v>186</v>
      </c>
      <c r="C4327" t="s">
        <v>1459</v>
      </c>
      <c r="D4327" t="s">
        <v>1387</v>
      </c>
      <c r="E4327" t="s">
        <v>1501</v>
      </c>
      <c r="F4327" t="s">
        <v>1293</v>
      </c>
      <c r="G4327" t="s">
        <v>524</v>
      </c>
      <c r="H4327" t="s">
        <v>1464</v>
      </c>
      <c r="I4327" t="s">
        <v>186</v>
      </c>
      <c r="J4327">
        <v>40301011</v>
      </c>
      <c r="L4327">
        <v>0</v>
      </c>
      <c r="M4327">
        <v>4.9999998882412902E-3</v>
      </c>
      <c r="N4327">
        <v>0</v>
      </c>
      <c r="O4327">
        <v>0</v>
      </c>
      <c r="P4327">
        <v>0</v>
      </c>
      <c r="Q4327">
        <v>0</v>
      </c>
      <c r="R4327">
        <v>0</v>
      </c>
      <c r="S4327">
        <v>0</v>
      </c>
      <c r="T4327">
        <v>0</v>
      </c>
      <c r="U4327">
        <v>0</v>
      </c>
      <c r="W4327" s="429">
        <f t="shared" si="90"/>
        <v>0</v>
      </c>
      <c r="X4327" s="429">
        <f t="shared" si="90"/>
        <v>0</v>
      </c>
      <c r="Y4327" s="429">
        <f t="shared" si="90"/>
        <v>0</v>
      </c>
      <c r="Z4327" s="429">
        <f t="shared" si="89"/>
        <v>0</v>
      </c>
      <c r="AA4327" s="429" t="s">
        <v>1295</v>
      </c>
    </row>
    <row r="4328" spans="1:27" x14ac:dyDescent="0.25">
      <c r="A4328" t="s">
        <v>149</v>
      </c>
      <c r="B4328" t="s">
        <v>186</v>
      </c>
      <c r="C4328" t="s">
        <v>1459</v>
      </c>
      <c r="D4328" t="s">
        <v>1387</v>
      </c>
      <c r="E4328" t="s">
        <v>1501</v>
      </c>
      <c r="F4328" t="s">
        <v>1293</v>
      </c>
      <c r="G4328" t="s">
        <v>524</v>
      </c>
      <c r="H4328" t="s">
        <v>1464</v>
      </c>
      <c r="I4328" t="s">
        <v>186</v>
      </c>
      <c r="J4328">
        <v>31000404</v>
      </c>
      <c r="L4328">
        <v>0.18500000238418601</v>
      </c>
      <c r="M4328">
        <v>9.9999997764825804E-3</v>
      </c>
      <c r="N4328">
        <v>0.15500000119209301</v>
      </c>
      <c r="O4328">
        <v>0</v>
      </c>
      <c r="P4328">
        <v>1.4999999664723899E-2</v>
      </c>
      <c r="Q4328">
        <v>1.4999999664723899E-2</v>
      </c>
      <c r="R4328">
        <v>232.405</v>
      </c>
      <c r="S4328">
        <v>5.0000000000000001E-3</v>
      </c>
      <c r="T4328">
        <v>0</v>
      </c>
      <c r="U4328">
        <v>0</v>
      </c>
      <c r="W4328" s="429">
        <f t="shared" si="90"/>
        <v>232.405</v>
      </c>
      <c r="X4328" s="429">
        <f t="shared" si="90"/>
        <v>5.0000000000000001E-3</v>
      </c>
      <c r="Y4328" s="429">
        <f t="shared" si="90"/>
        <v>0</v>
      </c>
      <c r="Z4328" s="429">
        <f t="shared" si="89"/>
        <v>0</v>
      </c>
      <c r="AA4328" s="429" t="s">
        <v>1295</v>
      </c>
    </row>
    <row r="4329" spans="1:27" x14ac:dyDescent="0.25">
      <c r="A4329" t="s">
        <v>149</v>
      </c>
      <c r="B4329" t="s">
        <v>1246</v>
      </c>
      <c r="C4329" t="s">
        <v>1324</v>
      </c>
      <c r="D4329" t="s">
        <v>1387</v>
      </c>
      <c r="E4329" t="s">
        <v>1501</v>
      </c>
      <c r="F4329" t="s">
        <v>1293</v>
      </c>
      <c r="G4329" t="s">
        <v>524</v>
      </c>
      <c r="H4329" t="s">
        <v>1557</v>
      </c>
      <c r="I4329" t="s">
        <v>552</v>
      </c>
      <c r="J4329">
        <v>31000404</v>
      </c>
      <c r="L4329">
        <v>0.96</v>
      </c>
      <c r="M4329">
        <v>0.05</v>
      </c>
      <c r="N4329">
        <v>0.8</v>
      </c>
      <c r="O4329">
        <v>0.09</v>
      </c>
      <c r="P4329">
        <v>0</v>
      </c>
      <c r="Q4329">
        <v>0</v>
      </c>
      <c r="R4329">
        <v>0</v>
      </c>
      <c r="S4329">
        <v>0</v>
      </c>
      <c r="T4329">
        <v>0</v>
      </c>
      <c r="U4329">
        <v>0</v>
      </c>
      <c r="W4329" s="429">
        <f t="shared" si="90"/>
        <v>0</v>
      </c>
      <c r="X4329" s="429">
        <f t="shared" si="90"/>
        <v>0</v>
      </c>
      <c r="Y4329" s="429">
        <f t="shared" si="90"/>
        <v>0</v>
      </c>
      <c r="Z4329" s="429">
        <f t="shared" si="89"/>
        <v>0</v>
      </c>
      <c r="AA4329" s="429" t="s">
        <v>1295</v>
      </c>
    </row>
    <row r="4330" spans="1:27" x14ac:dyDescent="0.25">
      <c r="A4330" t="s">
        <v>149</v>
      </c>
      <c r="B4330" t="s">
        <v>1246</v>
      </c>
      <c r="C4330" t="s">
        <v>1324</v>
      </c>
      <c r="D4330" t="s">
        <v>1387</v>
      </c>
      <c r="E4330" t="s">
        <v>1501</v>
      </c>
      <c r="F4330" t="s">
        <v>1293</v>
      </c>
      <c r="G4330" t="s">
        <v>524</v>
      </c>
      <c r="H4330" t="s">
        <v>1558</v>
      </c>
      <c r="I4330" t="s">
        <v>563</v>
      </c>
      <c r="J4330">
        <v>31000228</v>
      </c>
      <c r="L4330">
        <v>1.9</v>
      </c>
      <c r="M4330">
        <v>0.11</v>
      </c>
      <c r="N4330">
        <v>1.6</v>
      </c>
      <c r="O4330">
        <v>0</v>
      </c>
      <c r="P4330">
        <v>0</v>
      </c>
      <c r="Q4330">
        <v>0</v>
      </c>
      <c r="R4330">
        <v>0</v>
      </c>
      <c r="S4330">
        <v>0</v>
      </c>
      <c r="T4330">
        <v>0</v>
      </c>
      <c r="U4330">
        <v>0</v>
      </c>
      <c r="W4330" s="429">
        <f t="shared" si="90"/>
        <v>0</v>
      </c>
      <c r="X4330" s="429">
        <f t="shared" si="90"/>
        <v>0</v>
      </c>
      <c r="Y4330" s="429">
        <f t="shared" si="90"/>
        <v>0</v>
      </c>
      <c r="Z4330" s="429">
        <f t="shared" si="89"/>
        <v>0</v>
      </c>
      <c r="AA4330" s="429" t="s">
        <v>1295</v>
      </c>
    </row>
    <row r="4331" spans="1:27" x14ac:dyDescent="0.25">
      <c r="A4331" t="s">
        <v>149</v>
      </c>
      <c r="B4331" t="s">
        <v>1246</v>
      </c>
      <c r="C4331" t="s">
        <v>1324</v>
      </c>
      <c r="D4331" t="s">
        <v>1387</v>
      </c>
      <c r="E4331" t="s">
        <v>1501</v>
      </c>
      <c r="F4331" t="s">
        <v>1293</v>
      </c>
      <c r="G4331" t="s">
        <v>524</v>
      </c>
      <c r="H4331" t="s">
        <v>1557</v>
      </c>
      <c r="I4331" t="s">
        <v>552</v>
      </c>
      <c r="J4331">
        <v>40400250</v>
      </c>
      <c r="L4331">
        <v>0</v>
      </c>
      <c r="M4331">
        <v>20.6</v>
      </c>
      <c r="N4331">
        <v>0</v>
      </c>
      <c r="O4331">
        <v>0</v>
      </c>
      <c r="P4331">
        <v>0</v>
      </c>
      <c r="Q4331">
        <v>0</v>
      </c>
      <c r="R4331">
        <v>0</v>
      </c>
      <c r="S4331">
        <v>0</v>
      </c>
      <c r="T4331">
        <v>0</v>
      </c>
      <c r="U4331">
        <v>0</v>
      </c>
      <c r="W4331" s="429">
        <f t="shared" si="90"/>
        <v>0</v>
      </c>
      <c r="X4331" s="429">
        <f t="shared" si="90"/>
        <v>0</v>
      </c>
      <c r="Y4331" s="429">
        <f t="shared" si="90"/>
        <v>0</v>
      </c>
      <c r="Z4331" s="429">
        <f t="shared" si="89"/>
        <v>0</v>
      </c>
      <c r="AA4331" s="429" t="s">
        <v>1295</v>
      </c>
    </row>
    <row r="4332" spans="1:27" x14ac:dyDescent="0.25">
      <c r="A4332" t="s">
        <v>149</v>
      </c>
      <c r="B4332" t="s">
        <v>1246</v>
      </c>
      <c r="C4332" t="s">
        <v>1324</v>
      </c>
      <c r="D4332" t="s">
        <v>1387</v>
      </c>
      <c r="E4332" t="s">
        <v>1501</v>
      </c>
      <c r="F4332" t="s">
        <v>1293</v>
      </c>
      <c r="G4332" t="s">
        <v>524</v>
      </c>
      <c r="H4332" t="s">
        <v>1557</v>
      </c>
      <c r="I4332" t="s">
        <v>552</v>
      </c>
      <c r="J4332">
        <v>31000205</v>
      </c>
      <c r="L4332">
        <v>0.68</v>
      </c>
      <c r="M4332">
        <v>2.5</v>
      </c>
      <c r="N4332">
        <v>5.8</v>
      </c>
      <c r="O4332">
        <v>2.2799999999999998</v>
      </c>
      <c r="P4332">
        <v>0</v>
      </c>
      <c r="Q4332">
        <v>0</v>
      </c>
      <c r="R4332">
        <v>0</v>
      </c>
      <c r="S4332">
        <v>0</v>
      </c>
      <c r="T4332">
        <v>0</v>
      </c>
      <c r="U4332">
        <v>0</v>
      </c>
      <c r="W4332" s="429">
        <f t="shared" si="90"/>
        <v>0</v>
      </c>
      <c r="X4332" s="429">
        <f t="shared" si="90"/>
        <v>0</v>
      </c>
      <c r="Y4332" s="429">
        <f t="shared" si="90"/>
        <v>0</v>
      </c>
      <c r="Z4332" s="429">
        <f t="shared" si="89"/>
        <v>0</v>
      </c>
      <c r="AA4332" s="429" t="s">
        <v>1295</v>
      </c>
    </row>
    <row r="4333" spans="1:27" x14ac:dyDescent="0.25">
      <c r="A4333" t="s">
        <v>149</v>
      </c>
      <c r="B4333" t="s">
        <v>1246</v>
      </c>
      <c r="C4333" t="s">
        <v>1324</v>
      </c>
      <c r="D4333" t="s">
        <v>1387</v>
      </c>
      <c r="E4333" t="s">
        <v>1501</v>
      </c>
      <c r="F4333" t="s">
        <v>1293</v>
      </c>
      <c r="G4333" t="s">
        <v>524</v>
      </c>
      <c r="H4333" t="s">
        <v>1558</v>
      </c>
      <c r="I4333" t="s">
        <v>563</v>
      </c>
      <c r="J4333">
        <v>31000205</v>
      </c>
      <c r="L4333">
        <v>0.315</v>
      </c>
      <c r="M4333">
        <v>0.105</v>
      </c>
      <c r="N4333">
        <v>1.47</v>
      </c>
      <c r="O4333">
        <v>55.23</v>
      </c>
      <c r="P4333">
        <v>0</v>
      </c>
      <c r="Q4333">
        <v>4.7600003890693202E-2</v>
      </c>
      <c r="R4333">
        <v>0</v>
      </c>
      <c r="S4333">
        <v>0</v>
      </c>
      <c r="T4333">
        <v>0</v>
      </c>
      <c r="U4333">
        <v>0</v>
      </c>
      <c r="W4333" s="429">
        <f t="shared" si="90"/>
        <v>0</v>
      </c>
      <c r="X4333" s="429">
        <f t="shared" si="90"/>
        <v>0</v>
      </c>
      <c r="Y4333" s="429">
        <f t="shared" si="90"/>
        <v>0</v>
      </c>
      <c r="Z4333" s="429">
        <f t="shared" si="89"/>
        <v>0</v>
      </c>
      <c r="AA4333" s="429" t="s">
        <v>1295</v>
      </c>
    </row>
    <row r="4334" spans="1:27" x14ac:dyDescent="0.25">
      <c r="A4334" t="s">
        <v>149</v>
      </c>
      <c r="B4334" t="s">
        <v>1246</v>
      </c>
      <c r="C4334" t="s">
        <v>1324</v>
      </c>
      <c r="D4334" t="s">
        <v>1387</v>
      </c>
      <c r="E4334" t="s">
        <v>1501</v>
      </c>
      <c r="F4334" t="s">
        <v>1293</v>
      </c>
      <c r="G4334" t="s">
        <v>524</v>
      </c>
      <c r="H4334" t="s">
        <v>1558</v>
      </c>
      <c r="I4334" t="s">
        <v>563</v>
      </c>
      <c r="J4334">
        <v>10200603</v>
      </c>
      <c r="L4334">
        <v>1.575</v>
      </c>
      <c r="M4334">
        <v>0.105</v>
      </c>
      <c r="N4334">
        <v>1.05</v>
      </c>
      <c r="O4334">
        <v>0</v>
      </c>
      <c r="P4334">
        <v>0.105</v>
      </c>
      <c r="Q4334">
        <v>0</v>
      </c>
      <c r="R4334">
        <v>0</v>
      </c>
      <c r="S4334">
        <v>0</v>
      </c>
      <c r="T4334">
        <v>0</v>
      </c>
      <c r="U4334">
        <v>0</v>
      </c>
      <c r="W4334" s="429">
        <f t="shared" si="90"/>
        <v>0</v>
      </c>
      <c r="X4334" s="429">
        <f t="shared" si="90"/>
        <v>0</v>
      </c>
      <c r="Y4334" s="429">
        <f t="shared" si="90"/>
        <v>0</v>
      </c>
      <c r="Z4334" s="429">
        <f t="shared" si="89"/>
        <v>0</v>
      </c>
      <c r="AA4334" s="429" t="s">
        <v>1295</v>
      </c>
    </row>
    <row r="4335" spans="1:27" x14ac:dyDescent="0.25">
      <c r="A4335" t="s">
        <v>149</v>
      </c>
      <c r="B4335" t="s">
        <v>186</v>
      </c>
      <c r="C4335" t="s">
        <v>1459</v>
      </c>
      <c r="D4335" t="s">
        <v>1387</v>
      </c>
      <c r="E4335" t="s">
        <v>1501</v>
      </c>
      <c r="F4335" t="s">
        <v>1293</v>
      </c>
      <c r="G4335" t="s">
        <v>524</v>
      </c>
      <c r="H4335" t="s">
        <v>1460</v>
      </c>
      <c r="I4335" t="s">
        <v>561</v>
      </c>
      <c r="J4335">
        <v>20200254</v>
      </c>
      <c r="L4335">
        <v>3.34506011009216</v>
      </c>
      <c r="M4335">
        <v>1.0283399820327801</v>
      </c>
      <c r="N4335">
        <v>2.28716993331909</v>
      </c>
      <c r="O4335">
        <v>0</v>
      </c>
      <c r="P4335">
        <v>4.13700006902218E-2</v>
      </c>
      <c r="Q4335">
        <v>4.13700006902218E-2</v>
      </c>
      <c r="R4335">
        <v>85.694999999999993</v>
      </c>
      <c r="S4335">
        <v>1.7730000000000001E-3</v>
      </c>
      <c r="T4335">
        <v>0</v>
      </c>
      <c r="U4335">
        <v>0</v>
      </c>
      <c r="W4335" s="429">
        <f t="shared" si="90"/>
        <v>85.694999999999993</v>
      </c>
      <c r="X4335" s="429">
        <f t="shared" si="90"/>
        <v>1.7730000000000001E-3</v>
      </c>
      <c r="Y4335" s="429">
        <f t="shared" si="90"/>
        <v>0</v>
      </c>
      <c r="Z4335" s="429">
        <f t="shared" si="89"/>
        <v>0</v>
      </c>
      <c r="AA4335" s="429" t="s">
        <v>1295</v>
      </c>
    </row>
    <row r="4336" spans="1:27" x14ac:dyDescent="0.25">
      <c r="A4336" t="s">
        <v>149</v>
      </c>
      <c r="B4336" t="s">
        <v>186</v>
      </c>
      <c r="C4336" t="s">
        <v>1459</v>
      </c>
      <c r="D4336" t="s">
        <v>1387</v>
      </c>
      <c r="E4336" t="s">
        <v>1501</v>
      </c>
      <c r="F4336" t="s">
        <v>1293</v>
      </c>
      <c r="G4336" t="s">
        <v>524</v>
      </c>
      <c r="H4336" t="s">
        <v>1461</v>
      </c>
      <c r="I4336" t="s">
        <v>534</v>
      </c>
      <c r="J4336">
        <v>31000228</v>
      </c>
      <c r="L4336">
        <v>0.1182000041008</v>
      </c>
      <c r="M4336">
        <v>0</v>
      </c>
      <c r="N4336">
        <v>5.9100002050399801E-2</v>
      </c>
      <c r="O4336">
        <v>0</v>
      </c>
      <c r="P4336">
        <v>0</v>
      </c>
      <c r="Q4336">
        <v>0</v>
      </c>
      <c r="R4336">
        <v>0</v>
      </c>
      <c r="S4336">
        <v>0</v>
      </c>
      <c r="T4336">
        <v>0</v>
      </c>
      <c r="U4336">
        <v>0</v>
      </c>
      <c r="W4336" s="429">
        <f t="shared" si="90"/>
        <v>0</v>
      </c>
      <c r="X4336" s="429">
        <f t="shared" si="90"/>
        <v>0</v>
      </c>
      <c r="Y4336" s="429">
        <f t="shared" si="90"/>
        <v>0</v>
      </c>
      <c r="Z4336" s="429">
        <f t="shared" si="89"/>
        <v>0</v>
      </c>
      <c r="AA4336" s="429" t="s">
        <v>1295</v>
      </c>
    </row>
    <row r="4337" spans="1:27" x14ac:dyDescent="0.25">
      <c r="A4337" t="s">
        <v>149</v>
      </c>
      <c r="B4337" t="s">
        <v>186</v>
      </c>
      <c r="C4337" t="s">
        <v>1459</v>
      </c>
      <c r="D4337" t="s">
        <v>1387</v>
      </c>
      <c r="E4337" t="s">
        <v>1501</v>
      </c>
      <c r="F4337" t="s">
        <v>1293</v>
      </c>
      <c r="G4337" t="s">
        <v>524</v>
      </c>
      <c r="H4337" t="s">
        <v>1461</v>
      </c>
      <c r="I4337" t="s">
        <v>534</v>
      </c>
      <c r="J4337">
        <v>20200202</v>
      </c>
      <c r="L4337">
        <v>11.583600997924799</v>
      </c>
      <c r="M4337">
        <v>2.71860003471375</v>
      </c>
      <c r="N4337">
        <v>1.6548000574111901</v>
      </c>
      <c r="O4337">
        <v>0</v>
      </c>
      <c r="P4337">
        <v>0.29550001025199901</v>
      </c>
      <c r="Q4337">
        <v>0.29550001025199901</v>
      </c>
      <c r="R4337">
        <v>0</v>
      </c>
      <c r="S4337">
        <v>0</v>
      </c>
      <c r="T4337">
        <v>0</v>
      </c>
      <c r="U4337">
        <v>0</v>
      </c>
      <c r="W4337" s="429">
        <f t="shared" si="90"/>
        <v>0</v>
      </c>
      <c r="X4337" s="429">
        <f t="shared" si="90"/>
        <v>0</v>
      </c>
      <c r="Y4337" s="429">
        <f t="shared" si="90"/>
        <v>0</v>
      </c>
      <c r="Z4337" s="429">
        <f t="shared" si="89"/>
        <v>0</v>
      </c>
      <c r="AA4337" s="429" t="s">
        <v>1295</v>
      </c>
    </row>
    <row r="4338" spans="1:27" x14ac:dyDescent="0.25">
      <c r="A4338" t="s">
        <v>149</v>
      </c>
      <c r="B4338" t="s">
        <v>186</v>
      </c>
      <c r="C4338" t="s">
        <v>1459</v>
      </c>
      <c r="D4338" t="s">
        <v>1387</v>
      </c>
      <c r="E4338" t="s">
        <v>1501</v>
      </c>
      <c r="F4338" t="s">
        <v>1293</v>
      </c>
      <c r="G4338" t="s">
        <v>524</v>
      </c>
      <c r="H4338" t="s">
        <v>1461</v>
      </c>
      <c r="I4338" t="s">
        <v>534</v>
      </c>
      <c r="J4338">
        <v>40400303</v>
      </c>
      <c r="L4338">
        <v>0</v>
      </c>
      <c r="M4338">
        <v>0.20000000298023199</v>
      </c>
      <c r="N4338">
        <v>0</v>
      </c>
      <c r="O4338">
        <v>0</v>
      </c>
      <c r="P4338">
        <v>0</v>
      </c>
      <c r="Q4338">
        <v>0</v>
      </c>
      <c r="R4338">
        <v>0</v>
      </c>
      <c r="S4338">
        <v>0</v>
      </c>
      <c r="T4338">
        <v>0</v>
      </c>
      <c r="U4338">
        <v>0</v>
      </c>
      <c r="W4338" s="429">
        <f t="shared" si="90"/>
        <v>0</v>
      </c>
      <c r="X4338" s="429">
        <f t="shared" si="90"/>
        <v>0</v>
      </c>
      <c r="Y4338" s="429">
        <f t="shared" si="90"/>
        <v>0</v>
      </c>
      <c r="Z4338" s="429">
        <f t="shared" si="89"/>
        <v>0</v>
      </c>
      <c r="AA4338" s="429" t="s">
        <v>1295</v>
      </c>
    </row>
    <row r="4339" spans="1:27" x14ac:dyDescent="0.25">
      <c r="A4339" t="s">
        <v>149</v>
      </c>
      <c r="B4339" t="s">
        <v>186</v>
      </c>
      <c r="C4339" t="s">
        <v>1459</v>
      </c>
      <c r="D4339" t="s">
        <v>1387</v>
      </c>
      <c r="E4339" t="s">
        <v>1501</v>
      </c>
      <c r="F4339" t="s">
        <v>1293</v>
      </c>
      <c r="G4339" t="s">
        <v>524</v>
      </c>
      <c r="H4339" t="s">
        <v>1461</v>
      </c>
      <c r="I4339" t="s">
        <v>534</v>
      </c>
      <c r="J4339">
        <v>31000309</v>
      </c>
      <c r="L4339">
        <v>0</v>
      </c>
      <c r="M4339">
        <v>0</v>
      </c>
      <c r="N4339">
        <v>0</v>
      </c>
      <c r="O4339">
        <v>0</v>
      </c>
      <c r="P4339">
        <v>0</v>
      </c>
      <c r="Q4339">
        <v>0</v>
      </c>
      <c r="R4339">
        <v>76.239009999999993</v>
      </c>
      <c r="S4339">
        <v>111.32080000000001</v>
      </c>
      <c r="T4339">
        <v>0</v>
      </c>
      <c r="U4339">
        <v>0</v>
      </c>
      <c r="W4339" s="429">
        <f t="shared" si="90"/>
        <v>76.239009999999993</v>
      </c>
      <c r="X4339" s="429">
        <f t="shared" si="90"/>
        <v>111.32080000000001</v>
      </c>
      <c r="Y4339" s="429">
        <f t="shared" si="90"/>
        <v>0</v>
      </c>
      <c r="Z4339" s="429">
        <f t="shared" si="89"/>
        <v>0</v>
      </c>
      <c r="AA4339" s="429" t="s">
        <v>1295</v>
      </c>
    </row>
    <row r="4340" spans="1:27" x14ac:dyDescent="0.25">
      <c r="A4340" t="s">
        <v>149</v>
      </c>
      <c r="B4340" t="s">
        <v>186</v>
      </c>
      <c r="C4340" t="s">
        <v>1459</v>
      </c>
      <c r="D4340" t="s">
        <v>1387</v>
      </c>
      <c r="E4340" t="s">
        <v>1501</v>
      </c>
      <c r="F4340" t="s">
        <v>1293</v>
      </c>
      <c r="G4340" t="s">
        <v>524</v>
      </c>
      <c r="H4340" t="s">
        <v>1464</v>
      </c>
      <c r="I4340" t="s">
        <v>186</v>
      </c>
      <c r="J4340">
        <v>20200253</v>
      </c>
      <c r="L4340">
        <v>10.3</v>
      </c>
      <c r="M4340">
        <v>1.8</v>
      </c>
      <c r="N4340">
        <v>1.9</v>
      </c>
      <c r="O4340">
        <v>0</v>
      </c>
      <c r="P4340">
        <v>0.3</v>
      </c>
      <c r="Q4340">
        <v>0.33333334326744102</v>
      </c>
      <c r="R4340">
        <v>0</v>
      </c>
      <c r="S4340">
        <v>0</v>
      </c>
      <c r="T4340">
        <v>0</v>
      </c>
      <c r="U4340">
        <v>0</v>
      </c>
      <c r="W4340" s="429">
        <f t="shared" si="90"/>
        <v>0</v>
      </c>
      <c r="X4340" s="429">
        <f t="shared" si="90"/>
        <v>0</v>
      </c>
      <c r="Y4340" s="429">
        <f t="shared" si="90"/>
        <v>0</v>
      </c>
      <c r="Z4340" s="429">
        <f t="shared" si="89"/>
        <v>0</v>
      </c>
      <c r="AA4340" s="429" t="s">
        <v>1295</v>
      </c>
    </row>
    <row r="4341" spans="1:27" x14ac:dyDescent="0.25">
      <c r="A4341" t="s">
        <v>149</v>
      </c>
      <c r="B4341" t="s">
        <v>186</v>
      </c>
      <c r="C4341" t="s">
        <v>1459</v>
      </c>
      <c r="D4341" t="s">
        <v>1387</v>
      </c>
      <c r="E4341" t="s">
        <v>1501</v>
      </c>
      <c r="F4341" t="s">
        <v>1293</v>
      </c>
      <c r="G4341" t="s">
        <v>524</v>
      </c>
      <c r="H4341" t="s">
        <v>1464</v>
      </c>
      <c r="I4341" t="s">
        <v>186</v>
      </c>
      <c r="J4341">
        <v>20200254</v>
      </c>
      <c r="L4341">
        <v>8.2740001678466797</v>
      </c>
      <c r="M4341">
        <v>5.4963002204895002</v>
      </c>
      <c r="N4341">
        <v>14.5977010726929</v>
      </c>
      <c r="O4341">
        <v>0</v>
      </c>
      <c r="P4341">
        <v>0.23640000820159901</v>
      </c>
      <c r="Q4341">
        <v>0.23640000820159901</v>
      </c>
      <c r="R4341">
        <v>2261.0479999999998</v>
      </c>
      <c r="S4341">
        <v>5.91E-2</v>
      </c>
      <c r="T4341">
        <v>0</v>
      </c>
      <c r="U4341">
        <v>0</v>
      </c>
      <c r="W4341" s="429">
        <f t="shared" si="90"/>
        <v>2261.0479999999998</v>
      </c>
      <c r="X4341" s="429">
        <f t="shared" si="90"/>
        <v>5.91E-2</v>
      </c>
      <c r="Y4341" s="429">
        <f t="shared" si="90"/>
        <v>0</v>
      </c>
      <c r="Z4341" s="429">
        <f t="shared" si="89"/>
        <v>0</v>
      </c>
      <c r="AA4341" s="429" t="s">
        <v>1295</v>
      </c>
    </row>
    <row r="4342" spans="1:27" x14ac:dyDescent="0.25">
      <c r="A4342" t="s">
        <v>149</v>
      </c>
      <c r="B4342" t="s">
        <v>186</v>
      </c>
      <c r="C4342" t="s">
        <v>1459</v>
      </c>
      <c r="D4342" t="s">
        <v>1387</v>
      </c>
      <c r="E4342" t="s">
        <v>1501</v>
      </c>
      <c r="F4342" t="s">
        <v>1293</v>
      </c>
      <c r="G4342" t="s">
        <v>524</v>
      </c>
      <c r="H4342" t="s">
        <v>1464</v>
      </c>
      <c r="I4342" t="s">
        <v>186</v>
      </c>
      <c r="J4342">
        <v>31000306</v>
      </c>
      <c r="L4342">
        <v>0</v>
      </c>
      <c r="M4342">
        <v>0</v>
      </c>
      <c r="N4342">
        <v>0</v>
      </c>
      <c r="O4342">
        <v>0</v>
      </c>
      <c r="P4342">
        <v>0</v>
      </c>
      <c r="Q4342">
        <v>0</v>
      </c>
      <c r="R4342">
        <v>0.70920000000000005</v>
      </c>
      <c r="S4342">
        <v>1.0543439999999999</v>
      </c>
      <c r="T4342">
        <v>0</v>
      </c>
      <c r="U4342">
        <v>0</v>
      </c>
      <c r="W4342" s="429">
        <f t="shared" si="90"/>
        <v>0.70920000000000005</v>
      </c>
      <c r="X4342" s="429">
        <f t="shared" si="90"/>
        <v>1.0543439999999999</v>
      </c>
      <c r="Y4342" s="429">
        <f t="shared" si="90"/>
        <v>0</v>
      </c>
      <c r="Z4342" s="429">
        <f t="shared" si="90"/>
        <v>0</v>
      </c>
      <c r="AA4342" s="429" t="s">
        <v>1295</v>
      </c>
    </row>
    <row r="4343" spans="1:27" x14ac:dyDescent="0.25">
      <c r="A4343" t="s">
        <v>149</v>
      </c>
      <c r="B4343" t="s">
        <v>186</v>
      </c>
      <c r="C4343" t="s">
        <v>1459</v>
      </c>
      <c r="D4343" t="s">
        <v>1387</v>
      </c>
      <c r="E4343" t="s">
        <v>1501</v>
      </c>
      <c r="F4343" t="s">
        <v>1293</v>
      </c>
      <c r="G4343" t="s">
        <v>524</v>
      </c>
      <c r="H4343" t="s">
        <v>1464</v>
      </c>
      <c r="I4343" t="s">
        <v>186</v>
      </c>
      <c r="J4343">
        <v>40400303</v>
      </c>
      <c r="L4343">
        <v>0</v>
      </c>
      <c r="M4343">
        <v>5.9100002050399801E-2</v>
      </c>
      <c r="N4343">
        <v>0</v>
      </c>
      <c r="O4343">
        <v>0</v>
      </c>
      <c r="P4343">
        <v>0</v>
      </c>
      <c r="Q4343">
        <v>0</v>
      </c>
      <c r="R4343">
        <v>0</v>
      </c>
      <c r="S4343">
        <v>0</v>
      </c>
      <c r="T4343">
        <v>0</v>
      </c>
      <c r="U4343">
        <v>0</v>
      </c>
      <c r="W4343" s="429">
        <f t="shared" ref="W4343:Z4406" si="91">IFERROR(R4343*1,0)</f>
        <v>0</v>
      </c>
      <c r="X4343" s="429">
        <f t="shared" si="91"/>
        <v>0</v>
      </c>
      <c r="Y4343" s="429">
        <f t="shared" si="91"/>
        <v>0</v>
      </c>
      <c r="Z4343" s="429">
        <f t="shared" si="91"/>
        <v>0</v>
      </c>
      <c r="AA4343" s="429" t="s">
        <v>1295</v>
      </c>
    </row>
    <row r="4344" spans="1:27" x14ac:dyDescent="0.25">
      <c r="A4344" t="s">
        <v>149</v>
      </c>
      <c r="B4344" t="s">
        <v>1246</v>
      </c>
      <c r="C4344" t="s">
        <v>1324</v>
      </c>
      <c r="D4344" t="s">
        <v>1387</v>
      </c>
      <c r="E4344" t="s">
        <v>1501</v>
      </c>
      <c r="F4344" t="s">
        <v>1293</v>
      </c>
      <c r="G4344" t="s">
        <v>524</v>
      </c>
      <c r="H4344" t="s">
        <v>1558</v>
      </c>
      <c r="I4344" t="s">
        <v>563</v>
      </c>
      <c r="J4344">
        <v>31000404</v>
      </c>
      <c r="L4344">
        <v>0.30000001192092901</v>
      </c>
      <c r="M4344">
        <v>0.109999999403954</v>
      </c>
      <c r="N4344">
        <v>0.239999994635582</v>
      </c>
      <c r="O4344">
        <v>0</v>
      </c>
      <c r="P4344">
        <v>0.10000000149011599</v>
      </c>
      <c r="Q4344">
        <v>0.10000000149011599</v>
      </c>
      <c r="R4344">
        <v>0</v>
      </c>
      <c r="S4344">
        <v>0</v>
      </c>
      <c r="T4344">
        <v>0</v>
      </c>
      <c r="U4344">
        <v>0</v>
      </c>
      <c r="W4344" s="429">
        <f t="shared" si="91"/>
        <v>0</v>
      </c>
      <c r="X4344" s="429">
        <f t="shared" si="91"/>
        <v>0</v>
      </c>
      <c r="Y4344" s="429">
        <f t="shared" si="91"/>
        <v>0</v>
      </c>
      <c r="Z4344" s="429">
        <f t="shared" si="91"/>
        <v>0</v>
      </c>
      <c r="AA4344" s="429" t="s">
        <v>1295</v>
      </c>
    </row>
    <row r="4345" spans="1:27" x14ac:dyDescent="0.25">
      <c r="A4345" t="s">
        <v>149</v>
      </c>
      <c r="B4345" t="s">
        <v>186</v>
      </c>
      <c r="C4345" t="s">
        <v>1459</v>
      </c>
      <c r="D4345" t="s">
        <v>1387</v>
      </c>
      <c r="E4345" t="s">
        <v>1501</v>
      </c>
      <c r="F4345" t="s">
        <v>1293</v>
      </c>
      <c r="G4345" t="s">
        <v>524</v>
      </c>
      <c r="H4345" t="s">
        <v>1464</v>
      </c>
      <c r="I4345" t="s">
        <v>186</v>
      </c>
      <c r="J4345">
        <v>40301011</v>
      </c>
      <c r="L4345">
        <v>0</v>
      </c>
      <c r="M4345">
        <v>4.9999998882412902E-3</v>
      </c>
      <c r="N4345">
        <v>0</v>
      </c>
      <c r="O4345">
        <v>0</v>
      </c>
      <c r="P4345">
        <v>0</v>
      </c>
      <c r="Q4345">
        <v>0</v>
      </c>
      <c r="R4345">
        <v>0</v>
      </c>
      <c r="S4345">
        <v>0</v>
      </c>
      <c r="T4345">
        <v>0</v>
      </c>
      <c r="U4345">
        <v>0</v>
      </c>
      <c r="W4345" s="429">
        <f t="shared" si="91"/>
        <v>0</v>
      </c>
      <c r="X4345" s="429">
        <f t="shared" si="91"/>
        <v>0</v>
      </c>
      <c r="Y4345" s="429">
        <f t="shared" si="91"/>
        <v>0</v>
      </c>
      <c r="Z4345" s="429">
        <f t="shared" si="91"/>
        <v>0</v>
      </c>
      <c r="AA4345" s="429" t="s">
        <v>1295</v>
      </c>
    </row>
    <row r="4346" spans="1:27" x14ac:dyDescent="0.25">
      <c r="A4346" t="s">
        <v>149</v>
      </c>
      <c r="B4346" t="s">
        <v>186</v>
      </c>
      <c r="C4346" t="s">
        <v>1459</v>
      </c>
      <c r="D4346" t="s">
        <v>1387</v>
      </c>
      <c r="E4346" t="s">
        <v>1501</v>
      </c>
      <c r="F4346" t="s">
        <v>1293</v>
      </c>
      <c r="G4346" t="s">
        <v>524</v>
      </c>
      <c r="H4346" t="s">
        <v>1464</v>
      </c>
      <c r="I4346" t="s">
        <v>186</v>
      </c>
      <c r="J4346">
        <v>31000404</v>
      </c>
      <c r="L4346">
        <v>0.18500000238418601</v>
      </c>
      <c r="M4346">
        <v>9.9999997764825804E-3</v>
      </c>
      <c r="N4346">
        <v>0.15500000119209301</v>
      </c>
      <c r="O4346">
        <v>0</v>
      </c>
      <c r="P4346">
        <v>1.4999999664723899E-2</v>
      </c>
      <c r="Q4346">
        <v>1.4999999664723899E-2</v>
      </c>
      <c r="R4346">
        <v>232.405</v>
      </c>
      <c r="S4346">
        <v>5.0000000000000001E-3</v>
      </c>
      <c r="T4346">
        <v>0</v>
      </c>
      <c r="U4346">
        <v>0</v>
      </c>
      <c r="W4346" s="429">
        <f t="shared" si="91"/>
        <v>232.405</v>
      </c>
      <c r="X4346" s="429">
        <f t="shared" si="91"/>
        <v>5.0000000000000001E-3</v>
      </c>
      <c r="Y4346" s="429">
        <f t="shared" si="91"/>
        <v>0</v>
      </c>
      <c r="Z4346" s="429">
        <f t="shared" si="91"/>
        <v>0</v>
      </c>
      <c r="AA4346" s="429" t="s">
        <v>1295</v>
      </c>
    </row>
    <row r="4347" spans="1:27" x14ac:dyDescent="0.25">
      <c r="A4347" t="s">
        <v>149</v>
      </c>
      <c r="B4347" t="s">
        <v>1246</v>
      </c>
      <c r="C4347" t="s">
        <v>1324</v>
      </c>
      <c r="D4347" t="s">
        <v>1387</v>
      </c>
      <c r="E4347" t="s">
        <v>1501</v>
      </c>
      <c r="F4347" t="s">
        <v>1293</v>
      </c>
      <c r="G4347" t="s">
        <v>524</v>
      </c>
      <c r="H4347" t="s">
        <v>1558</v>
      </c>
      <c r="I4347" t="s">
        <v>563</v>
      </c>
      <c r="J4347">
        <v>40400250</v>
      </c>
      <c r="L4347">
        <v>0</v>
      </c>
      <c r="M4347">
        <v>20.6</v>
      </c>
      <c r="N4347">
        <v>0</v>
      </c>
      <c r="O4347">
        <v>0</v>
      </c>
      <c r="P4347">
        <v>0</v>
      </c>
      <c r="Q4347">
        <v>0</v>
      </c>
      <c r="R4347">
        <v>0</v>
      </c>
      <c r="S4347">
        <v>0</v>
      </c>
      <c r="T4347">
        <v>0</v>
      </c>
      <c r="U4347">
        <v>0</v>
      </c>
      <c r="W4347" s="429">
        <f t="shared" si="91"/>
        <v>0</v>
      </c>
      <c r="X4347" s="429">
        <f t="shared" si="91"/>
        <v>0</v>
      </c>
      <c r="Y4347" s="429">
        <f t="shared" si="91"/>
        <v>0</v>
      </c>
      <c r="Z4347" s="429">
        <f t="shared" si="91"/>
        <v>0</v>
      </c>
      <c r="AA4347" s="429" t="s">
        <v>1295</v>
      </c>
    </row>
    <row r="4348" spans="1:27" x14ac:dyDescent="0.25">
      <c r="A4348" t="s">
        <v>149</v>
      </c>
      <c r="B4348" t="s">
        <v>1246</v>
      </c>
      <c r="C4348" t="s">
        <v>1324</v>
      </c>
      <c r="D4348" t="s">
        <v>1387</v>
      </c>
      <c r="E4348" t="s">
        <v>1501</v>
      </c>
      <c r="F4348" t="s">
        <v>1293</v>
      </c>
      <c r="G4348" t="s">
        <v>524</v>
      </c>
      <c r="H4348" t="s">
        <v>1557</v>
      </c>
      <c r="I4348" t="s">
        <v>552</v>
      </c>
      <c r="J4348">
        <v>31000205</v>
      </c>
      <c r="L4348">
        <v>0.3</v>
      </c>
      <c r="M4348">
        <v>0</v>
      </c>
      <c r="N4348">
        <v>1.4</v>
      </c>
      <c r="O4348">
        <v>42.63</v>
      </c>
      <c r="P4348">
        <v>0</v>
      </c>
      <c r="Q4348">
        <v>0</v>
      </c>
      <c r="R4348">
        <v>0</v>
      </c>
      <c r="S4348">
        <v>0</v>
      </c>
      <c r="T4348">
        <v>0</v>
      </c>
      <c r="U4348">
        <v>0</v>
      </c>
      <c r="W4348" s="429">
        <f t="shared" si="91"/>
        <v>0</v>
      </c>
      <c r="X4348" s="429">
        <f t="shared" si="91"/>
        <v>0</v>
      </c>
      <c r="Y4348" s="429">
        <f t="shared" si="91"/>
        <v>0</v>
      </c>
      <c r="Z4348" s="429">
        <f t="shared" si="91"/>
        <v>0</v>
      </c>
      <c r="AA4348" s="429" t="s">
        <v>1295</v>
      </c>
    </row>
    <row r="4349" spans="1:27" x14ac:dyDescent="0.25">
      <c r="A4349" t="s">
        <v>149</v>
      </c>
      <c r="B4349" t="s">
        <v>1246</v>
      </c>
      <c r="C4349" t="s">
        <v>1324</v>
      </c>
      <c r="D4349" t="s">
        <v>1387</v>
      </c>
      <c r="E4349" t="s">
        <v>1501</v>
      </c>
      <c r="F4349" t="s">
        <v>1293</v>
      </c>
      <c r="G4349" t="s">
        <v>524</v>
      </c>
      <c r="H4349" t="s">
        <v>1558</v>
      </c>
      <c r="I4349" t="s">
        <v>563</v>
      </c>
      <c r="J4349">
        <v>31000205</v>
      </c>
      <c r="L4349">
        <v>0.234300002455711</v>
      </c>
      <c r="M4349">
        <v>0</v>
      </c>
      <c r="N4349">
        <v>1.6400998830795299</v>
      </c>
      <c r="O4349">
        <v>363.16497802734398</v>
      </c>
      <c r="P4349">
        <v>0</v>
      </c>
      <c r="Q4349">
        <v>0</v>
      </c>
      <c r="R4349">
        <v>0</v>
      </c>
      <c r="S4349">
        <v>0</v>
      </c>
      <c r="T4349">
        <v>0</v>
      </c>
      <c r="U4349">
        <v>0</v>
      </c>
      <c r="W4349" s="429">
        <f t="shared" si="91"/>
        <v>0</v>
      </c>
      <c r="X4349" s="429">
        <f t="shared" si="91"/>
        <v>0</v>
      </c>
      <c r="Y4349" s="429">
        <f t="shared" si="91"/>
        <v>0</v>
      </c>
      <c r="Z4349" s="429">
        <f t="shared" si="91"/>
        <v>0</v>
      </c>
      <c r="AA4349" s="429" t="s">
        <v>1295</v>
      </c>
    </row>
    <row r="4350" spans="1:27" x14ac:dyDescent="0.25">
      <c r="A4350" t="s">
        <v>149</v>
      </c>
      <c r="B4350" t="s">
        <v>1246</v>
      </c>
      <c r="C4350" t="s">
        <v>1324</v>
      </c>
      <c r="D4350" t="s">
        <v>1387</v>
      </c>
      <c r="E4350" t="s">
        <v>1501</v>
      </c>
      <c r="F4350" t="s">
        <v>1293</v>
      </c>
      <c r="G4350" t="s">
        <v>524</v>
      </c>
      <c r="H4350" t="s">
        <v>1558</v>
      </c>
      <c r="I4350" t="s">
        <v>563</v>
      </c>
      <c r="J4350">
        <v>31000299</v>
      </c>
      <c r="L4350">
        <v>4.9000000000000004</v>
      </c>
      <c r="M4350">
        <v>3.8</v>
      </c>
      <c r="N4350">
        <v>19.5</v>
      </c>
      <c r="O4350">
        <v>226.3</v>
      </c>
      <c r="P4350">
        <v>0</v>
      </c>
      <c r="Q4350">
        <v>0</v>
      </c>
      <c r="R4350">
        <v>0</v>
      </c>
      <c r="S4350">
        <v>0</v>
      </c>
      <c r="T4350">
        <v>0</v>
      </c>
      <c r="U4350">
        <v>0</v>
      </c>
      <c r="W4350" s="429">
        <f t="shared" si="91"/>
        <v>0</v>
      </c>
      <c r="X4350" s="429">
        <f t="shared" si="91"/>
        <v>0</v>
      </c>
      <c r="Y4350" s="429">
        <f t="shared" si="91"/>
        <v>0</v>
      </c>
      <c r="Z4350" s="429">
        <f t="shared" si="91"/>
        <v>0</v>
      </c>
      <c r="AA4350" s="429" t="s">
        <v>1295</v>
      </c>
    </row>
    <row r="4351" spans="1:27" x14ac:dyDescent="0.25">
      <c r="A4351" t="s">
        <v>149</v>
      </c>
      <c r="B4351" t="s">
        <v>1246</v>
      </c>
      <c r="C4351" t="s">
        <v>1324</v>
      </c>
      <c r="D4351" t="s">
        <v>1387</v>
      </c>
      <c r="E4351" t="s">
        <v>1501</v>
      </c>
      <c r="F4351" t="s">
        <v>1293</v>
      </c>
      <c r="G4351" t="s">
        <v>524</v>
      </c>
      <c r="H4351" t="s">
        <v>1558</v>
      </c>
      <c r="I4351" t="s">
        <v>563</v>
      </c>
      <c r="J4351">
        <v>31000309</v>
      </c>
      <c r="L4351">
        <v>0</v>
      </c>
      <c r="M4351">
        <v>0</v>
      </c>
      <c r="N4351">
        <v>0</v>
      </c>
      <c r="O4351">
        <v>0</v>
      </c>
      <c r="P4351">
        <v>0</v>
      </c>
      <c r="Q4351">
        <v>0</v>
      </c>
      <c r="R4351">
        <v>0.93720000000000003</v>
      </c>
      <c r="S4351">
        <v>6.4010759999999998</v>
      </c>
      <c r="T4351">
        <v>0</v>
      </c>
      <c r="U4351">
        <v>0</v>
      </c>
      <c r="W4351" s="429">
        <f t="shared" si="91"/>
        <v>0.93720000000000003</v>
      </c>
      <c r="X4351" s="429">
        <f t="shared" si="91"/>
        <v>6.4010759999999998</v>
      </c>
      <c r="Y4351" s="429">
        <f t="shared" si="91"/>
        <v>0</v>
      </c>
      <c r="Z4351" s="429">
        <f t="shared" si="91"/>
        <v>0</v>
      </c>
      <c r="AA4351" s="429" t="s">
        <v>1295</v>
      </c>
    </row>
    <row r="4352" spans="1:27" x14ac:dyDescent="0.25">
      <c r="A4352" t="s">
        <v>149</v>
      </c>
      <c r="B4352" t="s">
        <v>186</v>
      </c>
      <c r="C4352" t="s">
        <v>1459</v>
      </c>
      <c r="D4352" t="s">
        <v>1387</v>
      </c>
      <c r="E4352" t="s">
        <v>1501</v>
      </c>
      <c r="F4352" t="s">
        <v>1293</v>
      </c>
      <c r="G4352" t="s">
        <v>524</v>
      </c>
      <c r="H4352" t="s">
        <v>1460</v>
      </c>
      <c r="I4352" t="s">
        <v>561</v>
      </c>
      <c r="J4352">
        <v>20200201</v>
      </c>
      <c r="L4352">
        <v>1.02333331108093</v>
      </c>
      <c r="M4352">
        <v>6.3333332538604695E-2</v>
      </c>
      <c r="N4352">
        <v>1.5199999809265099</v>
      </c>
      <c r="O4352">
        <v>6.3333332538604695E-2</v>
      </c>
      <c r="P4352">
        <v>2.3333333432674401E-2</v>
      </c>
      <c r="Q4352">
        <v>2.3333333432674401E-2</v>
      </c>
      <c r="R4352">
        <v>0</v>
      </c>
      <c r="S4352">
        <v>0</v>
      </c>
      <c r="T4352">
        <v>0</v>
      </c>
      <c r="U4352">
        <v>0</v>
      </c>
      <c r="W4352" s="429">
        <f t="shared" si="91"/>
        <v>0</v>
      </c>
      <c r="X4352" s="429">
        <f t="shared" si="91"/>
        <v>0</v>
      </c>
      <c r="Y4352" s="429">
        <f t="shared" si="91"/>
        <v>0</v>
      </c>
      <c r="Z4352" s="429">
        <f t="shared" si="91"/>
        <v>0</v>
      </c>
      <c r="AA4352" s="429" t="s">
        <v>1295</v>
      </c>
    </row>
    <row r="4353" spans="1:27" x14ac:dyDescent="0.25">
      <c r="A4353" t="s">
        <v>149</v>
      </c>
      <c r="B4353" t="s">
        <v>186</v>
      </c>
      <c r="C4353" t="s">
        <v>1459</v>
      </c>
      <c r="D4353" t="s">
        <v>1387</v>
      </c>
      <c r="E4353" t="s">
        <v>1501</v>
      </c>
      <c r="F4353" t="s">
        <v>1293</v>
      </c>
      <c r="G4353" t="s">
        <v>524</v>
      </c>
      <c r="H4353" t="s">
        <v>1461</v>
      </c>
      <c r="I4353" t="s">
        <v>534</v>
      </c>
      <c r="J4353">
        <v>31000227</v>
      </c>
      <c r="L4353">
        <v>0</v>
      </c>
      <c r="M4353">
        <v>2.1867001056671098</v>
      </c>
      <c r="N4353">
        <v>0</v>
      </c>
      <c r="O4353">
        <v>0</v>
      </c>
      <c r="P4353">
        <v>0</v>
      </c>
      <c r="Q4353">
        <v>0</v>
      </c>
      <c r="R4353">
        <v>27.4815</v>
      </c>
      <c r="S4353">
        <v>53.8401</v>
      </c>
      <c r="T4353">
        <v>0</v>
      </c>
      <c r="U4353">
        <v>0</v>
      </c>
      <c r="W4353" s="429">
        <f t="shared" si="91"/>
        <v>27.4815</v>
      </c>
      <c r="X4353" s="429">
        <f t="shared" si="91"/>
        <v>53.8401</v>
      </c>
      <c r="Y4353" s="429">
        <f t="shared" si="91"/>
        <v>0</v>
      </c>
      <c r="Z4353" s="429">
        <f t="shared" si="91"/>
        <v>0</v>
      </c>
      <c r="AA4353" s="429" t="s">
        <v>1295</v>
      </c>
    </row>
    <row r="4354" spans="1:27" x14ac:dyDescent="0.25">
      <c r="A4354" t="s">
        <v>149</v>
      </c>
      <c r="B4354" t="s">
        <v>186</v>
      </c>
      <c r="C4354" t="s">
        <v>1459</v>
      </c>
      <c r="D4354" t="s">
        <v>1387</v>
      </c>
      <c r="E4354" t="s">
        <v>1501</v>
      </c>
      <c r="F4354" t="s">
        <v>1293</v>
      </c>
      <c r="G4354" t="s">
        <v>524</v>
      </c>
      <c r="H4354" t="s">
        <v>1464</v>
      </c>
      <c r="I4354" t="s">
        <v>186</v>
      </c>
      <c r="J4354">
        <v>31000306</v>
      </c>
      <c r="L4354">
        <v>0</v>
      </c>
      <c r="M4354">
        <v>0</v>
      </c>
      <c r="N4354">
        <v>0</v>
      </c>
      <c r="O4354">
        <v>0</v>
      </c>
      <c r="P4354">
        <v>0</v>
      </c>
      <c r="Q4354">
        <v>0</v>
      </c>
      <c r="R4354">
        <v>2.3048999999999999</v>
      </c>
      <c r="S4354">
        <v>25.852709999999998</v>
      </c>
      <c r="T4354">
        <v>0</v>
      </c>
      <c r="U4354">
        <v>0</v>
      </c>
      <c r="W4354" s="429">
        <f t="shared" si="91"/>
        <v>2.3048999999999999</v>
      </c>
      <c r="X4354" s="429">
        <f t="shared" si="91"/>
        <v>25.852709999999998</v>
      </c>
      <c r="Y4354" s="429">
        <f t="shared" si="91"/>
        <v>0</v>
      </c>
      <c r="Z4354" s="429">
        <f t="shared" si="91"/>
        <v>0</v>
      </c>
      <c r="AA4354" s="429" t="s">
        <v>1295</v>
      </c>
    </row>
    <row r="4355" spans="1:27" x14ac:dyDescent="0.25">
      <c r="A4355" t="s">
        <v>149</v>
      </c>
      <c r="B4355" t="s">
        <v>186</v>
      </c>
      <c r="C4355" t="s">
        <v>1459</v>
      </c>
      <c r="D4355" t="s">
        <v>1387</v>
      </c>
      <c r="E4355" t="s">
        <v>1501</v>
      </c>
      <c r="F4355" t="s">
        <v>1293</v>
      </c>
      <c r="G4355" t="s">
        <v>524</v>
      </c>
      <c r="H4355" t="s">
        <v>1464</v>
      </c>
      <c r="I4355" t="s">
        <v>186</v>
      </c>
      <c r="J4355">
        <v>31000309</v>
      </c>
      <c r="L4355">
        <v>0</v>
      </c>
      <c r="M4355">
        <v>0</v>
      </c>
      <c r="N4355">
        <v>0</v>
      </c>
      <c r="O4355">
        <v>0</v>
      </c>
      <c r="P4355">
        <v>0</v>
      </c>
      <c r="Q4355">
        <v>0</v>
      </c>
      <c r="R4355">
        <v>81.558009999999996</v>
      </c>
      <c r="S4355">
        <v>124.2093</v>
      </c>
      <c r="T4355">
        <v>0</v>
      </c>
      <c r="U4355">
        <v>0</v>
      </c>
      <c r="W4355" s="429">
        <f t="shared" si="91"/>
        <v>81.558009999999996</v>
      </c>
      <c r="X4355" s="429">
        <f t="shared" si="91"/>
        <v>124.2093</v>
      </c>
      <c r="Y4355" s="429">
        <f t="shared" si="91"/>
        <v>0</v>
      </c>
      <c r="Z4355" s="429">
        <f t="shared" si="91"/>
        <v>0</v>
      </c>
      <c r="AA4355" s="429" t="s">
        <v>1295</v>
      </c>
    </row>
    <row r="4356" spans="1:27" x14ac:dyDescent="0.25">
      <c r="A4356" t="s">
        <v>149</v>
      </c>
      <c r="B4356" t="s">
        <v>1246</v>
      </c>
      <c r="C4356" t="s">
        <v>1324</v>
      </c>
      <c r="D4356" t="s">
        <v>1387</v>
      </c>
      <c r="E4356" t="s">
        <v>1501</v>
      </c>
      <c r="F4356" t="s">
        <v>1293</v>
      </c>
      <c r="G4356" t="s">
        <v>524</v>
      </c>
      <c r="H4356" t="s">
        <v>1558</v>
      </c>
      <c r="I4356" t="s">
        <v>563</v>
      </c>
      <c r="J4356">
        <v>31000404</v>
      </c>
      <c r="L4356">
        <v>0.730000019073486</v>
      </c>
      <c r="M4356">
        <v>0.259999990463257</v>
      </c>
      <c r="N4356">
        <v>0.56999999284744296</v>
      </c>
      <c r="O4356">
        <v>0</v>
      </c>
      <c r="P4356">
        <v>0.20000000298023199</v>
      </c>
      <c r="Q4356">
        <v>0.20000000298023199</v>
      </c>
      <c r="R4356">
        <v>0</v>
      </c>
      <c r="S4356">
        <v>0</v>
      </c>
      <c r="T4356">
        <v>0</v>
      </c>
      <c r="U4356">
        <v>0</v>
      </c>
      <c r="W4356" s="429">
        <f t="shared" si="91"/>
        <v>0</v>
      </c>
      <c r="X4356" s="429">
        <f t="shared" si="91"/>
        <v>0</v>
      </c>
      <c r="Y4356" s="429">
        <f t="shared" si="91"/>
        <v>0</v>
      </c>
      <c r="Z4356" s="429">
        <f t="shared" si="91"/>
        <v>0</v>
      </c>
      <c r="AA4356" s="429" t="s">
        <v>1295</v>
      </c>
    </row>
    <row r="4357" spans="1:27" x14ac:dyDescent="0.25">
      <c r="A4357" t="s">
        <v>149</v>
      </c>
      <c r="B4357" t="s">
        <v>186</v>
      </c>
      <c r="C4357" t="s">
        <v>1459</v>
      </c>
      <c r="D4357" t="s">
        <v>1387</v>
      </c>
      <c r="E4357" t="s">
        <v>1501</v>
      </c>
      <c r="F4357" t="s">
        <v>1293</v>
      </c>
      <c r="G4357" t="s">
        <v>524</v>
      </c>
      <c r="H4357" t="s">
        <v>1464</v>
      </c>
      <c r="I4357" t="s">
        <v>186</v>
      </c>
      <c r="J4357">
        <v>40301011</v>
      </c>
      <c r="L4357">
        <v>0</v>
      </c>
      <c r="M4357">
        <v>4.9999998882412902E-3</v>
      </c>
      <c r="N4357">
        <v>0</v>
      </c>
      <c r="O4357">
        <v>0</v>
      </c>
      <c r="P4357">
        <v>0</v>
      </c>
      <c r="Q4357">
        <v>0</v>
      </c>
      <c r="R4357">
        <v>0</v>
      </c>
      <c r="S4357">
        <v>0</v>
      </c>
      <c r="T4357">
        <v>0</v>
      </c>
      <c r="U4357">
        <v>0</v>
      </c>
      <c r="W4357" s="429">
        <f t="shared" si="91"/>
        <v>0</v>
      </c>
      <c r="X4357" s="429">
        <f t="shared" si="91"/>
        <v>0</v>
      </c>
      <c r="Y4357" s="429">
        <f t="shared" si="91"/>
        <v>0</v>
      </c>
      <c r="Z4357" s="429">
        <f t="shared" si="91"/>
        <v>0</v>
      </c>
      <c r="AA4357" s="429" t="s">
        <v>1295</v>
      </c>
    </row>
    <row r="4358" spans="1:27" x14ac:dyDescent="0.25">
      <c r="A4358" t="s">
        <v>149</v>
      </c>
      <c r="B4358" t="s">
        <v>186</v>
      </c>
      <c r="C4358" t="s">
        <v>1459</v>
      </c>
      <c r="D4358" t="s">
        <v>1387</v>
      </c>
      <c r="E4358" t="s">
        <v>1501</v>
      </c>
      <c r="F4358" t="s">
        <v>1293</v>
      </c>
      <c r="G4358" t="s">
        <v>524</v>
      </c>
      <c r="H4358" t="s">
        <v>1464</v>
      </c>
      <c r="I4358" t="s">
        <v>186</v>
      </c>
      <c r="J4358">
        <v>31000404</v>
      </c>
      <c r="L4358">
        <v>0.18500000238418601</v>
      </c>
      <c r="M4358">
        <v>9.9999997764825804E-3</v>
      </c>
      <c r="N4358">
        <v>0.15500000119209301</v>
      </c>
      <c r="O4358">
        <v>0</v>
      </c>
      <c r="P4358">
        <v>1.4999999664723899E-2</v>
      </c>
      <c r="Q4358">
        <v>1.4999999664723899E-2</v>
      </c>
      <c r="R4358">
        <v>232.405</v>
      </c>
      <c r="S4358">
        <v>5.0000000000000001E-3</v>
      </c>
      <c r="T4358">
        <v>0</v>
      </c>
      <c r="U4358">
        <v>0</v>
      </c>
      <c r="W4358" s="429">
        <f t="shared" si="91"/>
        <v>232.405</v>
      </c>
      <c r="X4358" s="429">
        <f t="shared" si="91"/>
        <v>5.0000000000000001E-3</v>
      </c>
      <c r="Y4358" s="429">
        <f t="shared" si="91"/>
        <v>0</v>
      </c>
      <c r="Z4358" s="429">
        <f t="shared" si="91"/>
        <v>0</v>
      </c>
      <c r="AA4358" s="429" t="s">
        <v>1295</v>
      </c>
    </row>
    <row r="4359" spans="1:27" x14ac:dyDescent="0.25">
      <c r="A4359" t="s">
        <v>149</v>
      </c>
      <c r="B4359" t="s">
        <v>1246</v>
      </c>
      <c r="C4359" t="s">
        <v>1324</v>
      </c>
      <c r="D4359" t="s">
        <v>1387</v>
      </c>
      <c r="E4359" t="s">
        <v>1501</v>
      </c>
      <c r="F4359" t="s">
        <v>1293</v>
      </c>
      <c r="G4359" t="s">
        <v>524</v>
      </c>
      <c r="H4359" t="s">
        <v>1558</v>
      </c>
      <c r="I4359" t="s">
        <v>563</v>
      </c>
      <c r="J4359">
        <v>20200253</v>
      </c>
      <c r="L4359">
        <v>19.915498733520501</v>
      </c>
      <c r="M4359">
        <v>10.0749006271362</v>
      </c>
      <c r="N4359">
        <v>29.756097793579102</v>
      </c>
      <c r="O4359">
        <v>0.70289999246597301</v>
      </c>
      <c r="P4359">
        <v>0.93720000982284501</v>
      </c>
      <c r="Q4359">
        <v>0.93720000982284501</v>
      </c>
      <c r="R4359">
        <v>0</v>
      </c>
      <c r="S4359">
        <v>0</v>
      </c>
      <c r="T4359">
        <v>0</v>
      </c>
      <c r="U4359">
        <v>0</v>
      </c>
      <c r="W4359" s="429">
        <f t="shared" si="91"/>
        <v>0</v>
      </c>
      <c r="X4359" s="429">
        <f t="shared" si="91"/>
        <v>0</v>
      </c>
      <c r="Y4359" s="429">
        <f t="shared" si="91"/>
        <v>0</v>
      </c>
      <c r="Z4359" s="429">
        <f t="shared" si="91"/>
        <v>0</v>
      </c>
      <c r="AA4359" s="429" t="s">
        <v>1295</v>
      </c>
    </row>
    <row r="4360" spans="1:27" x14ac:dyDescent="0.25">
      <c r="A4360" t="s">
        <v>149</v>
      </c>
      <c r="B4360" t="s">
        <v>1246</v>
      </c>
      <c r="C4360" t="s">
        <v>1324</v>
      </c>
      <c r="D4360" t="s">
        <v>1387</v>
      </c>
      <c r="E4360" t="s">
        <v>1501</v>
      </c>
      <c r="F4360" t="s">
        <v>1293</v>
      </c>
      <c r="G4360" t="s">
        <v>524</v>
      </c>
      <c r="H4360" t="s">
        <v>1558</v>
      </c>
      <c r="I4360" t="s">
        <v>563</v>
      </c>
      <c r="J4360">
        <v>20200201</v>
      </c>
      <c r="L4360">
        <v>0.105</v>
      </c>
      <c r="M4360">
        <v>0</v>
      </c>
      <c r="N4360">
        <v>0.105</v>
      </c>
      <c r="O4360">
        <v>0</v>
      </c>
      <c r="P4360">
        <v>0</v>
      </c>
      <c r="Q4360">
        <v>3.84999989764765E-3</v>
      </c>
      <c r="R4360">
        <v>0</v>
      </c>
      <c r="S4360">
        <v>0</v>
      </c>
      <c r="T4360">
        <v>0</v>
      </c>
      <c r="U4360">
        <v>0</v>
      </c>
      <c r="W4360" s="429">
        <f t="shared" si="91"/>
        <v>0</v>
      </c>
      <c r="X4360" s="429">
        <f t="shared" si="91"/>
        <v>0</v>
      </c>
      <c r="Y4360" s="429">
        <f t="shared" si="91"/>
        <v>0</v>
      </c>
      <c r="Z4360" s="429">
        <f t="shared" si="91"/>
        <v>0</v>
      </c>
      <c r="AA4360" s="429" t="s">
        <v>1295</v>
      </c>
    </row>
    <row r="4361" spans="1:27" x14ac:dyDescent="0.25">
      <c r="A4361" t="s">
        <v>149</v>
      </c>
      <c r="B4361" t="s">
        <v>186</v>
      </c>
      <c r="C4361" t="s">
        <v>1459</v>
      </c>
      <c r="D4361" t="s">
        <v>1387</v>
      </c>
      <c r="E4361" t="s">
        <v>1501</v>
      </c>
      <c r="F4361" t="s">
        <v>1293</v>
      </c>
      <c r="G4361" t="s">
        <v>524</v>
      </c>
      <c r="H4361" t="s">
        <v>1464</v>
      </c>
      <c r="I4361" t="s">
        <v>186</v>
      </c>
      <c r="J4361">
        <v>20200254</v>
      </c>
      <c r="L4361">
        <v>0</v>
      </c>
      <c r="M4361">
        <v>0</v>
      </c>
      <c r="N4361">
        <v>0</v>
      </c>
      <c r="O4361">
        <v>0</v>
      </c>
      <c r="P4361">
        <v>0</v>
      </c>
      <c r="Q4361">
        <v>0</v>
      </c>
      <c r="R4361">
        <v>0</v>
      </c>
      <c r="S4361">
        <v>0</v>
      </c>
      <c r="T4361">
        <v>0</v>
      </c>
      <c r="U4361">
        <v>0</v>
      </c>
      <c r="W4361" s="429">
        <f t="shared" si="91"/>
        <v>0</v>
      </c>
      <c r="X4361" s="429">
        <f t="shared" si="91"/>
        <v>0</v>
      </c>
      <c r="Y4361" s="429">
        <f t="shared" si="91"/>
        <v>0</v>
      </c>
      <c r="Z4361" s="429">
        <f t="shared" si="91"/>
        <v>0</v>
      </c>
      <c r="AA4361" s="429" t="s">
        <v>1295</v>
      </c>
    </row>
    <row r="4362" spans="1:27" x14ac:dyDescent="0.25">
      <c r="A4362" t="s">
        <v>149</v>
      </c>
      <c r="B4362" t="s">
        <v>186</v>
      </c>
      <c r="C4362" t="s">
        <v>1459</v>
      </c>
      <c r="D4362" t="s">
        <v>1387</v>
      </c>
      <c r="E4362" t="s">
        <v>1501</v>
      </c>
      <c r="F4362" t="s">
        <v>1293</v>
      </c>
      <c r="G4362" t="s">
        <v>524</v>
      </c>
      <c r="H4362" t="s">
        <v>1464</v>
      </c>
      <c r="I4362" t="s">
        <v>186</v>
      </c>
      <c r="J4362">
        <v>31000227</v>
      </c>
      <c r="L4362">
        <v>0</v>
      </c>
      <c r="M4362">
        <v>0</v>
      </c>
      <c r="N4362">
        <v>0</v>
      </c>
      <c r="O4362">
        <v>0</v>
      </c>
      <c r="P4362">
        <v>0</v>
      </c>
      <c r="Q4362">
        <v>0</v>
      </c>
      <c r="R4362">
        <v>0.41370000000000001</v>
      </c>
      <c r="S4362">
        <v>5.91E-2</v>
      </c>
      <c r="T4362">
        <v>0</v>
      </c>
      <c r="U4362">
        <v>0</v>
      </c>
      <c r="W4362" s="429">
        <f t="shared" si="91"/>
        <v>0.41370000000000001</v>
      </c>
      <c r="X4362" s="429">
        <f t="shared" si="91"/>
        <v>5.91E-2</v>
      </c>
      <c r="Y4362" s="429">
        <f t="shared" si="91"/>
        <v>0</v>
      </c>
      <c r="Z4362" s="429">
        <f t="shared" si="91"/>
        <v>0</v>
      </c>
      <c r="AA4362" s="429" t="s">
        <v>1295</v>
      </c>
    </row>
    <row r="4363" spans="1:27" x14ac:dyDescent="0.25">
      <c r="A4363" t="s">
        <v>149</v>
      </c>
      <c r="B4363" t="s">
        <v>186</v>
      </c>
      <c r="C4363" t="s">
        <v>1459</v>
      </c>
      <c r="D4363" t="s">
        <v>1387</v>
      </c>
      <c r="E4363" t="s">
        <v>1501</v>
      </c>
      <c r="F4363" t="s">
        <v>1293</v>
      </c>
      <c r="G4363" t="s">
        <v>524</v>
      </c>
      <c r="H4363" t="s">
        <v>1464</v>
      </c>
      <c r="I4363" t="s">
        <v>186</v>
      </c>
      <c r="J4363">
        <v>31000228</v>
      </c>
      <c r="L4363">
        <v>3.3333335071802098E-2</v>
      </c>
      <c r="M4363">
        <v>0</v>
      </c>
      <c r="N4363">
        <v>0</v>
      </c>
      <c r="O4363">
        <v>0</v>
      </c>
      <c r="P4363">
        <v>0</v>
      </c>
      <c r="Q4363">
        <v>0</v>
      </c>
      <c r="R4363">
        <v>0</v>
      </c>
      <c r="S4363">
        <v>0</v>
      </c>
      <c r="T4363">
        <v>0</v>
      </c>
      <c r="U4363">
        <v>0</v>
      </c>
      <c r="W4363" s="429">
        <f t="shared" si="91"/>
        <v>0</v>
      </c>
      <c r="X4363" s="429">
        <f t="shared" si="91"/>
        <v>0</v>
      </c>
      <c r="Y4363" s="429">
        <f t="shared" si="91"/>
        <v>0</v>
      </c>
      <c r="Z4363" s="429">
        <f t="shared" si="91"/>
        <v>0</v>
      </c>
      <c r="AA4363" s="429" t="s">
        <v>1295</v>
      </c>
    </row>
    <row r="4364" spans="1:27" x14ac:dyDescent="0.25">
      <c r="A4364" t="s">
        <v>149</v>
      </c>
      <c r="B4364" t="s">
        <v>186</v>
      </c>
      <c r="C4364" t="s">
        <v>1459</v>
      </c>
      <c r="D4364" t="s">
        <v>1387</v>
      </c>
      <c r="E4364" t="s">
        <v>1501</v>
      </c>
      <c r="F4364" t="s">
        <v>1293</v>
      </c>
      <c r="G4364" t="s">
        <v>524</v>
      </c>
      <c r="H4364" t="s">
        <v>1464</v>
      </c>
      <c r="I4364" t="s">
        <v>186</v>
      </c>
      <c r="J4364">
        <v>20200254</v>
      </c>
      <c r="L4364">
        <v>0.56735998392105103</v>
      </c>
      <c r="M4364">
        <v>0.20094001293182401</v>
      </c>
      <c r="N4364">
        <v>0.100470006465912</v>
      </c>
      <c r="O4364">
        <v>0</v>
      </c>
      <c r="P4364">
        <v>0</v>
      </c>
      <c r="Q4364">
        <v>0</v>
      </c>
      <c r="R4364">
        <v>0</v>
      </c>
      <c r="S4364">
        <v>0</v>
      </c>
      <c r="T4364">
        <v>0</v>
      </c>
      <c r="U4364">
        <v>0</v>
      </c>
      <c r="W4364" s="429">
        <f t="shared" si="91"/>
        <v>0</v>
      </c>
      <c r="X4364" s="429">
        <f t="shared" si="91"/>
        <v>0</v>
      </c>
      <c r="Y4364" s="429">
        <f t="shared" si="91"/>
        <v>0</v>
      </c>
      <c r="Z4364" s="429">
        <f t="shared" si="91"/>
        <v>0</v>
      </c>
      <c r="AA4364" s="429" t="s">
        <v>1295</v>
      </c>
    </row>
    <row r="4365" spans="1:27" x14ac:dyDescent="0.25">
      <c r="A4365" t="s">
        <v>149</v>
      </c>
      <c r="B4365" t="s">
        <v>186</v>
      </c>
      <c r="C4365" t="s">
        <v>1459</v>
      </c>
      <c r="D4365" t="s">
        <v>1387</v>
      </c>
      <c r="E4365" t="s">
        <v>1501</v>
      </c>
      <c r="F4365" t="s">
        <v>1293</v>
      </c>
      <c r="G4365" t="s">
        <v>524</v>
      </c>
      <c r="H4365" t="s">
        <v>1464</v>
      </c>
      <c r="I4365" t="s">
        <v>186</v>
      </c>
      <c r="J4365">
        <v>31000306</v>
      </c>
      <c r="L4365">
        <v>0</v>
      </c>
      <c r="M4365">
        <v>0</v>
      </c>
      <c r="N4365">
        <v>0</v>
      </c>
      <c r="O4365">
        <v>0</v>
      </c>
      <c r="P4365">
        <v>0</v>
      </c>
      <c r="Q4365">
        <v>0</v>
      </c>
      <c r="R4365">
        <v>0.1182</v>
      </c>
      <c r="S4365">
        <v>1.267104</v>
      </c>
      <c r="T4365">
        <v>0</v>
      </c>
      <c r="U4365">
        <v>0</v>
      </c>
      <c r="W4365" s="429">
        <f t="shared" si="91"/>
        <v>0.1182</v>
      </c>
      <c r="X4365" s="429">
        <f t="shared" si="91"/>
        <v>1.267104</v>
      </c>
      <c r="Y4365" s="429">
        <f t="shared" si="91"/>
        <v>0</v>
      </c>
      <c r="Z4365" s="429">
        <f t="shared" si="91"/>
        <v>0</v>
      </c>
      <c r="AA4365" s="429" t="s">
        <v>1295</v>
      </c>
    </row>
    <row r="4366" spans="1:27" x14ac:dyDescent="0.25">
      <c r="A4366" t="s">
        <v>149</v>
      </c>
      <c r="B4366" t="s">
        <v>186</v>
      </c>
      <c r="C4366" t="s">
        <v>1459</v>
      </c>
      <c r="D4366" t="s">
        <v>1387</v>
      </c>
      <c r="E4366" t="s">
        <v>1501</v>
      </c>
      <c r="F4366" t="s">
        <v>1293</v>
      </c>
      <c r="G4366" t="s">
        <v>524</v>
      </c>
      <c r="H4366" t="s">
        <v>1464</v>
      </c>
      <c r="I4366" t="s">
        <v>186</v>
      </c>
      <c r="J4366">
        <v>31000227</v>
      </c>
      <c r="L4366">
        <v>0</v>
      </c>
      <c r="M4366">
        <v>1.182000041008</v>
      </c>
      <c r="N4366">
        <v>0</v>
      </c>
      <c r="O4366">
        <v>0</v>
      </c>
      <c r="P4366">
        <v>0</v>
      </c>
      <c r="Q4366">
        <v>0</v>
      </c>
      <c r="R4366">
        <v>6.2645999999999997</v>
      </c>
      <c r="S4366">
        <v>0.17730000000000001</v>
      </c>
      <c r="T4366">
        <v>0</v>
      </c>
      <c r="U4366">
        <v>0</v>
      </c>
      <c r="W4366" s="429">
        <f t="shared" si="91"/>
        <v>6.2645999999999997</v>
      </c>
      <c r="X4366" s="429">
        <f t="shared" si="91"/>
        <v>0.17730000000000001</v>
      </c>
      <c r="Y4366" s="429">
        <f t="shared" si="91"/>
        <v>0</v>
      </c>
      <c r="Z4366" s="429">
        <f t="shared" si="91"/>
        <v>0</v>
      </c>
      <c r="AA4366" s="429" t="s">
        <v>1295</v>
      </c>
    </row>
    <row r="4367" spans="1:27" x14ac:dyDescent="0.25">
      <c r="A4367" t="s">
        <v>149</v>
      </c>
      <c r="B4367" t="s">
        <v>186</v>
      </c>
      <c r="C4367" t="s">
        <v>1459</v>
      </c>
      <c r="D4367" t="s">
        <v>1387</v>
      </c>
      <c r="E4367" t="s">
        <v>1501</v>
      </c>
      <c r="F4367" t="s">
        <v>1293</v>
      </c>
      <c r="G4367" t="s">
        <v>524</v>
      </c>
      <c r="H4367" t="s">
        <v>1464</v>
      </c>
      <c r="I4367" t="s">
        <v>186</v>
      </c>
      <c r="J4367">
        <v>20200202</v>
      </c>
      <c r="L4367">
        <v>3.9000000953674299</v>
      </c>
      <c r="M4367">
        <v>2.5999999046325701</v>
      </c>
      <c r="N4367">
        <v>6.8000001907348597</v>
      </c>
      <c r="O4367">
        <v>0</v>
      </c>
      <c r="P4367">
        <v>0.10000000149011599</v>
      </c>
      <c r="Q4367">
        <v>0.10000000149011599</v>
      </c>
      <c r="R4367">
        <v>0</v>
      </c>
      <c r="S4367">
        <v>0</v>
      </c>
      <c r="T4367">
        <v>0</v>
      </c>
      <c r="U4367">
        <v>0</v>
      </c>
      <c r="W4367" s="429">
        <f t="shared" si="91"/>
        <v>0</v>
      </c>
      <c r="X4367" s="429">
        <f t="shared" si="91"/>
        <v>0</v>
      </c>
      <c r="Y4367" s="429">
        <f t="shared" si="91"/>
        <v>0</v>
      </c>
      <c r="Z4367" s="429">
        <f t="shared" si="91"/>
        <v>0</v>
      </c>
      <c r="AA4367" s="429" t="s">
        <v>1295</v>
      </c>
    </row>
    <row r="4368" spans="1:27" x14ac:dyDescent="0.25">
      <c r="A4368" t="s">
        <v>149</v>
      </c>
      <c r="B4368" t="s">
        <v>186</v>
      </c>
      <c r="C4368" t="s">
        <v>1459</v>
      </c>
      <c r="D4368" t="s">
        <v>1387</v>
      </c>
      <c r="E4368" t="s">
        <v>1501</v>
      </c>
      <c r="F4368" t="s">
        <v>1293</v>
      </c>
      <c r="G4368" t="s">
        <v>524</v>
      </c>
      <c r="H4368" t="s">
        <v>1464</v>
      </c>
      <c r="I4368" t="s">
        <v>186</v>
      </c>
      <c r="J4368">
        <v>40301011</v>
      </c>
      <c r="L4368">
        <v>0</v>
      </c>
      <c r="M4368">
        <v>4.9999998882412902E-3</v>
      </c>
      <c r="N4368">
        <v>0</v>
      </c>
      <c r="O4368">
        <v>0</v>
      </c>
      <c r="P4368">
        <v>0</v>
      </c>
      <c r="Q4368">
        <v>0</v>
      </c>
      <c r="R4368">
        <v>0</v>
      </c>
      <c r="S4368">
        <v>0</v>
      </c>
      <c r="T4368">
        <v>0</v>
      </c>
      <c r="U4368">
        <v>0</v>
      </c>
      <c r="W4368" s="429">
        <f t="shared" si="91"/>
        <v>0</v>
      </c>
      <c r="X4368" s="429">
        <f t="shared" si="91"/>
        <v>0</v>
      </c>
      <c r="Y4368" s="429">
        <f t="shared" si="91"/>
        <v>0</v>
      </c>
      <c r="Z4368" s="429">
        <f t="shared" si="91"/>
        <v>0</v>
      </c>
      <c r="AA4368" s="429" t="s">
        <v>1295</v>
      </c>
    </row>
    <row r="4369" spans="1:27" x14ac:dyDescent="0.25">
      <c r="A4369" t="s">
        <v>149</v>
      </c>
      <c r="B4369" t="s">
        <v>186</v>
      </c>
      <c r="C4369" t="s">
        <v>1459</v>
      </c>
      <c r="D4369" t="s">
        <v>1387</v>
      </c>
      <c r="E4369" t="s">
        <v>1501</v>
      </c>
      <c r="F4369" t="s">
        <v>1293</v>
      </c>
      <c r="G4369" t="s">
        <v>524</v>
      </c>
      <c r="H4369" t="s">
        <v>1464</v>
      </c>
      <c r="I4369" t="s">
        <v>186</v>
      </c>
      <c r="J4369">
        <v>31000404</v>
      </c>
      <c r="L4369">
        <v>0.234999999403954</v>
      </c>
      <c r="M4369">
        <v>1.4999999664723899E-2</v>
      </c>
      <c r="N4369">
        <v>0.19499999284744299</v>
      </c>
      <c r="O4369">
        <v>0</v>
      </c>
      <c r="P4369">
        <v>1.9999999552965199E-2</v>
      </c>
      <c r="Q4369">
        <v>1.9999999552965199E-2</v>
      </c>
      <c r="R4369">
        <v>290.505</v>
      </c>
      <c r="S4369">
        <v>5.0000000000000001E-3</v>
      </c>
      <c r="T4369">
        <v>0</v>
      </c>
      <c r="U4369">
        <v>0</v>
      </c>
      <c r="W4369" s="429">
        <f t="shared" si="91"/>
        <v>290.505</v>
      </c>
      <c r="X4369" s="429">
        <f t="shared" si="91"/>
        <v>5.0000000000000001E-3</v>
      </c>
      <c r="Y4369" s="429">
        <f t="shared" si="91"/>
        <v>0</v>
      </c>
      <c r="Z4369" s="429">
        <f t="shared" si="91"/>
        <v>0</v>
      </c>
      <c r="AA4369" s="429" t="s">
        <v>1295</v>
      </c>
    </row>
    <row r="4370" spans="1:27" x14ac:dyDescent="0.25">
      <c r="A4370" t="s">
        <v>149</v>
      </c>
      <c r="B4370" t="s">
        <v>186</v>
      </c>
      <c r="C4370" t="s">
        <v>1459</v>
      </c>
      <c r="D4370" t="s">
        <v>1387</v>
      </c>
      <c r="E4370" t="s">
        <v>1501</v>
      </c>
      <c r="F4370" t="s">
        <v>1293</v>
      </c>
      <c r="G4370" t="s">
        <v>524</v>
      </c>
      <c r="H4370" t="s">
        <v>1464</v>
      </c>
      <c r="I4370" t="s">
        <v>186</v>
      </c>
      <c r="J4370">
        <v>20200201</v>
      </c>
      <c r="L4370">
        <v>72.800003051757798</v>
      </c>
      <c r="M4370">
        <v>2.2000000476837198</v>
      </c>
      <c r="N4370">
        <v>18.300001144409201</v>
      </c>
      <c r="O4370">
        <v>0.80000001192092896</v>
      </c>
      <c r="P4370">
        <v>1.5</v>
      </c>
      <c r="Q4370">
        <v>1.5</v>
      </c>
      <c r="R4370">
        <v>0</v>
      </c>
      <c r="S4370">
        <v>0</v>
      </c>
      <c r="T4370">
        <v>0</v>
      </c>
      <c r="U4370">
        <v>0</v>
      </c>
      <c r="W4370" s="429">
        <f t="shared" si="91"/>
        <v>0</v>
      </c>
      <c r="X4370" s="429">
        <f t="shared" si="91"/>
        <v>0</v>
      </c>
      <c r="Y4370" s="429">
        <f t="shared" si="91"/>
        <v>0</v>
      </c>
      <c r="Z4370" s="429">
        <f t="shared" si="91"/>
        <v>0</v>
      </c>
      <c r="AA4370" s="429" t="s">
        <v>1295</v>
      </c>
    </row>
    <row r="4371" spans="1:27" x14ac:dyDescent="0.25">
      <c r="A4371" t="s">
        <v>149</v>
      </c>
      <c r="B4371" t="s">
        <v>186</v>
      </c>
      <c r="C4371" t="s">
        <v>1459</v>
      </c>
      <c r="D4371" t="s">
        <v>1387</v>
      </c>
      <c r="E4371" t="s">
        <v>1501</v>
      </c>
      <c r="F4371" t="s">
        <v>1293</v>
      </c>
      <c r="G4371" t="s">
        <v>524</v>
      </c>
      <c r="H4371" t="s">
        <v>1464</v>
      </c>
      <c r="I4371" t="s">
        <v>186</v>
      </c>
      <c r="J4371">
        <v>20200256</v>
      </c>
      <c r="L4371">
        <v>6.1999998092651403</v>
      </c>
      <c r="M4371">
        <v>7.3000001907348597</v>
      </c>
      <c r="N4371">
        <v>25.449998855590799</v>
      </c>
      <c r="O4371">
        <v>0.85000002384185802</v>
      </c>
      <c r="P4371">
        <v>0.60000002384185802</v>
      </c>
      <c r="Q4371">
        <v>0.60000002384185802</v>
      </c>
      <c r="R4371">
        <v>0</v>
      </c>
      <c r="S4371">
        <v>0</v>
      </c>
      <c r="T4371">
        <v>0</v>
      </c>
      <c r="U4371">
        <v>0</v>
      </c>
      <c r="W4371" s="429">
        <f t="shared" si="91"/>
        <v>0</v>
      </c>
      <c r="X4371" s="429">
        <f t="shared" si="91"/>
        <v>0</v>
      </c>
      <c r="Y4371" s="429">
        <f t="shared" si="91"/>
        <v>0</v>
      </c>
      <c r="Z4371" s="429">
        <f t="shared" si="91"/>
        <v>0</v>
      </c>
      <c r="AA4371" s="429" t="s">
        <v>1295</v>
      </c>
    </row>
    <row r="4372" spans="1:27" x14ac:dyDescent="0.25">
      <c r="A4372" t="s">
        <v>149</v>
      </c>
      <c r="B4372" t="s">
        <v>1246</v>
      </c>
      <c r="C4372" t="s">
        <v>1324</v>
      </c>
      <c r="D4372" t="s">
        <v>1387</v>
      </c>
      <c r="E4372" t="s">
        <v>1501</v>
      </c>
      <c r="F4372" t="s">
        <v>1293</v>
      </c>
      <c r="G4372" t="s">
        <v>524</v>
      </c>
      <c r="H4372" t="s">
        <v>1559</v>
      </c>
      <c r="I4372" t="s">
        <v>1327</v>
      </c>
      <c r="J4372">
        <v>20200254</v>
      </c>
      <c r="L4372">
        <v>9.8000000000000007</v>
      </c>
      <c r="M4372">
        <v>0.1</v>
      </c>
      <c r="N4372">
        <v>4</v>
      </c>
      <c r="O4372">
        <v>0</v>
      </c>
      <c r="P4372">
        <v>0.1</v>
      </c>
      <c r="Q4372">
        <v>0.123333334922791</v>
      </c>
      <c r="R4372">
        <v>1293.8030000000001</v>
      </c>
      <c r="S4372">
        <v>0.20666670000000001</v>
      </c>
      <c r="T4372">
        <v>1.6666669999999999E-3</v>
      </c>
      <c r="U4372">
        <v>1299.68</v>
      </c>
      <c r="W4372" s="429">
        <f t="shared" si="91"/>
        <v>1293.8030000000001</v>
      </c>
      <c r="X4372" s="429">
        <f t="shared" si="91"/>
        <v>0.20666670000000001</v>
      </c>
      <c r="Y4372" s="429">
        <f t="shared" si="91"/>
        <v>1.6666669999999999E-3</v>
      </c>
      <c r="Z4372" s="429">
        <f t="shared" si="91"/>
        <v>1299.68</v>
      </c>
      <c r="AA4372" s="429" t="s">
        <v>1295</v>
      </c>
    </row>
    <row r="4373" spans="1:27" x14ac:dyDescent="0.25">
      <c r="A4373" t="s">
        <v>149</v>
      </c>
      <c r="B4373" t="s">
        <v>1246</v>
      </c>
      <c r="C4373" t="s">
        <v>1324</v>
      </c>
      <c r="D4373" t="s">
        <v>1387</v>
      </c>
      <c r="E4373" t="s">
        <v>1501</v>
      </c>
      <c r="F4373" t="s">
        <v>1293</v>
      </c>
      <c r="G4373" t="s">
        <v>524</v>
      </c>
      <c r="H4373" t="s">
        <v>1559</v>
      </c>
      <c r="I4373" t="s">
        <v>1327</v>
      </c>
      <c r="J4373">
        <v>31000227</v>
      </c>
      <c r="L4373">
        <v>0</v>
      </c>
      <c r="M4373">
        <v>121.83599853515599</v>
      </c>
      <c r="N4373">
        <v>0</v>
      </c>
      <c r="O4373">
        <v>0</v>
      </c>
      <c r="P4373">
        <v>0</v>
      </c>
      <c r="Q4373">
        <v>0</v>
      </c>
      <c r="R4373">
        <v>0</v>
      </c>
      <c r="S4373">
        <v>4.6391400000000003</v>
      </c>
      <c r="T4373">
        <v>0</v>
      </c>
      <c r="U4373">
        <v>0</v>
      </c>
      <c r="W4373" s="429">
        <f t="shared" si="91"/>
        <v>0</v>
      </c>
      <c r="X4373" s="429">
        <f t="shared" si="91"/>
        <v>4.6391400000000003</v>
      </c>
      <c r="Y4373" s="429">
        <f t="shared" si="91"/>
        <v>0</v>
      </c>
      <c r="Z4373" s="429">
        <f t="shared" si="91"/>
        <v>0</v>
      </c>
      <c r="AA4373" s="429" t="s">
        <v>1295</v>
      </c>
    </row>
    <row r="4374" spans="1:27" x14ac:dyDescent="0.25">
      <c r="A4374" t="s">
        <v>149</v>
      </c>
      <c r="B4374" t="s">
        <v>1246</v>
      </c>
      <c r="C4374" t="s">
        <v>1324</v>
      </c>
      <c r="D4374" t="s">
        <v>1387</v>
      </c>
      <c r="E4374" t="s">
        <v>1501</v>
      </c>
      <c r="F4374" t="s">
        <v>1293</v>
      </c>
      <c r="G4374" t="s">
        <v>524</v>
      </c>
      <c r="H4374" t="s">
        <v>1559</v>
      </c>
      <c r="I4374" t="s">
        <v>1327</v>
      </c>
      <c r="J4374">
        <v>39090003</v>
      </c>
      <c r="L4374">
        <v>0</v>
      </c>
      <c r="M4374">
        <v>5.78720998764038</v>
      </c>
      <c r="N4374">
        <v>0</v>
      </c>
      <c r="O4374">
        <v>0</v>
      </c>
      <c r="P4374">
        <v>0</v>
      </c>
      <c r="Q4374">
        <v>0</v>
      </c>
      <c r="R4374">
        <v>0</v>
      </c>
      <c r="S4374">
        <v>0</v>
      </c>
      <c r="T4374">
        <v>0</v>
      </c>
      <c r="U4374">
        <v>0</v>
      </c>
      <c r="W4374" s="429">
        <f t="shared" si="91"/>
        <v>0</v>
      </c>
      <c r="X4374" s="429">
        <f t="shared" si="91"/>
        <v>0</v>
      </c>
      <c r="Y4374" s="429">
        <f t="shared" si="91"/>
        <v>0</v>
      </c>
      <c r="Z4374" s="429">
        <f t="shared" si="91"/>
        <v>0</v>
      </c>
      <c r="AA4374" s="429" t="s">
        <v>1295</v>
      </c>
    </row>
    <row r="4375" spans="1:27" x14ac:dyDescent="0.25">
      <c r="A4375" t="s">
        <v>149</v>
      </c>
      <c r="B4375" t="s">
        <v>1246</v>
      </c>
      <c r="C4375" t="s">
        <v>1324</v>
      </c>
      <c r="D4375" t="s">
        <v>1387</v>
      </c>
      <c r="E4375" t="s">
        <v>1501</v>
      </c>
      <c r="F4375" t="s">
        <v>1293</v>
      </c>
      <c r="G4375" t="s">
        <v>524</v>
      </c>
      <c r="H4375" t="s">
        <v>1557</v>
      </c>
      <c r="I4375" t="s">
        <v>552</v>
      </c>
      <c r="J4375">
        <v>20200201</v>
      </c>
      <c r="L4375">
        <v>178.71</v>
      </c>
      <c r="M4375">
        <v>0.315</v>
      </c>
      <c r="N4375">
        <v>26.88</v>
      </c>
      <c r="O4375">
        <v>0.52500000000000002</v>
      </c>
      <c r="P4375">
        <v>1.26</v>
      </c>
      <c r="Q4375">
        <v>1.2351499736309099</v>
      </c>
      <c r="R4375">
        <v>0</v>
      </c>
      <c r="S4375">
        <v>0</v>
      </c>
      <c r="T4375">
        <v>0</v>
      </c>
      <c r="U4375">
        <v>0</v>
      </c>
      <c r="W4375" s="429">
        <f t="shared" si="91"/>
        <v>0</v>
      </c>
      <c r="X4375" s="429">
        <f t="shared" si="91"/>
        <v>0</v>
      </c>
      <c r="Y4375" s="429">
        <f t="shared" si="91"/>
        <v>0</v>
      </c>
      <c r="Z4375" s="429">
        <f t="shared" si="91"/>
        <v>0</v>
      </c>
      <c r="AA4375" s="429" t="s">
        <v>1295</v>
      </c>
    </row>
    <row r="4376" spans="1:27" x14ac:dyDescent="0.25">
      <c r="A4376" t="s">
        <v>149</v>
      </c>
      <c r="B4376" t="s">
        <v>1246</v>
      </c>
      <c r="C4376" t="s">
        <v>1324</v>
      </c>
      <c r="D4376" t="s">
        <v>1387</v>
      </c>
      <c r="E4376" t="s">
        <v>1501</v>
      </c>
      <c r="F4376" t="s">
        <v>1293</v>
      </c>
      <c r="G4376" t="s">
        <v>524</v>
      </c>
      <c r="H4376" t="s">
        <v>1557</v>
      </c>
      <c r="I4376" t="s">
        <v>552</v>
      </c>
      <c r="J4376">
        <v>31000404</v>
      </c>
      <c r="L4376">
        <v>15.5</v>
      </c>
      <c r="M4376">
        <v>0.8</v>
      </c>
      <c r="N4376">
        <v>13</v>
      </c>
      <c r="O4376">
        <v>0.1</v>
      </c>
      <c r="P4376">
        <v>0.8</v>
      </c>
      <c r="Q4376">
        <v>0.77999997138977095</v>
      </c>
      <c r="R4376">
        <v>0</v>
      </c>
      <c r="S4376">
        <v>0</v>
      </c>
      <c r="T4376">
        <v>0</v>
      </c>
      <c r="U4376">
        <v>0</v>
      </c>
      <c r="W4376" s="429">
        <f t="shared" si="91"/>
        <v>0</v>
      </c>
      <c r="X4376" s="429">
        <f t="shared" si="91"/>
        <v>0</v>
      </c>
      <c r="Y4376" s="429">
        <f t="shared" si="91"/>
        <v>0</v>
      </c>
      <c r="Z4376" s="429">
        <f t="shared" si="91"/>
        <v>0</v>
      </c>
      <c r="AA4376" s="429" t="s">
        <v>1295</v>
      </c>
    </row>
    <row r="4377" spans="1:27" x14ac:dyDescent="0.25">
      <c r="A4377" t="s">
        <v>149</v>
      </c>
      <c r="B4377" t="s">
        <v>1246</v>
      </c>
      <c r="C4377" t="s">
        <v>1324</v>
      </c>
      <c r="D4377" t="s">
        <v>1387</v>
      </c>
      <c r="E4377" t="s">
        <v>1501</v>
      </c>
      <c r="F4377" t="s">
        <v>1293</v>
      </c>
      <c r="G4377" t="s">
        <v>524</v>
      </c>
      <c r="H4377" t="s">
        <v>1557</v>
      </c>
      <c r="I4377" t="s">
        <v>552</v>
      </c>
      <c r="J4377">
        <v>20200255</v>
      </c>
      <c r="L4377">
        <v>34.545000000000002</v>
      </c>
      <c r="M4377">
        <v>24.99</v>
      </c>
      <c r="N4377">
        <v>34.545000000000002</v>
      </c>
      <c r="O4377">
        <v>0.63</v>
      </c>
      <c r="P4377">
        <v>1.7849999999999999</v>
      </c>
      <c r="Q4377">
        <v>1.7871000230312399</v>
      </c>
      <c r="R4377">
        <v>0</v>
      </c>
      <c r="S4377">
        <v>0</v>
      </c>
      <c r="T4377">
        <v>0</v>
      </c>
      <c r="U4377">
        <v>0</v>
      </c>
      <c r="W4377" s="429">
        <f t="shared" si="91"/>
        <v>0</v>
      </c>
      <c r="X4377" s="429">
        <f t="shared" si="91"/>
        <v>0</v>
      </c>
      <c r="Y4377" s="429">
        <f t="shared" si="91"/>
        <v>0</v>
      </c>
      <c r="Z4377" s="429">
        <f t="shared" si="91"/>
        <v>0</v>
      </c>
      <c r="AA4377" s="429" t="s">
        <v>1295</v>
      </c>
    </row>
    <row r="4378" spans="1:27" x14ac:dyDescent="0.25">
      <c r="A4378" t="s">
        <v>149</v>
      </c>
      <c r="B4378" t="s">
        <v>1246</v>
      </c>
      <c r="C4378" t="s">
        <v>1324</v>
      </c>
      <c r="D4378" t="s">
        <v>1387</v>
      </c>
      <c r="E4378" t="s">
        <v>1501</v>
      </c>
      <c r="F4378" t="s">
        <v>1293</v>
      </c>
      <c r="G4378" t="s">
        <v>524</v>
      </c>
      <c r="H4378" t="s">
        <v>1557</v>
      </c>
      <c r="I4378" t="s">
        <v>552</v>
      </c>
      <c r="J4378">
        <v>40400311</v>
      </c>
      <c r="L4378">
        <v>0</v>
      </c>
      <c r="M4378">
        <v>41.705398559570298</v>
      </c>
      <c r="N4378">
        <v>0</v>
      </c>
      <c r="O4378">
        <v>0</v>
      </c>
      <c r="P4378">
        <v>0</v>
      </c>
      <c r="Q4378">
        <v>0</v>
      </c>
      <c r="R4378">
        <v>7.0290000000000005E-2</v>
      </c>
      <c r="S4378">
        <v>1.8744000000000001</v>
      </c>
      <c r="T4378">
        <v>0</v>
      </c>
      <c r="U4378">
        <v>0</v>
      </c>
      <c r="W4378" s="429">
        <f t="shared" si="91"/>
        <v>7.0290000000000005E-2</v>
      </c>
      <c r="X4378" s="429">
        <f t="shared" si="91"/>
        <v>1.8744000000000001</v>
      </c>
      <c r="Y4378" s="429">
        <f t="shared" si="91"/>
        <v>0</v>
      </c>
      <c r="Z4378" s="429">
        <f t="shared" si="91"/>
        <v>0</v>
      </c>
      <c r="AA4378" s="429" t="s">
        <v>1295</v>
      </c>
    </row>
    <row r="4379" spans="1:27" x14ac:dyDescent="0.25">
      <c r="A4379" t="s">
        <v>149</v>
      </c>
      <c r="B4379" t="s">
        <v>1247</v>
      </c>
      <c r="C4379" t="s">
        <v>1565</v>
      </c>
      <c r="D4379" t="s">
        <v>1387</v>
      </c>
      <c r="E4379" t="s">
        <v>1501</v>
      </c>
      <c r="F4379" t="s">
        <v>1293</v>
      </c>
      <c r="G4379" t="s">
        <v>524</v>
      </c>
      <c r="H4379" t="s">
        <v>1566</v>
      </c>
      <c r="I4379" t="s">
        <v>573</v>
      </c>
      <c r="J4379">
        <v>20200201</v>
      </c>
      <c r="L4379">
        <v>41.694999694824197</v>
      </c>
      <c r="M4379">
        <v>1.47399997711182</v>
      </c>
      <c r="N4379">
        <v>50.576999664306598</v>
      </c>
      <c r="O4379">
        <v>2.9089999198913601</v>
      </c>
      <c r="P4379">
        <v>4.2659997940063503</v>
      </c>
      <c r="Q4379">
        <v>4.2659997940063503</v>
      </c>
      <c r="R4379">
        <v>0</v>
      </c>
      <c r="S4379">
        <v>0</v>
      </c>
      <c r="T4379">
        <v>0</v>
      </c>
      <c r="U4379">
        <v>0</v>
      </c>
      <c r="W4379" s="429">
        <f t="shared" si="91"/>
        <v>0</v>
      </c>
      <c r="X4379" s="429">
        <f t="shared" si="91"/>
        <v>0</v>
      </c>
      <c r="Y4379" s="429">
        <f t="shared" si="91"/>
        <v>0</v>
      </c>
      <c r="Z4379" s="429">
        <f t="shared" si="91"/>
        <v>0</v>
      </c>
      <c r="AA4379" s="429" t="s">
        <v>1295</v>
      </c>
    </row>
    <row r="4380" spans="1:27" x14ac:dyDescent="0.25">
      <c r="A4380" t="s">
        <v>149</v>
      </c>
      <c r="B4380" t="s">
        <v>1246</v>
      </c>
      <c r="C4380" t="s">
        <v>1324</v>
      </c>
      <c r="D4380" t="s">
        <v>1387</v>
      </c>
      <c r="E4380" t="s">
        <v>1501</v>
      </c>
      <c r="F4380" t="s">
        <v>1293</v>
      </c>
      <c r="G4380" t="s">
        <v>524</v>
      </c>
      <c r="H4380" t="s">
        <v>1558</v>
      </c>
      <c r="I4380" t="s">
        <v>563</v>
      </c>
      <c r="J4380">
        <v>31000299</v>
      </c>
      <c r="L4380">
        <v>0</v>
      </c>
      <c r="M4380">
        <v>8.9033994674682599</v>
      </c>
      <c r="N4380">
        <v>0</v>
      </c>
      <c r="O4380">
        <v>0</v>
      </c>
      <c r="P4380">
        <v>0</v>
      </c>
      <c r="Q4380">
        <v>0</v>
      </c>
      <c r="R4380">
        <v>0</v>
      </c>
      <c r="S4380">
        <v>0</v>
      </c>
      <c r="T4380">
        <v>0</v>
      </c>
      <c r="U4380">
        <v>0</v>
      </c>
      <c r="W4380" s="429">
        <f t="shared" si="91"/>
        <v>0</v>
      </c>
      <c r="X4380" s="429">
        <f t="shared" si="91"/>
        <v>0</v>
      </c>
      <c r="Y4380" s="429">
        <f t="shared" si="91"/>
        <v>0</v>
      </c>
      <c r="Z4380" s="429">
        <f t="shared" si="91"/>
        <v>0</v>
      </c>
      <c r="AA4380" s="429" t="s">
        <v>1295</v>
      </c>
    </row>
    <row r="4381" spans="1:27" x14ac:dyDescent="0.25">
      <c r="A4381" t="s">
        <v>149</v>
      </c>
      <c r="B4381" t="s">
        <v>1246</v>
      </c>
      <c r="C4381" t="s">
        <v>1324</v>
      </c>
      <c r="D4381" t="s">
        <v>1387</v>
      </c>
      <c r="E4381" t="s">
        <v>1501</v>
      </c>
      <c r="F4381" t="s">
        <v>1293</v>
      </c>
      <c r="G4381" t="s">
        <v>524</v>
      </c>
      <c r="H4381" t="s">
        <v>1558</v>
      </c>
      <c r="I4381" t="s">
        <v>563</v>
      </c>
      <c r="J4381">
        <v>20200202</v>
      </c>
      <c r="L4381">
        <v>4.8</v>
      </c>
      <c r="M4381">
        <v>2.2999999999999998</v>
      </c>
      <c r="N4381">
        <v>9.6</v>
      </c>
      <c r="O4381">
        <v>0</v>
      </c>
      <c r="P4381">
        <v>0.4</v>
      </c>
      <c r="Q4381">
        <v>0.39666664600372298</v>
      </c>
      <c r="R4381">
        <v>0</v>
      </c>
      <c r="S4381">
        <v>0</v>
      </c>
      <c r="T4381">
        <v>0</v>
      </c>
      <c r="U4381">
        <v>0</v>
      </c>
      <c r="W4381" s="429">
        <f t="shared" si="91"/>
        <v>0</v>
      </c>
      <c r="X4381" s="429">
        <f t="shared" si="91"/>
        <v>0</v>
      </c>
      <c r="Y4381" s="429">
        <f t="shared" si="91"/>
        <v>0</v>
      </c>
      <c r="Z4381" s="429">
        <f t="shared" si="91"/>
        <v>0</v>
      </c>
      <c r="AA4381" s="429" t="s">
        <v>1295</v>
      </c>
    </row>
    <row r="4382" spans="1:27" x14ac:dyDescent="0.25">
      <c r="A4382" t="s">
        <v>149</v>
      </c>
      <c r="B4382" t="s">
        <v>1246</v>
      </c>
      <c r="C4382" t="s">
        <v>1324</v>
      </c>
      <c r="D4382" t="s">
        <v>1387</v>
      </c>
      <c r="E4382" t="s">
        <v>1501</v>
      </c>
      <c r="F4382" t="s">
        <v>1293</v>
      </c>
      <c r="G4382" t="s">
        <v>524</v>
      </c>
      <c r="H4382" t="s">
        <v>1558</v>
      </c>
      <c r="I4382" t="s">
        <v>563</v>
      </c>
      <c r="J4382">
        <v>20200202</v>
      </c>
      <c r="L4382">
        <v>90.2</v>
      </c>
      <c r="M4382">
        <v>12.3</v>
      </c>
      <c r="N4382">
        <v>44.7</v>
      </c>
      <c r="O4382">
        <v>0</v>
      </c>
      <c r="P4382">
        <v>0.7</v>
      </c>
      <c r="Q4382">
        <v>0.66200000047683705</v>
      </c>
      <c r="R4382">
        <v>0</v>
      </c>
      <c r="S4382">
        <v>0</v>
      </c>
      <c r="T4382">
        <v>0</v>
      </c>
      <c r="U4382">
        <v>0</v>
      </c>
      <c r="W4382" s="429">
        <f t="shared" si="91"/>
        <v>0</v>
      </c>
      <c r="X4382" s="429">
        <f t="shared" si="91"/>
        <v>0</v>
      </c>
      <c r="Y4382" s="429">
        <f t="shared" si="91"/>
        <v>0</v>
      </c>
      <c r="Z4382" s="429">
        <f t="shared" si="91"/>
        <v>0</v>
      </c>
      <c r="AA4382" s="429" t="s">
        <v>1295</v>
      </c>
    </row>
    <row r="4383" spans="1:27" x14ac:dyDescent="0.25">
      <c r="A4383" t="s">
        <v>149</v>
      </c>
      <c r="B4383" t="s">
        <v>1246</v>
      </c>
      <c r="C4383" t="s">
        <v>1324</v>
      </c>
      <c r="D4383" t="s">
        <v>1387</v>
      </c>
      <c r="E4383" t="s">
        <v>1501</v>
      </c>
      <c r="F4383" t="s">
        <v>1293</v>
      </c>
      <c r="G4383" t="s">
        <v>524</v>
      </c>
      <c r="H4383" t="s">
        <v>1558</v>
      </c>
      <c r="I4383" t="s">
        <v>563</v>
      </c>
      <c r="J4383">
        <v>20200202</v>
      </c>
      <c r="L4383">
        <v>80.83349609375</v>
      </c>
      <c r="M4383">
        <v>14.526598930358899</v>
      </c>
      <c r="N4383">
        <v>14.7609004974365</v>
      </c>
      <c r="O4383">
        <v>1.1714999563991999E-2</v>
      </c>
      <c r="P4383">
        <v>0.93720000982284501</v>
      </c>
      <c r="Q4383">
        <v>0.93720000982284501</v>
      </c>
      <c r="R4383">
        <v>2052.4679999999998</v>
      </c>
      <c r="S4383">
        <v>3.7488E-2</v>
      </c>
      <c r="T4383">
        <v>4.6860000000000001E-3</v>
      </c>
      <c r="U4383">
        <v>0</v>
      </c>
      <c r="W4383" s="429">
        <f t="shared" si="91"/>
        <v>2052.4679999999998</v>
      </c>
      <c r="X4383" s="429">
        <f t="shared" si="91"/>
        <v>3.7488E-2</v>
      </c>
      <c r="Y4383" s="429">
        <f t="shared" si="91"/>
        <v>4.6860000000000001E-3</v>
      </c>
      <c r="Z4383" s="429">
        <f t="shared" si="91"/>
        <v>0</v>
      </c>
      <c r="AA4383" s="429" t="s">
        <v>1295</v>
      </c>
    </row>
    <row r="4384" spans="1:27" x14ac:dyDescent="0.25">
      <c r="A4384" t="s">
        <v>149</v>
      </c>
      <c r="B4384" t="s">
        <v>1246</v>
      </c>
      <c r="C4384" t="s">
        <v>1324</v>
      </c>
      <c r="D4384" t="s">
        <v>1387</v>
      </c>
      <c r="E4384" t="s">
        <v>1501</v>
      </c>
      <c r="F4384" t="s">
        <v>1293</v>
      </c>
      <c r="G4384" t="s">
        <v>524</v>
      </c>
      <c r="H4384" t="s">
        <v>1558</v>
      </c>
      <c r="I4384" t="s">
        <v>563</v>
      </c>
      <c r="J4384">
        <v>20200253</v>
      </c>
      <c r="L4384">
        <v>60.449398040771499</v>
      </c>
      <c r="M4384">
        <v>19.681198120117202</v>
      </c>
      <c r="N4384">
        <v>59.277896881103501</v>
      </c>
      <c r="O4384">
        <v>6.32610023021698E-2</v>
      </c>
      <c r="P4384">
        <v>2.0852699279785201</v>
      </c>
      <c r="Q4384">
        <v>2.0852699279785201</v>
      </c>
      <c r="R4384">
        <v>6719.7240000000002</v>
      </c>
      <c r="S4384">
        <v>0.126522</v>
      </c>
      <c r="T4384">
        <v>1.1715E-2</v>
      </c>
      <c r="U4384">
        <v>0</v>
      </c>
      <c r="W4384" s="429">
        <f t="shared" si="91"/>
        <v>6719.7240000000002</v>
      </c>
      <c r="X4384" s="429">
        <f t="shared" si="91"/>
        <v>0.126522</v>
      </c>
      <c r="Y4384" s="429">
        <f t="shared" si="91"/>
        <v>1.1715E-2</v>
      </c>
      <c r="Z4384" s="429">
        <f t="shared" si="91"/>
        <v>0</v>
      </c>
      <c r="AA4384" s="429" t="s">
        <v>1295</v>
      </c>
    </row>
    <row r="4385" spans="1:27" x14ac:dyDescent="0.25">
      <c r="A4385" t="s">
        <v>149</v>
      </c>
      <c r="B4385" t="s">
        <v>1246</v>
      </c>
      <c r="C4385" t="s">
        <v>1324</v>
      </c>
      <c r="D4385" t="s">
        <v>1387</v>
      </c>
      <c r="E4385" t="s">
        <v>1501</v>
      </c>
      <c r="F4385" t="s">
        <v>1293</v>
      </c>
      <c r="G4385" t="s">
        <v>524</v>
      </c>
      <c r="H4385" t="s">
        <v>1558</v>
      </c>
      <c r="I4385" t="s">
        <v>563</v>
      </c>
      <c r="J4385">
        <v>20200202</v>
      </c>
      <c r="L4385">
        <v>24.835800170898398</v>
      </c>
      <c r="M4385">
        <v>3.5144999027252202</v>
      </c>
      <c r="N4385">
        <v>37.253696441650398</v>
      </c>
      <c r="O4385">
        <v>1.8744001165032401E-2</v>
      </c>
      <c r="P4385">
        <v>0.58574998378753695</v>
      </c>
      <c r="Q4385">
        <v>0.58574998378753695</v>
      </c>
      <c r="R4385">
        <v>3156.7240000000002</v>
      </c>
      <c r="S4385">
        <v>5.8575000000000002E-2</v>
      </c>
      <c r="T4385">
        <v>4.6860000000000001E-3</v>
      </c>
      <c r="U4385">
        <v>0</v>
      </c>
      <c r="W4385" s="429">
        <f t="shared" si="91"/>
        <v>3156.7240000000002</v>
      </c>
      <c r="X4385" s="429">
        <f t="shared" si="91"/>
        <v>5.8575000000000002E-2</v>
      </c>
      <c r="Y4385" s="429">
        <f t="shared" si="91"/>
        <v>4.6860000000000001E-3</v>
      </c>
      <c r="Z4385" s="429">
        <f t="shared" si="91"/>
        <v>0</v>
      </c>
      <c r="AA4385" s="429" t="s">
        <v>1295</v>
      </c>
    </row>
    <row r="4386" spans="1:27" x14ac:dyDescent="0.25">
      <c r="A4386" t="s">
        <v>149</v>
      </c>
      <c r="B4386" t="s">
        <v>1246</v>
      </c>
      <c r="C4386" t="s">
        <v>1324</v>
      </c>
      <c r="D4386" t="s">
        <v>1387</v>
      </c>
      <c r="E4386" t="s">
        <v>1501</v>
      </c>
      <c r="F4386" t="s">
        <v>1293</v>
      </c>
      <c r="G4386" t="s">
        <v>524</v>
      </c>
      <c r="H4386" t="s">
        <v>1558</v>
      </c>
      <c r="I4386" t="s">
        <v>563</v>
      </c>
      <c r="J4386">
        <v>20200201</v>
      </c>
      <c r="L4386">
        <v>6.51</v>
      </c>
      <c r="M4386">
        <v>0.84</v>
      </c>
      <c r="N4386">
        <v>13.125</v>
      </c>
      <c r="O4386">
        <v>0.105</v>
      </c>
      <c r="P4386">
        <v>0.315</v>
      </c>
      <c r="Q4386">
        <v>0.28245002478361098</v>
      </c>
      <c r="R4386">
        <v>0</v>
      </c>
      <c r="S4386">
        <v>0</v>
      </c>
      <c r="T4386">
        <v>0</v>
      </c>
      <c r="U4386">
        <v>0</v>
      </c>
      <c r="W4386" s="429">
        <f t="shared" si="91"/>
        <v>0</v>
      </c>
      <c r="X4386" s="429">
        <f t="shared" si="91"/>
        <v>0</v>
      </c>
      <c r="Y4386" s="429">
        <f t="shared" si="91"/>
        <v>0</v>
      </c>
      <c r="Z4386" s="429">
        <f t="shared" si="91"/>
        <v>0</v>
      </c>
      <c r="AA4386" s="429" t="s">
        <v>1295</v>
      </c>
    </row>
    <row r="4387" spans="1:27" x14ac:dyDescent="0.25">
      <c r="A4387" t="s">
        <v>149</v>
      </c>
      <c r="B4387" t="s">
        <v>1246</v>
      </c>
      <c r="C4387" t="s">
        <v>1324</v>
      </c>
      <c r="D4387" t="s">
        <v>1387</v>
      </c>
      <c r="E4387" t="s">
        <v>1501</v>
      </c>
      <c r="F4387" t="s">
        <v>1293</v>
      </c>
      <c r="G4387" t="s">
        <v>524</v>
      </c>
      <c r="H4387" t="s">
        <v>1558</v>
      </c>
      <c r="I4387" t="s">
        <v>563</v>
      </c>
      <c r="J4387">
        <v>20200252</v>
      </c>
      <c r="L4387">
        <v>27</v>
      </c>
      <c r="M4387">
        <v>1.1000000000000001</v>
      </c>
      <c r="N4387">
        <v>1.2</v>
      </c>
      <c r="O4387">
        <v>0</v>
      </c>
      <c r="P4387">
        <v>0.5</v>
      </c>
      <c r="Q4387">
        <v>0.47500002384185802</v>
      </c>
      <c r="R4387">
        <v>0</v>
      </c>
      <c r="S4387">
        <v>0</v>
      </c>
      <c r="T4387">
        <v>0</v>
      </c>
      <c r="U4387">
        <v>0</v>
      </c>
      <c r="W4387" s="429">
        <f t="shared" si="91"/>
        <v>0</v>
      </c>
      <c r="X4387" s="429">
        <f t="shared" si="91"/>
        <v>0</v>
      </c>
      <c r="Y4387" s="429">
        <f t="shared" si="91"/>
        <v>0</v>
      </c>
      <c r="Z4387" s="429">
        <f t="shared" si="91"/>
        <v>0</v>
      </c>
      <c r="AA4387" s="429" t="s">
        <v>1295</v>
      </c>
    </row>
    <row r="4388" spans="1:27" x14ac:dyDescent="0.25">
      <c r="A4388" t="s">
        <v>149</v>
      </c>
      <c r="B4388" t="s">
        <v>1246</v>
      </c>
      <c r="C4388" t="s">
        <v>1324</v>
      </c>
      <c r="D4388" t="s">
        <v>1387</v>
      </c>
      <c r="E4388" t="s">
        <v>1501</v>
      </c>
      <c r="F4388" t="s">
        <v>1293</v>
      </c>
      <c r="G4388" t="s">
        <v>524</v>
      </c>
      <c r="H4388" t="s">
        <v>1558</v>
      </c>
      <c r="I4388" t="s">
        <v>563</v>
      </c>
      <c r="J4388">
        <v>20200201</v>
      </c>
      <c r="L4388">
        <v>21.086999893188501</v>
      </c>
      <c r="M4388">
        <v>3.5144999027252202</v>
      </c>
      <c r="N4388">
        <v>23.1956977844238</v>
      </c>
      <c r="O4388">
        <v>0.70289999246597301</v>
      </c>
      <c r="P4388">
        <v>0.70289999246597301</v>
      </c>
      <c r="Q4388">
        <v>0.70289999246597301</v>
      </c>
      <c r="R4388">
        <v>0</v>
      </c>
      <c r="S4388">
        <v>0</v>
      </c>
      <c r="T4388">
        <v>0</v>
      </c>
      <c r="U4388">
        <v>0</v>
      </c>
      <c r="W4388" s="429">
        <f t="shared" si="91"/>
        <v>0</v>
      </c>
      <c r="X4388" s="429">
        <f t="shared" si="91"/>
        <v>0</v>
      </c>
      <c r="Y4388" s="429">
        <f t="shared" si="91"/>
        <v>0</v>
      </c>
      <c r="Z4388" s="429">
        <f t="shared" si="91"/>
        <v>0</v>
      </c>
      <c r="AA4388" s="429" t="s">
        <v>1295</v>
      </c>
    </row>
    <row r="4389" spans="1:27" x14ac:dyDescent="0.25">
      <c r="A4389" t="s">
        <v>149</v>
      </c>
      <c r="B4389" t="s">
        <v>1246</v>
      </c>
      <c r="C4389" t="s">
        <v>1324</v>
      </c>
      <c r="D4389" t="s">
        <v>1387</v>
      </c>
      <c r="E4389" t="s">
        <v>1501</v>
      </c>
      <c r="F4389" t="s">
        <v>1293</v>
      </c>
      <c r="G4389" t="s">
        <v>524</v>
      </c>
      <c r="H4389" t="s">
        <v>1558</v>
      </c>
      <c r="I4389" t="s">
        <v>563</v>
      </c>
      <c r="J4389">
        <v>20200201</v>
      </c>
      <c r="L4389">
        <v>38.614982604980497</v>
      </c>
      <c r="M4389">
        <v>1.4011139869689899</v>
      </c>
      <c r="N4389">
        <v>47.016979217529297</v>
      </c>
      <c r="O4389">
        <v>6.0683698654174796</v>
      </c>
      <c r="P4389">
        <v>2.4578070640564</v>
      </c>
      <c r="Q4389">
        <v>2.4578070640564</v>
      </c>
      <c r="R4389">
        <v>0</v>
      </c>
      <c r="S4389">
        <v>0</v>
      </c>
      <c r="T4389">
        <v>0</v>
      </c>
      <c r="U4389">
        <v>0</v>
      </c>
      <c r="W4389" s="429">
        <f t="shared" si="91"/>
        <v>0</v>
      </c>
      <c r="X4389" s="429">
        <f t="shared" si="91"/>
        <v>0</v>
      </c>
      <c r="Y4389" s="429">
        <f t="shared" si="91"/>
        <v>0</v>
      </c>
      <c r="Z4389" s="429">
        <f t="shared" si="91"/>
        <v>0</v>
      </c>
      <c r="AA4389" s="429" t="s">
        <v>1295</v>
      </c>
    </row>
    <row r="4390" spans="1:27" x14ac:dyDescent="0.25">
      <c r="A4390" t="s">
        <v>149</v>
      </c>
      <c r="B4390" t="s">
        <v>1249</v>
      </c>
      <c r="C4390" t="s">
        <v>1503</v>
      </c>
      <c r="D4390" t="s">
        <v>1387</v>
      </c>
      <c r="E4390" t="s">
        <v>1501</v>
      </c>
      <c r="F4390" t="s">
        <v>1293</v>
      </c>
      <c r="G4390" t="s">
        <v>524</v>
      </c>
      <c r="H4390" t="s">
        <v>1561</v>
      </c>
      <c r="I4390" t="s">
        <v>1549</v>
      </c>
      <c r="J4390">
        <v>20200202</v>
      </c>
      <c r="L4390">
        <v>43.700000762939503</v>
      </c>
      <c r="M4390">
        <v>0.46999999880790699</v>
      </c>
      <c r="N4390">
        <v>175</v>
      </c>
      <c r="O4390">
        <v>0</v>
      </c>
      <c r="P4390">
        <v>3.9999999105930301E-2</v>
      </c>
      <c r="Q4390">
        <v>3.9999999105930301E-2</v>
      </c>
      <c r="R4390">
        <v>386.63</v>
      </c>
      <c r="S4390">
        <v>0.19</v>
      </c>
      <c r="T4390">
        <v>1E-3</v>
      </c>
      <c r="U4390">
        <v>391.6</v>
      </c>
      <c r="W4390" s="429">
        <f t="shared" si="91"/>
        <v>386.63</v>
      </c>
      <c r="X4390" s="429">
        <f t="shared" si="91"/>
        <v>0.19</v>
      </c>
      <c r="Y4390" s="429">
        <f t="shared" si="91"/>
        <v>1E-3</v>
      </c>
      <c r="Z4390" s="429">
        <f t="shared" si="91"/>
        <v>391.6</v>
      </c>
      <c r="AA4390" s="429" t="s">
        <v>1295</v>
      </c>
    </row>
    <row r="4391" spans="1:27" x14ac:dyDescent="0.25">
      <c r="A4391" t="s">
        <v>149</v>
      </c>
      <c r="B4391" t="s">
        <v>1248</v>
      </c>
      <c r="C4391" t="s">
        <v>1541</v>
      </c>
      <c r="D4391" t="s">
        <v>1387</v>
      </c>
      <c r="E4391" t="s">
        <v>1501</v>
      </c>
      <c r="F4391" t="s">
        <v>1293</v>
      </c>
      <c r="G4391" t="s">
        <v>524</v>
      </c>
      <c r="H4391" t="s">
        <v>1562</v>
      </c>
      <c r="I4391" t="s">
        <v>1542</v>
      </c>
      <c r="J4391">
        <v>20200201</v>
      </c>
      <c r="L4391">
        <v>186.49099731445301</v>
      </c>
      <c r="M4391">
        <v>0.44600000977516202</v>
      </c>
      <c r="N4391">
        <v>18.944999694824201</v>
      </c>
      <c r="O4391">
        <v>0.72200000286102295</v>
      </c>
      <c r="P4391">
        <v>1.40199995040894</v>
      </c>
      <c r="Q4391">
        <v>1.40199995040894</v>
      </c>
      <c r="R4391">
        <v>0</v>
      </c>
      <c r="S4391">
        <v>0</v>
      </c>
      <c r="T4391">
        <v>0</v>
      </c>
      <c r="U4391">
        <v>0</v>
      </c>
      <c r="W4391" s="429">
        <f t="shared" si="91"/>
        <v>0</v>
      </c>
      <c r="X4391" s="429">
        <f t="shared" si="91"/>
        <v>0</v>
      </c>
      <c r="Y4391" s="429">
        <f t="shared" si="91"/>
        <v>0</v>
      </c>
      <c r="Z4391" s="429">
        <f t="shared" si="91"/>
        <v>0</v>
      </c>
      <c r="AA4391" s="429" t="s">
        <v>1295</v>
      </c>
    </row>
    <row r="4392" spans="1:27" x14ac:dyDescent="0.25">
      <c r="A4392" t="s">
        <v>149</v>
      </c>
      <c r="B4392" t="s">
        <v>186</v>
      </c>
      <c r="C4392" t="s">
        <v>1459</v>
      </c>
      <c r="D4392" t="s">
        <v>1387</v>
      </c>
      <c r="E4392" t="s">
        <v>1501</v>
      </c>
      <c r="F4392" t="s">
        <v>1293</v>
      </c>
      <c r="G4392" t="s">
        <v>524</v>
      </c>
      <c r="H4392" t="s">
        <v>1461</v>
      </c>
      <c r="I4392" t="s">
        <v>534</v>
      </c>
      <c r="J4392">
        <v>20200201</v>
      </c>
      <c r="L4392">
        <v>29.550001144409201</v>
      </c>
      <c r="M4392">
        <v>1.24109995365143</v>
      </c>
      <c r="N4392">
        <v>37.114799499511697</v>
      </c>
      <c r="O4392">
        <v>0.23640000820159901</v>
      </c>
      <c r="P4392">
        <v>0.47280001640319802</v>
      </c>
      <c r="Q4392">
        <v>0.47280001640319802</v>
      </c>
      <c r="R4392">
        <v>0</v>
      </c>
      <c r="S4392">
        <v>0</v>
      </c>
      <c r="T4392">
        <v>0</v>
      </c>
      <c r="U4392">
        <v>0</v>
      </c>
      <c r="W4392" s="429">
        <f t="shared" si="91"/>
        <v>0</v>
      </c>
      <c r="X4392" s="429">
        <f t="shared" si="91"/>
        <v>0</v>
      </c>
      <c r="Y4392" s="429">
        <f t="shared" si="91"/>
        <v>0</v>
      </c>
      <c r="Z4392" s="429">
        <f t="shared" si="91"/>
        <v>0</v>
      </c>
      <c r="AA4392" s="429" t="s">
        <v>1295</v>
      </c>
    </row>
    <row r="4393" spans="1:27" x14ac:dyDescent="0.25">
      <c r="A4393" t="s">
        <v>149</v>
      </c>
      <c r="B4393" t="s">
        <v>186</v>
      </c>
      <c r="C4393" t="s">
        <v>1459</v>
      </c>
      <c r="D4393" t="s">
        <v>1387</v>
      </c>
      <c r="E4393" t="s">
        <v>1501</v>
      </c>
      <c r="F4393" t="s">
        <v>1293</v>
      </c>
      <c r="G4393" t="s">
        <v>524</v>
      </c>
      <c r="H4393" t="s">
        <v>1461</v>
      </c>
      <c r="I4393" t="s">
        <v>534</v>
      </c>
      <c r="J4393">
        <v>20200254</v>
      </c>
      <c r="L4393">
        <v>6.9738001823425302</v>
      </c>
      <c r="M4393">
        <v>7.7421007156372097</v>
      </c>
      <c r="N4393">
        <v>21.394201278686499</v>
      </c>
      <c r="O4393">
        <v>0</v>
      </c>
      <c r="P4393">
        <v>0.29550001025199901</v>
      </c>
      <c r="Q4393">
        <v>0.29550001025199901</v>
      </c>
      <c r="R4393">
        <v>0</v>
      </c>
      <c r="S4393">
        <v>0</v>
      </c>
      <c r="T4393">
        <v>0</v>
      </c>
      <c r="U4393">
        <v>0</v>
      </c>
      <c r="W4393" s="429">
        <f t="shared" si="91"/>
        <v>0</v>
      </c>
      <c r="X4393" s="429">
        <f t="shared" si="91"/>
        <v>0</v>
      </c>
      <c r="Y4393" s="429">
        <f t="shared" si="91"/>
        <v>0</v>
      </c>
      <c r="Z4393" s="429">
        <f t="shared" si="91"/>
        <v>0</v>
      </c>
      <c r="AA4393" s="429" t="s">
        <v>1295</v>
      </c>
    </row>
    <row r="4394" spans="1:27" x14ac:dyDescent="0.25">
      <c r="A4394" t="s">
        <v>149</v>
      </c>
      <c r="B4394" t="s">
        <v>186</v>
      </c>
      <c r="C4394" t="s">
        <v>1459</v>
      </c>
      <c r="D4394" t="s">
        <v>1387</v>
      </c>
      <c r="E4394" t="s">
        <v>1501</v>
      </c>
      <c r="F4394" t="s">
        <v>1293</v>
      </c>
      <c r="G4394" t="s">
        <v>524</v>
      </c>
      <c r="H4394" t="s">
        <v>1461</v>
      </c>
      <c r="I4394" t="s">
        <v>534</v>
      </c>
      <c r="J4394">
        <v>20200202</v>
      </c>
      <c r="L4394">
        <v>8.0966997146606392</v>
      </c>
      <c r="M4394">
        <v>5.3781003952026403</v>
      </c>
      <c r="N4394">
        <v>14.243101119995099</v>
      </c>
      <c r="O4394">
        <v>0</v>
      </c>
      <c r="P4394">
        <v>0.17730000615119901</v>
      </c>
      <c r="Q4394">
        <v>0.17730000615119901</v>
      </c>
      <c r="R4394">
        <v>0</v>
      </c>
      <c r="S4394">
        <v>0</v>
      </c>
      <c r="T4394">
        <v>0</v>
      </c>
      <c r="U4394">
        <v>0</v>
      </c>
      <c r="W4394" s="429">
        <f t="shared" si="91"/>
        <v>0</v>
      </c>
      <c r="X4394" s="429">
        <f t="shared" si="91"/>
        <v>0</v>
      </c>
      <c r="Y4394" s="429">
        <f t="shared" si="91"/>
        <v>0</v>
      </c>
      <c r="Z4394" s="429">
        <f t="shared" si="91"/>
        <v>0</v>
      </c>
      <c r="AA4394" s="429" t="s">
        <v>1295</v>
      </c>
    </row>
    <row r="4395" spans="1:27" x14ac:dyDescent="0.25">
      <c r="A4395" t="s">
        <v>149</v>
      </c>
      <c r="B4395" t="s">
        <v>186</v>
      </c>
      <c r="C4395" t="s">
        <v>1459</v>
      </c>
      <c r="D4395" t="s">
        <v>1387</v>
      </c>
      <c r="E4395" t="s">
        <v>1501</v>
      </c>
      <c r="F4395" t="s">
        <v>1293</v>
      </c>
      <c r="G4395" t="s">
        <v>524</v>
      </c>
      <c r="H4395" t="s">
        <v>1461</v>
      </c>
      <c r="I4395" t="s">
        <v>534</v>
      </c>
      <c r="J4395">
        <v>20200202</v>
      </c>
      <c r="L4395">
        <v>10.992600440979</v>
      </c>
      <c r="M4395">
        <v>2.6004002094268799</v>
      </c>
      <c r="N4395">
        <v>1.3593000173568699</v>
      </c>
      <c r="O4395">
        <v>0</v>
      </c>
      <c r="P4395">
        <v>0.29550001025199901</v>
      </c>
      <c r="Q4395">
        <v>0.29550001025199901</v>
      </c>
      <c r="R4395">
        <v>0</v>
      </c>
      <c r="S4395">
        <v>0</v>
      </c>
      <c r="T4395">
        <v>0</v>
      </c>
      <c r="U4395">
        <v>0</v>
      </c>
      <c r="W4395" s="429">
        <f t="shared" si="91"/>
        <v>0</v>
      </c>
      <c r="X4395" s="429">
        <f t="shared" si="91"/>
        <v>0</v>
      </c>
      <c r="Y4395" s="429">
        <f t="shared" si="91"/>
        <v>0</v>
      </c>
      <c r="Z4395" s="429">
        <f t="shared" si="91"/>
        <v>0</v>
      </c>
      <c r="AA4395" s="429" t="s">
        <v>1295</v>
      </c>
    </row>
    <row r="4396" spans="1:27" x14ac:dyDescent="0.25">
      <c r="A4396" t="s">
        <v>149</v>
      </c>
      <c r="B4396" t="s">
        <v>186</v>
      </c>
      <c r="C4396" t="s">
        <v>1459</v>
      </c>
      <c r="D4396" t="s">
        <v>1387</v>
      </c>
      <c r="E4396" t="s">
        <v>1501</v>
      </c>
      <c r="F4396" t="s">
        <v>1293</v>
      </c>
      <c r="G4396" t="s">
        <v>524</v>
      </c>
      <c r="H4396" t="s">
        <v>1461</v>
      </c>
      <c r="I4396" t="s">
        <v>534</v>
      </c>
      <c r="J4396">
        <v>20200202</v>
      </c>
      <c r="L4396">
        <v>0.59100002050399802</v>
      </c>
      <c r="M4396">
        <v>0</v>
      </c>
      <c r="N4396">
        <v>5.9100002050399801E-2</v>
      </c>
      <c r="O4396">
        <v>0</v>
      </c>
      <c r="P4396">
        <v>0</v>
      </c>
      <c r="Q4396">
        <v>0</v>
      </c>
      <c r="R4396">
        <v>14.538600000000001</v>
      </c>
      <c r="S4396">
        <v>0</v>
      </c>
      <c r="T4396">
        <v>0</v>
      </c>
      <c r="U4396">
        <v>0</v>
      </c>
      <c r="W4396" s="429">
        <f t="shared" si="91"/>
        <v>14.538600000000001</v>
      </c>
      <c r="X4396" s="429">
        <f t="shared" si="91"/>
        <v>0</v>
      </c>
      <c r="Y4396" s="429">
        <f t="shared" si="91"/>
        <v>0</v>
      </c>
      <c r="Z4396" s="429">
        <f t="shared" si="91"/>
        <v>0</v>
      </c>
      <c r="AA4396" s="429" t="s">
        <v>1295</v>
      </c>
    </row>
    <row r="4397" spans="1:27" x14ac:dyDescent="0.25">
      <c r="A4397" t="s">
        <v>149</v>
      </c>
      <c r="B4397" t="s">
        <v>186</v>
      </c>
      <c r="C4397" t="s">
        <v>1459</v>
      </c>
      <c r="D4397" t="s">
        <v>1387</v>
      </c>
      <c r="E4397" t="s">
        <v>1501</v>
      </c>
      <c r="F4397" t="s">
        <v>1293</v>
      </c>
      <c r="G4397" t="s">
        <v>524</v>
      </c>
      <c r="H4397" t="s">
        <v>1461</v>
      </c>
      <c r="I4397" t="s">
        <v>534</v>
      </c>
      <c r="J4397">
        <v>20200254</v>
      </c>
      <c r="L4397">
        <v>6.9147000312805202</v>
      </c>
      <c r="M4397">
        <v>7.6830000877380398</v>
      </c>
      <c r="N4397">
        <v>21.216901779174801</v>
      </c>
      <c r="O4397">
        <v>0</v>
      </c>
      <c r="P4397">
        <v>0.29550001025199901</v>
      </c>
      <c r="Q4397">
        <v>0.29550001025199901</v>
      </c>
      <c r="R4397">
        <v>0</v>
      </c>
      <c r="S4397">
        <v>0</v>
      </c>
      <c r="T4397">
        <v>0</v>
      </c>
      <c r="U4397">
        <v>0</v>
      </c>
      <c r="W4397" s="429">
        <f t="shared" si="91"/>
        <v>0</v>
      </c>
      <c r="X4397" s="429">
        <f t="shared" si="91"/>
        <v>0</v>
      </c>
      <c r="Y4397" s="429">
        <f t="shared" si="91"/>
        <v>0</v>
      </c>
      <c r="Z4397" s="429">
        <f t="shared" si="91"/>
        <v>0</v>
      </c>
      <c r="AA4397" s="429" t="s">
        <v>1295</v>
      </c>
    </row>
    <row r="4398" spans="1:27" x14ac:dyDescent="0.25">
      <c r="A4398" t="s">
        <v>149</v>
      </c>
      <c r="B4398" t="s">
        <v>186</v>
      </c>
      <c r="C4398" t="s">
        <v>1459</v>
      </c>
      <c r="D4398" t="s">
        <v>1387</v>
      </c>
      <c r="E4398" t="s">
        <v>1501</v>
      </c>
      <c r="F4398" t="s">
        <v>1293</v>
      </c>
      <c r="G4398" t="s">
        <v>524</v>
      </c>
      <c r="H4398" t="s">
        <v>1462</v>
      </c>
      <c r="I4398" t="s">
        <v>1463</v>
      </c>
      <c r="J4398">
        <v>20200201</v>
      </c>
      <c r="L4398">
        <v>0.41370001435279802</v>
      </c>
      <c r="M4398">
        <v>0</v>
      </c>
      <c r="N4398">
        <v>0.47280001640319802</v>
      </c>
      <c r="O4398">
        <v>0</v>
      </c>
      <c r="P4398">
        <v>0</v>
      </c>
      <c r="Q4398">
        <v>0</v>
      </c>
      <c r="R4398">
        <v>212.8723</v>
      </c>
      <c r="S4398">
        <v>4.1370000000000001E-3</v>
      </c>
      <c r="T4398">
        <v>5.9100009999999998E-4</v>
      </c>
      <c r="U4398">
        <v>0</v>
      </c>
      <c r="W4398" s="429">
        <f t="shared" si="91"/>
        <v>212.8723</v>
      </c>
      <c r="X4398" s="429">
        <f t="shared" si="91"/>
        <v>4.1370000000000001E-3</v>
      </c>
      <c r="Y4398" s="429">
        <f t="shared" si="91"/>
        <v>5.9100009999999998E-4</v>
      </c>
      <c r="Z4398" s="429">
        <f t="shared" si="91"/>
        <v>0</v>
      </c>
      <c r="AA4398" s="429" t="s">
        <v>1295</v>
      </c>
    </row>
    <row r="4399" spans="1:27" x14ac:dyDescent="0.25">
      <c r="A4399" t="s">
        <v>149</v>
      </c>
      <c r="B4399" t="s">
        <v>186</v>
      </c>
      <c r="C4399" t="s">
        <v>1459</v>
      </c>
      <c r="D4399" t="s">
        <v>1387</v>
      </c>
      <c r="E4399" t="s">
        <v>1501</v>
      </c>
      <c r="F4399" t="s">
        <v>1293</v>
      </c>
      <c r="G4399" t="s">
        <v>524</v>
      </c>
      <c r="H4399" t="s">
        <v>1464</v>
      </c>
      <c r="I4399" t="s">
        <v>186</v>
      </c>
      <c r="J4399">
        <v>20200252</v>
      </c>
      <c r="L4399">
        <v>0.42</v>
      </c>
      <c r="M4399">
        <v>0</v>
      </c>
      <c r="N4399">
        <v>0</v>
      </c>
      <c r="O4399">
        <v>0</v>
      </c>
      <c r="P4399">
        <v>0</v>
      </c>
      <c r="Q4399">
        <v>7.3499997379258301E-3</v>
      </c>
      <c r="R4399">
        <v>0</v>
      </c>
      <c r="S4399">
        <v>0</v>
      </c>
      <c r="T4399">
        <v>0</v>
      </c>
      <c r="U4399">
        <v>0</v>
      </c>
      <c r="W4399" s="429">
        <f t="shared" si="91"/>
        <v>0</v>
      </c>
      <c r="X4399" s="429">
        <f t="shared" si="91"/>
        <v>0</v>
      </c>
      <c r="Y4399" s="429">
        <f t="shared" si="91"/>
        <v>0</v>
      </c>
      <c r="Z4399" s="429">
        <f t="shared" si="91"/>
        <v>0</v>
      </c>
      <c r="AA4399" s="429" t="s">
        <v>1295</v>
      </c>
    </row>
    <row r="4400" spans="1:27" x14ac:dyDescent="0.25">
      <c r="A4400" t="s">
        <v>149</v>
      </c>
      <c r="B4400" t="s">
        <v>186</v>
      </c>
      <c r="C4400" t="s">
        <v>1459</v>
      </c>
      <c r="D4400" t="s">
        <v>1387</v>
      </c>
      <c r="E4400" t="s">
        <v>1501</v>
      </c>
      <c r="F4400" t="s">
        <v>1293</v>
      </c>
      <c r="G4400" t="s">
        <v>524</v>
      </c>
      <c r="H4400" t="s">
        <v>1464</v>
      </c>
      <c r="I4400" t="s">
        <v>186</v>
      </c>
      <c r="J4400">
        <v>20200201</v>
      </c>
      <c r="L4400">
        <v>48.4</v>
      </c>
      <c r="M4400">
        <v>0.2</v>
      </c>
      <c r="N4400">
        <v>4.0999999999999996</v>
      </c>
      <c r="O4400">
        <v>0</v>
      </c>
      <c r="P4400">
        <v>0.8</v>
      </c>
      <c r="Q4400">
        <v>0.81999999284744296</v>
      </c>
      <c r="R4400">
        <v>0</v>
      </c>
      <c r="S4400">
        <v>0</v>
      </c>
      <c r="T4400">
        <v>0</v>
      </c>
      <c r="U4400">
        <v>0</v>
      </c>
      <c r="W4400" s="429">
        <f t="shared" si="91"/>
        <v>0</v>
      </c>
      <c r="X4400" s="429">
        <f t="shared" si="91"/>
        <v>0</v>
      </c>
      <c r="Y4400" s="429">
        <f t="shared" si="91"/>
        <v>0</v>
      </c>
      <c r="Z4400" s="429">
        <f t="shared" si="91"/>
        <v>0</v>
      </c>
      <c r="AA4400" s="429" t="s">
        <v>1295</v>
      </c>
    </row>
    <row r="4401" spans="1:27" x14ac:dyDescent="0.25">
      <c r="A4401" t="s">
        <v>149</v>
      </c>
      <c r="B4401" t="s">
        <v>186</v>
      </c>
      <c r="C4401" t="s">
        <v>1459</v>
      </c>
      <c r="D4401" t="s">
        <v>1387</v>
      </c>
      <c r="E4401" t="s">
        <v>1501</v>
      </c>
      <c r="F4401" t="s">
        <v>1293</v>
      </c>
      <c r="G4401" t="s">
        <v>524</v>
      </c>
      <c r="H4401" t="s">
        <v>1464</v>
      </c>
      <c r="I4401" t="s">
        <v>186</v>
      </c>
      <c r="J4401">
        <v>31000309</v>
      </c>
      <c r="L4401">
        <v>19.148401260376001</v>
      </c>
      <c r="M4401">
        <v>5.8509001731872603</v>
      </c>
      <c r="N4401">
        <v>14.1840000152588</v>
      </c>
      <c r="O4401">
        <v>0</v>
      </c>
      <c r="P4401">
        <v>0.47280001640319802</v>
      </c>
      <c r="Q4401">
        <v>0.47280001640319802</v>
      </c>
      <c r="R4401">
        <v>4981.71</v>
      </c>
      <c r="S4401">
        <v>9.4560000000000005E-2</v>
      </c>
      <c r="T4401">
        <v>9.4560010000000003E-3</v>
      </c>
      <c r="U4401">
        <v>0</v>
      </c>
      <c r="W4401" s="429">
        <f t="shared" si="91"/>
        <v>4981.71</v>
      </c>
      <c r="X4401" s="429">
        <f t="shared" si="91"/>
        <v>9.4560000000000005E-2</v>
      </c>
      <c r="Y4401" s="429">
        <f t="shared" si="91"/>
        <v>9.4560010000000003E-3</v>
      </c>
      <c r="Z4401" s="429">
        <f t="shared" si="91"/>
        <v>0</v>
      </c>
      <c r="AA4401" s="429" t="s">
        <v>1295</v>
      </c>
    </row>
    <row r="4402" spans="1:27" x14ac:dyDescent="0.25">
      <c r="A4402" t="s">
        <v>149</v>
      </c>
      <c r="B4402" t="s">
        <v>186</v>
      </c>
      <c r="C4402" t="s">
        <v>1459</v>
      </c>
      <c r="D4402" t="s">
        <v>1387</v>
      </c>
      <c r="E4402" t="s">
        <v>1501</v>
      </c>
      <c r="F4402" t="s">
        <v>1293</v>
      </c>
      <c r="G4402" t="s">
        <v>524</v>
      </c>
      <c r="H4402" t="s">
        <v>1464</v>
      </c>
      <c r="I4402" t="s">
        <v>186</v>
      </c>
      <c r="J4402">
        <v>20200202</v>
      </c>
      <c r="L4402">
        <v>5.6145000457763699</v>
      </c>
      <c r="M4402">
        <v>4.3143000602722203</v>
      </c>
      <c r="N4402">
        <v>14.006700515747101</v>
      </c>
      <c r="O4402">
        <v>0.53189998865127597</v>
      </c>
      <c r="P4402">
        <v>0.35460001230239901</v>
      </c>
      <c r="Q4402">
        <v>0.35460001230239901</v>
      </c>
      <c r="R4402">
        <v>0</v>
      </c>
      <c r="S4402">
        <v>0</v>
      </c>
      <c r="T4402">
        <v>0</v>
      </c>
      <c r="U4402">
        <v>0</v>
      </c>
      <c r="W4402" s="429">
        <f t="shared" si="91"/>
        <v>0</v>
      </c>
      <c r="X4402" s="429">
        <f t="shared" si="91"/>
        <v>0</v>
      </c>
      <c r="Y4402" s="429">
        <f t="shared" si="91"/>
        <v>0</v>
      </c>
      <c r="Z4402" s="429">
        <f t="shared" si="91"/>
        <v>0</v>
      </c>
      <c r="AA4402" s="429" t="s">
        <v>1295</v>
      </c>
    </row>
    <row r="4403" spans="1:27" x14ac:dyDescent="0.25">
      <c r="A4403" t="s">
        <v>149</v>
      </c>
      <c r="B4403" t="s">
        <v>186</v>
      </c>
      <c r="C4403" t="s">
        <v>1459</v>
      </c>
      <c r="D4403" t="s">
        <v>1387</v>
      </c>
      <c r="E4403" t="s">
        <v>1501</v>
      </c>
      <c r="F4403" t="s">
        <v>1293</v>
      </c>
      <c r="G4403" t="s">
        <v>524</v>
      </c>
      <c r="H4403" t="s">
        <v>1464</v>
      </c>
      <c r="I4403" t="s">
        <v>186</v>
      </c>
      <c r="J4403">
        <v>20200254</v>
      </c>
      <c r="L4403">
        <v>5.9100002981722398E-3</v>
      </c>
      <c r="M4403">
        <v>0</v>
      </c>
      <c r="N4403">
        <v>1.18200005963445E-2</v>
      </c>
      <c r="O4403">
        <v>0</v>
      </c>
      <c r="P4403">
        <v>0</v>
      </c>
      <c r="Q4403">
        <v>0</v>
      </c>
      <c r="R4403">
        <v>0</v>
      </c>
      <c r="S4403">
        <v>0</v>
      </c>
      <c r="T4403">
        <v>0</v>
      </c>
      <c r="U4403">
        <v>0</v>
      </c>
      <c r="W4403" s="429">
        <f t="shared" si="91"/>
        <v>0</v>
      </c>
      <c r="X4403" s="429">
        <f t="shared" si="91"/>
        <v>0</v>
      </c>
      <c r="Y4403" s="429">
        <f t="shared" si="91"/>
        <v>0</v>
      </c>
      <c r="Z4403" s="429">
        <f t="shared" si="91"/>
        <v>0</v>
      </c>
      <c r="AA4403" s="429" t="s">
        <v>1295</v>
      </c>
    </row>
    <row r="4404" spans="1:27" x14ac:dyDescent="0.25">
      <c r="A4404" t="s">
        <v>149</v>
      </c>
      <c r="B4404" t="s">
        <v>186</v>
      </c>
      <c r="C4404" t="s">
        <v>1459</v>
      </c>
      <c r="D4404" t="s">
        <v>1387</v>
      </c>
      <c r="E4404" t="s">
        <v>1501</v>
      </c>
      <c r="F4404" t="s">
        <v>1293</v>
      </c>
      <c r="G4404" t="s">
        <v>524</v>
      </c>
      <c r="H4404" t="s">
        <v>1464</v>
      </c>
      <c r="I4404" t="s">
        <v>186</v>
      </c>
      <c r="J4404">
        <v>20200254</v>
      </c>
      <c r="L4404">
        <v>11.701800346374499</v>
      </c>
      <c r="M4404">
        <v>7.8012003898620597</v>
      </c>
      <c r="N4404">
        <v>20.685001373291001</v>
      </c>
      <c r="O4404">
        <v>0</v>
      </c>
      <c r="P4404">
        <v>0.29550001025199901</v>
      </c>
      <c r="Q4404">
        <v>0.29550001025199901</v>
      </c>
      <c r="R4404">
        <v>3180.88</v>
      </c>
      <c r="S4404">
        <v>5.91E-2</v>
      </c>
      <c r="T4404">
        <v>0</v>
      </c>
      <c r="U4404">
        <v>0</v>
      </c>
      <c r="W4404" s="429">
        <f t="shared" si="91"/>
        <v>3180.88</v>
      </c>
      <c r="X4404" s="429">
        <f t="shared" si="91"/>
        <v>5.91E-2</v>
      </c>
      <c r="Y4404" s="429">
        <f t="shared" si="91"/>
        <v>0</v>
      </c>
      <c r="Z4404" s="429">
        <f t="shared" si="91"/>
        <v>0</v>
      </c>
      <c r="AA4404" s="429" t="s">
        <v>1295</v>
      </c>
    </row>
    <row r="4405" spans="1:27" x14ac:dyDescent="0.25">
      <c r="A4405" t="s">
        <v>149</v>
      </c>
      <c r="B4405" t="s">
        <v>186</v>
      </c>
      <c r="C4405" t="s">
        <v>1459</v>
      </c>
      <c r="D4405" t="s">
        <v>1387</v>
      </c>
      <c r="E4405" t="s">
        <v>1501</v>
      </c>
      <c r="F4405" t="s">
        <v>1293</v>
      </c>
      <c r="G4405" t="s">
        <v>524</v>
      </c>
      <c r="H4405" t="s">
        <v>1464</v>
      </c>
      <c r="I4405" t="s">
        <v>186</v>
      </c>
      <c r="J4405">
        <v>20200202</v>
      </c>
      <c r="L4405">
        <v>11.4653997421265</v>
      </c>
      <c r="M4405">
        <v>7.6238999366760298</v>
      </c>
      <c r="N4405">
        <v>20.271299362182599</v>
      </c>
      <c r="O4405">
        <v>0</v>
      </c>
      <c r="P4405">
        <v>0.29550001025199901</v>
      </c>
      <c r="Q4405">
        <v>0.29550001025199901</v>
      </c>
      <c r="R4405">
        <v>3129.877</v>
      </c>
      <c r="S4405">
        <v>5.91E-2</v>
      </c>
      <c r="T4405">
        <v>0</v>
      </c>
      <c r="U4405">
        <v>0</v>
      </c>
      <c r="W4405" s="429">
        <f t="shared" si="91"/>
        <v>3129.877</v>
      </c>
      <c r="X4405" s="429">
        <f t="shared" si="91"/>
        <v>5.91E-2</v>
      </c>
      <c r="Y4405" s="429">
        <f t="shared" si="91"/>
        <v>0</v>
      </c>
      <c r="Z4405" s="429">
        <f t="shared" si="91"/>
        <v>0</v>
      </c>
      <c r="AA4405" s="429" t="s">
        <v>1295</v>
      </c>
    </row>
    <row r="4406" spans="1:27" x14ac:dyDescent="0.25">
      <c r="A4406" t="s">
        <v>149</v>
      </c>
      <c r="B4406" t="s">
        <v>1250</v>
      </c>
      <c r="C4406" t="s">
        <v>1563</v>
      </c>
      <c r="D4406" t="s">
        <v>1387</v>
      </c>
      <c r="E4406" t="s">
        <v>1501</v>
      </c>
      <c r="F4406" t="s">
        <v>1293</v>
      </c>
      <c r="G4406" t="s">
        <v>524</v>
      </c>
      <c r="H4406" t="s">
        <v>1564</v>
      </c>
      <c r="I4406" t="s">
        <v>1545</v>
      </c>
      <c r="J4406">
        <v>20200253</v>
      </c>
      <c r="L4406">
        <v>53.700000762939503</v>
      </c>
      <c r="M4406">
        <v>0.21999999880790699</v>
      </c>
      <c r="N4406">
        <v>17.950000762939499</v>
      </c>
      <c r="O4406">
        <v>0</v>
      </c>
      <c r="P4406">
        <v>7.0000000298023196E-2</v>
      </c>
      <c r="Q4406">
        <v>7.0000000298023196E-2</v>
      </c>
      <c r="R4406">
        <v>710.23</v>
      </c>
      <c r="S4406">
        <v>0.19</v>
      </c>
      <c r="T4406">
        <v>0</v>
      </c>
      <c r="U4406">
        <v>715.48</v>
      </c>
      <c r="W4406" s="429">
        <f t="shared" si="91"/>
        <v>710.23</v>
      </c>
      <c r="X4406" s="429">
        <f t="shared" si="91"/>
        <v>0.19</v>
      </c>
      <c r="Y4406" s="429">
        <f t="shared" si="91"/>
        <v>0</v>
      </c>
      <c r="Z4406" s="429">
        <f t="shared" ref="Z4406:Z4469" si="92">IFERROR(U4406*1,0)</f>
        <v>715.48</v>
      </c>
      <c r="AA4406" s="429" t="s">
        <v>1295</v>
      </c>
    </row>
    <row r="4407" spans="1:27" x14ac:dyDescent="0.25">
      <c r="A4407" t="s">
        <v>149</v>
      </c>
      <c r="B4407" t="s">
        <v>186</v>
      </c>
      <c r="C4407" t="s">
        <v>1459</v>
      </c>
      <c r="D4407" t="s">
        <v>1387</v>
      </c>
      <c r="E4407" t="s">
        <v>1501</v>
      </c>
      <c r="F4407" t="s">
        <v>1293</v>
      </c>
      <c r="G4407" t="s">
        <v>524</v>
      </c>
      <c r="H4407" t="s">
        <v>1483</v>
      </c>
      <c r="I4407" t="s">
        <v>1484</v>
      </c>
      <c r="J4407">
        <v>31000203</v>
      </c>
      <c r="L4407">
        <v>1.5566941499710101</v>
      </c>
      <c r="M4407">
        <v>2.36400030553341E-3</v>
      </c>
      <c r="N4407">
        <v>0.31914001703262301</v>
      </c>
      <c r="O4407">
        <v>4.1370000690221804E-3</v>
      </c>
      <c r="P4407">
        <v>7.6830005273222897E-3</v>
      </c>
      <c r="Q4407">
        <v>7.6830005273222897E-3</v>
      </c>
      <c r="R4407">
        <v>122.4552</v>
      </c>
      <c r="S4407">
        <v>2.3640000000000002E-3</v>
      </c>
      <c r="T4407">
        <v>0</v>
      </c>
      <c r="U4407">
        <v>0</v>
      </c>
      <c r="W4407" s="429">
        <f t="shared" ref="W4407:Z4470" si="93">IFERROR(R4407*1,0)</f>
        <v>122.4552</v>
      </c>
      <c r="X4407" s="429">
        <f t="shared" si="93"/>
        <v>2.3640000000000002E-3</v>
      </c>
      <c r="Y4407" s="429">
        <f t="shared" si="93"/>
        <v>0</v>
      </c>
      <c r="Z4407" s="429">
        <f t="shared" si="92"/>
        <v>0</v>
      </c>
      <c r="AA4407" s="429" t="s">
        <v>1295</v>
      </c>
    </row>
    <row r="4408" spans="1:27" x14ac:dyDescent="0.25">
      <c r="A4408" t="s">
        <v>149</v>
      </c>
      <c r="B4408" t="s">
        <v>186</v>
      </c>
      <c r="C4408" t="s">
        <v>1459</v>
      </c>
      <c r="D4408" t="s">
        <v>1387</v>
      </c>
      <c r="E4408" t="s">
        <v>1501</v>
      </c>
      <c r="F4408" t="s">
        <v>1293</v>
      </c>
      <c r="G4408" t="s">
        <v>524</v>
      </c>
      <c r="H4408" t="s">
        <v>1464</v>
      </c>
      <c r="I4408" t="s">
        <v>186</v>
      </c>
      <c r="J4408">
        <v>40400303</v>
      </c>
      <c r="L4408">
        <v>0</v>
      </c>
      <c r="M4408">
        <v>0.1</v>
      </c>
      <c r="N4408">
        <v>0</v>
      </c>
      <c r="O4408">
        <v>0</v>
      </c>
      <c r="P4408">
        <v>0</v>
      </c>
      <c r="Q4408">
        <v>0</v>
      </c>
      <c r="R4408">
        <v>0</v>
      </c>
      <c r="S4408">
        <v>0</v>
      </c>
      <c r="T4408">
        <v>0</v>
      </c>
      <c r="U4408">
        <v>0</v>
      </c>
      <c r="W4408" s="429">
        <f t="shared" si="93"/>
        <v>0</v>
      </c>
      <c r="X4408" s="429">
        <f t="shared" si="93"/>
        <v>0</v>
      </c>
      <c r="Y4408" s="429">
        <f t="shared" si="93"/>
        <v>0</v>
      </c>
      <c r="Z4408" s="429">
        <f t="shared" si="92"/>
        <v>0</v>
      </c>
      <c r="AA4408" s="429" t="s">
        <v>1295</v>
      </c>
    </row>
    <row r="4409" spans="1:27" x14ac:dyDescent="0.25">
      <c r="A4409" t="s">
        <v>149</v>
      </c>
      <c r="B4409" t="s">
        <v>1246</v>
      </c>
      <c r="C4409" t="s">
        <v>1324</v>
      </c>
      <c r="D4409" t="s">
        <v>1387</v>
      </c>
      <c r="E4409" t="s">
        <v>1501</v>
      </c>
      <c r="F4409" t="s">
        <v>1293</v>
      </c>
      <c r="G4409" t="s">
        <v>524</v>
      </c>
      <c r="H4409" t="s">
        <v>1557</v>
      </c>
      <c r="I4409" t="s">
        <v>552</v>
      </c>
      <c r="J4409">
        <v>20200254</v>
      </c>
      <c r="L4409">
        <v>37.722301483154297</v>
      </c>
      <c r="M4409">
        <v>12.417900085449199</v>
      </c>
      <c r="N4409">
        <v>37.487998962402301</v>
      </c>
      <c r="O4409">
        <v>1.1714999675750699</v>
      </c>
      <c r="P4409">
        <v>0.93720000982284501</v>
      </c>
      <c r="Q4409">
        <v>0.93720000982284501</v>
      </c>
      <c r="R4409">
        <v>0</v>
      </c>
      <c r="S4409">
        <v>0</v>
      </c>
      <c r="T4409">
        <v>0</v>
      </c>
      <c r="U4409">
        <v>0</v>
      </c>
      <c r="W4409" s="429">
        <f t="shared" si="93"/>
        <v>0</v>
      </c>
      <c r="X4409" s="429">
        <f t="shared" si="93"/>
        <v>0</v>
      </c>
      <c r="Y4409" s="429">
        <f t="shared" si="93"/>
        <v>0</v>
      </c>
      <c r="Z4409" s="429">
        <f t="shared" si="92"/>
        <v>0</v>
      </c>
      <c r="AA4409" s="429" t="s">
        <v>1295</v>
      </c>
    </row>
    <row r="4410" spans="1:27" x14ac:dyDescent="0.25">
      <c r="A4410" t="s">
        <v>149</v>
      </c>
      <c r="B4410" t="s">
        <v>1246</v>
      </c>
      <c r="C4410" t="s">
        <v>1324</v>
      </c>
      <c r="D4410" t="s">
        <v>1387</v>
      </c>
      <c r="E4410" t="s">
        <v>1501</v>
      </c>
      <c r="F4410" t="s">
        <v>1293</v>
      </c>
      <c r="G4410" t="s">
        <v>524</v>
      </c>
      <c r="H4410" t="s">
        <v>1557</v>
      </c>
      <c r="I4410" t="s">
        <v>552</v>
      </c>
      <c r="J4410">
        <v>31000227</v>
      </c>
      <c r="L4410">
        <v>0</v>
      </c>
      <c r="M4410">
        <v>0.85000002384185802</v>
      </c>
      <c r="N4410">
        <v>0</v>
      </c>
      <c r="O4410">
        <v>0</v>
      </c>
      <c r="P4410">
        <v>0</v>
      </c>
      <c r="Q4410">
        <v>0</v>
      </c>
      <c r="R4410">
        <v>0</v>
      </c>
      <c r="S4410">
        <v>0</v>
      </c>
      <c r="T4410">
        <v>0</v>
      </c>
      <c r="U4410">
        <v>0</v>
      </c>
      <c r="W4410" s="429">
        <f t="shared" si="93"/>
        <v>0</v>
      </c>
      <c r="X4410" s="429">
        <f t="shared" si="93"/>
        <v>0</v>
      </c>
      <c r="Y4410" s="429">
        <f t="shared" si="93"/>
        <v>0</v>
      </c>
      <c r="Z4410" s="429">
        <f t="shared" si="92"/>
        <v>0</v>
      </c>
      <c r="AA4410" s="429" t="s">
        <v>1295</v>
      </c>
    </row>
    <row r="4411" spans="1:27" x14ac:dyDescent="0.25">
      <c r="A4411" t="s">
        <v>149</v>
      </c>
      <c r="B4411" t="s">
        <v>1246</v>
      </c>
      <c r="C4411" t="s">
        <v>1324</v>
      </c>
      <c r="D4411" t="s">
        <v>1387</v>
      </c>
      <c r="E4411" t="s">
        <v>1501</v>
      </c>
      <c r="F4411" t="s">
        <v>1293</v>
      </c>
      <c r="G4411" t="s">
        <v>524</v>
      </c>
      <c r="H4411" t="s">
        <v>1558</v>
      </c>
      <c r="I4411" t="s">
        <v>563</v>
      </c>
      <c r="J4411">
        <v>20200253</v>
      </c>
      <c r="L4411">
        <v>6.7</v>
      </c>
      <c r="M4411">
        <v>3.5</v>
      </c>
      <c r="N4411">
        <v>3.9</v>
      </c>
      <c r="O4411">
        <v>0</v>
      </c>
      <c r="P4411">
        <v>0</v>
      </c>
      <c r="Q4411">
        <v>0</v>
      </c>
      <c r="R4411">
        <v>0</v>
      </c>
      <c r="S4411">
        <v>0</v>
      </c>
      <c r="T4411">
        <v>0</v>
      </c>
      <c r="U4411">
        <v>0</v>
      </c>
      <c r="W4411" s="429">
        <f t="shared" si="93"/>
        <v>0</v>
      </c>
      <c r="X4411" s="429">
        <f t="shared" si="93"/>
        <v>0</v>
      </c>
      <c r="Y4411" s="429">
        <f t="shared" si="93"/>
        <v>0</v>
      </c>
      <c r="Z4411" s="429">
        <f t="shared" si="92"/>
        <v>0</v>
      </c>
      <c r="AA4411" s="429" t="s">
        <v>1295</v>
      </c>
    </row>
    <row r="4412" spans="1:27" x14ac:dyDescent="0.25">
      <c r="A4412" t="s">
        <v>149</v>
      </c>
      <c r="B4412" t="s">
        <v>1246</v>
      </c>
      <c r="C4412" t="s">
        <v>1324</v>
      </c>
      <c r="D4412" t="s">
        <v>1387</v>
      </c>
      <c r="E4412" t="s">
        <v>1501</v>
      </c>
      <c r="F4412" t="s">
        <v>1293</v>
      </c>
      <c r="G4412" t="s">
        <v>524</v>
      </c>
      <c r="H4412" t="s">
        <v>1557</v>
      </c>
      <c r="I4412" t="s">
        <v>552</v>
      </c>
      <c r="J4412">
        <v>31000404</v>
      </c>
      <c r="L4412">
        <v>0.70289999246597301</v>
      </c>
      <c r="M4412">
        <v>0</v>
      </c>
      <c r="N4412">
        <v>0.70289999246597301</v>
      </c>
      <c r="O4412">
        <v>0.234300002455711</v>
      </c>
      <c r="P4412">
        <v>0</v>
      </c>
      <c r="Q4412">
        <v>0</v>
      </c>
      <c r="R4412">
        <v>870.65880000000004</v>
      </c>
      <c r="S4412">
        <v>0</v>
      </c>
      <c r="T4412">
        <v>0</v>
      </c>
      <c r="U4412">
        <v>0</v>
      </c>
      <c r="W4412" s="429">
        <f t="shared" si="93"/>
        <v>870.65880000000004</v>
      </c>
      <c r="X4412" s="429">
        <f t="shared" si="93"/>
        <v>0</v>
      </c>
      <c r="Y4412" s="429">
        <f t="shared" si="93"/>
        <v>0</v>
      </c>
      <c r="Z4412" s="429">
        <f t="shared" si="92"/>
        <v>0</v>
      </c>
      <c r="AA4412" s="429" t="s">
        <v>1295</v>
      </c>
    </row>
    <row r="4413" spans="1:27" x14ac:dyDescent="0.25">
      <c r="A4413" t="s">
        <v>149</v>
      </c>
      <c r="B4413" t="s">
        <v>1246</v>
      </c>
      <c r="C4413" t="s">
        <v>1324</v>
      </c>
      <c r="D4413" t="s">
        <v>1387</v>
      </c>
      <c r="E4413" t="s">
        <v>1501</v>
      </c>
      <c r="F4413" t="s">
        <v>1293</v>
      </c>
      <c r="G4413" t="s">
        <v>524</v>
      </c>
      <c r="H4413" t="s">
        <v>1558</v>
      </c>
      <c r="I4413" t="s">
        <v>563</v>
      </c>
      <c r="J4413">
        <v>20200254</v>
      </c>
      <c r="L4413">
        <v>18.1333332061768</v>
      </c>
      <c r="M4413">
        <v>7.0666670799255398</v>
      </c>
      <c r="N4413">
        <v>1.8999999761581401</v>
      </c>
      <c r="O4413">
        <v>1.5333333015441899</v>
      </c>
      <c r="P4413">
        <v>1.06666660308838</v>
      </c>
      <c r="Q4413">
        <v>1.06666660308838</v>
      </c>
      <c r="R4413">
        <v>0</v>
      </c>
      <c r="S4413">
        <v>0</v>
      </c>
      <c r="T4413">
        <v>0</v>
      </c>
      <c r="U4413">
        <v>0</v>
      </c>
      <c r="W4413" s="429">
        <f t="shared" si="93"/>
        <v>0</v>
      </c>
      <c r="X4413" s="429">
        <f t="shared" si="93"/>
        <v>0</v>
      </c>
      <c r="Y4413" s="429">
        <f t="shared" si="93"/>
        <v>0</v>
      </c>
      <c r="Z4413" s="429">
        <f t="shared" si="92"/>
        <v>0</v>
      </c>
      <c r="AA4413" s="429" t="s">
        <v>1295</v>
      </c>
    </row>
    <row r="4414" spans="1:27" x14ac:dyDescent="0.25">
      <c r="A4414" t="s">
        <v>149</v>
      </c>
      <c r="B4414" t="s">
        <v>186</v>
      </c>
      <c r="C4414" t="s">
        <v>1459</v>
      </c>
      <c r="D4414" t="s">
        <v>1387</v>
      </c>
      <c r="E4414" t="s">
        <v>1501</v>
      </c>
      <c r="F4414" t="s">
        <v>1293</v>
      </c>
      <c r="G4414" t="s">
        <v>524</v>
      </c>
      <c r="H4414" t="s">
        <v>1464</v>
      </c>
      <c r="I4414" t="s">
        <v>186</v>
      </c>
      <c r="J4414">
        <v>40400312</v>
      </c>
      <c r="L4414">
        <v>0</v>
      </c>
      <c r="M4414">
        <v>7.9000000953674299</v>
      </c>
      <c r="N4414">
        <v>0</v>
      </c>
      <c r="O4414">
        <v>0</v>
      </c>
      <c r="P4414">
        <v>0</v>
      </c>
      <c r="Q4414">
        <v>0</v>
      </c>
      <c r="R4414">
        <v>0</v>
      </c>
      <c r="S4414">
        <v>0</v>
      </c>
      <c r="T4414">
        <v>0</v>
      </c>
      <c r="U4414">
        <v>0</v>
      </c>
      <c r="W4414" s="429">
        <f t="shared" si="93"/>
        <v>0</v>
      </c>
      <c r="X4414" s="429">
        <f t="shared" si="93"/>
        <v>0</v>
      </c>
      <c r="Y4414" s="429">
        <f t="shared" si="93"/>
        <v>0</v>
      </c>
      <c r="Z4414" s="429">
        <f t="shared" si="92"/>
        <v>0</v>
      </c>
      <c r="AA4414" s="429" t="s">
        <v>1295</v>
      </c>
    </row>
    <row r="4415" spans="1:27" x14ac:dyDescent="0.25">
      <c r="A4415" t="s">
        <v>149</v>
      </c>
      <c r="B4415" t="s">
        <v>186</v>
      </c>
      <c r="C4415" t="s">
        <v>1459</v>
      </c>
      <c r="D4415" t="s">
        <v>1387</v>
      </c>
      <c r="E4415" t="s">
        <v>1501</v>
      </c>
      <c r="F4415" t="s">
        <v>1293</v>
      </c>
      <c r="G4415" t="s">
        <v>524</v>
      </c>
      <c r="H4415" t="s">
        <v>1464</v>
      </c>
      <c r="I4415" t="s">
        <v>186</v>
      </c>
      <c r="J4415">
        <v>40400311</v>
      </c>
      <c r="L4415">
        <v>0</v>
      </c>
      <c r="M4415">
        <v>8.6000003814697301</v>
      </c>
      <c r="N4415">
        <v>0</v>
      </c>
      <c r="O4415">
        <v>0</v>
      </c>
      <c r="P4415">
        <v>0</v>
      </c>
      <c r="Q4415">
        <v>0</v>
      </c>
      <c r="R4415">
        <v>0</v>
      </c>
      <c r="S4415">
        <v>0</v>
      </c>
      <c r="T4415">
        <v>0</v>
      </c>
      <c r="U4415">
        <v>0</v>
      </c>
      <c r="W4415" s="429">
        <f t="shared" si="93"/>
        <v>0</v>
      </c>
      <c r="X4415" s="429">
        <f t="shared" si="93"/>
        <v>0</v>
      </c>
      <c r="Y4415" s="429">
        <f t="shared" si="93"/>
        <v>0</v>
      </c>
      <c r="Z4415" s="429">
        <f t="shared" si="92"/>
        <v>0</v>
      </c>
      <c r="AA4415" s="429" t="s">
        <v>1295</v>
      </c>
    </row>
    <row r="4416" spans="1:27" x14ac:dyDescent="0.25">
      <c r="A4416" t="s">
        <v>149</v>
      </c>
      <c r="B4416" t="s">
        <v>1246</v>
      </c>
      <c r="C4416" t="s">
        <v>1324</v>
      </c>
      <c r="D4416" t="s">
        <v>1387</v>
      </c>
      <c r="E4416" t="s">
        <v>1501</v>
      </c>
      <c r="F4416" t="s">
        <v>1293</v>
      </c>
      <c r="G4416" t="s">
        <v>524</v>
      </c>
      <c r="H4416" t="s">
        <v>1557</v>
      </c>
      <c r="I4416" t="s">
        <v>552</v>
      </c>
      <c r="J4416">
        <v>31000205</v>
      </c>
      <c r="L4416">
        <v>6.1199998855590803</v>
      </c>
      <c r="M4416">
        <v>20.950000762939499</v>
      </c>
      <c r="N4416">
        <v>27.889999389648398</v>
      </c>
      <c r="O4416">
        <v>3.9999999105930301E-2</v>
      </c>
      <c r="P4416">
        <v>0.17000000178813901</v>
      </c>
      <c r="Q4416">
        <v>0.17000000178813901</v>
      </c>
      <c r="R4416">
        <v>0</v>
      </c>
      <c r="S4416">
        <v>0</v>
      </c>
      <c r="T4416">
        <v>0</v>
      </c>
      <c r="U4416">
        <v>0</v>
      </c>
      <c r="W4416" s="429">
        <f t="shared" si="93"/>
        <v>0</v>
      </c>
      <c r="X4416" s="429">
        <f t="shared" si="93"/>
        <v>0</v>
      </c>
      <c r="Y4416" s="429">
        <f t="shared" si="93"/>
        <v>0</v>
      </c>
      <c r="Z4416" s="429">
        <f t="shared" si="92"/>
        <v>0</v>
      </c>
      <c r="AA4416" s="429" t="s">
        <v>1295</v>
      </c>
    </row>
    <row r="4417" spans="1:27" x14ac:dyDescent="0.25">
      <c r="A4417" t="s">
        <v>149</v>
      </c>
      <c r="B4417" t="s">
        <v>1246</v>
      </c>
      <c r="C4417" t="s">
        <v>1324</v>
      </c>
      <c r="D4417" t="s">
        <v>1387</v>
      </c>
      <c r="E4417" t="s">
        <v>1501</v>
      </c>
      <c r="F4417" t="s">
        <v>1293</v>
      </c>
      <c r="G4417" t="s">
        <v>524</v>
      </c>
      <c r="H4417" t="s">
        <v>1557</v>
      </c>
      <c r="I4417" t="s">
        <v>552</v>
      </c>
      <c r="J4417">
        <v>20200254</v>
      </c>
      <c r="L4417">
        <v>9.1</v>
      </c>
      <c r="M4417">
        <v>10.32</v>
      </c>
      <c r="N4417">
        <v>9.1</v>
      </c>
      <c r="O4417">
        <v>0.64</v>
      </c>
      <c r="P4417">
        <v>0.45</v>
      </c>
      <c r="Q4417">
        <v>0.45</v>
      </c>
      <c r="R4417">
        <v>0</v>
      </c>
      <c r="S4417">
        <v>0</v>
      </c>
      <c r="T4417">
        <v>0</v>
      </c>
      <c r="U4417">
        <v>0</v>
      </c>
      <c r="W4417" s="429">
        <f t="shared" si="93"/>
        <v>0</v>
      </c>
      <c r="X4417" s="429">
        <f t="shared" si="93"/>
        <v>0</v>
      </c>
      <c r="Y4417" s="429">
        <f t="shared" si="93"/>
        <v>0</v>
      </c>
      <c r="Z4417" s="429">
        <f t="shared" si="92"/>
        <v>0</v>
      </c>
      <c r="AA4417" s="429" t="s">
        <v>1295</v>
      </c>
    </row>
    <row r="4418" spans="1:27" x14ac:dyDescent="0.25">
      <c r="A4418" t="s">
        <v>149</v>
      </c>
      <c r="B4418" t="s">
        <v>1246</v>
      </c>
      <c r="C4418" t="s">
        <v>1324</v>
      </c>
      <c r="D4418" t="s">
        <v>1387</v>
      </c>
      <c r="E4418" t="s">
        <v>1501</v>
      </c>
      <c r="F4418" t="s">
        <v>1293</v>
      </c>
      <c r="G4418" t="s">
        <v>524</v>
      </c>
      <c r="H4418" t="s">
        <v>1557</v>
      </c>
      <c r="I4418" t="s">
        <v>552</v>
      </c>
      <c r="J4418">
        <v>20200254</v>
      </c>
      <c r="L4418">
        <v>14.5</v>
      </c>
      <c r="M4418">
        <v>18.399999999999999</v>
      </c>
      <c r="N4418">
        <v>22.1</v>
      </c>
      <c r="O4418">
        <v>2.2999999999999998</v>
      </c>
      <c r="P4418">
        <v>1.7</v>
      </c>
      <c r="Q4418">
        <v>1.7</v>
      </c>
      <c r="R4418">
        <v>0</v>
      </c>
      <c r="S4418">
        <v>0</v>
      </c>
      <c r="T4418">
        <v>0</v>
      </c>
      <c r="U4418">
        <v>0</v>
      </c>
      <c r="W4418" s="429">
        <f t="shared" si="93"/>
        <v>0</v>
      </c>
      <c r="X4418" s="429">
        <f t="shared" si="93"/>
        <v>0</v>
      </c>
      <c r="Y4418" s="429">
        <f t="shared" si="93"/>
        <v>0</v>
      </c>
      <c r="Z4418" s="429">
        <f t="shared" si="92"/>
        <v>0</v>
      </c>
      <c r="AA4418" s="429" t="s">
        <v>1295</v>
      </c>
    </row>
    <row r="4419" spans="1:27" x14ac:dyDescent="0.25">
      <c r="A4419" t="s">
        <v>149</v>
      </c>
      <c r="B4419" t="s">
        <v>1246</v>
      </c>
      <c r="C4419" t="s">
        <v>1324</v>
      </c>
      <c r="D4419" t="s">
        <v>1387</v>
      </c>
      <c r="E4419" t="s">
        <v>1501</v>
      </c>
      <c r="F4419" t="s">
        <v>1293</v>
      </c>
      <c r="G4419" t="s">
        <v>524</v>
      </c>
      <c r="H4419" t="s">
        <v>1557</v>
      </c>
      <c r="I4419" t="s">
        <v>552</v>
      </c>
      <c r="J4419">
        <v>20200254</v>
      </c>
      <c r="L4419">
        <v>14.5</v>
      </c>
      <c r="M4419">
        <v>18.399999999999999</v>
      </c>
      <c r="N4419">
        <v>22.1</v>
      </c>
      <c r="O4419">
        <v>2.2999999999999998</v>
      </c>
      <c r="P4419">
        <v>1.7</v>
      </c>
      <c r="Q4419">
        <v>1.7</v>
      </c>
      <c r="R4419">
        <v>0</v>
      </c>
      <c r="S4419">
        <v>0</v>
      </c>
      <c r="T4419">
        <v>0</v>
      </c>
      <c r="U4419">
        <v>0</v>
      </c>
      <c r="W4419" s="429">
        <f t="shared" si="93"/>
        <v>0</v>
      </c>
      <c r="X4419" s="429">
        <f t="shared" si="93"/>
        <v>0</v>
      </c>
      <c r="Y4419" s="429">
        <f t="shared" si="93"/>
        <v>0</v>
      </c>
      <c r="Z4419" s="429">
        <f t="shared" si="92"/>
        <v>0</v>
      </c>
      <c r="AA4419" s="429" t="s">
        <v>1295</v>
      </c>
    </row>
    <row r="4420" spans="1:27" x14ac:dyDescent="0.25">
      <c r="A4420" t="s">
        <v>149</v>
      </c>
      <c r="B4420" t="s">
        <v>1246</v>
      </c>
      <c r="C4420" t="s">
        <v>1324</v>
      </c>
      <c r="D4420" t="s">
        <v>1387</v>
      </c>
      <c r="E4420" t="s">
        <v>1501</v>
      </c>
      <c r="F4420" t="s">
        <v>1293</v>
      </c>
      <c r="G4420" t="s">
        <v>524</v>
      </c>
      <c r="H4420" t="s">
        <v>1558</v>
      </c>
      <c r="I4420" t="s">
        <v>563</v>
      </c>
      <c r="J4420">
        <v>20200254</v>
      </c>
      <c r="L4420">
        <v>14.5</v>
      </c>
      <c r="M4420">
        <v>18.399999999999999</v>
      </c>
      <c r="N4420">
        <v>22.2</v>
      </c>
      <c r="O4420">
        <v>2.2999999999999998</v>
      </c>
      <c r="P4420">
        <v>1.7</v>
      </c>
      <c r="Q4420">
        <v>1.7</v>
      </c>
      <c r="R4420">
        <v>0</v>
      </c>
      <c r="S4420">
        <v>0</v>
      </c>
      <c r="T4420">
        <v>0</v>
      </c>
      <c r="U4420">
        <v>0</v>
      </c>
      <c r="W4420" s="429">
        <f t="shared" si="93"/>
        <v>0</v>
      </c>
      <c r="X4420" s="429">
        <f t="shared" si="93"/>
        <v>0</v>
      </c>
      <c r="Y4420" s="429">
        <f t="shared" si="93"/>
        <v>0</v>
      </c>
      <c r="Z4420" s="429">
        <f t="shared" si="92"/>
        <v>0</v>
      </c>
      <c r="AA4420" s="429" t="s">
        <v>1295</v>
      </c>
    </row>
    <row r="4421" spans="1:27" x14ac:dyDescent="0.25">
      <c r="A4421" t="s">
        <v>149</v>
      </c>
      <c r="B4421" t="s">
        <v>1246</v>
      </c>
      <c r="C4421" t="s">
        <v>1324</v>
      </c>
      <c r="D4421" t="s">
        <v>1387</v>
      </c>
      <c r="E4421" t="s">
        <v>1501</v>
      </c>
      <c r="F4421" t="s">
        <v>1293</v>
      </c>
      <c r="G4421" t="s">
        <v>524</v>
      </c>
      <c r="H4421" t="s">
        <v>1557</v>
      </c>
      <c r="I4421" t="s">
        <v>552</v>
      </c>
      <c r="J4421">
        <v>20200254</v>
      </c>
      <c r="L4421">
        <v>14.5</v>
      </c>
      <c r="M4421">
        <v>18.399999999999999</v>
      </c>
      <c r="N4421">
        <v>22.1</v>
      </c>
      <c r="O4421">
        <v>2.2999999999999998</v>
      </c>
      <c r="P4421">
        <v>1.7</v>
      </c>
      <c r="Q4421">
        <v>1.7</v>
      </c>
      <c r="R4421">
        <v>0</v>
      </c>
      <c r="S4421">
        <v>0</v>
      </c>
      <c r="T4421">
        <v>0</v>
      </c>
      <c r="U4421">
        <v>0</v>
      </c>
      <c r="W4421" s="429">
        <f t="shared" si="93"/>
        <v>0</v>
      </c>
      <c r="X4421" s="429">
        <f t="shared" si="93"/>
        <v>0</v>
      </c>
      <c r="Y4421" s="429">
        <f t="shared" si="93"/>
        <v>0</v>
      </c>
      <c r="Z4421" s="429">
        <f t="shared" si="92"/>
        <v>0</v>
      </c>
      <c r="AA4421" s="429" t="s">
        <v>1295</v>
      </c>
    </row>
    <row r="4422" spans="1:27" x14ac:dyDescent="0.25">
      <c r="A4422" t="s">
        <v>149</v>
      </c>
      <c r="B4422" t="s">
        <v>1246</v>
      </c>
      <c r="C4422" t="s">
        <v>1324</v>
      </c>
      <c r="D4422" t="s">
        <v>1387</v>
      </c>
      <c r="E4422" t="s">
        <v>1501</v>
      </c>
      <c r="F4422" t="s">
        <v>1293</v>
      </c>
      <c r="G4422" t="s">
        <v>524</v>
      </c>
      <c r="H4422" t="s">
        <v>1557</v>
      </c>
      <c r="I4422" t="s">
        <v>552</v>
      </c>
      <c r="J4422">
        <v>20200254</v>
      </c>
      <c r="L4422">
        <v>14.5</v>
      </c>
      <c r="M4422">
        <v>18.399999999999999</v>
      </c>
      <c r="N4422">
        <v>22.1</v>
      </c>
      <c r="O4422">
        <v>2.2999999999999998</v>
      </c>
      <c r="P4422">
        <v>1.7</v>
      </c>
      <c r="Q4422">
        <v>1.7</v>
      </c>
      <c r="R4422">
        <v>0</v>
      </c>
      <c r="S4422">
        <v>0</v>
      </c>
      <c r="T4422">
        <v>0</v>
      </c>
      <c r="U4422">
        <v>0</v>
      </c>
      <c r="W4422" s="429">
        <f t="shared" si="93"/>
        <v>0</v>
      </c>
      <c r="X4422" s="429">
        <f t="shared" si="93"/>
        <v>0</v>
      </c>
      <c r="Y4422" s="429">
        <f t="shared" si="93"/>
        <v>0</v>
      </c>
      <c r="Z4422" s="429">
        <f t="shared" si="92"/>
        <v>0</v>
      </c>
      <c r="AA4422" s="429" t="s">
        <v>1295</v>
      </c>
    </row>
    <row r="4423" spans="1:27" x14ac:dyDescent="0.25">
      <c r="A4423" t="s">
        <v>149</v>
      </c>
      <c r="B4423" t="s">
        <v>1246</v>
      </c>
      <c r="C4423" t="s">
        <v>1324</v>
      </c>
      <c r="D4423" t="s">
        <v>1387</v>
      </c>
      <c r="E4423" t="s">
        <v>1501</v>
      </c>
      <c r="F4423" t="s">
        <v>1293</v>
      </c>
      <c r="G4423" t="s">
        <v>524</v>
      </c>
      <c r="H4423" t="s">
        <v>1558</v>
      </c>
      <c r="I4423" t="s">
        <v>563</v>
      </c>
      <c r="J4423">
        <v>20200253</v>
      </c>
      <c r="L4423">
        <v>20.384098052978501</v>
      </c>
      <c r="M4423">
        <v>10.0749006271362</v>
      </c>
      <c r="N4423">
        <v>30.2246990203857</v>
      </c>
      <c r="O4423">
        <v>0.46860000491142301</v>
      </c>
      <c r="P4423">
        <v>0.70289999246597301</v>
      </c>
      <c r="Q4423">
        <v>0.70289999246597301</v>
      </c>
      <c r="R4423">
        <v>0</v>
      </c>
      <c r="S4423">
        <v>0</v>
      </c>
      <c r="T4423">
        <v>0</v>
      </c>
      <c r="U4423">
        <v>0</v>
      </c>
      <c r="W4423" s="429">
        <f t="shared" si="93"/>
        <v>0</v>
      </c>
      <c r="X4423" s="429">
        <f t="shared" si="93"/>
        <v>0</v>
      </c>
      <c r="Y4423" s="429">
        <f t="shared" si="93"/>
        <v>0</v>
      </c>
      <c r="Z4423" s="429">
        <f t="shared" si="92"/>
        <v>0</v>
      </c>
      <c r="AA4423" s="429" t="s">
        <v>1295</v>
      </c>
    </row>
    <row r="4424" spans="1:27" x14ac:dyDescent="0.25">
      <c r="A4424" t="s">
        <v>149</v>
      </c>
      <c r="B4424" t="s">
        <v>1246</v>
      </c>
      <c r="C4424" t="s">
        <v>1324</v>
      </c>
      <c r="D4424" t="s">
        <v>1387</v>
      </c>
      <c r="E4424" t="s">
        <v>1501</v>
      </c>
      <c r="F4424" t="s">
        <v>1293</v>
      </c>
      <c r="G4424" t="s">
        <v>524</v>
      </c>
      <c r="H4424" t="s">
        <v>1558</v>
      </c>
      <c r="I4424" t="s">
        <v>563</v>
      </c>
      <c r="J4424">
        <v>31000215</v>
      </c>
      <c r="L4424">
        <v>0.3</v>
      </c>
      <c r="M4424">
        <v>0</v>
      </c>
      <c r="N4424">
        <v>0.6</v>
      </c>
      <c r="O4424">
        <v>0</v>
      </c>
      <c r="P4424">
        <v>0</v>
      </c>
      <c r="Q4424">
        <v>0</v>
      </c>
      <c r="R4424">
        <v>0</v>
      </c>
      <c r="S4424">
        <v>0</v>
      </c>
      <c r="T4424">
        <v>0</v>
      </c>
      <c r="U4424">
        <v>0</v>
      </c>
      <c r="W4424" s="429">
        <f t="shared" si="93"/>
        <v>0</v>
      </c>
      <c r="X4424" s="429">
        <f t="shared" si="93"/>
        <v>0</v>
      </c>
      <c r="Y4424" s="429">
        <f t="shared" si="93"/>
        <v>0</v>
      </c>
      <c r="Z4424" s="429">
        <f t="shared" si="92"/>
        <v>0</v>
      </c>
      <c r="AA4424" s="429" t="s">
        <v>1295</v>
      </c>
    </row>
    <row r="4425" spans="1:27" x14ac:dyDescent="0.25">
      <c r="A4425" t="s">
        <v>149</v>
      </c>
      <c r="B4425" t="s">
        <v>1246</v>
      </c>
      <c r="C4425" t="s">
        <v>1324</v>
      </c>
      <c r="D4425" t="s">
        <v>1387</v>
      </c>
      <c r="E4425" t="s">
        <v>1501</v>
      </c>
      <c r="F4425" t="s">
        <v>1293</v>
      </c>
      <c r="G4425" t="s">
        <v>524</v>
      </c>
      <c r="H4425" t="s">
        <v>1558</v>
      </c>
      <c r="I4425" t="s">
        <v>563</v>
      </c>
      <c r="J4425">
        <v>40400250</v>
      </c>
      <c r="L4425">
        <v>0</v>
      </c>
      <c r="M4425">
        <v>5.3550000000000004</v>
      </c>
      <c r="N4425">
        <v>0</v>
      </c>
      <c r="O4425">
        <v>0</v>
      </c>
      <c r="P4425">
        <v>0</v>
      </c>
      <c r="Q4425">
        <v>0</v>
      </c>
      <c r="R4425">
        <v>0</v>
      </c>
      <c r="S4425">
        <v>0</v>
      </c>
      <c r="T4425">
        <v>0</v>
      </c>
      <c r="U4425">
        <v>0</v>
      </c>
      <c r="W4425" s="429">
        <f t="shared" si="93"/>
        <v>0</v>
      </c>
      <c r="X4425" s="429">
        <f t="shared" si="93"/>
        <v>0</v>
      </c>
      <c r="Y4425" s="429">
        <f t="shared" si="93"/>
        <v>0</v>
      </c>
      <c r="Z4425" s="429">
        <f t="shared" si="92"/>
        <v>0</v>
      </c>
      <c r="AA4425" s="429" t="s">
        <v>1295</v>
      </c>
    </row>
    <row r="4426" spans="1:27" x14ac:dyDescent="0.25">
      <c r="A4426" t="s">
        <v>149</v>
      </c>
      <c r="B4426" t="s">
        <v>186</v>
      </c>
      <c r="C4426" t="s">
        <v>1459</v>
      </c>
      <c r="D4426" t="s">
        <v>1387</v>
      </c>
      <c r="E4426" t="s">
        <v>1501</v>
      </c>
      <c r="F4426" t="s">
        <v>1293</v>
      </c>
      <c r="G4426" t="s">
        <v>524</v>
      </c>
      <c r="H4426" t="s">
        <v>1461</v>
      </c>
      <c r="I4426" t="s">
        <v>534</v>
      </c>
      <c r="J4426">
        <v>31000227</v>
      </c>
      <c r="L4426">
        <v>0</v>
      </c>
      <c r="M4426">
        <v>2.1275999546050999</v>
      </c>
      <c r="N4426">
        <v>0</v>
      </c>
      <c r="O4426">
        <v>0</v>
      </c>
      <c r="P4426">
        <v>0</v>
      </c>
      <c r="Q4426">
        <v>0</v>
      </c>
      <c r="R4426">
        <v>27.008700000000001</v>
      </c>
      <c r="S4426">
        <v>54.372</v>
      </c>
      <c r="T4426">
        <v>0</v>
      </c>
      <c r="U4426">
        <v>0</v>
      </c>
      <c r="W4426" s="429">
        <f t="shared" si="93"/>
        <v>27.008700000000001</v>
      </c>
      <c r="X4426" s="429">
        <f t="shared" si="93"/>
        <v>54.372</v>
      </c>
      <c r="Y4426" s="429">
        <f t="shared" si="93"/>
        <v>0</v>
      </c>
      <c r="Z4426" s="429">
        <f t="shared" si="92"/>
        <v>0</v>
      </c>
      <c r="AA4426" s="429" t="s">
        <v>1295</v>
      </c>
    </row>
    <row r="4427" spans="1:27" x14ac:dyDescent="0.25">
      <c r="A4427" t="s">
        <v>149</v>
      </c>
      <c r="B4427" t="s">
        <v>186</v>
      </c>
      <c r="C4427" t="s">
        <v>1459</v>
      </c>
      <c r="D4427" t="s">
        <v>1387</v>
      </c>
      <c r="E4427" t="s">
        <v>1501</v>
      </c>
      <c r="F4427" t="s">
        <v>1293</v>
      </c>
      <c r="G4427" t="s">
        <v>524</v>
      </c>
      <c r="H4427" t="s">
        <v>1461</v>
      </c>
      <c r="I4427" t="s">
        <v>534</v>
      </c>
      <c r="J4427">
        <v>20200202</v>
      </c>
      <c r="L4427">
        <v>8.0966997146606392</v>
      </c>
      <c r="M4427">
        <v>5.3781003952026403</v>
      </c>
      <c r="N4427">
        <v>14.3022012710571</v>
      </c>
      <c r="O4427">
        <v>0</v>
      </c>
      <c r="P4427">
        <v>0.23640000820159901</v>
      </c>
      <c r="Q4427">
        <v>0.23640000820159901</v>
      </c>
      <c r="R4427">
        <v>0</v>
      </c>
      <c r="S4427">
        <v>0</v>
      </c>
      <c r="T4427">
        <v>0</v>
      </c>
      <c r="U4427">
        <v>0</v>
      </c>
      <c r="W4427" s="429">
        <f t="shared" si="93"/>
        <v>0</v>
      </c>
      <c r="X4427" s="429">
        <f t="shared" si="93"/>
        <v>0</v>
      </c>
      <c r="Y4427" s="429">
        <f t="shared" si="93"/>
        <v>0</v>
      </c>
      <c r="Z4427" s="429">
        <f t="shared" si="92"/>
        <v>0</v>
      </c>
      <c r="AA4427" s="429" t="s">
        <v>1295</v>
      </c>
    </row>
    <row r="4428" spans="1:27" x14ac:dyDescent="0.25">
      <c r="A4428" t="s">
        <v>149</v>
      </c>
      <c r="B4428" t="s">
        <v>186</v>
      </c>
      <c r="C4428" t="s">
        <v>1459</v>
      </c>
      <c r="D4428" t="s">
        <v>1387</v>
      </c>
      <c r="E4428" t="s">
        <v>1501</v>
      </c>
      <c r="F4428" t="s">
        <v>1293</v>
      </c>
      <c r="G4428" t="s">
        <v>524</v>
      </c>
      <c r="H4428" t="s">
        <v>1464</v>
      </c>
      <c r="I4428" t="s">
        <v>186</v>
      </c>
      <c r="J4428">
        <v>20200254</v>
      </c>
      <c r="L4428">
        <v>2.1453301906585698</v>
      </c>
      <c r="M4428">
        <v>0.75056999921798695</v>
      </c>
      <c r="N4428">
        <v>0.38414999842643699</v>
      </c>
      <c r="O4428">
        <v>0</v>
      </c>
      <c r="P4428">
        <v>0</v>
      </c>
      <c r="Q4428">
        <v>0</v>
      </c>
      <c r="R4428">
        <v>0</v>
      </c>
      <c r="S4428">
        <v>0</v>
      </c>
      <c r="T4428">
        <v>0</v>
      </c>
      <c r="U4428">
        <v>0</v>
      </c>
      <c r="W4428" s="429">
        <f t="shared" si="93"/>
        <v>0</v>
      </c>
      <c r="X4428" s="429">
        <f t="shared" si="93"/>
        <v>0</v>
      </c>
      <c r="Y4428" s="429">
        <f t="shared" si="93"/>
        <v>0</v>
      </c>
      <c r="Z4428" s="429">
        <f t="shared" si="92"/>
        <v>0</v>
      </c>
      <c r="AA4428" s="429" t="s">
        <v>1295</v>
      </c>
    </row>
    <row r="4429" spans="1:27" x14ac:dyDescent="0.25">
      <c r="A4429" t="s">
        <v>149</v>
      </c>
      <c r="B4429" t="s">
        <v>186</v>
      </c>
      <c r="C4429" t="s">
        <v>1459</v>
      </c>
      <c r="D4429" t="s">
        <v>1387</v>
      </c>
      <c r="E4429" t="s">
        <v>1501</v>
      </c>
      <c r="F4429" t="s">
        <v>1293</v>
      </c>
      <c r="G4429" t="s">
        <v>524</v>
      </c>
      <c r="H4429" t="s">
        <v>1464</v>
      </c>
      <c r="I4429" t="s">
        <v>186</v>
      </c>
      <c r="J4429">
        <v>31000309</v>
      </c>
      <c r="L4429">
        <v>0</v>
      </c>
      <c r="M4429">
        <v>0</v>
      </c>
      <c r="N4429">
        <v>0</v>
      </c>
      <c r="O4429">
        <v>0</v>
      </c>
      <c r="P4429">
        <v>0</v>
      </c>
      <c r="Q4429">
        <v>0</v>
      </c>
      <c r="R4429">
        <v>0.1182</v>
      </c>
      <c r="S4429">
        <v>1.3025640000000001</v>
      </c>
      <c r="T4429">
        <v>0</v>
      </c>
      <c r="U4429">
        <v>0</v>
      </c>
      <c r="W4429" s="429">
        <f t="shared" si="93"/>
        <v>0.1182</v>
      </c>
      <c r="X4429" s="429">
        <f t="shared" si="93"/>
        <v>1.3025640000000001</v>
      </c>
      <c r="Y4429" s="429">
        <f t="shared" si="93"/>
        <v>0</v>
      </c>
      <c r="Z4429" s="429">
        <f t="shared" si="92"/>
        <v>0</v>
      </c>
      <c r="AA4429" s="429" t="s">
        <v>1295</v>
      </c>
    </row>
    <row r="4430" spans="1:27" x14ac:dyDescent="0.25">
      <c r="A4430" t="s">
        <v>149</v>
      </c>
      <c r="B4430" t="s">
        <v>186</v>
      </c>
      <c r="C4430" t="s">
        <v>1459</v>
      </c>
      <c r="D4430" t="s">
        <v>1387</v>
      </c>
      <c r="E4430" t="s">
        <v>1501</v>
      </c>
      <c r="F4430" t="s">
        <v>1293</v>
      </c>
      <c r="G4430" t="s">
        <v>524</v>
      </c>
      <c r="H4430" t="s">
        <v>1464</v>
      </c>
      <c r="I4430" t="s">
        <v>186</v>
      </c>
      <c r="J4430">
        <v>10200601</v>
      </c>
      <c r="L4430">
        <v>38.0666694641113</v>
      </c>
      <c r="M4430">
        <v>3.86666679382324</v>
      </c>
      <c r="N4430">
        <v>79.566673278808594</v>
      </c>
      <c r="O4430">
        <v>0.69999998807907104</v>
      </c>
      <c r="P4430">
        <v>8.0333337783813494</v>
      </c>
      <c r="Q4430">
        <v>8.0333337783813494</v>
      </c>
      <c r="R4430">
        <v>0</v>
      </c>
      <c r="S4430">
        <v>0</v>
      </c>
      <c r="T4430">
        <v>0</v>
      </c>
      <c r="U4430">
        <v>0</v>
      </c>
      <c r="W4430" s="429">
        <f t="shared" si="93"/>
        <v>0</v>
      </c>
      <c r="X4430" s="429">
        <f t="shared" si="93"/>
        <v>0</v>
      </c>
      <c r="Y4430" s="429">
        <f t="shared" si="93"/>
        <v>0</v>
      </c>
      <c r="Z4430" s="429">
        <f t="shared" si="92"/>
        <v>0</v>
      </c>
      <c r="AA4430" s="429" t="s">
        <v>1295</v>
      </c>
    </row>
    <row r="4431" spans="1:27" x14ac:dyDescent="0.25">
      <c r="A4431" t="s">
        <v>149</v>
      </c>
      <c r="B4431" t="s">
        <v>186</v>
      </c>
      <c r="C4431" t="s">
        <v>1459</v>
      </c>
      <c r="D4431" t="s">
        <v>1387</v>
      </c>
      <c r="E4431" t="s">
        <v>1501</v>
      </c>
      <c r="F4431" t="s">
        <v>1293</v>
      </c>
      <c r="G4431" t="s">
        <v>524</v>
      </c>
      <c r="H4431" t="s">
        <v>1464</v>
      </c>
      <c r="I4431" t="s">
        <v>186</v>
      </c>
      <c r="J4431">
        <v>40301011</v>
      </c>
      <c r="L4431">
        <v>0</v>
      </c>
      <c r="M4431">
        <v>4.9999998882412902E-3</v>
      </c>
      <c r="N4431">
        <v>0</v>
      </c>
      <c r="O4431">
        <v>0</v>
      </c>
      <c r="P4431">
        <v>0</v>
      </c>
      <c r="Q4431">
        <v>0</v>
      </c>
      <c r="R4431">
        <v>0</v>
      </c>
      <c r="S4431">
        <v>0</v>
      </c>
      <c r="T4431">
        <v>0</v>
      </c>
      <c r="U4431">
        <v>0</v>
      </c>
      <c r="W4431" s="429">
        <f t="shared" si="93"/>
        <v>0</v>
      </c>
      <c r="X4431" s="429">
        <f t="shared" si="93"/>
        <v>0</v>
      </c>
      <c r="Y4431" s="429">
        <f t="shared" si="93"/>
        <v>0</v>
      </c>
      <c r="Z4431" s="429">
        <f t="shared" si="92"/>
        <v>0</v>
      </c>
      <c r="AA4431" s="429" t="s">
        <v>1295</v>
      </c>
    </row>
    <row r="4432" spans="1:27" x14ac:dyDescent="0.25">
      <c r="A4432" t="s">
        <v>149</v>
      </c>
      <c r="B4432" t="s">
        <v>186</v>
      </c>
      <c r="C4432" t="s">
        <v>1459</v>
      </c>
      <c r="D4432" t="s">
        <v>1387</v>
      </c>
      <c r="E4432" t="s">
        <v>1501</v>
      </c>
      <c r="F4432" t="s">
        <v>1293</v>
      </c>
      <c r="G4432" t="s">
        <v>524</v>
      </c>
      <c r="H4432" t="s">
        <v>1464</v>
      </c>
      <c r="I4432" t="s">
        <v>186</v>
      </c>
      <c r="J4432">
        <v>31000404</v>
      </c>
      <c r="L4432">
        <v>0.234999999403954</v>
      </c>
      <c r="M4432">
        <v>1.4999999664723899E-2</v>
      </c>
      <c r="N4432">
        <v>0.19499999284744299</v>
      </c>
      <c r="O4432">
        <v>0</v>
      </c>
      <c r="P4432">
        <v>1.9999999552965199E-2</v>
      </c>
      <c r="Q4432">
        <v>1.9999999552965199E-2</v>
      </c>
      <c r="R4432">
        <v>290.505</v>
      </c>
      <c r="S4432">
        <v>5.0000000000000001E-3</v>
      </c>
      <c r="T4432">
        <v>0</v>
      </c>
      <c r="U4432">
        <v>0</v>
      </c>
      <c r="W4432" s="429">
        <f t="shared" si="93"/>
        <v>290.505</v>
      </c>
      <c r="X4432" s="429">
        <f t="shared" si="93"/>
        <v>5.0000000000000001E-3</v>
      </c>
      <c r="Y4432" s="429">
        <f t="shared" si="93"/>
        <v>0</v>
      </c>
      <c r="Z4432" s="429">
        <f t="shared" si="92"/>
        <v>0</v>
      </c>
      <c r="AA4432" s="429" t="s">
        <v>1295</v>
      </c>
    </row>
    <row r="4433" spans="1:27" x14ac:dyDescent="0.25">
      <c r="A4433" t="s">
        <v>149</v>
      </c>
      <c r="B4433" t="s">
        <v>1246</v>
      </c>
      <c r="C4433" t="s">
        <v>1324</v>
      </c>
      <c r="D4433" t="s">
        <v>1387</v>
      </c>
      <c r="E4433" t="s">
        <v>1501</v>
      </c>
      <c r="F4433" t="s">
        <v>1293</v>
      </c>
      <c r="G4433" t="s">
        <v>524</v>
      </c>
      <c r="H4433" t="s">
        <v>1558</v>
      </c>
      <c r="I4433" t="s">
        <v>563</v>
      </c>
      <c r="J4433">
        <v>31000215</v>
      </c>
      <c r="L4433">
        <v>0.4</v>
      </c>
      <c r="M4433">
        <v>3.2</v>
      </c>
      <c r="N4433">
        <v>1.4</v>
      </c>
      <c r="O4433">
        <v>0</v>
      </c>
      <c r="P4433">
        <v>0</v>
      </c>
      <c r="Q4433">
        <v>0</v>
      </c>
      <c r="R4433">
        <v>0</v>
      </c>
      <c r="S4433">
        <v>0</v>
      </c>
      <c r="T4433">
        <v>0</v>
      </c>
      <c r="U4433">
        <v>0</v>
      </c>
      <c r="W4433" s="429">
        <f t="shared" si="93"/>
        <v>0</v>
      </c>
      <c r="X4433" s="429">
        <f t="shared" si="93"/>
        <v>0</v>
      </c>
      <c r="Y4433" s="429">
        <f t="shared" si="93"/>
        <v>0</v>
      </c>
      <c r="Z4433" s="429">
        <f t="shared" si="92"/>
        <v>0</v>
      </c>
      <c r="AA4433" s="429" t="s">
        <v>1295</v>
      </c>
    </row>
    <row r="4434" spans="1:27" x14ac:dyDescent="0.25">
      <c r="A4434" t="s">
        <v>149</v>
      </c>
      <c r="B4434" t="s">
        <v>1246</v>
      </c>
      <c r="C4434" t="s">
        <v>1324</v>
      </c>
      <c r="D4434" t="s">
        <v>1387</v>
      </c>
      <c r="E4434" t="s">
        <v>1501</v>
      </c>
      <c r="F4434" t="s">
        <v>1293</v>
      </c>
      <c r="G4434" t="s">
        <v>524</v>
      </c>
      <c r="H4434" t="s">
        <v>1558</v>
      </c>
      <c r="I4434" t="s">
        <v>563</v>
      </c>
      <c r="J4434">
        <v>40400311</v>
      </c>
      <c r="L4434">
        <v>0</v>
      </c>
      <c r="M4434">
        <v>0.94499999999999995</v>
      </c>
      <c r="N4434">
        <v>0</v>
      </c>
      <c r="O4434">
        <v>0</v>
      </c>
      <c r="P4434">
        <v>0</v>
      </c>
      <c r="Q4434">
        <v>0</v>
      </c>
      <c r="R4434">
        <v>0</v>
      </c>
      <c r="S4434">
        <v>0</v>
      </c>
      <c r="T4434">
        <v>0</v>
      </c>
      <c r="U4434">
        <v>0</v>
      </c>
      <c r="W4434" s="429">
        <f t="shared" si="93"/>
        <v>0</v>
      </c>
      <c r="X4434" s="429">
        <f t="shared" si="93"/>
        <v>0</v>
      </c>
      <c r="Y4434" s="429">
        <f t="shared" si="93"/>
        <v>0</v>
      </c>
      <c r="Z4434" s="429">
        <f t="shared" si="92"/>
        <v>0</v>
      </c>
      <c r="AA4434" s="429" t="s">
        <v>1295</v>
      </c>
    </row>
    <row r="4435" spans="1:27" x14ac:dyDescent="0.25">
      <c r="A4435" t="s">
        <v>149</v>
      </c>
      <c r="B4435" t="s">
        <v>186</v>
      </c>
      <c r="C4435" t="s">
        <v>1459</v>
      </c>
      <c r="D4435" t="s">
        <v>1387</v>
      </c>
      <c r="E4435" t="s">
        <v>1501</v>
      </c>
      <c r="F4435" t="s">
        <v>1293</v>
      </c>
      <c r="G4435" t="s">
        <v>524</v>
      </c>
      <c r="H4435" t="s">
        <v>1460</v>
      </c>
      <c r="I4435" t="s">
        <v>561</v>
      </c>
      <c r="J4435">
        <v>31000309</v>
      </c>
      <c r="L4435">
        <v>0</v>
      </c>
      <c r="M4435">
        <v>0</v>
      </c>
      <c r="N4435">
        <v>0</v>
      </c>
      <c r="O4435">
        <v>0</v>
      </c>
      <c r="P4435">
        <v>0</v>
      </c>
      <c r="Q4435">
        <v>0</v>
      </c>
      <c r="R4435">
        <v>16.488900000000001</v>
      </c>
      <c r="S4435">
        <v>136.16640000000001</v>
      </c>
      <c r="T4435">
        <v>0</v>
      </c>
      <c r="U4435">
        <v>0</v>
      </c>
      <c r="W4435" s="429">
        <f t="shared" si="93"/>
        <v>16.488900000000001</v>
      </c>
      <c r="X4435" s="429">
        <f t="shared" si="93"/>
        <v>136.16640000000001</v>
      </c>
      <c r="Y4435" s="429">
        <f t="shared" si="93"/>
        <v>0</v>
      </c>
      <c r="Z4435" s="429">
        <f t="shared" si="92"/>
        <v>0</v>
      </c>
      <c r="AA4435" s="429" t="s">
        <v>1295</v>
      </c>
    </row>
    <row r="4436" spans="1:27" x14ac:dyDescent="0.25">
      <c r="A4436" t="s">
        <v>149</v>
      </c>
      <c r="B4436" t="s">
        <v>186</v>
      </c>
      <c r="C4436" t="s">
        <v>1459</v>
      </c>
      <c r="D4436" t="s">
        <v>1387</v>
      </c>
      <c r="E4436" t="s">
        <v>1501</v>
      </c>
      <c r="F4436" t="s">
        <v>1293</v>
      </c>
      <c r="G4436" t="s">
        <v>524</v>
      </c>
      <c r="H4436" t="s">
        <v>1461</v>
      </c>
      <c r="I4436" t="s">
        <v>534</v>
      </c>
      <c r="J4436">
        <v>31000404</v>
      </c>
      <c r="L4436">
        <v>0.23640000820159901</v>
      </c>
      <c r="M4436">
        <v>0</v>
      </c>
      <c r="N4436">
        <v>0.17730000615119901</v>
      </c>
      <c r="O4436">
        <v>0</v>
      </c>
      <c r="P4436">
        <v>0</v>
      </c>
      <c r="Q4436">
        <v>0</v>
      </c>
      <c r="R4436">
        <v>0</v>
      </c>
      <c r="S4436">
        <v>0</v>
      </c>
      <c r="T4436">
        <v>0</v>
      </c>
      <c r="U4436">
        <v>0</v>
      </c>
      <c r="W4436" s="429">
        <f t="shared" si="93"/>
        <v>0</v>
      </c>
      <c r="X4436" s="429">
        <f t="shared" si="93"/>
        <v>0</v>
      </c>
      <c r="Y4436" s="429">
        <f t="shared" si="93"/>
        <v>0</v>
      </c>
      <c r="Z4436" s="429">
        <f t="shared" si="92"/>
        <v>0</v>
      </c>
      <c r="AA4436" s="429" t="s">
        <v>1295</v>
      </c>
    </row>
    <row r="4437" spans="1:27" x14ac:dyDescent="0.25">
      <c r="A4437" t="s">
        <v>149</v>
      </c>
      <c r="B4437" t="s">
        <v>186</v>
      </c>
      <c r="C4437" t="s">
        <v>1459</v>
      </c>
      <c r="D4437" t="s">
        <v>1387</v>
      </c>
      <c r="E4437" t="s">
        <v>1501</v>
      </c>
      <c r="F4437" t="s">
        <v>1293</v>
      </c>
      <c r="G4437" t="s">
        <v>524</v>
      </c>
      <c r="H4437" t="s">
        <v>1461</v>
      </c>
      <c r="I4437" t="s">
        <v>534</v>
      </c>
      <c r="J4437">
        <v>31000228</v>
      </c>
      <c r="L4437">
        <v>0.1182000041008</v>
      </c>
      <c r="M4437">
        <v>0</v>
      </c>
      <c r="N4437">
        <v>5.9100002050399801E-2</v>
      </c>
      <c r="O4437">
        <v>0</v>
      </c>
      <c r="P4437">
        <v>0</v>
      </c>
      <c r="Q4437">
        <v>0</v>
      </c>
      <c r="R4437">
        <v>0</v>
      </c>
      <c r="S4437">
        <v>0</v>
      </c>
      <c r="T4437">
        <v>0</v>
      </c>
      <c r="U4437">
        <v>0</v>
      </c>
      <c r="W4437" s="429">
        <f t="shared" si="93"/>
        <v>0</v>
      </c>
      <c r="X4437" s="429">
        <f t="shared" si="93"/>
        <v>0</v>
      </c>
      <c r="Y4437" s="429">
        <f t="shared" si="93"/>
        <v>0</v>
      </c>
      <c r="Z4437" s="429">
        <f t="shared" si="92"/>
        <v>0</v>
      </c>
      <c r="AA4437" s="429" t="s">
        <v>1295</v>
      </c>
    </row>
    <row r="4438" spans="1:27" x14ac:dyDescent="0.25">
      <c r="A4438" t="s">
        <v>149</v>
      </c>
      <c r="B4438" t="s">
        <v>186</v>
      </c>
      <c r="C4438" t="s">
        <v>1459</v>
      </c>
      <c r="D4438" t="s">
        <v>1387</v>
      </c>
      <c r="E4438" t="s">
        <v>1501</v>
      </c>
      <c r="F4438" t="s">
        <v>1293</v>
      </c>
      <c r="G4438" t="s">
        <v>524</v>
      </c>
      <c r="H4438" t="s">
        <v>1461</v>
      </c>
      <c r="I4438" t="s">
        <v>534</v>
      </c>
      <c r="J4438">
        <v>31000309</v>
      </c>
      <c r="L4438">
        <v>0</v>
      </c>
      <c r="M4438">
        <v>0</v>
      </c>
      <c r="N4438">
        <v>0</v>
      </c>
      <c r="O4438">
        <v>0</v>
      </c>
      <c r="P4438">
        <v>0</v>
      </c>
      <c r="Q4438">
        <v>0</v>
      </c>
      <c r="R4438">
        <v>15.188700000000001</v>
      </c>
      <c r="S4438">
        <v>308.9819</v>
      </c>
      <c r="T4438">
        <v>0</v>
      </c>
      <c r="U4438">
        <v>0</v>
      </c>
      <c r="W4438" s="429">
        <f t="shared" si="93"/>
        <v>15.188700000000001</v>
      </c>
      <c r="X4438" s="429">
        <f t="shared" si="93"/>
        <v>308.9819</v>
      </c>
      <c r="Y4438" s="429">
        <f t="shared" si="93"/>
        <v>0</v>
      </c>
      <c r="Z4438" s="429">
        <f t="shared" si="92"/>
        <v>0</v>
      </c>
      <c r="AA4438" s="429" t="s">
        <v>1295</v>
      </c>
    </row>
    <row r="4439" spans="1:27" x14ac:dyDescent="0.25">
      <c r="A4439" t="s">
        <v>149</v>
      </c>
      <c r="B4439" t="s">
        <v>186</v>
      </c>
      <c r="C4439" t="s">
        <v>1459</v>
      </c>
      <c r="D4439" t="s">
        <v>1387</v>
      </c>
      <c r="E4439" t="s">
        <v>1501</v>
      </c>
      <c r="F4439" t="s">
        <v>1293</v>
      </c>
      <c r="G4439" t="s">
        <v>524</v>
      </c>
      <c r="H4439" t="s">
        <v>1461</v>
      </c>
      <c r="I4439" t="s">
        <v>534</v>
      </c>
      <c r="J4439">
        <v>20200254</v>
      </c>
      <c r="L4439">
        <v>5.0000000745058101E-2</v>
      </c>
      <c r="M4439">
        <v>5.0000000745058101E-2</v>
      </c>
      <c r="N4439">
        <v>0.10000000149011599</v>
      </c>
      <c r="O4439">
        <v>0</v>
      </c>
      <c r="P4439">
        <v>0</v>
      </c>
      <c r="Q4439">
        <v>0</v>
      </c>
      <c r="R4439">
        <v>0</v>
      </c>
      <c r="S4439">
        <v>0</v>
      </c>
      <c r="T4439">
        <v>0</v>
      </c>
      <c r="U4439">
        <v>0</v>
      </c>
      <c r="W4439" s="429">
        <f t="shared" si="93"/>
        <v>0</v>
      </c>
      <c r="X4439" s="429">
        <f t="shared" si="93"/>
        <v>0</v>
      </c>
      <c r="Y4439" s="429">
        <f t="shared" si="93"/>
        <v>0</v>
      </c>
      <c r="Z4439" s="429">
        <f t="shared" si="92"/>
        <v>0</v>
      </c>
      <c r="AA4439" s="429" t="s">
        <v>1295</v>
      </c>
    </row>
    <row r="4440" spans="1:27" x14ac:dyDescent="0.25">
      <c r="A4440" t="s">
        <v>149</v>
      </c>
      <c r="B4440" t="s">
        <v>186</v>
      </c>
      <c r="C4440" t="s">
        <v>1459</v>
      </c>
      <c r="D4440" t="s">
        <v>1387</v>
      </c>
      <c r="E4440" t="s">
        <v>1501</v>
      </c>
      <c r="F4440" t="s">
        <v>1293</v>
      </c>
      <c r="G4440" t="s">
        <v>524</v>
      </c>
      <c r="H4440" t="s">
        <v>1461</v>
      </c>
      <c r="I4440" t="s">
        <v>534</v>
      </c>
      <c r="J4440">
        <v>20200202</v>
      </c>
      <c r="L4440">
        <v>8.3922004699706996</v>
      </c>
      <c r="M4440">
        <v>5.6145000457763699</v>
      </c>
      <c r="N4440">
        <v>14.8341007232666</v>
      </c>
      <c r="O4440">
        <v>0</v>
      </c>
      <c r="P4440">
        <v>0.23640000820159901</v>
      </c>
      <c r="Q4440">
        <v>0.23640000820159901</v>
      </c>
      <c r="R4440">
        <v>0</v>
      </c>
      <c r="S4440">
        <v>0</v>
      </c>
      <c r="T4440">
        <v>0</v>
      </c>
      <c r="U4440">
        <v>0</v>
      </c>
      <c r="W4440" s="429">
        <f t="shared" si="93"/>
        <v>0</v>
      </c>
      <c r="X4440" s="429">
        <f t="shared" si="93"/>
        <v>0</v>
      </c>
      <c r="Y4440" s="429">
        <f t="shared" si="93"/>
        <v>0</v>
      </c>
      <c r="Z4440" s="429">
        <f t="shared" si="92"/>
        <v>0</v>
      </c>
      <c r="AA4440" s="429" t="s">
        <v>1295</v>
      </c>
    </row>
    <row r="4441" spans="1:27" x14ac:dyDescent="0.25">
      <c r="A4441" t="s">
        <v>149</v>
      </c>
      <c r="B4441" t="s">
        <v>186</v>
      </c>
      <c r="C4441" t="s">
        <v>1459</v>
      </c>
      <c r="D4441" t="s">
        <v>1387</v>
      </c>
      <c r="E4441" t="s">
        <v>1501</v>
      </c>
      <c r="F4441" t="s">
        <v>1293</v>
      </c>
      <c r="G4441" t="s">
        <v>524</v>
      </c>
      <c r="H4441" t="s">
        <v>1464</v>
      </c>
      <c r="I4441" t="s">
        <v>186</v>
      </c>
      <c r="J4441">
        <v>20200254</v>
      </c>
      <c r="L4441">
        <v>3.25</v>
      </c>
      <c r="M4441">
        <v>0.75</v>
      </c>
      <c r="N4441">
        <v>0.69999998807907104</v>
      </c>
      <c r="O4441">
        <v>0</v>
      </c>
      <c r="P4441">
        <v>0.15000000596046401</v>
      </c>
      <c r="Q4441">
        <v>0.15000000596046401</v>
      </c>
      <c r="R4441">
        <v>0</v>
      </c>
      <c r="S4441">
        <v>0</v>
      </c>
      <c r="T4441">
        <v>0</v>
      </c>
      <c r="U4441">
        <v>0</v>
      </c>
      <c r="W4441" s="429">
        <f t="shared" si="93"/>
        <v>0</v>
      </c>
      <c r="X4441" s="429">
        <f t="shared" si="93"/>
        <v>0</v>
      </c>
      <c r="Y4441" s="429">
        <f t="shared" si="93"/>
        <v>0</v>
      </c>
      <c r="Z4441" s="429">
        <f t="shared" si="92"/>
        <v>0</v>
      </c>
      <c r="AA4441" s="429" t="s">
        <v>1295</v>
      </c>
    </row>
    <row r="4442" spans="1:27" x14ac:dyDescent="0.25">
      <c r="A4442" t="s">
        <v>149</v>
      </c>
      <c r="B4442" t="s">
        <v>186</v>
      </c>
      <c r="C4442" t="s">
        <v>1459</v>
      </c>
      <c r="D4442" t="s">
        <v>1387</v>
      </c>
      <c r="E4442" t="s">
        <v>1501</v>
      </c>
      <c r="F4442" t="s">
        <v>1293</v>
      </c>
      <c r="G4442" t="s">
        <v>524</v>
      </c>
      <c r="H4442" t="s">
        <v>1464</v>
      </c>
      <c r="I4442" t="s">
        <v>186</v>
      </c>
      <c r="J4442">
        <v>20200254</v>
      </c>
      <c r="L4442">
        <v>2.1748800277710001</v>
      </c>
      <c r="M4442">
        <v>0.76239001750946001</v>
      </c>
      <c r="N4442">
        <v>0.39006003737449602</v>
      </c>
      <c r="O4442">
        <v>0</v>
      </c>
      <c r="P4442">
        <v>0</v>
      </c>
      <c r="Q4442">
        <v>0</v>
      </c>
      <c r="R4442">
        <v>0</v>
      </c>
      <c r="S4442">
        <v>0</v>
      </c>
      <c r="T4442">
        <v>0</v>
      </c>
      <c r="U4442">
        <v>0</v>
      </c>
      <c r="W4442" s="429">
        <f t="shared" si="93"/>
        <v>0</v>
      </c>
      <c r="X4442" s="429">
        <f t="shared" si="93"/>
        <v>0</v>
      </c>
      <c r="Y4442" s="429">
        <f t="shared" si="93"/>
        <v>0</v>
      </c>
      <c r="Z4442" s="429">
        <f t="shared" si="92"/>
        <v>0</v>
      </c>
      <c r="AA4442" s="429" t="s">
        <v>1295</v>
      </c>
    </row>
    <row r="4443" spans="1:27" x14ac:dyDescent="0.25">
      <c r="A4443" t="s">
        <v>149</v>
      </c>
      <c r="B4443" t="s">
        <v>186</v>
      </c>
      <c r="C4443" t="s">
        <v>1459</v>
      </c>
      <c r="D4443" t="s">
        <v>1387</v>
      </c>
      <c r="E4443" t="s">
        <v>1501</v>
      </c>
      <c r="F4443" t="s">
        <v>1293</v>
      </c>
      <c r="G4443" t="s">
        <v>524</v>
      </c>
      <c r="H4443" t="s">
        <v>1464</v>
      </c>
      <c r="I4443" t="s">
        <v>186</v>
      </c>
      <c r="J4443">
        <v>40400315</v>
      </c>
      <c r="L4443">
        <v>0</v>
      </c>
      <c r="M4443">
        <v>2</v>
      </c>
      <c r="N4443">
        <v>0</v>
      </c>
      <c r="O4443">
        <v>0</v>
      </c>
      <c r="P4443">
        <v>0</v>
      </c>
      <c r="Q4443">
        <v>0</v>
      </c>
      <c r="R4443">
        <v>0</v>
      </c>
      <c r="S4443">
        <v>0</v>
      </c>
      <c r="T4443">
        <v>0</v>
      </c>
      <c r="U4443">
        <v>0</v>
      </c>
      <c r="W4443" s="429">
        <f t="shared" si="93"/>
        <v>0</v>
      </c>
      <c r="X4443" s="429">
        <f t="shared" si="93"/>
        <v>0</v>
      </c>
      <c r="Y4443" s="429">
        <f t="shared" si="93"/>
        <v>0</v>
      </c>
      <c r="Z4443" s="429">
        <f t="shared" si="92"/>
        <v>0</v>
      </c>
      <c r="AA4443" s="429" t="s">
        <v>1295</v>
      </c>
    </row>
    <row r="4444" spans="1:27" x14ac:dyDescent="0.25">
      <c r="A4444" t="s">
        <v>149</v>
      </c>
      <c r="B4444" t="s">
        <v>186</v>
      </c>
      <c r="C4444" t="s">
        <v>1459</v>
      </c>
      <c r="D4444" t="s">
        <v>1387</v>
      </c>
      <c r="E4444" t="s">
        <v>1501</v>
      </c>
      <c r="F4444" t="s">
        <v>1293</v>
      </c>
      <c r="G4444" t="s">
        <v>524</v>
      </c>
      <c r="H4444" t="s">
        <v>1464</v>
      </c>
      <c r="I4444" t="s">
        <v>186</v>
      </c>
      <c r="J4444">
        <v>40301011</v>
      </c>
      <c r="L4444">
        <v>0</v>
      </c>
      <c r="M4444">
        <v>4.9999998882412902E-3</v>
      </c>
      <c r="N4444">
        <v>0</v>
      </c>
      <c r="O4444">
        <v>0</v>
      </c>
      <c r="P4444">
        <v>0</v>
      </c>
      <c r="Q4444">
        <v>0</v>
      </c>
      <c r="R4444">
        <v>0</v>
      </c>
      <c r="S4444">
        <v>0</v>
      </c>
      <c r="T4444">
        <v>0</v>
      </c>
      <c r="U4444">
        <v>0</v>
      </c>
      <c r="W4444" s="429">
        <f t="shared" si="93"/>
        <v>0</v>
      </c>
      <c r="X4444" s="429">
        <f t="shared" si="93"/>
        <v>0</v>
      </c>
      <c r="Y4444" s="429">
        <f t="shared" si="93"/>
        <v>0</v>
      </c>
      <c r="Z4444" s="429">
        <f t="shared" si="92"/>
        <v>0</v>
      </c>
      <c r="AA4444" s="429" t="s">
        <v>1295</v>
      </c>
    </row>
    <row r="4445" spans="1:27" x14ac:dyDescent="0.25">
      <c r="A4445" t="s">
        <v>149</v>
      </c>
      <c r="B4445" t="s">
        <v>186</v>
      </c>
      <c r="C4445" t="s">
        <v>1459</v>
      </c>
      <c r="D4445" t="s">
        <v>1387</v>
      </c>
      <c r="E4445" t="s">
        <v>1501</v>
      </c>
      <c r="F4445" t="s">
        <v>1293</v>
      </c>
      <c r="G4445" t="s">
        <v>524</v>
      </c>
      <c r="H4445" t="s">
        <v>1464</v>
      </c>
      <c r="I4445" t="s">
        <v>186</v>
      </c>
      <c r="J4445">
        <v>31000404</v>
      </c>
      <c r="L4445">
        <v>0.234999999403954</v>
      </c>
      <c r="M4445">
        <v>1.4999999664723899E-2</v>
      </c>
      <c r="N4445">
        <v>0.19499999284744299</v>
      </c>
      <c r="O4445">
        <v>0</v>
      </c>
      <c r="P4445">
        <v>1.9999999552965199E-2</v>
      </c>
      <c r="Q4445">
        <v>1.9999999552965199E-2</v>
      </c>
      <c r="R4445">
        <v>290.505</v>
      </c>
      <c r="S4445">
        <v>5.0000000000000001E-3</v>
      </c>
      <c r="T4445">
        <v>0</v>
      </c>
      <c r="U4445">
        <v>0</v>
      </c>
      <c r="W4445" s="429">
        <f t="shared" si="93"/>
        <v>290.505</v>
      </c>
      <c r="X4445" s="429">
        <f t="shared" si="93"/>
        <v>5.0000000000000001E-3</v>
      </c>
      <c r="Y4445" s="429">
        <f t="shared" si="93"/>
        <v>0</v>
      </c>
      <c r="Z4445" s="429">
        <f t="shared" si="92"/>
        <v>0</v>
      </c>
      <c r="AA4445" s="429" t="s">
        <v>1295</v>
      </c>
    </row>
    <row r="4446" spans="1:27" x14ac:dyDescent="0.25">
      <c r="A4446" t="s">
        <v>149</v>
      </c>
      <c r="B4446" t="s">
        <v>1246</v>
      </c>
      <c r="C4446" t="s">
        <v>1324</v>
      </c>
      <c r="D4446" t="s">
        <v>1387</v>
      </c>
      <c r="E4446" t="s">
        <v>1501</v>
      </c>
      <c r="F4446" t="s">
        <v>1293</v>
      </c>
      <c r="G4446" t="s">
        <v>524</v>
      </c>
      <c r="H4446" t="s">
        <v>1558</v>
      </c>
      <c r="I4446" t="s">
        <v>563</v>
      </c>
      <c r="J4446">
        <v>31000215</v>
      </c>
      <c r="L4446">
        <v>12.5</v>
      </c>
      <c r="M4446">
        <v>0</v>
      </c>
      <c r="N4446">
        <v>45.1</v>
      </c>
      <c r="O4446">
        <v>0</v>
      </c>
      <c r="P4446">
        <v>0</v>
      </c>
      <c r="Q4446">
        <v>0</v>
      </c>
      <c r="R4446">
        <v>0</v>
      </c>
      <c r="S4446">
        <v>0</v>
      </c>
      <c r="T4446">
        <v>0</v>
      </c>
      <c r="U4446">
        <v>0</v>
      </c>
      <c r="W4446" s="429">
        <f t="shared" si="93"/>
        <v>0</v>
      </c>
      <c r="X4446" s="429">
        <f t="shared" si="93"/>
        <v>0</v>
      </c>
      <c r="Y4446" s="429">
        <f t="shared" si="93"/>
        <v>0</v>
      </c>
      <c r="Z4446" s="429">
        <f t="shared" si="92"/>
        <v>0</v>
      </c>
      <c r="AA4446" s="429" t="s">
        <v>1295</v>
      </c>
    </row>
    <row r="4447" spans="1:27" x14ac:dyDescent="0.25">
      <c r="A4447" t="s">
        <v>149</v>
      </c>
      <c r="B4447" t="s">
        <v>1246</v>
      </c>
      <c r="C4447" t="s">
        <v>1324</v>
      </c>
      <c r="D4447" t="s">
        <v>1387</v>
      </c>
      <c r="E4447" t="s">
        <v>1501</v>
      </c>
      <c r="F4447" t="s">
        <v>1293</v>
      </c>
      <c r="G4447" t="s">
        <v>524</v>
      </c>
      <c r="H4447" t="s">
        <v>1558</v>
      </c>
      <c r="I4447" t="s">
        <v>563</v>
      </c>
      <c r="J4447">
        <v>40400311</v>
      </c>
      <c r="L4447">
        <v>0</v>
      </c>
      <c r="M4447">
        <v>0.94499999999999995</v>
      </c>
      <c r="N4447">
        <v>0</v>
      </c>
      <c r="O4447">
        <v>0</v>
      </c>
      <c r="P4447">
        <v>0</v>
      </c>
      <c r="Q4447">
        <v>0</v>
      </c>
      <c r="R4447">
        <v>0</v>
      </c>
      <c r="S4447">
        <v>0</v>
      </c>
      <c r="T4447">
        <v>0</v>
      </c>
      <c r="U4447">
        <v>0</v>
      </c>
      <c r="W4447" s="429">
        <f t="shared" si="93"/>
        <v>0</v>
      </c>
      <c r="X4447" s="429">
        <f t="shared" si="93"/>
        <v>0</v>
      </c>
      <c r="Y4447" s="429">
        <f t="shared" si="93"/>
        <v>0</v>
      </c>
      <c r="Z4447" s="429">
        <f t="shared" si="92"/>
        <v>0</v>
      </c>
      <c r="AA4447" s="429" t="s">
        <v>1295</v>
      </c>
    </row>
    <row r="4448" spans="1:27" x14ac:dyDescent="0.25">
      <c r="A4448" t="s">
        <v>149</v>
      </c>
      <c r="B4448" t="s">
        <v>186</v>
      </c>
      <c r="C4448" t="s">
        <v>1459</v>
      </c>
      <c r="D4448" t="s">
        <v>1387</v>
      </c>
      <c r="E4448" t="s">
        <v>1501</v>
      </c>
      <c r="F4448" t="s">
        <v>1293</v>
      </c>
      <c r="G4448" t="s">
        <v>524</v>
      </c>
      <c r="H4448" t="s">
        <v>1460</v>
      </c>
      <c r="I4448" t="s">
        <v>561</v>
      </c>
      <c r="J4448">
        <v>31000306</v>
      </c>
      <c r="L4448">
        <v>0</v>
      </c>
      <c r="M4448">
        <v>0</v>
      </c>
      <c r="N4448">
        <v>0</v>
      </c>
      <c r="O4448">
        <v>0</v>
      </c>
      <c r="P4448">
        <v>0</v>
      </c>
      <c r="Q4448">
        <v>0</v>
      </c>
      <c r="R4448">
        <v>0.17730000000000001</v>
      </c>
      <c r="S4448">
        <v>6.5908329999999999</v>
      </c>
      <c r="T4448">
        <v>0</v>
      </c>
      <c r="U4448">
        <v>0</v>
      </c>
      <c r="W4448" s="429">
        <f t="shared" si="93"/>
        <v>0.17730000000000001</v>
      </c>
      <c r="X4448" s="429">
        <f t="shared" si="93"/>
        <v>6.5908329999999999</v>
      </c>
      <c r="Y4448" s="429">
        <f t="shared" si="93"/>
        <v>0</v>
      </c>
      <c r="Z4448" s="429">
        <f t="shared" si="92"/>
        <v>0</v>
      </c>
      <c r="AA4448" s="429" t="s">
        <v>1295</v>
      </c>
    </row>
    <row r="4449" spans="1:27" x14ac:dyDescent="0.25">
      <c r="A4449" t="s">
        <v>149</v>
      </c>
      <c r="B4449" t="s">
        <v>186</v>
      </c>
      <c r="C4449" t="s">
        <v>1459</v>
      </c>
      <c r="D4449" t="s">
        <v>1387</v>
      </c>
      <c r="E4449" t="s">
        <v>1501</v>
      </c>
      <c r="F4449" t="s">
        <v>1293</v>
      </c>
      <c r="G4449" t="s">
        <v>524</v>
      </c>
      <c r="H4449" t="s">
        <v>1461</v>
      </c>
      <c r="I4449" t="s">
        <v>534</v>
      </c>
      <c r="J4449">
        <v>31000306</v>
      </c>
      <c r="L4449">
        <v>0</v>
      </c>
      <c r="M4449">
        <v>0</v>
      </c>
      <c r="N4449">
        <v>0</v>
      </c>
      <c r="O4449">
        <v>0</v>
      </c>
      <c r="P4449">
        <v>0</v>
      </c>
      <c r="Q4449">
        <v>0</v>
      </c>
      <c r="R4449">
        <v>0.4728</v>
      </c>
      <c r="S4449">
        <v>9.1392240000000005</v>
      </c>
      <c r="T4449">
        <v>0</v>
      </c>
      <c r="U4449">
        <v>0</v>
      </c>
      <c r="W4449" s="429">
        <f t="shared" si="93"/>
        <v>0.4728</v>
      </c>
      <c r="X4449" s="429">
        <f t="shared" si="93"/>
        <v>9.1392240000000005</v>
      </c>
      <c r="Y4449" s="429">
        <f t="shared" si="93"/>
        <v>0</v>
      </c>
      <c r="Z4449" s="429">
        <f t="shared" si="92"/>
        <v>0</v>
      </c>
      <c r="AA4449" s="429" t="s">
        <v>1295</v>
      </c>
    </row>
    <row r="4450" spans="1:27" x14ac:dyDescent="0.25">
      <c r="A4450" t="s">
        <v>149</v>
      </c>
      <c r="B4450" t="s">
        <v>186</v>
      </c>
      <c r="C4450" t="s">
        <v>1459</v>
      </c>
      <c r="D4450" t="s">
        <v>1387</v>
      </c>
      <c r="E4450" t="s">
        <v>1501</v>
      </c>
      <c r="F4450" t="s">
        <v>1293</v>
      </c>
      <c r="G4450" t="s">
        <v>524</v>
      </c>
      <c r="H4450" t="s">
        <v>1461</v>
      </c>
      <c r="I4450" t="s">
        <v>534</v>
      </c>
      <c r="J4450">
        <v>20200202</v>
      </c>
      <c r="L4450">
        <v>8.2740001678466797</v>
      </c>
      <c r="M4450">
        <v>5.4963002204895002</v>
      </c>
      <c r="N4450">
        <v>14.5386009216309</v>
      </c>
      <c r="O4450">
        <v>0</v>
      </c>
      <c r="P4450">
        <v>0.23640000820159901</v>
      </c>
      <c r="Q4450">
        <v>0.23640000820159901</v>
      </c>
      <c r="R4450">
        <v>0</v>
      </c>
      <c r="S4450">
        <v>0</v>
      </c>
      <c r="T4450">
        <v>0</v>
      </c>
      <c r="U4450">
        <v>0</v>
      </c>
      <c r="W4450" s="429">
        <f t="shared" si="93"/>
        <v>0</v>
      </c>
      <c r="X4450" s="429">
        <f t="shared" si="93"/>
        <v>0</v>
      </c>
      <c r="Y4450" s="429">
        <f t="shared" si="93"/>
        <v>0</v>
      </c>
      <c r="Z4450" s="429">
        <f t="shared" si="92"/>
        <v>0</v>
      </c>
      <c r="AA4450" s="429" t="s">
        <v>1295</v>
      </c>
    </row>
    <row r="4451" spans="1:27" x14ac:dyDescent="0.25">
      <c r="A4451" t="s">
        <v>149</v>
      </c>
      <c r="B4451" t="s">
        <v>186</v>
      </c>
      <c r="C4451" t="s">
        <v>1459</v>
      </c>
      <c r="D4451" t="s">
        <v>1387</v>
      </c>
      <c r="E4451" t="s">
        <v>1501</v>
      </c>
      <c r="F4451" t="s">
        <v>1293</v>
      </c>
      <c r="G4451" t="s">
        <v>524</v>
      </c>
      <c r="H4451" t="s">
        <v>1464</v>
      </c>
      <c r="I4451" t="s">
        <v>186</v>
      </c>
      <c r="J4451">
        <v>31000227</v>
      </c>
      <c r="L4451">
        <v>0</v>
      </c>
      <c r="M4451">
        <v>5.9100002050399801E-2</v>
      </c>
      <c r="N4451">
        <v>0</v>
      </c>
      <c r="O4451">
        <v>0</v>
      </c>
      <c r="P4451">
        <v>0</v>
      </c>
      <c r="Q4451">
        <v>0</v>
      </c>
      <c r="R4451">
        <v>4.6097999999999999</v>
      </c>
      <c r="S4451">
        <v>0.35460000000000003</v>
      </c>
      <c r="T4451">
        <v>0</v>
      </c>
      <c r="U4451">
        <v>0</v>
      </c>
      <c r="W4451" s="429">
        <f t="shared" si="93"/>
        <v>4.6097999999999999</v>
      </c>
      <c r="X4451" s="429">
        <f t="shared" si="93"/>
        <v>0.35460000000000003</v>
      </c>
      <c r="Y4451" s="429">
        <f t="shared" si="93"/>
        <v>0</v>
      </c>
      <c r="Z4451" s="429">
        <f t="shared" si="92"/>
        <v>0</v>
      </c>
      <c r="AA4451" s="429" t="s">
        <v>1295</v>
      </c>
    </row>
    <row r="4452" spans="1:27" x14ac:dyDescent="0.25">
      <c r="A4452" t="s">
        <v>149</v>
      </c>
      <c r="B4452" t="s">
        <v>186</v>
      </c>
      <c r="C4452" t="s">
        <v>1459</v>
      </c>
      <c r="D4452" t="s">
        <v>1387</v>
      </c>
      <c r="E4452" t="s">
        <v>1501</v>
      </c>
      <c r="F4452" t="s">
        <v>1293</v>
      </c>
      <c r="G4452" t="s">
        <v>524</v>
      </c>
      <c r="H4452" t="s">
        <v>1464</v>
      </c>
      <c r="I4452" t="s">
        <v>186</v>
      </c>
      <c r="J4452">
        <v>20200254</v>
      </c>
      <c r="L4452">
        <v>11.099999427795399</v>
      </c>
      <c r="M4452">
        <v>2.6000001430511501</v>
      </c>
      <c r="N4452">
        <v>2.36666655540466</v>
      </c>
      <c r="O4452">
        <v>0</v>
      </c>
      <c r="P4452">
        <v>0.5</v>
      </c>
      <c r="Q4452">
        <v>0.5</v>
      </c>
      <c r="R4452">
        <v>0</v>
      </c>
      <c r="S4452">
        <v>0</v>
      </c>
      <c r="T4452">
        <v>0</v>
      </c>
      <c r="U4452">
        <v>0</v>
      </c>
      <c r="W4452" s="429">
        <f t="shared" si="93"/>
        <v>0</v>
      </c>
      <c r="X4452" s="429">
        <f t="shared" si="93"/>
        <v>0</v>
      </c>
      <c r="Y4452" s="429">
        <f t="shared" si="93"/>
        <v>0</v>
      </c>
      <c r="Z4452" s="429">
        <f t="shared" si="92"/>
        <v>0</v>
      </c>
      <c r="AA4452" s="429" t="s">
        <v>1295</v>
      </c>
    </row>
    <row r="4453" spans="1:27" x14ac:dyDescent="0.25">
      <c r="A4453" t="s">
        <v>149</v>
      </c>
      <c r="B4453" t="s">
        <v>186</v>
      </c>
      <c r="C4453" t="s">
        <v>1459</v>
      </c>
      <c r="D4453" t="s">
        <v>1387</v>
      </c>
      <c r="E4453" t="s">
        <v>1501</v>
      </c>
      <c r="F4453" t="s">
        <v>1293</v>
      </c>
      <c r="G4453" t="s">
        <v>524</v>
      </c>
      <c r="H4453" t="s">
        <v>1464</v>
      </c>
      <c r="I4453" t="s">
        <v>186</v>
      </c>
      <c r="J4453">
        <v>20200254</v>
      </c>
      <c r="L4453">
        <v>6.3828001022338903</v>
      </c>
      <c r="M4453">
        <v>1.3711199760437001</v>
      </c>
      <c r="N4453">
        <v>1.61343002319336</v>
      </c>
      <c r="O4453">
        <v>0</v>
      </c>
      <c r="P4453">
        <v>0</v>
      </c>
      <c r="Q4453">
        <v>0</v>
      </c>
      <c r="R4453">
        <v>0</v>
      </c>
      <c r="S4453">
        <v>0</v>
      </c>
      <c r="T4453">
        <v>0</v>
      </c>
      <c r="U4453">
        <v>0</v>
      </c>
      <c r="W4453" s="429">
        <f t="shared" si="93"/>
        <v>0</v>
      </c>
      <c r="X4453" s="429">
        <f t="shared" si="93"/>
        <v>0</v>
      </c>
      <c r="Y4453" s="429">
        <f t="shared" si="93"/>
        <v>0</v>
      </c>
      <c r="Z4453" s="429">
        <f t="shared" si="92"/>
        <v>0</v>
      </c>
      <c r="AA4453" s="429" t="s">
        <v>1295</v>
      </c>
    </row>
    <row r="4454" spans="1:27" x14ac:dyDescent="0.25">
      <c r="A4454" t="s">
        <v>149</v>
      </c>
      <c r="B4454" t="s">
        <v>186</v>
      </c>
      <c r="C4454" t="s">
        <v>1459</v>
      </c>
      <c r="D4454" t="s">
        <v>1387</v>
      </c>
      <c r="E4454" t="s">
        <v>1501</v>
      </c>
      <c r="F4454" t="s">
        <v>1293</v>
      </c>
      <c r="G4454" t="s">
        <v>524</v>
      </c>
      <c r="H4454" t="s">
        <v>1464</v>
      </c>
      <c r="I4454" t="s">
        <v>186</v>
      </c>
      <c r="J4454">
        <v>40301011</v>
      </c>
      <c r="L4454">
        <v>0</v>
      </c>
      <c r="M4454">
        <v>4.9999998882412902E-3</v>
      </c>
      <c r="N4454">
        <v>0</v>
      </c>
      <c r="O4454">
        <v>0</v>
      </c>
      <c r="P4454">
        <v>0</v>
      </c>
      <c r="Q4454">
        <v>0</v>
      </c>
      <c r="R4454">
        <v>0</v>
      </c>
      <c r="S4454">
        <v>0</v>
      </c>
      <c r="T4454">
        <v>0</v>
      </c>
      <c r="U4454">
        <v>0</v>
      </c>
      <c r="W4454" s="429">
        <f t="shared" si="93"/>
        <v>0</v>
      </c>
      <c r="X4454" s="429">
        <f t="shared" si="93"/>
        <v>0</v>
      </c>
      <c r="Y4454" s="429">
        <f t="shared" si="93"/>
        <v>0</v>
      </c>
      <c r="Z4454" s="429">
        <f t="shared" si="92"/>
        <v>0</v>
      </c>
      <c r="AA4454" s="429" t="s">
        <v>1295</v>
      </c>
    </row>
    <row r="4455" spans="1:27" x14ac:dyDescent="0.25">
      <c r="A4455" t="s">
        <v>149</v>
      </c>
      <c r="B4455" t="s">
        <v>186</v>
      </c>
      <c r="C4455" t="s">
        <v>1459</v>
      </c>
      <c r="D4455" t="s">
        <v>1387</v>
      </c>
      <c r="E4455" t="s">
        <v>1501</v>
      </c>
      <c r="F4455" t="s">
        <v>1293</v>
      </c>
      <c r="G4455" t="s">
        <v>524</v>
      </c>
      <c r="H4455" t="s">
        <v>1464</v>
      </c>
      <c r="I4455" t="s">
        <v>186</v>
      </c>
      <c r="J4455">
        <v>31000404</v>
      </c>
      <c r="L4455">
        <v>0.234999999403954</v>
      </c>
      <c r="M4455">
        <v>1.4999999664723899E-2</v>
      </c>
      <c r="N4455">
        <v>0.19499999284744299</v>
      </c>
      <c r="O4455">
        <v>0</v>
      </c>
      <c r="P4455">
        <v>1.9999999552965199E-2</v>
      </c>
      <c r="Q4455">
        <v>1.9999999552965199E-2</v>
      </c>
      <c r="R4455">
        <v>290.505</v>
      </c>
      <c r="S4455">
        <v>5.0000000000000001E-3</v>
      </c>
      <c r="T4455">
        <v>0</v>
      </c>
      <c r="U4455">
        <v>0</v>
      </c>
      <c r="W4455" s="429">
        <f t="shared" si="93"/>
        <v>290.505</v>
      </c>
      <c r="X4455" s="429">
        <f t="shared" si="93"/>
        <v>5.0000000000000001E-3</v>
      </c>
      <c r="Y4455" s="429">
        <f t="shared" si="93"/>
        <v>0</v>
      </c>
      <c r="Z4455" s="429">
        <f t="shared" si="92"/>
        <v>0</v>
      </c>
      <c r="AA4455" s="429" t="s">
        <v>1295</v>
      </c>
    </row>
    <row r="4456" spans="1:27" x14ac:dyDescent="0.25">
      <c r="A4456" t="s">
        <v>149</v>
      </c>
      <c r="B4456" t="s">
        <v>186</v>
      </c>
      <c r="C4456" t="s">
        <v>1459</v>
      </c>
      <c r="D4456" t="s">
        <v>1387</v>
      </c>
      <c r="E4456" t="s">
        <v>1501</v>
      </c>
      <c r="F4456" t="s">
        <v>1293</v>
      </c>
      <c r="G4456" t="s">
        <v>524</v>
      </c>
      <c r="H4456" t="s">
        <v>1461</v>
      </c>
      <c r="I4456" t="s">
        <v>534</v>
      </c>
      <c r="J4456">
        <v>20200201</v>
      </c>
      <c r="L4456">
        <v>5.9100002050399801E-2</v>
      </c>
      <c r="M4456">
        <v>0</v>
      </c>
      <c r="N4456">
        <v>0.23640000820159901</v>
      </c>
      <c r="O4456">
        <v>0</v>
      </c>
      <c r="P4456">
        <v>0</v>
      </c>
      <c r="Q4456">
        <v>0</v>
      </c>
      <c r="R4456">
        <v>0</v>
      </c>
      <c r="S4456">
        <v>0</v>
      </c>
      <c r="T4456">
        <v>0</v>
      </c>
      <c r="U4456">
        <v>0</v>
      </c>
      <c r="W4456" s="429">
        <f t="shared" si="93"/>
        <v>0</v>
      </c>
      <c r="X4456" s="429">
        <f t="shared" si="93"/>
        <v>0</v>
      </c>
      <c r="Y4456" s="429">
        <f t="shared" si="93"/>
        <v>0</v>
      </c>
      <c r="Z4456" s="429">
        <f t="shared" si="92"/>
        <v>0</v>
      </c>
      <c r="AA4456" s="429" t="s">
        <v>1295</v>
      </c>
    </row>
    <row r="4457" spans="1:27" x14ac:dyDescent="0.25">
      <c r="A4457" t="s">
        <v>149</v>
      </c>
      <c r="B4457" t="s">
        <v>186</v>
      </c>
      <c r="C4457" t="s">
        <v>1459</v>
      </c>
      <c r="D4457" t="s">
        <v>1387</v>
      </c>
      <c r="E4457" t="s">
        <v>1501</v>
      </c>
      <c r="F4457" t="s">
        <v>1293</v>
      </c>
      <c r="G4457" t="s">
        <v>524</v>
      </c>
      <c r="H4457" t="s">
        <v>1461</v>
      </c>
      <c r="I4457" t="s">
        <v>534</v>
      </c>
      <c r="J4457">
        <v>31000306</v>
      </c>
      <c r="L4457">
        <v>0</v>
      </c>
      <c r="M4457">
        <v>0</v>
      </c>
      <c r="N4457">
        <v>0</v>
      </c>
      <c r="O4457">
        <v>0</v>
      </c>
      <c r="P4457">
        <v>0</v>
      </c>
      <c r="Q4457">
        <v>0</v>
      </c>
      <c r="R4457">
        <v>5.91E-2</v>
      </c>
      <c r="S4457">
        <v>1.125264</v>
      </c>
      <c r="T4457">
        <v>0</v>
      </c>
      <c r="U4457">
        <v>0</v>
      </c>
      <c r="W4457" s="429">
        <f t="shared" si="93"/>
        <v>5.91E-2</v>
      </c>
      <c r="X4457" s="429">
        <f t="shared" si="93"/>
        <v>1.125264</v>
      </c>
      <c r="Y4457" s="429">
        <f t="shared" si="93"/>
        <v>0</v>
      </c>
      <c r="Z4457" s="429">
        <f t="shared" si="92"/>
        <v>0</v>
      </c>
      <c r="AA4457" s="429" t="s">
        <v>1295</v>
      </c>
    </row>
    <row r="4458" spans="1:27" x14ac:dyDescent="0.25">
      <c r="A4458" t="s">
        <v>149</v>
      </c>
      <c r="B4458" t="s">
        <v>186</v>
      </c>
      <c r="C4458" t="s">
        <v>1459</v>
      </c>
      <c r="D4458" t="s">
        <v>1387</v>
      </c>
      <c r="E4458" t="s">
        <v>1501</v>
      </c>
      <c r="F4458" t="s">
        <v>1293</v>
      </c>
      <c r="G4458" t="s">
        <v>524</v>
      </c>
      <c r="H4458" t="s">
        <v>1461</v>
      </c>
      <c r="I4458" t="s">
        <v>534</v>
      </c>
      <c r="J4458">
        <v>20200254</v>
      </c>
      <c r="L4458">
        <v>8.8650007247924805</v>
      </c>
      <c r="M4458">
        <v>5.9100003242492702</v>
      </c>
      <c r="N4458">
        <v>15.6024007797241</v>
      </c>
      <c r="O4458">
        <v>0</v>
      </c>
      <c r="P4458">
        <v>0.29550001025199901</v>
      </c>
      <c r="Q4458">
        <v>0.29550001025199901</v>
      </c>
      <c r="R4458">
        <v>0</v>
      </c>
      <c r="S4458">
        <v>0</v>
      </c>
      <c r="T4458">
        <v>0</v>
      </c>
      <c r="U4458">
        <v>0</v>
      </c>
      <c r="W4458" s="429">
        <f t="shared" si="93"/>
        <v>0</v>
      </c>
      <c r="X4458" s="429">
        <f t="shared" si="93"/>
        <v>0</v>
      </c>
      <c r="Y4458" s="429">
        <f t="shared" si="93"/>
        <v>0</v>
      </c>
      <c r="Z4458" s="429">
        <f t="shared" si="92"/>
        <v>0</v>
      </c>
      <c r="AA4458" s="429" t="s">
        <v>1295</v>
      </c>
    </row>
    <row r="4459" spans="1:27" x14ac:dyDescent="0.25">
      <c r="A4459" t="s">
        <v>149</v>
      </c>
      <c r="B4459" t="s">
        <v>186</v>
      </c>
      <c r="C4459" t="s">
        <v>1459</v>
      </c>
      <c r="D4459" t="s">
        <v>1387</v>
      </c>
      <c r="E4459" t="s">
        <v>1501</v>
      </c>
      <c r="F4459" t="s">
        <v>1293</v>
      </c>
      <c r="G4459" t="s">
        <v>524</v>
      </c>
      <c r="H4459" t="s">
        <v>1464</v>
      </c>
      <c r="I4459" t="s">
        <v>186</v>
      </c>
      <c r="J4459">
        <v>31000205</v>
      </c>
      <c r="L4459">
        <v>2.2000000000000002</v>
      </c>
      <c r="M4459">
        <v>5.8</v>
      </c>
      <c r="N4459">
        <v>15.8</v>
      </c>
      <c r="O4459">
        <v>0</v>
      </c>
      <c r="P4459">
        <v>0</v>
      </c>
      <c r="Q4459">
        <v>0</v>
      </c>
      <c r="R4459">
        <v>0</v>
      </c>
      <c r="S4459">
        <v>0</v>
      </c>
      <c r="T4459">
        <v>0</v>
      </c>
      <c r="U4459">
        <v>0</v>
      </c>
      <c r="W4459" s="429">
        <f t="shared" si="93"/>
        <v>0</v>
      </c>
      <c r="X4459" s="429">
        <f t="shared" si="93"/>
        <v>0</v>
      </c>
      <c r="Y4459" s="429">
        <f t="shared" si="93"/>
        <v>0</v>
      </c>
      <c r="Z4459" s="429">
        <f t="shared" si="92"/>
        <v>0</v>
      </c>
      <c r="AA4459" s="429" t="s">
        <v>1295</v>
      </c>
    </row>
    <row r="4460" spans="1:27" x14ac:dyDescent="0.25">
      <c r="A4460" t="s">
        <v>149</v>
      </c>
      <c r="B4460" t="s">
        <v>186</v>
      </c>
      <c r="C4460" t="s">
        <v>1459</v>
      </c>
      <c r="D4460" t="s">
        <v>1387</v>
      </c>
      <c r="E4460" t="s">
        <v>1501</v>
      </c>
      <c r="F4460" t="s">
        <v>1293</v>
      </c>
      <c r="G4460" t="s">
        <v>524</v>
      </c>
      <c r="H4460" t="s">
        <v>1464</v>
      </c>
      <c r="I4460" t="s">
        <v>186</v>
      </c>
      <c r="J4460">
        <v>31000228</v>
      </c>
      <c r="L4460">
        <v>0.1182000041008</v>
      </c>
      <c r="M4460">
        <v>0</v>
      </c>
      <c r="N4460">
        <v>0.1182000041008</v>
      </c>
      <c r="O4460">
        <v>0</v>
      </c>
      <c r="P4460">
        <v>5.9100002050399801E-2</v>
      </c>
      <c r="Q4460">
        <v>5.9100002050399801E-2</v>
      </c>
      <c r="R4460">
        <v>0</v>
      </c>
      <c r="S4460">
        <v>0</v>
      </c>
      <c r="T4460">
        <v>0</v>
      </c>
      <c r="U4460">
        <v>0</v>
      </c>
      <c r="W4460" s="429">
        <f t="shared" si="93"/>
        <v>0</v>
      </c>
      <c r="X4460" s="429">
        <f t="shared" si="93"/>
        <v>0</v>
      </c>
      <c r="Y4460" s="429">
        <f t="shared" si="93"/>
        <v>0</v>
      </c>
      <c r="Z4460" s="429">
        <f t="shared" si="92"/>
        <v>0</v>
      </c>
      <c r="AA4460" s="429" t="s">
        <v>1295</v>
      </c>
    </row>
    <row r="4461" spans="1:27" x14ac:dyDescent="0.25">
      <c r="A4461" t="s">
        <v>149</v>
      </c>
      <c r="B4461" t="s">
        <v>186</v>
      </c>
      <c r="C4461" t="s">
        <v>1459</v>
      </c>
      <c r="D4461" t="s">
        <v>1387</v>
      </c>
      <c r="E4461" t="s">
        <v>1501</v>
      </c>
      <c r="F4461" t="s">
        <v>1293</v>
      </c>
      <c r="G4461" t="s">
        <v>524</v>
      </c>
      <c r="H4461" t="s">
        <v>1464</v>
      </c>
      <c r="I4461" t="s">
        <v>186</v>
      </c>
      <c r="J4461">
        <v>20200254</v>
      </c>
      <c r="L4461">
        <v>9.3333330154418892</v>
      </c>
      <c r="M4461">
        <v>9.1999998092651403</v>
      </c>
      <c r="N4461">
        <v>2.2200000286102299</v>
      </c>
      <c r="O4461">
        <v>0</v>
      </c>
      <c r="P4461">
        <v>0</v>
      </c>
      <c r="Q4461">
        <v>0</v>
      </c>
      <c r="R4461">
        <v>0</v>
      </c>
      <c r="S4461">
        <v>0</v>
      </c>
      <c r="T4461">
        <v>0</v>
      </c>
      <c r="U4461">
        <v>0</v>
      </c>
      <c r="W4461" s="429">
        <f t="shared" si="93"/>
        <v>0</v>
      </c>
      <c r="X4461" s="429">
        <f t="shared" si="93"/>
        <v>0</v>
      </c>
      <c r="Y4461" s="429">
        <f t="shared" si="93"/>
        <v>0</v>
      </c>
      <c r="Z4461" s="429">
        <f t="shared" si="92"/>
        <v>0</v>
      </c>
      <c r="AA4461" s="429" t="s">
        <v>1295</v>
      </c>
    </row>
    <row r="4462" spans="1:27" x14ac:dyDescent="0.25">
      <c r="A4462" t="s">
        <v>149</v>
      </c>
      <c r="B4462" t="s">
        <v>186</v>
      </c>
      <c r="C4462" t="s">
        <v>1459</v>
      </c>
      <c r="D4462" t="s">
        <v>1387</v>
      </c>
      <c r="E4462" t="s">
        <v>1501</v>
      </c>
      <c r="F4462" t="s">
        <v>1293</v>
      </c>
      <c r="G4462" t="s">
        <v>524</v>
      </c>
      <c r="H4462" t="s">
        <v>1464</v>
      </c>
      <c r="I4462" t="s">
        <v>186</v>
      </c>
      <c r="J4462">
        <v>20200254</v>
      </c>
      <c r="L4462">
        <v>19.7</v>
      </c>
      <c r="M4462">
        <v>13.19</v>
      </c>
      <c r="N4462">
        <v>34.79</v>
      </c>
      <c r="O4462">
        <v>0</v>
      </c>
      <c r="P4462">
        <v>0</v>
      </c>
      <c r="Q4462">
        <v>0</v>
      </c>
      <c r="R4462">
        <v>0</v>
      </c>
      <c r="S4462">
        <v>0</v>
      </c>
      <c r="T4462">
        <v>0</v>
      </c>
      <c r="U4462">
        <v>0</v>
      </c>
      <c r="W4462" s="429">
        <f t="shared" si="93"/>
        <v>0</v>
      </c>
      <c r="X4462" s="429">
        <f t="shared" si="93"/>
        <v>0</v>
      </c>
      <c r="Y4462" s="429">
        <f t="shared" si="93"/>
        <v>0</v>
      </c>
      <c r="Z4462" s="429">
        <f t="shared" si="92"/>
        <v>0</v>
      </c>
      <c r="AA4462" s="429" t="s">
        <v>1295</v>
      </c>
    </row>
    <row r="4463" spans="1:27" x14ac:dyDescent="0.25">
      <c r="A4463" t="s">
        <v>149</v>
      </c>
      <c r="B4463" t="s">
        <v>186</v>
      </c>
      <c r="C4463" t="s">
        <v>1459</v>
      </c>
      <c r="D4463" t="s">
        <v>1387</v>
      </c>
      <c r="E4463" t="s">
        <v>1501</v>
      </c>
      <c r="F4463" t="s">
        <v>1293</v>
      </c>
      <c r="G4463" t="s">
        <v>524</v>
      </c>
      <c r="H4463" t="s">
        <v>1464</v>
      </c>
      <c r="I4463" t="s">
        <v>186</v>
      </c>
      <c r="J4463">
        <v>31000227</v>
      </c>
      <c r="L4463">
        <v>0</v>
      </c>
      <c r="M4463">
        <v>1.53659999370575</v>
      </c>
      <c r="N4463">
        <v>0</v>
      </c>
      <c r="O4463">
        <v>0</v>
      </c>
      <c r="P4463">
        <v>0</v>
      </c>
      <c r="Q4463">
        <v>0</v>
      </c>
      <c r="R4463">
        <v>8.8058999999999994</v>
      </c>
      <c r="S4463">
        <v>0.29549999999999998</v>
      </c>
      <c r="T4463">
        <v>0</v>
      </c>
      <c r="U4463">
        <v>0</v>
      </c>
      <c r="W4463" s="429">
        <f t="shared" si="93"/>
        <v>8.8058999999999994</v>
      </c>
      <c r="X4463" s="429">
        <f t="shared" si="93"/>
        <v>0.29549999999999998</v>
      </c>
      <c r="Y4463" s="429">
        <f t="shared" si="93"/>
        <v>0</v>
      </c>
      <c r="Z4463" s="429">
        <f t="shared" si="92"/>
        <v>0</v>
      </c>
      <c r="AA4463" s="429" t="s">
        <v>1295</v>
      </c>
    </row>
    <row r="4464" spans="1:27" x14ac:dyDescent="0.25">
      <c r="A4464" t="s">
        <v>149</v>
      </c>
      <c r="B4464" t="s">
        <v>186</v>
      </c>
      <c r="C4464" t="s">
        <v>1459</v>
      </c>
      <c r="D4464" t="s">
        <v>1387</v>
      </c>
      <c r="E4464" t="s">
        <v>1501</v>
      </c>
      <c r="F4464" t="s">
        <v>1293</v>
      </c>
      <c r="G4464" t="s">
        <v>524</v>
      </c>
      <c r="H4464" t="s">
        <v>1464</v>
      </c>
      <c r="I4464" t="s">
        <v>186</v>
      </c>
      <c r="J4464">
        <v>40301011</v>
      </c>
      <c r="L4464">
        <v>0</v>
      </c>
      <c r="M4464">
        <v>4.9999998882412902E-3</v>
      </c>
      <c r="N4464">
        <v>0</v>
      </c>
      <c r="O4464">
        <v>0</v>
      </c>
      <c r="P4464">
        <v>0</v>
      </c>
      <c r="Q4464">
        <v>0</v>
      </c>
      <c r="R4464">
        <v>0</v>
      </c>
      <c r="S4464">
        <v>0</v>
      </c>
      <c r="T4464">
        <v>0</v>
      </c>
      <c r="U4464">
        <v>0</v>
      </c>
      <c r="W4464" s="429">
        <f t="shared" si="93"/>
        <v>0</v>
      </c>
      <c r="X4464" s="429">
        <f t="shared" si="93"/>
        <v>0</v>
      </c>
      <c r="Y4464" s="429">
        <f t="shared" si="93"/>
        <v>0</v>
      </c>
      <c r="Z4464" s="429">
        <f t="shared" si="92"/>
        <v>0</v>
      </c>
      <c r="AA4464" s="429" t="s">
        <v>1295</v>
      </c>
    </row>
    <row r="4465" spans="1:27" x14ac:dyDescent="0.25">
      <c r="A4465" t="s">
        <v>149</v>
      </c>
      <c r="B4465" t="s">
        <v>186</v>
      </c>
      <c r="C4465" t="s">
        <v>1459</v>
      </c>
      <c r="D4465" t="s">
        <v>1387</v>
      </c>
      <c r="E4465" t="s">
        <v>1501</v>
      </c>
      <c r="F4465" t="s">
        <v>1293</v>
      </c>
      <c r="G4465" t="s">
        <v>524</v>
      </c>
      <c r="H4465" t="s">
        <v>1464</v>
      </c>
      <c r="I4465" t="s">
        <v>186</v>
      </c>
      <c r="J4465">
        <v>31000404</v>
      </c>
      <c r="L4465">
        <v>0.234999999403954</v>
      </c>
      <c r="M4465">
        <v>1.4999999664723899E-2</v>
      </c>
      <c r="N4465">
        <v>0.19499999284744299</v>
      </c>
      <c r="O4465">
        <v>0</v>
      </c>
      <c r="P4465">
        <v>1.9999999552965199E-2</v>
      </c>
      <c r="Q4465">
        <v>1.9999999552965199E-2</v>
      </c>
      <c r="R4465">
        <v>290.505</v>
      </c>
      <c r="S4465">
        <v>5.0000000000000001E-3</v>
      </c>
      <c r="T4465">
        <v>0</v>
      </c>
      <c r="U4465">
        <v>0</v>
      </c>
      <c r="W4465" s="429">
        <f t="shared" si="93"/>
        <v>290.505</v>
      </c>
      <c r="X4465" s="429">
        <f t="shared" si="93"/>
        <v>5.0000000000000001E-3</v>
      </c>
      <c r="Y4465" s="429">
        <f t="shared" si="93"/>
        <v>0</v>
      </c>
      <c r="Z4465" s="429">
        <f t="shared" si="92"/>
        <v>0</v>
      </c>
      <c r="AA4465" s="429" t="s">
        <v>1295</v>
      </c>
    </row>
    <row r="4466" spans="1:27" x14ac:dyDescent="0.25">
      <c r="A4466" t="s">
        <v>149</v>
      </c>
      <c r="B4466" t="s">
        <v>1246</v>
      </c>
      <c r="C4466" t="s">
        <v>1324</v>
      </c>
      <c r="D4466" t="s">
        <v>1387</v>
      </c>
      <c r="E4466" t="s">
        <v>1501</v>
      </c>
      <c r="F4466" t="s">
        <v>1293</v>
      </c>
      <c r="G4466" t="s">
        <v>524</v>
      </c>
      <c r="H4466" t="s">
        <v>1557</v>
      </c>
      <c r="I4466" t="s">
        <v>552</v>
      </c>
      <c r="J4466">
        <v>40400311</v>
      </c>
      <c r="L4466">
        <v>0</v>
      </c>
      <c r="M4466">
        <v>9.6765899658203107</v>
      </c>
      <c r="N4466">
        <v>0</v>
      </c>
      <c r="O4466">
        <v>0</v>
      </c>
      <c r="P4466">
        <v>0</v>
      </c>
      <c r="Q4466">
        <v>0</v>
      </c>
      <c r="R4466">
        <v>0</v>
      </c>
      <c r="S4466">
        <v>0</v>
      </c>
      <c r="T4466">
        <v>0</v>
      </c>
      <c r="U4466">
        <v>0</v>
      </c>
      <c r="W4466" s="429">
        <f t="shared" si="93"/>
        <v>0</v>
      </c>
      <c r="X4466" s="429">
        <f t="shared" si="93"/>
        <v>0</v>
      </c>
      <c r="Y4466" s="429">
        <f t="shared" si="93"/>
        <v>0</v>
      </c>
      <c r="Z4466" s="429">
        <f t="shared" si="92"/>
        <v>0</v>
      </c>
      <c r="AA4466" s="429" t="s">
        <v>1295</v>
      </c>
    </row>
    <row r="4467" spans="1:27" x14ac:dyDescent="0.25">
      <c r="A4467" t="s">
        <v>149</v>
      </c>
      <c r="B4467" t="s">
        <v>1246</v>
      </c>
      <c r="C4467" t="s">
        <v>1324</v>
      </c>
      <c r="D4467" t="s">
        <v>1387</v>
      </c>
      <c r="E4467" t="s">
        <v>1501</v>
      </c>
      <c r="F4467" t="s">
        <v>1293</v>
      </c>
      <c r="G4467" t="s">
        <v>524</v>
      </c>
      <c r="H4467" t="s">
        <v>1557</v>
      </c>
      <c r="I4467" t="s">
        <v>552</v>
      </c>
      <c r="J4467">
        <v>40400311</v>
      </c>
      <c r="L4467">
        <v>0</v>
      </c>
      <c r="M4467">
        <v>0.4</v>
      </c>
      <c r="N4467">
        <v>0</v>
      </c>
      <c r="O4467">
        <v>0</v>
      </c>
      <c r="P4467">
        <v>0</v>
      </c>
      <c r="Q4467">
        <v>0</v>
      </c>
      <c r="R4467">
        <v>0</v>
      </c>
      <c r="S4467">
        <v>0</v>
      </c>
      <c r="T4467">
        <v>0</v>
      </c>
      <c r="U4467">
        <v>0</v>
      </c>
      <c r="W4467" s="429">
        <f t="shared" si="93"/>
        <v>0</v>
      </c>
      <c r="X4467" s="429">
        <f t="shared" si="93"/>
        <v>0</v>
      </c>
      <c r="Y4467" s="429">
        <f t="shared" si="93"/>
        <v>0</v>
      </c>
      <c r="Z4467" s="429">
        <f t="shared" si="92"/>
        <v>0</v>
      </c>
      <c r="AA4467" s="429" t="s">
        <v>1295</v>
      </c>
    </row>
    <row r="4468" spans="1:27" x14ac:dyDescent="0.25">
      <c r="A4468" t="s">
        <v>149</v>
      </c>
      <c r="B4468" t="s">
        <v>186</v>
      </c>
      <c r="C4468" t="s">
        <v>1459</v>
      </c>
      <c r="D4468" t="s">
        <v>1387</v>
      </c>
      <c r="E4468" t="s">
        <v>1501</v>
      </c>
      <c r="F4468" t="s">
        <v>1293</v>
      </c>
      <c r="G4468" t="s">
        <v>524</v>
      </c>
      <c r="H4468" t="s">
        <v>1464</v>
      </c>
      <c r="I4468" t="s">
        <v>186</v>
      </c>
      <c r="J4468">
        <v>20200253</v>
      </c>
      <c r="L4468">
        <v>9.5</v>
      </c>
      <c r="M4468">
        <v>2.4</v>
      </c>
      <c r="N4468">
        <v>2.6</v>
      </c>
      <c r="O4468">
        <v>0</v>
      </c>
      <c r="P4468">
        <v>0.4</v>
      </c>
      <c r="Q4468">
        <v>0.39999997615814198</v>
      </c>
      <c r="R4468">
        <v>0</v>
      </c>
      <c r="S4468">
        <v>0</v>
      </c>
      <c r="T4468">
        <v>0</v>
      </c>
      <c r="U4468">
        <v>0</v>
      </c>
      <c r="W4468" s="429">
        <f t="shared" si="93"/>
        <v>0</v>
      </c>
      <c r="X4468" s="429">
        <f t="shared" si="93"/>
        <v>0</v>
      </c>
      <c r="Y4468" s="429">
        <f t="shared" si="93"/>
        <v>0</v>
      </c>
      <c r="Z4468" s="429">
        <f t="shared" si="92"/>
        <v>0</v>
      </c>
      <c r="AA4468" s="429" t="s">
        <v>1295</v>
      </c>
    </row>
    <row r="4469" spans="1:27" x14ac:dyDescent="0.25">
      <c r="A4469" t="s">
        <v>149</v>
      </c>
      <c r="B4469" t="s">
        <v>186</v>
      </c>
      <c r="C4469" t="s">
        <v>1459</v>
      </c>
      <c r="D4469" t="s">
        <v>1387</v>
      </c>
      <c r="E4469" t="s">
        <v>1501</v>
      </c>
      <c r="F4469" t="s">
        <v>1293</v>
      </c>
      <c r="G4469" t="s">
        <v>524</v>
      </c>
      <c r="H4469" t="s">
        <v>1464</v>
      </c>
      <c r="I4469" t="s">
        <v>186</v>
      </c>
      <c r="J4469">
        <v>31000205</v>
      </c>
      <c r="L4469">
        <v>0.2</v>
      </c>
      <c r="M4469">
        <v>0</v>
      </c>
      <c r="N4469">
        <v>0.4</v>
      </c>
      <c r="O4469">
        <v>0</v>
      </c>
      <c r="P4469">
        <v>0</v>
      </c>
      <c r="Q4469">
        <v>0</v>
      </c>
      <c r="R4469">
        <v>0</v>
      </c>
      <c r="S4469">
        <v>0</v>
      </c>
      <c r="T4469">
        <v>0</v>
      </c>
      <c r="U4469">
        <v>0</v>
      </c>
      <c r="W4469" s="429">
        <f t="shared" si="93"/>
        <v>0</v>
      </c>
      <c r="X4469" s="429">
        <f t="shared" si="93"/>
        <v>0</v>
      </c>
      <c r="Y4469" s="429">
        <f t="shared" si="93"/>
        <v>0</v>
      </c>
      <c r="Z4469" s="429">
        <f t="shared" si="92"/>
        <v>0</v>
      </c>
      <c r="AA4469" s="429" t="s">
        <v>1295</v>
      </c>
    </row>
    <row r="4470" spans="1:27" x14ac:dyDescent="0.25">
      <c r="A4470" t="s">
        <v>149</v>
      </c>
      <c r="B4470" t="s">
        <v>186</v>
      </c>
      <c r="C4470" t="s">
        <v>1459</v>
      </c>
      <c r="D4470" t="s">
        <v>1387</v>
      </c>
      <c r="E4470" t="s">
        <v>1501</v>
      </c>
      <c r="F4470" t="s">
        <v>1293</v>
      </c>
      <c r="G4470" t="s">
        <v>524</v>
      </c>
      <c r="H4470" t="s">
        <v>1464</v>
      </c>
      <c r="I4470" t="s">
        <v>186</v>
      </c>
      <c r="J4470">
        <v>31000227</v>
      </c>
      <c r="L4470">
        <v>0</v>
      </c>
      <c r="M4470">
        <v>5.9100002050399801E-2</v>
      </c>
      <c r="N4470">
        <v>0</v>
      </c>
      <c r="O4470">
        <v>0</v>
      </c>
      <c r="P4470">
        <v>0</v>
      </c>
      <c r="Q4470">
        <v>0</v>
      </c>
      <c r="R4470">
        <v>4.4916</v>
      </c>
      <c r="S4470">
        <v>0.35460000000000003</v>
      </c>
      <c r="T4470">
        <v>0</v>
      </c>
      <c r="U4470">
        <v>0</v>
      </c>
      <c r="W4470" s="429">
        <f t="shared" si="93"/>
        <v>4.4916</v>
      </c>
      <c r="X4470" s="429">
        <f t="shared" si="93"/>
        <v>0.35460000000000003</v>
      </c>
      <c r="Y4470" s="429">
        <f t="shared" si="93"/>
        <v>0</v>
      </c>
      <c r="Z4470" s="429">
        <f t="shared" si="93"/>
        <v>0</v>
      </c>
      <c r="AA4470" s="429" t="s">
        <v>1295</v>
      </c>
    </row>
    <row r="4471" spans="1:27" x14ac:dyDescent="0.25">
      <c r="A4471" t="s">
        <v>149</v>
      </c>
      <c r="B4471" t="s">
        <v>186</v>
      </c>
      <c r="C4471" t="s">
        <v>1459</v>
      </c>
      <c r="D4471" t="s">
        <v>1387</v>
      </c>
      <c r="E4471" t="s">
        <v>1501</v>
      </c>
      <c r="F4471" t="s">
        <v>1293</v>
      </c>
      <c r="G4471" t="s">
        <v>524</v>
      </c>
      <c r="H4471" t="s">
        <v>1464</v>
      </c>
      <c r="I4471" t="s">
        <v>186</v>
      </c>
      <c r="J4471">
        <v>20300101</v>
      </c>
      <c r="L4471">
        <v>0.89999997615814198</v>
      </c>
      <c r="M4471">
        <v>0</v>
      </c>
      <c r="N4471">
        <v>0.10000000149011599</v>
      </c>
      <c r="O4471">
        <v>0</v>
      </c>
      <c r="P4471">
        <v>0</v>
      </c>
      <c r="Q4471">
        <v>0</v>
      </c>
      <c r="R4471">
        <v>0</v>
      </c>
      <c r="S4471">
        <v>0</v>
      </c>
      <c r="T4471">
        <v>0</v>
      </c>
      <c r="U4471">
        <v>0</v>
      </c>
      <c r="W4471" s="429">
        <f t="shared" ref="W4471:Z4534" si="94">IFERROR(R4471*1,0)</f>
        <v>0</v>
      </c>
      <c r="X4471" s="429">
        <f t="shared" si="94"/>
        <v>0</v>
      </c>
      <c r="Y4471" s="429">
        <f t="shared" si="94"/>
        <v>0</v>
      </c>
      <c r="Z4471" s="429">
        <f t="shared" si="94"/>
        <v>0</v>
      </c>
      <c r="AA4471" s="429" t="s">
        <v>1295</v>
      </c>
    </row>
    <row r="4472" spans="1:27" x14ac:dyDescent="0.25">
      <c r="A4472" t="s">
        <v>149</v>
      </c>
      <c r="B4472" t="s">
        <v>1246</v>
      </c>
      <c r="C4472" t="s">
        <v>1324</v>
      </c>
      <c r="D4472" t="s">
        <v>1387</v>
      </c>
      <c r="E4472" t="s">
        <v>1501</v>
      </c>
      <c r="F4472" t="s">
        <v>1293</v>
      </c>
      <c r="G4472" t="s">
        <v>524</v>
      </c>
      <c r="H4472" t="s">
        <v>1557</v>
      </c>
      <c r="I4472" t="s">
        <v>552</v>
      </c>
      <c r="J4472">
        <v>30600904</v>
      </c>
      <c r="L4472">
        <v>0</v>
      </c>
      <c r="M4472">
        <v>2.2000000476837198</v>
      </c>
      <c r="N4472">
        <v>0</v>
      </c>
      <c r="O4472">
        <v>0</v>
      </c>
      <c r="P4472">
        <v>0</v>
      </c>
      <c r="Q4472">
        <v>0</v>
      </c>
      <c r="R4472">
        <v>0</v>
      </c>
      <c r="S4472">
        <v>0</v>
      </c>
      <c r="T4472">
        <v>0</v>
      </c>
      <c r="U4472">
        <v>0</v>
      </c>
      <c r="W4472" s="429">
        <f t="shared" si="94"/>
        <v>0</v>
      </c>
      <c r="X4472" s="429">
        <f t="shared" si="94"/>
        <v>0</v>
      </c>
      <c r="Y4472" s="429">
        <f t="shared" si="94"/>
        <v>0</v>
      </c>
      <c r="Z4472" s="429">
        <f t="shared" si="94"/>
        <v>0</v>
      </c>
      <c r="AA4472" s="429" t="s">
        <v>1295</v>
      </c>
    </row>
    <row r="4473" spans="1:27" x14ac:dyDescent="0.25">
      <c r="A4473" t="s">
        <v>149</v>
      </c>
      <c r="B4473" t="s">
        <v>186</v>
      </c>
      <c r="C4473" t="s">
        <v>1459</v>
      </c>
      <c r="D4473" t="s">
        <v>1387</v>
      </c>
      <c r="E4473" t="s">
        <v>1501</v>
      </c>
      <c r="F4473" t="s">
        <v>1293</v>
      </c>
      <c r="G4473" t="s">
        <v>524</v>
      </c>
      <c r="H4473" t="s">
        <v>1464</v>
      </c>
      <c r="I4473" t="s">
        <v>186</v>
      </c>
      <c r="J4473">
        <v>40301011</v>
      </c>
      <c r="L4473">
        <v>0</v>
      </c>
      <c r="M4473">
        <v>4.9999998882412902E-3</v>
      </c>
      <c r="N4473">
        <v>0</v>
      </c>
      <c r="O4473">
        <v>0</v>
      </c>
      <c r="P4473">
        <v>0</v>
      </c>
      <c r="Q4473">
        <v>0</v>
      </c>
      <c r="R4473">
        <v>0</v>
      </c>
      <c r="S4473">
        <v>0</v>
      </c>
      <c r="T4473">
        <v>0</v>
      </c>
      <c r="U4473">
        <v>0</v>
      </c>
      <c r="W4473" s="429">
        <f t="shared" si="94"/>
        <v>0</v>
      </c>
      <c r="X4473" s="429">
        <f t="shared" si="94"/>
        <v>0</v>
      </c>
      <c r="Y4473" s="429">
        <f t="shared" si="94"/>
        <v>0</v>
      </c>
      <c r="Z4473" s="429">
        <f t="shared" si="94"/>
        <v>0</v>
      </c>
      <c r="AA4473" s="429" t="s">
        <v>1295</v>
      </c>
    </row>
    <row r="4474" spans="1:27" x14ac:dyDescent="0.25">
      <c r="A4474" t="s">
        <v>149</v>
      </c>
      <c r="B4474" t="s">
        <v>186</v>
      </c>
      <c r="C4474" t="s">
        <v>1459</v>
      </c>
      <c r="D4474" t="s">
        <v>1387</v>
      </c>
      <c r="E4474" t="s">
        <v>1501</v>
      </c>
      <c r="F4474" t="s">
        <v>1293</v>
      </c>
      <c r="G4474" t="s">
        <v>524</v>
      </c>
      <c r="H4474" t="s">
        <v>1464</v>
      </c>
      <c r="I4474" t="s">
        <v>186</v>
      </c>
      <c r="J4474">
        <v>31000404</v>
      </c>
      <c r="L4474">
        <v>0.234999999403954</v>
      </c>
      <c r="M4474">
        <v>1.4999999664723899E-2</v>
      </c>
      <c r="N4474">
        <v>0.19499999284744299</v>
      </c>
      <c r="O4474">
        <v>0</v>
      </c>
      <c r="P4474">
        <v>1.9999999552965199E-2</v>
      </c>
      <c r="Q4474">
        <v>1.9999999552965199E-2</v>
      </c>
      <c r="R4474">
        <v>290.505</v>
      </c>
      <c r="S4474">
        <v>5.0000000000000001E-3</v>
      </c>
      <c r="T4474">
        <v>0</v>
      </c>
      <c r="U4474">
        <v>0</v>
      </c>
      <c r="W4474" s="429">
        <f t="shared" si="94"/>
        <v>290.505</v>
      </c>
      <c r="X4474" s="429">
        <f t="shared" si="94"/>
        <v>5.0000000000000001E-3</v>
      </c>
      <c r="Y4474" s="429">
        <f t="shared" si="94"/>
        <v>0</v>
      </c>
      <c r="Z4474" s="429">
        <f t="shared" si="94"/>
        <v>0</v>
      </c>
      <c r="AA4474" s="429" t="s">
        <v>1295</v>
      </c>
    </row>
    <row r="4475" spans="1:27" x14ac:dyDescent="0.25">
      <c r="A4475" t="s">
        <v>149</v>
      </c>
      <c r="B4475" t="s">
        <v>1246</v>
      </c>
      <c r="C4475" t="s">
        <v>1324</v>
      </c>
      <c r="D4475" t="s">
        <v>1387</v>
      </c>
      <c r="E4475" t="s">
        <v>1501</v>
      </c>
      <c r="F4475" t="s">
        <v>1293</v>
      </c>
      <c r="G4475" t="s">
        <v>524</v>
      </c>
      <c r="H4475" t="s">
        <v>1558</v>
      </c>
      <c r="I4475" t="s">
        <v>563</v>
      </c>
      <c r="J4475">
        <v>31088811</v>
      </c>
      <c r="L4475">
        <v>0</v>
      </c>
      <c r="M4475">
        <v>2.8115999698638898</v>
      </c>
      <c r="N4475">
        <v>0</v>
      </c>
      <c r="O4475">
        <v>0</v>
      </c>
      <c r="P4475">
        <v>0</v>
      </c>
      <c r="Q4475">
        <v>0</v>
      </c>
      <c r="R4475">
        <v>0</v>
      </c>
      <c r="S4475">
        <v>0</v>
      </c>
      <c r="T4475">
        <v>0</v>
      </c>
      <c r="U4475">
        <v>0</v>
      </c>
      <c r="W4475" s="429">
        <f t="shared" si="94"/>
        <v>0</v>
      </c>
      <c r="X4475" s="429">
        <f t="shared" si="94"/>
        <v>0</v>
      </c>
      <c r="Y4475" s="429">
        <f t="shared" si="94"/>
        <v>0</v>
      </c>
      <c r="Z4475" s="429">
        <f t="shared" si="94"/>
        <v>0</v>
      </c>
      <c r="AA4475" s="429" t="s">
        <v>1295</v>
      </c>
    </row>
    <row r="4476" spans="1:27" x14ac:dyDescent="0.25">
      <c r="A4476" t="s">
        <v>149</v>
      </c>
      <c r="B4476" t="s">
        <v>1246</v>
      </c>
      <c r="C4476" t="s">
        <v>1324</v>
      </c>
      <c r="D4476" t="s">
        <v>1387</v>
      </c>
      <c r="E4476" t="s">
        <v>1501</v>
      </c>
      <c r="F4476" t="s">
        <v>1293</v>
      </c>
      <c r="G4476" t="s">
        <v>524</v>
      </c>
      <c r="H4476" t="s">
        <v>1558</v>
      </c>
      <c r="I4476" t="s">
        <v>563</v>
      </c>
      <c r="J4476">
        <v>31000205</v>
      </c>
      <c r="L4476">
        <v>2.2999999999999998</v>
      </c>
      <c r="M4476">
        <v>1.5</v>
      </c>
      <c r="N4476">
        <v>10</v>
      </c>
      <c r="O4476">
        <v>4.0999999999999996</v>
      </c>
      <c r="P4476">
        <v>0</v>
      </c>
      <c r="Q4476">
        <v>0</v>
      </c>
      <c r="R4476">
        <v>0</v>
      </c>
      <c r="S4476">
        <v>0</v>
      </c>
      <c r="T4476">
        <v>0</v>
      </c>
      <c r="U4476">
        <v>0</v>
      </c>
      <c r="W4476" s="429">
        <f t="shared" si="94"/>
        <v>0</v>
      </c>
      <c r="X4476" s="429">
        <f t="shared" si="94"/>
        <v>0</v>
      </c>
      <c r="Y4476" s="429">
        <f t="shared" si="94"/>
        <v>0</v>
      </c>
      <c r="Z4476" s="429">
        <f t="shared" si="94"/>
        <v>0</v>
      </c>
      <c r="AA4476" s="429" t="s">
        <v>1295</v>
      </c>
    </row>
    <row r="4477" spans="1:27" x14ac:dyDescent="0.25">
      <c r="A4477" t="s">
        <v>149</v>
      </c>
      <c r="B4477" t="s">
        <v>186</v>
      </c>
      <c r="C4477" t="s">
        <v>1459</v>
      </c>
      <c r="D4477" t="s">
        <v>1387</v>
      </c>
      <c r="E4477" t="s">
        <v>1501</v>
      </c>
      <c r="F4477" t="s">
        <v>1293</v>
      </c>
      <c r="G4477" t="s">
        <v>524</v>
      </c>
      <c r="H4477" t="s">
        <v>1461</v>
      </c>
      <c r="I4477" t="s">
        <v>534</v>
      </c>
      <c r="J4477">
        <v>31000228</v>
      </c>
      <c r="L4477">
        <v>0.23640000820159901</v>
      </c>
      <c r="M4477">
        <v>0</v>
      </c>
      <c r="N4477">
        <v>0.17730000615119901</v>
      </c>
      <c r="O4477">
        <v>0</v>
      </c>
      <c r="P4477">
        <v>5.9100002050399801E-2</v>
      </c>
      <c r="Q4477">
        <v>5.9100002050399801E-2</v>
      </c>
      <c r="R4477">
        <v>0</v>
      </c>
      <c r="S4477">
        <v>0</v>
      </c>
      <c r="T4477">
        <v>0</v>
      </c>
      <c r="U4477">
        <v>0</v>
      </c>
      <c r="W4477" s="429">
        <f t="shared" si="94"/>
        <v>0</v>
      </c>
      <c r="X4477" s="429">
        <f t="shared" si="94"/>
        <v>0</v>
      </c>
      <c r="Y4477" s="429">
        <f t="shared" si="94"/>
        <v>0</v>
      </c>
      <c r="Z4477" s="429">
        <f t="shared" si="94"/>
        <v>0</v>
      </c>
      <c r="AA4477" s="429" t="s">
        <v>1295</v>
      </c>
    </row>
    <row r="4478" spans="1:27" x14ac:dyDescent="0.25">
      <c r="A4478" t="s">
        <v>149</v>
      </c>
      <c r="B4478" t="s">
        <v>186</v>
      </c>
      <c r="C4478" t="s">
        <v>1459</v>
      </c>
      <c r="D4478" t="s">
        <v>1387</v>
      </c>
      <c r="E4478" t="s">
        <v>1501</v>
      </c>
      <c r="F4478" t="s">
        <v>1293</v>
      </c>
      <c r="G4478" t="s">
        <v>524</v>
      </c>
      <c r="H4478" t="s">
        <v>1461</v>
      </c>
      <c r="I4478" t="s">
        <v>534</v>
      </c>
      <c r="J4478">
        <v>20200202</v>
      </c>
      <c r="L4478">
        <v>9.3969001770019496</v>
      </c>
      <c r="M4478">
        <v>6.2646002769470197</v>
      </c>
      <c r="N4478">
        <v>16.607101440429702</v>
      </c>
      <c r="O4478">
        <v>0</v>
      </c>
      <c r="P4478">
        <v>0.29550001025199901</v>
      </c>
      <c r="Q4478">
        <v>0.29550001025199901</v>
      </c>
      <c r="R4478">
        <v>0</v>
      </c>
      <c r="S4478">
        <v>0</v>
      </c>
      <c r="T4478">
        <v>0</v>
      </c>
      <c r="U4478">
        <v>0</v>
      </c>
      <c r="W4478" s="429">
        <f t="shared" si="94"/>
        <v>0</v>
      </c>
      <c r="X4478" s="429">
        <f t="shared" si="94"/>
        <v>0</v>
      </c>
      <c r="Y4478" s="429">
        <f t="shared" si="94"/>
        <v>0</v>
      </c>
      <c r="Z4478" s="429">
        <f t="shared" si="94"/>
        <v>0</v>
      </c>
      <c r="AA4478" s="429" t="s">
        <v>1295</v>
      </c>
    </row>
    <row r="4479" spans="1:27" x14ac:dyDescent="0.25">
      <c r="A4479" t="s">
        <v>149</v>
      </c>
      <c r="B4479" t="s">
        <v>186</v>
      </c>
      <c r="C4479" t="s">
        <v>1459</v>
      </c>
      <c r="D4479" t="s">
        <v>1387</v>
      </c>
      <c r="E4479" t="s">
        <v>1501</v>
      </c>
      <c r="F4479" t="s">
        <v>1293</v>
      </c>
      <c r="G4479" t="s">
        <v>524</v>
      </c>
      <c r="H4479" t="s">
        <v>1464</v>
      </c>
      <c r="I4479" t="s">
        <v>186</v>
      </c>
      <c r="J4479">
        <v>20200253</v>
      </c>
      <c r="L4479">
        <v>13.1</v>
      </c>
      <c r="M4479">
        <v>3.3</v>
      </c>
      <c r="N4479">
        <v>3.6</v>
      </c>
      <c r="O4479">
        <v>0</v>
      </c>
      <c r="P4479">
        <v>0.6</v>
      </c>
      <c r="Q4479">
        <v>0.56666666269302401</v>
      </c>
      <c r="R4479">
        <v>0</v>
      </c>
      <c r="S4479">
        <v>0</v>
      </c>
      <c r="T4479">
        <v>0</v>
      </c>
      <c r="U4479">
        <v>0</v>
      </c>
      <c r="W4479" s="429">
        <f t="shared" si="94"/>
        <v>0</v>
      </c>
      <c r="X4479" s="429">
        <f t="shared" si="94"/>
        <v>0</v>
      </c>
      <c r="Y4479" s="429">
        <f t="shared" si="94"/>
        <v>0</v>
      </c>
      <c r="Z4479" s="429">
        <f t="shared" si="94"/>
        <v>0</v>
      </c>
      <c r="AA4479" s="429" t="s">
        <v>1295</v>
      </c>
    </row>
    <row r="4480" spans="1:27" x14ac:dyDescent="0.25">
      <c r="A4480" t="s">
        <v>149</v>
      </c>
      <c r="B4480" t="s">
        <v>186</v>
      </c>
      <c r="C4480" t="s">
        <v>1459</v>
      </c>
      <c r="D4480" t="s">
        <v>1387</v>
      </c>
      <c r="E4480" t="s">
        <v>1501</v>
      </c>
      <c r="F4480" t="s">
        <v>1293</v>
      </c>
      <c r="G4480" t="s">
        <v>524</v>
      </c>
      <c r="H4480" t="s">
        <v>1464</v>
      </c>
      <c r="I4480" t="s">
        <v>186</v>
      </c>
      <c r="J4480">
        <v>31000304</v>
      </c>
      <c r="L4480">
        <v>0</v>
      </c>
      <c r="M4480">
        <v>0.3</v>
      </c>
      <c r="N4480">
        <v>0</v>
      </c>
      <c r="O4480">
        <v>0</v>
      </c>
      <c r="P4480">
        <v>0</v>
      </c>
      <c r="Q4480">
        <v>0</v>
      </c>
      <c r="R4480">
        <v>0</v>
      </c>
      <c r="S4480">
        <v>0</v>
      </c>
      <c r="T4480">
        <v>0</v>
      </c>
      <c r="U4480">
        <v>0</v>
      </c>
      <c r="W4480" s="429">
        <f t="shared" si="94"/>
        <v>0</v>
      </c>
      <c r="X4480" s="429">
        <f t="shared" si="94"/>
        <v>0</v>
      </c>
      <c r="Y4480" s="429">
        <f t="shared" si="94"/>
        <v>0</v>
      </c>
      <c r="Z4480" s="429">
        <f t="shared" si="94"/>
        <v>0</v>
      </c>
      <c r="AA4480" s="429" t="s">
        <v>1295</v>
      </c>
    </row>
    <row r="4481" spans="1:27" x14ac:dyDescent="0.25">
      <c r="A4481" t="s">
        <v>149</v>
      </c>
      <c r="B4481" t="s">
        <v>186</v>
      </c>
      <c r="C4481" t="s">
        <v>1459</v>
      </c>
      <c r="D4481" t="s">
        <v>1387</v>
      </c>
      <c r="E4481" t="s">
        <v>1501</v>
      </c>
      <c r="F4481" t="s">
        <v>1293</v>
      </c>
      <c r="G4481" t="s">
        <v>524</v>
      </c>
      <c r="H4481" t="s">
        <v>1464</v>
      </c>
      <c r="I4481" t="s">
        <v>186</v>
      </c>
      <c r="J4481">
        <v>31000228</v>
      </c>
      <c r="L4481">
        <v>0.1182000041008</v>
      </c>
      <c r="M4481">
        <v>0</v>
      </c>
      <c r="N4481">
        <v>0.1182000041008</v>
      </c>
      <c r="O4481">
        <v>0</v>
      </c>
      <c r="P4481">
        <v>5.9100002050399801E-2</v>
      </c>
      <c r="Q4481">
        <v>5.9100002050399801E-2</v>
      </c>
      <c r="R4481">
        <v>0</v>
      </c>
      <c r="S4481">
        <v>0</v>
      </c>
      <c r="T4481">
        <v>0</v>
      </c>
      <c r="U4481">
        <v>0</v>
      </c>
      <c r="W4481" s="429">
        <f t="shared" si="94"/>
        <v>0</v>
      </c>
      <c r="X4481" s="429">
        <f t="shared" si="94"/>
        <v>0</v>
      </c>
      <c r="Y4481" s="429">
        <f t="shared" si="94"/>
        <v>0</v>
      </c>
      <c r="Z4481" s="429">
        <f t="shared" si="94"/>
        <v>0</v>
      </c>
      <c r="AA4481" s="429" t="s">
        <v>1295</v>
      </c>
    </row>
    <row r="4482" spans="1:27" x14ac:dyDescent="0.25">
      <c r="A4482" t="s">
        <v>149</v>
      </c>
      <c r="B4482" t="s">
        <v>186</v>
      </c>
      <c r="C4482" t="s">
        <v>1459</v>
      </c>
      <c r="D4482" t="s">
        <v>1387</v>
      </c>
      <c r="E4482" t="s">
        <v>1501</v>
      </c>
      <c r="F4482" t="s">
        <v>1293</v>
      </c>
      <c r="G4482" t="s">
        <v>524</v>
      </c>
      <c r="H4482" t="s">
        <v>1464</v>
      </c>
      <c r="I4482" t="s">
        <v>186</v>
      </c>
      <c r="J4482">
        <v>20200254</v>
      </c>
      <c r="L4482">
        <v>19.1666660308838</v>
      </c>
      <c r="M4482">
        <v>12.7333335876465</v>
      </c>
      <c r="N4482">
        <v>33.799999237060497</v>
      </c>
      <c r="O4482">
        <v>0</v>
      </c>
      <c r="P4482">
        <v>0.5</v>
      </c>
      <c r="Q4482">
        <v>0.5</v>
      </c>
      <c r="R4482">
        <v>0</v>
      </c>
      <c r="S4482">
        <v>0</v>
      </c>
      <c r="T4482">
        <v>0</v>
      </c>
      <c r="U4482">
        <v>0</v>
      </c>
      <c r="W4482" s="429">
        <f t="shared" si="94"/>
        <v>0</v>
      </c>
      <c r="X4482" s="429">
        <f t="shared" si="94"/>
        <v>0</v>
      </c>
      <c r="Y4482" s="429">
        <f t="shared" si="94"/>
        <v>0</v>
      </c>
      <c r="Z4482" s="429">
        <f t="shared" si="94"/>
        <v>0</v>
      </c>
      <c r="AA4482" s="429" t="s">
        <v>1295</v>
      </c>
    </row>
    <row r="4483" spans="1:27" x14ac:dyDescent="0.25">
      <c r="A4483" t="s">
        <v>149</v>
      </c>
      <c r="B4483" t="s">
        <v>186</v>
      </c>
      <c r="C4483" t="s">
        <v>1459</v>
      </c>
      <c r="D4483" t="s">
        <v>1387</v>
      </c>
      <c r="E4483" t="s">
        <v>1501</v>
      </c>
      <c r="F4483" t="s">
        <v>1293</v>
      </c>
      <c r="G4483" t="s">
        <v>524</v>
      </c>
      <c r="H4483" t="s">
        <v>1464</v>
      </c>
      <c r="I4483" t="s">
        <v>186</v>
      </c>
      <c r="J4483">
        <v>31000306</v>
      </c>
      <c r="L4483">
        <v>0</v>
      </c>
      <c r="M4483">
        <v>0</v>
      </c>
      <c r="N4483">
        <v>0</v>
      </c>
      <c r="O4483">
        <v>0</v>
      </c>
      <c r="P4483">
        <v>0</v>
      </c>
      <c r="Q4483">
        <v>0</v>
      </c>
      <c r="R4483">
        <v>9.3377999999999997</v>
      </c>
      <c r="S4483">
        <v>60.140160000000002</v>
      </c>
      <c r="T4483">
        <v>0</v>
      </c>
      <c r="U4483">
        <v>0</v>
      </c>
      <c r="W4483" s="429">
        <f t="shared" si="94"/>
        <v>9.3377999999999997</v>
      </c>
      <c r="X4483" s="429">
        <f t="shared" si="94"/>
        <v>60.140160000000002</v>
      </c>
      <c r="Y4483" s="429">
        <f t="shared" si="94"/>
        <v>0</v>
      </c>
      <c r="Z4483" s="429">
        <f t="shared" si="94"/>
        <v>0</v>
      </c>
      <c r="AA4483" s="429" t="s">
        <v>1295</v>
      </c>
    </row>
    <row r="4484" spans="1:27" x14ac:dyDescent="0.25">
      <c r="A4484" t="s">
        <v>149</v>
      </c>
      <c r="B4484" t="s">
        <v>186</v>
      </c>
      <c r="C4484" t="s">
        <v>1459</v>
      </c>
      <c r="D4484" t="s">
        <v>1387</v>
      </c>
      <c r="E4484" t="s">
        <v>1501</v>
      </c>
      <c r="F4484" t="s">
        <v>1293</v>
      </c>
      <c r="G4484" t="s">
        <v>524</v>
      </c>
      <c r="H4484" t="s">
        <v>1464</v>
      </c>
      <c r="I4484" t="s">
        <v>186</v>
      </c>
      <c r="J4484">
        <v>31000404</v>
      </c>
      <c r="L4484">
        <v>9.4999998807907104E-2</v>
      </c>
      <c r="M4484">
        <v>4.9999998882412902E-3</v>
      </c>
      <c r="N4484">
        <v>7.9999998211860698E-2</v>
      </c>
      <c r="O4484">
        <v>0</v>
      </c>
      <c r="P4484">
        <v>4.9999998882412902E-3</v>
      </c>
      <c r="Q4484">
        <v>4.9999998882412902E-3</v>
      </c>
      <c r="R4484">
        <v>116.2</v>
      </c>
      <c r="S4484">
        <v>0</v>
      </c>
      <c r="T4484">
        <v>0</v>
      </c>
      <c r="U4484">
        <v>0</v>
      </c>
      <c r="W4484" s="429">
        <f t="shared" si="94"/>
        <v>116.2</v>
      </c>
      <c r="X4484" s="429">
        <f t="shared" si="94"/>
        <v>0</v>
      </c>
      <c r="Y4484" s="429">
        <f t="shared" si="94"/>
        <v>0</v>
      </c>
      <c r="Z4484" s="429">
        <f t="shared" si="94"/>
        <v>0</v>
      </c>
      <c r="AA4484" s="429" t="s">
        <v>1295</v>
      </c>
    </row>
    <row r="4485" spans="1:27" x14ac:dyDescent="0.25">
      <c r="A4485" t="s">
        <v>149</v>
      </c>
      <c r="B4485" t="s">
        <v>1246</v>
      </c>
      <c r="C4485" t="s">
        <v>1324</v>
      </c>
      <c r="D4485" t="s">
        <v>1387</v>
      </c>
      <c r="E4485" t="s">
        <v>1501</v>
      </c>
      <c r="F4485" t="s">
        <v>1293</v>
      </c>
      <c r="G4485" t="s">
        <v>524</v>
      </c>
      <c r="H4485" t="s">
        <v>1557</v>
      </c>
      <c r="I4485" t="s">
        <v>552</v>
      </c>
      <c r="J4485">
        <v>40400311</v>
      </c>
      <c r="L4485">
        <v>0</v>
      </c>
      <c r="M4485">
        <v>0.4</v>
      </c>
      <c r="N4485">
        <v>0</v>
      </c>
      <c r="O4485">
        <v>0</v>
      </c>
      <c r="P4485">
        <v>0</v>
      </c>
      <c r="Q4485">
        <v>0</v>
      </c>
      <c r="R4485">
        <v>0</v>
      </c>
      <c r="S4485">
        <v>0</v>
      </c>
      <c r="T4485">
        <v>0</v>
      </c>
      <c r="U4485">
        <v>0</v>
      </c>
      <c r="W4485" s="429">
        <f t="shared" si="94"/>
        <v>0</v>
      </c>
      <c r="X4485" s="429">
        <f t="shared" si="94"/>
        <v>0</v>
      </c>
      <c r="Y4485" s="429">
        <f t="shared" si="94"/>
        <v>0</v>
      </c>
      <c r="Z4485" s="429">
        <f t="shared" si="94"/>
        <v>0</v>
      </c>
      <c r="AA4485" s="429" t="s">
        <v>1295</v>
      </c>
    </row>
    <row r="4486" spans="1:27" x14ac:dyDescent="0.25">
      <c r="A4486" t="s">
        <v>149</v>
      </c>
      <c r="B4486" t="s">
        <v>1246</v>
      </c>
      <c r="C4486" t="s">
        <v>1324</v>
      </c>
      <c r="D4486" t="s">
        <v>1387</v>
      </c>
      <c r="E4486" t="s">
        <v>1501</v>
      </c>
      <c r="F4486" t="s">
        <v>1293</v>
      </c>
      <c r="G4486" t="s">
        <v>524</v>
      </c>
      <c r="H4486" t="s">
        <v>1558</v>
      </c>
      <c r="I4486" t="s">
        <v>563</v>
      </c>
      <c r="J4486">
        <v>31000405</v>
      </c>
      <c r="L4486">
        <v>0</v>
      </c>
      <c r="M4486">
        <v>0.9</v>
      </c>
      <c r="N4486">
        <v>0</v>
      </c>
      <c r="O4486">
        <v>0</v>
      </c>
      <c r="P4486">
        <v>0</v>
      </c>
      <c r="Q4486">
        <v>0</v>
      </c>
      <c r="R4486">
        <v>0</v>
      </c>
      <c r="S4486">
        <v>0</v>
      </c>
      <c r="T4486">
        <v>0</v>
      </c>
      <c r="U4486">
        <v>0</v>
      </c>
      <c r="W4486" s="429">
        <f t="shared" si="94"/>
        <v>0</v>
      </c>
      <c r="X4486" s="429">
        <f t="shared" si="94"/>
        <v>0</v>
      </c>
      <c r="Y4486" s="429">
        <f t="shared" si="94"/>
        <v>0</v>
      </c>
      <c r="Z4486" s="429">
        <f t="shared" si="94"/>
        <v>0</v>
      </c>
      <c r="AA4486" s="429" t="s">
        <v>1295</v>
      </c>
    </row>
    <row r="4487" spans="1:27" x14ac:dyDescent="0.25">
      <c r="A4487" t="s">
        <v>149</v>
      </c>
      <c r="B4487" t="s">
        <v>1246</v>
      </c>
      <c r="C4487" t="s">
        <v>1324</v>
      </c>
      <c r="D4487" t="s">
        <v>1387</v>
      </c>
      <c r="E4487" t="s">
        <v>1501</v>
      </c>
      <c r="F4487" t="s">
        <v>1293</v>
      </c>
      <c r="G4487" t="s">
        <v>524</v>
      </c>
      <c r="H4487" t="s">
        <v>1558</v>
      </c>
      <c r="I4487" t="s">
        <v>563</v>
      </c>
      <c r="J4487">
        <v>31000205</v>
      </c>
      <c r="L4487">
        <v>0.2</v>
      </c>
      <c r="M4487">
        <v>0.1</v>
      </c>
      <c r="N4487">
        <v>2</v>
      </c>
      <c r="O4487">
        <v>56.97</v>
      </c>
      <c r="P4487">
        <v>0</v>
      </c>
      <c r="Q4487">
        <v>0</v>
      </c>
      <c r="R4487">
        <v>0</v>
      </c>
      <c r="S4487">
        <v>0</v>
      </c>
      <c r="T4487">
        <v>0</v>
      </c>
      <c r="U4487">
        <v>0</v>
      </c>
      <c r="W4487" s="429">
        <f t="shared" si="94"/>
        <v>0</v>
      </c>
      <c r="X4487" s="429">
        <f t="shared" si="94"/>
        <v>0</v>
      </c>
      <c r="Y4487" s="429">
        <f t="shared" si="94"/>
        <v>0</v>
      </c>
      <c r="Z4487" s="429">
        <f t="shared" si="94"/>
        <v>0</v>
      </c>
      <c r="AA4487" s="429" t="s">
        <v>1295</v>
      </c>
    </row>
    <row r="4488" spans="1:27" x14ac:dyDescent="0.25">
      <c r="A4488" t="s">
        <v>149</v>
      </c>
      <c r="B4488" t="s">
        <v>1246</v>
      </c>
      <c r="C4488" t="s">
        <v>1324</v>
      </c>
      <c r="D4488" t="s">
        <v>1387</v>
      </c>
      <c r="E4488" t="s">
        <v>1501</v>
      </c>
      <c r="F4488" t="s">
        <v>1293</v>
      </c>
      <c r="G4488" t="s">
        <v>524</v>
      </c>
      <c r="H4488" t="s">
        <v>1558</v>
      </c>
      <c r="I4488" t="s">
        <v>563</v>
      </c>
      <c r="J4488">
        <v>20200252</v>
      </c>
      <c r="L4488">
        <v>18.795000000000002</v>
      </c>
      <c r="M4488">
        <v>0.52500000000000002</v>
      </c>
      <c r="N4488">
        <v>7.2450000000000001</v>
      </c>
      <c r="O4488">
        <v>0</v>
      </c>
      <c r="P4488">
        <v>0.315</v>
      </c>
      <c r="Q4488">
        <v>0.28139997571706798</v>
      </c>
      <c r="R4488">
        <v>0</v>
      </c>
      <c r="S4488">
        <v>0</v>
      </c>
      <c r="T4488">
        <v>0</v>
      </c>
      <c r="U4488">
        <v>0</v>
      </c>
      <c r="W4488" s="429">
        <f t="shared" si="94"/>
        <v>0</v>
      </c>
      <c r="X4488" s="429">
        <f t="shared" si="94"/>
        <v>0</v>
      </c>
      <c r="Y4488" s="429">
        <f t="shared" si="94"/>
        <v>0</v>
      </c>
      <c r="Z4488" s="429">
        <f t="shared" si="94"/>
        <v>0</v>
      </c>
      <c r="AA4488" s="429" t="s">
        <v>1295</v>
      </c>
    </row>
    <row r="4489" spans="1:27" x14ac:dyDescent="0.25">
      <c r="A4489" t="s">
        <v>149</v>
      </c>
      <c r="B4489" t="s">
        <v>186</v>
      </c>
      <c r="C4489" t="s">
        <v>1459</v>
      </c>
      <c r="D4489" t="s">
        <v>1387</v>
      </c>
      <c r="E4489" t="s">
        <v>1501</v>
      </c>
      <c r="F4489" t="s">
        <v>1293</v>
      </c>
      <c r="G4489" t="s">
        <v>524</v>
      </c>
      <c r="H4489" t="s">
        <v>1461</v>
      </c>
      <c r="I4489" t="s">
        <v>534</v>
      </c>
      <c r="J4489">
        <v>40400315</v>
      </c>
      <c r="L4489">
        <v>0</v>
      </c>
      <c r="M4489">
        <v>18.084600448608398</v>
      </c>
      <c r="N4489">
        <v>0</v>
      </c>
      <c r="O4489">
        <v>0</v>
      </c>
      <c r="P4489">
        <v>0</v>
      </c>
      <c r="Q4489">
        <v>0</v>
      </c>
      <c r="R4489">
        <v>0.1182</v>
      </c>
      <c r="S4489">
        <v>0.76829999999999998</v>
      </c>
      <c r="T4489">
        <v>0</v>
      </c>
      <c r="U4489">
        <v>0</v>
      </c>
      <c r="W4489" s="429">
        <f t="shared" si="94"/>
        <v>0.1182</v>
      </c>
      <c r="X4489" s="429">
        <f t="shared" si="94"/>
        <v>0.76829999999999998</v>
      </c>
      <c r="Y4489" s="429">
        <f t="shared" si="94"/>
        <v>0</v>
      </c>
      <c r="Z4489" s="429">
        <f t="shared" si="94"/>
        <v>0</v>
      </c>
      <c r="AA4489" s="429" t="s">
        <v>1295</v>
      </c>
    </row>
    <row r="4490" spans="1:27" x14ac:dyDescent="0.25">
      <c r="A4490" t="s">
        <v>149</v>
      </c>
      <c r="B4490" t="s">
        <v>186</v>
      </c>
      <c r="C4490" t="s">
        <v>1459</v>
      </c>
      <c r="D4490" t="s">
        <v>1387</v>
      </c>
      <c r="E4490" t="s">
        <v>1501</v>
      </c>
      <c r="F4490" t="s">
        <v>1293</v>
      </c>
      <c r="G4490" t="s">
        <v>524</v>
      </c>
      <c r="H4490" t="s">
        <v>1461</v>
      </c>
      <c r="I4490" t="s">
        <v>534</v>
      </c>
      <c r="J4490">
        <v>31000299</v>
      </c>
      <c r="L4490">
        <v>0</v>
      </c>
      <c r="M4490">
        <v>5.9100002050399801E-2</v>
      </c>
      <c r="N4490">
        <v>0</v>
      </c>
      <c r="O4490">
        <v>0</v>
      </c>
      <c r="P4490">
        <v>0</v>
      </c>
      <c r="Q4490">
        <v>0</v>
      </c>
      <c r="R4490">
        <v>0</v>
      </c>
      <c r="S4490">
        <v>0</v>
      </c>
      <c r="T4490">
        <v>0</v>
      </c>
      <c r="U4490">
        <v>0</v>
      </c>
      <c r="W4490" s="429">
        <f t="shared" si="94"/>
        <v>0</v>
      </c>
      <c r="X4490" s="429">
        <f t="shared" si="94"/>
        <v>0</v>
      </c>
      <c r="Y4490" s="429">
        <f t="shared" si="94"/>
        <v>0</v>
      </c>
      <c r="Z4490" s="429">
        <f t="shared" si="94"/>
        <v>0</v>
      </c>
      <c r="AA4490" s="429" t="s">
        <v>1295</v>
      </c>
    </row>
    <row r="4491" spans="1:27" x14ac:dyDescent="0.25">
      <c r="A4491" t="s">
        <v>149</v>
      </c>
      <c r="B4491" t="s">
        <v>186</v>
      </c>
      <c r="C4491" t="s">
        <v>1459</v>
      </c>
      <c r="D4491" t="s">
        <v>1387</v>
      </c>
      <c r="E4491" t="s">
        <v>1501</v>
      </c>
      <c r="F4491" t="s">
        <v>1293</v>
      </c>
      <c r="G4491" t="s">
        <v>524</v>
      </c>
      <c r="H4491" t="s">
        <v>1464</v>
      </c>
      <c r="I4491" t="s">
        <v>186</v>
      </c>
      <c r="J4491">
        <v>20200254</v>
      </c>
      <c r="L4491">
        <v>2.9550001621246298</v>
      </c>
      <c r="M4491">
        <v>1.95030009746552</v>
      </c>
      <c r="N4491">
        <v>5.2008004188537598</v>
      </c>
      <c r="O4491">
        <v>0</v>
      </c>
      <c r="P4491">
        <v>5.9100002050399801E-2</v>
      </c>
      <c r="Q4491">
        <v>5.9100002050399801E-2</v>
      </c>
      <c r="R4491">
        <v>805.00109999999995</v>
      </c>
      <c r="S4491">
        <v>0</v>
      </c>
      <c r="T4491">
        <v>0</v>
      </c>
      <c r="U4491">
        <v>0</v>
      </c>
      <c r="W4491" s="429">
        <f t="shared" si="94"/>
        <v>805.00109999999995</v>
      </c>
      <c r="X4491" s="429">
        <f t="shared" si="94"/>
        <v>0</v>
      </c>
      <c r="Y4491" s="429">
        <f t="shared" si="94"/>
        <v>0</v>
      </c>
      <c r="Z4491" s="429">
        <f t="shared" si="94"/>
        <v>0</v>
      </c>
      <c r="AA4491" s="429" t="s">
        <v>1295</v>
      </c>
    </row>
    <row r="4492" spans="1:27" x14ac:dyDescent="0.25">
      <c r="A4492" t="s">
        <v>149</v>
      </c>
      <c r="B4492" t="s">
        <v>186</v>
      </c>
      <c r="C4492" t="s">
        <v>1459</v>
      </c>
      <c r="D4492" t="s">
        <v>1387</v>
      </c>
      <c r="E4492" t="s">
        <v>1501</v>
      </c>
      <c r="F4492" t="s">
        <v>1293</v>
      </c>
      <c r="G4492" t="s">
        <v>524</v>
      </c>
      <c r="H4492" t="s">
        <v>1464</v>
      </c>
      <c r="I4492" t="s">
        <v>186</v>
      </c>
      <c r="J4492">
        <v>31000306</v>
      </c>
      <c r="L4492">
        <v>0</v>
      </c>
      <c r="M4492">
        <v>0</v>
      </c>
      <c r="N4492">
        <v>0</v>
      </c>
      <c r="O4492">
        <v>0</v>
      </c>
      <c r="P4492">
        <v>0</v>
      </c>
      <c r="Q4492">
        <v>0</v>
      </c>
      <c r="R4492">
        <v>21.8079</v>
      </c>
      <c r="S4492">
        <v>74.26979</v>
      </c>
      <c r="T4492">
        <v>0</v>
      </c>
      <c r="U4492">
        <v>0</v>
      </c>
      <c r="W4492" s="429">
        <f t="shared" si="94"/>
        <v>21.8079</v>
      </c>
      <c r="X4492" s="429">
        <f t="shared" si="94"/>
        <v>74.26979</v>
      </c>
      <c r="Y4492" s="429">
        <f t="shared" si="94"/>
        <v>0</v>
      </c>
      <c r="Z4492" s="429">
        <f t="shared" si="94"/>
        <v>0</v>
      </c>
      <c r="AA4492" s="429" t="s">
        <v>1295</v>
      </c>
    </row>
    <row r="4493" spans="1:27" x14ac:dyDescent="0.25">
      <c r="A4493" t="s">
        <v>149</v>
      </c>
      <c r="B4493" t="s">
        <v>186</v>
      </c>
      <c r="C4493" t="s">
        <v>1459</v>
      </c>
      <c r="D4493" t="s">
        <v>1387</v>
      </c>
      <c r="E4493" t="s">
        <v>1501</v>
      </c>
      <c r="F4493" t="s">
        <v>1293</v>
      </c>
      <c r="G4493" t="s">
        <v>524</v>
      </c>
      <c r="H4493" t="s">
        <v>1464</v>
      </c>
      <c r="I4493" t="s">
        <v>186</v>
      </c>
      <c r="J4493">
        <v>31000306</v>
      </c>
      <c r="L4493">
        <v>0</v>
      </c>
      <c r="M4493">
        <v>0</v>
      </c>
      <c r="N4493">
        <v>0</v>
      </c>
      <c r="O4493">
        <v>0</v>
      </c>
      <c r="P4493">
        <v>0</v>
      </c>
      <c r="Q4493">
        <v>0</v>
      </c>
      <c r="R4493">
        <v>0.17730000000000001</v>
      </c>
      <c r="S4493">
        <v>1.2387360000000001</v>
      </c>
      <c r="T4493">
        <v>0</v>
      </c>
      <c r="U4493">
        <v>0</v>
      </c>
      <c r="W4493" s="429">
        <f t="shared" si="94"/>
        <v>0.17730000000000001</v>
      </c>
      <c r="X4493" s="429">
        <f t="shared" si="94"/>
        <v>1.2387360000000001</v>
      </c>
      <c r="Y4493" s="429">
        <f t="shared" si="94"/>
        <v>0</v>
      </c>
      <c r="Z4493" s="429">
        <f t="shared" si="94"/>
        <v>0</v>
      </c>
      <c r="AA4493" s="429" t="s">
        <v>1295</v>
      </c>
    </row>
    <row r="4494" spans="1:27" x14ac:dyDescent="0.25">
      <c r="A4494" t="s">
        <v>149</v>
      </c>
      <c r="B4494" t="s">
        <v>1246</v>
      </c>
      <c r="C4494" t="s">
        <v>1324</v>
      </c>
      <c r="D4494" t="s">
        <v>1387</v>
      </c>
      <c r="E4494" t="s">
        <v>1501</v>
      </c>
      <c r="F4494" t="s">
        <v>1293</v>
      </c>
      <c r="G4494" t="s">
        <v>524</v>
      </c>
      <c r="H4494" t="s">
        <v>1558</v>
      </c>
      <c r="I4494" t="s">
        <v>563</v>
      </c>
      <c r="J4494">
        <v>31000404</v>
      </c>
      <c r="L4494">
        <v>6.6849999427795401</v>
      </c>
      <c r="M4494">
        <v>0.93000000715255704</v>
      </c>
      <c r="N4494">
        <v>8.2550001144409197</v>
      </c>
      <c r="O4494">
        <v>0</v>
      </c>
      <c r="P4494">
        <v>1.2599999904632599</v>
      </c>
      <c r="Q4494">
        <v>1.2599999904632599</v>
      </c>
      <c r="R4494">
        <v>0</v>
      </c>
      <c r="S4494">
        <v>0</v>
      </c>
      <c r="T4494">
        <v>0</v>
      </c>
      <c r="U4494">
        <v>0</v>
      </c>
      <c r="W4494" s="429">
        <f t="shared" si="94"/>
        <v>0</v>
      </c>
      <c r="X4494" s="429">
        <f t="shared" si="94"/>
        <v>0</v>
      </c>
      <c r="Y4494" s="429">
        <f t="shared" si="94"/>
        <v>0</v>
      </c>
      <c r="Z4494" s="429">
        <f t="shared" si="94"/>
        <v>0</v>
      </c>
      <c r="AA4494" s="429" t="s">
        <v>1295</v>
      </c>
    </row>
    <row r="4495" spans="1:27" x14ac:dyDescent="0.25">
      <c r="A4495" t="s">
        <v>149</v>
      </c>
      <c r="B4495" t="s">
        <v>186</v>
      </c>
      <c r="C4495" t="s">
        <v>1459</v>
      </c>
      <c r="D4495" t="s">
        <v>1387</v>
      </c>
      <c r="E4495" t="s">
        <v>1501</v>
      </c>
      <c r="F4495" t="s">
        <v>1293</v>
      </c>
      <c r="G4495" t="s">
        <v>524</v>
      </c>
      <c r="H4495" t="s">
        <v>1464</v>
      </c>
      <c r="I4495" t="s">
        <v>186</v>
      </c>
      <c r="J4495">
        <v>20200201</v>
      </c>
      <c r="L4495">
        <v>6.4999997615814195E-2</v>
      </c>
      <c r="M4495">
        <v>1.4999999664723899E-2</v>
      </c>
      <c r="N4495">
        <v>0.17499999701976801</v>
      </c>
      <c r="O4495">
        <v>4.9999998882412902E-3</v>
      </c>
      <c r="P4495">
        <v>9.9999997764825804E-3</v>
      </c>
      <c r="Q4495">
        <v>9.9999997764825804E-3</v>
      </c>
      <c r="R4495">
        <v>195.685</v>
      </c>
      <c r="S4495">
        <v>5.0000000000000001E-3</v>
      </c>
      <c r="T4495">
        <v>5.0000000000000001E-4</v>
      </c>
      <c r="U4495">
        <v>0</v>
      </c>
      <c r="W4495" s="429">
        <f t="shared" si="94"/>
        <v>195.685</v>
      </c>
      <c r="X4495" s="429">
        <f t="shared" si="94"/>
        <v>5.0000000000000001E-3</v>
      </c>
      <c r="Y4495" s="429">
        <f t="shared" si="94"/>
        <v>5.0000000000000001E-4</v>
      </c>
      <c r="Z4495" s="429">
        <f t="shared" si="94"/>
        <v>0</v>
      </c>
      <c r="AA4495" s="429" t="s">
        <v>1295</v>
      </c>
    </row>
    <row r="4496" spans="1:27" x14ac:dyDescent="0.25">
      <c r="A4496" t="s">
        <v>149</v>
      </c>
      <c r="B4496" t="s">
        <v>1246</v>
      </c>
      <c r="C4496" t="s">
        <v>1324</v>
      </c>
      <c r="D4496" t="s">
        <v>1387</v>
      </c>
      <c r="E4496" t="s">
        <v>1501</v>
      </c>
      <c r="F4496" t="s">
        <v>1293</v>
      </c>
      <c r="G4496" t="s">
        <v>524</v>
      </c>
      <c r="H4496" t="s">
        <v>1557</v>
      </c>
      <c r="I4496" t="s">
        <v>552</v>
      </c>
      <c r="J4496">
        <v>20200254</v>
      </c>
      <c r="L4496">
        <v>42.806610107421903</v>
      </c>
      <c r="M4496">
        <v>10.285769462585399</v>
      </c>
      <c r="N4496">
        <v>3.7956600189209002</v>
      </c>
      <c r="O4496">
        <v>1.66352987289429</v>
      </c>
      <c r="P4496">
        <v>1.3120800256729099</v>
      </c>
      <c r="Q4496">
        <v>1.3120800256729099</v>
      </c>
      <c r="R4496">
        <v>0</v>
      </c>
      <c r="S4496">
        <v>0</v>
      </c>
      <c r="T4496">
        <v>0</v>
      </c>
      <c r="U4496">
        <v>0</v>
      </c>
      <c r="W4496" s="429">
        <f t="shared" si="94"/>
        <v>0</v>
      </c>
      <c r="X4496" s="429">
        <f t="shared" si="94"/>
        <v>0</v>
      </c>
      <c r="Y4496" s="429">
        <f t="shared" si="94"/>
        <v>0</v>
      </c>
      <c r="Z4496" s="429">
        <f t="shared" si="94"/>
        <v>0</v>
      </c>
      <c r="AA4496" s="429" t="s">
        <v>1295</v>
      </c>
    </row>
    <row r="4497" spans="1:27" x14ac:dyDescent="0.25">
      <c r="A4497" t="s">
        <v>149</v>
      </c>
      <c r="B4497" t="s">
        <v>1246</v>
      </c>
      <c r="C4497" t="s">
        <v>1324</v>
      </c>
      <c r="D4497" t="s">
        <v>1387</v>
      </c>
      <c r="E4497" t="s">
        <v>1501</v>
      </c>
      <c r="F4497" t="s">
        <v>1293</v>
      </c>
      <c r="G4497" t="s">
        <v>524</v>
      </c>
      <c r="H4497" t="s">
        <v>1558</v>
      </c>
      <c r="I4497" t="s">
        <v>563</v>
      </c>
      <c r="J4497">
        <v>31000205</v>
      </c>
      <c r="L4497">
        <v>3.2801997661590598</v>
      </c>
      <c r="M4497">
        <v>4.9202995300293004</v>
      </c>
      <c r="N4497">
        <v>6.79470014572144</v>
      </c>
      <c r="O4497">
        <v>7.9661998748779297</v>
      </c>
      <c r="P4497">
        <v>0</v>
      </c>
      <c r="Q4497">
        <v>0</v>
      </c>
      <c r="R4497">
        <v>0</v>
      </c>
      <c r="S4497">
        <v>0</v>
      </c>
      <c r="T4497">
        <v>0</v>
      </c>
      <c r="U4497">
        <v>0</v>
      </c>
      <c r="W4497" s="429">
        <f t="shared" si="94"/>
        <v>0</v>
      </c>
      <c r="X4497" s="429">
        <f t="shared" si="94"/>
        <v>0</v>
      </c>
      <c r="Y4497" s="429">
        <f t="shared" si="94"/>
        <v>0</v>
      </c>
      <c r="Z4497" s="429">
        <f t="shared" si="94"/>
        <v>0</v>
      </c>
      <c r="AA4497" s="429" t="s">
        <v>1295</v>
      </c>
    </row>
    <row r="4498" spans="1:27" x14ac:dyDescent="0.25">
      <c r="A4498" t="s">
        <v>149</v>
      </c>
      <c r="B4498" t="s">
        <v>1246</v>
      </c>
      <c r="C4498" t="s">
        <v>1324</v>
      </c>
      <c r="D4498" t="s">
        <v>1387</v>
      </c>
      <c r="E4498" t="s">
        <v>1501</v>
      </c>
      <c r="F4498" t="s">
        <v>1293</v>
      </c>
      <c r="G4498" t="s">
        <v>524</v>
      </c>
      <c r="H4498" t="s">
        <v>1558</v>
      </c>
      <c r="I4498" t="s">
        <v>563</v>
      </c>
      <c r="J4498">
        <v>31000205</v>
      </c>
      <c r="L4498">
        <v>0.4</v>
      </c>
      <c r="M4498">
        <v>0.1</v>
      </c>
      <c r="N4498">
        <v>2</v>
      </c>
      <c r="O4498">
        <v>4.96</v>
      </c>
      <c r="P4498">
        <v>0</v>
      </c>
      <c r="Q4498">
        <v>0</v>
      </c>
      <c r="R4498">
        <v>0</v>
      </c>
      <c r="S4498">
        <v>0</v>
      </c>
      <c r="T4498">
        <v>0</v>
      </c>
      <c r="U4498">
        <v>0</v>
      </c>
      <c r="W4498" s="429">
        <f t="shared" si="94"/>
        <v>0</v>
      </c>
      <c r="X4498" s="429">
        <f t="shared" si="94"/>
        <v>0</v>
      </c>
      <c r="Y4498" s="429">
        <f t="shared" si="94"/>
        <v>0</v>
      </c>
      <c r="Z4498" s="429">
        <f t="shared" si="94"/>
        <v>0</v>
      </c>
      <c r="AA4498" s="429" t="s">
        <v>1295</v>
      </c>
    </row>
    <row r="4499" spans="1:27" x14ac:dyDescent="0.25">
      <c r="A4499" t="s">
        <v>149</v>
      </c>
      <c r="B4499" t="s">
        <v>186</v>
      </c>
      <c r="C4499" t="s">
        <v>1459</v>
      </c>
      <c r="D4499" t="s">
        <v>1387</v>
      </c>
      <c r="E4499" t="s">
        <v>1501</v>
      </c>
      <c r="F4499" t="s">
        <v>1293</v>
      </c>
      <c r="G4499" t="s">
        <v>524</v>
      </c>
      <c r="H4499" t="s">
        <v>1460</v>
      </c>
      <c r="I4499" t="s">
        <v>561</v>
      </c>
      <c r="J4499">
        <v>20200201</v>
      </c>
      <c r="L4499">
        <v>4.8150000572204599</v>
      </c>
      <c r="M4499">
        <v>0.28999999165535001</v>
      </c>
      <c r="N4499">
        <v>7.1449999809265101</v>
      </c>
      <c r="O4499">
        <v>0.28999999165535001</v>
      </c>
      <c r="P4499">
        <v>9.9999994039535495E-2</v>
      </c>
      <c r="Q4499">
        <v>9.9999994039535495E-2</v>
      </c>
      <c r="R4499">
        <v>0</v>
      </c>
      <c r="S4499">
        <v>0</v>
      </c>
      <c r="T4499">
        <v>0</v>
      </c>
      <c r="U4499">
        <v>0</v>
      </c>
      <c r="W4499" s="429">
        <f t="shared" si="94"/>
        <v>0</v>
      </c>
      <c r="X4499" s="429">
        <f t="shared" si="94"/>
        <v>0</v>
      </c>
      <c r="Y4499" s="429">
        <f t="shared" si="94"/>
        <v>0</v>
      </c>
      <c r="Z4499" s="429">
        <f t="shared" si="94"/>
        <v>0</v>
      </c>
      <c r="AA4499" s="429" t="s">
        <v>1295</v>
      </c>
    </row>
    <row r="4500" spans="1:27" x14ac:dyDescent="0.25">
      <c r="A4500" t="s">
        <v>149</v>
      </c>
      <c r="B4500" t="s">
        <v>186</v>
      </c>
      <c r="C4500" t="s">
        <v>1459</v>
      </c>
      <c r="D4500" t="s">
        <v>1387</v>
      </c>
      <c r="E4500" t="s">
        <v>1501</v>
      </c>
      <c r="F4500" t="s">
        <v>1293</v>
      </c>
      <c r="G4500" t="s">
        <v>524</v>
      </c>
      <c r="H4500" t="s">
        <v>1461</v>
      </c>
      <c r="I4500" t="s">
        <v>534</v>
      </c>
      <c r="J4500">
        <v>40400315</v>
      </c>
      <c r="L4500">
        <v>0</v>
      </c>
      <c r="M4500">
        <v>18.084600448608398</v>
      </c>
      <c r="N4500">
        <v>0</v>
      </c>
      <c r="O4500">
        <v>0</v>
      </c>
      <c r="P4500">
        <v>0</v>
      </c>
      <c r="Q4500">
        <v>0</v>
      </c>
      <c r="R4500">
        <v>0.1182</v>
      </c>
      <c r="S4500">
        <v>0.76829999999999998</v>
      </c>
      <c r="T4500">
        <v>0</v>
      </c>
      <c r="U4500">
        <v>0</v>
      </c>
      <c r="W4500" s="429">
        <f t="shared" si="94"/>
        <v>0.1182</v>
      </c>
      <c r="X4500" s="429">
        <f t="shared" si="94"/>
        <v>0.76829999999999998</v>
      </c>
      <c r="Y4500" s="429">
        <f t="shared" si="94"/>
        <v>0</v>
      </c>
      <c r="Z4500" s="429">
        <f t="shared" si="94"/>
        <v>0</v>
      </c>
      <c r="AA4500" s="429" t="s">
        <v>1295</v>
      </c>
    </row>
    <row r="4501" spans="1:27" x14ac:dyDescent="0.25">
      <c r="A4501" t="s">
        <v>149</v>
      </c>
      <c r="B4501" t="s">
        <v>186</v>
      </c>
      <c r="C4501" t="s">
        <v>1459</v>
      </c>
      <c r="D4501" t="s">
        <v>1387</v>
      </c>
      <c r="E4501" t="s">
        <v>1501</v>
      </c>
      <c r="F4501" t="s">
        <v>1293</v>
      </c>
      <c r="G4501" t="s">
        <v>524</v>
      </c>
      <c r="H4501" t="s">
        <v>1464</v>
      </c>
      <c r="I4501" t="s">
        <v>186</v>
      </c>
      <c r="J4501">
        <v>20200201</v>
      </c>
      <c r="L4501">
        <v>138.69999999999999</v>
      </c>
      <c r="M4501">
        <v>3</v>
      </c>
      <c r="N4501">
        <v>135.5</v>
      </c>
      <c r="O4501">
        <v>2.2000000000000002</v>
      </c>
      <c r="P4501">
        <v>4.5</v>
      </c>
      <c r="Q4501">
        <v>4.4666666984558097</v>
      </c>
      <c r="R4501">
        <v>0</v>
      </c>
      <c r="S4501">
        <v>0</v>
      </c>
      <c r="T4501">
        <v>0</v>
      </c>
      <c r="U4501">
        <v>0</v>
      </c>
      <c r="W4501" s="429">
        <f t="shared" si="94"/>
        <v>0</v>
      </c>
      <c r="X4501" s="429">
        <f t="shared" si="94"/>
        <v>0</v>
      </c>
      <c r="Y4501" s="429">
        <f t="shared" si="94"/>
        <v>0</v>
      </c>
      <c r="Z4501" s="429">
        <f t="shared" si="94"/>
        <v>0</v>
      </c>
      <c r="AA4501" s="429" t="s">
        <v>1295</v>
      </c>
    </row>
    <row r="4502" spans="1:27" x14ac:dyDescent="0.25">
      <c r="A4502" t="s">
        <v>149</v>
      </c>
      <c r="B4502" t="s">
        <v>186</v>
      </c>
      <c r="C4502" t="s">
        <v>1459</v>
      </c>
      <c r="D4502" t="s">
        <v>1387</v>
      </c>
      <c r="E4502" t="s">
        <v>1501</v>
      </c>
      <c r="F4502" t="s">
        <v>1293</v>
      </c>
      <c r="G4502" t="s">
        <v>524</v>
      </c>
      <c r="H4502" t="s">
        <v>1464</v>
      </c>
      <c r="I4502" t="s">
        <v>186</v>
      </c>
      <c r="J4502">
        <v>20200254</v>
      </c>
      <c r="L4502">
        <v>10.697100639343301</v>
      </c>
      <c r="M4502">
        <v>7.0920000076293901</v>
      </c>
      <c r="N4502">
        <v>18.852899551391602</v>
      </c>
      <c r="O4502">
        <v>0</v>
      </c>
      <c r="P4502">
        <v>0.29550001025199901</v>
      </c>
      <c r="Q4502">
        <v>0.29550001025199901</v>
      </c>
      <c r="R4502">
        <v>2920.5450000000001</v>
      </c>
      <c r="S4502">
        <v>5.91E-2</v>
      </c>
      <c r="T4502">
        <v>0</v>
      </c>
      <c r="U4502">
        <v>0</v>
      </c>
      <c r="W4502" s="429">
        <f t="shared" si="94"/>
        <v>2920.5450000000001</v>
      </c>
      <c r="X4502" s="429">
        <f t="shared" si="94"/>
        <v>5.91E-2</v>
      </c>
      <c r="Y4502" s="429">
        <f t="shared" si="94"/>
        <v>0</v>
      </c>
      <c r="Z4502" s="429">
        <f t="shared" si="94"/>
        <v>0</v>
      </c>
      <c r="AA4502" s="429" t="s">
        <v>1295</v>
      </c>
    </row>
    <row r="4503" spans="1:27" x14ac:dyDescent="0.25">
      <c r="A4503" t="s">
        <v>149</v>
      </c>
      <c r="B4503" t="s">
        <v>186</v>
      </c>
      <c r="C4503" t="s">
        <v>1459</v>
      </c>
      <c r="D4503" t="s">
        <v>1387</v>
      </c>
      <c r="E4503" t="s">
        <v>1501</v>
      </c>
      <c r="F4503" t="s">
        <v>1293</v>
      </c>
      <c r="G4503" t="s">
        <v>524</v>
      </c>
      <c r="H4503" t="s">
        <v>1464</v>
      </c>
      <c r="I4503" t="s">
        <v>186</v>
      </c>
      <c r="J4503">
        <v>31000306</v>
      </c>
      <c r="L4503">
        <v>0</v>
      </c>
      <c r="M4503">
        <v>0</v>
      </c>
      <c r="N4503">
        <v>0</v>
      </c>
      <c r="O4503">
        <v>0</v>
      </c>
      <c r="P4503">
        <v>0</v>
      </c>
      <c r="Q4503">
        <v>0</v>
      </c>
      <c r="R4503">
        <v>0.35460000000000003</v>
      </c>
      <c r="S4503">
        <v>1.1796359999999999</v>
      </c>
      <c r="T4503">
        <v>0</v>
      </c>
      <c r="U4503">
        <v>0</v>
      </c>
      <c r="W4503" s="429">
        <f t="shared" si="94"/>
        <v>0.35460000000000003</v>
      </c>
      <c r="X4503" s="429">
        <f t="shared" si="94"/>
        <v>1.1796359999999999</v>
      </c>
      <c r="Y4503" s="429">
        <f t="shared" si="94"/>
        <v>0</v>
      </c>
      <c r="Z4503" s="429">
        <f t="shared" si="94"/>
        <v>0</v>
      </c>
      <c r="AA4503" s="429" t="s">
        <v>1295</v>
      </c>
    </row>
    <row r="4504" spans="1:27" x14ac:dyDescent="0.25">
      <c r="A4504" t="s">
        <v>149</v>
      </c>
      <c r="B4504" t="s">
        <v>186</v>
      </c>
      <c r="C4504" t="s">
        <v>1459</v>
      </c>
      <c r="D4504" t="s">
        <v>1387</v>
      </c>
      <c r="E4504" t="s">
        <v>1501</v>
      </c>
      <c r="F4504" t="s">
        <v>1293</v>
      </c>
      <c r="G4504" t="s">
        <v>524</v>
      </c>
      <c r="H4504" t="s">
        <v>1464</v>
      </c>
      <c r="I4504" t="s">
        <v>186</v>
      </c>
      <c r="J4504">
        <v>31000309</v>
      </c>
      <c r="L4504">
        <v>0</v>
      </c>
      <c r="M4504">
        <v>0</v>
      </c>
      <c r="N4504">
        <v>0</v>
      </c>
      <c r="O4504">
        <v>0</v>
      </c>
      <c r="P4504">
        <v>0</v>
      </c>
      <c r="Q4504">
        <v>0</v>
      </c>
      <c r="R4504">
        <v>15.5433</v>
      </c>
      <c r="S4504">
        <v>99.994839999999996</v>
      </c>
      <c r="T4504">
        <v>0</v>
      </c>
      <c r="U4504">
        <v>0</v>
      </c>
      <c r="W4504" s="429">
        <f t="shared" si="94"/>
        <v>15.5433</v>
      </c>
      <c r="X4504" s="429">
        <f t="shared" si="94"/>
        <v>99.994839999999996</v>
      </c>
      <c r="Y4504" s="429">
        <f t="shared" si="94"/>
        <v>0</v>
      </c>
      <c r="Z4504" s="429">
        <f t="shared" si="94"/>
        <v>0</v>
      </c>
      <c r="AA4504" s="429" t="s">
        <v>1295</v>
      </c>
    </row>
    <row r="4505" spans="1:27" x14ac:dyDescent="0.25">
      <c r="A4505" t="s">
        <v>149</v>
      </c>
      <c r="B4505" t="s">
        <v>186</v>
      </c>
      <c r="C4505" t="s">
        <v>1459</v>
      </c>
      <c r="D4505" t="s">
        <v>1387</v>
      </c>
      <c r="E4505" t="s">
        <v>1501</v>
      </c>
      <c r="F4505" t="s">
        <v>1293</v>
      </c>
      <c r="G4505" t="s">
        <v>524</v>
      </c>
      <c r="H4505" t="s">
        <v>1464</v>
      </c>
      <c r="I4505" t="s">
        <v>186</v>
      </c>
      <c r="J4505">
        <v>20200201</v>
      </c>
      <c r="L4505">
        <v>6.4999997615814195E-2</v>
      </c>
      <c r="M4505">
        <v>1.4999999664723899E-2</v>
      </c>
      <c r="N4505">
        <v>0.17499999701976801</v>
      </c>
      <c r="O4505">
        <v>4.9999998882412902E-3</v>
      </c>
      <c r="P4505">
        <v>9.9999997764825804E-3</v>
      </c>
      <c r="Q4505">
        <v>9.9999997764825804E-3</v>
      </c>
      <c r="R4505">
        <v>195.685</v>
      </c>
      <c r="S4505">
        <v>5.0000000000000001E-3</v>
      </c>
      <c r="T4505">
        <v>5.0000000000000001E-4</v>
      </c>
      <c r="U4505">
        <v>0</v>
      </c>
      <c r="W4505" s="429">
        <f t="shared" si="94"/>
        <v>195.685</v>
      </c>
      <c r="X4505" s="429">
        <f t="shared" si="94"/>
        <v>5.0000000000000001E-3</v>
      </c>
      <c r="Y4505" s="429">
        <f t="shared" si="94"/>
        <v>5.0000000000000001E-4</v>
      </c>
      <c r="Z4505" s="429">
        <f t="shared" si="94"/>
        <v>0</v>
      </c>
      <c r="AA4505" s="429" t="s">
        <v>1295</v>
      </c>
    </row>
    <row r="4506" spans="1:27" x14ac:dyDescent="0.25">
      <c r="A4506" t="s">
        <v>149</v>
      </c>
      <c r="B4506" t="s">
        <v>1246</v>
      </c>
      <c r="C4506" t="s">
        <v>1324</v>
      </c>
      <c r="D4506" t="s">
        <v>1387</v>
      </c>
      <c r="E4506" t="s">
        <v>1501</v>
      </c>
      <c r="F4506" t="s">
        <v>1293</v>
      </c>
      <c r="G4506" t="s">
        <v>524</v>
      </c>
      <c r="H4506" t="s">
        <v>1557</v>
      </c>
      <c r="I4506" t="s">
        <v>552</v>
      </c>
      <c r="J4506">
        <v>20200254</v>
      </c>
      <c r="L4506">
        <v>42.689456939697301</v>
      </c>
      <c r="M4506">
        <v>10.238909721374499</v>
      </c>
      <c r="N4506">
        <v>3.7956600189209002</v>
      </c>
      <c r="O4506">
        <v>1.66352987289429</v>
      </c>
      <c r="P4506">
        <v>1.3120800256729099</v>
      </c>
      <c r="Q4506">
        <v>1.3120800256729099</v>
      </c>
      <c r="R4506">
        <v>0</v>
      </c>
      <c r="S4506">
        <v>0</v>
      </c>
      <c r="T4506">
        <v>0</v>
      </c>
      <c r="U4506">
        <v>0</v>
      </c>
      <c r="W4506" s="429">
        <f t="shared" si="94"/>
        <v>0</v>
      </c>
      <c r="X4506" s="429">
        <f t="shared" si="94"/>
        <v>0</v>
      </c>
      <c r="Y4506" s="429">
        <f t="shared" si="94"/>
        <v>0</v>
      </c>
      <c r="Z4506" s="429">
        <f t="shared" si="94"/>
        <v>0</v>
      </c>
      <c r="AA4506" s="429" t="s">
        <v>1295</v>
      </c>
    </row>
    <row r="4507" spans="1:27" x14ac:dyDescent="0.25">
      <c r="A4507" t="s">
        <v>149</v>
      </c>
      <c r="B4507" t="s">
        <v>1246</v>
      </c>
      <c r="C4507" t="s">
        <v>1324</v>
      </c>
      <c r="D4507" t="s">
        <v>1387</v>
      </c>
      <c r="E4507" t="s">
        <v>1501</v>
      </c>
      <c r="F4507" t="s">
        <v>1293</v>
      </c>
      <c r="G4507" t="s">
        <v>524</v>
      </c>
      <c r="H4507" t="s">
        <v>1557</v>
      </c>
      <c r="I4507" t="s">
        <v>552</v>
      </c>
      <c r="J4507">
        <v>40400315</v>
      </c>
      <c r="L4507">
        <v>0</v>
      </c>
      <c r="M4507">
        <v>0.2</v>
      </c>
      <c r="N4507">
        <v>0</v>
      </c>
      <c r="O4507">
        <v>0</v>
      </c>
      <c r="P4507">
        <v>0</v>
      </c>
      <c r="Q4507">
        <v>0</v>
      </c>
      <c r="R4507">
        <v>0</v>
      </c>
      <c r="S4507">
        <v>0</v>
      </c>
      <c r="T4507">
        <v>0</v>
      </c>
      <c r="U4507">
        <v>0</v>
      </c>
      <c r="W4507" s="429">
        <f t="shared" si="94"/>
        <v>0</v>
      </c>
      <c r="X4507" s="429">
        <f t="shared" si="94"/>
        <v>0</v>
      </c>
      <c r="Y4507" s="429">
        <f t="shared" si="94"/>
        <v>0</v>
      </c>
      <c r="Z4507" s="429">
        <f t="shared" si="94"/>
        <v>0</v>
      </c>
      <c r="AA4507" s="429" t="s">
        <v>1295</v>
      </c>
    </row>
    <row r="4508" spans="1:27" x14ac:dyDescent="0.25">
      <c r="A4508" t="s">
        <v>149</v>
      </c>
      <c r="B4508" t="s">
        <v>1246</v>
      </c>
      <c r="C4508" t="s">
        <v>1324</v>
      </c>
      <c r="D4508" t="s">
        <v>1387</v>
      </c>
      <c r="E4508" t="s">
        <v>1501</v>
      </c>
      <c r="F4508" t="s">
        <v>1293</v>
      </c>
      <c r="G4508" t="s">
        <v>524</v>
      </c>
      <c r="H4508" t="s">
        <v>1558</v>
      </c>
      <c r="I4508" t="s">
        <v>563</v>
      </c>
      <c r="J4508">
        <v>31000205</v>
      </c>
      <c r="L4508">
        <v>31.161899566650401</v>
      </c>
      <c r="M4508">
        <v>19.915498733520501</v>
      </c>
      <c r="N4508">
        <v>62.323799133300803</v>
      </c>
      <c r="O4508">
        <v>23.8985996246338</v>
      </c>
      <c r="P4508">
        <v>0</v>
      </c>
      <c r="Q4508">
        <v>0</v>
      </c>
      <c r="R4508">
        <v>0</v>
      </c>
      <c r="S4508">
        <v>0</v>
      </c>
      <c r="T4508">
        <v>0</v>
      </c>
      <c r="U4508">
        <v>0</v>
      </c>
      <c r="W4508" s="429">
        <f t="shared" si="94"/>
        <v>0</v>
      </c>
      <c r="X4508" s="429">
        <f t="shared" si="94"/>
        <v>0</v>
      </c>
      <c r="Y4508" s="429">
        <f t="shared" si="94"/>
        <v>0</v>
      </c>
      <c r="Z4508" s="429">
        <f t="shared" si="94"/>
        <v>0</v>
      </c>
      <c r="AA4508" s="429" t="s">
        <v>1295</v>
      </c>
    </row>
    <row r="4509" spans="1:27" x14ac:dyDescent="0.25">
      <c r="A4509" t="s">
        <v>149</v>
      </c>
      <c r="B4509" t="s">
        <v>1246</v>
      </c>
      <c r="C4509" t="s">
        <v>1324</v>
      </c>
      <c r="D4509" t="s">
        <v>1387</v>
      </c>
      <c r="E4509" t="s">
        <v>1501</v>
      </c>
      <c r="F4509" t="s">
        <v>1293</v>
      </c>
      <c r="G4509" t="s">
        <v>524</v>
      </c>
      <c r="H4509" t="s">
        <v>1558</v>
      </c>
      <c r="I4509" t="s">
        <v>563</v>
      </c>
      <c r="J4509">
        <v>31000205</v>
      </c>
      <c r="L4509">
        <v>1.2</v>
      </c>
      <c r="M4509">
        <v>2.5</v>
      </c>
      <c r="N4509">
        <v>6.2</v>
      </c>
      <c r="O4509">
        <v>17.5</v>
      </c>
      <c r="P4509">
        <v>0</v>
      </c>
      <c r="Q4509">
        <v>0</v>
      </c>
      <c r="R4509">
        <v>0</v>
      </c>
      <c r="S4509">
        <v>0</v>
      </c>
      <c r="T4509">
        <v>0</v>
      </c>
      <c r="U4509">
        <v>0</v>
      </c>
      <c r="W4509" s="429">
        <f t="shared" si="94"/>
        <v>0</v>
      </c>
      <c r="X4509" s="429">
        <f t="shared" si="94"/>
        <v>0</v>
      </c>
      <c r="Y4509" s="429">
        <f t="shared" si="94"/>
        <v>0</v>
      </c>
      <c r="Z4509" s="429">
        <f t="shared" si="94"/>
        <v>0</v>
      </c>
      <c r="AA4509" s="429" t="s">
        <v>1295</v>
      </c>
    </row>
    <row r="4510" spans="1:27" x14ac:dyDescent="0.25">
      <c r="A4510" t="s">
        <v>149</v>
      </c>
      <c r="B4510" t="s">
        <v>186</v>
      </c>
      <c r="C4510" t="s">
        <v>1459</v>
      </c>
      <c r="D4510" t="s">
        <v>1387</v>
      </c>
      <c r="E4510" t="s">
        <v>1501</v>
      </c>
      <c r="F4510" t="s">
        <v>1293</v>
      </c>
      <c r="G4510" t="s">
        <v>524</v>
      </c>
      <c r="H4510" t="s">
        <v>1460</v>
      </c>
      <c r="I4510" t="s">
        <v>561</v>
      </c>
      <c r="J4510">
        <v>20200201</v>
      </c>
      <c r="L4510">
        <v>15.930000305175801</v>
      </c>
      <c r="M4510">
        <v>0.56999999284744296</v>
      </c>
      <c r="N4510">
        <v>16.719999313354499</v>
      </c>
      <c r="O4510">
        <v>0.56999999284744296</v>
      </c>
      <c r="P4510">
        <v>0.21999999880790699</v>
      </c>
      <c r="Q4510">
        <v>0.21999999880790699</v>
      </c>
      <c r="R4510">
        <v>0</v>
      </c>
      <c r="S4510">
        <v>0</v>
      </c>
      <c r="T4510">
        <v>0</v>
      </c>
      <c r="U4510">
        <v>0</v>
      </c>
      <c r="W4510" s="429">
        <f t="shared" si="94"/>
        <v>0</v>
      </c>
      <c r="X4510" s="429">
        <f t="shared" si="94"/>
        <v>0</v>
      </c>
      <c r="Y4510" s="429">
        <f t="shared" si="94"/>
        <v>0</v>
      </c>
      <c r="Z4510" s="429">
        <f t="shared" si="94"/>
        <v>0</v>
      </c>
      <c r="AA4510" s="429" t="s">
        <v>1295</v>
      </c>
    </row>
    <row r="4511" spans="1:27" x14ac:dyDescent="0.25">
      <c r="A4511" t="s">
        <v>149</v>
      </c>
      <c r="B4511" t="s">
        <v>186</v>
      </c>
      <c r="C4511" t="s">
        <v>1459</v>
      </c>
      <c r="D4511" t="s">
        <v>1387</v>
      </c>
      <c r="E4511" t="s">
        <v>1501</v>
      </c>
      <c r="F4511" t="s">
        <v>1293</v>
      </c>
      <c r="G4511" t="s">
        <v>524</v>
      </c>
      <c r="H4511" t="s">
        <v>1461</v>
      </c>
      <c r="I4511" t="s">
        <v>534</v>
      </c>
      <c r="J4511">
        <v>20200254</v>
      </c>
      <c r="L4511">
        <v>11.4333333969116</v>
      </c>
      <c r="M4511">
        <v>7.5999999046325701</v>
      </c>
      <c r="N4511">
        <v>20.1666660308838</v>
      </c>
      <c r="O4511">
        <v>0</v>
      </c>
      <c r="P4511">
        <v>0.33333334326744102</v>
      </c>
      <c r="Q4511">
        <v>0.33333334326744102</v>
      </c>
      <c r="R4511">
        <v>0</v>
      </c>
      <c r="S4511">
        <v>0</v>
      </c>
      <c r="T4511">
        <v>0</v>
      </c>
      <c r="U4511">
        <v>0</v>
      </c>
      <c r="W4511" s="429">
        <f t="shared" si="94"/>
        <v>0</v>
      </c>
      <c r="X4511" s="429">
        <f t="shared" si="94"/>
        <v>0</v>
      </c>
      <c r="Y4511" s="429">
        <f t="shared" si="94"/>
        <v>0</v>
      </c>
      <c r="Z4511" s="429">
        <f t="shared" si="94"/>
        <v>0</v>
      </c>
      <c r="AA4511" s="429" t="s">
        <v>1295</v>
      </c>
    </row>
    <row r="4512" spans="1:27" x14ac:dyDescent="0.25">
      <c r="A4512" t="s">
        <v>149</v>
      </c>
      <c r="B4512" t="s">
        <v>186</v>
      </c>
      <c r="C4512" t="s">
        <v>1459</v>
      </c>
      <c r="D4512" t="s">
        <v>1387</v>
      </c>
      <c r="E4512" t="s">
        <v>1501</v>
      </c>
      <c r="F4512" t="s">
        <v>1293</v>
      </c>
      <c r="G4512" t="s">
        <v>524</v>
      </c>
      <c r="H4512" t="s">
        <v>1464</v>
      </c>
      <c r="I4512" t="s">
        <v>186</v>
      </c>
      <c r="J4512">
        <v>31000404</v>
      </c>
      <c r="L4512">
        <v>3.4</v>
      </c>
      <c r="M4512">
        <v>0.2</v>
      </c>
      <c r="N4512">
        <v>2.8</v>
      </c>
      <c r="O4512">
        <v>3</v>
      </c>
      <c r="P4512">
        <v>0.3</v>
      </c>
      <c r="Q4512">
        <v>0.266666680574417</v>
      </c>
      <c r="R4512">
        <v>0</v>
      </c>
      <c r="S4512">
        <v>0</v>
      </c>
      <c r="T4512">
        <v>0</v>
      </c>
      <c r="U4512">
        <v>0</v>
      </c>
      <c r="W4512" s="429">
        <f t="shared" si="94"/>
        <v>0</v>
      </c>
      <c r="X4512" s="429">
        <f t="shared" si="94"/>
        <v>0</v>
      </c>
      <c r="Y4512" s="429">
        <f t="shared" si="94"/>
        <v>0</v>
      </c>
      <c r="Z4512" s="429">
        <f t="shared" si="94"/>
        <v>0</v>
      </c>
      <c r="AA4512" s="429" t="s">
        <v>1295</v>
      </c>
    </row>
    <row r="4513" spans="1:27" x14ac:dyDescent="0.25">
      <c r="A4513" t="s">
        <v>149</v>
      </c>
      <c r="B4513" t="s">
        <v>186</v>
      </c>
      <c r="C4513" t="s">
        <v>1459</v>
      </c>
      <c r="D4513" t="s">
        <v>1387</v>
      </c>
      <c r="E4513" t="s">
        <v>1501</v>
      </c>
      <c r="F4513" t="s">
        <v>1293</v>
      </c>
      <c r="G4513" t="s">
        <v>524</v>
      </c>
      <c r="H4513" t="s">
        <v>1464</v>
      </c>
      <c r="I4513" t="s">
        <v>186</v>
      </c>
      <c r="J4513">
        <v>31000227</v>
      </c>
      <c r="L4513">
        <v>0</v>
      </c>
      <c r="M4513">
        <v>5.9100002050399801E-2</v>
      </c>
      <c r="N4513">
        <v>0</v>
      </c>
      <c r="O4513">
        <v>0</v>
      </c>
      <c r="P4513">
        <v>0</v>
      </c>
      <c r="Q4513">
        <v>0</v>
      </c>
      <c r="R4513">
        <v>4.0187999999999997</v>
      </c>
      <c r="S4513">
        <v>0.17730000000000001</v>
      </c>
      <c r="T4513">
        <v>0</v>
      </c>
      <c r="U4513">
        <v>0</v>
      </c>
      <c r="W4513" s="429">
        <f t="shared" si="94"/>
        <v>4.0187999999999997</v>
      </c>
      <c r="X4513" s="429">
        <f t="shared" si="94"/>
        <v>0.17730000000000001</v>
      </c>
      <c r="Y4513" s="429">
        <f t="shared" si="94"/>
        <v>0</v>
      </c>
      <c r="Z4513" s="429">
        <f t="shared" si="94"/>
        <v>0</v>
      </c>
      <c r="AA4513" s="429" t="s">
        <v>1295</v>
      </c>
    </row>
    <row r="4514" spans="1:27" x14ac:dyDescent="0.25">
      <c r="A4514" t="s">
        <v>149</v>
      </c>
      <c r="B4514" t="s">
        <v>186</v>
      </c>
      <c r="C4514" t="s">
        <v>1459</v>
      </c>
      <c r="D4514" t="s">
        <v>1387</v>
      </c>
      <c r="E4514" t="s">
        <v>1501</v>
      </c>
      <c r="F4514" t="s">
        <v>1293</v>
      </c>
      <c r="G4514" t="s">
        <v>524</v>
      </c>
      <c r="H4514" t="s">
        <v>1464</v>
      </c>
      <c r="I4514" t="s">
        <v>186</v>
      </c>
      <c r="J4514">
        <v>31000309</v>
      </c>
      <c r="L4514">
        <v>0</v>
      </c>
      <c r="M4514">
        <v>0</v>
      </c>
      <c r="N4514">
        <v>0</v>
      </c>
      <c r="O4514">
        <v>0</v>
      </c>
      <c r="P4514">
        <v>0</v>
      </c>
      <c r="Q4514">
        <v>0</v>
      </c>
      <c r="R4514">
        <v>71.451899999999995</v>
      </c>
      <c r="S4514">
        <v>243.3998</v>
      </c>
      <c r="T4514">
        <v>0</v>
      </c>
      <c r="U4514">
        <v>0</v>
      </c>
      <c r="W4514" s="429">
        <f t="shared" si="94"/>
        <v>71.451899999999995</v>
      </c>
      <c r="X4514" s="429">
        <f t="shared" si="94"/>
        <v>243.3998</v>
      </c>
      <c r="Y4514" s="429">
        <f t="shared" si="94"/>
        <v>0</v>
      </c>
      <c r="Z4514" s="429">
        <f t="shared" si="94"/>
        <v>0</v>
      </c>
      <c r="AA4514" s="429" t="s">
        <v>1295</v>
      </c>
    </row>
    <row r="4515" spans="1:27" x14ac:dyDescent="0.25">
      <c r="A4515" t="s">
        <v>149</v>
      </c>
      <c r="B4515" t="s">
        <v>1246</v>
      </c>
      <c r="C4515" t="s">
        <v>1324</v>
      </c>
      <c r="D4515" t="s">
        <v>1387</v>
      </c>
      <c r="E4515" t="s">
        <v>1501</v>
      </c>
      <c r="F4515" t="s">
        <v>1293</v>
      </c>
      <c r="G4515" t="s">
        <v>524</v>
      </c>
      <c r="H4515" t="s">
        <v>1558</v>
      </c>
      <c r="I4515" t="s">
        <v>563</v>
      </c>
      <c r="J4515">
        <v>31000205</v>
      </c>
      <c r="L4515">
        <v>0</v>
      </c>
      <c r="M4515">
        <v>0</v>
      </c>
      <c r="N4515">
        <v>0.27500000596046398</v>
      </c>
      <c r="O4515">
        <v>0</v>
      </c>
      <c r="P4515">
        <v>0</v>
      </c>
      <c r="Q4515">
        <v>0</v>
      </c>
      <c r="R4515">
        <v>0</v>
      </c>
      <c r="S4515">
        <v>0</v>
      </c>
      <c r="T4515">
        <v>0</v>
      </c>
      <c r="U4515">
        <v>0</v>
      </c>
      <c r="W4515" s="429">
        <f t="shared" si="94"/>
        <v>0</v>
      </c>
      <c r="X4515" s="429">
        <f t="shared" si="94"/>
        <v>0</v>
      </c>
      <c r="Y4515" s="429">
        <f t="shared" si="94"/>
        <v>0</v>
      </c>
      <c r="Z4515" s="429">
        <f t="shared" si="94"/>
        <v>0</v>
      </c>
      <c r="AA4515" s="429" t="s">
        <v>1295</v>
      </c>
    </row>
    <row r="4516" spans="1:27" x14ac:dyDescent="0.25">
      <c r="A4516" t="s">
        <v>149</v>
      </c>
      <c r="B4516" t="s">
        <v>186</v>
      </c>
      <c r="C4516" t="s">
        <v>1459</v>
      </c>
      <c r="D4516" t="s">
        <v>1387</v>
      </c>
      <c r="E4516" t="s">
        <v>1501</v>
      </c>
      <c r="F4516" t="s">
        <v>1293</v>
      </c>
      <c r="G4516" t="s">
        <v>524</v>
      </c>
      <c r="H4516" t="s">
        <v>1464</v>
      </c>
      <c r="I4516" t="s">
        <v>186</v>
      </c>
      <c r="J4516">
        <v>20200201</v>
      </c>
      <c r="L4516">
        <v>6.4999997615814195E-2</v>
      </c>
      <c r="M4516">
        <v>1.4999999664723899E-2</v>
      </c>
      <c r="N4516">
        <v>0.17499999701976801</v>
      </c>
      <c r="O4516">
        <v>4.9999998882412902E-3</v>
      </c>
      <c r="P4516">
        <v>9.9999997764825804E-3</v>
      </c>
      <c r="Q4516">
        <v>9.9999997764825804E-3</v>
      </c>
      <c r="R4516">
        <v>195.685</v>
      </c>
      <c r="S4516">
        <v>5.0000000000000001E-3</v>
      </c>
      <c r="T4516">
        <v>5.0000000000000001E-4</v>
      </c>
      <c r="U4516">
        <v>0</v>
      </c>
      <c r="W4516" s="429">
        <f t="shared" si="94"/>
        <v>195.685</v>
      </c>
      <c r="X4516" s="429">
        <f t="shared" si="94"/>
        <v>5.0000000000000001E-3</v>
      </c>
      <c r="Y4516" s="429">
        <f t="shared" si="94"/>
        <v>5.0000000000000001E-4</v>
      </c>
      <c r="Z4516" s="429">
        <f t="shared" si="94"/>
        <v>0</v>
      </c>
      <c r="AA4516" s="429" t="s">
        <v>1295</v>
      </c>
    </row>
    <row r="4517" spans="1:27" x14ac:dyDescent="0.25">
      <c r="A4517" t="s">
        <v>149</v>
      </c>
      <c r="B4517" t="s">
        <v>1246</v>
      </c>
      <c r="C4517" t="s">
        <v>1324</v>
      </c>
      <c r="D4517" t="s">
        <v>1387</v>
      </c>
      <c r="E4517" t="s">
        <v>1501</v>
      </c>
      <c r="F4517" t="s">
        <v>1293</v>
      </c>
      <c r="G4517" t="s">
        <v>524</v>
      </c>
      <c r="H4517" t="s">
        <v>1557</v>
      </c>
      <c r="I4517" t="s">
        <v>552</v>
      </c>
      <c r="J4517">
        <v>38500101</v>
      </c>
      <c r="L4517">
        <v>0</v>
      </c>
      <c r="M4517">
        <v>0</v>
      </c>
      <c r="N4517">
        <v>0</v>
      </c>
      <c r="O4517">
        <v>0</v>
      </c>
      <c r="P4517">
        <v>0.25772997736930803</v>
      </c>
      <c r="Q4517">
        <v>0.25772997736930803</v>
      </c>
      <c r="R4517">
        <v>0</v>
      </c>
      <c r="S4517">
        <v>0</v>
      </c>
      <c r="T4517">
        <v>0</v>
      </c>
      <c r="U4517">
        <v>0</v>
      </c>
      <c r="W4517" s="429">
        <f t="shared" si="94"/>
        <v>0</v>
      </c>
      <c r="X4517" s="429">
        <f t="shared" si="94"/>
        <v>0</v>
      </c>
      <c r="Y4517" s="429">
        <f t="shared" si="94"/>
        <v>0</v>
      </c>
      <c r="Z4517" s="429">
        <f t="shared" si="94"/>
        <v>0</v>
      </c>
      <c r="AA4517" s="429" t="s">
        <v>1295</v>
      </c>
    </row>
    <row r="4518" spans="1:27" x14ac:dyDescent="0.25">
      <c r="A4518" t="s">
        <v>149</v>
      </c>
      <c r="B4518" t="s">
        <v>1246</v>
      </c>
      <c r="C4518" t="s">
        <v>1324</v>
      </c>
      <c r="D4518" t="s">
        <v>1387</v>
      </c>
      <c r="E4518" t="s">
        <v>1501</v>
      </c>
      <c r="F4518" t="s">
        <v>1293</v>
      </c>
      <c r="G4518" t="s">
        <v>524</v>
      </c>
      <c r="H4518" t="s">
        <v>1557</v>
      </c>
      <c r="I4518" t="s">
        <v>552</v>
      </c>
      <c r="J4518">
        <v>40400315</v>
      </c>
      <c r="L4518">
        <v>0</v>
      </c>
      <c r="M4518">
        <v>0.2</v>
      </c>
      <c r="N4518">
        <v>0</v>
      </c>
      <c r="O4518">
        <v>0</v>
      </c>
      <c r="P4518">
        <v>0</v>
      </c>
      <c r="Q4518">
        <v>0</v>
      </c>
      <c r="R4518">
        <v>0</v>
      </c>
      <c r="S4518">
        <v>0</v>
      </c>
      <c r="T4518">
        <v>0</v>
      </c>
      <c r="U4518">
        <v>0</v>
      </c>
      <c r="W4518" s="429">
        <f t="shared" si="94"/>
        <v>0</v>
      </c>
      <c r="X4518" s="429">
        <f t="shared" si="94"/>
        <v>0</v>
      </c>
      <c r="Y4518" s="429">
        <f t="shared" si="94"/>
        <v>0</v>
      </c>
      <c r="Z4518" s="429">
        <f t="shared" si="94"/>
        <v>0</v>
      </c>
      <c r="AA4518" s="429" t="s">
        <v>1295</v>
      </c>
    </row>
    <row r="4519" spans="1:27" x14ac:dyDescent="0.25">
      <c r="A4519" t="s">
        <v>149</v>
      </c>
      <c r="B4519" t="s">
        <v>1246</v>
      </c>
      <c r="C4519" t="s">
        <v>1324</v>
      </c>
      <c r="D4519" t="s">
        <v>1387</v>
      </c>
      <c r="E4519" t="s">
        <v>1501</v>
      </c>
      <c r="F4519" t="s">
        <v>1293</v>
      </c>
      <c r="G4519" t="s">
        <v>524</v>
      </c>
      <c r="H4519" t="s">
        <v>1558</v>
      </c>
      <c r="I4519" t="s">
        <v>563</v>
      </c>
      <c r="J4519">
        <v>10200602</v>
      </c>
      <c r="L4519">
        <v>23.3</v>
      </c>
      <c r="M4519">
        <v>1.3</v>
      </c>
      <c r="N4519">
        <v>19.5</v>
      </c>
      <c r="O4519">
        <v>0.1</v>
      </c>
      <c r="P4519">
        <v>1.8</v>
      </c>
      <c r="Q4519">
        <v>1.7666665315628101</v>
      </c>
      <c r="R4519">
        <v>0</v>
      </c>
      <c r="S4519">
        <v>0</v>
      </c>
      <c r="T4519">
        <v>0</v>
      </c>
      <c r="U4519">
        <v>0</v>
      </c>
      <c r="W4519" s="429">
        <f t="shared" si="94"/>
        <v>0</v>
      </c>
      <c r="X4519" s="429">
        <f t="shared" si="94"/>
        <v>0</v>
      </c>
      <c r="Y4519" s="429">
        <f t="shared" si="94"/>
        <v>0</v>
      </c>
      <c r="Z4519" s="429">
        <f t="shared" si="94"/>
        <v>0</v>
      </c>
      <c r="AA4519" s="429" t="s">
        <v>1295</v>
      </c>
    </row>
    <row r="4520" spans="1:27" x14ac:dyDescent="0.25">
      <c r="A4520" t="s">
        <v>149</v>
      </c>
      <c r="B4520" t="s">
        <v>1246</v>
      </c>
      <c r="C4520" t="s">
        <v>1324</v>
      </c>
      <c r="D4520" t="s">
        <v>1387</v>
      </c>
      <c r="E4520" t="s">
        <v>1501</v>
      </c>
      <c r="F4520" t="s">
        <v>1293</v>
      </c>
      <c r="G4520" t="s">
        <v>524</v>
      </c>
      <c r="H4520" t="s">
        <v>1558</v>
      </c>
      <c r="I4520" t="s">
        <v>563</v>
      </c>
      <c r="J4520">
        <v>10200603</v>
      </c>
      <c r="L4520">
        <v>1.2</v>
      </c>
      <c r="M4520">
        <v>0.1</v>
      </c>
      <c r="N4520">
        <v>1</v>
      </c>
      <c r="O4520">
        <v>0.2</v>
      </c>
      <c r="P4520">
        <v>0.1</v>
      </c>
      <c r="Q4520">
        <v>5.8666665107011802E-2</v>
      </c>
      <c r="R4520">
        <v>0</v>
      </c>
      <c r="S4520">
        <v>0</v>
      </c>
      <c r="T4520">
        <v>0</v>
      </c>
      <c r="U4520">
        <v>0</v>
      </c>
      <c r="W4520" s="429">
        <f t="shared" si="94"/>
        <v>0</v>
      </c>
      <c r="X4520" s="429">
        <f t="shared" si="94"/>
        <v>0</v>
      </c>
      <c r="Y4520" s="429">
        <f t="shared" si="94"/>
        <v>0</v>
      </c>
      <c r="Z4520" s="429">
        <f t="shared" si="94"/>
        <v>0</v>
      </c>
      <c r="AA4520" s="429" t="s">
        <v>1295</v>
      </c>
    </row>
    <row r="4521" spans="1:27" x14ac:dyDescent="0.25">
      <c r="A4521" t="s">
        <v>149</v>
      </c>
      <c r="B4521" t="s">
        <v>186</v>
      </c>
      <c r="C4521" t="s">
        <v>1459</v>
      </c>
      <c r="D4521" t="s">
        <v>1387</v>
      </c>
      <c r="E4521" t="s">
        <v>1501</v>
      </c>
      <c r="F4521" t="s">
        <v>1293</v>
      </c>
      <c r="G4521" t="s">
        <v>524</v>
      </c>
      <c r="H4521" t="s">
        <v>1461</v>
      </c>
      <c r="I4521" t="s">
        <v>534</v>
      </c>
      <c r="J4521">
        <v>20200254</v>
      </c>
      <c r="L4521">
        <v>7.4466004371643102</v>
      </c>
      <c r="M4521">
        <v>4.9643998146057102</v>
      </c>
      <c r="N4521">
        <v>13.1793003082275</v>
      </c>
      <c r="O4521">
        <v>0</v>
      </c>
      <c r="P4521">
        <v>0.23640000820159901</v>
      </c>
      <c r="Q4521">
        <v>0.23640000820159901</v>
      </c>
      <c r="R4521">
        <v>0</v>
      </c>
      <c r="S4521">
        <v>0</v>
      </c>
      <c r="T4521">
        <v>0</v>
      </c>
      <c r="U4521">
        <v>0</v>
      </c>
      <c r="W4521" s="429">
        <f t="shared" si="94"/>
        <v>0</v>
      </c>
      <c r="X4521" s="429">
        <f t="shared" si="94"/>
        <v>0</v>
      </c>
      <c r="Y4521" s="429">
        <f t="shared" si="94"/>
        <v>0</v>
      </c>
      <c r="Z4521" s="429">
        <f t="shared" si="94"/>
        <v>0</v>
      </c>
      <c r="AA4521" s="429" t="s">
        <v>1295</v>
      </c>
    </row>
    <row r="4522" spans="1:27" x14ac:dyDescent="0.25">
      <c r="A4522" t="s">
        <v>149</v>
      </c>
      <c r="B4522" t="s">
        <v>186</v>
      </c>
      <c r="C4522" t="s">
        <v>1459</v>
      </c>
      <c r="D4522" t="s">
        <v>1387</v>
      </c>
      <c r="E4522" t="s">
        <v>1501</v>
      </c>
      <c r="F4522" t="s">
        <v>1293</v>
      </c>
      <c r="G4522" t="s">
        <v>524</v>
      </c>
      <c r="H4522" t="s">
        <v>1464</v>
      </c>
      <c r="I4522" t="s">
        <v>186</v>
      </c>
      <c r="J4522">
        <v>31088811</v>
      </c>
      <c r="L4522">
        <v>0</v>
      </c>
      <c r="M4522">
        <v>2.2999999999999998</v>
      </c>
      <c r="N4522">
        <v>0</v>
      </c>
      <c r="O4522">
        <v>0</v>
      </c>
      <c r="P4522">
        <v>0</v>
      </c>
      <c r="Q4522">
        <v>0</v>
      </c>
      <c r="R4522">
        <v>0</v>
      </c>
      <c r="S4522">
        <v>0</v>
      </c>
      <c r="T4522">
        <v>0</v>
      </c>
      <c r="U4522">
        <v>0</v>
      </c>
      <c r="W4522" s="429">
        <f t="shared" si="94"/>
        <v>0</v>
      </c>
      <c r="X4522" s="429">
        <f t="shared" si="94"/>
        <v>0</v>
      </c>
      <c r="Y4522" s="429">
        <f t="shared" si="94"/>
        <v>0</v>
      </c>
      <c r="Z4522" s="429">
        <f t="shared" si="94"/>
        <v>0</v>
      </c>
      <c r="AA4522" s="429" t="s">
        <v>1295</v>
      </c>
    </row>
    <row r="4523" spans="1:27" x14ac:dyDescent="0.25">
      <c r="A4523" t="s">
        <v>149</v>
      </c>
      <c r="B4523" t="s">
        <v>186</v>
      </c>
      <c r="C4523" t="s">
        <v>1459</v>
      </c>
      <c r="D4523" t="s">
        <v>1387</v>
      </c>
      <c r="E4523" t="s">
        <v>1501</v>
      </c>
      <c r="F4523" t="s">
        <v>1293</v>
      </c>
      <c r="G4523" t="s">
        <v>524</v>
      </c>
      <c r="H4523" t="s">
        <v>1464</v>
      </c>
      <c r="I4523" t="s">
        <v>186</v>
      </c>
      <c r="J4523">
        <v>31000227</v>
      </c>
      <c r="L4523">
        <v>0</v>
      </c>
      <c r="M4523">
        <v>5.9100002050399801E-2</v>
      </c>
      <c r="N4523">
        <v>0</v>
      </c>
      <c r="O4523">
        <v>0</v>
      </c>
      <c r="P4523">
        <v>0</v>
      </c>
      <c r="Q4523">
        <v>0</v>
      </c>
      <c r="R4523">
        <v>4.0778999999999996</v>
      </c>
      <c r="S4523">
        <v>0.17730000000000001</v>
      </c>
      <c r="T4523">
        <v>0</v>
      </c>
      <c r="U4523">
        <v>0</v>
      </c>
      <c r="W4523" s="429">
        <f t="shared" si="94"/>
        <v>4.0778999999999996</v>
      </c>
      <c r="X4523" s="429">
        <f t="shared" si="94"/>
        <v>0.17730000000000001</v>
      </c>
      <c r="Y4523" s="429">
        <f t="shared" si="94"/>
        <v>0</v>
      </c>
      <c r="Z4523" s="429">
        <f t="shared" si="94"/>
        <v>0</v>
      </c>
      <c r="AA4523" s="429" t="s">
        <v>1295</v>
      </c>
    </row>
    <row r="4524" spans="1:27" x14ac:dyDescent="0.25">
      <c r="A4524" t="s">
        <v>149</v>
      </c>
      <c r="B4524" t="s">
        <v>186</v>
      </c>
      <c r="C4524" t="s">
        <v>1459</v>
      </c>
      <c r="D4524" t="s">
        <v>1387</v>
      </c>
      <c r="E4524" t="s">
        <v>1501</v>
      </c>
      <c r="F4524" t="s">
        <v>1293</v>
      </c>
      <c r="G4524" t="s">
        <v>524</v>
      </c>
      <c r="H4524" t="s">
        <v>1464</v>
      </c>
      <c r="I4524" t="s">
        <v>186</v>
      </c>
      <c r="J4524">
        <v>31000306</v>
      </c>
      <c r="L4524">
        <v>0</v>
      </c>
      <c r="M4524">
        <v>0</v>
      </c>
      <c r="N4524">
        <v>0</v>
      </c>
      <c r="O4524">
        <v>0</v>
      </c>
      <c r="P4524">
        <v>0</v>
      </c>
      <c r="Q4524">
        <v>0</v>
      </c>
      <c r="R4524">
        <v>19.916699999999999</v>
      </c>
      <c r="S4524">
        <v>21.354009999999999</v>
      </c>
      <c r="T4524">
        <v>0</v>
      </c>
      <c r="U4524">
        <v>0</v>
      </c>
      <c r="W4524" s="429">
        <f t="shared" si="94"/>
        <v>19.916699999999999</v>
      </c>
      <c r="X4524" s="429">
        <f t="shared" si="94"/>
        <v>21.354009999999999</v>
      </c>
      <c r="Y4524" s="429">
        <f t="shared" si="94"/>
        <v>0</v>
      </c>
      <c r="Z4524" s="429">
        <f t="shared" si="94"/>
        <v>0</v>
      </c>
      <c r="AA4524" s="429" t="s">
        <v>1295</v>
      </c>
    </row>
    <row r="4525" spans="1:27" x14ac:dyDescent="0.25">
      <c r="A4525" t="s">
        <v>149</v>
      </c>
      <c r="B4525" t="s">
        <v>1246</v>
      </c>
      <c r="C4525" t="s">
        <v>1324</v>
      </c>
      <c r="D4525" t="s">
        <v>1387</v>
      </c>
      <c r="E4525" t="s">
        <v>1501</v>
      </c>
      <c r="F4525" t="s">
        <v>1293</v>
      </c>
      <c r="G4525" t="s">
        <v>524</v>
      </c>
      <c r="H4525" t="s">
        <v>1558</v>
      </c>
      <c r="I4525" t="s">
        <v>563</v>
      </c>
      <c r="J4525">
        <v>31000205</v>
      </c>
      <c r="L4525">
        <v>9.4999998807907104E-2</v>
      </c>
      <c r="M4525">
        <v>9.9999997764825804E-3</v>
      </c>
      <c r="N4525">
        <v>0.86500000953674305</v>
      </c>
      <c r="O4525">
        <v>0</v>
      </c>
      <c r="P4525">
        <v>0</v>
      </c>
      <c r="Q4525">
        <v>0</v>
      </c>
      <c r="R4525">
        <v>0</v>
      </c>
      <c r="S4525">
        <v>0</v>
      </c>
      <c r="T4525">
        <v>0</v>
      </c>
      <c r="U4525">
        <v>0</v>
      </c>
      <c r="W4525" s="429">
        <f t="shared" si="94"/>
        <v>0</v>
      </c>
      <c r="X4525" s="429">
        <f t="shared" si="94"/>
        <v>0</v>
      </c>
      <c r="Y4525" s="429">
        <f t="shared" si="94"/>
        <v>0</v>
      </c>
      <c r="Z4525" s="429">
        <f t="shared" si="94"/>
        <v>0</v>
      </c>
      <c r="AA4525" s="429" t="s">
        <v>1295</v>
      </c>
    </row>
    <row r="4526" spans="1:27" x14ac:dyDescent="0.25">
      <c r="A4526" t="s">
        <v>149</v>
      </c>
      <c r="B4526" t="s">
        <v>186</v>
      </c>
      <c r="C4526" t="s">
        <v>1459</v>
      </c>
      <c r="D4526" t="s">
        <v>1387</v>
      </c>
      <c r="E4526" t="s">
        <v>1501</v>
      </c>
      <c r="F4526" t="s">
        <v>1293</v>
      </c>
      <c r="G4526" t="s">
        <v>524</v>
      </c>
      <c r="H4526" t="s">
        <v>1464</v>
      </c>
      <c r="I4526" t="s">
        <v>186</v>
      </c>
      <c r="J4526">
        <v>20200201</v>
      </c>
      <c r="L4526">
        <v>6.4999997615814195E-2</v>
      </c>
      <c r="M4526">
        <v>1.4999999664723899E-2</v>
      </c>
      <c r="N4526">
        <v>0.17499999701976801</v>
      </c>
      <c r="O4526">
        <v>4.9999998882412902E-3</v>
      </c>
      <c r="P4526">
        <v>9.9999997764825804E-3</v>
      </c>
      <c r="Q4526">
        <v>9.9999997764825804E-3</v>
      </c>
      <c r="R4526">
        <v>195.685</v>
      </c>
      <c r="S4526">
        <v>5.0000000000000001E-3</v>
      </c>
      <c r="T4526">
        <v>5.0000000000000001E-4</v>
      </c>
      <c r="U4526">
        <v>0</v>
      </c>
      <c r="W4526" s="429">
        <f t="shared" si="94"/>
        <v>195.685</v>
      </c>
      <c r="X4526" s="429">
        <f t="shared" si="94"/>
        <v>5.0000000000000001E-3</v>
      </c>
      <c r="Y4526" s="429">
        <f t="shared" si="94"/>
        <v>5.0000000000000001E-4</v>
      </c>
      <c r="Z4526" s="429">
        <f t="shared" si="94"/>
        <v>0</v>
      </c>
      <c r="AA4526" s="429" t="s">
        <v>1295</v>
      </c>
    </row>
    <row r="4527" spans="1:27" x14ac:dyDescent="0.25">
      <c r="A4527" t="s">
        <v>149</v>
      </c>
      <c r="B4527" t="s">
        <v>1246</v>
      </c>
      <c r="C4527" t="s">
        <v>1324</v>
      </c>
      <c r="D4527" t="s">
        <v>1387</v>
      </c>
      <c r="E4527" t="s">
        <v>1501</v>
      </c>
      <c r="F4527" t="s">
        <v>1293</v>
      </c>
      <c r="G4527" t="s">
        <v>524</v>
      </c>
      <c r="H4527" t="s">
        <v>1559</v>
      </c>
      <c r="I4527" t="s">
        <v>1327</v>
      </c>
      <c r="J4527">
        <v>20200253</v>
      </c>
      <c r="L4527">
        <v>0</v>
      </c>
      <c r="M4527">
        <v>0</v>
      </c>
      <c r="N4527">
        <v>0</v>
      </c>
      <c r="O4527">
        <v>0</v>
      </c>
      <c r="P4527">
        <v>0</v>
      </c>
      <c r="Q4527">
        <v>0</v>
      </c>
      <c r="R4527">
        <v>0.14000000000000001</v>
      </c>
      <c r="S4527">
        <v>0</v>
      </c>
      <c r="T4527">
        <v>0</v>
      </c>
      <c r="U4527">
        <v>0.14000000000000001</v>
      </c>
      <c r="W4527" s="429">
        <f t="shared" si="94"/>
        <v>0.14000000000000001</v>
      </c>
      <c r="X4527" s="429">
        <f t="shared" si="94"/>
        <v>0</v>
      </c>
      <c r="Y4527" s="429">
        <f t="shared" si="94"/>
        <v>0</v>
      </c>
      <c r="Z4527" s="429">
        <f t="shared" si="94"/>
        <v>0.14000000000000001</v>
      </c>
      <c r="AA4527" s="429" t="s">
        <v>1295</v>
      </c>
    </row>
    <row r="4528" spans="1:27" x14ac:dyDescent="0.25">
      <c r="A4528" t="s">
        <v>149</v>
      </c>
      <c r="B4528" t="s">
        <v>1246</v>
      </c>
      <c r="C4528" t="s">
        <v>1324</v>
      </c>
      <c r="D4528" t="s">
        <v>1387</v>
      </c>
      <c r="E4528" t="s">
        <v>1501</v>
      </c>
      <c r="F4528" t="s">
        <v>1293</v>
      </c>
      <c r="G4528" t="s">
        <v>524</v>
      </c>
      <c r="H4528" t="s">
        <v>1559</v>
      </c>
      <c r="I4528" t="s">
        <v>1327</v>
      </c>
      <c r="J4528">
        <v>31000301</v>
      </c>
      <c r="L4528">
        <v>0</v>
      </c>
      <c r="M4528">
        <v>24.9</v>
      </c>
      <c r="N4528">
        <v>0</v>
      </c>
      <c r="O4528">
        <v>0</v>
      </c>
      <c r="P4528">
        <v>0</v>
      </c>
      <c r="Q4528">
        <v>0</v>
      </c>
      <c r="R4528">
        <v>0</v>
      </c>
      <c r="S4528">
        <v>0</v>
      </c>
      <c r="T4528">
        <v>0</v>
      </c>
      <c r="U4528">
        <v>0</v>
      </c>
      <c r="W4528" s="429">
        <f t="shared" si="94"/>
        <v>0</v>
      </c>
      <c r="X4528" s="429">
        <f t="shared" si="94"/>
        <v>0</v>
      </c>
      <c r="Y4528" s="429">
        <f t="shared" si="94"/>
        <v>0</v>
      </c>
      <c r="Z4528" s="429">
        <f t="shared" si="94"/>
        <v>0</v>
      </c>
      <c r="AA4528" s="429" t="s">
        <v>1295</v>
      </c>
    </row>
    <row r="4529" spans="1:27" x14ac:dyDescent="0.25">
      <c r="A4529" t="s">
        <v>149</v>
      </c>
      <c r="B4529" t="s">
        <v>1246</v>
      </c>
      <c r="C4529" t="s">
        <v>1324</v>
      </c>
      <c r="D4529" t="s">
        <v>1387</v>
      </c>
      <c r="E4529" t="s">
        <v>1501</v>
      </c>
      <c r="F4529" t="s">
        <v>1293</v>
      </c>
      <c r="G4529" t="s">
        <v>524</v>
      </c>
      <c r="H4529" t="s">
        <v>1559</v>
      </c>
      <c r="I4529" t="s">
        <v>1327</v>
      </c>
      <c r="J4529">
        <v>20200202</v>
      </c>
      <c r="L4529">
        <v>1.76666658371687E-2</v>
      </c>
      <c r="M4529">
        <v>0</v>
      </c>
      <c r="N4529">
        <v>21.936668395996101</v>
      </c>
      <c r="O4529">
        <v>1.5666665509343099E-2</v>
      </c>
      <c r="P4529">
        <v>1.60000007599592E-2</v>
      </c>
      <c r="Q4529">
        <v>0</v>
      </c>
      <c r="R4529">
        <v>2.2143329999999999</v>
      </c>
      <c r="S4529">
        <v>1E-3</v>
      </c>
      <c r="T4529">
        <v>0.2103333</v>
      </c>
      <c r="U4529">
        <v>0</v>
      </c>
      <c r="W4529" s="429">
        <f t="shared" si="94"/>
        <v>2.2143329999999999</v>
      </c>
      <c r="X4529" s="429">
        <f t="shared" si="94"/>
        <v>1E-3</v>
      </c>
      <c r="Y4529" s="429">
        <f t="shared" si="94"/>
        <v>0.2103333</v>
      </c>
      <c r="Z4529" s="429">
        <f t="shared" si="94"/>
        <v>0</v>
      </c>
      <c r="AA4529" s="429" t="s">
        <v>1295</v>
      </c>
    </row>
    <row r="4530" spans="1:27" x14ac:dyDescent="0.25">
      <c r="A4530" t="s">
        <v>149</v>
      </c>
      <c r="B4530" t="s">
        <v>1246</v>
      </c>
      <c r="C4530" t="s">
        <v>1324</v>
      </c>
      <c r="D4530" t="s">
        <v>1387</v>
      </c>
      <c r="E4530" t="s">
        <v>1501</v>
      </c>
      <c r="F4530" t="s">
        <v>1293</v>
      </c>
      <c r="G4530" t="s">
        <v>524</v>
      </c>
      <c r="H4530" t="s">
        <v>1557</v>
      </c>
      <c r="I4530" t="s">
        <v>552</v>
      </c>
      <c r="J4530">
        <v>20200201</v>
      </c>
      <c r="L4530">
        <v>2.2000000000000002</v>
      </c>
      <c r="M4530">
        <v>0</v>
      </c>
      <c r="N4530">
        <v>1.9</v>
      </c>
      <c r="O4530">
        <v>0</v>
      </c>
      <c r="P4530">
        <v>0.1</v>
      </c>
      <c r="Q4530">
        <v>8.6666665971279103E-2</v>
      </c>
      <c r="R4530">
        <v>0</v>
      </c>
      <c r="S4530">
        <v>0</v>
      </c>
      <c r="T4530">
        <v>0</v>
      </c>
      <c r="U4530">
        <v>0</v>
      </c>
      <c r="W4530" s="429">
        <f t="shared" si="94"/>
        <v>0</v>
      </c>
      <c r="X4530" s="429">
        <f t="shared" si="94"/>
        <v>0</v>
      </c>
      <c r="Y4530" s="429">
        <f t="shared" si="94"/>
        <v>0</v>
      </c>
      <c r="Z4530" s="429">
        <f t="shared" si="94"/>
        <v>0</v>
      </c>
      <c r="AA4530" s="429" t="s">
        <v>1295</v>
      </c>
    </row>
    <row r="4531" spans="1:27" x14ac:dyDescent="0.25">
      <c r="A4531" t="s">
        <v>149</v>
      </c>
      <c r="B4531" t="s">
        <v>1246</v>
      </c>
      <c r="C4531" t="s">
        <v>1324</v>
      </c>
      <c r="D4531" t="s">
        <v>1387</v>
      </c>
      <c r="E4531" t="s">
        <v>1501</v>
      </c>
      <c r="F4531" t="s">
        <v>1293</v>
      </c>
      <c r="G4531" t="s">
        <v>524</v>
      </c>
      <c r="H4531" t="s">
        <v>1557</v>
      </c>
      <c r="I4531" t="s">
        <v>552</v>
      </c>
      <c r="J4531">
        <v>20200255</v>
      </c>
      <c r="L4531">
        <v>32.340000000000003</v>
      </c>
      <c r="M4531">
        <v>23.414999999999999</v>
      </c>
      <c r="N4531">
        <v>32.340000000000003</v>
      </c>
      <c r="O4531">
        <v>0.52500000000000002</v>
      </c>
      <c r="P4531">
        <v>1.68</v>
      </c>
      <c r="Q4531">
        <v>1.6736999809741999</v>
      </c>
      <c r="R4531">
        <v>0</v>
      </c>
      <c r="S4531">
        <v>0</v>
      </c>
      <c r="T4531">
        <v>0</v>
      </c>
      <c r="U4531">
        <v>0</v>
      </c>
      <c r="W4531" s="429">
        <f t="shared" si="94"/>
        <v>0</v>
      </c>
      <c r="X4531" s="429">
        <f t="shared" si="94"/>
        <v>0</v>
      </c>
      <c r="Y4531" s="429">
        <f t="shared" si="94"/>
        <v>0</v>
      </c>
      <c r="Z4531" s="429">
        <f t="shared" si="94"/>
        <v>0</v>
      </c>
      <c r="AA4531" s="429" t="s">
        <v>1295</v>
      </c>
    </row>
    <row r="4532" spans="1:27" x14ac:dyDescent="0.25">
      <c r="A4532" t="s">
        <v>149</v>
      </c>
      <c r="B4532" t="s">
        <v>1246</v>
      </c>
      <c r="C4532" t="s">
        <v>1324</v>
      </c>
      <c r="D4532" t="s">
        <v>1387</v>
      </c>
      <c r="E4532" t="s">
        <v>1501</v>
      </c>
      <c r="F4532" t="s">
        <v>1293</v>
      </c>
      <c r="G4532" t="s">
        <v>524</v>
      </c>
      <c r="H4532" t="s">
        <v>1557</v>
      </c>
      <c r="I4532" t="s">
        <v>552</v>
      </c>
      <c r="J4532">
        <v>40400311</v>
      </c>
      <c r="L4532">
        <v>0</v>
      </c>
      <c r="M4532">
        <v>41.705398559570298</v>
      </c>
      <c r="N4532">
        <v>0</v>
      </c>
      <c r="O4532">
        <v>0</v>
      </c>
      <c r="P4532">
        <v>0</v>
      </c>
      <c r="Q4532">
        <v>0</v>
      </c>
      <c r="R4532">
        <v>7.0290000000000005E-2</v>
      </c>
      <c r="S4532">
        <v>1.8744000000000001</v>
      </c>
      <c r="T4532">
        <v>0</v>
      </c>
      <c r="U4532">
        <v>0</v>
      </c>
      <c r="W4532" s="429">
        <f t="shared" si="94"/>
        <v>7.0290000000000005E-2</v>
      </c>
      <c r="X4532" s="429">
        <f t="shared" si="94"/>
        <v>1.8744000000000001</v>
      </c>
      <c r="Y4532" s="429">
        <f t="shared" si="94"/>
        <v>0</v>
      </c>
      <c r="Z4532" s="429">
        <f t="shared" si="94"/>
        <v>0</v>
      </c>
      <c r="AA4532" s="429" t="s">
        <v>1295</v>
      </c>
    </row>
    <row r="4533" spans="1:27" x14ac:dyDescent="0.25">
      <c r="A4533" t="s">
        <v>149</v>
      </c>
      <c r="B4533" t="s">
        <v>1246</v>
      </c>
      <c r="C4533" t="s">
        <v>1324</v>
      </c>
      <c r="D4533" t="s">
        <v>1387</v>
      </c>
      <c r="E4533" t="s">
        <v>1501</v>
      </c>
      <c r="F4533" t="s">
        <v>1293</v>
      </c>
      <c r="G4533" t="s">
        <v>524</v>
      </c>
      <c r="H4533" t="s">
        <v>1557</v>
      </c>
      <c r="I4533" t="s">
        <v>552</v>
      </c>
      <c r="J4533">
        <v>40400311</v>
      </c>
      <c r="L4533">
        <v>0</v>
      </c>
      <c r="M4533">
        <v>20.384098052978501</v>
      </c>
      <c r="N4533">
        <v>0</v>
      </c>
      <c r="O4533">
        <v>0</v>
      </c>
      <c r="P4533">
        <v>0</v>
      </c>
      <c r="Q4533">
        <v>0</v>
      </c>
      <c r="R4533">
        <v>0.276474</v>
      </c>
      <c r="S4533">
        <v>2.343</v>
      </c>
      <c r="T4533">
        <v>0</v>
      </c>
      <c r="U4533">
        <v>0</v>
      </c>
      <c r="W4533" s="429">
        <f t="shared" si="94"/>
        <v>0.276474</v>
      </c>
      <c r="X4533" s="429">
        <f t="shared" si="94"/>
        <v>2.343</v>
      </c>
      <c r="Y4533" s="429">
        <f t="shared" si="94"/>
        <v>0</v>
      </c>
      <c r="Z4533" s="429">
        <f t="shared" si="94"/>
        <v>0</v>
      </c>
      <c r="AA4533" s="429" t="s">
        <v>1295</v>
      </c>
    </row>
    <row r="4534" spans="1:27" x14ac:dyDescent="0.25">
      <c r="A4534" t="s">
        <v>149</v>
      </c>
      <c r="B4534" t="s">
        <v>1246</v>
      </c>
      <c r="C4534" t="s">
        <v>1324</v>
      </c>
      <c r="D4534" t="s">
        <v>1387</v>
      </c>
      <c r="E4534" t="s">
        <v>1501</v>
      </c>
      <c r="F4534" t="s">
        <v>1293</v>
      </c>
      <c r="G4534" t="s">
        <v>524</v>
      </c>
      <c r="H4534" t="s">
        <v>1558</v>
      </c>
      <c r="I4534" t="s">
        <v>563</v>
      </c>
      <c r="J4534">
        <v>20200252</v>
      </c>
      <c r="L4534">
        <v>3.7</v>
      </c>
      <c r="M4534">
        <v>1.4</v>
      </c>
      <c r="N4534">
        <v>5.6</v>
      </c>
      <c r="O4534">
        <v>0</v>
      </c>
      <c r="P4534">
        <v>0.2</v>
      </c>
      <c r="Q4534">
        <v>0.21333332359790799</v>
      </c>
      <c r="R4534">
        <v>0</v>
      </c>
      <c r="S4534">
        <v>0</v>
      </c>
      <c r="T4534">
        <v>0</v>
      </c>
      <c r="U4534">
        <v>0</v>
      </c>
      <c r="W4534" s="429">
        <f t="shared" si="94"/>
        <v>0</v>
      </c>
      <c r="X4534" s="429">
        <f t="shared" si="94"/>
        <v>0</v>
      </c>
      <c r="Y4534" s="429">
        <f t="shared" si="94"/>
        <v>0</v>
      </c>
      <c r="Z4534" s="429">
        <f t="shared" ref="Z4534:Z4597" si="95">IFERROR(U4534*1,0)</f>
        <v>0</v>
      </c>
      <c r="AA4534" s="429" t="s">
        <v>1295</v>
      </c>
    </row>
    <row r="4535" spans="1:27" x14ac:dyDescent="0.25">
      <c r="A4535" t="s">
        <v>149</v>
      </c>
      <c r="B4535" t="s">
        <v>1246</v>
      </c>
      <c r="C4535" t="s">
        <v>1324</v>
      </c>
      <c r="D4535" t="s">
        <v>1387</v>
      </c>
      <c r="E4535" t="s">
        <v>1501</v>
      </c>
      <c r="F4535" t="s">
        <v>1293</v>
      </c>
      <c r="G4535" t="s">
        <v>524</v>
      </c>
      <c r="H4535" t="s">
        <v>1558</v>
      </c>
      <c r="I4535" t="s">
        <v>563</v>
      </c>
      <c r="J4535">
        <v>20200252</v>
      </c>
      <c r="L4535">
        <v>205.23976135253901</v>
      </c>
      <c r="M4535">
        <v>5.7403497695922896</v>
      </c>
      <c r="N4535">
        <v>19.376609802246101</v>
      </c>
      <c r="O4535">
        <v>6.32610023021698E-2</v>
      </c>
      <c r="P4535">
        <v>3.0482428073883101</v>
      </c>
      <c r="Q4535">
        <v>3.0482428073883101</v>
      </c>
      <c r="R4535">
        <v>6717.3810000000003</v>
      </c>
      <c r="S4535">
        <v>0.126522</v>
      </c>
      <c r="T4535">
        <v>1.1715E-2</v>
      </c>
      <c r="U4535">
        <v>0</v>
      </c>
      <c r="W4535" s="429">
        <f t="shared" ref="W4535:Z4598" si="96">IFERROR(R4535*1,0)</f>
        <v>6717.3810000000003</v>
      </c>
      <c r="X4535" s="429">
        <f t="shared" si="96"/>
        <v>0.126522</v>
      </c>
      <c r="Y4535" s="429">
        <f t="shared" si="96"/>
        <v>1.1715E-2</v>
      </c>
      <c r="Z4535" s="429">
        <f t="shared" si="95"/>
        <v>0</v>
      </c>
      <c r="AA4535" s="429" t="s">
        <v>1295</v>
      </c>
    </row>
    <row r="4536" spans="1:27" x14ac:dyDescent="0.25">
      <c r="A4536" t="s">
        <v>149</v>
      </c>
      <c r="B4536" t="s">
        <v>1246</v>
      </c>
      <c r="C4536" t="s">
        <v>1324</v>
      </c>
      <c r="D4536" t="s">
        <v>1387</v>
      </c>
      <c r="E4536" t="s">
        <v>1501</v>
      </c>
      <c r="F4536" t="s">
        <v>1293</v>
      </c>
      <c r="G4536" t="s">
        <v>524</v>
      </c>
      <c r="H4536" t="s">
        <v>1558</v>
      </c>
      <c r="I4536" t="s">
        <v>563</v>
      </c>
      <c r="J4536">
        <v>20200201</v>
      </c>
      <c r="L4536">
        <v>0</v>
      </c>
      <c r="M4536">
        <v>0</v>
      </c>
      <c r="N4536">
        <v>0</v>
      </c>
      <c r="O4536">
        <v>0</v>
      </c>
      <c r="P4536">
        <v>0</v>
      </c>
      <c r="Q4536">
        <v>0</v>
      </c>
      <c r="R4536">
        <v>3.4184369999999999</v>
      </c>
      <c r="S4536">
        <v>98.555949999999996</v>
      </c>
      <c r="T4536">
        <v>0</v>
      </c>
      <c r="U4536">
        <v>0</v>
      </c>
      <c r="W4536" s="429">
        <f t="shared" si="96"/>
        <v>3.4184369999999999</v>
      </c>
      <c r="X4536" s="429">
        <f t="shared" si="96"/>
        <v>98.555949999999996</v>
      </c>
      <c r="Y4536" s="429">
        <f t="shared" si="96"/>
        <v>0</v>
      </c>
      <c r="Z4536" s="429">
        <f t="shared" si="95"/>
        <v>0</v>
      </c>
      <c r="AA4536" s="429" t="s">
        <v>1295</v>
      </c>
    </row>
    <row r="4537" spans="1:27" x14ac:dyDescent="0.25">
      <c r="A4537" t="s">
        <v>149</v>
      </c>
      <c r="B4537" t="s">
        <v>1246</v>
      </c>
      <c r="C4537" t="s">
        <v>1324</v>
      </c>
      <c r="D4537" t="s">
        <v>1387</v>
      </c>
      <c r="E4537" t="s">
        <v>1501</v>
      </c>
      <c r="F4537" t="s">
        <v>1293</v>
      </c>
      <c r="G4537" t="s">
        <v>524</v>
      </c>
      <c r="H4537" t="s">
        <v>1558</v>
      </c>
      <c r="I4537" t="s">
        <v>563</v>
      </c>
      <c r="J4537">
        <v>20200252</v>
      </c>
      <c r="L4537">
        <v>16.3</v>
      </c>
      <c r="M4537">
        <v>1.3</v>
      </c>
      <c r="N4537">
        <v>8.1999999999999993</v>
      </c>
      <c r="O4537">
        <v>0</v>
      </c>
      <c r="P4537">
        <v>0.3</v>
      </c>
      <c r="Q4537">
        <v>0.25733333826065102</v>
      </c>
      <c r="R4537">
        <v>0</v>
      </c>
      <c r="S4537">
        <v>0</v>
      </c>
      <c r="T4537">
        <v>0</v>
      </c>
      <c r="U4537">
        <v>0</v>
      </c>
      <c r="W4537" s="429">
        <f t="shared" si="96"/>
        <v>0</v>
      </c>
      <c r="X4537" s="429">
        <f t="shared" si="96"/>
        <v>0</v>
      </c>
      <c r="Y4537" s="429">
        <f t="shared" si="96"/>
        <v>0</v>
      </c>
      <c r="Z4537" s="429">
        <f t="shared" si="95"/>
        <v>0</v>
      </c>
      <c r="AA4537" s="429" t="s">
        <v>1295</v>
      </c>
    </row>
    <row r="4538" spans="1:27" x14ac:dyDescent="0.25">
      <c r="A4538" t="s">
        <v>149</v>
      </c>
      <c r="B4538" t="s">
        <v>1246</v>
      </c>
      <c r="C4538" t="s">
        <v>1324</v>
      </c>
      <c r="D4538" t="s">
        <v>1387</v>
      </c>
      <c r="E4538" t="s">
        <v>1501</v>
      </c>
      <c r="F4538" t="s">
        <v>1293</v>
      </c>
      <c r="G4538" t="s">
        <v>524</v>
      </c>
      <c r="H4538" t="s">
        <v>1558</v>
      </c>
      <c r="I4538" t="s">
        <v>563</v>
      </c>
      <c r="J4538">
        <v>40400311</v>
      </c>
      <c r="L4538">
        <v>0</v>
      </c>
      <c r="M4538">
        <v>8.4347991943359393</v>
      </c>
      <c r="N4538">
        <v>0</v>
      </c>
      <c r="O4538">
        <v>0</v>
      </c>
      <c r="P4538">
        <v>0</v>
      </c>
      <c r="Q4538">
        <v>0</v>
      </c>
      <c r="R4538">
        <v>0.11715</v>
      </c>
      <c r="S4538">
        <v>1.3823700000000001</v>
      </c>
      <c r="T4538">
        <v>0</v>
      </c>
      <c r="U4538">
        <v>0</v>
      </c>
      <c r="W4538" s="429">
        <f t="shared" si="96"/>
        <v>0.11715</v>
      </c>
      <c r="X4538" s="429">
        <f t="shared" si="96"/>
        <v>1.3823700000000001</v>
      </c>
      <c r="Y4538" s="429">
        <f t="shared" si="96"/>
        <v>0</v>
      </c>
      <c r="Z4538" s="429">
        <f t="shared" si="95"/>
        <v>0</v>
      </c>
      <c r="AA4538" s="429" t="s">
        <v>1295</v>
      </c>
    </row>
    <row r="4539" spans="1:27" x14ac:dyDescent="0.25">
      <c r="A4539" t="s">
        <v>149</v>
      </c>
      <c r="B4539" t="s">
        <v>1246</v>
      </c>
      <c r="C4539" t="s">
        <v>1324</v>
      </c>
      <c r="D4539" t="s">
        <v>1387</v>
      </c>
      <c r="E4539" t="s">
        <v>1501</v>
      </c>
      <c r="F4539" t="s">
        <v>1293</v>
      </c>
      <c r="G4539" t="s">
        <v>524</v>
      </c>
      <c r="H4539" t="s">
        <v>1558</v>
      </c>
      <c r="I4539" t="s">
        <v>563</v>
      </c>
      <c r="J4539">
        <v>40400303</v>
      </c>
      <c r="L4539">
        <v>0</v>
      </c>
      <c r="M4539">
        <v>27.6473999023438</v>
      </c>
      <c r="N4539">
        <v>0</v>
      </c>
      <c r="O4539">
        <v>0</v>
      </c>
      <c r="P4539">
        <v>0</v>
      </c>
      <c r="Q4539">
        <v>0</v>
      </c>
      <c r="R4539">
        <v>0</v>
      </c>
      <c r="S4539">
        <v>4.02996</v>
      </c>
      <c r="T4539">
        <v>0</v>
      </c>
      <c r="U4539">
        <v>0</v>
      </c>
      <c r="W4539" s="429">
        <f t="shared" si="96"/>
        <v>0</v>
      </c>
      <c r="X4539" s="429">
        <f t="shared" si="96"/>
        <v>4.02996</v>
      </c>
      <c r="Y4539" s="429">
        <f t="shared" si="96"/>
        <v>0</v>
      </c>
      <c r="Z4539" s="429">
        <f t="shared" si="95"/>
        <v>0</v>
      </c>
      <c r="AA4539" s="429" t="s">
        <v>1295</v>
      </c>
    </row>
    <row r="4540" spans="1:27" x14ac:dyDescent="0.25">
      <c r="A4540" t="s">
        <v>149</v>
      </c>
      <c r="B4540" t="s">
        <v>1246</v>
      </c>
      <c r="C4540" t="s">
        <v>1324</v>
      </c>
      <c r="D4540" t="s">
        <v>1387</v>
      </c>
      <c r="E4540" t="s">
        <v>1501</v>
      </c>
      <c r="F4540" t="s">
        <v>1293</v>
      </c>
      <c r="G4540" t="s">
        <v>524</v>
      </c>
      <c r="H4540" t="s">
        <v>1558</v>
      </c>
      <c r="I4540" t="s">
        <v>563</v>
      </c>
      <c r="J4540">
        <v>20200252</v>
      </c>
      <c r="L4540">
        <v>135.13499999999999</v>
      </c>
      <c r="M4540">
        <v>0.63</v>
      </c>
      <c r="N4540">
        <v>13.23</v>
      </c>
      <c r="O4540">
        <v>0</v>
      </c>
      <c r="P4540">
        <v>1.575</v>
      </c>
      <c r="Q4540">
        <v>1.5862000644206999</v>
      </c>
      <c r="R4540">
        <v>0</v>
      </c>
      <c r="S4540">
        <v>0</v>
      </c>
      <c r="T4540">
        <v>0</v>
      </c>
      <c r="U4540">
        <v>0</v>
      </c>
      <c r="W4540" s="429">
        <f t="shared" si="96"/>
        <v>0</v>
      </c>
      <c r="X4540" s="429">
        <f t="shared" si="96"/>
        <v>0</v>
      </c>
      <c r="Y4540" s="429">
        <f t="shared" si="96"/>
        <v>0</v>
      </c>
      <c r="Z4540" s="429">
        <f t="shared" si="95"/>
        <v>0</v>
      </c>
      <c r="AA4540" s="429" t="s">
        <v>1295</v>
      </c>
    </row>
    <row r="4541" spans="1:27" x14ac:dyDescent="0.25">
      <c r="A4541" t="s">
        <v>149</v>
      </c>
      <c r="B4541" t="s">
        <v>1246</v>
      </c>
      <c r="C4541" t="s">
        <v>1324</v>
      </c>
      <c r="D4541" t="s">
        <v>1387</v>
      </c>
      <c r="E4541" t="s">
        <v>1501</v>
      </c>
      <c r="F4541" t="s">
        <v>1293</v>
      </c>
      <c r="G4541" t="s">
        <v>524</v>
      </c>
      <c r="H4541" t="s">
        <v>1558</v>
      </c>
      <c r="I4541" t="s">
        <v>563</v>
      </c>
      <c r="J4541">
        <v>20200252</v>
      </c>
      <c r="L4541">
        <v>58.6</v>
      </c>
      <c r="M4541">
        <v>2.2000000000000002</v>
      </c>
      <c r="N4541">
        <v>3.8</v>
      </c>
      <c r="O4541">
        <v>0</v>
      </c>
      <c r="P4541">
        <v>1.1000000000000001</v>
      </c>
      <c r="Q4541">
        <v>1.09333336353302</v>
      </c>
      <c r="R4541">
        <v>0</v>
      </c>
      <c r="S4541">
        <v>0</v>
      </c>
      <c r="T4541">
        <v>0</v>
      </c>
      <c r="U4541">
        <v>0</v>
      </c>
      <c r="W4541" s="429">
        <f t="shared" si="96"/>
        <v>0</v>
      </c>
      <c r="X4541" s="429">
        <f t="shared" si="96"/>
        <v>0</v>
      </c>
      <c r="Y4541" s="429">
        <f t="shared" si="96"/>
        <v>0</v>
      </c>
      <c r="Z4541" s="429">
        <f t="shared" si="95"/>
        <v>0</v>
      </c>
      <c r="AA4541" s="429" t="s">
        <v>1295</v>
      </c>
    </row>
    <row r="4542" spans="1:27" x14ac:dyDescent="0.25">
      <c r="A4542" t="s">
        <v>149</v>
      </c>
      <c r="B4542" t="s">
        <v>1246</v>
      </c>
      <c r="C4542" t="s">
        <v>1324</v>
      </c>
      <c r="D4542" t="s">
        <v>1387</v>
      </c>
      <c r="E4542" t="s">
        <v>1501</v>
      </c>
      <c r="F4542" t="s">
        <v>1293</v>
      </c>
      <c r="G4542" t="s">
        <v>524</v>
      </c>
      <c r="H4542" t="s">
        <v>1558</v>
      </c>
      <c r="I4542" t="s">
        <v>563</v>
      </c>
      <c r="J4542">
        <v>10200603</v>
      </c>
      <c r="L4542">
        <v>2.35471487045288</v>
      </c>
      <c r="M4542">
        <v>0.12886498868465401</v>
      </c>
      <c r="N4542">
        <v>1.9774918556213399</v>
      </c>
      <c r="O4542">
        <v>1.40579994767904E-2</v>
      </c>
      <c r="P4542">
        <v>0.178067982196808</v>
      </c>
      <c r="Q4542">
        <v>0.178067982196808</v>
      </c>
      <c r="R4542">
        <v>2562.2579999999998</v>
      </c>
      <c r="S4542">
        <v>4.6859999999999999E-2</v>
      </c>
      <c r="T4542">
        <v>4.6860000000000001E-3</v>
      </c>
      <c r="U4542">
        <v>0</v>
      </c>
      <c r="W4542" s="429">
        <f t="shared" si="96"/>
        <v>2562.2579999999998</v>
      </c>
      <c r="X4542" s="429">
        <f t="shared" si="96"/>
        <v>4.6859999999999999E-2</v>
      </c>
      <c r="Y4542" s="429">
        <f t="shared" si="96"/>
        <v>4.6860000000000001E-3</v>
      </c>
      <c r="Z4542" s="429">
        <f t="shared" si="95"/>
        <v>0</v>
      </c>
      <c r="AA4542" s="429" t="s">
        <v>1295</v>
      </c>
    </row>
    <row r="4543" spans="1:27" x14ac:dyDescent="0.25">
      <c r="A4543" t="s">
        <v>149</v>
      </c>
      <c r="B4543" t="s">
        <v>1246</v>
      </c>
      <c r="C4543" t="s">
        <v>1324</v>
      </c>
      <c r="D4543" t="s">
        <v>1387</v>
      </c>
      <c r="E4543" t="s">
        <v>1501</v>
      </c>
      <c r="F4543" t="s">
        <v>1293</v>
      </c>
      <c r="G4543" t="s">
        <v>524</v>
      </c>
      <c r="H4543" t="s">
        <v>1558</v>
      </c>
      <c r="I4543" t="s">
        <v>563</v>
      </c>
      <c r="J4543">
        <v>20200201</v>
      </c>
      <c r="L4543">
        <v>11.4609994888306</v>
      </c>
      <c r="M4543">
        <v>0.41600000858306901</v>
      </c>
      <c r="N4543">
        <v>13.9556665420532</v>
      </c>
      <c r="O4543">
        <v>1.8013333082199099</v>
      </c>
      <c r="P4543">
        <v>0.986666679382324</v>
      </c>
      <c r="Q4543">
        <v>0.986666679382324</v>
      </c>
      <c r="R4543">
        <v>0</v>
      </c>
      <c r="S4543">
        <v>0</v>
      </c>
      <c r="T4543">
        <v>0</v>
      </c>
      <c r="U4543">
        <v>0</v>
      </c>
      <c r="W4543" s="429">
        <f t="shared" si="96"/>
        <v>0</v>
      </c>
      <c r="X4543" s="429">
        <f t="shared" si="96"/>
        <v>0</v>
      </c>
      <c r="Y4543" s="429">
        <f t="shared" si="96"/>
        <v>0</v>
      </c>
      <c r="Z4543" s="429">
        <f t="shared" si="95"/>
        <v>0</v>
      </c>
      <c r="AA4543" s="429" t="s">
        <v>1295</v>
      </c>
    </row>
    <row r="4544" spans="1:27" x14ac:dyDescent="0.25">
      <c r="A4544" t="s">
        <v>149</v>
      </c>
      <c r="B4544" t="s">
        <v>1246</v>
      </c>
      <c r="C4544" t="s">
        <v>1324</v>
      </c>
      <c r="D4544" t="s">
        <v>1387</v>
      </c>
      <c r="E4544" t="s">
        <v>1501</v>
      </c>
      <c r="F4544" t="s">
        <v>1293</v>
      </c>
      <c r="G4544" t="s">
        <v>524</v>
      </c>
      <c r="H4544" t="s">
        <v>1558</v>
      </c>
      <c r="I4544" t="s">
        <v>563</v>
      </c>
      <c r="J4544">
        <v>40400315</v>
      </c>
      <c r="L4544">
        <v>0</v>
      </c>
      <c r="M4544">
        <v>21.086999893188501</v>
      </c>
      <c r="N4544">
        <v>0</v>
      </c>
      <c r="O4544">
        <v>0</v>
      </c>
      <c r="P4544">
        <v>0</v>
      </c>
      <c r="Q4544">
        <v>0</v>
      </c>
      <c r="R4544">
        <v>0.16400999999999999</v>
      </c>
      <c r="S4544">
        <v>0.39831</v>
      </c>
      <c r="T4544">
        <v>0</v>
      </c>
      <c r="U4544">
        <v>0</v>
      </c>
      <c r="W4544" s="429">
        <f t="shared" si="96"/>
        <v>0.16400999999999999</v>
      </c>
      <c r="X4544" s="429">
        <f t="shared" si="96"/>
        <v>0.39831</v>
      </c>
      <c r="Y4544" s="429">
        <f t="shared" si="96"/>
        <v>0</v>
      </c>
      <c r="Z4544" s="429">
        <f t="shared" si="95"/>
        <v>0</v>
      </c>
      <c r="AA4544" s="429" t="s">
        <v>1295</v>
      </c>
    </row>
    <row r="4545" spans="1:27" x14ac:dyDescent="0.25">
      <c r="A4545" t="s">
        <v>149</v>
      </c>
      <c r="B4545" t="s">
        <v>1249</v>
      </c>
      <c r="C4545" t="s">
        <v>1503</v>
      </c>
      <c r="D4545" t="s">
        <v>1387</v>
      </c>
      <c r="E4545" t="s">
        <v>1501</v>
      </c>
      <c r="F4545" t="s">
        <v>1293</v>
      </c>
      <c r="G4545" t="s">
        <v>524</v>
      </c>
      <c r="H4545" t="s">
        <v>1561</v>
      </c>
      <c r="I4545" t="s">
        <v>1549</v>
      </c>
      <c r="J4545">
        <v>20200202</v>
      </c>
      <c r="L4545">
        <v>37.319999694824197</v>
      </c>
      <c r="M4545">
        <v>0.40000000596046398</v>
      </c>
      <c r="N4545">
        <v>149.5</v>
      </c>
      <c r="O4545">
        <v>0</v>
      </c>
      <c r="P4545">
        <v>2.9999999329447701E-2</v>
      </c>
      <c r="Q4545">
        <v>2.9999999329447701E-2</v>
      </c>
      <c r="R4545">
        <v>330.23</v>
      </c>
      <c r="S4545">
        <v>0.19</v>
      </c>
      <c r="T4545">
        <v>1E-3</v>
      </c>
      <c r="U4545">
        <v>335.1</v>
      </c>
      <c r="W4545" s="429">
        <f t="shared" si="96"/>
        <v>330.23</v>
      </c>
      <c r="X4545" s="429">
        <f t="shared" si="96"/>
        <v>0.19</v>
      </c>
      <c r="Y4545" s="429">
        <f t="shared" si="96"/>
        <v>1E-3</v>
      </c>
      <c r="Z4545" s="429">
        <f t="shared" si="95"/>
        <v>335.1</v>
      </c>
      <c r="AA4545" s="429" t="s">
        <v>1295</v>
      </c>
    </row>
    <row r="4546" spans="1:27" x14ac:dyDescent="0.25">
      <c r="A4546" t="s">
        <v>149</v>
      </c>
      <c r="B4546" t="s">
        <v>1248</v>
      </c>
      <c r="C4546" t="s">
        <v>1541</v>
      </c>
      <c r="D4546" t="s">
        <v>1387</v>
      </c>
      <c r="E4546" t="s">
        <v>1501</v>
      </c>
      <c r="F4546" t="s">
        <v>1293</v>
      </c>
      <c r="G4546" t="s">
        <v>524</v>
      </c>
      <c r="H4546" t="s">
        <v>1562</v>
      </c>
      <c r="I4546" t="s">
        <v>1542</v>
      </c>
      <c r="J4546">
        <v>20200201</v>
      </c>
      <c r="L4546">
        <v>35.908000946044901</v>
      </c>
      <c r="M4546">
        <v>1.26300001144409</v>
      </c>
      <c r="N4546">
        <v>43.555000305175803</v>
      </c>
      <c r="O4546">
        <v>2.7929999828338601</v>
      </c>
      <c r="P4546">
        <v>3.9230000972747798</v>
      </c>
      <c r="Q4546">
        <v>3.9230000972747798</v>
      </c>
      <c r="R4546">
        <v>0</v>
      </c>
      <c r="S4546">
        <v>0</v>
      </c>
      <c r="T4546">
        <v>0</v>
      </c>
      <c r="U4546">
        <v>0</v>
      </c>
      <c r="W4546" s="429">
        <f t="shared" si="96"/>
        <v>0</v>
      </c>
      <c r="X4546" s="429">
        <f t="shared" si="96"/>
        <v>0</v>
      </c>
      <c r="Y4546" s="429">
        <f t="shared" si="96"/>
        <v>0</v>
      </c>
      <c r="Z4546" s="429">
        <f t="shared" si="95"/>
        <v>0</v>
      </c>
      <c r="AA4546" s="429" t="s">
        <v>1295</v>
      </c>
    </row>
    <row r="4547" spans="1:27" x14ac:dyDescent="0.25">
      <c r="A4547" t="s">
        <v>149</v>
      </c>
      <c r="B4547" t="s">
        <v>186</v>
      </c>
      <c r="C4547" t="s">
        <v>1459</v>
      </c>
      <c r="D4547" t="s">
        <v>1387</v>
      </c>
      <c r="E4547" t="s">
        <v>1501</v>
      </c>
      <c r="F4547" t="s">
        <v>1293</v>
      </c>
      <c r="G4547" t="s">
        <v>524</v>
      </c>
      <c r="H4547" t="s">
        <v>1461</v>
      </c>
      <c r="I4547" t="s">
        <v>534</v>
      </c>
      <c r="J4547">
        <v>20200202</v>
      </c>
      <c r="L4547">
        <v>0</v>
      </c>
      <c r="M4547">
        <v>0</v>
      </c>
      <c r="N4547">
        <v>0</v>
      </c>
      <c r="O4547">
        <v>0</v>
      </c>
      <c r="P4547">
        <v>0</v>
      </c>
      <c r="Q4547">
        <v>0</v>
      </c>
      <c r="R4547">
        <v>2.8368000000000002</v>
      </c>
      <c r="S4547">
        <v>0</v>
      </c>
      <c r="T4547">
        <v>0</v>
      </c>
      <c r="U4547">
        <v>0</v>
      </c>
      <c r="W4547" s="429">
        <f t="shared" si="96"/>
        <v>2.8368000000000002</v>
      </c>
      <c r="X4547" s="429">
        <f t="shared" si="96"/>
        <v>0</v>
      </c>
      <c r="Y4547" s="429">
        <f t="shared" si="96"/>
        <v>0</v>
      </c>
      <c r="Z4547" s="429">
        <f t="shared" si="95"/>
        <v>0</v>
      </c>
      <c r="AA4547" s="429" t="s">
        <v>1295</v>
      </c>
    </row>
    <row r="4548" spans="1:27" x14ac:dyDescent="0.25">
      <c r="A4548" t="s">
        <v>149</v>
      </c>
      <c r="B4548" t="s">
        <v>186</v>
      </c>
      <c r="C4548" t="s">
        <v>1459</v>
      </c>
      <c r="D4548" t="s">
        <v>1387</v>
      </c>
      <c r="E4548" t="s">
        <v>1501</v>
      </c>
      <c r="F4548" t="s">
        <v>1293</v>
      </c>
      <c r="G4548" t="s">
        <v>524</v>
      </c>
      <c r="H4548" t="s">
        <v>1461</v>
      </c>
      <c r="I4548" t="s">
        <v>534</v>
      </c>
      <c r="J4548">
        <v>20200254</v>
      </c>
      <c r="L4548">
        <v>7.5648002624511701</v>
      </c>
      <c r="M4548">
        <v>5.0234999656677202</v>
      </c>
      <c r="N4548">
        <v>13.2975006103516</v>
      </c>
      <c r="O4548">
        <v>0</v>
      </c>
      <c r="P4548">
        <v>0.17730000615119901</v>
      </c>
      <c r="Q4548">
        <v>0.17730000615119901</v>
      </c>
      <c r="R4548">
        <v>0</v>
      </c>
      <c r="S4548">
        <v>0</v>
      </c>
      <c r="T4548">
        <v>0</v>
      </c>
      <c r="U4548">
        <v>0</v>
      </c>
      <c r="W4548" s="429">
        <f t="shared" si="96"/>
        <v>0</v>
      </c>
      <c r="X4548" s="429">
        <f t="shared" si="96"/>
        <v>0</v>
      </c>
      <c r="Y4548" s="429">
        <f t="shared" si="96"/>
        <v>0</v>
      </c>
      <c r="Z4548" s="429">
        <f t="shared" si="95"/>
        <v>0</v>
      </c>
      <c r="AA4548" s="429" t="s">
        <v>1295</v>
      </c>
    </row>
    <row r="4549" spans="1:27" x14ac:dyDescent="0.25">
      <c r="A4549" t="s">
        <v>149</v>
      </c>
      <c r="B4549" t="s">
        <v>186</v>
      </c>
      <c r="C4549" t="s">
        <v>1459</v>
      </c>
      <c r="D4549" t="s">
        <v>1387</v>
      </c>
      <c r="E4549" t="s">
        <v>1501</v>
      </c>
      <c r="F4549" t="s">
        <v>1293</v>
      </c>
      <c r="G4549" t="s">
        <v>524</v>
      </c>
      <c r="H4549" t="s">
        <v>1461</v>
      </c>
      <c r="I4549" t="s">
        <v>534</v>
      </c>
      <c r="J4549">
        <v>20200254</v>
      </c>
      <c r="L4549">
        <v>6.9147000312805202</v>
      </c>
      <c r="M4549">
        <v>1.53659999370575</v>
      </c>
      <c r="N4549">
        <v>1.4184000492095901</v>
      </c>
      <c r="O4549">
        <v>0</v>
      </c>
      <c r="P4549">
        <v>0.29550001025199901</v>
      </c>
      <c r="Q4549">
        <v>0.29550001025199901</v>
      </c>
      <c r="R4549">
        <v>0</v>
      </c>
      <c r="S4549">
        <v>0</v>
      </c>
      <c r="T4549">
        <v>0</v>
      </c>
      <c r="U4549">
        <v>0</v>
      </c>
      <c r="W4549" s="429">
        <f t="shared" si="96"/>
        <v>0</v>
      </c>
      <c r="X4549" s="429">
        <f t="shared" si="96"/>
        <v>0</v>
      </c>
      <c r="Y4549" s="429">
        <f t="shared" si="96"/>
        <v>0</v>
      </c>
      <c r="Z4549" s="429">
        <f t="shared" si="95"/>
        <v>0</v>
      </c>
      <c r="AA4549" s="429" t="s">
        <v>1295</v>
      </c>
    </row>
    <row r="4550" spans="1:27" x14ac:dyDescent="0.25">
      <c r="A4550" t="s">
        <v>149</v>
      </c>
      <c r="B4550" t="s">
        <v>186</v>
      </c>
      <c r="C4550" t="s">
        <v>1459</v>
      </c>
      <c r="D4550" t="s">
        <v>1387</v>
      </c>
      <c r="E4550" t="s">
        <v>1501</v>
      </c>
      <c r="F4550" t="s">
        <v>1293</v>
      </c>
      <c r="G4550" t="s">
        <v>524</v>
      </c>
      <c r="H4550" t="s">
        <v>1461</v>
      </c>
      <c r="I4550" t="s">
        <v>534</v>
      </c>
      <c r="J4550">
        <v>20200254</v>
      </c>
      <c r="L4550">
        <v>0.65010005235671997</v>
      </c>
      <c r="M4550">
        <v>0.17730000615119901</v>
      </c>
      <c r="N4550">
        <v>5.9100002050399801E-2</v>
      </c>
      <c r="O4550">
        <v>0</v>
      </c>
      <c r="P4550">
        <v>0</v>
      </c>
      <c r="Q4550">
        <v>0</v>
      </c>
      <c r="R4550">
        <v>0</v>
      </c>
      <c r="S4550">
        <v>0</v>
      </c>
      <c r="T4550">
        <v>0</v>
      </c>
      <c r="U4550">
        <v>0</v>
      </c>
      <c r="W4550" s="429">
        <f t="shared" si="96"/>
        <v>0</v>
      </c>
      <c r="X4550" s="429">
        <f t="shared" si="96"/>
        <v>0</v>
      </c>
      <c r="Y4550" s="429">
        <f t="shared" si="96"/>
        <v>0</v>
      </c>
      <c r="Z4550" s="429">
        <f t="shared" si="95"/>
        <v>0</v>
      </c>
      <c r="AA4550" s="429" t="s">
        <v>1295</v>
      </c>
    </row>
    <row r="4551" spans="1:27" x14ac:dyDescent="0.25">
      <c r="A4551" t="s">
        <v>149</v>
      </c>
      <c r="B4551" t="s">
        <v>186</v>
      </c>
      <c r="C4551" t="s">
        <v>1459</v>
      </c>
      <c r="D4551" t="s">
        <v>1387</v>
      </c>
      <c r="E4551" t="s">
        <v>1501</v>
      </c>
      <c r="F4551" t="s">
        <v>1293</v>
      </c>
      <c r="G4551" t="s">
        <v>524</v>
      </c>
      <c r="H4551" t="s">
        <v>1461</v>
      </c>
      <c r="I4551" t="s">
        <v>534</v>
      </c>
      <c r="J4551">
        <v>20200201</v>
      </c>
      <c r="L4551">
        <v>5.1417002677917498</v>
      </c>
      <c r="M4551">
        <v>1.8912000656127901</v>
      </c>
      <c r="N4551">
        <v>6.3236999511718803</v>
      </c>
      <c r="O4551">
        <v>0.17730000615119901</v>
      </c>
      <c r="P4551">
        <v>0.35460001230239901</v>
      </c>
      <c r="Q4551">
        <v>0.35460001230239901</v>
      </c>
      <c r="R4551">
        <v>0</v>
      </c>
      <c r="S4551">
        <v>0</v>
      </c>
      <c r="T4551">
        <v>0</v>
      </c>
      <c r="U4551">
        <v>0</v>
      </c>
      <c r="W4551" s="429">
        <f t="shared" si="96"/>
        <v>0</v>
      </c>
      <c r="X4551" s="429">
        <f t="shared" si="96"/>
        <v>0</v>
      </c>
      <c r="Y4551" s="429">
        <f t="shared" si="96"/>
        <v>0</v>
      </c>
      <c r="Z4551" s="429">
        <f t="shared" si="95"/>
        <v>0</v>
      </c>
      <c r="AA4551" s="429" t="s">
        <v>1295</v>
      </c>
    </row>
    <row r="4552" spans="1:27" x14ac:dyDescent="0.25">
      <c r="A4552" t="s">
        <v>149</v>
      </c>
      <c r="B4552" t="s">
        <v>186</v>
      </c>
      <c r="C4552" t="s">
        <v>1459</v>
      </c>
      <c r="D4552" t="s">
        <v>1387</v>
      </c>
      <c r="E4552" t="s">
        <v>1501</v>
      </c>
      <c r="F4552" t="s">
        <v>1293</v>
      </c>
      <c r="G4552" t="s">
        <v>524</v>
      </c>
      <c r="H4552" t="s">
        <v>1461</v>
      </c>
      <c r="I4552" t="s">
        <v>534</v>
      </c>
      <c r="J4552">
        <v>31000301</v>
      </c>
      <c r="L4552">
        <v>0</v>
      </c>
      <c r="M4552">
        <v>0.41370001435279802</v>
      </c>
      <c r="N4552">
        <v>0</v>
      </c>
      <c r="O4552">
        <v>0</v>
      </c>
      <c r="P4552">
        <v>0</v>
      </c>
      <c r="Q4552">
        <v>0</v>
      </c>
      <c r="R4552">
        <v>20.5077</v>
      </c>
      <c r="S4552">
        <v>56.9724</v>
      </c>
      <c r="T4552">
        <v>0</v>
      </c>
      <c r="U4552">
        <v>0</v>
      </c>
      <c r="W4552" s="429">
        <f t="shared" si="96"/>
        <v>20.5077</v>
      </c>
      <c r="X4552" s="429">
        <f t="shared" si="96"/>
        <v>56.9724</v>
      </c>
      <c r="Y4552" s="429">
        <f t="shared" si="96"/>
        <v>0</v>
      </c>
      <c r="Z4552" s="429">
        <f t="shared" si="95"/>
        <v>0</v>
      </c>
      <c r="AA4552" s="429" t="s">
        <v>1295</v>
      </c>
    </row>
    <row r="4553" spans="1:27" x14ac:dyDescent="0.25">
      <c r="A4553" t="s">
        <v>149</v>
      </c>
      <c r="B4553" t="s">
        <v>186</v>
      </c>
      <c r="C4553" t="s">
        <v>1459</v>
      </c>
      <c r="D4553" t="s">
        <v>1387</v>
      </c>
      <c r="E4553" t="s">
        <v>1501</v>
      </c>
      <c r="F4553" t="s">
        <v>1293</v>
      </c>
      <c r="G4553" t="s">
        <v>524</v>
      </c>
      <c r="H4553" t="s">
        <v>1461</v>
      </c>
      <c r="I4553" t="s">
        <v>534</v>
      </c>
      <c r="J4553">
        <v>40400311</v>
      </c>
      <c r="L4553">
        <v>0</v>
      </c>
      <c r="M4553">
        <v>41.488201141357401</v>
      </c>
      <c r="N4553">
        <v>0</v>
      </c>
      <c r="O4553">
        <v>0</v>
      </c>
      <c r="P4553">
        <v>0</v>
      </c>
      <c r="Q4553">
        <v>0</v>
      </c>
      <c r="R4553">
        <v>0</v>
      </c>
      <c r="S4553">
        <v>0</v>
      </c>
      <c r="T4553">
        <v>0</v>
      </c>
      <c r="U4553">
        <v>0</v>
      </c>
      <c r="W4553" s="429">
        <f t="shared" si="96"/>
        <v>0</v>
      </c>
      <c r="X4553" s="429">
        <f t="shared" si="96"/>
        <v>0</v>
      </c>
      <c r="Y4553" s="429">
        <f t="shared" si="96"/>
        <v>0</v>
      </c>
      <c r="Z4553" s="429">
        <f t="shared" si="95"/>
        <v>0</v>
      </c>
      <c r="AA4553" s="429" t="s">
        <v>1295</v>
      </c>
    </row>
    <row r="4554" spans="1:27" x14ac:dyDescent="0.25">
      <c r="A4554" t="s">
        <v>149</v>
      </c>
      <c r="B4554" t="s">
        <v>186</v>
      </c>
      <c r="C4554" t="s">
        <v>1459</v>
      </c>
      <c r="D4554" t="s">
        <v>1387</v>
      </c>
      <c r="E4554" t="s">
        <v>1501</v>
      </c>
      <c r="F4554" t="s">
        <v>1293</v>
      </c>
      <c r="G4554" t="s">
        <v>524</v>
      </c>
      <c r="H4554" t="s">
        <v>1464</v>
      </c>
      <c r="I4554" t="s">
        <v>186</v>
      </c>
      <c r="J4554">
        <v>20200252</v>
      </c>
      <c r="L4554">
        <v>1.155</v>
      </c>
      <c r="M4554">
        <v>0</v>
      </c>
      <c r="N4554">
        <v>0.105</v>
      </c>
      <c r="O4554">
        <v>0</v>
      </c>
      <c r="P4554">
        <v>0</v>
      </c>
      <c r="Q4554">
        <v>1.8549999129027099E-2</v>
      </c>
      <c r="R4554">
        <v>0</v>
      </c>
      <c r="S4554">
        <v>0</v>
      </c>
      <c r="T4554">
        <v>0</v>
      </c>
      <c r="U4554">
        <v>0</v>
      </c>
      <c r="W4554" s="429">
        <f t="shared" si="96"/>
        <v>0</v>
      </c>
      <c r="X4554" s="429">
        <f t="shared" si="96"/>
        <v>0</v>
      </c>
      <c r="Y4554" s="429">
        <f t="shared" si="96"/>
        <v>0</v>
      </c>
      <c r="Z4554" s="429">
        <f t="shared" si="95"/>
        <v>0</v>
      </c>
      <c r="AA4554" s="429" t="s">
        <v>1295</v>
      </c>
    </row>
    <row r="4555" spans="1:27" x14ac:dyDescent="0.25">
      <c r="A4555" t="s">
        <v>149</v>
      </c>
      <c r="B4555" t="s">
        <v>186</v>
      </c>
      <c r="C4555" t="s">
        <v>1459</v>
      </c>
      <c r="D4555" t="s">
        <v>1387</v>
      </c>
      <c r="E4555" t="s">
        <v>1501</v>
      </c>
      <c r="F4555" t="s">
        <v>1293</v>
      </c>
      <c r="G4555" t="s">
        <v>524</v>
      </c>
      <c r="H4555" t="s">
        <v>1464</v>
      </c>
      <c r="I4555" t="s">
        <v>186</v>
      </c>
      <c r="J4555">
        <v>20200201</v>
      </c>
      <c r="L4555">
        <v>47.5</v>
      </c>
      <c r="M4555">
        <v>0.2</v>
      </c>
      <c r="N4555">
        <v>3.8</v>
      </c>
      <c r="O4555">
        <v>0</v>
      </c>
      <c r="P4555">
        <v>0.8</v>
      </c>
      <c r="Q4555">
        <v>0.84666663408279397</v>
      </c>
      <c r="R4555">
        <v>0</v>
      </c>
      <c r="S4555">
        <v>0</v>
      </c>
      <c r="T4555">
        <v>0</v>
      </c>
      <c r="U4555">
        <v>0</v>
      </c>
      <c r="W4555" s="429">
        <f t="shared" si="96"/>
        <v>0</v>
      </c>
      <c r="X4555" s="429">
        <f t="shared" si="96"/>
        <v>0</v>
      </c>
      <c r="Y4555" s="429">
        <f t="shared" si="96"/>
        <v>0</v>
      </c>
      <c r="Z4555" s="429">
        <f t="shared" si="95"/>
        <v>0</v>
      </c>
      <c r="AA4555" s="429" t="s">
        <v>1295</v>
      </c>
    </row>
    <row r="4556" spans="1:27" x14ac:dyDescent="0.25">
      <c r="A4556" t="s">
        <v>149</v>
      </c>
      <c r="B4556" t="s">
        <v>186</v>
      </c>
      <c r="C4556" t="s">
        <v>1459</v>
      </c>
      <c r="D4556" t="s">
        <v>1387</v>
      </c>
      <c r="E4556" t="s">
        <v>1501</v>
      </c>
      <c r="F4556" t="s">
        <v>1293</v>
      </c>
      <c r="G4556" t="s">
        <v>524</v>
      </c>
      <c r="H4556" t="s">
        <v>1464</v>
      </c>
      <c r="I4556" t="s">
        <v>186</v>
      </c>
      <c r="J4556">
        <v>20200256</v>
      </c>
      <c r="L4556">
        <v>12.866667747497599</v>
      </c>
      <c r="M4556">
        <v>6.7000002861022896</v>
      </c>
      <c r="N4556">
        <v>17.966667175293001</v>
      </c>
      <c r="O4556">
        <v>0.80000001192092896</v>
      </c>
      <c r="P4556">
        <v>0.53333336114883401</v>
      </c>
      <c r="Q4556">
        <v>0.53333336114883401</v>
      </c>
      <c r="R4556">
        <v>0</v>
      </c>
      <c r="S4556">
        <v>0</v>
      </c>
      <c r="T4556">
        <v>0</v>
      </c>
      <c r="U4556">
        <v>0</v>
      </c>
      <c r="W4556" s="429">
        <f t="shared" si="96"/>
        <v>0</v>
      </c>
      <c r="X4556" s="429">
        <f t="shared" si="96"/>
        <v>0</v>
      </c>
      <c r="Y4556" s="429">
        <f t="shared" si="96"/>
        <v>0</v>
      </c>
      <c r="Z4556" s="429">
        <f t="shared" si="95"/>
        <v>0</v>
      </c>
      <c r="AA4556" s="429" t="s">
        <v>1295</v>
      </c>
    </row>
    <row r="4557" spans="1:27" x14ac:dyDescent="0.25">
      <c r="A4557" t="s">
        <v>149</v>
      </c>
      <c r="B4557" t="s">
        <v>186</v>
      </c>
      <c r="C4557" t="s">
        <v>1459</v>
      </c>
      <c r="D4557" t="s">
        <v>1387</v>
      </c>
      <c r="E4557" t="s">
        <v>1501</v>
      </c>
      <c r="F4557" t="s">
        <v>1293</v>
      </c>
      <c r="G4557" t="s">
        <v>524</v>
      </c>
      <c r="H4557" t="s">
        <v>1464</v>
      </c>
      <c r="I4557" t="s">
        <v>186</v>
      </c>
      <c r="J4557">
        <v>20200256</v>
      </c>
      <c r="L4557">
        <v>11.4653997421265</v>
      </c>
      <c r="M4557">
        <v>3.0731999874114999</v>
      </c>
      <c r="N4557">
        <v>9.0423002243041992</v>
      </c>
      <c r="O4557">
        <v>0.35460001230239901</v>
      </c>
      <c r="P4557">
        <v>0.23640000820159901</v>
      </c>
      <c r="Q4557">
        <v>0.23640000820159901</v>
      </c>
      <c r="R4557">
        <v>0</v>
      </c>
      <c r="S4557">
        <v>0</v>
      </c>
      <c r="T4557">
        <v>0</v>
      </c>
      <c r="U4557">
        <v>0</v>
      </c>
      <c r="W4557" s="429">
        <f t="shared" si="96"/>
        <v>0</v>
      </c>
      <c r="X4557" s="429">
        <f t="shared" si="96"/>
        <v>0</v>
      </c>
      <c r="Y4557" s="429">
        <f t="shared" si="96"/>
        <v>0</v>
      </c>
      <c r="Z4557" s="429">
        <f t="shared" si="95"/>
        <v>0</v>
      </c>
      <c r="AA4557" s="429" t="s">
        <v>1295</v>
      </c>
    </row>
    <row r="4558" spans="1:27" x14ac:dyDescent="0.25">
      <c r="A4558" t="s">
        <v>149</v>
      </c>
      <c r="B4558" t="s">
        <v>186</v>
      </c>
      <c r="C4558" t="s">
        <v>1459</v>
      </c>
      <c r="D4558" t="s">
        <v>1387</v>
      </c>
      <c r="E4558" t="s">
        <v>1501</v>
      </c>
      <c r="F4558" t="s">
        <v>1293</v>
      </c>
      <c r="G4558" t="s">
        <v>524</v>
      </c>
      <c r="H4558" t="s">
        <v>1464</v>
      </c>
      <c r="I4558" t="s">
        <v>186</v>
      </c>
      <c r="J4558">
        <v>20200202</v>
      </c>
      <c r="L4558">
        <v>6.9147000312805202</v>
      </c>
      <c r="M4558">
        <v>7.6830000877380398</v>
      </c>
      <c r="N4558">
        <v>21.098701477050799</v>
      </c>
      <c r="O4558">
        <v>0</v>
      </c>
      <c r="P4558">
        <v>0.29550001025199901</v>
      </c>
      <c r="Q4558">
        <v>0.29550001025199901</v>
      </c>
      <c r="R4558">
        <v>0</v>
      </c>
      <c r="S4558">
        <v>0</v>
      </c>
      <c r="T4558">
        <v>0</v>
      </c>
      <c r="U4558">
        <v>0</v>
      </c>
      <c r="W4558" s="429">
        <f t="shared" si="96"/>
        <v>0</v>
      </c>
      <c r="X4558" s="429">
        <f t="shared" si="96"/>
        <v>0</v>
      </c>
      <c r="Y4558" s="429">
        <f t="shared" si="96"/>
        <v>0</v>
      </c>
      <c r="Z4558" s="429">
        <f t="shared" si="95"/>
        <v>0</v>
      </c>
      <c r="AA4558" s="429" t="s">
        <v>1295</v>
      </c>
    </row>
    <row r="4559" spans="1:27" x14ac:dyDescent="0.25">
      <c r="A4559" t="s">
        <v>149</v>
      </c>
      <c r="B4559" t="s">
        <v>186</v>
      </c>
      <c r="C4559" t="s">
        <v>1459</v>
      </c>
      <c r="D4559" t="s">
        <v>1387</v>
      </c>
      <c r="E4559" t="s">
        <v>1501</v>
      </c>
      <c r="F4559" t="s">
        <v>1293</v>
      </c>
      <c r="G4559" t="s">
        <v>524</v>
      </c>
      <c r="H4559" t="s">
        <v>1464</v>
      </c>
      <c r="I4559" t="s">
        <v>186</v>
      </c>
      <c r="J4559">
        <v>20200254</v>
      </c>
      <c r="L4559">
        <v>11.701800346374499</v>
      </c>
      <c r="M4559">
        <v>7.8012003898620597</v>
      </c>
      <c r="N4559">
        <v>20.625902175903299</v>
      </c>
      <c r="O4559">
        <v>0</v>
      </c>
      <c r="P4559">
        <v>0.29550001025199901</v>
      </c>
      <c r="Q4559">
        <v>0.29550001025199901</v>
      </c>
      <c r="R4559">
        <v>3201.6239999999998</v>
      </c>
      <c r="S4559">
        <v>5.91E-2</v>
      </c>
      <c r="T4559">
        <v>0</v>
      </c>
      <c r="U4559">
        <v>0</v>
      </c>
      <c r="W4559" s="429">
        <f t="shared" si="96"/>
        <v>3201.6239999999998</v>
      </c>
      <c r="X4559" s="429">
        <f t="shared" si="96"/>
        <v>5.91E-2</v>
      </c>
      <c r="Y4559" s="429">
        <f t="shared" si="96"/>
        <v>0</v>
      </c>
      <c r="Z4559" s="429">
        <f t="shared" si="95"/>
        <v>0</v>
      </c>
      <c r="AA4559" s="429" t="s">
        <v>1295</v>
      </c>
    </row>
    <row r="4560" spans="1:27" x14ac:dyDescent="0.25">
      <c r="A4560" t="s">
        <v>149</v>
      </c>
      <c r="B4560" t="s">
        <v>186</v>
      </c>
      <c r="C4560" t="s">
        <v>1459</v>
      </c>
      <c r="D4560" t="s">
        <v>1387</v>
      </c>
      <c r="E4560" t="s">
        <v>1501</v>
      </c>
      <c r="F4560" t="s">
        <v>1293</v>
      </c>
      <c r="G4560" t="s">
        <v>524</v>
      </c>
      <c r="H4560" t="s">
        <v>1464</v>
      </c>
      <c r="I4560" t="s">
        <v>186</v>
      </c>
      <c r="J4560">
        <v>40400311</v>
      </c>
      <c r="L4560">
        <v>0</v>
      </c>
      <c r="M4560">
        <v>5.0826005935668901</v>
      </c>
      <c r="N4560">
        <v>0</v>
      </c>
      <c r="O4560">
        <v>0</v>
      </c>
      <c r="P4560">
        <v>0</v>
      </c>
      <c r="Q4560">
        <v>0</v>
      </c>
      <c r="R4560">
        <v>0.1182</v>
      </c>
      <c r="S4560">
        <v>0.59099999999999997</v>
      </c>
      <c r="T4560">
        <v>0</v>
      </c>
      <c r="U4560">
        <v>0</v>
      </c>
      <c r="W4560" s="429">
        <f t="shared" si="96"/>
        <v>0.1182</v>
      </c>
      <c r="X4560" s="429">
        <f t="shared" si="96"/>
        <v>0.59099999999999997</v>
      </c>
      <c r="Y4560" s="429">
        <f t="shared" si="96"/>
        <v>0</v>
      </c>
      <c r="Z4560" s="429">
        <f t="shared" si="95"/>
        <v>0</v>
      </c>
      <c r="AA4560" s="429" t="s">
        <v>1295</v>
      </c>
    </row>
    <row r="4561" spans="1:27" x14ac:dyDescent="0.25">
      <c r="A4561" t="s">
        <v>149</v>
      </c>
      <c r="B4561" t="s">
        <v>1250</v>
      </c>
      <c r="C4561" t="s">
        <v>1563</v>
      </c>
      <c r="D4561" t="s">
        <v>1387</v>
      </c>
      <c r="E4561" t="s">
        <v>1501</v>
      </c>
      <c r="F4561" t="s">
        <v>1293</v>
      </c>
      <c r="G4561" t="s">
        <v>524</v>
      </c>
      <c r="H4561" t="s">
        <v>1564</v>
      </c>
      <c r="I4561" t="s">
        <v>1545</v>
      </c>
      <c r="J4561">
        <v>20200253</v>
      </c>
      <c r="L4561">
        <v>34.799999237060497</v>
      </c>
      <c r="M4561">
        <v>0.129999995231628</v>
      </c>
      <c r="N4561">
        <v>11.6000003814697</v>
      </c>
      <c r="O4561">
        <v>0</v>
      </c>
      <c r="P4561">
        <v>3.9999999105930301E-2</v>
      </c>
      <c r="Q4561">
        <v>3.9999999105930301E-2</v>
      </c>
      <c r="R4561">
        <v>459.63</v>
      </c>
      <c r="S4561">
        <v>0.19</v>
      </c>
      <c r="T4561">
        <v>0</v>
      </c>
      <c r="U4561">
        <v>464.68</v>
      </c>
      <c r="W4561" s="429">
        <f t="shared" si="96"/>
        <v>459.63</v>
      </c>
      <c r="X4561" s="429">
        <f t="shared" si="96"/>
        <v>0.19</v>
      </c>
      <c r="Y4561" s="429">
        <f t="shared" si="96"/>
        <v>0</v>
      </c>
      <c r="Z4561" s="429">
        <f t="shared" si="95"/>
        <v>464.68</v>
      </c>
      <c r="AA4561" s="429" t="s">
        <v>1295</v>
      </c>
    </row>
    <row r="4562" spans="1:27" x14ac:dyDescent="0.25">
      <c r="A4562" t="s">
        <v>149</v>
      </c>
      <c r="B4562" t="s">
        <v>186</v>
      </c>
      <c r="C4562" t="s">
        <v>1459</v>
      </c>
      <c r="D4562" t="s">
        <v>1387</v>
      </c>
      <c r="E4562" t="s">
        <v>1501</v>
      </c>
      <c r="F4562" t="s">
        <v>1293</v>
      </c>
      <c r="G4562" t="s">
        <v>524</v>
      </c>
      <c r="H4562" t="s">
        <v>1483</v>
      </c>
      <c r="I4562" t="s">
        <v>1484</v>
      </c>
      <c r="J4562">
        <v>20200202</v>
      </c>
      <c r="L4562">
        <v>0.255666643381119</v>
      </c>
      <c r="M4562">
        <v>3.3333331812173102E-3</v>
      </c>
      <c r="N4562">
        <v>0.41933333873748802</v>
      </c>
      <c r="O4562">
        <v>0</v>
      </c>
      <c r="P4562">
        <v>2.33333348296583E-3</v>
      </c>
      <c r="Q4562">
        <v>2.33333348296583E-3</v>
      </c>
      <c r="R4562">
        <v>0</v>
      </c>
      <c r="S4562">
        <v>0</v>
      </c>
      <c r="T4562">
        <v>0</v>
      </c>
      <c r="U4562">
        <v>0</v>
      </c>
      <c r="W4562" s="429">
        <f t="shared" si="96"/>
        <v>0</v>
      </c>
      <c r="X4562" s="429">
        <f t="shared" si="96"/>
        <v>0</v>
      </c>
      <c r="Y4562" s="429">
        <f t="shared" si="96"/>
        <v>0</v>
      </c>
      <c r="Z4562" s="429">
        <f t="shared" si="95"/>
        <v>0</v>
      </c>
      <c r="AA4562" s="429" t="s">
        <v>1295</v>
      </c>
    </row>
    <row r="4563" spans="1:27" x14ac:dyDescent="0.25">
      <c r="A4563" t="s">
        <v>149</v>
      </c>
      <c r="B4563" t="s">
        <v>1246</v>
      </c>
      <c r="C4563" t="s">
        <v>1324</v>
      </c>
      <c r="D4563" t="s">
        <v>1387</v>
      </c>
      <c r="E4563" t="s">
        <v>1501</v>
      </c>
      <c r="F4563" t="s">
        <v>1293</v>
      </c>
      <c r="G4563" t="s">
        <v>524</v>
      </c>
      <c r="H4563" t="s">
        <v>1558</v>
      </c>
      <c r="I4563" t="s">
        <v>563</v>
      </c>
      <c r="J4563">
        <v>31000205</v>
      </c>
      <c r="L4563">
        <v>2.5772999972104998E-2</v>
      </c>
      <c r="M4563">
        <v>5.6231997907161699E-2</v>
      </c>
      <c r="N4563">
        <v>7.9662002623081193E-2</v>
      </c>
      <c r="O4563">
        <v>0.91376996040344205</v>
      </c>
      <c r="P4563">
        <v>0</v>
      </c>
      <c r="Q4563">
        <v>0</v>
      </c>
      <c r="R4563">
        <v>0</v>
      </c>
      <c r="S4563">
        <v>0</v>
      </c>
      <c r="T4563">
        <v>0</v>
      </c>
      <c r="U4563">
        <v>0</v>
      </c>
      <c r="W4563" s="429">
        <f t="shared" si="96"/>
        <v>0</v>
      </c>
      <c r="X4563" s="429">
        <f t="shared" si="96"/>
        <v>0</v>
      </c>
      <c r="Y4563" s="429">
        <f t="shared" si="96"/>
        <v>0</v>
      </c>
      <c r="Z4563" s="429">
        <f t="shared" si="95"/>
        <v>0</v>
      </c>
      <c r="AA4563" s="429" t="s">
        <v>1295</v>
      </c>
    </row>
    <row r="4564" spans="1:27" x14ac:dyDescent="0.25">
      <c r="A4564" t="s">
        <v>149</v>
      </c>
      <c r="B4564" t="s">
        <v>186</v>
      </c>
      <c r="C4564" t="s">
        <v>1459</v>
      </c>
      <c r="D4564" t="s">
        <v>1387</v>
      </c>
      <c r="E4564" t="s">
        <v>1501</v>
      </c>
      <c r="F4564" t="s">
        <v>1293</v>
      </c>
      <c r="G4564" t="s">
        <v>524</v>
      </c>
      <c r="H4564" t="s">
        <v>1464</v>
      </c>
      <c r="I4564" t="s">
        <v>186</v>
      </c>
      <c r="J4564">
        <v>40400303</v>
      </c>
      <c r="L4564">
        <v>0</v>
      </c>
      <c r="M4564">
        <v>0.2</v>
      </c>
      <c r="N4564">
        <v>0</v>
      </c>
      <c r="O4564">
        <v>0</v>
      </c>
      <c r="P4564">
        <v>0</v>
      </c>
      <c r="Q4564">
        <v>0</v>
      </c>
      <c r="R4564">
        <v>0</v>
      </c>
      <c r="S4564">
        <v>0</v>
      </c>
      <c r="T4564">
        <v>0</v>
      </c>
      <c r="U4564">
        <v>0</v>
      </c>
      <c r="W4564" s="429">
        <f t="shared" si="96"/>
        <v>0</v>
      </c>
      <c r="X4564" s="429">
        <f t="shared" si="96"/>
        <v>0</v>
      </c>
      <c r="Y4564" s="429">
        <f t="shared" si="96"/>
        <v>0</v>
      </c>
      <c r="Z4564" s="429">
        <f t="shared" si="95"/>
        <v>0</v>
      </c>
      <c r="AA4564" s="429" t="s">
        <v>1295</v>
      </c>
    </row>
    <row r="4565" spans="1:27" x14ac:dyDescent="0.25">
      <c r="A4565" t="s">
        <v>149</v>
      </c>
      <c r="B4565" t="s">
        <v>186</v>
      </c>
      <c r="C4565" t="s">
        <v>1459</v>
      </c>
      <c r="D4565" t="s">
        <v>1387</v>
      </c>
      <c r="E4565" t="s">
        <v>1501</v>
      </c>
      <c r="F4565" t="s">
        <v>1293</v>
      </c>
      <c r="G4565" t="s">
        <v>524</v>
      </c>
      <c r="H4565" t="s">
        <v>1461</v>
      </c>
      <c r="I4565" t="s">
        <v>534</v>
      </c>
      <c r="J4565">
        <v>31000301</v>
      </c>
      <c r="L4565">
        <v>0</v>
      </c>
      <c r="M4565">
        <v>0.58804500102996804</v>
      </c>
      <c r="N4565">
        <v>0</v>
      </c>
      <c r="O4565">
        <v>0</v>
      </c>
      <c r="P4565">
        <v>0</v>
      </c>
      <c r="Q4565">
        <v>0</v>
      </c>
      <c r="R4565">
        <v>0</v>
      </c>
      <c r="S4565">
        <v>0</v>
      </c>
      <c r="T4565">
        <v>0</v>
      </c>
      <c r="U4565">
        <v>0</v>
      </c>
      <c r="W4565" s="429">
        <f t="shared" si="96"/>
        <v>0</v>
      </c>
      <c r="X4565" s="429">
        <f t="shared" si="96"/>
        <v>0</v>
      </c>
      <c r="Y4565" s="429">
        <f t="shared" si="96"/>
        <v>0</v>
      </c>
      <c r="Z4565" s="429">
        <f t="shared" si="95"/>
        <v>0</v>
      </c>
      <c r="AA4565" s="429" t="s">
        <v>1295</v>
      </c>
    </row>
    <row r="4566" spans="1:27" x14ac:dyDescent="0.25">
      <c r="A4566" t="s">
        <v>149</v>
      </c>
      <c r="B4566" t="s">
        <v>1246</v>
      </c>
      <c r="C4566" t="s">
        <v>1324</v>
      </c>
      <c r="D4566" t="s">
        <v>1387</v>
      </c>
      <c r="E4566" t="s">
        <v>1501</v>
      </c>
      <c r="F4566" t="s">
        <v>1293</v>
      </c>
      <c r="G4566" t="s">
        <v>524</v>
      </c>
      <c r="H4566" t="s">
        <v>1557</v>
      </c>
      <c r="I4566" t="s">
        <v>552</v>
      </c>
      <c r="J4566">
        <v>31000302</v>
      </c>
      <c r="L4566">
        <v>2.1086997985839799</v>
      </c>
      <c r="M4566">
        <v>0</v>
      </c>
      <c r="N4566">
        <v>1.6400998830795299</v>
      </c>
      <c r="O4566">
        <v>0</v>
      </c>
      <c r="P4566">
        <v>0.234300002455711</v>
      </c>
      <c r="Q4566">
        <v>0.234300002455711</v>
      </c>
      <c r="R4566">
        <v>0</v>
      </c>
      <c r="S4566">
        <v>0</v>
      </c>
      <c r="T4566">
        <v>0</v>
      </c>
      <c r="U4566">
        <v>0</v>
      </c>
      <c r="W4566" s="429">
        <f t="shared" si="96"/>
        <v>0</v>
      </c>
      <c r="X4566" s="429">
        <f t="shared" si="96"/>
        <v>0</v>
      </c>
      <c r="Y4566" s="429">
        <f t="shared" si="96"/>
        <v>0</v>
      </c>
      <c r="Z4566" s="429">
        <f t="shared" si="95"/>
        <v>0</v>
      </c>
      <c r="AA4566" s="429" t="s">
        <v>1295</v>
      </c>
    </row>
    <row r="4567" spans="1:27" x14ac:dyDescent="0.25">
      <c r="A4567" t="s">
        <v>149</v>
      </c>
      <c r="B4567" t="s">
        <v>1246</v>
      </c>
      <c r="C4567" t="s">
        <v>1324</v>
      </c>
      <c r="D4567" t="s">
        <v>1387</v>
      </c>
      <c r="E4567" t="s">
        <v>1501</v>
      </c>
      <c r="F4567" t="s">
        <v>1293</v>
      </c>
      <c r="G4567" t="s">
        <v>524</v>
      </c>
      <c r="H4567" t="s">
        <v>1557</v>
      </c>
      <c r="I4567" t="s">
        <v>552</v>
      </c>
      <c r="J4567">
        <v>40400250</v>
      </c>
      <c r="L4567">
        <v>0</v>
      </c>
      <c r="M4567">
        <v>3.7033336162567099</v>
      </c>
      <c r="N4567">
        <v>0</v>
      </c>
      <c r="O4567">
        <v>0</v>
      </c>
      <c r="P4567">
        <v>0</v>
      </c>
      <c r="Q4567">
        <v>0</v>
      </c>
      <c r="R4567">
        <v>0</v>
      </c>
      <c r="S4567">
        <v>0</v>
      </c>
      <c r="T4567">
        <v>0</v>
      </c>
      <c r="U4567">
        <v>0</v>
      </c>
      <c r="W4567" s="429">
        <f t="shared" si="96"/>
        <v>0</v>
      </c>
      <c r="X4567" s="429">
        <f t="shared" si="96"/>
        <v>0</v>
      </c>
      <c r="Y4567" s="429">
        <f t="shared" si="96"/>
        <v>0</v>
      </c>
      <c r="Z4567" s="429">
        <f t="shared" si="95"/>
        <v>0</v>
      </c>
      <c r="AA4567" s="429" t="s">
        <v>1295</v>
      </c>
    </row>
    <row r="4568" spans="1:27" x14ac:dyDescent="0.25">
      <c r="A4568" t="s">
        <v>149</v>
      </c>
      <c r="B4568" t="s">
        <v>1246</v>
      </c>
      <c r="C4568" t="s">
        <v>1324</v>
      </c>
      <c r="D4568" t="s">
        <v>1387</v>
      </c>
      <c r="E4568" t="s">
        <v>1501</v>
      </c>
      <c r="F4568" t="s">
        <v>1293</v>
      </c>
      <c r="G4568" t="s">
        <v>524</v>
      </c>
      <c r="H4568" t="s">
        <v>1558</v>
      </c>
      <c r="I4568" t="s">
        <v>563</v>
      </c>
      <c r="J4568">
        <v>20200254</v>
      </c>
      <c r="L4568">
        <v>18.733333587646499</v>
      </c>
      <c r="M4568">
        <v>7.2999997138977104</v>
      </c>
      <c r="N4568">
        <v>1.93333339691162</v>
      </c>
      <c r="O4568">
        <v>1.6066666841507</v>
      </c>
      <c r="P4568">
        <v>1.1233333349227901</v>
      </c>
      <c r="Q4568">
        <v>1.1233333349227901</v>
      </c>
      <c r="R4568">
        <v>0</v>
      </c>
      <c r="S4568">
        <v>0</v>
      </c>
      <c r="T4568">
        <v>0</v>
      </c>
      <c r="U4568">
        <v>0</v>
      </c>
      <c r="W4568" s="429">
        <f t="shared" si="96"/>
        <v>0</v>
      </c>
      <c r="X4568" s="429">
        <f t="shared" si="96"/>
        <v>0</v>
      </c>
      <c r="Y4568" s="429">
        <f t="shared" si="96"/>
        <v>0</v>
      </c>
      <c r="Z4568" s="429">
        <f t="shared" si="95"/>
        <v>0</v>
      </c>
      <c r="AA4568" s="429" t="s">
        <v>1295</v>
      </c>
    </row>
    <row r="4569" spans="1:27" x14ac:dyDescent="0.25">
      <c r="A4569" t="s">
        <v>149</v>
      </c>
      <c r="B4569" t="s">
        <v>1246</v>
      </c>
      <c r="C4569" t="s">
        <v>1324</v>
      </c>
      <c r="D4569" t="s">
        <v>1387</v>
      </c>
      <c r="E4569" t="s">
        <v>1501</v>
      </c>
      <c r="F4569" t="s">
        <v>1293</v>
      </c>
      <c r="G4569" t="s">
        <v>524</v>
      </c>
      <c r="H4569" t="s">
        <v>1558</v>
      </c>
      <c r="I4569" t="s">
        <v>563</v>
      </c>
      <c r="J4569">
        <v>20200253</v>
      </c>
      <c r="L4569">
        <v>6.3769998550415004</v>
      </c>
      <c r="M4569">
        <v>2.0810000896453902</v>
      </c>
      <c r="N4569">
        <v>17.423500061035199</v>
      </c>
      <c r="O4569">
        <v>0.25749999284744302</v>
      </c>
      <c r="P4569">
        <v>0.87099999189376798</v>
      </c>
      <c r="Q4569">
        <v>0.87099999189376798</v>
      </c>
      <c r="R4569">
        <v>0</v>
      </c>
      <c r="S4569">
        <v>0</v>
      </c>
      <c r="T4569">
        <v>0</v>
      </c>
      <c r="U4569">
        <v>0</v>
      </c>
      <c r="W4569" s="429">
        <f t="shared" si="96"/>
        <v>0</v>
      </c>
      <c r="X4569" s="429">
        <f t="shared" si="96"/>
        <v>0</v>
      </c>
      <c r="Y4569" s="429">
        <f t="shared" si="96"/>
        <v>0</v>
      </c>
      <c r="Z4569" s="429">
        <f t="shared" si="95"/>
        <v>0</v>
      </c>
      <c r="AA4569" s="429" t="s">
        <v>1295</v>
      </c>
    </row>
    <row r="4570" spans="1:27" x14ac:dyDescent="0.25">
      <c r="A4570" t="s">
        <v>149</v>
      </c>
      <c r="B4570" t="s">
        <v>186</v>
      </c>
      <c r="C4570" t="s">
        <v>1459</v>
      </c>
      <c r="D4570" t="s">
        <v>1387</v>
      </c>
      <c r="E4570" t="s">
        <v>1501</v>
      </c>
      <c r="F4570" t="s">
        <v>1293</v>
      </c>
      <c r="G4570" t="s">
        <v>524</v>
      </c>
      <c r="H4570" t="s">
        <v>1464</v>
      </c>
      <c r="I4570" t="s">
        <v>186</v>
      </c>
      <c r="J4570">
        <v>40400312</v>
      </c>
      <c r="L4570">
        <v>0</v>
      </c>
      <c r="M4570">
        <v>7.9000000953674299</v>
      </c>
      <c r="N4570">
        <v>0</v>
      </c>
      <c r="O4570">
        <v>0</v>
      </c>
      <c r="P4570">
        <v>0</v>
      </c>
      <c r="Q4570">
        <v>0</v>
      </c>
      <c r="R4570">
        <v>0</v>
      </c>
      <c r="S4570">
        <v>0</v>
      </c>
      <c r="T4570">
        <v>0</v>
      </c>
      <c r="U4570">
        <v>0</v>
      </c>
      <c r="W4570" s="429">
        <f t="shared" si="96"/>
        <v>0</v>
      </c>
      <c r="X4570" s="429">
        <f t="shared" si="96"/>
        <v>0</v>
      </c>
      <c r="Y4570" s="429">
        <f t="shared" si="96"/>
        <v>0</v>
      </c>
      <c r="Z4570" s="429">
        <f t="shared" si="95"/>
        <v>0</v>
      </c>
      <c r="AA4570" s="429" t="s">
        <v>1295</v>
      </c>
    </row>
    <row r="4571" spans="1:27" x14ac:dyDescent="0.25">
      <c r="A4571" t="s">
        <v>149</v>
      </c>
      <c r="B4571" t="s">
        <v>186</v>
      </c>
      <c r="C4571" t="s">
        <v>1459</v>
      </c>
      <c r="D4571" t="s">
        <v>1387</v>
      </c>
      <c r="E4571" t="s">
        <v>1501</v>
      </c>
      <c r="F4571" t="s">
        <v>1293</v>
      </c>
      <c r="G4571" t="s">
        <v>524</v>
      </c>
      <c r="H4571" t="s">
        <v>1464</v>
      </c>
      <c r="I4571" t="s">
        <v>186</v>
      </c>
      <c r="J4571">
        <v>40400312</v>
      </c>
      <c r="L4571">
        <v>0</v>
      </c>
      <c r="M4571">
        <v>6.0549998283386204</v>
      </c>
      <c r="N4571">
        <v>0</v>
      </c>
      <c r="O4571">
        <v>0</v>
      </c>
      <c r="P4571">
        <v>0</v>
      </c>
      <c r="Q4571">
        <v>0</v>
      </c>
      <c r="R4571">
        <v>0</v>
      </c>
      <c r="S4571">
        <v>0.98</v>
      </c>
      <c r="T4571">
        <v>0</v>
      </c>
      <c r="U4571">
        <v>0</v>
      </c>
      <c r="W4571" s="429">
        <f t="shared" si="96"/>
        <v>0</v>
      </c>
      <c r="X4571" s="429">
        <f t="shared" si="96"/>
        <v>0.98</v>
      </c>
      <c r="Y4571" s="429">
        <f t="shared" si="96"/>
        <v>0</v>
      </c>
      <c r="Z4571" s="429">
        <f t="shared" si="95"/>
        <v>0</v>
      </c>
      <c r="AA4571" s="429" t="s">
        <v>1295</v>
      </c>
    </row>
    <row r="4572" spans="1:27" x14ac:dyDescent="0.25">
      <c r="A4572" t="s">
        <v>149</v>
      </c>
      <c r="B4572" t="s">
        <v>1246</v>
      </c>
      <c r="C4572" t="s">
        <v>1324</v>
      </c>
      <c r="D4572" t="s">
        <v>1387</v>
      </c>
      <c r="E4572" t="s">
        <v>1501</v>
      </c>
      <c r="F4572" t="s">
        <v>1293</v>
      </c>
      <c r="G4572" t="s">
        <v>524</v>
      </c>
      <c r="H4572" t="s">
        <v>1557</v>
      </c>
      <c r="I4572" t="s">
        <v>552</v>
      </c>
      <c r="J4572">
        <v>20200254</v>
      </c>
      <c r="L4572">
        <v>14.5</v>
      </c>
      <c r="M4572">
        <v>18.399999999999999</v>
      </c>
      <c r="N4572">
        <v>22.2</v>
      </c>
      <c r="O4572">
        <v>2.2999999999999998</v>
      </c>
      <c r="P4572">
        <v>1.7</v>
      </c>
      <c r="Q4572">
        <v>1.7</v>
      </c>
      <c r="R4572">
        <v>0</v>
      </c>
      <c r="S4572">
        <v>0</v>
      </c>
      <c r="T4572">
        <v>0</v>
      </c>
      <c r="U4572">
        <v>0</v>
      </c>
      <c r="W4572" s="429">
        <f t="shared" si="96"/>
        <v>0</v>
      </c>
      <c r="X4572" s="429">
        <f t="shared" si="96"/>
        <v>0</v>
      </c>
      <c r="Y4572" s="429">
        <f t="shared" si="96"/>
        <v>0</v>
      </c>
      <c r="Z4572" s="429">
        <f t="shared" si="95"/>
        <v>0</v>
      </c>
      <c r="AA4572" s="429" t="s">
        <v>1295</v>
      </c>
    </row>
    <row r="4573" spans="1:27" x14ac:dyDescent="0.25">
      <c r="A4573" t="s">
        <v>149</v>
      </c>
      <c r="B4573" t="s">
        <v>1246</v>
      </c>
      <c r="C4573" t="s">
        <v>1324</v>
      </c>
      <c r="D4573" t="s">
        <v>1387</v>
      </c>
      <c r="E4573" t="s">
        <v>1501</v>
      </c>
      <c r="F4573" t="s">
        <v>1293</v>
      </c>
      <c r="G4573" t="s">
        <v>524</v>
      </c>
      <c r="H4573" t="s">
        <v>1557</v>
      </c>
      <c r="I4573" t="s">
        <v>552</v>
      </c>
      <c r="J4573">
        <v>20200254</v>
      </c>
      <c r="L4573">
        <v>9.1</v>
      </c>
      <c r="M4573">
        <v>10.32</v>
      </c>
      <c r="N4573">
        <v>9.0500000000000007</v>
      </c>
      <c r="O4573">
        <v>0.64</v>
      </c>
      <c r="P4573">
        <v>0.56000000000000005</v>
      </c>
      <c r="Q4573">
        <v>0.56000000000000005</v>
      </c>
      <c r="R4573">
        <v>0</v>
      </c>
      <c r="S4573">
        <v>0</v>
      </c>
      <c r="T4573">
        <v>0</v>
      </c>
      <c r="U4573">
        <v>0</v>
      </c>
      <c r="W4573" s="429">
        <f t="shared" si="96"/>
        <v>0</v>
      </c>
      <c r="X4573" s="429">
        <f t="shared" si="96"/>
        <v>0</v>
      </c>
      <c r="Y4573" s="429">
        <f t="shared" si="96"/>
        <v>0</v>
      </c>
      <c r="Z4573" s="429">
        <f t="shared" si="95"/>
        <v>0</v>
      </c>
      <c r="AA4573" s="429" t="s">
        <v>1295</v>
      </c>
    </row>
    <row r="4574" spans="1:27" x14ac:dyDescent="0.25">
      <c r="A4574" t="s">
        <v>149</v>
      </c>
      <c r="B4574" t="s">
        <v>1246</v>
      </c>
      <c r="C4574" t="s">
        <v>1324</v>
      </c>
      <c r="D4574" t="s">
        <v>1387</v>
      </c>
      <c r="E4574" t="s">
        <v>1501</v>
      </c>
      <c r="F4574" t="s">
        <v>1293</v>
      </c>
      <c r="G4574" t="s">
        <v>524</v>
      </c>
      <c r="H4574" t="s">
        <v>1557</v>
      </c>
      <c r="I4574" t="s">
        <v>552</v>
      </c>
      <c r="J4574">
        <v>20200254</v>
      </c>
      <c r="L4574">
        <v>14.5</v>
      </c>
      <c r="M4574">
        <v>18.399999999999999</v>
      </c>
      <c r="N4574">
        <v>22.1</v>
      </c>
      <c r="O4574">
        <v>2.2999999999999998</v>
      </c>
      <c r="P4574">
        <v>1.7</v>
      </c>
      <c r="Q4574">
        <v>1.7</v>
      </c>
      <c r="R4574">
        <v>0</v>
      </c>
      <c r="S4574">
        <v>0</v>
      </c>
      <c r="T4574">
        <v>0</v>
      </c>
      <c r="U4574">
        <v>0</v>
      </c>
      <c r="W4574" s="429">
        <f t="shared" si="96"/>
        <v>0</v>
      </c>
      <c r="X4574" s="429">
        <f t="shared" si="96"/>
        <v>0</v>
      </c>
      <c r="Y4574" s="429">
        <f t="shared" si="96"/>
        <v>0</v>
      </c>
      <c r="Z4574" s="429">
        <f t="shared" si="95"/>
        <v>0</v>
      </c>
      <c r="AA4574" s="429" t="s">
        <v>1295</v>
      </c>
    </row>
    <row r="4575" spans="1:27" x14ac:dyDescent="0.25">
      <c r="A4575" t="s">
        <v>149</v>
      </c>
      <c r="B4575" t="s">
        <v>1246</v>
      </c>
      <c r="C4575" t="s">
        <v>1324</v>
      </c>
      <c r="D4575" t="s">
        <v>1387</v>
      </c>
      <c r="E4575" t="s">
        <v>1501</v>
      </c>
      <c r="F4575" t="s">
        <v>1293</v>
      </c>
      <c r="G4575" t="s">
        <v>524</v>
      </c>
      <c r="H4575" t="s">
        <v>1557</v>
      </c>
      <c r="I4575" t="s">
        <v>552</v>
      </c>
      <c r="J4575">
        <v>20200254</v>
      </c>
      <c r="L4575">
        <v>14.5</v>
      </c>
      <c r="M4575">
        <v>18.399999999999999</v>
      </c>
      <c r="N4575">
        <v>22.1</v>
      </c>
      <c r="O4575">
        <v>2.2999999999999998</v>
      </c>
      <c r="P4575">
        <v>1.7</v>
      </c>
      <c r="Q4575">
        <v>1.7</v>
      </c>
      <c r="R4575">
        <v>0</v>
      </c>
      <c r="S4575">
        <v>0</v>
      </c>
      <c r="T4575">
        <v>0</v>
      </c>
      <c r="U4575">
        <v>0</v>
      </c>
      <c r="W4575" s="429">
        <f t="shared" si="96"/>
        <v>0</v>
      </c>
      <c r="X4575" s="429">
        <f t="shared" si="96"/>
        <v>0</v>
      </c>
      <c r="Y4575" s="429">
        <f t="shared" si="96"/>
        <v>0</v>
      </c>
      <c r="Z4575" s="429">
        <f t="shared" si="95"/>
        <v>0</v>
      </c>
      <c r="AA4575" s="429" t="s">
        <v>1295</v>
      </c>
    </row>
    <row r="4576" spans="1:27" x14ac:dyDescent="0.25">
      <c r="A4576" t="s">
        <v>149</v>
      </c>
      <c r="B4576" t="s">
        <v>1246</v>
      </c>
      <c r="C4576" t="s">
        <v>1324</v>
      </c>
      <c r="D4576" t="s">
        <v>1387</v>
      </c>
      <c r="E4576" t="s">
        <v>1501</v>
      </c>
      <c r="F4576" t="s">
        <v>1293</v>
      </c>
      <c r="G4576" t="s">
        <v>524</v>
      </c>
      <c r="H4576" t="s">
        <v>1558</v>
      </c>
      <c r="I4576" t="s">
        <v>563</v>
      </c>
      <c r="J4576">
        <v>20200254</v>
      </c>
      <c r="L4576">
        <v>14.5</v>
      </c>
      <c r="M4576">
        <v>18.399999999999999</v>
      </c>
      <c r="N4576">
        <v>22.2</v>
      </c>
      <c r="O4576">
        <v>2.2999999999999998</v>
      </c>
      <c r="P4576">
        <v>1.7</v>
      </c>
      <c r="Q4576">
        <v>1.7</v>
      </c>
      <c r="R4576">
        <v>0</v>
      </c>
      <c r="S4576">
        <v>0</v>
      </c>
      <c r="T4576">
        <v>0</v>
      </c>
      <c r="U4576">
        <v>0</v>
      </c>
      <c r="W4576" s="429">
        <f t="shared" si="96"/>
        <v>0</v>
      </c>
      <c r="X4576" s="429">
        <f t="shared" si="96"/>
        <v>0</v>
      </c>
      <c r="Y4576" s="429">
        <f t="shared" si="96"/>
        <v>0</v>
      </c>
      <c r="Z4576" s="429">
        <f t="shared" si="95"/>
        <v>0</v>
      </c>
      <c r="AA4576" s="429" t="s">
        <v>1295</v>
      </c>
    </row>
    <row r="4577" spans="1:27" x14ac:dyDescent="0.25">
      <c r="A4577" t="s">
        <v>149</v>
      </c>
      <c r="B4577" t="s">
        <v>1246</v>
      </c>
      <c r="C4577" t="s">
        <v>1324</v>
      </c>
      <c r="D4577" t="s">
        <v>1387</v>
      </c>
      <c r="E4577" t="s">
        <v>1501</v>
      </c>
      <c r="F4577" t="s">
        <v>1293</v>
      </c>
      <c r="G4577" t="s">
        <v>524</v>
      </c>
      <c r="H4577" t="s">
        <v>1557</v>
      </c>
      <c r="I4577" t="s">
        <v>552</v>
      </c>
      <c r="J4577">
        <v>20200254</v>
      </c>
      <c r="L4577">
        <v>14.5</v>
      </c>
      <c r="M4577">
        <v>18.399999999999999</v>
      </c>
      <c r="N4577">
        <v>22.1</v>
      </c>
      <c r="O4577">
        <v>2.2999999999999998</v>
      </c>
      <c r="P4577">
        <v>1.7</v>
      </c>
      <c r="Q4577">
        <v>1.7</v>
      </c>
      <c r="R4577">
        <v>0</v>
      </c>
      <c r="S4577">
        <v>0</v>
      </c>
      <c r="T4577">
        <v>0</v>
      </c>
      <c r="U4577">
        <v>0</v>
      </c>
      <c r="W4577" s="429">
        <f t="shared" si="96"/>
        <v>0</v>
      </c>
      <c r="X4577" s="429">
        <f t="shared" si="96"/>
        <v>0</v>
      </c>
      <c r="Y4577" s="429">
        <f t="shared" si="96"/>
        <v>0</v>
      </c>
      <c r="Z4577" s="429">
        <f t="shared" si="95"/>
        <v>0</v>
      </c>
      <c r="AA4577" s="429" t="s">
        <v>1295</v>
      </c>
    </row>
    <row r="4578" spans="1:27" x14ac:dyDescent="0.25">
      <c r="A4578" t="s">
        <v>149</v>
      </c>
      <c r="B4578" t="s">
        <v>1246</v>
      </c>
      <c r="C4578" t="s">
        <v>1324</v>
      </c>
      <c r="D4578" t="s">
        <v>1387</v>
      </c>
      <c r="E4578" t="s">
        <v>1501</v>
      </c>
      <c r="F4578" t="s">
        <v>1293</v>
      </c>
      <c r="G4578" t="s">
        <v>524</v>
      </c>
      <c r="H4578" t="s">
        <v>1557</v>
      </c>
      <c r="I4578" t="s">
        <v>552</v>
      </c>
      <c r="J4578">
        <v>20200254</v>
      </c>
      <c r="L4578">
        <v>14.5</v>
      </c>
      <c r="M4578">
        <v>18.399999999999999</v>
      </c>
      <c r="N4578">
        <v>22.1</v>
      </c>
      <c r="O4578">
        <v>2.2999999999999998</v>
      </c>
      <c r="P4578">
        <v>1.7</v>
      </c>
      <c r="Q4578">
        <v>1.7</v>
      </c>
      <c r="R4578">
        <v>0</v>
      </c>
      <c r="S4578">
        <v>0</v>
      </c>
      <c r="T4578">
        <v>0</v>
      </c>
      <c r="U4578">
        <v>0</v>
      </c>
      <c r="W4578" s="429">
        <f t="shared" si="96"/>
        <v>0</v>
      </c>
      <c r="X4578" s="429">
        <f t="shared" si="96"/>
        <v>0</v>
      </c>
      <c r="Y4578" s="429">
        <f t="shared" si="96"/>
        <v>0</v>
      </c>
      <c r="Z4578" s="429">
        <f t="shared" si="95"/>
        <v>0</v>
      </c>
      <c r="AA4578" s="429" t="s">
        <v>1295</v>
      </c>
    </row>
    <row r="4579" spans="1:27" x14ac:dyDescent="0.25">
      <c r="A4579" t="s">
        <v>149</v>
      </c>
      <c r="B4579" t="s">
        <v>1246</v>
      </c>
      <c r="C4579" t="s">
        <v>1324</v>
      </c>
      <c r="D4579" t="s">
        <v>1387</v>
      </c>
      <c r="E4579" t="s">
        <v>1501</v>
      </c>
      <c r="F4579" t="s">
        <v>1293</v>
      </c>
      <c r="G4579" t="s">
        <v>524</v>
      </c>
      <c r="H4579" t="s">
        <v>1557</v>
      </c>
      <c r="I4579" t="s">
        <v>552</v>
      </c>
      <c r="J4579">
        <v>40600164</v>
      </c>
      <c r="L4579">
        <v>0</v>
      </c>
      <c r="M4579">
        <v>24.320339202880898</v>
      </c>
      <c r="N4579">
        <v>0</v>
      </c>
      <c r="O4579">
        <v>0</v>
      </c>
      <c r="P4579">
        <v>0</v>
      </c>
      <c r="Q4579">
        <v>0</v>
      </c>
      <c r="R4579">
        <v>0</v>
      </c>
      <c r="S4579">
        <v>0</v>
      </c>
      <c r="T4579">
        <v>0</v>
      </c>
      <c r="U4579">
        <v>0</v>
      </c>
      <c r="W4579" s="429">
        <f t="shared" si="96"/>
        <v>0</v>
      </c>
      <c r="X4579" s="429">
        <f t="shared" si="96"/>
        <v>0</v>
      </c>
      <c r="Y4579" s="429">
        <f t="shared" si="96"/>
        <v>0</v>
      </c>
      <c r="Z4579" s="429">
        <f t="shared" si="95"/>
        <v>0</v>
      </c>
      <c r="AA4579" s="429" t="s">
        <v>1295</v>
      </c>
    </row>
    <row r="4580" spans="1:27" x14ac:dyDescent="0.25">
      <c r="A4580" t="s">
        <v>149</v>
      </c>
      <c r="B4580" t="s">
        <v>1246</v>
      </c>
      <c r="C4580" t="s">
        <v>1324</v>
      </c>
      <c r="D4580" t="s">
        <v>1387</v>
      </c>
      <c r="E4580" t="s">
        <v>1501</v>
      </c>
      <c r="F4580" t="s">
        <v>1293</v>
      </c>
      <c r="G4580" t="s">
        <v>524</v>
      </c>
      <c r="H4580" t="s">
        <v>1557</v>
      </c>
      <c r="I4580" t="s">
        <v>552</v>
      </c>
      <c r="J4580">
        <v>40301011</v>
      </c>
      <c r="L4580">
        <v>0</v>
      </c>
      <c r="M4580">
        <v>0.2</v>
      </c>
      <c r="N4580">
        <v>0</v>
      </c>
      <c r="O4580">
        <v>0</v>
      </c>
      <c r="P4580">
        <v>0</v>
      </c>
      <c r="Q4580">
        <v>0</v>
      </c>
      <c r="R4580">
        <v>0</v>
      </c>
      <c r="S4580">
        <v>0</v>
      </c>
      <c r="T4580">
        <v>0</v>
      </c>
      <c r="U4580">
        <v>0</v>
      </c>
      <c r="W4580" s="429">
        <f t="shared" si="96"/>
        <v>0</v>
      </c>
      <c r="X4580" s="429">
        <f t="shared" si="96"/>
        <v>0</v>
      </c>
      <c r="Y4580" s="429">
        <f t="shared" si="96"/>
        <v>0</v>
      </c>
      <c r="Z4580" s="429">
        <f t="shared" si="95"/>
        <v>0</v>
      </c>
      <c r="AA4580" s="429" t="s">
        <v>1295</v>
      </c>
    </row>
    <row r="4581" spans="1:27" x14ac:dyDescent="0.25">
      <c r="A4581" t="s">
        <v>149</v>
      </c>
      <c r="B4581" t="s">
        <v>1246</v>
      </c>
      <c r="C4581" t="s">
        <v>1324</v>
      </c>
      <c r="D4581" t="s">
        <v>1387</v>
      </c>
      <c r="E4581" t="s">
        <v>1501</v>
      </c>
      <c r="F4581" t="s">
        <v>1293</v>
      </c>
      <c r="G4581" t="s">
        <v>524</v>
      </c>
      <c r="H4581" t="s">
        <v>1558</v>
      </c>
      <c r="I4581" t="s">
        <v>563</v>
      </c>
      <c r="J4581">
        <v>20200201</v>
      </c>
      <c r="L4581">
        <v>93.4</v>
      </c>
      <c r="M4581">
        <v>0.8</v>
      </c>
      <c r="N4581">
        <v>18.100000000000001</v>
      </c>
      <c r="O4581">
        <v>1.7</v>
      </c>
      <c r="P4581">
        <v>0.6</v>
      </c>
      <c r="Q4581">
        <v>0.55000001192092896</v>
      </c>
      <c r="R4581">
        <v>0</v>
      </c>
      <c r="S4581">
        <v>0</v>
      </c>
      <c r="T4581">
        <v>0</v>
      </c>
      <c r="U4581">
        <v>0</v>
      </c>
      <c r="W4581" s="429">
        <f t="shared" si="96"/>
        <v>0</v>
      </c>
      <c r="X4581" s="429">
        <f t="shared" si="96"/>
        <v>0</v>
      </c>
      <c r="Y4581" s="429">
        <f t="shared" si="96"/>
        <v>0</v>
      </c>
      <c r="Z4581" s="429">
        <f t="shared" si="95"/>
        <v>0</v>
      </c>
      <c r="AA4581" s="429" t="s">
        <v>1295</v>
      </c>
    </row>
    <row r="4582" spans="1:27" x14ac:dyDescent="0.25">
      <c r="A4582" t="s">
        <v>149</v>
      </c>
      <c r="B4582" t="s">
        <v>186</v>
      </c>
      <c r="C4582" t="s">
        <v>1459</v>
      </c>
      <c r="D4582" t="s">
        <v>1387</v>
      </c>
      <c r="E4582" t="s">
        <v>1501</v>
      </c>
      <c r="F4582" t="s">
        <v>1293</v>
      </c>
      <c r="G4582" t="s">
        <v>524</v>
      </c>
      <c r="H4582" t="s">
        <v>1461</v>
      </c>
      <c r="I4582" t="s">
        <v>534</v>
      </c>
      <c r="J4582">
        <v>20200254</v>
      </c>
      <c r="L4582">
        <v>7.7999997138977104</v>
      </c>
      <c r="M4582">
        <v>5.2000002861022896</v>
      </c>
      <c r="N4582">
        <v>13.7666664123535</v>
      </c>
      <c r="O4582">
        <v>0</v>
      </c>
      <c r="P4582">
        <v>0.20000000298023199</v>
      </c>
      <c r="Q4582">
        <v>0.20000000298023199</v>
      </c>
      <c r="R4582">
        <v>0</v>
      </c>
      <c r="S4582">
        <v>0</v>
      </c>
      <c r="T4582">
        <v>0</v>
      </c>
      <c r="U4582">
        <v>0</v>
      </c>
      <c r="W4582" s="429">
        <f t="shared" si="96"/>
        <v>0</v>
      </c>
      <c r="X4582" s="429">
        <f t="shared" si="96"/>
        <v>0</v>
      </c>
      <c r="Y4582" s="429">
        <f t="shared" si="96"/>
        <v>0</v>
      </c>
      <c r="Z4582" s="429">
        <f t="shared" si="95"/>
        <v>0</v>
      </c>
      <c r="AA4582" s="429" t="s">
        <v>1295</v>
      </c>
    </row>
    <row r="4583" spans="1:27" x14ac:dyDescent="0.25">
      <c r="A4583" t="s">
        <v>149</v>
      </c>
      <c r="B4583" t="s">
        <v>186</v>
      </c>
      <c r="C4583" t="s">
        <v>1459</v>
      </c>
      <c r="D4583" t="s">
        <v>1387</v>
      </c>
      <c r="E4583" t="s">
        <v>1501</v>
      </c>
      <c r="F4583" t="s">
        <v>1293</v>
      </c>
      <c r="G4583" t="s">
        <v>524</v>
      </c>
      <c r="H4583" t="s">
        <v>1464</v>
      </c>
      <c r="I4583" t="s">
        <v>186</v>
      </c>
      <c r="J4583">
        <v>40400311</v>
      </c>
      <c r="L4583">
        <v>0</v>
      </c>
      <c r="M4583">
        <v>23.9</v>
      </c>
      <c r="N4583">
        <v>0</v>
      </c>
      <c r="O4583">
        <v>0</v>
      </c>
      <c r="P4583">
        <v>0</v>
      </c>
      <c r="Q4583">
        <v>0</v>
      </c>
      <c r="R4583">
        <v>0</v>
      </c>
      <c r="S4583">
        <v>0</v>
      </c>
      <c r="T4583">
        <v>0</v>
      </c>
      <c r="U4583">
        <v>0</v>
      </c>
      <c r="W4583" s="429">
        <f t="shared" si="96"/>
        <v>0</v>
      </c>
      <c r="X4583" s="429">
        <f t="shared" si="96"/>
        <v>0</v>
      </c>
      <c r="Y4583" s="429">
        <f t="shared" si="96"/>
        <v>0</v>
      </c>
      <c r="Z4583" s="429">
        <f t="shared" si="95"/>
        <v>0</v>
      </c>
      <c r="AA4583" s="429" t="s">
        <v>1295</v>
      </c>
    </row>
    <row r="4584" spans="1:27" x14ac:dyDescent="0.25">
      <c r="A4584" t="s">
        <v>149</v>
      </c>
      <c r="B4584" t="s">
        <v>186</v>
      </c>
      <c r="C4584" t="s">
        <v>1459</v>
      </c>
      <c r="D4584" t="s">
        <v>1387</v>
      </c>
      <c r="E4584" t="s">
        <v>1501</v>
      </c>
      <c r="F4584" t="s">
        <v>1293</v>
      </c>
      <c r="G4584" t="s">
        <v>524</v>
      </c>
      <c r="H4584" t="s">
        <v>1464</v>
      </c>
      <c r="I4584" t="s">
        <v>186</v>
      </c>
      <c r="J4584">
        <v>38500101</v>
      </c>
      <c r="L4584">
        <v>0</v>
      </c>
      <c r="M4584">
        <v>0</v>
      </c>
      <c r="N4584">
        <v>0</v>
      </c>
      <c r="O4584">
        <v>0</v>
      </c>
      <c r="P4584">
        <v>0</v>
      </c>
      <c r="Q4584">
        <v>0</v>
      </c>
      <c r="R4584">
        <v>0</v>
      </c>
      <c r="S4584">
        <v>0</v>
      </c>
      <c r="T4584">
        <v>0</v>
      </c>
      <c r="U4584">
        <v>0</v>
      </c>
      <c r="W4584" s="429">
        <f t="shared" si="96"/>
        <v>0</v>
      </c>
      <c r="X4584" s="429">
        <f t="shared" si="96"/>
        <v>0</v>
      </c>
      <c r="Y4584" s="429">
        <f t="shared" si="96"/>
        <v>0</v>
      </c>
      <c r="Z4584" s="429">
        <f t="shared" si="95"/>
        <v>0</v>
      </c>
      <c r="AA4584" s="429" t="s">
        <v>1295</v>
      </c>
    </row>
    <row r="4585" spans="1:27" x14ac:dyDescent="0.25">
      <c r="A4585" t="s">
        <v>149</v>
      </c>
      <c r="B4585" t="s">
        <v>186</v>
      </c>
      <c r="C4585" t="s">
        <v>1459</v>
      </c>
      <c r="D4585" t="s">
        <v>1387</v>
      </c>
      <c r="E4585" t="s">
        <v>1501</v>
      </c>
      <c r="F4585" t="s">
        <v>1293</v>
      </c>
      <c r="G4585" t="s">
        <v>524</v>
      </c>
      <c r="H4585" t="s">
        <v>1464</v>
      </c>
      <c r="I4585" t="s">
        <v>186</v>
      </c>
      <c r="J4585">
        <v>20200254</v>
      </c>
      <c r="L4585">
        <v>7.5</v>
      </c>
      <c r="M4585">
        <v>8.3333330154418892</v>
      </c>
      <c r="N4585">
        <v>22.899999618530298</v>
      </c>
      <c r="O4585">
        <v>0</v>
      </c>
      <c r="P4585">
        <v>0.33333334326744102</v>
      </c>
      <c r="Q4585">
        <v>0.33333334326744102</v>
      </c>
      <c r="R4585">
        <v>0</v>
      </c>
      <c r="S4585">
        <v>0</v>
      </c>
      <c r="T4585">
        <v>0</v>
      </c>
      <c r="U4585">
        <v>0</v>
      </c>
      <c r="W4585" s="429">
        <f t="shared" si="96"/>
        <v>0</v>
      </c>
      <c r="X4585" s="429">
        <f t="shared" si="96"/>
        <v>0</v>
      </c>
      <c r="Y4585" s="429">
        <f t="shared" si="96"/>
        <v>0</v>
      </c>
      <c r="Z4585" s="429">
        <f t="shared" si="95"/>
        <v>0</v>
      </c>
      <c r="AA4585" s="429" t="s">
        <v>1295</v>
      </c>
    </row>
    <row r="4586" spans="1:27" x14ac:dyDescent="0.25">
      <c r="A4586" t="s">
        <v>149</v>
      </c>
      <c r="B4586" t="s">
        <v>186</v>
      </c>
      <c r="C4586" t="s">
        <v>1459</v>
      </c>
      <c r="D4586" t="s">
        <v>1387</v>
      </c>
      <c r="E4586" t="s">
        <v>1501</v>
      </c>
      <c r="F4586" t="s">
        <v>1293</v>
      </c>
      <c r="G4586" t="s">
        <v>524</v>
      </c>
      <c r="H4586" t="s">
        <v>1464</v>
      </c>
      <c r="I4586" t="s">
        <v>186</v>
      </c>
      <c r="J4586">
        <v>31000227</v>
      </c>
      <c r="L4586">
        <v>0</v>
      </c>
      <c r="M4586">
        <v>0.233333334326744</v>
      </c>
      <c r="N4586">
        <v>0</v>
      </c>
      <c r="O4586">
        <v>0</v>
      </c>
      <c r="P4586">
        <v>0</v>
      </c>
      <c r="Q4586">
        <v>0</v>
      </c>
      <c r="R4586">
        <v>0</v>
      </c>
      <c r="S4586">
        <v>0</v>
      </c>
      <c r="T4586">
        <v>0</v>
      </c>
      <c r="U4586">
        <v>0</v>
      </c>
      <c r="W4586" s="429">
        <f t="shared" si="96"/>
        <v>0</v>
      </c>
      <c r="X4586" s="429">
        <f t="shared" si="96"/>
        <v>0</v>
      </c>
      <c r="Y4586" s="429">
        <f t="shared" si="96"/>
        <v>0</v>
      </c>
      <c r="Z4586" s="429">
        <f t="shared" si="95"/>
        <v>0</v>
      </c>
      <c r="AA4586" s="429" t="s">
        <v>1295</v>
      </c>
    </row>
    <row r="4587" spans="1:27" x14ac:dyDescent="0.25">
      <c r="A4587" t="s">
        <v>149</v>
      </c>
      <c r="B4587" t="s">
        <v>186</v>
      </c>
      <c r="C4587" t="s">
        <v>1459</v>
      </c>
      <c r="D4587" t="s">
        <v>1387</v>
      </c>
      <c r="E4587" t="s">
        <v>1501</v>
      </c>
      <c r="F4587" t="s">
        <v>1293</v>
      </c>
      <c r="G4587" t="s">
        <v>524</v>
      </c>
      <c r="H4587" t="s">
        <v>1464</v>
      </c>
      <c r="I4587" t="s">
        <v>186</v>
      </c>
      <c r="J4587">
        <v>31000306</v>
      </c>
      <c r="L4587">
        <v>0</v>
      </c>
      <c r="M4587">
        <v>0</v>
      </c>
      <c r="N4587">
        <v>0</v>
      </c>
      <c r="O4587">
        <v>0</v>
      </c>
      <c r="P4587">
        <v>0</v>
      </c>
      <c r="Q4587">
        <v>0</v>
      </c>
      <c r="R4587">
        <v>0.88649999999999995</v>
      </c>
      <c r="S4587">
        <v>0.95269199999999998</v>
      </c>
      <c r="T4587">
        <v>0</v>
      </c>
      <c r="U4587">
        <v>0</v>
      </c>
      <c r="W4587" s="429">
        <f t="shared" si="96"/>
        <v>0.88649999999999995</v>
      </c>
      <c r="X4587" s="429">
        <f t="shared" si="96"/>
        <v>0.95269199999999998</v>
      </c>
      <c r="Y4587" s="429">
        <f t="shared" si="96"/>
        <v>0</v>
      </c>
      <c r="Z4587" s="429">
        <f t="shared" si="95"/>
        <v>0</v>
      </c>
      <c r="AA4587" s="429" t="s">
        <v>1295</v>
      </c>
    </row>
    <row r="4588" spans="1:27" x14ac:dyDescent="0.25">
      <c r="A4588" t="s">
        <v>149</v>
      </c>
      <c r="B4588" t="s">
        <v>1246</v>
      </c>
      <c r="C4588" t="s">
        <v>1324</v>
      </c>
      <c r="D4588" t="s">
        <v>1387</v>
      </c>
      <c r="E4588" t="s">
        <v>1501</v>
      </c>
      <c r="F4588" t="s">
        <v>1293</v>
      </c>
      <c r="G4588" t="s">
        <v>524</v>
      </c>
      <c r="H4588" t="s">
        <v>1558</v>
      </c>
      <c r="I4588" t="s">
        <v>563</v>
      </c>
      <c r="J4588">
        <v>31000205</v>
      </c>
      <c r="L4588">
        <v>2.4500000476837198</v>
      </c>
      <c r="M4588">
        <v>3.5000000149011598E-2</v>
      </c>
      <c r="N4588">
        <v>11.699999809265099</v>
      </c>
      <c r="O4588">
        <v>0</v>
      </c>
      <c r="P4588">
        <v>0</v>
      </c>
      <c r="Q4588">
        <v>0</v>
      </c>
      <c r="R4588">
        <v>0</v>
      </c>
      <c r="S4588">
        <v>0</v>
      </c>
      <c r="T4588">
        <v>0</v>
      </c>
      <c r="U4588">
        <v>0</v>
      </c>
      <c r="W4588" s="429">
        <f t="shared" si="96"/>
        <v>0</v>
      </c>
      <c r="X4588" s="429">
        <f t="shared" si="96"/>
        <v>0</v>
      </c>
      <c r="Y4588" s="429">
        <f t="shared" si="96"/>
        <v>0</v>
      </c>
      <c r="Z4588" s="429">
        <f t="shared" si="95"/>
        <v>0</v>
      </c>
      <c r="AA4588" s="429" t="s">
        <v>1295</v>
      </c>
    </row>
    <row r="4589" spans="1:27" x14ac:dyDescent="0.25">
      <c r="A4589" t="s">
        <v>149</v>
      </c>
      <c r="B4589" t="s">
        <v>186</v>
      </c>
      <c r="C4589" t="s">
        <v>1459</v>
      </c>
      <c r="D4589" t="s">
        <v>1387</v>
      </c>
      <c r="E4589" t="s">
        <v>1501</v>
      </c>
      <c r="F4589" t="s">
        <v>1293</v>
      </c>
      <c r="G4589" t="s">
        <v>524</v>
      </c>
      <c r="H4589" t="s">
        <v>1464</v>
      </c>
      <c r="I4589" t="s">
        <v>186</v>
      </c>
      <c r="J4589">
        <v>20200201</v>
      </c>
      <c r="L4589">
        <v>6.4999997615814195E-2</v>
      </c>
      <c r="M4589">
        <v>1.4999999664723899E-2</v>
      </c>
      <c r="N4589">
        <v>0.17499999701976801</v>
      </c>
      <c r="O4589">
        <v>4.9999998882412902E-3</v>
      </c>
      <c r="P4589">
        <v>9.9999997764825804E-3</v>
      </c>
      <c r="Q4589">
        <v>9.9999997764825804E-3</v>
      </c>
      <c r="R4589">
        <v>195.685</v>
      </c>
      <c r="S4589">
        <v>5.0000000000000001E-3</v>
      </c>
      <c r="T4589">
        <v>5.0000000000000001E-4</v>
      </c>
      <c r="U4589">
        <v>0</v>
      </c>
      <c r="W4589" s="429">
        <f t="shared" si="96"/>
        <v>195.685</v>
      </c>
      <c r="X4589" s="429">
        <f t="shared" si="96"/>
        <v>5.0000000000000001E-3</v>
      </c>
      <c r="Y4589" s="429">
        <f t="shared" si="96"/>
        <v>5.0000000000000001E-4</v>
      </c>
      <c r="Z4589" s="429">
        <f t="shared" si="95"/>
        <v>0</v>
      </c>
      <c r="AA4589" s="429" t="s">
        <v>1295</v>
      </c>
    </row>
    <row r="4590" spans="1:27" x14ac:dyDescent="0.25">
      <c r="A4590" t="s">
        <v>149</v>
      </c>
      <c r="B4590" t="s">
        <v>1246</v>
      </c>
      <c r="C4590" t="s">
        <v>1324</v>
      </c>
      <c r="D4590" t="s">
        <v>1387</v>
      </c>
      <c r="E4590" t="s">
        <v>1501</v>
      </c>
      <c r="F4590" t="s">
        <v>1293</v>
      </c>
      <c r="G4590" t="s">
        <v>524</v>
      </c>
      <c r="H4590" t="s">
        <v>1557</v>
      </c>
      <c r="I4590" t="s">
        <v>552</v>
      </c>
      <c r="J4590">
        <v>20200202</v>
      </c>
      <c r="L4590">
        <v>41.049358367919901</v>
      </c>
      <c r="M4590">
        <v>9.8405990600585902</v>
      </c>
      <c r="N4590">
        <v>3.6316497325897199</v>
      </c>
      <c r="O4590">
        <v>1.5932400226593</v>
      </c>
      <c r="P4590">
        <v>1.2652200460434</v>
      </c>
      <c r="Q4590">
        <v>1.2652200460434</v>
      </c>
      <c r="R4590">
        <v>0</v>
      </c>
      <c r="S4590">
        <v>0</v>
      </c>
      <c r="T4590">
        <v>0</v>
      </c>
      <c r="U4590">
        <v>0</v>
      </c>
      <c r="W4590" s="429">
        <f t="shared" si="96"/>
        <v>0</v>
      </c>
      <c r="X4590" s="429">
        <f t="shared" si="96"/>
        <v>0</v>
      </c>
      <c r="Y4590" s="429">
        <f t="shared" si="96"/>
        <v>0</v>
      </c>
      <c r="Z4590" s="429">
        <f t="shared" si="95"/>
        <v>0</v>
      </c>
      <c r="AA4590" s="429" t="s">
        <v>1295</v>
      </c>
    </row>
    <row r="4591" spans="1:27" x14ac:dyDescent="0.25">
      <c r="A4591" t="s">
        <v>149</v>
      </c>
      <c r="B4591" t="s">
        <v>1246</v>
      </c>
      <c r="C4591" t="s">
        <v>1324</v>
      </c>
      <c r="D4591" t="s">
        <v>1387</v>
      </c>
      <c r="E4591" t="s">
        <v>1501</v>
      </c>
      <c r="F4591" t="s">
        <v>1293</v>
      </c>
      <c r="G4591" t="s">
        <v>524</v>
      </c>
      <c r="H4591" t="s">
        <v>1558</v>
      </c>
      <c r="I4591" t="s">
        <v>563</v>
      </c>
      <c r="J4591">
        <v>20200254</v>
      </c>
      <c r="L4591">
        <v>51.311698913574197</v>
      </c>
      <c r="M4591">
        <v>15.4637994766235</v>
      </c>
      <c r="N4591">
        <v>18.2754001617432</v>
      </c>
      <c r="O4591">
        <v>3.5144999027252202</v>
      </c>
      <c r="P4591">
        <v>2.5773000717163099</v>
      </c>
      <c r="Q4591">
        <v>2.5773000717163099</v>
      </c>
      <c r="R4591">
        <v>0</v>
      </c>
      <c r="S4591">
        <v>0</v>
      </c>
      <c r="T4591">
        <v>0</v>
      </c>
      <c r="U4591">
        <v>0</v>
      </c>
      <c r="W4591" s="429">
        <f t="shared" si="96"/>
        <v>0</v>
      </c>
      <c r="X4591" s="429">
        <f t="shared" si="96"/>
        <v>0</v>
      </c>
      <c r="Y4591" s="429">
        <f t="shared" si="96"/>
        <v>0</v>
      </c>
      <c r="Z4591" s="429">
        <f t="shared" si="95"/>
        <v>0</v>
      </c>
      <c r="AA4591" s="429" t="s">
        <v>1295</v>
      </c>
    </row>
    <row r="4592" spans="1:27" x14ac:dyDescent="0.25">
      <c r="A4592" t="s">
        <v>149</v>
      </c>
      <c r="B4592" t="s">
        <v>186</v>
      </c>
      <c r="C4592" t="s">
        <v>1459</v>
      </c>
      <c r="D4592" t="s">
        <v>1387</v>
      </c>
      <c r="E4592" t="s">
        <v>1501</v>
      </c>
      <c r="F4592" t="s">
        <v>1293</v>
      </c>
      <c r="G4592" t="s">
        <v>524</v>
      </c>
      <c r="H4592" t="s">
        <v>1461</v>
      </c>
      <c r="I4592" t="s">
        <v>534</v>
      </c>
      <c r="J4592">
        <v>20200254</v>
      </c>
      <c r="L4592">
        <v>11.6499996185303</v>
      </c>
      <c r="M4592">
        <v>12.949999809265099</v>
      </c>
      <c r="N4592">
        <v>34.349998474121101</v>
      </c>
      <c r="O4592">
        <v>0</v>
      </c>
      <c r="P4592">
        <v>0.5</v>
      </c>
      <c r="Q4592">
        <v>0.5</v>
      </c>
      <c r="R4592">
        <v>0</v>
      </c>
      <c r="S4592">
        <v>0</v>
      </c>
      <c r="T4592">
        <v>0</v>
      </c>
      <c r="U4592">
        <v>0</v>
      </c>
      <c r="W4592" s="429">
        <f t="shared" si="96"/>
        <v>0</v>
      </c>
      <c r="X4592" s="429">
        <f t="shared" si="96"/>
        <v>0</v>
      </c>
      <c r="Y4592" s="429">
        <f t="shared" si="96"/>
        <v>0</v>
      </c>
      <c r="Z4592" s="429">
        <f t="shared" si="95"/>
        <v>0</v>
      </c>
      <c r="AA4592" s="429" t="s">
        <v>1295</v>
      </c>
    </row>
    <row r="4593" spans="1:27" x14ac:dyDescent="0.25">
      <c r="A4593" t="s">
        <v>149</v>
      </c>
      <c r="B4593" t="s">
        <v>186</v>
      </c>
      <c r="C4593" t="s">
        <v>1459</v>
      </c>
      <c r="D4593" t="s">
        <v>1387</v>
      </c>
      <c r="E4593" t="s">
        <v>1501</v>
      </c>
      <c r="F4593" t="s">
        <v>1293</v>
      </c>
      <c r="G4593" t="s">
        <v>524</v>
      </c>
      <c r="H4593" t="s">
        <v>1461</v>
      </c>
      <c r="I4593" t="s">
        <v>534</v>
      </c>
      <c r="J4593">
        <v>20200254</v>
      </c>
      <c r="L4593">
        <v>3.9666664600372301</v>
      </c>
      <c r="M4593">
        <v>0.93333333730697599</v>
      </c>
      <c r="N4593">
        <v>0.46666666865348799</v>
      </c>
      <c r="O4593">
        <v>0</v>
      </c>
      <c r="P4593">
        <v>0.10000000149011599</v>
      </c>
      <c r="Q4593">
        <v>0.10000000149011599</v>
      </c>
      <c r="R4593">
        <v>0</v>
      </c>
      <c r="S4593">
        <v>0</v>
      </c>
      <c r="T4593">
        <v>0</v>
      </c>
      <c r="U4593">
        <v>0</v>
      </c>
      <c r="W4593" s="429">
        <f t="shared" si="96"/>
        <v>0</v>
      </c>
      <c r="X4593" s="429">
        <f t="shared" si="96"/>
        <v>0</v>
      </c>
      <c r="Y4593" s="429">
        <f t="shared" si="96"/>
        <v>0</v>
      </c>
      <c r="Z4593" s="429">
        <f t="shared" si="95"/>
        <v>0</v>
      </c>
      <c r="AA4593" s="429" t="s">
        <v>1295</v>
      </c>
    </row>
    <row r="4594" spans="1:27" x14ac:dyDescent="0.25">
      <c r="A4594" t="s">
        <v>149</v>
      </c>
      <c r="B4594" t="s">
        <v>186</v>
      </c>
      <c r="C4594" t="s">
        <v>1459</v>
      </c>
      <c r="D4594" t="s">
        <v>1387</v>
      </c>
      <c r="E4594" t="s">
        <v>1501</v>
      </c>
      <c r="F4594" t="s">
        <v>1293</v>
      </c>
      <c r="G4594" t="s">
        <v>524</v>
      </c>
      <c r="H4594" t="s">
        <v>1461</v>
      </c>
      <c r="I4594" t="s">
        <v>534</v>
      </c>
      <c r="J4594">
        <v>20200254</v>
      </c>
      <c r="L4594">
        <v>15.300000190734901</v>
      </c>
      <c r="M4594">
        <v>15.7666664123535</v>
      </c>
      <c r="N4594">
        <v>27</v>
      </c>
      <c r="O4594">
        <v>0</v>
      </c>
      <c r="P4594">
        <v>0.5</v>
      </c>
      <c r="Q4594">
        <v>0.5</v>
      </c>
      <c r="R4594">
        <v>0</v>
      </c>
      <c r="S4594">
        <v>0</v>
      </c>
      <c r="T4594">
        <v>0</v>
      </c>
      <c r="U4594">
        <v>0</v>
      </c>
      <c r="W4594" s="429">
        <f t="shared" si="96"/>
        <v>0</v>
      </c>
      <c r="X4594" s="429">
        <f t="shared" si="96"/>
        <v>0</v>
      </c>
      <c r="Y4594" s="429">
        <f t="shared" si="96"/>
        <v>0</v>
      </c>
      <c r="Z4594" s="429">
        <f t="shared" si="95"/>
        <v>0</v>
      </c>
      <c r="AA4594" s="429" t="s">
        <v>1295</v>
      </c>
    </row>
    <row r="4595" spans="1:27" x14ac:dyDescent="0.25">
      <c r="A4595" t="s">
        <v>149</v>
      </c>
      <c r="B4595" t="s">
        <v>186</v>
      </c>
      <c r="C4595" t="s">
        <v>1459</v>
      </c>
      <c r="D4595" t="s">
        <v>1387</v>
      </c>
      <c r="E4595" t="s">
        <v>1501</v>
      </c>
      <c r="F4595" t="s">
        <v>1293</v>
      </c>
      <c r="G4595" t="s">
        <v>524</v>
      </c>
      <c r="H4595" t="s">
        <v>1464</v>
      </c>
      <c r="I4595" t="s">
        <v>186</v>
      </c>
      <c r="J4595">
        <v>40400311</v>
      </c>
      <c r="L4595">
        <v>0</v>
      </c>
      <c r="M4595">
        <v>23.4</v>
      </c>
      <c r="N4595">
        <v>0</v>
      </c>
      <c r="O4595">
        <v>0</v>
      </c>
      <c r="P4595">
        <v>0</v>
      </c>
      <c r="Q4595">
        <v>0</v>
      </c>
      <c r="R4595">
        <v>0</v>
      </c>
      <c r="S4595">
        <v>0</v>
      </c>
      <c r="T4595">
        <v>0</v>
      </c>
      <c r="U4595">
        <v>0</v>
      </c>
      <c r="W4595" s="429">
        <f t="shared" si="96"/>
        <v>0</v>
      </c>
      <c r="X4595" s="429">
        <f t="shared" si="96"/>
        <v>0</v>
      </c>
      <c r="Y4595" s="429">
        <f t="shared" si="96"/>
        <v>0</v>
      </c>
      <c r="Z4595" s="429">
        <f t="shared" si="95"/>
        <v>0</v>
      </c>
      <c r="AA4595" s="429" t="s">
        <v>1295</v>
      </c>
    </row>
    <row r="4596" spans="1:27" x14ac:dyDescent="0.25">
      <c r="A4596" t="s">
        <v>149</v>
      </c>
      <c r="B4596" t="s">
        <v>186</v>
      </c>
      <c r="C4596" t="s">
        <v>1459</v>
      </c>
      <c r="D4596" t="s">
        <v>1387</v>
      </c>
      <c r="E4596" t="s">
        <v>1501</v>
      </c>
      <c r="F4596" t="s">
        <v>1293</v>
      </c>
      <c r="G4596" t="s">
        <v>524</v>
      </c>
      <c r="H4596" t="s">
        <v>1464</v>
      </c>
      <c r="I4596" t="s">
        <v>186</v>
      </c>
      <c r="J4596">
        <v>38500101</v>
      </c>
      <c r="L4596">
        <v>0</v>
      </c>
      <c r="M4596">
        <v>0</v>
      </c>
      <c r="N4596">
        <v>0</v>
      </c>
      <c r="O4596">
        <v>0</v>
      </c>
      <c r="P4596">
        <v>0.3</v>
      </c>
      <c r="Q4596">
        <v>0.10000000149011599</v>
      </c>
      <c r="R4596">
        <v>0</v>
      </c>
      <c r="S4596">
        <v>0</v>
      </c>
      <c r="T4596">
        <v>0</v>
      </c>
      <c r="U4596">
        <v>0</v>
      </c>
      <c r="W4596" s="429">
        <f t="shared" si="96"/>
        <v>0</v>
      </c>
      <c r="X4596" s="429">
        <f t="shared" si="96"/>
        <v>0</v>
      </c>
      <c r="Y4596" s="429">
        <f t="shared" si="96"/>
        <v>0</v>
      </c>
      <c r="Z4596" s="429">
        <f t="shared" si="95"/>
        <v>0</v>
      </c>
      <c r="AA4596" s="429" t="s">
        <v>1295</v>
      </c>
    </row>
    <row r="4597" spans="1:27" x14ac:dyDescent="0.25">
      <c r="A4597" t="s">
        <v>149</v>
      </c>
      <c r="B4597" t="s">
        <v>186</v>
      </c>
      <c r="C4597" t="s">
        <v>1459</v>
      </c>
      <c r="D4597" t="s">
        <v>1387</v>
      </c>
      <c r="E4597" t="s">
        <v>1501</v>
      </c>
      <c r="F4597" t="s">
        <v>1293</v>
      </c>
      <c r="G4597" t="s">
        <v>524</v>
      </c>
      <c r="H4597" t="s">
        <v>1464</v>
      </c>
      <c r="I4597" t="s">
        <v>186</v>
      </c>
      <c r="J4597">
        <v>20200254</v>
      </c>
      <c r="L4597">
        <v>5.0333333015441903</v>
      </c>
      <c r="M4597">
        <v>5.5666661262512198</v>
      </c>
      <c r="N4597">
        <v>15.3333330154419</v>
      </c>
      <c r="O4597">
        <v>0</v>
      </c>
      <c r="P4597">
        <v>0.233333334326744</v>
      </c>
      <c r="Q4597">
        <v>0.233333334326744</v>
      </c>
      <c r="R4597">
        <v>0</v>
      </c>
      <c r="S4597">
        <v>0</v>
      </c>
      <c r="T4597">
        <v>0</v>
      </c>
      <c r="U4597">
        <v>0</v>
      </c>
      <c r="W4597" s="429">
        <f t="shared" si="96"/>
        <v>0</v>
      </c>
      <c r="X4597" s="429">
        <f t="shared" si="96"/>
        <v>0</v>
      </c>
      <c r="Y4597" s="429">
        <f t="shared" si="96"/>
        <v>0</v>
      </c>
      <c r="Z4597" s="429">
        <f t="shared" si="95"/>
        <v>0</v>
      </c>
      <c r="AA4597" s="429" t="s">
        <v>1295</v>
      </c>
    </row>
    <row r="4598" spans="1:27" x14ac:dyDescent="0.25">
      <c r="A4598" t="s">
        <v>149</v>
      </c>
      <c r="B4598" t="s">
        <v>186</v>
      </c>
      <c r="C4598" t="s">
        <v>1459</v>
      </c>
      <c r="D4598" t="s">
        <v>1387</v>
      </c>
      <c r="E4598" t="s">
        <v>1501</v>
      </c>
      <c r="F4598" t="s">
        <v>1293</v>
      </c>
      <c r="G4598" t="s">
        <v>524</v>
      </c>
      <c r="H4598" t="s">
        <v>1464</v>
      </c>
      <c r="I4598" t="s">
        <v>186</v>
      </c>
      <c r="J4598">
        <v>31000227</v>
      </c>
      <c r="L4598">
        <v>0</v>
      </c>
      <c r="M4598">
        <v>0.47280001640319802</v>
      </c>
      <c r="N4598">
        <v>0</v>
      </c>
      <c r="O4598">
        <v>0</v>
      </c>
      <c r="P4598">
        <v>0</v>
      </c>
      <c r="Q4598">
        <v>0</v>
      </c>
      <c r="R4598">
        <v>0.82740000000000002</v>
      </c>
      <c r="S4598">
        <v>5.91E-2</v>
      </c>
      <c r="T4598">
        <v>0</v>
      </c>
      <c r="U4598">
        <v>0</v>
      </c>
      <c r="W4598" s="429">
        <f t="shared" si="96"/>
        <v>0.82740000000000002</v>
      </c>
      <c r="X4598" s="429">
        <f t="shared" si="96"/>
        <v>5.91E-2</v>
      </c>
      <c r="Y4598" s="429">
        <f t="shared" si="96"/>
        <v>0</v>
      </c>
      <c r="Z4598" s="429">
        <f t="shared" si="96"/>
        <v>0</v>
      </c>
      <c r="AA4598" s="429" t="s">
        <v>1295</v>
      </c>
    </row>
    <row r="4599" spans="1:27" x14ac:dyDescent="0.25">
      <c r="A4599" t="s">
        <v>149</v>
      </c>
      <c r="B4599" t="s">
        <v>186</v>
      </c>
      <c r="C4599" t="s">
        <v>1459</v>
      </c>
      <c r="D4599" t="s">
        <v>1387</v>
      </c>
      <c r="E4599" t="s">
        <v>1501</v>
      </c>
      <c r="F4599" t="s">
        <v>1293</v>
      </c>
      <c r="G4599" t="s">
        <v>524</v>
      </c>
      <c r="H4599" t="s">
        <v>1464</v>
      </c>
      <c r="I4599" t="s">
        <v>186</v>
      </c>
      <c r="J4599">
        <v>31000309</v>
      </c>
      <c r="L4599">
        <v>0</v>
      </c>
      <c r="M4599">
        <v>0</v>
      </c>
      <c r="N4599">
        <v>0</v>
      </c>
      <c r="O4599">
        <v>0</v>
      </c>
      <c r="P4599">
        <v>0</v>
      </c>
      <c r="Q4599">
        <v>0</v>
      </c>
      <c r="R4599">
        <v>48.462000000000003</v>
      </c>
      <c r="S4599">
        <v>52.078919999999997</v>
      </c>
      <c r="T4599">
        <v>0</v>
      </c>
      <c r="U4599">
        <v>0</v>
      </c>
      <c r="W4599" s="429">
        <f t="shared" ref="W4599:Z4662" si="97">IFERROR(R4599*1,0)</f>
        <v>48.462000000000003</v>
      </c>
      <c r="X4599" s="429">
        <f t="shared" si="97"/>
        <v>52.078919999999997</v>
      </c>
      <c r="Y4599" s="429">
        <f t="shared" si="97"/>
        <v>0</v>
      </c>
      <c r="Z4599" s="429">
        <f t="shared" si="97"/>
        <v>0</v>
      </c>
      <c r="AA4599" s="429" t="s">
        <v>1295</v>
      </c>
    </row>
    <row r="4600" spans="1:27" x14ac:dyDescent="0.25">
      <c r="A4600" t="s">
        <v>149</v>
      </c>
      <c r="B4600" t="s">
        <v>1246</v>
      </c>
      <c r="C4600" t="s">
        <v>1324</v>
      </c>
      <c r="D4600" t="s">
        <v>1387</v>
      </c>
      <c r="E4600" t="s">
        <v>1501</v>
      </c>
      <c r="F4600" t="s">
        <v>1293</v>
      </c>
      <c r="G4600" t="s">
        <v>524</v>
      </c>
      <c r="H4600" t="s">
        <v>1558</v>
      </c>
      <c r="I4600" t="s">
        <v>563</v>
      </c>
      <c r="J4600">
        <v>31000205</v>
      </c>
      <c r="L4600">
        <v>0.129999995231628</v>
      </c>
      <c r="M4600">
        <v>0</v>
      </c>
      <c r="N4600">
        <v>0.60000002384185802</v>
      </c>
      <c r="O4600">
        <v>0</v>
      </c>
      <c r="P4600">
        <v>0</v>
      </c>
      <c r="Q4600">
        <v>0</v>
      </c>
      <c r="R4600">
        <v>0</v>
      </c>
      <c r="S4600">
        <v>0</v>
      </c>
      <c r="T4600">
        <v>0</v>
      </c>
      <c r="U4600">
        <v>0</v>
      </c>
      <c r="W4600" s="429">
        <f t="shared" si="97"/>
        <v>0</v>
      </c>
      <c r="X4600" s="429">
        <f t="shared" si="97"/>
        <v>0</v>
      </c>
      <c r="Y4600" s="429">
        <f t="shared" si="97"/>
        <v>0</v>
      </c>
      <c r="Z4600" s="429">
        <f t="shared" si="97"/>
        <v>0</v>
      </c>
      <c r="AA4600" s="429" t="s">
        <v>1295</v>
      </c>
    </row>
    <row r="4601" spans="1:27" x14ac:dyDescent="0.25">
      <c r="A4601" t="s">
        <v>149</v>
      </c>
      <c r="B4601" t="s">
        <v>186</v>
      </c>
      <c r="C4601" t="s">
        <v>1459</v>
      </c>
      <c r="D4601" t="s">
        <v>1387</v>
      </c>
      <c r="E4601" t="s">
        <v>1501</v>
      </c>
      <c r="F4601" t="s">
        <v>1293</v>
      </c>
      <c r="G4601" t="s">
        <v>524</v>
      </c>
      <c r="H4601" t="s">
        <v>1464</v>
      </c>
      <c r="I4601" t="s">
        <v>186</v>
      </c>
      <c r="J4601">
        <v>20200201</v>
      </c>
      <c r="L4601">
        <v>6.4999997615814195E-2</v>
      </c>
      <c r="M4601">
        <v>1.4999999664723899E-2</v>
      </c>
      <c r="N4601">
        <v>0.17499999701976801</v>
      </c>
      <c r="O4601">
        <v>4.9999998882412902E-3</v>
      </c>
      <c r="P4601">
        <v>9.9999997764825804E-3</v>
      </c>
      <c r="Q4601">
        <v>9.9999997764825804E-3</v>
      </c>
      <c r="R4601">
        <v>195.685</v>
      </c>
      <c r="S4601">
        <v>5.0000000000000001E-3</v>
      </c>
      <c r="T4601">
        <v>5.0000000000000001E-4</v>
      </c>
      <c r="U4601">
        <v>0</v>
      </c>
      <c r="W4601" s="429">
        <f t="shared" si="97"/>
        <v>195.685</v>
      </c>
      <c r="X4601" s="429">
        <f t="shared" si="97"/>
        <v>5.0000000000000001E-3</v>
      </c>
      <c r="Y4601" s="429">
        <f t="shared" si="97"/>
        <v>5.0000000000000001E-4</v>
      </c>
      <c r="Z4601" s="429">
        <f t="shared" si="97"/>
        <v>0</v>
      </c>
      <c r="AA4601" s="429" t="s">
        <v>1295</v>
      </c>
    </row>
    <row r="4602" spans="1:27" x14ac:dyDescent="0.25">
      <c r="A4602" t="s">
        <v>149</v>
      </c>
      <c r="B4602" t="s">
        <v>1246</v>
      </c>
      <c r="C4602" t="s">
        <v>1324</v>
      </c>
      <c r="D4602" t="s">
        <v>1387</v>
      </c>
      <c r="E4602" t="s">
        <v>1501</v>
      </c>
      <c r="F4602" t="s">
        <v>1293</v>
      </c>
      <c r="G4602" t="s">
        <v>524</v>
      </c>
      <c r="H4602" t="s">
        <v>1557</v>
      </c>
      <c r="I4602" t="s">
        <v>552</v>
      </c>
      <c r="J4602">
        <v>20200202</v>
      </c>
      <c r="L4602">
        <v>41.728828430175803</v>
      </c>
      <c r="M4602">
        <v>10.004610061645501</v>
      </c>
      <c r="N4602">
        <v>3.7019400596618701</v>
      </c>
      <c r="O4602">
        <v>1.6400998830795299</v>
      </c>
      <c r="P4602">
        <v>1.2652200460434</v>
      </c>
      <c r="Q4602">
        <v>1.2652200460434</v>
      </c>
      <c r="R4602">
        <v>0</v>
      </c>
      <c r="S4602">
        <v>0</v>
      </c>
      <c r="T4602">
        <v>0</v>
      </c>
      <c r="U4602">
        <v>0</v>
      </c>
      <c r="W4602" s="429">
        <f t="shared" si="97"/>
        <v>0</v>
      </c>
      <c r="X4602" s="429">
        <f t="shared" si="97"/>
        <v>0</v>
      </c>
      <c r="Y4602" s="429">
        <f t="shared" si="97"/>
        <v>0</v>
      </c>
      <c r="Z4602" s="429">
        <f t="shared" si="97"/>
        <v>0</v>
      </c>
      <c r="AA4602" s="429" t="s">
        <v>1295</v>
      </c>
    </row>
    <row r="4603" spans="1:27" x14ac:dyDescent="0.25">
      <c r="A4603" t="s">
        <v>149</v>
      </c>
      <c r="B4603" t="s">
        <v>1246</v>
      </c>
      <c r="C4603" t="s">
        <v>1324</v>
      </c>
      <c r="D4603" t="s">
        <v>1387</v>
      </c>
      <c r="E4603" t="s">
        <v>1501</v>
      </c>
      <c r="F4603" t="s">
        <v>1293</v>
      </c>
      <c r="G4603" t="s">
        <v>524</v>
      </c>
      <c r="H4603" t="s">
        <v>1557</v>
      </c>
      <c r="I4603" t="s">
        <v>552</v>
      </c>
      <c r="J4603">
        <v>20200201</v>
      </c>
      <c r="L4603">
        <v>0</v>
      </c>
      <c r="M4603">
        <v>0</v>
      </c>
      <c r="N4603">
        <v>0</v>
      </c>
      <c r="O4603">
        <v>0</v>
      </c>
      <c r="P4603">
        <v>0</v>
      </c>
      <c r="Q4603">
        <v>0</v>
      </c>
      <c r="R4603">
        <v>0</v>
      </c>
      <c r="S4603">
        <v>0</v>
      </c>
      <c r="T4603">
        <v>0</v>
      </c>
      <c r="U4603">
        <v>0</v>
      </c>
      <c r="W4603" s="429">
        <f t="shared" si="97"/>
        <v>0</v>
      </c>
      <c r="X4603" s="429">
        <f t="shared" si="97"/>
        <v>0</v>
      </c>
      <c r="Y4603" s="429">
        <f t="shared" si="97"/>
        <v>0</v>
      </c>
      <c r="Z4603" s="429">
        <f t="shared" si="97"/>
        <v>0</v>
      </c>
      <c r="AA4603" s="429" t="s">
        <v>1295</v>
      </c>
    </row>
    <row r="4604" spans="1:27" x14ac:dyDescent="0.25">
      <c r="A4604" t="s">
        <v>149</v>
      </c>
      <c r="B4604" t="s">
        <v>1246</v>
      </c>
      <c r="C4604" t="s">
        <v>1324</v>
      </c>
      <c r="D4604" t="s">
        <v>1387</v>
      </c>
      <c r="E4604" t="s">
        <v>1501</v>
      </c>
      <c r="F4604" t="s">
        <v>1293</v>
      </c>
      <c r="G4604" t="s">
        <v>524</v>
      </c>
      <c r="H4604" t="s">
        <v>1558</v>
      </c>
      <c r="I4604" t="s">
        <v>563</v>
      </c>
      <c r="J4604">
        <v>20200254</v>
      </c>
      <c r="L4604">
        <v>15.6980991363525</v>
      </c>
      <c r="M4604">
        <v>2.1086997985839799</v>
      </c>
      <c r="N4604">
        <v>4.45169973373413</v>
      </c>
      <c r="O4604">
        <v>0.93720000982284501</v>
      </c>
      <c r="P4604">
        <v>0.70289999246597301</v>
      </c>
      <c r="Q4604">
        <v>0.70289999246597301</v>
      </c>
      <c r="R4604">
        <v>0</v>
      </c>
      <c r="S4604">
        <v>0</v>
      </c>
      <c r="T4604">
        <v>0</v>
      </c>
      <c r="U4604">
        <v>0</v>
      </c>
      <c r="W4604" s="429">
        <f t="shared" si="97"/>
        <v>0</v>
      </c>
      <c r="X4604" s="429">
        <f t="shared" si="97"/>
        <v>0</v>
      </c>
      <c r="Y4604" s="429">
        <f t="shared" si="97"/>
        <v>0</v>
      </c>
      <c r="Z4604" s="429">
        <f t="shared" si="97"/>
        <v>0</v>
      </c>
      <c r="AA4604" s="429" t="s">
        <v>1295</v>
      </c>
    </row>
    <row r="4605" spans="1:27" x14ac:dyDescent="0.25">
      <c r="A4605" t="s">
        <v>149</v>
      </c>
      <c r="B4605" t="s">
        <v>1246</v>
      </c>
      <c r="C4605" t="s">
        <v>1324</v>
      </c>
      <c r="D4605" t="s">
        <v>1387</v>
      </c>
      <c r="E4605" t="s">
        <v>1501</v>
      </c>
      <c r="F4605" t="s">
        <v>1293</v>
      </c>
      <c r="G4605" t="s">
        <v>524</v>
      </c>
      <c r="H4605" t="s">
        <v>1558</v>
      </c>
      <c r="I4605" t="s">
        <v>563</v>
      </c>
      <c r="J4605">
        <v>40301011</v>
      </c>
      <c r="L4605">
        <v>0</v>
      </c>
      <c r="M4605">
        <v>0</v>
      </c>
      <c r="N4605">
        <v>0</v>
      </c>
      <c r="O4605">
        <v>0</v>
      </c>
      <c r="P4605">
        <v>0</v>
      </c>
      <c r="Q4605">
        <v>0</v>
      </c>
      <c r="R4605">
        <v>0</v>
      </c>
      <c r="S4605">
        <v>0</v>
      </c>
      <c r="T4605">
        <v>0</v>
      </c>
      <c r="U4605">
        <v>0</v>
      </c>
      <c r="W4605" s="429">
        <f t="shared" si="97"/>
        <v>0</v>
      </c>
      <c r="X4605" s="429">
        <f t="shared" si="97"/>
        <v>0</v>
      </c>
      <c r="Y4605" s="429">
        <f t="shared" si="97"/>
        <v>0</v>
      </c>
      <c r="Z4605" s="429">
        <f t="shared" si="97"/>
        <v>0</v>
      </c>
      <c r="AA4605" s="429" t="s">
        <v>1295</v>
      </c>
    </row>
    <row r="4606" spans="1:27" x14ac:dyDescent="0.25">
      <c r="A4606" t="s">
        <v>149</v>
      </c>
      <c r="B4606" t="s">
        <v>1246</v>
      </c>
      <c r="C4606" t="s">
        <v>1324</v>
      </c>
      <c r="D4606" t="s">
        <v>1387</v>
      </c>
      <c r="E4606" t="s">
        <v>1501</v>
      </c>
      <c r="F4606" t="s">
        <v>1293</v>
      </c>
      <c r="G4606" t="s">
        <v>524</v>
      </c>
      <c r="H4606" t="s">
        <v>1558</v>
      </c>
      <c r="I4606" t="s">
        <v>563</v>
      </c>
      <c r="J4606">
        <v>31000404</v>
      </c>
      <c r="L4606">
        <v>1.05</v>
      </c>
      <c r="M4606">
        <v>0.105</v>
      </c>
      <c r="N4606">
        <v>0.84</v>
      </c>
      <c r="O4606">
        <v>0</v>
      </c>
      <c r="P4606">
        <v>0.105</v>
      </c>
      <c r="Q4606">
        <v>0</v>
      </c>
      <c r="R4606">
        <v>0</v>
      </c>
      <c r="S4606">
        <v>0</v>
      </c>
      <c r="T4606">
        <v>0</v>
      </c>
      <c r="U4606">
        <v>0</v>
      </c>
      <c r="W4606" s="429">
        <f t="shared" si="97"/>
        <v>0</v>
      </c>
      <c r="X4606" s="429">
        <f t="shared" si="97"/>
        <v>0</v>
      </c>
      <c r="Y4606" s="429">
        <f t="shared" si="97"/>
        <v>0</v>
      </c>
      <c r="Z4606" s="429">
        <f t="shared" si="97"/>
        <v>0</v>
      </c>
      <c r="AA4606" s="429" t="s">
        <v>1295</v>
      </c>
    </row>
    <row r="4607" spans="1:27" x14ac:dyDescent="0.25">
      <c r="A4607" t="s">
        <v>149</v>
      </c>
      <c r="B4607" t="s">
        <v>186</v>
      </c>
      <c r="C4607" t="s">
        <v>1459</v>
      </c>
      <c r="D4607" t="s">
        <v>1387</v>
      </c>
      <c r="E4607" t="s">
        <v>1501</v>
      </c>
      <c r="F4607" t="s">
        <v>1293</v>
      </c>
      <c r="G4607" t="s">
        <v>524</v>
      </c>
      <c r="H4607" t="s">
        <v>1461</v>
      </c>
      <c r="I4607" t="s">
        <v>534</v>
      </c>
      <c r="J4607">
        <v>20200254</v>
      </c>
      <c r="L4607">
        <v>11.6666669845581</v>
      </c>
      <c r="M4607">
        <v>2.5666666030883798</v>
      </c>
      <c r="N4607">
        <v>2.4000000953674299</v>
      </c>
      <c r="O4607">
        <v>0</v>
      </c>
      <c r="P4607">
        <v>0.5</v>
      </c>
      <c r="Q4607">
        <v>0.5</v>
      </c>
      <c r="R4607">
        <v>0</v>
      </c>
      <c r="S4607">
        <v>0</v>
      </c>
      <c r="T4607">
        <v>0</v>
      </c>
      <c r="U4607">
        <v>0</v>
      </c>
      <c r="W4607" s="429">
        <f t="shared" si="97"/>
        <v>0</v>
      </c>
      <c r="X4607" s="429">
        <f t="shared" si="97"/>
        <v>0</v>
      </c>
      <c r="Y4607" s="429">
        <f t="shared" si="97"/>
        <v>0</v>
      </c>
      <c r="Z4607" s="429">
        <f t="shared" si="97"/>
        <v>0</v>
      </c>
      <c r="AA4607" s="429" t="s">
        <v>1295</v>
      </c>
    </row>
    <row r="4608" spans="1:27" x14ac:dyDescent="0.25">
      <c r="A4608" t="s">
        <v>149</v>
      </c>
      <c r="B4608" t="s">
        <v>186</v>
      </c>
      <c r="C4608" t="s">
        <v>1459</v>
      </c>
      <c r="D4608" t="s">
        <v>1387</v>
      </c>
      <c r="E4608" t="s">
        <v>1501</v>
      </c>
      <c r="F4608" t="s">
        <v>1293</v>
      </c>
      <c r="G4608" t="s">
        <v>524</v>
      </c>
      <c r="H4608" t="s">
        <v>1461</v>
      </c>
      <c r="I4608" t="s">
        <v>534</v>
      </c>
      <c r="J4608">
        <v>20200254</v>
      </c>
      <c r="L4608">
        <v>18.733331680297901</v>
      </c>
      <c r="M4608">
        <v>4.4000000953674299</v>
      </c>
      <c r="N4608">
        <v>2.3333332538604701</v>
      </c>
      <c r="O4608">
        <v>0</v>
      </c>
      <c r="P4608">
        <v>0.5</v>
      </c>
      <c r="Q4608">
        <v>0.5</v>
      </c>
      <c r="R4608">
        <v>0</v>
      </c>
      <c r="S4608">
        <v>0</v>
      </c>
      <c r="T4608">
        <v>0</v>
      </c>
      <c r="U4608">
        <v>0</v>
      </c>
      <c r="W4608" s="429">
        <f t="shared" si="97"/>
        <v>0</v>
      </c>
      <c r="X4608" s="429">
        <f t="shared" si="97"/>
        <v>0</v>
      </c>
      <c r="Y4608" s="429">
        <f t="shared" si="97"/>
        <v>0</v>
      </c>
      <c r="Z4608" s="429">
        <f t="shared" si="97"/>
        <v>0</v>
      </c>
      <c r="AA4608" s="429" t="s">
        <v>1295</v>
      </c>
    </row>
    <row r="4609" spans="1:27" x14ac:dyDescent="0.25">
      <c r="A4609" t="s">
        <v>149</v>
      </c>
      <c r="B4609" t="s">
        <v>186</v>
      </c>
      <c r="C4609" t="s">
        <v>1459</v>
      </c>
      <c r="D4609" t="s">
        <v>1387</v>
      </c>
      <c r="E4609" t="s">
        <v>1501</v>
      </c>
      <c r="F4609" t="s">
        <v>1293</v>
      </c>
      <c r="G4609" t="s">
        <v>524</v>
      </c>
      <c r="H4609" t="s">
        <v>1461</v>
      </c>
      <c r="I4609" t="s">
        <v>534</v>
      </c>
      <c r="J4609">
        <v>20200254</v>
      </c>
      <c r="L4609">
        <v>5.9691004753112802</v>
      </c>
      <c r="M4609">
        <v>3.9597001075744598</v>
      </c>
      <c r="N4609">
        <v>10.5198001861572</v>
      </c>
      <c r="O4609">
        <v>0</v>
      </c>
      <c r="P4609">
        <v>0.17730000615119901</v>
      </c>
      <c r="Q4609">
        <v>0.17730000615119901</v>
      </c>
      <c r="R4609">
        <v>0</v>
      </c>
      <c r="S4609">
        <v>0</v>
      </c>
      <c r="T4609">
        <v>0</v>
      </c>
      <c r="U4609">
        <v>0</v>
      </c>
      <c r="W4609" s="429">
        <f t="shared" si="97"/>
        <v>0</v>
      </c>
      <c r="X4609" s="429">
        <f t="shared" si="97"/>
        <v>0</v>
      </c>
      <c r="Y4609" s="429">
        <f t="shared" si="97"/>
        <v>0</v>
      </c>
      <c r="Z4609" s="429">
        <f t="shared" si="97"/>
        <v>0</v>
      </c>
      <c r="AA4609" s="429" t="s">
        <v>1295</v>
      </c>
    </row>
    <row r="4610" spans="1:27" x14ac:dyDescent="0.25">
      <c r="A4610" t="s">
        <v>149</v>
      </c>
      <c r="B4610" t="s">
        <v>186</v>
      </c>
      <c r="C4610" t="s">
        <v>1459</v>
      </c>
      <c r="D4610" t="s">
        <v>1387</v>
      </c>
      <c r="E4610" t="s">
        <v>1501</v>
      </c>
      <c r="F4610" t="s">
        <v>1293</v>
      </c>
      <c r="G4610" t="s">
        <v>524</v>
      </c>
      <c r="H4610" t="s">
        <v>1464</v>
      </c>
      <c r="I4610" t="s">
        <v>186</v>
      </c>
      <c r="J4610">
        <v>20200201</v>
      </c>
      <c r="L4610">
        <v>34</v>
      </c>
      <c r="M4610">
        <v>0.7</v>
      </c>
      <c r="N4610">
        <v>24.7</v>
      </c>
      <c r="O4610">
        <v>0.7</v>
      </c>
      <c r="P4610">
        <v>1.3</v>
      </c>
      <c r="Q4610">
        <v>1.29999995231628</v>
      </c>
      <c r="R4610">
        <v>0</v>
      </c>
      <c r="S4610">
        <v>0</v>
      </c>
      <c r="T4610">
        <v>0</v>
      </c>
      <c r="U4610">
        <v>0</v>
      </c>
      <c r="W4610" s="429">
        <f t="shared" si="97"/>
        <v>0</v>
      </c>
      <c r="X4610" s="429">
        <f t="shared" si="97"/>
        <v>0</v>
      </c>
      <c r="Y4610" s="429">
        <f t="shared" si="97"/>
        <v>0</v>
      </c>
      <c r="Z4610" s="429">
        <f t="shared" si="97"/>
        <v>0</v>
      </c>
      <c r="AA4610" s="429" t="s">
        <v>1295</v>
      </c>
    </row>
    <row r="4611" spans="1:27" x14ac:dyDescent="0.25">
      <c r="A4611" t="s">
        <v>149</v>
      </c>
      <c r="B4611" t="s">
        <v>186</v>
      </c>
      <c r="C4611" t="s">
        <v>1459</v>
      </c>
      <c r="D4611" t="s">
        <v>1387</v>
      </c>
      <c r="E4611" t="s">
        <v>1501</v>
      </c>
      <c r="F4611" t="s">
        <v>1293</v>
      </c>
      <c r="G4611" t="s">
        <v>524</v>
      </c>
      <c r="H4611" t="s">
        <v>1464</v>
      </c>
      <c r="I4611" t="s">
        <v>186</v>
      </c>
      <c r="J4611">
        <v>31000305</v>
      </c>
      <c r="L4611">
        <v>0</v>
      </c>
      <c r="M4611">
        <v>7.1</v>
      </c>
      <c r="N4611">
        <v>0</v>
      </c>
      <c r="O4611">
        <v>0</v>
      </c>
      <c r="P4611">
        <v>0</v>
      </c>
      <c r="Q4611">
        <v>0</v>
      </c>
      <c r="R4611">
        <v>0</v>
      </c>
      <c r="S4611">
        <v>0</v>
      </c>
      <c r="T4611">
        <v>0</v>
      </c>
      <c r="U4611">
        <v>0</v>
      </c>
      <c r="W4611" s="429">
        <f t="shared" si="97"/>
        <v>0</v>
      </c>
      <c r="X4611" s="429">
        <f t="shared" si="97"/>
        <v>0</v>
      </c>
      <c r="Y4611" s="429">
        <f t="shared" si="97"/>
        <v>0</v>
      </c>
      <c r="Z4611" s="429">
        <f t="shared" si="97"/>
        <v>0</v>
      </c>
      <c r="AA4611" s="429" t="s">
        <v>1295</v>
      </c>
    </row>
    <row r="4612" spans="1:27" x14ac:dyDescent="0.25">
      <c r="A4612" t="s">
        <v>149</v>
      </c>
      <c r="B4612" t="s">
        <v>186</v>
      </c>
      <c r="C4612" t="s">
        <v>1459</v>
      </c>
      <c r="D4612" t="s">
        <v>1387</v>
      </c>
      <c r="E4612" t="s">
        <v>1501</v>
      </c>
      <c r="F4612" t="s">
        <v>1293</v>
      </c>
      <c r="G4612" t="s">
        <v>524</v>
      </c>
      <c r="H4612" t="s">
        <v>1464</v>
      </c>
      <c r="I4612" t="s">
        <v>186</v>
      </c>
      <c r="J4612">
        <v>20200254</v>
      </c>
      <c r="L4612">
        <v>8.6999998092651403</v>
      </c>
      <c r="M4612">
        <v>1.93333327770233</v>
      </c>
      <c r="N4612">
        <v>2.6000001430511501</v>
      </c>
      <c r="O4612">
        <v>0</v>
      </c>
      <c r="P4612">
        <v>0.36666667461395303</v>
      </c>
      <c r="Q4612">
        <v>0.36666667461395303</v>
      </c>
      <c r="R4612">
        <v>0</v>
      </c>
      <c r="S4612">
        <v>0</v>
      </c>
      <c r="T4612">
        <v>0</v>
      </c>
      <c r="U4612">
        <v>0</v>
      </c>
      <c r="W4612" s="429">
        <f t="shared" si="97"/>
        <v>0</v>
      </c>
      <c r="X4612" s="429">
        <f t="shared" si="97"/>
        <v>0</v>
      </c>
      <c r="Y4612" s="429">
        <f t="shared" si="97"/>
        <v>0</v>
      </c>
      <c r="Z4612" s="429">
        <f t="shared" si="97"/>
        <v>0</v>
      </c>
      <c r="AA4612" s="429" t="s">
        <v>1295</v>
      </c>
    </row>
    <row r="4613" spans="1:27" x14ac:dyDescent="0.25">
      <c r="A4613" t="s">
        <v>149</v>
      </c>
      <c r="B4613" t="s">
        <v>186</v>
      </c>
      <c r="C4613" t="s">
        <v>1459</v>
      </c>
      <c r="D4613" t="s">
        <v>1387</v>
      </c>
      <c r="E4613" t="s">
        <v>1501</v>
      </c>
      <c r="F4613" t="s">
        <v>1293</v>
      </c>
      <c r="G4613" t="s">
        <v>524</v>
      </c>
      <c r="H4613" t="s">
        <v>1464</v>
      </c>
      <c r="I4613" t="s">
        <v>186</v>
      </c>
      <c r="J4613">
        <v>20200201</v>
      </c>
      <c r="L4613">
        <v>6.4999997615814195E-2</v>
      </c>
      <c r="M4613">
        <v>1.4999999664723899E-2</v>
      </c>
      <c r="N4613">
        <v>0.17499999701976801</v>
      </c>
      <c r="O4613">
        <v>4.9999998882412902E-3</v>
      </c>
      <c r="P4613">
        <v>9.9999997764825804E-3</v>
      </c>
      <c r="Q4613">
        <v>9.9999997764825804E-3</v>
      </c>
      <c r="R4613">
        <v>195.685</v>
      </c>
      <c r="S4613">
        <v>5.0000000000000001E-3</v>
      </c>
      <c r="T4613">
        <v>5.0000000000000001E-4</v>
      </c>
      <c r="U4613">
        <v>0</v>
      </c>
      <c r="W4613" s="429">
        <f t="shared" si="97"/>
        <v>195.685</v>
      </c>
      <c r="X4613" s="429">
        <f t="shared" si="97"/>
        <v>5.0000000000000001E-3</v>
      </c>
      <c r="Y4613" s="429">
        <f t="shared" si="97"/>
        <v>5.0000000000000001E-4</v>
      </c>
      <c r="Z4613" s="429">
        <f t="shared" si="97"/>
        <v>0</v>
      </c>
      <c r="AA4613" s="429" t="s">
        <v>1295</v>
      </c>
    </row>
    <row r="4614" spans="1:27" x14ac:dyDescent="0.25">
      <c r="A4614" t="s">
        <v>149</v>
      </c>
      <c r="B4614" t="s">
        <v>1246</v>
      </c>
      <c r="C4614" t="s">
        <v>1324</v>
      </c>
      <c r="D4614" t="s">
        <v>1387</v>
      </c>
      <c r="E4614" t="s">
        <v>1501</v>
      </c>
      <c r="F4614" t="s">
        <v>1293</v>
      </c>
      <c r="G4614" t="s">
        <v>524</v>
      </c>
      <c r="H4614" t="s">
        <v>1557</v>
      </c>
      <c r="I4614" t="s">
        <v>552</v>
      </c>
      <c r="J4614">
        <v>20200202</v>
      </c>
      <c r="L4614">
        <v>44.095256805419901</v>
      </c>
      <c r="M4614">
        <v>10.590359687805201</v>
      </c>
      <c r="N4614">
        <v>3.9128098487853999</v>
      </c>
      <c r="O4614">
        <v>1.73381996154785</v>
      </c>
      <c r="P4614">
        <v>1.3589398860931401</v>
      </c>
      <c r="Q4614">
        <v>1.3589398860931401</v>
      </c>
      <c r="R4614">
        <v>0</v>
      </c>
      <c r="S4614">
        <v>0</v>
      </c>
      <c r="T4614">
        <v>0</v>
      </c>
      <c r="U4614">
        <v>0</v>
      </c>
      <c r="W4614" s="429">
        <f t="shared" si="97"/>
        <v>0</v>
      </c>
      <c r="X4614" s="429">
        <f t="shared" si="97"/>
        <v>0</v>
      </c>
      <c r="Y4614" s="429">
        <f t="shared" si="97"/>
        <v>0</v>
      </c>
      <c r="Z4614" s="429">
        <f t="shared" si="97"/>
        <v>0</v>
      </c>
      <c r="AA4614" s="429" t="s">
        <v>1295</v>
      </c>
    </row>
    <row r="4615" spans="1:27" x14ac:dyDescent="0.25">
      <c r="A4615" t="s">
        <v>149</v>
      </c>
      <c r="B4615" t="s">
        <v>1246</v>
      </c>
      <c r="C4615" t="s">
        <v>1324</v>
      </c>
      <c r="D4615" t="s">
        <v>1387</v>
      </c>
      <c r="E4615" t="s">
        <v>1501</v>
      </c>
      <c r="F4615" t="s">
        <v>1293</v>
      </c>
      <c r="G4615" t="s">
        <v>524</v>
      </c>
      <c r="H4615" t="s">
        <v>1557</v>
      </c>
      <c r="I4615" t="s">
        <v>552</v>
      </c>
      <c r="J4615">
        <v>20200201</v>
      </c>
      <c r="L4615">
        <v>41.6</v>
      </c>
      <c r="M4615">
        <v>0.3</v>
      </c>
      <c r="N4615">
        <v>3.4</v>
      </c>
      <c r="O4615">
        <v>0</v>
      </c>
      <c r="P4615">
        <v>0.8</v>
      </c>
      <c r="Q4615">
        <v>0.81666666269302401</v>
      </c>
      <c r="R4615">
        <v>0</v>
      </c>
      <c r="S4615">
        <v>0</v>
      </c>
      <c r="T4615">
        <v>0</v>
      </c>
      <c r="U4615">
        <v>0</v>
      </c>
      <c r="W4615" s="429">
        <f t="shared" si="97"/>
        <v>0</v>
      </c>
      <c r="X4615" s="429">
        <f t="shared" si="97"/>
        <v>0</v>
      </c>
      <c r="Y4615" s="429">
        <f t="shared" si="97"/>
        <v>0</v>
      </c>
      <c r="Z4615" s="429">
        <f t="shared" si="97"/>
        <v>0</v>
      </c>
      <c r="AA4615" s="429" t="s">
        <v>1295</v>
      </c>
    </row>
    <row r="4616" spans="1:27" x14ac:dyDescent="0.25">
      <c r="A4616" t="s">
        <v>149</v>
      </c>
      <c r="B4616" t="s">
        <v>1246</v>
      </c>
      <c r="C4616" t="s">
        <v>1324</v>
      </c>
      <c r="D4616" t="s">
        <v>1387</v>
      </c>
      <c r="E4616" t="s">
        <v>1501</v>
      </c>
      <c r="F4616" t="s">
        <v>1293</v>
      </c>
      <c r="G4616" t="s">
        <v>524</v>
      </c>
      <c r="H4616" t="s">
        <v>1558</v>
      </c>
      <c r="I4616" t="s">
        <v>563</v>
      </c>
      <c r="J4616">
        <v>20200254</v>
      </c>
      <c r="L4616">
        <v>51.077396392822301</v>
      </c>
      <c r="M4616">
        <v>15.4637994766235</v>
      </c>
      <c r="N4616">
        <v>18.2754001617432</v>
      </c>
      <c r="O4616">
        <v>3.5144999027252202</v>
      </c>
      <c r="P4616">
        <v>2.5773000717163099</v>
      </c>
      <c r="Q4616">
        <v>2.5773000717163099</v>
      </c>
      <c r="R4616">
        <v>0</v>
      </c>
      <c r="S4616">
        <v>0</v>
      </c>
      <c r="T4616">
        <v>0</v>
      </c>
      <c r="U4616">
        <v>0</v>
      </c>
      <c r="W4616" s="429">
        <f t="shared" si="97"/>
        <v>0</v>
      </c>
      <c r="X4616" s="429">
        <f t="shared" si="97"/>
        <v>0</v>
      </c>
      <c r="Y4616" s="429">
        <f t="shared" si="97"/>
        <v>0</v>
      </c>
      <c r="Z4616" s="429">
        <f t="shared" si="97"/>
        <v>0</v>
      </c>
      <c r="AA4616" s="429" t="s">
        <v>1295</v>
      </c>
    </row>
    <row r="4617" spans="1:27" x14ac:dyDescent="0.25">
      <c r="A4617" t="s">
        <v>149</v>
      </c>
      <c r="B4617" t="s">
        <v>186</v>
      </c>
      <c r="C4617" t="s">
        <v>1459</v>
      </c>
      <c r="D4617" t="s">
        <v>1387</v>
      </c>
      <c r="E4617" t="s">
        <v>1501</v>
      </c>
      <c r="F4617" t="s">
        <v>1293</v>
      </c>
      <c r="G4617" t="s">
        <v>524</v>
      </c>
      <c r="H4617" t="s">
        <v>1461</v>
      </c>
      <c r="I4617" t="s">
        <v>534</v>
      </c>
      <c r="J4617">
        <v>20200254</v>
      </c>
      <c r="L4617">
        <v>9.5</v>
      </c>
      <c r="M4617">
        <v>10.5666666030884</v>
      </c>
      <c r="N4617">
        <v>27.966667175293001</v>
      </c>
      <c r="O4617">
        <v>0</v>
      </c>
      <c r="P4617">
        <v>0.40000000596046398</v>
      </c>
      <c r="Q4617">
        <v>0.40000000596046398</v>
      </c>
      <c r="R4617">
        <v>0</v>
      </c>
      <c r="S4617">
        <v>0</v>
      </c>
      <c r="T4617">
        <v>0</v>
      </c>
      <c r="U4617">
        <v>0</v>
      </c>
      <c r="W4617" s="429">
        <f t="shared" si="97"/>
        <v>0</v>
      </c>
      <c r="X4617" s="429">
        <f t="shared" si="97"/>
        <v>0</v>
      </c>
      <c r="Y4617" s="429">
        <f t="shared" si="97"/>
        <v>0</v>
      </c>
      <c r="Z4617" s="429">
        <f t="shared" si="97"/>
        <v>0</v>
      </c>
      <c r="AA4617" s="429" t="s">
        <v>1295</v>
      </c>
    </row>
    <row r="4618" spans="1:27" x14ac:dyDescent="0.25">
      <c r="A4618" t="s">
        <v>149</v>
      </c>
      <c r="B4618" t="s">
        <v>186</v>
      </c>
      <c r="C4618" t="s">
        <v>1459</v>
      </c>
      <c r="D4618" t="s">
        <v>1387</v>
      </c>
      <c r="E4618" t="s">
        <v>1501</v>
      </c>
      <c r="F4618" t="s">
        <v>1293</v>
      </c>
      <c r="G4618" t="s">
        <v>524</v>
      </c>
      <c r="H4618" t="s">
        <v>1461</v>
      </c>
      <c r="I4618" t="s">
        <v>534</v>
      </c>
      <c r="J4618">
        <v>20200254</v>
      </c>
      <c r="L4618">
        <v>15.6499996185303</v>
      </c>
      <c r="M4618">
        <v>10.3999996185303</v>
      </c>
      <c r="N4618">
        <v>27.600000381469702</v>
      </c>
      <c r="O4618">
        <v>0</v>
      </c>
      <c r="P4618">
        <v>0.5</v>
      </c>
      <c r="Q4618">
        <v>0.5</v>
      </c>
      <c r="R4618">
        <v>0</v>
      </c>
      <c r="S4618">
        <v>0</v>
      </c>
      <c r="T4618">
        <v>0</v>
      </c>
      <c r="U4618">
        <v>0</v>
      </c>
      <c r="W4618" s="429">
        <f t="shared" si="97"/>
        <v>0</v>
      </c>
      <c r="X4618" s="429">
        <f t="shared" si="97"/>
        <v>0</v>
      </c>
      <c r="Y4618" s="429">
        <f t="shared" si="97"/>
        <v>0</v>
      </c>
      <c r="Z4618" s="429">
        <f t="shared" si="97"/>
        <v>0</v>
      </c>
      <c r="AA4618" s="429" t="s">
        <v>1295</v>
      </c>
    </row>
    <row r="4619" spans="1:27" x14ac:dyDescent="0.25">
      <c r="A4619" t="s">
        <v>149</v>
      </c>
      <c r="B4619" t="s">
        <v>186</v>
      </c>
      <c r="C4619" t="s">
        <v>1459</v>
      </c>
      <c r="D4619" t="s">
        <v>1387</v>
      </c>
      <c r="E4619" t="s">
        <v>1501</v>
      </c>
      <c r="F4619" t="s">
        <v>1293</v>
      </c>
      <c r="G4619" t="s">
        <v>524</v>
      </c>
      <c r="H4619" t="s">
        <v>1464</v>
      </c>
      <c r="I4619" t="s">
        <v>186</v>
      </c>
      <c r="J4619">
        <v>20200254</v>
      </c>
      <c r="L4619">
        <v>21.9</v>
      </c>
      <c r="M4619">
        <v>10.3</v>
      </c>
      <c r="N4619">
        <v>0.6</v>
      </c>
      <c r="O4619">
        <v>0.1</v>
      </c>
      <c r="P4619">
        <v>1</v>
      </c>
      <c r="Q4619">
        <v>0.96666669845581099</v>
      </c>
      <c r="R4619">
        <v>0</v>
      </c>
      <c r="S4619">
        <v>0</v>
      </c>
      <c r="T4619">
        <v>0</v>
      </c>
      <c r="U4619">
        <v>0</v>
      </c>
      <c r="W4619" s="429">
        <f t="shared" si="97"/>
        <v>0</v>
      </c>
      <c r="X4619" s="429">
        <f t="shared" si="97"/>
        <v>0</v>
      </c>
      <c r="Y4619" s="429">
        <f t="shared" si="97"/>
        <v>0</v>
      </c>
      <c r="Z4619" s="429">
        <f t="shared" si="97"/>
        <v>0</v>
      </c>
      <c r="AA4619" s="429" t="s">
        <v>1295</v>
      </c>
    </row>
    <row r="4620" spans="1:27" x14ac:dyDescent="0.25">
      <c r="A4620" t="s">
        <v>149</v>
      </c>
      <c r="B4620" t="s">
        <v>186</v>
      </c>
      <c r="C4620" t="s">
        <v>1459</v>
      </c>
      <c r="D4620" t="s">
        <v>1387</v>
      </c>
      <c r="E4620" t="s">
        <v>1501</v>
      </c>
      <c r="F4620" t="s">
        <v>1293</v>
      </c>
      <c r="G4620" t="s">
        <v>524</v>
      </c>
      <c r="H4620" t="s">
        <v>1464</v>
      </c>
      <c r="I4620" t="s">
        <v>186</v>
      </c>
      <c r="J4620">
        <v>40400314</v>
      </c>
      <c r="L4620">
        <v>0</v>
      </c>
      <c r="M4620">
        <v>4.9000000000000004</v>
      </c>
      <c r="N4620">
        <v>0</v>
      </c>
      <c r="O4620">
        <v>0</v>
      </c>
      <c r="P4620">
        <v>0</v>
      </c>
      <c r="Q4620">
        <v>0</v>
      </c>
      <c r="R4620">
        <v>0</v>
      </c>
      <c r="S4620">
        <v>0</v>
      </c>
      <c r="T4620">
        <v>0</v>
      </c>
      <c r="U4620">
        <v>0</v>
      </c>
      <c r="W4620" s="429">
        <f t="shared" si="97"/>
        <v>0</v>
      </c>
      <c r="X4620" s="429">
        <f t="shared" si="97"/>
        <v>0</v>
      </c>
      <c r="Y4620" s="429">
        <f t="shared" si="97"/>
        <v>0</v>
      </c>
      <c r="Z4620" s="429">
        <f t="shared" si="97"/>
        <v>0</v>
      </c>
      <c r="AA4620" s="429" t="s">
        <v>1295</v>
      </c>
    </row>
    <row r="4621" spans="1:27" x14ac:dyDescent="0.25">
      <c r="A4621" t="s">
        <v>149</v>
      </c>
      <c r="B4621" t="s">
        <v>186</v>
      </c>
      <c r="C4621" t="s">
        <v>1459</v>
      </c>
      <c r="D4621" t="s">
        <v>1387</v>
      </c>
      <c r="E4621" t="s">
        <v>1501</v>
      </c>
      <c r="F4621" t="s">
        <v>1293</v>
      </c>
      <c r="G4621" t="s">
        <v>524</v>
      </c>
      <c r="H4621" t="s">
        <v>1464</v>
      </c>
      <c r="I4621" t="s">
        <v>186</v>
      </c>
      <c r="J4621">
        <v>20200254</v>
      </c>
      <c r="L4621">
        <v>10.0333337783813</v>
      </c>
      <c r="M4621">
        <v>2.3333332538604701</v>
      </c>
      <c r="N4621">
        <v>2.1666667461395299</v>
      </c>
      <c r="O4621">
        <v>0</v>
      </c>
      <c r="P4621">
        <v>0.43333330750465399</v>
      </c>
      <c r="Q4621">
        <v>0.43333330750465399</v>
      </c>
      <c r="R4621">
        <v>0</v>
      </c>
      <c r="S4621">
        <v>0</v>
      </c>
      <c r="T4621">
        <v>0</v>
      </c>
      <c r="U4621">
        <v>0</v>
      </c>
      <c r="W4621" s="429">
        <f t="shared" si="97"/>
        <v>0</v>
      </c>
      <c r="X4621" s="429">
        <f t="shared" si="97"/>
        <v>0</v>
      </c>
      <c r="Y4621" s="429">
        <f t="shared" si="97"/>
        <v>0</v>
      </c>
      <c r="Z4621" s="429">
        <f t="shared" si="97"/>
        <v>0</v>
      </c>
      <c r="AA4621" s="429" t="s">
        <v>1295</v>
      </c>
    </row>
    <row r="4622" spans="1:27" x14ac:dyDescent="0.25">
      <c r="A4622" t="s">
        <v>149</v>
      </c>
      <c r="B4622" t="s">
        <v>186</v>
      </c>
      <c r="C4622" t="s">
        <v>1459</v>
      </c>
      <c r="D4622" t="s">
        <v>1387</v>
      </c>
      <c r="E4622" t="s">
        <v>1501</v>
      </c>
      <c r="F4622" t="s">
        <v>1293</v>
      </c>
      <c r="G4622" t="s">
        <v>524</v>
      </c>
      <c r="H4622" t="s">
        <v>1464</v>
      </c>
      <c r="I4622" t="s">
        <v>186</v>
      </c>
      <c r="J4622">
        <v>31000301</v>
      </c>
      <c r="L4622">
        <v>0</v>
      </c>
      <c r="M4622">
        <v>0</v>
      </c>
      <c r="N4622">
        <v>0</v>
      </c>
      <c r="O4622">
        <v>0</v>
      </c>
      <c r="P4622">
        <v>0</v>
      </c>
      <c r="Q4622">
        <v>0</v>
      </c>
      <c r="R4622">
        <v>0.9456</v>
      </c>
      <c r="S4622">
        <v>5.91E-2</v>
      </c>
      <c r="T4622">
        <v>0</v>
      </c>
      <c r="U4622">
        <v>0</v>
      </c>
      <c r="W4622" s="429">
        <f t="shared" si="97"/>
        <v>0.9456</v>
      </c>
      <c r="X4622" s="429">
        <f t="shared" si="97"/>
        <v>5.91E-2</v>
      </c>
      <c r="Y4622" s="429">
        <f t="shared" si="97"/>
        <v>0</v>
      </c>
      <c r="Z4622" s="429">
        <f t="shared" si="97"/>
        <v>0</v>
      </c>
      <c r="AA4622" s="429" t="s">
        <v>1295</v>
      </c>
    </row>
    <row r="4623" spans="1:27" x14ac:dyDescent="0.25">
      <c r="A4623" t="s">
        <v>149</v>
      </c>
      <c r="B4623" t="s">
        <v>1246</v>
      </c>
      <c r="C4623" t="s">
        <v>1324</v>
      </c>
      <c r="D4623" t="s">
        <v>1387</v>
      </c>
      <c r="E4623" t="s">
        <v>1501</v>
      </c>
      <c r="F4623" t="s">
        <v>1293</v>
      </c>
      <c r="G4623" t="s">
        <v>524</v>
      </c>
      <c r="H4623" t="s">
        <v>1558</v>
      </c>
      <c r="I4623" t="s">
        <v>563</v>
      </c>
      <c r="J4623">
        <v>31000404</v>
      </c>
      <c r="L4623">
        <v>2.9999999329447701E-2</v>
      </c>
      <c r="M4623">
        <v>0.34999999403953602</v>
      </c>
      <c r="N4623">
        <v>0.119999997317791</v>
      </c>
      <c r="O4623">
        <v>1.9999999552965199E-2</v>
      </c>
      <c r="P4623">
        <v>0</v>
      </c>
      <c r="Q4623">
        <v>0</v>
      </c>
      <c r="R4623">
        <v>0</v>
      </c>
      <c r="S4623">
        <v>0</v>
      </c>
      <c r="T4623">
        <v>0</v>
      </c>
      <c r="U4623">
        <v>0</v>
      </c>
      <c r="W4623" s="429">
        <f t="shared" si="97"/>
        <v>0</v>
      </c>
      <c r="X4623" s="429">
        <f t="shared" si="97"/>
        <v>0</v>
      </c>
      <c r="Y4623" s="429">
        <f t="shared" si="97"/>
        <v>0</v>
      </c>
      <c r="Z4623" s="429">
        <f t="shared" si="97"/>
        <v>0</v>
      </c>
      <c r="AA4623" s="429" t="s">
        <v>1295</v>
      </c>
    </row>
    <row r="4624" spans="1:27" x14ac:dyDescent="0.25">
      <c r="A4624" t="s">
        <v>149</v>
      </c>
      <c r="B4624" t="s">
        <v>186</v>
      </c>
      <c r="C4624" t="s">
        <v>1459</v>
      </c>
      <c r="D4624" t="s">
        <v>1387</v>
      </c>
      <c r="E4624" t="s">
        <v>1501</v>
      </c>
      <c r="F4624" t="s">
        <v>1293</v>
      </c>
      <c r="G4624" t="s">
        <v>524</v>
      </c>
      <c r="H4624" t="s">
        <v>1464</v>
      </c>
      <c r="I4624" t="s">
        <v>186</v>
      </c>
      <c r="J4624">
        <v>20200201</v>
      </c>
      <c r="L4624">
        <v>6.4999997615814195E-2</v>
      </c>
      <c r="M4624">
        <v>1.4999999664723899E-2</v>
      </c>
      <c r="N4624">
        <v>0.17499999701976801</v>
      </c>
      <c r="O4624">
        <v>4.9999998882412902E-3</v>
      </c>
      <c r="P4624">
        <v>9.9999997764825804E-3</v>
      </c>
      <c r="Q4624">
        <v>9.9999997764825804E-3</v>
      </c>
      <c r="R4624">
        <v>195.685</v>
      </c>
      <c r="S4624">
        <v>5.0000000000000001E-3</v>
      </c>
      <c r="T4624">
        <v>5.0000000000000001E-4</v>
      </c>
      <c r="U4624">
        <v>0</v>
      </c>
      <c r="W4624" s="429">
        <f t="shared" si="97"/>
        <v>195.685</v>
      </c>
      <c r="X4624" s="429">
        <f t="shared" si="97"/>
        <v>5.0000000000000001E-3</v>
      </c>
      <c r="Y4624" s="429">
        <f t="shared" si="97"/>
        <v>5.0000000000000001E-4</v>
      </c>
      <c r="Z4624" s="429">
        <f t="shared" si="97"/>
        <v>0</v>
      </c>
      <c r="AA4624" s="429" t="s">
        <v>1295</v>
      </c>
    </row>
    <row r="4625" spans="1:27" x14ac:dyDescent="0.25">
      <c r="A4625" t="s">
        <v>149</v>
      </c>
      <c r="B4625" t="s">
        <v>1246</v>
      </c>
      <c r="C4625" t="s">
        <v>1324</v>
      </c>
      <c r="D4625" t="s">
        <v>1387</v>
      </c>
      <c r="E4625" t="s">
        <v>1501</v>
      </c>
      <c r="F4625" t="s">
        <v>1293</v>
      </c>
      <c r="G4625" t="s">
        <v>524</v>
      </c>
      <c r="H4625" t="s">
        <v>1557</v>
      </c>
      <c r="I4625" t="s">
        <v>552</v>
      </c>
      <c r="J4625">
        <v>20200254</v>
      </c>
      <c r="L4625">
        <v>43.439220428466797</v>
      </c>
      <c r="M4625">
        <v>10.426349639892599</v>
      </c>
      <c r="N4625">
        <v>3.8425197601318399</v>
      </c>
      <c r="O4625">
        <v>1.6869599819183301</v>
      </c>
      <c r="P4625">
        <v>1.33550989627838</v>
      </c>
      <c r="Q4625">
        <v>1.33550989627838</v>
      </c>
      <c r="R4625">
        <v>0</v>
      </c>
      <c r="S4625">
        <v>0</v>
      </c>
      <c r="T4625">
        <v>0</v>
      </c>
      <c r="U4625">
        <v>0</v>
      </c>
      <c r="W4625" s="429">
        <f t="shared" si="97"/>
        <v>0</v>
      </c>
      <c r="X4625" s="429">
        <f t="shared" si="97"/>
        <v>0</v>
      </c>
      <c r="Y4625" s="429">
        <f t="shared" si="97"/>
        <v>0</v>
      </c>
      <c r="Z4625" s="429">
        <f t="shared" si="97"/>
        <v>0</v>
      </c>
      <c r="AA4625" s="429" t="s">
        <v>1295</v>
      </c>
    </row>
    <row r="4626" spans="1:27" x14ac:dyDescent="0.25">
      <c r="A4626" t="s">
        <v>149</v>
      </c>
      <c r="B4626" t="s">
        <v>1246</v>
      </c>
      <c r="C4626" t="s">
        <v>1324</v>
      </c>
      <c r="D4626" t="s">
        <v>1387</v>
      </c>
      <c r="E4626" t="s">
        <v>1501</v>
      </c>
      <c r="F4626" t="s">
        <v>1293</v>
      </c>
      <c r="G4626" t="s">
        <v>524</v>
      </c>
      <c r="H4626" t="s">
        <v>1557</v>
      </c>
      <c r="I4626" t="s">
        <v>552</v>
      </c>
      <c r="J4626">
        <v>20200201</v>
      </c>
      <c r="L4626">
        <v>0</v>
      </c>
      <c r="M4626">
        <v>0</v>
      </c>
      <c r="N4626">
        <v>0</v>
      </c>
      <c r="O4626">
        <v>0</v>
      </c>
      <c r="P4626">
        <v>0</v>
      </c>
      <c r="Q4626">
        <v>0</v>
      </c>
      <c r="R4626">
        <v>0</v>
      </c>
      <c r="S4626">
        <v>0</v>
      </c>
      <c r="T4626">
        <v>0</v>
      </c>
      <c r="U4626">
        <v>0</v>
      </c>
      <c r="W4626" s="429">
        <f t="shared" si="97"/>
        <v>0</v>
      </c>
      <c r="X4626" s="429">
        <f t="shared" si="97"/>
        <v>0</v>
      </c>
      <c r="Y4626" s="429">
        <f t="shared" si="97"/>
        <v>0</v>
      </c>
      <c r="Z4626" s="429">
        <f t="shared" si="97"/>
        <v>0</v>
      </c>
      <c r="AA4626" s="429" t="s">
        <v>1295</v>
      </c>
    </row>
    <row r="4627" spans="1:27" x14ac:dyDescent="0.25">
      <c r="A4627" t="s">
        <v>149</v>
      </c>
      <c r="B4627" t="s">
        <v>1246</v>
      </c>
      <c r="C4627" t="s">
        <v>1324</v>
      </c>
      <c r="D4627" t="s">
        <v>1387</v>
      </c>
      <c r="E4627" t="s">
        <v>1501</v>
      </c>
      <c r="F4627" t="s">
        <v>1293</v>
      </c>
      <c r="G4627" t="s">
        <v>524</v>
      </c>
      <c r="H4627" t="s">
        <v>1558</v>
      </c>
      <c r="I4627" t="s">
        <v>563</v>
      </c>
      <c r="J4627">
        <v>20200254</v>
      </c>
      <c r="L4627">
        <v>28.350299835205099</v>
      </c>
      <c r="M4627">
        <v>3.7488000392913801</v>
      </c>
      <c r="N4627">
        <v>7.9661998748779297</v>
      </c>
      <c r="O4627">
        <v>1.40579998493195</v>
      </c>
      <c r="P4627">
        <v>1.1714999675750699</v>
      </c>
      <c r="Q4627">
        <v>1.1714999675750699</v>
      </c>
      <c r="R4627">
        <v>0</v>
      </c>
      <c r="S4627">
        <v>0</v>
      </c>
      <c r="T4627">
        <v>0</v>
      </c>
      <c r="U4627">
        <v>0</v>
      </c>
      <c r="W4627" s="429">
        <f t="shared" si="97"/>
        <v>0</v>
      </c>
      <c r="X4627" s="429">
        <f t="shared" si="97"/>
        <v>0</v>
      </c>
      <c r="Y4627" s="429">
        <f t="shared" si="97"/>
        <v>0</v>
      </c>
      <c r="Z4627" s="429">
        <f t="shared" si="97"/>
        <v>0</v>
      </c>
      <c r="AA4627" s="429" t="s">
        <v>1295</v>
      </c>
    </row>
    <row r="4628" spans="1:27" x14ac:dyDescent="0.25">
      <c r="A4628" t="s">
        <v>149</v>
      </c>
      <c r="B4628" t="s">
        <v>1246</v>
      </c>
      <c r="C4628" t="s">
        <v>1324</v>
      </c>
      <c r="D4628" t="s">
        <v>1387</v>
      </c>
      <c r="E4628" t="s">
        <v>1501</v>
      </c>
      <c r="F4628" t="s">
        <v>1293</v>
      </c>
      <c r="G4628" t="s">
        <v>524</v>
      </c>
      <c r="H4628" t="s">
        <v>1558</v>
      </c>
      <c r="I4628" t="s">
        <v>563</v>
      </c>
      <c r="J4628">
        <v>40301012</v>
      </c>
      <c r="L4628">
        <v>0</v>
      </c>
      <c r="M4628">
        <v>1.8</v>
      </c>
      <c r="N4628">
        <v>0</v>
      </c>
      <c r="O4628">
        <v>0</v>
      </c>
      <c r="P4628">
        <v>0</v>
      </c>
      <c r="Q4628">
        <v>0</v>
      </c>
      <c r="R4628">
        <v>0</v>
      </c>
      <c r="S4628">
        <v>0</v>
      </c>
      <c r="T4628">
        <v>0</v>
      </c>
      <c r="U4628">
        <v>0</v>
      </c>
      <c r="W4628" s="429">
        <f t="shared" si="97"/>
        <v>0</v>
      </c>
      <c r="X4628" s="429">
        <f t="shared" si="97"/>
        <v>0</v>
      </c>
      <c r="Y4628" s="429">
        <f t="shared" si="97"/>
        <v>0</v>
      </c>
      <c r="Z4628" s="429">
        <f t="shared" si="97"/>
        <v>0</v>
      </c>
      <c r="AA4628" s="429" t="s">
        <v>1295</v>
      </c>
    </row>
    <row r="4629" spans="1:27" x14ac:dyDescent="0.25">
      <c r="A4629" t="s">
        <v>149</v>
      </c>
      <c r="B4629" t="s">
        <v>1246</v>
      </c>
      <c r="C4629" t="s">
        <v>1324</v>
      </c>
      <c r="D4629" t="s">
        <v>1387</v>
      </c>
      <c r="E4629" t="s">
        <v>1501</v>
      </c>
      <c r="F4629" t="s">
        <v>1293</v>
      </c>
      <c r="G4629" t="s">
        <v>524</v>
      </c>
      <c r="H4629" t="s">
        <v>1558</v>
      </c>
      <c r="I4629" t="s">
        <v>563</v>
      </c>
      <c r="J4629">
        <v>30600701</v>
      </c>
      <c r="L4629">
        <v>0</v>
      </c>
      <c r="M4629">
        <v>0</v>
      </c>
      <c r="N4629">
        <v>0</v>
      </c>
      <c r="O4629">
        <v>0</v>
      </c>
      <c r="P4629">
        <v>13.125</v>
      </c>
      <c r="Q4629">
        <v>4.8300000093877402E-2</v>
      </c>
      <c r="R4629">
        <v>0</v>
      </c>
      <c r="S4629">
        <v>0</v>
      </c>
      <c r="T4629">
        <v>0</v>
      </c>
      <c r="U4629">
        <v>0</v>
      </c>
      <c r="W4629" s="429">
        <f t="shared" si="97"/>
        <v>0</v>
      </c>
      <c r="X4629" s="429">
        <f t="shared" si="97"/>
        <v>0</v>
      </c>
      <c r="Y4629" s="429">
        <f t="shared" si="97"/>
        <v>0</v>
      </c>
      <c r="Z4629" s="429">
        <f t="shared" si="97"/>
        <v>0</v>
      </c>
      <c r="AA4629" s="429" t="s">
        <v>1295</v>
      </c>
    </row>
    <row r="4630" spans="1:27" x14ac:dyDescent="0.25">
      <c r="A4630" t="s">
        <v>149</v>
      </c>
      <c r="B4630" t="s">
        <v>186</v>
      </c>
      <c r="C4630" t="s">
        <v>1459</v>
      </c>
      <c r="D4630" t="s">
        <v>1387</v>
      </c>
      <c r="E4630" t="s">
        <v>1501</v>
      </c>
      <c r="F4630" t="s">
        <v>1293</v>
      </c>
      <c r="G4630" t="s">
        <v>524</v>
      </c>
      <c r="H4630" t="s">
        <v>1461</v>
      </c>
      <c r="I4630" t="s">
        <v>534</v>
      </c>
      <c r="J4630">
        <v>20200254</v>
      </c>
      <c r="L4630">
        <v>6.9147000312805202</v>
      </c>
      <c r="M4630">
        <v>1.53659999370575</v>
      </c>
      <c r="N4630">
        <v>1.4184000492095901</v>
      </c>
      <c r="O4630">
        <v>0</v>
      </c>
      <c r="P4630">
        <v>0.29550001025199901</v>
      </c>
      <c r="Q4630">
        <v>0.29550001025199901</v>
      </c>
      <c r="R4630">
        <v>0</v>
      </c>
      <c r="S4630">
        <v>0</v>
      </c>
      <c r="T4630">
        <v>0</v>
      </c>
      <c r="U4630">
        <v>0</v>
      </c>
      <c r="W4630" s="429">
        <f t="shared" si="97"/>
        <v>0</v>
      </c>
      <c r="X4630" s="429">
        <f t="shared" si="97"/>
        <v>0</v>
      </c>
      <c r="Y4630" s="429">
        <f t="shared" si="97"/>
        <v>0</v>
      </c>
      <c r="Z4630" s="429">
        <f t="shared" si="97"/>
        <v>0</v>
      </c>
      <c r="AA4630" s="429" t="s">
        <v>1295</v>
      </c>
    </row>
    <row r="4631" spans="1:27" x14ac:dyDescent="0.25">
      <c r="A4631" t="s">
        <v>149</v>
      </c>
      <c r="B4631" t="s">
        <v>186</v>
      </c>
      <c r="C4631" t="s">
        <v>1459</v>
      </c>
      <c r="D4631" t="s">
        <v>1387</v>
      </c>
      <c r="E4631" t="s">
        <v>1501</v>
      </c>
      <c r="F4631" t="s">
        <v>1293</v>
      </c>
      <c r="G4631" t="s">
        <v>524</v>
      </c>
      <c r="H4631" t="s">
        <v>1464</v>
      </c>
      <c r="I4631" t="s">
        <v>186</v>
      </c>
      <c r="J4631">
        <v>31000205</v>
      </c>
      <c r="L4631">
        <v>0</v>
      </c>
      <c r="M4631">
        <v>1.3</v>
      </c>
      <c r="N4631">
        <v>0</v>
      </c>
      <c r="O4631">
        <v>0</v>
      </c>
      <c r="P4631">
        <v>0</v>
      </c>
      <c r="Q4631">
        <v>0</v>
      </c>
      <c r="R4631">
        <v>0</v>
      </c>
      <c r="S4631">
        <v>0</v>
      </c>
      <c r="T4631">
        <v>0</v>
      </c>
      <c r="U4631">
        <v>0</v>
      </c>
      <c r="W4631" s="429">
        <f t="shared" si="97"/>
        <v>0</v>
      </c>
      <c r="X4631" s="429">
        <f t="shared" si="97"/>
        <v>0</v>
      </c>
      <c r="Y4631" s="429">
        <f t="shared" si="97"/>
        <v>0</v>
      </c>
      <c r="Z4631" s="429">
        <f t="shared" si="97"/>
        <v>0</v>
      </c>
      <c r="AA4631" s="429" t="s">
        <v>1295</v>
      </c>
    </row>
    <row r="4632" spans="1:27" x14ac:dyDescent="0.25">
      <c r="A4632" t="s">
        <v>149</v>
      </c>
      <c r="B4632" t="s">
        <v>186</v>
      </c>
      <c r="C4632" t="s">
        <v>1459</v>
      </c>
      <c r="D4632" t="s">
        <v>1387</v>
      </c>
      <c r="E4632" t="s">
        <v>1501</v>
      </c>
      <c r="F4632" t="s">
        <v>1293</v>
      </c>
      <c r="G4632" t="s">
        <v>524</v>
      </c>
      <c r="H4632" t="s">
        <v>1464</v>
      </c>
      <c r="I4632" t="s">
        <v>186</v>
      </c>
      <c r="J4632">
        <v>20200201</v>
      </c>
      <c r="L4632">
        <v>6.4999997615814195E-2</v>
      </c>
      <c r="M4632">
        <v>1.4999999664723899E-2</v>
      </c>
      <c r="N4632">
        <v>0.17499999701976801</v>
      </c>
      <c r="O4632">
        <v>4.9999998882412902E-3</v>
      </c>
      <c r="P4632">
        <v>9.9999997764825804E-3</v>
      </c>
      <c r="Q4632">
        <v>9.9999997764825804E-3</v>
      </c>
      <c r="R4632">
        <v>195.685</v>
      </c>
      <c r="S4632">
        <v>5.0000000000000001E-3</v>
      </c>
      <c r="T4632">
        <v>5.0000000000000001E-4</v>
      </c>
      <c r="U4632">
        <v>0</v>
      </c>
      <c r="W4632" s="429">
        <f t="shared" si="97"/>
        <v>195.685</v>
      </c>
      <c r="X4632" s="429">
        <f t="shared" si="97"/>
        <v>5.0000000000000001E-3</v>
      </c>
      <c r="Y4632" s="429">
        <f t="shared" si="97"/>
        <v>5.0000000000000001E-4</v>
      </c>
      <c r="Z4632" s="429">
        <f t="shared" si="97"/>
        <v>0</v>
      </c>
      <c r="AA4632" s="429" t="s">
        <v>1295</v>
      </c>
    </row>
    <row r="4633" spans="1:27" x14ac:dyDescent="0.25">
      <c r="A4633" t="s">
        <v>149</v>
      </c>
      <c r="B4633" t="s">
        <v>1246</v>
      </c>
      <c r="C4633" t="s">
        <v>1324</v>
      </c>
      <c r="D4633" t="s">
        <v>1387</v>
      </c>
      <c r="E4633" t="s">
        <v>1501</v>
      </c>
      <c r="F4633" t="s">
        <v>1293</v>
      </c>
      <c r="G4633" t="s">
        <v>524</v>
      </c>
      <c r="H4633" t="s">
        <v>1557</v>
      </c>
      <c r="I4633" t="s">
        <v>552</v>
      </c>
      <c r="J4633">
        <v>20200254</v>
      </c>
      <c r="L4633">
        <v>42.056850433349602</v>
      </c>
      <c r="M4633">
        <v>10.098329544067401</v>
      </c>
      <c r="N4633">
        <v>3.72536993026733</v>
      </c>
      <c r="O4633">
        <v>1.6400998830795299</v>
      </c>
      <c r="P4633">
        <v>1.2886500358581501</v>
      </c>
      <c r="Q4633">
        <v>1.2886500358581501</v>
      </c>
      <c r="R4633">
        <v>0</v>
      </c>
      <c r="S4633">
        <v>0</v>
      </c>
      <c r="T4633">
        <v>0</v>
      </c>
      <c r="U4633">
        <v>0</v>
      </c>
      <c r="W4633" s="429">
        <f t="shared" si="97"/>
        <v>0</v>
      </c>
      <c r="X4633" s="429">
        <f t="shared" si="97"/>
        <v>0</v>
      </c>
      <c r="Y4633" s="429">
        <f t="shared" si="97"/>
        <v>0</v>
      </c>
      <c r="Z4633" s="429">
        <f t="shared" si="97"/>
        <v>0</v>
      </c>
      <c r="AA4633" s="429" t="s">
        <v>1295</v>
      </c>
    </row>
    <row r="4634" spans="1:27" x14ac:dyDescent="0.25">
      <c r="A4634" t="s">
        <v>149</v>
      </c>
      <c r="B4634" t="s">
        <v>1246</v>
      </c>
      <c r="C4634" t="s">
        <v>1324</v>
      </c>
      <c r="D4634" t="s">
        <v>1387</v>
      </c>
      <c r="E4634" t="s">
        <v>1501</v>
      </c>
      <c r="F4634" t="s">
        <v>1293</v>
      </c>
      <c r="G4634" t="s">
        <v>524</v>
      </c>
      <c r="H4634" t="s">
        <v>1557</v>
      </c>
      <c r="I4634" t="s">
        <v>552</v>
      </c>
      <c r="J4634">
        <v>20200201</v>
      </c>
      <c r="L4634">
        <v>21.9</v>
      </c>
      <c r="M4634">
        <v>0.2</v>
      </c>
      <c r="N4634">
        <v>1.9</v>
      </c>
      <c r="O4634">
        <v>0</v>
      </c>
      <c r="P4634">
        <v>0.4</v>
      </c>
      <c r="Q4634">
        <v>0.37666666507720897</v>
      </c>
      <c r="R4634">
        <v>0</v>
      </c>
      <c r="S4634">
        <v>0</v>
      </c>
      <c r="T4634">
        <v>0</v>
      </c>
      <c r="U4634">
        <v>0</v>
      </c>
      <c r="W4634" s="429">
        <f t="shared" si="97"/>
        <v>0</v>
      </c>
      <c r="X4634" s="429">
        <f t="shared" si="97"/>
        <v>0</v>
      </c>
      <c r="Y4634" s="429">
        <f t="shared" si="97"/>
        <v>0</v>
      </c>
      <c r="Z4634" s="429">
        <f t="shared" si="97"/>
        <v>0</v>
      </c>
      <c r="AA4634" s="429" t="s">
        <v>1295</v>
      </c>
    </row>
    <row r="4635" spans="1:27" x14ac:dyDescent="0.25">
      <c r="A4635" t="s">
        <v>149</v>
      </c>
      <c r="B4635" t="s">
        <v>1246</v>
      </c>
      <c r="C4635" t="s">
        <v>1324</v>
      </c>
      <c r="D4635" t="s">
        <v>1387</v>
      </c>
      <c r="E4635" t="s">
        <v>1501</v>
      </c>
      <c r="F4635" t="s">
        <v>1293</v>
      </c>
      <c r="G4635" t="s">
        <v>524</v>
      </c>
      <c r="H4635" t="s">
        <v>1558</v>
      </c>
      <c r="I4635" t="s">
        <v>563</v>
      </c>
      <c r="J4635">
        <v>20200254</v>
      </c>
      <c r="L4635">
        <v>28.350299835205099</v>
      </c>
      <c r="M4635">
        <v>3.7488000392913801</v>
      </c>
      <c r="N4635">
        <v>7.9661998748779297</v>
      </c>
      <c r="O4635">
        <v>1.40579998493195</v>
      </c>
      <c r="P4635">
        <v>1.1714999675750699</v>
      </c>
      <c r="Q4635">
        <v>1.1714999675750699</v>
      </c>
      <c r="R4635">
        <v>0</v>
      </c>
      <c r="S4635">
        <v>0</v>
      </c>
      <c r="T4635">
        <v>0</v>
      </c>
      <c r="U4635">
        <v>0</v>
      </c>
      <c r="W4635" s="429">
        <f t="shared" si="97"/>
        <v>0</v>
      </c>
      <c r="X4635" s="429">
        <f t="shared" si="97"/>
        <v>0</v>
      </c>
      <c r="Y4635" s="429">
        <f t="shared" si="97"/>
        <v>0</v>
      </c>
      <c r="Z4635" s="429">
        <f t="shared" si="97"/>
        <v>0</v>
      </c>
      <c r="AA4635" s="429" t="s">
        <v>1295</v>
      </c>
    </row>
    <row r="4636" spans="1:27" x14ac:dyDescent="0.25">
      <c r="A4636" t="s">
        <v>149</v>
      </c>
      <c r="B4636" t="s">
        <v>1246</v>
      </c>
      <c r="C4636" t="s">
        <v>1324</v>
      </c>
      <c r="D4636" t="s">
        <v>1387</v>
      </c>
      <c r="E4636" t="s">
        <v>1501</v>
      </c>
      <c r="F4636" t="s">
        <v>1293</v>
      </c>
      <c r="G4636" t="s">
        <v>524</v>
      </c>
      <c r="H4636" t="s">
        <v>1558</v>
      </c>
      <c r="I4636" t="s">
        <v>563</v>
      </c>
      <c r="J4636">
        <v>20200202</v>
      </c>
      <c r="L4636">
        <v>11</v>
      </c>
      <c r="M4636">
        <v>4.8</v>
      </c>
      <c r="N4636">
        <v>2.1</v>
      </c>
      <c r="O4636">
        <v>0</v>
      </c>
      <c r="P4636">
        <v>0.7</v>
      </c>
      <c r="Q4636">
        <v>0.70000004768371604</v>
      </c>
      <c r="R4636">
        <v>0</v>
      </c>
      <c r="S4636">
        <v>0</v>
      </c>
      <c r="T4636">
        <v>0</v>
      </c>
      <c r="U4636">
        <v>0</v>
      </c>
      <c r="W4636" s="429">
        <f t="shared" si="97"/>
        <v>0</v>
      </c>
      <c r="X4636" s="429">
        <f t="shared" si="97"/>
        <v>0</v>
      </c>
      <c r="Y4636" s="429">
        <f t="shared" si="97"/>
        <v>0</v>
      </c>
      <c r="Z4636" s="429">
        <f t="shared" si="97"/>
        <v>0</v>
      </c>
      <c r="AA4636" s="429" t="s">
        <v>1295</v>
      </c>
    </row>
    <row r="4637" spans="1:27" x14ac:dyDescent="0.25">
      <c r="A4637" t="s">
        <v>149</v>
      </c>
      <c r="B4637" t="s">
        <v>1246</v>
      </c>
      <c r="C4637" t="s">
        <v>1324</v>
      </c>
      <c r="D4637" t="s">
        <v>1387</v>
      </c>
      <c r="E4637" t="s">
        <v>1501</v>
      </c>
      <c r="F4637" t="s">
        <v>1293</v>
      </c>
      <c r="G4637" t="s">
        <v>524</v>
      </c>
      <c r="H4637" t="s">
        <v>1558</v>
      </c>
      <c r="I4637" t="s">
        <v>563</v>
      </c>
      <c r="J4637">
        <v>40400303</v>
      </c>
      <c r="L4637">
        <v>0</v>
      </c>
      <c r="M4637">
        <v>0</v>
      </c>
      <c r="N4637">
        <v>0</v>
      </c>
      <c r="O4637">
        <v>0</v>
      </c>
      <c r="P4637">
        <v>0</v>
      </c>
      <c r="Q4637">
        <v>0</v>
      </c>
      <c r="R4637">
        <v>0</v>
      </c>
      <c r="S4637">
        <v>0</v>
      </c>
      <c r="T4637">
        <v>0</v>
      </c>
      <c r="U4637">
        <v>0</v>
      </c>
      <c r="W4637" s="429">
        <f t="shared" si="97"/>
        <v>0</v>
      </c>
      <c r="X4637" s="429">
        <f t="shared" si="97"/>
        <v>0</v>
      </c>
      <c r="Y4637" s="429">
        <f t="shared" si="97"/>
        <v>0</v>
      </c>
      <c r="Z4637" s="429">
        <f t="shared" si="97"/>
        <v>0</v>
      </c>
      <c r="AA4637" s="429" t="s">
        <v>1295</v>
      </c>
    </row>
    <row r="4638" spans="1:27" x14ac:dyDescent="0.25">
      <c r="A4638" t="s">
        <v>149</v>
      </c>
      <c r="B4638" t="s">
        <v>186</v>
      </c>
      <c r="C4638" t="s">
        <v>1459</v>
      </c>
      <c r="D4638" t="s">
        <v>1387</v>
      </c>
      <c r="E4638" t="s">
        <v>1501</v>
      </c>
      <c r="F4638" t="s">
        <v>1293</v>
      </c>
      <c r="G4638" t="s">
        <v>524</v>
      </c>
      <c r="H4638" t="s">
        <v>1461</v>
      </c>
      <c r="I4638" t="s">
        <v>534</v>
      </c>
      <c r="J4638">
        <v>20200254</v>
      </c>
      <c r="L4638">
        <v>11.75</v>
      </c>
      <c r="M4638">
        <v>13.050000190734901</v>
      </c>
      <c r="N4638">
        <v>34.650001525878899</v>
      </c>
      <c r="O4638">
        <v>0</v>
      </c>
      <c r="P4638">
        <v>0.5</v>
      </c>
      <c r="Q4638">
        <v>0.5</v>
      </c>
      <c r="R4638">
        <v>0</v>
      </c>
      <c r="S4638">
        <v>0</v>
      </c>
      <c r="T4638">
        <v>0</v>
      </c>
      <c r="U4638">
        <v>0</v>
      </c>
      <c r="W4638" s="429">
        <f t="shared" si="97"/>
        <v>0</v>
      </c>
      <c r="X4638" s="429">
        <f t="shared" si="97"/>
        <v>0</v>
      </c>
      <c r="Y4638" s="429">
        <f t="shared" si="97"/>
        <v>0</v>
      </c>
      <c r="Z4638" s="429">
        <f t="shared" si="97"/>
        <v>0</v>
      </c>
      <c r="AA4638" s="429" t="s">
        <v>1295</v>
      </c>
    </row>
    <row r="4639" spans="1:27" x14ac:dyDescent="0.25">
      <c r="A4639" t="s">
        <v>149</v>
      </c>
      <c r="B4639" t="s">
        <v>186</v>
      </c>
      <c r="C4639" t="s">
        <v>1459</v>
      </c>
      <c r="D4639" t="s">
        <v>1387</v>
      </c>
      <c r="E4639" t="s">
        <v>1501</v>
      </c>
      <c r="F4639" t="s">
        <v>1293</v>
      </c>
      <c r="G4639" t="s">
        <v>524</v>
      </c>
      <c r="H4639" t="s">
        <v>1461</v>
      </c>
      <c r="I4639" t="s">
        <v>534</v>
      </c>
      <c r="J4639">
        <v>20200254</v>
      </c>
      <c r="L4639">
        <v>11.583600997924799</v>
      </c>
      <c r="M4639">
        <v>2.71860003471375</v>
      </c>
      <c r="N4639">
        <v>1.6548000574111901</v>
      </c>
      <c r="O4639">
        <v>0</v>
      </c>
      <c r="P4639">
        <v>0.29550001025199901</v>
      </c>
      <c r="Q4639">
        <v>0.29550001025199901</v>
      </c>
      <c r="R4639">
        <v>0</v>
      </c>
      <c r="S4639">
        <v>0</v>
      </c>
      <c r="T4639">
        <v>0</v>
      </c>
      <c r="U4639">
        <v>0</v>
      </c>
      <c r="W4639" s="429">
        <f t="shared" si="97"/>
        <v>0</v>
      </c>
      <c r="X4639" s="429">
        <f t="shared" si="97"/>
        <v>0</v>
      </c>
      <c r="Y4639" s="429">
        <f t="shared" si="97"/>
        <v>0</v>
      </c>
      <c r="Z4639" s="429">
        <f t="shared" si="97"/>
        <v>0</v>
      </c>
      <c r="AA4639" s="429" t="s">
        <v>1295</v>
      </c>
    </row>
    <row r="4640" spans="1:27" x14ac:dyDescent="0.25">
      <c r="A4640" t="s">
        <v>149</v>
      </c>
      <c r="B4640" t="s">
        <v>186</v>
      </c>
      <c r="C4640" t="s">
        <v>1459</v>
      </c>
      <c r="D4640" t="s">
        <v>1387</v>
      </c>
      <c r="E4640" t="s">
        <v>1501</v>
      </c>
      <c r="F4640" t="s">
        <v>1293</v>
      </c>
      <c r="G4640" t="s">
        <v>524</v>
      </c>
      <c r="H4640" t="s">
        <v>1464</v>
      </c>
      <c r="I4640" t="s">
        <v>186</v>
      </c>
      <c r="J4640">
        <v>31000228</v>
      </c>
      <c r="L4640">
        <v>2.2999999999999998</v>
      </c>
      <c r="M4640">
        <v>0.1</v>
      </c>
      <c r="N4640">
        <v>1.9</v>
      </c>
      <c r="O4640">
        <v>0</v>
      </c>
      <c r="P4640">
        <v>0.2</v>
      </c>
      <c r="Q4640">
        <v>0.20000000298023199</v>
      </c>
      <c r="R4640">
        <v>0</v>
      </c>
      <c r="S4640">
        <v>0</v>
      </c>
      <c r="T4640">
        <v>0</v>
      </c>
      <c r="U4640">
        <v>0</v>
      </c>
      <c r="W4640" s="429">
        <f t="shared" si="97"/>
        <v>0</v>
      </c>
      <c r="X4640" s="429">
        <f t="shared" si="97"/>
        <v>0</v>
      </c>
      <c r="Y4640" s="429">
        <f t="shared" si="97"/>
        <v>0</v>
      </c>
      <c r="Z4640" s="429">
        <f t="shared" si="97"/>
        <v>0</v>
      </c>
      <c r="AA4640" s="429" t="s">
        <v>1295</v>
      </c>
    </row>
    <row r="4641" spans="1:27" x14ac:dyDescent="0.25">
      <c r="A4641" t="s">
        <v>149</v>
      </c>
      <c r="B4641" t="s">
        <v>186</v>
      </c>
      <c r="C4641" t="s">
        <v>1459</v>
      </c>
      <c r="D4641" t="s">
        <v>1387</v>
      </c>
      <c r="E4641" t="s">
        <v>1501</v>
      </c>
      <c r="F4641" t="s">
        <v>1293</v>
      </c>
      <c r="G4641" t="s">
        <v>524</v>
      </c>
      <c r="H4641" t="s">
        <v>1464</v>
      </c>
      <c r="I4641" t="s">
        <v>186</v>
      </c>
      <c r="J4641">
        <v>20200254</v>
      </c>
      <c r="L4641">
        <v>1.8999999761581401</v>
      </c>
      <c r="M4641">
        <v>2.0999999046325701</v>
      </c>
      <c r="N4641">
        <v>5.8000001907348597</v>
      </c>
      <c r="O4641">
        <v>0</v>
      </c>
      <c r="P4641">
        <v>0.10000000149011599</v>
      </c>
      <c r="Q4641">
        <v>0.10000000149011599</v>
      </c>
      <c r="R4641">
        <v>0</v>
      </c>
      <c r="S4641">
        <v>0</v>
      </c>
      <c r="T4641">
        <v>0</v>
      </c>
      <c r="U4641">
        <v>0</v>
      </c>
      <c r="W4641" s="429">
        <f t="shared" si="97"/>
        <v>0</v>
      </c>
      <c r="X4641" s="429">
        <f t="shared" si="97"/>
        <v>0</v>
      </c>
      <c r="Y4641" s="429">
        <f t="shared" si="97"/>
        <v>0</v>
      </c>
      <c r="Z4641" s="429">
        <f t="shared" si="97"/>
        <v>0</v>
      </c>
      <c r="AA4641" s="429" t="s">
        <v>1295</v>
      </c>
    </row>
    <row r="4642" spans="1:27" x14ac:dyDescent="0.25">
      <c r="A4642" t="s">
        <v>149</v>
      </c>
      <c r="B4642" t="s">
        <v>186</v>
      </c>
      <c r="C4642" t="s">
        <v>1459</v>
      </c>
      <c r="D4642" t="s">
        <v>1387</v>
      </c>
      <c r="E4642" t="s">
        <v>1501</v>
      </c>
      <c r="F4642" t="s">
        <v>1293</v>
      </c>
      <c r="G4642" t="s">
        <v>524</v>
      </c>
      <c r="H4642" t="s">
        <v>1464</v>
      </c>
      <c r="I4642" t="s">
        <v>186</v>
      </c>
      <c r="J4642">
        <v>20200254</v>
      </c>
      <c r="L4642">
        <v>4.1961002349853498</v>
      </c>
      <c r="M4642">
        <v>2.77769994735718</v>
      </c>
      <c r="N4642">
        <v>7.3875002861022896</v>
      </c>
      <c r="O4642">
        <v>0</v>
      </c>
      <c r="P4642">
        <v>0.1182000041008</v>
      </c>
      <c r="Q4642">
        <v>0.1182000041008</v>
      </c>
      <c r="R4642">
        <v>0</v>
      </c>
      <c r="S4642">
        <v>0</v>
      </c>
      <c r="T4642">
        <v>0</v>
      </c>
      <c r="U4642">
        <v>0</v>
      </c>
      <c r="W4642" s="429">
        <f t="shared" si="97"/>
        <v>0</v>
      </c>
      <c r="X4642" s="429">
        <f t="shared" si="97"/>
        <v>0</v>
      </c>
      <c r="Y4642" s="429">
        <f t="shared" si="97"/>
        <v>0</v>
      </c>
      <c r="Z4642" s="429">
        <f t="shared" si="97"/>
        <v>0</v>
      </c>
      <c r="AA4642" s="429" t="s">
        <v>1295</v>
      </c>
    </row>
    <row r="4643" spans="1:27" x14ac:dyDescent="0.25">
      <c r="A4643" t="s">
        <v>149</v>
      </c>
      <c r="B4643" t="s">
        <v>186</v>
      </c>
      <c r="C4643" t="s">
        <v>1459</v>
      </c>
      <c r="D4643" t="s">
        <v>1387</v>
      </c>
      <c r="E4643" t="s">
        <v>1501</v>
      </c>
      <c r="F4643" t="s">
        <v>1293</v>
      </c>
      <c r="G4643" t="s">
        <v>524</v>
      </c>
      <c r="H4643" t="s">
        <v>1464</v>
      </c>
      <c r="I4643" t="s">
        <v>186</v>
      </c>
      <c r="J4643">
        <v>20200254</v>
      </c>
      <c r="L4643">
        <v>20.100000000000001</v>
      </c>
      <c r="M4643">
        <v>13.4</v>
      </c>
      <c r="N4643">
        <v>35.6</v>
      </c>
      <c r="O4643">
        <v>0</v>
      </c>
      <c r="P4643">
        <v>0.45</v>
      </c>
      <c r="Q4643">
        <v>0.45</v>
      </c>
      <c r="R4643">
        <v>0</v>
      </c>
      <c r="S4643">
        <v>0</v>
      </c>
      <c r="T4643">
        <v>0</v>
      </c>
      <c r="U4643">
        <v>0</v>
      </c>
      <c r="W4643" s="429">
        <f t="shared" si="97"/>
        <v>0</v>
      </c>
      <c r="X4643" s="429">
        <f t="shared" si="97"/>
        <v>0</v>
      </c>
      <c r="Y4643" s="429">
        <f t="shared" si="97"/>
        <v>0</v>
      </c>
      <c r="Z4643" s="429">
        <f t="shared" si="97"/>
        <v>0</v>
      </c>
      <c r="AA4643" s="429" t="s">
        <v>1295</v>
      </c>
    </row>
    <row r="4644" spans="1:27" x14ac:dyDescent="0.25">
      <c r="A4644" t="s">
        <v>149</v>
      </c>
      <c r="B4644" t="s">
        <v>1246</v>
      </c>
      <c r="C4644" t="s">
        <v>1324</v>
      </c>
      <c r="D4644" t="s">
        <v>1387</v>
      </c>
      <c r="E4644" t="s">
        <v>1501</v>
      </c>
      <c r="F4644" t="s">
        <v>1293</v>
      </c>
      <c r="G4644" t="s">
        <v>524</v>
      </c>
      <c r="H4644" t="s">
        <v>1557</v>
      </c>
      <c r="I4644" t="s">
        <v>552</v>
      </c>
      <c r="J4644">
        <v>20200254</v>
      </c>
      <c r="L4644">
        <v>43.392360687255902</v>
      </c>
      <c r="M4644">
        <v>10.4029197692871</v>
      </c>
      <c r="N4644">
        <v>3.8425197601318399</v>
      </c>
      <c r="O4644">
        <v>1.6869599819183301</v>
      </c>
      <c r="P4644">
        <v>1.33550989627838</v>
      </c>
      <c r="Q4644">
        <v>1.33550989627838</v>
      </c>
      <c r="R4644">
        <v>0</v>
      </c>
      <c r="S4644">
        <v>0</v>
      </c>
      <c r="T4644">
        <v>0</v>
      </c>
      <c r="U4644">
        <v>0</v>
      </c>
      <c r="W4644" s="429">
        <f t="shared" si="97"/>
        <v>0</v>
      </c>
      <c r="X4644" s="429">
        <f t="shared" si="97"/>
        <v>0</v>
      </c>
      <c r="Y4644" s="429">
        <f t="shared" si="97"/>
        <v>0</v>
      </c>
      <c r="Z4644" s="429">
        <f t="shared" si="97"/>
        <v>0</v>
      </c>
      <c r="AA4644" s="429" t="s">
        <v>1295</v>
      </c>
    </row>
    <row r="4645" spans="1:27" x14ac:dyDescent="0.25">
      <c r="A4645" t="s">
        <v>149</v>
      </c>
      <c r="B4645" t="s">
        <v>1246</v>
      </c>
      <c r="C4645" t="s">
        <v>1324</v>
      </c>
      <c r="D4645" t="s">
        <v>1387</v>
      </c>
      <c r="E4645" t="s">
        <v>1501</v>
      </c>
      <c r="F4645" t="s">
        <v>1293</v>
      </c>
      <c r="G4645" t="s">
        <v>524</v>
      </c>
      <c r="H4645" t="s">
        <v>1557</v>
      </c>
      <c r="I4645" t="s">
        <v>552</v>
      </c>
      <c r="J4645">
        <v>20100201</v>
      </c>
      <c r="L4645">
        <v>0</v>
      </c>
      <c r="M4645">
        <v>0</v>
      </c>
      <c r="N4645">
        <v>0</v>
      </c>
      <c r="O4645">
        <v>0</v>
      </c>
      <c r="P4645">
        <v>0</v>
      </c>
      <c r="Q4645">
        <v>0</v>
      </c>
      <c r="R4645">
        <v>0</v>
      </c>
      <c r="S4645">
        <v>0</v>
      </c>
      <c r="T4645">
        <v>0</v>
      </c>
      <c r="U4645">
        <v>0</v>
      </c>
      <c r="W4645" s="429">
        <f t="shared" si="97"/>
        <v>0</v>
      </c>
      <c r="X4645" s="429">
        <f t="shared" si="97"/>
        <v>0</v>
      </c>
      <c r="Y4645" s="429">
        <f t="shared" si="97"/>
        <v>0</v>
      </c>
      <c r="Z4645" s="429">
        <f t="shared" si="97"/>
        <v>0</v>
      </c>
      <c r="AA4645" s="429" t="s">
        <v>1295</v>
      </c>
    </row>
    <row r="4646" spans="1:27" x14ac:dyDescent="0.25">
      <c r="A4646" t="s">
        <v>149</v>
      </c>
      <c r="B4646" t="s">
        <v>1246</v>
      </c>
      <c r="C4646" t="s">
        <v>1324</v>
      </c>
      <c r="D4646" t="s">
        <v>1387</v>
      </c>
      <c r="E4646" t="s">
        <v>1501</v>
      </c>
      <c r="F4646" t="s">
        <v>1293</v>
      </c>
      <c r="G4646" t="s">
        <v>524</v>
      </c>
      <c r="H4646" t="s">
        <v>1558</v>
      </c>
      <c r="I4646" t="s">
        <v>563</v>
      </c>
      <c r="J4646">
        <v>20200254</v>
      </c>
      <c r="L4646">
        <v>13.1207990646362</v>
      </c>
      <c r="M4646">
        <v>1.87440001964569</v>
      </c>
      <c r="N4646">
        <v>3.5144999027252202</v>
      </c>
      <c r="O4646">
        <v>0.70289999246597301</v>
      </c>
      <c r="P4646">
        <v>0.46860000491142301</v>
      </c>
      <c r="Q4646">
        <v>0.46860000491142301</v>
      </c>
      <c r="R4646">
        <v>0</v>
      </c>
      <c r="S4646">
        <v>0</v>
      </c>
      <c r="T4646">
        <v>0</v>
      </c>
      <c r="U4646">
        <v>0</v>
      </c>
      <c r="W4646" s="429">
        <f t="shared" si="97"/>
        <v>0</v>
      </c>
      <c r="X4646" s="429">
        <f t="shared" si="97"/>
        <v>0</v>
      </c>
      <c r="Y4646" s="429">
        <f t="shared" si="97"/>
        <v>0</v>
      </c>
      <c r="Z4646" s="429">
        <f t="shared" si="97"/>
        <v>0</v>
      </c>
      <c r="AA4646" s="429" t="s">
        <v>1295</v>
      </c>
    </row>
    <row r="4647" spans="1:27" x14ac:dyDescent="0.25">
      <c r="A4647" t="s">
        <v>149</v>
      </c>
      <c r="B4647" t="s">
        <v>1246</v>
      </c>
      <c r="C4647" t="s">
        <v>1324</v>
      </c>
      <c r="D4647" t="s">
        <v>1387</v>
      </c>
      <c r="E4647" t="s">
        <v>1501</v>
      </c>
      <c r="F4647" t="s">
        <v>1293</v>
      </c>
      <c r="G4647" t="s">
        <v>524</v>
      </c>
      <c r="H4647" t="s">
        <v>1558</v>
      </c>
      <c r="I4647" t="s">
        <v>563</v>
      </c>
      <c r="J4647">
        <v>20200202</v>
      </c>
      <c r="L4647">
        <v>11.4</v>
      </c>
      <c r="M4647">
        <v>5.2</v>
      </c>
      <c r="N4647">
        <v>1.3</v>
      </c>
      <c r="O4647">
        <v>0.1</v>
      </c>
      <c r="P4647">
        <v>0.9</v>
      </c>
      <c r="Q4647">
        <v>0.85333329439163197</v>
      </c>
      <c r="R4647">
        <v>0</v>
      </c>
      <c r="S4647">
        <v>0</v>
      </c>
      <c r="T4647">
        <v>0</v>
      </c>
      <c r="U4647">
        <v>0</v>
      </c>
      <c r="W4647" s="429">
        <f t="shared" si="97"/>
        <v>0</v>
      </c>
      <c r="X4647" s="429">
        <f t="shared" si="97"/>
        <v>0</v>
      </c>
      <c r="Y4647" s="429">
        <f t="shared" si="97"/>
        <v>0</v>
      </c>
      <c r="Z4647" s="429">
        <f t="shared" si="97"/>
        <v>0</v>
      </c>
      <c r="AA4647" s="429" t="s">
        <v>1295</v>
      </c>
    </row>
    <row r="4648" spans="1:27" x14ac:dyDescent="0.25">
      <c r="A4648" t="s">
        <v>149</v>
      </c>
      <c r="B4648" t="s">
        <v>1246</v>
      </c>
      <c r="C4648" t="s">
        <v>1324</v>
      </c>
      <c r="D4648" t="s">
        <v>1387</v>
      </c>
      <c r="E4648" t="s">
        <v>1501</v>
      </c>
      <c r="F4648" t="s">
        <v>1293</v>
      </c>
      <c r="G4648" t="s">
        <v>524</v>
      </c>
      <c r="H4648" t="s">
        <v>1558</v>
      </c>
      <c r="I4648" t="s">
        <v>563</v>
      </c>
      <c r="J4648">
        <v>20200201</v>
      </c>
      <c r="L4648">
        <v>8.61</v>
      </c>
      <c r="M4648">
        <v>0.63</v>
      </c>
      <c r="N4648">
        <v>3.2549999999999999</v>
      </c>
      <c r="O4648">
        <v>0.42</v>
      </c>
      <c r="P4648">
        <v>0.21</v>
      </c>
      <c r="Q4648">
        <v>0.21157499849796299</v>
      </c>
      <c r="R4648">
        <v>0</v>
      </c>
      <c r="S4648">
        <v>0</v>
      </c>
      <c r="T4648">
        <v>0</v>
      </c>
      <c r="U4648">
        <v>0</v>
      </c>
      <c r="W4648" s="429">
        <f t="shared" si="97"/>
        <v>0</v>
      </c>
      <c r="X4648" s="429">
        <f t="shared" si="97"/>
        <v>0</v>
      </c>
      <c r="Y4648" s="429">
        <f t="shared" si="97"/>
        <v>0</v>
      </c>
      <c r="Z4648" s="429">
        <f t="shared" si="97"/>
        <v>0</v>
      </c>
      <c r="AA4648" s="429" t="s">
        <v>1295</v>
      </c>
    </row>
    <row r="4649" spans="1:27" x14ac:dyDescent="0.25">
      <c r="A4649" t="s">
        <v>149</v>
      </c>
      <c r="B4649" t="s">
        <v>186</v>
      </c>
      <c r="C4649" t="s">
        <v>1459</v>
      </c>
      <c r="D4649" t="s">
        <v>1387</v>
      </c>
      <c r="E4649" t="s">
        <v>1501</v>
      </c>
      <c r="F4649" t="s">
        <v>1293</v>
      </c>
      <c r="G4649" t="s">
        <v>524</v>
      </c>
      <c r="H4649" t="s">
        <v>1461</v>
      </c>
      <c r="I4649" t="s">
        <v>534</v>
      </c>
      <c r="J4649">
        <v>20200254</v>
      </c>
      <c r="L4649">
        <v>19.6666660308838</v>
      </c>
      <c r="M4649">
        <v>4.5999999046325701</v>
      </c>
      <c r="N4649">
        <v>2.7999999523162802</v>
      </c>
      <c r="O4649">
        <v>0</v>
      </c>
      <c r="P4649">
        <v>0.5</v>
      </c>
      <c r="Q4649">
        <v>0.5</v>
      </c>
      <c r="R4649">
        <v>0</v>
      </c>
      <c r="S4649">
        <v>0</v>
      </c>
      <c r="T4649">
        <v>0</v>
      </c>
      <c r="U4649">
        <v>0</v>
      </c>
      <c r="W4649" s="429">
        <f t="shared" si="97"/>
        <v>0</v>
      </c>
      <c r="X4649" s="429">
        <f t="shared" si="97"/>
        <v>0</v>
      </c>
      <c r="Y4649" s="429">
        <f t="shared" si="97"/>
        <v>0</v>
      </c>
      <c r="Z4649" s="429">
        <f t="shared" si="97"/>
        <v>0</v>
      </c>
      <c r="AA4649" s="429" t="s">
        <v>1295</v>
      </c>
    </row>
    <row r="4650" spans="1:27" x14ac:dyDescent="0.25">
      <c r="A4650" t="s">
        <v>149</v>
      </c>
      <c r="B4650" t="s">
        <v>186</v>
      </c>
      <c r="C4650" t="s">
        <v>1459</v>
      </c>
      <c r="D4650" t="s">
        <v>1387</v>
      </c>
      <c r="E4650" t="s">
        <v>1501</v>
      </c>
      <c r="F4650" t="s">
        <v>1293</v>
      </c>
      <c r="G4650" t="s">
        <v>524</v>
      </c>
      <c r="H4650" t="s">
        <v>1464</v>
      </c>
      <c r="I4650" t="s">
        <v>186</v>
      </c>
      <c r="J4650">
        <v>20200254</v>
      </c>
      <c r="L4650">
        <v>11.699999809265099</v>
      </c>
      <c r="M4650">
        <v>13</v>
      </c>
      <c r="N4650">
        <v>35.799999237060497</v>
      </c>
      <c r="O4650">
        <v>0</v>
      </c>
      <c r="P4650">
        <v>0.5</v>
      </c>
      <c r="Q4650">
        <v>0.5</v>
      </c>
      <c r="R4650">
        <v>0</v>
      </c>
      <c r="S4650">
        <v>0</v>
      </c>
      <c r="T4650">
        <v>0</v>
      </c>
      <c r="U4650">
        <v>0</v>
      </c>
      <c r="W4650" s="429">
        <f t="shared" si="97"/>
        <v>0</v>
      </c>
      <c r="X4650" s="429">
        <f t="shared" si="97"/>
        <v>0</v>
      </c>
      <c r="Y4650" s="429">
        <f t="shared" si="97"/>
        <v>0</v>
      </c>
      <c r="Z4650" s="429">
        <f t="shared" si="97"/>
        <v>0</v>
      </c>
      <c r="AA4650" s="429" t="s">
        <v>1295</v>
      </c>
    </row>
    <row r="4651" spans="1:27" x14ac:dyDescent="0.25">
      <c r="A4651" t="s">
        <v>149</v>
      </c>
      <c r="B4651" t="s">
        <v>186</v>
      </c>
      <c r="C4651" t="s">
        <v>1459</v>
      </c>
      <c r="D4651" t="s">
        <v>1387</v>
      </c>
      <c r="E4651" t="s">
        <v>1501</v>
      </c>
      <c r="F4651" t="s">
        <v>1293</v>
      </c>
      <c r="G4651" t="s">
        <v>524</v>
      </c>
      <c r="H4651" t="s">
        <v>1464</v>
      </c>
      <c r="I4651" t="s">
        <v>186</v>
      </c>
      <c r="J4651">
        <v>20200254</v>
      </c>
      <c r="L4651">
        <v>11.406299591064499</v>
      </c>
      <c r="M4651">
        <v>7.6238999366760298</v>
      </c>
      <c r="N4651">
        <v>20.212202072143601</v>
      </c>
      <c r="O4651">
        <v>0</v>
      </c>
      <c r="P4651">
        <v>0.29550001025199901</v>
      </c>
      <c r="Q4651">
        <v>0.29550001025199901</v>
      </c>
      <c r="R4651">
        <v>0</v>
      </c>
      <c r="S4651">
        <v>0</v>
      </c>
      <c r="T4651">
        <v>0</v>
      </c>
      <c r="U4651">
        <v>0</v>
      </c>
      <c r="W4651" s="429">
        <f t="shared" si="97"/>
        <v>0</v>
      </c>
      <c r="X4651" s="429">
        <f t="shared" si="97"/>
        <v>0</v>
      </c>
      <c r="Y4651" s="429">
        <f t="shared" si="97"/>
        <v>0</v>
      </c>
      <c r="Z4651" s="429">
        <f t="shared" si="97"/>
        <v>0</v>
      </c>
      <c r="AA4651" s="429" t="s">
        <v>1295</v>
      </c>
    </row>
    <row r="4652" spans="1:27" x14ac:dyDescent="0.25">
      <c r="A4652" t="s">
        <v>149</v>
      </c>
      <c r="B4652" t="s">
        <v>186</v>
      </c>
      <c r="C4652" t="s">
        <v>1459</v>
      </c>
      <c r="D4652" t="s">
        <v>1387</v>
      </c>
      <c r="E4652" t="s">
        <v>1501</v>
      </c>
      <c r="F4652" t="s">
        <v>1293</v>
      </c>
      <c r="G4652" t="s">
        <v>524</v>
      </c>
      <c r="H4652" t="s">
        <v>1464</v>
      </c>
      <c r="I4652" t="s">
        <v>186</v>
      </c>
      <c r="J4652">
        <v>20200202</v>
      </c>
      <c r="L4652">
        <v>0.18000000715255701</v>
      </c>
      <c r="M4652">
        <v>4.5000001788139302E-2</v>
      </c>
      <c r="N4652">
        <v>0.479999989271164</v>
      </c>
      <c r="O4652">
        <v>1.4999999664723899E-2</v>
      </c>
      <c r="P4652">
        <v>3.5000000149011598E-2</v>
      </c>
      <c r="Q4652">
        <v>3.5000000149011598E-2</v>
      </c>
      <c r="R4652">
        <v>529.88</v>
      </c>
      <c r="S4652">
        <v>0.01</v>
      </c>
      <c r="T4652">
        <v>0</v>
      </c>
      <c r="U4652">
        <v>0</v>
      </c>
      <c r="W4652" s="429">
        <f t="shared" si="97"/>
        <v>529.88</v>
      </c>
      <c r="X4652" s="429">
        <f t="shared" si="97"/>
        <v>0.01</v>
      </c>
      <c r="Y4652" s="429">
        <f t="shared" si="97"/>
        <v>0</v>
      </c>
      <c r="Z4652" s="429">
        <f t="shared" si="97"/>
        <v>0</v>
      </c>
      <c r="AA4652" s="429" t="s">
        <v>1295</v>
      </c>
    </row>
    <row r="4653" spans="1:27" x14ac:dyDescent="0.25">
      <c r="A4653" t="s">
        <v>149</v>
      </c>
      <c r="B4653" t="s">
        <v>1246</v>
      </c>
      <c r="C4653" t="s">
        <v>1324</v>
      </c>
      <c r="D4653" t="s">
        <v>1387</v>
      </c>
      <c r="E4653" t="s">
        <v>1501</v>
      </c>
      <c r="F4653" t="s">
        <v>1293</v>
      </c>
      <c r="G4653" t="s">
        <v>524</v>
      </c>
      <c r="H4653" t="s">
        <v>1557</v>
      </c>
      <c r="I4653" t="s">
        <v>552</v>
      </c>
      <c r="J4653">
        <v>20200202</v>
      </c>
      <c r="L4653">
        <v>42.431728363037102</v>
      </c>
      <c r="M4653">
        <v>10.1920490264893</v>
      </c>
      <c r="N4653">
        <v>3.7722299098968501</v>
      </c>
      <c r="O4653">
        <v>1.66352987289429</v>
      </c>
      <c r="P4653">
        <v>1.2886500358581501</v>
      </c>
      <c r="Q4653">
        <v>1.2886500358581501</v>
      </c>
      <c r="R4653">
        <v>0</v>
      </c>
      <c r="S4653">
        <v>0</v>
      </c>
      <c r="T4653">
        <v>0</v>
      </c>
      <c r="U4653">
        <v>0</v>
      </c>
      <c r="W4653" s="429">
        <f t="shared" si="97"/>
        <v>0</v>
      </c>
      <c r="X4653" s="429">
        <f t="shared" si="97"/>
        <v>0</v>
      </c>
      <c r="Y4653" s="429">
        <f t="shared" si="97"/>
        <v>0</v>
      </c>
      <c r="Z4653" s="429">
        <f t="shared" si="97"/>
        <v>0</v>
      </c>
      <c r="AA4653" s="429" t="s">
        <v>1295</v>
      </c>
    </row>
    <row r="4654" spans="1:27" x14ac:dyDescent="0.25">
      <c r="A4654" t="s">
        <v>149</v>
      </c>
      <c r="B4654" t="s">
        <v>1246</v>
      </c>
      <c r="C4654" t="s">
        <v>1324</v>
      </c>
      <c r="D4654" t="s">
        <v>1387</v>
      </c>
      <c r="E4654" t="s">
        <v>1501</v>
      </c>
      <c r="F4654" t="s">
        <v>1293</v>
      </c>
      <c r="G4654" t="s">
        <v>524</v>
      </c>
      <c r="H4654" t="s">
        <v>1557</v>
      </c>
      <c r="I4654" t="s">
        <v>552</v>
      </c>
      <c r="J4654">
        <v>20100201</v>
      </c>
      <c r="L4654">
        <v>20.100000000000001</v>
      </c>
      <c r="M4654">
        <v>3.2</v>
      </c>
      <c r="N4654">
        <v>12</v>
      </c>
      <c r="O4654">
        <v>0</v>
      </c>
      <c r="P4654">
        <v>0.9</v>
      </c>
      <c r="Q4654">
        <v>0.94666671752929699</v>
      </c>
      <c r="R4654">
        <v>0</v>
      </c>
      <c r="S4654">
        <v>0</v>
      </c>
      <c r="T4654">
        <v>0</v>
      </c>
      <c r="U4654">
        <v>0</v>
      </c>
      <c r="W4654" s="429">
        <f t="shared" si="97"/>
        <v>0</v>
      </c>
      <c r="X4654" s="429">
        <f t="shared" si="97"/>
        <v>0</v>
      </c>
      <c r="Y4654" s="429">
        <f t="shared" si="97"/>
        <v>0</v>
      </c>
      <c r="Z4654" s="429">
        <f t="shared" si="97"/>
        <v>0</v>
      </c>
      <c r="AA4654" s="429" t="s">
        <v>1295</v>
      </c>
    </row>
    <row r="4655" spans="1:27" x14ac:dyDescent="0.25">
      <c r="A4655" t="s">
        <v>149</v>
      </c>
      <c r="B4655" t="s">
        <v>1246</v>
      </c>
      <c r="C4655" t="s">
        <v>1324</v>
      </c>
      <c r="D4655" t="s">
        <v>1387</v>
      </c>
      <c r="E4655" t="s">
        <v>1501</v>
      </c>
      <c r="F4655" t="s">
        <v>1293</v>
      </c>
      <c r="G4655" t="s">
        <v>524</v>
      </c>
      <c r="H4655" t="s">
        <v>1558</v>
      </c>
      <c r="I4655" t="s">
        <v>563</v>
      </c>
      <c r="J4655">
        <v>31000404</v>
      </c>
      <c r="L4655">
        <v>21.086999893188501</v>
      </c>
      <c r="M4655">
        <v>0.234300002455711</v>
      </c>
      <c r="N4655">
        <v>26.2415981292725</v>
      </c>
      <c r="O4655">
        <v>3.0458998680114702</v>
      </c>
      <c r="P4655">
        <v>1.6400998830795299</v>
      </c>
      <c r="Q4655">
        <v>1.6400998830795299</v>
      </c>
      <c r="R4655">
        <v>0</v>
      </c>
      <c r="S4655">
        <v>0</v>
      </c>
      <c r="T4655">
        <v>0</v>
      </c>
      <c r="U4655">
        <v>0</v>
      </c>
      <c r="W4655" s="429">
        <f t="shared" si="97"/>
        <v>0</v>
      </c>
      <c r="X4655" s="429">
        <f t="shared" si="97"/>
        <v>0</v>
      </c>
      <c r="Y4655" s="429">
        <f t="shared" si="97"/>
        <v>0</v>
      </c>
      <c r="Z4655" s="429">
        <f t="shared" si="97"/>
        <v>0</v>
      </c>
      <c r="AA4655" s="429" t="s">
        <v>1295</v>
      </c>
    </row>
    <row r="4656" spans="1:27" x14ac:dyDescent="0.25">
      <c r="A4656" t="s">
        <v>149</v>
      </c>
      <c r="B4656" t="s">
        <v>1246</v>
      </c>
      <c r="C4656" t="s">
        <v>1324</v>
      </c>
      <c r="D4656" t="s">
        <v>1387</v>
      </c>
      <c r="E4656" t="s">
        <v>1501</v>
      </c>
      <c r="F4656" t="s">
        <v>1293</v>
      </c>
      <c r="G4656" t="s">
        <v>524</v>
      </c>
      <c r="H4656" t="s">
        <v>1558</v>
      </c>
      <c r="I4656" t="s">
        <v>563</v>
      </c>
      <c r="J4656">
        <v>20200202</v>
      </c>
      <c r="L4656">
        <v>11.3</v>
      </c>
      <c r="M4656">
        <v>4.9000000000000004</v>
      </c>
      <c r="N4656">
        <v>1.6</v>
      </c>
      <c r="O4656">
        <v>0.1</v>
      </c>
      <c r="P4656">
        <v>0.9</v>
      </c>
      <c r="Q4656">
        <v>0.87666672468185403</v>
      </c>
      <c r="R4656">
        <v>0</v>
      </c>
      <c r="S4656">
        <v>0</v>
      </c>
      <c r="T4656">
        <v>0</v>
      </c>
      <c r="U4656">
        <v>0</v>
      </c>
      <c r="W4656" s="429">
        <f t="shared" si="97"/>
        <v>0</v>
      </c>
      <c r="X4656" s="429">
        <f t="shared" si="97"/>
        <v>0</v>
      </c>
      <c r="Y4656" s="429">
        <f t="shared" si="97"/>
        <v>0</v>
      </c>
      <c r="Z4656" s="429">
        <f t="shared" si="97"/>
        <v>0</v>
      </c>
      <c r="AA4656" s="429" t="s">
        <v>1295</v>
      </c>
    </row>
    <row r="4657" spans="1:27" x14ac:dyDescent="0.25">
      <c r="A4657" t="s">
        <v>149</v>
      </c>
      <c r="B4657" t="s">
        <v>1246</v>
      </c>
      <c r="C4657" t="s">
        <v>1324</v>
      </c>
      <c r="D4657" t="s">
        <v>1387</v>
      </c>
      <c r="E4657" t="s">
        <v>1501</v>
      </c>
      <c r="F4657" t="s">
        <v>1293</v>
      </c>
      <c r="G4657" t="s">
        <v>524</v>
      </c>
      <c r="H4657" t="s">
        <v>1558</v>
      </c>
      <c r="I4657" t="s">
        <v>563</v>
      </c>
      <c r="J4657">
        <v>20200252</v>
      </c>
      <c r="L4657">
        <v>84.105000000000004</v>
      </c>
      <c r="M4657">
        <v>1.155</v>
      </c>
      <c r="N4657">
        <v>10.29</v>
      </c>
      <c r="O4657">
        <v>0</v>
      </c>
      <c r="P4657">
        <v>1.26</v>
      </c>
      <c r="Q4657">
        <v>1.2691000163555199</v>
      </c>
      <c r="R4657">
        <v>0</v>
      </c>
      <c r="S4657">
        <v>0</v>
      </c>
      <c r="T4657">
        <v>0</v>
      </c>
      <c r="U4657">
        <v>0</v>
      </c>
      <c r="W4657" s="429">
        <f t="shared" si="97"/>
        <v>0</v>
      </c>
      <c r="X4657" s="429">
        <f t="shared" si="97"/>
        <v>0</v>
      </c>
      <c r="Y4657" s="429">
        <f t="shared" si="97"/>
        <v>0</v>
      </c>
      <c r="Z4657" s="429">
        <f t="shared" si="97"/>
        <v>0</v>
      </c>
      <c r="AA4657" s="429" t="s">
        <v>1295</v>
      </c>
    </row>
    <row r="4658" spans="1:27" x14ac:dyDescent="0.25">
      <c r="A4658" t="s">
        <v>149</v>
      </c>
      <c r="B4658" t="s">
        <v>186</v>
      </c>
      <c r="C4658" t="s">
        <v>1459</v>
      </c>
      <c r="D4658" t="s">
        <v>1387</v>
      </c>
      <c r="E4658" t="s">
        <v>1501</v>
      </c>
      <c r="F4658" t="s">
        <v>1293</v>
      </c>
      <c r="G4658" t="s">
        <v>524</v>
      </c>
      <c r="H4658" t="s">
        <v>1461</v>
      </c>
      <c r="I4658" t="s">
        <v>534</v>
      </c>
      <c r="J4658">
        <v>31000306</v>
      </c>
      <c r="L4658">
        <v>0</v>
      </c>
      <c r="M4658">
        <v>0</v>
      </c>
      <c r="N4658">
        <v>0</v>
      </c>
      <c r="O4658">
        <v>0</v>
      </c>
      <c r="P4658">
        <v>0</v>
      </c>
      <c r="Q4658">
        <v>0</v>
      </c>
      <c r="R4658">
        <v>74.702399999999997</v>
      </c>
      <c r="S4658">
        <v>86.425479999999993</v>
      </c>
      <c r="T4658">
        <v>0</v>
      </c>
      <c r="U4658">
        <v>0</v>
      </c>
      <c r="W4658" s="429">
        <f t="shared" si="97"/>
        <v>74.702399999999997</v>
      </c>
      <c r="X4658" s="429">
        <f t="shared" si="97"/>
        <v>86.425479999999993</v>
      </c>
      <c r="Y4658" s="429">
        <f t="shared" si="97"/>
        <v>0</v>
      </c>
      <c r="Z4658" s="429">
        <f t="shared" si="97"/>
        <v>0</v>
      </c>
      <c r="AA4658" s="429" t="s">
        <v>1295</v>
      </c>
    </row>
    <row r="4659" spans="1:27" x14ac:dyDescent="0.25">
      <c r="A4659" t="s">
        <v>149</v>
      </c>
      <c r="B4659" t="s">
        <v>186</v>
      </c>
      <c r="C4659" t="s">
        <v>1459</v>
      </c>
      <c r="D4659" t="s">
        <v>1387</v>
      </c>
      <c r="E4659" t="s">
        <v>1501</v>
      </c>
      <c r="F4659" t="s">
        <v>1293</v>
      </c>
      <c r="G4659" t="s">
        <v>524</v>
      </c>
      <c r="H4659" t="s">
        <v>1464</v>
      </c>
      <c r="I4659" t="s">
        <v>186</v>
      </c>
      <c r="J4659">
        <v>31000306</v>
      </c>
      <c r="L4659">
        <v>0</v>
      </c>
      <c r="M4659">
        <v>0</v>
      </c>
      <c r="N4659">
        <v>0</v>
      </c>
      <c r="O4659">
        <v>0</v>
      </c>
      <c r="P4659">
        <v>0</v>
      </c>
      <c r="Q4659">
        <v>0</v>
      </c>
      <c r="R4659">
        <v>39.006</v>
      </c>
      <c r="S4659">
        <v>105.4179</v>
      </c>
      <c r="T4659">
        <v>0</v>
      </c>
      <c r="U4659">
        <v>0</v>
      </c>
      <c r="W4659" s="429">
        <f t="shared" si="97"/>
        <v>39.006</v>
      </c>
      <c r="X4659" s="429">
        <f t="shared" si="97"/>
        <v>105.4179</v>
      </c>
      <c r="Y4659" s="429">
        <f t="shared" si="97"/>
        <v>0</v>
      </c>
      <c r="Z4659" s="429">
        <f t="shared" si="97"/>
        <v>0</v>
      </c>
      <c r="AA4659" s="429" t="s">
        <v>1295</v>
      </c>
    </row>
    <row r="4660" spans="1:27" x14ac:dyDescent="0.25">
      <c r="A4660" t="s">
        <v>149</v>
      </c>
      <c r="B4660" t="s">
        <v>186</v>
      </c>
      <c r="C4660" t="s">
        <v>1459</v>
      </c>
      <c r="D4660" t="s">
        <v>1387</v>
      </c>
      <c r="E4660" t="s">
        <v>1501</v>
      </c>
      <c r="F4660" t="s">
        <v>1293</v>
      </c>
      <c r="G4660" t="s">
        <v>524</v>
      </c>
      <c r="H4660" t="s">
        <v>1464</v>
      </c>
      <c r="I4660" t="s">
        <v>186</v>
      </c>
      <c r="J4660">
        <v>31000306</v>
      </c>
      <c r="L4660">
        <v>0</v>
      </c>
      <c r="M4660">
        <v>0</v>
      </c>
      <c r="N4660">
        <v>0</v>
      </c>
      <c r="O4660">
        <v>0</v>
      </c>
      <c r="P4660">
        <v>0</v>
      </c>
      <c r="Q4660">
        <v>0</v>
      </c>
      <c r="R4660">
        <v>25.472100000000001</v>
      </c>
      <c r="S4660">
        <v>43.696170000000002</v>
      </c>
      <c r="T4660">
        <v>0</v>
      </c>
      <c r="U4660">
        <v>0</v>
      </c>
      <c r="W4660" s="429">
        <f t="shared" si="97"/>
        <v>25.472100000000001</v>
      </c>
      <c r="X4660" s="429">
        <f t="shared" si="97"/>
        <v>43.696170000000002</v>
      </c>
      <c r="Y4660" s="429">
        <f t="shared" si="97"/>
        <v>0</v>
      </c>
      <c r="Z4660" s="429">
        <f t="shared" si="97"/>
        <v>0</v>
      </c>
      <c r="AA4660" s="429" t="s">
        <v>1295</v>
      </c>
    </row>
    <row r="4661" spans="1:27" x14ac:dyDescent="0.25">
      <c r="A4661" t="s">
        <v>149</v>
      </c>
      <c r="B4661" t="s">
        <v>186</v>
      </c>
      <c r="C4661" t="s">
        <v>1459</v>
      </c>
      <c r="D4661" t="s">
        <v>1387</v>
      </c>
      <c r="E4661" t="s">
        <v>1501</v>
      </c>
      <c r="F4661" t="s">
        <v>1293</v>
      </c>
      <c r="G4661" t="s">
        <v>524</v>
      </c>
      <c r="H4661" t="s">
        <v>1464</v>
      </c>
      <c r="I4661" t="s">
        <v>186</v>
      </c>
      <c r="J4661">
        <v>20200202</v>
      </c>
      <c r="L4661">
        <v>0.18000000715255701</v>
      </c>
      <c r="M4661">
        <v>4.5000001788139302E-2</v>
      </c>
      <c r="N4661">
        <v>0.479999989271164</v>
      </c>
      <c r="O4661">
        <v>1.4999999664723899E-2</v>
      </c>
      <c r="P4661">
        <v>3.5000000149011598E-2</v>
      </c>
      <c r="Q4661">
        <v>3.5000000149011598E-2</v>
      </c>
      <c r="R4661">
        <v>529.88</v>
      </c>
      <c r="S4661">
        <v>0.01</v>
      </c>
      <c r="T4661">
        <v>0</v>
      </c>
      <c r="U4661">
        <v>0</v>
      </c>
      <c r="W4661" s="429">
        <f t="shared" si="97"/>
        <v>529.88</v>
      </c>
      <c r="X4661" s="429">
        <f t="shared" si="97"/>
        <v>0.01</v>
      </c>
      <c r="Y4661" s="429">
        <f t="shared" si="97"/>
        <v>0</v>
      </c>
      <c r="Z4661" s="429">
        <f t="shared" si="97"/>
        <v>0</v>
      </c>
      <c r="AA4661" s="429" t="s">
        <v>1295</v>
      </c>
    </row>
    <row r="4662" spans="1:27" x14ac:dyDescent="0.25">
      <c r="A4662" t="s">
        <v>149</v>
      </c>
      <c r="B4662" t="s">
        <v>1246</v>
      </c>
      <c r="C4662" t="s">
        <v>1324</v>
      </c>
      <c r="D4662" t="s">
        <v>1387</v>
      </c>
      <c r="E4662" t="s">
        <v>1501</v>
      </c>
      <c r="F4662" t="s">
        <v>1293</v>
      </c>
      <c r="G4662" t="s">
        <v>524</v>
      </c>
      <c r="H4662" t="s">
        <v>1557</v>
      </c>
      <c r="I4662" t="s">
        <v>552</v>
      </c>
      <c r="J4662">
        <v>20200202</v>
      </c>
      <c r="L4662">
        <v>43.954677581787102</v>
      </c>
      <c r="M4662">
        <v>10.543499946594199</v>
      </c>
      <c r="N4662">
        <v>3.8893797397613499</v>
      </c>
      <c r="O4662">
        <v>1.7103899717330899</v>
      </c>
      <c r="P4662">
        <v>1.33550989627838</v>
      </c>
      <c r="Q4662">
        <v>1.33550989627838</v>
      </c>
      <c r="R4662">
        <v>0</v>
      </c>
      <c r="S4662">
        <v>0</v>
      </c>
      <c r="T4662">
        <v>0</v>
      </c>
      <c r="U4662">
        <v>0</v>
      </c>
      <c r="W4662" s="429">
        <f t="shared" si="97"/>
        <v>0</v>
      </c>
      <c r="X4662" s="429">
        <f t="shared" si="97"/>
        <v>0</v>
      </c>
      <c r="Y4662" s="429">
        <f t="shared" si="97"/>
        <v>0</v>
      </c>
      <c r="Z4662" s="429">
        <f t="shared" ref="Z4662:Z4725" si="98">IFERROR(U4662*1,0)</f>
        <v>0</v>
      </c>
      <c r="AA4662" s="429" t="s">
        <v>1295</v>
      </c>
    </row>
    <row r="4663" spans="1:27" x14ac:dyDescent="0.25">
      <c r="A4663" t="s">
        <v>149</v>
      </c>
      <c r="B4663" t="s">
        <v>1246</v>
      </c>
      <c r="C4663" t="s">
        <v>1324</v>
      </c>
      <c r="D4663" t="s">
        <v>1387</v>
      </c>
      <c r="E4663" t="s">
        <v>1501</v>
      </c>
      <c r="F4663" t="s">
        <v>1293</v>
      </c>
      <c r="G4663" t="s">
        <v>524</v>
      </c>
      <c r="H4663" t="s">
        <v>1558</v>
      </c>
      <c r="I4663" t="s">
        <v>563</v>
      </c>
      <c r="J4663">
        <v>20200202</v>
      </c>
      <c r="L4663">
        <v>8.6</v>
      </c>
      <c r="M4663">
        <v>5.0999999999999996</v>
      </c>
      <c r="N4663">
        <v>2.1</v>
      </c>
      <c r="O4663">
        <v>0</v>
      </c>
      <c r="P4663">
        <v>0.8</v>
      </c>
      <c r="Q4663">
        <v>0.763333320617676</v>
      </c>
      <c r="R4663">
        <v>0</v>
      </c>
      <c r="S4663">
        <v>0</v>
      </c>
      <c r="T4663">
        <v>0</v>
      </c>
      <c r="U4663">
        <v>0</v>
      </c>
      <c r="W4663" s="429">
        <f t="shared" ref="W4663:Z4726" si="99">IFERROR(R4663*1,0)</f>
        <v>0</v>
      </c>
      <c r="X4663" s="429">
        <f t="shared" si="99"/>
        <v>0</v>
      </c>
      <c r="Y4663" s="429">
        <f t="shared" si="99"/>
        <v>0</v>
      </c>
      <c r="Z4663" s="429">
        <f t="shared" si="98"/>
        <v>0</v>
      </c>
      <c r="AA4663" s="429" t="s">
        <v>1295</v>
      </c>
    </row>
    <row r="4664" spans="1:27" x14ac:dyDescent="0.25">
      <c r="A4664" t="s">
        <v>149</v>
      </c>
      <c r="B4664" t="s">
        <v>1246</v>
      </c>
      <c r="C4664" t="s">
        <v>1324</v>
      </c>
      <c r="D4664" t="s">
        <v>1387</v>
      </c>
      <c r="E4664" t="s">
        <v>1501</v>
      </c>
      <c r="F4664" t="s">
        <v>1293</v>
      </c>
      <c r="G4664" t="s">
        <v>524</v>
      </c>
      <c r="H4664" t="s">
        <v>1558</v>
      </c>
      <c r="I4664" t="s">
        <v>563</v>
      </c>
      <c r="J4664">
        <v>20200252</v>
      </c>
      <c r="L4664">
        <v>49.454999999999998</v>
      </c>
      <c r="M4664">
        <v>1.89</v>
      </c>
      <c r="N4664">
        <v>14.07</v>
      </c>
      <c r="O4664">
        <v>0</v>
      </c>
      <c r="P4664">
        <v>1.26</v>
      </c>
      <c r="Q4664">
        <v>1.2190500140190099</v>
      </c>
      <c r="R4664">
        <v>0</v>
      </c>
      <c r="S4664">
        <v>0</v>
      </c>
      <c r="T4664">
        <v>0</v>
      </c>
      <c r="U4664">
        <v>0</v>
      </c>
      <c r="W4664" s="429">
        <f t="shared" si="99"/>
        <v>0</v>
      </c>
      <c r="X4664" s="429">
        <f t="shared" si="99"/>
        <v>0</v>
      </c>
      <c r="Y4664" s="429">
        <f t="shared" si="99"/>
        <v>0</v>
      </c>
      <c r="Z4664" s="429">
        <f t="shared" si="98"/>
        <v>0</v>
      </c>
      <c r="AA4664" s="429" t="s">
        <v>1295</v>
      </c>
    </row>
    <row r="4665" spans="1:27" x14ac:dyDescent="0.25">
      <c r="A4665" t="s">
        <v>149</v>
      </c>
      <c r="B4665" t="s">
        <v>186</v>
      </c>
      <c r="C4665" t="s">
        <v>1459</v>
      </c>
      <c r="D4665" t="s">
        <v>1387</v>
      </c>
      <c r="E4665" t="s">
        <v>1501</v>
      </c>
      <c r="F4665" t="s">
        <v>1293</v>
      </c>
      <c r="G4665" t="s">
        <v>524</v>
      </c>
      <c r="H4665" t="s">
        <v>1461</v>
      </c>
      <c r="I4665" t="s">
        <v>534</v>
      </c>
      <c r="J4665">
        <v>31000306</v>
      </c>
      <c r="L4665">
        <v>0</v>
      </c>
      <c r="M4665">
        <v>0</v>
      </c>
      <c r="N4665">
        <v>0</v>
      </c>
      <c r="O4665">
        <v>0</v>
      </c>
      <c r="P4665">
        <v>0</v>
      </c>
      <c r="Q4665">
        <v>0</v>
      </c>
      <c r="R4665">
        <v>0.88649999999999995</v>
      </c>
      <c r="S4665">
        <v>0.99287999999999998</v>
      </c>
      <c r="T4665">
        <v>0</v>
      </c>
      <c r="U4665">
        <v>0</v>
      </c>
      <c r="W4665" s="429">
        <f t="shared" si="99"/>
        <v>0.88649999999999995</v>
      </c>
      <c r="X4665" s="429">
        <f t="shared" si="99"/>
        <v>0.99287999999999998</v>
      </c>
      <c r="Y4665" s="429">
        <f t="shared" si="99"/>
        <v>0</v>
      </c>
      <c r="Z4665" s="429">
        <f t="shared" si="98"/>
        <v>0</v>
      </c>
      <c r="AA4665" s="429" t="s">
        <v>1295</v>
      </c>
    </row>
    <row r="4666" spans="1:27" x14ac:dyDescent="0.25">
      <c r="A4666" t="s">
        <v>149</v>
      </c>
      <c r="B4666" t="s">
        <v>186</v>
      </c>
      <c r="C4666" t="s">
        <v>1459</v>
      </c>
      <c r="D4666" t="s">
        <v>1387</v>
      </c>
      <c r="E4666" t="s">
        <v>1501</v>
      </c>
      <c r="F4666" t="s">
        <v>1293</v>
      </c>
      <c r="G4666" t="s">
        <v>524</v>
      </c>
      <c r="H4666" t="s">
        <v>1464</v>
      </c>
      <c r="I4666" t="s">
        <v>186</v>
      </c>
      <c r="J4666">
        <v>31000306</v>
      </c>
      <c r="L4666">
        <v>0</v>
      </c>
      <c r="M4666">
        <v>0</v>
      </c>
      <c r="N4666">
        <v>0</v>
      </c>
      <c r="O4666">
        <v>0</v>
      </c>
      <c r="P4666">
        <v>0</v>
      </c>
      <c r="Q4666">
        <v>0</v>
      </c>
      <c r="R4666">
        <v>0.41370000000000001</v>
      </c>
      <c r="S4666">
        <v>1.155996</v>
      </c>
      <c r="T4666">
        <v>0</v>
      </c>
      <c r="U4666">
        <v>0</v>
      </c>
      <c r="W4666" s="429">
        <f t="shared" si="99"/>
        <v>0.41370000000000001</v>
      </c>
      <c r="X4666" s="429">
        <f t="shared" si="99"/>
        <v>1.155996</v>
      </c>
      <c r="Y4666" s="429">
        <f t="shared" si="99"/>
        <v>0</v>
      </c>
      <c r="Z4666" s="429">
        <f t="shared" si="98"/>
        <v>0</v>
      </c>
      <c r="AA4666" s="429" t="s">
        <v>1295</v>
      </c>
    </row>
    <row r="4667" spans="1:27" x14ac:dyDescent="0.25">
      <c r="A4667" t="s">
        <v>149</v>
      </c>
      <c r="B4667" t="s">
        <v>186</v>
      </c>
      <c r="C4667" t="s">
        <v>1459</v>
      </c>
      <c r="D4667" t="s">
        <v>1387</v>
      </c>
      <c r="E4667" t="s">
        <v>1501</v>
      </c>
      <c r="F4667" t="s">
        <v>1293</v>
      </c>
      <c r="G4667" t="s">
        <v>524</v>
      </c>
      <c r="H4667" t="s">
        <v>1464</v>
      </c>
      <c r="I4667" t="s">
        <v>186</v>
      </c>
      <c r="J4667">
        <v>31000306</v>
      </c>
      <c r="L4667">
        <v>0</v>
      </c>
      <c r="M4667">
        <v>0</v>
      </c>
      <c r="N4667">
        <v>0</v>
      </c>
      <c r="O4667">
        <v>0</v>
      </c>
      <c r="P4667">
        <v>0</v>
      </c>
      <c r="Q4667">
        <v>0</v>
      </c>
      <c r="R4667">
        <v>0.65010009999999996</v>
      </c>
      <c r="S4667">
        <v>1.0803480000000001</v>
      </c>
      <c r="T4667">
        <v>0</v>
      </c>
      <c r="U4667">
        <v>0</v>
      </c>
      <c r="W4667" s="429">
        <f t="shared" si="99"/>
        <v>0.65010009999999996</v>
      </c>
      <c r="X4667" s="429">
        <f t="shared" si="99"/>
        <v>1.0803480000000001</v>
      </c>
      <c r="Y4667" s="429">
        <f t="shared" si="99"/>
        <v>0</v>
      </c>
      <c r="Z4667" s="429">
        <f t="shared" si="98"/>
        <v>0</v>
      </c>
      <c r="AA4667" s="429" t="s">
        <v>1295</v>
      </c>
    </row>
    <row r="4668" spans="1:27" x14ac:dyDescent="0.25">
      <c r="A4668" t="s">
        <v>149</v>
      </c>
      <c r="B4668" t="s">
        <v>186</v>
      </c>
      <c r="C4668" t="s">
        <v>1459</v>
      </c>
      <c r="D4668" t="s">
        <v>1387</v>
      </c>
      <c r="E4668" t="s">
        <v>1501</v>
      </c>
      <c r="F4668" t="s">
        <v>1293</v>
      </c>
      <c r="G4668" t="s">
        <v>524</v>
      </c>
      <c r="H4668" t="s">
        <v>1464</v>
      </c>
      <c r="I4668" t="s">
        <v>186</v>
      </c>
      <c r="J4668">
        <v>20200202</v>
      </c>
      <c r="L4668">
        <v>0.47280001640319802</v>
      </c>
      <c r="M4668">
        <v>0.29550001025199901</v>
      </c>
      <c r="N4668">
        <v>0.82740002870559703</v>
      </c>
      <c r="O4668">
        <v>0</v>
      </c>
      <c r="P4668">
        <v>0</v>
      </c>
      <c r="Q4668">
        <v>0</v>
      </c>
      <c r="R4668">
        <v>123.57810000000001</v>
      </c>
      <c r="S4668">
        <v>0</v>
      </c>
      <c r="T4668">
        <v>0</v>
      </c>
      <c r="U4668">
        <v>0</v>
      </c>
      <c r="W4668" s="429">
        <f t="shared" si="99"/>
        <v>123.57810000000001</v>
      </c>
      <c r="X4668" s="429">
        <f t="shared" si="99"/>
        <v>0</v>
      </c>
      <c r="Y4668" s="429">
        <f t="shared" si="99"/>
        <v>0</v>
      </c>
      <c r="Z4668" s="429">
        <f t="shared" si="98"/>
        <v>0</v>
      </c>
      <c r="AA4668" s="429" t="s">
        <v>1295</v>
      </c>
    </row>
    <row r="4669" spans="1:27" x14ac:dyDescent="0.25">
      <c r="A4669" t="s">
        <v>149</v>
      </c>
      <c r="B4669" t="s">
        <v>186</v>
      </c>
      <c r="C4669" t="s">
        <v>1459</v>
      </c>
      <c r="D4669" t="s">
        <v>1387</v>
      </c>
      <c r="E4669" t="s">
        <v>1501</v>
      </c>
      <c r="F4669" t="s">
        <v>1293</v>
      </c>
      <c r="G4669" t="s">
        <v>524</v>
      </c>
      <c r="H4669" t="s">
        <v>1464</v>
      </c>
      <c r="I4669" t="s">
        <v>186</v>
      </c>
      <c r="J4669">
        <v>20200202</v>
      </c>
      <c r="L4669">
        <v>0.18000000715255701</v>
      </c>
      <c r="M4669">
        <v>4.5000001788139302E-2</v>
      </c>
      <c r="N4669">
        <v>0.479999989271164</v>
      </c>
      <c r="O4669">
        <v>1.4999999664723899E-2</v>
      </c>
      <c r="P4669">
        <v>3.5000000149011598E-2</v>
      </c>
      <c r="Q4669">
        <v>3.5000000149011598E-2</v>
      </c>
      <c r="R4669">
        <v>0</v>
      </c>
      <c r="S4669">
        <v>0.01</v>
      </c>
      <c r="T4669">
        <v>0</v>
      </c>
      <c r="U4669">
        <v>529.88</v>
      </c>
      <c r="W4669" s="429">
        <f t="shared" si="99"/>
        <v>0</v>
      </c>
      <c r="X4669" s="429">
        <f t="shared" si="99"/>
        <v>0.01</v>
      </c>
      <c r="Y4669" s="429">
        <f t="shared" si="99"/>
        <v>0</v>
      </c>
      <c r="Z4669" s="429">
        <f t="shared" si="98"/>
        <v>529.88</v>
      </c>
      <c r="AA4669" s="429" t="s">
        <v>1295</v>
      </c>
    </row>
    <row r="4670" spans="1:27" x14ac:dyDescent="0.25">
      <c r="A4670" t="s">
        <v>149</v>
      </c>
      <c r="B4670" t="s">
        <v>1246</v>
      </c>
      <c r="C4670" t="s">
        <v>1324</v>
      </c>
      <c r="D4670" t="s">
        <v>1387</v>
      </c>
      <c r="E4670" t="s">
        <v>1501</v>
      </c>
      <c r="F4670" t="s">
        <v>1293</v>
      </c>
      <c r="G4670" t="s">
        <v>524</v>
      </c>
      <c r="H4670" t="s">
        <v>1557</v>
      </c>
      <c r="I4670" t="s">
        <v>552</v>
      </c>
      <c r="J4670">
        <v>20200202</v>
      </c>
      <c r="L4670">
        <v>11.433839797973601</v>
      </c>
      <c r="M4670">
        <v>11.222970008850099</v>
      </c>
      <c r="N4670">
        <v>3.58478975296021</v>
      </c>
      <c r="O4670">
        <v>1.19492995738983</v>
      </c>
      <c r="P4670">
        <v>0.93720000982284501</v>
      </c>
      <c r="Q4670">
        <v>0.93720000982284501</v>
      </c>
      <c r="R4670">
        <v>0</v>
      </c>
      <c r="S4670">
        <v>0</v>
      </c>
      <c r="T4670">
        <v>0</v>
      </c>
      <c r="U4670">
        <v>0</v>
      </c>
      <c r="W4670" s="429">
        <f t="shared" si="99"/>
        <v>0</v>
      </c>
      <c r="X4670" s="429">
        <f t="shared" si="99"/>
        <v>0</v>
      </c>
      <c r="Y4670" s="429">
        <f t="shared" si="99"/>
        <v>0</v>
      </c>
      <c r="Z4670" s="429">
        <f t="shared" si="98"/>
        <v>0</v>
      </c>
      <c r="AA4670" s="429" t="s">
        <v>1295</v>
      </c>
    </row>
    <row r="4671" spans="1:27" x14ac:dyDescent="0.25">
      <c r="A4671" t="s">
        <v>149</v>
      </c>
      <c r="B4671" t="s">
        <v>1246</v>
      </c>
      <c r="C4671" t="s">
        <v>1324</v>
      </c>
      <c r="D4671" t="s">
        <v>1387</v>
      </c>
      <c r="E4671" t="s">
        <v>1501</v>
      </c>
      <c r="F4671" t="s">
        <v>1293</v>
      </c>
      <c r="G4671" t="s">
        <v>524</v>
      </c>
      <c r="H4671" t="s">
        <v>1558</v>
      </c>
      <c r="I4671" t="s">
        <v>563</v>
      </c>
      <c r="J4671">
        <v>31000299</v>
      </c>
      <c r="L4671">
        <v>0</v>
      </c>
      <c r="M4671">
        <v>8.9033994674682599</v>
      </c>
      <c r="N4671">
        <v>0</v>
      </c>
      <c r="O4671">
        <v>0</v>
      </c>
      <c r="P4671">
        <v>0</v>
      </c>
      <c r="Q4671">
        <v>0</v>
      </c>
      <c r="R4671">
        <v>0</v>
      </c>
      <c r="S4671">
        <v>0</v>
      </c>
      <c r="T4671">
        <v>0</v>
      </c>
      <c r="U4671">
        <v>0</v>
      </c>
      <c r="W4671" s="429">
        <f t="shared" si="99"/>
        <v>0</v>
      </c>
      <c r="X4671" s="429">
        <f t="shared" si="99"/>
        <v>0</v>
      </c>
      <c r="Y4671" s="429">
        <f t="shared" si="99"/>
        <v>0</v>
      </c>
      <c r="Z4671" s="429">
        <f t="shared" si="98"/>
        <v>0</v>
      </c>
      <c r="AA4671" s="429" t="s">
        <v>1295</v>
      </c>
    </row>
    <row r="4672" spans="1:27" x14ac:dyDescent="0.25">
      <c r="A4672" t="s">
        <v>149</v>
      </c>
      <c r="B4672" t="s">
        <v>1246</v>
      </c>
      <c r="C4672" t="s">
        <v>1324</v>
      </c>
      <c r="D4672" t="s">
        <v>1387</v>
      </c>
      <c r="E4672" t="s">
        <v>1501</v>
      </c>
      <c r="F4672" t="s">
        <v>1293</v>
      </c>
      <c r="G4672" t="s">
        <v>524</v>
      </c>
      <c r="H4672" t="s">
        <v>1558</v>
      </c>
      <c r="I4672" t="s">
        <v>563</v>
      </c>
      <c r="J4672">
        <v>20200252</v>
      </c>
      <c r="L4672">
        <v>113.295</v>
      </c>
      <c r="M4672">
        <v>0.94499999999999995</v>
      </c>
      <c r="N4672">
        <v>9.0299999999999994</v>
      </c>
      <c r="O4672">
        <v>0</v>
      </c>
      <c r="P4672">
        <v>1.26</v>
      </c>
      <c r="Q4672">
        <v>1.2774999082088501</v>
      </c>
      <c r="R4672">
        <v>0</v>
      </c>
      <c r="S4672">
        <v>0</v>
      </c>
      <c r="T4672">
        <v>0</v>
      </c>
      <c r="U4672">
        <v>0</v>
      </c>
      <c r="W4672" s="429">
        <f t="shared" si="99"/>
        <v>0</v>
      </c>
      <c r="X4672" s="429">
        <f t="shared" si="99"/>
        <v>0</v>
      </c>
      <c r="Y4672" s="429">
        <f t="shared" si="99"/>
        <v>0</v>
      </c>
      <c r="Z4672" s="429">
        <f t="shared" si="98"/>
        <v>0</v>
      </c>
      <c r="AA4672" s="429" t="s">
        <v>1295</v>
      </c>
    </row>
    <row r="4673" spans="1:27" x14ac:dyDescent="0.25">
      <c r="A4673" t="s">
        <v>149</v>
      </c>
      <c r="B4673" t="s">
        <v>186</v>
      </c>
      <c r="C4673" t="s">
        <v>1459</v>
      </c>
      <c r="D4673" t="s">
        <v>1387</v>
      </c>
      <c r="E4673" t="s">
        <v>1501</v>
      </c>
      <c r="F4673" t="s">
        <v>1293</v>
      </c>
      <c r="G4673" t="s">
        <v>524</v>
      </c>
      <c r="H4673" t="s">
        <v>1461</v>
      </c>
      <c r="I4673" t="s">
        <v>534</v>
      </c>
      <c r="J4673">
        <v>20200254</v>
      </c>
      <c r="L4673">
        <v>9.0423002243041992</v>
      </c>
      <c r="M4673">
        <v>6.0282001495361301</v>
      </c>
      <c r="N4673">
        <v>15.9570007324219</v>
      </c>
      <c r="O4673">
        <v>0</v>
      </c>
      <c r="P4673">
        <v>0.23640000820159901</v>
      </c>
      <c r="Q4673">
        <v>0.23640000820159901</v>
      </c>
      <c r="R4673">
        <v>0</v>
      </c>
      <c r="S4673">
        <v>0</v>
      </c>
      <c r="T4673">
        <v>0</v>
      </c>
      <c r="U4673">
        <v>0</v>
      </c>
      <c r="W4673" s="429">
        <f t="shared" si="99"/>
        <v>0</v>
      </c>
      <c r="X4673" s="429">
        <f t="shared" si="99"/>
        <v>0</v>
      </c>
      <c r="Y4673" s="429">
        <f t="shared" si="99"/>
        <v>0</v>
      </c>
      <c r="Z4673" s="429">
        <f t="shared" si="98"/>
        <v>0</v>
      </c>
      <c r="AA4673" s="429" t="s">
        <v>1295</v>
      </c>
    </row>
    <row r="4674" spans="1:27" x14ac:dyDescent="0.25">
      <c r="A4674" t="s">
        <v>149</v>
      </c>
      <c r="B4674" t="s">
        <v>186</v>
      </c>
      <c r="C4674" t="s">
        <v>1459</v>
      </c>
      <c r="D4674" t="s">
        <v>1387</v>
      </c>
      <c r="E4674" t="s">
        <v>1501</v>
      </c>
      <c r="F4674" t="s">
        <v>1293</v>
      </c>
      <c r="G4674" t="s">
        <v>524</v>
      </c>
      <c r="H4674" t="s">
        <v>1461</v>
      </c>
      <c r="I4674" t="s">
        <v>534</v>
      </c>
      <c r="J4674">
        <v>31000306</v>
      </c>
      <c r="L4674">
        <v>0</v>
      </c>
      <c r="M4674">
        <v>0</v>
      </c>
      <c r="N4674">
        <v>0</v>
      </c>
      <c r="O4674">
        <v>0</v>
      </c>
      <c r="P4674">
        <v>0</v>
      </c>
      <c r="Q4674">
        <v>0</v>
      </c>
      <c r="R4674">
        <v>26.890499999999999</v>
      </c>
      <c r="S4674">
        <v>112.9448</v>
      </c>
      <c r="T4674">
        <v>0</v>
      </c>
      <c r="U4674">
        <v>0</v>
      </c>
      <c r="W4674" s="429">
        <f t="shared" si="99"/>
        <v>26.890499999999999</v>
      </c>
      <c r="X4674" s="429">
        <f t="shared" si="99"/>
        <v>112.9448</v>
      </c>
      <c r="Y4674" s="429">
        <f t="shared" si="99"/>
        <v>0</v>
      </c>
      <c r="Z4674" s="429">
        <f t="shared" si="98"/>
        <v>0</v>
      </c>
      <c r="AA4674" s="429" t="s">
        <v>1295</v>
      </c>
    </row>
    <row r="4675" spans="1:27" x14ac:dyDescent="0.25">
      <c r="A4675" t="s">
        <v>149</v>
      </c>
      <c r="B4675" t="s">
        <v>186</v>
      </c>
      <c r="C4675" t="s">
        <v>1459</v>
      </c>
      <c r="D4675" t="s">
        <v>1387</v>
      </c>
      <c r="E4675" t="s">
        <v>1501</v>
      </c>
      <c r="F4675" t="s">
        <v>1293</v>
      </c>
      <c r="G4675" t="s">
        <v>524</v>
      </c>
      <c r="H4675" t="s">
        <v>1461</v>
      </c>
      <c r="I4675" t="s">
        <v>534</v>
      </c>
      <c r="J4675">
        <v>31000309</v>
      </c>
      <c r="L4675">
        <v>0</v>
      </c>
      <c r="M4675">
        <v>0</v>
      </c>
      <c r="N4675">
        <v>0</v>
      </c>
      <c r="O4675">
        <v>0</v>
      </c>
      <c r="P4675">
        <v>0</v>
      </c>
      <c r="Q4675">
        <v>0</v>
      </c>
      <c r="R4675">
        <v>62.646000000000001</v>
      </c>
      <c r="S4675">
        <v>72.669359999999998</v>
      </c>
      <c r="T4675">
        <v>0</v>
      </c>
      <c r="U4675">
        <v>0</v>
      </c>
      <c r="W4675" s="429">
        <f t="shared" si="99"/>
        <v>62.646000000000001</v>
      </c>
      <c r="X4675" s="429">
        <f t="shared" si="99"/>
        <v>72.669359999999998</v>
      </c>
      <c r="Y4675" s="429">
        <f t="shared" si="99"/>
        <v>0</v>
      </c>
      <c r="Z4675" s="429">
        <f t="shared" si="98"/>
        <v>0</v>
      </c>
      <c r="AA4675" s="429" t="s">
        <v>1295</v>
      </c>
    </row>
    <row r="4676" spans="1:27" x14ac:dyDescent="0.25">
      <c r="A4676" t="s">
        <v>149</v>
      </c>
      <c r="B4676" t="s">
        <v>186</v>
      </c>
      <c r="C4676" t="s">
        <v>1459</v>
      </c>
      <c r="D4676" t="s">
        <v>1387</v>
      </c>
      <c r="E4676" t="s">
        <v>1501</v>
      </c>
      <c r="F4676" t="s">
        <v>1293</v>
      </c>
      <c r="G4676" t="s">
        <v>524</v>
      </c>
      <c r="H4676" t="s">
        <v>1464</v>
      </c>
      <c r="I4676" t="s">
        <v>186</v>
      </c>
      <c r="J4676">
        <v>31000309</v>
      </c>
      <c r="L4676">
        <v>0</v>
      </c>
      <c r="M4676">
        <v>0</v>
      </c>
      <c r="N4676">
        <v>0</v>
      </c>
      <c r="O4676">
        <v>0</v>
      </c>
      <c r="P4676">
        <v>0</v>
      </c>
      <c r="Q4676">
        <v>0</v>
      </c>
      <c r="R4676">
        <v>82.444500000000005</v>
      </c>
      <c r="S4676">
        <v>223.35310000000001</v>
      </c>
      <c r="T4676">
        <v>0</v>
      </c>
      <c r="U4676">
        <v>0</v>
      </c>
      <c r="W4676" s="429">
        <f t="shared" si="99"/>
        <v>82.444500000000005</v>
      </c>
      <c r="X4676" s="429">
        <f t="shared" si="99"/>
        <v>223.35310000000001</v>
      </c>
      <c r="Y4676" s="429">
        <f t="shared" si="99"/>
        <v>0</v>
      </c>
      <c r="Z4676" s="429">
        <f t="shared" si="98"/>
        <v>0</v>
      </c>
      <c r="AA4676" s="429" t="s">
        <v>1295</v>
      </c>
    </row>
    <row r="4677" spans="1:27" x14ac:dyDescent="0.25">
      <c r="A4677" t="s">
        <v>149</v>
      </c>
      <c r="B4677" t="s">
        <v>186</v>
      </c>
      <c r="C4677" t="s">
        <v>1459</v>
      </c>
      <c r="D4677" t="s">
        <v>1387</v>
      </c>
      <c r="E4677" t="s">
        <v>1501</v>
      </c>
      <c r="F4677" t="s">
        <v>1293</v>
      </c>
      <c r="G4677" t="s">
        <v>524</v>
      </c>
      <c r="H4677" t="s">
        <v>1464</v>
      </c>
      <c r="I4677" t="s">
        <v>186</v>
      </c>
      <c r="J4677">
        <v>31000309</v>
      </c>
      <c r="L4677">
        <v>0</v>
      </c>
      <c r="M4677">
        <v>0</v>
      </c>
      <c r="N4677">
        <v>0</v>
      </c>
      <c r="O4677">
        <v>0</v>
      </c>
      <c r="P4677">
        <v>0</v>
      </c>
      <c r="Q4677">
        <v>0</v>
      </c>
      <c r="R4677">
        <v>45.6252</v>
      </c>
      <c r="S4677">
        <v>78.458789999999993</v>
      </c>
      <c r="T4677">
        <v>0</v>
      </c>
      <c r="U4677">
        <v>0</v>
      </c>
      <c r="W4677" s="429">
        <f t="shared" si="99"/>
        <v>45.6252</v>
      </c>
      <c r="X4677" s="429">
        <f t="shared" si="99"/>
        <v>78.458789999999993</v>
      </c>
      <c r="Y4677" s="429">
        <f t="shared" si="99"/>
        <v>0</v>
      </c>
      <c r="Z4677" s="429">
        <f t="shared" si="98"/>
        <v>0</v>
      </c>
      <c r="AA4677" s="429" t="s">
        <v>1295</v>
      </c>
    </row>
    <row r="4678" spans="1:27" x14ac:dyDescent="0.25">
      <c r="A4678" t="s">
        <v>149</v>
      </c>
      <c r="B4678" t="s">
        <v>186</v>
      </c>
      <c r="C4678" t="s">
        <v>1459</v>
      </c>
      <c r="D4678" t="s">
        <v>1387</v>
      </c>
      <c r="E4678" t="s">
        <v>1501</v>
      </c>
      <c r="F4678" t="s">
        <v>1293</v>
      </c>
      <c r="G4678" t="s">
        <v>524</v>
      </c>
      <c r="H4678" t="s">
        <v>1464</v>
      </c>
      <c r="I4678" t="s">
        <v>186</v>
      </c>
      <c r="J4678">
        <v>31000203</v>
      </c>
      <c r="L4678">
        <v>0</v>
      </c>
      <c r="M4678">
        <v>1.83000004291534</v>
      </c>
      <c r="N4678">
        <v>0</v>
      </c>
      <c r="O4678">
        <v>0</v>
      </c>
      <c r="P4678">
        <v>0</v>
      </c>
      <c r="Q4678">
        <v>0</v>
      </c>
      <c r="R4678">
        <v>0.04</v>
      </c>
      <c r="S4678">
        <v>2.1850000000000001</v>
      </c>
      <c r="T4678">
        <v>0</v>
      </c>
      <c r="U4678">
        <v>0</v>
      </c>
      <c r="W4678" s="429">
        <f t="shared" si="99"/>
        <v>0.04</v>
      </c>
      <c r="X4678" s="429">
        <f t="shared" si="99"/>
        <v>2.1850000000000001</v>
      </c>
      <c r="Y4678" s="429">
        <f t="shared" si="99"/>
        <v>0</v>
      </c>
      <c r="Z4678" s="429">
        <f t="shared" si="98"/>
        <v>0</v>
      </c>
      <c r="AA4678" s="429" t="s">
        <v>1295</v>
      </c>
    </row>
    <row r="4679" spans="1:27" x14ac:dyDescent="0.25">
      <c r="A4679" t="s">
        <v>149</v>
      </c>
      <c r="B4679" t="s">
        <v>1246</v>
      </c>
      <c r="C4679" t="s">
        <v>1324</v>
      </c>
      <c r="D4679" t="s">
        <v>1387</v>
      </c>
      <c r="E4679" t="s">
        <v>1501</v>
      </c>
      <c r="F4679" t="s">
        <v>1293</v>
      </c>
      <c r="G4679" t="s">
        <v>524</v>
      </c>
      <c r="H4679" t="s">
        <v>1558</v>
      </c>
      <c r="I4679" t="s">
        <v>563</v>
      </c>
      <c r="J4679">
        <v>20200252</v>
      </c>
      <c r="L4679">
        <v>2.1</v>
      </c>
      <c r="M4679">
        <v>0.1</v>
      </c>
      <c r="N4679">
        <v>0.2</v>
      </c>
      <c r="O4679">
        <v>0</v>
      </c>
      <c r="P4679">
        <v>0</v>
      </c>
      <c r="Q4679">
        <v>6.66666636243463E-3</v>
      </c>
      <c r="R4679">
        <v>0</v>
      </c>
      <c r="S4679">
        <v>0</v>
      </c>
      <c r="T4679">
        <v>0</v>
      </c>
      <c r="U4679">
        <v>0</v>
      </c>
      <c r="W4679" s="429">
        <f t="shared" si="99"/>
        <v>0</v>
      </c>
      <c r="X4679" s="429">
        <f t="shared" si="99"/>
        <v>0</v>
      </c>
      <c r="Y4679" s="429">
        <f t="shared" si="99"/>
        <v>0</v>
      </c>
      <c r="Z4679" s="429">
        <f t="shared" si="98"/>
        <v>0</v>
      </c>
      <c r="AA4679" s="429" t="s">
        <v>1295</v>
      </c>
    </row>
    <row r="4680" spans="1:27" x14ac:dyDescent="0.25">
      <c r="A4680" t="s">
        <v>149</v>
      </c>
      <c r="B4680" t="s">
        <v>1246</v>
      </c>
      <c r="C4680" t="s">
        <v>1324</v>
      </c>
      <c r="D4680" t="s">
        <v>1387</v>
      </c>
      <c r="E4680" t="s">
        <v>1501</v>
      </c>
      <c r="F4680" t="s">
        <v>1293</v>
      </c>
      <c r="G4680" t="s">
        <v>524</v>
      </c>
      <c r="H4680" t="s">
        <v>1558</v>
      </c>
      <c r="I4680" t="s">
        <v>563</v>
      </c>
      <c r="J4680">
        <v>20200252</v>
      </c>
      <c r="L4680">
        <v>229.30470275878901</v>
      </c>
      <c r="M4680">
        <v>6.4151334762573198</v>
      </c>
      <c r="N4680">
        <v>21.646976470947301</v>
      </c>
      <c r="O4680">
        <v>7.0289999246597304E-2</v>
      </c>
      <c r="P4680">
        <v>3.3832919597625701</v>
      </c>
      <c r="Q4680">
        <v>3.3832919597625701</v>
      </c>
      <c r="R4680">
        <v>7455.4260000000004</v>
      </c>
      <c r="S4680">
        <v>0.14058000000000001</v>
      </c>
      <c r="T4680">
        <v>1.4057999999999999E-2</v>
      </c>
      <c r="U4680">
        <v>0</v>
      </c>
      <c r="W4680" s="429">
        <f t="shared" si="99"/>
        <v>7455.4260000000004</v>
      </c>
      <c r="X4680" s="429">
        <f t="shared" si="99"/>
        <v>0.14058000000000001</v>
      </c>
      <c r="Y4680" s="429">
        <f t="shared" si="99"/>
        <v>1.4057999999999999E-2</v>
      </c>
      <c r="Z4680" s="429">
        <f t="shared" si="98"/>
        <v>0</v>
      </c>
      <c r="AA4680" s="429" t="s">
        <v>1295</v>
      </c>
    </row>
    <row r="4681" spans="1:27" x14ac:dyDescent="0.25">
      <c r="A4681" t="s">
        <v>149</v>
      </c>
      <c r="B4681" t="s">
        <v>1246</v>
      </c>
      <c r="C4681" t="s">
        <v>1324</v>
      </c>
      <c r="D4681" t="s">
        <v>1387</v>
      </c>
      <c r="E4681" t="s">
        <v>1501</v>
      </c>
      <c r="F4681" t="s">
        <v>1293</v>
      </c>
      <c r="G4681" t="s">
        <v>524</v>
      </c>
      <c r="H4681" t="s">
        <v>1558</v>
      </c>
      <c r="I4681" t="s">
        <v>563</v>
      </c>
      <c r="J4681">
        <v>20200202</v>
      </c>
      <c r="L4681">
        <v>19.399999999999999</v>
      </c>
      <c r="M4681">
        <v>1.5</v>
      </c>
      <c r="N4681">
        <v>9.8000000000000007</v>
      </c>
      <c r="O4681">
        <v>0</v>
      </c>
      <c r="P4681">
        <v>0.3</v>
      </c>
      <c r="Q4681">
        <v>0.33799996972084001</v>
      </c>
      <c r="R4681">
        <v>0</v>
      </c>
      <c r="S4681">
        <v>0</v>
      </c>
      <c r="T4681">
        <v>0</v>
      </c>
      <c r="U4681">
        <v>0</v>
      </c>
      <c r="W4681" s="429">
        <f t="shared" si="99"/>
        <v>0</v>
      </c>
      <c r="X4681" s="429">
        <f t="shared" si="99"/>
        <v>0</v>
      </c>
      <c r="Y4681" s="429">
        <f t="shared" si="99"/>
        <v>0</v>
      </c>
      <c r="Z4681" s="429">
        <f t="shared" si="98"/>
        <v>0</v>
      </c>
      <c r="AA4681" s="429" t="s">
        <v>1295</v>
      </c>
    </row>
    <row r="4682" spans="1:27" x14ac:dyDescent="0.25">
      <c r="A4682" t="s">
        <v>149</v>
      </c>
      <c r="B4682" t="s">
        <v>1246</v>
      </c>
      <c r="C4682" t="s">
        <v>1324</v>
      </c>
      <c r="D4682" t="s">
        <v>1387</v>
      </c>
      <c r="E4682" t="s">
        <v>1501</v>
      </c>
      <c r="F4682" t="s">
        <v>1293</v>
      </c>
      <c r="G4682" t="s">
        <v>524</v>
      </c>
      <c r="H4682" t="s">
        <v>1558</v>
      </c>
      <c r="I4682" t="s">
        <v>563</v>
      </c>
      <c r="J4682">
        <v>40400311</v>
      </c>
      <c r="L4682">
        <v>0</v>
      </c>
      <c r="M4682">
        <v>11.7150001525879</v>
      </c>
      <c r="N4682">
        <v>0</v>
      </c>
      <c r="O4682">
        <v>0</v>
      </c>
      <c r="P4682">
        <v>0</v>
      </c>
      <c r="Q4682">
        <v>0</v>
      </c>
      <c r="R4682">
        <v>0.11715</v>
      </c>
      <c r="S4682">
        <v>1.6400999999999999</v>
      </c>
      <c r="T4682">
        <v>0</v>
      </c>
      <c r="U4682">
        <v>0</v>
      </c>
      <c r="W4682" s="429">
        <f t="shared" si="99"/>
        <v>0.11715</v>
      </c>
      <c r="X4682" s="429">
        <f t="shared" si="99"/>
        <v>1.6400999999999999</v>
      </c>
      <c r="Y4682" s="429">
        <f t="shared" si="99"/>
        <v>0</v>
      </c>
      <c r="Z4682" s="429">
        <f t="shared" si="98"/>
        <v>0</v>
      </c>
      <c r="AA4682" s="429" t="s">
        <v>1295</v>
      </c>
    </row>
    <row r="4683" spans="1:27" x14ac:dyDescent="0.25">
      <c r="A4683" t="s">
        <v>149</v>
      </c>
      <c r="B4683" t="s">
        <v>1246</v>
      </c>
      <c r="C4683" t="s">
        <v>1324</v>
      </c>
      <c r="D4683" t="s">
        <v>1387</v>
      </c>
      <c r="E4683" t="s">
        <v>1501</v>
      </c>
      <c r="F4683" t="s">
        <v>1293</v>
      </c>
      <c r="G4683" t="s">
        <v>524</v>
      </c>
      <c r="H4683" t="s">
        <v>1558</v>
      </c>
      <c r="I4683" t="s">
        <v>563</v>
      </c>
      <c r="J4683">
        <v>20200252</v>
      </c>
      <c r="L4683">
        <v>8.61</v>
      </c>
      <c r="M4683">
        <v>0.42</v>
      </c>
      <c r="N4683">
        <v>0.94499999999999995</v>
      </c>
      <c r="O4683">
        <v>0</v>
      </c>
      <c r="P4683">
        <v>0.21</v>
      </c>
      <c r="Q4683">
        <v>0.194949998706579</v>
      </c>
      <c r="R4683">
        <v>0</v>
      </c>
      <c r="S4683">
        <v>0</v>
      </c>
      <c r="T4683">
        <v>0</v>
      </c>
      <c r="U4683">
        <v>0</v>
      </c>
      <c r="W4683" s="429">
        <f t="shared" si="99"/>
        <v>0</v>
      </c>
      <c r="X4683" s="429">
        <f t="shared" si="99"/>
        <v>0</v>
      </c>
      <c r="Y4683" s="429">
        <f t="shared" si="99"/>
        <v>0</v>
      </c>
      <c r="Z4683" s="429">
        <f t="shared" si="98"/>
        <v>0</v>
      </c>
      <c r="AA4683" s="429" t="s">
        <v>1295</v>
      </c>
    </row>
    <row r="4684" spans="1:27" x14ac:dyDescent="0.25">
      <c r="A4684" t="s">
        <v>149</v>
      </c>
      <c r="B4684" t="s">
        <v>1246</v>
      </c>
      <c r="C4684" t="s">
        <v>1324</v>
      </c>
      <c r="D4684" t="s">
        <v>1387</v>
      </c>
      <c r="E4684" t="s">
        <v>1501</v>
      </c>
      <c r="F4684" t="s">
        <v>1293</v>
      </c>
      <c r="G4684" t="s">
        <v>524</v>
      </c>
      <c r="H4684" t="s">
        <v>1558</v>
      </c>
      <c r="I4684" t="s">
        <v>563</v>
      </c>
      <c r="J4684">
        <v>20200252</v>
      </c>
      <c r="L4684">
        <v>73.400000000000006</v>
      </c>
      <c r="M4684">
        <v>4.2</v>
      </c>
      <c r="N4684">
        <v>5.3</v>
      </c>
      <c r="O4684">
        <v>0</v>
      </c>
      <c r="P4684">
        <v>1.6</v>
      </c>
      <c r="Q4684">
        <v>1.5966666936874401</v>
      </c>
      <c r="R4684">
        <v>0</v>
      </c>
      <c r="S4684">
        <v>0</v>
      </c>
      <c r="T4684">
        <v>0</v>
      </c>
      <c r="U4684">
        <v>0</v>
      </c>
      <c r="W4684" s="429">
        <f t="shared" si="99"/>
        <v>0</v>
      </c>
      <c r="X4684" s="429">
        <f t="shared" si="99"/>
        <v>0</v>
      </c>
      <c r="Y4684" s="429">
        <f t="shared" si="99"/>
        <v>0</v>
      </c>
      <c r="Z4684" s="429">
        <f t="shared" si="98"/>
        <v>0</v>
      </c>
      <c r="AA4684" s="429" t="s">
        <v>1295</v>
      </c>
    </row>
    <row r="4685" spans="1:27" x14ac:dyDescent="0.25">
      <c r="A4685" t="s">
        <v>149</v>
      </c>
      <c r="B4685" t="s">
        <v>1246</v>
      </c>
      <c r="C4685" t="s">
        <v>1324</v>
      </c>
      <c r="D4685" t="s">
        <v>1387</v>
      </c>
      <c r="E4685" t="s">
        <v>1501</v>
      </c>
      <c r="F4685" t="s">
        <v>1293</v>
      </c>
      <c r="G4685" t="s">
        <v>524</v>
      </c>
      <c r="H4685" t="s">
        <v>1558</v>
      </c>
      <c r="I4685" t="s">
        <v>563</v>
      </c>
      <c r="J4685">
        <v>31000404</v>
      </c>
      <c r="L4685">
        <v>13.355098724365201</v>
      </c>
      <c r="M4685">
        <v>0.72632998228073098</v>
      </c>
      <c r="N4685">
        <v>11.1995401382446</v>
      </c>
      <c r="O4685">
        <v>0.398310005664825</v>
      </c>
      <c r="P4685">
        <v>0.234300002455711</v>
      </c>
      <c r="Q4685">
        <v>0.234300002455711</v>
      </c>
      <c r="R4685">
        <v>0</v>
      </c>
      <c r="S4685">
        <v>0</v>
      </c>
      <c r="T4685">
        <v>0</v>
      </c>
      <c r="U4685">
        <v>0</v>
      </c>
      <c r="W4685" s="429">
        <f t="shared" si="99"/>
        <v>0</v>
      </c>
      <c r="X4685" s="429">
        <f t="shared" si="99"/>
        <v>0</v>
      </c>
      <c r="Y4685" s="429">
        <f t="shared" si="99"/>
        <v>0</v>
      </c>
      <c r="Z4685" s="429">
        <f t="shared" si="98"/>
        <v>0</v>
      </c>
      <c r="AA4685" s="429" t="s">
        <v>1295</v>
      </c>
    </row>
    <row r="4686" spans="1:27" x14ac:dyDescent="0.25">
      <c r="A4686" t="s">
        <v>149</v>
      </c>
      <c r="B4686" t="s">
        <v>1246</v>
      </c>
      <c r="C4686" t="s">
        <v>1324</v>
      </c>
      <c r="D4686" t="s">
        <v>1387</v>
      </c>
      <c r="E4686" t="s">
        <v>1501</v>
      </c>
      <c r="F4686" t="s">
        <v>1293</v>
      </c>
      <c r="G4686" t="s">
        <v>524</v>
      </c>
      <c r="H4686" t="s">
        <v>1558</v>
      </c>
      <c r="I4686" t="s">
        <v>563</v>
      </c>
      <c r="J4686">
        <v>40400303</v>
      </c>
      <c r="L4686">
        <v>0</v>
      </c>
      <c r="M4686">
        <v>3.6666665691882398E-3</v>
      </c>
      <c r="N4686">
        <v>0</v>
      </c>
      <c r="O4686">
        <v>0</v>
      </c>
      <c r="P4686">
        <v>0</v>
      </c>
      <c r="Q4686">
        <v>0</v>
      </c>
      <c r="R4686">
        <v>0</v>
      </c>
      <c r="S4686">
        <v>0</v>
      </c>
      <c r="T4686">
        <v>0</v>
      </c>
      <c r="U4686">
        <v>0</v>
      </c>
      <c r="W4686" s="429">
        <f t="shared" si="99"/>
        <v>0</v>
      </c>
      <c r="X4686" s="429">
        <f t="shared" si="99"/>
        <v>0</v>
      </c>
      <c r="Y4686" s="429">
        <f t="shared" si="99"/>
        <v>0</v>
      </c>
      <c r="Z4686" s="429">
        <f t="shared" si="98"/>
        <v>0</v>
      </c>
      <c r="AA4686" s="429" t="s">
        <v>1295</v>
      </c>
    </row>
    <row r="4687" spans="1:27" x14ac:dyDescent="0.25">
      <c r="A4687" t="s">
        <v>149</v>
      </c>
      <c r="B4687" t="s">
        <v>1246</v>
      </c>
      <c r="C4687" t="s">
        <v>1324</v>
      </c>
      <c r="D4687" t="s">
        <v>1387</v>
      </c>
      <c r="E4687" t="s">
        <v>1501</v>
      </c>
      <c r="F4687" t="s">
        <v>1293</v>
      </c>
      <c r="G4687" t="s">
        <v>524</v>
      </c>
      <c r="H4687" t="s">
        <v>1558</v>
      </c>
      <c r="I4687" t="s">
        <v>563</v>
      </c>
      <c r="J4687">
        <v>20200253</v>
      </c>
      <c r="L4687">
        <v>83.645095825195298</v>
      </c>
      <c r="M4687">
        <v>18.7439994812012</v>
      </c>
      <c r="N4687">
        <v>89.268295288085895</v>
      </c>
      <c r="O4687">
        <v>9.6063002943992601E-2</v>
      </c>
      <c r="P4687">
        <v>1.6400998830795299</v>
      </c>
      <c r="Q4687">
        <v>1.6400998830795299</v>
      </c>
      <c r="R4687">
        <v>11535.9</v>
      </c>
      <c r="S4687">
        <v>0.21789900000000001</v>
      </c>
      <c r="T4687">
        <v>2.1087000000000002E-2</v>
      </c>
      <c r="U4687">
        <v>0</v>
      </c>
      <c r="W4687" s="429">
        <f t="shared" si="99"/>
        <v>11535.9</v>
      </c>
      <c r="X4687" s="429">
        <f t="shared" si="99"/>
        <v>0.21789900000000001</v>
      </c>
      <c r="Y4687" s="429">
        <f t="shared" si="99"/>
        <v>2.1087000000000002E-2</v>
      </c>
      <c r="Z4687" s="429">
        <f t="shared" si="98"/>
        <v>0</v>
      </c>
      <c r="AA4687" s="429" t="s">
        <v>1295</v>
      </c>
    </row>
    <row r="4688" spans="1:27" x14ac:dyDescent="0.25">
      <c r="A4688" t="s">
        <v>149</v>
      </c>
      <c r="B4688" t="s">
        <v>1246</v>
      </c>
      <c r="C4688" t="s">
        <v>1324</v>
      </c>
      <c r="D4688" t="s">
        <v>1387</v>
      </c>
      <c r="E4688" t="s">
        <v>1501</v>
      </c>
      <c r="F4688" t="s">
        <v>1293</v>
      </c>
      <c r="G4688" t="s">
        <v>524</v>
      </c>
      <c r="H4688" t="s">
        <v>1558</v>
      </c>
      <c r="I4688" t="s">
        <v>563</v>
      </c>
      <c r="J4688">
        <v>20200201</v>
      </c>
      <c r="L4688">
        <v>8.7963333129882795</v>
      </c>
      <c r="M4688">
        <v>0.31866666674614003</v>
      </c>
      <c r="N4688">
        <v>10.710000038146999</v>
      </c>
      <c r="O4688">
        <v>1.3826667070388801</v>
      </c>
      <c r="P4688">
        <v>0.74799996614456199</v>
      </c>
      <c r="Q4688">
        <v>0.74799996614456199</v>
      </c>
      <c r="R4688">
        <v>0</v>
      </c>
      <c r="S4688">
        <v>0</v>
      </c>
      <c r="T4688">
        <v>0</v>
      </c>
      <c r="U4688">
        <v>0</v>
      </c>
      <c r="W4688" s="429">
        <f t="shared" si="99"/>
        <v>0</v>
      </c>
      <c r="X4688" s="429">
        <f t="shared" si="99"/>
        <v>0</v>
      </c>
      <c r="Y4688" s="429">
        <f t="shared" si="99"/>
        <v>0</v>
      </c>
      <c r="Z4688" s="429">
        <f t="shared" si="98"/>
        <v>0</v>
      </c>
      <c r="AA4688" s="429" t="s">
        <v>1295</v>
      </c>
    </row>
    <row r="4689" spans="1:27" x14ac:dyDescent="0.25">
      <c r="A4689" t="s">
        <v>149</v>
      </c>
      <c r="B4689" t="s">
        <v>1246</v>
      </c>
      <c r="C4689" t="s">
        <v>1324</v>
      </c>
      <c r="D4689" t="s">
        <v>1387</v>
      </c>
      <c r="E4689" t="s">
        <v>1501</v>
      </c>
      <c r="F4689" t="s">
        <v>1293</v>
      </c>
      <c r="G4689" t="s">
        <v>524</v>
      </c>
      <c r="H4689" t="s">
        <v>1558</v>
      </c>
      <c r="I4689" t="s">
        <v>563</v>
      </c>
      <c r="J4689">
        <v>40400315</v>
      </c>
      <c r="L4689">
        <v>0</v>
      </c>
      <c r="M4689">
        <v>1.1445000171661399</v>
      </c>
      <c r="N4689">
        <v>0</v>
      </c>
      <c r="O4689">
        <v>0</v>
      </c>
      <c r="P4689">
        <v>0</v>
      </c>
      <c r="Q4689">
        <v>0</v>
      </c>
      <c r="R4689">
        <v>0</v>
      </c>
      <c r="S4689">
        <v>0</v>
      </c>
      <c r="T4689">
        <v>0</v>
      </c>
      <c r="U4689">
        <v>0</v>
      </c>
      <c r="W4689" s="429">
        <f t="shared" si="99"/>
        <v>0</v>
      </c>
      <c r="X4689" s="429">
        <f t="shared" si="99"/>
        <v>0</v>
      </c>
      <c r="Y4689" s="429">
        <f t="shared" si="99"/>
        <v>0</v>
      </c>
      <c r="Z4689" s="429">
        <f t="shared" si="98"/>
        <v>0</v>
      </c>
      <c r="AA4689" s="429" t="s">
        <v>1295</v>
      </c>
    </row>
    <row r="4690" spans="1:27" x14ac:dyDescent="0.25">
      <c r="A4690" t="s">
        <v>149</v>
      </c>
      <c r="B4690" t="s">
        <v>1248</v>
      </c>
      <c r="C4690" t="s">
        <v>1541</v>
      </c>
      <c r="D4690" t="s">
        <v>1387</v>
      </c>
      <c r="E4690" t="s">
        <v>1501</v>
      </c>
      <c r="F4690" t="s">
        <v>1293</v>
      </c>
      <c r="G4690" t="s">
        <v>524</v>
      </c>
      <c r="H4690" t="s">
        <v>1562</v>
      </c>
      <c r="I4690" t="s">
        <v>1542</v>
      </c>
      <c r="J4690">
        <v>20200202</v>
      </c>
      <c r="L4690">
        <v>0.33633336424827598</v>
      </c>
      <c r="M4690">
        <v>1.00000007078052E-2</v>
      </c>
      <c r="N4690">
        <v>4.60000038146973E-2</v>
      </c>
      <c r="O4690">
        <v>0</v>
      </c>
      <c r="P4690">
        <v>6.6666671773418795E-4</v>
      </c>
      <c r="Q4690">
        <v>6.6666671773418795E-4</v>
      </c>
      <c r="R4690">
        <v>0</v>
      </c>
      <c r="S4690">
        <v>0</v>
      </c>
      <c r="T4690">
        <v>0</v>
      </c>
      <c r="U4690">
        <v>0</v>
      </c>
      <c r="W4690" s="429">
        <f t="shared" si="99"/>
        <v>0</v>
      </c>
      <c r="X4690" s="429">
        <f t="shared" si="99"/>
        <v>0</v>
      </c>
      <c r="Y4690" s="429">
        <f t="shared" si="99"/>
        <v>0</v>
      </c>
      <c r="Z4690" s="429">
        <f t="shared" si="98"/>
        <v>0</v>
      </c>
      <c r="AA4690" s="429" t="s">
        <v>1295</v>
      </c>
    </row>
    <row r="4691" spans="1:27" x14ac:dyDescent="0.25">
      <c r="A4691" t="s">
        <v>149</v>
      </c>
      <c r="B4691" t="s">
        <v>186</v>
      </c>
      <c r="C4691" t="s">
        <v>1459</v>
      </c>
      <c r="D4691" t="s">
        <v>1387</v>
      </c>
      <c r="E4691" t="s">
        <v>1501</v>
      </c>
      <c r="F4691" t="s">
        <v>1293</v>
      </c>
      <c r="G4691" t="s">
        <v>524</v>
      </c>
      <c r="H4691" t="s">
        <v>1461</v>
      </c>
      <c r="I4691" t="s">
        <v>534</v>
      </c>
      <c r="J4691">
        <v>31000404</v>
      </c>
      <c r="L4691">
        <v>0.1182000041008</v>
      </c>
      <c r="M4691">
        <v>0</v>
      </c>
      <c r="N4691">
        <v>0.1182000041008</v>
      </c>
      <c r="O4691">
        <v>0</v>
      </c>
      <c r="P4691">
        <v>0</v>
      </c>
      <c r="Q4691">
        <v>0</v>
      </c>
      <c r="R4691">
        <v>0</v>
      </c>
      <c r="S4691">
        <v>0</v>
      </c>
      <c r="T4691">
        <v>0</v>
      </c>
      <c r="U4691">
        <v>0</v>
      </c>
      <c r="W4691" s="429">
        <f t="shared" si="99"/>
        <v>0</v>
      </c>
      <c r="X4691" s="429">
        <f t="shared" si="99"/>
        <v>0</v>
      </c>
      <c r="Y4691" s="429">
        <f t="shared" si="99"/>
        <v>0</v>
      </c>
      <c r="Z4691" s="429">
        <f t="shared" si="98"/>
        <v>0</v>
      </c>
      <c r="AA4691" s="429" t="s">
        <v>1295</v>
      </c>
    </row>
    <row r="4692" spans="1:27" x14ac:dyDescent="0.25">
      <c r="A4692" t="s">
        <v>149</v>
      </c>
      <c r="B4692" t="s">
        <v>186</v>
      </c>
      <c r="C4692" t="s">
        <v>1459</v>
      </c>
      <c r="D4692" t="s">
        <v>1387</v>
      </c>
      <c r="E4692" t="s">
        <v>1501</v>
      </c>
      <c r="F4692" t="s">
        <v>1293</v>
      </c>
      <c r="G4692" t="s">
        <v>524</v>
      </c>
      <c r="H4692" t="s">
        <v>1461</v>
      </c>
      <c r="I4692" t="s">
        <v>534</v>
      </c>
      <c r="J4692">
        <v>20200254</v>
      </c>
      <c r="L4692">
        <v>7.2102003097534197</v>
      </c>
      <c r="M4692">
        <v>4.7871003150939897</v>
      </c>
      <c r="N4692">
        <v>12.706500053405801</v>
      </c>
      <c r="O4692">
        <v>0</v>
      </c>
      <c r="P4692">
        <v>0.17730000615119901</v>
      </c>
      <c r="Q4692">
        <v>0.17730000615119901</v>
      </c>
      <c r="R4692">
        <v>0</v>
      </c>
      <c r="S4692">
        <v>0</v>
      </c>
      <c r="T4692">
        <v>0</v>
      </c>
      <c r="U4692">
        <v>0</v>
      </c>
      <c r="W4692" s="429">
        <f t="shared" si="99"/>
        <v>0</v>
      </c>
      <c r="X4692" s="429">
        <f t="shared" si="99"/>
        <v>0</v>
      </c>
      <c r="Y4692" s="429">
        <f t="shared" si="99"/>
        <v>0</v>
      </c>
      <c r="Z4692" s="429">
        <f t="shared" si="98"/>
        <v>0</v>
      </c>
      <c r="AA4692" s="429" t="s">
        <v>1295</v>
      </c>
    </row>
    <row r="4693" spans="1:27" x14ac:dyDescent="0.25">
      <c r="A4693" t="s">
        <v>149</v>
      </c>
      <c r="B4693" t="s">
        <v>186</v>
      </c>
      <c r="C4693" t="s">
        <v>1459</v>
      </c>
      <c r="D4693" t="s">
        <v>1387</v>
      </c>
      <c r="E4693" t="s">
        <v>1501</v>
      </c>
      <c r="F4693" t="s">
        <v>1293</v>
      </c>
      <c r="G4693" t="s">
        <v>524</v>
      </c>
      <c r="H4693" t="s">
        <v>1461</v>
      </c>
      <c r="I4693" t="s">
        <v>534</v>
      </c>
      <c r="J4693">
        <v>20200254</v>
      </c>
      <c r="L4693">
        <v>6.9738001823425302</v>
      </c>
      <c r="M4693">
        <v>1.53659999370575</v>
      </c>
      <c r="N4693">
        <v>1.4184000492095901</v>
      </c>
      <c r="O4693">
        <v>0</v>
      </c>
      <c r="P4693">
        <v>0.29550001025199901</v>
      </c>
      <c r="Q4693">
        <v>0.29550001025199901</v>
      </c>
      <c r="R4693">
        <v>0</v>
      </c>
      <c r="S4693">
        <v>0</v>
      </c>
      <c r="T4693">
        <v>0</v>
      </c>
      <c r="U4693">
        <v>0</v>
      </c>
      <c r="W4693" s="429">
        <f t="shared" si="99"/>
        <v>0</v>
      </c>
      <c r="X4693" s="429">
        <f t="shared" si="99"/>
        <v>0</v>
      </c>
      <c r="Y4693" s="429">
        <f t="shared" si="99"/>
        <v>0</v>
      </c>
      <c r="Z4693" s="429">
        <f t="shared" si="98"/>
        <v>0</v>
      </c>
      <c r="AA4693" s="429" t="s">
        <v>1295</v>
      </c>
    </row>
    <row r="4694" spans="1:27" x14ac:dyDescent="0.25">
      <c r="A4694" t="s">
        <v>149</v>
      </c>
      <c r="B4694" t="s">
        <v>186</v>
      </c>
      <c r="C4694" t="s">
        <v>1459</v>
      </c>
      <c r="D4694" t="s">
        <v>1387</v>
      </c>
      <c r="E4694" t="s">
        <v>1501</v>
      </c>
      <c r="F4694" t="s">
        <v>1293</v>
      </c>
      <c r="G4694" t="s">
        <v>524</v>
      </c>
      <c r="H4694" t="s">
        <v>1461</v>
      </c>
      <c r="I4694" t="s">
        <v>534</v>
      </c>
      <c r="J4694">
        <v>20200201</v>
      </c>
      <c r="L4694">
        <v>7.6830000877380398</v>
      </c>
      <c r="M4694">
        <v>2.77769994735718</v>
      </c>
      <c r="N4694">
        <v>9.3969001770019496</v>
      </c>
      <c r="O4694">
        <v>0.29550001025199901</v>
      </c>
      <c r="P4694">
        <v>0.59100002050399802</v>
      </c>
      <c r="Q4694">
        <v>0.59100002050399802</v>
      </c>
      <c r="R4694">
        <v>0</v>
      </c>
      <c r="S4694">
        <v>0</v>
      </c>
      <c r="T4694">
        <v>0</v>
      </c>
      <c r="U4694">
        <v>0</v>
      </c>
      <c r="W4694" s="429">
        <f t="shared" si="99"/>
        <v>0</v>
      </c>
      <c r="X4694" s="429">
        <f t="shared" si="99"/>
        <v>0</v>
      </c>
      <c r="Y4694" s="429">
        <f t="shared" si="99"/>
        <v>0</v>
      </c>
      <c r="Z4694" s="429">
        <f t="shared" si="98"/>
        <v>0</v>
      </c>
      <c r="AA4694" s="429" t="s">
        <v>1295</v>
      </c>
    </row>
    <row r="4695" spans="1:27" x14ac:dyDescent="0.25">
      <c r="A4695" t="s">
        <v>149</v>
      </c>
      <c r="B4695" t="s">
        <v>186</v>
      </c>
      <c r="C4695" t="s">
        <v>1459</v>
      </c>
      <c r="D4695" t="s">
        <v>1387</v>
      </c>
      <c r="E4695" t="s">
        <v>1501</v>
      </c>
      <c r="F4695" t="s">
        <v>1293</v>
      </c>
      <c r="G4695" t="s">
        <v>524</v>
      </c>
      <c r="H4695" t="s">
        <v>1461</v>
      </c>
      <c r="I4695" t="s">
        <v>534</v>
      </c>
      <c r="J4695">
        <v>40400303</v>
      </c>
      <c r="L4695">
        <v>0</v>
      </c>
      <c r="M4695">
        <v>41.488201141357401</v>
      </c>
      <c r="N4695">
        <v>0</v>
      </c>
      <c r="O4695">
        <v>0</v>
      </c>
      <c r="P4695">
        <v>0</v>
      </c>
      <c r="Q4695">
        <v>0</v>
      </c>
      <c r="R4695">
        <v>0</v>
      </c>
      <c r="S4695">
        <v>0</v>
      </c>
      <c r="T4695">
        <v>0</v>
      </c>
      <c r="U4695">
        <v>0</v>
      </c>
      <c r="W4695" s="429">
        <f t="shared" si="99"/>
        <v>0</v>
      </c>
      <c r="X4695" s="429">
        <f t="shared" si="99"/>
        <v>0</v>
      </c>
      <c r="Y4695" s="429">
        <f t="shared" si="99"/>
        <v>0</v>
      </c>
      <c r="Z4695" s="429">
        <f t="shared" si="98"/>
        <v>0</v>
      </c>
      <c r="AA4695" s="429" t="s">
        <v>1295</v>
      </c>
    </row>
    <row r="4696" spans="1:27" x14ac:dyDescent="0.25">
      <c r="A4696" t="s">
        <v>149</v>
      </c>
      <c r="B4696" t="s">
        <v>186</v>
      </c>
      <c r="C4696" t="s">
        <v>1459</v>
      </c>
      <c r="D4696" t="s">
        <v>1387</v>
      </c>
      <c r="E4696" t="s">
        <v>1501</v>
      </c>
      <c r="F4696" t="s">
        <v>1293</v>
      </c>
      <c r="G4696" t="s">
        <v>524</v>
      </c>
      <c r="H4696" t="s">
        <v>1464</v>
      </c>
      <c r="I4696" t="s">
        <v>186</v>
      </c>
      <c r="J4696">
        <v>20200252</v>
      </c>
      <c r="L4696">
        <v>29.82</v>
      </c>
      <c r="M4696">
        <v>1.26</v>
      </c>
      <c r="N4696">
        <v>3.8849999999999998</v>
      </c>
      <c r="O4696">
        <v>0</v>
      </c>
      <c r="P4696">
        <v>0.52500000000000002</v>
      </c>
      <c r="Q4696">
        <v>0.53235003054142005</v>
      </c>
      <c r="R4696">
        <v>0</v>
      </c>
      <c r="S4696">
        <v>0</v>
      </c>
      <c r="T4696">
        <v>0</v>
      </c>
      <c r="U4696">
        <v>0</v>
      </c>
      <c r="W4696" s="429">
        <f t="shared" si="99"/>
        <v>0</v>
      </c>
      <c r="X4696" s="429">
        <f t="shared" si="99"/>
        <v>0</v>
      </c>
      <c r="Y4696" s="429">
        <f t="shared" si="99"/>
        <v>0</v>
      </c>
      <c r="Z4696" s="429">
        <f t="shared" si="98"/>
        <v>0</v>
      </c>
      <c r="AA4696" s="429" t="s">
        <v>1295</v>
      </c>
    </row>
    <row r="4697" spans="1:27" x14ac:dyDescent="0.25">
      <c r="A4697" t="s">
        <v>149</v>
      </c>
      <c r="B4697" t="s">
        <v>186</v>
      </c>
      <c r="C4697" t="s">
        <v>1459</v>
      </c>
      <c r="D4697" t="s">
        <v>1387</v>
      </c>
      <c r="E4697" t="s">
        <v>1501</v>
      </c>
      <c r="F4697" t="s">
        <v>1293</v>
      </c>
      <c r="G4697" t="s">
        <v>524</v>
      </c>
      <c r="H4697" t="s">
        <v>1464</v>
      </c>
      <c r="I4697" t="s">
        <v>186</v>
      </c>
      <c r="J4697">
        <v>40400311</v>
      </c>
      <c r="L4697">
        <v>0</v>
      </c>
      <c r="M4697">
        <v>25.117500305175799</v>
      </c>
      <c r="N4697">
        <v>0</v>
      </c>
      <c r="O4697">
        <v>0</v>
      </c>
      <c r="P4697">
        <v>0</v>
      </c>
      <c r="Q4697">
        <v>0</v>
      </c>
      <c r="R4697">
        <v>0</v>
      </c>
      <c r="S4697">
        <v>0</v>
      </c>
      <c r="T4697">
        <v>0</v>
      </c>
      <c r="U4697">
        <v>0</v>
      </c>
      <c r="W4697" s="429">
        <f t="shared" si="99"/>
        <v>0</v>
      </c>
      <c r="X4697" s="429">
        <f t="shared" si="99"/>
        <v>0</v>
      </c>
      <c r="Y4697" s="429">
        <f t="shared" si="99"/>
        <v>0</v>
      </c>
      <c r="Z4697" s="429">
        <f t="shared" si="98"/>
        <v>0</v>
      </c>
      <c r="AA4697" s="429" t="s">
        <v>1295</v>
      </c>
    </row>
    <row r="4698" spans="1:27" x14ac:dyDescent="0.25">
      <c r="A4698" t="s">
        <v>149</v>
      </c>
      <c r="B4698" t="s">
        <v>186</v>
      </c>
      <c r="C4698" t="s">
        <v>1459</v>
      </c>
      <c r="D4698" t="s">
        <v>1387</v>
      </c>
      <c r="E4698" t="s">
        <v>1501</v>
      </c>
      <c r="F4698" t="s">
        <v>1293</v>
      </c>
      <c r="G4698" t="s">
        <v>524</v>
      </c>
      <c r="H4698" t="s">
        <v>1464</v>
      </c>
      <c r="I4698" t="s">
        <v>186</v>
      </c>
      <c r="J4698">
        <v>20200201</v>
      </c>
      <c r="L4698">
        <v>5.9</v>
      </c>
      <c r="M4698">
        <v>1.7</v>
      </c>
      <c r="N4698">
        <v>5.6</v>
      </c>
      <c r="O4698">
        <v>0</v>
      </c>
      <c r="P4698">
        <v>0.1</v>
      </c>
      <c r="Q4698">
        <v>0.10000000149011599</v>
      </c>
      <c r="R4698">
        <v>0</v>
      </c>
      <c r="S4698">
        <v>0</v>
      </c>
      <c r="T4698">
        <v>0</v>
      </c>
      <c r="U4698">
        <v>0</v>
      </c>
      <c r="W4698" s="429">
        <f t="shared" si="99"/>
        <v>0</v>
      </c>
      <c r="X4698" s="429">
        <f t="shared" si="99"/>
        <v>0</v>
      </c>
      <c r="Y4698" s="429">
        <f t="shared" si="99"/>
        <v>0</v>
      </c>
      <c r="Z4698" s="429">
        <f t="shared" si="98"/>
        <v>0</v>
      </c>
      <c r="AA4698" s="429" t="s">
        <v>1295</v>
      </c>
    </row>
    <row r="4699" spans="1:27" x14ac:dyDescent="0.25">
      <c r="A4699" t="s">
        <v>149</v>
      </c>
      <c r="B4699" t="s">
        <v>186</v>
      </c>
      <c r="C4699" t="s">
        <v>1459</v>
      </c>
      <c r="D4699" t="s">
        <v>1387</v>
      </c>
      <c r="E4699" t="s">
        <v>1501</v>
      </c>
      <c r="F4699" t="s">
        <v>1293</v>
      </c>
      <c r="G4699" t="s">
        <v>524</v>
      </c>
      <c r="H4699" t="s">
        <v>1464</v>
      </c>
      <c r="I4699" t="s">
        <v>186</v>
      </c>
      <c r="J4699">
        <v>20200201</v>
      </c>
      <c r="L4699">
        <v>49.3</v>
      </c>
      <c r="M4699">
        <v>0.2</v>
      </c>
      <c r="N4699">
        <v>4.2</v>
      </c>
      <c r="O4699">
        <v>0</v>
      </c>
      <c r="P4699">
        <v>0.8</v>
      </c>
      <c r="Q4699">
        <v>0.84666663408279397</v>
      </c>
      <c r="R4699">
        <v>0</v>
      </c>
      <c r="S4699">
        <v>0</v>
      </c>
      <c r="T4699">
        <v>0</v>
      </c>
      <c r="U4699">
        <v>0</v>
      </c>
      <c r="W4699" s="429">
        <f t="shared" si="99"/>
        <v>0</v>
      </c>
      <c r="X4699" s="429">
        <f t="shared" si="99"/>
        <v>0</v>
      </c>
      <c r="Y4699" s="429">
        <f t="shared" si="99"/>
        <v>0</v>
      </c>
      <c r="Z4699" s="429">
        <f t="shared" si="98"/>
        <v>0</v>
      </c>
      <c r="AA4699" s="429" t="s">
        <v>1295</v>
      </c>
    </row>
    <row r="4700" spans="1:27" x14ac:dyDescent="0.25">
      <c r="A4700" t="s">
        <v>149</v>
      </c>
      <c r="B4700" t="s">
        <v>186</v>
      </c>
      <c r="C4700" t="s">
        <v>1459</v>
      </c>
      <c r="D4700" t="s">
        <v>1387</v>
      </c>
      <c r="E4700" t="s">
        <v>1501</v>
      </c>
      <c r="F4700" t="s">
        <v>1293</v>
      </c>
      <c r="G4700" t="s">
        <v>524</v>
      </c>
      <c r="H4700" t="s">
        <v>1464</v>
      </c>
      <c r="I4700" t="s">
        <v>186</v>
      </c>
      <c r="J4700">
        <v>31000309</v>
      </c>
      <c r="L4700">
        <v>2.5333333015441899</v>
      </c>
      <c r="M4700">
        <v>1.80000007152557</v>
      </c>
      <c r="N4700">
        <v>9.7666664123535192</v>
      </c>
      <c r="O4700">
        <v>0.20000000298023199</v>
      </c>
      <c r="P4700">
        <v>0.133333340287209</v>
      </c>
      <c r="Q4700">
        <v>0.133333340287209</v>
      </c>
      <c r="R4700">
        <v>0</v>
      </c>
      <c r="S4700">
        <v>0</v>
      </c>
      <c r="T4700">
        <v>0</v>
      </c>
      <c r="U4700">
        <v>0</v>
      </c>
      <c r="W4700" s="429">
        <f t="shared" si="99"/>
        <v>0</v>
      </c>
      <c r="X4700" s="429">
        <f t="shared" si="99"/>
        <v>0</v>
      </c>
      <c r="Y4700" s="429">
        <f t="shared" si="99"/>
        <v>0</v>
      </c>
      <c r="Z4700" s="429">
        <f t="shared" si="98"/>
        <v>0</v>
      </c>
      <c r="AA4700" s="429" t="s">
        <v>1295</v>
      </c>
    </row>
    <row r="4701" spans="1:27" x14ac:dyDescent="0.25">
      <c r="A4701" t="s">
        <v>149</v>
      </c>
      <c r="B4701" t="s">
        <v>186</v>
      </c>
      <c r="C4701" t="s">
        <v>1459</v>
      </c>
      <c r="D4701" t="s">
        <v>1387</v>
      </c>
      <c r="E4701" t="s">
        <v>1501</v>
      </c>
      <c r="F4701" t="s">
        <v>1293</v>
      </c>
      <c r="G4701" t="s">
        <v>524</v>
      </c>
      <c r="H4701" t="s">
        <v>1464</v>
      </c>
      <c r="I4701" t="s">
        <v>186</v>
      </c>
      <c r="J4701">
        <v>40400311</v>
      </c>
      <c r="L4701">
        <v>0</v>
      </c>
      <c r="M4701">
        <v>22.930799484252901</v>
      </c>
      <c r="N4701">
        <v>0</v>
      </c>
      <c r="O4701">
        <v>0</v>
      </c>
      <c r="P4701">
        <v>0</v>
      </c>
      <c r="Q4701">
        <v>0</v>
      </c>
      <c r="R4701">
        <v>0.35460000000000003</v>
      </c>
      <c r="S4701">
        <v>1.4184000000000001</v>
      </c>
      <c r="T4701">
        <v>0</v>
      </c>
      <c r="U4701">
        <v>0</v>
      </c>
      <c r="W4701" s="429">
        <f t="shared" si="99"/>
        <v>0.35460000000000003</v>
      </c>
      <c r="X4701" s="429">
        <f t="shared" si="99"/>
        <v>1.4184000000000001</v>
      </c>
      <c r="Y4701" s="429">
        <f t="shared" si="99"/>
        <v>0</v>
      </c>
      <c r="Z4701" s="429">
        <f t="shared" si="98"/>
        <v>0</v>
      </c>
      <c r="AA4701" s="429" t="s">
        <v>1295</v>
      </c>
    </row>
    <row r="4702" spans="1:27" x14ac:dyDescent="0.25">
      <c r="A4702" t="s">
        <v>149</v>
      </c>
      <c r="B4702" t="s">
        <v>186</v>
      </c>
      <c r="C4702" t="s">
        <v>1459</v>
      </c>
      <c r="D4702" t="s">
        <v>1387</v>
      </c>
      <c r="E4702" t="s">
        <v>1501</v>
      </c>
      <c r="F4702" t="s">
        <v>1293</v>
      </c>
      <c r="G4702" t="s">
        <v>524</v>
      </c>
      <c r="H4702" t="s">
        <v>1464</v>
      </c>
      <c r="I4702" t="s">
        <v>186</v>
      </c>
      <c r="J4702">
        <v>40400311</v>
      </c>
      <c r="L4702">
        <v>0</v>
      </c>
      <c r="M4702">
        <v>3.6051001548767099</v>
      </c>
      <c r="N4702">
        <v>0</v>
      </c>
      <c r="O4702">
        <v>0</v>
      </c>
      <c r="P4702">
        <v>0</v>
      </c>
      <c r="Q4702">
        <v>0</v>
      </c>
      <c r="R4702">
        <v>0</v>
      </c>
      <c r="S4702">
        <v>0</v>
      </c>
      <c r="T4702">
        <v>0</v>
      </c>
      <c r="U4702">
        <v>0</v>
      </c>
      <c r="W4702" s="429">
        <f t="shared" si="99"/>
        <v>0</v>
      </c>
      <c r="X4702" s="429">
        <f t="shared" si="99"/>
        <v>0</v>
      </c>
      <c r="Y4702" s="429">
        <f t="shared" si="99"/>
        <v>0</v>
      </c>
      <c r="Z4702" s="429">
        <f t="shared" si="98"/>
        <v>0</v>
      </c>
      <c r="AA4702" s="429" t="s">
        <v>1295</v>
      </c>
    </row>
    <row r="4703" spans="1:27" x14ac:dyDescent="0.25">
      <c r="A4703" t="s">
        <v>149</v>
      </c>
      <c r="B4703" t="s">
        <v>186</v>
      </c>
      <c r="C4703" t="s">
        <v>1459</v>
      </c>
      <c r="D4703" t="s">
        <v>1387</v>
      </c>
      <c r="E4703" t="s">
        <v>1501</v>
      </c>
      <c r="F4703" t="s">
        <v>1293</v>
      </c>
      <c r="G4703" t="s">
        <v>524</v>
      </c>
      <c r="H4703" t="s">
        <v>1464</v>
      </c>
      <c r="I4703" t="s">
        <v>186</v>
      </c>
      <c r="J4703">
        <v>20200254</v>
      </c>
      <c r="L4703">
        <v>4.6098003387451199</v>
      </c>
      <c r="M4703">
        <v>5.1417002677917498</v>
      </c>
      <c r="N4703">
        <v>14.065799713134799</v>
      </c>
      <c r="O4703">
        <v>0</v>
      </c>
      <c r="P4703">
        <v>0.17730000615119901</v>
      </c>
      <c r="Q4703">
        <v>0.17730000615119901</v>
      </c>
      <c r="R4703">
        <v>0</v>
      </c>
      <c r="S4703">
        <v>0</v>
      </c>
      <c r="T4703">
        <v>0</v>
      </c>
      <c r="U4703">
        <v>0</v>
      </c>
      <c r="W4703" s="429">
        <f t="shared" si="99"/>
        <v>0</v>
      </c>
      <c r="X4703" s="429">
        <f t="shared" si="99"/>
        <v>0</v>
      </c>
      <c r="Y4703" s="429">
        <f t="shared" si="99"/>
        <v>0</v>
      </c>
      <c r="Z4703" s="429">
        <f t="shared" si="98"/>
        <v>0</v>
      </c>
      <c r="AA4703" s="429" t="s">
        <v>1295</v>
      </c>
    </row>
    <row r="4704" spans="1:27" x14ac:dyDescent="0.25">
      <c r="A4704" t="s">
        <v>149</v>
      </c>
      <c r="B4704" t="s">
        <v>186</v>
      </c>
      <c r="C4704" t="s">
        <v>1459</v>
      </c>
      <c r="D4704" t="s">
        <v>1387</v>
      </c>
      <c r="E4704" t="s">
        <v>1501</v>
      </c>
      <c r="F4704" t="s">
        <v>1293</v>
      </c>
      <c r="G4704" t="s">
        <v>524</v>
      </c>
      <c r="H4704" t="s">
        <v>1464</v>
      </c>
      <c r="I4704" t="s">
        <v>186</v>
      </c>
      <c r="J4704">
        <v>20200254</v>
      </c>
      <c r="L4704">
        <v>0.23640000820159901</v>
      </c>
      <c r="M4704">
        <v>0.17730000615119901</v>
      </c>
      <c r="N4704">
        <v>0.41370001435279802</v>
      </c>
      <c r="O4704">
        <v>0</v>
      </c>
      <c r="P4704">
        <v>0</v>
      </c>
      <c r="Q4704">
        <v>0</v>
      </c>
      <c r="R4704">
        <v>61.641300000000001</v>
      </c>
      <c r="S4704">
        <v>0</v>
      </c>
      <c r="T4704">
        <v>0</v>
      </c>
      <c r="U4704">
        <v>0</v>
      </c>
      <c r="W4704" s="429">
        <f t="shared" si="99"/>
        <v>61.641300000000001</v>
      </c>
      <c r="X4704" s="429">
        <f t="shared" si="99"/>
        <v>0</v>
      </c>
      <c r="Y4704" s="429">
        <f t="shared" si="99"/>
        <v>0</v>
      </c>
      <c r="Z4704" s="429">
        <f t="shared" si="98"/>
        <v>0</v>
      </c>
      <c r="AA4704" s="429" t="s">
        <v>1295</v>
      </c>
    </row>
    <row r="4705" spans="1:27" x14ac:dyDescent="0.25">
      <c r="A4705" t="s">
        <v>149</v>
      </c>
      <c r="B4705" t="s">
        <v>186</v>
      </c>
      <c r="C4705" t="s">
        <v>1459</v>
      </c>
      <c r="D4705" t="s">
        <v>1387</v>
      </c>
      <c r="E4705" t="s">
        <v>1501</v>
      </c>
      <c r="F4705" t="s">
        <v>1293</v>
      </c>
      <c r="G4705" t="s">
        <v>524</v>
      </c>
      <c r="H4705" t="s">
        <v>1464</v>
      </c>
      <c r="I4705" t="s">
        <v>186</v>
      </c>
      <c r="J4705">
        <v>20200202</v>
      </c>
      <c r="L4705">
        <v>11.6427011489868</v>
      </c>
      <c r="M4705">
        <v>7.7421007156372097</v>
      </c>
      <c r="N4705">
        <v>20.5077018737793</v>
      </c>
      <c r="O4705">
        <v>0</v>
      </c>
      <c r="P4705">
        <v>0.29550001025199901</v>
      </c>
      <c r="Q4705">
        <v>0.29550001025199901</v>
      </c>
      <c r="R4705">
        <v>3184.8989999999999</v>
      </c>
      <c r="S4705">
        <v>5.91E-2</v>
      </c>
      <c r="T4705">
        <v>0</v>
      </c>
      <c r="U4705">
        <v>0</v>
      </c>
      <c r="W4705" s="429">
        <f t="shared" si="99"/>
        <v>3184.8989999999999</v>
      </c>
      <c r="X4705" s="429">
        <f t="shared" si="99"/>
        <v>5.91E-2</v>
      </c>
      <c r="Y4705" s="429">
        <f t="shared" si="99"/>
        <v>0</v>
      </c>
      <c r="Z4705" s="429">
        <f t="shared" si="98"/>
        <v>0</v>
      </c>
      <c r="AA4705" s="429" t="s">
        <v>1295</v>
      </c>
    </row>
    <row r="4706" spans="1:27" x14ac:dyDescent="0.25">
      <c r="A4706" t="s">
        <v>149</v>
      </c>
      <c r="B4706" t="s">
        <v>186</v>
      </c>
      <c r="C4706" t="s">
        <v>1459</v>
      </c>
      <c r="D4706" t="s">
        <v>1387</v>
      </c>
      <c r="E4706" t="s">
        <v>1501</v>
      </c>
      <c r="F4706" t="s">
        <v>1293</v>
      </c>
      <c r="G4706" t="s">
        <v>524</v>
      </c>
      <c r="H4706" t="s">
        <v>1483</v>
      </c>
      <c r="I4706" t="s">
        <v>1484</v>
      </c>
      <c r="J4706">
        <v>20200201</v>
      </c>
      <c r="L4706">
        <v>0</v>
      </c>
      <c r="M4706">
        <v>0</v>
      </c>
      <c r="N4706">
        <v>0</v>
      </c>
      <c r="O4706">
        <v>0</v>
      </c>
      <c r="P4706">
        <v>0</v>
      </c>
      <c r="Q4706">
        <v>0</v>
      </c>
      <c r="R4706">
        <v>0.70092600000000005</v>
      </c>
      <c r="S4706">
        <v>20.20984</v>
      </c>
      <c r="T4706">
        <v>0</v>
      </c>
      <c r="U4706">
        <v>0</v>
      </c>
      <c r="W4706" s="429">
        <f t="shared" si="99"/>
        <v>0.70092600000000005</v>
      </c>
      <c r="X4706" s="429">
        <f t="shared" si="99"/>
        <v>20.20984</v>
      </c>
      <c r="Y4706" s="429">
        <f t="shared" si="99"/>
        <v>0</v>
      </c>
      <c r="Z4706" s="429">
        <f t="shared" si="98"/>
        <v>0</v>
      </c>
      <c r="AA4706" s="429" t="s">
        <v>1295</v>
      </c>
    </row>
    <row r="4707" spans="1:27" x14ac:dyDescent="0.25">
      <c r="A4707" t="s">
        <v>149</v>
      </c>
      <c r="B4707" t="s">
        <v>186</v>
      </c>
      <c r="C4707" t="s">
        <v>1459</v>
      </c>
      <c r="D4707" t="s">
        <v>1387</v>
      </c>
      <c r="E4707" t="s">
        <v>1501</v>
      </c>
      <c r="F4707" t="s">
        <v>1293</v>
      </c>
      <c r="G4707" t="s">
        <v>524</v>
      </c>
      <c r="H4707" t="s">
        <v>1464</v>
      </c>
      <c r="I4707" t="s">
        <v>186</v>
      </c>
      <c r="J4707">
        <v>20200201</v>
      </c>
      <c r="L4707">
        <v>139.19999999999999</v>
      </c>
      <c r="M4707">
        <v>1.4</v>
      </c>
      <c r="N4707">
        <v>5.0999999999999996</v>
      </c>
      <c r="O4707">
        <v>1.1000000000000001</v>
      </c>
      <c r="P4707">
        <v>0.4</v>
      </c>
      <c r="Q4707">
        <v>0.40000000596046398</v>
      </c>
      <c r="R4707">
        <v>0</v>
      </c>
      <c r="S4707">
        <v>0</v>
      </c>
      <c r="T4707">
        <v>0</v>
      </c>
      <c r="U4707">
        <v>0</v>
      </c>
      <c r="W4707" s="429">
        <f t="shared" si="99"/>
        <v>0</v>
      </c>
      <c r="X4707" s="429">
        <f t="shared" si="99"/>
        <v>0</v>
      </c>
      <c r="Y4707" s="429">
        <f t="shared" si="99"/>
        <v>0</v>
      </c>
      <c r="Z4707" s="429">
        <f t="shared" si="98"/>
        <v>0</v>
      </c>
      <c r="AA4707" s="429" t="s">
        <v>1295</v>
      </c>
    </row>
    <row r="4708" spans="1:27" x14ac:dyDescent="0.25">
      <c r="A4708" t="s">
        <v>149</v>
      </c>
      <c r="B4708" t="s">
        <v>186</v>
      </c>
      <c r="C4708" t="s">
        <v>1459</v>
      </c>
      <c r="D4708" t="s">
        <v>1387</v>
      </c>
      <c r="E4708" t="s">
        <v>1501</v>
      </c>
      <c r="F4708" t="s">
        <v>1293</v>
      </c>
      <c r="G4708" t="s">
        <v>524</v>
      </c>
      <c r="H4708" t="s">
        <v>1461</v>
      </c>
      <c r="I4708" t="s">
        <v>534</v>
      </c>
      <c r="J4708">
        <v>31000302</v>
      </c>
      <c r="L4708">
        <v>0.20094001293182401</v>
      </c>
      <c r="M4708">
        <v>1.18200005963445E-2</v>
      </c>
      <c r="N4708">
        <v>0.17138999700546301</v>
      </c>
      <c r="O4708">
        <v>5.9100002981722398E-3</v>
      </c>
      <c r="P4708">
        <v>1.18200005963445E-2</v>
      </c>
      <c r="Q4708">
        <v>1.18200005963445E-2</v>
      </c>
      <c r="R4708">
        <v>233.94149999999999</v>
      </c>
      <c r="S4708">
        <v>5.9100000000000003E-3</v>
      </c>
      <c r="T4708">
        <v>5.9100009999999998E-4</v>
      </c>
      <c r="U4708">
        <v>0</v>
      </c>
      <c r="W4708" s="429">
        <f t="shared" si="99"/>
        <v>233.94149999999999</v>
      </c>
      <c r="X4708" s="429">
        <f t="shared" si="99"/>
        <v>5.9100000000000003E-3</v>
      </c>
      <c r="Y4708" s="429">
        <f t="shared" si="99"/>
        <v>5.9100009999999998E-4</v>
      </c>
      <c r="Z4708" s="429">
        <f t="shared" si="98"/>
        <v>0</v>
      </c>
      <c r="AA4708" s="429" t="s">
        <v>1295</v>
      </c>
    </row>
    <row r="4709" spans="1:27" x14ac:dyDescent="0.25">
      <c r="A4709" t="s">
        <v>149</v>
      </c>
      <c r="B4709" t="s">
        <v>1246</v>
      </c>
      <c r="C4709" t="s">
        <v>1324</v>
      </c>
      <c r="D4709" t="s">
        <v>1387</v>
      </c>
      <c r="E4709" t="s">
        <v>1501</v>
      </c>
      <c r="F4709" t="s">
        <v>1293</v>
      </c>
      <c r="G4709" t="s">
        <v>524</v>
      </c>
      <c r="H4709" t="s">
        <v>1557</v>
      </c>
      <c r="I4709" t="s">
        <v>552</v>
      </c>
      <c r="J4709">
        <v>31088811</v>
      </c>
      <c r="L4709">
        <v>0</v>
      </c>
      <c r="M4709">
        <v>2.3066666126251198</v>
      </c>
      <c r="N4709">
        <v>0</v>
      </c>
      <c r="O4709">
        <v>0</v>
      </c>
      <c r="P4709">
        <v>0</v>
      </c>
      <c r="Q4709">
        <v>0</v>
      </c>
      <c r="R4709">
        <v>0</v>
      </c>
      <c r="S4709">
        <v>0</v>
      </c>
      <c r="T4709">
        <v>0</v>
      </c>
      <c r="U4709">
        <v>0</v>
      </c>
      <c r="W4709" s="429">
        <f t="shared" si="99"/>
        <v>0</v>
      </c>
      <c r="X4709" s="429">
        <f t="shared" si="99"/>
        <v>0</v>
      </c>
      <c r="Y4709" s="429">
        <f t="shared" si="99"/>
        <v>0</v>
      </c>
      <c r="Z4709" s="429">
        <f t="shared" si="98"/>
        <v>0</v>
      </c>
      <c r="AA4709" s="429" t="s">
        <v>1295</v>
      </c>
    </row>
    <row r="4710" spans="1:27" x14ac:dyDescent="0.25">
      <c r="A4710" t="s">
        <v>149</v>
      </c>
      <c r="B4710" t="s">
        <v>1246</v>
      </c>
      <c r="C4710" t="s">
        <v>1324</v>
      </c>
      <c r="D4710" t="s">
        <v>1387</v>
      </c>
      <c r="E4710" t="s">
        <v>1501</v>
      </c>
      <c r="F4710" t="s">
        <v>1293</v>
      </c>
      <c r="G4710" t="s">
        <v>524</v>
      </c>
      <c r="H4710" t="s">
        <v>1557</v>
      </c>
      <c r="I4710" t="s">
        <v>552</v>
      </c>
      <c r="J4710">
        <v>40400250</v>
      </c>
      <c r="L4710">
        <v>0</v>
      </c>
      <c r="M4710">
        <v>6.5603995323181197</v>
      </c>
      <c r="N4710">
        <v>0</v>
      </c>
      <c r="O4710">
        <v>0</v>
      </c>
      <c r="P4710">
        <v>0</v>
      </c>
      <c r="Q4710">
        <v>0</v>
      </c>
      <c r="R4710">
        <v>0</v>
      </c>
      <c r="S4710">
        <v>0</v>
      </c>
      <c r="T4710">
        <v>0</v>
      </c>
      <c r="U4710">
        <v>0</v>
      </c>
      <c r="W4710" s="429">
        <f t="shared" si="99"/>
        <v>0</v>
      </c>
      <c r="X4710" s="429">
        <f t="shared" si="99"/>
        <v>0</v>
      </c>
      <c r="Y4710" s="429">
        <f t="shared" si="99"/>
        <v>0</v>
      </c>
      <c r="Z4710" s="429">
        <f t="shared" si="98"/>
        <v>0</v>
      </c>
      <c r="AA4710" s="429" t="s">
        <v>1295</v>
      </c>
    </row>
    <row r="4711" spans="1:27" x14ac:dyDescent="0.25">
      <c r="A4711" t="s">
        <v>149</v>
      </c>
      <c r="B4711" t="s">
        <v>1246</v>
      </c>
      <c r="C4711" t="s">
        <v>1324</v>
      </c>
      <c r="D4711" t="s">
        <v>1387</v>
      </c>
      <c r="E4711" t="s">
        <v>1501</v>
      </c>
      <c r="F4711" t="s">
        <v>1293</v>
      </c>
      <c r="G4711" t="s">
        <v>524</v>
      </c>
      <c r="H4711" t="s">
        <v>1558</v>
      </c>
      <c r="I4711" t="s">
        <v>563</v>
      </c>
      <c r="J4711">
        <v>20200254</v>
      </c>
      <c r="L4711">
        <v>18.100000381469702</v>
      </c>
      <c r="M4711">
        <v>7.0666661262512198</v>
      </c>
      <c r="N4711">
        <v>1.86666667461395</v>
      </c>
      <c r="O4711">
        <v>1.5599999427795399</v>
      </c>
      <c r="P4711">
        <v>1.06666672229767</v>
      </c>
      <c r="Q4711">
        <v>1.06666672229767</v>
      </c>
      <c r="R4711">
        <v>0</v>
      </c>
      <c r="S4711">
        <v>0</v>
      </c>
      <c r="T4711">
        <v>0</v>
      </c>
      <c r="U4711">
        <v>0</v>
      </c>
      <c r="W4711" s="429">
        <f t="shared" si="99"/>
        <v>0</v>
      </c>
      <c r="X4711" s="429">
        <f t="shared" si="99"/>
        <v>0</v>
      </c>
      <c r="Y4711" s="429">
        <f t="shared" si="99"/>
        <v>0</v>
      </c>
      <c r="Z4711" s="429">
        <f t="shared" si="98"/>
        <v>0</v>
      </c>
      <c r="AA4711" s="429" t="s">
        <v>1295</v>
      </c>
    </row>
    <row r="4712" spans="1:27" x14ac:dyDescent="0.25">
      <c r="A4712" t="s">
        <v>149</v>
      </c>
      <c r="B4712" t="s">
        <v>186</v>
      </c>
      <c r="C4712" t="s">
        <v>1459</v>
      </c>
      <c r="D4712" t="s">
        <v>1387</v>
      </c>
      <c r="E4712" t="s">
        <v>1501</v>
      </c>
      <c r="F4712" t="s">
        <v>1293</v>
      </c>
      <c r="G4712" t="s">
        <v>524</v>
      </c>
      <c r="H4712" t="s">
        <v>1464</v>
      </c>
      <c r="I4712" t="s">
        <v>186</v>
      </c>
      <c r="J4712">
        <v>20200202</v>
      </c>
      <c r="L4712">
        <v>13.25</v>
      </c>
      <c r="M4712">
        <v>8.6000003814697301</v>
      </c>
      <c r="N4712">
        <v>23.299999237060501</v>
      </c>
      <c r="O4712">
        <v>0</v>
      </c>
      <c r="P4712">
        <v>0.40000000596046398</v>
      </c>
      <c r="Q4712">
        <v>0.40000000596046398</v>
      </c>
      <c r="R4712">
        <v>0</v>
      </c>
      <c r="S4712">
        <v>0</v>
      </c>
      <c r="T4712">
        <v>0</v>
      </c>
      <c r="U4712">
        <v>0</v>
      </c>
      <c r="W4712" s="429">
        <f t="shared" si="99"/>
        <v>0</v>
      </c>
      <c r="X4712" s="429">
        <f t="shared" si="99"/>
        <v>0</v>
      </c>
      <c r="Y4712" s="429">
        <f t="shared" si="99"/>
        <v>0</v>
      </c>
      <c r="Z4712" s="429">
        <f t="shared" si="98"/>
        <v>0</v>
      </c>
      <c r="AA4712" s="429" t="s">
        <v>1295</v>
      </c>
    </row>
    <row r="4713" spans="1:27" x14ac:dyDescent="0.25">
      <c r="A4713" t="s">
        <v>149</v>
      </c>
      <c r="B4713" t="s">
        <v>186</v>
      </c>
      <c r="C4713" t="s">
        <v>1459</v>
      </c>
      <c r="D4713" t="s">
        <v>1387</v>
      </c>
      <c r="E4713" t="s">
        <v>1501</v>
      </c>
      <c r="F4713" t="s">
        <v>1293</v>
      </c>
      <c r="G4713" t="s">
        <v>524</v>
      </c>
      <c r="H4713" t="s">
        <v>1464</v>
      </c>
      <c r="I4713" t="s">
        <v>186</v>
      </c>
      <c r="J4713">
        <v>40301011</v>
      </c>
      <c r="L4713">
        <v>0</v>
      </c>
      <c r="M4713">
        <v>7.9000000953674299</v>
      </c>
      <c r="N4713">
        <v>0</v>
      </c>
      <c r="O4713">
        <v>0</v>
      </c>
      <c r="P4713">
        <v>0</v>
      </c>
      <c r="Q4713">
        <v>0</v>
      </c>
      <c r="R4713">
        <v>0</v>
      </c>
      <c r="S4713">
        <v>1.77</v>
      </c>
      <c r="T4713">
        <v>0</v>
      </c>
      <c r="U4713">
        <v>0</v>
      </c>
      <c r="W4713" s="429">
        <f t="shared" si="99"/>
        <v>0</v>
      </c>
      <c r="X4713" s="429">
        <f t="shared" si="99"/>
        <v>1.77</v>
      </c>
      <c r="Y4713" s="429">
        <f t="shared" si="99"/>
        <v>0</v>
      </c>
      <c r="Z4713" s="429">
        <f t="shared" si="98"/>
        <v>0</v>
      </c>
      <c r="AA4713" s="429" t="s">
        <v>1295</v>
      </c>
    </row>
    <row r="4714" spans="1:27" x14ac:dyDescent="0.25">
      <c r="A4714" t="s">
        <v>149</v>
      </c>
      <c r="B4714" t="s">
        <v>1246</v>
      </c>
      <c r="C4714" t="s">
        <v>1324</v>
      </c>
      <c r="D4714" t="s">
        <v>1387</v>
      </c>
      <c r="E4714" t="s">
        <v>1501</v>
      </c>
      <c r="F4714" t="s">
        <v>1293</v>
      </c>
      <c r="G4714" t="s">
        <v>524</v>
      </c>
      <c r="H4714" t="s">
        <v>1557</v>
      </c>
      <c r="I4714" t="s">
        <v>552</v>
      </c>
      <c r="J4714">
        <v>31000205</v>
      </c>
      <c r="L4714">
        <v>2.9200000762939502</v>
      </c>
      <c r="M4714">
        <v>7.0000000298023196E-2</v>
      </c>
      <c r="N4714">
        <v>13.310000419616699</v>
      </c>
      <c r="O4714">
        <v>0</v>
      </c>
      <c r="P4714">
        <v>5.0000000745058101E-2</v>
      </c>
      <c r="Q4714">
        <v>5.0000000745058101E-2</v>
      </c>
      <c r="R4714">
        <v>0</v>
      </c>
      <c r="S4714">
        <v>0</v>
      </c>
      <c r="T4714">
        <v>0</v>
      </c>
      <c r="U4714">
        <v>0</v>
      </c>
      <c r="W4714" s="429">
        <f t="shared" si="99"/>
        <v>0</v>
      </c>
      <c r="X4714" s="429">
        <f t="shared" si="99"/>
        <v>0</v>
      </c>
      <c r="Y4714" s="429">
        <f t="shared" si="99"/>
        <v>0</v>
      </c>
      <c r="Z4714" s="429">
        <f t="shared" si="98"/>
        <v>0</v>
      </c>
      <c r="AA4714" s="429" t="s">
        <v>1295</v>
      </c>
    </row>
    <row r="4715" spans="1:27" x14ac:dyDescent="0.25">
      <c r="A4715" t="s">
        <v>149</v>
      </c>
      <c r="B4715" t="s">
        <v>1246</v>
      </c>
      <c r="C4715" t="s">
        <v>1324</v>
      </c>
      <c r="D4715" t="s">
        <v>1387</v>
      </c>
      <c r="E4715" t="s">
        <v>1501</v>
      </c>
      <c r="F4715" t="s">
        <v>1293</v>
      </c>
      <c r="G4715" t="s">
        <v>524</v>
      </c>
      <c r="H4715" t="s">
        <v>1557</v>
      </c>
      <c r="I4715" t="s">
        <v>552</v>
      </c>
      <c r="J4715">
        <v>20200254</v>
      </c>
      <c r="L4715">
        <v>14.5</v>
      </c>
      <c r="M4715">
        <v>18.399999999999999</v>
      </c>
      <c r="N4715">
        <v>22.2</v>
      </c>
      <c r="O4715">
        <v>2.2999999999999998</v>
      </c>
      <c r="P4715">
        <v>1.7</v>
      </c>
      <c r="Q4715">
        <v>1.7</v>
      </c>
      <c r="R4715">
        <v>0</v>
      </c>
      <c r="S4715">
        <v>0</v>
      </c>
      <c r="T4715">
        <v>0</v>
      </c>
      <c r="U4715">
        <v>0</v>
      </c>
      <c r="W4715" s="429">
        <f t="shared" si="99"/>
        <v>0</v>
      </c>
      <c r="X4715" s="429">
        <f t="shared" si="99"/>
        <v>0</v>
      </c>
      <c r="Y4715" s="429">
        <f t="shared" si="99"/>
        <v>0</v>
      </c>
      <c r="Z4715" s="429">
        <f t="shared" si="98"/>
        <v>0</v>
      </c>
      <c r="AA4715" s="429" t="s">
        <v>1295</v>
      </c>
    </row>
    <row r="4716" spans="1:27" x14ac:dyDescent="0.25">
      <c r="A4716" t="s">
        <v>149</v>
      </c>
      <c r="B4716" t="s">
        <v>1246</v>
      </c>
      <c r="C4716" t="s">
        <v>1324</v>
      </c>
      <c r="D4716" t="s">
        <v>1387</v>
      </c>
      <c r="E4716" t="s">
        <v>1501</v>
      </c>
      <c r="F4716" t="s">
        <v>1293</v>
      </c>
      <c r="G4716" t="s">
        <v>524</v>
      </c>
      <c r="H4716" t="s">
        <v>1557</v>
      </c>
      <c r="I4716" t="s">
        <v>552</v>
      </c>
      <c r="J4716">
        <v>20200254</v>
      </c>
      <c r="L4716">
        <v>14.5</v>
      </c>
      <c r="M4716">
        <v>18.399999999999999</v>
      </c>
      <c r="N4716">
        <v>22.1</v>
      </c>
      <c r="O4716">
        <v>2.2999999999999998</v>
      </c>
      <c r="P4716">
        <v>1.7</v>
      </c>
      <c r="Q4716">
        <v>1.7</v>
      </c>
      <c r="R4716">
        <v>0</v>
      </c>
      <c r="S4716">
        <v>0</v>
      </c>
      <c r="T4716">
        <v>0</v>
      </c>
      <c r="U4716">
        <v>0</v>
      </c>
      <c r="W4716" s="429">
        <f t="shared" si="99"/>
        <v>0</v>
      </c>
      <c r="X4716" s="429">
        <f t="shared" si="99"/>
        <v>0</v>
      </c>
      <c r="Y4716" s="429">
        <f t="shared" si="99"/>
        <v>0</v>
      </c>
      <c r="Z4716" s="429">
        <f t="shared" si="98"/>
        <v>0</v>
      </c>
      <c r="AA4716" s="429" t="s">
        <v>1295</v>
      </c>
    </row>
    <row r="4717" spans="1:27" x14ac:dyDescent="0.25">
      <c r="A4717" t="s">
        <v>149</v>
      </c>
      <c r="B4717" t="s">
        <v>1246</v>
      </c>
      <c r="C4717" t="s">
        <v>1324</v>
      </c>
      <c r="D4717" t="s">
        <v>1387</v>
      </c>
      <c r="E4717" t="s">
        <v>1501</v>
      </c>
      <c r="F4717" t="s">
        <v>1293</v>
      </c>
      <c r="G4717" t="s">
        <v>524</v>
      </c>
      <c r="H4717" t="s">
        <v>1557</v>
      </c>
      <c r="I4717" t="s">
        <v>552</v>
      </c>
      <c r="J4717">
        <v>20200254</v>
      </c>
      <c r="L4717">
        <v>14.5</v>
      </c>
      <c r="M4717">
        <v>18.399999999999999</v>
      </c>
      <c r="N4717">
        <v>22.1</v>
      </c>
      <c r="O4717">
        <v>2.2999999999999998</v>
      </c>
      <c r="P4717">
        <v>1.7</v>
      </c>
      <c r="Q4717">
        <v>1.7</v>
      </c>
      <c r="R4717">
        <v>0</v>
      </c>
      <c r="S4717">
        <v>0</v>
      </c>
      <c r="T4717">
        <v>0</v>
      </c>
      <c r="U4717">
        <v>0</v>
      </c>
      <c r="W4717" s="429">
        <f t="shared" si="99"/>
        <v>0</v>
      </c>
      <c r="X4717" s="429">
        <f t="shared" si="99"/>
        <v>0</v>
      </c>
      <c r="Y4717" s="429">
        <f t="shared" si="99"/>
        <v>0</v>
      </c>
      <c r="Z4717" s="429">
        <f t="shared" si="98"/>
        <v>0</v>
      </c>
      <c r="AA4717" s="429" t="s">
        <v>1295</v>
      </c>
    </row>
    <row r="4718" spans="1:27" x14ac:dyDescent="0.25">
      <c r="A4718" t="s">
        <v>149</v>
      </c>
      <c r="B4718" t="s">
        <v>1246</v>
      </c>
      <c r="C4718" t="s">
        <v>1324</v>
      </c>
      <c r="D4718" t="s">
        <v>1387</v>
      </c>
      <c r="E4718" t="s">
        <v>1501</v>
      </c>
      <c r="F4718" t="s">
        <v>1293</v>
      </c>
      <c r="G4718" t="s">
        <v>524</v>
      </c>
      <c r="H4718" t="s">
        <v>1558</v>
      </c>
      <c r="I4718" t="s">
        <v>563</v>
      </c>
      <c r="J4718">
        <v>20200254</v>
      </c>
      <c r="L4718">
        <v>14.5</v>
      </c>
      <c r="M4718">
        <v>18.399999999999999</v>
      </c>
      <c r="N4718">
        <v>22.2</v>
      </c>
      <c r="O4718">
        <v>2.2999999999999998</v>
      </c>
      <c r="P4718">
        <v>1.7</v>
      </c>
      <c r="Q4718">
        <v>1.7</v>
      </c>
      <c r="R4718">
        <v>0</v>
      </c>
      <c r="S4718">
        <v>0</v>
      </c>
      <c r="T4718">
        <v>0</v>
      </c>
      <c r="U4718">
        <v>0</v>
      </c>
      <c r="W4718" s="429">
        <f t="shared" si="99"/>
        <v>0</v>
      </c>
      <c r="X4718" s="429">
        <f t="shared" si="99"/>
        <v>0</v>
      </c>
      <c r="Y4718" s="429">
        <f t="shared" si="99"/>
        <v>0</v>
      </c>
      <c r="Z4718" s="429">
        <f t="shared" si="98"/>
        <v>0</v>
      </c>
      <c r="AA4718" s="429" t="s">
        <v>1295</v>
      </c>
    </row>
    <row r="4719" spans="1:27" x14ac:dyDescent="0.25">
      <c r="A4719" t="s">
        <v>149</v>
      </c>
      <c r="B4719" t="s">
        <v>1246</v>
      </c>
      <c r="C4719" t="s">
        <v>1324</v>
      </c>
      <c r="D4719" t="s">
        <v>1387</v>
      </c>
      <c r="E4719" t="s">
        <v>1501</v>
      </c>
      <c r="F4719" t="s">
        <v>1293</v>
      </c>
      <c r="G4719" t="s">
        <v>524</v>
      </c>
      <c r="H4719" t="s">
        <v>1557</v>
      </c>
      <c r="I4719" t="s">
        <v>552</v>
      </c>
      <c r="J4719">
        <v>20200254</v>
      </c>
      <c r="L4719">
        <v>14.5</v>
      </c>
      <c r="M4719">
        <v>18.399999999999999</v>
      </c>
      <c r="N4719">
        <v>22.1</v>
      </c>
      <c r="O4719">
        <v>2.2999999999999998</v>
      </c>
      <c r="P4719">
        <v>1.7</v>
      </c>
      <c r="Q4719">
        <v>1.7</v>
      </c>
      <c r="R4719">
        <v>0</v>
      </c>
      <c r="S4719">
        <v>0</v>
      </c>
      <c r="T4719">
        <v>0</v>
      </c>
      <c r="U4719">
        <v>0</v>
      </c>
      <c r="W4719" s="429">
        <f t="shared" si="99"/>
        <v>0</v>
      </c>
      <c r="X4719" s="429">
        <f t="shared" si="99"/>
        <v>0</v>
      </c>
      <c r="Y4719" s="429">
        <f t="shared" si="99"/>
        <v>0</v>
      </c>
      <c r="Z4719" s="429">
        <f t="shared" si="98"/>
        <v>0</v>
      </c>
      <c r="AA4719" s="429" t="s">
        <v>1295</v>
      </c>
    </row>
    <row r="4720" spans="1:27" x14ac:dyDescent="0.25">
      <c r="A4720" t="s">
        <v>149</v>
      </c>
      <c r="B4720" t="s">
        <v>1246</v>
      </c>
      <c r="C4720" t="s">
        <v>1324</v>
      </c>
      <c r="D4720" t="s">
        <v>1387</v>
      </c>
      <c r="E4720" t="s">
        <v>1501</v>
      </c>
      <c r="F4720" t="s">
        <v>1293</v>
      </c>
      <c r="G4720" t="s">
        <v>524</v>
      </c>
      <c r="H4720" t="s">
        <v>1557</v>
      </c>
      <c r="I4720" t="s">
        <v>552</v>
      </c>
      <c r="J4720">
        <v>20200254</v>
      </c>
      <c r="L4720">
        <v>14.5</v>
      </c>
      <c r="M4720">
        <v>18.399999999999999</v>
      </c>
      <c r="N4720">
        <v>22.1</v>
      </c>
      <c r="O4720">
        <v>2.2999999999999998</v>
      </c>
      <c r="P4720">
        <v>1.7</v>
      </c>
      <c r="Q4720">
        <v>1.7</v>
      </c>
      <c r="R4720">
        <v>0</v>
      </c>
      <c r="S4720">
        <v>0</v>
      </c>
      <c r="T4720">
        <v>0</v>
      </c>
      <c r="U4720">
        <v>0</v>
      </c>
      <c r="W4720" s="429">
        <f t="shared" si="99"/>
        <v>0</v>
      </c>
      <c r="X4720" s="429">
        <f t="shared" si="99"/>
        <v>0</v>
      </c>
      <c r="Y4720" s="429">
        <f t="shared" si="99"/>
        <v>0</v>
      </c>
      <c r="Z4720" s="429">
        <f t="shared" si="98"/>
        <v>0</v>
      </c>
      <c r="AA4720" s="429" t="s">
        <v>1295</v>
      </c>
    </row>
    <row r="4721" spans="1:27" x14ac:dyDescent="0.25">
      <c r="A4721" t="s">
        <v>149</v>
      </c>
      <c r="B4721" t="s">
        <v>1246</v>
      </c>
      <c r="C4721" t="s">
        <v>1324</v>
      </c>
      <c r="D4721" t="s">
        <v>1387</v>
      </c>
      <c r="E4721" t="s">
        <v>1501</v>
      </c>
      <c r="F4721" t="s">
        <v>1293</v>
      </c>
      <c r="G4721" t="s">
        <v>524</v>
      </c>
      <c r="H4721" t="s">
        <v>1557</v>
      </c>
      <c r="I4721" t="s">
        <v>552</v>
      </c>
      <c r="J4721">
        <v>20200202</v>
      </c>
      <c r="L4721">
        <v>11.433839797973601</v>
      </c>
      <c r="M4721">
        <v>11.1995401382446</v>
      </c>
      <c r="N4721">
        <v>3.5988478660583501</v>
      </c>
      <c r="O4721">
        <v>1.19492995738983</v>
      </c>
      <c r="P4721">
        <v>0.93720000982284501</v>
      </c>
      <c r="Q4721">
        <v>0.93720000982284501</v>
      </c>
      <c r="R4721">
        <v>0</v>
      </c>
      <c r="S4721">
        <v>0</v>
      </c>
      <c r="T4721">
        <v>0</v>
      </c>
      <c r="U4721">
        <v>0</v>
      </c>
      <c r="W4721" s="429">
        <f t="shared" si="99"/>
        <v>0</v>
      </c>
      <c r="X4721" s="429">
        <f t="shared" si="99"/>
        <v>0</v>
      </c>
      <c r="Y4721" s="429">
        <f t="shared" si="99"/>
        <v>0</v>
      </c>
      <c r="Z4721" s="429">
        <f t="shared" si="98"/>
        <v>0</v>
      </c>
      <c r="AA4721" s="429" t="s">
        <v>1295</v>
      </c>
    </row>
    <row r="4722" spans="1:27" x14ac:dyDescent="0.25">
      <c r="A4722" t="s">
        <v>149</v>
      </c>
      <c r="B4722" t="s">
        <v>1246</v>
      </c>
      <c r="C4722" t="s">
        <v>1324</v>
      </c>
      <c r="D4722" t="s">
        <v>1387</v>
      </c>
      <c r="E4722" t="s">
        <v>1501</v>
      </c>
      <c r="F4722" t="s">
        <v>1293</v>
      </c>
      <c r="G4722" t="s">
        <v>524</v>
      </c>
      <c r="H4722" t="s">
        <v>1558</v>
      </c>
      <c r="I4722" t="s">
        <v>563</v>
      </c>
      <c r="J4722">
        <v>10200602</v>
      </c>
      <c r="L4722">
        <v>34</v>
      </c>
      <c r="M4722">
        <v>1.9</v>
      </c>
      <c r="N4722">
        <v>28.6</v>
      </c>
      <c r="O4722">
        <v>0.2</v>
      </c>
      <c r="P4722">
        <v>2.6</v>
      </c>
      <c r="Q4722">
        <v>2.5899999141693102</v>
      </c>
      <c r="R4722">
        <v>0</v>
      </c>
      <c r="S4722">
        <v>0</v>
      </c>
      <c r="T4722">
        <v>0</v>
      </c>
      <c r="U4722">
        <v>0</v>
      </c>
      <c r="W4722" s="429">
        <f t="shared" si="99"/>
        <v>0</v>
      </c>
      <c r="X4722" s="429">
        <f t="shared" si="99"/>
        <v>0</v>
      </c>
      <c r="Y4722" s="429">
        <f t="shared" si="99"/>
        <v>0</v>
      </c>
      <c r="Z4722" s="429">
        <f t="shared" si="98"/>
        <v>0</v>
      </c>
      <c r="AA4722" s="429" t="s">
        <v>1295</v>
      </c>
    </row>
    <row r="4723" spans="1:27" x14ac:dyDescent="0.25">
      <c r="A4723" t="s">
        <v>149</v>
      </c>
      <c r="B4723" t="s">
        <v>1246</v>
      </c>
      <c r="C4723" t="s">
        <v>1324</v>
      </c>
      <c r="D4723" t="s">
        <v>1387</v>
      </c>
      <c r="E4723" t="s">
        <v>1501</v>
      </c>
      <c r="F4723" t="s">
        <v>1293</v>
      </c>
      <c r="G4723" t="s">
        <v>524</v>
      </c>
      <c r="H4723" t="s">
        <v>1558</v>
      </c>
      <c r="I4723" t="s">
        <v>563</v>
      </c>
      <c r="J4723">
        <v>20200252</v>
      </c>
      <c r="L4723">
        <v>97.965000000000003</v>
      </c>
      <c r="M4723">
        <v>1.05</v>
      </c>
      <c r="N4723">
        <v>28.875</v>
      </c>
      <c r="O4723">
        <v>0</v>
      </c>
      <c r="P4723">
        <v>1.365</v>
      </c>
      <c r="Q4723">
        <v>1.3468000173568699</v>
      </c>
      <c r="R4723">
        <v>0</v>
      </c>
      <c r="S4723">
        <v>0</v>
      </c>
      <c r="T4723">
        <v>0</v>
      </c>
      <c r="U4723">
        <v>0</v>
      </c>
      <c r="W4723" s="429">
        <f t="shared" si="99"/>
        <v>0</v>
      </c>
      <c r="X4723" s="429">
        <f t="shared" si="99"/>
        <v>0</v>
      </c>
      <c r="Y4723" s="429">
        <f t="shared" si="99"/>
        <v>0</v>
      </c>
      <c r="Z4723" s="429">
        <f t="shared" si="98"/>
        <v>0</v>
      </c>
      <c r="AA4723" s="429" t="s">
        <v>1295</v>
      </c>
    </row>
    <row r="4724" spans="1:27" x14ac:dyDescent="0.25">
      <c r="A4724" t="s">
        <v>149</v>
      </c>
      <c r="B4724" t="s">
        <v>186</v>
      </c>
      <c r="C4724" t="s">
        <v>1459</v>
      </c>
      <c r="D4724" t="s">
        <v>1387</v>
      </c>
      <c r="E4724" t="s">
        <v>1501</v>
      </c>
      <c r="F4724" t="s">
        <v>1293</v>
      </c>
      <c r="G4724" t="s">
        <v>524</v>
      </c>
      <c r="H4724" t="s">
        <v>1461</v>
      </c>
      <c r="I4724" t="s">
        <v>534</v>
      </c>
      <c r="J4724">
        <v>31000404</v>
      </c>
      <c r="L4724">
        <v>0.1182000041008</v>
      </c>
      <c r="M4724">
        <v>0</v>
      </c>
      <c r="N4724">
        <v>0.1182000041008</v>
      </c>
      <c r="O4724">
        <v>0</v>
      </c>
      <c r="P4724">
        <v>0</v>
      </c>
      <c r="Q4724">
        <v>0</v>
      </c>
      <c r="R4724">
        <v>0</v>
      </c>
      <c r="S4724">
        <v>0</v>
      </c>
      <c r="T4724">
        <v>0</v>
      </c>
      <c r="U4724">
        <v>0</v>
      </c>
      <c r="W4724" s="429">
        <f t="shared" si="99"/>
        <v>0</v>
      </c>
      <c r="X4724" s="429">
        <f t="shared" si="99"/>
        <v>0</v>
      </c>
      <c r="Y4724" s="429">
        <f t="shared" si="99"/>
        <v>0</v>
      </c>
      <c r="Z4724" s="429">
        <f t="shared" si="98"/>
        <v>0</v>
      </c>
      <c r="AA4724" s="429" t="s">
        <v>1295</v>
      </c>
    </row>
    <row r="4725" spans="1:27" x14ac:dyDescent="0.25">
      <c r="A4725" t="s">
        <v>149</v>
      </c>
      <c r="B4725" t="s">
        <v>186</v>
      </c>
      <c r="C4725" t="s">
        <v>1459</v>
      </c>
      <c r="D4725" t="s">
        <v>1387</v>
      </c>
      <c r="E4725" t="s">
        <v>1501</v>
      </c>
      <c r="F4725" t="s">
        <v>1293</v>
      </c>
      <c r="G4725" t="s">
        <v>524</v>
      </c>
      <c r="H4725" t="s">
        <v>1461</v>
      </c>
      <c r="I4725" t="s">
        <v>534</v>
      </c>
      <c r="J4725">
        <v>31000306</v>
      </c>
      <c r="L4725">
        <v>0</v>
      </c>
      <c r="M4725">
        <v>0</v>
      </c>
      <c r="N4725">
        <v>0</v>
      </c>
      <c r="O4725">
        <v>0</v>
      </c>
      <c r="P4725">
        <v>0</v>
      </c>
      <c r="Q4725">
        <v>0</v>
      </c>
      <c r="R4725">
        <v>0.29549999999999998</v>
      </c>
      <c r="S4725">
        <v>1.1985479999999999</v>
      </c>
      <c r="T4725">
        <v>0</v>
      </c>
      <c r="U4725">
        <v>0</v>
      </c>
      <c r="W4725" s="429">
        <f t="shared" si="99"/>
        <v>0.29549999999999998</v>
      </c>
      <c r="X4725" s="429">
        <f t="shared" si="99"/>
        <v>1.1985479999999999</v>
      </c>
      <c r="Y4725" s="429">
        <f t="shared" si="99"/>
        <v>0</v>
      </c>
      <c r="Z4725" s="429">
        <f t="shared" si="98"/>
        <v>0</v>
      </c>
      <c r="AA4725" s="429" t="s">
        <v>1295</v>
      </c>
    </row>
    <row r="4726" spans="1:27" x14ac:dyDescent="0.25">
      <c r="A4726" t="s">
        <v>149</v>
      </c>
      <c r="B4726" t="s">
        <v>186</v>
      </c>
      <c r="C4726" t="s">
        <v>1459</v>
      </c>
      <c r="D4726" t="s">
        <v>1387</v>
      </c>
      <c r="E4726" t="s">
        <v>1501</v>
      </c>
      <c r="F4726" t="s">
        <v>1293</v>
      </c>
      <c r="G4726" t="s">
        <v>524</v>
      </c>
      <c r="H4726" t="s">
        <v>1461</v>
      </c>
      <c r="I4726" t="s">
        <v>534</v>
      </c>
      <c r="J4726">
        <v>31000306</v>
      </c>
      <c r="L4726">
        <v>0</v>
      </c>
      <c r="M4726">
        <v>0</v>
      </c>
      <c r="N4726">
        <v>0</v>
      </c>
      <c r="O4726">
        <v>0</v>
      </c>
      <c r="P4726">
        <v>0</v>
      </c>
      <c r="Q4726">
        <v>0</v>
      </c>
      <c r="R4726">
        <v>9.3969000000000005</v>
      </c>
      <c r="S4726">
        <v>27.330200000000001</v>
      </c>
      <c r="T4726">
        <v>0</v>
      </c>
      <c r="U4726">
        <v>0</v>
      </c>
      <c r="W4726" s="429">
        <f t="shared" si="99"/>
        <v>9.3969000000000005</v>
      </c>
      <c r="X4726" s="429">
        <f t="shared" si="99"/>
        <v>27.330200000000001</v>
      </c>
      <c r="Y4726" s="429">
        <f t="shared" si="99"/>
        <v>0</v>
      </c>
      <c r="Z4726" s="429">
        <f t="shared" si="99"/>
        <v>0</v>
      </c>
      <c r="AA4726" s="429" t="s">
        <v>1295</v>
      </c>
    </row>
    <row r="4727" spans="1:27" x14ac:dyDescent="0.25">
      <c r="A4727" t="s">
        <v>149</v>
      </c>
      <c r="B4727" t="s">
        <v>186</v>
      </c>
      <c r="C4727" t="s">
        <v>1459</v>
      </c>
      <c r="D4727" t="s">
        <v>1387</v>
      </c>
      <c r="E4727" t="s">
        <v>1501</v>
      </c>
      <c r="F4727" t="s">
        <v>1293</v>
      </c>
      <c r="G4727" t="s">
        <v>524</v>
      </c>
      <c r="H4727" t="s">
        <v>1464</v>
      </c>
      <c r="I4727" t="s">
        <v>186</v>
      </c>
      <c r="J4727">
        <v>31000309</v>
      </c>
      <c r="L4727">
        <v>0</v>
      </c>
      <c r="M4727">
        <v>0.36000001430511502</v>
      </c>
      <c r="N4727">
        <v>0</v>
      </c>
      <c r="O4727">
        <v>0</v>
      </c>
      <c r="P4727">
        <v>0</v>
      </c>
      <c r="Q4727">
        <v>0</v>
      </c>
      <c r="R4727">
        <v>0.4</v>
      </c>
      <c r="S4727">
        <v>23.045000000000002</v>
      </c>
      <c r="T4727">
        <v>0</v>
      </c>
      <c r="U4727">
        <v>0</v>
      </c>
      <c r="W4727" s="429">
        <f t="shared" ref="W4727:Z4790" si="100">IFERROR(R4727*1,0)</f>
        <v>0.4</v>
      </c>
      <c r="X4727" s="429">
        <f t="shared" si="100"/>
        <v>23.045000000000002</v>
      </c>
      <c r="Y4727" s="429">
        <f t="shared" si="100"/>
        <v>0</v>
      </c>
      <c r="Z4727" s="429">
        <f t="shared" si="100"/>
        <v>0</v>
      </c>
      <c r="AA4727" s="429" t="s">
        <v>1295</v>
      </c>
    </row>
    <row r="4728" spans="1:27" x14ac:dyDescent="0.25">
      <c r="A4728" t="s">
        <v>149</v>
      </c>
      <c r="B4728" t="s">
        <v>1246</v>
      </c>
      <c r="C4728" t="s">
        <v>1324</v>
      </c>
      <c r="D4728" t="s">
        <v>1387</v>
      </c>
      <c r="E4728" t="s">
        <v>1501</v>
      </c>
      <c r="F4728" t="s">
        <v>1293</v>
      </c>
      <c r="G4728" t="s">
        <v>524</v>
      </c>
      <c r="H4728" t="s">
        <v>1557</v>
      </c>
      <c r="I4728" t="s">
        <v>552</v>
      </c>
      <c r="J4728">
        <v>31000404</v>
      </c>
      <c r="L4728">
        <v>0.60917997360229503</v>
      </c>
      <c r="M4728">
        <v>4.6859998255968101E-2</v>
      </c>
      <c r="N4728">
        <v>0.56231999397277799</v>
      </c>
      <c r="O4728">
        <v>9.3719996511936202E-2</v>
      </c>
      <c r="P4728">
        <v>4.6859998255968101E-2</v>
      </c>
      <c r="Q4728">
        <v>4.6859998255968101E-2</v>
      </c>
      <c r="R4728">
        <v>0</v>
      </c>
      <c r="S4728">
        <v>0</v>
      </c>
      <c r="T4728">
        <v>0</v>
      </c>
      <c r="U4728">
        <v>0</v>
      </c>
      <c r="W4728" s="429">
        <f t="shared" si="100"/>
        <v>0</v>
      </c>
      <c r="X4728" s="429">
        <f t="shared" si="100"/>
        <v>0</v>
      </c>
      <c r="Y4728" s="429">
        <f t="shared" si="100"/>
        <v>0</v>
      </c>
      <c r="Z4728" s="429">
        <f t="shared" si="100"/>
        <v>0</v>
      </c>
      <c r="AA4728" s="429" t="s">
        <v>1295</v>
      </c>
    </row>
    <row r="4729" spans="1:27" x14ac:dyDescent="0.25">
      <c r="A4729" t="s">
        <v>149</v>
      </c>
      <c r="B4729" t="s">
        <v>1246</v>
      </c>
      <c r="C4729" t="s">
        <v>1324</v>
      </c>
      <c r="D4729" t="s">
        <v>1387</v>
      </c>
      <c r="E4729" t="s">
        <v>1501</v>
      </c>
      <c r="F4729" t="s">
        <v>1293</v>
      </c>
      <c r="G4729" t="s">
        <v>524</v>
      </c>
      <c r="H4729" t="s">
        <v>1557</v>
      </c>
      <c r="I4729" t="s">
        <v>552</v>
      </c>
      <c r="J4729">
        <v>10200602</v>
      </c>
      <c r="L4729">
        <v>4.5</v>
      </c>
      <c r="M4729">
        <v>0.2</v>
      </c>
      <c r="N4729">
        <v>3.7</v>
      </c>
      <c r="O4729">
        <v>0</v>
      </c>
      <c r="P4729">
        <v>0.3</v>
      </c>
      <c r="Q4729">
        <v>0.113333337008953</v>
      </c>
      <c r="R4729">
        <v>0</v>
      </c>
      <c r="S4729">
        <v>0</v>
      </c>
      <c r="T4729">
        <v>0</v>
      </c>
      <c r="U4729">
        <v>0</v>
      </c>
      <c r="W4729" s="429">
        <f t="shared" si="100"/>
        <v>0</v>
      </c>
      <c r="X4729" s="429">
        <f t="shared" si="100"/>
        <v>0</v>
      </c>
      <c r="Y4729" s="429">
        <f t="shared" si="100"/>
        <v>0</v>
      </c>
      <c r="Z4729" s="429">
        <f t="shared" si="100"/>
        <v>0</v>
      </c>
      <c r="AA4729" s="429" t="s">
        <v>1295</v>
      </c>
    </row>
    <row r="4730" spans="1:27" x14ac:dyDescent="0.25">
      <c r="A4730" t="s">
        <v>149</v>
      </c>
      <c r="B4730" t="s">
        <v>1246</v>
      </c>
      <c r="C4730" t="s">
        <v>1324</v>
      </c>
      <c r="D4730" t="s">
        <v>1387</v>
      </c>
      <c r="E4730" t="s">
        <v>1501</v>
      </c>
      <c r="F4730" t="s">
        <v>1293</v>
      </c>
      <c r="G4730" t="s">
        <v>524</v>
      </c>
      <c r="H4730" t="s">
        <v>1558</v>
      </c>
      <c r="I4730" t="s">
        <v>563</v>
      </c>
      <c r="J4730">
        <v>20200254</v>
      </c>
      <c r="L4730">
        <v>18.2</v>
      </c>
      <c r="M4730">
        <v>4.9000000000000004</v>
      </c>
      <c r="N4730">
        <v>2.9</v>
      </c>
      <c r="O4730">
        <v>0</v>
      </c>
      <c r="P4730">
        <v>0.4</v>
      </c>
      <c r="Q4730">
        <v>0.40999999642372098</v>
      </c>
      <c r="R4730">
        <v>0</v>
      </c>
      <c r="S4730">
        <v>0</v>
      </c>
      <c r="T4730">
        <v>0</v>
      </c>
      <c r="U4730">
        <v>0</v>
      </c>
      <c r="W4730" s="429">
        <f t="shared" si="100"/>
        <v>0</v>
      </c>
      <c r="X4730" s="429">
        <f t="shared" si="100"/>
        <v>0</v>
      </c>
      <c r="Y4730" s="429">
        <f t="shared" si="100"/>
        <v>0</v>
      </c>
      <c r="Z4730" s="429">
        <f t="shared" si="100"/>
        <v>0</v>
      </c>
      <c r="AA4730" s="429" t="s">
        <v>1295</v>
      </c>
    </row>
    <row r="4731" spans="1:27" x14ac:dyDescent="0.25">
      <c r="A4731" t="s">
        <v>149</v>
      </c>
      <c r="B4731" t="s">
        <v>1246</v>
      </c>
      <c r="C4731" t="s">
        <v>1324</v>
      </c>
      <c r="D4731" t="s">
        <v>1387</v>
      </c>
      <c r="E4731" t="s">
        <v>1501</v>
      </c>
      <c r="F4731" t="s">
        <v>1293</v>
      </c>
      <c r="G4731" t="s">
        <v>524</v>
      </c>
      <c r="H4731" t="s">
        <v>1558</v>
      </c>
      <c r="I4731" t="s">
        <v>563</v>
      </c>
      <c r="J4731">
        <v>20200252</v>
      </c>
      <c r="L4731">
        <v>128.41499999999999</v>
      </c>
      <c r="M4731">
        <v>0.94499999999999995</v>
      </c>
      <c r="N4731">
        <v>11.865</v>
      </c>
      <c r="O4731">
        <v>0</v>
      </c>
      <c r="P4731">
        <v>1.155</v>
      </c>
      <c r="Q4731">
        <v>1.18895006775857</v>
      </c>
      <c r="R4731">
        <v>0</v>
      </c>
      <c r="S4731">
        <v>0</v>
      </c>
      <c r="T4731">
        <v>0</v>
      </c>
      <c r="U4731">
        <v>0</v>
      </c>
      <c r="W4731" s="429">
        <f t="shared" si="100"/>
        <v>0</v>
      </c>
      <c r="X4731" s="429">
        <f t="shared" si="100"/>
        <v>0</v>
      </c>
      <c r="Y4731" s="429">
        <f t="shared" si="100"/>
        <v>0</v>
      </c>
      <c r="Z4731" s="429">
        <f t="shared" si="100"/>
        <v>0</v>
      </c>
      <c r="AA4731" s="429" t="s">
        <v>1295</v>
      </c>
    </row>
    <row r="4732" spans="1:27" x14ac:dyDescent="0.25">
      <c r="A4732" t="s">
        <v>149</v>
      </c>
      <c r="B4732" t="s">
        <v>186</v>
      </c>
      <c r="C4732" t="s">
        <v>1459</v>
      </c>
      <c r="D4732" t="s">
        <v>1387</v>
      </c>
      <c r="E4732" t="s">
        <v>1501</v>
      </c>
      <c r="F4732" t="s">
        <v>1293</v>
      </c>
      <c r="G4732" t="s">
        <v>524</v>
      </c>
      <c r="H4732" t="s">
        <v>1461</v>
      </c>
      <c r="I4732" t="s">
        <v>534</v>
      </c>
      <c r="J4732">
        <v>31000309</v>
      </c>
      <c r="L4732">
        <v>0</v>
      </c>
      <c r="M4732">
        <v>0</v>
      </c>
      <c r="N4732">
        <v>0</v>
      </c>
      <c r="O4732">
        <v>0</v>
      </c>
      <c r="P4732">
        <v>0</v>
      </c>
      <c r="Q4732">
        <v>0</v>
      </c>
      <c r="R4732">
        <v>80.907899999999998</v>
      </c>
      <c r="S4732">
        <v>341.30959999999999</v>
      </c>
      <c r="T4732">
        <v>0</v>
      </c>
      <c r="U4732">
        <v>0</v>
      </c>
      <c r="W4732" s="429">
        <f t="shared" si="100"/>
        <v>80.907899999999998</v>
      </c>
      <c r="X4732" s="429">
        <f t="shared" si="100"/>
        <v>341.30959999999999</v>
      </c>
      <c r="Y4732" s="429">
        <f t="shared" si="100"/>
        <v>0</v>
      </c>
      <c r="Z4732" s="429">
        <f t="shared" si="100"/>
        <v>0</v>
      </c>
      <c r="AA4732" s="429" t="s">
        <v>1295</v>
      </c>
    </row>
    <row r="4733" spans="1:27" x14ac:dyDescent="0.25">
      <c r="A4733" t="s">
        <v>149</v>
      </c>
      <c r="B4733" t="s">
        <v>186</v>
      </c>
      <c r="C4733" t="s">
        <v>1459</v>
      </c>
      <c r="D4733" t="s">
        <v>1387</v>
      </c>
      <c r="E4733" t="s">
        <v>1501</v>
      </c>
      <c r="F4733" t="s">
        <v>1293</v>
      </c>
      <c r="G4733" t="s">
        <v>524</v>
      </c>
      <c r="H4733" t="s">
        <v>1461</v>
      </c>
      <c r="I4733" t="s">
        <v>534</v>
      </c>
      <c r="J4733">
        <v>31000306</v>
      </c>
      <c r="L4733">
        <v>0</v>
      </c>
      <c r="M4733">
        <v>0</v>
      </c>
      <c r="N4733">
        <v>0</v>
      </c>
      <c r="O4733">
        <v>0</v>
      </c>
      <c r="P4733">
        <v>0</v>
      </c>
      <c r="Q4733">
        <v>0</v>
      </c>
      <c r="R4733">
        <v>0.41370000000000001</v>
      </c>
      <c r="S4733">
        <v>1.1654519999999999</v>
      </c>
      <c r="T4733">
        <v>0</v>
      </c>
      <c r="U4733">
        <v>0</v>
      </c>
      <c r="W4733" s="429">
        <f t="shared" si="100"/>
        <v>0.41370000000000001</v>
      </c>
      <c r="X4733" s="429">
        <f t="shared" si="100"/>
        <v>1.1654519999999999</v>
      </c>
      <c r="Y4733" s="429">
        <f t="shared" si="100"/>
        <v>0</v>
      </c>
      <c r="Z4733" s="429">
        <f t="shared" si="100"/>
        <v>0</v>
      </c>
      <c r="AA4733" s="429" t="s">
        <v>1295</v>
      </c>
    </row>
    <row r="4734" spans="1:27" x14ac:dyDescent="0.25">
      <c r="A4734" t="s">
        <v>149</v>
      </c>
      <c r="B4734" t="s">
        <v>1246</v>
      </c>
      <c r="C4734" t="s">
        <v>1324</v>
      </c>
      <c r="D4734" t="s">
        <v>1387</v>
      </c>
      <c r="E4734" t="s">
        <v>1501</v>
      </c>
      <c r="F4734" t="s">
        <v>1293</v>
      </c>
      <c r="G4734" t="s">
        <v>524</v>
      </c>
      <c r="H4734" t="s">
        <v>1558</v>
      </c>
      <c r="I4734" t="s">
        <v>563</v>
      </c>
      <c r="J4734">
        <v>20200252</v>
      </c>
      <c r="L4734">
        <v>141.22499999999999</v>
      </c>
      <c r="M4734">
        <v>0.94499999999999995</v>
      </c>
      <c r="N4734">
        <v>13.44</v>
      </c>
      <c r="O4734">
        <v>0</v>
      </c>
      <c r="P4734">
        <v>1.365</v>
      </c>
      <c r="Q4734">
        <v>1.35205001235008</v>
      </c>
      <c r="R4734">
        <v>0</v>
      </c>
      <c r="S4734">
        <v>0</v>
      </c>
      <c r="T4734">
        <v>0</v>
      </c>
      <c r="U4734">
        <v>0</v>
      </c>
      <c r="W4734" s="429">
        <f t="shared" si="100"/>
        <v>0</v>
      </c>
      <c r="X4734" s="429">
        <f t="shared" si="100"/>
        <v>0</v>
      </c>
      <c r="Y4734" s="429">
        <f t="shared" si="100"/>
        <v>0</v>
      </c>
      <c r="Z4734" s="429">
        <f t="shared" si="100"/>
        <v>0</v>
      </c>
      <c r="AA4734" s="429" t="s">
        <v>1295</v>
      </c>
    </row>
    <row r="4735" spans="1:27" x14ac:dyDescent="0.25">
      <c r="A4735" t="s">
        <v>149</v>
      </c>
      <c r="B4735" t="s">
        <v>186</v>
      </c>
      <c r="C4735" t="s">
        <v>1459</v>
      </c>
      <c r="D4735" t="s">
        <v>1387</v>
      </c>
      <c r="E4735" t="s">
        <v>1501</v>
      </c>
      <c r="F4735" t="s">
        <v>1293</v>
      </c>
      <c r="G4735" t="s">
        <v>524</v>
      </c>
      <c r="H4735" t="s">
        <v>1461</v>
      </c>
      <c r="I4735" t="s">
        <v>534</v>
      </c>
      <c r="J4735">
        <v>31000309</v>
      </c>
      <c r="L4735">
        <v>0</v>
      </c>
      <c r="M4735">
        <v>0</v>
      </c>
      <c r="N4735">
        <v>0</v>
      </c>
      <c r="O4735">
        <v>0</v>
      </c>
      <c r="P4735">
        <v>0</v>
      </c>
      <c r="Q4735">
        <v>0</v>
      </c>
      <c r="R4735">
        <v>62.468699999999998</v>
      </c>
      <c r="S4735">
        <v>182.89320000000001</v>
      </c>
      <c r="T4735">
        <v>0</v>
      </c>
      <c r="U4735">
        <v>0</v>
      </c>
      <c r="W4735" s="429">
        <f t="shared" si="100"/>
        <v>62.468699999999998</v>
      </c>
      <c r="X4735" s="429">
        <f t="shared" si="100"/>
        <v>182.89320000000001</v>
      </c>
      <c r="Y4735" s="429">
        <f t="shared" si="100"/>
        <v>0</v>
      </c>
      <c r="Z4735" s="429">
        <f t="shared" si="100"/>
        <v>0</v>
      </c>
      <c r="AA4735" s="429" t="s">
        <v>1295</v>
      </c>
    </row>
    <row r="4736" spans="1:27" x14ac:dyDescent="0.25">
      <c r="A4736" t="s">
        <v>149</v>
      </c>
      <c r="B4736" t="s">
        <v>186</v>
      </c>
      <c r="C4736" t="s">
        <v>1459</v>
      </c>
      <c r="D4736" t="s">
        <v>1387</v>
      </c>
      <c r="E4736" t="s">
        <v>1501</v>
      </c>
      <c r="F4736" t="s">
        <v>1293</v>
      </c>
      <c r="G4736" t="s">
        <v>524</v>
      </c>
      <c r="H4736" t="s">
        <v>1464</v>
      </c>
      <c r="I4736" t="s">
        <v>186</v>
      </c>
      <c r="J4736">
        <v>31000209</v>
      </c>
      <c r="L4736">
        <v>0.2</v>
      </c>
      <c r="M4736">
        <v>0.4</v>
      </c>
      <c r="N4736">
        <v>4.4000000000000004</v>
      </c>
      <c r="O4736">
        <v>1.6</v>
      </c>
      <c r="P4736">
        <v>0</v>
      </c>
      <c r="Q4736">
        <v>0</v>
      </c>
      <c r="R4736">
        <v>0</v>
      </c>
      <c r="S4736">
        <v>0</v>
      </c>
      <c r="T4736">
        <v>0</v>
      </c>
      <c r="U4736">
        <v>0</v>
      </c>
      <c r="W4736" s="429">
        <f t="shared" si="100"/>
        <v>0</v>
      </c>
      <c r="X4736" s="429">
        <f t="shared" si="100"/>
        <v>0</v>
      </c>
      <c r="Y4736" s="429">
        <f t="shared" si="100"/>
        <v>0</v>
      </c>
      <c r="Z4736" s="429">
        <f t="shared" si="100"/>
        <v>0</v>
      </c>
      <c r="AA4736" s="429" t="s">
        <v>1295</v>
      </c>
    </row>
    <row r="4737" spans="1:27" x14ac:dyDescent="0.25">
      <c r="A4737" t="s">
        <v>149</v>
      </c>
      <c r="B4737" t="s">
        <v>1246</v>
      </c>
      <c r="C4737" t="s">
        <v>1324</v>
      </c>
      <c r="D4737" t="s">
        <v>1387</v>
      </c>
      <c r="E4737" t="s">
        <v>1501</v>
      </c>
      <c r="F4737" t="s">
        <v>1293</v>
      </c>
      <c r="G4737" t="s">
        <v>524</v>
      </c>
      <c r="H4737" t="s">
        <v>1557</v>
      </c>
      <c r="I4737" t="s">
        <v>552</v>
      </c>
      <c r="J4737">
        <v>30600903</v>
      </c>
      <c r="L4737">
        <v>0.1</v>
      </c>
      <c r="M4737">
        <v>0</v>
      </c>
      <c r="N4737">
        <v>0.4</v>
      </c>
      <c r="O4737">
        <v>7.9</v>
      </c>
      <c r="P4737">
        <v>0</v>
      </c>
      <c r="Q4737">
        <v>0</v>
      </c>
      <c r="R4737">
        <v>0</v>
      </c>
      <c r="S4737">
        <v>0</v>
      </c>
      <c r="T4737">
        <v>0</v>
      </c>
      <c r="U4737">
        <v>0</v>
      </c>
      <c r="W4737" s="429">
        <f t="shared" si="100"/>
        <v>0</v>
      </c>
      <c r="X4737" s="429">
        <f t="shared" si="100"/>
        <v>0</v>
      </c>
      <c r="Y4737" s="429">
        <f t="shared" si="100"/>
        <v>0</v>
      </c>
      <c r="Z4737" s="429">
        <f t="shared" si="100"/>
        <v>0</v>
      </c>
      <c r="AA4737" s="429" t="s">
        <v>1295</v>
      </c>
    </row>
    <row r="4738" spans="1:27" x14ac:dyDescent="0.25">
      <c r="A4738" t="s">
        <v>149</v>
      </c>
      <c r="B4738" t="s">
        <v>1246</v>
      </c>
      <c r="C4738" t="s">
        <v>1324</v>
      </c>
      <c r="D4738" t="s">
        <v>1387</v>
      </c>
      <c r="E4738" t="s">
        <v>1501</v>
      </c>
      <c r="F4738" t="s">
        <v>1293</v>
      </c>
      <c r="G4738" t="s">
        <v>524</v>
      </c>
      <c r="H4738" t="s">
        <v>1558</v>
      </c>
      <c r="I4738" t="s">
        <v>563</v>
      </c>
      <c r="J4738">
        <v>20200252</v>
      </c>
      <c r="L4738">
        <v>151.19999999999999</v>
      </c>
      <c r="M4738">
        <v>0.84</v>
      </c>
      <c r="N4738">
        <v>13.44</v>
      </c>
      <c r="O4738">
        <v>0</v>
      </c>
      <c r="P4738">
        <v>0.94499999999999995</v>
      </c>
      <c r="Q4738">
        <v>0.94744998514652201</v>
      </c>
      <c r="R4738">
        <v>0</v>
      </c>
      <c r="S4738">
        <v>0</v>
      </c>
      <c r="T4738">
        <v>0</v>
      </c>
      <c r="U4738">
        <v>0</v>
      </c>
      <c r="W4738" s="429">
        <f t="shared" si="100"/>
        <v>0</v>
      </c>
      <c r="X4738" s="429">
        <f t="shared" si="100"/>
        <v>0</v>
      </c>
      <c r="Y4738" s="429">
        <f t="shared" si="100"/>
        <v>0</v>
      </c>
      <c r="Z4738" s="429">
        <f t="shared" si="100"/>
        <v>0</v>
      </c>
      <c r="AA4738" s="429" t="s">
        <v>1295</v>
      </c>
    </row>
    <row r="4739" spans="1:27" x14ac:dyDescent="0.25">
      <c r="A4739" t="s">
        <v>149</v>
      </c>
      <c r="B4739" t="s">
        <v>186</v>
      </c>
      <c r="C4739" t="s">
        <v>1459</v>
      </c>
      <c r="D4739" t="s">
        <v>1387</v>
      </c>
      <c r="E4739" t="s">
        <v>1501</v>
      </c>
      <c r="F4739" t="s">
        <v>1293</v>
      </c>
      <c r="G4739" t="s">
        <v>524</v>
      </c>
      <c r="H4739" t="s">
        <v>1464</v>
      </c>
      <c r="I4739" t="s">
        <v>186</v>
      </c>
      <c r="J4739">
        <v>20200254</v>
      </c>
      <c r="L4739">
        <v>13.1000003814697</v>
      </c>
      <c r="M4739">
        <v>8.75</v>
      </c>
      <c r="N4739">
        <v>23.199998855590799</v>
      </c>
      <c r="O4739">
        <v>0</v>
      </c>
      <c r="P4739">
        <v>0.34999999403953602</v>
      </c>
      <c r="Q4739">
        <v>0.34999999403953602</v>
      </c>
      <c r="R4739">
        <v>0</v>
      </c>
      <c r="S4739">
        <v>0</v>
      </c>
      <c r="T4739">
        <v>0</v>
      </c>
      <c r="U4739">
        <v>0</v>
      </c>
      <c r="W4739" s="429">
        <f t="shared" si="100"/>
        <v>0</v>
      </c>
      <c r="X4739" s="429">
        <f t="shared" si="100"/>
        <v>0</v>
      </c>
      <c r="Y4739" s="429">
        <f t="shared" si="100"/>
        <v>0</v>
      </c>
      <c r="Z4739" s="429">
        <f t="shared" si="100"/>
        <v>0</v>
      </c>
      <c r="AA4739" s="429" t="s">
        <v>1295</v>
      </c>
    </row>
    <row r="4740" spans="1:27" x14ac:dyDescent="0.25">
      <c r="A4740" t="s">
        <v>149</v>
      </c>
      <c r="B4740" t="s">
        <v>186</v>
      </c>
      <c r="C4740" t="s">
        <v>1459</v>
      </c>
      <c r="D4740" t="s">
        <v>1387</v>
      </c>
      <c r="E4740" t="s">
        <v>1501</v>
      </c>
      <c r="F4740" t="s">
        <v>1293</v>
      </c>
      <c r="G4740" t="s">
        <v>524</v>
      </c>
      <c r="H4740" t="s">
        <v>1464</v>
      </c>
      <c r="I4740" t="s">
        <v>186</v>
      </c>
      <c r="J4740">
        <v>31000306</v>
      </c>
      <c r="L4740">
        <v>0</v>
      </c>
      <c r="M4740">
        <v>0</v>
      </c>
      <c r="N4740">
        <v>0</v>
      </c>
      <c r="O4740">
        <v>0</v>
      </c>
      <c r="P4740">
        <v>0</v>
      </c>
      <c r="Q4740">
        <v>0</v>
      </c>
      <c r="R4740">
        <v>13.1793</v>
      </c>
      <c r="S4740">
        <v>28.45074</v>
      </c>
      <c r="T4740">
        <v>0</v>
      </c>
      <c r="U4740">
        <v>0</v>
      </c>
      <c r="W4740" s="429">
        <f t="shared" si="100"/>
        <v>13.1793</v>
      </c>
      <c r="X4740" s="429">
        <f t="shared" si="100"/>
        <v>28.45074</v>
      </c>
      <c r="Y4740" s="429">
        <f t="shared" si="100"/>
        <v>0</v>
      </c>
      <c r="Z4740" s="429">
        <f t="shared" si="100"/>
        <v>0</v>
      </c>
      <c r="AA4740" s="429" t="s">
        <v>1295</v>
      </c>
    </row>
    <row r="4741" spans="1:27" x14ac:dyDescent="0.25">
      <c r="A4741" t="s">
        <v>149</v>
      </c>
      <c r="B4741" t="s">
        <v>186</v>
      </c>
      <c r="C4741" t="s">
        <v>1459</v>
      </c>
      <c r="D4741" t="s">
        <v>1387</v>
      </c>
      <c r="E4741" t="s">
        <v>1501</v>
      </c>
      <c r="F4741" t="s">
        <v>1293</v>
      </c>
      <c r="G4741" t="s">
        <v>524</v>
      </c>
      <c r="H4741" t="s">
        <v>1464</v>
      </c>
      <c r="I4741" t="s">
        <v>186</v>
      </c>
      <c r="J4741">
        <v>31000228</v>
      </c>
      <c r="L4741">
        <v>0.1182000041008</v>
      </c>
      <c r="M4741">
        <v>0</v>
      </c>
      <c r="N4741">
        <v>5.9100002050399801E-2</v>
      </c>
      <c r="O4741">
        <v>0</v>
      </c>
      <c r="P4741">
        <v>0</v>
      </c>
      <c r="Q4741">
        <v>0</v>
      </c>
      <c r="R4741">
        <v>0</v>
      </c>
      <c r="S4741">
        <v>0</v>
      </c>
      <c r="T4741">
        <v>0</v>
      </c>
      <c r="U4741">
        <v>0</v>
      </c>
      <c r="W4741" s="429">
        <f t="shared" si="100"/>
        <v>0</v>
      </c>
      <c r="X4741" s="429">
        <f t="shared" si="100"/>
        <v>0</v>
      </c>
      <c r="Y4741" s="429">
        <f t="shared" si="100"/>
        <v>0</v>
      </c>
      <c r="Z4741" s="429">
        <f t="shared" si="100"/>
        <v>0</v>
      </c>
      <c r="AA4741" s="429" t="s">
        <v>1295</v>
      </c>
    </row>
    <row r="4742" spans="1:27" x14ac:dyDescent="0.25">
      <c r="A4742" t="s">
        <v>149</v>
      </c>
      <c r="B4742" t="s">
        <v>1246</v>
      </c>
      <c r="C4742" t="s">
        <v>1324</v>
      </c>
      <c r="D4742" t="s">
        <v>1387</v>
      </c>
      <c r="E4742" t="s">
        <v>1501</v>
      </c>
      <c r="F4742" t="s">
        <v>1293</v>
      </c>
      <c r="G4742" t="s">
        <v>524</v>
      </c>
      <c r="H4742" t="s">
        <v>1557</v>
      </c>
      <c r="I4742" t="s">
        <v>552</v>
      </c>
      <c r="J4742">
        <v>31088811</v>
      </c>
      <c r="L4742">
        <v>1.17333328723907</v>
      </c>
      <c r="M4742">
        <v>2.5033333301544198</v>
      </c>
      <c r="N4742">
        <v>0.986666679382324</v>
      </c>
      <c r="O4742">
        <v>78.680000305175795</v>
      </c>
      <c r="P4742">
        <v>0</v>
      </c>
      <c r="Q4742">
        <v>0</v>
      </c>
      <c r="R4742">
        <v>0</v>
      </c>
      <c r="S4742">
        <v>0</v>
      </c>
      <c r="T4742">
        <v>0</v>
      </c>
      <c r="U4742">
        <v>0</v>
      </c>
      <c r="W4742" s="429">
        <f t="shared" si="100"/>
        <v>0</v>
      </c>
      <c r="X4742" s="429">
        <f t="shared" si="100"/>
        <v>0</v>
      </c>
      <c r="Y4742" s="429">
        <f t="shared" si="100"/>
        <v>0</v>
      </c>
      <c r="Z4742" s="429">
        <f t="shared" si="100"/>
        <v>0</v>
      </c>
      <c r="AA4742" s="429" t="s">
        <v>1295</v>
      </c>
    </row>
    <row r="4743" spans="1:27" x14ac:dyDescent="0.25">
      <c r="A4743" t="s">
        <v>149</v>
      </c>
      <c r="B4743" t="s">
        <v>1246</v>
      </c>
      <c r="C4743" t="s">
        <v>1324</v>
      </c>
      <c r="D4743" t="s">
        <v>1387</v>
      </c>
      <c r="E4743" t="s">
        <v>1501</v>
      </c>
      <c r="F4743" t="s">
        <v>1293</v>
      </c>
      <c r="G4743" t="s">
        <v>524</v>
      </c>
      <c r="H4743" t="s">
        <v>1558</v>
      </c>
      <c r="I4743" t="s">
        <v>563</v>
      </c>
      <c r="J4743">
        <v>31000404</v>
      </c>
      <c r="L4743">
        <v>3.2801997661590598</v>
      </c>
      <c r="M4743">
        <v>0</v>
      </c>
      <c r="N4743">
        <v>3.98309993743896</v>
      </c>
      <c r="O4743">
        <v>0.46860000491142301</v>
      </c>
      <c r="P4743">
        <v>0.234300002455711</v>
      </c>
      <c r="Q4743">
        <v>0.234300002455711</v>
      </c>
      <c r="R4743">
        <v>0</v>
      </c>
      <c r="S4743">
        <v>0</v>
      </c>
      <c r="T4743">
        <v>0</v>
      </c>
      <c r="U4743">
        <v>0</v>
      </c>
      <c r="W4743" s="429">
        <f t="shared" si="100"/>
        <v>0</v>
      </c>
      <c r="X4743" s="429">
        <f t="shared" si="100"/>
        <v>0</v>
      </c>
      <c r="Y4743" s="429">
        <f t="shared" si="100"/>
        <v>0</v>
      </c>
      <c r="Z4743" s="429">
        <f t="shared" si="100"/>
        <v>0</v>
      </c>
      <c r="AA4743" s="429" t="s">
        <v>1295</v>
      </c>
    </row>
    <row r="4744" spans="1:27" x14ac:dyDescent="0.25">
      <c r="A4744" t="s">
        <v>149</v>
      </c>
      <c r="B4744" t="s">
        <v>1246</v>
      </c>
      <c r="C4744" t="s">
        <v>1324</v>
      </c>
      <c r="D4744" t="s">
        <v>1387</v>
      </c>
      <c r="E4744" t="s">
        <v>1501</v>
      </c>
      <c r="F4744" t="s">
        <v>1293</v>
      </c>
      <c r="G4744" t="s">
        <v>524</v>
      </c>
      <c r="H4744" t="s">
        <v>1558</v>
      </c>
      <c r="I4744" t="s">
        <v>563</v>
      </c>
      <c r="J4744">
        <v>20200252</v>
      </c>
      <c r="L4744">
        <v>38.954999999999998</v>
      </c>
      <c r="M4744">
        <v>0.42</v>
      </c>
      <c r="N4744">
        <v>6.93</v>
      </c>
      <c r="O4744">
        <v>0</v>
      </c>
      <c r="P4744">
        <v>0.21</v>
      </c>
      <c r="Q4744">
        <v>0.176399997621774</v>
      </c>
      <c r="R4744">
        <v>0</v>
      </c>
      <c r="S4744">
        <v>0</v>
      </c>
      <c r="T4744">
        <v>0</v>
      </c>
      <c r="U4744">
        <v>0</v>
      </c>
      <c r="W4744" s="429">
        <f t="shared" si="100"/>
        <v>0</v>
      </c>
      <c r="X4744" s="429">
        <f t="shared" si="100"/>
        <v>0</v>
      </c>
      <c r="Y4744" s="429">
        <f t="shared" si="100"/>
        <v>0</v>
      </c>
      <c r="Z4744" s="429">
        <f t="shared" si="100"/>
        <v>0</v>
      </c>
      <c r="AA4744" s="429" t="s">
        <v>1295</v>
      </c>
    </row>
    <row r="4745" spans="1:27" x14ac:dyDescent="0.25">
      <c r="A4745" t="s">
        <v>149</v>
      </c>
      <c r="B4745" t="s">
        <v>186</v>
      </c>
      <c r="C4745" t="s">
        <v>1459</v>
      </c>
      <c r="D4745" t="s">
        <v>1387</v>
      </c>
      <c r="E4745" t="s">
        <v>1501</v>
      </c>
      <c r="F4745" t="s">
        <v>1293</v>
      </c>
      <c r="G4745" t="s">
        <v>524</v>
      </c>
      <c r="H4745" t="s">
        <v>1464</v>
      </c>
      <c r="I4745" t="s">
        <v>186</v>
      </c>
      <c r="J4745">
        <v>31000306</v>
      </c>
      <c r="L4745">
        <v>0</v>
      </c>
      <c r="M4745">
        <v>0</v>
      </c>
      <c r="N4745">
        <v>0</v>
      </c>
      <c r="O4745">
        <v>0</v>
      </c>
      <c r="P4745">
        <v>0</v>
      </c>
      <c r="Q4745">
        <v>0</v>
      </c>
      <c r="R4745">
        <v>0.4728</v>
      </c>
      <c r="S4745">
        <v>1.0827119999999999</v>
      </c>
      <c r="T4745">
        <v>0</v>
      </c>
      <c r="U4745">
        <v>0</v>
      </c>
      <c r="W4745" s="429">
        <f t="shared" si="100"/>
        <v>0.4728</v>
      </c>
      <c r="X4745" s="429">
        <f t="shared" si="100"/>
        <v>1.0827119999999999</v>
      </c>
      <c r="Y4745" s="429">
        <f t="shared" si="100"/>
        <v>0</v>
      </c>
      <c r="Z4745" s="429">
        <f t="shared" si="100"/>
        <v>0</v>
      </c>
      <c r="AA4745" s="429" t="s">
        <v>1295</v>
      </c>
    </row>
    <row r="4746" spans="1:27" x14ac:dyDescent="0.25">
      <c r="A4746" t="s">
        <v>149</v>
      </c>
      <c r="B4746" t="s">
        <v>186</v>
      </c>
      <c r="C4746" t="s">
        <v>1459</v>
      </c>
      <c r="D4746" t="s">
        <v>1387</v>
      </c>
      <c r="E4746" t="s">
        <v>1501</v>
      </c>
      <c r="F4746" t="s">
        <v>1293</v>
      </c>
      <c r="G4746" t="s">
        <v>524</v>
      </c>
      <c r="H4746" t="s">
        <v>1464</v>
      </c>
      <c r="I4746" t="s">
        <v>186</v>
      </c>
      <c r="J4746">
        <v>31000227</v>
      </c>
      <c r="L4746">
        <v>0</v>
      </c>
      <c r="M4746">
        <v>1.77300000190735</v>
      </c>
      <c r="N4746">
        <v>0</v>
      </c>
      <c r="O4746">
        <v>0</v>
      </c>
      <c r="P4746">
        <v>0</v>
      </c>
      <c r="Q4746">
        <v>0</v>
      </c>
      <c r="R4746">
        <v>3.0731999999999999</v>
      </c>
      <c r="S4746">
        <v>0.17730000000000001</v>
      </c>
      <c r="T4746">
        <v>0</v>
      </c>
      <c r="U4746">
        <v>0</v>
      </c>
      <c r="W4746" s="429">
        <f t="shared" si="100"/>
        <v>3.0731999999999999</v>
      </c>
      <c r="X4746" s="429">
        <f t="shared" si="100"/>
        <v>0.17730000000000001</v>
      </c>
      <c r="Y4746" s="429">
        <f t="shared" si="100"/>
        <v>0</v>
      </c>
      <c r="Z4746" s="429">
        <f t="shared" si="100"/>
        <v>0</v>
      </c>
      <c r="AA4746" s="429" t="s">
        <v>1295</v>
      </c>
    </row>
    <row r="4747" spans="1:27" x14ac:dyDescent="0.25">
      <c r="A4747" t="s">
        <v>149</v>
      </c>
      <c r="B4747" t="s">
        <v>1246</v>
      </c>
      <c r="C4747" t="s">
        <v>1324</v>
      </c>
      <c r="D4747" t="s">
        <v>1387</v>
      </c>
      <c r="E4747" t="s">
        <v>1501</v>
      </c>
      <c r="F4747" t="s">
        <v>1293</v>
      </c>
      <c r="G4747" t="s">
        <v>524</v>
      </c>
      <c r="H4747" t="s">
        <v>1557</v>
      </c>
      <c r="I4747" t="s">
        <v>552</v>
      </c>
      <c r="J4747">
        <v>40400311</v>
      </c>
      <c r="L4747">
        <v>0</v>
      </c>
      <c r="M4747">
        <v>0.1</v>
      </c>
      <c r="N4747">
        <v>0</v>
      </c>
      <c r="O4747">
        <v>0</v>
      </c>
      <c r="P4747">
        <v>0</v>
      </c>
      <c r="Q4747">
        <v>0</v>
      </c>
      <c r="R4747">
        <v>0</v>
      </c>
      <c r="S4747">
        <v>0</v>
      </c>
      <c r="T4747">
        <v>0</v>
      </c>
      <c r="U4747">
        <v>0</v>
      </c>
      <c r="W4747" s="429">
        <f t="shared" si="100"/>
        <v>0</v>
      </c>
      <c r="X4747" s="429">
        <f t="shared" si="100"/>
        <v>0</v>
      </c>
      <c r="Y4747" s="429">
        <f t="shared" si="100"/>
        <v>0</v>
      </c>
      <c r="Z4747" s="429">
        <f t="shared" si="100"/>
        <v>0</v>
      </c>
      <c r="AA4747" s="429" t="s">
        <v>1295</v>
      </c>
    </row>
    <row r="4748" spans="1:27" x14ac:dyDescent="0.25">
      <c r="A4748" t="s">
        <v>149</v>
      </c>
      <c r="B4748" t="s">
        <v>1246</v>
      </c>
      <c r="C4748" t="s">
        <v>1324</v>
      </c>
      <c r="D4748" t="s">
        <v>1387</v>
      </c>
      <c r="E4748" t="s">
        <v>1501</v>
      </c>
      <c r="F4748" t="s">
        <v>1293</v>
      </c>
      <c r="G4748" t="s">
        <v>524</v>
      </c>
      <c r="H4748" t="s">
        <v>1558</v>
      </c>
      <c r="I4748" t="s">
        <v>563</v>
      </c>
      <c r="J4748">
        <v>31000404</v>
      </c>
      <c r="L4748">
        <v>2.8115999698638898</v>
      </c>
      <c r="M4748">
        <v>0.234300002455711</v>
      </c>
      <c r="N4748">
        <v>3.5144999027252202</v>
      </c>
      <c r="O4748">
        <v>0.234300002455711</v>
      </c>
      <c r="P4748">
        <v>0.234300002455711</v>
      </c>
      <c r="Q4748">
        <v>0.234300002455711</v>
      </c>
      <c r="R4748">
        <v>0</v>
      </c>
      <c r="S4748">
        <v>0</v>
      </c>
      <c r="T4748">
        <v>0</v>
      </c>
      <c r="U4748">
        <v>0</v>
      </c>
      <c r="W4748" s="429">
        <f t="shared" si="100"/>
        <v>0</v>
      </c>
      <c r="X4748" s="429">
        <f t="shared" si="100"/>
        <v>0</v>
      </c>
      <c r="Y4748" s="429">
        <f t="shared" si="100"/>
        <v>0</v>
      </c>
      <c r="Z4748" s="429">
        <f t="shared" si="100"/>
        <v>0</v>
      </c>
      <c r="AA4748" s="429" t="s">
        <v>1295</v>
      </c>
    </row>
    <row r="4749" spans="1:27" x14ac:dyDescent="0.25">
      <c r="A4749" t="s">
        <v>149</v>
      </c>
      <c r="B4749" t="s">
        <v>1246</v>
      </c>
      <c r="C4749" t="s">
        <v>1324</v>
      </c>
      <c r="D4749" t="s">
        <v>1387</v>
      </c>
      <c r="E4749" t="s">
        <v>1501</v>
      </c>
      <c r="F4749" t="s">
        <v>1293</v>
      </c>
      <c r="G4749" t="s">
        <v>524</v>
      </c>
      <c r="H4749" t="s">
        <v>1558</v>
      </c>
      <c r="I4749" t="s">
        <v>563</v>
      </c>
      <c r="J4749">
        <v>20200254</v>
      </c>
      <c r="L4749">
        <v>21.9</v>
      </c>
      <c r="M4749">
        <v>5.6</v>
      </c>
      <c r="N4749">
        <v>3.6</v>
      </c>
      <c r="O4749">
        <v>0</v>
      </c>
      <c r="P4749">
        <v>0.5</v>
      </c>
      <c r="Q4749">
        <v>0.46999999880790699</v>
      </c>
      <c r="R4749">
        <v>0</v>
      </c>
      <c r="S4749">
        <v>0</v>
      </c>
      <c r="T4749">
        <v>0</v>
      </c>
      <c r="U4749">
        <v>0</v>
      </c>
      <c r="W4749" s="429">
        <f t="shared" si="100"/>
        <v>0</v>
      </c>
      <c r="X4749" s="429">
        <f t="shared" si="100"/>
        <v>0</v>
      </c>
      <c r="Y4749" s="429">
        <f t="shared" si="100"/>
        <v>0</v>
      </c>
      <c r="Z4749" s="429">
        <f t="shared" si="100"/>
        <v>0</v>
      </c>
      <c r="AA4749" s="429" t="s">
        <v>1295</v>
      </c>
    </row>
    <row r="4750" spans="1:27" x14ac:dyDescent="0.25">
      <c r="A4750" t="s">
        <v>149</v>
      </c>
      <c r="B4750" t="s">
        <v>1246</v>
      </c>
      <c r="C4750" t="s">
        <v>1324</v>
      </c>
      <c r="D4750" t="s">
        <v>1387</v>
      </c>
      <c r="E4750" t="s">
        <v>1501</v>
      </c>
      <c r="F4750" t="s">
        <v>1293</v>
      </c>
      <c r="G4750" t="s">
        <v>524</v>
      </c>
      <c r="H4750" t="s">
        <v>1558</v>
      </c>
      <c r="I4750" t="s">
        <v>563</v>
      </c>
      <c r="J4750">
        <v>20200252</v>
      </c>
      <c r="L4750">
        <v>38.744999999999997</v>
      </c>
      <c r="M4750">
        <v>0.94499999999999995</v>
      </c>
      <c r="N4750">
        <v>3.2549999999999999</v>
      </c>
      <c r="O4750">
        <v>0</v>
      </c>
      <c r="P4750">
        <v>0.21</v>
      </c>
      <c r="Q4750">
        <v>0.214550017565488</v>
      </c>
      <c r="R4750">
        <v>0</v>
      </c>
      <c r="S4750">
        <v>0</v>
      </c>
      <c r="T4750">
        <v>0</v>
      </c>
      <c r="U4750">
        <v>0</v>
      </c>
      <c r="W4750" s="429">
        <f t="shared" si="100"/>
        <v>0</v>
      </c>
      <c r="X4750" s="429">
        <f t="shared" si="100"/>
        <v>0</v>
      </c>
      <c r="Y4750" s="429">
        <f t="shared" si="100"/>
        <v>0</v>
      </c>
      <c r="Z4750" s="429">
        <f t="shared" si="100"/>
        <v>0</v>
      </c>
      <c r="AA4750" s="429" t="s">
        <v>1295</v>
      </c>
    </row>
    <row r="4751" spans="1:27" x14ac:dyDescent="0.25">
      <c r="A4751" t="s">
        <v>149</v>
      </c>
      <c r="B4751" t="s">
        <v>186</v>
      </c>
      <c r="C4751" t="s">
        <v>1459</v>
      </c>
      <c r="D4751" t="s">
        <v>1387</v>
      </c>
      <c r="E4751" t="s">
        <v>1501</v>
      </c>
      <c r="F4751" t="s">
        <v>1293</v>
      </c>
      <c r="G4751" t="s">
        <v>524</v>
      </c>
      <c r="H4751" t="s">
        <v>1461</v>
      </c>
      <c r="I4751" t="s">
        <v>534</v>
      </c>
      <c r="J4751">
        <v>20200254</v>
      </c>
      <c r="L4751">
        <v>8.1558008193969709</v>
      </c>
      <c r="M4751">
        <v>5.4372000694274902</v>
      </c>
      <c r="N4751">
        <v>14.4204006195068</v>
      </c>
      <c r="O4751">
        <v>0</v>
      </c>
      <c r="P4751">
        <v>0.23640000820159901</v>
      </c>
      <c r="Q4751">
        <v>0.23640000820159901</v>
      </c>
      <c r="R4751">
        <v>0</v>
      </c>
      <c r="S4751">
        <v>0</v>
      </c>
      <c r="T4751">
        <v>0</v>
      </c>
      <c r="U4751">
        <v>0</v>
      </c>
      <c r="W4751" s="429">
        <f t="shared" si="100"/>
        <v>0</v>
      </c>
      <c r="X4751" s="429">
        <f t="shared" si="100"/>
        <v>0</v>
      </c>
      <c r="Y4751" s="429">
        <f t="shared" si="100"/>
        <v>0</v>
      </c>
      <c r="Z4751" s="429">
        <f t="shared" si="100"/>
        <v>0</v>
      </c>
      <c r="AA4751" s="429" t="s">
        <v>1295</v>
      </c>
    </row>
    <row r="4752" spans="1:27" x14ac:dyDescent="0.25">
      <c r="A4752" t="s">
        <v>149</v>
      </c>
      <c r="B4752" t="s">
        <v>186</v>
      </c>
      <c r="C4752" t="s">
        <v>1459</v>
      </c>
      <c r="D4752" t="s">
        <v>1387</v>
      </c>
      <c r="E4752" t="s">
        <v>1501</v>
      </c>
      <c r="F4752" t="s">
        <v>1293</v>
      </c>
      <c r="G4752" t="s">
        <v>524</v>
      </c>
      <c r="H4752" t="s">
        <v>1464</v>
      </c>
      <c r="I4752" t="s">
        <v>186</v>
      </c>
      <c r="J4752">
        <v>40400311</v>
      </c>
      <c r="L4752">
        <v>0</v>
      </c>
      <c r="M4752">
        <v>94.6</v>
      </c>
      <c r="N4752">
        <v>0</v>
      </c>
      <c r="O4752">
        <v>0</v>
      </c>
      <c r="P4752">
        <v>0</v>
      </c>
      <c r="Q4752">
        <v>0</v>
      </c>
      <c r="R4752">
        <v>0</v>
      </c>
      <c r="S4752">
        <v>0</v>
      </c>
      <c r="T4752">
        <v>0</v>
      </c>
      <c r="U4752">
        <v>0</v>
      </c>
      <c r="W4752" s="429">
        <f t="shared" si="100"/>
        <v>0</v>
      </c>
      <c r="X4752" s="429">
        <f t="shared" si="100"/>
        <v>0</v>
      </c>
      <c r="Y4752" s="429">
        <f t="shared" si="100"/>
        <v>0</v>
      </c>
      <c r="Z4752" s="429">
        <f t="shared" si="100"/>
        <v>0</v>
      </c>
      <c r="AA4752" s="429" t="s">
        <v>1295</v>
      </c>
    </row>
    <row r="4753" spans="1:27" x14ac:dyDescent="0.25">
      <c r="A4753" t="s">
        <v>149</v>
      </c>
      <c r="B4753" t="s">
        <v>186</v>
      </c>
      <c r="C4753" t="s">
        <v>1459</v>
      </c>
      <c r="D4753" t="s">
        <v>1387</v>
      </c>
      <c r="E4753" t="s">
        <v>1501</v>
      </c>
      <c r="F4753" t="s">
        <v>1293</v>
      </c>
      <c r="G4753" t="s">
        <v>524</v>
      </c>
      <c r="H4753" t="s">
        <v>1464</v>
      </c>
      <c r="I4753" t="s">
        <v>186</v>
      </c>
      <c r="J4753">
        <v>31000309</v>
      </c>
      <c r="L4753">
        <v>0</v>
      </c>
      <c r="M4753">
        <v>0</v>
      </c>
      <c r="N4753">
        <v>0</v>
      </c>
      <c r="O4753">
        <v>0</v>
      </c>
      <c r="P4753">
        <v>0</v>
      </c>
      <c r="Q4753">
        <v>0</v>
      </c>
      <c r="R4753">
        <v>3.7233000000000001</v>
      </c>
      <c r="S4753">
        <v>8.0872440000000001</v>
      </c>
      <c r="T4753">
        <v>0</v>
      </c>
      <c r="U4753">
        <v>0</v>
      </c>
      <c r="W4753" s="429">
        <f t="shared" si="100"/>
        <v>3.7233000000000001</v>
      </c>
      <c r="X4753" s="429">
        <f t="shared" si="100"/>
        <v>8.0872440000000001</v>
      </c>
      <c r="Y4753" s="429">
        <f t="shared" si="100"/>
        <v>0</v>
      </c>
      <c r="Z4753" s="429">
        <f t="shared" si="100"/>
        <v>0</v>
      </c>
      <c r="AA4753" s="429" t="s">
        <v>1295</v>
      </c>
    </row>
    <row r="4754" spans="1:27" x14ac:dyDescent="0.25">
      <c r="A4754" t="s">
        <v>149</v>
      </c>
      <c r="B4754" t="s">
        <v>186</v>
      </c>
      <c r="C4754" t="s">
        <v>1459</v>
      </c>
      <c r="D4754" t="s">
        <v>1387</v>
      </c>
      <c r="E4754" t="s">
        <v>1501</v>
      </c>
      <c r="F4754" t="s">
        <v>1293</v>
      </c>
      <c r="G4754" t="s">
        <v>524</v>
      </c>
      <c r="H4754" t="s">
        <v>1464</v>
      </c>
      <c r="I4754" t="s">
        <v>186</v>
      </c>
      <c r="J4754">
        <v>31000228</v>
      </c>
      <c r="L4754">
        <v>0</v>
      </c>
      <c r="M4754">
        <v>1.77300000190735</v>
      </c>
      <c r="N4754">
        <v>0</v>
      </c>
      <c r="O4754">
        <v>0</v>
      </c>
      <c r="P4754">
        <v>0</v>
      </c>
      <c r="Q4754">
        <v>0</v>
      </c>
      <c r="R4754">
        <v>3.0731999999999999</v>
      </c>
      <c r="S4754">
        <v>0.17730000000000001</v>
      </c>
      <c r="T4754">
        <v>0</v>
      </c>
      <c r="U4754">
        <v>0</v>
      </c>
      <c r="W4754" s="429">
        <f t="shared" si="100"/>
        <v>3.0731999999999999</v>
      </c>
      <c r="X4754" s="429">
        <f t="shared" si="100"/>
        <v>0.17730000000000001</v>
      </c>
      <c r="Y4754" s="429">
        <f t="shared" si="100"/>
        <v>0</v>
      </c>
      <c r="Z4754" s="429">
        <f t="shared" si="100"/>
        <v>0</v>
      </c>
      <c r="AA4754" s="429" t="s">
        <v>1295</v>
      </c>
    </row>
    <row r="4755" spans="1:27" x14ac:dyDescent="0.25">
      <c r="A4755" t="s">
        <v>149</v>
      </c>
      <c r="B4755" t="s">
        <v>1246</v>
      </c>
      <c r="C4755" t="s">
        <v>1324</v>
      </c>
      <c r="D4755" t="s">
        <v>1387</v>
      </c>
      <c r="E4755" t="s">
        <v>1501</v>
      </c>
      <c r="F4755" t="s">
        <v>1293</v>
      </c>
      <c r="G4755" t="s">
        <v>524</v>
      </c>
      <c r="H4755" t="s">
        <v>1557</v>
      </c>
      <c r="I4755" t="s">
        <v>552</v>
      </c>
      <c r="J4755">
        <v>20200254</v>
      </c>
      <c r="L4755">
        <v>10.569999694824199</v>
      </c>
      <c r="M4755">
        <v>3.2999999523162802</v>
      </c>
      <c r="N4755">
        <v>0.239999994635582</v>
      </c>
      <c r="O4755">
        <v>0</v>
      </c>
      <c r="P4755">
        <v>0</v>
      </c>
      <c r="Q4755">
        <v>0</v>
      </c>
      <c r="R4755">
        <v>0</v>
      </c>
      <c r="S4755">
        <v>0</v>
      </c>
      <c r="T4755">
        <v>0</v>
      </c>
      <c r="U4755">
        <v>0</v>
      </c>
      <c r="W4755" s="429">
        <f t="shared" si="100"/>
        <v>0</v>
      </c>
      <c r="X4755" s="429">
        <f t="shared" si="100"/>
        <v>0</v>
      </c>
      <c r="Y4755" s="429">
        <f t="shared" si="100"/>
        <v>0</v>
      </c>
      <c r="Z4755" s="429">
        <f t="shared" si="100"/>
        <v>0</v>
      </c>
      <c r="AA4755" s="429" t="s">
        <v>1295</v>
      </c>
    </row>
    <row r="4756" spans="1:27" x14ac:dyDescent="0.25">
      <c r="A4756" t="s">
        <v>149</v>
      </c>
      <c r="B4756" t="s">
        <v>1246</v>
      </c>
      <c r="C4756" t="s">
        <v>1324</v>
      </c>
      <c r="D4756" t="s">
        <v>1387</v>
      </c>
      <c r="E4756" t="s">
        <v>1501</v>
      </c>
      <c r="F4756" t="s">
        <v>1293</v>
      </c>
      <c r="G4756" t="s">
        <v>524</v>
      </c>
      <c r="H4756" t="s">
        <v>1557</v>
      </c>
      <c r="I4756" t="s">
        <v>552</v>
      </c>
      <c r="J4756">
        <v>30600903</v>
      </c>
      <c r="L4756">
        <v>0.3</v>
      </c>
      <c r="M4756">
        <v>0.1</v>
      </c>
      <c r="N4756">
        <v>2.1</v>
      </c>
      <c r="O4756">
        <v>0.5</v>
      </c>
      <c r="P4756">
        <v>0</v>
      </c>
      <c r="Q4756">
        <v>0</v>
      </c>
      <c r="R4756">
        <v>0</v>
      </c>
      <c r="S4756">
        <v>0</v>
      </c>
      <c r="T4756">
        <v>0</v>
      </c>
      <c r="U4756">
        <v>0</v>
      </c>
      <c r="W4756" s="429">
        <f t="shared" si="100"/>
        <v>0</v>
      </c>
      <c r="X4756" s="429">
        <f t="shared" si="100"/>
        <v>0</v>
      </c>
      <c r="Y4756" s="429">
        <f t="shared" si="100"/>
        <v>0</v>
      </c>
      <c r="Z4756" s="429">
        <f t="shared" si="100"/>
        <v>0</v>
      </c>
      <c r="AA4756" s="429" t="s">
        <v>1295</v>
      </c>
    </row>
    <row r="4757" spans="1:27" x14ac:dyDescent="0.25">
      <c r="A4757" t="s">
        <v>149</v>
      </c>
      <c r="B4757" t="s">
        <v>1246</v>
      </c>
      <c r="C4757" t="s">
        <v>1324</v>
      </c>
      <c r="D4757" t="s">
        <v>1387</v>
      </c>
      <c r="E4757" t="s">
        <v>1501</v>
      </c>
      <c r="F4757" t="s">
        <v>1293</v>
      </c>
      <c r="G4757" t="s">
        <v>524</v>
      </c>
      <c r="H4757" t="s">
        <v>1558</v>
      </c>
      <c r="I4757" t="s">
        <v>563</v>
      </c>
      <c r="J4757">
        <v>20200252</v>
      </c>
      <c r="L4757">
        <v>51.66</v>
      </c>
      <c r="M4757">
        <v>1.68</v>
      </c>
      <c r="N4757">
        <v>10.395</v>
      </c>
      <c r="O4757">
        <v>0</v>
      </c>
      <c r="P4757">
        <v>0.42</v>
      </c>
      <c r="Q4757">
        <v>0.39689999073743898</v>
      </c>
      <c r="R4757">
        <v>0</v>
      </c>
      <c r="S4757">
        <v>0</v>
      </c>
      <c r="T4757">
        <v>0</v>
      </c>
      <c r="U4757">
        <v>0</v>
      </c>
      <c r="W4757" s="429">
        <f t="shared" si="100"/>
        <v>0</v>
      </c>
      <c r="X4757" s="429">
        <f t="shared" si="100"/>
        <v>0</v>
      </c>
      <c r="Y4757" s="429">
        <f t="shared" si="100"/>
        <v>0</v>
      </c>
      <c r="Z4757" s="429">
        <f t="shared" si="100"/>
        <v>0</v>
      </c>
      <c r="AA4757" s="429" t="s">
        <v>1295</v>
      </c>
    </row>
    <row r="4758" spans="1:27" x14ac:dyDescent="0.25">
      <c r="A4758" t="s">
        <v>149</v>
      </c>
      <c r="B4758" t="s">
        <v>186</v>
      </c>
      <c r="C4758" t="s">
        <v>1459</v>
      </c>
      <c r="D4758" t="s">
        <v>1387</v>
      </c>
      <c r="E4758" t="s">
        <v>1501</v>
      </c>
      <c r="F4758" t="s">
        <v>1293</v>
      </c>
      <c r="G4758" t="s">
        <v>524</v>
      </c>
      <c r="H4758" t="s">
        <v>1461</v>
      </c>
      <c r="I4758" t="s">
        <v>534</v>
      </c>
      <c r="J4758">
        <v>20200202</v>
      </c>
      <c r="L4758">
        <v>5.8499999046325701</v>
      </c>
      <c r="M4758">
        <v>1.29999995231628</v>
      </c>
      <c r="N4758">
        <v>1.20000004768372</v>
      </c>
      <c r="O4758">
        <v>0</v>
      </c>
      <c r="P4758">
        <v>0.25</v>
      </c>
      <c r="Q4758">
        <v>0.25</v>
      </c>
      <c r="R4758">
        <v>0</v>
      </c>
      <c r="S4758">
        <v>0</v>
      </c>
      <c r="T4758">
        <v>0</v>
      </c>
      <c r="U4758">
        <v>0</v>
      </c>
      <c r="W4758" s="429">
        <f t="shared" si="100"/>
        <v>0</v>
      </c>
      <c r="X4758" s="429">
        <f t="shared" si="100"/>
        <v>0</v>
      </c>
      <c r="Y4758" s="429">
        <f t="shared" si="100"/>
        <v>0</v>
      </c>
      <c r="Z4758" s="429">
        <f t="shared" si="100"/>
        <v>0</v>
      </c>
      <c r="AA4758" s="429" t="s">
        <v>1295</v>
      </c>
    </row>
    <row r="4759" spans="1:27" x14ac:dyDescent="0.25">
      <c r="A4759" t="s">
        <v>149</v>
      </c>
      <c r="B4759" t="s">
        <v>186</v>
      </c>
      <c r="C4759" t="s">
        <v>1459</v>
      </c>
      <c r="D4759" t="s">
        <v>1387</v>
      </c>
      <c r="E4759" t="s">
        <v>1501</v>
      </c>
      <c r="F4759" t="s">
        <v>1293</v>
      </c>
      <c r="G4759" t="s">
        <v>524</v>
      </c>
      <c r="H4759" t="s">
        <v>1461</v>
      </c>
      <c r="I4759" t="s">
        <v>534</v>
      </c>
      <c r="J4759">
        <v>20200254</v>
      </c>
      <c r="L4759">
        <v>12.25</v>
      </c>
      <c r="M4759">
        <v>2.9000000953674299</v>
      </c>
      <c r="N4759">
        <v>1.75</v>
      </c>
      <c r="O4759">
        <v>0</v>
      </c>
      <c r="P4759">
        <v>0.30000001192092901</v>
      </c>
      <c r="Q4759">
        <v>0.30000001192092901</v>
      </c>
      <c r="R4759">
        <v>0</v>
      </c>
      <c r="S4759">
        <v>0</v>
      </c>
      <c r="T4759">
        <v>0</v>
      </c>
      <c r="U4759">
        <v>0</v>
      </c>
      <c r="W4759" s="429">
        <f t="shared" si="100"/>
        <v>0</v>
      </c>
      <c r="X4759" s="429">
        <f t="shared" si="100"/>
        <v>0</v>
      </c>
      <c r="Y4759" s="429">
        <f t="shared" si="100"/>
        <v>0</v>
      </c>
      <c r="Z4759" s="429">
        <f t="shared" si="100"/>
        <v>0</v>
      </c>
      <c r="AA4759" s="429" t="s">
        <v>1295</v>
      </c>
    </row>
    <row r="4760" spans="1:27" x14ac:dyDescent="0.25">
      <c r="A4760" t="s">
        <v>149</v>
      </c>
      <c r="B4760" t="s">
        <v>186</v>
      </c>
      <c r="C4760" t="s">
        <v>1459</v>
      </c>
      <c r="D4760" t="s">
        <v>1387</v>
      </c>
      <c r="E4760" t="s">
        <v>1501</v>
      </c>
      <c r="F4760" t="s">
        <v>1293</v>
      </c>
      <c r="G4760" t="s">
        <v>524</v>
      </c>
      <c r="H4760" t="s">
        <v>1464</v>
      </c>
      <c r="I4760" t="s">
        <v>186</v>
      </c>
      <c r="J4760">
        <v>40400311</v>
      </c>
      <c r="L4760">
        <v>0</v>
      </c>
      <c r="M4760">
        <v>5.4</v>
      </c>
      <c r="N4760">
        <v>0</v>
      </c>
      <c r="O4760">
        <v>0</v>
      </c>
      <c r="P4760">
        <v>0</v>
      </c>
      <c r="Q4760">
        <v>0</v>
      </c>
      <c r="R4760">
        <v>0</v>
      </c>
      <c r="S4760">
        <v>0</v>
      </c>
      <c r="T4760">
        <v>0</v>
      </c>
      <c r="U4760">
        <v>0</v>
      </c>
      <c r="W4760" s="429">
        <f t="shared" si="100"/>
        <v>0</v>
      </c>
      <c r="X4760" s="429">
        <f t="shared" si="100"/>
        <v>0</v>
      </c>
      <c r="Y4760" s="429">
        <f t="shared" si="100"/>
        <v>0</v>
      </c>
      <c r="Z4760" s="429">
        <f t="shared" si="100"/>
        <v>0</v>
      </c>
      <c r="AA4760" s="429" t="s">
        <v>1295</v>
      </c>
    </row>
    <row r="4761" spans="1:27" x14ac:dyDescent="0.25">
      <c r="A4761" t="s">
        <v>149</v>
      </c>
      <c r="B4761" t="s">
        <v>186</v>
      </c>
      <c r="C4761" t="s">
        <v>1459</v>
      </c>
      <c r="D4761" t="s">
        <v>1387</v>
      </c>
      <c r="E4761" t="s">
        <v>1501</v>
      </c>
      <c r="F4761" t="s">
        <v>1293</v>
      </c>
      <c r="G4761" t="s">
        <v>524</v>
      </c>
      <c r="H4761" t="s">
        <v>1464</v>
      </c>
      <c r="I4761" t="s">
        <v>186</v>
      </c>
      <c r="J4761">
        <v>31000227</v>
      </c>
      <c r="L4761">
        <v>0</v>
      </c>
      <c r="M4761">
        <v>0.20000000298023199</v>
      </c>
      <c r="N4761">
        <v>0</v>
      </c>
      <c r="O4761">
        <v>0</v>
      </c>
      <c r="P4761">
        <v>0</v>
      </c>
      <c r="Q4761">
        <v>0</v>
      </c>
      <c r="R4761">
        <v>0</v>
      </c>
      <c r="S4761">
        <v>0</v>
      </c>
      <c r="T4761">
        <v>0</v>
      </c>
      <c r="U4761">
        <v>0</v>
      </c>
      <c r="W4761" s="429">
        <f t="shared" si="100"/>
        <v>0</v>
      </c>
      <c r="X4761" s="429">
        <f t="shared" si="100"/>
        <v>0</v>
      </c>
      <c r="Y4761" s="429">
        <f t="shared" si="100"/>
        <v>0</v>
      </c>
      <c r="Z4761" s="429">
        <f t="shared" si="100"/>
        <v>0</v>
      </c>
      <c r="AA4761" s="429" t="s">
        <v>1295</v>
      </c>
    </row>
    <row r="4762" spans="1:27" x14ac:dyDescent="0.25">
      <c r="A4762" t="s">
        <v>149</v>
      </c>
      <c r="B4762" t="s">
        <v>1246</v>
      </c>
      <c r="C4762" t="s">
        <v>1324</v>
      </c>
      <c r="D4762" t="s">
        <v>1387</v>
      </c>
      <c r="E4762" t="s">
        <v>1501</v>
      </c>
      <c r="F4762" t="s">
        <v>1293</v>
      </c>
      <c r="G4762" t="s">
        <v>524</v>
      </c>
      <c r="H4762" t="s">
        <v>1557</v>
      </c>
      <c r="I4762" t="s">
        <v>552</v>
      </c>
      <c r="J4762">
        <v>30600903</v>
      </c>
      <c r="L4762">
        <v>0</v>
      </c>
      <c r="M4762">
        <v>0.1</v>
      </c>
      <c r="N4762">
        <v>0.4</v>
      </c>
      <c r="O4762">
        <v>0</v>
      </c>
      <c r="P4762">
        <v>0</v>
      </c>
      <c r="Q4762">
        <v>0</v>
      </c>
      <c r="R4762">
        <v>0</v>
      </c>
      <c r="S4762">
        <v>0</v>
      </c>
      <c r="T4762">
        <v>0</v>
      </c>
      <c r="U4762">
        <v>0</v>
      </c>
      <c r="W4762" s="429">
        <f t="shared" si="100"/>
        <v>0</v>
      </c>
      <c r="X4762" s="429">
        <f t="shared" si="100"/>
        <v>0</v>
      </c>
      <c r="Y4762" s="429">
        <f t="shared" si="100"/>
        <v>0</v>
      </c>
      <c r="Z4762" s="429">
        <f t="shared" si="100"/>
        <v>0</v>
      </c>
      <c r="AA4762" s="429" t="s">
        <v>1295</v>
      </c>
    </row>
    <row r="4763" spans="1:27" x14ac:dyDescent="0.25">
      <c r="A4763" t="s">
        <v>149</v>
      </c>
      <c r="B4763" t="s">
        <v>1246</v>
      </c>
      <c r="C4763" t="s">
        <v>1324</v>
      </c>
      <c r="D4763" t="s">
        <v>1387</v>
      </c>
      <c r="E4763" t="s">
        <v>1501</v>
      </c>
      <c r="F4763" t="s">
        <v>1293</v>
      </c>
      <c r="G4763" t="s">
        <v>524</v>
      </c>
      <c r="H4763" t="s">
        <v>1558</v>
      </c>
      <c r="I4763" t="s">
        <v>563</v>
      </c>
      <c r="J4763">
        <v>20200254</v>
      </c>
      <c r="L4763">
        <v>17.100000000000001</v>
      </c>
      <c r="M4763">
        <v>7.7</v>
      </c>
      <c r="N4763">
        <v>9.4</v>
      </c>
      <c r="O4763">
        <v>1.7</v>
      </c>
      <c r="P4763">
        <v>1.2</v>
      </c>
      <c r="Q4763">
        <v>1.2</v>
      </c>
      <c r="R4763">
        <v>0</v>
      </c>
      <c r="S4763">
        <v>0</v>
      </c>
      <c r="T4763">
        <v>0</v>
      </c>
      <c r="U4763">
        <v>0</v>
      </c>
      <c r="W4763" s="429">
        <f t="shared" si="100"/>
        <v>0</v>
      </c>
      <c r="X4763" s="429">
        <f t="shared" si="100"/>
        <v>0</v>
      </c>
      <c r="Y4763" s="429">
        <f t="shared" si="100"/>
        <v>0</v>
      </c>
      <c r="Z4763" s="429">
        <f t="shared" si="100"/>
        <v>0</v>
      </c>
      <c r="AA4763" s="429" t="s">
        <v>1295</v>
      </c>
    </row>
    <row r="4764" spans="1:27" x14ac:dyDescent="0.25">
      <c r="A4764" t="s">
        <v>149</v>
      </c>
      <c r="B4764" t="s">
        <v>1246</v>
      </c>
      <c r="C4764" t="s">
        <v>1324</v>
      </c>
      <c r="D4764" t="s">
        <v>1387</v>
      </c>
      <c r="E4764" t="s">
        <v>1501</v>
      </c>
      <c r="F4764" t="s">
        <v>1293</v>
      </c>
      <c r="G4764" t="s">
        <v>524</v>
      </c>
      <c r="H4764" t="s">
        <v>1558</v>
      </c>
      <c r="I4764" t="s">
        <v>563</v>
      </c>
      <c r="J4764">
        <v>20200202</v>
      </c>
      <c r="L4764">
        <v>3.99</v>
      </c>
      <c r="M4764">
        <v>0.42</v>
      </c>
      <c r="N4764">
        <v>5.9850000000000003</v>
      </c>
      <c r="O4764">
        <v>0</v>
      </c>
      <c r="P4764">
        <v>0.105</v>
      </c>
      <c r="Q4764">
        <v>0.15014999136328699</v>
      </c>
      <c r="R4764">
        <v>0</v>
      </c>
      <c r="S4764">
        <v>0</v>
      </c>
      <c r="T4764">
        <v>0</v>
      </c>
      <c r="U4764">
        <v>0</v>
      </c>
      <c r="W4764" s="429">
        <f t="shared" si="100"/>
        <v>0</v>
      </c>
      <c r="X4764" s="429">
        <f t="shared" si="100"/>
        <v>0</v>
      </c>
      <c r="Y4764" s="429">
        <f t="shared" si="100"/>
        <v>0</v>
      </c>
      <c r="Z4764" s="429">
        <f t="shared" si="100"/>
        <v>0</v>
      </c>
      <c r="AA4764" s="429" t="s">
        <v>1295</v>
      </c>
    </row>
    <row r="4765" spans="1:27" x14ac:dyDescent="0.25">
      <c r="A4765" t="s">
        <v>149</v>
      </c>
      <c r="B4765" t="s">
        <v>186</v>
      </c>
      <c r="C4765" t="s">
        <v>1459</v>
      </c>
      <c r="D4765" t="s">
        <v>1387</v>
      </c>
      <c r="E4765" t="s">
        <v>1501</v>
      </c>
      <c r="F4765" t="s">
        <v>1293</v>
      </c>
      <c r="G4765" t="s">
        <v>524</v>
      </c>
      <c r="H4765" t="s">
        <v>1464</v>
      </c>
      <c r="I4765" t="s">
        <v>186</v>
      </c>
      <c r="J4765">
        <v>40400311</v>
      </c>
      <c r="L4765">
        <v>0</v>
      </c>
      <c r="M4765">
        <v>5.4</v>
      </c>
      <c r="N4765">
        <v>0</v>
      </c>
      <c r="O4765">
        <v>0</v>
      </c>
      <c r="P4765">
        <v>0</v>
      </c>
      <c r="Q4765">
        <v>0</v>
      </c>
      <c r="R4765">
        <v>0</v>
      </c>
      <c r="S4765">
        <v>0</v>
      </c>
      <c r="T4765">
        <v>0</v>
      </c>
      <c r="U4765">
        <v>0</v>
      </c>
      <c r="W4765" s="429">
        <f t="shared" si="100"/>
        <v>0</v>
      </c>
      <c r="X4765" s="429">
        <f t="shared" si="100"/>
        <v>0</v>
      </c>
      <c r="Y4765" s="429">
        <f t="shared" si="100"/>
        <v>0</v>
      </c>
      <c r="Z4765" s="429">
        <f t="shared" si="100"/>
        <v>0</v>
      </c>
      <c r="AA4765" s="429" t="s">
        <v>1295</v>
      </c>
    </row>
    <row r="4766" spans="1:27" x14ac:dyDescent="0.25">
      <c r="A4766" t="s">
        <v>149</v>
      </c>
      <c r="B4766" t="s">
        <v>186</v>
      </c>
      <c r="C4766" t="s">
        <v>1459</v>
      </c>
      <c r="D4766" t="s">
        <v>1387</v>
      </c>
      <c r="E4766" t="s">
        <v>1501</v>
      </c>
      <c r="F4766" t="s">
        <v>1293</v>
      </c>
      <c r="G4766" t="s">
        <v>524</v>
      </c>
      <c r="H4766" t="s">
        <v>1464</v>
      </c>
      <c r="I4766" t="s">
        <v>186</v>
      </c>
      <c r="J4766">
        <v>20200254</v>
      </c>
      <c r="L4766">
        <v>6.4418997764587402</v>
      </c>
      <c r="M4766">
        <v>1.47750008106232</v>
      </c>
      <c r="N4766">
        <v>0.82740002870559703</v>
      </c>
      <c r="O4766">
        <v>0</v>
      </c>
      <c r="P4766">
        <v>0.17730000615119901</v>
      </c>
      <c r="Q4766">
        <v>0.17730000615119901</v>
      </c>
      <c r="R4766">
        <v>0</v>
      </c>
      <c r="S4766">
        <v>0</v>
      </c>
      <c r="T4766">
        <v>0</v>
      </c>
      <c r="U4766">
        <v>0</v>
      </c>
      <c r="W4766" s="429">
        <f t="shared" si="100"/>
        <v>0</v>
      </c>
      <c r="X4766" s="429">
        <f t="shared" si="100"/>
        <v>0</v>
      </c>
      <c r="Y4766" s="429">
        <f t="shared" si="100"/>
        <v>0</v>
      </c>
      <c r="Z4766" s="429">
        <f t="shared" si="100"/>
        <v>0</v>
      </c>
      <c r="AA4766" s="429" t="s">
        <v>1295</v>
      </c>
    </row>
    <row r="4767" spans="1:27" x14ac:dyDescent="0.25">
      <c r="A4767" t="s">
        <v>149</v>
      </c>
      <c r="B4767" t="s">
        <v>1246</v>
      </c>
      <c r="C4767" t="s">
        <v>1324</v>
      </c>
      <c r="D4767" t="s">
        <v>1387</v>
      </c>
      <c r="E4767" t="s">
        <v>1501</v>
      </c>
      <c r="F4767" t="s">
        <v>1293</v>
      </c>
      <c r="G4767" t="s">
        <v>524</v>
      </c>
      <c r="H4767" t="s">
        <v>1557</v>
      </c>
      <c r="I4767" t="s">
        <v>552</v>
      </c>
      <c r="J4767">
        <v>30600903</v>
      </c>
      <c r="L4767">
        <v>0</v>
      </c>
      <c r="M4767">
        <v>0</v>
      </c>
      <c r="N4767">
        <v>0.1</v>
      </c>
      <c r="O4767">
        <v>0</v>
      </c>
      <c r="P4767">
        <v>0</v>
      </c>
      <c r="Q4767">
        <v>0</v>
      </c>
      <c r="R4767">
        <v>0</v>
      </c>
      <c r="S4767">
        <v>0</v>
      </c>
      <c r="T4767">
        <v>0</v>
      </c>
      <c r="U4767">
        <v>0</v>
      </c>
      <c r="W4767" s="429">
        <f t="shared" si="100"/>
        <v>0</v>
      </c>
      <c r="X4767" s="429">
        <f t="shared" si="100"/>
        <v>0</v>
      </c>
      <c r="Y4767" s="429">
        <f t="shared" si="100"/>
        <v>0</v>
      </c>
      <c r="Z4767" s="429">
        <f t="shared" si="100"/>
        <v>0</v>
      </c>
      <c r="AA4767" s="429" t="s">
        <v>1295</v>
      </c>
    </row>
    <row r="4768" spans="1:27" x14ac:dyDescent="0.25">
      <c r="A4768" t="s">
        <v>149</v>
      </c>
      <c r="B4768" t="s">
        <v>1246</v>
      </c>
      <c r="C4768" t="s">
        <v>1324</v>
      </c>
      <c r="D4768" t="s">
        <v>1387</v>
      </c>
      <c r="E4768" t="s">
        <v>1501</v>
      </c>
      <c r="F4768" t="s">
        <v>1293</v>
      </c>
      <c r="G4768" t="s">
        <v>524</v>
      </c>
      <c r="H4768" t="s">
        <v>1558</v>
      </c>
      <c r="I4768" t="s">
        <v>563</v>
      </c>
      <c r="J4768">
        <v>20200253</v>
      </c>
      <c r="L4768">
        <v>2.52</v>
      </c>
      <c r="M4768">
        <v>1.68</v>
      </c>
      <c r="N4768">
        <v>20.58</v>
      </c>
      <c r="O4768">
        <v>0</v>
      </c>
      <c r="P4768">
        <v>1.26</v>
      </c>
      <c r="Q4768">
        <v>1.2704999148845599</v>
      </c>
      <c r="R4768">
        <v>0</v>
      </c>
      <c r="S4768">
        <v>0</v>
      </c>
      <c r="T4768">
        <v>0</v>
      </c>
      <c r="U4768">
        <v>0</v>
      </c>
      <c r="W4768" s="429">
        <f t="shared" si="100"/>
        <v>0</v>
      </c>
      <c r="X4768" s="429">
        <f t="shared" si="100"/>
        <v>0</v>
      </c>
      <c r="Y4768" s="429">
        <f t="shared" si="100"/>
        <v>0</v>
      </c>
      <c r="Z4768" s="429">
        <f t="shared" si="100"/>
        <v>0</v>
      </c>
      <c r="AA4768" s="429" t="s">
        <v>1295</v>
      </c>
    </row>
    <row r="4769" spans="1:27" x14ac:dyDescent="0.25">
      <c r="A4769" t="s">
        <v>149</v>
      </c>
      <c r="B4769" t="s">
        <v>186</v>
      </c>
      <c r="C4769" t="s">
        <v>1459</v>
      </c>
      <c r="D4769" t="s">
        <v>1387</v>
      </c>
      <c r="E4769" t="s">
        <v>1501</v>
      </c>
      <c r="F4769" t="s">
        <v>1293</v>
      </c>
      <c r="G4769" t="s">
        <v>524</v>
      </c>
      <c r="H4769" t="s">
        <v>1461</v>
      </c>
      <c r="I4769" t="s">
        <v>534</v>
      </c>
      <c r="J4769">
        <v>40400303</v>
      </c>
      <c r="L4769">
        <v>0</v>
      </c>
      <c r="M4769">
        <v>2.5413002967834499</v>
      </c>
      <c r="N4769">
        <v>0</v>
      </c>
      <c r="O4769">
        <v>0</v>
      </c>
      <c r="P4769">
        <v>0</v>
      </c>
      <c r="Q4769">
        <v>0</v>
      </c>
      <c r="R4769">
        <v>0</v>
      </c>
      <c r="S4769">
        <v>0</v>
      </c>
      <c r="T4769">
        <v>0</v>
      </c>
      <c r="U4769">
        <v>0</v>
      </c>
      <c r="W4769" s="429">
        <f t="shared" si="100"/>
        <v>0</v>
      </c>
      <c r="X4769" s="429">
        <f t="shared" si="100"/>
        <v>0</v>
      </c>
      <c r="Y4769" s="429">
        <f t="shared" si="100"/>
        <v>0</v>
      </c>
      <c r="Z4769" s="429">
        <f t="shared" si="100"/>
        <v>0</v>
      </c>
      <c r="AA4769" s="429" t="s">
        <v>1295</v>
      </c>
    </row>
    <row r="4770" spans="1:27" x14ac:dyDescent="0.25">
      <c r="A4770" t="s">
        <v>149</v>
      </c>
      <c r="B4770" t="s">
        <v>186</v>
      </c>
      <c r="C4770" t="s">
        <v>1459</v>
      </c>
      <c r="D4770" t="s">
        <v>1387</v>
      </c>
      <c r="E4770" t="s">
        <v>1501</v>
      </c>
      <c r="F4770" t="s">
        <v>1293</v>
      </c>
      <c r="G4770" t="s">
        <v>524</v>
      </c>
      <c r="H4770" t="s">
        <v>1464</v>
      </c>
      <c r="I4770" t="s">
        <v>186</v>
      </c>
      <c r="J4770">
        <v>30600702</v>
      </c>
      <c r="L4770">
        <v>0</v>
      </c>
      <c r="M4770">
        <v>0</v>
      </c>
      <c r="N4770">
        <v>0</v>
      </c>
      <c r="O4770">
        <v>0</v>
      </c>
      <c r="P4770">
        <v>32.700000000000003</v>
      </c>
      <c r="Q4770">
        <v>10.966667175293001</v>
      </c>
      <c r="R4770">
        <v>0</v>
      </c>
      <c r="S4770">
        <v>0</v>
      </c>
      <c r="T4770">
        <v>0</v>
      </c>
      <c r="U4770">
        <v>0</v>
      </c>
      <c r="W4770" s="429">
        <f t="shared" si="100"/>
        <v>0</v>
      </c>
      <c r="X4770" s="429">
        <f t="shared" si="100"/>
        <v>0</v>
      </c>
      <c r="Y4770" s="429">
        <f t="shared" si="100"/>
        <v>0</v>
      </c>
      <c r="Z4770" s="429">
        <f t="shared" si="100"/>
        <v>0</v>
      </c>
      <c r="AA4770" s="429" t="s">
        <v>1295</v>
      </c>
    </row>
    <row r="4771" spans="1:27" x14ac:dyDescent="0.25">
      <c r="A4771" t="s">
        <v>149</v>
      </c>
      <c r="B4771" t="s">
        <v>186</v>
      </c>
      <c r="C4771" t="s">
        <v>1459</v>
      </c>
      <c r="D4771" t="s">
        <v>1387</v>
      </c>
      <c r="E4771" t="s">
        <v>1501</v>
      </c>
      <c r="F4771" t="s">
        <v>1293</v>
      </c>
      <c r="G4771" t="s">
        <v>524</v>
      </c>
      <c r="H4771" t="s">
        <v>1464</v>
      </c>
      <c r="I4771" t="s">
        <v>186</v>
      </c>
      <c r="J4771">
        <v>31000404</v>
      </c>
      <c r="L4771">
        <v>6.3</v>
      </c>
      <c r="M4771">
        <v>0.1</v>
      </c>
      <c r="N4771">
        <v>1.6</v>
      </c>
      <c r="O4771">
        <v>0</v>
      </c>
      <c r="P4771">
        <v>0.3</v>
      </c>
      <c r="Q4771">
        <v>0.29999998211860701</v>
      </c>
      <c r="R4771">
        <v>0</v>
      </c>
      <c r="S4771">
        <v>0</v>
      </c>
      <c r="T4771">
        <v>0</v>
      </c>
      <c r="U4771">
        <v>0</v>
      </c>
      <c r="W4771" s="429">
        <f t="shared" si="100"/>
        <v>0</v>
      </c>
      <c r="X4771" s="429">
        <f t="shared" si="100"/>
        <v>0</v>
      </c>
      <c r="Y4771" s="429">
        <f t="shared" si="100"/>
        <v>0</v>
      </c>
      <c r="Z4771" s="429">
        <f t="shared" si="100"/>
        <v>0</v>
      </c>
      <c r="AA4771" s="429" t="s">
        <v>1295</v>
      </c>
    </row>
    <row r="4772" spans="1:27" x14ac:dyDescent="0.25">
      <c r="A4772" t="s">
        <v>149</v>
      </c>
      <c r="B4772" t="s">
        <v>186</v>
      </c>
      <c r="C4772" t="s">
        <v>1459</v>
      </c>
      <c r="D4772" t="s">
        <v>1387</v>
      </c>
      <c r="E4772" t="s">
        <v>1501</v>
      </c>
      <c r="F4772" t="s">
        <v>1293</v>
      </c>
      <c r="G4772" t="s">
        <v>524</v>
      </c>
      <c r="H4772" t="s">
        <v>1464</v>
      </c>
      <c r="I4772" t="s">
        <v>186</v>
      </c>
      <c r="J4772">
        <v>20200254</v>
      </c>
      <c r="L4772">
        <v>19.3666667938232</v>
      </c>
      <c r="M4772">
        <v>12.899998664856</v>
      </c>
      <c r="N4772">
        <v>34.233333587646499</v>
      </c>
      <c r="O4772">
        <v>0</v>
      </c>
      <c r="P4772">
        <v>0.5</v>
      </c>
      <c r="Q4772">
        <v>0.5</v>
      </c>
      <c r="R4772">
        <v>0</v>
      </c>
      <c r="S4772">
        <v>0</v>
      </c>
      <c r="T4772">
        <v>0</v>
      </c>
      <c r="U4772">
        <v>0</v>
      </c>
      <c r="W4772" s="429">
        <f t="shared" si="100"/>
        <v>0</v>
      </c>
      <c r="X4772" s="429">
        <f t="shared" si="100"/>
        <v>0</v>
      </c>
      <c r="Y4772" s="429">
        <f t="shared" si="100"/>
        <v>0</v>
      </c>
      <c r="Z4772" s="429">
        <f t="shared" si="100"/>
        <v>0</v>
      </c>
      <c r="AA4772" s="429" t="s">
        <v>1295</v>
      </c>
    </row>
    <row r="4773" spans="1:27" x14ac:dyDescent="0.25">
      <c r="A4773" t="s">
        <v>149</v>
      </c>
      <c r="B4773" t="s">
        <v>1246</v>
      </c>
      <c r="C4773" t="s">
        <v>1324</v>
      </c>
      <c r="D4773" t="s">
        <v>1387</v>
      </c>
      <c r="E4773" t="s">
        <v>1501</v>
      </c>
      <c r="F4773" t="s">
        <v>1293</v>
      </c>
      <c r="G4773" t="s">
        <v>524</v>
      </c>
      <c r="H4773" t="s">
        <v>1557</v>
      </c>
      <c r="I4773" t="s">
        <v>552</v>
      </c>
      <c r="J4773">
        <v>30600903</v>
      </c>
      <c r="L4773">
        <v>0.3</v>
      </c>
      <c r="M4773">
        <v>0.1</v>
      </c>
      <c r="N4773">
        <v>2.2000000000000002</v>
      </c>
      <c r="O4773">
        <v>0.7</v>
      </c>
      <c r="P4773">
        <v>0</v>
      </c>
      <c r="Q4773">
        <v>0</v>
      </c>
      <c r="R4773">
        <v>0</v>
      </c>
      <c r="S4773">
        <v>0</v>
      </c>
      <c r="T4773">
        <v>0</v>
      </c>
      <c r="U4773">
        <v>0</v>
      </c>
      <c r="W4773" s="429">
        <f t="shared" si="100"/>
        <v>0</v>
      </c>
      <c r="X4773" s="429">
        <f t="shared" si="100"/>
        <v>0</v>
      </c>
      <c r="Y4773" s="429">
        <f t="shared" si="100"/>
        <v>0</v>
      </c>
      <c r="Z4773" s="429">
        <f t="shared" si="100"/>
        <v>0</v>
      </c>
      <c r="AA4773" s="429" t="s">
        <v>1295</v>
      </c>
    </row>
    <row r="4774" spans="1:27" x14ac:dyDescent="0.25">
      <c r="A4774" t="s">
        <v>149</v>
      </c>
      <c r="B4774" t="s">
        <v>1246</v>
      </c>
      <c r="C4774" t="s">
        <v>1324</v>
      </c>
      <c r="D4774" t="s">
        <v>1387</v>
      </c>
      <c r="E4774" t="s">
        <v>1501</v>
      </c>
      <c r="F4774" t="s">
        <v>1293</v>
      </c>
      <c r="G4774" t="s">
        <v>524</v>
      </c>
      <c r="H4774" t="s">
        <v>1558</v>
      </c>
      <c r="I4774" t="s">
        <v>563</v>
      </c>
      <c r="J4774">
        <v>20200253</v>
      </c>
      <c r="L4774">
        <v>14.385</v>
      </c>
      <c r="M4774">
        <v>1.575</v>
      </c>
      <c r="N4774">
        <v>21.524999999999999</v>
      </c>
      <c r="O4774">
        <v>0</v>
      </c>
      <c r="P4774">
        <v>1.05</v>
      </c>
      <c r="Q4774">
        <v>1.07484995126725</v>
      </c>
      <c r="R4774">
        <v>0</v>
      </c>
      <c r="S4774">
        <v>0</v>
      </c>
      <c r="T4774">
        <v>0</v>
      </c>
      <c r="U4774">
        <v>0</v>
      </c>
      <c r="W4774" s="429">
        <f t="shared" si="100"/>
        <v>0</v>
      </c>
      <c r="X4774" s="429">
        <f t="shared" si="100"/>
        <v>0</v>
      </c>
      <c r="Y4774" s="429">
        <f t="shared" si="100"/>
        <v>0</v>
      </c>
      <c r="Z4774" s="429">
        <f t="shared" si="100"/>
        <v>0</v>
      </c>
      <c r="AA4774" s="429" t="s">
        <v>1295</v>
      </c>
    </row>
    <row r="4775" spans="1:27" x14ac:dyDescent="0.25">
      <c r="A4775" t="s">
        <v>149</v>
      </c>
      <c r="B4775" t="s">
        <v>186</v>
      </c>
      <c r="C4775" t="s">
        <v>1459</v>
      </c>
      <c r="D4775" t="s">
        <v>1387</v>
      </c>
      <c r="E4775" t="s">
        <v>1501</v>
      </c>
      <c r="F4775" t="s">
        <v>1293</v>
      </c>
      <c r="G4775" t="s">
        <v>524</v>
      </c>
      <c r="H4775" t="s">
        <v>1464</v>
      </c>
      <c r="I4775" t="s">
        <v>186</v>
      </c>
      <c r="J4775">
        <v>30600701</v>
      </c>
      <c r="L4775">
        <v>0</v>
      </c>
      <c r="M4775">
        <v>0</v>
      </c>
      <c r="N4775">
        <v>0</v>
      </c>
      <c r="O4775">
        <v>0</v>
      </c>
      <c r="P4775">
        <v>10.3</v>
      </c>
      <c r="Q4775">
        <v>3.4666664600372301</v>
      </c>
      <c r="R4775">
        <v>0</v>
      </c>
      <c r="S4775">
        <v>0</v>
      </c>
      <c r="T4775">
        <v>0</v>
      </c>
      <c r="U4775">
        <v>0</v>
      </c>
      <c r="W4775" s="429">
        <f t="shared" si="100"/>
        <v>0</v>
      </c>
      <c r="X4775" s="429">
        <f t="shared" si="100"/>
        <v>0</v>
      </c>
      <c r="Y4775" s="429">
        <f t="shared" si="100"/>
        <v>0</v>
      </c>
      <c r="Z4775" s="429">
        <f t="shared" si="100"/>
        <v>0</v>
      </c>
      <c r="AA4775" s="429" t="s">
        <v>1295</v>
      </c>
    </row>
    <row r="4776" spans="1:27" x14ac:dyDescent="0.25">
      <c r="A4776" t="s">
        <v>149</v>
      </c>
      <c r="B4776" t="s">
        <v>186</v>
      </c>
      <c r="C4776" t="s">
        <v>1459</v>
      </c>
      <c r="D4776" t="s">
        <v>1387</v>
      </c>
      <c r="E4776" t="s">
        <v>1501</v>
      </c>
      <c r="F4776" t="s">
        <v>1293</v>
      </c>
      <c r="G4776" t="s">
        <v>524</v>
      </c>
      <c r="H4776" t="s">
        <v>1464</v>
      </c>
      <c r="I4776" t="s">
        <v>186</v>
      </c>
      <c r="J4776">
        <v>20200254</v>
      </c>
      <c r="L4776">
        <v>17.433332443237301</v>
      </c>
      <c r="M4776">
        <v>11.633334159851101</v>
      </c>
      <c r="N4776">
        <v>30.8666667938232</v>
      </c>
      <c r="O4776">
        <v>0</v>
      </c>
      <c r="P4776">
        <v>0.46666666865348799</v>
      </c>
      <c r="Q4776">
        <v>0.46666666865348799</v>
      </c>
      <c r="R4776">
        <v>0</v>
      </c>
      <c r="S4776">
        <v>0</v>
      </c>
      <c r="T4776">
        <v>0</v>
      </c>
      <c r="U4776">
        <v>0</v>
      </c>
      <c r="W4776" s="429">
        <f t="shared" si="100"/>
        <v>0</v>
      </c>
      <c r="X4776" s="429">
        <f t="shared" si="100"/>
        <v>0</v>
      </c>
      <c r="Y4776" s="429">
        <f t="shared" si="100"/>
        <v>0</v>
      </c>
      <c r="Z4776" s="429">
        <f t="shared" si="100"/>
        <v>0</v>
      </c>
      <c r="AA4776" s="429" t="s">
        <v>1295</v>
      </c>
    </row>
    <row r="4777" spans="1:27" x14ac:dyDescent="0.25">
      <c r="A4777" t="s">
        <v>149</v>
      </c>
      <c r="B4777" t="s">
        <v>1246</v>
      </c>
      <c r="C4777" t="s">
        <v>1324</v>
      </c>
      <c r="D4777" t="s">
        <v>1387</v>
      </c>
      <c r="E4777" t="s">
        <v>1501</v>
      </c>
      <c r="F4777" t="s">
        <v>1293</v>
      </c>
      <c r="G4777" t="s">
        <v>524</v>
      </c>
      <c r="H4777" t="s">
        <v>1559</v>
      </c>
      <c r="I4777" t="s">
        <v>1327</v>
      </c>
      <c r="J4777">
        <v>40400303</v>
      </c>
      <c r="L4777">
        <v>0</v>
      </c>
      <c r="M4777">
        <v>0.1</v>
      </c>
      <c r="N4777">
        <v>0</v>
      </c>
      <c r="O4777">
        <v>0</v>
      </c>
      <c r="P4777">
        <v>0</v>
      </c>
      <c r="Q4777">
        <v>0</v>
      </c>
      <c r="R4777">
        <v>0.13333329999999999</v>
      </c>
      <c r="S4777">
        <v>0.34</v>
      </c>
      <c r="T4777">
        <v>0</v>
      </c>
      <c r="U4777">
        <v>8.6</v>
      </c>
      <c r="W4777" s="429">
        <f t="shared" si="100"/>
        <v>0.13333329999999999</v>
      </c>
      <c r="X4777" s="429">
        <f t="shared" si="100"/>
        <v>0.34</v>
      </c>
      <c r="Y4777" s="429">
        <f t="shared" si="100"/>
        <v>0</v>
      </c>
      <c r="Z4777" s="429">
        <f t="shared" si="100"/>
        <v>8.6</v>
      </c>
      <c r="AA4777" s="429" t="s">
        <v>1295</v>
      </c>
    </row>
    <row r="4778" spans="1:27" x14ac:dyDescent="0.25">
      <c r="A4778" t="s">
        <v>149</v>
      </c>
      <c r="B4778" t="s">
        <v>1249</v>
      </c>
      <c r="C4778" t="s">
        <v>1503</v>
      </c>
      <c r="D4778" t="s">
        <v>1387</v>
      </c>
      <c r="E4778" t="s">
        <v>1501</v>
      </c>
      <c r="F4778" t="s">
        <v>1293</v>
      </c>
      <c r="G4778" t="s">
        <v>524</v>
      </c>
      <c r="H4778" t="s">
        <v>1560</v>
      </c>
      <c r="I4778" t="s">
        <v>536</v>
      </c>
      <c r="J4778">
        <v>20200201</v>
      </c>
      <c r="L4778">
        <v>155.65299987793</v>
      </c>
      <c r="M4778">
        <v>0.38899999856948902</v>
      </c>
      <c r="N4778">
        <v>24.576999664306602</v>
      </c>
      <c r="O4778">
        <v>0.62900000810623202</v>
      </c>
      <c r="P4778">
        <v>1.2220000028610201</v>
      </c>
      <c r="Q4778">
        <v>1.2220000028610201</v>
      </c>
      <c r="R4778">
        <v>19859.3</v>
      </c>
      <c r="S4778">
        <v>0.374</v>
      </c>
      <c r="T4778">
        <v>3.6999999999999998E-2</v>
      </c>
      <c r="U4778">
        <v>0</v>
      </c>
      <c r="W4778" s="429">
        <f t="shared" si="100"/>
        <v>19859.3</v>
      </c>
      <c r="X4778" s="429">
        <f t="shared" si="100"/>
        <v>0.374</v>
      </c>
      <c r="Y4778" s="429">
        <f t="shared" si="100"/>
        <v>3.6999999999999998E-2</v>
      </c>
      <c r="Z4778" s="429">
        <f t="shared" si="100"/>
        <v>0</v>
      </c>
      <c r="AA4778" s="429" t="s">
        <v>1295</v>
      </c>
    </row>
    <row r="4779" spans="1:27" x14ac:dyDescent="0.25">
      <c r="A4779" t="s">
        <v>149</v>
      </c>
      <c r="B4779" t="s">
        <v>1246</v>
      </c>
      <c r="C4779" t="s">
        <v>1324</v>
      </c>
      <c r="D4779" t="s">
        <v>1387</v>
      </c>
      <c r="E4779" t="s">
        <v>1501</v>
      </c>
      <c r="F4779" t="s">
        <v>1293</v>
      </c>
      <c r="G4779" t="s">
        <v>524</v>
      </c>
      <c r="H4779" t="s">
        <v>1557</v>
      </c>
      <c r="I4779" t="s">
        <v>552</v>
      </c>
      <c r="J4779">
        <v>31000227</v>
      </c>
      <c r="L4779">
        <v>0</v>
      </c>
      <c r="M4779">
        <v>2.1</v>
      </c>
      <c r="N4779">
        <v>0</v>
      </c>
      <c r="O4779">
        <v>0</v>
      </c>
      <c r="P4779">
        <v>0</v>
      </c>
      <c r="Q4779">
        <v>0</v>
      </c>
      <c r="R4779">
        <v>0</v>
      </c>
      <c r="S4779">
        <v>0</v>
      </c>
      <c r="T4779">
        <v>0</v>
      </c>
      <c r="U4779">
        <v>0</v>
      </c>
      <c r="W4779" s="429">
        <f t="shared" si="100"/>
        <v>0</v>
      </c>
      <c r="X4779" s="429">
        <f t="shared" si="100"/>
        <v>0</v>
      </c>
      <c r="Y4779" s="429">
        <f t="shared" si="100"/>
        <v>0</v>
      </c>
      <c r="Z4779" s="429">
        <f t="shared" si="100"/>
        <v>0</v>
      </c>
      <c r="AA4779" s="429" t="s">
        <v>1295</v>
      </c>
    </row>
    <row r="4780" spans="1:27" x14ac:dyDescent="0.25">
      <c r="A4780" t="s">
        <v>149</v>
      </c>
      <c r="B4780" t="s">
        <v>1247</v>
      </c>
      <c r="C4780" t="s">
        <v>1565</v>
      </c>
      <c r="D4780" t="s">
        <v>1387</v>
      </c>
      <c r="E4780" t="s">
        <v>1501</v>
      </c>
      <c r="F4780" t="s">
        <v>1293</v>
      </c>
      <c r="G4780" t="s">
        <v>524</v>
      </c>
      <c r="H4780" t="s">
        <v>1566</v>
      </c>
      <c r="I4780" t="s">
        <v>573</v>
      </c>
      <c r="J4780">
        <v>20200201</v>
      </c>
      <c r="L4780">
        <v>5.1630001068115199</v>
      </c>
      <c r="M4780">
        <v>1.2000000104308101E-2</v>
      </c>
      <c r="N4780">
        <v>0.81999999284744296</v>
      </c>
      <c r="O4780">
        <v>1.7000000923872001E-2</v>
      </c>
      <c r="P4780">
        <v>3.9999999105930301E-2</v>
      </c>
      <c r="Q4780">
        <v>3.9999999105930301E-2</v>
      </c>
      <c r="R4780">
        <v>0</v>
      </c>
      <c r="S4780">
        <v>0</v>
      </c>
      <c r="T4780">
        <v>0</v>
      </c>
      <c r="U4780">
        <v>0</v>
      </c>
      <c r="W4780" s="429">
        <f t="shared" si="100"/>
        <v>0</v>
      </c>
      <c r="X4780" s="429">
        <f t="shared" si="100"/>
        <v>0</v>
      </c>
      <c r="Y4780" s="429">
        <f t="shared" si="100"/>
        <v>0</v>
      </c>
      <c r="Z4780" s="429">
        <f t="shared" si="100"/>
        <v>0</v>
      </c>
      <c r="AA4780" s="429" t="s">
        <v>1295</v>
      </c>
    </row>
    <row r="4781" spans="1:27" x14ac:dyDescent="0.25">
      <c r="A4781" t="s">
        <v>149</v>
      </c>
      <c r="B4781" t="s">
        <v>1246</v>
      </c>
      <c r="C4781" t="s">
        <v>1324</v>
      </c>
      <c r="D4781" t="s">
        <v>1387</v>
      </c>
      <c r="E4781" t="s">
        <v>1501</v>
      </c>
      <c r="F4781" t="s">
        <v>1293</v>
      </c>
      <c r="G4781" t="s">
        <v>524</v>
      </c>
      <c r="H4781" t="s">
        <v>1558</v>
      </c>
      <c r="I4781" t="s">
        <v>563</v>
      </c>
      <c r="J4781">
        <v>20200252</v>
      </c>
      <c r="L4781">
        <v>21.8</v>
      </c>
      <c r="M4781">
        <v>2.1</v>
      </c>
      <c r="N4781">
        <v>10.9</v>
      </c>
      <c r="O4781">
        <v>0</v>
      </c>
      <c r="P4781">
        <v>0.3</v>
      </c>
      <c r="Q4781">
        <v>0.27666667103767401</v>
      </c>
      <c r="R4781">
        <v>0</v>
      </c>
      <c r="S4781">
        <v>0</v>
      </c>
      <c r="T4781">
        <v>0</v>
      </c>
      <c r="U4781">
        <v>0</v>
      </c>
      <c r="W4781" s="429">
        <f t="shared" si="100"/>
        <v>0</v>
      </c>
      <c r="X4781" s="429">
        <f t="shared" si="100"/>
        <v>0</v>
      </c>
      <c r="Y4781" s="429">
        <f t="shared" si="100"/>
        <v>0</v>
      </c>
      <c r="Z4781" s="429">
        <f t="shared" si="100"/>
        <v>0</v>
      </c>
      <c r="AA4781" s="429" t="s">
        <v>1295</v>
      </c>
    </row>
    <row r="4782" spans="1:27" x14ac:dyDescent="0.25">
      <c r="A4782" t="s">
        <v>149</v>
      </c>
      <c r="B4782" t="s">
        <v>1246</v>
      </c>
      <c r="C4782" t="s">
        <v>1324</v>
      </c>
      <c r="D4782" t="s">
        <v>1387</v>
      </c>
      <c r="E4782" t="s">
        <v>1501</v>
      </c>
      <c r="F4782" t="s">
        <v>1293</v>
      </c>
      <c r="G4782" t="s">
        <v>524</v>
      </c>
      <c r="H4782" t="s">
        <v>1558</v>
      </c>
      <c r="I4782" t="s">
        <v>563</v>
      </c>
      <c r="J4782">
        <v>20200252</v>
      </c>
      <c r="L4782">
        <v>38.591552734375</v>
      </c>
      <c r="M4782">
        <v>1.08012294769287</v>
      </c>
      <c r="N4782">
        <v>3.6433646678924601</v>
      </c>
      <c r="O4782">
        <v>1.1714999563991999E-2</v>
      </c>
      <c r="P4782">
        <v>0.56231999397277799</v>
      </c>
      <c r="Q4782">
        <v>0.56231999397277799</v>
      </c>
      <c r="R4782">
        <v>1239.4469999999999</v>
      </c>
      <c r="S4782">
        <v>2.3429999999999999E-2</v>
      </c>
      <c r="T4782">
        <v>2.343E-3</v>
      </c>
      <c r="U4782">
        <v>0</v>
      </c>
      <c r="W4782" s="429">
        <f t="shared" si="100"/>
        <v>1239.4469999999999</v>
      </c>
      <c r="X4782" s="429">
        <f t="shared" si="100"/>
        <v>2.3429999999999999E-2</v>
      </c>
      <c r="Y4782" s="429">
        <f t="shared" si="100"/>
        <v>2.343E-3</v>
      </c>
      <c r="Z4782" s="429">
        <f t="shared" si="100"/>
        <v>0</v>
      </c>
      <c r="AA4782" s="429" t="s">
        <v>1295</v>
      </c>
    </row>
    <row r="4783" spans="1:27" x14ac:dyDescent="0.25">
      <c r="A4783" t="s">
        <v>149</v>
      </c>
      <c r="B4783" t="s">
        <v>1246</v>
      </c>
      <c r="C4783" t="s">
        <v>1324</v>
      </c>
      <c r="D4783" t="s">
        <v>1387</v>
      </c>
      <c r="E4783" t="s">
        <v>1501</v>
      </c>
      <c r="F4783" t="s">
        <v>1293</v>
      </c>
      <c r="G4783" t="s">
        <v>524</v>
      </c>
      <c r="H4783" t="s">
        <v>1558</v>
      </c>
      <c r="I4783" t="s">
        <v>563</v>
      </c>
      <c r="J4783">
        <v>31088811</v>
      </c>
      <c r="L4783">
        <v>0</v>
      </c>
      <c r="M4783">
        <v>13.1207990646362</v>
      </c>
      <c r="N4783">
        <v>0</v>
      </c>
      <c r="O4783">
        <v>0</v>
      </c>
      <c r="P4783">
        <v>0</v>
      </c>
      <c r="Q4783">
        <v>0</v>
      </c>
      <c r="R4783">
        <v>0</v>
      </c>
      <c r="S4783">
        <v>0</v>
      </c>
      <c r="T4783">
        <v>0</v>
      </c>
      <c r="U4783">
        <v>0</v>
      </c>
      <c r="W4783" s="429">
        <f t="shared" si="100"/>
        <v>0</v>
      </c>
      <c r="X4783" s="429">
        <f t="shared" si="100"/>
        <v>0</v>
      </c>
      <c r="Y4783" s="429">
        <f t="shared" si="100"/>
        <v>0</v>
      </c>
      <c r="Z4783" s="429">
        <f t="shared" si="100"/>
        <v>0</v>
      </c>
      <c r="AA4783" s="429" t="s">
        <v>1295</v>
      </c>
    </row>
    <row r="4784" spans="1:27" x14ac:dyDescent="0.25">
      <c r="A4784" t="s">
        <v>149</v>
      </c>
      <c r="B4784" t="s">
        <v>1246</v>
      </c>
      <c r="C4784" t="s">
        <v>1324</v>
      </c>
      <c r="D4784" t="s">
        <v>1387</v>
      </c>
      <c r="E4784" t="s">
        <v>1501</v>
      </c>
      <c r="F4784" t="s">
        <v>1293</v>
      </c>
      <c r="G4784" t="s">
        <v>524</v>
      </c>
      <c r="H4784" t="s">
        <v>1558</v>
      </c>
      <c r="I4784" t="s">
        <v>563</v>
      </c>
      <c r="J4784">
        <v>20200202</v>
      </c>
      <c r="L4784">
        <v>14.7609004974365</v>
      </c>
      <c r="M4784">
        <v>10.309200286865201</v>
      </c>
      <c r="N4784">
        <v>29.756097793579102</v>
      </c>
      <c r="O4784">
        <v>3.0458999797701801E-2</v>
      </c>
      <c r="P4784">
        <v>0.93720000982284501</v>
      </c>
      <c r="Q4784">
        <v>0.93720000982284501</v>
      </c>
      <c r="R4784">
        <v>5489.8829999999998</v>
      </c>
      <c r="S4784">
        <v>0.103092</v>
      </c>
      <c r="T4784">
        <v>9.3720009999999996E-3</v>
      </c>
      <c r="U4784">
        <v>0</v>
      </c>
      <c r="W4784" s="429">
        <f t="shared" si="100"/>
        <v>5489.8829999999998</v>
      </c>
      <c r="X4784" s="429">
        <f t="shared" si="100"/>
        <v>0.103092</v>
      </c>
      <c r="Y4784" s="429">
        <f t="shared" si="100"/>
        <v>9.3720009999999996E-3</v>
      </c>
      <c r="Z4784" s="429">
        <f t="shared" si="100"/>
        <v>0</v>
      </c>
      <c r="AA4784" s="429" t="s">
        <v>1295</v>
      </c>
    </row>
    <row r="4785" spans="1:27" x14ac:dyDescent="0.25">
      <c r="A4785" t="s">
        <v>149</v>
      </c>
      <c r="B4785" t="s">
        <v>1246</v>
      </c>
      <c r="C4785" t="s">
        <v>1324</v>
      </c>
      <c r="D4785" t="s">
        <v>1387</v>
      </c>
      <c r="E4785" t="s">
        <v>1501</v>
      </c>
      <c r="F4785" t="s">
        <v>1293</v>
      </c>
      <c r="G4785" t="s">
        <v>524</v>
      </c>
      <c r="H4785" t="s">
        <v>1558</v>
      </c>
      <c r="I4785" t="s">
        <v>563</v>
      </c>
      <c r="J4785">
        <v>31000228</v>
      </c>
      <c r="L4785">
        <v>2.1086998283863099E-2</v>
      </c>
      <c r="M4785">
        <v>0</v>
      </c>
      <c r="N4785">
        <v>1.6401000320911401E-2</v>
      </c>
      <c r="O4785">
        <v>2.3430001456290501E-3</v>
      </c>
      <c r="P4785">
        <v>4.6860002912581002E-3</v>
      </c>
      <c r="Q4785">
        <v>0</v>
      </c>
      <c r="R4785">
        <v>0</v>
      </c>
      <c r="S4785">
        <v>0</v>
      </c>
      <c r="T4785">
        <v>0</v>
      </c>
      <c r="U4785">
        <v>0</v>
      </c>
      <c r="W4785" s="429">
        <f t="shared" si="100"/>
        <v>0</v>
      </c>
      <c r="X4785" s="429">
        <f t="shared" si="100"/>
        <v>0</v>
      </c>
      <c r="Y4785" s="429">
        <f t="shared" si="100"/>
        <v>0</v>
      </c>
      <c r="Z4785" s="429">
        <f t="shared" si="100"/>
        <v>0</v>
      </c>
      <c r="AA4785" s="429" t="s">
        <v>1295</v>
      </c>
    </row>
    <row r="4786" spans="1:27" x14ac:dyDescent="0.25">
      <c r="A4786" t="s">
        <v>149</v>
      </c>
      <c r="B4786" t="s">
        <v>1246</v>
      </c>
      <c r="C4786" t="s">
        <v>1324</v>
      </c>
      <c r="D4786" t="s">
        <v>1387</v>
      </c>
      <c r="E4786" t="s">
        <v>1501</v>
      </c>
      <c r="F4786" t="s">
        <v>1293</v>
      </c>
      <c r="G4786" t="s">
        <v>524</v>
      </c>
      <c r="H4786" t="s">
        <v>1558</v>
      </c>
      <c r="I4786" t="s">
        <v>563</v>
      </c>
      <c r="J4786">
        <v>20200202</v>
      </c>
      <c r="L4786">
        <v>4.23333346843719E-2</v>
      </c>
      <c r="M4786">
        <v>5.9999995864927803E-3</v>
      </c>
      <c r="N4786">
        <v>2.73333322256804E-2</v>
      </c>
      <c r="O4786">
        <v>1.33333343546838E-3</v>
      </c>
      <c r="P4786">
        <v>3.3333335886709397E-4</v>
      </c>
      <c r="Q4786">
        <v>3.3333335886709397E-4</v>
      </c>
      <c r="R4786">
        <v>0</v>
      </c>
      <c r="S4786">
        <v>0</v>
      </c>
      <c r="T4786">
        <v>0</v>
      </c>
      <c r="U4786">
        <v>0</v>
      </c>
      <c r="W4786" s="429">
        <f t="shared" si="100"/>
        <v>0</v>
      </c>
      <c r="X4786" s="429">
        <f t="shared" si="100"/>
        <v>0</v>
      </c>
      <c r="Y4786" s="429">
        <f t="shared" si="100"/>
        <v>0</v>
      </c>
      <c r="Z4786" s="429">
        <f t="shared" si="100"/>
        <v>0</v>
      </c>
      <c r="AA4786" s="429" t="s">
        <v>1295</v>
      </c>
    </row>
    <row r="4787" spans="1:27" x14ac:dyDescent="0.25">
      <c r="A4787" t="s">
        <v>149</v>
      </c>
      <c r="B4787" t="s">
        <v>1249</v>
      </c>
      <c r="C4787" t="s">
        <v>1503</v>
      </c>
      <c r="D4787" t="s">
        <v>1387</v>
      </c>
      <c r="E4787" t="s">
        <v>1501</v>
      </c>
      <c r="F4787" t="s">
        <v>1293</v>
      </c>
      <c r="G4787" t="s">
        <v>524</v>
      </c>
      <c r="H4787" t="s">
        <v>1561</v>
      </c>
      <c r="I4787" t="s">
        <v>1549</v>
      </c>
      <c r="J4787">
        <v>20200201</v>
      </c>
      <c r="L4787">
        <v>39.334999084472699</v>
      </c>
      <c r="M4787">
        <v>1.2829999923706099</v>
      </c>
      <c r="N4787">
        <v>7</v>
      </c>
      <c r="O4787">
        <v>0.15000000596046401</v>
      </c>
      <c r="P4787">
        <v>0.28999999165535001</v>
      </c>
      <c r="Q4787">
        <v>0.28999999165535001</v>
      </c>
      <c r="R4787">
        <v>4582.1000000000004</v>
      </c>
      <c r="S4787">
        <v>8.5999999999999993E-2</v>
      </c>
      <c r="T4787">
        <v>8.9999999999999993E-3</v>
      </c>
      <c r="U4787">
        <v>0</v>
      </c>
      <c r="W4787" s="429">
        <f t="shared" si="100"/>
        <v>4582.1000000000004</v>
      </c>
      <c r="X4787" s="429">
        <f t="shared" si="100"/>
        <v>8.5999999999999993E-2</v>
      </c>
      <c r="Y4787" s="429">
        <f t="shared" si="100"/>
        <v>8.9999999999999993E-3</v>
      </c>
      <c r="Z4787" s="429">
        <f t="shared" si="100"/>
        <v>0</v>
      </c>
      <c r="AA4787" s="429" t="s">
        <v>1295</v>
      </c>
    </row>
    <row r="4788" spans="1:27" x14ac:dyDescent="0.25">
      <c r="A4788" t="s">
        <v>149</v>
      </c>
      <c r="B4788" t="s">
        <v>1249</v>
      </c>
      <c r="C4788" t="s">
        <v>1503</v>
      </c>
      <c r="D4788" t="s">
        <v>1387</v>
      </c>
      <c r="E4788" t="s">
        <v>1501</v>
      </c>
      <c r="F4788" t="s">
        <v>1293</v>
      </c>
      <c r="G4788" t="s">
        <v>524</v>
      </c>
      <c r="H4788" t="s">
        <v>1561</v>
      </c>
      <c r="I4788" t="s">
        <v>1549</v>
      </c>
      <c r="J4788">
        <v>40400331</v>
      </c>
      <c r="L4788">
        <v>0</v>
      </c>
      <c r="M4788">
        <v>0.5</v>
      </c>
      <c r="N4788">
        <v>0</v>
      </c>
      <c r="O4788">
        <v>0</v>
      </c>
      <c r="P4788">
        <v>0</v>
      </c>
      <c r="Q4788">
        <v>0</v>
      </c>
      <c r="R4788">
        <v>0.1</v>
      </c>
      <c r="S4788">
        <v>0.34</v>
      </c>
      <c r="T4788">
        <v>0</v>
      </c>
      <c r="U4788">
        <v>8.6</v>
      </c>
      <c r="W4788" s="429">
        <f t="shared" si="100"/>
        <v>0.1</v>
      </c>
      <c r="X4788" s="429">
        <f t="shared" si="100"/>
        <v>0.34</v>
      </c>
      <c r="Y4788" s="429">
        <f t="shared" si="100"/>
        <v>0</v>
      </c>
      <c r="Z4788" s="429">
        <f t="shared" si="100"/>
        <v>8.6</v>
      </c>
      <c r="AA4788" s="429" t="s">
        <v>1295</v>
      </c>
    </row>
    <row r="4789" spans="1:27" x14ac:dyDescent="0.25">
      <c r="A4789" t="s">
        <v>149</v>
      </c>
      <c r="B4789" t="s">
        <v>186</v>
      </c>
      <c r="C4789" t="s">
        <v>1459</v>
      </c>
      <c r="D4789" t="s">
        <v>1387</v>
      </c>
      <c r="E4789" t="s">
        <v>1501</v>
      </c>
      <c r="F4789" t="s">
        <v>1293</v>
      </c>
      <c r="G4789" t="s">
        <v>524</v>
      </c>
      <c r="H4789" t="s">
        <v>1460</v>
      </c>
      <c r="I4789" t="s">
        <v>561</v>
      </c>
      <c r="J4789">
        <v>31000207</v>
      </c>
      <c r="L4789">
        <v>0</v>
      </c>
      <c r="M4789">
        <v>4.7280001640319798</v>
      </c>
      <c r="N4789">
        <v>0</v>
      </c>
      <c r="O4789">
        <v>0</v>
      </c>
      <c r="P4789">
        <v>0</v>
      </c>
      <c r="Q4789">
        <v>0</v>
      </c>
      <c r="R4789">
        <v>0</v>
      </c>
      <c r="S4789">
        <v>0</v>
      </c>
      <c r="T4789">
        <v>0</v>
      </c>
      <c r="U4789">
        <v>0</v>
      </c>
      <c r="W4789" s="429">
        <f t="shared" si="100"/>
        <v>0</v>
      </c>
      <c r="X4789" s="429">
        <f t="shared" si="100"/>
        <v>0</v>
      </c>
      <c r="Y4789" s="429">
        <f t="shared" si="100"/>
        <v>0</v>
      </c>
      <c r="Z4789" s="429">
        <f t="shared" si="100"/>
        <v>0</v>
      </c>
      <c r="AA4789" s="429" t="s">
        <v>1295</v>
      </c>
    </row>
    <row r="4790" spans="1:27" x14ac:dyDescent="0.25">
      <c r="A4790" t="s">
        <v>149</v>
      </c>
      <c r="B4790" t="s">
        <v>186</v>
      </c>
      <c r="C4790" t="s">
        <v>1459</v>
      </c>
      <c r="D4790" t="s">
        <v>1387</v>
      </c>
      <c r="E4790" t="s">
        <v>1501</v>
      </c>
      <c r="F4790" t="s">
        <v>1293</v>
      </c>
      <c r="G4790" t="s">
        <v>524</v>
      </c>
      <c r="H4790" t="s">
        <v>1460</v>
      </c>
      <c r="I4790" t="s">
        <v>561</v>
      </c>
      <c r="J4790">
        <v>40400311</v>
      </c>
      <c r="L4790">
        <v>0</v>
      </c>
      <c r="M4790">
        <v>1.0566667318344101</v>
      </c>
      <c r="N4790">
        <v>0</v>
      </c>
      <c r="O4790">
        <v>0</v>
      </c>
      <c r="P4790">
        <v>0</v>
      </c>
      <c r="Q4790">
        <v>0</v>
      </c>
      <c r="R4790">
        <v>0.1166667</v>
      </c>
      <c r="S4790">
        <v>0.34</v>
      </c>
      <c r="T4790">
        <v>0</v>
      </c>
      <c r="U4790">
        <v>5.7333340000000002</v>
      </c>
      <c r="W4790" s="429">
        <f t="shared" si="100"/>
        <v>0.1166667</v>
      </c>
      <c r="X4790" s="429">
        <f t="shared" si="100"/>
        <v>0.34</v>
      </c>
      <c r="Y4790" s="429">
        <f t="shared" si="100"/>
        <v>0</v>
      </c>
      <c r="Z4790" s="429">
        <f t="shared" ref="Z4790:Z4853" si="101">IFERROR(U4790*1,0)</f>
        <v>5.7333340000000002</v>
      </c>
      <c r="AA4790" s="429" t="s">
        <v>1295</v>
      </c>
    </row>
    <row r="4791" spans="1:27" x14ac:dyDescent="0.25">
      <c r="A4791" t="s">
        <v>149</v>
      </c>
      <c r="B4791" t="s">
        <v>186</v>
      </c>
      <c r="C4791" t="s">
        <v>1459</v>
      </c>
      <c r="D4791" t="s">
        <v>1387</v>
      </c>
      <c r="E4791" t="s">
        <v>1501</v>
      </c>
      <c r="F4791" t="s">
        <v>1293</v>
      </c>
      <c r="G4791" t="s">
        <v>524</v>
      </c>
      <c r="H4791" t="s">
        <v>1461</v>
      </c>
      <c r="I4791" t="s">
        <v>534</v>
      </c>
      <c r="J4791">
        <v>20200254</v>
      </c>
      <c r="L4791">
        <v>6.4418997764587402</v>
      </c>
      <c r="M4791">
        <v>7.15110063552856</v>
      </c>
      <c r="N4791">
        <v>19.621200561523398</v>
      </c>
      <c r="O4791">
        <v>0</v>
      </c>
      <c r="P4791">
        <v>0.29550001025199901</v>
      </c>
      <c r="Q4791">
        <v>0.29550001025199901</v>
      </c>
      <c r="R4791">
        <v>0</v>
      </c>
      <c r="S4791">
        <v>0</v>
      </c>
      <c r="T4791">
        <v>0</v>
      </c>
      <c r="U4791">
        <v>0</v>
      </c>
      <c r="W4791" s="429">
        <f t="shared" ref="W4791:Z4854" si="102">IFERROR(R4791*1,0)</f>
        <v>0</v>
      </c>
      <c r="X4791" s="429">
        <f t="shared" si="102"/>
        <v>0</v>
      </c>
      <c r="Y4791" s="429">
        <f t="shared" si="102"/>
        <v>0</v>
      </c>
      <c r="Z4791" s="429">
        <f t="shared" si="101"/>
        <v>0</v>
      </c>
      <c r="AA4791" s="429" t="s">
        <v>1295</v>
      </c>
    </row>
    <row r="4792" spans="1:27" x14ac:dyDescent="0.25">
      <c r="A4792" t="s">
        <v>149</v>
      </c>
      <c r="B4792" t="s">
        <v>186</v>
      </c>
      <c r="C4792" t="s">
        <v>1459</v>
      </c>
      <c r="D4792" t="s">
        <v>1387</v>
      </c>
      <c r="E4792" t="s">
        <v>1501</v>
      </c>
      <c r="F4792" t="s">
        <v>1293</v>
      </c>
      <c r="G4792" t="s">
        <v>524</v>
      </c>
      <c r="H4792" t="s">
        <v>1461</v>
      </c>
      <c r="I4792" t="s">
        <v>534</v>
      </c>
      <c r="J4792">
        <v>20200202</v>
      </c>
      <c r="L4792">
        <v>9.5151004791259801</v>
      </c>
      <c r="M4792">
        <v>6.3828001022338903</v>
      </c>
      <c r="N4792">
        <v>16.843500137329102</v>
      </c>
      <c r="O4792">
        <v>0</v>
      </c>
      <c r="P4792">
        <v>0.23640000820159901</v>
      </c>
      <c r="Q4792">
        <v>0.23640000820159901</v>
      </c>
      <c r="R4792">
        <v>0</v>
      </c>
      <c r="S4792">
        <v>0</v>
      </c>
      <c r="T4792">
        <v>0</v>
      </c>
      <c r="U4792">
        <v>0</v>
      </c>
      <c r="W4792" s="429">
        <f t="shared" si="102"/>
        <v>0</v>
      </c>
      <c r="X4792" s="429">
        <f t="shared" si="102"/>
        <v>0</v>
      </c>
      <c r="Y4792" s="429">
        <f t="shared" si="102"/>
        <v>0</v>
      </c>
      <c r="Z4792" s="429">
        <f t="shared" si="101"/>
        <v>0</v>
      </c>
      <c r="AA4792" s="429" t="s">
        <v>1295</v>
      </c>
    </row>
    <row r="4793" spans="1:27" x14ac:dyDescent="0.25">
      <c r="A4793" t="s">
        <v>149</v>
      </c>
      <c r="B4793" t="s">
        <v>186</v>
      </c>
      <c r="C4793" t="s">
        <v>1459</v>
      </c>
      <c r="D4793" t="s">
        <v>1387</v>
      </c>
      <c r="E4793" t="s">
        <v>1501</v>
      </c>
      <c r="F4793" t="s">
        <v>1293</v>
      </c>
      <c r="G4793" t="s">
        <v>524</v>
      </c>
      <c r="H4793" t="s">
        <v>1461</v>
      </c>
      <c r="I4793" t="s">
        <v>534</v>
      </c>
      <c r="J4793">
        <v>20200254</v>
      </c>
      <c r="L4793">
        <v>6.9738001823425302</v>
      </c>
      <c r="M4793">
        <v>1.53659999370575</v>
      </c>
      <c r="N4793">
        <v>1.4184000492095901</v>
      </c>
      <c r="O4793">
        <v>0</v>
      </c>
      <c r="P4793">
        <v>0.29550001025199901</v>
      </c>
      <c r="Q4793">
        <v>0.29550001025199901</v>
      </c>
      <c r="R4793">
        <v>0</v>
      </c>
      <c r="S4793">
        <v>0</v>
      </c>
      <c r="T4793">
        <v>0</v>
      </c>
      <c r="U4793">
        <v>0</v>
      </c>
      <c r="W4793" s="429">
        <f t="shared" si="102"/>
        <v>0</v>
      </c>
      <c r="X4793" s="429">
        <f t="shared" si="102"/>
        <v>0</v>
      </c>
      <c r="Y4793" s="429">
        <f t="shared" si="102"/>
        <v>0</v>
      </c>
      <c r="Z4793" s="429">
        <f t="shared" si="101"/>
        <v>0</v>
      </c>
      <c r="AA4793" s="429" t="s">
        <v>1295</v>
      </c>
    </row>
    <row r="4794" spans="1:27" x14ac:dyDescent="0.25">
      <c r="A4794" t="s">
        <v>149</v>
      </c>
      <c r="B4794" t="s">
        <v>186</v>
      </c>
      <c r="C4794" t="s">
        <v>1459</v>
      </c>
      <c r="D4794" t="s">
        <v>1387</v>
      </c>
      <c r="E4794" t="s">
        <v>1501</v>
      </c>
      <c r="F4794" t="s">
        <v>1293</v>
      </c>
      <c r="G4794" t="s">
        <v>524</v>
      </c>
      <c r="H4794" t="s">
        <v>1461</v>
      </c>
      <c r="I4794" t="s">
        <v>534</v>
      </c>
      <c r="J4794">
        <v>20200202</v>
      </c>
      <c r="L4794">
        <v>8.3922004699706996</v>
      </c>
      <c r="M4794">
        <v>5.6145000457763699</v>
      </c>
      <c r="N4794">
        <v>14.8341007232666</v>
      </c>
      <c r="O4794">
        <v>0</v>
      </c>
      <c r="P4794">
        <v>0.23640000820159901</v>
      </c>
      <c r="Q4794">
        <v>0.23640000820159901</v>
      </c>
      <c r="R4794">
        <v>0</v>
      </c>
      <c r="S4794">
        <v>0</v>
      </c>
      <c r="T4794">
        <v>0</v>
      </c>
      <c r="U4794">
        <v>0</v>
      </c>
      <c r="W4794" s="429">
        <f t="shared" si="102"/>
        <v>0</v>
      </c>
      <c r="X4794" s="429">
        <f t="shared" si="102"/>
        <v>0</v>
      </c>
      <c r="Y4794" s="429">
        <f t="shared" si="102"/>
        <v>0</v>
      </c>
      <c r="Z4794" s="429">
        <f t="shared" si="101"/>
        <v>0</v>
      </c>
      <c r="AA4794" s="429" t="s">
        <v>1295</v>
      </c>
    </row>
    <row r="4795" spans="1:27" x14ac:dyDescent="0.25">
      <c r="A4795" t="s">
        <v>149</v>
      </c>
      <c r="B4795" t="s">
        <v>186</v>
      </c>
      <c r="C4795" t="s">
        <v>1459</v>
      </c>
      <c r="D4795" t="s">
        <v>1387</v>
      </c>
      <c r="E4795" t="s">
        <v>1501</v>
      </c>
      <c r="F4795" t="s">
        <v>1293</v>
      </c>
      <c r="G4795" t="s">
        <v>524</v>
      </c>
      <c r="H4795" t="s">
        <v>1464</v>
      </c>
      <c r="I4795" t="s">
        <v>186</v>
      </c>
      <c r="J4795">
        <v>20200252</v>
      </c>
      <c r="L4795">
        <v>53.655000000000001</v>
      </c>
      <c r="M4795">
        <v>2.2050000000000001</v>
      </c>
      <c r="N4795">
        <v>6.93</v>
      </c>
      <c r="O4795">
        <v>0</v>
      </c>
      <c r="P4795">
        <v>0.94499999999999995</v>
      </c>
      <c r="Q4795">
        <v>0.93240001201629696</v>
      </c>
      <c r="R4795">
        <v>0</v>
      </c>
      <c r="S4795">
        <v>0</v>
      </c>
      <c r="T4795">
        <v>0</v>
      </c>
      <c r="U4795">
        <v>0</v>
      </c>
      <c r="W4795" s="429">
        <f t="shared" si="102"/>
        <v>0</v>
      </c>
      <c r="X4795" s="429">
        <f t="shared" si="102"/>
        <v>0</v>
      </c>
      <c r="Y4795" s="429">
        <f t="shared" si="102"/>
        <v>0</v>
      </c>
      <c r="Z4795" s="429">
        <f t="shared" si="101"/>
        <v>0</v>
      </c>
      <c r="AA4795" s="429" t="s">
        <v>1295</v>
      </c>
    </row>
    <row r="4796" spans="1:27" x14ac:dyDescent="0.25">
      <c r="A4796" t="s">
        <v>149</v>
      </c>
      <c r="B4796" t="s">
        <v>186</v>
      </c>
      <c r="C4796" t="s">
        <v>1459</v>
      </c>
      <c r="D4796" t="s">
        <v>1387</v>
      </c>
      <c r="E4796" t="s">
        <v>1501</v>
      </c>
      <c r="F4796" t="s">
        <v>1293</v>
      </c>
      <c r="G4796" t="s">
        <v>524</v>
      </c>
      <c r="H4796" t="s">
        <v>1464</v>
      </c>
      <c r="I4796" t="s">
        <v>186</v>
      </c>
      <c r="J4796">
        <v>40400311</v>
      </c>
      <c r="L4796">
        <v>0</v>
      </c>
      <c r="M4796">
        <v>14.6568002700806</v>
      </c>
      <c r="N4796">
        <v>0</v>
      </c>
      <c r="O4796">
        <v>0</v>
      </c>
      <c r="P4796">
        <v>0</v>
      </c>
      <c r="Q4796">
        <v>0</v>
      </c>
      <c r="R4796">
        <v>0</v>
      </c>
      <c r="S4796">
        <v>0</v>
      </c>
      <c r="T4796">
        <v>0</v>
      </c>
      <c r="U4796">
        <v>0</v>
      </c>
      <c r="W4796" s="429">
        <f t="shared" si="102"/>
        <v>0</v>
      </c>
      <c r="X4796" s="429">
        <f t="shared" si="102"/>
        <v>0</v>
      </c>
      <c r="Y4796" s="429">
        <f t="shared" si="102"/>
        <v>0</v>
      </c>
      <c r="Z4796" s="429">
        <f t="shared" si="101"/>
        <v>0</v>
      </c>
      <c r="AA4796" s="429" t="s">
        <v>1295</v>
      </c>
    </row>
    <row r="4797" spans="1:27" x14ac:dyDescent="0.25">
      <c r="A4797" t="s">
        <v>149</v>
      </c>
      <c r="B4797" t="s">
        <v>186</v>
      </c>
      <c r="C4797" t="s">
        <v>1459</v>
      </c>
      <c r="D4797" t="s">
        <v>1387</v>
      </c>
      <c r="E4797" t="s">
        <v>1501</v>
      </c>
      <c r="F4797" t="s">
        <v>1293</v>
      </c>
      <c r="G4797" t="s">
        <v>524</v>
      </c>
      <c r="H4797" t="s">
        <v>1464</v>
      </c>
      <c r="I4797" t="s">
        <v>186</v>
      </c>
      <c r="J4797">
        <v>31000228</v>
      </c>
      <c r="L4797">
        <v>0.1182000041008</v>
      </c>
      <c r="M4797">
        <v>0</v>
      </c>
      <c r="N4797">
        <v>5.9100002050399801E-2</v>
      </c>
      <c r="O4797">
        <v>0</v>
      </c>
      <c r="P4797">
        <v>0</v>
      </c>
      <c r="Q4797">
        <v>0</v>
      </c>
      <c r="R4797">
        <v>331.66919999999999</v>
      </c>
      <c r="S4797">
        <v>0</v>
      </c>
      <c r="T4797">
        <v>0</v>
      </c>
      <c r="U4797">
        <v>0</v>
      </c>
      <c r="W4797" s="429">
        <f t="shared" si="102"/>
        <v>331.66919999999999</v>
      </c>
      <c r="X4797" s="429">
        <f t="shared" si="102"/>
        <v>0</v>
      </c>
      <c r="Y4797" s="429">
        <f t="shared" si="102"/>
        <v>0</v>
      </c>
      <c r="Z4797" s="429">
        <f t="shared" si="101"/>
        <v>0</v>
      </c>
      <c r="AA4797" s="429" t="s">
        <v>1295</v>
      </c>
    </row>
    <row r="4798" spans="1:27" x14ac:dyDescent="0.25">
      <c r="A4798" t="s">
        <v>149</v>
      </c>
      <c r="B4798" t="s">
        <v>186</v>
      </c>
      <c r="C4798" t="s">
        <v>1459</v>
      </c>
      <c r="D4798" t="s">
        <v>1387</v>
      </c>
      <c r="E4798" t="s">
        <v>1501</v>
      </c>
      <c r="F4798" t="s">
        <v>1293</v>
      </c>
      <c r="G4798" t="s">
        <v>524</v>
      </c>
      <c r="H4798" t="s">
        <v>1464</v>
      </c>
      <c r="I4798" t="s">
        <v>186</v>
      </c>
      <c r="J4798">
        <v>20200201</v>
      </c>
      <c r="L4798">
        <v>49</v>
      </c>
      <c r="M4798">
        <v>0.2</v>
      </c>
      <c r="N4798">
        <v>3.7</v>
      </c>
      <c r="O4798">
        <v>0</v>
      </c>
      <c r="P4798">
        <v>0.8</v>
      </c>
      <c r="Q4798">
        <v>0.83999997377395597</v>
      </c>
      <c r="R4798">
        <v>0</v>
      </c>
      <c r="S4798">
        <v>0</v>
      </c>
      <c r="T4798">
        <v>0</v>
      </c>
      <c r="U4798">
        <v>0</v>
      </c>
      <c r="W4798" s="429">
        <f t="shared" si="102"/>
        <v>0</v>
      </c>
      <c r="X4798" s="429">
        <f t="shared" si="102"/>
        <v>0</v>
      </c>
      <c r="Y4798" s="429">
        <f t="shared" si="102"/>
        <v>0</v>
      </c>
      <c r="Z4798" s="429">
        <f t="shared" si="101"/>
        <v>0</v>
      </c>
      <c r="AA4798" s="429" t="s">
        <v>1295</v>
      </c>
    </row>
    <row r="4799" spans="1:27" x14ac:dyDescent="0.25">
      <c r="A4799" t="s">
        <v>149</v>
      </c>
      <c r="B4799" t="s">
        <v>186</v>
      </c>
      <c r="C4799" t="s">
        <v>1459</v>
      </c>
      <c r="D4799" t="s">
        <v>1387</v>
      </c>
      <c r="E4799" t="s">
        <v>1501</v>
      </c>
      <c r="F4799" t="s">
        <v>1293</v>
      </c>
      <c r="G4799" t="s">
        <v>524</v>
      </c>
      <c r="H4799" t="s">
        <v>1464</v>
      </c>
      <c r="I4799" t="s">
        <v>186</v>
      </c>
      <c r="J4799">
        <v>31000306</v>
      </c>
      <c r="L4799">
        <v>0</v>
      </c>
      <c r="M4799">
        <v>0</v>
      </c>
      <c r="N4799">
        <v>0</v>
      </c>
      <c r="O4799">
        <v>0</v>
      </c>
      <c r="P4799">
        <v>0</v>
      </c>
      <c r="Q4799">
        <v>0</v>
      </c>
      <c r="R4799">
        <v>1.2233700000000001</v>
      </c>
      <c r="S4799">
        <v>39.569229999999997</v>
      </c>
      <c r="T4799">
        <v>0</v>
      </c>
      <c r="U4799">
        <v>0</v>
      </c>
      <c r="W4799" s="429">
        <f t="shared" si="102"/>
        <v>1.2233700000000001</v>
      </c>
      <c r="X4799" s="429">
        <f t="shared" si="102"/>
        <v>39.569229999999997</v>
      </c>
      <c r="Y4799" s="429">
        <f t="shared" si="102"/>
        <v>0</v>
      </c>
      <c r="Z4799" s="429">
        <f t="shared" si="101"/>
        <v>0</v>
      </c>
      <c r="AA4799" s="429" t="s">
        <v>1295</v>
      </c>
    </row>
    <row r="4800" spans="1:27" x14ac:dyDescent="0.25">
      <c r="A4800" t="s">
        <v>149</v>
      </c>
      <c r="B4800" t="s">
        <v>186</v>
      </c>
      <c r="C4800" t="s">
        <v>1459</v>
      </c>
      <c r="D4800" t="s">
        <v>1387</v>
      </c>
      <c r="E4800" t="s">
        <v>1501</v>
      </c>
      <c r="F4800" t="s">
        <v>1293</v>
      </c>
      <c r="G4800" t="s">
        <v>524</v>
      </c>
      <c r="H4800" t="s">
        <v>1464</v>
      </c>
      <c r="I4800" t="s">
        <v>186</v>
      </c>
      <c r="J4800">
        <v>40400303</v>
      </c>
      <c r="L4800">
        <v>0</v>
      </c>
      <c r="M4800">
        <v>22.930799484252901</v>
      </c>
      <c r="N4800">
        <v>0</v>
      </c>
      <c r="O4800">
        <v>0</v>
      </c>
      <c r="P4800">
        <v>0</v>
      </c>
      <c r="Q4800">
        <v>0</v>
      </c>
      <c r="R4800">
        <v>0.35460000000000003</v>
      </c>
      <c r="S4800">
        <v>1.4184000000000001</v>
      </c>
      <c r="T4800">
        <v>0</v>
      </c>
      <c r="U4800">
        <v>0</v>
      </c>
      <c r="W4800" s="429">
        <f t="shared" si="102"/>
        <v>0.35460000000000003</v>
      </c>
      <c r="X4800" s="429">
        <f t="shared" si="102"/>
        <v>1.4184000000000001</v>
      </c>
      <c r="Y4800" s="429">
        <f t="shared" si="102"/>
        <v>0</v>
      </c>
      <c r="Z4800" s="429">
        <f t="shared" si="101"/>
        <v>0</v>
      </c>
      <c r="AA4800" s="429" t="s">
        <v>1295</v>
      </c>
    </row>
    <row r="4801" spans="1:27" x14ac:dyDescent="0.25">
      <c r="A4801" t="s">
        <v>149</v>
      </c>
      <c r="B4801" t="s">
        <v>186</v>
      </c>
      <c r="C4801" t="s">
        <v>1459</v>
      </c>
      <c r="D4801" t="s">
        <v>1387</v>
      </c>
      <c r="E4801" t="s">
        <v>1501</v>
      </c>
      <c r="F4801" t="s">
        <v>1293</v>
      </c>
      <c r="G4801" t="s">
        <v>524</v>
      </c>
      <c r="H4801" t="s">
        <v>1464</v>
      </c>
      <c r="I4801" t="s">
        <v>186</v>
      </c>
      <c r="J4801">
        <v>20200254</v>
      </c>
      <c r="L4801">
        <v>9.3969001770019496</v>
      </c>
      <c r="M4801">
        <v>6.2646002769470197</v>
      </c>
      <c r="N4801">
        <v>16.666200637817401</v>
      </c>
      <c r="O4801">
        <v>0</v>
      </c>
      <c r="P4801">
        <v>0.23640000820159901</v>
      </c>
      <c r="Q4801">
        <v>0.23640000820159901</v>
      </c>
      <c r="R4801">
        <v>2575.8739999999998</v>
      </c>
      <c r="S4801">
        <v>5.91E-2</v>
      </c>
      <c r="T4801">
        <v>0</v>
      </c>
      <c r="U4801">
        <v>0</v>
      </c>
      <c r="W4801" s="429">
        <f t="shared" si="102"/>
        <v>2575.8739999999998</v>
      </c>
      <c r="X4801" s="429">
        <f t="shared" si="102"/>
        <v>5.91E-2</v>
      </c>
      <c r="Y4801" s="429">
        <f t="shared" si="102"/>
        <v>0</v>
      </c>
      <c r="Z4801" s="429">
        <f t="shared" si="101"/>
        <v>0</v>
      </c>
      <c r="AA4801" s="429" t="s">
        <v>1295</v>
      </c>
    </row>
    <row r="4802" spans="1:27" x14ac:dyDescent="0.25">
      <c r="A4802" t="s">
        <v>149</v>
      </c>
      <c r="B4802" t="s">
        <v>186</v>
      </c>
      <c r="C4802" t="s">
        <v>1459</v>
      </c>
      <c r="D4802" t="s">
        <v>1387</v>
      </c>
      <c r="E4802" t="s">
        <v>1501</v>
      </c>
      <c r="F4802" t="s">
        <v>1293</v>
      </c>
      <c r="G4802" t="s">
        <v>524</v>
      </c>
      <c r="H4802" t="s">
        <v>1464</v>
      </c>
      <c r="I4802" t="s">
        <v>186</v>
      </c>
      <c r="J4802">
        <v>31000228</v>
      </c>
      <c r="L4802">
        <v>0</v>
      </c>
      <c r="M4802">
        <v>0</v>
      </c>
      <c r="N4802">
        <v>0</v>
      </c>
      <c r="O4802">
        <v>0</v>
      </c>
      <c r="P4802">
        <v>0</v>
      </c>
      <c r="Q4802">
        <v>0</v>
      </c>
      <c r="R4802">
        <v>39.124200000000002</v>
      </c>
      <c r="S4802">
        <v>0</v>
      </c>
      <c r="T4802">
        <v>0</v>
      </c>
      <c r="U4802">
        <v>0</v>
      </c>
      <c r="W4802" s="429">
        <f t="shared" si="102"/>
        <v>39.124200000000002</v>
      </c>
      <c r="X4802" s="429">
        <f t="shared" si="102"/>
        <v>0</v>
      </c>
      <c r="Y4802" s="429">
        <f t="shared" si="102"/>
        <v>0</v>
      </c>
      <c r="Z4802" s="429">
        <f t="shared" si="101"/>
        <v>0</v>
      </c>
      <c r="AA4802" s="429" t="s">
        <v>1295</v>
      </c>
    </row>
    <row r="4803" spans="1:27" x14ac:dyDescent="0.25">
      <c r="A4803" t="s">
        <v>149</v>
      </c>
      <c r="B4803" t="s">
        <v>186</v>
      </c>
      <c r="C4803" t="s">
        <v>1459</v>
      </c>
      <c r="D4803" t="s">
        <v>1387</v>
      </c>
      <c r="E4803" t="s">
        <v>1501</v>
      </c>
      <c r="F4803" t="s">
        <v>1293</v>
      </c>
      <c r="G4803" t="s">
        <v>524</v>
      </c>
      <c r="H4803" t="s">
        <v>1464</v>
      </c>
      <c r="I4803" t="s">
        <v>186</v>
      </c>
      <c r="J4803">
        <v>10200602</v>
      </c>
      <c r="L4803">
        <v>15.1887006759644</v>
      </c>
      <c r="M4803">
        <v>0.82740002870559703</v>
      </c>
      <c r="N4803">
        <v>12.7656002044678</v>
      </c>
      <c r="O4803">
        <v>0.100470006465912</v>
      </c>
      <c r="P4803">
        <v>1.182000041008</v>
      </c>
      <c r="Q4803">
        <v>1.182000041008</v>
      </c>
      <c r="R4803">
        <v>0</v>
      </c>
      <c r="S4803">
        <v>0</v>
      </c>
      <c r="T4803">
        <v>0</v>
      </c>
      <c r="U4803">
        <v>0</v>
      </c>
      <c r="W4803" s="429">
        <f t="shared" si="102"/>
        <v>0</v>
      </c>
      <c r="X4803" s="429">
        <f t="shared" si="102"/>
        <v>0</v>
      </c>
      <c r="Y4803" s="429">
        <f t="shared" si="102"/>
        <v>0</v>
      </c>
      <c r="Z4803" s="429">
        <f t="shared" si="101"/>
        <v>0</v>
      </c>
      <c r="AA4803" s="429" t="s">
        <v>1295</v>
      </c>
    </row>
    <row r="4804" spans="1:27" x14ac:dyDescent="0.25">
      <c r="A4804" t="s">
        <v>149</v>
      </c>
      <c r="B4804" t="s">
        <v>186</v>
      </c>
      <c r="C4804" t="s">
        <v>1459</v>
      </c>
      <c r="D4804" t="s">
        <v>1387</v>
      </c>
      <c r="E4804" t="s">
        <v>1501</v>
      </c>
      <c r="F4804" t="s">
        <v>1293</v>
      </c>
      <c r="G4804" t="s">
        <v>524</v>
      </c>
      <c r="H4804" t="s">
        <v>1464</v>
      </c>
      <c r="I4804" t="s">
        <v>186</v>
      </c>
      <c r="J4804">
        <v>20200202</v>
      </c>
      <c r="L4804">
        <v>11.701800346374499</v>
      </c>
      <c r="M4804">
        <v>7.8012003898620597</v>
      </c>
      <c r="N4804">
        <v>20.685001373291001</v>
      </c>
      <c r="O4804">
        <v>0</v>
      </c>
      <c r="P4804">
        <v>0.29550001025199901</v>
      </c>
      <c r="Q4804">
        <v>0.29550001025199901</v>
      </c>
      <c r="R4804">
        <v>3180.23</v>
      </c>
      <c r="S4804">
        <v>5.91E-2</v>
      </c>
      <c r="T4804">
        <v>0</v>
      </c>
      <c r="U4804">
        <v>0</v>
      </c>
      <c r="W4804" s="429">
        <f t="shared" si="102"/>
        <v>3180.23</v>
      </c>
      <c r="X4804" s="429">
        <f t="shared" si="102"/>
        <v>5.91E-2</v>
      </c>
      <c r="Y4804" s="429">
        <f t="shared" si="102"/>
        <v>0</v>
      </c>
      <c r="Z4804" s="429">
        <f t="shared" si="101"/>
        <v>0</v>
      </c>
      <c r="AA4804" s="429" t="s">
        <v>1295</v>
      </c>
    </row>
    <row r="4805" spans="1:27" x14ac:dyDescent="0.25">
      <c r="A4805" t="s">
        <v>149</v>
      </c>
      <c r="B4805" t="s">
        <v>186</v>
      </c>
      <c r="C4805" t="s">
        <v>1459</v>
      </c>
      <c r="D4805" t="s">
        <v>1387</v>
      </c>
      <c r="E4805" t="s">
        <v>1501</v>
      </c>
      <c r="F4805" t="s">
        <v>1293</v>
      </c>
      <c r="G4805" t="s">
        <v>524</v>
      </c>
      <c r="H4805" t="s">
        <v>1464</v>
      </c>
      <c r="I4805" t="s">
        <v>186</v>
      </c>
      <c r="J4805">
        <v>31000228</v>
      </c>
      <c r="L4805">
        <v>0.1182000041008</v>
      </c>
      <c r="M4805">
        <v>0</v>
      </c>
      <c r="N4805">
        <v>0.1182000041008</v>
      </c>
      <c r="O4805">
        <v>0</v>
      </c>
      <c r="P4805">
        <v>5.9100002050399801E-2</v>
      </c>
      <c r="Q4805">
        <v>5.9100002050399801E-2</v>
      </c>
      <c r="R4805">
        <v>452.41050000000001</v>
      </c>
      <c r="S4805">
        <v>0</v>
      </c>
      <c r="T4805">
        <v>0</v>
      </c>
      <c r="U4805">
        <v>0</v>
      </c>
      <c r="W4805" s="429">
        <f t="shared" si="102"/>
        <v>452.41050000000001</v>
      </c>
      <c r="X4805" s="429">
        <f t="shared" si="102"/>
        <v>0</v>
      </c>
      <c r="Y4805" s="429">
        <f t="shared" si="102"/>
        <v>0</v>
      </c>
      <c r="Z4805" s="429">
        <f t="shared" si="101"/>
        <v>0</v>
      </c>
      <c r="AA4805" s="429" t="s">
        <v>1295</v>
      </c>
    </row>
    <row r="4806" spans="1:27" x14ac:dyDescent="0.25">
      <c r="A4806" t="s">
        <v>149</v>
      </c>
      <c r="B4806" t="s">
        <v>1250</v>
      </c>
      <c r="C4806" t="s">
        <v>1563</v>
      </c>
      <c r="D4806" t="s">
        <v>1387</v>
      </c>
      <c r="E4806" t="s">
        <v>1501</v>
      </c>
      <c r="F4806" t="s">
        <v>1293</v>
      </c>
      <c r="G4806" t="s">
        <v>524</v>
      </c>
      <c r="H4806" t="s">
        <v>1564</v>
      </c>
      <c r="I4806" t="s">
        <v>1545</v>
      </c>
      <c r="J4806">
        <v>40400311</v>
      </c>
      <c r="L4806">
        <v>0</v>
      </c>
      <c r="M4806">
        <v>0.60000002384185802</v>
      </c>
      <c r="N4806">
        <v>0</v>
      </c>
      <c r="O4806">
        <v>0</v>
      </c>
      <c r="P4806">
        <v>0</v>
      </c>
      <c r="Q4806">
        <v>0</v>
      </c>
      <c r="R4806">
        <v>0.15</v>
      </c>
      <c r="S4806">
        <v>0.34</v>
      </c>
      <c r="T4806">
        <v>0</v>
      </c>
      <c r="U4806">
        <v>8.6</v>
      </c>
      <c r="W4806" s="429">
        <f t="shared" si="102"/>
        <v>0.15</v>
      </c>
      <c r="X4806" s="429">
        <f t="shared" si="102"/>
        <v>0.34</v>
      </c>
      <c r="Y4806" s="429">
        <f t="shared" si="102"/>
        <v>0</v>
      </c>
      <c r="Z4806" s="429">
        <f t="shared" si="101"/>
        <v>8.6</v>
      </c>
      <c r="AA4806" s="429" t="s">
        <v>1295</v>
      </c>
    </row>
    <row r="4807" spans="1:27" x14ac:dyDescent="0.25">
      <c r="A4807" t="s">
        <v>149</v>
      </c>
      <c r="B4807" t="s">
        <v>186</v>
      </c>
      <c r="C4807" t="s">
        <v>1459</v>
      </c>
      <c r="D4807" t="s">
        <v>1387</v>
      </c>
      <c r="E4807" t="s">
        <v>1501</v>
      </c>
      <c r="F4807" t="s">
        <v>1293</v>
      </c>
      <c r="G4807" t="s">
        <v>524</v>
      </c>
      <c r="H4807" t="s">
        <v>1483</v>
      </c>
      <c r="I4807" t="s">
        <v>1484</v>
      </c>
      <c r="J4807">
        <v>31000306</v>
      </c>
      <c r="L4807">
        <v>0</v>
      </c>
      <c r="M4807">
        <v>0</v>
      </c>
      <c r="N4807">
        <v>0</v>
      </c>
      <c r="O4807">
        <v>0</v>
      </c>
      <c r="P4807">
        <v>0</v>
      </c>
      <c r="Q4807">
        <v>0</v>
      </c>
      <c r="R4807">
        <v>5.5553999999999999E-2</v>
      </c>
      <c r="S4807">
        <v>1.505868</v>
      </c>
      <c r="T4807">
        <v>0</v>
      </c>
      <c r="U4807">
        <v>0</v>
      </c>
      <c r="W4807" s="429">
        <f t="shared" si="102"/>
        <v>5.5553999999999999E-2</v>
      </c>
      <c r="X4807" s="429">
        <f t="shared" si="102"/>
        <v>1.505868</v>
      </c>
      <c r="Y4807" s="429">
        <f t="shared" si="102"/>
        <v>0</v>
      </c>
      <c r="Z4807" s="429">
        <f t="shared" si="101"/>
        <v>0</v>
      </c>
      <c r="AA4807" s="429" t="s">
        <v>1295</v>
      </c>
    </row>
    <row r="4808" spans="1:27" x14ac:dyDescent="0.25">
      <c r="A4808" t="s">
        <v>149</v>
      </c>
      <c r="B4808" t="s">
        <v>1246</v>
      </c>
      <c r="C4808" t="s">
        <v>1324</v>
      </c>
      <c r="D4808" t="s">
        <v>1387</v>
      </c>
      <c r="E4808" t="s">
        <v>1501</v>
      </c>
      <c r="F4808" t="s">
        <v>1293</v>
      </c>
      <c r="G4808" t="s">
        <v>524</v>
      </c>
      <c r="H4808" t="s">
        <v>1558</v>
      </c>
      <c r="I4808" t="s">
        <v>563</v>
      </c>
      <c r="J4808">
        <v>10200603</v>
      </c>
      <c r="L4808">
        <v>7.4976000785827601</v>
      </c>
      <c r="M4808">
        <v>0.42173999547958402</v>
      </c>
      <c r="N4808">
        <v>6.3260998725891104</v>
      </c>
      <c r="O4808">
        <v>1.1480699777603101</v>
      </c>
      <c r="P4808">
        <v>0.58574998378753695</v>
      </c>
      <c r="Q4808">
        <v>0.58574998378753695</v>
      </c>
      <c r="R4808">
        <v>0</v>
      </c>
      <c r="S4808">
        <v>0</v>
      </c>
      <c r="T4808">
        <v>0</v>
      </c>
      <c r="U4808">
        <v>0</v>
      </c>
      <c r="W4808" s="429">
        <f t="shared" si="102"/>
        <v>0</v>
      </c>
      <c r="X4808" s="429">
        <f t="shared" si="102"/>
        <v>0</v>
      </c>
      <c r="Y4808" s="429">
        <f t="shared" si="102"/>
        <v>0</v>
      </c>
      <c r="Z4808" s="429">
        <f t="shared" si="101"/>
        <v>0</v>
      </c>
      <c r="AA4808" s="429" t="s">
        <v>1295</v>
      </c>
    </row>
    <row r="4809" spans="1:27" x14ac:dyDescent="0.25">
      <c r="A4809" t="s">
        <v>149</v>
      </c>
      <c r="B4809" t="s">
        <v>186</v>
      </c>
      <c r="C4809" t="s">
        <v>1459</v>
      </c>
      <c r="D4809" t="s">
        <v>1387</v>
      </c>
      <c r="E4809" t="s">
        <v>1501</v>
      </c>
      <c r="F4809" t="s">
        <v>1293</v>
      </c>
      <c r="G4809" t="s">
        <v>524</v>
      </c>
      <c r="H4809" t="s">
        <v>1464</v>
      </c>
      <c r="I4809" t="s">
        <v>186</v>
      </c>
      <c r="J4809">
        <v>20200201</v>
      </c>
      <c r="L4809">
        <v>153.80000000000001</v>
      </c>
      <c r="M4809">
        <v>1.4</v>
      </c>
      <c r="N4809">
        <v>6.7</v>
      </c>
      <c r="O4809">
        <v>1.1000000000000001</v>
      </c>
      <c r="P4809">
        <v>0.4</v>
      </c>
      <c r="Q4809">
        <v>0.40000000596046398</v>
      </c>
      <c r="R4809">
        <v>0</v>
      </c>
      <c r="S4809">
        <v>0</v>
      </c>
      <c r="T4809">
        <v>0</v>
      </c>
      <c r="U4809">
        <v>0</v>
      </c>
      <c r="W4809" s="429">
        <f t="shared" si="102"/>
        <v>0</v>
      </c>
      <c r="X4809" s="429">
        <f t="shared" si="102"/>
        <v>0</v>
      </c>
      <c r="Y4809" s="429">
        <f t="shared" si="102"/>
        <v>0</v>
      </c>
      <c r="Z4809" s="429">
        <f t="shared" si="101"/>
        <v>0</v>
      </c>
      <c r="AA4809" s="429" t="s">
        <v>1295</v>
      </c>
    </row>
    <row r="4810" spans="1:27" x14ac:dyDescent="0.25">
      <c r="A4810" t="s">
        <v>149</v>
      </c>
      <c r="B4810" t="s">
        <v>1246</v>
      </c>
      <c r="C4810" t="s">
        <v>1324</v>
      </c>
      <c r="D4810" t="s">
        <v>1387</v>
      </c>
      <c r="E4810" t="s">
        <v>1501</v>
      </c>
      <c r="F4810" t="s">
        <v>1293</v>
      </c>
      <c r="G4810" t="s">
        <v>524</v>
      </c>
      <c r="H4810" t="s">
        <v>1557</v>
      </c>
      <c r="I4810" t="s">
        <v>552</v>
      </c>
      <c r="J4810">
        <v>40400311</v>
      </c>
      <c r="L4810">
        <v>0</v>
      </c>
      <c r="M4810">
        <v>4.2173995971679696</v>
      </c>
      <c r="N4810">
        <v>0</v>
      </c>
      <c r="O4810">
        <v>0</v>
      </c>
      <c r="P4810">
        <v>0</v>
      </c>
      <c r="Q4810">
        <v>0</v>
      </c>
      <c r="R4810">
        <v>0</v>
      </c>
      <c r="S4810">
        <v>0</v>
      </c>
      <c r="T4810">
        <v>0</v>
      </c>
      <c r="U4810">
        <v>0</v>
      </c>
      <c r="W4810" s="429">
        <f t="shared" si="102"/>
        <v>0</v>
      </c>
      <c r="X4810" s="429">
        <f t="shared" si="102"/>
        <v>0</v>
      </c>
      <c r="Y4810" s="429">
        <f t="shared" si="102"/>
        <v>0</v>
      </c>
      <c r="Z4810" s="429">
        <f t="shared" si="101"/>
        <v>0</v>
      </c>
      <c r="AA4810" s="429" t="s">
        <v>1295</v>
      </c>
    </row>
    <row r="4811" spans="1:27" x14ac:dyDescent="0.25">
      <c r="A4811" t="s">
        <v>149</v>
      </c>
      <c r="B4811" t="s">
        <v>1246</v>
      </c>
      <c r="C4811" t="s">
        <v>1324</v>
      </c>
      <c r="D4811" t="s">
        <v>1387</v>
      </c>
      <c r="E4811" t="s">
        <v>1501</v>
      </c>
      <c r="F4811" t="s">
        <v>1293</v>
      </c>
      <c r="G4811" t="s">
        <v>524</v>
      </c>
      <c r="H4811" t="s">
        <v>1557</v>
      </c>
      <c r="I4811" t="s">
        <v>552</v>
      </c>
      <c r="J4811">
        <v>31000227</v>
      </c>
      <c r="L4811">
        <v>0</v>
      </c>
      <c r="M4811">
        <v>0.84500002861022905</v>
      </c>
      <c r="N4811">
        <v>0</v>
      </c>
      <c r="O4811">
        <v>0</v>
      </c>
      <c r="P4811">
        <v>0</v>
      </c>
      <c r="Q4811">
        <v>0</v>
      </c>
      <c r="R4811">
        <v>0</v>
      </c>
      <c r="S4811">
        <v>0</v>
      </c>
      <c r="T4811">
        <v>0</v>
      </c>
      <c r="U4811">
        <v>0</v>
      </c>
      <c r="W4811" s="429">
        <f t="shared" si="102"/>
        <v>0</v>
      </c>
      <c r="X4811" s="429">
        <f t="shared" si="102"/>
        <v>0</v>
      </c>
      <c r="Y4811" s="429">
        <f t="shared" si="102"/>
        <v>0</v>
      </c>
      <c r="Z4811" s="429">
        <f t="shared" si="101"/>
        <v>0</v>
      </c>
      <c r="AA4811" s="429" t="s">
        <v>1295</v>
      </c>
    </row>
    <row r="4812" spans="1:27" x14ac:dyDescent="0.25">
      <c r="A4812" t="s">
        <v>149</v>
      </c>
      <c r="B4812" t="s">
        <v>1246</v>
      </c>
      <c r="C4812" t="s">
        <v>1324</v>
      </c>
      <c r="D4812" t="s">
        <v>1387</v>
      </c>
      <c r="E4812" t="s">
        <v>1501</v>
      </c>
      <c r="F4812" t="s">
        <v>1293</v>
      </c>
      <c r="G4812" t="s">
        <v>524</v>
      </c>
      <c r="H4812" t="s">
        <v>1557</v>
      </c>
      <c r="I4812" t="s">
        <v>552</v>
      </c>
      <c r="J4812">
        <v>20200202</v>
      </c>
      <c r="L4812">
        <v>41.002498626708999</v>
      </c>
      <c r="M4812">
        <v>12.6521997451782</v>
      </c>
      <c r="N4812">
        <v>5.1546001434326199</v>
      </c>
      <c r="O4812">
        <v>1.1714999675750699</v>
      </c>
      <c r="P4812">
        <v>0.93720000982284501</v>
      </c>
      <c r="Q4812">
        <v>0.93720000982284501</v>
      </c>
      <c r="R4812">
        <v>9957.2800000000007</v>
      </c>
      <c r="S4812">
        <v>4.6859999999999999</v>
      </c>
      <c r="T4812">
        <v>5.6231999999999998</v>
      </c>
      <c r="U4812">
        <v>0</v>
      </c>
      <c r="W4812" s="429">
        <f t="shared" si="102"/>
        <v>9957.2800000000007</v>
      </c>
      <c r="X4812" s="429">
        <f t="shared" si="102"/>
        <v>4.6859999999999999</v>
      </c>
      <c r="Y4812" s="429">
        <f t="shared" si="102"/>
        <v>5.6231999999999998</v>
      </c>
      <c r="Z4812" s="429">
        <f t="shared" si="101"/>
        <v>0</v>
      </c>
      <c r="AA4812" s="429" t="s">
        <v>1295</v>
      </c>
    </row>
    <row r="4813" spans="1:27" x14ac:dyDescent="0.25">
      <c r="A4813" t="s">
        <v>149</v>
      </c>
      <c r="B4813" t="s">
        <v>1246</v>
      </c>
      <c r="C4813" t="s">
        <v>1324</v>
      </c>
      <c r="D4813" t="s">
        <v>1387</v>
      </c>
      <c r="E4813" t="s">
        <v>1501</v>
      </c>
      <c r="F4813" t="s">
        <v>1293</v>
      </c>
      <c r="G4813" t="s">
        <v>524</v>
      </c>
      <c r="H4813" t="s">
        <v>1557</v>
      </c>
      <c r="I4813" t="s">
        <v>552</v>
      </c>
      <c r="J4813">
        <v>31000205</v>
      </c>
      <c r="L4813">
        <v>0.234300002455711</v>
      </c>
      <c r="M4813">
        <v>0</v>
      </c>
      <c r="N4813">
        <v>0.46860000491142301</v>
      </c>
      <c r="O4813">
        <v>0</v>
      </c>
      <c r="P4813">
        <v>0</v>
      </c>
      <c r="Q4813">
        <v>0</v>
      </c>
      <c r="R4813">
        <v>0</v>
      </c>
      <c r="S4813">
        <v>0</v>
      </c>
      <c r="T4813">
        <v>0</v>
      </c>
      <c r="U4813">
        <v>0</v>
      </c>
      <c r="W4813" s="429">
        <f t="shared" si="102"/>
        <v>0</v>
      </c>
      <c r="X4813" s="429">
        <f t="shared" si="102"/>
        <v>0</v>
      </c>
      <c r="Y4813" s="429">
        <f t="shared" si="102"/>
        <v>0</v>
      </c>
      <c r="Z4813" s="429">
        <f t="shared" si="101"/>
        <v>0</v>
      </c>
      <c r="AA4813" s="429" t="s">
        <v>1295</v>
      </c>
    </row>
    <row r="4814" spans="1:27" x14ac:dyDescent="0.25">
      <c r="A4814" t="s">
        <v>149</v>
      </c>
      <c r="B4814" t="s">
        <v>1246</v>
      </c>
      <c r="C4814" t="s">
        <v>1324</v>
      </c>
      <c r="D4814" t="s">
        <v>1387</v>
      </c>
      <c r="E4814" t="s">
        <v>1501</v>
      </c>
      <c r="F4814" t="s">
        <v>1293</v>
      </c>
      <c r="G4814" t="s">
        <v>524</v>
      </c>
      <c r="H4814" t="s">
        <v>1558</v>
      </c>
      <c r="I4814" t="s">
        <v>563</v>
      </c>
      <c r="J4814">
        <v>20200254</v>
      </c>
      <c r="L4814">
        <v>13.8333330154419</v>
      </c>
      <c r="M4814">
        <v>5.4000000953674299</v>
      </c>
      <c r="N4814">
        <v>1.43333339691162</v>
      </c>
      <c r="O4814">
        <v>1.19999992847443</v>
      </c>
      <c r="P4814">
        <v>0.96666669845581099</v>
      </c>
      <c r="Q4814">
        <v>0.96666669845581099</v>
      </c>
      <c r="R4814">
        <v>0</v>
      </c>
      <c r="S4814">
        <v>0</v>
      </c>
      <c r="T4814">
        <v>0</v>
      </c>
      <c r="U4814">
        <v>0</v>
      </c>
      <c r="W4814" s="429">
        <f t="shared" si="102"/>
        <v>0</v>
      </c>
      <c r="X4814" s="429">
        <f t="shared" si="102"/>
        <v>0</v>
      </c>
      <c r="Y4814" s="429">
        <f t="shared" si="102"/>
        <v>0</v>
      </c>
      <c r="Z4814" s="429">
        <f t="shared" si="101"/>
        <v>0</v>
      </c>
      <c r="AA4814" s="429" t="s">
        <v>1295</v>
      </c>
    </row>
    <row r="4815" spans="1:27" x14ac:dyDescent="0.25">
      <c r="A4815" t="s">
        <v>149</v>
      </c>
      <c r="B4815" t="s">
        <v>186</v>
      </c>
      <c r="C4815" t="s">
        <v>1459</v>
      </c>
      <c r="D4815" t="s">
        <v>1387</v>
      </c>
      <c r="E4815" t="s">
        <v>1501</v>
      </c>
      <c r="F4815" t="s">
        <v>1293</v>
      </c>
      <c r="G4815" t="s">
        <v>524</v>
      </c>
      <c r="H4815" t="s">
        <v>1464</v>
      </c>
      <c r="I4815" t="s">
        <v>186</v>
      </c>
      <c r="J4815">
        <v>20200254</v>
      </c>
      <c r="L4815">
        <v>2.8849999904632599</v>
      </c>
      <c r="M4815">
        <v>0.87000000476837203</v>
      </c>
      <c r="N4815">
        <v>2.2750000953674299</v>
      </c>
      <c r="O4815">
        <v>9.9999997764825804E-3</v>
      </c>
      <c r="P4815">
        <v>0.15999999642372101</v>
      </c>
      <c r="Q4815">
        <v>0.15999999642372101</v>
      </c>
      <c r="R4815">
        <v>1777.04</v>
      </c>
      <c r="S4815">
        <v>4.7500000000000001E-2</v>
      </c>
      <c r="T4815">
        <v>7.0000000000000001E-3</v>
      </c>
      <c r="U4815">
        <v>0</v>
      </c>
      <c r="W4815" s="429">
        <f t="shared" si="102"/>
        <v>1777.04</v>
      </c>
      <c r="X4815" s="429">
        <f t="shared" si="102"/>
        <v>4.7500000000000001E-2</v>
      </c>
      <c r="Y4815" s="429">
        <f t="shared" si="102"/>
        <v>7.0000000000000001E-3</v>
      </c>
      <c r="Z4815" s="429">
        <f t="shared" si="101"/>
        <v>0</v>
      </c>
      <c r="AA4815" s="429" t="s">
        <v>1295</v>
      </c>
    </row>
    <row r="4816" spans="1:27" x14ac:dyDescent="0.25">
      <c r="A4816" t="s">
        <v>149</v>
      </c>
      <c r="B4816" t="s">
        <v>1246</v>
      </c>
      <c r="C4816" t="s">
        <v>1324</v>
      </c>
      <c r="D4816" t="s">
        <v>1387</v>
      </c>
      <c r="E4816" t="s">
        <v>1501</v>
      </c>
      <c r="F4816" t="s">
        <v>1293</v>
      </c>
      <c r="G4816" t="s">
        <v>524</v>
      </c>
      <c r="H4816" t="s">
        <v>1557</v>
      </c>
      <c r="I4816" t="s">
        <v>552</v>
      </c>
      <c r="J4816">
        <v>40400303</v>
      </c>
      <c r="L4816">
        <v>0</v>
      </c>
      <c r="M4816">
        <v>0.119999997317791</v>
      </c>
      <c r="N4816">
        <v>0</v>
      </c>
      <c r="O4816">
        <v>0</v>
      </c>
      <c r="P4816">
        <v>0</v>
      </c>
      <c r="Q4816">
        <v>0</v>
      </c>
      <c r="R4816">
        <v>0</v>
      </c>
      <c r="S4816">
        <v>0</v>
      </c>
      <c r="T4816">
        <v>0</v>
      </c>
      <c r="U4816">
        <v>0</v>
      </c>
      <c r="W4816" s="429">
        <f t="shared" si="102"/>
        <v>0</v>
      </c>
      <c r="X4816" s="429">
        <f t="shared" si="102"/>
        <v>0</v>
      </c>
      <c r="Y4816" s="429">
        <f t="shared" si="102"/>
        <v>0</v>
      </c>
      <c r="Z4816" s="429">
        <f t="shared" si="101"/>
        <v>0</v>
      </c>
      <c r="AA4816" s="429" t="s">
        <v>1295</v>
      </c>
    </row>
    <row r="4817" spans="1:27" x14ac:dyDescent="0.25">
      <c r="A4817" t="s">
        <v>149</v>
      </c>
      <c r="B4817" t="s">
        <v>186</v>
      </c>
      <c r="C4817" t="s">
        <v>1459</v>
      </c>
      <c r="D4817" t="s">
        <v>1387</v>
      </c>
      <c r="E4817" t="s">
        <v>1501</v>
      </c>
      <c r="F4817" t="s">
        <v>1293</v>
      </c>
      <c r="G4817" t="s">
        <v>524</v>
      </c>
      <c r="H4817" t="s">
        <v>1464</v>
      </c>
      <c r="I4817" t="s">
        <v>186</v>
      </c>
      <c r="J4817">
        <v>40400315</v>
      </c>
      <c r="L4817">
        <v>0</v>
      </c>
      <c r="M4817">
        <v>0</v>
      </c>
      <c r="N4817">
        <v>0</v>
      </c>
      <c r="O4817">
        <v>0</v>
      </c>
      <c r="P4817">
        <v>0</v>
      </c>
      <c r="Q4817">
        <v>0</v>
      </c>
      <c r="R4817">
        <v>0</v>
      </c>
      <c r="S4817">
        <v>5.0000000000000001E-3</v>
      </c>
      <c r="T4817">
        <v>0</v>
      </c>
      <c r="U4817">
        <v>0</v>
      </c>
      <c r="W4817" s="429">
        <f t="shared" si="102"/>
        <v>0</v>
      </c>
      <c r="X4817" s="429">
        <f t="shared" si="102"/>
        <v>5.0000000000000001E-3</v>
      </c>
      <c r="Y4817" s="429">
        <f t="shared" si="102"/>
        <v>0</v>
      </c>
      <c r="Z4817" s="429">
        <f t="shared" si="101"/>
        <v>0</v>
      </c>
      <c r="AA4817" s="429" t="s">
        <v>1295</v>
      </c>
    </row>
    <row r="4818" spans="1:27" x14ac:dyDescent="0.25">
      <c r="A4818" t="s">
        <v>149</v>
      </c>
      <c r="B4818" t="s">
        <v>1246</v>
      </c>
      <c r="C4818" t="s">
        <v>1324</v>
      </c>
      <c r="D4818" t="s">
        <v>1387</v>
      </c>
      <c r="E4818" t="s">
        <v>1501</v>
      </c>
      <c r="F4818" t="s">
        <v>1293</v>
      </c>
      <c r="G4818" t="s">
        <v>524</v>
      </c>
      <c r="H4818" t="s">
        <v>1557</v>
      </c>
      <c r="I4818" t="s">
        <v>552</v>
      </c>
      <c r="J4818">
        <v>20200254</v>
      </c>
      <c r="L4818">
        <v>14.5</v>
      </c>
      <c r="M4818">
        <v>18.399999999999999</v>
      </c>
      <c r="N4818">
        <v>22.2</v>
      </c>
      <c r="O4818">
        <v>2.2999999999999998</v>
      </c>
      <c r="P4818">
        <v>1.7</v>
      </c>
      <c r="Q4818">
        <v>1.7</v>
      </c>
      <c r="R4818">
        <v>0</v>
      </c>
      <c r="S4818">
        <v>0</v>
      </c>
      <c r="T4818">
        <v>0</v>
      </c>
      <c r="U4818">
        <v>0</v>
      </c>
      <c r="W4818" s="429">
        <f t="shared" si="102"/>
        <v>0</v>
      </c>
      <c r="X4818" s="429">
        <f t="shared" si="102"/>
        <v>0</v>
      </c>
      <c r="Y4818" s="429">
        <f t="shared" si="102"/>
        <v>0</v>
      </c>
      <c r="Z4818" s="429">
        <f t="shared" si="101"/>
        <v>0</v>
      </c>
      <c r="AA4818" s="429" t="s">
        <v>1295</v>
      </c>
    </row>
    <row r="4819" spans="1:27" x14ac:dyDescent="0.25">
      <c r="A4819" t="s">
        <v>149</v>
      </c>
      <c r="B4819" t="s">
        <v>1246</v>
      </c>
      <c r="C4819" t="s">
        <v>1324</v>
      </c>
      <c r="D4819" t="s">
        <v>1387</v>
      </c>
      <c r="E4819" t="s">
        <v>1501</v>
      </c>
      <c r="F4819" t="s">
        <v>1293</v>
      </c>
      <c r="G4819" t="s">
        <v>524</v>
      </c>
      <c r="H4819" t="s">
        <v>1557</v>
      </c>
      <c r="I4819" t="s">
        <v>552</v>
      </c>
      <c r="J4819">
        <v>20200254</v>
      </c>
      <c r="L4819">
        <v>9.0500000000000007</v>
      </c>
      <c r="M4819">
        <v>10.32</v>
      </c>
      <c r="N4819">
        <v>9.0500000000000007</v>
      </c>
      <c r="O4819">
        <v>0.64</v>
      </c>
      <c r="P4819">
        <v>0.56000000000000005</v>
      </c>
      <c r="Q4819">
        <v>0.56000000000000005</v>
      </c>
      <c r="R4819">
        <v>0</v>
      </c>
      <c r="S4819">
        <v>0</v>
      </c>
      <c r="T4819">
        <v>0</v>
      </c>
      <c r="U4819">
        <v>0</v>
      </c>
      <c r="W4819" s="429">
        <f t="shared" si="102"/>
        <v>0</v>
      </c>
      <c r="X4819" s="429">
        <f t="shared" si="102"/>
        <v>0</v>
      </c>
      <c r="Y4819" s="429">
        <f t="shared" si="102"/>
        <v>0</v>
      </c>
      <c r="Z4819" s="429">
        <f t="shared" si="101"/>
        <v>0</v>
      </c>
      <c r="AA4819" s="429" t="s">
        <v>1295</v>
      </c>
    </row>
    <row r="4820" spans="1:27" x14ac:dyDescent="0.25">
      <c r="A4820" t="s">
        <v>149</v>
      </c>
      <c r="B4820" t="s">
        <v>1246</v>
      </c>
      <c r="C4820" t="s">
        <v>1324</v>
      </c>
      <c r="D4820" t="s">
        <v>1387</v>
      </c>
      <c r="E4820" t="s">
        <v>1501</v>
      </c>
      <c r="F4820" t="s">
        <v>1293</v>
      </c>
      <c r="G4820" t="s">
        <v>524</v>
      </c>
      <c r="H4820" t="s">
        <v>1557</v>
      </c>
      <c r="I4820" t="s">
        <v>552</v>
      </c>
      <c r="J4820">
        <v>20200254</v>
      </c>
      <c r="L4820">
        <v>14.5</v>
      </c>
      <c r="M4820">
        <v>18.399999999999999</v>
      </c>
      <c r="N4820">
        <v>22.1</v>
      </c>
      <c r="O4820">
        <v>2.2999999999999998</v>
      </c>
      <c r="P4820">
        <v>1.7</v>
      </c>
      <c r="Q4820">
        <v>1.7</v>
      </c>
      <c r="R4820">
        <v>0</v>
      </c>
      <c r="S4820">
        <v>0</v>
      </c>
      <c r="T4820">
        <v>0</v>
      </c>
      <c r="U4820">
        <v>0</v>
      </c>
      <c r="W4820" s="429">
        <f t="shared" si="102"/>
        <v>0</v>
      </c>
      <c r="X4820" s="429">
        <f t="shared" si="102"/>
        <v>0</v>
      </c>
      <c r="Y4820" s="429">
        <f t="shared" si="102"/>
        <v>0</v>
      </c>
      <c r="Z4820" s="429">
        <f t="shared" si="101"/>
        <v>0</v>
      </c>
      <c r="AA4820" s="429" t="s">
        <v>1295</v>
      </c>
    </row>
    <row r="4821" spans="1:27" x14ac:dyDescent="0.25">
      <c r="A4821" t="s">
        <v>149</v>
      </c>
      <c r="B4821" t="s">
        <v>1246</v>
      </c>
      <c r="C4821" t="s">
        <v>1324</v>
      </c>
      <c r="D4821" t="s">
        <v>1387</v>
      </c>
      <c r="E4821" t="s">
        <v>1501</v>
      </c>
      <c r="F4821" t="s">
        <v>1293</v>
      </c>
      <c r="G4821" t="s">
        <v>524</v>
      </c>
      <c r="H4821" t="s">
        <v>1557</v>
      </c>
      <c r="I4821" t="s">
        <v>552</v>
      </c>
      <c r="J4821">
        <v>20200254</v>
      </c>
      <c r="L4821">
        <v>14.5</v>
      </c>
      <c r="M4821">
        <v>18.399999999999999</v>
      </c>
      <c r="N4821">
        <v>22.1</v>
      </c>
      <c r="O4821">
        <v>2.2999999999999998</v>
      </c>
      <c r="P4821">
        <v>1.7</v>
      </c>
      <c r="Q4821">
        <v>1.7</v>
      </c>
      <c r="R4821">
        <v>0</v>
      </c>
      <c r="S4821">
        <v>0</v>
      </c>
      <c r="T4821">
        <v>0</v>
      </c>
      <c r="U4821">
        <v>0</v>
      </c>
      <c r="W4821" s="429">
        <f t="shared" si="102"/>
        <v>0</v>
      </c>
      <c r="X4821" s="429">
        <f t="shared" si="102"/>
        <v>0</v>
      </c>
      <c r="Y4821" s="429">
        <f t="shared" si="102"/>
        <v>0</v>
      </c>
      <c r="Z4821" s="429">
        <f t="shared" si="101"/>
        <v>0</v>
      </c>
      <c r="AA4821" s="429" t="s">
        <v>1295</v>
      </c>
    </row>
    <row r="4822" spans="1:27" x14ac:dyDescent="0.25">
      <c r="A4822" t="s">
        <v>149</v>
      </c>
      <c r="B4822" t="s">
        <v>1246</v>
      </c>
      <c r="C4822" t="s">
        <v>1324</v>
      </c>
      <c r="D4822" t="s">
        <v>1387</v>
      </c>
      <c r="E4822" t="s">
        <v>1501</v>
      </c>
      <c r="F4822" t="s">
        <v>1293</v>
      </c>
      <c r="G4822" t="s">
        <v>524</v>
      </c>
      <c r="H4822" t="s">
        <v>1558</v>
      </c>
      <c r="I4822" t="s">
        <v>563</v>
      </c>
      <c r="J4822">
        <v>20200254</v>
      </c>
      <c r="L4822">
        <v>14.5</v>
      </c>
      <c r="M4822">
        <v>18.399999999999999</v>
      </c>
      <c r="N4822">
        <v>22.2</v>
      </c>
      <c r="O4822">
        <v>2.2999999999999998</v>
      </c>
      <c r="P4822">
        <v>1.7</v>
      </c>
      <c r="Q4822">
        <v>1.7</v>
      </c>
      <c r="R4822">
        <v>0</v>
      </c>
      <c r="S4822">
        <v>0</v>
      </c>
      <c r="T4822">
        <v>0</v>
      </c>
      <c r="U4822">
        <v>0</v>
      </c>
      <c r="W4822" s="429">
        <f t="shared" si="102"/>
        <v>0</v>
      </c>
      <c r="X4822" s="429">
        <f t="shared" si="102"/>
        <v>0</v>
      </c>
      <c r="Y4822" s="429">
        <f t="shared" si="102"/>
        <v>0</v>
      </c>
      <c r="Z4822" s="429">
        <f t="shared" si="101"/>
        <v>0</v>
      </c>
      <c r="AA4822" s="429" t="s">
        <v>1295</v>
      </c>
    </row>
    <row r="4823" spans="1:27" x14ac:dyDescent="0.25">
      <c r="A4823" t="s">
        <v>149</v>
      </c>
      <c r="B4823" t="s">
        <v>1246</v>
      </c>
      <c r="C4823" t="s">
        <v>1324</v>
      </c>
      <c r="D4823" t="s">
        <v>1387</v>
      </c>
      <c r="E4823" t="s">
        <v>1501</v>
      </c>
      <c r="F4823" t="s">
        <v>1293</v>
      </c>
      <c r="G4823" t="s">
        <v>524</v>
      </c>
      <c r="H4823" t="s">
        <v>1557</v>
      </c>
      <c r="I4823" t="s">
        <v>552</v>
      </c>
      <c r="J4823">
        <v>20200254</v>
      </c>
      <c r="L4823">
        <v>14.5</v>
      </c>
      <c r="M4823">
        <v>18.399999999999999</v>
      </c>
      <c r="N4823">
        <v>22.1</v>
      </c>
      <c r="O4823">
        <v>2.2999999999999998</v>
      </c>
      <c r="P4823">
        <v>1.7</v>
      </c>
      <c r="Q4823">
        <v>1.7</v>
      </c>
      <c r="R4823">
        <v>0</v>
      </c>
      <c r="S4823">
        <v>0</v>
      </c>
      <c r="T4823">
        <v>0</v>
      </c>
      <c r="U4823">
        <v>0</v>
      </c>
      <c r="W4823" s="429">
        <f t="shared" si="102"/>
        <v>0</v>
      </c>
      <c r="X4823" s="429">
        <f t="shared" si="102"/>
        <v>0</v>
      </c>
      <c r="Y4823" s="429">
        <f t="shared" si="102"/>
        <v>0</v>
      </c>
      <c r="Z4823" s="429">
        <f t="shared" si="101"/>
        <v>0</v>
      </c>
      <c r="AA4823" s="429" t="s">
        <v>1295</v>
      </c>
    </row>
    <row r="4824" spans="1:27" x14ac:dyDescent="0.25">
      <c r="A4824" t="s">
        <v>149</v>
      </c>
      <c r="B4824" t="s">
        <v>1246</v>
      </c>
      <c r="C4824" t="s">
        <v>1324</v>
      </c>
      <c r="D4824" t="s">
        <v>1387</v>
      </c>
      <c r="E4824" t="s">
        <v>1501</v>
      </c>
      <c r="F4824" t="s">
        <v>1293</v>
      </c>
      <c r="G4824" t="s">
        <v>524</v>
      </c>
      <c r="H4824" t="s">
        <v>1557</v>
      </c>
      <c r="I4824" t="s">
        <v>552</v>
      </c>
      <c r="J4824">
        <v>20200254</v>
      </c>
      <c r="L4824">
        <v>14.5</v>
      </c>
      <c r="M4824">
        <v>18.399999999999999</v>
      </c>
      <c r="N4824">
        <v>22.1</v>
      </c>
      <c r="O4824">
        <v>2.2999999999999998</v>
      </c>
      <c r="P4824">
        <v>1.7</v>
      </c>
      <c r="Q4824">
        <v>1.7</v>
      </c>
      <c r="R4824">
        <v>0</v>
      </c>
      <c r="S4824">
        <v>0</v>
      </c>
      <c r="T4824">
        <v>0</v>
      </c>
      <c r="U4824">
        <v>0</v>
      </c>
      <c r="W4824" s="429">
        <f t="shared" si="102"/>
        <v>0</v>
      </c>
      <c r="X4824" s="429">
        <f t="shared" si="102"/>
        <v>0</v>
      </c>
      <c r="Y4824" s="429">
        <f t="shared" si="102"/>
        <v>0</v>
      </c>
      <c r="Z4824" s="429">
        <f t="shared" si="101"/>
        <v>0</v>
      </c>
      <c r="AA4824" s="429" t="s">
        <v>1295</v>
      </c>
    </row>
    <row r="4825" spans="1:27" x14ac:dyDescent="0.25">
      <c r="A4825" t="s">
        <v>149</v>
      </c>
      <c r="B4825" t="s">
        <v>1246</v>
      </c>
      <c r="C4825" t="s">
        <v>1324</v>
      </c>
      <c r="D4825" t="s">
        <v>1387</v>
      </c>
      <c r="E4825" t="s">
        <v>1501</v>
      </c>
      <c r="F4825" t="s">
        <v>1293</v>
      </c>
      <c r="G4825" t="s">
        <v>524</v>
      </c>
      <c r="H4825" t="s">
        <v>1557</v>
      </c>
      <c r="I4825" t="s">
        <v>552</v>
      </c>
      <c r="J4825">
        <v>30600903</v>
      </c>
      <c r="L4825">
        <v>0</v>
      </c>
      <c r="M4825">
        <v>0</v>
      </c>
      <c r="N4825">
        <v>0.1</v>
      </c>
      <c r="O4825">
        <v>22.5</v>
      </c>
      <c r="P4825">
        <v>0</v>
      </c>
      <c r="Q4825">
        <v>0</v>
      </c>
      <c r="R4825">
        <v>0</v>
      </c>
      <c r="S4825">
        <v>0</v>
      </c>
      <c r="T4825">
        <v>0</v>
      </c>
      <c r="U4825">
        <v>0</v>
      </c>
      <c r="W4825" s="429">
        <f t="shared" si="102"/>
        <v>0</v>
      </c>
      <c r="X4825" s="429">
        <f t="shared" si="102"/>
        <v>0</v>
      </c>
      <c r="Y4825" s="429">
        <f t="shared" si="102"/>
        <v>0</v>
      </c>
      <c r="Z4825" s="429">
        <f t="shared" si="101"/>
        <v>0</v>
      </c>
      <c r="AA4825" s="429" t="s">
        <v>1295</v>
      </c>
    </row>
    <row r="4826" spans="1:27" x14ac:dyDescent="0.25">
      <c r="A4826" t="s">
        <v>149</v>
      </c>
      <c r="B4826" t="s">
        <v>1246</v>
      </c>
      <c r="C4826" t="s">
        <v>1324</v>
      </c>
      <c r="D4826" t="s">
        <v>1387</v>
      </c>
      <c r="E4826" t="s">
        <v>1501</v>
      </c>
      <c r="F4826" t="s">
        <v>1293</v>
      </c>
      <c r="G4826" t="s">
        <v>524</v>
      </c>
      <c r="H4826" t="s">
        <v>1557</v>
      </c>
      <c r="I4826" t="s">
        <v>552</v>
      </c>
      <c r="J4826">
        <v>31000404</v>
      </c>
      <c r="L4826">
        <v>1.1000000000000001</v>
      </c>
      <c r="M4826">
        <v>0.1</v>
      </c>
      <c r="N4826">
        <v>0.9</v>
      </c>
      <c r="O4826">
        <v>0</v>
      </c>
      <c r="P4826">
        <v>0.1</v>
      </c>
      <c r="Q4826">
        <v>8.3333335816860199E-2</v>
      </c>
      <c r="R4826">
        <v>0</v>
      </c>
      <c r="S4826">
        <v>0</v>
      </c>
      <c r="T4826">
        <v>0</v>
      </c>
      <c r="U4826">
        <v>0</v>
      </c>
      <c r="W4826" s="429">
        <f t="shared" si="102"/>
        <v>0</v>
      </c>
      <c r="X4826" s="429">
        <f t="shared" si="102"/>
        <v>0</v>
      </c>
      <c r="Y4826" s="429">
        <f t="shared" si="102"/>
        <v>0</v>
      </c>
      <c r="Z4826" s="429">
        <f t="shared" si="101"/>
        <v>0</v>
      </c>
      <c r="AA4826" s="429" t="s">
        <v>1295</v>
      </c>
    </row>
    <row r="4827" spans="1:27" x14ac:dyDescent="0.25">
      <c r="A4827" t="s">
        <v>149</v>
      </c>
      <c r="B4827" t="s">
        <v>1246</v>
      </c>
      <c r="C4827" t="s">
        <v>1324</v>
      </c>
      <c r="D4827" t="s">
        <v>1387</v>
      </c>
      <c r="E4827" t="s">
        <v>1501</v>
      </c>
      <c r="F4827" t="s">
        <v>1293</v>
      </c>
      <c r="G4827" t="s">
        <v>524</v>
      </c>
      <c r="H4827" t="s">
        <v>1558</v>
      </c>
      <c r="I4827" t="s">
        <v>563</v>
      </c>
      <c r="J4827">
        <v>20200202</v>
      </c>
      <c r="L4827">
        <v>7.56</v>
      </c>
      <c r="M4827">
        <v>1.7849999999999999</v>
      </c>
      <c r="N4827">
        <v>9.7650000000000006</v>
      </c>
      <c r="O4827">
        <v>0</v>
      </c>
      <c r="P4827">
        <v>1.26</v>
      </c>
      <c r="Q4827">
        <v>1.2572000026702801</v>
      </c>
      <c r="R4827">
        <v>0</v>
      </c>
      <c r="S4827">
        <v>0</v>
      </c>
      <c r="T4827">
        <v>0</v>
      </c>
      <c r="U4827">
        <v>0</v>
      </c>
      <c r="W4827" s="429">
        <f t="shared" si="102"/>
        <v>0</v>
      </c>
      <c r="X4827" s="429">
        <f t="shared" si="102"/>
        <v>0</v>
      </c>
      <c r="Y4827" s="429">
        <f t="shared" si="102"/>
        <v>0</v>
      </c>
      <c r="Z4827" s="429">
        <f t="shared" si="101"/>
        <v>0</v>
      </c>
      <c r="AA4827" s="429" t="s">
        <v>1295</v>
      </c>
    </row>
    <row r="4828" spans="1:27" x14ac:dyDescent="0.25">
      <c r="A4828" t="s">
        <v>149</v>
      </c>
      <c r="B4828" t="s">
        <v>186</v>
      </c>
      <c r="C4828" t="s">
        <v>1459</v>
      </c>
      <c r="D4828" t="s">
        <v>1387</v>
      </c>
      <c r="E4828" t="s">
        <v>1501</v>
      </c>
      <c r="F4828" t="s">
        <v>1293</v>
      </c>
      <c r="G4828" t="s">
        <v>524</v>
      </c>
      <c r="H4828" t="s">
        <v>1464</v>
      </c>
      <c r="I4828" t="s">
        <v>186</v>
      </c>
      <c r="J4828">
        <v>31000302</v>
      </c>
      <c r="L4828">
        <v>0.2</v>
      </c>
      <c r="M4828">
        <v>0</v>
      </c>
      <c r="N4828">
        <v>0.2</v>
      </c>
      <c r="O4828">
        <v>0</v>
      </c>
      <c r="P4828">
        <v>0.1</v>
      </c>
      <c r="Q4828">
        <v>0.10000000149011599</v>
      </c>
      <c r="R4828">
        <v>0</v>
      </c>
      <c r="S4828">
        <v>0</v>
      </c>
      <c r="T4828">
        <v>0</v>
      </c>
      <c r="U4828">
        <v>0</v>
      </c>
      <c r="W4828" s="429">
        <f t="shared" si="102"/>
        <v>0</v>
      </c>
      <c r="X4828" s="429">
        <f t="shared" si="102"/>
        <v>0</v>
      </c>
      <c r="Y4828" s="429">
        <f t="shared" si="102"/>
        <v>0</v>
      </c>
      <c r="Z4828" s="429">
        <f t="shared" si="101"/>
        <v>0</v>
      </c>
      <c r="AA4828" s="429" t="s">
        <v>1295</v>
      </c>
    </row>
    <row r="4829" spans="1:27" x14ac:dyDescent="0.25">
      <c r="A4829" t="s">
        <v>149</v>
      </c>
      <c r="B4829" t="s">
        <v>1246</v>
      </c>
      <c r="C4829" t="s">
        <v>1324</v>
      </c>
      <c r="D4829" t="s">
        <v>1387</v>
      </c>
      <c r="E4829" t="s">
        <v>1501</v>
      </c>
      <c r="F4829" t="s">
        <v>1293</v>
      </c>
      <c r="G4829" t="s">
        <v>524</v>
      </c>
      <c r="H4829" t="s">
        <v>1557</v>
      </c>
      <c r="I4829" t="s">
        <v>552</v>
      </c>
      <c r="J4829">
        <v>20200201</v>
      </c>
      <c r="L4829">
        <v>2.2000000000000002</v>
      </c>
      <c r="M4829">
        <v>0</v>
      </c>
      <c r="N4829">
        <v>1.8</v>
      </c>
      <c r="O4829">
        <v>0</v>
      </c>
      <c r="P4829">
        <v>0.1</v>
      </c>
      <c r="Q4829">
        <v>8.5000000894069699E-2</v>
      </c>
      <c r="R4829">
        <v>0</v>
      </c>
      <c r="S4829">
        <v>0</v>
      </c>
      <c r="T4829">
        <v>0</v>
      </c>
      <c r="U4829">
        <v>0</v>
      </c>
      <c r="W4829" s="429">
        <f t="shared" si="102"/>
        <v>0</v>
      </c>
      <c r="X4829" s="429">
        <f t="shared" si="102"/>
        <v>0</v>
      </c>
      <c r="Y4829" s="429">
        <f t="shared" si="102"/>
        <v>0</v>
      </c>
      <c r="Z4829" s="429">
        <f t="shared" si="101"/>
        <v>0</v>
      </c>
      <c r="AA4829" s="429" t="s">
        <v>1295</v>
      </c>
    </row>
    <row r="4830" spans="1:27" x14ac:dyDescent="0.25">
      <c r="A4830" t="s">
        <v>149</v>
      </c>
      <c r="B4830" t="s">
        <v>1246</v>
      </c>
      <c r="C4830" t="s">
        <v>1324</v>
      </c>
      <c r="D4830" t="s">
        <v>1387</v>
      </c>
      <c r="E4830" t="s">
        <v>1501</v>
      </c>
      <c r="F4830" t="s">
        <v>1293</v>
      </c>
      <c r="G4830" t="s">
        <v>524</v>
      </c>
      <c r="H4830" t="s">
        <v>1558</v>
      </c>
      <c r="I4830" t="s">
        <v>563</v>
      </c>
      <c r="J4830">
        <v>20200253</v>
      </c>
      <c r="L4830">
        <v>7.875</v>
      </c>
      <c r="M4830">
        <v>1.68</v>
      </c>
      <c r="N4830">
        <v>5.1449999999999996</v>
      </c>
      <c r="O4830">
        <v>0</v>
      </c>
      <c r="P4830">
        <v>1.155</v>
      </c>
      <c r="Q4830">
        <v>1.15430007576942</v>
      </c>
      <c r="R4830">
        <v>0</v>
      </c>
      <c r="S4830">
        <v>0</v>
      </c>
      <c r="T4830">
        <v>0</v>
      </c>
      <c r="U4830">
        <v>0</v>
      </c>
      <c r="W4830" s="429">
        <f t="shared" si="102"/>
        <v>0</v>
      </c>
      <c r="X4830" s="429">
        <f t="shared" si="102"/>
        <v>0</v>
      </c>
      <c r="Y4830" s="429">
        <f t="shared" si="102"/>
        <v>0</v>
      </c>
      <c r="Z4830" s="429">
        <f t="shared" si="101"/>
        <v>0</v>
      </c>
      <c r="AA4830" s="429" t="s">
        <v>1295</v>
      </c>
    </row>
    <row r="4831" spans="1:27" x14ac:dyDescent="0.25">
      <c r="A4831" t="s">
        <v>149</v>
      </c>
      <c r="B4831" t="s">
        <v>186</v>
      </c>
      <c r="C4831" t="s">
        <v>1459</v>
      </c>
      <c r="D4831" t="s">
        <v>1387</v>
      </c>
      <c r="E4831" t="s">
        <v>1501</v>
      </c>
      <c r="F4831" t="s">
        <v>1293</v>
      </c>
      <c r="G4831" t="s">
        <v>524</v>
      </c>
      <c r="H4831" t="s">
        <v>1461</v>
      </c>
      <c r="I4831" t="s">
        <v>534</v>
      </c>
      <c r="J4831">
        <v>40400315</v>
      </c>
      <c r="L4831">
        <v>0</v>
      </c>
      <c r="M4831">
        <v>0.73333334922790505</v>
      </c>
      <c r="N4831">
        <v>0</v>
      </c>
      <c r="O4831">
        <v>0</v>
      </c>
      <c r="P4831">
        <v>0</v>
      </c>
      <c r="Q4831">
        <v>0</v>
      </c>
      <c r="R4831">
        <v>0</v>
      </c>
      <c r="S4831">
        <v>0</v>
      </c>
      <c r="T4831">
        <v>0</v>
      </c>
      <c r="U4831">
        <v>0</v>
      </c>
      <c r="W4831" s="429">
        <f t="shared" si="102"/>
        <v>0</v>
      </c>
      <c r="X4831" s="429">
        <f t="shared" si="102"/>
        <v>0</v>
      </c>
      <c r="Y4831" s="429">
        <f t="shared" si="102"/>
        <v>0</v>
      </c>
      <c r="Z4831" s="429">
        <f t="shared" si="101"/>
        <v>0</v>
      </c>
      <c r="AA4831" s="429" t="s">
        <v>1295</v>
      </c>
    </row>
    <row r="4832" spans="1:27" x14ac:dyDescent="0.25">
      <c r="A4832" t="s">
        <v>149</v>
      </c>
      <c r="B4832" t="s">
        <v>1246</v>
      </c>
      <c r="C4832" t="s">
        <v>1324</v>
      </c>
      <c r="D4832" t="s">
        <v>1387</v>
      </c>
      <c r="E4832" t="s">
        <v>1501</v>
      </c>
      <c r="F4832" t="s">
        <v>1293</v>
      </c>
      <c r="G4832" t="s">
        <v>524</v>
      </c>
      <c r="H4832" t="s">
        <v>1557</v>
      </c>
      <c r="I4832" t="s">
        <v>552</v>
      </c>
      <c r="J4832">
        <v>40400311</v>
      </c>
      <c r="L4832">
        <v>0</v>
      </c>
      <c r="M4832">
        <v>0.6</v>
      </c>
      <c r="N4832">
        <v>0</v>
      </c>
      <c r="O4832">
        <v>0</v>
      </c>
      <c r="P4832">
        <v>0</v>
      </c>
      <c r="Q4832">
        <v>0</v>
      </c>
      <c r="R4832">
        <v>0</v>
      </c>
      <c r="S4832">
        <v>0</v>
      </c>
      <c r="T4832">
        <v>0</v>
      </c>
      <c r="U4832">
        <v>0</v>
      </c>
      <c r="W4832" s="429">
        <f t="shared" si="102"/>
        <v>0</v>
      </c>
      <c r="X4832" s="429">
        <f t="shared" si="102"/>
        <v>0</v>
      </c>
      <c r="Y4832" s="429">
        <f t="shared" si="102"/>
        <v>0</v>
      </c>
      <c r="Z4832" s="429">
        <f t="shared" si="101"/>
        <v>0</v>
      </c>
      <c r="AA4832" s="429" t="s">
        <v>1295</v>
      </c>
    </row>
    <row r="4833" spans="1:27" x14ac:dyDescent="0.25">
      <c r="A4833" t="s">
        <v>149</v>
      </c>
      <c r="B4833" t="s">
        <v>1246</v>
      </c>
      <c r="C4833" t="s">
        <v>1324</v>
      </c>
      <c r="D4833" t="s">
        <v>1387</v>
      </c>
      <c r="E4833" t="s">
        <v>1501</v>
      </c>
      <c r="F4833" t="s">
        <v>1293</v>
      </c>
      <c r="G4833" t="s">
        <v>524</v>
      </c>
      <c r="H4833" t="s">
        <v>1558</v>
      </c>
      <c r="I4833" t="s">
        <v>563</v>
      </c>
      <c r="J4833">
        <v>10200602</v>
      </c>
      <c r="L4833">
        <v>10.71</v>
      </c>
      <c r="M4833">
        <v>0.52500000000000002</v>
      </c>
      <c r="N4833">
        <v>1.365</v>
      </c>
      <c r="O4833">
        <v>0.315</v>
      </c>
      <c r="P4833">
        <v>0.84</v>
      </c>
      <c r="Q4833">
        <v>0.88760000467300404</v>
      </c>
      <c r="R4833">
        <v>0</v>
      </c>
      <c r="S4833">
        <v>0</v>
      </c>
      <c r="T4833">
        <v>0</v>
      </c>
      <c r="U4833">
        <v>0</v>
      </c>
      <c r="W4833" s="429">
        <f t="shared" si="102"/>
        <v>0</v>
      </c>
      <c r="X4833" s="429">
        <f t="shared" si="102"/>
        <v>0</v>
      </c>
      <c r="Y4833" s="429">
        <f t="shared" si="102"/>
        <v>0</v>
      </c>
      <c r="Z4833" s="429">
        <f t="shared" si="101"/>
        <v>0</v>
      </c>
      <c r="AA4833" s="429" t="s">
        <v>1295</v>
      </c>
    </row>
    <row r="4834" spans="1:27" x14ac:dyDescent="0.25">
      <c r="A4834" t="s">
        <v>149</v>
      </c>
      <c r="B4834" t="s">
        <v>186</v>
      </c>
      <c r="C4834" t="s">
        <v>1459</v>
      </c>
      <c r="D4834" t="s">
        <v>1387</v>
      </c>
      <c r="E4834" t="s">
        <v>1501</v>
      </c>
      <c r="F4834" t="s">
        <v>1293</v>
      </c>
      <c r="G4834" t="s">
        <v>524</v>
      </c>
      <c r="H4834" t="s">
        <v>1464</v>
      </c>
      <c r="I4834" t="s">
        <v>186</v>
      </c>
      <c r="J4834">
        <v>20200252</v>
      </c>
      <c r="L4834">
        <v>168.3</v>
      </c>
      <c r="M4834">
        <v>8.6</v>
      </c>
      <c r="N4834">
        <v>34</v>
      </c>
      <c r="O4834">
        <v>0.1</v>
      </c>
      <c r="P4834">
        <v>3.9</v>
      </c>
      <c r="Q4834">
        <v>3.8999998569488499</v>
      </c>
      <c r="R4834">
        <v>0</v>
      </c>
      <c r="S4834">
        <v>0</v>
      </c>
      <c r="T4834">
        <v>0</v>
      </c>
      <c r="U4834">
        <v>0</v>
      </c>
      <c r="W4834" s="429">
        <f t="shared" si="102"/>
        <v>0</v>
      </c>
      <c r="X4834" s="429">
        <f t="shared" si="102"/>
        <v>0</v>
      </c>
      <c r="Y4834" s="429">
        <f t="shared" si="102"/>
        <v>0</v>
      </c>
      <c r="Z4834" s="429">
        <f t="shared" si="101"/>
        <v>0</v>
      </c>
      <c r="AA4834" s="429" t="s">
        <v>1295</v>
      </c>
    </row>
    <row r="4835" spans="1:27" x14ac:dyDescent="0.25">
      <c r="A4835" t="s">
        <v>149</v>
      </c>
      <c r="B4835" t="s">
        <v>186</v>
      </c>
      <c r="C4835" t="s">
        <v>1459</v>
      </c>
      <c r="D4835" t="s">
        <v>1387</v>
      </c>
      <c r="E4835" t="s">
        <v>1501</v>
      </c>
      <c r="F4835" t="s">
        <v>1293</v>
      </c>
      <c r="G4835" t="s">
        <v>524</v>
      </c>
      <c r="H4835" t="s">
        <v>1464</v>
      </c>
      <c r="I4835" t="s">
        <v>186</v>
      </c>
      <c r="J4835">
        <v>38500101</v>
      </c>
      <c r="L4835">
        <v>0</v>
      </c>
      <c r="M4835">
        <v>0</v>
      </c>
      <c r="N4835">
        <v>0</v>
      </c>
      <c r="O4835">
        <v>0</v>
      </c>
      <c r="P4835">
        <v>0.2</v>
      </c>
      <c r="Q4835">
        <v>6.6666670143604306E-2</v>
      </c>
      <c r="R4835">
        <v>0</v>
      </c>
      <c r="S4835">
        <v>0</v>
      </c>
      <c r="T4835">
        <v>0</v>
      </c>
      <c r="U4835">
        <v>0</v>
      </c>
      <c r="W4835" s="429">
        <f t="shared" si="102"/>
        <v>0</v>
      </c>
      <c r="X4835" s="429">
        <f t="shared" si="102"/>
        <v>0</v>
      </c>
      <c r="Y4835" s="429">
        <f t="shared" si="102"/>
        <v>0</v>
      </c>
      <c r="Z4835" s="429">
        <f t="shared" si="101"/>
        <v>0</v>
      </c>
      <c r="AA4835" s="429" t="s">
        <v>1295</v>
      </c>
    </row>
    <row r="4836" spans="1:27" x14ac:dyDescent="0.25">
      <c r="A4836" t="s">
        <v>149</v>
      </c>
      <c r="B4836" t="s">
        <v>1246</v>
      </c>
      <c r="C4836" t="s">
        <v>1324</v>
      </c>
      <c r="D4836" t="s">
        <v>1387</v>
      </c>
      <c r="E4836" t="s">
        <v>1501</v>
      </c>
      <c r="F4836" t="s">
        <v>1293</v>
      </c>
      <c r="G4836" t="s">
        <v>524</v>
      </c>
      <c r="H4836" t="s">
        <v>1557</v>
      </c>
      <c r="I4836" t="s">
        <v>552</v>
      </c>
      <c r="J4836">
        <v>20200201</v>
      </c>
      <c r="L4836">
        <v>46.2</v>
      </c>
      <c r="M4836">
        <v>1</v>
      </c>
      <c r="N4836">
        <v>3.8</v>
      </c>
      <c r="O4836">
        <v>0</v>
      </c>
      <c r="P4836">
        <v>0.8</v>
      </c>
      <c r="Q4836">
        <v>0</v>
      </c>
      <c r="R4836">
        <v>0</v>
      </c>
      <c r="S4836">
        <v>0</v>
      </c>
      <c r="T4836">
        <v>0</v>
      </c>
      <c r="U4836">
        <v>0</v>
      </c>
      <c r="W4836" s="429">
        <f t="shared" si="102"/>
        <v>0</v>
      </c>
      <c r="X4836" s="429">
        <f t="shared" si="102"/>
        <v>0</v>
      </c>
      <c r="Y4836" s="429">
        <f t="shared" si="102"/>
        <v>0</v>
      </c>
      <c r="Z4836" s="429">
        <f t="shared" si="101"/>
        <v>0</v>
      </c>
      <c r="AA4836" s="429" t="s">
        <v>1295</v>
      </c>
    </row>
    <row r="4837" spans="1:27" x14ac:dyDescent="0.25">
      <c r="A4837" t="s">
        <v>149</v>
      </c>
      <c r="B4837" t="s">
        <v>1246</v>
      </c>
      <c r="C4837" t="s">
        <v>1324</v>
      </c>
      <c r="D4837" t="s">
        <v>1387</v>
      </c>
      <c r="E4837" t="s">
        <v>1501</v>
      </c>
      <c r="F4837" t="s">
        <v>1293</v>
      </c>
      <c r="G4837" t="s">
        <v>524</v>
      </c>
      <c r="H4837" t="s">
        <v>1558</v>
      </c>
      <c r="I4837" t="s">
        <v>563</v>
      </c>
      <c r="J4837">
        <v>38500101</v>
      </c>
      <c r="L4837">
        <v>0</v>
      </c>
      <c r="M4837">
        <v>0</v>
      </c>
      <c r="N4837">
        <v>0</v>
      </c>
      <c r="O4837">
        <v>0</v>
      </c>
      <c r="P4837">
        <v>4.5149999999999997</v>
      </c>
      <c r="Q4837">
        <v>0</v>
      </c>
      <c r="R4837">
        <v>0</v>
      </c>
      <c r="S4837">
        <v>0</v>
      </c>
      <c r="T4837">
        <v>0</v>
      </c>
      <c r="U4837">
        <v>0</v>
      </c>
      <c r="W4837" s="429">
        <f t="shared" si="102"/>
        <v>0</v>
      </c>
      <c r="X4837" s="429">
        <f t="shared" si="102"/>
        <v>0</v>
      </c>
      <c r="Y4837" s="429">
        <f t="shared" si="102"/>
        <v>0</v>
      </c>
      <c r="Z4837" s="429">
        <f t="shared" si="101"/>
        <v>0</v>
      </c>
      <c r="AA4837" s="429" t="s">
        <v>1295</v>
      </c>
    </row>
    <row r="4838" spans="1:27" x14ac:dyDescent="0.25">
      <c r="A4838" t="s">
        <v>149</v>
      </c>
      <c r="B4838" t="s">
        <v>186</v>
      </c>
      <c r="C4838" t="s">
        <v>1459</v>
      </c>
      <c r="D4838" t="s">
        <v>1387</v>
      </c>
      <c r="E4838" t="s">
        <v>1501</v>
      </c>
      <c r="F4838" t="s">
        <v>1293</v>
      </c>
      <c r="G4838" t="s">
        <v>524</v>
      </c>
      <c r="H4838" t="s">
        <v>1464</v>
      </c>
      <c r="I4838" t="s">
        <v>186</v>
      </c>
      <c r="J4838">
        <v>20200252</v>
      </c>
      <c r="L4838">
        <v>174.5</v>
      </c>
      <c r="M4838">
        <v>8.6999999999999993</v>
      </c>
      <c r="N4838">
        <v>6</v>
      </c>
      <c r="O4838">
        <v>0.1</v>
      </c>
      <c r="P4838">
        <v>3.9</v>
      </c>
      <c r="Q4838">
        <v>3.9333333969116202</v>
      </c>
      <c r="R4838">
        <v>0</v>
      </c>
      <c r="S4838">
        <v>0</v>
      </c>
      <c r="T4838">
        <v>0</v>
      </c>
      <c r="U4838">
        <v>0</v>
      </c>
      <c r="W4838" s="429">
        <f t="shared" si="102"/>
        <v>0</v>
      </c>
      <c r="X4838" s="429">
        <f t="shared" si="102"/>
        <v>0</v>
      </c>
      <c r="Y4838" s="429">
        <f t="shared" si="102"/>
        <v>0</v>
      </c>
      <c r="Z4838" s="429">
        <f t="shared" si="101"/>
        <v>0</v>
      </c>
      <c r="AA4838" s="429" t="s">
        <v>1295</v>
      </c>
    </row>
    <row r="4839" spans="1:27" x14ac:dyDescent="0.25">
      <c r="A4839" t="s">
        <v>149</v>
      </c>
      <c r="B4839" t="s">
        <v>186</v>
      </c>
      <c r="C4839" t="s">
        <v>1459</v>
      </c>
      <c r="D4839" t="s">
        <v>1387</v>
      </c>
      <c r="E4839" t="s">
        <v>1501</v>
      </c>
      <c r="F4839" t="s">
        <v>1293</v>
      </c>
      <c r="G4839" t="s">
        <v>524</v>
      </c>
      <c r="H4839" t="s">
        <v>1464</v>
      </c>
      <c r="I4839" t="s">
        <v>186</v>
      </c>
      <c r="J4839">
        <v>31000306</v>
      </c>
      <c r="L4839">
        <v>0</v>
      </c>
      <c r="M4839">
        <v>0</v>
      </c>
      <c r="N4839">
        <v>0</v>
      </c>
      <c r="O4839">
        <v>0</v>
      </c>
      <c r="P4839">
        <v>0</v>
      </c>
      <c r="Q4839">
        <v>0</v>
      </c>
      <c r="R4839">
        <v>46.925400000000003</v>
      </c>
      <c r="S4839">
        <v>111.1718</v>
      </c>
      <c r="T4839">
        <v>0</v>
      </c>
      <c r="U4839">
        <v>0</v>
      </c>
      <c r="W4839" s="429">
        <f t="shared" si="102"/>
        <v>46.925400000000003</v>
      </c>
      <c r="X4839" s="429">
        <f t="shared" si="102"/>
        <v>111.1718</v>
      </c>
      <c r="Y4839" s="429">
        <f t="shared" si="102"/>
        <v>0</v>
      </c>
      <c r="Z4839" s="429">
        <f t="shared" si="101"/>
        <v>0</v>
      </c>
      <c r="AA4839" s="429" t="s">
        <v>1295</v>
      </c>
    </row>
    <row r="4840" spans="1:27" x14ac:dyDescent="0.25">
      <c r="A4840" t="s">
        <v>149</v>
      </c>
      <c r="B4840" t="s">
        <v>1249</v>
      </c>
      <c r="C4840" t="s">
        <v>1503</v>
      </c>
      <c r="D4840" t="s">
        <v>1387</v>
      </c>
      <c r="E4840" t="s">
        <v>1501</v>
      </c>
      <c r="F4840" t="s">
        <v>1293</v>
      </c>
      <c r="G4840" t="s">
        <v>524</v>
      </c>
      <c r="H4840" t="s">
        <v>1561</v>
      </c>
      <c r="I4840" t="s">
        <v>1549</v>
      </c>
      <c r="J4840">
        <v>31000306</v>
      </c>
      <c r="L4840">
        <v>0</v>
      </c>
      <c r="M4840">
        <v>0</v>
      </c>
      <c r="N4840">
        <v>0</v>
      </c>
      <c r="O4840">
        <v>0</v>
      </c>
      <c r="P4840">
        <v>0</v>
      </c>
      <c r="Q4840">
        <v>0</v>
      </c>
      <c r="R4840">
        <v>0.61</v>
      </c>
      <c r="S4840">
        <v>16.494</v>
      </c>
      <c r="T4840">
        <v>0</v>
      </c>
      <c r="U4840">
        <v>0</v>
      </c>
      <c r="W4840" s="429">
        <f t="shared" si="102"/>
        <v>0.61</v>
      </c>
      <c r="X4840" s="429">
        <f t="shared" si="102"/>
        <v>16.494</v>
      </c>
      <c r="Y4840" s="429">
        <f t="shared" si="102"/>
        <v>0</v>
      </c>
      <c r="Z4840" s="429">
        <f t="shared" si="101"/>
        <v>0</v>
      </c>
      <c r="AA4840" s="429" t="s">
        <v>1295</v>
      </c>
    </row>
    <row r="4841" spans="1:27" x14ac:dyDescent="0.25">
      <c r="A4841" t="s">
        <v>149</v>
      </c>
      <c r="B4841" t="s">
        <v>1246</v>
      </c>
      <c r="C4841" t="s">
        <v>1324</v>
      </c>
      <c r="D4841" t="s">
        <v>1387</v>
      </c>
      <c r="E4841" t="s">
        <v>1501</v>
      </c>
      <c r="F4841" t="s">
        <v>1293</v>
      </c>
      <c r="G4841" t="s">
        <v>524</v>
      </c>
      <c r="H4841" t="s">
        <v>1557</v>
      </c>
      <c r="I4841" t="s">
        <v>552</v>
      </c>
      <c r="J4841">
        <v>38500110</v>
      </c>
      <c r="L4841">
        <v>0</v>
      </c>
      <c r="M4841">
        <v>0</v>
      </c>
      <c r="N4841">
        <v>0</v>
      </c>
      <c r="O4841">
        <v>0</v>
      </c>
      <c r="P4841">
        <v>0</v>
      </c>
      <c r="Q4841">
        <v>0</v>
      </c>
      <c r="R4841">
        <v>0</v>
      </c>
      <c r="S4841">
        <v>0</v>
      </c>
      <c r="T4841">
        <v>0</v>
      </c>
      <c r="U4841">
        <v>0</v>
      </c>
      <c r="W4841" s="429">
        <f t="shared" si="102"/>
        <v>0</v>
      </c>
      <c r="X4841" s="429">
        <f t="shared" si="102"/>
        <v>0</v>
      </c>
      <c r="Y4841" s="429">
        <f t="shared" si="102"/>
        <v>0</v>
      </c>
      <c r="Z4841" s="429">
        <f t="shared" si="101"/>
        <v>0</v>
      </c>
      <c r="AA4841" s="429" t="s">
        <v>1295</v>
      </c>
    </row>
    <row r="4842" spans="1:27" x14ac:dyDescent="0.25">
      <c r="A4842" t="s">
        <v>149</v>
      </c>
      <c r="B4842" t="s">
        <v>1246</v>
      </c>
      <c r="C4842" t="s">
        <v>1324</v>
      </c>
      <c r="D4842" t="s">
        <v>1387</v>
      </c>
      <c r="E4842" t="s">
        <v>1501</v>
      </c>
      <c r="F4842" t="s">
        <v>1293</v>
      </c>
      <c r="G4842" t="s">
        <v>524</v>
      </c>
      <c r="H4842" t="s">
        <v>1557</v>
      </c>
      <c r="I4842" t="s">
        <v>552</v>
      </c>
      <c r="J4842">
        <v>20200202</v>
      </c>
      <c r="L4842">
        <v>5.5</v>
      </c>
      <c r="M4842">
        <v>0.9</v>
      </c>
      <c r="N4842">
        <v>5.5</v>
      </c>
      <c r="O4842">
        <v>0</v>
      </c>
      <c r="P4842">
        <v>0.1</v>
      </c>
      <c r="Q4842">
        <v>0.129999995231628</v>
      </c>
      <c r="R4842">
        <v>0</v>
      </c>
      <c r="S4842">
        <v>0</v>
      </c>
      <c r="T4842">
        <v>0</v>
      </c>
      <c r="U4842">
        <v>0</v>
      </c>
      <c r="W4842" s="429">
        <f t="shared" si="102"/>
        <v>0</v>
      </c>
      <c r="X4842" s="429">
        <f t="shared" si="102"/>
        <v>0</v>
      </c>
      <c r="Y4842" s="429">
        <f t="shared" si="102"/>
        <v>0</v>
      </c>
      <c r="Z4842" s="429">
        <f t="shared" si="101"/>
        <v>0</v>
      </c>
      <c r="AA4842" s="429" t="s">
        <v>1295</v>
      </c>
    </row>
    <row r="4843" spans="1:27" x14ac:dyDescent="0.25">
      <c r="A4843" t="s">
        <v>149</v>
      </c>
      <c r="B4843" t="s">
        <v>186</v>
      </c>
      <c r="C4843" t="s">
        <v>1459</v>
      </c>
      <c r="D4843" t="s">
        <v>1387</v>
      </c>
      <c r="E4843" t="s">
        <v>1501</v>
      </c>
      <c r="F4843" t="s">
        <v>1293</v>
      </c>
      <c r="G4843" t="s">
        <v>524</v>
      </c>
      <c r="H4843" t="s">
        <v>1461</v>
      </c>
      <c r="I4843" t="s">
        <v>534</v>
      </c>
      <c r="J4843">
        <v>20200254</v>
      </c>
      <c r="L4843">
        <v>2.13333344459534</v>
      </c>
      <c r="M4843">
        <v>1.4000000953674301</v>
      </c>
      <c r="N4843">
        <v>3.7666666507720898</v>
      </c>
      <c r="O4843">
        <v>0</v>
      </c>
      <c r="P4843">
        <v>3.3333335071802098E-2</v>
      </c>
      <c r="Q4843">
        <v>3.3333335071802098E-2</v>
      </c>
      <c r="R4843">
        <v>0</v>
      </c>
      <c r="S4843">
        <v>0</v>
      </c>
      <c r="T4843">
        <v>0</v>
      </c>
      <c r="U4843">
        <v>0</v>
      </c>
      <c r="W4843" s="429">
        <f t="shared" si="102"/>
        <v>0</v>
      </c>
      <c r="X4843" s="429">
        <f t="shared" si="102"/>
        <v>0</v>
      </c>
      <c r="Y4843" s="429">
        <f t="shared" si="102"/>
        <v>0</v>
      </c>
      <c r="Z4843" s="429">
        <f t="shared" si="101"/>
        <v>0</v>
      </c>
      <c r="AA4843" s="429" t="s">
        <v>1295</v>
      </c>
    </row>
    <row r="4844" spans="1:27" x14ac:dyDescent="0.25">
      <c r="A4844" t="s">
        <v>149</v>
      </c>
      <c r="B4844" t="s">
        <v>186</v>
      </c>
      <c r="C4844" t="s">
        <v>1459</v>
      </c>
      <c r="D4844" t="s">
        <v>1387</v>
      </c>
      <c r="E4844" t="s">
        <v>1501</v>
      </c>
      <c r="F4844" t="s">
        <v>1293</v>
      </c>
      <c r="G4844" t="s">
        <v>524</v>
      </c>
      <c r="H4844" t="s">
        <v>1464</v>
      </c>
      <c r="I4844" t="s">
        <v>186</v>
      </c>
      <c r="J4844">
        <v>20200102</v>
      </c>
      <c r="L4844">
        <v>0.2</v>
      </c>
      <c r="M4844">
        <v>0</v>
      </c>
      <c r="N4844">
        <v>0</v>
      </c>
      <c r="O4844">
        <v>0</v>
      </c>
      <c r="P4844">
        <v>0</v>
      </c>
      <c r="Q4844">
        <v>0</v>
      </c>
      <c r="R4844">
        <v>0</v>
      </c>
      <c r="S4844">
        <v>0</v>
      </c>
      <c r="T4844">
        <v>0</v>
      </c>
      <c r="U4844">
        <v>0</v>
      </c>
      <c r="W4844" s="429">
        <f t="shared" si="102"/>
        <v>0</v>
      </c>
      <c r="X4844" s="429">
        <f t="shared" si="102"/>
        <v>0</v>
      </c>
      <c r="Y4844" s="429">
        <f t="shared" si="102"/>
        <v>0</v>
      </c>
      <c r="Z4844" s="429">
        <f t="shared" si="101"/>
        <v>0</v>
      </c>
      <c r="AA4844" s="429" t="s">
        <v>1295</v>
      </c>
    </row>
    <row r="4845" spans="1:27" x14ac:dyDescent="0.25">
      <c r="A4845" t="s">
        <v>149</v>
      </c>
      <c r="B4845" t="s">
        <v>186</v>
      </c>
      <c r="C4845" t="s">
        <v>1459</v>
      </c>
      <c r="D4845" t="s">
        <v>1387</v>
      </c>
      <c r="E4845" t="s">
        <v>1501</v>
      </c>
      <c r="F4845" t="s">
        <v>1293</v>
      </c>
      <c r="G4845" t="s">
        <v>524</v>
      </c>
      <c r="H4845" t="s">
        <v>1464</v>
      </c>
      <c r="I4845" t="s">
        <v>186</v>
      </c>
      <c r="J4845">
        <v>31000306</v>
      </c>
      <c r="L4845">
        <v>0</v>
      </c>
      <c r="M4845">
        <v>0</v>
      </c>
      <c r="N4845">
        <v>0</v>
      </c>
      <c r="O4845">
        <v>0</v>
      </c>
      <c r="P4845">
        <v>0</v>
      </c>
      <c r="Q4845">
        <v>0</v>
      </c>
      <c r="R4845">
        <v>0.4728</v>
      </c>
      <c r="S4845">
        <v>1.108716</v>
      </c>
      <c r="T4845">
        <v>0</v>
      </c>
      <c r="U4845">
        <v>0</v>
      </c>
      <c r="W4845" s="429">
        <f t="shared" si="102"/>
        <v>0.4728</v>
      </c>
      <c r="X4845" s="429">
        <f t="shared" si="102"/>
        <v>1.108716</v>
      </c>
      <c r="Y4845" s="429">
        <f t="shared" si="102"/>
        <v>0</v>
      </c>
      <c r="Z4845" s="429">
        <f t="shared" si="101"/>
        <v>0</v>
      </c>
      <c r="AA4845" s="429" t="s">
        <v>1295</v>
      </c>
    </row>
    <row r="4846" spans="1:27" x14ac:dyDescent="0.25">
      <c r="A4846" t="s">
        <v>149</v>
      </c>
      <c r="B4846" t="s">
        <v>186</v>
      </c>
      <c r="C4846" t="s">
        <v>1459</v>
      </c>
      <c r="D4846" t="s">
        <v>1387</v>
      </c>
      <c r="E4846" t="s">
        <v>1501</v>
      </c>
      <c r="F4846" t="s">
        <v>1293</v>
      </c>
      <c r="G4846" t="s">
        <v>524</v>
      </c>
      <c r="H4846" t="s">
        <v>1460</v>
      </c>
      <c r="I4846" t="s">
        <v>561</v>
      </c>
      <c r="J4846">
        <v>31000306</v>
      </c>
      <c r="L4846">
        <v>0</v>
      </c>
      <c r="M4846">
        <v>0</v>
      </c>
      <c r="N4846">
        <v>0</v>
      </c>
      <c r="O4846">
        <v>0</v>
      </c>
      <c r="P4846">
        <v>0</v>
      </c>
      <c r="Q4846">
        <v>0</v>
      </c>
      <c r="R4846">
        <v>0.47</v>
      </c>
      <c r="S4846">
        <v>0.51100000000000001</v>
      </c>
      <c r="T4846">
        <v>0</v>
      </c>
      <c r="U4846">
        <v>0</v>
      </c>
      <c r="W4846" s="429">
        <f t="shared" si="102"/>
        <v>0.47</v>
      </c>
      <c r="X4846" s="429">
        <f t="shared" si="102"/>
        <v>0.51100000000000001</v>
      </c>
      <c r="Y4846" s="429">
        <f t="shared" si="102"/>
        <v>0</v>
      </c>
      <c r="Z4846" s="429">
        <f t="shared" si="101"/>
        <v>0</v>
      </c>
      <c r="AA4846" s="429" t="s">
        <v>1295</v>
      </c>
    </row>
    <row r="4847" spans="1:27" x14ac:dyDescent="0.25">
      <c r="A4847" t="s">
        <v>149</v>
      </c>
      <c r="B4847" t="s">
        <v>1246</v>
      </c>
      <c r="C4847" t="s">
        <v>1324</v>
      </c>
      <c r="D4847" t="s">
        <v>1387</v>
      </c>
      <c r="E4847" t="s">
        <v>1501</v>
      </c>
      <c r="F4847" t="s">
        <v>1293</v>
      </c>
      <c r="G4847" t="s">
        <v>524</v>
      </c>
      <c r="H4847" t="s">
        <v>1558</v>
      </c>
      <c r="I4847" t="s">
        <v>563</v>
      </c>
      <c r="J4847">
        <v>31000205</v>
      </c>
      <c r="L4847">
        <v>1.365</v>
      </c>
      <c r="M4847">
        <v>1.575</v>
      </c>
      <c r="N4847">
        <v>6.93</v>
      </c>
      <c r="O4847">
        <v>4.83</v>
      </c>
      <c r="P4847">
        <v>0.105</v>
      </c>
      <c r="Q4847">
        <v>0</v>
      </c>
      <c r="R4847">
        <v>0</v>
      </c>
      <c r="S4847">
        <v>0</v>
      </c>
      <c r="T4847">
        <v>0</v>
      </c>
      <c r="U4847">
        <v>0</v>
      </c>
      <c r="W4847" s="429">
        <f t="shared" si="102"/>
        <v>0</v>
      </c>
      <c r="X4847" s="429">
        <f t="shared" si="102"/>
        <v>0</v>
      </c>
      <c r="Y4847" s="429">
        <f t="shared" si="102"/>
        <v>0</v>
      </c>
      <c r="Z4847" s="429">
        <f t="shared" si="101"/>
        <v>0</v>
      </c>
      <c r="AA4847" s="429" t="s">
        <v>1295</v>
      </c>
    </row>
    <row r="4848" spans="1:27" x14ac:dyDescent="0.25">
      <c r="A4848" t="s">
        <v>149</v>
      </c>
      <c r="B4848" t="s">
        <v>186</v>
      </c>
      <c r="C4848" t="s">
        <v>1459</v>
      </c>
      <c r="D4848" t="s">
        <v>1387</v>
      </c>
      <c r="E4848" t="s">
        <v>1501</v>
      </c>
      <c r="F4848" t="s">
        <v>1293</v>
      </c>
      <c r="G4848" t="s">
        <v>524</v>
      </c>
      <c r="H4848" t="s">
        <v>1461</v>
      </c>
      <c r="I4848" t="s">
        <v>534</v>
      </c>
      <c r="J4848">
        <v>20200254</v>
      </c>
      <c r="L4848">
        <v>11.866665840148899</v>
      </c>
      <c r="M4848">
        <v>7.9000000953674299</v>
      </c>
      <c r="N4848">
        <v>20.933332443237301</v>
      </c>
      <c r="O4848">
        <v>0</v>
      </c>
      <c r="P4848">
        <v>0.30000001192092901</v>
      </c>
      <c r="Q4848">
        <v>0.30000001192092901</v>
      </c>
      <c r="R4848">
        <v>0</v>
      </c>
      <c r="S4848">
        <v>0</v>
      </c>
      <c r="T4848">
        <v>0</v>
      </c>
      <c r="U4848">
        <v>0</v>
      </c>
      <c r="W4848" s="429">
        <f t="shared" si="102"/>
        <v>0</v>
      </c>
      <c r="X4848" s="429">
        <f t="shared" si="102"/>
        <v>0</v>
      </c>
      <c r="Y4848" s="429">
        <f t="shared" si="102"/>
        <v>0</v>
      </c>
      <c r="Z4848" s="429">
        <f t="shared" si="101"/>
        <v>0</v>
      </c>
      <c r="AA4848" s="429" t="s">
        <v>1295</v>
      </c>
    </row>
    <row r="4849" spans="1:27" x14ac:dyDescent="0.25">
      <c r="A4849" t="s">
        <v>149</v>
      </c>
      <c r="B4849" t="s">
        <v>186</v>
      </c>
      <c r="C4849" t="s">
        <v>1459</v>
      </c>
      <c r="D4849" t="s">
        <v>1387</v>
      </c>
      <c r="E4849" t="s">
        <v>1501</v>
      </c>
      <c r="F4849" t="s">
        <v>1293</v>
      </c>
      <c r="G4849" t="s">
        <v>524</v>
      </c>
      <c r="H4849" t="s">
        <v>1464</v>
      </c>
      <c r="I4849" t="s">
        <v>186</v>
      </c>
      <c r="J4849">
        <v>40400314</v>
      </c>
      <c r="L4849">
        <v>0</v>
      </c>
      <c r="M4849">
        <v>1.2</v>
      </c>
      <c r="N4849">
        <v>0</v>
      </c>
      <c r="O4849">
        <v>0</v>
      </c>
      <c r="P4849">
        <v>0</v>
      </c>
      <c r="Q4849">
        <v>0</v>
      </c>
      <c r="R4849">
        <v>0</v>
      </c>
      <c r="S4849">
        <v>0</v>
      </c>
      <c r="T4849">
        <v>0</v>
      </c>
      <c r="U4849">
        <v>0</v>
      </c>
      <c r="W4849" s="429">
        <f t="shared" si="102"/>
        <v>0</v>
      </c>
      <c r="X4849" s="429">
        <f t="shared" si="102"/>
        <v>0</v>
      </c>
      <c r="Y4849" s="429">
        <f t="shared" si="102"/>
        <v>0</v>
      </c>
      <c r="Z4849" s="429">
        <f t="shared" si="101"/>
        <v>0</v>
      </c>
      <c r="AA4849" s="429" t="s">
        <v>1295</v>
      </c>
    </row>
    <row r="4850" spans="1:27" x14ac:dyDescent="0.25">
      <c r="A4850" t="s">
        <v>149</v>
      </c>
      <c r="B4850" t="s">
        <v>186</v>
      </c>
      <c r="C4850" t="s">
        <v>1459</v>
      </c>
      <c r="D4850" t="s">
        <v>1387</v>
      </c>
      <c r="E4850" t="s">
        <v>1501</v>
      </c>
      <c r="F4850" t="s">
        <v>1293</v>
      </c>
      <c r="G4850" t="s">
        <v>524</v>
      </c>
      <c r="H4850" t="s">
        <v>1464</v>
      </c>
      <c r="I4850" t="s">
        <v>186</v>
      </c>
      <c r="J4850">
        <v>31000309</v>
      </c>
      <c r="L4850">
        <v>0</v>
      </c>
      <c r="M4850">
        <v>0</v>
      </c>
      <c r="N4850">
        <v>0</v>
      </c>
      <c r="O4850">
        <v>0</v>
      </c>
      <c r="P4850">
        <v>0</v>
      </c>
      <c r="Q4850">
        <v>0</v>
      </c>
      <c r="R4850">
        <v>91.3095</v>
      </c>
      <c r="S4850">
        <v>216.46440000000001</v>
      </c>
      <c r="T4850">
        <v>0</v>
      </c>
      <c r="U4850">
        <v>0</v>
      </c>
      <c r="W4850" s="429">
        <f t="shared" si="102"/>
        <v>91.3095</v>
      </c>
      <c r="X4850" s="429">
        <f t="shared" si="102"/>
        <v>216.46440000000001</v>
      </c>
      <c r="Y4850" s="429">
        <f t="shared" si="102"/>
        <v>0</v>
      </c>
      <c r="Z4850" s="429">
        <f t="shared" si="101"/>
        <v>0</v>
      </c>
      <c r="AA4850" s="429" t="s">
        <v>1295</v>
      </c>
    </row>
    <row r="4851" spans="1:27" x14ac:dyDescent="0.25">
      <c r="A4851" t="s">
        <v>149</v>
      </c>
      <c r="B4851" t="s">
        <v>186</v>
      </c>
      <c r="C4851" t="s">
        <v>1459</v>
      </c>
      <c r="D4851" t="s">
        <v>1387</v>
      </c>
      <c r="E4851" t="s">
        <v>1501</v>
      </c>
      <c r="F4851" t="s">
        <v>1293</v>
      </c>
      <c r="G4851" t="s">
        <v>524</v>
      </c>
      <c r="H4851" t="s">
        <v>1461</v>
      </c>
      <c r="I4851" t="s">
        <v>534</v>
      </c>
      <c r="J4851">
        <v>20200254</v>
      </c>
      <c r="L4851">
        <v>15.633334159851101</v>
      </c>
      <c r="M4851">
        <v>10.4333333969116</v>
      </c>
      <c r="N4851">
        <v>27.600000381469702</v>
      </c>
      <c r="O4851">
        <v>0</v>
      </c>
      <c r="P4851">
        <v>0.36666667461395303</v>
      </c>
      <c r="Q4851">
        <v>0.36666667461395303</v>
      </c>
      <c r="R4851">
        <v>0</v>
      </c>
      <c r="S4851">
        <v>0</v>
      </c>
      <c r="T4851">
        <v>0</v>
      </c>
      <c r="U4851">
        <v>0</v>
      </c>
      <c r="W4851" s="429">
        <f t="shared" si="102"/>
        <v>0</v>
      </c>
      <c r="X4851" s="429">
        <f t="shared" si="102"/>
        <v>0</v>
      </c>
      <c r="Y4851" s="429">
        <f t="shared" si="102"/>
        <v>0</v>
      </c>
      <c r="Z4851" s="429">
        <f t="shared" si="101"/>
        <v>0</v>
      </c>
      <c r="AA4851" s="429" t="s">
        <v>1295</v>
      </c>
    </row>
    <row r="4852" spans="1:27" x14ac:dyDescent="0.25">
      <c r="A4852" t="s">
        <v>149</v>
      </c>
      <c r="B4852" t="s">
        <v>186</v>
      </c>
      <c r="C4852" t="s">
        <v>1459</v>
      </c>
      <c r="D4852" t="s">
        <v>1387</v>
      </c>
      <c r="E4852" t="s">
        <v>1501</v>
      </c>
      <c r="F4852" t="s">
        <v>1293</v>
      </c>
      <c r="G4852" t="s">
        <v>524</v>
      </c>
      <c r="H4852" t="s">
        <v>1464</v>
      </c>
      <c r="I4852" t="s">
        <v>186</v>
      </c>
      <c r="J4852">
        <v>20200201</v>
      </c>
      <c r="L4852">
        <v>39.299999999999997</v>
      </c>
      <c r="M4852">
        <v>0.8</v>
      </c>
      <c r="N4852">
        <v>8.5</v>
      </c>
      <c r="O4852">
        <v>1.4</v>
      </c>
      <c r="P4852">
        <v>2.7</v>
      </c>
      <c r="Q4852">
        <v>2.7333333492279102</v>
      </c>
      <c r="R4852">
        <v>0</v>
      </c>
      <c r="S4852">
        <v>0</v>
      </c>
      <c r="T4852">
        <v>0</v>
      </c>
      <c r="U4852">
        <v>0</v>
      </c>
      <c r="W4852" s="429">
        <f t="shared" si="102"/>
        <v>0</v>
      </c>
      <c r="X4852" s="429">
        <f t="shared" si="102"/>
        <v>0</v>
      </c>
      <c r="Y4852" s="429">
        <f t="shared" si="102"/>
        <v>0</v>
      </c>
      <c r="Z4852" s="429">
        <f t="shared" si="101"/>
        <v>0</v>
      </c>
      <c r="AA4852" s="429" t="s">
        <v>1295</v>
      </c>
    </row>
    <row r="4853" spans="1:27" x14ac:dyDescent="0.25">
      <c r="A4853" t="s">
        <v>149</v>
      </c>
      <c r="B4853" t="s">
        <v>186</v>
      </c>
      <c r="C4853" t="s">
        <v>1459</v>
      </c>
      <c r="D4853" t="s">
        <v>1387</v>
      </c>
      <c r="E4853" t="s">
        <v>1501</v>
      </c>
      <c r="F4853" t="s">
        <v>1293</v>
      </c>
      <c r="G4853" t="s">
        <v>524</v>
      </c>
      <c r="H4853" t="s">
        <v>1464</v>
      </c>
      <c r="I4853" t="s">
        <v>186</v>
      </c>
      <c r="J4853">
        <v>20200201</v>
      </c>
      <c r="L4853">
        <v>42.8</v>
      </c>
      <c r="M4853">
        <v>12.3</v>
      </c>
      <c r="N4853">
        <v>40.6</v>
      </c>
      <c r="O4853">
        <v>0.3</v>
      </c>
      <c r="P4853">
        <v>0.7</v>
      </c>
      <c r="Q4853">
        <v>0.66666668653488204</v>
      </c>
      <c r="R4853">
        <v>0</v>
      </c>
      <c r="S4853">
        <v>0</v>
      </c>
      <c r="T4853">
        <v>0</v>
      </c>
      <c r="U4853">
        <v>0</v>
      </c>
      <c r="W4853" s="429">
        <f t="shared" si="102"/>
        <v>0</v>
      </c>
      <c r="X4853" s="429">
        <f t="shared" si="102"/>
        <v>0</v>
      </c>
      <c r="Y4853" s="429">
        <f t="shared" si="102"/>
        <v>0</v>
      </c>
      <c r="Z4853" s="429">
        <f t="shared" si="101"/>
        <v>0</v>
      </c>
      <c r="AA4853" s="429" t="s">
        <v>1295</v>
      </c>
    </row>
    <row r="4854" spans="1:27" x14ac:dyDescent="0.25">
      <c r="A4854" t="s">
        <v>149</v>
      </c>
      <c r="B4854" t="s">
        <v>1246</v>
      </c>
      <c r="C4854" t="s">
        <v>1324</v>
      </c>
      <c r="D4854" t="s">
        <v>1387</v>
      </c>
      <c r="E4854" t="s">
        <v>1501</v>
      </c>
      <c r="F4854" t="s">
        <v>1293</v>
      </c>
      <c r="G4854" t="s">
        <v>524</v>
      </c>
      <c r="H4854" t="s">
        <v>1559</v>
      </c>
      <c r="I4854" t="s">
        <v>1327</v>
      </c>
      <c r="J4854">
        <v>31000306</v>
      </c>
      <c r="L4854">
        <v>0</v>
      </c>
      <c r="M4854">
        <v>0</v>
      </c>
      <c r="N4854">
        <v>0</v>
      </c>
      <c r="O4854">
        <v>0</v>
      </c>
      <c r="P4854">
        <v>0</v>
      </c>
      <c r="Q4854">
        <v>0</v>
      </c>
      <c r="R4854">
        <v>0.92</v>
      </c>
      <c r="S4854">
        <v>25.146999999999998</v>
      </c>
      <c r="T4854">
        <v>0</v>
      </c>
      <c r="U4854">
        <v>0</v>
      </c>
      <c r="W4854" s="429">
        <f t="shared" si="102"/>
        <v>0.92</v>
      </c>
      <c r="X4854" s="429">
        <f t="shared" si="102"/>
        <v>25.146999999999998</v>
      </c>
      <c r="Y4854" s="429">
        <f t="shared" si="102"/>
        <v>0</v>
      </c>
      <c r="Z4854" s="429">
        <f t="shared" si="102"/>
        <v>0</v>
      </c>
      <c r="AA4854" s="429" t="s">
        <v>1295</v>
      </c>
    </row>
    <row r="4855" spans="1:27" x14ac:dyDescent="0.25">
      <c r="A4855" t="s">
        <v>149</v>
      </c>
      <c r="B4855" t="s">
        <v>1246</v>
      </c>
      <c r="C4855" t="s">
        <v>1324</v>
      </c>
      <c r="D4855" t="s">
        <v>1387</v>
      </c>
      <c r="E4855" t="s">
        <v>1501</v>
      </c>
      <c r="F4855" t="s">
        <v>1293</v>
      </c>
      <c r="G4855" t="s">
        <v>524</v>
      </c>
      <c r="H4855" t="s">
        <v>1557</v>
      </c>
      <c r="I4855" t="s">
        <v>552</v>
      </c>
      <c r="J4855">
        <v>20100201</v>
      </c>
      <c r="L4855">
        <v>7.5</v>
      </c>
      <c r="M4855">
        <v>0.1</v>
      </c>
      <c r="N4855">
        <v>7.9</v>
      </c>
      <c r="O4855">
        <v>0</v>
      </c>
      <c r="P4855">
        <v>0.3</v>
      </c>
      <c r="Q4855">
        <v>0.253333330154419</v>
      </c>
      <c r="R4855">
        <v>0</v>
      </c>
      <c r="S4855">
        <v>0</v>
      </c>
      <c r="T4855">
        <v>0</v>
      </c>
      <c r="U4855">
        <v>0</v>
      </c>
      <c r="W4855" s="429">
        <f t="shared" ref="W4855:Z4918" si="103">IFERROR(R4855*1,0)</f>
        <v>0</v>
      </c>
      <c r="X4855" s="429">
        <f t="shared" si="103"/>
        <v>0</v>
      </c>
      <c r="Y4855" s="429">
        <f t="shared" si="103"/>
        <v>0</v>
      </c>
      <c r="Z4855" s="429">
        <f t="shared" si="103"/>
        <v>0</v>
      </c>
      <c r="AA4855" s="429" t="s">
        <v>1295</v>
      </c>
    </row>
    <row r="4856" spans="1:27" x14ac:dyDescent="0.25">
      <c r="A4856" t="s">
        <v>149</v>
      </c>
      <c r="B4856" t="s">
        <v>1246</v>
      </c>
      <c r="C4856" t="s">
        <v>1324</v>
      </c>
      <c r="D4856" t="s">
        <v>1387</v>
      </c>
      <c r="E4856" t="s">
        <v>1501</v>
      </c>
      <c r="F4856" t="s">
        <v>1293</v>
      </c>
      <c r="G4856" t="s">
        <v>524</v>
      </c>
      <c r="H4856" t="s">
        <v>1557</v>
      </c>
      <c r="I4856" t="s">
        <v>552</v>
      </c>
      <c r="J4856">
        <v>31000506</v>
      </c>
      <c r="L4856">
        <v>0</v>
      </c>
      <c r="M4856">
        <v>0.2</v>
      </c>
      <c r="N4856">
        <v>0</v>
      </c>
      <c r="O4856">
        <v>0</v>
      </c>
      <c r="P4856">
        <v>0</v>
      </c>
      <c r="Q4856">
        <v>0</v>
      </c>
      <c r="R4856">
        <v>0</v>
      </c>
      <c r="S4856">
        <v>0</v>
      </c>
      <c r="T4856">
        <v>0</v>
      </c>
      <c r="U4856">
        <v>0</v>
      </c>
      <c r="W4856" s="429">
        <f t="shared" si="103"/>
        <v>0</v>
      </c>
      <c r="X4856" s="429">
        <f t="shared" si="103"/>
        <v>0</v>
      </c>
      <c r="Y4856" s="429">
        <f t="shared" si="103"/>
        <v>0</v>
      </c>
      <c r="Z4856" s="429">
        <f t="shared" si="103"/>
        <v>0</v>
      </c>
      <c r="AA4856" s="429" t="s">
        <v>1295</v>
      </c>
    </row>
    <row r="4857" spans="1:27" x14ac:dyDescent="0.25">
      <c r="A4857" t="s">
        <v>149</v>
      </c>
      <c r="B4857" t="s">
        <v>186</v>
      </c>
      <c r="C4857" t="s">
        <v>1459</v>
      </c>
      <c r="D4857" t="s">
        <v>1387</v>
      </c>
      <c r="E4857" t="s">
        <v>1501</v>
      </c>
      <c r="F4857" t="s">
        <v>1293</v>
      </c>
      <c r="G4857" t="s">
        <v>524</v>
      </c>
      <c r="H4857" t="s">
        <v>1461</v>
      </c>
      <c r="I4857" t="s">
        <v>534</v>
      </c>
      <c r="J4857">
        <v>20200254</v>
      </c>
      <c r="L4857">
        <v>13.133334159851101</v>
      </c>
      <c r="M4857">
        <v>8.7666664123535192</v>
      </c>
      <c r="N4857">
        <v>23.1666660308838</v>
      </c>
      <c r="O4857">
        <v>0</v>
      </c>
      <c r="P4857">
        <v>0.33333334326744102</v>
      </c>
      <c r="Q4857">
        <v>0.33333334326744102</v>
      </c>
      <c r="R4857">
        <v>0</v>
      </c>
      <c r="S4857">
        <v>0</v>
      </c>
      <c r="T4857">
        <v>0</v>
      </c>
      <c r="U4857">
        <v>0</v>
      </c>
      <c r="W4857" s="429">
        <f t="shared" si="103"/>
        <v>0</v>
      </c>
      <c r="X4857" s="429">
        <f t="shared" si="103"/>
        <v>0</v>
      </c>
      <c r="Y4857" s="429">
        <f t="shared" si="103"/>
        <v>0</v>
      </c>
      <c r="Z4857" s="429">
        <f t="shared" si="103"/>
        <v>0</v>
      </c>
      <c r="AA4857" s="429" t="s">
        <v>1295</v>
      </c>
    </row>
    <row r="4858" spans="1:27" x14ac:dyDescent="0.25">
      <c r="A4858" t="s">
        <v>149</v>
      </c>
      <c r="B4858" t="s">
        <v>1246</v>
      </c>
      <c r="C4858" t="s">
        <v>1324</v>
      </c>
      <c r="D4858" t="s">
        <v>1387</v>
      </c>
      <c r="E4858" t="s">
        <v>1501</v>
      </c>
      <c r="F4858" t="s">
        <v>1293</v>
      </c>
      <c r="G4858" t="s">
        <v>524</v>
      </c>
      <c r="H4858" t="s">
        <v>1557</v>
      </c>
      <c r="I4858" t="s">
        <v>552</v>
      </c>
      <c r="J4858">
        <v>20200201</v>
      </c>
      <c r="L4858">
        <v>12.4</v>
      </c>
      <c r="M4858">
        <v>0.2</v>
      </c>
      <c r="N4858">
        <v>0.6</v>
      </c>
      <c r="O4858">
        <v>0</v>
      </c>
      <c r="P4858">
        <v>1.1000000000000001</v>
      </c>
      <c r="Q4858">
        <v>0</v>
      </c>
      <c r="R4858">
        <v>0</v>
      </c>
      <c r="S4858">
        <v>0</v>
      </c>
      <c r="T4858">
        <v>0</v>
      </c>
      <c r="U4858">
        <v>0</v>
      </c>
      <c r="W4858" s="429">
        <f t="shared" si="103"/>
        <v>0</v>
      </c>
      <c r="X4858" s="429">
        <f t="shared" si="103"/>
        <v>0</v>
      </c>
      <c r="Y4858" s="429">
        <f t="shared" si="103"/>
        <v>0</v>
      </c>
      <c r="Z4858" s="429">
        <f t="shared" si="103"/>
        <v>0</v>
      </c>
      <c r="AA4858" s="429" t="s">
        <v>1295</v>
      </c>
    </row>
    <row r="4859" spans="1:27" x14ac:dyDescent="0.25">
      <c r="A4859" t="s">
        <v>149</v>
      </c>
      <c r="B4859" t="s">
        <v>1246</v>
      </c>
      <c r="C4859" t="s">
        <v>1324</v>
      </c>
      <c r="D4859" t="s">
        <v>1387</v>
      </c>
      <c r="E4859" t="s">
        <v>1501</v>
      </c>
      <c r="F4859" t="s">
        <v>1293</v>
      </c>
      <c r="G4859" t="s">
        <v>524</v>
      </c>
      <c r="H4859" t="s">
        <v>1557</v>
      </c>
      <c r="I4859" t="s">
        <v>552</v>
      </c>
      <c r="J4859">
        <v>20200253</v>
      </c>
      <c r="L4859">
        <v>16.600000000000001</v>
      </c>
      <c r="M4859">
        <v>2.8</v>
      </c>
      <c r="N4859">
        <v>16.600000000000001</v>
      </c>
      <c r="O4859">
        <v>0</v>
      </c>
      <c r="P4859">
        <v>0.3</v>
      </c>
      <c r="Q4859">
        <v>0.27666667103767401</v>
      </c>
      <c r="R4859">
        <v>0</v>
      </c>
      <c r="S4859">
        <v>0</v>
      </c>
      <c r="T4859">
        <v>0</v>
      </c>
      <c r="U4859">
        <v>0</v>
      </c>
      <c r="W4859" s="429">
        <f t="shared" si="103"/>
        <v>0</v>
      </c>
      <c r="X4859" s="429">
        <f t="shared" si="103"/>
        <v>0</v>
      </c>
      <c r="Y4859" s="429">
        <f t="shared" si="103"/>
        <v>0</v>
      </c>
      <c r="Z4859" s="429">
        <f t="shared" si="103"/>
        <v>0</v>
      </c>
      <c r="AA4859" s="429" t="s">
        <v>1295</v>
      </c>
    </row>
    <row r="4860" spans="1:27" x14ac:dyDescent="0.25">
      <c r="A4860" t="s">
        <v>149</v>
      </c>
      <c r="B4860" t="s">
        <v>186</v>
      </c>
      <c r="C4860" t="s">
        <v>1459</v>
      </c>
      <c r="D4860" t="s">
        <v>1387</v>
      </c>
      <c r="E4860" t="s">
        <v>1501</v>
      </c>
      <c r="F4860" t="s">
        <v>1293</v>
      </c>
      <c r="G4860" t="s">
        <v>524</v>
      </c>
      <c r="H4860" t="s">
        <v>1461</v>
      </c>
      <c r="I4860" t="s">
        <v>534</v>
      </c>
      <c r="J4860">
        <v>20200253</v>
      </c>
      <c r="L4860">
        <v>10.5</v>
      </c>
      <c r="M4860">
        <v>1.93333339691162</v>
      </c>
      <c r="N4860">
        <v>19.066667556762699</v>
      </c>
      <c r="O4860">
        <v>0</v>
      </c>
      <c r="P4860">
        <v>0.70000004768371604</v>
      </c>
      <c r="Q4860">
        <v>0.70000004768371604</v>
      </c>
      <c r="R4860">
        <v>0</v>
      </c>
      <c r="S4860">
        <v>0</v>
      </c>
      <c r="T4860">
        <v>0</v>
      </c>
      <c r="U4860">
        <v>0</v>
      </c>
      <c r="W4860" s="429">
        <f t="shared" si="103"/>
        <v>0</v>
      </c>
      <c r="X4860" s="429">
        <f t="shared" si="103"/>
        <v>0</v>
      </c>
      <c r="Y4860" s="429">
        <f t="shared" si="103"/>
        <v>0</v>
      </c>
      <c r="Z4860" s="429">
        <f t="shared" si="103"/>
        <v>0</v>
      </c>
      <c r="AA4860" s="429" t="s">
        <v>1295</v>
      </c>
    </row>
    <row r="4861" spans="1:27" x14ac:dyDescent="0.25">
      <c r="A4861" t="s">
        <v>149</v>
      </c>
      <c r="B4861" t="s">
        <v>186</v>
      </c>
      <c r="C4861" t="s">
        <v>1459</v>
      </c>
      <c r="D4861" t="s">
        <v>1387</v>
      </c>
      <c r="E4861" t="s">
        <v>1501</v>
      </c>
      <c r="F4861" t="s">
        <v>1293</v>
      </c>
      <c r="G4861" t="s">
        <v>524</v>
      </c>
      <c r="H4861" t="s">
        <v>1464</v>
      </c>
      <c r="I4861" t="s">
        <v>186</v>
      </c>
      <c r="J4861">
        <v>20100102</v>
      </c>
      <c r="L4861">
        <v>0.1</v>
      </c>
      <c r="M4861">
        <v>0</v>
      </c>
      <c r="N4861">
        <v>0</v>
      </c>
      <c r="O4861">
        <v>0</v>
      </c>
      <c r="P4861">
        <v>0</v>
      </c>
      <c r="Q4861">
        <v>0</v>
      </c>
      <c r="R4861">
        <v>0</v>
      </c>
      <c r="S4861">
        <v>0</v>
      </c>
      <c r="T4861">
        <v>0</v>
      </c>
      <c r="U4861">
        <v>0</v>
      </c>
      <c r="W4861" s="429">
        <f t="shared" si="103"/>
        <v>0</v>
      </c>
      <c r="X4861" s="429">
        <f t="shared" si="103"/>
        <v>0</v>
      </c>
      <c r="Y4861" s="429">
        <f t="shared" si="103"/>
        <v>0</v>
      </c>
      <c r="Z4861" s="429">
        <f t="shared" si="103"/>
        <v>0</v>
      </c>
      <c r="AA4861" s="429" t="s">
        <v>1295</v>
      </c>
    </row>
    <row r="4862" spans="1:27" x14ac:dyDescent="0.25">
      <c r="A4862" t="s">
        <v>149</v>
      </c>
      <c r="B4862" t="s">
        <v>1246</v>
      </c>
      <c r="C4862" t="s">
        <v>1324</v>
      </c>
      <c r="D4862" t="s">
        <v>1387</v>
      </c>
      <c r="E4862" t="s">
        <v>1501</v>
      </c>
      <c r="F4862" t="s">
        <v>1293</v>
      </c>
      <c r="G4862" t="s">
        <v>524</v>
      </c>
      <c r="H4862" t="s">
        <v>1557</v>
      </c>
      <c r="I4862" t="s">
        <v>552</v>
      </c>
      <c r="J4862">
        <v>20100201</v>
      </c>
      <c r="L4862">
        <v>7.7</v>
      </c>
      <c r="M4862">
        <v>0.1</v>
      </c>
      <c r="N4862">
        <v>6.4</v>
      </c>
      <c r="O4862">
        <v>0</v>
      </c>
      <c r="P4862">
        <v>0</v>
      </c>
      <c r="Q4862">
        <v>0</v>
      </c>
      <c r="R4862">
        <v>0</v>
      </c>
      <c r="S4862">
        <v>0</v>
      </c>
      <c r="T4862">
        <v>0</v>
      </c>
      <c r="U4862">
        <v>0</v>
      </c>
      <c r="W4862" s="429">
        <f t="shared" si="103"/>
        <v>0</v>
      </c>
      <c r="X4862" s="429">
        <f t="shared" si="103"/>
        <v>0</v>
      </c>
      <c r="Y4862" s="429">
        <f t="shared" si="103"/>
        <v>0</v>
      </c>
      <c r="Z4862" s="429">
        <f t="shared" si="103"/>
        <v>0</v>
      </c>
      <c r="AA4862" s="429" t="s">
        <v>1295</v>
      </c>
    </row>
    <row r="4863" spans="1:27" x14ac:dyDescent="0.25">
      <c r="A4863" t="s">
        <v>149</v>
      </c>
      <c r="B4863" t="s">
        <v>1246</v>
      </c>
      <c r="C4863" t="s">
        <v>1324</v>
      </c>
      <c r="D4863" t="s">
        <v>1387</v>
      </c>
      <c r="E4863" t="s">
        <v>1501</v>
      </c>
      <c r="F4863" t="s">
        <v>1293</v>
      </c>
      <c r="G4863" t="s">
        <v>524</v>
      </c>
      <c r="H4863" t="s">
        <v>1557</v>
      </c>
      <c r="I4863" t="s">
        <v>552</v>
      </c>
      <c r="J4863">
        <v>20200254</v>
      </c>
      <c r="L4863">
        <v>19</v>
      </c>
      <c r="M4863">
        <v>4.8</v>
      </c>
      <c r="N4863">
        <v>19</v>
      </c>
      <c r="O4863">
        <v>0</v>
      </c>
      <c r="P4863">
        <v>0.2</v>
      </c>
      <c r="Q4863">
        <v>0.21666665375232699</v>
      </c>
      <c r="R4863">
        <v>0</v>
      </c>
      <c r="S4863">
        <v>0</v>
      </c>
      <c r="T4863">
        <v>0</v>
      </c>
      <c r="U4863">
        <v>0</v>
      </c>
      <c r="W4863" s="429">
        <f t="shared" si="103"/>
        <v>0</v>
      </c>
      <c r="X4863" s="429">
        <f t="shared" si="103"/>
        <v>0</v>
      </c>
      <c r="Y4863" s="429">
        <f t="shared" si="103"/>
        <v>0</v>
      </c>
      <c r="Z4863" s="429">
        <f t="shared" si="103"/>
        <v>0</v>
      </c>
      <c r="AA4863" s="429" t="s">
        <v>1295</v>
      </c>
    </row>
    <row r="4864" spans="1:27" x14ac:dyDescent="0.25">
      <c r="A4864" t="s">
        <v>149</v>
      </c>
      <c r="B4864" t="s">
        <v>186</v>
      </c>
      <c r="C4864" t="s">
        <v>1459</v>
      </c>
      <c r="D4864" t="s">
        <v>1387</v>
      </c>
      <c r="E4864" t="s">
        <v>1501</v>
      </c>
      <c r="F4864" t="s">
        <v>1293</v>
      </c>
      <c r="G4864" t="s">
        <v>524</v>
      </c>
      <c r="H4864" t="s">
        <v>1461</v>
      </c>
      <c r="I4864" t="s">
        <v>534</v>
      </c>
      <c r="J4864">
        <v>31000306</v>
      </c>
      <c r="L4864">
        <v>0</v>
      </c>
      <c r="M4864">
        <v>0</v>
      </c>
      <c r="N4864">
        <v>0</v>
      </c>
      <c r="O4864">
        <v>0</v>
      </c>
      <c r="P4864">
        <v>0</v>
      </c>
      <c r="Q4864">
        <v>0</v>
      </c>
      <c r="R4864">
        <v>0.82740000000000002</v>
      </c>
      <c r="S4864">
        <v>3.5956440000000001</v>
      </c>
      <c r="T4864">
        <v>0</v>
      </c>
      <c r="U4864">
        <v>0</v>
      </c>
      <c r="W4864" s="429">
        <f t="shared" si="103"/>
        <v>0.82740000000000002</v>
      </c>
      <c r="X4864" s="429">
        <f t="shared" si="103"/>
        <v>3.5956440000000001</v>
      </c>
      <c r="Y4864" s="429">
        <f t="shared" si="103"/>
        <v>0</v>
      </c>
      <c r="Z4864" s="429">
        <f t="shared" si="103"/>
        <v>0</v>
      </c>
      <c r="AA4864" s="429" t="s">
        <v>1295</v>
      </c>
    </row>
    <row r="4865" spans="1:27" x14ac:dyDescent="0.25">
      <c r="A4865" t="s">
        <v>149</v>
      </c>
      <c r="B4865" t="s">
        <v>1246</v>
      </c>
      <c r="C4865" t="s">
        <v>1324</v>
      </c>
      <c r="D4865" t="s">
        <v>1387</v>
      </c>
      <c r="E4865" t="s">
        <v>1501</v>
      </c>
      <c r="F4865" t="s">
        <v>1293</v>
      </c>
      <c r="G4865" t="s">
        <v>524</v>
      </c>
      <c r="H4865" t="s">
        <v>1559</v>
      </c>
      <c r="I4865" t="s">
        <v>1327</v>
      </c>
      <c r="J4865">
        <v>20200202</v>
      </c>
      <c r="L4865">
        <v>19.517189025878899</v>
      </c>
      <c r="M4865">
        <v>5.9980797767639196</v>
      </c>
      <c r="N4865">
        <v>24.601499557495099</v>
      </c>
      <c r="O4865">
        <v>0</v>
      </c>
      <c r="P4865">
        <v>0</v>
      </c>
      <c r="Q4865">
        <v>0</v>
      </c>
      <c r="R4865">
        <v>3088.0740000000001</v>
      </c>
      <c r="S4865">
        <v>0</v>
      </c>
      <c r="T4865">
        <v>0</v>
      </c>
      <c r="U4865">
        <v>0</v>
      </c>
      <c r="W4865" s="429">
        <f t="shared" si="103"/>
        <v>3088.0740000000001</v>
      </c>
      <c r="X4865" s="429">
        <f t="shared" si="103"/>
        <v>0</v>
      </c>
      <c r="Y4865" s="429">
        <f t="shared" si="103"/>
        <v>0</v>
      </c>
      <c r="Z4865" s="429">
        <f t="shared" si="103"/>
        <v>0</v>
      </c>
      <c r="AA4865" s="429" t="s">
        <v>1295</v>
      </c>
    </row>
    <row r="4866" spans="1:27" x14ac:dyDescent="0.25">
      <c r="A4866" t="s">
        <v>149</v>
      </c>
      <c r="B4866" t="s">
        <v>1246</v>
      </c>
      <c r="C4866" t="s">
        <v>1324</v>
      </c>
      <c r="D4866" t="s">
        <v>1387</v>
      </c>
      <c r="E4866" t="s">
        <v>1501</v>
      </c>
      <c r="F4866" t="s">
        <v>1293</v>
      </c>
      <c r="G4866" t="s">
        <v>524</v>
      </c>
      <c r="H4866" t="s">
        <v>1558</v>
      </c>
      <c r="I4866" t="s">
        <v>563</v>
      </c>
      <c r="J4866">
        <v>20200252</v>
      </c>
      <c r="L4866">
        <v>23.779106140136701</v>
      </c>
      <c r="M4866">
        <v>9.1470718383789098</v>
      </c>
      <c r="N4866">
        <v>27.4388732910156</v>
      </c>
      <c r="O4866">
        <v>5.6231997907161699E-2</v>
      </c>
      <c r="P4866">
        <v>2.7178797721862802</v>
      </c>
      <c r="Q4866">
        <v>2.7178797721862802</v>
      </c>
      <c r="R4866">
        <v>5991.0510000000004</v>
      </c>
      <c r="S4866">
        <v>0.11246399999999999</v>
      </c>
      <c r="T4866">
        <v>1.1715E-2</v>
      </c>
      <c r="U4866">
        <v>0</v>
      </c>
      <c r="W4866" s="429">
        <f t="shared" si="103"/>
        <v>5991.0510000000004</v>
      </c>
      <c r="X4866" s="429">
        <f t="shared" si="103"/>
        <v>0.11246399999999999</v>
      </c>
      <c r="Y4866" s="429">
        <f t="shared" si="103"/>
        <v>1.1715E-2</v>
      </c>
      <c r="Z4866" s="429">
        <f t="shared" si="103"/>
        <v>0</v>
      </c>
      <c r="AA4866" s="429" t="s">
        <v>1295</v>
      </c>
    </row>
    <row r="4867" spans="1:27" x14ac:dyDescent="0.25">
      <c r="A4867" t="s">
        <v>149</v>
      </c>
      <c r="B4867" t="s">
        <v>1246</v>
      </c>
      <c r="C4867" t="s">
        <v>1324</v>
      </c>
      <c r="D4867" t="s">
        <v>1387</v>
      </c>
      <c r="E4867" t="s">
        <v>1501</v>
      </c>
      <c r="F4867" t="s">
        <v>1293</v>
      </c>
      <c r="G4867" t="s">
        <v>524</v>
      </c>
      <c r="H4867" t="s">
        <v>1558</v>
      </c>
      <c r="I4867" t="s">
        <v>563</v>
      </c>
      <c r="J4867">
        <v>31088811</v>
      </c>
      <c r="L4867">
        <v>0</v>
      </c>
      <c r="M4867">
        <v>6.5603995323181197</v>
      </c>
      <c r="N4867">
        <v>0</v>
      </c>
      <c r="O4867">
        <v>0</v>
      </c>
      <c r="P4867">
        <v>0</v>
      </c>
      <c r="Q4867">
        <v>0</v>
      </c>
      <c r="R4867">
        <v>0</v>
      </c>
      <c r="S4867">
        <v>0</v>
      </c>
      <c r="T4867">
        <v>0</v>
      </c>
      <c r="U4867">
        <v>0</v>
      </c>
      <c r="W4867" s="429">
        <f t="shared" si="103"/>
        <v>0</v>
      </c>
      <c r="X4867" s="429">
        <f t="shared" si="103"/>
        <v>0</v>
      </c>
      <c r="Y4867" s="429">
        <f t="shared" si="103"/>
        <v>0</v>
      </c>
      <c r="Z4867" s="429">
        <f t="shared" si="103"/>
        <v>0</v>
      </c>
      <c r="AA4867" s="429" t="s">
        <v>1295</v>
      </c>
    </row>
    <row r="4868" spans="1:27" x14ac:dyDescent="0.25">
      <c r="A4868" t="s">
        <v>149</v>
      </c>
      <c r="B4868" t="s">
        <v>1246</v>
      </c>
      <c r="C4868" t="s">
        <v>1324</v>
      </c>
      <c r="D4868" t="s">
        <v>1387</v>
      </c>
      <c r="E4868" t="s">
        <v>1501</v>
      </c>
      <c r="F4868" t="s">
        <v>1293</v>
      </c>
      <c r="G4868" t="s">
        <v>524</v>
      </c>
      <c r="H4868" t="s">
        <v>1558</v>
      </c>
      <c r="I4868" t="s">
        <v>563</v>
      </c>
      <c r="J4868">
        <v>20200253</v>
      </c>
      <c r="L4868">
        <v>5.0999999999999996</v>
      </c>
      <c r="M4868">
        <v>0.1</v>
      </c>
      <c r="N4868">
        <v>1.4</v>
      </c>
      <c r="O4868">
        <v>0.1</v>
      </c>
      <c r="P4868">
        <v>0.1</v>
      </c>
      <c r="Q4868">
        <v>7.6666668057441698E-2</v>
      </c>
      <c r="R4868">
        <v>0</v>
      </c>
      <c r="S4868">
        <v>0</v>
      </c>
      <c r="T4868">
        <v>0</v>
      </c>
      <c r="U4868">
        <v>0</v>
      </c>
      <c r="W4868" s="429">
        <f t="shared" si="103"/>
        <v>0</v>
      </c>
      <c r="X4868" s="429">
        <f t="shared" si="103"/>
        <v>0</v>
      </c>
      <c r="Y4868" s="429">
        <f t="shared" si="103"/>
        <v>0</v>
      </c>
      <c r="Z4868" s="429">
        <f t="shared" si="103"/>
        <v>0</v>
      </c>
      <c r="AA4868" s="429" t="s">
        <v>1295</v>
      </c>
    </row>
    <row r="4869" spans="1:27" x14ac:dyDescent="0.25">
      <c r="A4869" t="s">
        <v>149</v>
      </c>
      <c r="B4869" t="s">
        <v>1246</v>
      </c>
      <c r="C4869" t="s">
        <v>1324</v>
      </c>
      <c r="D4869" t="s">
        <v>1387</v>
      </c>
      <c r="E4869" t="s">
        <v>1501</v>
      </c>
      <c r="F4869" t="s">
        <v>1293</v>
      </c>
      <c r="G4869" t="s">
        <v>524</v>
      </c>
      <c r="H4869" t="s">
        <v>1558</v>
      </c>
      <c r="I4869" t="s">
        <v>563</v>
      </c>
      <c r="J4869">
        <v>20200202</v>
      </c>
      <c r="L4869">
        <v>13.8236999511719</v>
      </c>
      <c r="M4869">
        <v>6.5603995323181197</v>
      </c>
      <c r="N4869">
        <v>27.6473999023438</v>
      </c>
      <c r="O4869">
        <v>2.8115998953580901E-2</v>
      </c>
      <c r="P4869">
        <v>0.93720000982284501</v>
      </c>
      <c r="Q4869">
        <v>0.93720000982284501</v>
      </c>
      <c r="R4869">
        <v>5007.9279999999999</v>
      </c>
      <c r="S4869">
        <v>9.3719999999999998E-2</v>
      </c>
      <c r="T4869">
        <v>9.3720009999999996E-3</v>
      </c>
      <c r="U4869">
        <v>0</v>
      </c>
      <c r="W4869" s="429">
        <f t="shared" si="103"/>
        <v>5007.9279999999999</v>
      </c>
      <c r="X4869" s="429">
        <f t="shared" si="103"/>
        <v>9.3719999999999998E-2</v>
      </c>
      <c r="Y4869" s="429">
        <f t="shared" si="103"/>
        <v>9.3720009999999996E-3</v>
      </c>
      <c r="Z4869" s="429">
        <f t="shared" si="103"/>
        <v>0</v>
      </c>
      <c r="AA4869" s="429" t="s">
        <v>1295</v>
      </c>
    </row>
    <row r="4870" spans="1:27" x14ac:dyDescent="0.25">
      <c r="A4870" t="s">
        <v>149</v>
      </c>
      <c r="B4870" t="s">
        <v>1246</v>
      </c>
      <c r="C4870" t="s">
        <v>1324</v>
      </c>
      <c r="D4870" t="s">
        <v>1387</v>
      </c>
      <c r="E4870" t="s">
        <v>1501</v>
      </c>
      <c r="F4870" t="s">
        <v>1293</v>
      </c>
      <c r="G4870" t="s">
        <v>524</v>
      </c>
      <c r="H4870" t="s">
        <v>1558</v>
      </c>
      <c r="I4870" t="s">
        <v>563</v>
      </c>
      <c r="J4870">
        <v>31000404</v>
      </c>
      <c r="L4870">
        <v>12.1</v>
      </c>
      <c r="M4870">
        <v>0.5</v>
      </c>
      <c r="N4870">
        <v>7.1</v>
      </c>
      <c r="O4870">
        <v>0.3</v>
      </c>
      <c r="P4870">
        <v>0.8</v>
      </c>
      <c r="Q4870">
        <v>0.80533331632614102</v>
      </c>
      <c r="R4870">
        <v>0</v>
      </c>
      <c r="S4870">
        <v>0</v>
      </c>
      <c r="T4870">
        <v>0</v>
      </c>
      <c r="U4870">
        <v>0</v>
      </c>
      <c r="W4870" s="429">
        <f t="shared" si="103"/>
        <v>0</v>
      </c>
      <c r="X4870" s="429">
        <f t="shared" si="103"/>
        <v>0</v>
      </c>
      <c r="Y4870" s="429">
        <f t="shared" si="103"/>
        <v>0</v>
      </c>
      <c r="Z4870" s="429">
        <f t="shared" si="103"/>
        <v>0</v>
      </c>
      <c r="AA4870" s="429" t="s">
        <v>1295</v>
      </c>
    </row>
    <row r="4871" spans="1:27" x14ac:dyDescent="0.25">
      <c r="A4871" t="s">
        <v>149</v>
      </c>
      <c r="B4871" t="s">
        <v>1249</v>
      </c>
      <c r="C4871" t="s">
        <v>1503</v>
      </c>
      <c r="D4871" t="s">
        <v>1387</v>
      </c>
      <c r="E4871" t="s">
        <v>1501</v>
      </c>
      <c r="F4871" t="s">
        <v>1293</v>
      </c>
      <c r="G4871" t="s">
        <v>524</v>
      </c>
      <c r="H4871" t="s">
        <v>1561</v>
      </c>
      <c r="I4871" t="s">
        <v>1549</v>
      </c>
      <c r="J4871">
        <v>40400331</v>
      </c>
      <c r="L4871">
        <v>0</v>
      </c>
      <c r="M4871">
        <v>3.6666665691882398E-3</v>
      </c>
      <c r="N4871">
        <v>0</v>
      </c>
      <c r="O4871">
        <v>0</v>
      </c>
      <c r="P4871">
        <v>0</v>
      </c>
      <c r="Q4871">
        <v>0</v>
      </c>
      <c r="R4871">
        <v>0</v>
      </c>
      <c r="S4871">
        <v>3.4666669999999997E-2</v>
      </c>
      <c r="T4871">
        <v>0</v>
      </c>
      <c r="U4871">
        <v>0.86666659999999995</v>
      </c>
      <c r="W4871" s="429">
        <f t="shared" si="103"/>
        <v>0</v>
      </c>
      <c r="X4871" s="429">
        <f t="shared" si="103"/>
        <v>3.4666669999999997E-2</v>
      </c>
      <c r="Y4871" s="429">
        <f t="shared" si="103"/>
        <v>0</v>
      </c>
      <c r="Z4871" s="429">
        <f t="shared" si="103"/>
        <v>0.86666659999999995</v>
      </c>
      <c r="AA4871" s="429" t="s">
        <v>1295</v>
      </c>
    </row>
    <row r="4872" spans="1:27" x14ac:dyDescent="0.25">
      <c r="A4872" t="s">
        <v>149</v>
      </c>
      <c r="B4872" t="s">
        <v>186</v>
      </c>
      <c r="C4872" t="s">
        <v>1459</v>
      </c>
      <c r="D4872" t="s">
        <v>1387</v>
      </c>
      <c r="E4872" t="s">
        <v>1501</v>
      </c>
      <c r="F4872" t="s">
        <v>1293</v>
      </c>
      <c r="G4872" t="s">
        <v>524</v>
      </c>
      <c r="H4872" t="s">
        <v>1460</v>
      </c>
      <c r="I4872" t="s">
        <v>561</v>
      </c>
      <c r="J4872">
        <v>31000404</v>
      </c>
      <c r="L4872">
        <v>33.509700775146499</v>
      </c>
      <c r="M4872">
        <v>1.3593000173568699</v>
      </c>
      <c r="N4872">
        <v>25.176599502563501</v>
      </c>
      <c r="O4872">
        <v>0.21276001632213601</v>
      </c>
      <c r="P4872">
        <v>1.6548000574111901</v>
      </c>
      <c r="Q4872">
        <v>1.6548000574111901</v>
      </c>
      <c r="R4872">
        <v>0</v>
      </c>
      <c r="S4872">
        <v>0</v>
      </c>
      <c r="T4872">
        <v>0</v>
      </c>
      <c r="U4872">
        <v>0</v>
      </c>
      <c r="W4872" s="429">
        <f t="shared" si="103"/>
        <v>0</v>
      </c>
      <c r="X4872" s="429">
        <f t="shared" si="103"/>
        <v>0</v>
      </c>
      <c r="Y4872" s="429">
        <f t="shared" si="103"/>
        <v>0</v>
      </c>
      <c r="Z4872" s="429">
        <f t="shared" si="103"/>
        <v>0</v>
      </c>
      <c r="AA4872" s="429" t="s">
        <v>1295</v>
      </c>
    </row>
    <row r="4873" spans="1:27" x14ac:dyDescent="0.25">
      <c r="A4873" t="s">
        <v>149</v>
      </c>
      <c r="B4873" t="s">
        <v>186</v>
      </c>
      <c r="C4873" t="s">
        <v>1459</v>
      </c>
      <c r="D4873" t="s">
        <v>1387</v>
      </c>
      <c r="E4873" t="s">
        <v>1501</v>
      </c>
      <c r="F4873" t="s">
        <v>1293</v>
      </c>
      <c r="G4873" t="s">
        <v>524</v>
      </c>
      <c r="H4873" t="s">
        <v>1460</v>
      </c>
      <c r="I4873" t="s">
        <v>561</v>
      </c>
      <c r="J4873">
        <v>20200253</v>
      </c>
      <c r="L4873">
        <v>0.22333334386348699</v>
      </c>
      <c r="M4873">
        <v>3.3333335071802098E-2</v>
      </c>
      <c r="N4873">
        <v>7.6666668057441698E-2</v>
      </c>
      <c r="O4873">
        <v>1.33333327248693E-2</v>
      </c>
      <c r="P4873">
        <v>9.9999997764825804E-3</v>
      </c>
      <c r="Q4873">
        <v>9.9999997764825804E-3</v>
      </c>
      <c r="R4873">
        <v>117.9</v>
      </c>
      <c r="S4873">
        <v>1.6666669999999999E-3</v>
      </c>
      <c r="T4873">
        <v>0</v>
      </c>
      <c r="U4873">
        <v>91.186670000000007</v>
      </c>
      <c r="W4873" s="429">
        <f t="shared" si="103"/>
        <v>117.9</v>
      </c>
      <c r="X4873" s="429">
        <f t="shared" si="103"/>
        <v>1.6666669999999999E-3</v>
      </c>
      <c r="Y4873" s="429">
        <f t="shared" si="103"/>
        <v>0</v>
      </c>
      <c r="Z4873" s="429">
        <f t="shared" si="103"/>
        <v>91.186670000000007</v>
      </c>
      <c r="AA4873" s="429" t="s">
        <v>1295</v>
      </c>
    </row>
    <row r="4874" spans="1:27" x14ac:dyDescent="0.25">
      <c r="A4874" t="s">
        <v>149</v>
      </c>
      <c r="B4874" t="s">
        <v>186</v>
      </c>
      <c r="C4874" t="s">
        <v>1459</v>
      </c>
      <c r="D4874" t="s">
        <v>1387</v>
      </c>
      <c r="E4874" t="s">
        <v>1501</v>
      </c>
      <c r="F4874" t="s">
        <v>1293</v>
      </c>
      <c r="G4874" t="s">
        <v>524</v>
      </c>
      <c r="H4874" t="s">
        <v>1461</v>
      </c>
      <c r="I4874" t="s">
        <v>534</v>
      </c>
      <c r="J4874">
        <v>40400311</v>
      </c>
      <c r="L4874">
        <v>0</v>
      </c>
      <c r="M4874">
        <v>16.016099929809599</v>
      </c>
      <c r="N4874">
        <v>0</v>
      </c>
      <c r="O4874">
        <v>0</v>
      </c>
      <c r="P4874">
        <v>0</v>
      </c>
      <c r="Q4874">
        <v>0</v>
      </c>
      <c r="R4874">
        <v>0.1182</v>
      </c>
      <c r="S4874">
        <v>1.3002</v>
      </c>
      <c r="T4874">
        <v>0</v>
      </c>
      <c r="U4874">
        <v>0</v>
      </c>
      <c r="W4874" s="429">
        <f t="shared" si="103"/>
        <v>0.1182</v>
      </c>
      <c r="X4874" s="429">
        <f t="shared" si="103"/>
        <v>1.3002</v>
      </c>
      <c r="Y4874" s="429">
        <f t="shared" si="103"/>
        <v>0</v>
      </c>
      <c r="Z4874" s="429">
        <f t="shared" si="103"/>
        <v>0</v>
      </c>
      <c r="AA4874" s="429" t="s">
        <v>1295</v>
      </c>
    </row>
    <row r="4875" spans="1:27" x14ac:dyDescent="0.25">
      <c r="A4875" t="s">
        <v>149</v>
      </c>
      <c r="B4875" t="s">
        <v>186</v>
      </c>
      <c r="C4875" t="s">
        <v>1459</v>
      </c>
      <c r="D4875" t="s">
        <v>1387</v>
      </c>
      <c r="E4875" t="s">
        <v>1501</v>
      </c>
      <c r="F4875" t="s">
        <v>1293</v>
      </c>
      <c r="G4875" t="s">
        <v>524</v>
      </c>
      <c r="H4875" t="s">
        <v>1461</v>
      </c>
      <c r="I4875" t="s">
        <v>534</v>
      </c>
      <c r="J4875">
        <v>20200202</v>
      </c>
      <c r="L4875">
        <v>7.0328998565673801</v>
      </c>
      <c r="M4875">
        <v>7.8012003898620597</v>
      </c>
      <c r="N4875">
        <v>21.453300476074201</v>
      </c>
      <c r="O4875">
        <v>0</v>
      </c>
      <c r="P4875">
        <v>0.29550001025199901</v>
      </c>
      <c r="Q4875">
        <v>0.29550001025199901</v>
      </c>
      <c r="R4875">
        <v>0</v>
      </c>
      <c r="S4875">
        <v>0</v>
      </c>
      <c r="T4875">
        <v>0</v>
      </c>
      <c r="U4875">
        <v>0</v>
      </c>
      <c r="W4875" s="429">
        <f t="shared" si="103"/>
        <v>0</v>
      </c>
      <c r="X4875" s="429">
        <f t="shared" si="103"/>
        <v>0</v>
      </c>
      <c r="Y4875" s="429">
        <f t="shared" si="103"/>
        <v>0</v>
      </c>
      <c r="Z4875" s="429">
        <f t="shared" si="103"/>
        <v>0</v>
      </c>
      <c r="AA4875" s="429" t="s">
        <v>1295</v>
      </c>
    </row>
    <row r="4876" spans="1:27" x14ac:dyDescent="0.25">
      <c r="A4876" t="s">
        <v>149</v>
      </c>
      <c r="B4876" t="s">
        <v>186</v>
      </c>
      <c r="C4876" t="s">
        <v>1459</v>
      </c>
      <c r="D4876" t="s">
        <v>1387</v>
      </c>
      <c r="E4876" t="s">
        <v>1501</v>
      </c>
      <c r="F4876" t="s">
        <v>1293</v>
      </c>
      <c r="G4876" t="s">
        <v>524</v>
      </c>
      <c r="H4876" t="s">
        <v>1461</v>
      </c>
      <c r="I4876" t="s">
        <v>534</v>
      </c>
      <c r="J4876">
        <v>20200202</v>
      </c>
      <c r="L4876">
        <v>6.7374000549316397</v>
      </c>
      <c r="M4876">
        <v>4.4916000366210902</v>
      </c>
      <c r="N4876">
        <v>11.879100799560501</v>
      </c>
      <c r="O4876">
        <v>0</v>
      </c>
      <c r="P4876">
        <v>0.17730000615119901</v>
      </c>
      <c r="Q4876">
        <v>0.17730000615119901</v>
      </c>
      <c r="R4876">
        <v>0</v>
      </c>
      <c r="S4876">
        <v>0</v>
      </c>
      <c r="T4876">
        <v>0</v>
      </c>
      <c r="U4876">
        <v>0</v>
      </c>
      <c r="W4876" s="429">
        <f t="shared" si="103"/>
        <v>0</v>
      </c>
      <c r="X4876" s="429">
        <f t="shared" si="103"/>
        <v>0</v>
      </c>
      <c r="Y4876" s="429">
        <f t="shared" si="103"/>
        <v>0</v>
      </c>
      <c r="Z4876" s="429">
        <f t="shared" si="103"/>
        <v>0</v>
      </c>
      <c r="AA4876" s="429" t="s">
        <v>1295</v>
      </c>
    </row>
    <row r="4877" spans="1:27" x14ac:dyDescent="0.25">
      <c r="A4877" t="s">
        <v>149</v>
      </c>
      <c r="B4877" t="s">
        <v>186</v>
      </c>
      <c r="C4877" t="s">
        <v>1459</v>
      </c>
      <c r="D4877" t="s">
        <v>1387</v>
      </c>
      <c r="E4877" t="s">
        <v>1501</v>
      </c>
      <c r="F4877" t="s">
        <v>1293</v>
      </c>
      <c r="G4877" t="s">
        <v>524</v>
      </c>
      <c r="H4877" t="s">
        <v>1464</v>
      </c>
      <c r="I4877" t="s">
        <v>186</v>
      </c>
      <c r="J4877">
        <v>20200252</v>
      </c>
      <c r="L4877">
        <v>0</v>
      </c>
      <c r="M4877">
        <v>0</v>
      </c>
      <c r="N4877">
        <v>0</v>
      </c>
      <c r="O4877">
        <v>0</v>
      </c>
      <c r="P4877">
        <v>0</v>
      </c>
      <c r="Q4877">
        <v>0</v>
      </c>
      <c r="R4877">
        <v>0</v>
      </c>
      <c r="S4877">
        <v>0</v>
      </c>
      <c r="T4877">
        <v>0</v>
      </c>
      <c r="U4877">
        <v>0</v>
      </c>
      <c r="W4877" s="429">
        <f t="shared" si="103"/>
        <v>0</v>
      </c>
      <c r="X4877" s="429">
        <f t="shared" si="103"/>
        <v>0</v>
      </c>
      <c r="Y4877" s="429">
        <f t="shared" si="103"/>
        <v>0</v>
      </c>
      <c r="Z4877" s="429">
        <f t="shared" si="103"/>
        <v>0</v>
      </c>
      <c r="AA4877" s="429" t="s">
        <v>1295</v>
      </c>
    </row>
    <row r="4878" spans="1:27" x14ac:dyDescent="0.25">
      <c r="A4878" t="s">
        <v>149</v>
      </c>
      <c r="B4878" t="s">
        <v>186</v>
      </c>
      <c r="C4878" t="s">
        <v>1459</v>
      </c>
      <c r="D4878" t="s">
        <v>1387</v>
      </c>
      <c r="E4878" t="s">
        <v>1501</v>
      </c>
      <c r="F4878" t="s">
        <v>1293</v>
      </c>
      <c r="G4878" t="s">
        <v>524</v>
      </c>
      <c r="H4878" t="s">
        <v>1464</v>
      </c>
      <c r="I4878" t="s">
        <v>186</v>
      </c>
      <c r="J4878">
        <v>31000299</v>
      </c>
      <c r="L4878">
        <v>0</v>
      </c>
      <c r="M4878">
        <v>0.47280001640319802</v>
      </c>
      <c r="N4878">
        <v>0</v>
      </c>
      <c r="O4878">
        <v>0</v>
      </c>
      <c r="P4878">
        <v>0</v>
      </c>
      <c r="Q4878">
        <v>0</v>
      </c>
      <c r="R4878">
        <v>0</v>
      </c>
      <c r="S4878">
        <v>0</v>
      </c>
      <c r="T4878">
        <v>0</v>
      </c>
      <c r="U4878">
        <v>0</v>
      </c>
      <c r="W4878" s="429">
        <f t="shared" si="103"/>
        <v>0</v>
      </c>
      <c r="X4878" s="429">
        <f t="shared" si="103"/>
        <v>0</v>
      </c>
      <c r="Y4878" s="429">
        <f t="shared" si="103"/>
        <v>0</v>
      </c>
      <c r="Z4878" s="429">
        <f t="shared" si="103"/>
        <v>0</v>
      </c>
      <c r="AA4878" s="429" t="s">
        <v>1295</v>
      </c>
    </row>
    <row r="4879" spans="1:27" x14ac:dyDescent="0.25">
      <c r="A4879" t="s">
        <v>149</v>
      </c>
      <c r="B4879" t="s">
        <v>186</v>
      </c>
      <c r="C4879" t="s">
        <v>1459</v>
      </c>
      <c r="D4879" t="s">
        <v>1387</v>
      </c>
      <c r="E4879" t="s">
        <v>1501</v>
      </c>
      <c r="F4879" t="s">
        <v>1293</v>
      </c>
      <c r="G4879" t="s">
        <v>524</v>
      </c>
      <c r="H4879" t="s">
        <v>1464</v>
      </c>
      <c r="I4879" t="s">
        <v>186</v>
      </c>
      <c r="J4879">
        <v>31000228</v>
      </c>
      <c r="L4879">
        <v>0.1182000041008</v>
      </c>
      <c r="M4879">
        <v>0</v>
      </c>
      <c r="N4879">
        <v>5.9100002050399801E-2</v>
      </c>
      <c r="O4879">
        <v>0</v>
      </c>
      <c r="P4879">
        <v>0</v>
      </c>
      <c r="Q4879">
        <v>0</v>
      </c>
      <c r="R4879">
        <v>332.5557</v>
      </c>
      <c r="S4879">
        <v>0</v>
      </c>
      <c r="T4879">
        <v>0</v>
      </c>
      <c r="U4879">
        <v>0</v>
      </c>
      <c r="W4879" s="429">
        <f t="shared" si="103"/>
        <v>332.5557</v>
      </c>
      <c r="X4879" s="429">
        <f t="shared" si="103"/>
        <v>0</v>
      </c>
      <c r="Y4879" s="429">
        <f t="shared" si="103"/>
        <v>0</v>
      </c>
      <c r="Z4879" s="429">
        <f t="shared" si="103"/>
        <v>0</v>
      </c>
      <c r="AA4879" s="429" t="s">
        <v>1295</v>
      </c>
    </row>
    <row r="4880" spans="1:27" x14ac:dyDescent="0.25">
      <c r="A4880" t="s">
        <v>149</v>
      </c>
      <c r="B4880" t="s">
        <v>186</v>
      </c>
      <c r="C4880" t="s">
        <v>1459</v>
      </c>
      <c r="D4880" t="s">
        <v>1387</v>
      </c>
      <c r="E4880" t="s">
        <v>1501</v>
      </c>
      <c r="F4880" t="s">
        <v>1293</v>
      </c>
      <c r="G4880" t="s">
        <v>524</v>
      </c>
      <c r="H4880" t="s">
        <v>1464</v>
      </c>
      <c r="I4880" t="s">
        <v>186</v>
      </c>
      <c r="J4880">
        <v>31000309</v>
      </c>
      <c r="L4880">
        <v>0</v>
      </c>
      <c r="M4880">
        <v>0</v>
      </c>
      <c r="N4880">
        <v>0</v>
      </c>
      <c r="O4880">
        <v>0</v>
      </c>
      <c r="P4880">
        <v>0</v>
      </c>
      <c r="Q4880">
        <v>0</v>
      </c>
      <c r="R4880">
        <v>1012.974</v>
      </c>
      <c r="S4880">
        <v>20.329219999999999</v>
      </c>
      <c r="T4880">
        <v>0</v>
      </c>
      <c r="U4880">
        <v>0</v>
      </c>
      <c r="W4880" s="429">
        <f t="shared" si="103"/>
        <v>1012.974</v>
      </c>
      <c r="X4880" s="429">
        <f t="shared" si="103"/>
        <v>20.329219999999999</v>
      </c>
      <c r="Y4880" s="429">
        <f t="shared" si="103"/>
        <v>0</v>
      </c>
      <c r="Z4880" s="429">
        <f t="shared" si="103"/>
        <v>0</v>
      </c>
      <c r="AA4880" s="429" t="s">
        <v>1295</v>
      </c>
    </row>
    <row r="4881" spans="1:27" x14ac:dyDescent="0.25">
      <c r="A4881" t="s">
        <v>149</v>
      </c>
      <c r="B4881" t="s">
        <v>186</v>
      </c>
      <c r="C4881" t="s">
        <v>1459</v>
      </c>
      <c r="D4881" t="s">
        <v>1387</v>
      </c>
      <c r="E4881" t="s">
        <v>1501</v>
      </c>
      <c r="F4881" t="s">
        <v>1293</v>
      </c>
      <c r="G4881" t="s">
        <v>524</v>
      </c>
      <c r="H4881" t="s">
        <v>1464</v>
      </c>
      <c r="I4881" t="s">
        <v>186</v>
      </c>
      <c r="J4881">
        <v>40400311</v>
      </c>
      <c r="L4881">
        <v>0</v>
      </c>
      <c r="M4881">
        <v>0.41370001435279802</v>
      </c>
      <c r="N4881">
        <v>0</v>
      </c>
      <c r="O4881">
        <v>0</v>
      </c>
      <c r="P4881">
        <v>0</v>
      </c>
      <c r="Q4881">
        <v>0</v>
      </c>
      <c r="R4881">
        <v>0</v>
      </c>
      <c r="S4881">
        <v>0</v>
      </c>
      <c r="T4881">
        <v>0</v>
      </c>
      <c r="U4881">
        <v>0</v>
      </c>
      <c r="W4881" s="429">
        <f t="shared" si="103"/>
        <v>0</v>
      </c>
      <c r="X4881" s="429">
        <f t="shared" si="103"/>
        <v>0</v>
      </c>
      <c r="Y4881" s="429">
        <f t="shared" si="103"/>
        <v>0</v>
      </c>
      <c r="Z4881" s="429">
        <f t="shared" si="103"/>
        <v>0</v>
      </c>
      <c r="AA4881" s="429" t="s">
        <v>1295</v>
      </c>
    </row>
    <row r="4882" spans="1:27" x14ac:dyDescent="0.25">
      <c r="A4882" t="s">
        <v>149</v>
      </c>
      <c r="B4882" t="s">
        <v>186</v>
      </c>
      <c r="C4882" t="s">
        <v>1459</v>
      </c>
      <c r="D4882" t="s">
        <v>1387</v>
      </c>
      <c r="E4882" t="s">
        <v>1501</v>
      </c>
      <c r="F4882" t="s">
        <v>1293</v>
      </c>
      <c r="G4882" t="s">
        <v>524</v>
      </c>
      <c r="H4882" t="s">
        <v>1464</v>
      </c>
      <c r="I4882" t="s">
        <v>186</v>
      </c>
      <c r="J4882">
        <v>10200602</v>
      </c>
      <c r="L4882">
        <v>9.8697004318237305</v>
      </c>
      <c r="M4882">
        <v>0.53189998865127597</v>
      </c>
      <c r="N4882">
        <v>8.2740001678466797</v>
      </c>
      <c r="O4882">
        <v>6.5010003745555905E-2</v>
      </c>
      <c r="P4882">
        <v>0.76829999685287498</v>
      </c>
      <c r="Q4882">
        <v>0.76829999685287498</v>
      </c>
      <c r="R4882">
        <v>0</v>
      </c>
      <c r="S4882">
        <v>0</v>
      </c>
      <c r="T4882">
        <v>0</v>
      </c>
      <c r="U4882">
        <v>0</v>
      </c>
      <c r="W4882" s="429">
        <f t="shared" si="103"/>
        <v>0</v>
      </c>
      <c r="X4882" s="429">
        <f t="shared" si="103"/>
        <v>0</v>
      </c>
      <c r="Y4882" s="429">
        <f t="shared" si="103"/>
        <v>0</v>
      </c>
      <c r="Z4882" s="429">
        <f t="shared" si="103"/>
        <v>0</v>
      </c>
      <c r="AA4882" s="429" t="s">
        <v>1295</v>
      </c>
    </row>
    <row r="4883" spans="1:27" x14ac:dyDescent="0.25">
      <c r="A4883" t="s">
        <v>149</v>
      </c>
      <c r="B4883" t="s">
        <v>186</v>
      </c>
      <c r="C4883" t="s">
        <v>1459</v>
      </c>
      <c r="D4883" t="s">
        <v>1387</v>
      </c>
      <c r="E4883" t="s">
        <v>1501</v>
      </c>
      <c r="F4883" t="s">
        <v>1293</v>
      </c>
      <c r="G4883" t="s">
        <v>524</v>
      </c>
      <c r="H4883" t="s">
        <v>1464</v>
      </c>
      <c r="I4883" t="s">
        <v>186</v>
      </c>
      <c r="J4883">
        <v>20200202</v>
      </c>
      <c r="L4883">
        <v>5.9100002050399801E-2</v>
      </c>
      <c r="M4883">
        <v>5.9100002050399801E-2</v>
      </c>
      <c r="N4883">
        <v>0.1182000041008</v>
      </c>
      <c r="O4883">
        <v>0</v>
      </c>
      <c r="P4883">
        <v>0</v>
      </c>
      <c r="Q4883">
        <v>0</v>
      </c>
      <c r="R4883">
        <v>17.020800000000001</v>
      </c>
      <c r="S4883">
        <v>0</v>
      </c>
      <c r="T4883">
        <v>0</v>
      </c>
      <c r="U4883">
        <v>0</v>
      </c>
      <c r="W4883" s="429">
        <f t="shared" si="103"/>
        <v>17.020800000000001</v>
      </c>
      <c r="X4883" s="429">
        <f t="shared" si="103"/>
        <v>0</v>
      </c>
      <c r="Y4883" s="429">
        <f t="shared" si="103"/>
        <v>0</v>
      </c>
      <c r="Z4883" s="429">
        <f t="shared" si="103"/>
        <v>0</v>
      </c>
      <c r="AA4883" s="429" t="s">
        <v>1295</v>
      </c>
    </row>
    <row r="4884" spans="1:27" x14ac:dyDescent="0.25">
      <c r="A4884" t="s">
        <v>149</v>
      </c>
      <c r="B4884" t="s">
        <v>186</v>
      </c>
      <c r="C4884" t="s">
        <v>1459</v>
      </c>
      <c r="D4884" t="s">
        <v>1387</v>
      </c>
      <c r="E4884" t="s">
        <v>1501</v>
      </c>
      <c r="F4884" t="s">
        <v>1293</v>
      </c>
      <c r="G4884" t="s">
        <v>524</v>
      </c>
      <c r="H4884" t="s">
        <v>1464</v>
      </c>
      <c r="I4884" t="s">
        <v>186</v>
      </c>
      <c r="J4884">
        <v>20200254</v>
      </c>
      <c r="L4884">
        <v>1.0637999773025499</v>
      </c>
      <c r="M4884">
        <v>0.70920002460479703</v>
      </c>
      <c r="N4884">
        <v>1.8321000337600699</v>
      </c>
      <c r="O4884">
        <v>0</v>
      </c>
      <c r="P4884">
        <v>0</v>
      </c>
      <c r="Q4884">
        <v>0</v>
      </c>
      <c r="R4884">
        <v>284.38920000000002</v>
      </c>
      <c r="S4884">
        <v>0</v>
      </c>
      <c r="T4884">
        <v>0</v>
      </c>
      <c r="U4884">
        <v>0</v>
      </c>
      <c r="W4884" s="429">
        <f t="shared" si="103"/>
        <v>284.38920000000002</v>
      </c>
      <c r="X4884" s="429">
        <f t="shared" si="103"/>
        <v>0</v>
      </c>
      <c r="Y4884" s="429">
        <f t="shared" si="103"/>
        <v>0</v>
      </c>
      <c r="Z4884" s="429">
        <f t="shared" si="103"/>
        <v>0</v>
      </c>
      <c r="AA4884" s="429" t="s">
        <v>1295</v>
      </c>
    </row>
    <row r="4885" spans="1:27" x14ac:dyDescent="0.25">
      <c r="A4885" t="s">
        <v>149</v>
      </c>
      <c r="B4885" t="s">
        <v>186</v>
      </c>
      <c r="C4885" t="s">
        <v>1459</v>
      </c>
      <c r="D4885" t="s">
        <v>1387</v>
      </c>
      <c r="E4885" t="s">
        <v>1501</v>
      </c>
      <c r="F4885" t="s">
        <v>1293</v>
      </c>
      <c r="G4885" t="s">
        <v>524</v>
      </c>
      <c r="H4885" t="s">
        <v>1464</v>
      </c>
      <c r="I4885" t="s">
        <v>186</v>
      </c>
      <c r="J4885">
        <v>20200201</v>
      </c>
      <c r="L4885">
        <v>208.9</v>
      </c>
      <c r="M4885">
        <v>1.9</v>
      </c>
      <c r="N4885">
        <v>13.7</v>
      </c>
      <c r="O4885">
        <v>1.2</v>
      </c>
      <c r="P4885">
        <v>0.5</v>
      </c>
      <c r="Q4885">
        <v>0.5</v>
      </c>
      <c r="R4885">
        <v>0</v>
      </c>
      <c r="S4885">
        <v>0</v>
      </c>
      <c r="T4885">
        <v>0</v>
      </c>
      <c r="U4885">
        <v>0</v>
      </c>
      <c r="W4885" s="429">
        <f t="shared" si="103"/>
        <v>0</v>
      </c>
      <c r="X4885" s="429">
        <f t="shared" si="103"/>
        <v>0</v>
      </c>
      <c r="Y4885" s="429">
        <f t="shared" si="103"/>
        <v>0</v>
      </c>
      <c r="Z4885" s="429">
        <f t="shared" si="103"/>
        <v>0</v>
      </c>
      <c r="AA4885" s="429" t="s">
        <v>1295</v>
      </c>
    </row>
    <row r="4886" spans="1:27" x14ac:dyDescent="0.25">
      <c r="A4886" t="s">
        <v>149</v>
      </c>
      <c r="B4886" t="s">
        <v>1246</v>
      </c>
      <c r="C4886" t="s">
        <v>1324</v>
      </c>
      <c r="D4886" t="s">
        <v>1387</v>
      </c>
      <c r="E4886" t="s">
        <v>1501</v>
      </c>
      <c r="F4886" t="s">
        <v>1293</v>
      </c>
      <c r="G4886" t="s">
        <v>524</v>
      </c>
      <c r="H4886" t="s">
        <v>1557</v>
      </c>
      <c r="I4886" t="s">
        <v>552</v>
      </c>
      <c r="J4886">
        <v>20200254</v>
      </c>
      <c r="L4886">
        <v>32.801998138427699</v>
      </c>
      <c r="M4886">
        <v>11.2463998794556</v>
      </c>
      <c r="N4886">
        <v>30.693300247192401</v>
      </c>
      <c r="O4886">
        <v>1.1714999675750699</v>
      </c>
      <c r="P4886">
        <v>0.93720000982284501</v>
      </c>
      <c r="Q4886">
        <v>0.93720000982284501</v>
      </c>
      <c r="R4886">
        <v>0</v>
      </c>
      <c r="S4886">
        <v>0</v>
      </c>
      <c r="T4886">
        <v>0</v>
      </c>
      <c r="U4886">
        <v>0</v>
      </c>
      <c r="W4886" s="429">
        <f t="shared" si="103"/>
        <v>0</v>
      </c>
      <c r="X4886" s="429">
        <f t="shared" si="103"/>
        <v>0</v>
      </c>
      <c r="Y4886" s="429">
        <f t="shared" si="103"/>
        <v>0</v>
      </c>
      <c r="Z4886" s="429">
        <f t="shared" si="103"/>
        <v>0</v>
      </c>
      <c r="AA4886" s="429" t="s">
        <v>1295</v>
      </c>
    </row>
    <row r="4887" spans="1:27" x14ac:dyDescent="0.25">
      <c r="A4887" t="s">
        <v>149</v>
      </c>
      <c r="B4887" t="s">
        <v>1246</v>
      </c>
      <c r="C4887" t="s">
        <v>1324</v>
      </c>
      <c r="D4887" t="s">
        <v>1387</v>
      </c>
      <c r="E4887" t="s">
        <v>1501</v>
      </c>
      <c r="F4887" t="s">
        <v>1293</v>
      </c>
      <c r="G4887" t="s">
        <v>524</v>
      </c>
      <c r="H4887" t="s">
        <v>1557</v>
      </c>
      <c r="I4887" t="s">
        <v>552</v>
      </c>
      <c r="J4887">
        <v>20200254</v>
      </c>
      <c r="L4887">
        <v>40.533897399902301</v>
      </c>
      <c r="M4887">
        <v>12.417900085449199</v>
      </c>
      <c r="N4887">
        <v>51.545997619628899</v>
      </c>
      <c r="O4887">
        <v>1.1714999675750699</v>
      </c>
      <c r="P4887">
        <v>0.93720000982284501</v>
      </c>
      <c r="Q4887">
        <v>0.93720000982284501</v>
      </c>
      <c r="R4887">
        <v>9835.9140000000007</v>
      </c>
      <c r="S4887">
        <v>4.6859999999999999</v>
      </c>
      <c r="T4887">
        <v>5.6231999999999998</v>
      </c>
      <c r="U4887">
        <v>0</v>
      </c>
      <c r="W4887" s="429">
        <f t="shared" si="103"/>
        <v>9835.9140000000007</v>
      </c>
      <c r="X4887" s="429">
        <f t="shared" si="103"/>
        <v>4.6859999999999999</v>
      </c>
      <c r="Y4887" s="429">
        <f t="shared" si="103"/>
        <v>5.6231999999999998</v>
      </c>
      <c r="Z4887" s="429">
        <f t="shared" si="103"/>
        <v>0</v>
      </c>
      <c r="AA4887" s="429" t="s">
        <v>1295</v>
      </c>
    </row>
    <row r="4888" spans="1:27" x14ac:dyDescent="0.25">
      <c r="A4888" t="s">
        <v>149</v>
      </c>
      <c r="B4888" t="s">
        <v>1246</v>
      </c>
      <c r="C4888" t="s">
        <v>1324</v>
      </c>
      <c r="D4888" t="s">
        <v>1387</v>
      </c>
      <c r="E4888" t="s">
        <v>1501</v>
      </c>
      <c r="F4888" t="s">
        <v>1293</v>
      </c>
      <c r="G4888" t="s">
        <v>524</v>
      </c>
      <c r="H4888" t="s">
        <v>1557</v>
      </c>
      <c r="I4888" t="s">
        <v>552</v>
      </c>
      <c r="J4888">
        <v>31000404</v>
      </c>
      <c r="L4888">
        <v>0</v>
      </c>
      <c r="M4888">
        <v>0.234300002455711</v>
      </c>
      <c r="N4888">
        <v>0</v>
      </c>
      <c r="O4888">
        <v>0</v>
      </c>
      <c r="P4888">
        <v>0</v>
      </c>
      <c r="Q4888">
        <v>0</v>
      </c>
      <c r="R4888">
        <v>5.6231999999999998</v>
      </c>
      <c r="S4888">
        <v>0</v>
      </c>
      <c r="T4888">
        <v>0</v>
      </c>
      <c r="U4888">
        <v>0</v>
      </c>
      <c r="W4888" s="429">
        <f t="shared" si="103"/>
        <v>5.6231999999999998</v>
      </c>
      <c r="X4888" s="429">
        <f t="shared" si="103"/>
        <v>0</v>
      </c>
      <c r="Y4888" s="429">
        <f t="shared" si="103"/>
        <v>0</v>
      </c>
      <c r="Z4888" s="429">
        <f t="shared" si="103"/>
        <v>0</v>
      </c>
      <c r="AA4888" s="429" t="s">
        <v>1295</v>
      </c>
    </row>
    <row r="4889" spans="1:27" x14ac:dyDescent="0.25">
      <c r="A4889" t="s">
        <v>149</v>
      </c>
      <c r="B4889" t="s">
        <v>1246</v>
      </c>
      <c r="C4889" t="s">
        <v>1324</v>
      </c>
      <c r="D4889" t="s">
        <v>1387</v>
      </c>
      <c r="E4889" t="s">
        <v>1501</v>
      </c>
      <c r="F4889" t="s">
        <v>1293</v>
      </c>
      <c r="G4889" t="s">
        <v>524</v>
      </c>
      <c r="H4889" t="s">
        <v>1558</v>
      </c>
      <c r="I4889" t="s">
        <v>563</v>
      </c>
      <c r="J4889">
        <v>20200254</v>
      </c>
      <c r="L4889">
        <v>14.900000572204601</v>
      </c>
      <c r="M4889">
        <v>5.7999997138977104</v>
      </c>
      <c r="N4889">
        <v>1.5333333015441899</v>
      </c>
      <c r="O4889">
        <v>1.2666666507720901</v>
      </c>
      <c r="P4889">
        <v>0.90000003576278698</v>
      </c>
      <c r="Q4889">
        <v>0.90000003576278698</v>
      </c>
      <c r="R4889">
        <v>0</v>
      </c>
      <c r="S4889">
        <v>0</v>
      </c>
      <c r="T4889">
        <v>0</v>
      </c>
      <c r="U4889">
        <v>0</v>
      </c>
      <c r="W4889" s="429">
        <f t="shared" si="103"/>
        <v>0</v>
      </c>
      <c r="X4889" s="429">
        <f t="shared" si="103"/>
        <v>0</v>
      </c>
      <c r="Y4889" s="429">
        <f t="shared" si="103"/>
        <v>0</v>
      </c>
      <c r="Z4889" s="429">
        <f t="shared" si="103"/>
        <v>0</v>
      </c>
      <c r="AA4889" s="429" t="s">
        <v>1295</v>
      </c>
    </row>
    <row r="4890" spans="1:27" x14ac:dyDescent="0.25">
      <c r="A4890" t="s">
        <v>149</v>
      </c>
      <c r="B4890" t="s">
        <v>186</v>
      </c>
      <c r="C4890" t="s">
        <v>1459</v>
      </c>
      <c r="D4890" t="s">
        <v>1387</v>
      </c>
      <c r="E4890" t="s">
        <v>1501</v>
      </c>
      <c r="F4890" t="s">
        <v>1293</v>
      </c>
      <c r="G4890" t="s">
        <v>524</v>
      </c>
      <c r="H4890" t="s">
        <v>1464</v>
      </c>
      <c r="I4890" t="s">
        <v>186</v>
      </c>
      <c r="J4890">
        <v>20200254</v>
      </c>
      <c r="L4890">
        <v>16.850000381469702</v>
      </c>
      <c r="M4890">
        <v>11.5</v>
      </c>
      <c r="N4890">
        <v>29.950000762939499</v>
      </c>
      <c r="O4890">
        <v>0</v>
      </c>
      <c r="P4890">
        <v>0.44999998807907099</v>
      </c>
      <c r="Q4890">
        <v>0.44999998807907099</v>
      </c>
      <c r="R4890">
        <v>0</v>
      </c>
      <c r="S4890">
        <v>0</v>
      </c>
      <c r="T4890">
        <v>0</v>
      </c>
      <c r="U4890">
        <v>0</v>
      </c>
      <c r="W4890" s="429">
        <f t="shared" si="103"/>
        <v>0</v>
      </c>
      <c r="X4890" s="429">
        <f t="shared" si="103"/>
        <v>0</v>
      </c>
      <c r="Y4890" s="429">
        <f t="shared" si="103"/>
        <v>0</v>
      </c>
      <c r="Z4890" s="429">
        <f t="shared" si="103"/>
        <v>0</v>
      </c>
      <c r="AA4890" s="429" t="s">
        <v>1295</v>
      </c>
    </row>
    <row r="4891" spans="1:27" x14ac:dyDescent="0.25">
      <c r="A4891" t="s">
        <v>149</v>
      </c>
      <c r="B4891" t="s">
        <v>1246</v>
      </c>
      <c r="C4891" t="s">
        <v>1324</v>
      </c>
      <c r="D4891" t="s">
        <v>1387</v>
      </c>
      <c r="E4891" t="s">
        <v>1501</v>
      </c>
      <c r="F4891" t="s">
        <v>1293</v>
      </c>
      <c r="G4891" t="s">
        <v>524</v>
      </c>
      <c r="H4891" t="s">
        <v>1558</v>
      </c>
      <c r="I4891" t="s">
        <v>563</v>
      </c>
      <c r="J4891">
        <v>31000404</v>
      </c>
      <c r="L4891">
        <v>0.15999999642372101</v>
      </c>
      <c r="M4891">
        <v>8.5000004619360005E-3</v>
      </c>
      <c r="N4891">
        <v>0.135000005364418</v>
      </c>
      <c r="O4891">
        <v>2.6499999687075601E-2</v>
      </c>
      <c r="P4891">
        <v>1.9500000402331401E-2</v>
      </c>
      <c r="Q4891">
        <v>1.9500000402331401E-2</v>
      </c>
      <c r="R4891">
        <v>0</v>
      </c>
      <c r="S4891">
        <v>0</v>
      </c>
      <c r="T4891">
        <v>0</v>
      </c>
      <c r="U4891">
        <v>0</v>
      </c>
      <c r="W4891" s="429">
        <f t="shared" si="103"/>
        <v>0</v>
      </c>
      <c r="X4891" s="429">
        <f t="shared" si="103"/>
        <v>0</v>
      </c>
      <c r="Y4891" s="429">
        <f t="shared" si="103"/>
        <v>0</v>
      </c>
      <c r="Z4891" s="429">
        <f t="shared" si="103"/>
        <v>0</v>
      </c>
      <c r="AA4891" s="429" t="s">
        <v>1295</v>
      </c>
    </row>
    <row r="4892" spans="1:27" x14ac:dyDescent="0.25">
      <c r="A4892" t="s">
        <v>149</v>
      </c>
      <c r="B4892" t="s">
        <v>186</v>
      </c>
      <c r="C4892" t="s">
        <v>1459</v>
      </c>
      <c r="D4892" t="s">
        <v>1387</v>
      </c>
      <c r="E4892" t="s">
        <v>1501</v>
      </c>
      <c r="F4892" t="s">
        <v>1293</v>
      </c>
      <c r="G4892" t="s">
        <v>524</v>
      </c>
      <c r="H4892" t="s">
        <v>1464</v>
      </c>
      <c r="I4892" t="s">
        <v>186</v>
      </c>
      <c r="J4892">
        <v>20200254</v>
      </c>
      <c r="L4892">
        <v>5.4250001907348597</v>
      </c>
      <c r="M4892">
        <v>1.57500004768372</v>
      </c>
      <c r="N4892">
        <v>3.5799999237060498</v>
      </c>
      <c r="O4892">
        <v>1.4999999664723899E-2</v>
      </c>
      <c r="P4892">
        <v>0.21999999880790699</v>
      </c>
      <c r="Q4892">
        <v>0.21999999880790699</v>
      </c>
      <c r="R4892">
        <v>2448.355</v>
      </c>
      <c r="S4892">
        <v>6.7500000000000004E-2</v>
      </c>
      <c r="T4892">
        <v>0.01</v>
      </c>
      <c r="U4892">
        <v>0</v>
      </c>
      <c r="W4892" s="429">
        <f t="shared" si="103"/>
        <v>2448.355</v>
      </c>
      <c r="X4892" s="429">
        <f t="shared" si="103"/>
        <v>6.7500000000000004E-2</v>
      </c>
      <c r="Y4892" s="429">
        <f t="shared" si="103"/>
        <v>0.01</v>
      </c>
      <c r="Z4892" s="429">
        <f t="shared" si="103"/>
        <v>0</v>
      </c>
      <c r="AA4892" s="429" t="s">
        <v>1295</v>
      </c>
    </row>
    <row r="4893" spans="1:27" x14ac:dyDescent="0.25">
      <c r="A4893" t="s">
        <v>149</v>
      </c>
      <c r="B4893" t="s">
        <v>1246</v>
      </c>
      <c r="C4893" t="s">
        <v>1324</v>
      </c>
      <c r="D4893" t="s">
        <v>1387</v>
      </c>
      <c r="E4893" t="s">
        <v>1501</v>
      </c>
      <c r="F4893" t="s">
        <v>1293</v>
      </c>
      <c r="G4893" t="s">
        <v>524</v>
      </c>
      <c r="H4893" t="s">
        <v>1557</v>
      </c>
      <c r="I4893" t="s">
        <v>552</v>
      </c>
      <c r="J4893">
        <v>40400315</v>
      </c>
      <c r="L4893">
        <v>0</v>
      </c>
      <c r="M4893">
        <v>7.0000002160668399E-3</v>
      </c>
      <c r="N4893">
        <v>0</v>
      </c>
      <c r="O4893">
        <v>0</v>
      </c>
      <c r="P4893">
        <v>0</v>
      </c>
      <c r="Q4893">
        <v>0</v>
      </c>
      <c r="R4893">
        <v>0</v>
      </c>
      <c r="S4893">
        <v>0</v>
      </c>
      <c r="T4893">
        <v>0</v>
      </c>
      <c r="U4893">
        <v>0</v>
      </c>
      <c r="W4893" s="429">
        <f t="shared" si="103"/>
        <v>0</v>
      </c>
      <c r="X4893" s="429">
        <f t="shared" si="103"/>
        <v>0</v>
      </c>
      <c r="Y4893" s="429">
        <f t="shared" si="103"/>
        <v>0</v>
      </c>
      <c r="Z4893" s="429">
        <f t="shared" si="103"/>
        <v>0</v>
      </c>
      <c r="AA4893" s="429" t="s">
        <v>1295</v>
      </c>
    </row>
    <row r="4894" spans="1:27" x14ac:dyDescent="0.25">
      <c r="A4894" t="s">
        <v>149</v>
      </c>
      <c r="B4894" t="s">
        <v>1246</v>
      </c>
      <c r="C4894" t="s">
        <v>1324</v>
      </c>
      <c r="D4894" t="s">
        <v>1387</v>
      </c>
      <c r="E4894" t="s">
        <v>1501</v>
      </c>
      <c r="F4894" t="s">
        <v>1293</v>
      </c>
      <c r="G4894" t="s">
        <v>524</v>
      </c>
      <c r="H4894" t="s">
        <v>1557</v>
      </c>
      <c r="I4894" t="s">
        <v>552</v>
      </c>
      <c r="J4894">
        <v>20200254</v>
      </c>
      <c r="L4894">
        <v>14.5</v>
      </c>
      <c r="M4894">
        <v>18.399999999999999</v>
      </c>
      <c r="N4894">
        <v>22.2</v>
      </c>
      <c r="O4894">
        <v>2.2999999999999998</v>
      </c>
      <c r="P4894">
        <v>1.7</v>
      </c>
      <c r="Q4894">
        <v>1.7</v>
      </c>
      <c r="R4894">
        <v>0</v>
      </c>
      <c r="S4894">
        <v>0</v>
      </c>
      <c r="T4894">
        <v>0</v>
      </c>
      <c r="U4894">
        <v>0</v>
      </c>
      <c r="W4894" s="429">
        <f t="shared" si="103"/>
        <v>0</v>
      </c>
      <c r="X4894" s="429">
        <f t="shared" si="103"/>
        <v>0</v>
      </c>
      <c r="Y4894" s="429">
        <f t="shared" si="103"/>
        <v>0</v>
      </c>
      <c r="Z4894" s="429">
        <f t="shared" si="103"/>
        <v>0</v>
      </c>
      <c r="AA4894" s="429" t="s">
        <v>1295</v>
      </c>
    </row>
    <row r="4895" spans="1:27" x14ac:dyDescent="0.25">
      <c r="A4895" t="s">
        <v>149</v>
      </c>
      <c r="B4895" t="s">
        <v>1246</v>
      </c>
      <c r="C4895" t="s">
        <v>1324</v>
      </c>
      <c r="D4895" t="s">
        <v>1387</v>
      </c>
      <c r="E4895" t="s">
        <v>1501</v>
      </c>
      <c r="F4895" t="s">
        <v>1293</v>
      </c>
      <c r="G4895" t="s">
        <v>524</v>
      </c>
      <c r="H4895" t="s">
        <v>1557</v>
      </c>
      <c r="I4895" t="s">
        <v>552</v>
      </c>
      <c r="J4895">
        <v>20200254</v>
      </c>
      <c r="L4895">
        <v>14.5</v>
      </c>
      <c r="M4895">
        <v>18.399999999999999</v>
      </c>
      <c r="N4895">
        <v>22.1</v>
      </c>
      <c r="O4895">
        <v>2.2999999999999998</v>
      </c>
      <c r="P4895">
        <v>1.7</v>
      </c>
      <c r="Q4895">
        <v>1.7</v>
      </c>
      <c r="R4895">
        <v>0</v>
      </c>
      <c r="S4895">
        <v>0</v>
      </c>
      <c r="T4895">
        <v>0</v>
      </c>
      <c r="U4895">
        <v>0</v>
      </c>
      <c r="W4895" s="429">
        <f t="shared" si="103"/>
        <v>0</v>
      </c>
      <c r="X4895" s="429">
        <f t="shared" si="103"/>
        <v>0</v>
      </c>
      <c r="Y4895" s="429">
        <f t="shared" si="103"/>
        <v>0</v>
      </c>
      <c r="Z4895" s="429">
        <f t="shared" si="103"/>
        <v>0</v>
      </c>
      <c r="AA4895" s="429" t="s">
        <v>1295</v>
      </c>
    </row>
    <row r="4896" spans="1:27" x14ac:dyDescent="0.25">
      <c r="A4896" t="s">
        <v>149</v>
      </c>
      <c r="B4896" t="s">
        <v>1246</v>
      </c>
      <c r="C4896" t="s">
        <v>1324</v>
      </c>
      <c r="D4896" t="s">
        <v>1387</v>
      </c>
      <c r="E4896" t="s">
        <v>1501</v>
      </c>
      <c r="F4896" t="s">
        <v>1293</v>
      </c>
      <c r="G4896" t="s">
        <v>524</v>
      </c>
      <c r="H4896" t="s">
        <v>1557</v>
      </c>
      <c r="I4896" t="s">
        <v>552</v>
      </c>
      <c r="J4896">
        <v>20200254</v>
      </c>
      <c r="L4896">
        <v>14.5</v>
      </c>
      <c r="M4896">
        <v>18.399999999999999</v>
      </c>
      <c r="N4896">
        <v>22.1</v>
      </c>
      <c r="O4896">
        <v>2.2999999999999998</v>
      </c>
      <c r="P4896">
        <v>1.7</v>
      </c>
      <c r="Q4896">
        <v>1.7</v>
      </c>
      <c r="R4896">
        <v>0</v>
      </c>
      <c r="S4896">
        <v>0</v>
      </c>
      <c r="T4896">
        <v>0</v>
      </c>
      <c r="U4896">
        <v>0</v>
      </c>
      <c r="W4896" s="429">
        <f t="shared" si="103"/>
        <v>0</v>
      </c>
      <c r="X4896" s="429">
        <f t="shared" si="103"/>
        <v>0</v>
      </c>
      <c r="Y4896" s="429">
        <f t="shared" si="103"/>
        <v>0</v>
      </c>
      <c r="Z4896" s="429">
        <f t="shared" si="103"/>
        <v>0</v>
      </c>
      <c r="AA4896" s="429" t="s">
        <v>1295</v>
      </c>
    </row>
    <row r="4897" spans="1:27" x14ac:dyDescent="0.25">
      <c r="A4897" t="s">
        <v>149</v>
      </c>
      <c r="B4897" t="s">
        <v>1246</v>
      </c>
      <c r="C4897" t="s">
        <v>1324</v>
      </c>
      <c r="D4897" t="s">
        <v>1387</v>
      </c>
      <c r="E4897" t="s">
        <v>1501</v>
      </c>
      <c r="F4897" t="s">
        <v>1293</v>
      </c>
      <c r="G4897" t="s">
        <v>524</v>
      </c>
      <c r="H4897" t="s">
        <v>1558</v>
      </c>
      <c r="I4897" t="s">
        <v>563</v>
      </c>
      <c r="J4897">
        <v>20200254</v>
      </c>
      <c r="L4897">
        <v>14.5</v>
      </c>
      <c r="M4897">
        <v>18.399999999999999</v>
      </c>
      <c r="N4897">
        <v>22.2</v>
      </c>
      <c r="O4897">
        <v>2.2999999999999998</v>
      </c>
      <c r="P4897">
        <v>1.7</v>
      </c>
      <c r="Q4897">
        <v>1.7</v>
      </c>
      <c r="R4897">
        <v>0</v>
      </c>
      <c r="S4897">
        <v>0</v>
      </c>
      <c r="T4897">
        <v>0</v>
      </c>
      <c r="U4897">
        <v>0</v>
      </c>
      <c r="W4897" s="429">
        <f t="shared" si="103"/>
        <v>0</v>
      </c>
      <c r="X4897" s="429">
        <f t="shared" si="103"/>
        <v>0</v>
      </c>
      <c r="Y4897" s="429">
        <f t="shared" si="103"/>
        <v>0</v>
      </c>
      <c r="Z4897" s="429">
        <f t="shared" si="103"/>
        <v>0</v>
      </c>
      <c r="AA4897" s="429" t="s">
        <v>1295</v>
      </c>
    </row>
    <row r="4898" spans="1:27" x14ac:dyDescent="0.25">
      <c r="A4898" t="s">
        <v>149</v>
      </c>
      <c r="B4898" t="s">
        <v>1246</v>
      </c>
      <c r="C4898" t="s">
        <v>1324</v>
      </c>
      <c r="D4898" t="s">
        <v>1387</v>
      </c>
      <c r="E4898" t="s">
        <v>1501</v>
      </c>
      <c r="F4898" t="s">
        <v>1293</v>
      </c>
      <c r="G4898" t="s">
        <v>524</v>
      </c>
      <c r="H4898" t="s">
        <v>1557</v>
      </c>
      <c r="I4898" t="s">
        <v>552</v>
      </c>
      <c r="J4898">
        <v>20200254</v>
      </c>
      <c r="L4898">
        <v>14.5</v>
      </c>
      <c r="M4898">
        <v>18.399999999999999</v>
      </c>
      <c r="N4898">
        <v>22.1</v>
      </c>
      <c r="O4898">
        <v>2.2999999999999998</v>
      </c>
      <c r="P4898">
        <v>1.7</v>
      </c>
      <c r="Q4898">
        <v>1.7</v>
      </c>
      <c r="R4898">
        <v>0</v>
      </c>
      <c r="S4898">
        <v>0</v>
      </c>
      <c r="T4898">
        <v>0</v>
      </c>
      <c r="U4898">
        <v>0</v>
      </c>
      <c r="W4898" s="429">
        <f t="shared" si="103"/>
        <v>0</v>
      </c>
      <c r="X4898" s="429">
        <f t="shared" si="103"/>
        <v>0</v>
      </c>
      <c r="Y4898" s="429">
        <f t="shared" si="103"/>
        <v>0</v>
      </c>
      <c r="Z4898" s="429">
        <f t="shared" si="103"/>
        <v>0</v>
      </c>
      <c r="AA4898" s="429" t="s">
        <v>1295</v>
      </c>
    </row>
    <row r="4899" spans="1:27" x14ac:dyDescent="0.25">
      <c r="A4899" t="s">
        <v>149</v>
      </c>
      <c r="B4899" t="s">
        <v>1246</v>
      </c>
      <c r="C4899" t="s">
        <v>1324</v>
      </c>
      <c r="D4899" t="s">
        <v>1387</v>
      </c>
      <c r="E4899" t="s">
        <v>1501</v>
      </c>
      <c r="F4899" t="s">
        <v>1293</v>
      </c>
      <c r="G4899" t="s">
        <v>524</v>
      </c>
      <c r="H4899" t="s">
        <v>1557</v>
      </c>
      <c r="I4899" t="s">
        <v>552</v>
      </c>
      <c r="J4899">
        <v>20200254</v>
      </c>
      <c r="L4899">
        <v>14.5</v>
      </c>
      <c r="M4899">
        <v>18.399999999999999</v>
      </c>
      <c r="N4899">
        <v>22.1</v>
      </c>
      <c r="O4899">
        <v>2.2999999999999998</v>
      </c>
      <c r="P4899">
        <v>1.7</v>
      </c>
      <c r="Q4899">
        <v>1.7</v>
      </c>
      <c r="R4899">
        <v>0</v>
      </c>
      <c r="S4899">
        <v>0</v>
      </c>
      <c r="T4899">
        <v>0</v>
      </c>
      <c r="U4899">
        <v>0</v>
      </c>
      <c r="W4899" s="429">
        <f t="shared" si="103"/>
        <v>0</v>
      </c>
      <c r="X4899" s="429">
        <f t="shared" si="103"/>
        <v>0</v>
      </c>
      <c r="Y4899" s="429">
        <f t="shared" si="103"/>
        <v>0</v>
      </c>
      <c r="Z4899" s="429">
        <f t="shared" si="103"/>
        <v>0</v>
      </c>
      <c r="AA4899" s="429" t="s">
        <v>1295</v>
      </c>
    </row>
    <row r="4900" spans="1:27" x14ac:dyDescent="0.25">
      <c r="A4900" t="s">
        <v>149</v>
      </c>
      <c r="B4900" t="s">
        <v>1246</v>
      </c>
      <c r="C4900" t="s">
        <v>1324</v>
      </c>
      <c r="D4900" t="s">
        <v>1387</v>
      </c>
      <c r="E4900" t="s">
        <v>1501</v>
      </c>
      <c r="F4900" t="s">
        <v>1293</v>
      </c>
      <c r="G4900" t="s">
        <v>524</v>
      </c>
      <c r="H4900" t="s">
        <v>1557</v>
      </c>
      <c r="I4900" t="s">
        <v>552</v>
      </c>
      <c r="J4900">
        <v>20200254</v>
      </c>
      <c r="L4900">
        <v>15.6</v>
      </c>
      <c r="M4900">
        <v>3.9</v>
      </c>
      <c r="N4900">
        <v>15.6</v>
      </c>
      <c r="O4900">
        <v>0</v>
      </c>
      <c r="P4900">
        <v>0.3</v>
      </c>
      <c r="Q4900">
        <v>0.266666680574417</v>
      </c>
      <c r="R4900">
        <v>0</v>
      </c>
      <c r="S4900">
        <v>0</v>
      </c>
      <c r="T4900">
        <v>0</v>
      </c>
      <c r="U4900">
        <v>0</v>
      </c>
      <c r="W4900" s="429">
        <f t="shared" si="103"/>
        <v>0</v>
      </c>
      <c r="X4900" s="429">
        <f t="shared" si="103"/>
        <v>0</v>
      </c>
      <c r="Y4900" s="429">
        <f t="shared" si="103"/>
        <v>0</v>
      </c>
      <c r="Z4900" s="429">
        <f t="shared" si="103"/>
        <v>0</v>
      </c>
      <c r="AA4900" s="429" t="s">
        <v>1295</v>
      </c>
    </row>
    <row r="4901" spans="1:27" x14ac:dyDescent="0.25">
      <c r="A4901" t="s">
        <v>149</v>
      </c>
      <c r="B4901" t="s">
        <v>1246</v>
      </c>
      <c r="C4901" t="s">
        <v>1324</v>
      </c>
      <c r="D4901" t="s">
        <v>1387</v>
      </c>
      <c r="E4901" t="s">
        <v>1501</v>
      </c>
      <c r="F4901" t="s">
        <v>1293</v>
      </c>
      <c r="G4901" t="s">
        <v>524</v>
      </c>
      <c r="H4901" t="s">
        <v>1558</v>
      </c>
      <c r="I4901" t="s">
        <v>563</v>
      </c>
      <c r="J4901">
        <v>40400250</v>
      </c>
      <c r="L4901">
        <v>0</v>
      </c>
      <c r="M4901">
        <v>7.875</v>
      </c>
      <c r="N4901">
        <v>0</v>
      </c>
      <c r="O4901">
        <v>0</v>
      </c>
      <c r="P4901">
        <v>0</v>
      </c>
      <c r="Q4901">
        <v>0</v>
      </c>
      <c r="R4901">
        <v>0</v>
      </c>
      <c r="S4901">
        <v>0</v>
      </c>
      <c r="T4901">
        <v>0</v>
      </c>
      <c r="U4901">
        <v>0</v>
      </c>
      <c r="W4901" s="429">
        <f t="shared" si="103"/>
        <v>0</v>
      </c>
      <c r="X4901" s="429">
        <f t="shared" si="103"/>
        <v>0</v>
      </c>
      <c r="Y4901" s="429">
        <f t="shared" si="103"/>
        <v>0</v>
      </c>
      <c r="Z4901" s="429">
        <f t="shared" si="103"/>
        <v>0</v>
      </c>
      <c r="AA4901" s="429" t="s">
        <v>1295</v>
      </c>
    </row>
    <row r="4902" spans="1:27" x14ac:dyDescent="0.25">
      <c r="A4902" t="s">
        <v>149</v>
      </c>
      <c r="B4902" t="s">
        <v>186</v>
      </c>
      <c r="C4902" t="s">
        <v>1459</v>
      </c>
      <c r="D4902" t="s">
        <v>1387</v>
      </c>
      <c r="E4902" t="s">
        <v>1501</v>
      </c>
      <c r="F4902" t="s">
        <v>1293</v>
      </c>
      <c r="G4902" t="s">
        <v>524</v>
      </c>
      <c r="H4902" t="s">
        <v>1461</v>
      </c>
      <c r="I4902" t="s">
        <v>534</v>
      </c>
      <c r="J4902">
        <v>31000306</v>
      </c>
      <c r="L4902">
        <v>0</v>
      </c>
      <c r="M4902">
        <v>0</v>
      </c>
      <c r="N4902">
        <v>0</v>
      </c>
      <c r="O4902">
        <v>0</v>
      </c>
      <c r="P4902">
        <v>0</v>
      </c>
      <c r="Q4902">
        <v>0</v>
      </c>
      <c r="R4902">
        <v>0.29549999999999998</v>
      </c>
      <c r="S4902">
        <v>1.1819999999999999</v>
      </c>
      <c r="T4902">
        <v>0</v>
      </c>
      <c r="U4902">
        <v>0</v>
      </c>
      <c r="W4902" s="429">
        <f t="shared" si="103"/>
        <v>0.29549999999999998</v>
      </c>
      <c r="X4902" s="429">
        <f t="shared" si="103"/>
        <v>1.1819999999999999</v>
      </c>
      <c r="Y4902" s="429">
        <f t="shared" si="103"/>
        <v>0</v>
      </c>
      <c r="Z4902" s="429">
        <f t="shared" si="103"/>
        <v>0</v>
      </c>
      <c r="AA4902" s="429" t="s">
        <v>1295</v>
      </c>
    </row>
    <row r="4903" spans="1:27" x14ac:dyDescent="0.25">
      <c r="A4903" t="s">
        <v>149</v>
      </c>
      <c r="B4903" t="s">
        <v>186</v>
      </c>
      <c r="C4903" t="s">
        <v>1459</v>
      </c>
      <c r="D4903" t="s">
        <v>1387</v>
      </c>
      <c r="E4903" t="s">
        <v>1501</v>
      </c>
      <c r="F4903" t="s">
        <v>1293</v>
      </c>
      <c r="G4903" t="s">
        <v>524</v>
      </c>
      <c r="H4903" t="s">
        <v>1464</v>
      </c>
      <c r="I4903" t="s">
        <v>186</v>
      </c>
      <c r="J4903">
        <v>31000299</v>
      </c>
      <c r="L4903">
        <v>0</v>
      </c>
      <c r="M4903">
        <v>5.2</v>
      </c>
      <c r="N4903">
        <v>0</v>
      </c>
      <c r="O4903">
        <v>0</v>
      </c>
      <c r="P4903">
        <v>0</v>
      </c>
      <c r="Q4903">
        <v>0</v>
      </c>
      <c r="R4903">
        <v>0</v>
      </c>
      <c r="S4903">
        <v>0</v>
      </c>
      <c r="T4903">
        <v>0</v>
      </c>
      <c r="U4903">
        <v>0</v>
      </c>
      <c r="W4903" s="429">
        <f t="shared" si="103"/>
        <v>0</v>
      </c>
      <c r="X4903" s="429">
        <f t="shared" si="103"/>
        <v>0</v>
      </c>
      <c r="Y4903" s="429">
        <f t="shared" si="103"/>
        <v>0</v>
      </c>
      <c r="Z4903" s="429">
        <f t="shared" si="103"/>
        <v>0</v>
      </c>
      <c r="AA4903" s="429" t="s">
        <v>1295</v>
      </c>
    </row>
    <row r="4904" spans="1:27" x14ac:dyDescent="0.25">
      <c r="A4904" t="s">
        <v>149</v>
      </c>
      <c r="B4904" t="s">
        <v>186</v>
      </c>
      <c r="C4904" t="s">
        <v>1459</v>
      </c>
      <c r="D4904" t="s">
        <v>1387</v>
      </c>
      <c r="E4904" t="s">
        <v>1501</v>
      </c>
      <c r="F4904" t="s">
        <v>1293</v>
      </c>
      <c r="G4904" t="s">
        <v>524</v>
      </c>
      <c r="H4904" t="s">
        <v>1464</v>
      </c>
      <c r="I4904" t="s">
        <v>186</v>
      </c>
      <c r="J4904">
        <v>20200254</v>
      </c>
      <c r="L4904">
        <v>7.0999999046325701</v>
      </c>
      <c r="M4904">
        <v>4.6999998092651403</v>
      </c>
      <c r="N4904">
        <v>12.5</v>
      </c>
      <c r="O4904">
        <v>0</v>
      </c>
      <c r="P4904">
        <v>0.20000000298023199</v>
      </c>
      <c r="Q4904">
        <v>0.20000000298023199</v>
      </c>
      <c r="R4904">
        <v>0</v>
      </c>
      <c r="S4904">
        <v>0</v>
      </c>
      <c r="T4904">
        <v>0</v>
      </c>
      <c r="U4904">
        <v>0</v>
      </c>
      <c r="W4904" s="429">
        <f t="shared" si="103"/>
        <v>0</v>
      </c>
      <c r="X4904" s="429">
        <f t="shared" si="103"/>
        <v>0</v>
      </c>
      <c r="Y4904" s="429">
        <f t="shared" si="103"/>
        <v>0</v>
      </c>
      <c r="Z4904" s="429">
        <f t="shared" si="103"/>
        <v>0</v>
      </c>
      <c r="AA4904" s="429" t="s">
        <v>1295</v>
      </c>
    </row>
    <row r="4905" spans="1:27" x14ac:dyDescent="0.25">
      <c r="A4905" t="s">
        <v>149</v>
      </c>
      <c r="B4905" t="s">
        <v>1246</v>
      </c>
      <c r="C4905" t="s">
        <v>1324</v>
      </c>
      <c r="D4905" t="s">
        <v>1387</v>
      </c>
      <c r="E4905" t="s">
        <v>1501</v>
      </c>
      <c r="F4905" t="s">
        <v>1293</v>
      </c>
      <c r="G4905" t="s">
        <v>524</v>
      </c>
      <c r="H4905" t="s">
        <v>1557</v>
      </c>
      <c r="I4905" t="s">
        <v>552</v>
      </c>
      <c r="J4905">
        <v>20100201</v>
      </c>
      <c r="L4905">
        <v>1.8</v>
      </c>
      <c r="M4905">
        <v>0.1</v>
      </c>
      <c r="N4905">
        <v>1.9</v>
      </c>
      <c r="O4905">
        <v>0</v>
      </c>
      <c r="P4905">
        <v>0.2</v>
      </c>
      <c r="Q4905">
        <v>0.234999999403954</v>
      </c>
      <c r="R4905">
        <v>0</v>
      </c>
      <c r="S4905">
        <v>0</v>
      </c>
      <c r="T4905">
        <v>0</v>
      </c>
      <c r="U4905">
        <v>0</v>
      </c>
      <c r="W4905" s="429">
        <f t="shared" si="103"/>
        <v>0</v>
      </c>
      <c r="X4905" s="429">
        <f t="shared" si="103"/>
        <v>0</v>
      </c>
      <c r="Y4905" s="429">
        <f t="shared" si="103"/>
        <v>0</v>
      </c>
      <c r="Z4905" s="429">
        <f t="shared" si="103"/>
        <v>0</v>
      </c>
      <c r="AA4905" s="429" t="s">
        <v>1295</v>
      </c>
    </row>
    <row r="4906" spans="1:27" x14ac:dyDescent="0.25">
      <c r="A4906" t="s">
        <v>149</v>
      </c>
      <c r="B4906" t="s">
        <v>1246</v>
      </c>
      <c r="C4906" t="s">
        <v>1324</v>
      </c>
      <c r="D4906" t="s">
        <v>1387</v>
      </c>
      <c r="E4906" t="s">
        <v>1501</v>
      </c>
      <c r="F4906" t="s">
        <v>1293</v>
      </c>
      <c r="G4906" t="s">
        <v>524</v>
      </c>
      <c r="H4906" t="s">
        <v>1557</v>
      </c>
      <c r="I4906" t="s">
        <v>552</v>
      </c>
      <c r="J4906">
        <v>20200254</v>
      </c>
      <c r="L4906">
        <v>16.899999999999999</v>
      </c>
      <c r="M4906">
        <v>4.3</v>
      </c>
      <c r="N4906">
        <v>16.899999999999999</v>
      </c>
      <c r="O4906">
        <v>0</v>
      </c>
      <c r="P4906">
        <v>0.3</v>
      </c>
      <c r="Q4906">
        <v>0.28666666150093101</v>
      </c>
      <c r="R4906">
        <v>0</v>
      </c>
      <c r="S4906">
        <v>0</v>
      </c>
      <c r="T4906">
        <v>0</v>
      </c>
      <c r="U4906">
        <v>0</v>
      </c>
      <c r="W4906" s="429">
        <f t="shared" si="103"/>
        <v>0</v>
      </c>
      <c r="X4906" s="429">
        <f t="shared" si="103"/>
        <v>0</v>
      </c>
      <c r="Y4906" s="429">
        <f t="shared" si="103"/>
        <v>0</v>
      </c>
      <c r="Z4906" s="429">
        <f t="shared" si="103"/>
        <v>0</v>
      </c>
      <c r="AA4906" s="429" t="s">
        <v>1295</v>
      </c>
    </row>
    <row r="4907" spans="1:27" x14ac:dyDescent="0.25">
      <c r="A4907" t="s">
        <v>149</v>
      </c>
      <c r="B4907" t="s">
        <v>186</v>
      </c>
      <c r="C4907" t="s">
        <v>1459</v>
      </c>
      <c r="D4907" t="s">
        <v>1387</v>
      </c>
      <c r="E4907" t="s">
        <v>1501</v>
      </c>
      <c r="F4907" t="s">
        <v>1293</v>
      </c>
      <c r="G4907" t="s">
        <v>524</v>
      </c>
      <c r="H4907" t="s">
        <v>1461</v>
      </c>
      <c r="I4907" t="s">
        <v>534</v>
      </c>
      <c r="J4907">
        <v>31000309</v>
      </c>
      <c r="L4907">
        <v>0</v>
      </c>
      <c r="M4907">
        <v>0</v>
      </c>
      <c r="N4907">
        <v>0</v>
      </c>
      <c r="O4907">
        <v>0</v>
      </c>
      <c r="P4907">
        <v>0</v>
      </c>
      <c r="Q4907">
        <v>0</v>
      </c>
      <c r="R4907">
        <v>49.703099999999999</v>
      </c>
      <c r="S4907">
        <v>218.60149999999999</v>
      </c>
      <c r="T4907">
        <v>0</v>
      </c>
      <c r="U4907">
        <v>0</v>
      </c>
      <c r="W4907" s="429">
        <f t="shared" si="103"/>
        <v>49.703099999999999</v>
      </c>
      <c r="X4907" s="429">
        <f t="shared" si="103"/>
        <v>218.60149999999999</v>
      </c>
      <c r="Y4907" s="429">
        <f t="shared" si="103"/>
        <v>0</v>
      </c>
      <c r="Z4907" s="429">
        <f t="shared" si="103"/>
        <v>0</v>
      </c>
      <c r="AA4907" s="429" t="s">
        <v>1295</v>
      </c>
    </row>
    <row r="4908" spans="1:27" x14ac:dyDescent="0.25">
      <c r="A4908" t="s">
        <v>149</v>
      </c>
      <c r="B4908" t="s">
        <v>186</v>
      </c>
      <c r="C4908" t="s">
        <v>1459</v>
      </c>
      <c r="D4908" t="s">
        <v>1387</v>
      </c>
      <c r="E4908" t="s">
        <v>1501</v>
      </c>
      <c r="F4908" t="s">
        <v>1293</v>
      </c>
      <c r="G4908" t="s">
        <v>524</v>
      </c>
      <c r="H4908" t="s">
        <v>1464</v>
      </c>
      <c r="I4908" t="s">
        <v>186</v>
      </c>
      <c r="J4908">
        <v>20200201</v>
      </c>
      <c r="L4908">
        <v>15.4</v>
      </c>
      <c r="M4908">
        <v>0.9</v>
      </c>
      <c r="N4908">
        <v>23</v>
      </c>
      <c r="O4908">
        <v>0.2</v>
      </c>
      <c r="P4908">
        <v>0.3</v>
      </c>
      <c r="Q4908">
        <v>0.30000001192092901</v>
      </c>
      <c r="R4908">
        <v>0</v>
      </c>
      <c r="S4908">
        <v>0</v>
      </c>
      <c r="T4908">
        <v>0</v>
      </c>
      <c r="U4908">
        <v>0</v>
      </c>
      <c r="W4908" s="429">
        <f t="shared" si="103"/>
        <v>0</v>
      </c>
      <c r="X4908" s="429">
        <f t="shared" si="103"/>
        <v>0</v>
      </c>
      <c r="Y4908" s="429">
        <f t="shared" si="103"/>
        <v>0</v>
      </c>
      <c r="Z4908" s="429">
        <f t="shared" si="103"/>
        <v>0</v>
      </c>
      <c r="AA4908" s="429" t="s">
        <v>1295</v>
      </c>
    </row>
    <row r="4909" spans="1:27" x14ac:dyDescent="0.25">
      <c r="A4909" t="s">
        <v>149</v>
      </c>
      <c r="B4909" t="s">
        <v>1246</v>
      </c>
      <c r="C4909" t="s">
        <v>1324</v>
      </c>
      <c r="D4909" t="s">
        <v>1387</v>
      </c>
      <c r="E4909" t="s">
        <v>1501</v>
      </c>
      <c r="F4909" t="s">
        <v>1293</v>
      </c>
      <c r="G4909" t="s">
        <v>524</v>
      </c>
      <c r="H4909" t="s">
        <v>1557</v>
      </c>
      <c r="I4909" t="s">
        <v>552</v>
      </c>
      <c r="J4909">
        <v>20200201</v>
      </c>
      <c r="L4909">
        <v>34.700000000000003</v>
      </c>
      <c r="M4909">
        <v>0</v>
      </c>
      <c r="N4909">
        <v>2.2000000000000002</v>
      </c>
      <c r="O4909">
        <v>0</v>
      </c>
      <c r="P4909">
        <v>0.4</v>
      </c>
      <c r="Q4909">
        <v>0</v>
      </c>
      <c r="R4909">
        <v>0</v>
      </c>
      <c r="S4909">
        <v>0</v>
      </c>
      <c r="T4909">
        <v>0</v>
      </c>
      <c r="U4909">
        <v>0</v>
      </c>
      <c r="W4909" s="429">
        <f t="shared" si="103"/>
        <v>0</v>
      </c>
      <c r="X4909" s="429">
        <f t="shared" si="103"/>
        <v>0</v>
      </c>
      <c r="Y4909" s="429">
        <f t="shared" si="103"/>
        <v>0</v>
      </c>
      <c r="Z4909" s="429">
        <f t="shared" si="103"/>
        <v>0</v>
      </c>
      <c r="AA4909" s="429" t="s">
        <v>1295</v>
      </c>
    </row>
    <row r="4910" spans="1:27" x14ac:dyDescent="0.25">
      <c r="A4910" t="s">
        <v>149</v>
      </c>
      <c r="B4910" t="s">
        <v>186</v>
      </c>
      <c r="C4910" t="s">
        <v>1459</v>
      </c>
      <c r="D4910" t="s">
        <v>1387</v>
      </c>
      <c r="E4910" t="s">
        <v>1501</v>
      </c>
      <c r="F4910" t="s">
        <v>1293</v>
      </c>
      <c r="G4910" t="s">
        <v>524</v>
      </c>
      <c r="H4910" t="s">
        <v>1461</v>
      </c>
      <c r="I4910" t="s">
        <v>534</v>
      </c>
      <c r="J4910">
        <v>31000309</v>
      </c>
      <c r="L4910">
        <v>0</v>
      </c>
      <c r="M4910">
        <v>0</v>
      </c>
      <c r="N4910">
        <v>0</v>
      </c>
      <c r="O4910">
        <v>0</v>
      </c>
      <c r="P4910">
        <v>0</v>
      </c>
      <c r="Q4910">
        <v>0</v>
      </c>
      <c r="R4910">
        <v>19.621200000000002</v>
      </c>
      <c r="S4910">
        <v>86.345110000000005</v>
      </c>
      <c r="T4910">
        <v>0</v>
      </c>
      <c r="U4910">
        <v>0</v>
      </c>
      <c r="W4910" s="429">
        <f t="shared" si="103"/>
        <v>19.621200000000002</v>
      </c>
      <c r="X4910" s="429">
        <f t="shared" si="103"/>
        <v>86.345110000000005</v>
      </c>
      <c r="Y4910" s="429">
        <f t="shared" si="103"/>
        <v>0</v>
      </c>
      <c r="Z4910" s="429">
        <f t="shared" si="103"/>
        <v>0</v>
      </c>
      <c r="AA4910" s="429" t="s">
        <v>1295</v>
      </c>
    </row>
    <row r="4911" spans="1:27" x14ac:dyDescent="0.25">
      <c r="A4911" t="s">
        <v>149</v>
      </c>
      <c r="B4911" t="s">
        <v>1246</v>
      </c>
      <c r="C4911" t="s">
        <v>1324</v>
      </c>
      <c r="D4911" t="s">
        <v>1387</v>
      </c>
      <c r="E4911" t="s">
        <v>1501</v>
      </c>
      <c r="F4911" t="s">
        <v>1293</v>
      </c>
      <c r="G4911" t="s">
        <v>524</v>
      </c>
      <c r="H4911" t="s">
        <v>1557</v>
      </c>
      <c r="I4911" t="s">
        <v>552</v>
      </c>
      <c r="J4911">
        <v>30600701</v>
      </c>
      <c r="L4911">
        <v>0</v>
      </c>
      <c r="M4911">
        <v>0</v>
      </c>
      <c r="N4911">
        <v>0</v>
      </c>
      <c r="O4911">
        <v>0</v>
      </c>
      <c r="P4911">
        <v>0.9</v>
      </c>
      <c r="Q4911">
        <v>2.9999997932463902E-3</v>
      </c>
      <c r="R4911">
        <v>0</v>
      </c>
      <c r="S4911">
        <v>0</v>
      </c>
      <c r="T4911">
        <v>0</v>
      </c>
      <c r="U4911">
        <v>0</v>
      </c>
      <c r="W4911" s="429">
        <f t="shared" si="103"/>
        <v>0</v>
      </c>
      <c r="X4911" s="429">
        <f t="shared" si="103"/>
        <v>0</v>
      </c>
      <c r="Y4911" s="429">
        <f t="shared" si="103"/>
        <v>0</v>
      </c>
      <c r="Z4911" s="429">
        <f t="shared" si="103"/>
        <v>0</v>
      </c>
      <c r="AA4911" s="429" t="s">
        <v>1295</v>
      </c>
    </row>
    <row r="4912" spans="1:27" x14ac:dyDescent="0.25">
      <c r="A4912" t="s">
        <v>149</v>
      </c>
      <c r="B4912" t="s">
        <v>1246</v>
      </c>
      <c r="C4912" t="s">
        <v>1324</v>
      </c>
      <c r="D4912" t="s">
        <v>1387</v>
      </c>
      <c r="E4912" t="s">
        <v>1501</v>
      </c>
      <c r="F4912" t="s">
        <v>1293</v>
      </c>
      <c r="G4912" t="s">
        <v>524</v>
      </c>
      <c r="H4912" t="s">
        <v>1558</v>
      </c>
      <c r="I4912" t="s">
        <v>563</v>
      </c>
      <c r="J4912">
        <v>40400311</v>
      </c>
      <c r="L4912">
        <v>0</v>
      </c>
      <c r="M4912">
        <v>2.415</v>
      </c>
      <c r="N4912">
        <v>0</v>
      </c>
      <c r="O4912">
        <v>0</v>
      </c>
      <c r="P4912">
        <v>0</v>
      </c>
      <c r="Q4912">
        <v>0</v>
      </c>
      <c r="R4912">
        <v>0</v>
      </c>
      <c r="S4912">
        <v>0</v>
      </c>
      <c r="T4912">
        <v>0</v>
      </c>
      <c r="U4912">
        <v>0</v>
      </c>
      <c r="W4912" s="429">
        <f t="shared" si="103"/>
        <v>0</v>
      </c>
      <c r="X4912" s="429">
        <f t="shared" si="103"/>
        <v>0</v>
      </c>
      <c r="Y4912" s="429">
        <f t="shared" si="103"/>
        <v>0</v>
      </c>
      <c r="Z4912" s="429">
        <f t="shared" si="103"/>
        <v>0</v>
      </c>
      <c r="AA4912" s="429" t="s">
        <v>1295</v>
      </c>
    </row>
    <row r="4913" spans="1:27" x14ac:dyDescent="0.25">
      <c r="A4913" t="s">
        <v>149</v>
      </c>
      <c r="B4913" t="s">
        <v>186</v>
      </c>
      <c r="C4913" t="s">
        <v>1459</v>
      </c>
      <c r="D4913" t="s">
        <v>1387</v>
      </c>
      <c r="E4913" t="s">
        <v>1501</v>
      </c>
      <c r="F4913" t="s">
        <v>1293</v>
      </c>
      <c r="G4913" t="s">
        <v>524</v>
      </c>
      <c r="H4913" t="s">
        <v>1464</v>
      </c>
      <c r="I4913" t="s">
        <v>186</v>
      </c>
      <c r="J4913">
        <v>20200201</v>
      </c>
      <c r="L4913">
        <v>61.1</v>
      </c>
      <c r="M4913">
        <v>17.600000000000001</v>
      </c>
      <c r="N4913">
        <v>58</v>
      </c>
      <c r="O4913">
        <v>0.5</v>
      </c>
      <c r="P4913">
        <v>0.9</v>
      </c>
      <c r="Q4913">
        <v>0.89999997615814198</v>
      </c>
      <c r="R4913">
        <v>0</v>
      </c>
      <c r="S4913">
        <v>0</v>
      </c>
      <c r="T4913">
        <v>0</v>
      </c>
      <c r="U4913">
        <v>0</v>
      </c>
      <c r="W4913" s="429">
        <f t="shared" si="103"/>
        <v>0</v>
      </c>
      <c r="X4913" s="429">
        <f t="shared" si="103"/>
        <v>0</v>
      </c>
      <c r="Y4913" s="429">
        <f t="shared" si="103"/>
        <v>0</v>
      </c>
      <c r="Z4913" s="429">
        <f t="shared" si="103"/>
        <v>0</v>
      </c>
      <c r="AA4913" s="429" t="s">
        <v>1295</v>
      </c>
    </row>
    <row r="4914" spans="1:27" x14ac:dyDescent="0.25">
      <c r="A4914" t="s">
        <v>149</v>
      </c>
      <c r="B4914" t="s">
        <v>1246</v>
      </c>
      <c r="C4914" t="s">
        <v>1324</v>
      </c>
      <c r="D4914" t="s">
        <v>1387</v>
      </c>
      <c r="E4914" t="s">
        <v>1501</v>
      </c>
      <c r="F4914" t="s">
        <v>1293</v>
      </c>
      <c r="G4914" t="s">
        <v>524</v>
      </c>
      <c r="H4914" t="s">
        <v>1557</v>
      </c>
      <c r="I4914" t="s">
        <v>552</v>
      </c>
      <c r="J4914">
        <v>30600701</v>
      </c>
      <c r="L4914">
        <v>0</v>
      </c>
      <c r="M4914">
        <v>0</v>
      </c>
      <c r="N4914">
        <v>0</v>
      </c>
      <c r="O4914">
        <v>0</v>
      </c>
      <c r="P4914">
        <v>0.8</v>
      </c>
      <c r="Q4914">
        <v>2.9999997932463902E-3</v>
      </c>
      <c r="R4914">
        <v>0</v>
      </c>
      <c r="S4914">
        <v>0</v>
      </c>
      <c r="T4914">
        <v>0</v>
      </c>
      <c r="U4914">
        <v>0</v>
      </c>
      <c r="W4914" s="429">
        <f t="shared" si="103"/>
        <v>0</v>
      </c>
      <c r="X4914" s="429">
        <f t="shared" si="103"/>
        <v>0</v>
      </c>
      <c r="Y4914" s="429">
        <f t="shared" si="103"/>
        <v>0</v>
      </c>
      <c r="Z4914" s="429">
        <f t="shared" si="103"/>
        <v>0</v>
      </c>
      <c r="AA4914" s="429" t="s">
        <v>1295</v>
      </c>
    </row>
    <row r="4915" spans="1:27" x14ac:dyDescent="0.25">
      <c r="A4915" t="s">
        <v>149</v>
      </c>
      <c r="B4915" t="s">
        <v>186</v>
      </c>
      <c r="C4915" t="s">
        <v>1459</v>
      </c>
      <c r="D4915" t="s">
        <v>1387</v>
      </c>
      <c r="E4915" t="s">
        <v>1501</v>
      </c>
      <c r="F4915" t="s">
        <v>1293</v>
      </c>
      <c r="G4915" t="s">
        <v>524</v>
      </c>
      <c r="H4915" t="s">
        <v>1464</v>
      </c>
      <c r="I4915" t="s">
        <v>186</v>
      </c>
      <c r="J4915">
        <v>31000301</v>
      </c>
      <c r="L4915">
        <v>0</v>
      </c>
      <c r="M4915">
        <v>4.4000000000000004</v>
      </c>
      <c r="N4915">
        <v>0</v>
      </c>
      <c r="O4915">
        <v>0</v>
      </c>
      <c r="P4915">
        <v>0</v>
      </c>
      <c r="Q4915">
        <v>0</v>
      </c>
      <c r="R4915">
        <v>0</v>
      </c>
      <c r="S4915">
        <v>0</v>
      </c>
      <c r="T4915">
        <v>0</v>
      </c>
      <c r="U4915">
        <v>0</v>
      </c>
      <c r="W4915" s="429">
        <f t="shared" si="103"/>
        <v>0</v>
      </c>
      <c r="X4915" s="429">
        <f t="shared" si="103"/>
        <v>0</v>
      </c>
      <c r="Y4915" s="429">
        <f t="shared" si="103"/>
        <v>0</v>
      </c>
      <c r="Z4915" s="429">
        <f t="shared" si="103"/>
        <v>0</v>
      </c>
      <c r="AA4915" s="429" t="s">
        <v>1295</v>
      </c>
    </row>
    <row r="4916" spans="1:27" x14ac:dyDescent="0.25">
      <c r="A4916" t="s">
        <v>149</v>
      </c>
      <c r="B4916" t="s">
        <v>1246</v>
      </c>
      <c r="C4916" t="s">
        <v>1324</v>
      </c>
      <c r="D4916" t="s">
        <v>1387</v>
      </c>
      <c r="E4916" t="s">
        <v>1501</v>
      </c>
      <c r="F4916" t="s">
        <v>1293</v>
      </c>
      <c r="G4916" t="s">
        <v>524</v>
      </c>
      <c r="H4916" t="s">
        <v>1557</v>
      </c>
      <c r="I4916" t="s">
        <v>552</v>
      </c>
      <c r="J4916">
        <v>31000227</v>
      </c>
      <c r="L4916">
        <v>0</v>
      </c>
      <c r="M4916">
        <v>0.5</v>
      </c>
      <c r="N4916">
        <v>0</v>
      </c>
      <c r="O4916">
        <v>0</v>
      </c>
      <c r="P4916">
        <v>0</v>
      </c>
      <c r="Q4916">
        <v>0</v>
      </c>
      <c r="R4916">
        <v>0</v>
      </c>
      <c r="S4916">
        <v>0</v>
      </c>
      <c r="T4916">
        <v>0</v>
      </c>
      <c r="U4916">
        <v>0</v>
      </c>
      <c r="W4916" s="429">
        <f t="shared" si="103"/>
        <v>0</v>
      </c>
      <c r="X4916" s="429">
        <f t="shared" si="103"/>
        <v>0</v>
      </c>
      <c r="Y4916" s="429">
        <f t="shared" si="103"/>
        <v>0</v>
      </c>
      <c r="Z4916" s="429">
        <f t="shared" si="103"/>
        <v>0</v>
      </c>
      <c r="AA4916" s="429" t="s">
        <v>1295</v>
      </c>
    </row>
    <row r="4917" spans="1:27" x14ac:dyDescent="0.25">
      <c r="A4917" t="s">
        <v>149</v>
      </c>
      <c r="B4917" t="s">
        <v>1246</v>
      </c>
      <c r="C4917" t="s">
        <v>1324</v>
      </c>
      <c r="D4917" t="s">
        <v>1387</v>
      </c>
      <c r="E4917" t="s">
        <v>1501</v>
      </c>
      <c r="F4917" t="s">
        <v>1293</v>
      </c>
      <c r="G4917" t="s">
        <v>524</v>
      </c>
      <c r="H4917" t="s">
        <v>1558</v>
      </c>
      <c r="I4917" t="s">
        <v>563</v>
      </c>
      <c r="J4917">
        <v>20200253</v>
      </c>
      <c r="L4917">
        <v>19.11</v>
      </c>
      <c r="M4917">
        <v>1.89</v>
      </c>
      <c r="N4917">
        <v>22.89</v>
      </c>
      <c r="O4917">
        <v>0</v>
      </c>
      <c r="P4917">
        <v>1.575</v>
      </c>
      <c r="Q4917">
        <v>1.61174996495247</v>
      </c>
      <c r="R4917">
        <v>0</v>
      </c>
      <c r="S4917">
        <v>0</v>
      </c>
      <c r="T4917">
        <v>0</v>
      </c>
      <c r="U4917">
        <v>0</v>
      </c>
      <c r="W4917" s="429">
        <f t="shared" si="103"/>
        <v>0</v>
      </c>
      <c r="X4917" s="429">
        <f t="shared" si="103"/>
        <v>0</v>
      </c>
      <c r="Y4917" s="429">
        <f t="shared" si="103"/>
        <v>0</v>
      </c>
      <c r="Z4917" s="429">
        <f t="shared" si="103"/>
        <v>0</v>
      </c>
      <c r="AA4917" s="429" t="s">
        <v>1295</v>
      </c>
    </row>
    <row r="4918" spans="1:27" x14ac:dyDescent="0.25">
      <c r="A4918" t="s">
        <v>149</v>
      </c>
      <c r="B4918" t="s">
        <v>186</v>
      </c>
      <c r="C4918" t="s">
        <v>1459</v>
      </c>
      <c r="D4918" t="s">
        <v>1387</v>
      </c>
      <c r="E4918" t="s">
        <v>1501</v>
      </c>
      <c r="F4918" t="s">
        <v>1293</v>
      </c>
      <c r="G4918" t="s">
        <v>524</v>
      </c>
      <c r="H4918" t="s">
        <v>1464</v>
      </c>
      <c r="I4918" t="s">
        <v>186</v>
      </c>
      <c r="J4918">
        <v>31000302</v>
      </c>
      <c r="L4918">
        <v>0</v>
      </c>
      <c r="M4918">
        <v>0.3</v>
      </c>
      <c r="N4918">
        <v>0</v>
      </c>
      <c r="O4918">
        <v>0</v>
      </c>
      <c r="P4918">
        <v>0</v>
      </c>
      <c r="Q4918">
        <v>0</v>
      </c>
      <c r="R4918">
        <v>0</v>
      </c>
      <c r="S4918">
        <v>0</v>
      </c>
      <c r="T4918">
        <v>0</v>
      </c>
      <c r="U4918">
        <v>0</v>
      </c>
      <c r="W4918" s="429">
        <f t="shared" si="103"/>
        <v>0</v>
      </c>
      <c r="X4918" s="429">
        <f t="shared" si="103"/>
        <v>0</v>
      </c>
      <c r="Y4918" s="429">
        <f t="shared" si="103"/>
        <v>0</v>
      </c>
      <c r="Z4918" s="429">
        <f t="shared" ref="Z4918:Z4981" si="104">IFERROR(U4918*1,0)</f>
        <v>0</v>
      </c>
      <c r="AA4918" s="429" t="s">
        <v>1295</v>
      </c>
    </row>
    <row r="4919" spans="1:27" x14ac:dyDescent="0.25">
      <c r="A4919" t="s">
        <v>149</v>
      </c>
      <c r="B4919" t="s">
        <v>186</v>
      </c>
      <c r="C4919" t="s">
        <v>1459</v>
      </c>
      <c r="D4919" t="s">
        <v>1387</v>
      </c>
      <c r="E4919" t="s">
        <v>1501</v>
      </c>
      <c r="F4919" t="s">
        <v>1293</v>
      </c>
      <c r="G4919" t="s">
        <v>524</v>
      </c>
      <c r="H4919" t="s">
        <v>1461</v>
      </c>
      <c r="I4919" t="s">
        <v>534</v>
      </c>
      <c r="J4919">
        <v>20200254</v>
      </c>
      <c r="L4919">
        <v>13.300000190734901</v>
      </c>
      <c r="M4919">
        <v>8.8999996185302699</v>
      </c>
      <c r="N4919">
        <v>23.5</v>
      </c>
      <c r="O4919">
        <v>0</v>
      </c>
      <c r="P4919">
        <v>0.30000001192092901</v>
      </c>
      <c r="Q4919">
        <v>0.30000001192092901</v>
      </c>
      <c r="R4919">
        <v>0</v>
      </c>
      <c r="S4919">
        <v>0</v>
      </c>
      <c r="T4919">
        <v>0</v>
      </c>
      <c r="U4919">
        <v>0</v>
      </c>
      <c r="W4919" s="429">
        <f t="shared" ref="W4919:Z4982" si="105">IFERROR(R4919*1,0)</f>
        <v>0</v>
      </c>
      <c r="X4919" s="429">
        <f t="shared" si="105"/>
        <v>0</v>
      </c>
      <c r="Y4919" s="429">
        <f t="shared" si="105"/>
        <v>0</v>
      </c>
      <c r="Z4919" s="429">
        <f t="shared" si="104"/>
        <v>0</v>
      </c>
      <c r="AA4919" s="429" t="s">
        <v>1295</v>
      </c>
    </row>
    <row r="4920" spans="1:27" x14ac:dyDescent="0.25">
      <c r="A4920" t="s">
        <v>149</v>
      </c>
      <c r="B4920" t="s">
        <v>186</v>
      </c>
      <c r="C4920" t="s">
        <v>1459</v>
      </c>
      <c r="D4920" t="s">
        <v>1387</v>
      </c>
      <c r="E4920" t="s">
        <v>1501</v>
      </c>
      <c r="F4920" t="s">
        <v>1293</v>
      </c>
      <c r="G4920" t="s">
        <v>524</v>
      </c>
      <c r="H4920" t="s">
        <v>1461</v>
      </c>
      <c r="I4920" t="s">
        <v>534</v>
      </c>
      <c r="J4920">
        <v>31000228</v>
      </c>
      <c r="L4920">
        <v>5.9100002050399801E-2</v>
      </c>
      <c r="M4920">
        <v>0</v>
      </c>
      <c r="N4920">
        <v>5.9100002050399801E-2</v>
      </c>
      <c r="O4920">
        <v>0</v>
      </c>
      <c r="P4920">
        <v>0</v>
      </c>
      <c r="Q4920">
        <v>0</v>
      </c>
      <c r="R4920">
        <v>0</v>
      </c>
      <c r="S4920">
        <v>0</v>
      </c>
      <c r="T4920">
        <v>0</v>
      </c>
      <c r="U4920">
        <v>0</v>
      </c>
      <c r="W4920" s="429">
        <f t="shared" si="105"/>
        <v>0</v>
      </c>
      <c r="X4920" s="429">
        <f t="shared" si="105"/>
        <v>0</v>
      </c>
      <c r="Y4920" s="429">
        <f t="shared" si="105"/>
        <v>0</v>
      </c>
      <c r="Z4920" s="429">
        <f t="shared" si="104"/>
        <v>0</v>
      </c>
      <c r="AA4920" s="429" t="s">
        <v>1295</v>
      </c>
    </row>
    <row r="4921" spans="1:27" x14ac:dyDescent="0.25">
      <c r="A4921" t="s">
        <v>149</v>
      </c>
      <c r="B4921" t="s">
        <v>186</v>
      </c>
      <c r="C4921" t="s">
        <v>1459</v>
      </c>
      <c r="D4921" t="s">
        <v>1387</v>
      </c>
      <c r="E4921" t="s">
        <v>1501</v>
      </c>
      <c r="F4921" t="s">
        <v>1293</v>
      </c>
      <c r="G4921" t="s">
        <v>524</v>
      </c>
      <c r="H4921" t="s">
        <v>1461</v>
      </c>
      <c r="I4921" t="s">
        <v>534</v>
      </c>
      <c r="J4921">
        <v>20200253</v>
      </c>
      <c r="L4921">
        <v>2.72</v>
      </c>
      <c r="M4921">
        <v>1.0900000000000001</v>
      </c>
      <c r="N4921">
        <v>10.86</v>
      </c>
      <c r="O4921">
        <v>0</v>
      </c>
      <c r="P4921">
        <v>0</v>
      </c>
      <c r="Q4921">
        <v>0</v>
      </c>
      <c r="R4921">
        <v>0</v>
      </c>
      <c r="S4921">
        <v>0</v>
      </c>
      <c r="T4921">
        <v>0</v>
      </c>
      <c r="U4921">
        <v>0</v>
      </c>
      <c r="W4921" s="429">
        <f t="shared" si="105"/>
        <v>0</v>
      </c>
      <c r="X4921" s="429">
        <f t="shared" si="105"/>
        <v>0</v>
      </c>
      <c r="Y4921" s="429">
        <f t="shared" si="105"/>
        <v>0</v>
      </c>
      <c r="Z4921" s="429">
        <f t="shared" si="104"/>
        <v>0</v>
      </c>
      <c r="AA4921" s="429" t="s">
        <v>1295</v>
      </c>
    </row>
    <row r="4922" spans="1:27" x14ac:dyDescent="0.25">
      <c r="A4922" t="s">
        <v>149</v>
      </c>
      <c r="B4922" t="s">
        <v>186</v>
      </c>
      <c r="C4922" t="s">
        <v>1459</v>
      </c>
      <c r="D4922" t="s">
        <v>1387</v>
      </c>
      <c r="E4922" t="s">
        <v>1501</v>
      </c>
      <c r="F4922" t="s">
        <v>1293</v>
      </c>
      <c r="G4922" t="s">
        <v>524</v>
      </c>
      <c r="H4922" t="s">
        <v>1461</v>
      </c>
      <c r="I4922" t="s">
        <v>534</v>
      </c>
      <c r="J4922">
        <v>31000227</v>
      </c>
      <c r="L4922">
        <v>0</v>
      </c>
      <c r="M4922">
        <v>5.9100002050399801E-2</v>
      </c>
      <c r="N4922">
        <v>0</v>
      </c>
      <c r="O4922">
        <v>0</v>
      </c>
      <c r="P4922">
        <v>0</v>
      </c>
      <c r="Q4922">
        <v>0</v>
      </c>
      <c r="R4922">
        <v>1.8912</v>
      </c>
      <c r="S4922">
        <v>10.697100000000001</v>
      </c>
      <c r="T4922">
        <v>0</v>
      </c>
      <c r="U4922">
        <v>0</v>
      </c>
      <c r="W4922" s="429">
        <f t="shared" si="105"/>
        <v>1.8912</v>
      </c>
      <c r="X4922" s="429">
        <f t="shared" si="105"/>
        <v>10.697100000000001</v>
      </c>
      <c r="Y4922" s="429">
        <f t="shared" si="105"/>
        <v>0</v>
      </c>
      <c r="Z4922" s="429">
        <f t="shared" si="104"/>
        <v>0</v>
      </c>
      <c r="AA4922" s="429" t="s">
        <v>1295</v>
      </c>
    </row>
    <row r="4923" spans="1:27" x14ac:dyDescent="0.25">
      <c r="A4923" t="s">
        <v>149</v>
      </c>
      <c r="B4923" t="s">
        <v>1246</v>
      </c>
      <c r="C4923" t="s">
        <v>1324</v>
      </c>
      <c r="D4923" t="s">
        <v>1387</v>
      </c>
      <c r="E4923" t="s">
        <v>1501</v>
      </c>
      <c r="F4923" t="s">
        <v>1293</v>
      </c>
      <c r="G4923" t="s">
        <v>524</v>
      </c>
      <c r="H4923" t="s">
        <v>1559</v>
      </c>
      <c r="I4923" t="s">
        <v>1327</v>
      </c>
      <c r="J4923">
        <v>40400311</v>
      </c>
      <c r="L4923">
        <v>0</v>
      </c>
      <c r="M4923">
        <v>0</v>
      </c>
      <c r="N4923">
        <v>0</v>
      </c>
      <c r="O4923">
        <v>0</v>
      </c>
      <c r="P4923">
        <v>0</v>
      </c>
      <c r="Q4923">
        <v>0</v>
      </c>
      <c r="R4923">
        <v>8.3666669999999999E-2</v>
      </c>
      <c r="S4923">
        <v>0.27</v>
      </c>
      <c r="T4923">
        <v>0</v>
      </c>
      <c r="U4923">
        <v>6.8233329999999999</v>
      </c>
      <c r="W4923" s="429">
        <f t="shared" si="105"/>
        <v>8.3666669999999999E-2</v>
      </c>
      <c r="X4923" s="429">
        <f t="shared" si="105"/>
        <v>0.27</v>
      </c>
      <c r="Y4923" s="429">
        <f t="shared" si="105"/>
        <v>0</v>
      </c>
      <c r="Z4923" s="429">
        <f t="shared" si="104"/>
        <v>6.8233329999999999</v>
      </c>
      <c r="AA4923" s="429" t="s">
        <v>1295</v>
      </c>
    </row>
    <row r="4924" spans="1:27" x14ac:dyDescent="0.25">
      <c r="A4924" t="s">
        <v>149</v>
      </c>
      <c r="B4924" t="s">
        <v>1246</v>
      </c>
      <c r="C4924" t="s">
        <v>1324</v>
      </c>
      <c r="D4924" t="s">
        <v>1387</v>
      </c>
      <c r="E4924" t="s">
        <v>1501</v>
      </c>
      <c r="F4924" t="s">
        <v>1293</v>
      </c>
      <c r="G4924" t="s">
        <v>524</v>
      </c>
      <c r="H4924" t="s">
        <v>1559</v>
      </c>
      <c r="I4924" t="s">
        <v>1327</v>
      </c>
      <c r="J4924">
        <v>40400311</v>
      </c>
      <c r="L4924">
        <v>0</v>
      </c>
      <c r="M4924">
        <v>0.9</v>
      </c>
      <c r="N4924">
        <v>0</v>
      </c>
      <c r="O4924">
        <v>0</v>
      </c>
      <c r="P4924">
        <v>0</v>
      </c>
      <c r="Q4924">
        <v>0</v>
      </c>
      <c r="R4924">
        <v>0</v>
      </c>
      <c r="S4924">
        <v>0</v>
      </c>
      <c r="T4924">
        <v>0</v>
      </c>
      <c r="U4924">
        <v>0</v>
      </c>
      <c r="W4924" s="429">
        <f t="shared" si="105"/>
        <v>0</v>
      </c>
      <c r="X4924" s="429">
        <f t="shared" si="105"/>
        <v>0</v>
      </c>
      <c r="Y4924" s="429">
        <f t="shared" si="105"/>
        <v>0</v>
      </c>
      <c r="Z4924" s="429">
        <f t="shared" si="104"/>
        <v>0</v>
      </c>
      <c r="AA4924" s="429" t="s">
        <v>1295</v>
      </c>
    </row>
    <row r="4925" spans="1:27" x14ac:dyDescent="0.25">
      <c r="A4925" t="s">
        <v>149</v>
      </c>
      <c r="B4925" t="s">
        <v>1246</v>
      </c>
      <c r="C4925" t="s">
        <v>1324</v>
      </c>
      <c r="D4925" t="s">
        <v>1387</v>
      </c>
      <c r="E4925" t="s">
        <v>1501</v>
      </c>
      <c r="F4925" t="s">
        <v>1293</v>
      </c>
      <c r="G4925" t="s">
        <v>524</v>
      </c>
      <c r="H4925" t="s">
        <v>1559</v>
      </c>
      <c r="I4925" t="s">
        <v>1327</v>
      </c>
      <c r="J4925">
        <v>20200254</v>
      </c>
      <c r="L4925">
        <v>10</v>
      </c>
      <c r="M4925">
        <v>3.0950000286102299</v>
      </c>
      <c r="N4925">
        <v>12.6300001144409</v>
      </c>
      <c r="O4925">
        <v>0</v>
      </c>
      <c r="P4925">
        <v>0</v>
      </c>
      <c r="Q4925">
        <v>0</v>
      </c>
      <c r="R4925">
        <v>0</v>
      </c>
      <c r="S4925">
        <v>0</v>
      </c>
      <c r="T4925">
        <v>0</v>
      </c>
      <c r="U4925">
        <v>0</v>
      </c>
      <c r="W4925" s="429">
        <f t="shared" si="105"/>
        <v>0</v>
      </c>
      <c r="X4925" s="429">
        <f t="shared" si="105"/>
        <v>0</v>
      </c>
      <c r="Y4925" s="429">
        <f t="shared" si="105"/>
        <v>0</v>
      </c>
      <c r="Z4925" s="429">
        <f t="shared" si="104"/>
        <v>0</v>
      </c>
      <c r="AA4925" s="429" t="s">
        <v>1295</v>
      </c>
    </row>
    <row r="4926" spans="1:27" x14ac:dyDescent="0.25">
      <c r="A4926" t="s">
        <v>149</v>
      </c>
      <c r="B4926" t="s">
        <v>1249</v>
      </c>
      <c r="C4926" t="s">
        <v>1503</v>
      </c>
      <c r="D4926" t="s">
        <v>1387</v>
      </c>
      <c r="E4926" t="s">
        <v>1501</v>
      </c>
      <c r="F4926" t="s">
        <v>1293</v>
      </c>
      <c r="G4926" t="s">
        <v>524</v>
      </c>
      <c r="H4926" t="s">
        <v>1560</v>
      </c>
      <c r="I4926" t="s">
        <v>536</v>
      </c>
      <c r="J4926">
        <v>31000309</v>
      </c>
      <c r="L4926">
        <v>0</v>
      </c>
      <c r="M4926">
        <v>0</v>
      </c>
      <c r="N4926">
        <v>0</v>
      </c>
      <c r="O4926">
        <v>0</v>
      </c>
      <c r="P4926">
        <v>0</v>
      </c>
      <c r="Q4926">
        <v>0</v>
      </c>
      <c r="R4926">
        <v>0.11</v>
      </c>
      <c r="S4926">
        <v>17.349</v>
      </c>
      <c r="T4926">
        <v>0</v>
      </c>
      <c r="U4926">
        <v>0</v>
      </c>
      <c r="W4926" s="429">
        <f t="shared" si="105"/>
        <v>0.11</v>
      </c>
      <c r="X4926" s="429">
        <f t="shared" si="105"/>
        <v>17.349</v>
      </c>
      <c r="Y4926" s="429">
        <f t="shared" si="105"/>
        <v>0</v>
      </c>
      <c r="Z4926" s="429">
        <f t="shared" si="104"/>
        <v>0</v>
      </c>
      <c r="AA4926" s="429" t="s">
        <v>1295</v>
      </c>
    </row>
    <row r="4927" spans="1:27" x14ac:dyDescent="0.25">
      <c r="A4927" t="s">
        <v>149</v>
      </c>
      <c r="B4927" t="s">
        <v>1246</v>
      </c>
      <c r="C4927" t="s">
        <v>1324</v>
      </c>
      <c r="D4927" t="s">
        <v>1387</v>
      </c>
      <c r="E4927" t="s">
        <v>1501</v>
      </c>
      <c r="F4927" t="s">
        <v>1293</v>
      </c>
      <c r="G4927" t="s">
        <v>524</v>
      </c>
      <c r="H4927" t="s">
        <v>1557</v>
      </c>
      <c r="I4927" t="s">
        <v>552</v>
      </c>
      <c r="J4927">
        <v>10200602</v>
      </c>
      <c r="L4927">
        <v>6.4</v>
      </c>
      <c r="M4927">
        <v>0.4</v>
      </c>
      <c r="N4927">
        <v>5.4</v>
      </c>
      <c r="O4927">
        <v>0</v>
      </c>
      <c r="P4927">
        <v>0.5</v>
      </c>
      <c r="Q4927">
        <v>0</v>
      </c>
      <c r="R4927">
        <v>0</v>
      </c>
      <c r="S4927">
        <v>0</v>
      </c>
      <c r="T4927">
        <v>0</v>
      </c>
      <c r="U4927">
        <v>0</v>
      </c>
      <c r="W4927" s="429">
        <f t="shared" si="105"/>
        <v>0</v>
      </c>
      <c r="X4927" s="429">
        <f t="shared" si="105"/>
        <v>0</v>
      </c>
      <c r="Y4927" s="429">
        <f t="shared" si="105"/>
        <v>0</v>
      </c>
      <c r="Z4927" s="429">
        <f t="shared" si="104"/>
        <v>0</v>
      </c>
      <c r="AA4927" s="429" t="s">
        <v>1295</v>
      </c>
    </row>
    <row r="4928" spans="1:27" x14ac:dyDescent="0.25">
      <c r="A4928" t="s">
        <v>149</v>
      </c>
      <c r="B4928" t="s">
        <v>1246</v>
      </c>
      <c r="C4928" t="s">
        <v>1324</v>
      </c>
      <c r="D4928" t="s">
        <v>1387</v>
      </c>
      <c r="E4928" t="s">
        <v>1501</v>
      </c>
      <c r="F4928" t="s">
        <v>1293</v>
      </c>
      <c r="G4928" t="s">
        <v>524</v>
      </c>
      <c r="H4928" t="s">
        <v>1557</v>
      </c>
      <c r="I4928" t="s">
        <v>552</v>
      </c>
      <c r="J4928">
        <v>40400311</v>
      </c>
      <c r="L4928">
        <v>0</v>
      </c>
      <c r="M4928">
        <v>1.9</v>
      </c>
      <c r="N4928">
        <v>0</v>
      </c>
      <c r="O4928">
        <v>0</v>
      </c>
      <c r="P4928">
        <v>0</v>
      </c>
      <c r="Q4928">
        <v>0</v>
      </c>
      <c r="R4928">
        <v>0</v>
      </c>
      <c r="S4928">
        <v>0</v>
      </c>
      <c r="T4928">
        <v>0</v>
      </c>
      <c r="U4928">
        <v>0</v>
      </c>
      <c r="W4928" s="429">
        <f t="shared" si="105"/>
        <v>0</v>
      </c>
      <c r="X4928" s="429">
        <f t="shared" si="105"/>
        <v>0</v>
      </c>
      <c r="Y4928" s="429">
        <f t="shared" si="105"/>
        <v>0</v>
      </c>
      <c r="Z4928" s="429">
        <f t="shared" si="104"/>
        <v>0</v>
      </c>
      <c r="AA4928" s="429" t="s">
        <v>1295</v>
      </c>
    </row>
    <row r="4929" spans="1:27" x14ac:dyDescent="0.25">
      <c r="A4929" t="s">
        <v>149</v>
      </c>
      <c r="B4929" t="s">
        <v>1246</v>
      </c>
      <c r="C4929" t="s">
        <v>1324</v>
      </c>
      <c r="D4929" t="s">
        <v>1387</v>
      </c>
      <c r="E4929" t="s">
        <v>1501</v>
      </c>
      <c r="F4929" t="s">
        <v>1293</v>
      </c>
      <c r="G4929" t="s">
        <v>524</v>
      </c>
      <c r="H4929" t="s">
        <v>1557</v>
      </c>
      <c r="I4929" t="s">
        <v>552</v>
      </c>
      <c r="J4929">
        <v>31000201</v>
      </c>
      <c r="L4929">
        <v>0</v>
      </c>
      <c r="M4929">
        <v>51.780300140380902</v>
      </c>
      <c r="N4929">
        <v>0</v>
      </c>
      <c r="O4929">
        <v>0</v>
      </c>
      <c r="P4929">
        <v>0</v>
      </c>
      <c r="Q4929">
        <v>0</v>
      </c>
      <c r="R4929">
        <v>0</v>
      </c>
      <c r="S4929">
        <v>0</v>
      </c>
      <c r="T4929">
        <v>0</v>
      </c>
      <c r="U4929">
        <v>0</v>
      </c>
      <c r="W4929" s="429">
        <f t="shared" si="105"/>
        <v>0</v>
      </c>
      <c r="X4929" s="429">
        <f t="shared" si="105"/>
        <v>0</v>
      </c>
      <c r="Y4929" s="429">
        <f t="shared" si="105"/>
        <v>0</v>
      </c>
      <c r="Z4929" s="429">
        <f t="shared" si="104"/>
        <v>0</v>
      </c>
      <c r="AA4929" s="429" t="s">
        <v>1295</v>
      </c>
    </row>
    <row r="4930" spans="1:27" x14ac:dyDescent="0.25">
      <c r="A4930" t="s">
        <v>149</v>
      </c>
      <c r="B4930" t="s">
        <v>1246</v>
      </c>
      <c r="C4930" t="s">
        <v>1324</v>
      </c>
      <c r="D4930" t="s">
        <v>1387</v>
      </c>
      <c r="E4930" t="s">
        <v>1501</v>
      </c>
      <c r="F4930" t="s">
        <v>1293</v>
      </c>
      <c r="G4930" t="s">
        <v>524</v>
      </c>
      <c r="H4930" t="s">
        <v>1558</v>
      </c>
      <c r="I4930" t="s">
        <v>563</v>
      </c>
      <c r="J4930">
        <v>20200253</v>
      </c>
      <c r="L4930">
        <v>0</v>
      </c>
      <c r="M4930">
        <v>0</v>
      </c>
      <c r="N4930">
        <v>0</v>
      </c>
      <c r="O4930">
        <v>0</v>
      </c>
      <c r="P4930">
        <v>0</v>
      </c>
      <c r="Q4930">
        <v>0</v>
      </c>
      <c r="R4930">
        <v>0</v>
      </c>
      <c r="S4930">
        <v>0</v>
      </c>
      <c r="T4930">
        <v>0</v>
      </c>
      <c r="U4930">
        <v>0</v>
      </c>
      <c r="W4930" s="429">
        <f t="shared" si="105"/>
        <v>0</v>
      </c>
      <c r="X4930" s="429">
        <f t="shared" si="105"/>
        <v>0</v>
      </c>
      <c r="Y4930" s="429">
        <f t="shared" si="105"/>
        <v>0</v>
      </c>
      <c r="Z4930" s="429">
        <f t="shared" si="104"/>
        <v>0</v>
      </c>
      <c r="AA4930" s="429" t="s">
        <v>1295</v>
      </c>
    </row>
    <row r="4931" spans="1:27" x14ac:dyDescent="0.25">
      <c r="A4931" t="s">
        <v>149</v>
      </c>
      <c r="B4931" t="s">
        <v>1246</v>
      </c>
      <c r="C4931" t="s">
        <v>1324</v>
      </c>
      <c r="D4931" t="s">
        <v>1387</v>
      </c>
      <c r="E4931" t="s">
        <v>1501</v>
      </c>
      <c r="F4931" t="s">
        <v>1293</v>
      </c>
      <c r="G4931" t="s">
        <v>524</v>
      </c>
      <c r="H4931" t="s">
        <v>1558</v>
      </c>
      <c r="I4931" t="s">
        <v>563</v>
      </c>
      <c r="J4931">
        <v>20200252</v>
      </c>
      <c r="L4931">
        <v>27.720033645629901</v>
      </c>
      <c r="M4931">
        <v>10.6606502532959</v>
      </c>
      <c r="N4931">
        <v>31.9842929840088</v>
      </c>
      <c r="O4931">
        <v>5.6231997907161699E-2</v>
      </c>
      <c r="P4931">
        <v>2.7717688083648699</v>
      </c>
      <c r="Q4931">
        <v>2.7717688083648699</v>
      </c>
      <c r="R4931">
        <v>6112.8869999999997</v>
      </c>
      <c r="S4931">
        <v>0.11480700000000001</v>
      </c>
      <c r="T4931">
        <v>1.1715E-2</v>
      </c>
      <c r="U4931">
        <v>0</v>
      </c>
      <c r="W4931" s="429">
        <f t="shared" si="105"/>
        <v>6112.8869999999997</v>
      </c>
      <c r="X4931" s="429">
        <f t="shared" si="105"/>
        <v>0.11480700000000001</v>
      </c>
      <c r="Y4931" s="429">
        <f t="shared" si="105"/>
        <v>1.1715E-2</v>
      </c>
      <c r="Z4931" s="429">
        <f t="shared" si="104"/>
        <v>0</v>
      </c>
      <c r="AA4931" s="429" t="s">
        <v>1295</v>
      </c>
    </row>
    <row r="4932" spans="1:27" x14ac:dyDescent="0.25">
      <c r="A4932" t="s">
        <v>149</v>
      </c>
      <c r="B4932" t="s">
        <v>1246</v>
      </c>
      <c r="C4932" t="s">
        <v>1324</v>
      </c>
      <c r="D4932" t="s">
        <v>1387</v>
      </c>
      <c r="E4932" t="s">
        <v>1501</v>
      </c>
      <c r="F4932" t="s">
        <v>1293</v>
      </c>
      <c r="G4932" t="s">
        <v>524</v>
      </c>
      <c r="H4932" t="s">
        <v>1558</v>
      </c>
      <c r="I4932" t="s">
        <v>563</v>
      </c>
      <c r="J4932">
        <v>20200253</v>
      </c>
      <c r="L4932">
        <v>49.9</v>
      </c>
      <c r="M4932">
        <v>0.6</v>
      </c>
      <c r="N4932">
        <v>3.7</v>
      </c>
      <c r="O4932">
        <v>0</v>
      </c>
      <c r="P4932">
        <v>0.3</v>
      </c>
      <c r="Q4932">
        <v>0.32466664910316501</v>
      </c>
      <c r="R4932">
        <v>0</v>
      </c>
      <c r="S4932">
        <v>0</v>
      </c>
      <c r="T4932">
        <v>0</v>
      </c>
      <c r="U4932">
        <v>0</v>
      </c>
      <c r="W4932" s="429">
        <f t="shared" si="105"/>
        <v>0</v>
      </c>
      <c r="X4932" s="429">
        <f t="shared" si="105"/>
        <v>0</v>
      </c>
      <c r="Y4932" s="429">
        <f t="shared" si="105"/>
        <v>0</v>
      </c>
      <c r="Z4932" s="429">
        <f t="shared" si="104"/>
        <v>0</v>
      </c>
      <c r="AA4932" s="429" t="s">
        <v>1295</v>
      </c>
    </row>
    <row r="4933" spans="1:27" x14ac:dyDescent="0.25">
      <c r="A4933" t="s">
        <v>149</v>
      </c>
      <c r="B4933" t="s">
        <v>1246</v>
      </c>
      <c r="C4933" t="s">
        <v>1324</v>
      </c>
      <c r="D4933" t="s">
        <v>1387</v>
      </c>
      <c r="E4933" t="s">
        <v>1501</v>
      </c>
      <c r="F4933" t="s">
        <v>1293</v>
      </c>
      <c r="G4933" t="s">
        <v>524</v>
      </c>
      <c r="H4933" t="s">
        <v>1558</v>
      </c>
      <c r="I4933" t="s">
        <v>563</v>
      </c>
      <c r="J4933">
        <v>20200202</v>
      </c>
      <c r="L4933">
        <v>1.1714999675750699</v>
      </c>
      <c r="M4933">
        <v>7.0289999246597304E-2</v>
      </c>
      <c r="N4933">
        <v>0.93720000982284501</v>
      </c>
      <c r="O4933">
        <v>4.6860002912581002E-3</v>
      </c>
      <c r="P4933">
        <v>2.3429999127983998E-2</v>
      </c>
      <c r="Q4933">
        <v>2.3429999127983998E-2</v>
      </c>
      <c r="R4933">
        <v>0</v>
      </c>
      <c r="S4933">
        <v>0</v>
      </c>
      <c r="T4933">
        <v>0</v>
      </c>
      <c r="U4933">
        <v>0</v>
      </c>
      <c r="W4933" s="429">
        <f t="shared" si="105"/>
        <v>0</v>
      </c>
      <c r="X4933" s="429">
        <f t="shared" si="105"/>
        <v>0</v>
      </c>
      <c r="Y4933" s="429">
        <f t="shared" si="105"/>
        <v>0</v>
      </c>
      <c r="Z4933" s="429">
        <f t="shared" si="104"/>
        <v>0</v>
      </c>
      <c r="AA4933" s="429" t="s">
        <v>1295</v>
      </c>
    </row>
    <row r="4934" spans="1:27" x14ac:dyDescent="0.25">
      <c r="A4934" t="s">
        <v>149</v>
      </c>
      <c r="B4934" t="s">
        <v>1249</v>
      </c>
      <c r="C4934" t="s">
        <v>1503</v>
      </c>
      <c r="D4934" t="s">
        <v>1387</v>
      </c>
      <c r="E4934" t="s">
        <v>1501</v>
      </c>
      <c r="F4934" t="s">
        <v>1293</v>
      </c>
      <c r="G4934" t="s">
        <v>524</v>
      </c>
      <c r="H4934" t="s">
        <v>1561</v>
      </c>
      <c r="I4934" t="s">
        <v>1549</v>
      </c>
      <c r="J4934">
        <v>20200254</v>
      </c>
      <c r="L4934">
        <v>0.14200000464916199</v>
      </c>
      <c r="M4934">
        <v>4.0000001899898104E-3</v>
      </c>
      <c r="N4934">
        <v>5.9999998658895499E-2</v>
      </c>
      <c r="O4934">
        <v>0</v>
      </c>
      <c r="P4934">
        <v>1.00000004749745E-3</v>
      </c>
      <c r="Q4934">
        <v>1.00000004749745E-3</v>
      </c>
      <c r="R4934">
        <v>0</v>
      </c>
      <c r="S4934">
        <v>0</v>
      </c>
      <c r="T4934">
        <v>0</v>
      </c>
      <c r="U4934">
        <v>0</v>
      </c>
      <c r="W4934" s="429">
        <f t="shared" si="105"/>
        <v>0</v>
      </c>
      <c r="X4934" s="429">
        <f t="shared" si="105"/>
        <v>0</v>
      </c>
      <c r="Y4934" s="429">
        <f t="shared" si="105"/>
        <v>0</v>
      </c>
      <c r="Z4934" s="429">
        <f t="shared" si="104"/>
        <v>0</v>
      </c>
      <c r="AA4934" s="429" t="s">
        <v>1295</v>
      </c>
    </row>
    <row r="4935" spans="1:27" x14ac:dyDescent="0.25">
      <c r="A4935" t="s">
        <v>149</v>
      </c>
      <c r="B4935" t="s">
        <v>186</v>
      </c>
      <c r="C4935" t="s">
        <v>1459</v>
      </c>
      <c r="D4935" t="s">
        <v>1387</v>
      </c>
      <c r="E4935" t="s">
        <v>1501</v>
      </c>
      <c r="F4935" t="s">
        <v>1293</v>
      </c>
      <c r="G4935" t="s">
        <v>524</v>
      </c>
      <c r="H4935" t="s">
        <v>1461</v>
      </c>
      <c r="I4935" t="s">
        <v>534</v>
      </c>
      <c r="J4935">
        <v>20200254</v>
      </c>
      <c r="L4935">
        <v>5.9100002050399801E-2</v>
      </c>
      <c r="M4935">
        <v>0</v>
      </c>
      <c r="N4935">
        <v>0</v>
      </c>
      <c r="O4935">
        <v>0</v>
      </c>
      <c r="P4935">
        <v>0</v>
      </c>
      <c r="Q4935">
        <v>0</v>
      </c>
      <c r="R4935">
        <v>0</v>
      </c>
      <c r="S4935">
        <v>0</v>
      </c>
      <c r="T4935">
        <v>0</v>
      </c>
      <c r="U4935">
        <v>0</v>
      </c>
      <c r="W4935" s="429">
        <f t="shared" si="105"/>
        <v>0</v>
      </c>
      <c r="X4935" s="429">
        <f t="shared" si="105"/>
        <v>0</v>
      </c>
      <c r="Y4935" s="429">
        <f t="shared" si="105"/>
        <v>0</v>
      </c>
      <c r="Z4935" s="429">
        <f t="shared" si="104"/>
        <v>0</v>
      </c>
      <c r="AA4935" s="429" t="s">
        <v>1295</v>
      </c>
    </row>
    <row r="4936" spans="1:27" x14ac:dyDescent="0.25">
      <c r="A4936" t="s">
        <v>149</v>
      </c>
      <c r="B4936" t="s">
        <v>186</v>
      </c>
      <c r="C4936" t="s">
        <v>1459</v>
      </c>
      <c r="D4936" t="s">
        <v>1387</v>
      </c>
      <c r="E4936" t="s">
        <v>1501</v>
      </c>
      <c r="F4936" t="s">
        <v>1293</v>
      </c>
      <c r="G4936" t="s">
        <v>524</v>
      </c>
      <c r="H4936" t="s">
        <v>1461</v>
      </c>
      <c r="I4936" t="s">
        <v>534</v>
      </c>
      <c r="J4936">
        <v>20200254</v>
      </c>
      <c r="L4936">
        <v>11.583600997924799</v>
      </c>
      <c r="M4936">
        <v>2.71860003471375</v>
      </c>
      <c r="N4936">
        <v>1.6548000574111901</v>
      </c>
      <c r="O4936">
        <v>0</v>
      </c>
      <c r="P4936">
        <v>0.29550001025199901</v>
      </c>
      <c r="Q4936">
        <v>0.29550001025199901</v>
      </c>
      <c r="R4936">
        <v>0</v>
      </c>
      <c r="S4936">
        <v>0</v>
      </c>
      <c r="T4936">
        <v>0</v>
      </c>
      <c r="U4936">
        <v>0</v>
      </c>
      <c r="W4936" s="429">
        <f t="shared" si="105"/>
        <v>0</v>
      </c>
      <c r="X4936" s="429">
        <f t="shared" si="105"/>
        <v>0</v>
      </c>
      <c r="Y4936" s="429">
        <f t="shared" si="105"/>
        <v>0</v>
      </c>
      <c r="Z4936" s="429">
        <f t="shared" si="104"/>
        <v>0</v>
      </c>
      <c r="AA4936" s="429" t="s">
        <v>1295</v>
      </c>
    </row>
    <row r="4937" spans="1:27" x14ac:dyDescent="0.25">
      <c r="A4937" t="s">
        <v>149</v>
      </c>
      <c r="B4937" t="s">
        <v>186</v>
      </c>
      <c r="C4937" t="s">
        <v>1459</v>
      </c>
      <c r="D4937" t="s">
        <v>1387</v>
      </c>
      <c r="E4937" t="s">
        <v>1501</v>
      </c>
      <c r="F4937" t="s">
        <v>1293</v>
      </c>
      <c r="G4937" t="s">
        <v>524</v>
      </c>
      <c r="H4937" t="s">
        <v>1461</v>
      </c>
      <c r="I4937" t="s">
        <v>534</v>
      </c>
      <c r="J4937">
        <v>31000228</v>
      </c>
      <c r="L4937">
        <v>0.17730000615119901</v>
      </c>
      <c r="M4937">
        <v>0</v>
      </c>
      <c r="N4937">
        <v>5.9100002050399801E-2</v>
      </c>
      <c r="O4937">
        <v>0</v>
      </c>
      <c r="P4937">
        <v>0</v>
      </c>
      <c r="Q4937">
        <v>0</v>
      </c>
      <c r="R4937">
        <v>146.6035</v>
      </c>
      <c r="S4937">
        <v>2.9550000000000002E-3</v>
      </c>
      <c r="T4937">
        <v>0</v>
      </c>
      <c r="U4937">
        <v>0</v>
      </c>
      <c r="W4937" s="429">
        <f t="shared" si="105"/>
        <v>146.6035</v>
      </c>
      <c r="X4937" s="429">
        <f t="shared" si="105"/>
        <v>2.9550000000000002E-3</v>
      </c>
      <c r="Y4937" s="429">
        <f t="shared" si="105"/>
        <v>0</v>
      </c>
      <c r="Z4937" s="429">
        <f t="shared" si="104"/>
        <v>0</v>
      </c>
      <c r="AA4937" s="429" t="s">
        <v>1295</v>
      </c>
    </row>
    <row r="4938" spans="1:27" x14ac:dyDescent="0.25">
      <c r="A4938" t="s">
        <v>149</v>
      </c>
      <c r="B4938" t="s">
        <v>186</v>
      </c>
      <c r="C4938" t="s">
        <v>1459</v>
      </c>
      <c r="D4938" t="s">
        <v>1387</v>
      </c>
      <c r="E4938" t="s">
        <v>1501</v>
      </c>
      <c r="F4938" t="s">
        <v>1293</v>
      </c>
      <c r="G4938" t="s">
        <v>524</v>
      </c>
      <c r="H4938" t="s">
        <v>1462</v>
      </c>
      <c r="I4938" t="s">
        <v>1463</v>
      </c>
      <c r="J4938">
        <v>20200201</v>
      </c>
      <c r="L4938">
        <v>1.3002001047134399</v>
      </c>
      <c r="M4938">
        <v>0.23640000820159901</v>
      </c>
      <c r="N4938">
        <v>0.59100002050399802</v>
      </c>
      <c r="O4938">
        <v>0</v>
      </c>
      <c r="P4938">
        <v>5.9100002050399801E-2</v>
      </c>
      <c r="Q4938">
        <v>5.9100002050399801E-2</v>
      </c>
      <c r="R4938">
        <v>760.33929999999998</v>
      </c>
      <c r="S4938">
        <v>1.1820000000000001E-2</v>
      </c>
      <c r="T4938">
        <v>1.1820000000000001E-3</v>
      </c>
      <c r="U4938">
        <v>0</v>
      </c>
      <c r="W4938" s="429">
        <f t="shared" si="105"/>
        <v>760.33929999999998</v>
      </c>
      <c r="X4938" s="429">
        <f t="shared" si="105"/>
        <v>1.1820000000000001E-2</v>
      </c>
      <c r="Y4938" s="429">
        <f t="shared" si="105"/>
        <v>1.1820000000000001E-3</v>
      </c>
      <c r="Z4938" s="429">
        <f t="shared" si="104"/>
        <v>0</v>
      </c>
      <c r="AA4938" s="429" t="s">
        <v>1295</v>
      </c>
    </row>
    <row r="4939" spans="1:27" x14ac:dyDescent="0.25">
      <c r="A4939" t="s">
        <v>149</v>
      </c>
      <c r="B4939" t="s">
        <v>186</v>
      </c>
      <c r="C4939" t="s">
        <v>1459</v>
      </c>
      <c r="D4939" t="s">
        <v>1387</v>
      </c>
      <c r="E4939" t="s">
        <v>1501</v>
      </c>
      <c r="F4939" t="s">
        <v>1293</v>
      </c>
      <c r="G4939" t="s">
        <v>524</v>
      </c>
      <c r="H4939" t="s">
        <v>1464</v>
      </c>
      <c r="I4939" t="s">
        <v>186</v>
      </c>
      <c r="J4939">
        <v>20200252</v>
      </c>
      <c r="L4939">
        <v>13.65</v>
      </c>
      <c r="M4939">
        <v>0.52500000000000002</v>
      </c>
      <c r="N4939">
        <v>1.7849999999999999</v>
      </c>
      <c r="O4939">
        <v>0</v>
      </c>
      <c r="P4939">
        <v>0.21</v>
      </c>
      <c r="Q4939">
        <v>0.227149996161461</v>
      </c>
      <c r="R4939">
        <v>0</v>
      </c>
      <c r="S4939">
        <v>0</v>
      </c>
      <c r="T4939">
        <v>0</v>
      </c>
      <c r="U4939">
        <v>0</v>
      </c>
      <c r="W4939" s="429">
        <f t="shared" si="105"/>
        <v>0</v>
      </c>
      <c r="X4939" s="429">
        <f t="shared" si="105"/>
        <v>0</v>
      </c>
      <c r="Y4939" s="429">
        <f t="shared" si="105"/>
        <v>0</v>
      </c>
      <c r="Z4939" s="429">
        <f t="shared" si="104"/>
        <v>0</v>
      </c>
      <c r="AA4939" s="429" t="s">
        <v>1295</v>
      </c>
    </row>
    <row r="4940" spans="1:27" x14ac:dyDescent="0.25">
      <c r="A4940" t="s">
        <v>149</v>
      </c>
      <c r="B4940" t="s">
        <v>186</v>
      </c>
      <c r="C4940" t="s">
        <v>1459</v>
      </c>
      <c r="D4940" t="s">
        <v>1387</v>
      </c>
      <c r="E4940" t="s">
        <v>1501</v>
      </c>
      <c r="F4940" t="s">
        <v>1293</v>
      </c>
      <c r="G4940" t="s">
        <v>524</v>
      </c>
      <c r="H4940" t="s">
        <v>1464</v>
      </c>
      <c r="I4940" t="s">
        <v>186</v>
      </c>
      <c r="J4940">
        <v>40400311</v>
      </c>
      <c r="L4940">
        <v>0</v>
      </c>
      <c r="M4940">
        <v>14.6568002700806</v>
      </c>
      <c r="N4940">
        <v>0</v>
      </c>
      <c r="O4940">
        <v>0</v>
      </c>
      <c r="P4940">
        <v>0</v>
      </c>
      <c r="Q4940">
        <v>0</v>
      </c>
      <c r="R4940">
        <v>0</v>
      </c>
      <c r="S4940">
        <v>0</v>
      </c>
      <c r="T4940">
        <v>0</v>
      </c>
      <c r="U4940">
        <v>0</v>
      </c>
      <c r="W4940" s="429">
        <f t="shared" si="105"/>
        <v>0</v>
      </c>
      <c r="X4940" s="429">
        <f t="shared" si="105"/>
        <v>0</v>
      </c>
      <c r="Y4940" s="429">
        <f t="shared" si="105"/>
        <v>0</v>
      </c>
      <c r="Z4940" s="429">
        <f t="shared" si="104"/>
        <v>0</v>
      </c>
      <c r="AA4940" s="429" t="s">
        <v>1295</v>
      </c>
    </row>
    <row r="4941" spans="1:27" x14ac:dyDescent="0.25">
      <c r="A4941" t="s">
        <v>149</v>
      </c>
      <c r="B4941" t="s">
        <v>186</v>
      </c>
      <c r="C4941" t="s">
        <v>1459</v>
      </c>
      <c r="D4941" t="s">
        <v>1387</v>
      </c>
      <c r="E4941" t="s">
        <v>1501</v>
      </c>
      <c r="F4941" t="s">
        <v>1293</v>
      </c>
      <c r="G4941" t="s">
        <v>524</v>
      </c>
      <c r="H4941" t="s">
        <v>1464</v>
      </c>
      <c r="I4941" t="s">
        <v>186</v>
      </c>
      <c r="J4941">
        <v>20200201</v>
      </c>
      <c r="L4941">
        <v>34.6</v>
      </c>
      <c r="M4941">
        <v>10</v>
      </c>
      <c r="N4941">
        <v>32.799999999999997</v>
      </c>
      <c r="O4941">
        <v>0.2</v>
      </c>
      <c r="P4941">
        <v>0.4</v>
      </c>
      <c r="Q4941">
        <v>0.36666667461395303</v>
      </c>
      <c r="R4941">
        <v>0</v>
      </c>
      <c r="S4941">
        <v>0</v>
      </c>
      <c r="T4941">
        <v>0</v>
      </c>
      <c r="U4941">
        <v>0</v>
      </c>
      <c r="W4941" s="429">
        <f t="shared" si="105"/>
        <v>0</v>
      </c>
      <c r="X4941" s="429">
        <f t="shared" si="105"/>
        <v>0</v>
      </c>
      <c r="Y4941" s="429">
        <f t="shared" si="105"/>
        <v>0</v>
      </c>
      <c r="Z4941" s="429">
        <f t="shared" si="104"/>
        <v>0</v>
      </c>
      <c r="AA4941" s="429" t="s">
        <v>1295</v>
      </c>
    </row>
    <row r="4942" spans="1:27" x14ac:dyDescent="0.25">
      <c r="A4942" t="s">
        <v>149</v>
      </c>
      <c r="B4942" t="s">
        <v>186</v>
      </c>
      <c r="C4942" t="s">
        <v>1459</v>
      </c>
      <c r="D4942" t="s">
        <v>1387</v>
      </c>
      <c r="E4942" t="s">
        <v>1501</v>
      </c>
      <c r="F4942" t="s">
        <v>1293</v>
      </c>
      <c r="G4942" t="s">
        <v>524</v>
      </c>
      <c r="H4942" t="s">
        <v>1464</v>
      </c>
      <c r="I4942" t="s">
        <v>186</v>
      </c>
      <c r="J4942">
        <v>20200254</v>
      </c>
      <c r="L4942">
        <v>0.2</v>
      </c>
      <c r="M4942">
        <v>0</v>
      </c>
      <c r="N4942">
        <v>0.1</v>
      </c>
      <c r="O4942">
        <v>0</v>
      </c>
      <c r="P4942">
        <v>0</v>
      </c>
      <c r="Q4942">
        <v>0</v>
      </c>
      <c r="R4942">
        <v>0</v>
      </c>
      <c r="S4942">
        <v>0</v>
      </c>
      <c r="T4942">
        <v>0</v>
      </c>
      <c r="U4942">
        <v>0</v>
      </c>
      <c r="W4942" s="429">
        <f t="shared" si="105"/>
        <v>0</v>
      </c>
      <c r="X4942" s="429">
        <f t="shared" si="105"/>
        <v>0</v>
      </c>
      <c r="Y4942" s="429">
        <f t="shared" si="105"/>
        <v>0</v>
      </c>
      <c r="Z4942" s="429">
        <f t="shared" si="104"/>
        <v>0</v>
      </c>
      <c r="AA4942" s="429" t="s">
        <v>1295</v>
      </c>
    </row>
    <row r="4943" spans="1:27" x14ac:dyDescent="0.25">
      <c r="A4943" t="s">
        <v>149</v>
      </c>
      <c r="B4943" t="s">
        <v>186</v>
      </c>
      <c r="C4943" t="s">
        <v>1459</v>
      </c>
      <c r="D4943" t="s">
        <v>1387</v>
      </c>
      <c r="E4943" t="s">
        <v>1501</v>
      </c>
      <c r="F4943" t="s">
        <v>1293</v>
      </c>
      <c r="G4943" t="s">
        <v>524</v>
      </c>
      <c r="H4943" t="s">
        <v>1464</v>
      </c>
      <c r="I4943" t="s">
        <v>186</v>
      </c>
      <c r="J4943">
        <v>31000309</v>
      </c>
      <c r="L4943">
        <v>0</v>
      </c>
      <c r="M4943">
        <v>0</v>
      </c>
      <c r="N4943">
        <v>0</v>
      </c>
      <c r="O4943">
        <v>0</v>
      </c>
      <c r="P4943">
        <v>0</v>
      </c>
      <c r="Q4943">
        <v>0</v>
      </c>
      <c r="R4943">
        <v>10.218389999999999</v>
      </c>
      <c r="S4943">
        <v>20.515979999999999</v>
      </c>
      <c r="T4943">
        <v>0</v>
      </c>
      <c r="U4943">
        <v>0</v>
      </c>
      <c r="W4943" s="429">
        <f t="shared" si="105"/>
        <v>10.218389999999999</v>
      </c>
      <c r="X4943" s="429">
        <f t="shared" si="105"/>
        <v>20.515979999999999</v>
      </c>
      <c r="Y4943" s="429">
        <f t="shared" si="105"/>
        <v>0</v>
      </c>
      <c r="Z4943" s="429">
        <f t="shared" si="104"/>
        <v>0</v>
      </c>
      <c r="AA4943" s="429" t="s">
        <v>1295</v>
      </c>
    </row>
    <row r="4944" spans="1:27" x14ac:dyDescent="0.25">
      <c r="A4944" t="s">
        <v>149</v>
      </c>
      <c r="B4944" t="s">
        <v>186</v>
      </c>
      <c r="C4944" t="s">
        <v>1459</v>
      </c>
      <c r="D4944" t="s">
        <v>1387</v>
      </c>
      <c r="E4944" t="s">
        <v>1501</v>
      </c>
      <c r="F4944" t="s">
        <v>1293</v>
      </c>
      <c r="G4944" t="s">
        <v>524</v>
      </c>
      <c r="H4944" t="s">
        <v>1464</v>
      </c>
      <c r="I4944" t="s">
        <v>186</v>
      </c>
      <c r="J4944">
        <v>20200254</v>
      </c>
      <c r="L4944">
        <v>6.5010004043579102</v>
      </c>
      <c r="M4944">
        <v>1.53659999370575</v>
      </c>
      <c r="N4944">
        <v>1.4184000492095901</v>
      </c>
      <c r="O4944">
        <v>0</v>
      </c>
      <c r="P4944">
        <v>0.29550001025199901</v>
      </c>
      <c r="Q4944">
        <v>0.29550001025199901</v>
      </c>
      <c r="R4944">
        <v>0</v>
      </c>
      <c r="S4944">
        <v>0</v>
      </c>
      <c r="T4944">
        <v>0</v>
      </c>
      <c r="U4944">
        <v>0</v>
      </c>
      <c r="W4944" s="429">
        <f t="shared" si="105"/>
        <v>0</v>
      </c>
      <c r="X4944" s="429">
        <f t="shared" si="105"/>
        <v>0</v>
      </c>
      <c r="Y4944" s="429">
        <f t="shared" si="105"/>
        <v>0</v>
      </c>
      <c r="Z4944" s="429">
        <f t="shared" si="104"/>
        <v>0</v>
      </c>
      <c r="AA4944" s="429" t="s">
        <v>1295</v>
      </c>
    </row>
    <row r="4945" spans="1:27" x14ac:dyDescent="0.25">
      <c r="A4945" t="s">
        <v>149</v>
      </c>
      <c r="B4945" t="s">
        <v>186</v>
      </c>
      <c r="C4945" t="s">
        <v>1459</v>
      </c>
      <c r="D4945" t="s">
        <v>1387</v>
      </c>
      <c r="E4945" t="s">
        <v>1501</v>
      </c>
      <c r="F4945" t="s">
        <v>1293</v>
      </c>
      <c r="G4945" t="s">
        <v>524</v>
      </c>
      <c r="H4945" t="s">
        <v>1464</v>
      </c>
      <c r="I4945" t="s">
        <v>186</v>
      </c>
      <c r="J4945">
        <v>30609904</v>
      </c>
      <c r="L4945">
        <v>4.3734002113342303</v>
      </c>
      <c r="M4945">
        <v>0</v>
      </c>
      <c r="N4945">
        <v>3.6642000675201398</v>
      </c>
      <c r="O4945">
        <v>0.21216900646686601</v>
      </c>
      <c r="P4945">
        <v>0.33214199542999301</v>
      </c>
      <c r="Q4945">
        <v>0.33214199542999301</v>
      </c>
      <c r="R4945">
        <v>0</v>
      </c>
      <c r="S4945">
        <v>0</v>
      </c>
      <c r="T4945">
        <v>0</v>
      </c>
      <c r="U4945">
        <v>0</v>
      </c>
      <c r="W4945" s="429">
        <f t="shared" si="105"/>
        <v>0</v>
      </c>
      <c r="X4945" s="429">
        <f t="shared" si="105"/>
        <v>0</v>
      </c>
      <c r="Y4945" s="429">
        <f t="shared" si="105"/>
        <v>0</v>
      </c>
      <c r="Z4945" s="429">
        <f t="shared" si="104"/>
        <v>0</v>
      </c>
      <c r="AA4945" s="429" t="s">
        <v>1295</v>
      </c>
    </row>
    <row r="4946" spans="1:27" x14ac:dyDescent="0.25">
      <c r="A4946" t="s">
        <v>149</v>
      </c>
      <c r="B4946" t="s">
        <v>186</v>
      </c>
      <c r="C4946" t="s">
        <v>1459</v>
      </c>
      <c r="D4946" t="s">
        <v>1387</v>
      </c>
      <c r="E4946" t="s">
        <v>1501</v>
      </c>
      <c r="F4946" t="s">
        <v>1293</v>
      </c>
      <c r="G4946" t="s">
        <v>524</v>
      </c>
      <c r="H4946" t="s">
        <v>1464</v>
      </c>
      <c r="I4946" t="s">
        <v>186</v>
      </c>
      <c r="J4946">
        <v>20200202</v>
      </c>
      <c r="L4946">
        <v>11.1107997894287</v>
      </c>
      <c r="M4946">
        <v>7.3875002861022896</v>
      </c>
      <c r="N4946">
        <v>19.680299758911101</v>
      </c>
      <c r="O4946">
        <v>0</v>
      </c>
      <c r="P4946">
        <v>0.29550001025199901</v>
      </c>
      <c r="Q4946">
        <v>0.29550001025199901</v>
      </c>
      <c r="R4946">
        <v>0</v>
      </c>
      <c r="S4946">
        <v>0</v>
      </c>
      <c r="T4946">
        <v>0</v>
      </c>
      <c r="U4946">
        <v>0</v>
      </c>
      <c r="W4946" s="429">
        <f t="shared" si="105"/>
        <v>0</v>
      </c>
      <c r="X4946" s="429">
        <f t="shared" si="105"/>
        <v>0</v>
      </c>
      <c r="Y4946" s="429">
        <f t="shared" si="105"/>
        <v>0</v>
      </c>
      <c r="Z4946" s="429">
        <f t="shared" si="104"/>
        <v>0</v>
      </c>
      <c r="AA4946" s="429" t="s">
        <v>1295</v>
      </c>
    </row>
    <row r="4947" spans="1:27" x14ac:dyDescent="0.25">
      <c r="A4947" t="s">
        <v>149</v>
      </c>
      <c r="B4947" t="s">
        <v>186</v>
      </c>
      <c r="C4947" t="s">
        <v>1459</v>
      </c>
      <c r="D4947" t="s">
        <v>1387</v>
      </c>
      <c r="E4947" t="s">
        <v>1501</v>
      </c>
      <c r="F4947" t="s">
        <v>1293</v>
      </c>
      <c r="G4947" t="s">
        <v>524</v>
      </c>
      <c r="H4947" t="s">
        <v>1464</v>
      </c>
      <c r="I4947" t="s">
        <v>186</v>
      </c>
      <c r="J4947">
        <v>20200253</v>
      </c>
      <c r="L4947">
        <v>11.701800346374499</v>
      </c>
      <c r="M4947">
        <v>7.8012003898620597</v>
      </c>
      <c r="N4947">
        <v>20.685001373291001</v>
      </c>
      <c r="O4947">
        <v>0</v>
      </c>
      <c r="P4947">
        <v>0.29550001025199901</v>
      </c>
      <c r="Q4947">
        <v>0.29550001025199901</v>
      </c>
      <c r="R4947">
        <v>3208.5390000000002</v>
      </c>
      <c r="S4947">
        <v>5.91E-2</v>
      </c>
      <c r="T4947">
        <v>0</v>
      </c>
      <c r="U4947">
        <v>0</v>
      </c>
      <c r="W4947" s="429">
        <f t="shared" si="105"/>
        <v>3208.5390000000002</v>
      </c>
      <c r="X4947" s="429">
        <f t="shared" si="105"/>
        <v>5.91E-2</v>
      </c>
      <c r="Y4947" s="429">
        <f t="shared" si="105"/>
        <v>0</v>
      </c>
      <c r="Z4947" s="429">
        <f t="shared" si="104"/>
        <v>0</v>
      </c>
      <c r="AA4947" s="429" t="s">
        <v>1295</v>
      </c>
    </row>
    <row r="4948" spans="1:27" x14ac:dyDescent="0.25">
      <c r="A4948" t="s">
        <v>149</v>
      </c>
      <c r="B4948" t="s">
        <v>1246</v>
      </c>
      <c r="C4948" t="s">
        <v>1324</v>
      </c>
      <c r="D4948" t="s">
        <v>1387</v>
      </c>
      <c r="E4948" t="s">
        <v>1501</v>
      </c>
      <c r="F4948" t="s">
        <v>1293</v>
      </c>
      <c r="G4948" t="s">
        <v>524</v>
      </c>
      <c r="H4948" t="s">
        <v>1557</v>
      </c>
      <c r="I4948" t="s">
        <v>552</v>
      </c>
      <c r="J4948">
        <v>40400311</v>
      </c>
      <c r="L4948">
        <v>0</v>
      </c>
      <c r="M4948">
        <v>3.7488000392913801</v>
      </c>
      <c r="N4948">
        <v>0</v>
      </c>
      <c r="O4948">
        <v>0</v>
      </c>
      <c r="P4948">
        <v>0</v>
      </c>
      <c r="Q4948">
        <v>0</v>
      </c>
      <c r="R4948">
        <v>0</v>
      </c>
      <c r="S4948">
        <v>0</v>
      </c>
      <c r="T4948">
        <v>0</v>
      </c>
      <c r="U4948">
        <v>0</v>
      </c>
      <c r="W4948" s="429">
        <f t="shared" si="105"/>
        <v>0</v>
      </c>
      <c r="X4948" s="429">
        <f t="shared" si="105"/>
        <v>0</v>
      </c>
      <c r="Y4948" s="429">
        <f t="shared" si="105"/>
        <v>0</v>
      </c>
      <c r="Z4948" s="429">
        <f t="shared" si="104"/>
        <v>0</v>
      </c>
      <c r="AA4948" s="429" t="s">
        <v>1295</v>
      </c>
    </row>
    <row r="4949" spans="1:27" x14ac:dyDescent="0.25">
      <c r="A4949" t="s">
        <v>149</v>
      </c>
      <c r="B4949" t="s">
        <v>1246</v>
      </c>
      <c r="C4949" t="s">
        <v>1324</v>
      </c>
      <c r="D4949" t="s">
        <v>1387</v>
      </c>
      <c r="E4949" t="s">
        <v>1501</v>
      </c>
      <c r="F4949" t="s">
        <v>1293</v>
      </c>
      <c r="G4949" t="s">
        <v>524</v>
      </c>
      <c r="H4949" t="s">
        <v>1557</v>
      </c>
      <c r="I4949" t="s">
        <v>552</v>
      </c>
      <c r="J4949">
        <v>20200254</v>
      </c>
      <c r="L4949">
        <v>16.243333816528299</v>
      </c>
      <c r="M4949">
        <v>3.2133333683013898</v>
      </c>
      <c r="N4949">
        <v>2.5333333015441899</v>
      </c>
      <c r="O4949">
        <v>2.3333333432674401E-2</v>
      </c>
      <c r="P4949">
        <v>0.41333332657813998</v>
      </c>
      <c r="Q4949">
        <v>0.266666680574417</v>
      </c>
      <c r="R4949">
        <v>0</v>
      </c>
      <c r="S4949">
        <v>0</v>
      </c>
      <c r="T4949">
        <v>0</v>
      </c>
      <c r="U4949">
        <v>0</v>
      </c>
      <c r="W4949" s="429">
        <f t="shared" si="105"/>
        <v>0</v>
      </c>
      <c r="X4949" s="429">
        <f t="shared" si="105"/>
        <v>0</v>
      </c>
      <c r="Y4949" s="429">
        <f t="shared" si="105"/>
        <v>0</v>
      </c>
      <c r="Z4949" s="429">
        <f t="shared" si="104"/>
        <v>0</v>
      </c>
      <c r="AA4949" s="429" t="s">
        <v>1295</v>
      </c>
    </row>
    <row r="4950" spans="1:27" x14ac:dyDescent="0.25">
      <c r="A4950" t="s">
        <v>149</v>
      </c>
      <c r="B4950" t="s">
        <v>1246</v>
      </c>
      <c r="C4950" t="s">
        <v>1324</v>
      </c>
      <c r="D4950" t="s">
        <v>1387</v>
      </c>
      <c r="E4950" t="s">
        <v>1501</v>
      </c>
      <c r="F4950" t="s">
        <v>1293</v>
      </c>
      <c r="G4950" t="s">
        <v>524</v>
      </c>
      <c r="H4950" t="s">
        <v>1557</v>
      </c>
      <c r="I4950" t="s">
        <v>552</v>
      </c>
      <c r="J4950">
        <v>20200254</v>
      </c>
      <c r="L4950">
        <v>40.768196105957003</v>
      </c>
      <c r="M4950">
        <v>12.417900085449199</v>
      </c>
      <c r="N4950">
        <v>5.1546001434326199</v>
      </c>
      <c r="O4950">
        <v>1.1714999675750699</v>
      </c>
      <c r="P4950">
        <v>0.93720000982284501</v>
      </c>
      <c r="Q4950">
        <v>0.93720000982284501</v>
      </c>
      <c r="R4950">
        <v>9889.3340000000007</v>
      </c>
      <c r="S4950">
        <v>4.6859999999999999</v>
      </c>
      <c r="T4950">
        <v>5.6231999999999998</v>
      </c>
      <c r="U4950">
        <v>0</v>
      </c>
      <c r="W4950" s="429">
        <f t="shared" si="105"/>
        <v>9889.3340000000007</v>
      </c>
      <c r="X4950" s="429">
        <f t="shared" si="105"/>
        <v>4.6859999999999999</v>
      </c>
      <c r="Y4950" s="429">
        <f t="shared" si="105"/>
        <v>5.6231999999999998</v>
      </c>
      <c r="Z4950" s="429">
        <f t="shared" si="104"/>
        <v>0</v>
      </c>
      <c r="AA4950" s="429" t="s">
        <v>1295</v>
      </c>
    </row>
    <row r="4951" spans="1:27" x14ac:dyDescent="0.25">
      <c r="A4951" t="s">
        <v>149</v>
      </c>
      <c r="B4951" t="s">
        <v>1246</v>
      </c>
      <c r="C4951" t="s">
        <v>1324</v>
      </c>
      <c r="D4951" t="s">
        <v>1387</v>
      </c>
      <c r="E4951" t="s">
        <v>1501</v>
      </c>
      <c r="F4951" t="s">
        <v>1293</v>
      </c>
      <c r="G4951" t="s">
        <v>524</v>
      </c>
      <c r="H4951" t="s">
        <v>1558</v>
      </c>
      <c r="I4951" t="s">
        <v>563</v>
      </c>
      <c r="J4951">
        <v>20200254</v>
      </c>
      <c r="L4951">
        <v>15.5</v>
      </c>
      <c r="M4951">
        <v>6.0333333015441903</v>
      </c>
      <c r="N4951">
        <v>1.6000000238418599</v>
      </c>
      <c r="O4951">
        <v>1.3333333730697601</v>
      </c>
      <c r="P4951">
        <v>0.96666663885116599</v>
      </c>
      <c r="Q4951">
        <v>0.96666663885116599</v>
      </c>
      <c r="R4951">
        <v>0</v>
      </c>
      <c r="S4951">
        <v>0</v>
      </c>
      <c r="T4951">
        <v>0</v>
      </c>
      <c r="U4951">
        <v>0</v>
      </c>
      <c r="W4951" s="429">
        <f t="shared" si="105"/>
        <v>0</v>
      </c>
      <c r="X4951" s="429">
        <f t="shared" si="105"/>
        <v>0</v>
      </c>
      <c r="Y4951" s="429">
        <f t="shared" si="105"/>
        <v>0</v>
      </c>
      <c r="Z4951" s="429">
        <f t="shared" si="104"/>
        <v>0</v>
      </c>
      <c r="AA4951" s="429" t="s">
        <v>1295</v>
      </c>
    </row>
    <row r="4952" spans="1:27" x14ac:dyDescent="0.25">
      <c r="A4952" t="s">
        <v>149</v>
      </c>
      <c r="B4952" t="s">
        <v>186</v>
      </c>
      <c r="C4952" t="s">
        <v>1459</v>
      </c>
      <c r="D4952" t="s">
        <v>1387</v>
      </c>
      <c r="E4952" t="s">
        <v>1501</v>
      </c>
      <c r="F4952" t="s">
        <v>1293</v>
      </c>
      <c r="G4952" t="s">
        <v>524</v>
      </c>
      <c r="H4952" t="s">
        <v>1464</v>
      </c>
      <c r="I4952" t="s">
        <v>186</v>
      </c>
      <c r="J4952">
        <v>20200254</v>
      </c>
      <c r="L4952">
        <v>18.5</v>
      </c>
      <c r="M4952">
        <v>12.650000572204601</v>
      </c>
      <c r="N4952">
        <v>32.849998474121101</v>
      </c>
      <c r="O4952">
        <v>0</v>
      </c>
      <c r="P4952">
        <v>0.5</v>
      </c>
      <c r="Q4952">
        <v>0.5</v>
      </c>
      <c r="R4952">
        <v>0</v>
      </c>
      <c r="S4952">
        <v>0</v>
      </c>
      <c r="T4952">
        <v>0</v>
      </c>
      <c r="U4952">
        <v>0</v>
      </c>
      <c r="W4952" s="429">
        <f t="shared" si="105"/>
        <v>0</v>
      </c>
      <c r="X4952" s="429">
        <f t="shared" si="105"/>
        <v>0</v>
      </c>
      <c r="Y4952" s="429">
        <f t="shared" si="105"/>
        <v>0</v>
      </c>
      <c r="Z4952" s="429">
        <f t="shared" si="104"/>
        <v>0</v>
      </c>
      <c r="AA4952" s="429" t="s">
        <v>1295</v>
      </c>
    </row>
    <row r="4953" spans="1:27" x14ac:dyDescent="0.25">
      <c r="A4953" t="s">
        <v>149</v>
      </c>
      <c r="B4953" t="s">
        <v>1246</v>
      </c>
      <c r="C4953" t="s">
        <v>1324</v>
      </c>
      <c r="D4953" t="s">
        <v>1387</v>
      </c>
      <c r="E4953" t="s">
        <v>1501</v>
      </c>
      <c r="F4953" t="s">
        <v>1293</v>
      </c>
      <c r="G4953" t="s">
        <v>524</v>
      </c>
      <c r="H4953" t="s">
        <v>1558</v>
      </c>
      <c r="I4953" t="s">
        <v>563</v>
      </c>
      <c r="J4953">
        <v>20200254</v>
      </c>
      <c r="L4953">
        <v>12.1</v>
      </c>
      <c r="M4953">
        <v>4.7</v>
      </c>
      <c r="N4953">
        <v>9.6999999999999993</v>
      </c>
      <c r="O4953">
        <v>0</v>
      </c>
      <c r="P4953">
        <v>0</v>
      </c>
      <c r="Q4953">
        <v>0</v>
      </c>
      <c r="R4953">
        <v>0</v>
      </c>
      <c r="S4953">
        <v>0</v>
      </c>
      <c r="T4953">
        <v>0</v>
      </c>
      <c r="U4953">
        <v>0</v>
      </c>
      <c r="W4953" s="429">
        <f t="shared" si="105"/>
        <v>0</v>
      </c>
      <c r="X4953" s="429">
        <f t="shared" si="105"/>
        <v>0</v>
      </c>
      <c r="Y4953" s="429">
        <f t="shared" si="105"/>
        <v>0</v>
      </c>
      <c r="Z4953" s="429">
        <f t="shared" si="104"/>
        <v>0</v>
      </c>
      <c r="AA4953" s="429" t="s">
        <v>1295</v>
      </c>
    </row>
    <row r="4954" spans="1:27" x14ac:dyDescent="0.25">
      <c r="A4954" t="s">
        <v>149</v>
      </c>
      <c r="B4954" t="s">
        <v>186</v>
      </c>
      <c r="C4954" t="s">
        <v>1459</v>
      </c>
      <c r="D4954" t="s">
        <v>1387</v>
      </c>
      <c r="E4954" t="s">
        <v>1501</v>
      </c>
      <c r="F4954" t="s">
        <v>1293</v>
      </c>
      <c r="G4954" t="s">
        <v>524</v>
      </c>
      <c r="H4954" t="s">
        <v>1464</v>
      </c>
      <c r="I4954" t="s">
        <v>186</v>
      </c>
      <c r="J4954">
        <v>40400312</v>
      </c>
      <c r="L4954">
        <v>0</v>
      </c>
      <c r="M4954">
        <v>0.26499998569488498</v>
      </c>
      <c r="N4954">
        <v>0</v>
      </c>
      <c r="O4954">
        <v>0</v>
      </c>
      <c r="P4954">
        <v>0</v>
      </c>
      <c r="Q4954">
        <v>0</v>
      </c>
      <c r="R4954">
        <v>0</v>
      </c>
      <c r="S4954">
        <v>4.2500000000000003E-2</v>
      </c>
      <c r="T4954">
        <v>0</v>
      </c>
      <c r="U4954">
        <v>0</v>
      </c>
      <c r="W4954" s="429">
        <f t="shared" si="105"/>
        <v>0</v>
      </c>
      <c r="X4954" s="429">
        <f t="shared" si="105"/>
        <v>4.2500000000000003E-2</v>
      </c>
      <c r="Y4954" s="429">
        <f t="shared" si="105"/>
        <v>0</v>
      </c>
      <c r="Z4954" s="429">
        <f t="shared" si="104"/>
        <v>0</v>
      </c>
      <c r="AA4954" s="429" t="s">
        <v>1295</v>
      </c>
    </row>
    <row r="4955" spans="1:27" x14ac:dyDescent="0.25">
      <c r="A4955" t="s">
        <v>149</v>
      </c>
      <c r="B4955" t="s">
        <v>1246</v>
      </c>
      <c r="C4955" t="s">
        <v>1324</v>
      </c>
      <c r="D4955" t="s">
        <v>1387</v>
      </c>
      <c r="E4955" t="s">
        <v>1501</v>
      </c>
      <c r="F4955" t="s">
        <v>1293</v>
      </c>
      <c r="G4955" t="s">
        <v>524</v>
      </c>
      <c r="H4955" t="s">
        <v>1557</v>
      </c>
      <c r="I4955" t="s">
        <v>552</v>
      </c>
      <c r="J4955">
        <v>31000404</v>
      </c>
      <c r="L4955">
        <v>5.4000001400709201E-2</v>
      </c>
      <c r="M4955">
        <v>3.0000000260770299E-3</v>
      </c>
      <c r="N4955">
        <v>4.5000001788139302E-2</v>
      </c>
      <c r="O4955">
        <v>0</v>
      </c>
      <c r="P4955">
        <v>4.0000001899898104E-3</v>
      </c>
      <c r="Q4955">
        <v>4.0000001899898104E-3</v>
      </c>
      <c r="R4955">
        <v>0</v>
      </c>
      <c r="S4955">
        <v>0</v>
      </c>
      <c r="T4955">
        <v>0</v>
      </c>
      <c r="U4955">
        <v>0</v>
      </c>
      <c r="W4955" s="429">
        <f t="shared" si="105"/>
        <v>0</v>
      </c>
      <c r="X4955" s="429">
        <f t="shared" si="105"/>
        <v>0</v>
      </c>
      <c r="Y4955" s="429">
        <f t="shared" si="105"/>
        <v>0</v>
      </c>
      <c r="Z4955" s="429">
        <f t="shared" si="104"/>
        <v>0</v>
      </c>
      <c r="AA4955" s="429" t="s">
        <v>1295</v>
      </c>
    </row>
    <row r="4956" spans="1:27" x14ac:dyDescent="0.25">
      <c r="A4956" t="s">
        <v>149</v>
      </c>
      <c r="B4956" t="s">
        <v>186</v>
      </c>
      <c r="C4956" t="s">
        <v>1459</v>
      </c>
      <c r="D4956" t="s">
        <v>1387</v>
      </c>
      <c r="E4956" t="s">
        <v>1501</v>
      </c>
      <c r="F4956" t="s">
        <v>1293</v>
      </c>
      <c r="G4956" t="s">
        <v>524</v>
      </c>
      <c r="H4956" t="s">
        <v>1464</v>
      </c>
      <c r="I4956" t="s">
        <v>186</v>
      </c>
      <c r="J4956">
        <v>31000404</v>
      </c>
      <c r="L4956">
        <v>0.769999980926514</v>
      </c>
      <c r="M4956">
        <v>3.9999999105930301E-2</v>
      </c>
      <c r="N4956">
        <v>0.644999980926514</v>
      </c>
      <c r="O4956">
        <v>4.9999998882412902E-3</v>
      </c>
      <c r="P4956">
        <v>5.9999998658895499E-2</v>
      </c>
      <c r="Q4956">
        <v>5.9999998658895499E-2</v>
      </c>
      <c r="R4956">
        <v>1041.0350000000001</v>
      </c>
      <c r="S4956">
        <v>0.02</v>
      </c>
      <c r="T4956">
        <v>0</v>
      </c>
      <c r="U4956">
        <v>0</v>
      </c>
      <c r="W4956" s="429">
        <f t="shared" si="105"/>
        <v>1041.0350000000001</v>
      </c>
      <c r="X4956" s="429">
        <f t="shared" si="105"/>
        <v>0.02</v>
      </c>
      <c r="Y4956" s="429">
        <f t="shared" si="105"/>
        <v>0</v>
      </c>
      <c r="Z4956" s="429">
        <f t="shared" si="104"/>
        <v>0</v>
      </c>
      <c r="AA4956" s="429" t="s">
        <v>1295</v>
      </c>
    </row>
    <row r="4957" spans="1:27" x14ac:dyDescent="0.25">
      <c r="A4957" t="s">
        <v>149</v>
      </c>
      <c r="B4957" t="s">
        <v>1246</v>
      </c>
      <c r="C4957" t="s">
        <v>1324</v>
      </c>
      <c r="D4957" t="s">
        <v>1387</v>
      </c>
      <c r="E4957" t="s">
        <v>1501</v>
      </c>
      <c r="F4957" t="s">
        <v>1293</v>
      </c>
      <c r="G4957" t="s">
        <v>524</v>
      </c>
      <c r="H4957" t="s">
        <v>1557</v>
      </c>
      <c r="I4957" t="s">
        <v>552</v>
      </c>
      <c r="J4957">
        <v>20200254</v>
      </c>
      <c r="L4957">
        <v>14.5</v>
      </c>
      <c r="M4957">
        <v>18.399999999999999</v>
      </c>
      <c r="N4957">
        <v>22.2</v>
      </c>
      <c r="O4957">
        <v>2.2999999999999998</v>
      </c>
      <c r="P4957">
        <v>1.7</v>
      </c>
      <c r="Q4957">
        <v>1.7</v>
      </c>
      <c r="R4957">
        <v>0</v>
      </c>
      <c r="S4957">
        <v>0</v>
      </c>
      <c r="T4957">
        <v>0</v>
      </c>
      <c r="U4957">
        <v>0</v>
      </c>
      <c r="W4957" s="429">
        <f t="shared" si="105"/>
        <v>0</v>
      </c>
      <c r="X4957" s="429">
        <f t="shared" si="105"/>
        <v>0</v>
      </c>
      <c r="Y4957" s="429">
        <f t="shared" si="105"/>
        <v>0</v>
      </c>
      <c r="Z4957" s="429">
        <f t="shared" si="104"/>
        <v>0</v>
      </c>
      <c r="AA4957" s="429" t="s">
        <v>1295</v>
      </c>
    </row>
    <row r="4958" spans="1:27" x14ac:dyDescent="0.25">
      <c r="A4958" t="s">
        <v>149</v>
      </c>
      <c r="B4958" t="s">
        <v>1246</v>
      </c>
      <c r="C4958" t="s">
        <v>1324</v>
      </c>
      <c r="D4958" t="s">
        <v>1387</v>
      </c>
      <c r="E4958" t="s">
        <v>1501</v>
      </c>
      <c r="F4958" t="s">
        <v>1293</v>
      </c>
      <c r="G4958" t="s">
        <v>524</v>
      </c>
      <c r="H4958" t="s">
        <v>1557</v>
      </c>
      <c r="I4958" t="s">
        <v>552</v>
      </c>
      <c r="J4958">
        <v>31000205</v>
      </c>
      <c r="L4958">
        <v>4.5</v>
      </c>
      <c r="M4958">
        <v>21</v>
      </c>
      <c r="N4958">
        <v>9</v>
      </c>
      <c r="O4958">
        <v>0</v>
      </c>
      <c r="P4958">
        <v>0</v>
      </c>
      <c r="Q4958">
        <v>0</v>
      </c>
      <c r="R4958">
        <v>0</v>
      </c>
      <c r="S4958">
        <v>0</v>
      </c>
      <c r="T4958">
        <v>0</v>
      </c>
      <c r="U4958">
        <v>0</v>
      </c>
      <c r="W4958" s="429">
        <f t="shared" si="105"/>
        <v>0</v>
      </c>
      <c r="X4958" s="429">
        <f t="shared" si="105"/>
        <v>0</v>
      </c>
      <c r="Y4958" s="429">
        <f t="shared" si="105"/>
        <v>0</v>
      </c>
      <c r="Z4958" s="429">
        <f t="shared" si="104"/>
        <v>0</v>
      </c>
      <c r="AA4958" s="429" t="s">
        <v>1295</v>
      </c>
    </row>
    <row r="4959" spans="1:27" x14ac:dyDescent="0.25">
      <c r="A4959" t="s">
        <v>149</v>
      </c>
      <c r="B4959" t="s">
        <v>1246</v>
      </c>
      <c r="C4959" t="s">
        <v>1324</v>
      </c>
      <c r="D4959" t="s">
        <v>1387</v>
      </c>
      <c r="E4959" t="s">
        <v>1501</v>
      </c>
      <c r="F4959" t="s">
        <v>1293</v>
      </c>
      <c r="G4959" t="s">
        <v>524</v>
      </c>
      <c r="H4959" t="s">
        <v>1557</v>
      </c>
      <c r="I4959" t="s">
        <v>552</v>
      </c>
      <c r="J4959">
        <v>31000404</v>
      </c>
      <c r="L4959">
        <v>0.48</v>
      </c>
      <c r="M4959">
        <v>0.03</v>
      </c>
      <c r="N4959">
        <v>0.4</v>
      </c>
      <c r="O4959">
        <v>0.05</v>
      </c>
      <c r="P4959">
        <v>0</v>
      </c>
      <c r="Q4959">
        <v>0</v>
      </c>
      <c r="R4959">
        <v>0</v>
      </c>
      <c r="S4959">
        <v>0</v>
      </c>
      <c r="T4959">
        <v>0</v>
      </c>
      <c r="U4959">
        <v>0</v>
      </c>
      <c r="W4959" s="429">
        <f t="shared" si="105"/>
        <v>0</v>
      </c>
      <c r="X4959" s="429">
        <f t="shared" si="105"/>
        <v>0</v>
      </c>
      <c r="Y4959" s="429">
        <f t="shared" si="105"/>
        <v>0</v>
      </c>
      <c r="Z4959" s="429">
        <f t="shared" si="104"/>
        <v>0</v>
      </c>
      <c r="AA4959" s="429" t="s">
        <v>1295</v>
      </c>
    </row>
    <row r="4960" spans="1:27" x14ac:dyDescent="0.25">
      <c r="A4960" t="s">
        <v>149</v>
      </c>
      <c r="B4960" t="s">
        <v>1246</v>
      </c>
      <c r="C4960" t="s">
        <v>1324</v>
      </c>
      <c r="D4960" t="s">
        <v>1387</v>
      </c>
      <c r="E4960" t="s">
        <v>1501</v>
      </c>
      <c r="F4960" t="s">
        <v>1293</v>
      </c>
      <c r="G4960" t="s">
        <v>524</v>
      </c>
      <c r="H4960" t="s">
        <v>1557</v>
      </c>
      <c r="I4960" t="s">
        <v>552</v>
      </c>
      <c r="J4960">
        <v>20200254</v>
      </c>
      <c r="L4960">
        <v>14.5</v>
      </c>
      <c r="M4960">
        <v>18.399999999999999</v>
      </c>
      <c r="N4960">
        <v>22.1</v>
      </c>
      <c r="O4960">
        <v>2.2999999999999998</v>
      </c>
      <c r="P4960">
        <v>1.7</v>
      </c>
      <c r="Q4960">
        <v>1.7</v>
      </c>
      <c r="R4960">
        <v>0</v>
      </c>
      <c r="S4960">
        <v>0</v>
      </c>
      <c r="T4960">
        <v>0</v>
      </c>
      <c r="U4960">
        <v>0</v>
      </c>
      <c r="W4960" s="429">
        <f t="shared" si="105"/>
        <v>0</v>
      </c>
      <c r="X4960" s="429">
        <f t="shared" si="105"/>
        <v>0</v>
      </c>
      <c r="Y4960" s="429">
        <f t="shared" si="105"/>
        <v>0</v>
      </c>
      <c r="Z4960" s="429">
        <f t="shared" si="104"/>
        <v>0</v>
      </c>
      <c r="AA4960" s="429" t="s">
        <v>1295</v>
      </c>
    </row>
    <row r="4961" spans="1:27" x14ac:dyDescent="0.25">
      <c r="A4961" t="s">
        <v>149</v>
      </c>
      <c r="B4961" t="s">
        <v>1246</v>
      </c>
      <c r="C4961" t="s">
        <v>1324</v>
      </c>
      <c r="D4961" t="s">
        <v>1387</v>
      </c>
      <c r="E4961" t="s">
        <v>1501</v>
      </c>
      <c r="F4961" t="s">
        <v>1293</v>
      </c>
      <c r="G4961" t="s">
        <v>524</v>
      </c>
      <c r="H4961" t="s">
        <v>1557</v>
      </c>
      <c r="I4961" t="s">
        <v>552</v>
      </c>
      <c r="J4961">
        <v>20200254</v>
      </c>
      <c r="L4961">
        <v>14.5</v>
      </c>
      <c r="M4961">
        <v>18.399999999999999</v>
      </c>
      <c r="N4961">
        <v>22.1</v>
      </c>
      <c r="O4961">
        <v>2.2999999999999998</v>
      </c>
      <c r="P4961">
        <v>1.7</v>
      </c>
      <c r="Q4961">
        <v>1.7</v>
      </c>
      <c r="R4961">
        <v>0</v>
      </c>
      <c r="S4961">
        <v>0</v>
      </c>
      <c r="T4961">
        <v>0</v>
      </c>
      <c r="U4961">
        <v>0</v>
      </c>
      <c r="W4961" s="429">
        <f t="shared" si="105"/>
        <v>0</v>
      </c>
      <c r="X4961" s="429">
        <f t="shared" si="105"/>
        <v>0</v>
      </c>
      <c r="Y4961" s="429">
        <f t="shared" si="105"/>
        <v>0</v>
      </c>
      <c r="Z4961" s="429">
        <f t="shared" si="104"/>
        <v>0</v>
      </c>
      <c r="AA4961" s="429" t="s">
        <v>1295</v>
      </c>
    </row>
    <row r="4962" spans="1:27" x14ac:dyDescent="0.25">
      <c r="A4962" t="s">
        <v>149</v>
      </c>
      <c r="B4962" t="s">
        <v>1246</v>
      </c>
      <c r="C4962" t="s">
        <v>1324</v>
      </c>
      <c r="D4962" t="s">
        <v>1387</v>
      </c>
      <c r="E4962" t="s">
        <v>1501</v>
      </c>
      <c r="F4962" t="s">
        <v>1293</v>
      </c>
      <c r="G4962" t="s">
        <v>524</v>
      </c>
      <c r="H4962" t="s">
        <v>1558</v>
      </c>
      <c r="I4962" t="s">
        <v>563</v>
      </c>
      <c r="J4962">
        <v>20200254</v>
      </c>
      <c r="L4962">
        <v>14.5</v>
      </c>
      <c r="M4962">
        <v>18.399999999999999</v>
      </c>
      <c r="N4962">
        <v>22.2</v>
      </c>
      <c r="O4962">
        <v>2.2999999999999998</v>
      </c>
      <c r="P4962">
        <v>1.7</v>
      </c>
      <c r="Q4962">
        <v>1.7</v>
      </c>
      <c r="R4962">
        <v>0</v>
      </c>
      <c r="S4962">
        <v>0</v>
      </c>
      <c r="T4962">
        <v>0</v>
      </c>
      <c r="U4962">
        <v>0</v>
      </c>
      <c r="W4962" s="429">
        <f t="shared" si="105"/>
        <v>0</v>
      </c>
      <c r="X4962" s="429">
        <f t="shared" si="105"/>
        <v>0</v>
      </c>
      <c r="Y4962" s="429">
        <f t="shared" si="105"/>
        <v>0</v>
      </c>
      <c r="Z4962" s="429">
        <f t="shared" si="104"/>
        <v>0</v>
      </c>
      <c r="AA4962" s="429" t="s">
        <v>1295</v>
      </c>
    </row>
    <row r="4963" spans="1:27" x14ac:dyDescent="0.25">
      <c r="A4963" t="s">
        <v>149</v>
      </c>
      <c r="B4963" t="s">
        <v>1246</v>
      </c>
      <c r="C4963" t="s">
        <v>1324</v>
      </c>
      <c r="D4963" t="s">
        <v>1387</v>
      </c>
      <c r="E4963" t="s">
        <v>1501</v>
      </c>
      <c r="F4963" t="s">
        <v>1293</v>
      </c>
      <c r="G4963" t="s">
        <v>524</v>
      </c>
      <c r="H4963" t="s">
        <v>1557</v>
      </c>
      <c r="I4963" t="s">
        <v>552</v>
      </c>
      <c r="J4963">
        <v>20200254</v>
      </c>
      <c r="L4963">
        <v>14.5</v>
      </c>
      <c r="M4963">
        <v>18.399999999999999</v>
      </c>
      <c r="N4963">
        <v>22.1</v>
      </c>
      <c r="O4963">
        <v>2.2999999999999998</v>
      </c>
      <c r="P4963">
        <v>1.7</v>
      </c>
      <c r="Q4963">
        <v>1.7</v>
      </c>
      <c r="R4963">
        <v>0</v>
      </c>
      <c r="S4963">
        <v>0</v>
      </c>
      <c r="T4963">
        <v>0</v>
      </c>
      <c r="U4963">
        <v>0</v>
      </c>
      <c r="W4963" s="429">
        <f t="shared" si="105"/>
        <v>0</v>
      </c>
      <c r="X4963" s="429">
        <f t="shared" si="105"/>
        <v>0</v>
      </c>
      <c r="Y4963" s="429">
        <f t="shared" si="105"/>
        <v>0</v>
      </c>
      <c r="Z4963" s="429">
        <f t="shared" si="104"/>
        <v>0</v>
      </c>
      <c r="AA4963" s="429" t="s">
        <v>1295</v>
      </c>
    </row>
    <row r="4964" spans="1:27" x14ac:dyDescent="0.25">
      <c r="A4964" t="s">
        <v>149</v>
      </c>
      <c r="B4964" t="s">
        <v>1246</v>
      </c>
      <c r="C4964" t="s">
        <v>1324</v>
      </c>
      <c r="D4964" t="s">
        <v>1387</v>
      </c>
      <c r="E4964" t="s">
        <v>1501</v>
      </c>
      <c r="F4964" t="s">
        <v>1293</v>
      </c>
      <c r="G4964" t="s">
        <v>524</v>
      </c>
      <c r="H4964" t="s">
        <v>1557</v>
      </c>
      <c r="I4964" t="s">
        <v>552</v>
      </c>
      <c r="J4964">
        <v>20200254</v>
      </c>
      <c r="L4964">
        <v>14.5</v>
      </c>
      <c r="M4964">
        <v>18.399999999999999</v>
      </c>
      <c r="N4964">
        <v>22.1</v>
      </c>
      <c r="O4964">
        <v>2.2999999999999998</v>
      </c>
      <c r="P4964">
        <v>1.7</v>
      </c>
      <c r="Q4964">
        <v>1.7</v>
      </c>
      <c r="R4964">
        <v>0</v>
      </c>
      <c r="S4964">
        <v>0</v>
      </c>
      <c r="T4964">
        <v>0</v>
      </c>
      <c r="U4964">
        <v>0</v>
      </c>
      <c r="W4964" s="429">
        <f t="shared" si="105"/>
        <v>0</v>
      </c>
      <c r="X4964" s="429">
        <f t="shared" si="105"/>
        <v>0</v>
      </c>
      <c r="Y4964" s="429">
        <f t="shared" si="105"/>
        <v>0</v>
      </c>
      <c r="Z4964" s="429">
        <f t="shared" si="104"/>
        <v>0</v>
      </c>
      <c r="AA4964" s="429" t="s">
        <v>1295</v>
      </c>
    </row>
    <row r="4965" spans="1:27" x14ac:dyDescent="0.25">
      <c r="A4965" t="s">
        <v>149</v>
      </c>
      <c r="B4965" t="s">
        <v>1246</v>
      </c>
      <c r="C4965" t="s">
        <v>1324</v>
      </c>
      <c r="D4965" t="s">
        <v>1387</v>
      </c>
      <c r="E4965" t="s">
        <v>1501</v>
      </c>
      <c r="F4965" t="s">
        <v>1293</v>
      </c>
      <c r="G4965" t="s">
        <v>524</v>
      </c>
      <c r="H4965" t="s">
        <v>1557</v>
      </c>
      <c r="I4965" t="s">
        <v>552</v>
      </c>
      <c r="J4965">
        <v>20200253</v>
      </c>
      <c r="L4965">
        <v>14.6</v>
      </c>
      <c r="M4965">
        <v>2.5</v>
      </c>
      <c r="N4965">
        <v>14.6</v>
      </c>
      <c r="O4965">
        <v>0</v>
      </c>
      <c r="P4965">
        <v>0.3</v>
      </c>
      <c r="Q4965">
        <v>0.25</v>
      </c>
      <c r="R4965">
        <v>0</v>
      </c>
      <c r="S4965">
        <v>0</v>
      </c>
      <c r="T4965">
        <v>0</v>
      </c>
      <c r="U4965">
        <v>0</v>
      </c>
      <c r="W4965" s="429">
        <f t="shared" si="105"/>
        <v>0</v>
      </c>
      <c r="X4965" s="429">
        <f t="shared" si="105"/>
        <v>0</v>
      </c>
      <c r="Y4965" s="429">
        <f t="shared" si="105"/>
        <v>0</v>
      </c>
      <c r="Z4965" s="429">
        <f t="shared" si="104"/>
        <v>0</v>
      </c>
      <c r="AA4965" s="429" t="s">
        <v>1295</v>
      </c>
    </row>
    <row r="4966" spans="1:27" x14ac:dyDescent="0.25">
      <c r="A4966" t="s">
        <v>149</v>
      </c>
      <c r="B4966" t="s">
        <v>186</v>
      </c>
      <c r="C4966" t="s">
        <v>1459</v>
      </c>
      <c r="D4966" t="s">
        <v>1387</v>
      </c>
      <c r="E4966" t="s">
        <v>1501</v>
      </c>
      <c r="F4966" t="s">
        <v>1293</v>
      </c>
      <c r="G4966" t="s">
        <v>524</v>
      </c>
      <c r="H4966" t="s">
        <v>1461</v>
      </c>
      <c r="I4966" t="s">
        <v>534</v>
      </c>
      <c r="J4966">
        <v>20200253</v>
      </c>
      <c r="L4966">
        <v>9.3000000000000007</v>
      </c>
      <c r="M4966">
        <v>1.7</v>
      </c>
      <c r="N4966">
        <v>16.899999999999999</v>
      </c>
      <c r="O4966">
        <v>0</v>
      </c>
      <c r="P4966">
        <v>0</v>
      </c>
      <c r="Q4966">
        <v>0</v>
      </c>
      <c r="R4966">
        <v>0</v>
      </c>
      <c r="S4966">
        <v>0</v>
      </c>
      <c r="T4966">
        <v>0</v>
      </c>
      <c r="U4966">
        <v>0</v>
      </c>
      <c r="W4966" s="429">
        <f t="shared" si="105"/>
        <v>0</v>
      </c>
      <c r="X4966" s="429">
        <f t="shared" si="105"/>
        <v>0</v>
      </c>
      <c r="Y4966" s="429">
        <f t="shared" si="105"/>
        <v>0</v>
      </c>
      <c r="Z4966" s="429">
        <f t="shared" si="104"/>
        <v>0</v>
      </c>
      <c r="AA4966" s="429" t="s">
        <v>1295</v>
      </c>
    </row>
    <row r="4967" spans="1:27" x14ac:dyDescent="0.25">
      <c r="A4967" t="s">
        <v>149</v>
      </c>
      <c r="B4967" t="s">
        <v>1246</v>
      </c>
      <c r="C4967" t="s">
        <v>1324</v>
      </c>
      <c r="D4967" t="s">
        <v>1387</v>
      </c>
      <c r="E4967" t="s">
        <v>1501</v>
      </c>
      <c r="F4967" t="s">
        <v>1293</v>
      </c>
      <c r="G4967" t="s">
        <v>524</v>
      </c>
      <c r="H4967" t="s">
        <v>1557</v>
      </c>
      <c r="I4967" t="s">
        <v>552</v>
      </c>
      <c r="J4967">
        <v>20200254</v>
      </c>
      <c r="L4967">
        <v>19.399999999999999</v>
      </c>
      <c r="M4967">
        <v>4.9000000000000004</v>
      </c>
      <c r="N4967">
        <v>19.399999999999999</v>
      </c>
      <c r="O4967">
        <v>0</v>
      </c>
      <c r="P4967">
        <v>0.3</v>
      </c>
      <c r="Q4967">
        <v>0.33333334326744102</v>
      </c>
      <c r="R4967">
        <v>0</v>
      </c>
      <c r="S4967">
        <v>0</v>
      </c>
      <c r="T4967">
        <v>0</v>
      </c>
      <c r="U4967">
        <v>0</v>
      </c>
      <c r="W4967" s="429">
        <f t="shared" si="105"/>
        <v>0</v>
      </c>
      <c r="X4967" s="429">
        <f t="shared" si="105"/>
        <v>0</v>
      </c>
      <c r="Y4967" s="429">
        <f t="shared" si="105"/>
        <v>0</v>
      </c>
      <c r="Z4967" s="429">
        <f t="shared" si="104"/>
        <v>0</v>
      </c>
      <c r="AA4967" s="429" t="s">
        <v>1295</v>
      </c>
    </row>
    <row r="4968" spans="1:27" x14ac:dyDescent="0.25">
      <c r="A4968" t="s">
        <v>149</v>
      </c>
      <c r="B4968" t="s">
        <v>1246</v>
      </c>
      <c r="C4968" t="s">
        <v>1324</v>
      </c>
      <c r="D4968" t="s">
        <v>1387</v>
      </c>
      <c r="E4968" t="s">
        <v>1501</v>
      </c>
      <c r="F4968" t="s">
        <v>1293</v>
      </c>
      <c r="G4968" t="s">
        <v>524</v>
      </c>
      <c r="H4968" t="s">
        <v>1557</v>
      </c>
      <c r="I4968" t="s">
        <v>552</v>
      </c>
      <c r="J4968">
        <v>20200254</v>
      </c>
      <c r="L4968">
        <v>30.9</v>
      </c>
      <c r="M4968">
        <v>10.6</v>
      </c>
      <c r="N4968">
        <v>42.8</v>
      </c>
      <c r="O4968">
        <v>0.4</v>
      </c>
      <c r="P4968">
        <v>0.6</v>
      </c>
      <c r="Q4968">
        <v>0.59999996423721302</v>
      </c>
      <c r="R4968">
        <v>0</v>
      </c>
      <c r="S4968">
        <v>0</v>
      </c>
      <c r="T4968">
        <v>0</v>
      </c>
      <c r="U4968">
        <v>0</v>
      </c>
      <c r="W4968" s="429">
        <f t="shared" si="105"/>
        <v>0</v>
      </c>
      <c r="X4968" s="429">
        <f t="shared" si="105"/>
        <v>0</v>
      </c>
      <c r="Y4968" s="429">
        <f t="shared" si="105"/>
        <v>0</v>
      </c>
      <c r="Z4968" s="429">
        <f t="shared" si="104"/>
        <v>0</v>
      </c>
      <c r="AA4968" s="429" t="s">
        <v>1295</v>
      </c>
    </row>
    <row r="4969" spans="1:27" x14ac:dyDescent="0.25">
      <c r="A4969" t="s">
        <v>149</v>
      </c>
      <c r="B4969" t="s">
        <v>1246</v>
      </c>
      <c r="C4969" t="s">
        <v>1324</v>
      </c>
      <c r="D4969" t="s">
        <v>1387</v>
      </c>
      <c r="E4969" t="s">
        <v>1501</v>
      </c>
      <c r="F4969" t="s">
        <v>1293</v>
      </c>
      <c r="G4969" t="s">
        <v>524</v>
      </c>
      <c r="H4969" t="s">
        <v>1558</v>
      </c>
      <c r="I4969" t="s">
        <v>563</v>
      </c>
      <c r="J4969">
        <v>40400314</v>
      </c>
      <c r="L4969">
        <v>0</v>
      </c>
      <c r="M4969">
        <v>0.6</v>
      </c>
      <c r="N4969">
        <v>0</v>
      </c>
      <c r="O4969">
        <v>0</v>
      </c>
      <c r="P4969">
        <v>0</v>
      </c>
      <c r="Q4969">
        <v>0</v>
      </c>
      <c r="R4969">
        <v>0</v>
      </c>
      <c r="S4969">
        <v>0</v>
      </c>
      <c r="T4969">
        <v>0</v>
      </c>
      <c r="U4969">
        <v>0</v>
      </c>
      <c r="W4969" s="429">
        <f t="shared" si="105"/>
        <v>0</v>
      </c>
      <c r="X4969" s="429">
        <f t="shared" si="105"/>
        <v>0</v>
      </c>
      <c r="Y4969" s="429">
        <f t="shared" si="105"/>
        <v>0</v>
      </c>
      <c r="Z4969" s="429">
        <f t="shared" si="104"/>
        <v>0</v>
      </c>
      <c r="AA4969" s="429" t="s">
        <v>1295</v>
      </c>
    </row>
    <row r="4970" spans="1:27" x14ac:dyDescent="0.25">
      <c r="A4970" t="s">
        <v>149</v>
      </c>
      <c r="B4970" t="s">
        <v>1246</v>
      </c>
      <c r="C4970" t="s">
        <v>1324</v>
      </c>
      <c r="D4970" t="s">
        <v>1387</v>
      </c>
      <c r="E4970" t="s">
        <v>1501</v>
      </c>
      <c r="F4970" t="s">
        <v>1293</v>
      </c>
      <c r="G4970" t="s">
        <v>524</v>
      </c>
      <c r="H4970" t="s">
        <v>1558</v>
      </c>
      <c r="I4970" t="s">
        <v>563</v>
      </c>
      <c r="J4970">
        <v>20200253</v>
      </c>
      <c r="L4970">
        <v>24.36</v>
      </c>
      <c r="M4970">
        <v>19.425000000000001</v>
      </c>
      <c r="N4970">
        <v>36.54</v>
      </c>
      <c r="O4970">
        <v>0</v>
      </c>
      <c r="P4970">
        <v>0</v>
      </c>
      <c r="Q4970">
        <v>0</v>
      </c>
      <c r="R4970">
        <v>0</v>
      </c>
      <c r="S4970">
        <v>0</v>
      </c>
      <c r="T4970">
        <v>0</v>
      </c>
      <c r="U4970">
        <v>0</v>
      </c>
      <c r="W4970" s="429">
        <f t="shared" si="105"/>
        <v>0</v>
      </c>
      <c r="X4970" s="429">
        <f t="shared" si="105"/>
        <v>0</v>
      </c>
      <c r="Y4970" s="429">
        <f t="shared" si="105"/>
        <v>0</v>
      </c>
      <c r="Z4970" s="429">
        <f t="shared" si="104"/>
        <v>0</v>
      </c>
      <c r="AA4970" s="429" t="s">
        <v>1295</v>
      </c>
    </row>
    <row r="4971" spans="1:27" x14ac:dyDescent="0.25">
      <c r="A4971" t="s">
        <v>149</v>
      </c>
      <c r="B4971" t="s">
        <v>186</v>
      </c>
      <c r="C4971" t="s">
        <v>1459</v>
      </c>
      <c r="D4971" t="s">
        <v>1387</v>
      </c>
      <c r="E4971" t="s">
        <v>1501</v>
      </c>
      <c r="F4971" t="s">
        <v>1293</v>
      </c>
      <c r="G4971" t="s">
        <v>524</v>
      </c>
      <c r="H4971" t="s">
        <v>1461</v>
      </c>
      <c r="I4971" t="s">
        <v>534</v>
      </c>
      <c r="J4971">
        <v>31000306</v>
      </c>
      <c r="L4971">
        <v>0</v>
      </c>
      <c r="M4971">
        <v>0</v>
      </c>
      <c r="N4971">
        <v>0</v>
      </c>
      <c r="O4971">
        <v>0</v>
      </c>
      <c r="P4971">
        <v>0</v>
      </c>
      <c r="Q4971">
        <v>0</v>
      </c>
      <c r="R4971">
        <v>32.032200000000003</v>
      </c>
      <c r="S4971">
        <v>50.570689999999999</v>
      </c>
      <c r="T4971">
        <v>0</v>
      </c>
      <c r="U4971">
        <v>0</v>
      </c>
      <c r="W4971" s="429">
        <f t="shared" si="105"/>
        <v>32.032200000000003</v>
      </c>
      <c r="X4971" s="429">
        <f t="shared" si="105"/>
        <v>50.570689999999999</v>
      </c>
      <c r="Y4971" s="429">
        <f t="shared" si="105"/>
        <v>0</v>
      </c>
      <c r="Z4971" s="429">
        <f t="shared" si="104"/>
        <v>0</v>
      </c>
      <c r="AA4971" s="429" t="s">
        <v>1295</v>
      </c>
    </row>
    <row r="4972" spans="1:27" x14ac:dyDescent="0.25">
      <c r="A4972" t="s">
        <v>149</v>
      </c>
      <c r="B4972" t="s">
        <v>1246</v>
      </c>
      <c r="C4972" t="s">
        <v>1324</v>
      </c>
      <c r="D4972" t="s">
        <v>1387</v>
      </c>
      <c r="E4972" t="s">
        <v>1501</v>
      </c>
      <c r="F4972" t="s">
        <v>1293</v>
      </c>
      <c r="G4972" t="s">
        <v>524</v>
      </c>
      <c r="H4972" t="s">
        <v>1557</v>
      </c>
      <c r="I4972" t="s">
        <v>552</v>
      </c>
      <c r="J4972">
        <v>20200253</v>
      </c>
      <c r="L4972">
        <v>14</v>
      </c>
      <c r="M4972">
        <v>2.4</v>
      </c>
      <c r="N4972">
        <v>14</v>
      </c>
      <c r="O4972">
        <v>0</v>
      </c>
      <c r="P4972">
        <v>0.2</v>
      </c>
      <c r="Q4972">
        <v>0.15999999642372101</v>
      </c>
      <c r="R4972">
        <v>0</v>
      </c>
      <c r="S4972">
        <v>0</v>
      </c>
      <c r="T4972">
        <v>0</v>
      </c>
      <c r="U4972">
        <v>0</v>
      </c>
      <c r="W4972" s="429">
        <f t="shared" si="105"/>
        <v>0</v>
      </c>
      <c r="X4972" s="429">
        <f t="shared" si="105"/>
        <v>0</v>
      </c>
      <c r="Y4972" s="429">
        <f t="shared" si="105"/>
        <v>0</v>
      </c>
      <c r="Z4972" s="429">
        <f t="shared" si="104"/>
        <v>0</v>
      </c>
      <c r="AA4972" s="429" t="s">
        <v>1295</v>
      </c>
    </row>
    <row r="4973" spans="1:27" x14ac:dyDescent="0.25">
      <c r="A4973" t="s">
        <v>149</v>
      </c>
      <c r="B4973" t="s">
        <v>186</v>
      </c>
      <c r="C4973" t="s">
        <v>1459</v>
      </c>
      <c r="D4973" t="s">
        <v>1387</v>
      </c>
      <c r="E4973" t="s">
        <v>1501</v>
      </c>
      <c r="F4973" t="s">
        <v>1293</v>
      </c>
      <c r="G4973" t="s">
        <v>524</v>
      </c>
      <c r="H4973" t="s">
        <v>1461</v>
      </c>
      <c r="I4973" t="s">
        <v>534</v>
      </c>
      <c r="J4973">
        <v>31000306</v>
      </c>
      <c r="L4973">
        <v>0</v>
      </c>
      <c r="M4973">
        <v>0</v>
      </c>
      <c r="N4973">
        <v>0</v>
      </c>
      <c r="O4973">
        <v>0</v>
      </c>
      <c r="P4973">
        <v>0</v>
      </c>
      <c r="Q4973">
        <v>0</v>
      </c>
      <c r="R4973">
        <v>0.65010009999999996</v>
      </c>
      <c r="S4973">
        <v>1.0638000000000001</v>
      </c>
      <c r="T4973">
        <v>0</v>
      </c>
      <c r="U4973">
        <v>0</v>
      </c>
      <c r="W4973" s="429">
        <f t="shared" si="105"/>
        <v>0.65010009999999996</v>
      </c>
      <c r="X4973" s="429">
        <f t="shared" si="105"/>
        <v>1.0638000000000001</v>
      </c>
      <c r="Y4973" s="429">
        <f t="shared" si="105"/>
        <v>0</v>
      </c>
      <c r="Z4973" s="429">
        <f t="shared" si="104"/>
        <v>0</v>
      </c>
      <c r="AA4973" s="429" t="s">
        <v>1295</v>
      </c>
    </row>
    <row r="4974" spans="1:27" x14ac:dyDescent="0.25">
      <c r="A4974" t="s">
        <v>149</v>
      </c>
      <c r="B4974" t="s">
        <v>186</v>
      </c>
      <c r="C4974" t="s">
        <v>1459</v>
      </c>
      <c r="D4974" t="s">
        <v>1387</v>
      </c>
      <c r="E4974" t="s">
        <v>1501</v>
      </c>
      <c r="F4974" t="s">
        <v>1293</v>
      </c>
      <c r="G4974" t="s">
        <v>524</v>
      </c>
      <c r="H4974" t="s">
        <v>1461</v>
      </c>
      <c r="I4974" t="s">
        <v>534</v>
      </c>
      <c r="J4974">
        <v>31000309</v>
      </c>
      <c r="L4974">
        <v>0</v>
      </c>
      <c r="M4974">
        <v>0</v>
      </c>
      <c r="N4974">
        <v>0</v>
      </c>
      <c r="O4974">
        <v>0</v>
      </c>
      <c r="P4974">
        <v>0</v>
      </c>
      <c r="Q4974">
        <v>0</v>
      </c>
      <c r="R4974">
        <v>70.624499999999998</v>
      </c>
      <c r="S4974">
        <v>111.8432</v>
      </c>
      <c r="T4974">
        <v>0</v>
      </c>
      <c r="U4974">
        <v>0</v>
      </c>
      <c r="W4974" s="429">
        <f t="shared" si="105"/>
        <v>70.624499999999998</v>
      </c>
      <c r="X4974" s="429">
        <f t="shared" si="105"/>
        <v>111.8432</v>
      </c>
      <c r="Y4974" s="429">
        <f t="shared" si="105"/>
        <v>0</v>
      </c>
      <c r="Z4974" s="429">
        <f t="shared" si="104"/>
        <v>0</v>
      </c>
      <c r="AA4974" s="429" t="s">
        <v>1295</v>
      </c>
    </row>
    <row r="4975" spans="1:27" x14ac:dyDescent="0.25">
      <c r="A4975" t="s">
        <v>149</v>
      </c>
      <c r="B4975" t="s">
        <v>1246</v>
      </c>
      <c r="C4975" t="s">
        <v>1324</v>
      </c>
      <c r="D4975" t="s">
        <v>1387</v>
      </c>
      <c r="E4975" t="s">
        <v>1501</v>
      </c>
      <c r="F4975" t="s">
        <v>1293</v>
      </c>
      <c r="G4975" t="s">
        <v>524</v>
      </c>
      <c r="H4975" t="s">
        <v>1557</v>
      </c>
      <c r="I4975" t="s">
        <v>552</v>
      </c>
      <c r="J4975">
        <v>20200253</v>
      </c>
      <c r="L4975">
        <v>10.4</v>
      </c>
      <c r="M4975">
        <v>1.8</v>
      </c>
      <c r="N4975">
        <v>10.4</v>
      </c>
      <c r="O4975">
        <v>0</v>
      </c>
      <c r="P4975">
        <v>0.2</v>
      </c>
      <c r="Q4975">
        <v>0.239999994635582</v>
      </c>
      <c r="R4975">
        <v>0</v>
      </c>
      <c r="S4975">
        <v>0</v>
      </c>
      <c r="T4975">
        <v>0</v>
      </c>
      <c r="U4975">
        <v>0</v>
      </c>
      <c r="W4975" s="429">
        <f t="shared" si="105"/>
        <v>0</v>
      </c>
      <c r="X4975" s="429">
        <f t="shared" si="105"/>
        <v>0</v>
      </c>
      <c r="Y4975" s="429">
        <f t="shared" si="105"/>
        <v>0</v>
      </c>
      <c r="Z4975" s="429">
        <f t="shared" si="104"/>
        <v>0</v>
      </c>
      <c r="AA4975" s="429" t="s">
        <v>1295</v>
      </c>
    </row>
    <row r="4976" spans="1:27" x14ac:dyDescent="0.25">
      <c r="A4976" t="s">
        <v>149</v>
      </c>
      <c r="B4976" t="s">
        <v>186</v>
      </c>
      <c r="C4976" t="s">
        <v>1459</v>
      </c>
      <c r="D4976" t="s">
        <v>1387</v>
      </c>
      <c r="E4976" t="s">
        <v>1501</v>
      </c>
      <c r="F4976" t="s">
        <v>1293</v>
      </c>
      <c r="G4976" t="s">
        <v>524</v>
      </c>
      <c r="H4976" t="s">
        <v>1461</v>
      </c>
      <c r="I4976" t="s">
        <v>534</v>
      </c>
      <c r="J4976">
        <v>20200254</v>
      </c>
      <c r="L4976">
        <v>11.800000190734901</v>
      </c>
      <c r="M4976">
        <v>13.1000003814697</v>
      </c>
      <c r="N4976">
        <v>36</v>
      </c>
      <c r="O4976">
        <v>0</v>
      </c>
      <c r="P4976">
        <v>0.5</v>
      </c>
      <c r="Q4976">
        <v>0.5</v>
      </c>
      <c r="R4976">
        <v>0</v>
      </c>
      <c r="S4976">
        <v>0</v>
      </c>
      <c r="T4976">
        <v>0</v>
      </c>
      <c r="U4976">
        <v>0</v>
      </c>
      <c r="W4976" s="429">
        <f t="shared" si="105"/>
        <v>0</v>
      </c>
      <c r="X4976" s="429">
        <f t="shared" si="105"/>
        <v>0</v>
      </c>
      <c r="Y4976" s="429">
        <f t="shared" si="105"/>
        <v>0</v>
      </c>
      <c r="Z4976" s="429">
        <f t="shared" si="104"/>
        <v>0</v>
      </c>
      <c r="AA4976" s="429" t="s">
        <v>1295</v>
      </c>
    </row>
    <row r="4977" spans="1:27" x14ac:dyDescent="0.25">
      <c r="A4977" t="s">
        <v>149</v>
      </c>
      <c r="B4977" t="s">
        <v>186</v>
      </c>
      <c r="C4977" t="s">
        <v>1459</v>
      </c>
      <c r="D4977" t="s">
        <v>1387</v>
      </c>
      <c r="E4977" t="s">
        <v>1501</v>
      </c>
      <c r="F4977" t="s">
        <v>1293</v>
      </c>
      <c r="G4977" t="s">
        <v>524</v>
      </c>
      <c r="H4977" t="s">
        <v>1464</v>
      </c>
      <c r="I4977" t="s">
        <v>186</v>
      </c>
      <c r="J4977">
        <v>31000207</v>
      </c>
      <c r="L4977">
        <v>0</v>
      </c>
      <c r="M4977">
        <v>5.9100002050399801E-2</v>
      </c>
      <c r="N4977">
        <v>0</v>
      </c>
      <c r="O4977">
        <v>0</v>
      </c>
      <c r="P4977">
        <v>0</v>
      </c>
      <c r="Q4977">
        <v>0</v>
      </c>
      <c r="R4977">
        <v>21.388290000000001</v>
      </c>
      <c r="S4977">
        <v>5.9100009999999998E-4</v>
      </c>
      <c r="T4977">
        <v>0</v>
      </c>
      <c r="U4977">
        <v>0</v>
      </c>
      <c r="W4977" s="429">
        <f t="shared" si="105"/>
        <v>21.388290000000001</v>
      </c>
      <c r="X4977" s="429">
        <f t="shared" si="105"/>
        <v>5.9100009999999998E-4</v>
      </c>
      <c r="Y4977" s="429">
        <f t="shared" si="105"/>
        <v>0</v>
      </c>
      <c r="Z4977" s="429">
        <f t="shared" si="104"/>
        <v>0</v>
      </c>
      <c r="AA4977" s="429" t="s">
        <v>1295</v>
      </c>
    </row>
    <row r="4978" spans="1:27" x14ac:dyDescent="0.25">
      <c r="A4978" t="s">
        <v>149</v>
      </c>
      <c r="B4978" t="s">
        <v>1246</v>
      </c>
      <c r="C4978" t="s">
        <v>1324</v>
      </c>
      <c r="D4978" t="s">
        <v>1387</v>
      </c>
      <c r="E4978" t="s">
        <v>1501</v>
      </c>
      <c r="F4978" t="s">
        <v>1293</v>
      </c>
      <c r="G4978" t="s">
        <v>524</v>
      </c>
      <c r="H4978" t="s">
        <v>1559</v>
      </c>
      <c r="I4978" t="s">
        <v>1327</v>
      </c>
      <c r="J4978">
        <v>31000207</v>
      </c>
      <c r="L4978">
        <v>0</v>
      </c>
      <c r="M4978">
        <v>0</v>
      </c>
      <c r="N4978">
        <v>0</v>
      </c>
      <c r="O4978">
        <v>0</v>
      </c>
      <c r="P4978">
        <v>0</v>
      </c>
      <c r="Q4978">
        <v>0</v>
      </c>
      <c r="R4978">
        <v>0.87628200000000001</v>
      </c>
      <c r="S4978">
        <v>28.584599999999998</v>
      </c>
      <c r="T4978">
        <v>0</v>
      </c>
      <c r="U4978">
        <v>0</v>
      </c>
      <c r="W4978" s="429">
        <f t="shared" si="105"/>
        <v>0.87628200000000001</v>
      </c>
      <c r="X4978" s="429">
        <f t="shared" si="105"/>
        <v>28.584599999999998</v>
      </c>
      <c r="Y4978" s="429">
        <f t="shared" si="105"/>
        <v>0</v>
      </c>
      <c r="Z4978" s="429">
        <f t="shared" si="104"/>
        <v>0</v>
      </c>
      <c r="AA4978" s="429" t="s">
        <v>1295</v>
      </c>
    </row>
    <row r="4979" spans="1:27" x14ac:dyDescent="0.25">
      <c r="A4979" t="s">
        <v>149</v>
      </c>
      <c r="B4979" t="s">
        <v>1246</v>
      </c>
      <c r="C4979" t="s">
        <v>1324</v>
      </c>
      <c r="D4979" t="s">
        <v>1387</v>
      </c>
      <c r="E4979" t="s">
        <v>1501</v>
      </c>
      <c r="F4979" t="s">
        <v>1293</v>
      </c>
      <c r="G4979" t="s">
        <v>524</v>
      </c>
      <c r="H4979" t="s">
        <v>1559</v>
      </c>
      <c r="I4979" t="s">
        <v>1327</v>
      </c>
      <c r="J4979">
        <v>31088811</v>
      </c>
      <c r="L4979">
        <v>0</v>
      </c>
      <c r="M4979">
        <v>0</v>
      </c>
      <c r="N4979">
        <v>0</v>
      </c>
      <c r="O4979">
        <v>0</v>
      </c>
      <c r="P4979">
        <v>0</v>
      </c>
      <c r="Q4979">
        <v>0</v>
      </c>
      <c r="R4979">
        <v>0</v>
      </c>
      <c r="S4979">
        <v>0</v>
      </c>
      <c r="T4979">
        <v>0</v>
      </c>
      <c r="U4979">
        <v>0</v>
      </c>
      <c r="W4979" s="429">
        <f t="shared" si="105"/>
        <v>0</v>
      </c>
      <c r="X4979" s="429">
        <f t="shared" si="105"/>
        <v>0</v>
      </c>
      <c r="Y4979" s="429">
        <f t="shared" si="105"/>
        <v>0</v>
      </c>
      <c r="Z4979" s="429">
        <f t="shared" si="104"/>
        <v>0</v>
      </c>
      <c r="AA4979" s="429" t="s">
        <v>1295</v>
      </c>
    </row>
    <row r="4980" spans="1:27" x14ac:dyDescent="0.25">
      <c r="A4980" t="s">
        <v>149</v>
      </c>
      <c r="B4980" t="s">
        <v>1246</v>
      </c>
      <c r="C4980" t="s">
        <v>1324</v>
      </c>
      <c r="D4980" t="s">
        <v>1387</v>
      </c>
      <c r="E4980" t="s">
        <v>1501</v>
      </c>
      <c r="F4980" t="s">
        <v>1293</v>
      </c>
      <c r="G4980" t="s">
        <v>524</v>
      </c>
      <c r="H4980" t="s">
        <v>1557</v>
      </c>
      <c r="I4980" t="s">
        <v>552</v>
      </c>
      <c r="J4980">
        <v>31088811</v>
      </c>
      <c r="L4980">
        <v>0</v>
      </c>
      <c r="M4980">
        <v>418.92840576171898</v>
      </c>
      <c r="N4980">
        <v>0</v>
      </c>
      <c r="O4980">
        <v>0</v>
      </c>
      <c r="P4980">
        <v>0</v>
      </c>
      <c r="Q4980">
        <v>0</v>
      </c>
      <c r="R4980">
        <v>0</v>
      </c>
      <c r="S4980">
        <v>0</v>
      </c>
      <c r="T4980">
        <v>0</v>
      </c>
      <c r="U4980">
        <v>0</v>
      </c>
      <c r="W4980" s="429">
        <f t="shared" si="105"/>
        <v>0</v>
      </c>
      <c r="X4980" s="429">
        <f t="shared" si="105"/>
        <v>0</v>
      </c>
      <c r="Y4980" s="429">
        <f t="shared" si="105"/>
        <v>0</v>
      </c>
      <c r="Z4980" s="429">
        <f t="shared" si="104"/>
        <v>0</v>
      </c>
      <c r="AA4980" s="429" t="s">
        <v>1295</v>
      </c>
    </row>
    <row r="4981" spans="1:27" x14ac:dyDescent="0.25">
      <c r="A4981" t="s">
        <v>149</v>
      </c>
      <c r="B4981" t="s">
        <v>1246</v>
      </c>
      <c r="C4981" t="s">
        <v>1324</v>
      </c>
      <c r="D4981" t="s">
        <v>1387</v>
      </c>
      <c r="E4981" t="s">
        <v>1501</v>
      </c>
      <c r="F4981" t="s">
        <v>1293</v>
      </c>
      <c r="G4981" t="s">
        <v>524</v>
      </c>
      <c r="H4981" t="s">
        <v>1557</v>
      </c>
      <c r="I4981" t="s">
        <v>552</v>
      </c>
      <c r="J4981">
        <v>31088811</v>
      </c>
      <c r="L4981">
        <v>0</v>
      </c>
      <c r="M4981">
        <v>0.42</v>
      </c>
      <c r="N4981">
        <v>0</v>
      </c>
      <c r="O4981">
        <v>0</v>
      </c>
      <c r="P4981">
        <v>0</v>
      </c>
      <c r="Q4981">
        <v>0</v>
      </c>
      <c r="R4981">
        <v>0</v>
      </c>
      <c r="S4981">
        <v>0</v>
      </c>
      <c r="T4981">
        <v>0</v>
      </c>
      <c r="U4981">
        <v>0</v>
      </c>
      <c r="W4981" s="429">
        <f t="shared" si="105"/>
        <v>0</v>
      </c>
      <c r="X4981" s="429">
        <f t="shared" si="105"/>
        <v>0</v>
      </c>
      <c r="Y4981" s="429">
        <f t="shared" si="105"/>
        <v>0</v>
      </c>
      <c r="Z4981" s="429">
        <f t="shared" si="104"/>
        <v>0</v>
      </c>
      <c r="AA4981" s="429" t="s">
        <v>1295</v>
      </c>
    </row>
    <row r="4982" spans="1:27" x14ac:dyDescent="0.25">
      <c r="A4982" t="s">
        <v>149</v>
      </c>
      <c r="B4982" t="s">
        <v>1246</v>
      </c>
      <c r="C4982" t="s">
        <v>1324</v>
      </c>
      <c r="D4982" t="s">
        <v>1387</v>
      </c>
      <c r="E4982" t="s">
        <v>1501</v>
      </c>
      <c r="F4982" t="s">
        <v>1293</v>
      </c>
      <c r="G4982" t="s">
        <v>524</v>
      </c>
      <c r="H4982" t="s">
        <v>1557</v>
      </c>
      <c r="I4982" t="s">
        <v>552</v>
      </c>
      <c r="J4982">
        <v>31088811</v>
      </c>
      <c r="L4982">
        <v>0</v>
      </c>
      <c r="M4982">
        <v>25.4</v>
      </c>
      <c r="N4982">
        <v>0</v>
      </c>
      <c r="O4982">
        <v>0</v>
      </c>
      <c r="P4982">
        <v>0</v>
      </c>
      <c r="Q4982">
        <v>0</v>
      </c>
      <c r="R4982">
        <v>0</v>
      </c>
      <c r="S4982">
        <v>0</v>
      </c>
      <c r="T4982">
        <v>0</v>
      </c>
      <c r="U4982">
        <v>0</v>
      </c>
      <c r="W4982" s="429">
        <f t="shared" si="105"/>
        <v>0</v>
      </c>
      <c r="X4982" s="429">
        <f t="shared" si="105"/>
        <v>0</v>
      </c>
      <c r="Y4982" s="429">
        <f t="shared" si="105"/>
        <v>0</v>
      </c>
      <c r="Z4982" s="429">
        <f t="shared" si="105"/>
        <v>0</v>
      </c>
      <c r="AA4982" s="429" t="s">
        <v>1295</v>
      </c>
    </row>
    <row r="4983" spans="1:27" x14ac:dyDescent="0.25">
      <c r="A4983" t="s">
        <v>149</v>
      </c>
      <c r="B4983" t="s">
        <v>1246</v>
      </c>
      <c r="C4983" t="s">
        <v>1324</v>
      </c>
      <c r="D4983" t="s">
        <v>1387</v>
      </c>
      <c r="E4983" t="s">
        <v>1501</v>
      </c>
      <c r="F4983" t="s">
        <v>1293</v>
      </c>
      <c r="G4983" t="s">
        <v>524</v>
      </c>
      <c r="H4983" t="s">
        <v>1557</v>
      </c>
      <c r="I4983" t="s">
        <v>552</v>
      </c>
      <c r="J4983">
        <v>31000207</v>
      </c>
      <c r="L4983">
        <v>0</v>
      </c>
      <c r="M4983">
        <v>0.79662001132965099</v>
      </c>
      <c r="N4983">
        <v>0</v>
      </c>
      <c r="O4983">
        <v>0</v>
      </c>
      <c r="P4983">
        <v>0</v>
      </c>
      <c r="Q4983">
        <v>0</v>
      </c>
      <c r="R4983">
        <v>0</v>
      </c>
      <c r="S4983">
        <v>9.7703089999999992</v>
      </c>
      <c r="T4983">
        <v>0</v>
      </c>
      <c r="U4983">
        <v>244.3749</v>
      </c>
      <c r="W4983" s="429">
        <f t="shared" ref="W4983:Z4998" si="106">IFERROR(R4983*1,0)</f>
        <v>0</v>
      </c>
      <c r="X4983" s="429">
        <f t="shared" si="106"/>
        <v>9.7703089999999992</v>
      </c>
      <c r="Y4983" s="429">
        <f t="shared" si="106"/>
        <v>0</v>
      </c>
      <c r="Z4983" s="429">
        <f t="shared" si="106"/>
        <v>244.3749</v>
      </c>
      <c r="AA4983" s="429" t="s">
        <v>1295</v>
      </c>
    </row>
    <row r="4984" spans="1:27" x14ac:dyDescent="0.25">
      <c r="A4984" t="s">
        <v>149</v>
      </c>
      <c r="B4984" t="s">
        <v>1246</v>
      </c>
      <c r="C4984" t="s">
        <v>1324</v>
      </c>
      <c r="D4984" t="s">
        <v>1387</v>
      </c>
      <c r="E4984" t="s">
        <v>1501</v>
      </c>
      <c r="F4984" t="s">
        <v>1293</v>
      </c>
      <c r="G4984" t="s">
        <v>524</v>
      </c>
      <c r="H4984" t="s">
        <v>1557</v>
      </c>
      <c r="I4984" t="s">
        <v>552</v>
      </c>
      <c r="J4984">
        <v>31088811</v>
      </c>
      <c r="L4984">
        <v>0</v>
      </c>
      <c r="M4984">
        <v>0.8</v>
      </c>
      <c r="N4984">
        <v>0</v>
      </c>
      <c r="O4984">
        <v>0</v>
      </c>
      <c r="P4984">
        <v>0</v>
      </c>
      <c r="Q4984">
        <v>0</v>
      </c>
      <c r="R4984">
        <v>0</v>
      </c>
      <c r="S4984">
        <v>0</v>
      </c>
      <c r="T4984">
        <v>0</v>
      </c>
      <c r="U4984">
        <v>0</v>
      </c>
      <c r="W4984" s="429">
        <f t="shared" si="106"/>
        <v>0</v>
      </c>
      <c r="X4984" s="429">
        <f t="shared" si="106"/>
        <v>0</v>
      </c>
      <c r="Y4984" s="429">
        <f t="shared" si="106"/>
        <v>0</v>
      </c>
      <c r="Z4984" s="429">
        <f t="shared" si="106"/>
        <v>0</v>
      </c>
      <c r="AA4984" s="429" t="s">
        <v>1295</v>
      </c>
    </row>
    <row r="4985" spans="1:27" x14ac:dyDescent="0.25">
      <c r="A4985" t="s">
        <v>149</v>
      </c>
      <c r="B4985" t="s">
        <v>1246</v>
      </c>
      <c r="C4985" t="s">
        <v>1324</v>
      </c>
      <c r="D4985" t="s">
        <v>1387</v>
      </c>
      <c r="E4985" t="s">
        <v>1501</v>
      </c>
      <c r="F4985" t="s">
        <v>1293</v>
      </c>
      <c r="G4985" t="s">
        <v>524</v>
      </c>
      <c r="H4985" t="s">
        <v>1557</v>
      </c>
      <c r="I4985" t="s">
        <v>552</v>
      </c>
      <c r="J4985">
        <v>31000299</v>
      </c>
      <c r="L4985">
        <v>0</v>
      </c>
      <c r="M4985">
        <v>76.147499084472699</v>
      </c>
      <c r="N4985">
        <v>0</v>
      </c>
      <c r="O4985">
        <v>0</v>
      </c>
      <c r="P4985">
        <v>0</v>
      </c>
      <c r="Q4985">
        <v>0</v>
      </c>
      <c r="R4985">
        <v>0</v>
      </c>
      <c r="S4985">
        <v>0</v>
      </c>
      <c r="T4985">
        <v>0</v>
      </c>
      <c r="U4985">
        <v>0</v>
      </c>
      <c r="W4985" s="429">
        <f t="shared" si="106"/>
        <v>0</v>
      </c>
      <c r="X4985" s="429">
        <f t="shared" si="106"/>
        <v>0</v>
      </c>
      <c r="Y4985" s="429">
        <f t="shared" si="106"/>
        <v>0</v>
      </c>
      <c r="Z4985" s="429">
        <f t="shared" si="106"/>
        <v>0</v>
      </c>
      <c r="AA4985" s="429" t="s">
        <v>1295</v>
      </c>
    </row>
    <row r="4986" spans="1:27" x14ac:dyDescent="0.25">
      <c r="A4986" t="s">
        <v>149</v>
      </c>
      <c r="B4986" t="s">
        <v>1246</v>
      </c>
      <c r="C4986" t="s">
        <v>1324</v>
      </c>
      <c r="D4986" t="s">
        <v>1387</v>
      </c>
      <c r="E4986" t="s">
        <v>1501</v>
      </c>
      <c r="F4986" t="s">
        <v>1293</v>
      </c>
      <c r="G4986" t="s">
        <v>524</v>
      </c>
      <c r="H4986" t="s">
        <v>1557</v>
      </c>
      <c r="I4986" t="s">
        <v>552</v>
      </c>
      <c r="J4986">
        <v>31088811</v>
      </c>
      <c r="L4986">
        <v>0</v>
      </c>
      <c r="M4986">
        <v>11.7150001525879</v>
      </c>
      <c r="N4986">
        <v>0</v>
      </c>
      <c r="O4986">
        <v>0</v>
      </c>
      <c r="P4986">
        <v>0</v>
      </c>
      <c r="Q4986">
        <v>0</v>
      </c>
      <c r="R4986">
        <v>0.44517000000000001</v>
      </c>
      <c r="S4986">
        <v>17.994240000000001</v>
      </c>
      <c r="T4986">
        <v>0</v>
      </c>
      <c r="U4986">
        <v>0</v>
      </c>
      <c r="W4986" s="429">
        <f t="shared" si="106"/>
        <v>0.44517000000000001</v>
      </c>
      <c r="X4986" s="429">
        <f t="shared" si="106"/>
        <v>17.994240000000001</v>
      </c>
      <c r="Y4986" s="429">
        <f t="shared" si="106"/>
        <v>0</v>
      </c>
      <c r="Z4986" s="429">
        <f t="shared" si="106"/>
        <v>0</v>
      </c>
      <c r="AA4986" s="429" t="s">
        <v>1295</v>
      </c>
    </row>
    <row r="4987" spans="1:27" x14ac:dyDescent="0.25">
      <c r="A4987" t="s">
        <v>149</v>
      </c>
      <c r="B4987" t="s">
        <v>1246</v>
      </c>
      <c r="C4987" t="s">
        <v>1324</v>
      </c>
      <c r="D4987" t="s">
        <v>1387</v>
      </c>
      <c r="E4987" t="s">
        <v>1501</v>
      </c>
      <c r="F4987" t="s">
        <v>1293</v>
      </c>
      <c r="G4987" t="s">
        <v>524</v>
      </c>
      <c r="H4987" t="s">
        <v>1558</v>
      </c>
      <c r="I4987" t="s">
        <v>563</v>
      </c>
      <c r="J4987">
        <v>31088811</v>
      </c>
      <c r="L4987">
        <v>0</v>
      </c>
      <c r="M4987">
        <v>1.66352987289429</v>
      </c>
      <c r="N4987">
        <v>0</v>
      </c>
      <c r="O4987">
        <v>0</v>
      </c>
      <c r="P4987">
        <v>0</v>
      </c>
      <c r="Q4987">
        <v>0</v>
      </c>
      <c r="R4987">
        <v>0.909084</v>
      </c>
      <c r="S4987">
        <v>29.53351</v>
      </c>
      <c r="T4987">
        <v>0</v>
      </c>
      <c r="U4987">
        <v>0</v>
      </c>
      <c r="W4987" s="429">
        <f t="shared" si="106"/>
        <v>0.909084</v>
      </c>
      <c r="X4987" s="429">
        <f t="shared" si="106"/>
        <v>29.53351</v>
      </c>
      <c r="Y4987" s="429">
        <f t="shared" si="106"/>
        <v>0</v>
      </c>
      <c r="Z4987" s="429">
        <f t="shared" si="106"/>
        <v>0</v>
      </c>
      <c r="AA4987" s="429" t="s">
        <v>1295</v>
      </c>
    </row>
    <row r="4988" spans="1:27" x14ac:dyDescent="0.25">
      <c r="A4988" t="s">
        <v>149</v>
      </c>
      <c r="B4988" t="s">
        <v>1246</v>
      </c>
      <c r="C4988" t="s">
        <v>1324</v>
      </c>
      <c r="D4988" t="s">
        <v>1387</v>
      </c>
      <c r="E4988" t="s">
        <v>1501</v>
      </c>
      <c r="F4988" t="s">
        <v>1293</v>
      </c>
      <c r="G4988" t="s">
        <v>524</v>
      </c>
      <c r="H4988" t="s">
        <v>1558</v>
      </c>
      <c r="I4988" t="s">
        <v>563</v>
      </c>
      <c r="J4988">
        <v>31088811</v>
      </c>
      <c r="L4988">
        <v>0</v>
      </c>
      <c r="M4988">
        <v>4.45169973373413</v>
      </c>
      <c r="N4988">
        <v>0</v>
      </c>
      <c r="O4988">
        <v>0</v>
      </c>
      <c r="P4988">
        <v>0</v>
      </c>
      <c r="Q4988">
        <v>0</v>
      </c>
      <c r="R4988">
        <v>0.26944499999999999</v>
      </c>
      <c r="S4988">
        <v>8.6691000000000003</v>
      </c>
      <c r="T4988">
        <v>0</v>
      </c>
      <c r="U4988">
        <v>0</v>
      </c>
      <c r="W4988" s="429">
        <f t="shared" si="106"/>
        <v>0.26944499999999999</v>
      </c>
      <c r="X4988" s="429">
        <f t="shared" si="106"/>
        <v>8.6691000000000003</v>
      </c>
      <c r="Y4988" s="429">
        <f t="shared" si="106"/>
        <v>0</v>
      </c>
      <c r="Z4988" s="429">
        <f t="shared" si="106"/>
        <v>0</v>
      </c>
      <c r="AA4988" s="429" t="s">
        <v>1295</v>
      </c>
    </row>
    <row r="4989" spans="1:27" x14ac:dyDescent="0.25">
      <c r="A4989" t="s">
        <v>149</v>
      </c>
      <c r="B4989" t="s">
        <v>1246</v>
      </c>
      <c r="C4989" t="s">
        <v>1324</v>
      </c>
      <c r="D4989" t="s">
        <v>1387</v>
      </c>
      <c r="E4989" t="s">
        <v>1501</v>
      </c>
      <c r="F4989" t="s">
        <v>1293</v>
      </c>
      <c r="G4989" t="s">
        <v>524</v>
      </c>
      <c r="H4989" t="s">
        <v>1558</v>
      </c>
      <c r="I4989" t="s">
        <v>563</v>
      </c>
      <c r="J4989">
        <v>31000299</v>
      </c>
      <c r="L4989">
        <v>0</v>
      </c>
      <c r="M4989">
        <v>9.1377000808715803</v>
      </c>
      <c r="N4989">
        <v>0</v>
      </c>
      <c r="O4989">
        <v>0</v>
      </c>
      <c r="P4989">
        <v>0</v>
      </c>
      <c r="Q4989">
        <v>0</v>
      </c>
      <c r="R4989">
        <v>0.46860000000000002</v>
      </c>
      <c r="S4989">
        <v>61.644329999999997</v>
      </c>
      <c r="T4989">
        <v>0</v>
      </c>
      <c r="U4989">
        <v>0</v>
      </c>
      <c r="W4989" s="429">
        <f t="shared" si="106"/>
        <v>0.46860000000000002</v>
      </c>
      <c r="X4989" s="429">
        <f t="shared" si="106"/>
        <v>61.644329999999997</v>
      </c>
      <c r="Y4989" s="429">
        <f t="shared" si="106"/>
        <v>0</v>
      </c>
      <c r="Z4989" s="429">
        <f t="shared" si="106"/>
        <v>0</v>
      </c>
      <c r="AA4989" s="429" t="s">
        <v>1295</v>
      </c>
    </row>
    <row r="4990" spans="1:27" x14ac:dyDescent="0.25">
      <c r="A4990" t="s">
        <v>149</v>
      </c>
      <c r="B4990" t="s">
        <v>1246</v>
      </c>
      <c r="C4990" t="s">
        <v>1324</v>
      </c>
      <c r="D4990" t="s">
        <v>1387</v>
      </c>
      <c r="E4990" t="s">
        <v>1501</v>
      </c>
      <c r="F4990" t="s">
        <v>1293</v>
      </c>
      <c r="G4990" t="s">
        <v>524</v>
      </c>
      <c r="H4990" t="s">
        <v>1558</v>
      </c>
      <c r="I4990" t="s">
        <v>563</v>
      </c>
      <c r="J4990">
        <v>31088811</v>
      </c>
      <c r="L4990">
        <v>0</v>
      </c>
      <c r="M4990">
        <v>41.9</v>
      </c>
      <c r="N4990">
        <v>0</v>
      </c>
      <c r="O4990">
        <v>0</v>
      </c>
      <c r="P4990">
        <v>0</v>
      </c>
      <c r="Q4990">
        <v>0</v>
      </c>
      <c r="R4990">
        <v>0</v>
      </c>
      <c r="S4990">
        <v>0</v>
      </c>
      <c r="T4990">
        <v>0</v>
      </c>
      <c r="U4990">
        <v>0</v>
      </c>
      <c r="W4990" s="429">
        <f t="shared" si="106"/>
        <v>0</v>
      </c>
      <c r="X4990" s="429">
        <f t="shared" si="106"/>
        <v>0</v>
      </c>
      <c r="Y4990" s="429">
        <f t="shared" si="106"/>
        <v>0</v>
      </c>
      <c r="Z4990" s="429">
        <f t="shared" si="106"/>
        <v>0</v>
      </c>
      <c r="AA4990" s="429" t="s">
        <v>1295</v>
      </c>
    </row>
    <row r="4991" spans="1:27" x14ac:dyDescent="0.25">
      <c r="A4991" t="s">
        <v>149</v>
      </c>
      <c r="B4991" t="s">
        <v>1246</v>
      </c>
      <c r="C4991" t="s">
        <v>1324</v>
      </c>
      <c r="D4991" t="s">
        <v>1387</v>
      </c>
      <c r="E4991" t="s">
        <v>1501</v>
      </c>
      <c r="F4991" t="s">
        <v>1293</v>
      </c>
      <c r="G4991" t="s">
        <v>524</v>
      </c>
      <c r="H4991" t="s">
        <v>1558</v>
      </c>
      <c r="I4991" t="s">
        <v>563</v>
      </c>
      <c r="J4991">
        <v>31000220</v>
      </c>
      <c r="L4991">
        <v>0</v>
      </c>
      <c r="M4991">
        <v>12.417900085449199</v>
      </c>
      <c r="N4991">
        <v>0</v>
      </c>
      <c r="O4991">
        <v>0</v>
      </c>
      <c r="P4991">
        <v>0</v>
      </c>
      <c r="Q4991">
        <v>0</v>
      </c>
      <c r="R4991">
        <v>0.35144999999999998</v>
      </c>
      <c r="S4991">
        <v>107.8014</v>
      </c>
      <c r="T4991">
        <v>0</v>
      </c>
      <c r="U4991">
        <v>0</v>
      </c>
      <c r="W4991" s="429">
        <f t="shared" si="106"/>
        <v>0.35144999999999998</v>
      </c>
      <c r="X4991" s="429">
        <f t="shared" si="106"/>
        <v>107.8014</v>
      </c>
      <c r="Y4991" s="429">
        <f t="shared" si="106"/>
        <v>0</v>
      </c>
      <c r="Z4991" s="429">
        <f t="shared" si="106"/>
        <v>0</v>
      </c>
      <c r="AA4991" s="429" t="s">
        <v>1295</v>
      </c>
    </row>
    <row r="4992" spans="1:27" x14ac:dyDescent="0.25">
      <c r="A4992" t="s">
        <v>149</v>
      </c>
      <c r="B4992" t="s">
        <v>1246</v>
      </c>
      <c r="C4992" t="s">
        <v>1324</v>
      </c>
      <c r="D4992" t="s">
        <v>1387</v>
      </c>
      <c r="E4992" t="s">
        <v>1501</v>
      </c>
      <c r="F4992" t="s">
        <v>1293</v>
      </c>
      <c r="G4992" t="s">
        <v>524</v>
      </c>
      <c r="H4992" t="s">
        <v>1558</v>
      </c>
      <c r="I4992" t="s">
        <v>563</v>
      </c>
      <c r="J4992">
        <v>31088811</v>
      </c>
      <c r="L4992">
        <v>0</v>
      </c>
      <c r="M4992">
        <v>45.15</v>
      </c>
      <c r="N4992">
        <v>0</v>
      </c>
      <c r="O4992">
        <v>0</v>
      </c>
      <c r="P4992">
        <v>0</v>
      </c>
      <c r="Q4992">
        <v>0</v>
      </c>
      <c r="R4992">
        <v>0</v>
      </c>
      <c r="S4992">
        <v>0</v>
      </c>
      <c r="T4992">
        <v>0</v>
      </c>
      <c r="U4992">
        <v>0</v>
      </c>
      <c r="W4992" s="429">
        <f t="shared" si="106"/>
        <v>0</v>
      </c>
      <c r="X4992" s="429">
        <f t="shared" si="106"/>
        <v>0</v>
      </c>
      <c r="Y4992" s="429">
        <f t="shared" si="106"/>
        <v>0</v>
      </c>
      <c r="Z4992" s="429">
        <f t="shared" si="106"/>
        <v>0</v>
      </c>
      <c r="AA4992" s="429" t="s">
        <v>1295</v>
      </c>
    </row>
    <row r="4993" spans="1:27" x14ac:dyDescent="0.25">
      <c r="A4993" t="s">
        <v>149</v>
      </c>
      <c r="B4993" t="s">
        <v>1246</v>
      </c>
      <c r="C4993" t="s">
        <v>1324</v>
      </c>
      <c r="D4993" t="s">
        <v>1387</v>
      </c>
      <c r="E4993" t="s">
        <v>1501</v>
      </c>
      <c r="F4993" t="s">
        <v>1293</v>
      </c>
      <c r="G4993" t="s">
        <v>524</v>
      </c>
      <c r="H4993" t="s">
        <v>1558</v>
      </c>
      <c r="I4993" t="s">
        <v>563</v>
      </c>
      <c r="J4993">
        <v>31088811</v>
      </c>
      <c r="L4993">
        <v>0</v>
      </c>
      <c r="M4993">
        <v>8.387939453125</v>
      </c>
      <c r="N4993">
        <v>0</v>
      </c>
      <c r="O4993">
        <v>0</v>
      </c>
      <c r="P4993">
        <v>0</v>
      </c>
      <c r="Q4993">
        <v>0</v>
      </c>
      <c r="R4993">
        <v>0.54826200000000003</v>
      </c>
      <c r="S4993">
        <v>29.381219999999999</v>
      </c>
      <c r="T4993">
        <v>0</v>
      </c>
      <c r="U4993">
        <v>0</v>
      </c>
      <c r="W4993" s="429">
        <f t="shared" si="106"/>
        <v>0.54826200000000003</v>
      </c>
      <c r="X4993" s="429">
        <f t="shared" si="106"/>
        <v>29.381219999999999</v>
      </c>
      <c r="Y4993" s="429">
        <f t="shared" si="106"/>
        <v>0</v>
      </c>
      <c r="Z4993" s="429">
        <f t="shared" si="106"/>
        <v>0</v>
      </c>
      <c r="AA4993" s="429" t="s">
        <v>1295</v>
      </c>
    </row>
    <row r="4994" spans="1:27" x14ac:dyDescent="0.25">
      <c r="A4994" t="s">
        <v>149</v>
      </c>
      <c r="B4994" t="s">
        <v>1249</v>
      </c>
      <c r="C4994" t="s">
        <v>1503</v>
      </c>
      <c r="D4994" t="s">
        <v>1387</v>
      </c>
      <c r="E4994" t="s">
        <v>1501</v>
      </c>
      <c r="F4994" t="s">
        <v>1293</v>
      </c>
      <c r="G4994" t="s">
        <v>524</v>
      </c>
      <c r="H4994" t="s">
        <v>1561</v>
      </c>
      <c r="I4994" t="s">
        <v>1549</v>
      </c>
      <c r="J4994">
        <v>31088811</v>
      </c>
      <c r="L4994">
        <v>0</v>
      </c>
      <c r="M4994">
        <v>1.20000004768372</v>
      </c>
      <c r="N4994">
        <v>0</v>
      </c>
      <c r="O4994">
        <v>0</v>
      </c>
      <c r="P4994">
        <v>0</v>
      </c>
      <c r="Q4994">
        <v>0</v>
      </c>
      <c r="R4994">
        <v>0.17100000000000001</v>
      </c>
      <c r="S4994">
        <v>5.6</v>
      </c>
      <c r="T4994">
        <v>0</v>
      </c>
      <c r="U4994">
        <v>0</v>
      </c>
      <c r="W4994" s="429">
        <f t="shared" si="106"/>
        <v>0.17100000000000001</v>
      </c>
      <c r="X4994" s="429">
        <f t="shared" si="106"/>
        <v>5.6</v>
      </c>
      <c r="Y4994" s="429">
        <f t="shared" si="106"/>
        <v>0</v>
      </c>
      <c r="Z4994" s="429">
        <f t="shared" si="106"/>
        <v>0</v>
      </c>
      <c r="AA4994" s="429" t="s">
        <v>1295</v>
      </c>
    </row>
    <row r="4995" spans="1:27" x14ac:dyDescent="0.25">
      <c r="A4995" t="s">
        <v>149</v>
      </c>
      <c r="B4995" t="s">
        <v>1248</v>
      </c>
      <c r="C4995" t="s">
        <v>1541</v>
      </c>
      <c r="D4995" t="s">
        <v>1387</v>
      </c>
      <c r="E4995" t="s">
        <v>1501</v>
      </c>
      <c r="F4995" t="s">
        <v>1293</v>
      </c>
      <c r="G4995" t="s">
        <v>524</v>
      </c>
      <c r="H4995" t="s">
        <v>1562</v>
      </c>
      <c r="I4995" t="s">
        <v>1542</v>
      </c>
      <c r="J4995">
        <v>31088811</v>
      </c>
      <c r="L4995">
        <v>0</v>
      </c>
      <c r="M4995">
        <v>1.12000000476837</v>
      </c>
      <c r="N4995">
        <v>0</v>
      </c>
      <c r="O4995">
        <v>0</v>
      </c>
      <c r="P4995">
        <v>0</v>
      </c>
      <c r="Q4995">
        <v>0</v>
      </c>
      <c r="R4995">
        <v>0</v>
      </c>
      <c r="S4995">
        <v>0</v>
      </c>
      <c r="T4995">
        <v>0</v>
      </c>
      <c r="U4995">
        <v>0</v>
      </c>
      <c r="W4995" s="429">
        <f t="shared" si="106"/>
        <v>0</v>
      </c>
      <c r="X4995" s="429">
        <f t="shared" si="106"/>
        <v>0</v>
      </c>
      <c r="Y4995" s="429">
        <f t="shared" si="106"/>
        <v>0</v>
      </c>
      <c r="Z4995" s="429">
        <f t="shared" si="106"/>
        <v>0</v>
      </c>
      <c r="AA4995" s="429" t="s">
        <v>1295</v>
      </c>
    </row>
    <row r="4996" spans="1:27" x14ac:dyDescent="0.25">
      <c r="A4996" t="s">
        <v>149</v>
      </c>
      <c r="B4996" t="s">
        <v>186</v>
      </c>
      <c r="C4996" t="s">
        <v>1459</v>
      </c>
      <c r="D4996" t="s">
        <v>1387</v>
      </c>
      <c r="E4996" t="s">
        <v>1501</v>
      </c>
      <c r="F4996" t="s">
        <v>1293</v>
      </c>
      <c r="G4996" t="s">
        <v>524</v>
      </c>
      <c r="H4996" t="s">
        <v>1460</v>
      </c>
      <c r="I4996" t="s">
        <v>561</v>
      </c>
      <c r="J4996">
        <v>31088811</v>
      </c>
      <c r="L4996">
        <v>0</v>
      </c>
      <c r="M4996">
        <v>0.70920002460479703</v>
      </c>
      <c r="N4996">
        <v>0</v>
      </c>
      <c r="O4996">
        <v>0</v>
      </c>
      <c r="P4996">
        <v>0</v>
      </c>
      <c r="Q4996">
        <v>0</v>
      </c>
      <c r="R4996">
        <v>0.1182</v>
      </c>
      <c r="S4996">
        <v>3.8414999999999999</v>
      </c>
      <c r="T4996">
        <v>0</v>
      </c>
      <c r="U4996">
        <v>0</v>
      </c>
      <c r="W4996" s="429">
        <f t="shared" si="106"/>
        <v>0.1182</v>
      </c>
      <c r="X4996" s="429">
        <f t="shared" si="106"/>
        <v>3.8414999999999999</v>
      </c>
      <c r="Y4996" s="429">
        <f t="shared" si="106"/>
        <v>0</v>
      </c>
      <c r="Z4996" s="429">
        <f t="shared" si="106"/>
        <v>0</v>
      </c>
      <c r="AA4996" s="429" t="s">
        <v>1295</v>
      </c>
    </row>
    <row r="4997" spans="1:27" x14ac:dyDescent="0.25">
      <c r="A4997" t="s">
        <v>149</v>
      </c>
      <c r="B4997" t="s">
        <v>186</v>
      </c>
      <c r="C4997" t="s">
        <v>1459</v>
      </c>
      <c r="D4997" t="s">
        <v>1387</v>
      </c>
      <c r="E4997" t="s">
        <v>1501</v>
      </c>
      <c r="F4997" t="s">
        <v>1293</v>
      </c>
      <c r="G4997" t="s">
        <v>524</v>
      </c>
      <c r="H4997" t="s">
        <v>1460</v>
      </c>
      <c r="I4997" t="s">
        <v>561</v>
      </c>
      <c r="J4997">
        <v>30600811</v>
      </c>
      <c r="L4997">
        <v>0</v>
      </c>
      <c r="M4997">
        <v>3.24459004402161</v>
      </c>
      <c r="N4997">
        <v>0</v>
      </c>
      <c r="O4997">
        <v>0</v>
      </c>
      <c r="P4997">
        <v>0</v>
      </c>
      <c r="Q4997">
        <v>0</v>
      </c>
      <c r="R4997">
        <v>6.2645999999999997</v>
      </c>
      <c r="S4997">
        <v>15.602399999999999</v>
      </c>
      <c r="T4997">
        <v>0</v>
      </c>
      <c r="U4997">
        <v>396.02910000000003</v>
      </c>
      <c r="W4997" s="429">
        <f t="shared" si="106"/>
        <v>6.2645999999999997</v>
      </c>
      <c r="X4997" s="429">
        <f t="shared" si="106"/>
        <v>15.602399999999999</v>
      </c>
      <c r="Y4997" s="429">
        <f t="shared" si="106"/>
        <v>0</v>
      </c>
      <c r="Z4997" s="429">
        <f t="shared" si="106"/>
        <v>396.02910000000003</v>
      </c>
      <c r="AA4997" s="429" t="s">
        <v>1295</v>
      </c>
    </row>
    <row r="4998" spans="1:27" x14ac:dyDescent="0.25">
      <c r="A4998" t="s">
        <v>149</v>
      </c>
      <c r="B4998" t="s">
        <v>186</v>
      </c>
      <c r="C4998" t="s">
        <v>1459</v>
      </c>
      <c r="D4998" t="s">
        <v>1387</v>
      </c>
      <c r="E4998" t="s">
        <v>1501</v>
      </c>
      <c r="F4998" t="s">
        <v>1293</v>
      </c>
      <c r="G4998" t="s">
        <v>524</v>
      </c>
      <c r="H4998" t="s">
        <v>1460</v>
      </c>
      <c r="I4998" t="s">
        <v>561</v>
      </c>
      <c r="J4998">
        <v>31088811</v>
      </c>
      <c r="L4998">
        <v>0</v>
      </c>
      <c r="M4998">
        <v>0.32859599590301503</v>
      </c>
      <c r="N4998">
        <v>0</v>
      </c>
      <c r="O4998">
        <v>0</v>
      </c>
      <c r="P4998">
        <v>0</v>
      </c>
      <c r="Q4998">
        <v>0</v>
      </c>
      <c r="R4998">
        <v>8.5694999999999993E-2</v>
      </c>
      <c r="S4998">
        <v>2.1689699999999998</v>
      </c>
      <c r="T4998">
        <v>5.9100000000000003E-3</v>
      </c>
      <c r="U4998">
        <v>0</v>
      </c>
      <c r="W4998" s="429">
        <f t="shared" si="106"/>
        <v>8.5694999999999993E-2</v>
      </c>
      <c r="X4998" s="429">
        <f t="shared" si="106"/>
        <v>2.1689699999999998</v>
      </c>
      <c r="Y4998" s="429">
        <f t="shared" si="106"/>
        <v>5.9100000000000003E-3</v>
      </c>
      <c r="Z4998" s="429">
        <f t="shared" si="106"/>
        <v>0</v>
      </c>
      <c r="AA4998" s="429" t="s">
        <v>1295</v>
      </c>
    </row>
    <row r="4999" spans="1:27" x14ac:dyDescent="0.25">
      <c r="A4999" t="s">
        <v>149</v>
      </c>
      <c r="B4999" t="s">
        <v>186</v>
      </c>
      <c r="C4999" t="s">
        <v>1459</v>
      </c>
      <c r="D4999" t="s">
        <v>1387</v>
      </c>
      <c r="E4999" t="s">
        <v>1501</v>
      </c>
      <c r="F4999" t="s">
        <v>1293</v>
      </c>
      <c r="G4999" t="s">
        <v>524</v>
      </c>
      <c r="H4999" t="s">
        <v>1461</v>
      </c>
      <c r="I4999" t="s">
        <v>534</v>
      </c>
      <c r="J4999">
        <v>31088811</v>
      </c>
      <c r="L4999">
        <v>0</v>
      </c>
      <c r="M4999">
        <v>3.3096001148223899</v>
      </c>
      <c r="N4999">
        <v>0</v>
      </c>
      <c r="O4999">
        <v>0</v>
      </c>
      <c r="P4999">
        <v>0</v>
      </c>
      <c r="Q4999">
        <v>0</v>
      </c>
      <c r="R4999">
        <v>5.91E-2</v>
      </c>
      <c r="S4999">
        <v>1.81437</v>
      </c>
      <c r="T4999">
        <v>0</v>
      </c>
      <c r="U4999">
        <v>0</v>
      </c>
      <c r="W4999" s="429">
        <f t="shared" ref="W4999:Z5062" si="107">IFERROR(R4999*1,0)</f>
        <v>5.91E-2</v>
      </c>
      <c r="X4999" s="429">
        <f t="shared" si="107"/>
        <v>1.81437</v>
      </c>
      <c r="Y4999" s="429">
        <f t="shared" si="107"/>
        <v>0</v>
      </c>
      <c r="Z4999" s="429">
        <f t="shared" si="107"/>
        <v>0</v>
      </c>
      <c r="AA4999" s="429" t="s">
        <v>1295</v>
      </c>
    </row>
    <row r="5000" spans="1:27" x14ac:dyDescent="0.25">
      <c r="A5000" t="s">
        <v>149</v>
      </c>
      <c r="B5000" t="s">
        <v>186</v>
      </c>
      <c r="C5000" t="s">
        <v>1459</v>
      </c>
      <c r="D5000" t="s">
        <v>1387</v>
      </c>
      <c r="E5000" t="s">
        <v>1501</v>
      </c>
      <c r="F5000" t="s">
        <v>1293</v>
      </c>
      <c r="G5000" t="s">
        <v>524</v>
      </c>
      <c r="H5000" t="s">
        <v>1461</v>
      </c>
      <c r="I5000" t="s">
        <v>534</v>
      </c>
      <c r="J5000">
        <v>30600402</v>
      </c>
      <c r="L5000">
        <v>0</v>
      </c>
      <c r="M5000">
        <v>0.82740002870559703</v>
      </c>
      <c r="N5000">
        <v>0</v>
      </c>
      <c r="O5000">
        <v>0</v>
      </c>
      <c r="P5000">
        <v>0</v>
      </c>
      <c r="Q5000">
        <v>0</v>
      </c>
      <c r="R5000">
        <v>18.557400000000001</v>
      </c>
      <c r="S5000">
        <v>78.248400000000004</v>
      </c>
      <c r="T5000">
        <v>0</v>
      </c>
      <c r="U5000">
        <v>0</v>
      </c>
      <c r="W5000" s="429">
        <f t="shared" si="107"/>
        <v>18.557400000000001</v>
      </c>
      <c r="X5000" s="429">
        <f t="shared" si="107"/>
        <v>78.248400000000004</v>
      </c>
      <c r="Y5000" s="429">
        <f t="shared" si="107"/>
        <v>0</v>
      </c>
      <c r="Z5000" s="429">
        <f t="shared" si="107"/>
        <v>0</v>
      </c>
      <c r="AA5000" s="429" t="s">
        <v>1295</v>
      </c>
    </row>
    <row r="5001" spans="1:27" x14ac:dyDescent="0.25">
      <c r="A5001" t="s">
        <v>149</v>
      </c>
      <c r="B5001" t="s">
        <v>186</v>
      </c>
      <c r="C5001" t="s">
        <v>1459</v>
      </c>
      <c r="D5001" t="s">
        <v>1387</v>
      </c>
      <c r="E5001" t="s">
        <v>1501</v>
      </c>
      <c r="F5001" t="s">
        <v>1293</v>
      </c>
      <c r="G5001" t="s">
        <v>524</v>
      </c>
      <c r="H5001" t="s">
        <v>1461</v>
      </c>
      <c r="I5001" t="s">
        <v>534</v>
      </c>
      <c r="J5001">
        <v>31088811</v>
      </c>
      <c r="L5001">
        <v>0</v>
      </c>
      <c r="M5001">
        <v>5.9100002050399801E-2</v>
      </c>
      <c r="N5001">
        <v>0</v>
      </c>
      <c r="O5001">
        <v>0</v>
      </c>
      <c r="P5001">
        <v>0</v>
      </c>
      <c r="Q5001">
        <v>0</v>
      </c>
      <c r="R5001">
        <v>3.4278</v>
      </c>
      <c r="S5001">
        <v>10.1061</v>
      </c>
      <c r="T5001">
        <v>0</v>
      </c>
      <c r="U5001">
        <v>0</v>
      </c>
      <c r="W5001" s="429">
        <f t="shared" si="107"/>
        <v>3.4278</v>
      </c>
      <c r="X5001" s="429">
        <f t="shared" si="107"/>
        <v>10.1061</v>
      </c>
      <c r="Y5001" s="429">
        <f t="shared" si="107"/>
        <v>0</v>
      </c>
      <c r="Z5001" s="429">
        <f t="shared" si="107"/>
        <v>0</v>
      </c>
      <c r="AA5001" s="429" t="s">
        <v>1295</v>
      </c>
    </row>
    <row r="5002" spans="1:27" x14ac:dyDescent="0.25">
      <c r="A5002" t="s">
        <v>149</v>
      </c>
      <c r="B5002" t="s">
        <v>186</v>
      </c>
      <c r="C5002" t="s">
        <v>1459</v>
      </c>
      <c r="D5002" t="s">
        <v>1387</v>
      </c>
      <c r="E5002" t="s">
        <v>1501</v>
      </c>
      <c r="F5002" t="s">
        <v>1293</v>
      </c>
      <c r="G5002" t="s">
        <v>524</v>
      </c>
      <c r="H5002" t="s">
        <v>1461</v>
      </c>
      <c r="I5002" t="s">
        <v>534</v>
      </c>
      <c r="J5002">
        <v>31088811</v>
      </c>
      <c r="L5002">
        <v>0</v>
      </c>
      <c r="M5002">
        <v>2.77769994735718</v>
      </c>
      <c r="N5002">
        <v>0</v>
      </c>
      <c r="O5002">
        <v>0</v>
      </c>
      <c r="P5002">
        <v>0</v>
      </c>
      <c r="Q5002">
        <v>0</v>
      </c>
      <c r="R5002">
        <v>0.35460000000000003</v>
      </c>
      <c r="S5002">
        <v>6.8555999999999999</v>
      </c>
      <c r="T5002">
        <v>0</v>
      </c>
      <c r="U5002">
        <v>0</v>
      </c>
      <c r="W5002" s="429">
        <f t="shared" si="107"/>
        <v>0.35460000000000003</v>
      </c>
      <c r="X5002" s="429">
        <f t="shared" si="107"/>
        <v>6.8555999999999999</v>
      </c>
      <c r="Y5002" s="429">
        <f t="shared" si="107"/>
        <v>0</v>
      </c>
      <c r="Z5002" s="429">
        <f t="shared" si="107"/>
        <v>0</v>
      </c>
      <c r="AA5002" s="429" t="s">
        <v>1295</v>
      </c>
    </row>
    <row r="5003" spans="1:27" x14ac:dyDescent="0.25">
      <c r="A5003" t="s">
        <v>149</v>
      </c>
      <c r="B5003" t="s">
        <v>186</v>
      </c>
      <c r="C5003" t="s">
        <v>1459</v>
      </c>
      <c r="D5003" t="s">
        <v>1387</v>
      </c>
      <c r="E5003" t="s">
        <v>1501</v>
      </c>
      <c r="F5003" t="s">
        <v>1293</v>
      </c>
      <c r="G5003" t="s">
        <v>524</v>
      </c>
      <c r="H5003" t="s">
        <v>1461</v>
      </c>
      <c r="I5003" t="s">
        <v>534</v>
      </c>
      <c r="J5003">
        <v>31000299</v>
      </c>
      <c r="L5003">
        <v>0</v>
      </c>
      <c r="M5003">
        <v>5.9100002050399801E-2</v>
      </c>
      <c r="N5003">
        <v>0</v>
      </c>
      <c r="O5003">
        <v>0</v>
      </c>
      <c r="P5003">
        <v>0</v>
      </c>
      <c r="Q5003">
        <v>0</v>
      </c>
      <c r="R5003">
        <v>1.8321000000000001</v>
      </c>
      <c r="S5003">
        <v>11.0517</v>
      </c>
      <c r="T5003">
        <v>0</v>
      </c>
      <c r="U5003">
        <v>0</v>
      </c>
      <c r="W5003" s="429">
        <f t="shared" si="107"/>
        <v>1.8321000000000001</v>
      </c>
      <c r="X5003" s="429">
        <f t="shared" si="107"/>
        <v>11.0517</v>
      </c>
      <c r="Y5003" s="429">
        <f t="shared" si="107"/>
        <v>0</v>
      </c>
      <c r="Z5003" s="429">
        <f t="shared" si="107"/>
        <v>0</v>
      </c>
      <c r="AA5003" s="429" t="s">
        <v>1295</v>
      </c>
    </row>
    <row r="5004" spans="1:27" x14ac:dyDescent="0.25">
      <c r="A5004" t="s">
        <v>149</v>
      </c>
      <c r="B5004" t="s">
        <v>186</v>
      </c>
      <c r="C5004" t="s">
        <v>1459</v>
      </c>
      <c r="D5004" t="s">
        <v>1387</v>
      </c>
      <c r="E5004" t="s">
        <v>1501</v>
      </c>
      <c r="F5004" t="s">
        <v>1293</v>
      </c>
      <c r="G5004" t="s">
        <v>524</v>
      </c>
      <c r="H5004" t="s">
        <v>1461</v>
      </c>
      <c r="I5004" t="s">
        <v>534</v>
      </c>
      <c r="J5004">
        <v>31088811</v>
      </c>
      <c r="L5004">
        <v>0</v>
      </c>
      <c r="M5004">
        <v>7.2102003097534197</v>
      </c>
      <c r="N5004">
        <v>0</v>
      </c>
      <c r="O5004">
        <v>0</v>
      </c>
      <c r="P5004">
        <v>0</v>
      </c>
      <c r="Q5004">
        <v>0</v>
      </c>
      <c r="R5004">
        <v>0.41370000000000001</v>
      </c>
      <c r="S5004">
        <v>14.3613</v>
      </c>
      <c r="T5004">
        <v>0</v>
      </c>
      <c r="U5004">
        <v>0</v>
      </c>
      <c r="W5004" s="429">
        <f t="shared" si="107"/>
        <v>0.41370000000000001</v>
      </c>
      <c r="X5004" s="429">
        <f t="shared" si="107"/>
        <v>14.3613</v>
      </c>
      <c r="Y5004" s="429">
        <f t="shared" si="107"/>
        <v>0</v>
      </c>
      <c r="Z5004" s="429">
        <f t="shared" si="107"/>
        <v>0</v>
      </c>
      <c r="AA5004" s="429" t="s">
        <v>1295</v>
      </c>
    </row>
    <row r="5005" spans="1:27" x14ac:dyDescent="0.25">
      <c r="A5005" t="s">
        <v>149</v>
      </c>
      <c r="B5005" t="s">
        <v>186</v>
      </c>
      <c r="C5005" t="s">
        <v>1459</v>
      </c>
      <c r="D5005" t="s">
        <v>1387</v>
      </c>
      <c r="E5005" t="s">
        <v>1501</v>
      </c>
      <c r="F5005" t="s">
        <v>1293</v>
      </c>
      <c r="G5005" t="s">
        <v>524</v>
      </c>
      <c r="H5005" t="s">
        <v>1461</v>
      </c>
      <c r="I5005" t="s">
        <v>534</v>
      </c>
      <c r="J5005">
        <v>31000299</v>
      </c>
      <c r="L5005">
        <v>0</v>
      </c>
      <c r="M5005">
        <v>0.1182000041008</v>
      </c>
      <c r="N5005">
        <v>0</v>
      </c>
      <c r="O5005">
        <v>0</v>
      </c>
      <c r="P5005">
        <v>0</v>
      </c>
      <c r="Q5005">
        <v>0</v>
      </c>
      <c r="R5005">
        <v>6.0400200000000002</v>
      </c>
      <c r="S5005">
        <v>6.3414299999999999</v>
      </c>
      <c r="T5005">
        <v>0</v>
      </c>
      <c r="U5005">
        <v>0</v>
      </c>
      <c r="W5005" s="429">
        <f t="shared" si="107"/>
        <v>6.0400200000000002</v>
      </c>
      <c r="X5005" s="429">
        <f t="shared" si="107"/>
        <v>6.3414299999999999</v>
      </c>
      <c r="Y5005" s="429">
        <f t="shared" si="107"/>
        <v>0</v>
      </c>
      <c r="Z5005" s="429">
        <f t="shared" si="107"/>
        <v>0</v>
      </c>
      <c r="AA5005" s="429" t="s">
        <v>1295</v>
      </c>
    </row>
    <row r="5006" spans="1:27" x14ac:dyDescent="0.25">
      <c r="A5006" t="s">
        <v>149</v>
      </c>
      <c r="B5006" t="s">
        <v>186</v>
      </c>
      <c r="C5006" t="s">
        <v>1459</v>
      </c>
      <c r="D5006" t="s">
        <v>1387</v>
      </c>
      <c r="E5006" t="s">
        <v>1501</v>
      </c>
      <c r="F5006" t="s">
        <v>1293</v>
      </c>
      <c r="G5006" t="s">
        <v>524</v>
      </c>
      <c r="H5006" t="s">
        <v>1461</v>
      </c>
      <c r="I5006" t="s">
        <v>534</v>
      </c>
      <c r="J5006">
        <v>31088811</v>
      </c>
      <c r="L5006">
        <v>0</v>
      </c>
      <c r="M5006">
        <v>3.9006001949310298</v>
      </c>
      <c r="N5006">
        <v>0</v>
      </c>
      <c r="O5006">
        <v>0</v>
      </c>
      <c r="P5006">
        <v>0</v>
      </c>
      <c r="Q5006">
        <v>0</v>
      </c>
      <c r="R5006">
        <v>0</v>
      </c>
      <c r="S5006">
        <v>0</v>
      </c>
      <c r="T5006">
        <v>0</v>
      </c>
      <c r="U5006">
        <v>0</v>
      </c>
      <c r="W5006" s="429">
        <f t="shared" si="107"/>
        <v>0</v>
      </c>
      <c r="X5006" s="429">
        <f t="shared" si="107"/>
        <v>0</v>
      </c>
      <c r="Y5006" s="429">
        <f t="shared" si="107"/>
        <v>0</v>
      </c>
      <c r="Z5006" s="429">
        <f t="shared" si="107"/>
        <v>0</v>
      </c>
      <c r="AA5006" s="429" t="s">
        <v>1295</v>
      </c>
    </row>
    <row r="5007" spans="1:27" x14ac:dyDescent="0.25">
      <c r="A5007" t="s">
        <v>149</v>
      </c>
      <c r="B5007" t="s">
        <v>186</v>
      </c>
      <c r="C5007" t="s">
        <v>1459</v>
      </c>
      <c r="D5007" t="s">
        <v>1387</v>
      </c>
      <c r="E5007" t="s">
        <v>1501</v>
      </c>
      <c r="F5007" t="s">
        <v>1293</v>
      </c>
      <c r="G5007" t="s">
        <v>524</v>
      </c>
      <c r="H5007" t="s">
        <v>1462</v>
      </c>
      <c r="I5007" t="s">
        <v>1463</v>
      </c>
      <c r="J5007">
        <v>31088811</v>
      </c>
      <c r="L5007">
        <v>0</v>
      </c>
      <c r="M5007">
        <v>1.00470006465912</v>
      </c>
      <c r="N5007">
        <v>0</v>
      </c>
      <c r="O5007">
        <v>0</v>
      </c>
      <c r="P5007">
        <v>0</v>
      </c>
      <c r="Q5007">
        <v>0</v>
      </c>
      <c r="R5007">
        <v>5.91E-2</v>
      </c>
      <c r="S5007">
        <v>1.0815300000000001</v>
      </c>
      <c r="T5007">
        <v>2.3640000000000002E-3</v>
      </c>
      <c r="U5007">
        <v>0</v>
      </c>
      <c r="W5007" s="429">
        <f t="shared" si="107"/>
        <v>5.91E-2</v>
      </c>
      <c r="X5007" s="429">
        <f t="shared" si="107"/>
        <v>1.0815300000000001</v>
      </c>
      <c r="Y5007" s="429">
        <f t="shared" si="107"/>
        <v>2.3640000000000002E-3</v>
      </c>
      <c r="Z5007" s="429">
        <f t="shared" si="107"/>
        <v>0</v>
      </c>
      <c r="AA5007" s="429" t="s">
        <v>1295</v>
      </c>
    </row>
    <row r="5008" spans="1:27" x14ac:dyDescent="0.25">
      <c r="A5008" t="s">
        <v>149</v>
      </c>
      <c r="B5008" t="s">
        <v>186</v>
      </c>
      <c r="C5008" t="s">
        <v>1459</v>
      </c>
      <c r="D5008" t="s">
        <v>1387</v>
      </c>
      <c r="E5008" t="s">
        <v>1501</v>
      </c>
      <c r="F5008" t="s">
        <v>1293</v>
      </c>
      <c r="G5008" t="s">
        <v>524</v>
      </c>
      <c r="H5008" t="s">
        <v>1462</v>
      </c>
      <c r="I5008" t="s">
        <v>1463</v>
      </c>
      <c r="J5008">
        <v>31088811</v>
      </c>
      <c r="L5008">
        <v>0</v>
      </c>
      <c r="M5008">
        <v>8.6877002716064506</v>
      </c>
      <c r="N5008">
        <v>0</v>
      </c>
      <c r="O5008">
        <v>0</v>
      </c>
      <c r="P5008">
        <v>0</v>
      </c>
      <c r="Q5008">
        <v>0</v>
      </c>
      <c r="R5008">
        <v>5.9100000000000003E-3</v>
      </c>
      <c r="S5008">
        <v>2.3640000000000001E-2</v>
      </c>
      <c r="T5008">
        <v>0</v>
      </c>
      <c r="U5008">
        <v>0</v>
      </c>
      <c r="W5008" s="429">
        <f t="shared" si="107"/>
        <v>5.9100000000000003E-3</v>
      </c>
      <c r="X5008" s="429">
        <f t="shared" si="107"/>
        <v>2.3640000000000001E-2</v>
      </c>
      <c r="Y5008" s="429">
        <f t="shared" si="107"/>
        <v>0</v>
      </c>
      <c r="Z5008" s="429">
        <f t="shared" si="107"/>
        <v>0</v>
      </c>
      <c r="AA5008" s="429" t="s">
        <v>1295</v>
      </c>
    </row>
    <row r="5009" spans="1:27" x14ac:dyDescent="0.25">
      <c r="A5009" t="s">
        <v>149</v>
      </c>
      <c r="B5009" t="s">
        <v>186</v>
      </c>
      <c r="C5009" t="s">
        <v>1459</v>
      </c>
      <c r="D5009" t="s">
        <v>1387</v>
      </c>
      <c r="E5009" t="s">
        <v>1501</v>
      </c>
      <c r="F5009" t="s">
        <v>1293</v>
      </c>
      <c r="G5009" t="s">
        <v>524</v>
      </c>
      <c r="H5009" t="s">
        <v>1464</v>
      </c>
      <c r="I5009" t="s">
        <v>186</v>
      </c>
      <c r="J5009">
        <v>31088811</v>
      </c>
      <c r="L5009">
        <v>0</v>
      </c>
      <c r="M5009">
        <v>4.3049999999999997</v>
      </c>
      <c r="N5009">
        <v>0</v>
      </c>
      <c r="O5009">
        <v>0</v>
      </c>
      <c r="P5009">
        <v>0</v>
      </c>
      <c r="Q5009">
        <v>0</v>
      </c>
      <c r="R5009">
        <v>0</v>
      </c>
      <c r="S5009">
        <v>0</v>
      </c>
      <c r="T5009">
        <v>0</v>
      </c>
      <c r="U5009">
        <v>0</v>
      </c>
      <c r="W5009" s="429">
        <f t="shared" si="107"/>
        <v>0</v>
      </c>
      <c r="X5009" s="429">
        <f t="shared" si="107"/>
        <v>0</v>
      </c>
      <c r="Y5009" s="429">
        <f t="shared" si="107"/>
        <v>0</v>
      </c>
      <c r="Z5009" s="429">
        <f t="shared" si="107"/>
        <v>0</v>
      </c>
      <c r="AA5009" s="429" t="s">
        <v>1295</v>
      </c>
    </row>
    <row r="5010" spans="1:27" x14ac:dyDescent="0.25">
      <c r="A5010" t="s">
        <v>149</v>
      </c>
      <c r="B5010" t="s">
        <v>186</v>
      </c>
      <c r="C5010" t="s">
        <v>1459</v>
      </c>
      <c r="D5010" t="s">
        <v>1387</v>
      </c>
      <c r="E5010" t="s">
        <v>1501</v>
      </c>
      <c r="F5010" t="s">
        <v>1293</v>
      </c>
      <c r="G5010" t="s">
        <v>524</v>
      </c>
      <c r="H5010" t="s">
        <v>1464</v>
      </c>
      <c r="I5010" t="s">
        <v>186</v>
      </c>
      <c r="J5010">
        <v>31088811</v>
      </c>
      <c r="L5010">
        <v>0</v>
      </c>
      <c r="M5010">
        <v>6.0282001495361301</v>
      </c>
      <c r="N5010">
        <v>0</v>
      </c>
      <c r="O5010">
        <v>0</v>
      </c>
      <c r="P5010">
        <v>0</v>
      </c>
      <c r="Q5010">
        <v>0</v>
      </c>
      <c r="R5010">
        <v>0.21867</v>
      </c>
      <c r="S5010">
        <v>3.3627899999999999</v>
      </c>
      <c r="T5010">
        <v>0</v>
      </c>
      <c r="U5010">
        <v>0</v>
      </c>
      <c r="W5010" s="429">
        <f t="shared" si="107"/>
        <v>0.21867</v>
      </c>
      <c r="X5010" s="429">
        <f t="shared" si="107"/>
        <v>3.3627899999999999</v>
      </c>
      <c r="Y5010" s="429">
        <f t="shared" si="107"/>
        <v>0</v>
      </c>
      <c r="Z5010" s="429">
        <f t="shared" si="107"/>
        <v>0</v>
      </c>
      <c r="AA5010" s="429" t="s">
        <v>1295</v>
      </c>
    </row>
    <row r="5011" spans="1:27" x14ac:dyDescent="0.25">
      <c r="A5011" t="s">
        <v>149</v>
      </c>
      <c r="B5011" t="s">
        <v>186</v>
      </c>
      <c r="C5011" t="s">
        <v>1459</v>
      </c>
      <c r="D5011" t="s">
        <v>1387</v>
      </c>
      <c r="E5011" t="s">
        <v>1501</v>
      </c>
      <c r="F5011" t="s">
        <v>1293</v>
      </c>
      <c r="G5011" t="s">
        <v>524</v>
      </c>
      <c r="H5011" t="s">
        <v>1464</v>
      </c>
      <c r="I5011" t="s">
        <v>186</v>
      </c>
      <c r="J5011">
        <v>31088811</v>
      </c>
      <c r="L5011">
        <v>0</v>
      </c>
      <c r="M5011">
        <v>44.5</v>
      </c>
      <c r="N5011">
        <v>0</v>
      </c>
      <c r="O5011">
        <v>0</v>
      </c>
      <c r="P5011">
        <v>0</v>
      </c>
      <c r="Q5011">
        <v>0</v>
      </c>
      <c r="R5011">
        <v>0</v>
      </c>
      <c r="S5011">
        <v>0</v>
      </c>
      <c r="T5011">
        <v>0</v>
      </c>
      <c r="U5011">
        <v>0</v>
      </c>
      <c r="W5011" s="429">
        <f t="shared" si="107"/>
        <v>0</v>
      </c>
      <c r="X5011" s="429">
        <f t="shared" si="107"/>
        <v>0</v>
      </c>
      <c r="Y5011" s="429">
        <f t="shared" si="107"/>
        <v>0</v>
      </c>
      <c r="Z5011" s="429">
        <f t="shared" si="107"/>
        <v>0</v>
      </c>
      <c r="AA5011" s="429" t="s">
        <v>1295</v>
      </c>
    </row>
    <row r="5012" spans="1:27" x14ac:dyDescent="0.25">
      <c r="A5012" t="s">
        <v>149</v>
      </c>
      <c r="B5012" t="s">
        <v>186</v>
      </c>
      <c r="C5012" t="s">
        <v>1459</v>
      </c>
      <c r="D5012" t="s">
        <v>1387</v>
      </c>
      <c r="E5012" t="s">
        <v>1501</v>
      </c>
      <c r="F5012" t="s">
        <v>1293</v>
      </c>
      <c r="G5012" t="s">
        <v>524</v>
      </c>
      <c r="H5012" t="s">
        <v>1464</v>
      </c>
      <c r="I5012" t="s">
        <v>186</v>
      </c>
      <c r="J5012">
        <v>31088811</v>
      </c>
      <c r="L5012">
        <v>0</v>
      </c>
      <c r="M5012">
        <v>3.8415000438690199</v>
      </c>
      <c r="N5012">
        <v>0</v>
      </c>
      <c r="O5012">
        <v>0</v>
      </c>
      <c r="P5012">
        <v>0</v>
      </c>
      <c r="Q5012">
        <v>0</v>
      </c>
      <c r="R5012">
        <v>2.3048999999999999</v>
      </c>
      <c r="S5012">
        <v>4.7102700000000004</v>
      </c>
      <c r="T5012">
        <v>0</v>
      </c>
      <c r="U5012">
        <v>0</v>
      </c>
      <c r="W5012" s="429">
        <f t="shared" si="107"/>
        <v>2.3048999999999999</v>
      </c>
      <c r="X5012" s="429">
        <f t="shared" si="107"/>
        <v>4.7102700000000004</v>
      </c>
      <c r="Y5012" s="429">
        <f t="shared" si="107"/>
        <v>0</v>
      </c>
      <c r="Z5012" s="429">
        <f t="shared" si="107"/>
        <v>0</v>
      </c>
      <c r="AA5012" s="429" t="s">
        <v>1295</v>
      </c>
    </row>
    <row r="5013" spans="1:27" x14ac:dyDescent="0.25">
      <c r="A5013" t="s">
        <v>149</v>
      </c>
      <c r="B5013" t="s">
        <v>186</v>
      </c>
      <c r="C5013" t="s">
        <v>1459</v>
      </c>
      <c r="D5013" t="s">
        <v>1387</v>
      </c>
      <c r="E5013" t="s">
        <v>1501</v>
      </c>
      <c r="F5013" t="s">
        <v>1293</v>
      </c>
      <c r="G5013" t="s">
        <v>524</v>
      </c>
      <c r="H5013" t="s">
        <v>1464</v>
      </c>
      <c r="I5013" t="s">
        <v>186</v>
      </c>
      <c r="J5013">
        <v>31000299</v>
      </c>
      <c r="L5013">
        <v>0</v>
      </c>
      <c r="M5013">
        <v>0.17730000615119901</v>
      </c>
      <c r="N5013">
        <v>0</v>
      </c>
      <c r="O5013">
        <v>0</v>
      </c>
      <c r="P5013">
        <v>0</v>
      </c>
      <c r="Q5013">
        <v>0</v>
      </c>
      <c r="R5013">
        <v>0</v>
      </c>
      <c r="S5013">
        <v>0</v>
      </c>
      <c r="T5013">
        <v>0</v>
      </c>
      <c r="U5013">
        <v>0</v>
      </c>
      <c r="W5013" s="429">
        <f t="shared" si="107"/>
        <v>0</v>
      </c>
      <c r="X5013" s="429">
        <f t="shared" si="107"/>
        <v>0</v>
      </c>
      <c r="Y5013" s="429">
        <f t="shared" si="107"/>
        <v>0</v>
      </c>
      <c r="Z5013" s="429">
        <f t="shared" si="107"/>
        <v>0</v>
      </c>
      <c r="AA5013" s="429" t="s">
        <v>1295</v>
      </c>
    </row>
    <row r="5014" spans="1:27" x14ac:dyDescent="0.25">
      <c r="A5014" t="s">
        <v>149</v>
      </c>
      <c r="B5014" t="s">
        <v>186</v>
      </c>
      <c r="C5014" t="s">
        <v>1459</v>
      </c>
      <c r="D5014" t="s">
        <v>1387</v>
      </c>
      <c r="E5014" t="s">
        <v>1501</v>
      </c>
      <c r="F5014" t="s">
        <v>1293</v>
      </c>
      <c r="G5014" t="s">
        <v>524</v>
      </c>
      <c r="H5014" t="s">
        <v>1464</v>
      </c>
      <c r="I5014" t="s">
        <v>186</v>
      </c>
      <c r="J5014">
        <v>31088811</v>
      </c>
      <c r="L5014">
        <v>0</v>
      </c>
      <c r="M5014">
        <v>2.1275999546050999</v>
      </c>
      <c r="N5014">
        <v>0</v>
      </c>
      <c r="O5014">
        <v>0</v>
      </c>
      <c r="P5014">
        <v>0</v>
      </c>
      <c r="Q5014">
        <v>0</v>
      </c>
      <c r="R5014">
        <v>0.35460000000000003</v>
      </c>
      <c r="S5014">
        <v>6.0282</v>
      </c>
      <c r="T5014">
        <v>0</v>
      </c>
      <c r="U5014">
        <v>0</v>
      </c>
      <c r="W5014" s="429">
        <f t="shared" si="107"/>
        <v>0.35460000000000003</v>
      </c>
      <c r="X5014" s="429">
        <f t="shared" si="107"/>
        <v>6.0282</v>
      </c>
      <c r="Y5014" s="429">
        <f t="shared" si="107"/>
        <v>0</v>
      </c>
      <c r="Z5014" s="429">
        <f t="shared" si="107"/>
        <v>0</v>
      </c>
      <c r="AA5014" s="429" t="s">
        <v>1295</v>
      </c>
    </row>
    <row r="5015" spans="1:27" x14ac:dyDescent="0.25">
      <c r="A5015" t="s">
        <v>149</v>
      </c>
      <c r="B5015" t="s">
        <v>186</v>
      </c>
      <c r="C5015" t="s">
        <v>1459</v>
      </c>
      <c r="D5015" t="s">
        <v>1387</v>
      </c>
      <c r="E5015" t="s">
        <v>1501</v>
      </c>
      <c r="F5015" t="s">
        <v>1293</v>
      </c>
      <c r="G5015" t="s">
        <v>524</v>
      </c>
      <c r="H5015" t="s">
        <v>1464</v>
      </c>
      <c r="I5015" t="s">
        <v>186</v>
      </c>
      <c r="J5015">
        <v>31000299</v>
      </c>
      <c r="L5015">
        <v>0</v>
      </c>
      <c r="M5015">
        <v>3.1500000953674299</v>
      </c>
      <c r="N5015">
        <v>0</v>
      </c>
      <c r="O5015">
        <v>0</v>
      </c>
      <c r="P5015">
        <v>0</v>
      </c>
      <c r="Q5015">
        <v>0</v>
      </c>
      <c r="R5015">
        <v>0</v>
      </c>
      <c r="S5015">
        <v>0</v>
      </c>
      <c r="T5015">
        <v>0</v>
      </c>
      <c r="U5015">
        <v>0</v>
      </c>
      <c r="W5015" s="429">
        <f t="shared" si="107"/>
        <v>0</v>
      </c>
      <c r="X5015" s="429">
        <f t="shared" si="107"/>
        <v>0</v>
      </c>
      <c r="Y5015" s="429">
        <f t="shared" si="107"/>
        <v>0</v>
      </c>
      <c r="Z5015" s="429">
        <f t="shared" si="107"/>
        <v>0</v>
      </c>
      <c r="AA5015" s="429" t="s">
        <v>1295</v>
      </c>
    </row>
    <row r="5016" spans="1:27" x14ac:dyDescent="0.25">
      <c r="A5016" t="s">
        <v>149</v>
      </c>
      <c r="B5016" t="s">
        <v>186</v>
      </c>
      <c r="C5016" t="s">
        <v>1459</v>
      </c>
      <c r="D5016" t="s">
        <v>1387</v>
      </c>
      <c r="E5016" t="s">
        <v>1501</v>
      </c>
      <c r="F5016" t="s">
        <v>1293</v>
      </c>
      <c r="G5016" t="s">
        <v>524</v>
      </c>
      <c r="H5016" t="s">
        <v>1464</v>
      </c>
      <c r="I5016" t="s">
        <v>186</v>
      </c>
      <c r="J5016">
        <v>31088811</v>
      </c>
      <c r="L5016">
        <v>0</v>
      </c>
      <c r="M5016">
        <v>11.051700592041</v>
      </c>
      <c r="N5016">
        <v>0</v>
      </c>
      <c r="O5016">
        <v>0</v>
      </c>
      <c r="P5016">
        <v>0</v>
      </c>
      <c r="Q5016">
        <v>0</v>
      </c>
      <c r="R5016">
        <v>5.9100000000000003E-3</v>
      </c>
      <c r="S5016">
        <v>2.3640000000000001E-2</v>
      </c>
      <c r="T5016">
        <v>0</v>
      </c>
      <c r="U5016">
        <v>0</v>
      </c>
      <c r="W5016" s="429">
        <f t="shared" si="107"/>
        <v>5.9100000000000003E-3</v>
      </c>
      <c r="X5016" s="429">
        <f t="shared" si="107"/>
        <v>2.3640000000000001E-2</v>
      </c>
      <c r="Y5016" s="429">
        <f t="shared" si="107"/>
        <v>0</v>
      </c>
      <c r="Z5016" s="429">
        <f t="shared" si="107"/>
        <v>0</v>
      </c>
      <c r="AA5016" s="429" t="s">
        <v>1295</v>
      </c>
    </row>
    <row r="5017" spans="1:27" x14ac:dyDescent="0.25">
      <c r="A5017" t="s">
        <v>149</v>
      </c>
      <c r="B5017" t="s">
        <v>186</v>
      </c>
      <c r="C5017" t="s">
        <v>1459</v>
      </c>
      <c r="D5017" t="s">
        <v>1387</v>
      </c>
      <c r="E5017" t="s">
        <v>1501</v>
      </c>
      <c r="F5017" t="s">
        <v>1293</v>
      </c>
      <c r="G5017" t="s">
        <v>524</v>
      </c>
      <c r="H5017" t="s">
        <v>1464</v>
      </c>
      <c r="I5017" t="s">
        <v>186</v>
      </c>
      <c r="J5017">
        <v>31088811</v>
      </c>
      <c r="L5017">
        <v>0</v>
      </c>
      <c r="M5017">
        <v>5.9100002050399801E-2</v>
      </c>
      <c r="N5017">
        <v>0</v>
      </c>
      <c r="O5017">
        <v>0</v>
      </c>
      <c r="P5017">
        <v>0</v>
      </c>
      <c r="Q5017">
        <v>0</v>
      </c>
      <c r="R5017">
        <v>5.4962999999999997</v>
      </c>
      <c r="S5017">
        <v>14.8932</v>
      </c>
      <c r="T5017">
        <v>0</v>
      </c>
      <c r="U5017">
        <v>0</v>
      </c>
      <c r="W5017" s="429">
        <f t="shared" si="107"/>
        <v>5.4962999999999997</v>
      </c>
      <c r="X5017" s="429">
        <f t="shared" si="107"/>
        <v>14.8932</v>
      </c>
      <c r="Y5017" s="429">
        <f t="shared" si="107"/>
        <v>0</v>
      </c>
      <c r="Z5017" s="429">
        <f t="shared" si="107"/>
        <v>0</v>
      </c>
      <c r="AA5017" s="429" t="s">
        <v>1295</v>
      </c>
    </row>
    <row r="5018" spans="1:27" x14ac:dyDescent="0.25">
      <c r="A5018" t="s">
        <v>149</v>
      </c>
      <c r="B5018" t="s">
        <v>186</v>
      </c>
      <c r="C5018" t="s">
        <v>1459</v>
      </c>
      <c r="D5018" t="s">
        <v>1387</v>
      </c>
      <c r="E5018" t="s">
        <v>1501</v>
      </c>
      <c r="F5018" t="s">
        <v>1293</v>
      </c>
      <c r="G5018" t="s">
        <v>524</v>
      </c>
      <c r="H5018" t="s">
        <v>1464</v>
      </c>
      <c r="I5018" t="s">
        <v>186</v>
      </c>
      <c r="J5018">
        <v>31088811</v>
      </c>
      <c r="L5018">
        <v>0</v>
      </c>
      <c r="M5018">
        <v>5.9100002050399801E-2</v>
      </c>
      <c r="N5018">
        <v>0</v>
      </c>
      <c r="O5018">
        <v>0</v>
      </c>
      <c r="P5018">
        <v>0</v>
      </c>
      <c r="Q5018">
        <v>0</v>
      </c>
      <c r="R5018">
        <v>4.9644000000000004</v>
      </c>
      <c r="S5018">
        <v>8.5104000000000006</v>
      </c>
      <c r="T5018">
        <v>0</v>
      </c>
      <c r="U5018">
        <v>0</v>
      </c>
      <c r="W5018" s="429">
        <f t="shared" si="107"/>
        <v>4.9644000000000004</v>
      </c>
      <c r="X5018" s="429">
        <f t="shared" si="107"/>
        <v>8.5104000000000006</v>
      </c>
      <c r="Y5018" s="429">
        <f t="shared" si="107"/>
        <v>0</v>
      </c>
      <c r="Z5018" s="429">
        <f t="shared" si="107"/>
        <v>0</v>
      </c>
      <c r="AA5018" s="429" t="s">
        <v>1295</v>
      </c>
    </row>
    <row r="5019" spans="1:27" x14ac:dyDescent="0.25">
      <c r="A5019" t="s">
        <v>149</v>
      </c>
      <c r="B5019" t="s">
        <v>186</v>
      </c>
      <c r="C5019" t="s">
        <v>1459</v>
      </c>
      <c r="D5019" t="s">
        <v>1387</v>
      </c>
      <c r="E5019" t="s">
        <v>1501</v>
      </c>
      <c r="F5019" t="s">
        <v>1293</v>
      </c>
      <c r="G5019" t="s">
        <v>524</v>
      </c>
      <c r="H5019" t="s">
        <v>1464</v>
      </c>
      <c r="I5019" t="s">
        <v>186</v>
      </c>
      <c r="J5019">
        <v>31088811</v>
      </c>
      <c r="L5019">
        <v>0</v>
      </c>
      <c r="M5019">
        <v>0.23640000820159901</v>
      </c>
      <c r="N5019">
        <v>0</v>
      </c>
      <c r="O5019">
        <v>0</v>
      </c>
      <c r="P5019">
        <v>0</v>
      </c>
      <c r="Q5019">
        <v>0</v>
      </c>
      <c r="R5019">
        <v>4.7279999999999998</v>
      </c>
      <c r="S5019">
        <v>16.1934</v>
      </c>
      <c r="T5019">
        <v>0</v>
      </c>
      <c r="U5019">
        <v>0</v>
      </c>
      <c r="W5019" s="429">
        <f t="shared" si="107"/>
        <v>4.7279999999999998</v>
      </c>
      <c r="X5019" s="429">
        <f t="shared" si="107"/>
        <v>16.1934</v>
      </c>
      <c r="Y5019" s="429">
        <f t="shared" si="107"/>
        <v>0</v>
      </c>
      <c r="Z5019" s="429">
        <f t="shared" si="107"/>
        <v>0</v>
      </c>
      <c r="AA5019" s="429" t="s">
        <v>1295</v>
      </c>
    </row>
    <row r="5020" spans="1:27" x14ac:dyDescent="0.25">
      <c r="A5020" t="s">
        <v>149</v>
      </c>
      <c r="B5020" t="s">
        <v>186</v>
      </c>
      <c r="C5020" t="s">
        <v>1459</v>
      </c>
      <c r="D5020" t="s">
        <v>1387</v>
      </c>
      <c r="E5020" t="s">
        <v>1501</v>
      </c>
      <c r="F5020" t="s">
        <v>1293</v>
      </c>
      <c r="G5020" t="s">
        <v>524</v>
      </c>
      <c r="H5020" t="s">
        <v>1464</v>
      </c>
      <c r="I5020" t="s">
        <v>186</v>
      </c>
      <c r="J5020">
        <v>31088811</v>
      </c>
      <c r="L5020">
        <v>0</v>
      </c>
      <c r="M5020">
        <v>0.1182000041008</v>
      </c>
      <c r="N5020">
        <v>0</v>
      </c>
      <c r="O5020">
        <v>0</v>
      </c>
      <c r="P5020">
        <v>0</v>
      </c>
      <c r="Q5020">
        <v>0</v>
      </c>
      <c r="R5020">
        <v>5.4371999999999998</v>
      </c>
      <c r="S5020">
        <v>8.3331</v>
      </c>
      <c r="T5020">
        <v>0</v>
      </c>
      <c r="U5020">
        <v>0</v>
      </c>
      <c r="W5020" s="429">
        <f t="shared" si="107"/>
        <v>5.4371999999999998</v>
      </c>
      <c r="X5020" s="429">
        <f t="shared" si="107"/>
        <v>8.3331</v>
      </c>
      <c r="Y5020" s="429">
        <f t="shared" si="107"/>
        <v>0</v>
      </c>
      <c r="Z5020" s="429">
        <f t="shared" si="107"/>
        <v>0</v>
      </c>
      <c r="AA5020" s="429" t="s">
        <v>1295</v>
      </c>
    </row>
    <row r="5021" spans="1:27" x14ac:dyDescent="0.25">
      <c r="A5021" t="s">
        <v>149</v>
      </c>
      <c r="B5021" t="s">
        <v>186</v>
      </c>
      <c r="C5021" t="s">
        <v>1459</v>
      </c>
      <c r="D5021" t="s">
        <v>1387</v>
      </c>
      <c r="E5021" t="s">
        <v>1501</v>
      </c>
      <c r="F5021" t="s">
        <v>1293</v>
      </c>
      <c r="G5021" t="s">
        <v>524</v>
      </c>
      <c r="H5021" t="s">
        <v>1464</v>
      </c>
      <c r="I5021" t="s">
        <v>186</v>
      </c>
      <c r="J5021">
        <v>31000299</v>
      </c>
      <c r="L5021">
        <v>0</v>
      </c>
      <c r="M5021">
        <v>0.65010005235671997</v>
      </c>
      <c r="N5021">
        <v>0</v>
      </c>
      <c r="O5021">
        <v>0</v>
      </c>
      <c r="P5021">
        <v>0</v>
      </c>
      <c r="Q5021">
        <v>0</v>
      </c>
      <c r="R5021">
        <v>0.82740000000000002</v>
      </c>
      <c r="S5021">
        <v>2.4230999999999998</v>
      </c>
      <c r="T5021">
        <v>0</v>
      </c>
      <c r="U5021">
        <v>0</v>
      </c>
      <c r="W5021" s="429">
        <f t="shared" si="107"/>
        <v>0.82740000000000002</v>
      </c>
      <c r="X5021" s="429">
        <f t="shared" si="107"/>
        <v>2.4230999999999998</v>
      </c>
      <c r="Y5021" s="429">
        <f t="shared" si="107"/>
        <v>0</v>
      </c>
      <c r="Z5021" s="429">
        <f t="shared" si="107"/>
        <v>0</v>
      </c>
      <c r="AA5021" s="429" t="s">
        <v>1295</v>
      </c>
    </row>
    <row r="5022" spans="1:27" x14ac:dyDescent="0.25">
      <c r="A5022" t="s">
        <v>149</v>
      </c>
      <c r="B5022" t="s">
        <v>186</v>
      </c>
      <c r="C5022" t="s">
        <v>1459</v>
      </c>
      <c r="D5022" t="s">
        <v>1387</v>
      </c>
      <c r="E5022" t="s">
        <v>1501</v>
      </c>
      <c r="F5022" t="s">
        <v>1293</v>
      </c>
      <c r="G5022" t="s">
        <v>524</v>
      </c>
      <c r="H5022" t="s">
        <v>1464</v>
      </c>
      <c r="I5022" t="s">
        <v>186</v>
      </c>
      <c r="J5022">
        <v>31000299</v>
      </c>
      <c r="L5022">
        <v>0</v>
      </c>
      <c r="M5022">
        <v>0.1182000041008</v>
      </c>
      <c r="N5022">
        <v>0</v>
      </c>
      <c r="O5022">
        <v>0</v>
      </c>
      <c r="P5022">
        <v>0</v>
      </c>
      <c r="Q5022">
        <v>0</v>
      </c>
      <c r="R5022">
        <v>6.5601010000000004</v>
      </c>
      <c r="S5022">
        <v>42.0792</v>
      </c>
      <c r="T5022">
        <v>0</v>
      </c>
      <c r="U5022">
        <v>0</v>
      </c>
      <c r="W5022" s="429">
        <f t="shared" si="107"/>
        <v>6.5601010000000004</v>
      </c>
      <c r="X5022" s="429">
        <f t="shared" si="107"/>
        <v>42.0792</v>
      </c>
      <c r="Y5022" s="429">
        <f t="shared" si="107"/>
        <v>0</v>
      </c>
      <c r="Z5022" s="429">
        <f t="shared" si="107"/>
        <v>0</v>
      </c>
      <c r="AA5022" s="429" t="s">
        <v>1295</v>
      </c>
    </row>
    <row r="5023" spans="1:27" x14ac:dyDescent="0.25">
      <c r="A5023" t="s">
        <v>149</v>
      </c>
      <c r="B5023" t="s">
        <v>186</v>
      </c>
      <c r="C5023" t="s">
        <v>1459</v>
      </c>
      <c r="D5023" t="s">
        <v>1387</v>
      </c>
      <c r="E5023" t="s">
        <v>1501</v>
      </c>
      <c r="F5023" t="s">
        <v>1293</v>
      </c>
      <c r="G5023" t="s">
        <v>524</v>
      </c>
      <c r="H5023" t="s">
        <v>1464</v>
      </c>
      <c r="I5023" t="s">
        <v>186</v>
      </c>
      <c r="J5023">
        <v>31000299</v>
      </c>
      <c r="L5023">
        <v>0</v>
      </c>
      <c r="M5023">
        <v>0.1182000041008</v>
      </c>
      <c r="N5023">
        <v>0</v>
      </c>
      <c r="O5023">
        <v>0</v>
      </c>
      <c r="P5023">
        <v>0</v>
      </c>
      <c r="Q5023">
        <v>0</v>
      </c>
      <c r="R5023">
        <v>3.7587600000000001</v>
      </c>
      <c r="S5023">
        <v>5.7445199999999996</v>
      </c>
      <c r="T5023">
        <v>0</v>
      </c>
      <c r="U5023">
        <v>0</v>
      </c>
      <c r="W5023" s="429">
        <f t="shared" si="107"/>
        <v>3.7587600000000001</v>
      </c>
      <c r="X5023" s="429">
        <f t="shared" si="107"/>
        <v>5.7445199999999996</v>
      </c>
      <c r="Y5023" s="429">
        <f t="shared" si="107"/>
        <v>0</v>
      </c>
      <c r="Z5023" s="429">
        <f t="shared" si="107"/>
        <v>0</v>
      </c>
      <c r="AA5023" s="429" t="s">
        <v>1295</v>
      </c>
    </row>
    <row r="5024" spans="1:27" x14ac:dyDescent="0.25">
      <c r="A5024" t="s">
        <v>149</v>
      </c>
      <c r="B5024" t="s">
        <v>186</v>
      </c>
      <c r="C5024" t="s">
        <v>1459</v>
      </c>
      <c r="D5024" t="s">
        <v>1387</v>
      </c>
      <c r="E5024" t="s">
        <v>1501</v>
      </c>
      <c r="F5024" t="s">
        <v>1293</v>
      </c>
      <c r="G5024" t="s">
        <v>524</v>
      </c>
      <c r="H5024" t="s">
        <v>1464</v>
      </c>
      <c r="I5024" t="s">
        <v>186</v>
      </c>
      <c r="J5024">
        <v>31088811</v>
      </c>
      <c r="L5024">
        <v>0</v>
      </c>
      <c r="M5024">
        <v>2.3640000820159899</v>
      </c>
      <c r="N5024">
        <v>0</v>
      </c>
      <c r="O5024">
        <v>0</v>
      </c>
      <c r="P5024">
        <v>0</v>
      </c>
      <c r="Q5024">
        <v>0</v>
      </c>
      <c r="R5024">
        <v>0.2364</v>
      </c>
      <c r="S5024">
        <v>6.0282</v>
      </c>
      <c r="T5024">
        <v>0</v>
      </c>
      <c r="U5024">
        <v>0</v>
      </c>
      <c r="W5024" s="429">
        <f t="shared" si="107"/>
        <v>0.2364</v>
      </c>
      <c r="X5024" s="429">
        <f t="shared" si="107"/>
        <v>6.0282</v>
      </c>
      <c r="Y5024" s="429">
        <f t="shared" si="107"/>
        <v>0</v>
      </c>
      <c r="Z5024" s="429">
        <f t="shared" si="107"/>
        <v>0</v>
      </c>
      <c r="AA5024" s="429" t="s">
        <v>1295</v>
      </c>
    </row>
    <row r="5025" spans="1:27" x14ac:dyDescent="0.25">
      <c r="A5025" t="s">
        <v>149</v>
      </c>
      <c r="B5025" t="s">
        <v>186</v>
      </c>
      <c r="C5025" t="s">
        <v>1459</v>
      </c>
      <c r="D5025" t="s">
        <v>1387</v>
      </c>
      <c r="E5025" t="s">
        <v>1501</v>
      </c>
      <c r="F5025" t="s">
        <v>1293</v>
      </c>
      <c r="G5025" t="s">
        <v>524</v>
      </c>
      <c r="H5025" t="s">
        <v>1464</v>
      </c>
      <c r="I5025" t="s">
        <v>186</v>
      </c>
      <c r="J5025">
        <v>31088811</v>
      </c>
      <c r="L5025">
        <v>0</v>
      </c>
      <c r="M5025">
        <v>5.7918004989623997</v>
      </c>
      <c r="N5025">
        <v>0</v>
      </c>
      <c r="O5025">
        <v>0</v>
      </c>
      <c r="P5025">
        <v>0</v>
      </c>
      <c r="Q5025">
        <v>0</v>
      </c>
      <c r="R5025">
        <v>0</v>
      </c>
      <c r="S5025">
        <v>0</v>
      </c>
      <c r="T5025">
        <v>0</v>
      </c>
      <c r="U5025">
        <v>0</v>
      </c>
      <c r="W5025" s="429">
        <f t="shared" si="107"/>
        <v>0</v>
      </c>
      <c r="X5025" s="429">
        <f t="shared" si="107"/>
        <v>0</v>
      </c>
      <c r="Y5025" s="429">
        <f t="shared" si="107"/>
        <v>0</v>
      </c>
      <c r="Z5025" s="429">
        <f t="shared" si="107"/>
        <v>0</v>
      </c>
      <c r="AA5025" s="429" t="s">
        <v>1295</v>
      </c>
    </row>
    <row r="5026" spans="1:27" x14ac:dyDescent="0.25">
      <c r="A5026" t="s">
        <v>149</v>
      </c>
      <c r="B5026" t="s">
        <v>1250</v>
      </c>
      <c r="C5026" t="s">
        <v>1563</v>
      </c>
      <c r="D5026" t="s">
        <v>1387</v>
      </c>
      <c r="E5026" t="s">
        <v>1501</v>
      </c>
      <c r="F5026" t="s">
        <v>1293</v>
      </c>
      <c r="G5026" t="s">
        <v>524</v>
      </c>
      <c r="H5026" t="s">
        <v>1564</v>
      </c>
      <c r="I5026" t="s">
        <v>1545</v>
      </c>
      <c r="J5026">
        <v>31088811</v>
      </c>
      <c r="L5026">
        <v>0</v>
      </c>
      <c r="M5026">
        <v>0.10000000149011599</v>
      </c>
      <c r="N5026">
        <v>0</v>
      </c>
      <c r="O5026">
        <v>0</v>
      </c>
      <c r="P5026">
        <v>0</v>
      </c>
      <c r="Q5026">
        <v>0</v>
      </c>
      <c r="R5026">
        <v>0.57999999999999996</v>
      </c>
      <c r="S5026">
        <v>40.020000000000003</v>
      </c>
      <c r="T5026">
        <v>0</v>
      </c>
      <c r="U5026">
        <v>1001.05</v>
      </c>
      <c r="W5026" s="429">
        <f t="shared" si="107"/>
        <v>0.57999999999999996</v>
      </c>
      <c r="X5026" s="429">
        <f t="shared" si="107"/>
        <v>40.020000000000003</v>
      </c>
      <c r="Y5026" s="429">
        <f t="shared" si="107"/>
        <v>0</v>
      </c>
      <c r="Z5026" s="429">
        <f t="shared" si="107"/>
        <v>1001.05</v>
      </c>
      <c r="AA5026" s="429" t="s">
        <v>1295</v>
      </c>
    </row>
    <row r="5027" spans="1:27" x14ac:dyDescent="0.25">
      <c r="A5027" t="s">
        <v>149</v>
      </c>
      <c r="B5027" t="s">
        <v>186</v>
      </c>
      <c r="C5027" t="s">
        <v>1459</v>
      </c>
      <c r="D5027" t="s">
        <v>1387</v>
      </c>
      <c r="E5027" t="s">
        <v>1501</v>
      </c>
      <c r="F5027" t="s">
        <v>1293</v>
      </c>
      <c r="G5027" t="s">
        <v>524</v>
      </c>
      <c r="H5027" t="s">
        <v>1483</v>
      </c>
      <c r="I5027" t="s">
        <v>1484</v>
      </c>
      <c r="J5027">
        <v>31088811</v>
      </c>
      <c r="L5027">
        <v>0</v>
      </c>
      <c r="M5027">
        <v>2.6595001220703098</v>
      </c>
      <c r="N5027">
        <v>0</v>
      </c>
      <c r="O5027">
        <v>0</v>
      </c>
      <c r="P5027">
        <v>0</v>
      </c>
      <c r="Q5027">
        <v>0</v>
      </c>
      <c r="R5027">
        <v>0.11879099999999999</v>
      </c>
      <c r="S5027">
        <v>3.8414999999999999</v>
      </c>
      <c r="T5027">
        <v>0</v>
      </c>
      <c r="U5027">
        <v>0</v>
      </c>
      <c r="W5027" s="429">
        <f t="shared" si="107"/>
        <v>0.11879099999999999</v>
      </c>
      <c r="X5027" s="429">
        <f t="shared" si="107"/>
        <v>3.8414999999999999</v>
      </c>
      <c r="Y5027" s="429">
        <f t="shared" si="107"/>
        <v>0</v>
      </c>
      <c r="Z5027" s="429">
        <f t="shared" si="107"/>
        <v>0</v>
      </c>
      <c r="AA5027" s="429" t="s">
        <v>1295</v>
      </c>
    </row>
    <row r="5028" spans="1:27" x14ac:dyDescent="0.25">
      <c r="A5028" t="s">
        <v>149</v>
      </c>
      <c r="B5028" t="s">
        <v>1246</v>
      </c>
      <c r="C5028" t="s">
        <v>1324</v>
      </c>
      <c r="D5028" t="s">
        <v>1387</v>
      </c>
      <c r="E5028" t="s">
        <v>1501</v>
      </c>
      <c r="F5028" t="s">
        <v>1293</v>
      </c>
      <c r="G5028" t="s">
        <v>524</v>
      </c>
      <c r="H5028" t="s">
        <v>1558</v>
      </c>
      <c r="I5028" t="s">
        <v>563</v>
      </c>
      <c r="J5028">
        <v>31088811</v>
      </c>
      <c r="L5028">
        <v>0</v>
      </c>
      <c r="M5028">
        <v>14.292299270629901</v>
      </c>
      <c r="N5028">
        <v>0</v>
      </c>
      <c r="O5028">
        <v>0</v>
      </c>
      <c r="P5028">
        <v>0</v>
      </c>
      <c r="Q5028">
        <v>0</v>
      </c>
      <c r="R5028">
        <v>0</v>
      </c>
      <c r="S5028">
        <v>0</v>
      </c>
      <c r="T5028">
        <v>0</v>
      </c>
      <c r="U5028">
        <v>0</v>
      </c>
      <c r="W5028" s="429">
        <f t="shared" si="107"/>
        <v>0</v>
      </c>
      <c r="X5028" s="429">
        <f t="shared" si="107"/>
        <v>0</v>
      </c>
      <c r="Y5028" s="429">
        <f t="shared" si="107"/>
        <v>0</v>
      </c>
      <c r="Z5028" s="429">
        <f t="shared" si="107"/>
        <v>0</v>
      </c>
      <c r="AA5028" s="429" t="s">
        <v>1295</v>
      </c>
    </row>
    <row r="5029" spans="1:27" x14ac:dyDescent="0.25">
      <c r="A5029" t="s">
        <v>149</v>
      </c>
      <c r="B5029" t="s">
        <v>186</v>
      </c>
      <c r="C5029" t="s">
        <v>1459</v>
      </c>
      <c r="D5029" t="s">
        <v>1387</v>
      </c>
      <c r="E5029" t="s">
        <v>1501</v>
      </c>
      <c r="F5029" t="s">
        <v>1293</v>
      </c>
      <c r="G5029" t="s">
        <v>524</v>
      </c>
      <c r="H5029" t="s">
        <v>1464</v>
      </c>
      <c r="I5029" t="s">
        <v>186</v>
      </c>
      <c r="J5029">
        <v>31088811</v>
      </c>
      <c r="L5029">
        <v>0</v>
      </c>
      <c r="M5029">
        <v>8.1999999999999993</v>
      </c>
      <c r="N5029">
        <v>0</v>
      </c>
      <c r="O5029">
        <v>0</v>
      </c>
      <c r="P5029">
        <v>0</v>
      </c>
      <c r="Q5029">
        <v>0</v>
      </c>
      <c r="R5029">
        <v>0</v>
      </c>
      <c r="S5029">
        <v>0</v>
      </c>
      <c r="T5029">
        <v>0</v>
      </c>
      <c r="U5029">
        <v>0</v>
      </c>
      <c r="W5029" s="429">
        <f t="shared" si="107"/>
        <v>0</v>
      </c>
      <c r="X5029" s="429">
        <f t="shared" si="107"/>
        <v>0</v>
      </c>
      <c r="Y5029" s="429">
        <f t="shared" si="107"/>
        <v>0</v>
      </c>
      <c r="Z5029" s="429">
        <f t="shared" si="107"/>
        <v>0</v>
      </c>
      <c r="AA5029" s="429" t="s">
        <v>1295</v>
      </c>
    </row>
    <row r="5030" spans="1:27" x14ac:dyDescent="0.25">
      <c r="A5030" t="s">
        <v>149</v>
      </c>
      <c r="B5030" t="s">
        <v>186</v>
      </c>
      <c r="C5030" t="s">
        <v>1459</v>
      </c>
      <c r="D5030" t="s">
        <v>1387</v>
      </c>
      <c r="E5030" t="s">
        <v>1501</v>
      </c>
      <c r="F5030" t="s">
        <v>1293</v>
      </c>
      <c r="G5030" t="s">
        <v>524</v>
      </c>
      <c r="H5030" t="s">
        <v>1461</v>
      </c>
      <c r="I5030" t="s">
        <v>534</v>
      </c>
      <c r="J5030">
        <v>31088811</v>
      </c>
      <c r="L5030">
        <v>0</v>
      </c>
      <c r="M5030">
        <v>2.8368000984191899</v>
      </c>
      <c r="N5030">
        <v>0</v>
      </c>
      <c r="O5030">
        <v>0</v>
      </c>
      <c r="P5030">
        <v>0</v>
      </c>
      <c r="Q5030">
        <v>0</v>
      </c>
      <c r="R5030">
        <v>2894.3580000000002</v>
      </c>
      <c r="S5030">
        <v>0</v>
      </c>
      <c r="T5030">
        <v>0</v>
      </c>
      <c r="U5030">
        <v>0</v>
      </c>
      <c r="W5030" s="429">
        <f t="shared" si="107"/>
        <v>2894.3580000000002</v>
      </c>
      <c r="X5030" s="429">
        <f t="shared" si="107"/>
        <v>0</v>
      </c>
      <c r="Y5030" s="429">
        <f t="shared" si="107"/>
        <v>0</v>
      </c>
      <c r="Z5030" s="429">
        <f t="shared" si="107"/>
        <v>0</v>
      </c>
      <c r="AA5030" s="429" t="s">
        <v>1295</v>
      </c>
    </row>
    <row r="5031" spans="1:27" x14ac:dyDescent="0.25">
      <c r="A5031" t="s">
        <v>149</v>
      </c>
      <c r="B5031" t="s">
        <v>1246</v>
      </c>
      <c r="C5031" t="s">
        <v>1324</v>
      </c>
      <c r="D5031" t="s">
        <v>1387</v>
      </c>
      <c r="E5031" t="s">
        <v>1501</v>
      </c>
      <c r="F5031" t="s">
        <v>1293</v>
      </c>
      <c r="G5031" t="s">
        <v>524</v>
      </c>
      <c r="H5031" t="s">
        <v>1557</v>
      </c>
      <c r="I5031" t="s">
        <v>552</v>
      </c>
      <c r="J5031">
        <v>31088811</v>
      </c>
      <c r="L5031">
        <v>0</v>
      </c>
      <c r="M5031">
        <v>61.152297973632798</v>
      </c>
      <c r="N5031">
        <v>0</v>
      </c>
      <c r="O5031">
        <v>0</v>
      </c>
      <c r="P5031">
        <v>0</v>
      </c>
      <c r="Q5031">
        <v>0</v>
      </c>
      <c r="R5031">
        <v>0</v>
      </c>
      <c r="S5031">
        <v>0</v>
      </c>
      <c r="T5031">
        <v>0</v>
      </c>
      <c r="U5031">
        <v>0</v>
      </c>
      <c r="W5031" s="429">
        <f t="shared" si="107"/>
        <v>0</v>
      </c>
      <c r="X5031" s="429">
        <f t="shared" si="107"/>
        <v>0</v>
      </c>
      <c r="Y5031" s="429">
        <f t="shared" si="107"/>
        <v>0</v>
      </c>
      <c r="Z5031" s="429">
        <f t="shared" si="107"/>
        <v>0</v>
      </c>
      <c r="AA5031" s="429" t="s">
        <v>1295</v>
      </c>
    </row>
    <row r="5032" spans="1:27" x14ac:dyDescent="0.25">
      <c r="A5032" t="s">
        <v>149</v>
      </c>
      <c r="B5032" t="s">
        <v>1246</v>
      </c>
      <c r="C5032" t="s">
        <v>1324</v>
      </c>
      <c r="D5032" t="s">
        <v>1387</v>
      </c>
      <c r="E5032" t="s">
        <v>1501</v>
      </c>
      <c r="F5032" t="s">
        <v>1293</v>
      </c>
      <c r="G5032" t="s">
        <v>524</v>
      </c>
      <c r="H5032" t="s">
        <v>1557</v>
      </c>
      <c r="I5032" t="s">
        <v>552</v>
      </c>
      <c r="J5032">
        <v>31088811</v>
      </c>
      <c r="L5032">
        <v>0</v>
      </c>
      <c r="M5032">
        <v>3.6433334350585902</v>
      </c>
      <c r="N5032">
        <v>0</v>
      </c>
      <c r="O5032">
        <v>0</v>
      </c>
      <c r="P5032">
        <v>0</v>
      </c>
      <c r="Q5032">
        <v>0</v>
      </c>
      <c r="R5032">
        <v>0</v>
      </c>
      <c r="S5032">
        <v>0</v>
      </c>
      <c r="T5032">
        <v>0</v>
      </c>
      <c r="U5032">
        <v>0</v>
      </c>
      <c r="W5032" s="429">
        <f t="shared" si="107"/>
        <v>0</v>
      </c>
      <c r="X5032" s="429">
        <f t="shared" si="107"/>
        <v>0</v>
      </c>
      <c r="Y5032" s="429">
        <f t="shared" si="107"/>
        <v>0</v>
      </c>
      <c r="Z5032" s="429">
        <f t="shared" si="107"/>
        <v>0</v>
      </c>
      <c r="AA5032" s="429" t="s">
        <v>1295</v>
      </c>
    </row>
    <row r="5033" spans="1:27" x14ac:dyDescent="0.25">
      <c r="A5033" t="s">
        <v>149</v>
      </c>
      <c r="B5033" t="s">
        <v>1246</v>
      </c>
      <c r="C5033" t="s">
        <v>1324</v>
      </c>
      <c r="D5033" t="s">
        <v>1387</v>
      </c>
      <c r="E5033" t="s">
        <v>1501</v>
      </c>
      <c r="F5033" t="s">
        <v>1293</v>
      </c>
      <c r="G5033" t="s">
        <v>524</v>
      </c>
      <c r="H5033" t="s">
        <v>1557</v>
      </c>
      <c r="I5033" t="s">
        <v>552</v>
      </c>
      <c r="J5033">
        <v>31088811</v>
      </c>
      <c r="L5033">
        <v>0</v>
      </c>
      <c r="M5033">
        <v>12.8864994049072</v>
      </c>
      <c r="N5033">
        <v>0</v>
      </c>
      <c r="O5033">
        <v>0</v>
      </c>
      <c r="P5033">
        <v>0</v>
      </c>
      <c r="Q5033">
        <v>0</v>
      </c>
      <c r="R5033">
        <v>3.0459000000000001</v>
      </c>
      <c r="S5033">
        <v>975.85950000000003</v>
      </c>
      <c r="T5033">
        <v>0</v>
      </c>
      <c r="U5033">
        <v>0</v>
      </c>
      <c r="W5033" s="429">
        <f t="shared" si="107"/>
        <v>3.0459000000000001</v>
      </c>
      <c r="X5033" s="429">
        <f t="shared" si="107"/>
        <v>975.85950000000003</v>
      </c>
      <c r="Y5033" s="429">
        <f t="shared" si="107"/>
        <v>0</v>
      </c>
      <c r="Z5033" s="429">
        <f t="shared" si="107"/>
        <v>0</v>
      </c>
      <c r="AA5033" s="429" t="s">
        <v>1295</v>
      </c>
    </row>
    <row r="5034" spans="1:27" x14ac:dyDescent="0.25">
      <c r="A5034" t="s">
        <v>149</v>
      </c>
      <c r="B5034" t="s">
        <v>1246</v>
      </c>
      <c r="C5034" t="s">
        <v>1324</v>
      </c>
      <c r="D5034" t="s">
        <v>1387</v>
      </c>
      <c r="E5034" t="s">
        <v>1501</v>
      </c>
      <c r="F5034" t="s">
        <v>1293</v>
      </c>
      <c r="G5034" t="s">
        <v>524</v>
      </c>
      <c r="H5034" t="s">
        <v>1558</v>
      </c>
      <c r="I5034" t="s">
        <v>563</v>
      </c>
      <c r="J5034">
        <v>31088811</v>
      </c>
      <c r="L5034">
        <v>0</v>
      </c>
      <c r="M5034">
        <v>50.433334350585902</v>
      </c>
      <c r="N5034">
        <v>0</v>
      </c>
      <c r="O5034">
        <v>0</v>
      </c>
      <c r="P5034">
        <v>0</v>
      </c>
      <c r="Q5034">
        <v>0</v>
      </c>
      <c r="R5034">
        <v>0</v>
      </c>
      <c r="S5034">
        <v>0</v>
      </c>
      <c r="T5034">
        <v>0</v>
      </c>
      <c r="U5034">
        <v>0</v>
      </c>
      <c r="W5034" s="429">
        <f t="shared" si="107"/>
        <v>0</v>
      </c>
      <c r="X5034" s="429">
        <f t="shared" si="107"/>
        <v>0</v>
      </c>
      <c r="Y5034" s="429">
        <f t="shared" si="107"/>
        <v>0</v>
      </c>
      <c r="Z5034" s="429">
        <f t="shared" si="107"/>
        <v>0</v>
      </c>
      <c r="AA5034" s="429" t="s">
        <v>1295</v>
      </c>
    </row>
    <row r="5035" spans="1:27" x14ac:dyDescent="0.25">
      <c r="A5035" t="s">
        <v>149</v>
      </c>
      <c r="B5035" t="s">
        <v>1246</v>
      </c>
      <c r="C5035" t="s">
        <v>1324</v>
      </c>
      <c r="D5035" t="s">
        <v>1387</v>
      </c>
      <c r="E5035" t="s">
        <v>1501</v>
      </c>
      <c r="F5035" t="s">
        <v>1293</v>
      </c>
      <c r="G5035" t="s">
        <v>524</v>
      </c>
      <c r="H5035" t="s">
        <v>1557</v>
      </c>
      <c r="I5035" t="s">
        <v>552</v>
      </c>
      <c r="J5035">
        <v>31088811</v>
      </c>
      <c r="L5035">
        <v>0</v>
      </c>
      <c r="M5035">
        <v>1.40579998493195</v>
      </c>
      <c r="N5035">
        <v>0</v>
      </c>
      <c r="O5035">
        <v>0</v>
      </c>
      <c r="P5035">
        <v>0</v>
      </c>
      <c r="Q5035">
        <v>0</v>
      </c>
      <c r="R5035">
        <v>1.1715</v>
      </c>
      <c r="S5035">
        <v>722.81550000000004</v>
      </c>
      <c r="T5035">
        <v>0</v>
      </c>
      <c r="U5035">
        <v>0</v>
      </c>
      <c r="W5035" s="429">
        <f t="shared" si="107"/>
        <v>1.1715</v>
      </c>
      <c r="X5035" s="429">
        <f t="shared" si="107"/>
        <v>722.81550000000004</v>
      </c>
      <c r="Y5035" s="429">
        <f t="shared" si="107"/>
        <v>0</v>
      </c>
      <c r="Z5035" s="429">
        <f t="shared" si="107"/>
        <v>0</v>
      </c>
      <c r="AA5035" s="429" t="s">
        <v>1295</v>
      </c>
    </row>
    <row r="5036" spans="1:27" x14ac:dyDescent="0.25">
      <c r="A5036" t="s">
        <v>149</v>
      </c>
      <c r="B5036" t="s">
        <v>1246</v>
      </c>
      <c r="C5036" t="s">
        <v>1324</v>
      </c>
      <c r="D5036" t="s">
        <v>1387</v>
      </c>
      <c r="E5036" t="s">
        <v>1501</v>
      </c>
      <c r="F5036" t="s">
        <v>1293</v>
      </c>
      <c r="G5036" t="s">
        <v>524</v>
      </c>
      <c r="H5036" t="s">
        <v>1557</v>
      </c>
      <c r="I5036" t="s">
        <v>552</v>
      </c>
      <c r="J5036">
        <v>31088811</v>
      </c>
      <c r="L5036">
        <v>0</v>
      </c>
      <c r="M5036">
        <v>3.8266665935516402</v>
      </c>
      <c r="N5036">
        <v>0</v>
      </c>
      <c r="O5036">
        <v>0</v>
      </c>
      <c r="P5036">
        <v>0</v>
      </c>
      <c r="Q5036">
        <v>0</v>
      </c>
      <c r="R5036">
        <v>0</v>
      </c>
      <c r="S5036">
        <v>0</v>
      </c>
      <c r="T5036">
        <v>0</v>
      </c>
      <c r="U5036">
        <v>0</v>
      </c>
      <c r="W5036" s="429">
        <f t="shared" si="107"/>
        <v>0</v>
      </c>
      <c r="X5036" s="429">
        <f t="shared" si="107"/>
        <v>0</v>
      </c>
      <c r="Y5036" s="429">
        <f t="shared" si="107"/>
        <v>0</v>
      </c>
      <c r="Z5036" s="429">
        <f t="shared" si="107"/>
        <v>0</v>
      </c>
      <c r="AA5036" s="429" t="s">
        <v>1295</v>
      </c>
    </row>
    <row r="5037" spans="1:27" x14ac:dyDescent="0.25">
      <c r="A5037" t="s">
        <v>149</v>
      </c>
      <c r="B5037" t="s">
        <v>1246</v>
      </c>
      <c r="C5037" t="s">
        <v>1324</v>
      </c>
      <c r="D5037" t="s">
        <v>1387</v>
      </c>
      <c r="E5037" t="s">
        <v>1501</v>
      </c>
      <c r="F5037" t="s">
        <v>1293</v>
      </c>
      <c r="G5037" t="s">
        <v>524</v>
      </c>
      <c r="H5037" t="s">
        <v>1558</v>
      </c>
      <c r="I5037" t="s">
        <v>563</v>
      </c>
      <c r="J5037">
        <v>31000299</v>
      </c>
      <c r="L5037">
        <v>5.9999998658895499E-2</v>
      </c>
      <c r="M5037">
        <v>0.496666669845581</v>
      </c>
      <c r="N5037">
        <v>0.52333337068557695</v>
      </c>
      <c r="O5037">
        <v>4.8899998664856001</v>
      </c>
      <c r="P5037">
        <v>0</v>
      </c>
      <c r="Q5037">
        <v>0</v>
      </c>
      <c r="R5037">
        <v>0</v>
      </c>
      <c r="S5037">
        <v>0</v>
      </c>
      <c r="T5037">
        <v>0</v>
      </c>
      <c r="U5037">
        <v>0</v>
      </c>
      <c r="W5037" s="429">
        <f t="shared" si="107"/>
        <v>0</v>
      </c>
      <c r="X5037" s="429">
        <f t="shared" si="107"/>
        <v>0</v>
      </c>
      <c r="Y5037" s="429">
        <f t="shared" si="107"/>
        <v>0</v>
      </c>
      <c r="Z5037" s="429">
        <f t="shared" si="107"/>
        <v>0</v>
      </c>
      <c r="AA5037" s="429" t="s">
        <v>1295</v>
      </c>
    </row>
    <row r="5038" spans="1:27" x14ac:dyDescent="0.25">
      <c r="A5038" t="s">
        <v>149</v>
      </c>
      <c r="B5038" t="s">
        <v>186</v>
      </c>
      <c r="C5038" t="s">
        <v>1459</v>
      </c>
      <c r="D5038" t="s">
        <v>1387</v>
      </c>
      <c r="E5038" t="s">
        <v>1501</v>
      </c>
      <c r="F5038" t="s">
        <v>1293</v>
      </c>
      <c r="G5038" t="s">
        <v>524</v>
      </c>
      <c r="H5038" t="s">
        <v>1464</v>
      </c>
      <c r="I5038" t="s">
        <v>186</v>
      </c>
      <c r="J5038">
        <v>30600402</v>
      </c>
      <c r="L5038">
        <v>0</v>
      </c>
      <c r="M5038">
        <v>1.1499999761581401</v>
      </c>
      <c r="N5038">
        <v>0</v>
      </c>
      <c r="O5038">
        <v>0</v>
      </c>
      <c r="P5038">
        <v>0</v>
      </c>
      <c r="Q5038">
        <v>0</v>
      </c>
      <c r="R5038">
        <v>0</v>
      </c>
      <c r="S5038">
        <v>0</v>
      </c>
      <c r="T5038">
        <v>0</v>
      </c>
      <c r="U5038">
        <v>0</v>
      </c>
      <c r="W5038" s="429">
        <f t="shared" si="107"/>
        <v>0</v>
      </c>
      <c r="X5038" s="429">
        <f t="shared" si="107"/>
        <v>0</v>
      </c>
      <c r="Y5038" s="429">
        <f t="shared" si="107"/>
        <v>0</v>
      </c>
      <c r="Z5038" s="429">
        <f t="shared" si="107"/>
        <v>0</v>
      </c>
      <c r="AA5038" s="429" t="s">
        <v>1295</v>
      </c>
    </row>
    <row r="5039" spans="1:27" x14ac:dyDescent="0.25">
      <c r="A5039" t="s">
        <v>149</v>
      </c>
      <c r="B5039" t="s">
        <v>1246</v>
      </c>
      <c r="C5039" t="s">
        <v>1324</v>
      </c>
      <c r="D5039" t="s">
        <v>1387</v>
      </c>
      <c r="E5039" t="s">
        <v>1501</v>
      </c>
      <c r="F5039" t="s">
        <v>1293</v>
      </c>
      <c r="G5039" t="s">
        <v>524</v>
      </c>
      <c r="H5039" t="s">
        <v>1557</v>
      </c>
      <c r="I5039" t="s">
        <v>552</v>
      </c>
      <c r="J5039">
        <v>31088811</v>
      </c>
      <c r="L5039">
        <v>0</v>
      </c>
      <c r="M5039">
        <v>1.3499999046325699</v>
      </c>
      <c r="N5039">
        <v>0</v>
      </c>
      <c r="O5039">
        <v>0</v>
      </c>
      <c r="P5039">
        <v>0</v>
      </c>
      <c r="Q5039">
        <v>0</v>
      </c>
      <c r="R5039">
        <v>0</v>
      </c>
      <c r="S5039">
        <v>0</v>
      </c>
      <c r="T5039">
        <v>0</v>
      </c>
      <c r="U5039">
        <v>0</v>
      </c>
      <c r="W5039" s="429">
        <f t="shared" si="107"/>
        <v>0</v>
      </c>
      <c r="X5039" s="429">
        <f t="shared" si="107"/>
        <v>0</v>
      </c>
      <c r="Y5039" s="429">
        <f t="shared" si="107"/>
        <v>0</v>
      </c>
      <c r="Z5039" s="429">
        <f t="shared" si="107"/>
        <v>0</v>
      </c>
      <c r="AA5039" s="429" t="s">
        <v>1295</v>
      </c>
    </row>
    <row r="5040" spans="1:27" x14ac:dyDescent="0.25">
      <c r="A5040" t="s">
        <v>149</v>
      </c>
      <c r="B5040" t="s">
        <v>186</v>
      </c>
      <c r="C5040" t="s">
        <v>1459</v>
      </c>
      <c r="D5040" t="s">
        <v>1387</v>
      </c>
      <c r="E5040" t="s">
        <v>1501</v>
      </c>
      <c r="F5040" t="s">
        <v>1293</v>
      </c>
      <c r="G5040" t="s">
        <v>524</v>
      </c>
      <c r="H5040" t="s">
        <v>1461</v>
      </c>
      <c r="I5040" t="s">
        <v>534</v>
      </c>
      <c r="J5040">
        <v>31088811</v>
      </c>
      <c r="L5040">
        <v>0</v>
      </c>
      <c r="M5040">
        <v>8.1000003814697301</v>
      </c>
      <c r="N5040">
        <v>0</v>
      </c>
      <c r="O5040">
        <v>0</v>
      </c>
      <c r="P5040">
        <v>0</v>
      </c>
      <c r="Q5040">
        <v>0</v>
      </c>
      <c r="R5040">
        <v>0</v>
      </c>
      <c r="S5040">
        <v>0</v>
      </c>
      <c r="T5040">
        <v>0</v>
      </c>
      <c r="U5040">
        <v>0</v>
      </c>
      <c r="W5040" s="429">
        <f t="shared" si="107"/>
        <v>0</v>
      </c>
      <c r="X5040" s="429">
        <f t="shared" si="107"/>
        <v>0</v>
      </c>
      <c r="Y5040" s="429">
        <f t="shared" si="107"/>
        <v>0</v>
      </c>
      <c r="Z5040" s="429">
        <f t="shared" si="107"/>
        <v>0</v>
      </c>
      <c r="AA5040" s="429" t="s">
        <v>1295</v>
      </c>
    </row>
    <row r="5041" spans="1:27" x14ac:dyDescent="0.25">
      <c r="A5041" t="s">
        <v>149</v>
      </c>
      <c r="B5041" t="s">
        <v>1246</v>
      </c>
      <c r="C5041" t="s">
        <v>1324</v>
      </c>
      <c r="D5041" t="s">
        <v>1387</v>
      </c>
      <c r="E5041" t="s">
        <v>1501</v>
      </c>
      <c r="F5041" t="s">
        <v>1293</v>
      </c>
      <c r="G5041" t="s">
        <v>524</v>
      </c>
      <c r="H5041" t="s">
        <v>1558</v>
      </c>
      <c r="I5041" t="s">
        <v>563</v>
      </c>
      <c r="J5041">
        <v>31088811</v>
      </c>
      <c r="L5041">
        <v>0</v>
      </c>
      <c r="M5041">
        <v>10</v>
      </c>
      <c r="N5041">
        <v>0</v>
      </c>
      <c r="O5041">
        <v>0</v>
      </c>
      <c r="P5041">
        <v>0</v>
      </c>
      <c r="Q5041">
        <v>0</v>
      </c>
      <c r="R5041">
        <v>0</v>
      </c>
      <c r="S5041">
        <v>0</v>
      </c>
      <c r="T5041">
        <v>0</v>
      </c>
      <c r="U5041">
        <v>0</v>
      </c>
      <c r="W5041" s="429">
        <f t="shared" si="107"/>
        <v>0</v>
      </c>
      <c r="X5041" s="429">
        <f t="shared" si="107"/>
        <v>0</v>
      </c>
      <c r="Y5041" s="429">
        <f t="shared" si="107"/>
        <v>0</v>
      </c>
      <c r="Z5041" s="429">
        <f t="shared" si="107"/>
        <v>0</v>
      </c>
      <c r="AA5041" s="429" t="s">
        <v>1295</v>
      </c>
    </row>
    <row r="5042" spans="1:27" x14ac:dyDescent="0.25">
      <c r="A5042" t="s">
        <v>149</v>
      </c>
      <c r="B5042" t="s">
        <v>186</v>
      </c>
      <c r="C5042" t="s">
        <v>1459</v>
      </c>
      <c r="D5042" t="s">
        <v>1387</v>
      </c>
      <c r="E5042" t="s">
        <v>1501</v>
      </c>
      <c r="F5042" t="s">
        <v>1293</v>
      </c>
      <c r="G5042" t="s">
        <v>524</v>
      </c>
      <c r="H5042" t="s">
        <v>1464</v>
      </c>
      <c r="I5042" t="s">
        <v>186</v>
      </c>
      <c r="J5042">
        <v>31000299</v>
      </c>
      <c r="L5042">
        <v>0</v>
      </c>
      <c r="M5042">
        <v>2.0999999046325701</v>
      </c>
      <c r="N5042">
        <v>0</v>
      </c>
      <c r="O5042">
        <v>0</v>
      </c>
      <c r="P5042">
        <v>0</v>
      </c>
      <c r="Q5042">
        <v>0</v>
      </c>
      <c r="R5042">
        <v>0</v>
      </c>
      <c r="S5042">
        <v>0</v>
      </c>
      <c r="T5042">
        <v>0</v>
      </c>
      <c r="U5042">
        <v>0</v>
      </c>
      <c r="W5042" s="429">
        <f t="shared" si="107"/>
        <v>0</v>
      </c>
      <c r="X5042" s="429">
        <f t="shared" si="107"/>
        <v>0</v>
      </c>
      <c r="Y5042" s="429">
        <f t="shared" si="107"/>
        <v>0</v>
      </c>
      <c r="Z5042" s="429">
        <f t="shared" si="107"/>
        <v>0</v>
      </c>
      <c r="AA5042" s="429" t="s">
        <v>1295</v>
      </c>
    </row>
    <row r="5043" spans="1:27" x14ac:dyDescent="0.25">
      <c r="A5043" t="s">
        <v>149</v>
      </c>
      <c r="B5043" t="s">
        <v>186</v>
      </c>
      <c r="C5043" t="s">
        <v>1459</v>
      </c>
      <c r="D5043" t="s">
        <v>1387</v>
      </c>
      <c r="E5043" t="s">
        <v>1501</v>
      </c>
      <c r="F5043" t="s">
        <v>1293</v>
      </c>
      <c r="G5043" t="s">
        <v>524</v>
      </c>
      <c r="H5043" t="s">
        <v>1464</v>
      </c>
      <c r="I5043" t="s">
        <v>186</v>
      </c>
      <c r="J5043">
        <v>31000299</v>
      </c>
      <c r="L5043">
        <v>0</v>
      </c>
      <c r="M5043">
        <v>0.34999999403953602</v>
      </c>
      <c r="N5043">
        <v>0</v>
      </c>
      <c r="O5043">
        <v>0</v>
      </c>
      <c r="P5043">
        <v>0</v>
      </c>
      <c r="Q5043">
        <v>0</v>
      </c>
      <c r="R5043">
        <v>0</v>
      </c>
      <c r="S5043">
        <v>0</v>
      </c>
      <c r="T5043">
        <v>0</v>
      </c>
      <c r="U5043">
        <v>0</v>
      </c>
      <c r="W5043" s="429">
        <f t="shared" si="107"/>
        <v>0</v>
      </c>
      <c r="X5043" s="429">
        <f t="shared" si="107"/>
        <v>0</v>
      </c>
      <c r="Y5043" s="429">
        <f t="shared" si="107"/>
        <v>0</v>
      </c>
      <c r="Z5043" s="429">
        <f t="shared" si="107"/>
        <v>0</v>
      </c>
      <c r="AA5043" s="429" t="s">
        <v>1295</v>
      </c>
    </row>
    <row r="5044" spans="1:27" x14ac:dyDescent="0.25">
      <c r="A5044" t="s">
        <v>149</v>
      </c>
      <c r="B5044" t="s">
        <v>1246</v>
      </c>
      <c r="C5044" t="s">
        <v>1324</v>
      </c>
      <c r="D5044" t="s">
        <v>1387</v>
      </c>
      <c r="E5044" t="s">
        <v>1501</v>
      </c>
      <c r="F5044" t="s">
        <v>1293</v>
      </c>
      <c r="G5044" t="s">
        <v>524</v>
      </c>
      <c r="H5044" t="s">
        <v>1557</v>
      </c>
      <c r="I5044" t="s">
        <v>552</v>
      </c>
      <c r="J5044">
        <v>31088811</v>
      </c>
      <c r="L5044">
        <v>0</v>
      </c>
      <c r="M5044">
        <v>4.9539999961853001</v>
      </c>
      <c r="N5044">
        <v>0</v>
      </c>
      <c r="O5044">
        <v>0</v>
      </c>
      <c r="P5044">
        <v>0</v>
      </c>
      <c r="Q5044">
        <v>0</v>
      </c>
      <c r="R5044">
        <v>0</v>
      </c>
      <c r="S5044">
        <v>0</v>
      </c>
      <c r="T5044">
        <v>0</v>
      </c>
      <c r="U5044">
        <v>0</v>
      </c>
      <c r="W5044" s="429">
        <f t="shared" si="107"/>
        <v>0</v>
      </c>
      <c r="X5044" s="429">
        <f t="shared" si="107"/>
        <v>0</v>
      </c>
      <c r="Y5044" s="429">
        <f t="shared" si="107"/>
        <v>0</v>
      </c>
      <c r="Z5044" s="429">
        <f t="shared" si="107"/>
        <v>0</v>
      </c>
      <c r="AA5044" s="429" t="s">
        <v>1295</v>
      </c>
    </row>
    <row r="5045" spans="1:27" x14ac:dyDescent="0.25">
      <c r="A5045" t="s">
        <v>149</v>
      </c>
      <c r="B5045" t="s">
        <v>1246</v>
      </c>
      <c r="C5045" t="s">
        <v>1324</v>
      </c>
      <c r="D5045" t="s">
        <v>1387</v>
      </c>
      <c r="E5045" t="s">
        <v>1501</v>
      </c>
      <c r="F5045" t="s">
        <v>1293</v>
      </c>
      <c r="G5045" t="s">
        <v>524</v>
      </c>
      <c r="H5045" t="s">
        <v>1557</v>
      </c>
      <c r="I5045" t="s">
        <v>552</v>
      </c>
      <c r="J5045">
        <v>40400250</v>
      </c>
      <c r="L5045">
        <v>0</v>
      </c>
      <c r="M5045">
        <v>0.119999997317791</v>
      </c>
      <c r="N5045">
        <v>0</v>
      </c>
      <c r="O5045">
        <v>0</v>
      </c>
      <c r="P5045">
        <v>0</v>
      </c>
      <c r="Q5045">
        <v>0</v>
      </c>
      <c r="R5045">
        <v>0</v>
      </c>
      <c r="S5045">
        <v>0</v>
      </c>
      <c r="T5045">
        <v>0</v>
      </c>
      <c r="U5045">
        <v>0</v>
      </c>
      <c r="W5045" s="429">
        <f t="shared" si="107"/>
        <v>0</v>
      </c>
      <c r="X5045" s="429">
        <f t="shared" si="107"/>
        <v>0</v>
      </c>
      <c r="Y5045" s="429">
        <f t="shared" si="107"/>
        <v>0</v>
      </c>
      <c r="Z5045" s="429">
        <f t="shared" si="107"/>
        <v>0</v>
      </c>
      <c r="AA5045" s="429" t="s">
        <v>1295</v>
      </c>
    </row>
    <row r="5046" spans="1:27" x14ac:dyDescent="0.25">
      <c r="A5046" t="s">
        <v>149</v>
      </c>
      <c r="B5046" t="s">
        <v>1246</v>
      </c>
      <c r="C5046" t="s">
        <v>1324</v>
      </c>
      <c r="D5046" t="s">
        <v>1387</v>
      </c>
      <c r="E5046" t="s">
        <v>1501</v>
      </c>
      <c r="F5046" t="s">
        <v>1293</v>
      </c>
      <c r="G5046" t="s">
        <v>524</v>
      </c>
      <c r="H5046" t="s">
        <v>1557</v>
      </c>
      <c r="I5046" t="s">
        <v>552</v>
      </c>
      <c r="J5046">
        <v>31088811</v>
      </c>
      <c r="L5046">
        <v>0</v>
      </c>
      <c r="M5046">
        <v>8.8000000000000007</v>
      </c>
      <c r="N5046">
        <v>0</v>
      </c>
      <c r="O5046">
        <v>0</v>
      </c>
      <c r="P5046">
        <v>0</v>
      </c>
      <c r="Q5046">
        <v>0</v>
      </c>
      <c r="R5046">
        <v>0</v>
      </c>
      <c r="S5046">
        <v>0</v>
      </c>
      <c r="T5046">
        <v>0</v>
      </c>
      <c r="U5046">
        <v>0</v>
      </c>
      <c r="W5046" s="429">
        <f t="shared" si="107"/>
        <v>0</v>
      </c>
      <c r="X5046" s="429">
        <f t="shared" si="107"/>
        <v>0</v>
      </c>
      <c r="Y5046" s="429">
        <f t="shared" si="107"/>
        <v>0</v>
      </c>
      <c r="Z5046" s="429">
        <f t="shared" si="107"/>
        <v>0</v>
      </c>
      <c r="AA5046" s="429" t="s">
        <v>1295</v>
      </c>
    </row>
    <row r="5047" spans="1:27" x14ac:dyDescent="0.25">
      <c r="A5047" t="s">
        <v>149</v>
      </c>
      <c r="B5047" t="s">
        <v>1246</v>
      </c>
      <c r="C5047" t="s">
        <v>1324</v>
      </c>
      <c r="D5047" t="s">
        <v>1387</v>
      </c>
      <c r="E5047" t="s">
        <v>1501</v>
      </c>
      <c r="F5047" t="s">
        <v>1293</v>
      </c>
      <c r="G5047" t="s">
        <v>524</v>
      </c>
      <c r="H5047" t="s">
        <v>1557</v>
      </c>
      <c r="I5047" t="s">
        <v>552</v>
      </c>
      <c r="J5047">
        <v>40400250</v>
      </c>
      <c r="L5047">
        <v>0</v>
      </c>
      <c r="M5047">
        <v>20.57</v>
      </c>
      <c r="N5047">
        <v>0</v>
      </c>
      <c r="O5047">
        <v>0</v>
      </c>
      <c r="P5047">
        <v>0</v>
      </c>
      <c r="Q5047">
        <v>0</v>
      </c>
      <c r="R5047">
        <v>0</v>
      </c>
      <c r="S5047">
        <v>0</v>
      </c>
      <c r="T5047">
        <v>0</v>
      </c>
      <c r="U5047">
        <v>0</v>
      </c>
      <c r="W5047" s="429">
        <f t="shared" si="107"/>
        <v>0</v>
      </c>
      <c r="X5047" s="429">
        <f t="shared" si="107"/>
        <v>0</v>
      </c>
      <c r="Y5047" s="429">
        <f t="shared" si="107"/>
        <v>0</v>
      </c>
      <c r="Z5047" s="429">
        <f t="shared" si="107"/>
        <v>0</v>
      </c>
      <c r="AA5047" s="429" t="s">
        <v>1295</v>
      </c>
    </row>
    <row r="5048" spans="1:27" x14ac:dyDescent="0.25">
      <c r="A5048" t="s">
        <v>149</v>
      </c>
      <c r="B5048" t="s">
        <v>1246</v>
      </c>
      <c r="C5048" t="s">
        <v>1324</v>
      </c>
      <c r="D5048" t="s">
        <v>1387</v>
      </c>
      <c r="E5048" t="s">
        <v>1501</v>
      </c>
      <c r="F5048" t="s">
        <v>1293</v>
      </c>
      <c r="G5048" t="s">
        <v>524</v>
      </c>
      <c r="H5048" t="s">
        <v>1557</v>
      </c>
      <c r="I5048" t="s">
        <v>552</v>
      </c>
      <c r="J5048">
        <v>31088811</v>
      </c>
      <c r="L5048">
        <v>0</v>
      </c>
      <c r="M5048">
        <v>20.6</v>
      </c>
      <c r="N5048">
        <v>0</v>
      </c>
      <c r="O5048">
        <v>0</v>
      </c>
      <c r="P5048">
        <v>0</v>
      </c>
      <c r="Q5048">
        <v>0</v>
      </c>
      <c r="R5048">
        <v>0</v>
      </c>
      <c r="S5048">
        <v>0</v>
      </c>
      <c r="T5048">
        <v>0</v>
      </c>
      <c r="U5048">
        <v>0</v>
      </c>
      <c r="W5048" s="429">
        <f t="shared" si="107"/>
        <v>0</v>
      </c>
      <c r="X5048" s="429">
        <f t="shared" si="107"/>
        <v>0</v>
      </c>
      <c r="Y5048" s="429">
        <f t="shared" si="107"/>
        <v>0</v>
      </c>
      <c r="Z5048" s="429">
        <f t="shared" si="107"/>
        <v>0</v>
      </c>
      <c r="AA5048" s="429" t="s">
        <v>1295</v>
      </c>
    </row>
    <row r="5049" spans="1:27" x14ac:dyDescent="0.25">
      <c r="A5049" t="s">
        <v>149</v>
      </c>
      <c r="B5049" t="s">
        <v>1246</v>
      </c>
      <c r="C5049" t="s">
        <v>1324</v>
      </c>
      <c r="D5049" t="s">
        <v>1387</v>
      </c>
      <c r="E5049" t="s">
        <v>1501</v>
      </c>
      <c r="F5049" t="s">
        <v>1293</v>
      </c>
      <c r="G5049" t="s">
        <v>524</v>
      </c>
      <c r="H5049" t="s">
        <v>1557</v>
      </c>
      <c r="I5049" t="s">
        <v>552</v>
      </c>
      <c r="J5049">
        <v>31088811</v>
      </c>
      <c r="L5049">
        <v>0</v>
      </c>
      <c r="M5049">
        <v>1.52</v>
      </c>
      <c r="N5049">
        <v>0</v>
      </c>
      <c r="O5049">
        <v>0</v>
      </c>
      <c r="P5049">
        <v>0</v>
      </c>
      <c r="Q5049">
        <v>0</v>
      </c>
      <c r="R5049">
        <v>0</v>
      </c>
      <c r="S5049">
        <v>0</v>
      </c>
      <c r="T5049">
        <v>0</v>
      </c>
      <c r="U5049">
        <v>0</v>
      </c>
      <c r="W5049" s="429">
        <f t="shared" si="107"/>
        <v>0</v>
      </c>
      <c r="X5049" s="429">
        <f t="shared" si="107"/>
        <v>0</v>
      </c>
      <c r="Y5049" s="429">
        <f t="shared" si="107"/>
        <v>0</v>
      </c>
      <c r="Z5049" s="429">
        <f t="shared" si="107"/>
        <v>0</v>
      </c>
      <c r="AA5049" s="429" t="s">
        <v>1295</v>
      </c>
    </row>
    <row r="5050" spans="1:27" x14ac:dyDescent="0.25">
      <c r="A5050" t="s">
        <v>149</v>
      </c>
      <c r="B5050" t="s">
        <v>1246</v>
      </c>
      <c r="C5050" t="s">
        <v>1324</v>
      </c>
      <c r="D5050" t="s">
        <v>1387</v>
      </c>
      <c r="E5050" t="s">
        <v>1501</v>
      </c>
      <c r="F5050" t="s">
        <v>1293</v>
      </c>
      <c r="G5050" t="s">
        <v>524</v>
      </c>
      <c r="H5050" t="s">
        <v>1557</v>
      </c>
      <c r="I5050" t="s">
        <v>552</v>
      </c>
      <c r="J5050">
        <v>31088811</v>
      </c>
      <c r="L5050">
        <v>0</v>
      </c>
      <c r="M5050">
        <v>8.8000000000000007</v>
      </c>
      <c r="N5050">
        <v>0</v>
      </c>
      <c r="O5050">
        <v>0</v>
      </c>
      <c r="P5050">
        <v>0</v>
      </c>
      <c r="Q5050">
        <v>0</v>
      </c>
      <c r="R5050">
        <v>0</v>
      </c>
      <c r="S5050">
        <v>0</v>
      </c>
      <c r="T5050">
        <v>0</v>
      </c>
      <c r="U5050">
        <v>0</v>
      </c>
      <c r="W5050" s="429">
        <f t="shared" si="107"/>
        <v>0</v>
      </c>
      <c r="X5050" s="429">
        <f t="shared" si="107"/>
        <v>0</v>
      </c>
      <c r="Y5050" s="429">
        <f t="shared" si="107"/>
        <v>0</v>
      </c>
      <c r="Z5050" s="429">
        <f t="shared" si="107"/>
        <v>0</v>
      </c>
      <c r="AA5050" s="429" t="s">
        <v>1295</v>
      </c>
    </row>
    <row r="5051" spans="1:27" x14ac:dyDescent="0.25">
      <c r="A5051" t="s">
        <v>149</v>
      </c>
      <c r="B5051" t="s">
        <v>1246</v>
      </c>
      <c r="C5051" t="s">
        <v>1324</v>
      </c>
      <c r="D5051" t="s">
        <v>1387</v>
      </c>
      <c r="E5051" t="s">
        <v>1501</v>
      </c>
      <c r="F5051" t="s">
        <v>1293</v>
      </c>
      <c r="G5051" t="s">
        <v>524</v>
      </c>
      <c r="H5051" t="s">
        <v>1557</v>
      </c>
      <c r="I5051" t="s">
        <v>552</v>
      </c>
      <c r="J5051">
        <v>31088811</v>
      </c>
      <c r="L5051">
        <v>0</v>
      </c>
      <c r="M5051">
        <v>8.8000000000000007</v>
      </c>
      <c r="N5051">
        <v>0</v>
      </c>
      <c r="O5051">
        <v>0</v>
      </c>
      <c r="P5051">
        <v>0</v>
      </c>
      <c r="Q5051">
        <v>0</v>
      </c>
      <c r="R5051">
        <v>0</v>
      </c>
      <c r="S5051">
        <v>0</v>
      </c>
      <c r="T5051">
        <v>0</v>
      </c>
      <c r="U5051">
        <v>0</v>
      </c>
      <c r="W5051" s="429">
        <f t="shared" si="107"/>
        <v>0</v>
      </c>
      <c r="X5051" s="429">
        <f t="shared" si="107"/>
        <v>0</v>
      </c>
      <c r="Y5051" s="429">
        <f t="shared" si="107"/>
        <v>0</v>
      </c>
      <c r="Z5051" s="429">
        <f t="shared" si="107"/>
        <v>0</v>
      </c>
      <c r="AA5051" s="429" t="s">
        <v>1295</v>
      </c>
    </row>
    <row r="5052" spans="1:27" x14ac:dyDescent="0.25">
      <c r="A5052" t="s">
        <v>149</v>
      </c>
      <c r="B5052" t="s">
        <v>1246</v>
      </c>
      <c r="C5052" t="s">
        <v>1324</v>
      </c>
      <c r="D5052" t="s">
        <v>1387</v>
      </c>
      <c r="E5052" t="s">
        <v>1501</v>
      </c>
      <c r="F5052" t="s">
        <v>1293</v>
      </c>
      <c r="G5052" t="s">
        <v>524</v>
      </c>
      <c r="H5052" t="s">
        <v>1557</v>
      </c>
      <c r="I5052" t="s">
        <v>552</v>
      </c>
      <c r="J5052">
        <v>31088811</v>
      </c>
      <c r="L5052">
        <v>0</v>
      </c>
      <c r="M5052">
        <v>8.8000000000000007</v>
      </c>
      <c r="N5052">
        <v>0</v>
      </c>
      <c r="O5052">
        <v>0</v>
      </c>
      <c r="P5052">
        <v>0</v>
      </c>
      <c r="Q5052">
        <v>0</v>
      </c>
      <c r="R5052">
        <v>0</v>
      </c>
      <c r="S5052">
        <v>0</v>
      </c>
      <c r="T5052">
        <v>0</v>
      </c>
      <c r="U5052">
        <v>0</v>
      </c>
      <c r="W5052" s="429">
        <f t="shared" si="107"/>
        <v>0</v>
      </c>
      <c r="X5052" s="429">
        <f t="shared" si="107"/>
        <v>0</v>
      </c>
      <c r="Y5052" s="429">
        <f t="shared" si="107"/>
        <v>0</v>
      </c>
      <c r="Z5052" s="429">
        <f t="shared" si="107"/>
        <v>0</v>
      </c>
      <c r="AA5052" s="429" t="s">
        <v>1295</v>
      </c>
    </row>
    <row r="5053" spans="1:27" x14ac:dyDescent="0.25">
      <c r="A5053" t="s">
        <v>149</v>
      </c>
      <c r="B5053" t="s">
        <v>1246</v>
      </c>
      <c r="C5053" t="s">
        <v>1324</v>
      </c>
      <c r="D5053" t="s">
        <v>1387</v>
      </c>
      <c r="E5053" t="s">
        <v>1501</v>
      </c>
      <c r="F5053" t="s">
        <v>1293</v>
      </c>
      <c r="G5053" t="s">
        <v>524</v>
      </c>
      <c r="H5053" t="s">
        <v>1558</v>
      </c>
      <c r="I5053" t="s">
        <v>563</v>
      </c>
      <c r="J5053">
        <v>31088811</v>
      </c>
      <c r="L5053">
        <v>0</v>
      </c>
      <c r="M5053">
        <v>8.8000000000000007</v>
      </c>
      <c r="N5053">
        <v>0</v>
      </c>
      <c r="O5053">
        <v>0</v>
      </c>
      <c r="P5053">
        <v>0</v>
      </c>
      <c r="Q5053">
        <v>0</v>
      </c>
      <c r="R5053">
        <v>0</v>
      </c>
      <c r="S5053">
        <v>0</v>
      </c>
      <c r="T5053">
        <v>0</v>
      </c>
      <c r="U5053">
        <v>0</v>
      </c>
      <c r="W5053" s="429">
        <f t="shared" si="107"/>
        <v>0</v>
      </c>
      <c r="X5053" s="429">
        <f t="shared" si="107"/>
        <v>0</v>
      </c>
      <c r="Y5053" s="429">
        <f t="shared" si="107"/>
        <v>0</v>
      </c>
      <c r="Z5053" s="429">
        <f t="shared" si="107"/>
        <v>0</v>
      </c>
      <c r="AA5053" s="429" t="s">
        <v>1295</v>
      </c>
    </row>
    <row r="5054" spans="1:27" x14ac:dyDescent="0.25">
      <c r="A5054" t="s">
        <v>149</v>
      </c>
      <c r="B5054" t="s">
        <v>1246</v>
      </c>
      <c r="C5054" t="s">
        <v>1324</v>
      </c>
      <c r="D5054" t="s">
        <v>1387</v>
      </c>
      <c r="E5054" t="s">
        <v>1501</v>
      </c>
      <c r="F5054" t="s">
        <v>1293</v>
      </c>
      <c r="G5054" t="s">
        <v>524</v>
      </c>
      <c r="H5054" t="s">
        <v>1557</v>
      </c>
      <c r="I5054" t="s">
        <v>552</v>
      </c>
      <c r="J5054">
        <v>31088811</v>
      </c>
      <c r="L5054">
        <v>0</v>
      </c>
      <c r="M5054">
        <v>8.8000000000000007</v>
      </c>
      <c r="N5054">
        <v>0</v>
      </c>
      <c r="O5054">
        <v>0</v>
      </c>
      <c r="P5054">
        <v>0</v>
      </c>
      <c r="Q5054">
        <v>0</v>
      </c>
      <c r="R5054">
        <v>0</v>
      </c>
      <c r="S5054">
        <v>0</v>
      </c>
      <c r="T5054">
        <v>0</v>
      </c>
      <c r="U5054">
        <v>0</v>
      </c>
      <c r="W5054" s="429">
        <f t="shared" si="107"/>
        <v>0</v>
      </c>
      <c r="X5054" s="429">
        <f t="shared" si="107"/>
        <v>0</v>
      </c>
      <c r="Y5054" s="429">
        <f t="shared" si="107"/>
        <v>0</v>
      </c>
      <c r="Z5054" s="429">
        <f t="shared" si="107"/>
        <v>0</v>
      </c>
      <c r="AA5054" s="429" t="s">
        <v>1295</v>
      </c>
    </row>
    <row r="5055" spans="1:27" x14ac:dyDescent="0.25">
      <c r="A5055" t="s">
        <v>149</v>
      </c>
      <c r="B5055" t="s">
        <v>1246</v>
      </c>
      <c r="C5055" t="s">
        <v>1324</v>
      </c>
      <c r="D5055" t="s">
        <v>1387</v>
      </c>
      <c r="E5055" t="s">
        <v>1501</v>
      </c>
      <c r="F5055" t="s">
        <v>1293</v>
      </c>
      <c r="G5055" t="s">
        <v>524</v>
      </c>
      <c r="H5055" t="s">
        <v>1557</v>
      </c>
      <c r="I5055" t="s">
        <v>552</v>
      </c>
      <c r="J5055">
        <v>31088811</v>
      </c>
      <c r="L5055">
        <v>0</v>
      </c>
      <c r="M5055">
        <v>8.8000000000000007</v>
      </c>
      <c r="N5055">
        <v>0</v>
      </c>
      <c r="O5055">
        <v>0</v>
      </c>
      <c r="P5055">
        <v>0</v>
      </c>
      <c r="Q5055">
        <v>0</v>
      </c>
      <c r="R5055">
        <v>0</v>
      </c>
      <c r="S5055">
        <v>0</v>
      </c>
      <c r="T5055">
        <v>0</v>
      </c>
      <c r="U5055">
        <v>0</v>
      </c>
      <c r="W5055" s="429">
        <f t="shared" si="107"/>
        <v>0</v>
      </c>
      <c r="X5055" s="429">
        <f t="shared" si="107"/>
        <v>0</v>
      </c>
      <c r="Y5055" s="429">
        <f t="shared" si="107"/>
        <v>0</v>
      </c>
      <c r="Z5055" s="429">
        <f t="shared" si="107"/>
        <v>0</v>
      </c>
      <c r="AA5055" s="429" t="s">
        <v>1295</v>
      </c>
    </row>
    <row r="5056" spans="1:27" x14ac:dyDescent="0.25">
      <c r="A5056" t="s">
        <v>149</v>
      </c>
      <c r="B5056" t="s">
        <v>1246</v>
      </c>
      <c r="C5056" t="s">
        <v>1324</v>
      </c>
      <c r="D5056" t="s">
        <v>1387</v>
      </c>
      <c r="E5056" t="s">
        <v>1501</v>
      </c>
      <c r="F5056" t="s">
        <v>1293</v>
      </c>
      <c r="G5056" t="s">
        <v>524</v>
      </c>
      <c r="H5056" t="s">
        <v>1557</v>
      </c>
      <c r="I5056" t="s">
        <v>552</v>
      </c>
      <c r="J5056">
        <v>31000207</v>
      </c>
      <c r="L5056">
        <v>0</v>
      </c>
      <c r="M5056">
        <v>28.350299835205099</v>
      </c>
      <c r="N5056">
        <v>0</v>
      </c>
      <c r="O5056">
        <v>0</v>
      </c>
      <c r="P5056">
        <v>0</v>
      </c>
      <c r="Q5056">
        <v>0</v>
      </c>
      <c r="R5056">
        <v>0</v>
      </c>
      <c r="S5056">
        <v>0</v>
      </c>
      <c r="T5056">
        <v>0</v>
      </c>
      <c r="U5056">
        <v>0</v>
      </c>
      <c r="W5056" s="429">
        <f t="shared" si="107"/>
        <v>0</v>
      </c>
      <c r="X5056" s="429">
        <f t="shared" si="107"/>
        <v>0</v>
      </c>
      <c r="Y5056" s="429">
        <f t="shared" si="107"/>
        <v>0</v>
      </c>
      <c r="Z5056" s="429">
        <f t="shared" si="107"/>
        <v>0</v>
      </c>
      <c r="AA5056" s="429" t="s">
        <v>1295</v>
      </c>
    </row>
    <row r="5057" spans="1:27" x14ac:dyDescent="0.25">
      <c r="A5057" t="s">
        <v>149</v>
      </c>
      <c r="B5057" t="s">
        <v>1247</v>
      </c>
      <c r="C5057" t="s">
        <v>1565</v>
      </c>
      <c r="D5057" t="s">
        <v>1387</v>
      </c>
      <c r="E5057" t="s">
        <v>1501</v>
      </c>
      <c r="F5057" t="s">
        <v>1293</v>
      </c>
      <c r="G5057" t="s">
        <v>524</v>
      </c>
      <c r="H5057" t="s">
        <v>1566</v>
      </c>
      <c r="I5057" t="s">
        <v>573</v>
      </c>
      <c r="J5057">
        <v>31088811</v>
      </c>
      <c r="L5057">
        <v>0</v>
      </c>
      <c r="M5057">
        <v>0.36000001430511502</v>
      </c>
      <c r="N5057">
        <v>0</v>
      </c>
      <c r="O5057">
        <v>0</v>
      </c>
      <c r="P5057">
        <v>0</v>
      </c>
      <c r="Q5057">
        <v>0</v>
      </c>
      <c r="R5057">
        <v>0</v>
      </c>
      <c r="S5057">
        <v>0</v>
      </c>
      <c r="T5057">
        <v>0</v>
      </c>
      <c r="U5057">
        <v>0</v>
      </c>
      <c r="W5057" s="429">
        <f t="shared" si="107"/>
        <v>0</v>
      </c>
      <c r="X5057" s="429">
        <f t="shared" si="107"/>
        <v>0</v>
      </c>
      <c r="Y5057" s="429">
        <f t="shared" si="107"/>
        <v>0</v>
      </c>
      <c r="Z5057" s="429">
        <f t="shared" si="107"/>
        <v>0</v>
      </c>
      <c r="AA5057" s="429" t="s">
        <v>1295</v>
      </c>
    </row>
    <row r="5058" spans="1:27" x14ac:dyDescent="0.25">
      <c r="A5058" t="s">
        <v>149</v>
      </c>
      <c r="B5058" t="s">
        <v>1246</v>
      </c>
      <c r="C5058" t="s">
        <v>1324</v>
      </c>
      <c r="D5058" t="s">
        <v>1387</v>
      </c>
      <c r="E5058" t="s">
        <v>1501</v>
      </c>
      <c r="F5058" t="s">
        <v>1293</v>
      </c>
      <c r="G5058" t="s">
        <v>524</v>
      </c>
      <c r="H5058" t="s">
        <v>1558</v>
      </c>
      <c r="I5058" t="s">
        <v>563</v>
      </c>
      <c r="J5058">
        <v>31088811</v>
      </c>
      <c r="L5058">
        <v>0</v>
      </c>
      <c r="M5058">
        <v>23.430000305175799</v>
      </c>
      <c r="N5058">
        <v>0</v>
      </c>
      <c r="O5058">
        <v>0</v>
      </c>
      <c r="P5058">
        <v>0</v>
      </c>
      <c r="Q5058">
        <v>0</v>
      </c>
      <c r="R5058">
        <v>1.7103900000000001</v>
      </c>
      <c r="S5058">
        <v>36.339930000000003</v>
      </c>
      <c r="T5058">
        <v>0</v>
      </c>
      <c r="U5058">
        <v>0</v>
      </c>
      <c r="W5058" s="429">
        <f t="shared" si="107"/>
        <v>1.7103900000000001</v>
      </c>
      <c r="X5058" s="429">
        <f t="shared" si="107"/>
        <v>36.339930000000003</v>
      </c>
      <c r="Y5058" s="429">
        <f t="shared" si="107"/>
        <v>0</v>
      </c>
      <c r="Z5058" s="429">
        <f t="shared" si="107"/>
        <v>0</v>
      </c>
      <c r="AA5058" s="429" t="s">
        <v>1295</v>
      </c>
    </row>
    <row r="5059" spans="1:27" x14ac:dyDescent="0.25">
      <c r="A5059" t="s">
        <v>149</v>
      </c>
      <c r="B5059" t="s">
        <v>1246</v>
      </c>
      <c r="C5059" t="s">
        <v>1324</v>
      </c>
      <c r="D5059" t="s">
        <v>1387</v>
      </c>
      <c r="E5059" t="s">
        <v>1501</v>
      </c>
      <c r="F5059" t="s">
        <v>1293</v>
      </c>
      <c r="G5059" t="s">
        <v>524</v>
      </c>
      <c r="H5059" t="s">
        <v>1558</v>
      </c>
      <c r="I5059" t="s">
        <v>563</v>
      </c>
      <c r="J5059">
        <v>31000207</v>
      </c>
      <c r="L5059">
        <v>0</v>
      </c>
      <c r="M5059">
        <v>16.635299682617202</v>
      </c>
      <c r="N5059">
        <v>0</v>
      </c>
      <c r="O5059">
        <v>0</v>
      </c>
      <c r="P5059">
        <v>0</v>
      </c>
      <c r="Q5059">
        <v>0</v>
      </c>
      <c r="R5059">
        <v>0.96062990000000004</v>
      </c>
      <c r="S5059">
        <v>56.466299999999997</v>
      </c>
      <c r="T5059">
        <v>0</v>
      </c>
      <c r="U5059">
        <v>0</v>
      </c>
      <c r="W5059" s="429">
        <f t="shared" si="107"/>
        <v>0.96062990000000004</v>
      </c>
      <c r="X5059" s="429">
        <f t="shared" si="107"/>
        <v>56.466299999999997</v>
      </c>
      <c r="Y5059" s="429">
        <f t="shared" si="107"/>
        <v>0</v>
      </c>
      <c r="Z5059" s="429">
        <f t="shared" si="107"/>
        <v>0</v>
      </c>
      <c r="AA5059" s="429" t="s">
        <v>1295</v>
      </c>
    </row>
    <row r="5060" spans="1:27" x14ac:dyDescent="0.25">
      <c r="A5060" t="s">
        <v>149</v>
      </c>
      <c r="B5060" t="s">
        <v>1246</v>
      </c>
      <c r="C5060" t="s">
        <v>1324</v>
      </c>
      <c r="D5060" t="s">
        <v>1387</v>
      </c>
      <c r="E5060" t="s">
        <v>1501</v>
      </c>
      <c r="F5060" t="s">
        <v>1293</v>
      </c>
      <c r="G5060" t="s">
        <v>524</v>
      </c>
      <c r="H5060" t="s">
        <v>1558</v>
      </c>
      <c r="I5060" t="s">
        <v>563</v>
      </c>
      <c r="J5060">
        <v>31000205</v>
      </c>
      <c r="L5060">
        <v>0.315</v>
      </c>
      <c r="M5060">
        <v>0</v>
      </c>
      <c r="N5060">
        <v>0</v>
      </c>
      <c r="O5060">
        <v>0</v>
      </c>
      <c r="P5060">
        <v>0</v>
      </c>
      <c r="Q5060">
        <v>2.3099999874830201E-2</v>
      </c>
      <c r="R5060">
        <v>0</v>
      </c>
      <c r="S5060">
        <v>0</v>
      </c>
      <c r="T5060">
        <v>0</v>
      </c>
      <c r="U5060">
        <v>0</v>
      </c>
      <c r="W5060" s="429">
        <f t="shared" si="107"/>
        <v>0</v>
      </c>
      <c r="X5060" s="429">
        <f t="shared" si="107"/>
        <v>0</v>
      </c>
      <c r="Y5060" s="429">
        <f t="shared" si="107"/>
        <v>0</v>
      </c>
      <c r="Z5060" s="429">
        <f t="shared" si="107"/>
        <v>0</v>
      </c>
      <c r="AA5060" s="429" t="s">
        <v>1295</v>
      </c>
    </row>
    <row r="5061" spans="1:27" x14ac:dyDescent="0.25">
      <c r="A5061" t="s">
        <v>149</v>
      </c>
      <c r="B5061" t="s">
        <v>1246</v>
      </c>
      <c r="C5061" t="s">
        <v>1324</v>
      </c>
      <c r="D5061" t="s">
        <v>1387</v>
      </c>
      <c r="E5061" t="s">
        <v>1501</v>
      </c>
      <c r="F5061" t="s">
        <v>1293</v>
      </c>
      <c r="G5061" t="s">
        <v>524</v>
      </c>
      <c r="H5061" t="s">
        <v>1558</v>
      </c>
      <c r="I5061" t="s">
        <v>563</v>
      </c>
      <c r="J5061">
        <v>40688801</v>
      </c>
      <c r="L5061">
        <v>0</v>
      </c>
      <c r="M5061">
        <v>7.0289998054504403</v>
      </c>
      <c r="N5061">
        <v>0</v>
      </c>
      <c r="O5061">
        <v>0</v>
      </c>
      <c r="P5061">
        <v>0</v>
      </c>
      <c r="Q5061">
        <v>0</v>
      </c>
      <c r="R5061">
        <v>0</v>
      </c>
      <c r="S5061">
        <v>0</v>
      </c>
      <c r="T5061">
        <v>0</v>
      </c>
      <c r="U5061">
        <v>0</v>
      </c>
      <c r="W5061" s="429">
        <f t="shared" si="107"/>
        <v>0</v>
      </c>
      <c r="X5061" s="429">
        <f t="shared" si="107"/>
        <v>0</v>
      </c>
      <c r="Y5061" s="429">
        <f t="shared" si="107"/>
        <v>0</v>
      </c>
      <c r="Z5061" s="429">
        <f t="shared" si="107"/>
        <v>0</v>
      </c>
      <c r="AA5061" s="429" t="s">
        <v>1295</v>
      </c>
    </row>
    <row r="5062" spans="1:27" x14ac:dyDescent="0.25">
      <c r="A5062" t="s">
        <v>149</v>
      </c>
      <c r="B5062" t="s">
        <v>1246</v>
      </c>
      <c r="C5062" t="s">
        <v>1324</v>
      </c>
      <c r="D5062" t="s">
        <v>1387</v>
      </c>
      <c r="E5062" t="s">
        <v>1501</v>
      </c>
      <c r="F5062" t="s">
        <v>1293</v>
      </c>
      <c r="G5062" t="s">
        <v>524</v>
      </c>
      <c r="H5062" t="s">
        <v>1558</v>
      </c>
      <c r="I5062" t="s">
        <v>563</v>
      </c>
      <c r="J5062">
        <v>40400250</v>
      </c>
      <c r="L5062">
        <v>0</v>
      </c>
      <c r="M5062">
        <v>3.5144999027252202</v>
      </c>
      <c r="N5062">
        <v>0</v>
      </c>
      <c r="O5062">
        <v>0</v>
      </c>
      <c r="P5062">
        <v>0</v>
      </c>
      <c r="Q5062">
        <v>0</v>
      </c>
      <c r="R5062">
        <v>0</v>
      </c>
      <c r="S5062">
        <v>0</v>
      </c>
      <c r="T5062">
        <v>0</v>
      </c>
      <c r="U5062">
        <v>0</v>
      </c>
      <c r="W5062" s="429">
        <f t="shared" si="107"/>
        <v>0</v>
      </c>
      <c r="X5062" s="429">
        <f t="shared" si="107"/>
        <v>0</v>
      </c>
      <c r="Y5062" s="429">
        <f t="shared" si="107"/>
        <v>0</v>
      </c>
      <c r="Z5062" s="429">
        <f t="shared" ref="Z5062:Z5125" si="108">IFERROR(U5062*1,0)</f>
        <v>0</v>
      </c>
      <c r="AA5062" s="429" t="s">
        <v>1295</v>
      </c>
    </row>
    <row r="5063" spans="1:27" x14ac:dyDescent="0.25">
      <c r="A5063" t="s">
        <v>149</v>
      </c>
      <c r="B5063" t="s">
        <v>186</v>
      </c>
      <c r="C5063" t="s">
        <v>1459</v>
      </c>
      <c r="D5063" t="s">
        <v>1387</v>
      </c>
      <c r="E5063" t="s">
        <v>1501</v>
      </c>
      <c r="F5063" t="s">
        <v>1293</v>
      </c>
      <c r="G5063" t="s">
        <v>524</v>
      </c>
      <c r="H5063" t="s">
        <v>1464</v>
      </c>
      <c r="I5063" t="s">
        <v>186</v>
      </c>
      <c r="J5063">
        <v>31000299</v>
      </c>
      <c r="L5063">
        <v>0</v>
      </c>
      <c r="M5063">
        <v>2.1867001056671098</v>
      </c>
      <c r="N5063">
        <v>0</v>
      </c>
      <c r="O5063">
        <v>0</v>
      </c>
      <c r="P5063">
        <v>0</v>
      </c>
      <c r="Q5063">
        <v>0</v>
      </c>
      <c r="R5063">
        <v>0.41370000000000001</v>
      </c>
      <c r="S5063">
        <v>11.0517</v>
      </c>
      <c r="T5063">
        <v>0</v>
      </c>
      <c r="U5063">
        <v>0</v>
      </c>
      <c r="W5063" s="429">
        <f t="shared" ref="W5063:Z5126" si="109">IFERROR(R5063*1,0)</f>
        <v>0.41370000000000001</v>
      </c>
      <c r="X5063" s="429">
        <f t="shared" si="109"/>
        <v>11.0517</v>
      </c>
      <c r="Y5063" s="429">
        <f t="shared" si="109"/>
        <v>0</v>
      </c>
      <c r="Z5063" s="429">
        <f t="shared" si="108"/>
        <v>0</v>
      </c>
      <c r="AA5063" s="429" t="s">
        <v>1295</v>
      </c>
    </row>
    <row r="5064" spans="1:27" x14ac:dyDescent="0.25">
      <c r="A5064" t="s">
        <v>149</v>
      </c>
      <c r="B5064" t="s">
        <v>1246</v>
      </c>
      <c r="C5064" t="s">
        <v>1324</v>
      </c>
      <c r="D5064" t="s">
        <v>1387</v>
      </c>
      <c r="E5064" t="s">
        <v>1501</v>
      </c>
      <c r="F5064" t="s">
        <v>1293</v>
      </c>
      <c r="G5064" t="s">
        <v>524</v>
      </c>
      <c r="H5064" t="s">
        <v>1558</v>
      </c>
      <c r="I5064" t="s">
        <v>563</v>
      </c>
      <c r="J5064">
        <v>31000309</v>
      </c>
      <c r="L5064">
        <v>0</v>
      </c>
      <c r="M5064">
        <v>0</v>
      </c>
      <c r="N5064">
        <v>0</v>
      </c>
      <c r="O5064">
        <v>0</v>
      </c>
      <c r="P5064">
        <v>0</v>
      </c>
      <c r="Q5064">
        <v>0</v>
      </c>
      <c r="R5064">
        <v>1.2183600000000001</v>
      </c>
      <c r="S5064">
        <v>9.2173610000000004</v>
      </c>
      <c r="T5064">
        <v>0</v>
      </c>
      <c r="U5064">
        <v>0</v>
      </c>
      <c r="W5064" s="429">
        <f t="shared" si="109"/>
        <v>1.2183600000000001</v>
      </c>
      <c r="X5064" s="429">
        <f t="shared" si="109"/>
        <v>9.2173610000000004</v>
      </c>
      <c r="Y5064" s="429">
        <f t="shared" si="109"/>
        <v>0</v>
      </c>
      <c r="Z5064" s="429">
        <f t="shared" si="108"/>
        <v>0</v>
      </c>
      <c r="AA5064" s="429" t="s">
        <v>1295</v>
      </c>
    </row>
    <row r="5065" spans="1:27" x14ac:dyDescent="0.25">
      <c r="A5065" t="s">
        <v>149</v>
      </c>
      <c r="B5065" t="s">
        <v>1246</v>
      </c>
      <c r="C5065" t="s">
        <v>1324</v>
      </c>
      <c r="D5065" t="s">
        <v>1387</v>
      </c>
      <c r="E5065" t="s">
        <v>1501</v>
      </c>
      <c r="F5065" t="s">
        <v>1293</v>
      </c>
      <c r="G5065" t="s">
        <v>524</v>
      </c>
      <c r="H5065" t="s">
        <v>1558</v>
      </c>
      <c r="I5065" t="s">
        <v>563</v>
      </c>
      <c r="J5065">
        <v>31088811</v>
      </c>
      <c r="L5065">
        <v>0</v>
      </c>
      <c r="M5065">
        <v>0</v>
      </c>
      <c r="N5065">
        <v>0</v>
      </c>
      <c r="O5065">
        <v>0</v>
      </c>
      <c r="P5065">
        <v>0</v>
      </c>
      <c r="Q5065">
        <v>0</v>
      </c>
      <c r="R5065">
        <v>0</v>
      </c>
      <c r="S5065">
        <v>0</v>
      </c>
      <c r="T5065">
        <v>0</v>
      </c>
      <c r="U5065">
        <v>0</v>
      </c>
      <c r="W5065" s="429">
        <f t="shared" si="109"/>
        <v>0</v>
      </c>
      <c r="X5065" s="429">
        <f t="shared" si="109"/>
        <v>0</v>
      </c>
      <c r="Y5065" s="429">
        <f t="shared" si="109"/>
        <v>0</v>
      </c>
      <c r="Z5065" s="429">
        <f t="shared" si="108"/>
        <v>0</v>
      </c>
      <c r="AA5065" s="429" t="s">
        <v>1295</v>
      </c>
    </row>
    <row r="5066" spans="1:27" x14ac:dyDescent="0.25">
      <c r="A5066" t="s">
        <v>149</v>
      </c>
      <c r="B5066" t="s">
        <v>1246</v>
      </c>
      <c r="C5066" t="s">
        <v>1324</v>
      </c>
      <c r="D5066" t="s">
        <v>1387</v>
      </c>
      <c r="E5066" t="s">
        <v>1501</v>
      </c>
      <c r="F5066" t="s">
        <v>1293</v>
      </c>
      <c r="G5066" t="s">
        <v>524</v>
      </c>
      <c r="H5066" t="s">
        <v>1558</v>
      </c>
      <c r="I5066" t="s">
        <v>563</v>
      </c>
      <c r="J5066">
        <v>31000299</v>
      </c>
      <c r="L5066">
        <v>0</v>
      </c>
      <c r="M5066">
        <v>3.5144999027252202</v>
      </c>
      <c r="N5066">
        <v>0</v>
      </c>
      <c r="O5066">
        <v>0</v>
      </c>
      <c r="P5066">
        <v>0</v>
      </c>
      <c r="Q5066">
        <v>0</v>
      </c>
      <c r="R5066">
        <v>0.63261000000000001</v>
      </c>
      <c r="S5066">
        <v>15.34665</v>
      </c>
      <c r="T5066">
        <v>0</v>
      </c>
      <c r="U5066">
        <v>0</v>
      </c>
      <c r="W5066" s="429">
        <f t="shared" si="109"/>
        <v>0.63261000000000001</v>
      </c>
      <c r="X5066" s="429">
        <f t="shared" si="109"/>
        <v>15.34665</v>
      </c>
      <c r="Y5066" s="429">
        <f t="shared" si="109"/>
        <v>0</v>
      </c>
      <c r="Z5066" s="429">
        <f t="shared" si="108"/>
        <v>0</v>
      </c>
      <c r="AA5066" s="429" t="s">
        <v>1295</v>
      </c>
    </row>
    <row r="5067" spans="1:27" x14ac:dyDescent="0.25">
      <c r="A5067" t="s">
        <v>149</v>
      </c>
      <c r="B5067" t="s">
        <v>1246</v>
      </c>
      <c r="C5067" t="s">
        <v>1324</v>
      </c>
      <c r="D5067" t="s">
        <v>1387</v>
      </c>
      <c r="E5067" t="s">
        <v>1501</v>
      </c>
      <c r="F5067" t="s">
        <v>1293</v>
      </c>
      <c r="G5067" t="s">
        <v>524</v>
      </c>
      <c r="H5067" t="s">
        <v>1558</v>
      </c>
      <c r="I5067" t="s">
        <v>563</v>
      </c>
      <c r="J5067">
        <v>31000309</v>
      </c>
      <c r="L5067">
        <v>0</v>
      </c>
      <c r="M5067">
        <v>1.6400998830795299</v>
      </c>
      <c r="N5067">
        <v>0</v>
      </c>
      <c r="O5067">
        <v>0</v>
      </c>
      <c r="P5067">
        <v>0</v>
      </c>
      <c r="Q5067">
        <v>0</v>
      </c>
      <c r="R5067">
        <v>0.46860000000000002</v>
      </c>
      <c r="S5067">
        <v>5.4826199999999998</v>
      </c>
      <c r="T5067">
        <v>0</v>
      </c>
      <c r="U5067">
        <v>0</v>
      </c>
      <c r="W5067" s="429">
        <f t="shared" si="109"/>
        <v>0.46860000000000002</v>
      </c>
      <c r="X5067" s="429">
        <f t="shared" si="109"/>
        <v>5.4826199999999998</v>
      </c>
      <c r="Y5067" s="429">
        <f t="shared" si="109"/>
        <v>0</v>
      </c>
      <c r="Z5067" s="429">
        <f t="shared" si="108"/>
        <v>0</v>
      </c>
      <c r="AA5067" s="429" t="s">
        <v>1295</v>
      </c>
    </row>
    <row r="5068" spans="1:27" x14ac:dyDescent="0.25">
      <c r="A5068" t="s">
        <v>149</v>
      </c>
      <c r="B5068" t="s">
        <v>186</v>
      </c>
      <c r="C5068" t="s">
        <v>1459</v>
      </c>
      <c r="D5068" t="s">
        <v>1387</v>
      </c>
      <c r="E5068" t="s">
        <v>1501</v>
      </c>
      <c r="F5068" t="s">
        <v>1293</v>
      </c>
      <c r="G5068" t="s">
        <v>524</v>
      </c>
      <c r="H5068" t="s">
        <v>1461</v>
      </c>
      <c r="I5068" t="s">
        <v>534</v>
      </c>
      <c r="J5068">
        <v>31000299</v>
      </c>
      <c r="L5068">
        <v>0</v>
      </c>
      <c r="M5068">
        <v>0.1182000041008</v>
      </c>
      <c r="N5068">
        <v>0</v>
      </c>
      <c r="O5068">
        <v>0</v>
      </c>
      <c r="P5068">
        <v>0</v>
      </c>
      <c r="Q5068">
        <v>0</v>
      </c>
      <c r="R5068">
        <v>9.5151000000000003</v>
      </c>
      <c r="S5068">
        <v>27.836099999999998</v>
      </c>
      <c r="T5068">
        <v>0</v>
      </c>
      <c r="U5068">
        <v>0</v>
      </c>
      <c r="W5068" s="429">
        <f t="shared" si="109"/>
        <v>9.5151000000000003</v>
      </c>
      <c r="X5068" s="429">
        <f t="shared" si="109"/>
        <v>27.836099999999998</v>
      </c>
      <c r="Y5068" s="429">
        <f t="shared" si="109"/>
        <v>0</v>
      </c>
      <c r="Z5068" s="429">
        <f t="shared" si="108"/>
        <v>0</v>
      </c>
      <c r="AA5068" s="429" t="s">
        <v>1295</v>
      </c>
    </row>
    <row r="5069" spans="1:27" x14ac:dyDescent="0.25">
      <c r="A5069" t="s">
        <v>149</v>
      </c>
      <c r="B5069" t="s">
        <v>1247</v>
      </c>
      <c r="C5069" t="s">
        <v>1565</v>
      </c>
      <c r="D5069" t="s">
        <v>1387</v>
      </c>
      <c r="E5069" t="s">
        <v>1501</v>
      </c>
      <c r="F5069" t="s">
        <v>1293</v>
      </c>
      <c r="G5069" t="s">
        <v>524</v>
      </c>
      <c r="H5069" t="s">
        <v>1566</v>
      </c>
      <c r="I5069" t="s">
        <v>573</v>
      </c>
      <c r="J5069">
        <v>20200201</v>
      </c>
      <c r="L5069">
        <v>0</v>
      </c>
      <c r="M5069">
        <v>0</v>
      </c>
      <c r="N5069">
        <v>4.0700001716613796</v>
      </c>
      <c r="O5069">
        <v>0</v>
      </c>
      <c r="P5069">
        <v>0</v>
      </c>
      <c r="Q5069">
        <v>0</v>
      </c>
      <c r="R5069">
        <v>0</v>
      </c>
      <c r="S5069">
        <v>0</v>
      </c>
      <c r="T5069">
        <v>0</v>
      </c>
      <c r="U5069">
        <v>0</v>
      </c>
      <c r="W5069" s="429">
        <f t="shared" si="109"/>
        <v>0</v>
      </c>
      <c r="X5069" s="429">
        <f t="shared" si="109"/>
        <v>0</v>
      </c>
      <c r="Y5069" s="429">
        <f t="shared" si="109"/>
        <v>0</v>
      </c>
      <c r="Z5069" s="429">
        <f t="shared" si="108"/>
        <v>0</v>
      </c>
      <c r="AA5069" s="429" t="s">
        <v>1295</v>
      </c>
    </row>
    <row r="5070" spans="1:27" x14ac:dyDescent="0.25">
      <c r="A5070" t="s">
        <v>149</v>
      </c>
      <c r="B5070" t="s">
        <v>1246</v>
      </c>
      <c r="C5070" t="s">
        <v>1324</v>
      </c>
      <c r="D5070" t="s">
        <v>1387</v>
      </c>
      <c r="E5070" t="s">
        <v>1501</v>
      </c>
      <c r="F5070" t="s">
        <v>1293</v>
      </c>
      <c r="G5070" t="s">
        <v>524</v>
      </c>
      <c r="H5070" t="s">
        <v>1558</v>
      </c>
      <c r="I5070" t="s">
        <v>563</v>
      </c>
      <c r="J5070">
        <v>31000309</v>
      </c>
      <c r="L5070">
        <v>0</v>
      </c>
      <c r="M5070">
        <v>0</v>
      </c>
      <c r="N5070">
        <v>0</v>
      </c>
      <c r="O5070">
        <v>0</v>
      </c>
      <c r="P5070">
        <v>0</v>
      </c>
      <c r="Q5070">
        <v>0</v>
      </c>
      <c r="R5070">
        <v>0.63261000000000001</v>
      </c>
      <c r="S5070">
        <v>15.35134</v>
      </c>
      <c r="T5070">
        <v>0</v>
      </c>
      <c r="U5070">
        <v>0</v>
      </c>
      <c r="W5070" s="429">
        <f t="shared" si="109"/>
        <v>0.63261000000000001</v>
      </c>
      <c r="X5070" s="429">
        <f t="shared" si="109"/>
        <v>15.35134</v>
      </c>
      <c r="Y5070" s="429">
        <f t="shared" si="109"/>
        <v>0</v>
      </c>
      <c r="Z5070" s="429">
        <f t="shared" si="108"/>
        <v>0</v>
      </c>
      <c r="AA5070" s="429" t="s">
        <v>1295</v>
      </c>
    </row>
    <row r="5071" spans="1:27" x14ac:dyDescent="0.25">
      <c r="A5071" t="s">
        <v>149</v>
      </c>
      <c r="B5071" t="s">
        <v>1246</v>
      </c>
      <c r="C5071" t="s">
        <v>1324</v>
      </c>
      <c r="D5071" t="s">
        <v>1387</v>
      </c>
      <c r="E5071" t="s">
        <v>1501</v>
      </c>
      <c r="F5071" t="s">
        <v>1293</v>
      </c>
      <c r="G5071" t="s">
        <v>524</v>
      </c>
      <c r="H5071" t="s">
        <v>1558</v>
      </c>
      <c r="I5071" t="s">
        <v>563</v>
      </c>
      <c r="J5071">
        <v>31000309</v>
      </c>
      <c r="L5071">
        <v>0</v>
      </c>
      <c r="M5071">
        <v>0</v>
      </c>
      <c r="N5071">
        <v>0</v>
      </c>
      <c r="O5071">
        <v>0</v>
      </c>
      <c r="P5071">
        <v>0</v>
      </c>
      <c r="Q5071">
        <v>0</v>
      </c>
      <c r="R5071">
        <v>0.45922800000000003</v>
      </c>
      <c r="S5071">
        <v>5.4919919999999998</v>
      </c>
      <c r="T5071">
        <v>0</v>
      </c>
      <c r="U5071">
        <v>0</v>
      </c>
      <c r="W5071" s="429">
        <f t="shared" si="109"/>
        <v>0.45922800000000003</v>
      </c>
      <c r="X5071" s="429">
        <f t="shared" si="109"/>
        <v>5.4919919999999998</v>
      </c>
      <c r="Y5071" s="429">
        <f t="shared" si="109"/>
        <v>0</v>
      </c>
      <c r="Z5071" s="429">
        <f t="shared" si="108"/>
        <v>0</v>
      </c>
      <c r="AA5071" s="429" t="s">
        <v>1295</v>
      </c>
    </row>
    <row r="5072" spans="1:27" x14ac:dyDescent="0.25">
      <c r="A5072" t="s">
        <v>149</v>
      </c>
      <c r="B5072" t="s">
        <v>186</v>
      </c>
      <c r="C5072" t="s">
        <v>1459</v>
      </c>
      <c r="D5072" t="s">
        <v>1387</v>
      </c>
      <c r="E5072" t="s">
        <v>1501</v>
      </c>
      <c r="F5072" t="s">
        <v>1293</v>
      </c>
      <c r="G5072" t="s">
        <v>524</v>
      </c>
      <c r="H5072" t="s">
        <v>1460</v>
      </c>
      <c r="I5072" t="s">
        <v>561</v>
      </c>
      <c r="J5072">
        <v>31000299</v>
      </c>
      <c r="L5072">
        <v>0</v>
      </c>
      <c r="M5072">
        <v>0</v>
      </c>
      <c r="N5072">
        <v>0</v>
      </c>
      <c r="O5072">
        <v>0</v>
      </c>
      <c r="P5072">
        <v>0</v>
      </c>
      <c r="Q5072">
        <v>0</v>
      </c>
      <c r="R5072">
        <v>6.6666670000000003E-4</v>
      </c>
      <c r="S5072">
        <v>0.38266670000000003</v>
      </c>
      <c r="T5072">
        <v>0</v>
      </c>
      <c r="U5072">
        <v>0</v>
      </c>
      <c r="W5072" s="429">
        <f t="shared" si="109"/>
        <v>6.6666670000000003E-4</v>
      </c>
      <c r="X5072" s="429">
        <f t="shared" si="109"/>
        <v>0.38266670000000003</v>
      </c>
      <c r="Y5072" s="429">
        <f t="shared" si="109"/>
        <v>0</v>
      </c>
      <c r="Z5072" s="429">
        <f t="shared" si="108"/>
        <v>0</v>
      </c>
      <c r="AA5072" s="429" t="s">
        <v>1295</v>
      </c>
    </row>
    <row r="5073" spans="1:27" x14ac:dyDescent="0.25">
      <c r="A5073" t="s">
        <v>149</v>
      </c>
      <c r="B5073" t="s">
        <v>186</v>
      </c>
      <c r="C5073" t="s">
        <v>1459</v>
      </c>
      <c r="D5073" t="s">
        <v>1387</v>
      </c>
      <c r="E5073" t="s">
        <v>1501</v>
      </c>
      <c r="F5073" t="s">
        <v>1293</v>
      </c>
      <c r="G5073" t="s">
        <v>524</v>
      </c>
      <c r="H5073" t="s">
        <v>1461</v>
      </c>
      <c r="I5073" t="s">
        <v>534</v>
      </c>
      <c r="J5073">
        <v>31088811</v>
      </c>
      <c r="L5073">
        <v>0</v>
      </c>
      <c r="M5073">
        <v>3.6051001548767099</v>
      </c>
      <c r="N5073">
        <v>0</v>
      </c>
      <c r="O5073">
        <v>0</v>
      </c>
      <c r="P5073">
        <v>0</v>
      </c>
      <c r="Q5073">
        <v>0</v>
      </c>
      <c r="R5073">
        <v>0.17730000000000001</v>
      </c>
      <c r="S5073">
        <v>5.8509000000000002</v>
      </c>
      <c r="T5073">
        <v>0</v>
      </c>
      <c r="U5073">
        <v>0</v>
      </c>
      <c r="W5073" s="429">
        <f t="shared" si="109"/>
        <v>0.17730000000000001</v>
      </c>
      <c r="X5073" s="429">
        <f t="shared" si="109"/>
        <v>5.8509000000000002</v>
      </c>
      <c r="Y5073" s="429">
        <f t="shared" si="109"/>
        <v>0</v>
      </c>
      <c r="Z5073" s="429">
        <f t="shared" si="108"/>
        <v>0</v>
      </c>
      <c r="AA5073" s="429" t="s">
        <v>1295</v>
      </c>
    </row>
    <row r="5074" spans="1:27" x14ac:dyDescent="0.25">
      <c r="A5074" t="s">
        <v>149</v>
      </c>
      <c r="B5074" t="s">
        <v>186</v>
      </c>
      <c r="C5074" t="s">
        <v>1459</v>
      </c>
      <c r="D5074" t="s">
        <v>1387</v>
      </c>
      <c r="E5074" t="s">
        <v>1501</v>
      </c>
      <c r="F5074" t="s">
        <v>1293</v>
      </c>
      <c r="G5074" t="s">
        <v>524</v>
      </c>
      <c r="H5074" t="s">
        <v>1461</v>
      </c>
      <c r="I5074" t="s">
        <v>534</v>
      </c>
      <c r="J5074">
        <v>31000299</v>
      </c>
      <c r="L5074">
        <v>0</v>
      </c>
      <c r="M5074">
        <v>0.10000000149011599</v>
      </c>
      <c r="N5074">
        <v>0</v>
      </c>
      <c r="O5074">
        <v>0</v>
      </c>
      <c r="P5074">
        <v>0</v>
      </c>
      <c r="Q5074">
        <v>0</v>
      </c>
      <c r="R5074">
        <v>0</v>
      </c>
      <c r="S5074">
        <v>0</v>
      </c>
      <c r="T5074">
        <v>0</v>
      </c>
      <c r="U5074">
        <v>0</v>
      </c>
      <c r="W5074" s="429">
        <f t="shared" si="109"/>
        <v>0</v>
      </c>
      <c r="X5074" s="429">
        <f t="shared" si="109"/>
        <v>0</v>
      </c>
      <c r="Y5074" s="429">
        <f t="shared" si="109"/>
        <v>0</v>
      </c>
      <c r="Z5074" s="429">
        <f t="shared" si="108"/>
        <v>0</v>
      </c>
      <c r="AA5074" s="429" t="s">
        <v>1295</v>
      </c>
    </row>
    <row r="5075" spans="1:27" x14ac:dyDescent="0.25">
      <c r="A5075" t="s">
        <v>149</v>
      </c>
      <c r="B5075" t="s">
        <v>186</v>
      </c>
      <c r="C5075" t="s">
        <v>1459</v>
      </c>
      <c r="D5075" t="s">
        <v>1387</v>
      </c>
      <c r="E5075" t="s">
        <v>1501</v>
      </c>
      <c r="F5075" t="s">
        <v>1293</v>
      </c>
      <c r="G5075" t="s">
        <v>524</v>
      </c>
      <c r="H5075" t="s">
        <v>1464</v>
      </c>
      <c r="I5075" t="s">
        <v>186</v>
      </c>
      <c r="J5075">
        <v>31088811</v>
      </c>
      <c r="L5075">
        <v>0</v>
      </c>
      <c r="M5075">
        <v>0.59100002050399802</v>
      </c>
      <c r="N5075">
        <v>0</v>
      </c>
      <c r="O5075">
        <v>0</v>
      </c>
      <c r="P5075">
        <v>0</v>
      </c>
      <c r="Q5075">
        <v>0</v>
      </c>
      <c r="R5075">
        <v>6.9737999999999998</v>
      </c>
      <c r="S5075">
        <v>7.5057</v>
      </c>
      <c r="T5075">
        <v>0</v>
      </c>
      <c r="U5075">
        <v>0</v>
      </c>
      <c r="W5075" s="429">
        <f t="shared" si="109"/>
        <v>6.9737999999999998</v>
      </c>
      <c r="X5075" s="429">
        <f t="shared" si="109"/>
        <v>7.5057</v>
      </c>
      <c r="Y5075" s="429">
        <f t="shared" si="109"/>
        <v>0</v>
      </c>
      <c r="Z5075" s="429">
        <f t="shared" si="108"/>
        <v>0</v>
      </c>
      <c r="AA5075" s="429" t="s">
        <v>1295</v>
      </c>
    </row>
    <row r="5076" spans="1:27" x14ac:dyDescent="0.25">
      <c r="A5076" t="s">
        <v>149</v>
      </c>
      <c r="B5076" t="s">
        <v>1246</v>
      </c>
      <c r="C5076" t="s">
        <v>1324</v>
      </c>
      <c r="D5076" t="s">
        <v>1387</v>
      </c>
      <c r="E5076" t="s">
        <v>1501</v>
      </c>
      <c r="F5076" t="s">
        <v>1293</v>
      </c>
      <c r="G5076" t="s">
        <v>524</v>
      </c>
      <c r="H5076" t="s">
        <v>1558</v>
      </c>
      <c r="I5076" t="s">
        <v>563</v>
      </c>
      <c r="J5076">
        <v>40400250</v>
      </c>
      <c r="L5076">
        <v>0</v>
      </c>
      <c r="M5076">
        <v>1.87440001964569</v>
      </c>
      <c r="N5076">
        <v>0</v>
      </c>
      <c r="O5076">
        <v>0</v>
      </c>
      <c r="P5076">
        <v>0</v>
      </c>
      <c r="Q5076">
        <v>0</v>
      </c>
      <c r="R5076">
        <v>0</v>
      </c>
      <c r="S5076">
        <v>0</v>
      </c>
      <c r="T5076">
        <v>0</v>
      </c>
      <c r="U5076">
        <v>0</v>
      </c>
      <c r="W5076" s="429">
        <f t="shared" si="109"/>
        <v>0</v>
      </c>
      <c r="X5076" s="429">
        <f t="shared" si="109"/>
        <v>0</v>
      </c>
      <c r="Y5076" s="429">
        <f t="shared" si="109"/>
        <v>0</v>
      </c>
      <c r="Z5076" s="429">
        <f t="shared" si="108"/>
        <v>0</v>
      </c>
      <c r="AA5076" s="429" t="s">
        <v>1295</v>
      </c>
    </row>
    <row r="5077" spans="1:27" x14ac:dyDescent="0.25">
      <c r="A5077" t="s">
        <v>149</v>
      </c>
      <c r="B5077" t="s">
        <v>186</v>
      </c>
      <c r="C5077" t="s">
        <v>1459</v>
      </c>
      <c r="D5077" t="s">
        <v>1387</v>
      </c>
      <c r="E5077" t="s">
        <v>1501</v>
      </c>
      <c r="F5077" t="s">
        <v>1293</v>
      </c>
      <c r="G5077" t="s">
        <v>524</v>
      </c>
      <c r="H5077" t="s">
        <v>1460</v>
      </c>
      <c r="I5077" t="s">
        <v>561</v>
      </c>
      <c r="J5077">
        <v>31088811</v>
      </c>
      <c r="L5077">
        <v>0</v>
      </c>
      <c r="M5077">
        <v>1.8321000039577501E-2</v>
      </c>
      <c r="N5077">
        <v>0</v>
      </c>
      <c r="O5077">
        <v>0</v>
      </c>
      <c r="P5077">
        <v>0</v>
      </c>
      <c r="Q5077">
        <v>0</v>
      </c>
      <c r="R5077">
        <v>0.14183999999999999</v>
      </c>
      <c r="S5077">
        <v>4.0187999999999997</v>
      </c>
      <c r="T5077">
        <v>0</v>
      </c>
      <c r="U5077">
        <v>0</v>
      </c>
      <c r="W5077" s="429">
        <f t="shared" si="109"/>
        <v>0.14183999999999999</v>
      </c>
      <c r="X5077" s="429">
        <f t="shared" si="109"/>
        <v>4.0187999999999997</v>
      </c>
      <c r="Y5077" s="429">
        <f t="shared" si="109"/>
        <v>0</v>
      </c>
      <c r="Z5077" s="429">
        <f t="shared" si="108"/>
        <v>0</v>
      </c>
      <c r="AA5077" s="429" t="s">
        <v>1295</v>
      </c>
    </row>
    <row r="5078" spans="1:27" x14ac:dyDescent="0.25">
      <c r="A5078" t="s">
        <v>149</v>
      </c>
      <c r="B5078" t="s">
        <v>186</v>
      </c>
      <c r="C5078" t="s">
        <v>1459</v>
      </c>
      <c r="D5078" t="s">
        <v>1387</v>
      </c>
      <c r="E5078" t="s">
        <v>1501</v>
      </c>
      <c r="F5078" t="s">
        <v>1293</v>
      </c>
      <c r="G5078" t="s">
        <v>524</v>
      </c>
      <c r="H5078" t="s">
        <v>1461</v>
      </c>
      <c r="I5078" t="s">
        <v>534</v>
      </c>
      <c r="J5078">
        <v>31088811</v>
      </c>
      <c r="L5078">
        <v>0</v>
      </c>
      <c r="M5078">
        <v>1.6548000574111901</v>
      </c>
      <c r="N5078">
        <v>0</v>
      </c>
      <c r="O5078">
        <v>0</v>
      </c>
      <c r="P5078">
        <v>0</v>
      </c>
      <c r="Q5078">
        <v>0</v>
      </c>
      <c r="R5078">
        <v>0</v>
      </c>
      <c r="S5078">
        <v>0</v>
      </c>
      <c r="T5078">
        <v>0</v>
      </c>
      <c r="U5078">
        <v>0</v>
      </c>
      <c r="W5078" s="429">
        <f t="shared" si="109"/>
        <v>0</v>
      </c>
      <c r="X5078" s="429">
        <f t="shared" si="109"/>
        <v>0</v>
      </c>
      <c r="Y5078" s="429">
        <f t="shared" si="109"/>
        <v>0</v>
      </c>
      <c r="Z5078" s="429">
        <f t="shared" si="108"/>
        <v>0</v>
      </c>
      <c r="AA5078" s="429" t="s">
        <v>1295</v>
      </c>
    </row>
    <row r="5079" spans="1:27" x14ac:dyDescent="0.25">
      <c r="A5079" t="s">
        <v>149</v>
      </c>
      <c r="B5079" t="s">
        <v>186</v>
      </c>
      <c r="C5079" t="s">
        <v>1459</v>
      </c>
      <c r="D5079" t="s">
        <v>1387</v>
      </c>
      <c r="E5079" t="s">
        <v>1501</v>
      </c>
      <c r="F5079" t="s">
        <v>1293</v>
      </c>
      <c r="G5079" t="s">
        <v>524</v>
      </c>
      <c r="H5079" t="s">
        <v>1464</v>
      </c>
      <c r="I5079" t="s">
        <v>186</v>
      </c>
      <c r="J5079">
        <v>31088811</v>
      </c>
      <c r="L5079">
        <v>0</v>
      </c>
      <c r="M5079">
        <v>0.73499999999999999</v>
      </c>
      <c r="N5079">
        <v>0</v>
      </c>
      <c r="O5079">
        <v>0</v>
      </c>
      <c r="P5079">
        <v>0</v>
      </c>
      <c r="Q5079">
        <v>0</v>
      </c>
      <c r="R5079">
        <v>0</v>
      </c>
      <c r="S5079">
        <v>0</v>
      </c>
      <c r="T5079">
        <v>0</v>
      </c>
      <c r="U5079">
        <v>0</v>
      </c>
      <c r="W5079" s="429">
        <f t="shared" si="109"/>
        <v>0</v>
      </c>
      <c r="X5079" s="429">
        <f t="shared" si="109"/>
        <v>0</v>
      </c>
      <c r="Y5079" s="429">
        <f t="shared" si="109"/>
        <v>0</v>
      </c>
      <c r="Z5079" s="429">
        <f t="shared" si="108"/>
        <v>0</v>
      </c>
      <c r="AA5079" s="429" t="s">
        <v>1295</v>
      </c>
    </row>
    <row r="5080" spans="1:27" x14ac:dyDescent="0.25">
      <c r="A5080" t="s">
        <v>149</v>
      </c>
      <c r="B5080" t="s">
        <v>1246</v>
      </c>
      <c r="C5080" t="s">
        <v>1324</v>
      </c>
      <c r="D5080" t="s">
        <v>1387</v>
      </c>
      <c r="E5080" t="s">
        <v>1501</v>
      </c>
      <c r="F5080" t="s">
        <v>1293</v>
      </c>
      <c r="G5080" t="s">
        <v>524</v>
      </c>
      <c r="H5080" t="s">
        <v>1557</v>
      </c>
      <c r="I5080" t="s">
        <v>552</v>
      </c>
      <c r="J5080">
        <v>31088811</v>
      </c>
      <c r="L5080">
        <v>0</v>
      </c>
      <c r="M5080">
        <v>3.0449999999999999</v>
      </c>
      <c r="N5080">
        <v>0</v>
      </c>
      <c r="O5080">
        <v>0</v>
      </c>
      <c r="P5080">
        <v>0</v>
      </c>
      <c r="Q5080">
        <v>0</v>
      </c>
      <c r="R5080">
        <v>0</v>
      </c>
      <c r="S5080">
        <v>0</v>
      </c>
      <c r="T5080">
        <v>0</v>
      </c>
      <c r="U5080">
        <v>0</v>
      </c>
      <c r="W5080" s="429">
        <f t="shared" si="109"/>
        <v>0</v>
      </c>
      <c r="X5080" s="429">
        <f t="shared" si="109"/>
        <v>0</v>
      </c>
      <c r="Y5080" s="429">
        <f t="shared" si="109"/>
        <v>0</v>
      </c>
      <c r="Z5080" s="429">
        <f t="shared" si="108"/>
        <v>0</v>
      </c>
      <c r="AA5080" s="429" t="s">
        <v>1295</v>
      </c>
    </row>
    <row r="5081" spans="1:27" x14ac:dyDescent="0.25">
      <c r="A5081" t="s">
        <v>149</v>
      </c>
      <c r="B5081" t="s">
        <v>186</v>
      </c>
      <c r="C5081" t="s">
        <v>1459</v>
      </c>
      <c r="D5081" t="s">
        <v>1387</v>
      </c>
      <c r="E5081" t="s">
        <v>1501</v>
      </c>
      <c r="F5081" t="s">
        <v>1293</v>
      </c>
      <c r="G5081" t="s">
        <v>524</v>
      </c>
      <c r="H5081" t="s">
        <v>1461</v>
      </c>
      <c r="I5081" t="s">
        <v>534</v>
      </c>
      <c r="J5081">
        <v>31088811</v>
      </c>
      <c r="L5081">
        <v>0</v>
      </c>
      <c r="M5081">
        <v>6.6783003807067898</v>
      </c>
      <c r="N5081">
        <v>0</v>
      </c>
      <c r="O5081">
        <v>0</v>
      </c>
      <c r="P5081">
        <v>0</v>
      </c>
      <c r="Q5081">
        <v>0</v>
      </c>
      <c r="R5081">
        <v>0.4728</v>
      </c>
      <c r="S5081">
        <v>18.2028</v>
      </c>
      <c r="T5081">
        <v>0</v>
      </c>
      <c r="U5081">
        <v>0</v>
      </c>
      <c r="W5081" s="429">
        <f t="shared" si="109"/>
        <v>0.4728</v>
      </c>
      <c r="X5081" s="429">
        <f t="shared" si="109"/>
        <v>18.2028</v>
      </c>
      <c r="Y5081" s="429">
        <f t="shared" si="109"/>
        <v>0</v>
      </c>
      <c r="Z5081" s="429">
        <f t="shared" si="108"/>
        <v>0</v>
      </c>
      <c r="AA5081" s="429" t="s">
        <v>1295</v>
      </c>
    </row>
    <row r="5082" spans="1:27" x14ac:dyDescent="0.25">
      <c r="A5082" t="s">
        <v>149</v>
      </c>
      <c r="B5082" t="s">
        <v>186</v>
      </c>
      <c r="C5082" t="s">
        <v>1459</v>
      </c>
      <c r="D5082" t="s">
        <v>1387</v>
      </c>
      <c r="E5082" t="s">
        <v>1501</v>
      </c>
      <c r="F5082" t="s">
        <v>1293</v>
      </c>
      <c r="G5082" t="s">
        <v>524</v>
      </c>
      <c r="H5082" t="s">
        <v>1464</v>
      </c>
      <c r="I5082" t="s">
        <v>186</v>
      </c>
      <c r="J5082">
        <v>31000299</v>
      </c>
      <c r="L5082">
        <v>0</v>
      </c>
      <c r="M5082">
        <v>0.1182000041008</v>
      </c>
      <c r="N5082">
        <v>0</v>
      </c>
      <c r="O5082">
        <v>0</v>
      </c>
      <c r="P5082">
        <v>0</v>
      </c>
      <c r="Q5082">
        <v>0</v>
      </c>
      <c r="R5082">
        <v>4.3734000000000002</v>
      </c>
      <c r="S5082">
        <v>8.6876999999999995</v>
      </c>
      <c r="T5082">
        <v>0</v>
      </c>
      <c r="U5082">
        <v>0</v>
      </c>
      <c r="W5082" s="429">
        <f t="shared" si="109"/>
        <v>4.3734000000000002</v>
      </c>
      <c r="X5082" s="429">
        <f t="shared" si="109"/>
        <v>8.6876999999999995</v>
      </c>
      <c r="Y5082" s="429">
        <f t="shared" si="109"/>
        <v>0</v>
      </c>
      <c r="Z5082" s="429">
        <f t="shared" si="108"/>
        <v>0</v>
      </c>
      <c r="AA5082" s="429" t="s">
        <v>1295</v>
      </c>
    </row>
    <row r="5083" spans="1:27" x14ac:dyDescent="0.25">
      <c r="A5083" t="s">
        <v>149</v>
      </c>
      <c r="B5083" t="s">
        <v>186</v>
      </c>
      <c r="C5083" t="s">
        <v>1459</v>
      </c>
      <c r="D5083" t="s">
        <v>1387</v>
      </c>
      <c r="E5083" t="s">
        <v>1501</v>
      </c>
      <c r="F5083" t="s">
        <v>1293</v>
      </c>
      <c r="G5083" t="s">
        <v>524</v>
      </c>
      <c r="H5083" t="s">
        <v>1461</v>
      </c>
      <c r="I5083" t="s">
        <v>534</v>
      </c>
      <c r="J5083">
        <v>31000306</v>
      </c>
      <c r="L5083">
        <v>0</v>
      </c>
      <c r="M5083">
        <v>0.1182000041008</v>
      </c>
      <c r="N5083">
        <v>0</v>
      </c>
      <c r="O5083">
        <v>0</v>
      </c>
      <c r="P5083">
        <v>0</v>
      </c>
      <c r="Q5083">
        <v>0</v>
      </c>
      <c r="R5083">
        <v>6.0872999999999999</v>
      </c>
      <c r="S5083">
        <v>7.0328999999999997</v>
      </c>
      <c r="T5083">
        <v>0</v>
      </c>
      <c r="U5083">
        <v>0</v>
      </c>
      <c r="W5083" s="429">
        <f t="shared" si="109"/>
        <v>6.0872999999999999</v>
      </c>
      <c r="X5083" s="429">
        <f t="shared" si="109"/>
        <v>7.0328999999999997</v>
      </c>
      <c r="Y5083" s="429">
        <f t="shared" si="109"/>
        <v>0</v>
      </c>
      <c r="Z5083" s="429">
        <f t="shared" si="108"/>
        <v>0</v>
      </c>
      <c r="AA5083" s="429" t="s">
        <v>1295</v>
      </c>
    </row>
    <row r="5084" spans="1:27" x14ac:dyDescent="0.25">
      <c r="A5084" t="s">
        <v>149</v>
      </c>
      <c r="B5084" t="s">
        <v>1246</v>
      </c>
      <c r="C5084" t="s">
        <v>1324</v>
      </c>
      <c r="D5084" t="s">
        <v>1387</v>
      </c>
      <c r="E5084" t="s">
        <v>1501</v>
      </c>
      <c r="F5084" t="s">
        <v>1293</v>
      </c>
      <c r="G5084" t="s">
        <v>524</v>
      </c>
      <c r="H5084" t="s">
        <v>1557</v>
      </c>
      <c r="I5084" t="s">
        <v>552</v>
      </c>
      <c r="J5084">
        <v>31000299</v>
      </c>
      <c r="L5084">
        <v>9.9999997764825804E-3</v>
      </c>
      <c r="M5084">
        <v>2.5000000372528999E-2</v>
      </c>
      <c r="N5084">
        <v>2.9999999329447701E-2</v>
      </c>
      <c r="O5084">
        <v>0.115000002086163</v>
      </c>
      <c r="P5084">
        <v>0</v>
      </c>
      <c r="Q5084">
        <v>0</v>
      </c>
      <c r="R5084">
        <v>0</v>
      </c>
      <c r="S5084">
        <v>0</v>
      </c>
      <c r="T5084">
        <v>0</v>
      </c>
      <c r="U5084">
        <v>0</v>
      </c>
      <c r="W5084" s="429">
        <f t="shared" si="109"/>
        <v>0</v>
      </c>
      <c r="X5084" s="429">
        <f t="shared" si="109"/>
        <v>0</v>
      </c>
      <c r="Y5084" s="429">
        <f t="shared" si="109"/>
        <v>0</v>
      </c>
      <c r="Z5084" s="429">
        <f t="shared" si="108"/>
        <v>0</v>
      </c>
      <c r="AA5084" s="429" t="s">
        <v>1295</v>
      </c>
    </row>
    <row r="5085" spans="1:27" x14ac:dyDescent="0.25">
      <c r="A5085" t="s">
        <v>149</v>
      </c>
      <c r="B5085" t="s">
        <v>1246</v>
      </c>
      <c r="C5085" t="s">
        <v>1324</v>
      </c>
      <c r="D5085" t="s">
        <v>1387</v>
      </c>
      <c r="E5085" t="s">
        <v>1501</v>
      </c>
      <c r="F5085" t="s">
        <v>1293</v>
      </c>
      <c r="G5085" t="s">
        <v>524</v>
      </c>
      <c r="H5085" t="s">
        <v>1557</v>
      </c>
      <c r="I5085" t="s">
        <v>552</v>
      </c>
      <c r="J5085">
        <v>31000299</v>
      </c>
      <c r="L5085">
        <v>0</v>
      </c>
      <c r="M5085">
        <v>6.4050000000000002</v>
      </c>
      <c r="N5085">
        <v>0</v>
      </c>
      <c r="O5085">
        <v>0</v>
      </c>
      <c r="P5085">
        <v>0</v>
      </c>
      <c r="Q5085">
        <v>0</v>
      </c>
      <c r="R5085">
        <v>0</v>
      </c>
      <c r="S5085">
        <v>0</v>
      </c>
      <c r="T5085">
        <v>0</v>
      </c>
      <c r="U5085">
        <v>0</v>
      </c>
      <c r="W5085" s="429">
        <f t="shared" si="109"/>
        <v>0</v>
      </c>
      <c r="X5085" s="429">
        <f t="shared" si="109"/>
        <v>0</v>
      </c>
      <c r="Y5085" s="429">
        <f t="shared" si="109"/>
        <v>0</v>
      </c>
      <c r="Z5085" s="429">
        <f t="shared" si="108"/>
        <v>0</v>
      </c>
      <c r="AA5085" s="429" t="s">
        <v>1295</v>
      </c>
    </row>
    <row r="5086" spans="1:27" x14ac:dyDescent="0.25">
      <c r="A5086" t="s">
        <v>149</v>
      </c>
      <c r="B5086" t="s">
        <v>1246</v>
      </c>
      <c r="C5086" t="s">
        <v>1324</v>
      </c>
      <c r="D5086" t="s">
        <v>1387</v>
      </c>
      <c r="E5086" t="s">
        <v>1501</v>
      </c>
      <c r="F5086" t="s">
        <v>1293</v>
      </c>
      <c r="G5086" t="s">
        <v>524</v>
      </c>
      <c r="H5086" t="s">
        <v>1558</v>
      </c>
      <c r="I5086" t="s">
        <v>563</v>
      </c>
      <c r="J5086">
        <v>31000199</v>
      </c>
      <c r="L5086">
        <v>0</v>
      </c>
      <c r="M5086">
        <v>24.3671989440918</v>
      </c>
      <c r="N5086">
        <v>0</v>
      </c>
      <c r="O5086">
        <v>0</v>
      </c>
      <c r="P5086">
        <v>0</v>
      </c>
      <c r="Q5086">
        <v>0</v>
      </c>
      <c r="R5086">
        <v>0.28116000000000002</v>
      </c>
      <c r="S5086">
        <v>45.38391</v>
      </c>
      <c r="T5086">
        <v>0</v>
      </c>
      <c r="U5086">
        <v>0</v>
      </c>
      <c r="W5086" s="429">
        <f t="shared" si="109"/>
        <v>0.28116000000000002</v>
      </c>
      <c r="X5086" s="429">
        <f t="shared" si="109"/>
        <v>45.38391</v>
      </c>
      <c r="Y5086" s="429">
        <f t="shared" si="109"/>
        <v>0</v>
      </c>
      <c r="Z5086" s="429">
        <f t="shared" si="108"/>
        <v>0</v>
      </c>
      <c r="AA5086" s="429" t="s">
        <v>1295</v>
      </c>
    </row>
    <row r="5087" spans="1:27" x14ac:dyDescent="0.25">
      <c r="A5087" t="s">
        <v>149</v>
      </c>
      <c r="B5087" t="s">
        <v>186</v>
      </c>
      <c r="C5087" t="s">
        <v>1459</v>
      </c>
      <c r="D5087" t="s">
        <v>1387</v>
      </c>
      <c r="E5087" t="s">
        <v>1501</v>
      </c>
      <c r="F5087" t="s">
        <v>1293</v>
      </c>
      <c r="G5087" t="s">
        <v>524</v>
      </c>
      <c r="H5087" t="s">
        <v>1461</v>
      </c>
      <c r="I5087" t="s">
        <v>534</v>
      </c>
      <c r="J5087">
        <v>31000299</v>
      </c>
      <c r="L5087">
        <v>0</v>
      </c>
      <c r="M5087">
        <v>4.9000000953674299</v>
      </c>
      <c r="N5087">
        <v>0</v>
      </c>
      <c r="O5087">
        <v>0</v>
      </c>
      <c r="P5087">
        <v>0</v>
      </c>
      <c r="Q5087">
        <v>0</v>
      </c>
      <c r="R5087">
        <v>0</v>
      </c>
      <c r="S5087">
        <v>0</v>
      </c>
      <c r="T5087">
        <v>0</v>
      </c>
      <c r="U5087">
        <v>0</v>
      </c>
      <c r="W5087" s="429">
        <f t="shared" si="109"/>
        <v>0</v>
      </c>
      <c r="X5087" s="429">
        <f t="shared" si="109"/>
        <v>0</v>
      </c>
      <c r="Y5087" s="429">
        <f t="shared" si="109"/>
        <v>0</v>
      </c>
      <c r="Z5087" s="429">
        <f t="shared" si="108"/>
        <v>0</v>
      </c>
      <c r="AA5087" s="429" t="s">
        <v>1295</v>
      </c>
    </row>
    <row r="5088" spans="1:27" x14ac:dyDescent="0.25">
      <c r="A5088" t="s">
        <v>149</v>
      </c>
      <c r="B5088" t="s">
        <v>186</v>
      </c>
      <c r="C5088" t="s">
        <v>1459</v>
      </c>
      <c r="D5088" t="s">
        <v>1387</v>
      </c>
      <c r="E5088" t="s">
        <v>1501</v>
      </c>
      <c r="F5088" t="s">
        <v>1293</v>
      </c>
      <c r="G5088" t="s">
        <v>524</v>
      </c>
      <c r="H5088" t="s">
        <v>1461</v>
      </c>
      <c r="I5088" t="s">
        <v>534</v>
      </c>
      <c r="J5088">
        <v>31000299</v>
      </c>
      <c r="L5088">
        <v>0</v>
      </c>
      <c r="M5088">
        <v>0.1182000041008</v>
      </c>
      <c r="N5088">
        <v>0</v>
      </c>
      <c r="O5088">
        <v>0</v>
      </c>
      <c r="P5088">
        <v>0</v>
      </c>
      <c r="Q5088">
        <v>0</v>
      </c>
      <c r="R5088">
        <v>13.0611</v>
      </c>
      <c r="S5088">
        <v>15.1296</v>
      </c>
      <c r="T5088">
        <v>0</v>
      </c>
      <c r="U5088">
        <v>0</v>
      </c>
      <c r="W5088" s="429">
        <f t="shared" si="109"/>
        <v>13.0611</v>
      </c>
      <c r="X5088" s="429">
        <f t="shared" si="109"/>
        <v>15.1296</v>
      </c>
      <c r="Y5088" s="429">
        <f t="shared" si="109"/>
        <v>0</v>
      </c>
      <c r="Z5088" s="429">
        <f t="shared" si="108"/>
        <v>0</v>
      </c>
      <c r="AA5088" s="429" t="s">
        <v>1295</v>
      </c>
    </row>
    <row r="5089" spans="1:27" x14ac:dyDescent="0.25">
      <c r="A5089" t="s">
        <v>149</v>
      </c>
      <c r="B5089" t="s">
        <v>186</v>
      </c>
      <c r="C5089" t="s">
        <v>1459</v>
      </c>
      <c r="D5089" t="s">
        <v>1387</v>
      </c>
      <c r="E5089" t="s">
        <v>1501</v>
      </c>
      <c r="F5089" t="s">
        <v>1293</v>
      </c>
      <c r="G5089" t="s">
        <v>524</v>
      </c>
      <c r="H5089" t="s">
        <v>1464</v>
      </c>
      <c r="I5089" t="s">
        <v>186</v>
      </c>
      <c r="J5089">
        <v>31000299</v>
      </c>
      <c r="L5089">
        <v>0</v>
      </c>
      <c r="M5089">
        <v>0.25</v>
      </c>
      <c r="N5089">
        <v>0</v>
      </c>
      <c r="O5089">
        <v>0</v>
      </c>
      <c r="P5089">
        <v>0</v>
      </c>
      <c r="Q5089">
        <v>0</v>
      </c>
      <c r="R5089">
        <v>0</v>
      </c>
      <c r="S5089">
        <v>0</v>
      </c>
      <c r="T5089">
        <v>0</v>
      </c>
      <c r="U5089">
        <v>0</v>
      </c>
      <c r="W5089" s="429">
        <f t="shared" si="109"/>
        <v>0</v>
      </c>
      <c r="X5089" s="429">
        <f t="shared" si="109"/>
        <v>0</v>
      </c>
      <c r="Y5089" s="429">
        <f t="shared" si="109"/>
        <v>0</v>
      </c>
      <c r="Z5089" s="429">
        <f t="shared" si="108"/>
        <v>0</v>
      </c>
      <c r="AA5089" s="429" t="s">
        <v>1295</v>
      </c>
    </row>
    <row r="5090" spans="1:27" x14ac:dyDescent="0.25">
      <c r="A5090" t="s">
        <v>149</v>
      </c>
      <c r="B5090" t="s">
        <v>186</v>
      </c>
      <c r="C5090" t="s">
        <v>1459</v>
      </c>
      <c r="D5090" t="s">
        <v>1387</v>
      </c>
      <c r="E5090" t="s">
        <v>1501</v>
      </c>
      <c r="F5090" t="s">
        <v>1293</v>
      </c>
      <c r="G5090" t="s">
        <v>524</v>
      </c>
      <c r="H5090" t="s">
        <v>1464</v>
      </c>
      <c r="I5090" t="s">
        <v>186</v>
      </c>
      <c r="J5090">
        <v>31088811</v>
      </c>
      <c r="L5090">
        <v>0</v>
      </c>
      <c r="M5090">
        <v>37.9</v>
      </c>
      <c r="N5090">
        <v>0</v>
      </c>
      <c r="O5090">
        <v>0</v>
      </c>
      <c r="P5090">
        <v>0</v>
      </c>
      <c r="Q5090">
        <v>0</v>
      </c>
      <c r="R5090">
        <v>0</v>
      </c>
      <c r="S5090">
        <v>0</v>
      </c>
      <c r="T5090">
        <v>0</v>
      </c>
      <c r="U5090">
        <v>0</v>
      </c>
      <c r="W5090" s="429">
        <f t="shared" si="109"/>
        <v>0</v>
      </c>
      <c r="X5090" s="429">
        <f t="shared" si="109"/>
        <v>0</v>
      </c>
      <c r="Y5090" s="429">
        <f t="shared" si="109"/>
        <v>0</v>
      </c>
      <c r="Z5090" s="429">
        <f t="shared" si="108"/>
        <v>0</v>
      </c>
      <c r="AA5090" s="429" t="s">
        <v>1295</v>
      </c>
    </row>
    <row r="5091" spans="1:27" x14ac:dyDescent="0.25">
      <c r="A5091" t="s">
        <v>149</v>
      </c>
      <c r="B5091" t="s">
        <v>186</v>
      </c>
      <c r="C5091" t="s">
        <v>1459</v>
      </c>
      <c r="D5091" t="s">
        <v>1387</v>
      </c>
      <c r="E5091" t="s">
        <v>1501</v>
      </c>
      <c r="F5091" t="s">
        <v>1293</v>
      </c>
      <c r="G5091" t="s">
        <v>524</v>
      </c>
      <c r="H5091" t="s">
        <v>1464</v>
      </c>
      <c r="I5091" t="s">
        <v>186</v>
      </c>
      <c r="J5091">
        <v>31000299</v>
      </c>
      <c r="L5091">
        <v>0</v>
      </c>
      <c r="M5091">
        <v>0.47280001640319802</v>
      </c>
      <c r="N5091">
        <v>0</v>
      </c>
      <c r="O5091">
        <v>0</v>
      </c>
      <c r="P5091">
        <v>0</v>
      </c>
      <c r="Q5091">
        <v>0</v>
      </c>
      <c r="R5091">
        <v>8.0376010000000004</v>
      </c>
      <c r="S5091">
        <v>8.6286000000000005</v>
      </c>
      <c r="T5091">
        <v>0</v>
      </c>
      <c r="U5091">
        <v>0</v>
      </c>
      <c r="W5091" s="429">
        <f t="shared" si="109"/>
        <v>8.0376010000000004</v>
      </c>
      <c r="X5091" s="429">
        <f t="shared" si="109"/>
        <v>8.6286000000000005</v>
      </c>
      <c r="Y5091" s="429">
        <f t="shared" si="109"/>
        <v>0</v>
      </c>
      <c r="Z5091" s="429">
        <f t="shared" si="108"/>
        <v>0</v>
      </c>
      <c r="AA5091" s="429" t="s">
        <v>1295</v>
      </c>
    </row>
    <row r="5092" spans="1:27" x14ac:dyDescent="0.25">
      <c r="A5092" t="s">
        <v>149</v>
      </c>
      <c r="B5092" t="s">
        <v>1246</v>
      </c>
      <c r="C5092" t="s">
        <v>1324</v>
      </c>
      <c r="D5092" t="s">
        <v>1387</v>
      </c>
      <c r="E5092" t="s">
        <v>1501</v>
      </c>
      <c r="F5092" t="s">
        <v>1293</v>
      </c>
      <c r="G5092" t="s">
        <v>524</v>
      </c>
      <c r="H5092" t="s">
        <v>1557</v>
      </c>
      <c r="I5092" t="s">
        <v>552</v>
      </c>
      <c r="J5092">
        <v>31088811</v>
      </c>
      <c r="L5092">
        <v>0</v>
      </c>
      <c r="M5092">
        <v>1.68</v>
      </c>
      <c r="N5092">
        <v>0</v>
      </c>
      <c r="O5092">
        <v>0</v>
      </c>
      <c r="P5092">
        <v>0</v>
      </c>
      <c r="Q5092">
        <v>0</v>
      </c>
      <c r="R5092">
        <v>0</v>
      </c>
      <c r="S5092">
        <v>0</v>
      </c>
      <c r="T5092">
        <v>0</v>
      </c>
      <c r="U5092">
        <v>0</v>
      </c>
      <c r="W5092" s="429">
        <f t="shared" si="109"/>
        <v>0</v>
      </c>
      <c r="X5092" s="429">
        <f t="shared" si="109"/>
        <v>0</v>
      </c>
      <c r="Y5092" s="429">
        <f t="shared" si="109"/>
        <v>0</v>
      </c>
      <c r="Z5092" s="429">
        <f t="shared" si="108"/>
        <v>0</v>
      </c>
      <c r="AA5092" s="429" t="s">
        <v>1295</v>
      </c>
    </row>
    <row r="5093" spans="1:27" x14ac:dyDescent="0.25">
      <c r="A5093" t="s">
        <v>149</v>
      </c>
      <c r="B5093" t="s">
        <v>1246</v>
      </c>
      <c r="C5093" t="s">
        <v>1324</v>
      </c>
      <c r="D5093" t="s">
        <v>1387</v>
      </c>
      <c r="E5093" t="s">
        <v>1501</v>
      </c>
      <c r="F5093" t="s">
        <v>1293</v>
      </c>
      <c r="G5093" t="s">
        <v>524</v>
      </c>
      <c r="H5093" t="s">
        <v>1558</v>
      </c>
      <c r="I5093" t="s">
        <v>563</v>
      </c>
      <c r="J5093">
        <v>31000207</v>
      </c>
      <c r="L5093">
        <v>0</v>
      </c>
      <c r="M5093">
        <v>138.79931640625</v>
      </c>
      <c r="N5093">
        <v>0</v>
      </c>
      <c r="O5093">
        <v>0</v>
      </c>
      <c r="P5093">
        <v>0</v>
      </c>
      <c r="Q5093">
        <v>0</v>
      </c>
      <c r="R5093">
        <v>0</v>
      </c>
      <c r="S5093">
        <v>0</v>
      </c>
      <c r="T5093">
        <v>0</v>
      </c>
      <c r="U5093">
        <v>0</v>
      </c>
      <c r="W5093" s="429">
        <f t="shared" si="109"/>
        <v>0</v>
      </c>
      <c r="X5093" s="429">
        <f t="shared" si="109"/>
        <v>0</v>
      </c>
      <c r="Y5093" s="429">
        <f t="shared" si="109"/>
        <v>0</v>
      </c>
      <c r="Z5093" s="429">
        <f t="shared" si="108"/>
        <v>0</v>
      </c>
      <c r="AA5093" s="429" t="s">
        <v>1295</v>
      </c>
    </row>
    <row r="5094" spans="1:27" x14ac:dyDescent="0.25">
      <c r="A5094" t="s">
        <v>149</v>
      </c>
      <c r="B5094" t="s">
        <v>1246</v>
      </c>
      <c r="C5094" t="s">
        <v>1324</v>
      </c>
      <c r="D5094" t="s">
        <v>1387</v>
      </c>
      <c r="E5094" t="s">
        <v>1501</v>
      </c>
      <c r="F5094" t="s">
        <v>1293</v>
      </c>
      <c r="G5094" t="s">
        <v>524</v>
      </c>
      <c r="H5094" t="s">
        <v>1558</v>
      </c>
      <c r="I5094" t="s">
        <v>563</v>
      </c>
      <c r="J5094">
        <v>31000309</v>
      </c>
      <c r="L5094">
        <v>0</v>
      </c>
      <c r="M5094">
        <v>0</v>
      </c>
      <c r="N5094">
        <v>0</v>
      </c>
      <c r="O5094">
        <v>0</v>
      </c>
      <c r="P5094">
        <v>0</v>
      </c>
      <c r="Q5094">
        <v>0</v>
      </c>
      <c r="R5094">
        <v>0.23430000000000001</v>
      </c>
      <c r="S5094">
        <v>1.7057040000000001</v>
      </c>
      <c r="T5094">
        <v>0</v>
      </c>
      <c r="U5094">
        <v>0</v>
      </c>
      <c r="W5094" s="429">
        <f t="shared" si="109"/>
        <v>0.23430000000000001</v>
      </c>
      <c r="X5094" s="429">
        <f t="shared" si="109"/>
        <v>1.7057040000000001</v>
      </c>
      <c r="Y5094" s="429">
        <f t="shared" si="109"/>
        <v>0</v>
      </c>
      <c r="Z5094" s="429">
        <f t="shared" si="108"/>
        <v>0</v>
      </c>
      <c r="AA5094" s="429" t="s">
        <v>1295</v>
      </c>
    </row>
    <row r="5095" spans="1:27" x14ac:dyDescent="0.25">
      <c r="A5095" t="s">
        <v>149</v>
      </c>
      <c r="B5095" t="s">
        <v>186</v>
      </c>
      <c r="C5095" t="s">
        <v>1459</v>
      </c>
      <c r="D5095" t="s">
        <v>1387</v>
      </c>
      <c r="E5095" t="s">
        <v>1501</v>
      </c>
      <c r="F5095" t="s">
        <v>1293</v>
      </c>
      <c r="G5095" t="s">
        <v>524</v>
      </c>
      <c r="H5095" t="s">
        <v>1461</v>
      </c>
      <c r="I5095" t="s">
        <v>534</v>
      </c>
      <c r="J5095">
        <v>31088811</v>
      </c>
      <c r="L5095">
        <v>0</v>
      </c>
      <c r="M5095">
        <v>5.9100002050399801E-2</v>
      </c>
      <c r="N5095">
        <v>0</v>
      </c>
      <c r="O5095">
        <v>0</v>
      </c>
      <c r="P5095">
        <v>0</v>
      </c>
      <c r="Q5095">
        <v>0</v>
      </c>
      <c r="R5095">
        <v>6.2054999999999998</v>
      </c>
      <c r="S5095">
        <v>9.8106000000000009</v>
      </c>
      <c r="T5095">
        <v>0</v>
      </c>
      <c r="U5095">
        <v>0</v>
      </c>
      <c r="W5095" s="429">
        <f t="shared" si="109"/>
        <v>6.2054999999999998</v>
      </c>
      <c r="X5095" s="429">
        <f t="shared" si="109"/>
        <v>9.8106000000000009</v>
      </c>
      <c r="Y5095" s="429">
        <f t="shared" si="109"/>
        <v>0</v>
      </c>
      <c r="Z5095" s="429">
        <f t="shared" si="108"/>
        <v>0</v>
      </c>
      <c r="AA5095" s="429" t="s">
        <v>1295</v>
      </c>
    </row>
    <row r="5096" spans="1:27" x14ac:dyDescent="0.25">
      <c r="A5096" t="s">
        <v>149</v>
      </c>
      <c r="B5096" t="s">
        <v>186</v>
      </c>
      <c r="C5096" t="s">
        <v>1459</v>
      </c>
      <c r="D5096" t="s">
        <v>1387</v>
      </c>
      <c r="E5096" t="s">
        <v>1501</v>
      </c>
      <c r="F5096" t="s">
        <v>1293</v>
      </c>
      <c r="G5096" t="s">
        <v>524</v>
      </c>
      <c r="H5096" t="s">
        <v>1461</v>
      </c>
      <c r="I5096" t="s">
        <v>534</v>
      </c>
      <c r="J5096">
        <v>31088811</v>
      </c>
      <c r="L5096">
        <v>0</v>
      </c>
      <c r="M5096">
        <v>0.40000000596046398</v>
      </c>
      <c r="N5096">
        <v>0</v>
      </c>
      <c r="O5096">
        <v>0</v>
      </c>
      <c r="P5096">
        <v>0</v>
      </c>
      <c r="Q5096">
        <v>0</v>
      </c>
      <c r="R5096">
        <v>0</v>
      </c>
      <c r="S5096">
        <v>0</v>
      </c>
      <c r="T5096">
        <v>0</v>
      </c>
      <c r="U5096">
        <v>0</v>
      </c>
      <c r="W5096" s="429">
        <f t="shared" si="109"/>
        <v>0</v>
      </c>
      <c r="X5096" s="429">
        <f t="shared" si="109"/>
        <v>0</v>
      </c>
      <c r="Y5096" s="429">
        <f t="shared" si="109"/>
        <v>0</v>
      </c>
      <c r="Z5096" s="429">
        <f t="shared" si="108"/>
        <v>0</v>
      </c>
      <c r="AA5096" s="429" t="s">
        <v>1295</v>
      </c>
    </row>
    <row r="5097" spans="1:27" x14ac:dyDescent="0.25">
      <c r="A5097" t="s">
        <v>149</v>
      </c>
      <c r="B5097" t="s">
        <v>186</v>
      </c>
      <c r="C5097" t="s">
        <v>1459</v>
      </c>
      <c r="D5097" t="s">
        <v>1387</v>
      </c>
      <c r="E5097" t="s">
        <v>1501</v>
      </c>
      <c r="F5097" t="s">
        <v>1293</v>
      </c>
      <c r="G5097" t="s">
        <v>524</v>
      </c>
      <c r="H5097" t="s">
        <v>1464</v>
      </c>
      <c r="I5097" t="s">
        <v>186</v>
      </c>
      <c r="J5097">
        <v>31000299</v>
      </c>
      <c r="L5097">
        <v>0</v>
      </c>
      <c r="M5097">
        <v>5.9100002050399801E-2</v>
      </c>
      <c r="N5097">
        <v>0</v>
      </c>
      <c r="O5097">
        <v>0</v>
      </c>
      <c r="P5097">
        <v>0</v>
      </c>
      <c r="Q5097">
        <v>0</v>
      </c>
      <c r="R5097">
        <v>3.9597000000000002</v>
      </c>
      <c r="S5097">
        <v>7.8603009999999998</v>
      </c>
      <c r="T5097">
        <v>0</v>
      </c>
      <c r="U5097">
        <v>0</v>
      </c>
      <c r="W5097" s="429">
        <f t="shared" si="109"/>
        <v>3.9597000000000002</v>
      </c>
      <c r="X5097" s="429">
        <f t="shared" si="109"/>
        <v>7.8603009999999998</v>
      </c>
      <c r="Y5097" s="429">
        <f t="shared" si="109"/>
        <v>0</v>
      </c>
      <c r="Z5097" s="429">
        <f t="shared" si="108"/>
        <v>0</v>
      </c>
      <c r="AA5097" s="429" t="s">
        <v>1295</v>
      </c>
    </row>
    <row r="5098" spans="1:27" x14ac:dyDescent="0.25">
      <c r="A5098" t="s">
        <v>149</v>
      </c>
      <c r="B5098" t="s">
        <v>186</v>
      </c>
      <c r="C5098" t="s">
        <v>1459</v>
      </c>
      <c r="D5098" t="s">
        <v>1387</v>
      </c>
      <c r="E5098" t="s">
        <v>1501</v>
      </c>
      <c r="F5098" t="s">
        <v>1293</v>
      </c>
      <c r="G5098" t="s">
        <v>524</v>
      </c>
      <c r="H5098" t="s">
        <v>1464</v>
      </c>
      <c r="I5098" t="s">
        <v>186</v>
      </c>
      <c r="J5098">
        <v>40400311</v>
      </c>
      <c r="L5098">
        <v>0</v>
      </c>
      <c r="M5098">
        <v>0.82740002870559703</v>
      </c>
      <c r="N5098">
        <v>0</v>
      </c>
      <c r="O5098">
        <v>0</v>
      </c>
      <c r="P5098">
        <v>0</v>
      </c>
      <c r="Q5098">
        <v>0</v>
      </c>
      <c r="R5098">
        <v>0</v>
      </c>
      <c r="S5098">
        <v>0</v>
      </c>
      <c r="T5098">
        <v>0</v>
      </c>
      <c r="U5098">
        <v>0</v>
      </c>
      <c r="W5098" s="429">
        <f t="shared" si="109"/>
        <v>0</v>
      </c>
      <c r="X5098" s="429">
        <f t="shared" si="109"/>
        <v>0</v>
      </c>
      <c r="Y5098" s="429">
        <f t="shared" si="109"/>
        <v>0</v>
      </c>
      <c r="Z5098" s="429">
        <f t="shared" si="108"/>
        <v>0</v>
      </c>
      <c r="AA5098" s="429" t="s">
        <v>1295</v>
      </c>
    </row>
    <row r="5099" spans="1:27" x14ac:dyDescent="0.25">
      <c r="A5099" t="s">
        <v>149</v>
      </c>
      <c r="B5099" t="s">
        <v>186</v>
      </c>
      <c r="C5099" t="s">
        <v>1459</v>
      </c>
      <c r="D5099" t="s">
        <v>1387</v>
      </c>
      <c r="E5099" t="s">
        <v>1501</v>
      </c>
      <c r="F5099" t="s">
        <v>1293</v>
      </c>
      <c r="G5099" t="s">
        <v>524</v>
      </c>
      <c r="H5099" t="s">
        <v>1464</v>
      </c>
      <c r="I5099" t="s">
        <v>186</v>
      </c>
      <c r="J5099">
        <v>31000299</v>
      </c>
      <c r="L5099">
        <v>0</v>
      </c>
      <c r="M5099">
        <v>5.9100002050399801E-2</v>
      </c>
      <c r="N5099">
        <v>0</v>
      </c>
      <c r="O5099">
        <v>0</v>
      </c>
      <c r="P5099">
        <v>0</v>
      </c>
      <c r="Q5099">
        <v>0</v>
      </c>
      <c r="R5099">
        <v>1.0638000000000001</v>
      </c>
      <c r="S5099">
        <v>1.1229</v>
      </c>
      <c r="T5099">
        <v>0</v>
      </c>
      <c r="U5099">
        <v>0</v>
      </c>
      <c r="W5099" s="429">
        <f t="shared" si="109"/>
        <v>1.0638000000000001</v>
      </c>
      <c r="X5099" s="429">
        <f t="shared" si="109"/>
        <v>1.1229</v>
      </c>
      <c r="Y5099" s="429">
        <f t="shared" si="109"/>
        <v>0</v>
      </c>
      <c r="Z5099" s="429">
        <f t="shared" si="108"/>
        <v>0</v>
      </c>
      <c r="AA5099" s="429" t="s">
        <v>1295</v>
      </c>
    </row>
    <row r="5100" spans="1:27" x14ac:dyDescent="0.25">
      <c r="A5100" t="s">
        <v>149</v>
      </c>
      <c r="B5100" t="s">
        <v>1246</v>
      </c>
      <c r="C5100" t="s">
        <v>1324</v>
      </c>
      <c r="D5100" t="s">
        <v>1387</v>
      </c>
      <c r="E5100" t="s">
        <v>1501</v>
      </c>
      <c r="F5100" t="s">
        <v>1293</v>
      </c>
      <c r="G5100" t="s">
        <v>524</v>
      </c>
      <c r="H5100" t="s">
        <v>1558</v>
      </c>
      <c r="I5100" t="s">
        <v>563</v>
      </c>
      <c r="J5100">
        <v>31088811</v>
      </c>
      <c r="L5100">
        <v>0</v>
      </c>
      <c r="M5100">
        <v>126.05339813232401</v>
      </c>
      <c r="N5100">
        <v>0</v>
      </c>
      <c r="O5100">
        <v>0</v>
      </c>
      <c r="P5100">
        <v>0</v>
      </c>
      <c r="Q5100">
        <v>0</v>
      </c>
      <c r="R5100">
        <v>0</v>
      </c>
      <c r="S5100">
        <v>0</v>
      </c>
      <c r="T5100">
        <v>0</v>
      </c>
      <c r="U5100">
        <v>0</v>
      </c>
      <c r="W5100" s="429">
        <f t="shared" si="109"/>
        <v>0</v>
      </c>
      <c r="X5100" s="429">
        <f t="shared" si="109"/>
        <v>0</v>
      </c>
      <c r="Y5100" s="429">
        <f t="shared" si="109"/>
        <v>0</v>
      </c>
      <c r="Z5100" s="429">
        <f t="shared" si="108"/>
        <v>0</v>
      </c>
      <c r="AA5100" s="429" t="s">
        <v>1295</v>
      </c>
    </row>
    <row r="5101" spans="1:27" x14ac:dyDescent="0.25">
      <c r="A5101" t="s">
        <v>149</v>
      </c>
      <c r="B5101" t="s">
        <v>186</v>
      </c>
      <c r="C5101" t="s">
        <v>1459</v>
      </c>
      <c r="D5101" t="s">
        <v>1387</v>
      </c>
      <c r="E5101" t="s">
        <v>1501</v>
      </c>
      <c r="F5101" t="s">
        <v>1293</v>
      </c>
      <c r="G5101" t="s">
        <v>524</v>
      </c>
      <c r="H5101" t="s">
        <v>1460</v>
      </c>
      <c r="I5101" t="s">
        <v>561</v>
      </c>
      <c r="J5101">
        <v>31000207</v>
      </c>
      <c r="L5101">
        <v>0</v>
      </c>
      <c r="M5101">
        <v>13.947600364685099</v>
      </c>
      <c r="N5101">
        <v>0</v>
      </c>
      <c r="O5101">
        <v>0</v>
      </c>
      <c r="P5101">
        <v>0</v>
      </c>
      <c r="Q5101">
        <v>0</v>
      </c>
      <c r="R5101">
        <v>0</v>
      </c>
      <c r="S5101">
        <v>0</v>
      </c>
      <c r="T5101">
        <v>0</v>
      </c>
      <c r="U5101">
        <v>0</v>
      </c>
      <c r="W5101" s="429">
        <f t="shared" si="109"/>
        <v>0</v>
      </c>
      <c r="X5101" s="429">
        <f t="shared" si="109"/>
        <v>0</v>
      </c>
      <c r="Y5101" s="429">
        <f t="shared" si="109"/>
        <v>0</v>
      </c>
      <c r="Z5101" s="429">
        <f t="shared" si="108"/>
        <v>0</v>
      </c>
      <c r="AA5101" s="429" t="s">
        <v>1295</v>
      </c>
    </row>
    <row r="5102" spans="1:27" x14ac:dyDescent="0.25">
      <c r="A5102" t="s">
        <v>149</v>
      </c>
      <c r="B5102" t="s">
        <v>1246</v>
      </c>
      <c r="C5102" t="s">
        <v>1324</v>
      </c>
      <c r="D5102" t="s">
        <v>1387</v>
      </c>
      <c r="E5102" t="s">
        <v>1501</v>
      </c>
      <c r="F5102" t="s">
        <v>1293</v>
      </c>
      <c r="G5102" t="s">
        <v>524</v>
      </c>
      <c r="H5102" t="s">
        <v>1559</v>
      </c>
      <c r="I5102" t="s">
        <v>1327</v>
      </c>
      <c r="J5102">
        <v>31088811</v>
      </c>
      <c r="L5102">
        <v>0</v>
      </c>
      <c r="M5102">
        <v>0.2</v>
      </c>
      <c r="N5102">
        <v>0</v>
      </c>
      <c r="O5102">
        <v>0</v>
      </c>
      <c r="P5102">
        <v>0</v>
      </c>
      <c r="Q5102">
        <v>0</v>
      </c>
      <c r="R5102">
        <v>0.40333330000000001</v>
      </c>
      <c r="S5102">
        <v>13.1</v>
      </c>
      <c r="T5102">
        <v>0</v>
      </c>
      <c r="U5102">
        <v>328.00670000000002</v>
      </c>
      <c r="W5102" s="429">
        <f t="shared" si="109"/>
        <v>0.40333330000000001</v>
      </c>
      <c r="X5102" s="429">
        <f t="shared" si="109"/>
        <v>13.1</v>
      </c>
      <c r="Y5102" s="429">
        <f t="shared" si="109"/>
        <v>0</v>
      </c>
      <c r="Z5102" s="429">
        <f t="shared" si="108"/>
        <v>328.00670000000002</v>
      </c>
      <c r="AA5102" s="429" t="s">
        <v>1295</v>
      </c>
    </row>
    <row r="5103" spans="1:27" x14ac:dyDescent="0.25">
      <c r="A5103" t="s">
        <v>149</v>
      </c>
      <c r="B5103" t="s">
        <v>1246</v>
      </c>
      <c r="C5103" t="s">
        <v>1324</v>
      </c>
      <c r="D5103" t="s">
        <v>1387</v>
      </c>
      <c r="E5103" t="s">
        <v>1501</v>
      </c>
      <c r="F5103" t="s">
        <v>1293</v>
      </c>
      <c r="G5103" t="s">
        <v>524</v>
      </c>
      <c r="H5103" t="s">
        <v>1559</v>
      </c>
      <c r="I5103" t="s">
        <v>1327</v>
      </c>
      <c r="J5103">
        <v>31000299</v>
      </c>
      <c r="L5103">
        <v>0</v>
      </c>
      <c r="M5103">
        <v>0</v>
      </c>
      <c r="N5103">
        <v>0</v>
      </c>
      <c r="O5103">
        <v>0</v>
      </c>
      <c r="P5103">
        <v>0</v>
      </c>
      <c r="Q5103">
        <v>0</v>
      </c>
      <c r="R5103">
        <v>0</v>
      </c>
      <c r="S5103">
        <v>0</v>
      </c>
      <c r="T5103">
        <v>0</v>
      </c>
      <c r="U5103">
        <v>0</v>
      </c>
      <c r="W5103" s="429">
        <f t="shared" si="109"/>
        <v>0</v>
      </c>
      <c r="X5103" s="429">
        <f t="shared" si="109"/>
        <v>0</v>
      </c>
      <c r="Y5103" s="429">
        <f t="shared" si="109"/>
        <v>0</v>
      </c>
      <c r="Z5103" s="429">
        <f t="shared" si="108"/>
        <v>0</v>
      </c>
      <c r="AA5103" s="429" t="s">
        <v>1295</v>
      </c>
    </row>
    <row r="5104" spans="1:27" x14ac:dyDescent="0.25">
      <c r="A5104" t="s">
        <v>149</v>
      </c>
      <c r="B5104" t="s">
        <v>1249</v>
      </c>
      <c r="C5104" t="s">
        <v>1503</v>
      </c>
      <c r="D5104" t="s">
        <v>1387</v>
      </c>
      <c r="E5104" t="s">
        <v>1501</v>
      </c>
      <c r="F5104" t="s">
        <v>1293</v>
      </c>
      <c r="G5104" t="s">
        <v>524</v>
      </c>
      <c r="H5104" t="s">
        <v>1560</v>
      </c>
      <c r="I5104" t="s">
        <v>536</v>
      </c>
      <c r="J5104">
        <v>31088811</v>
      </c>
      <c r="L5104">
        <v>0</v>
      </c>
      <c r="M5104">
        <v>5.9000000953674299</v>
      </c>
      <c r="N5104">
        <v>0</v>
      </c>
      <c r="O5104">
        <v>0</v>
      </c>
      <c r="P5104">
        <v>0</v>
      </c>
      <c r="Q5104">
        <v>0</v>
      </c>
      <c r="R5104">
        <v>0.38</v>
      </c>
      <c r="S5104">
        <v>12.21</v>
      </c>
      <c r="T5104">
        <v>0</v>
      </c>
      <c r="U5104">
        <v>0</v>
      </c>
      <c r="W5104" s="429">
        <f t="shared" si="109"/>
        <v>0.38</v>
      </c>
      <c r="X5104" s="429">
        <f t="shared" si="109"/>
        <v>12.21</v>
      </c>
      <c r="Y5104" s="429">
        <f t="shared" si="109"/>
        <v>0</v>
      </c>
      <c r="Z5104" s="429">
        <f t="shared" si="108"/>
        <v>0</v>
      </c>
      <c r="AA5104" s="429" t="s">
        <v>1295</v>
      </c>
    </row>
    <row r="5105" spans="1:27" x14ac:dyDescent="0.25">
      <c r="A5105" t="s">
        <v>149</v>
      </c>
      <c r="B5105" t="s">
        <v>1246</v>
      </c>
      <c r="C5105" t="s">
        <v>1324</v>
      </c>
      <c r="D5105" t="s">
        <v>1387</v>
      </c>
      <c r="E5105" t="s">
        <v>1501</v>
      </c>
      <c r="F5105" t="s">
        <v>1293</v>
      </c>
      <c r="G5105" t="s">
        <v>524</v>
      </c>
      <c r="H5105" t="s">
        <v>1557</v>
      </c>
      <c r="I5105" t="s">
        <v>552</v>
      </c>
      <c r="J5105">
        <v>31088811</v>
      </c>
      <c r="L5105">
        <v>0.2</v>
      </c>
      <c r="M5105">
        <v>6</v>
      </c>
      <c r="N5105">
        <v>0.4</v>
      </c>
      <c r="O5105">
        <v>0.1</v>
      </c>
      <c r="P5105">
        <v>0</v>
      </c>
      <c r="Q5105">
        <v>0</v>
      </c>
      <c r="R5105">
        <v>0</v>
      </c>
      <c r="S5105">
        <v>0</v>
      </c>
      <c r="T5105">
        <v>0</v>
      </c>
      <c r="U5105">
        <v>0</v>
      </c>
      <c r="W5105" s="429">
        <f t="shared" si="109"/>
        <v>0</v>
      </c>
      <c r="X5105" s="429">
        <f t="shared" si="109"/>
        <v>0</v>
      </c>
      <c r="Y5105" s="429">
        <f t="shared" si="109"/>
        <v>0</v>
      </c>
      <c r="Z5105" s="429">
        <f t="shared" si="108"/>
        <v>0</v>
      </c>
      <c r="AA5105" s="429" t="s">
        <v>1295</v>
      </c>
    </row>
    <row r="5106" spans="1:27" x14ac:dyDescent="0.25">
      <c r="A5106" t="s">
        <v>149</v>
      </c>
      <c r="B5106" t="s">
        <v>1246</v>
      </c>
      <c r="C5106" t="s">
        <v>1324</v>
      </c>
      <c r="D5106" t="s">
        <v>1387</v>
      </c>
      <c r="E5106" t="s">
        <v>1501</v>
      </c>
      <c r="F5106" t="s">
        <v>1293</v>
      </c>
      <c r="G5106" t="s">
        <v>524</v>
      </c>
      <c r="H5106" t="s">
        <v>1557</v>
      </c>
      <c r="I5106" t="s">
        <v>552</v>
      </c>
      <c r="J5106">
        <v>31088811</v>
      </c>
      <c r="L5106">
        <v>0</v>
      </c>
      <c r="M5106">
        <v>2.5</v>
      </c>
      <c r="N5106">
        <v>0</v>
      </c>
      <c r="O5106">
        <v>0</v>
      </c>
      <c r="P5106">
        <v>0</v>
      </c>
      <c r="Q5106">
        <v>0</v>
      </c>
      <c r="R5106">
        <v>0</v>
      </c>
      <c r="S5106">
        <v>0</v>
      </c>
      <c r="T5106">
        <v>0</v>
      </c>
      <c r="U5106">
        <v>0</v>
      </c>
      <c r="W5106" s="429">
        <f t="shared" si="109"/>
        <v>0</v>
      </c>
      <c r="X5106" s="429">
        <f t="shared" si="109"/>
        <v>0</v>
      </c>
      <c r="Y5106" s="429">
        <f t="shared" si="109"/>
        <v>0</v>
      </c>
      <c r="Z5106" s="429">
        <f t="shared" si="108"/>
        <v>0</v>
      </c>
      <c r="AA5106" s="429" t="s">
        <v>1295</v>
      </c>
    </row>
    <row r="5107" spans="1:27" x14ac:dyDescent="0.25">
      <c r="A5107" t="s">
        <v>149</v>
      </c>
      <c r="B5107" t="s">
        <v>1246</v>
      </c>
      <c r="C5107" t="s">
        <v>1324</v>
      </c>
      <c r="D5107" t="s">
        <v>1387</v>
      </c>
      <c r="E5107" t="s">
        <v>1501</v>
      </c>
      <c r="F5107" t="s">
        <v>1293</v>
      </c>
      <c r="G5107" t="s">
        <v>524</v>
      </c>
      <c r="H5107" t="s">
        <v>1557</v>
      </c>
      <c r="I5107" t="s">
        <v>552</v>
      </c>
      <c r="J5107">
        <v>31088811</v>
      </c>
      <c r="L5107">
        <v>0</v>
      </c>
      <c r="M5107">
        <v>41.236801147460902</v>
      </c>
      <c r="N5107">
        <v>0</v>
      </c>
      <c r="O5107">
        <v>0</v>
      </c>
      <c r="P5107">
        <v>0</v>
      </c>
      <c r="Q5107">
        <v>0</v>
      </c>
      <c r="R5107">
        <v>0</v>
      </c>
      <c r="S5107">
        <v>0</v>
      </c>
      <c r="T5107">
        <v>0</v>
      </c>
      <c r="U5107">
        <v>0</v>
      </c>
      <c r="W5107" s="429">
        <f t="shared" si="109"/>
        <v>0</v>
      </c>
      <c r="X5107" s="429">
        <f t="shared" si="109"/>
        <v>0</v>
      </c>
      <c r="Y5107" s="429">
        <f t="shared" si="109"/>
        <v>0</v>
      </c>
      <c r="Z5107" s="429">
        <f t="shared" si="108"/>
        <v>0</v>
      </c>
      <c r="AA5107" s="429" t="s">
        <v>1295</v>
      </c>
    </row>
    <row r="5108" spans="1:27" x14ac:dyDescent="0.25">
      <c r="A5108" t="s">
        <v>149</v>
      </c>
      <c r="B5108" t="s">
        <v>1246</v>
      </c>
      <c r="C5108" t="s">
        <v>1324</v>
      </c>
      <c r="D5108" t="s">
        <v>1387</v>
      </c>
      <c r="E5108" t="s">
        <v>1501</v>
      </c>
      <c r="F5108" t="s">
        <v>1293</v>
      </c>
      <c r="G5108" t="s">
        <v>524</v>
      </c>
      <c r="H5108" t="s">
        <v>1557</v>
      </c>
      <c r="I5108" t="s">
        <v>552</v>
      </c>
      <c r="J5108">
        <v>31088811</v>
      </c>
      <c r="L5108">
        <v>0</v>
      </c>
      <c r="M5108">
        <v>0.79662001132965099</v>
      </c>
      <c r="N5108">
        <v>0</v>
      </c>
      <c r="O5108">
        <v>0</v>
      </c>
      <c r="P5108">
        <v>0</v>
      </c>
      <c r="Q5108">
        <v>0</v>
      </c>
      <c r="R5108">
        <v>0.46860000000000002</v>
      </c>
      <c r="S5108">
        <v>21.602460000000001</v>
      </c>
      <c r="T5108">
        <v>0</v>
      </c>
      <c r="U5108">
        <v>0</v>
      </c>
      <c r="W5108" s="429">
        <f t="shared" si="109"/>
        <v>0.46860000000000002</v>
      </c>
      <c r="X5108" s="429">
        <f t="shared" si="109"/>
        <v>21.602460000000001</v>
      </c>
      <c r="Y5108" s="429">
        <f t="shared" si="109"/>
        <v>0</v>
      </c>
      <c r="Z5108" s="429">
        <f t="shared" si="108"/>
        <v>0</v>
      </c>
      <c r="AA5108" s="429" t="s">
        <v>1295</v>
      </c>
    </row>
    <row r="5109" spans="1:27" x14ac:dyDescent="0.25">
      <c r="A5109" t="s">
        <v>149</v>
      </c>
      <c r="B5109" t="s">
        <v>1246</v>
      </c>
      <c r="C5109" t="s">
        <v>1324</v>
      </c>
      <c r="D5109" t="s">
        <v>1387</v>
      </c>
      <c r="E5109" t="s">
        <v>1501</v>
      </c>
      <c r="F5109" t="s">
        <v>1293</v>
      </c>
      <c r="G5109" t="s">
        <v>524</v>
      </c>
      <c r="H5109" t="s">
        <v>1558</v>
      </c>
      <c r="I5109" t="s">
        <v>563</v>
      </c>
      <c r="J5109">
        <v>31000299</v>
      </c>
      <c r="L5109">
        <v>0</v>
      </c>
      <c r="M5109">
        <v>0.41939699649810802</v>
      </c>
      <c r="N5109">
        <v>0</v>
      </c>
      <c r="O5109">
        <v>0</v>
      </c>
      <c r="P5109">
        <v>0</v>
      </c>
      <c r="Q5109">
        <v>0</v>
      </c>
      <c r="R5109">
        <v>6.0918E-2</v>
      </c>
      <c r="S5109">
        <v>37.588749999999997</v>
      </c>
      <c r="T5109">
        <v>0</v>
      </c>
      <c r="U5109">
        <v>0</v>
      </c>
      <c r="W5109" s="429">
        <f t="shared" si="109"/>
        <v>6.0918E-2</v>
      </c>
      <c r="X5109" s="429">
        <f t="shared" si="109"/>
        <v>37.588749999999997</v>
      </c>
      <c r="Y5109" s="429">
        <f t="shared" si="109"/>
        <v>0</v>
      </c>
      <c r="Z5109" s="429">
        <f t="shared" si="108"/>
        <v>0</v>
      </c>
      <c r="AA5109" s="429" t="s">
        <v>1295</v>
      </c>
    </row>
    <row r="5110" spans="1:27" x14ac:dyDescent="0.25">
      <c r="A5110" t="s">
        <v>149</v>
      </c>
      <c r="B5110" t="s">
        <v>1246</v>
      </c>
      <c r="C5110" t="s">
        <v>1324</v>
      </c>
      <c r="D5110" t="s">
        <v>1387</v>
      </c>
      <c r="E5110" t="s">
        <v>1501</v>
      </c>
      <c r="F5110" t="s">
        <v>1293</v>
      </c>
      <c r="G5110" t="s">
        <v>524</v>
      </c>
      <c r="H5110" t="s">
        <v>1558</v>
      </c>
      <c r="I5110" t="s">
        <v>563</v>
      </c>
      <c r="J5110">
        <v>31088811</v>
      </c>
      <c r="L5110">
        <v>0</v>
      </c>
      <c r="M5110">
        <v>18.509698867797901</v>
      </c>
      <c r="N5110">
        <v>0</v>
      </c>
      <c r="O5110">
        <v>0</v>
      </c>
      <c r="P5110">
        <v>0</v>
      </c>
      <c r="Q5110">
        <v>0</v>
      </c>
      <c r="R5110">
        <v>7.7319000000000004</v>
      </c>
      <c r="S5110">
        <v>28.561170000000001</v>
      </c>
      <c r="T5110">
        <v>0</v>
      </c>
      <c r="U5110">
        <v>0</v>
      </c>
      <c r="W5110" s="429">
        <f t="shared" si="109"/>
        <v>7.7319000000000004</v>
      </c>
      <c r="X5110" s="429">
        <f t="shared" si="109"/>
        <v>28.561170000000001</v>
      </c>
      <c r="Y5110" s="429">
        <f t="shared" si="109"/>
        <v>0</v>
      </c>
      <c r="Z5110" s="429">
        <f t="shared" si="108"/>
        <v>0</v>
      </c>
      <c r="AA5110" s="429" t="s">
        <v>1295</v>
      </c>
    </row>
    <row r="5111" spans="1:27" x14ac:dyDescent="0.25">
      <c r="A5111" t="s">
        <v>149</v>
      </c>
      <c r="B5111" t="s">
        <v>1246</v>
      </c>
      <c r="C5111" t="s">
        <v>1324</v>
      </c>
      <c r="D5111" t="s">
        <v>1387</v>
      </c>
      <c r="E5111" t="s">
        <v>1501</v>
      </c>
      <c r="F5111" t="s">
        <v>1293</v>
      </c>
      <c r="G5111" t="s">
        <v>524</v>
      </c>
      <c r="H5111" t="s">
        <v>1558</v>
      </c>
      <c r="I5111" t="s">
        <v>563</v>
      </c>
      <c r="J5111">
        <v>31088811</v>
      </c>
      <c r="L5111">
        <v>0</v>
      </c>
      <c r="M5111">
        <v>0.9</v>
      </c>
      <c r="N5111">
        <v>0</v>
      </c>
      <c r="O5111">
        <v>0</v>
      </c>
      <c r="P5111">
        <v>0</v>
      </c>
      <c r="Q5111">
        <v>0</v>
      </c>
      <c r="R5111">
        <v>0</v>
      </c>
      <c r="S5111">
        <v>0</v>
      </c>
      <c r="T5111">
        <v>0</v>
      </c>
      <c r="U5111">
        <v>0</v>
      </c>
      <c r="W5111" s="429">
        <f t="shared" si="109"/>
        <v>0</v>
      </c>
      <c r="X5111" s="429">
        <f t="shared" si="109"/>
        <v>0</v>
      </c>
      <c r="Y5111" s="429">
        <f t="shared" si="109"/>
        <v>0</v>
      </c>
      <c r="Z5111" s="429">
        <f t="shared" si="108"/>
        <v>0</v>
      </c>
      <c r="AA5111" s="429" t="s">
        <v>1295</v>
      </c>
    </row>
    <row r="5112" spans="1:27" x14ac:dyDescent="0.25">
      <c r="A5112" t="s">
        <v>149</v>
      </c>
      <c r="B5112" t="s">
        <v>1246</v>
      </c>
      <c r="C5112" t="s">
        <v>1324</v>
      </c>
      <c r="D5112" t="s">
        <v>1387</v>
      </c>
      <c r="E5112" t="s">
        <v>1501</v>
      </c>
      <c r="F5112" t="s">
        <v>1293</v>
      </c>
      <c r="G5112" t="s">
        <v>524</v>
      </c>
      <c r="H5112" t="s">
        <v>1558</v>
      </c>
      <c r="I5112" t="s">
        <v>563</v>
      </c>
      <c r="J5112">
        <v>31088811</v>
      </c>
      <c r="L5112">
        <v>0</v>
      </c>
      <c r="M5112">
        <v>6.1950000000000003</v>
      </c>
      <c r="N5112">
        <v>0</v>
      </c>
      <c r="O5112">
        <v>0</v>
      </c>
      <c r="P5112">
        <v>0</v>
      </c>
      <c r="Q5112">
        <v>0</v>
      </c>
      <c r="R5112">
        <v>0</v>
      </c>
      <c r="S5112">
        <v>0</v>
      </c>
      <c r="T5112">
        <v>0</v>
      </c>
      <c r="U5112">
        <v>0</v>
      </c>
      <c r="W5112" s="429">
        <f t="shared" si="109"/>
        <v>0</v>
      </c>
      <c r="X5112" s="429">
        <f t="shared" si="109"/>
        <v>0</v>
      </c>
      <c r="Y5112" s="429">
        <f t="shared" si="109"/>
        <v>0</v>
      </c>
      <c r="Z5112" s="429">
        <f t="shared" si="108"/>
        <v>0</v>
      </c>
      <c r="AA5112" s="429" t="s">
        <v>1295</v>
      </c>
    </row>
    <row r="5113" spans="1:27" x14ac:dyDescent="0.25">
      <c r="A5113" t="s">
        <v>149</v>
      </c>
      <c r="B5113" t="s">
        <v>1246</v>
      </c>
      <c r="C5113" t="s">
        <v>1324</v>
      </c>
      <c r="D5113" t="s">
        <v>1387</v>
      </c>
      <c r="E5113" t="s">
        <v>1501</v>
      </c>
      <c r="F5113" t="s">
        <v>1293</v>
      </c>
      <c r="G5113" t="s">
        <v>524</v>
      </c>
      <c r="H5113" t="s">
        <v>1558</v>
      </c>
      <c r="I5113" t="s">
        <v>563</v>
      </c>
      <c r="J5113">
        <v>31088811</v>
      </c>
      <c r="L5113">
        <v>0</v>
      </c>
      <c r="M5113">
        <v>4.83</v>
      </c>
      <c r="N5113">
        <v>0</v>
      </c>
      <c r="O5113">
        <v>0</v>
      </c>
      <c r="P5113">
        <v>0</v>
      </c>
      <c r="Q5113">
        <v>0</v>
      </c>
      <c r="R5113">
        <v>0</v>
      </c>
      <c r="S5113">
        <v>0</v>
      </c>
      <c r="T5113">
        <v>0</v>
      </c>
      <c r="U5113">
        <v>0</v>
      </c>
      <c r="W5113" s="429">
        <f t="shared" si="109"/>
        <v>0</v>
      </c>
      <c r="X5113" s="429">
        <f t="shared" si="109"/>
        <v>0</v>
      </c>
      <c r="Y5113" s="429">
        <f t="shared" si="109"/>
        <v>0</v>
      </c>
      <c r="Z5113" s="429">
        <f t="shared" si="108"/>
        <v>0</v>
      </c>
      <c r="AA5113" s="429" t="s">
        <v>1295</v>
      </c>
    </row>
    <row r="5114" spans="1:27" x14ac:dyDescent="0.25">
      <c r="A5114" t="s">
        <v>149</v>
      </c>
      <c r="B5114" t="s">
        <v>1246</v>
      </c>
      <c r="C5114" t="s">
        <v>1324</v>
      </c>
      <c r="D5114" t="s">
        <v>1387</v>
      </c>
      <c r="E5114" t="s">
        <v>1501</v>
      </c>
      <c r="F5114" t="s">
        <v>1293</v>
      </c>
      <c r="G5114" t="s">
        <v>524</v>
      </c>
      <c r="H5114" t="s">
        <v>1558</v>
      </c>
      <c r="I5114" t="s">
        <v>563</v>
      </c>
      <c r="J5114">
        <v>31088811</v>
      </c>
      <c r="L5114">
        <v>0</v>
      </c>
      <c r="M5114">
        <v>4.6859998255968101E-2</v>
      </c>
      <c r="N5114">
        <v>0</v>
      </c>
      <c r="O5114">
        <v>0</v>
      </c>
      <c r="P5114">
        <v>0</v>
      </c>
      <c r="Q5114">
        <v>0</v>
      </c>
      <c r="R5114">
        <v>4.6860000000000001E-3</v>
      </c>
      <c r="S5114">
        <v>18.840060000000001</v>
      </c>
      <c r="T5114">
        <v>0</v>
      </c>
      <c r="U5114">
        <v>0</v>
      </c>
      <c r="W5114" s="429">
        <f t="shared" si="109"/>
        <v>4.6860000000000001E-3</v>
      </c>
      <c r="X5114" s="429">
        <f t="shared" si="109"/>
        <v>18.840060000000001</v>
      </c>
      <c r="Y5114" s="429">
        <f t="shared" si="109"/>
        <v>0</v>
      </c>
      <c r="Z5114" s="429">
        <f t="shared" si="108"/>
        <v>0</v>
      </c>
      <c r="AA5114" s="429" t="s">
        <v>1295</v>
      </c>
    </row>
    <row r="5115" spans="1:27" x14ac:dyDescent="0.25">
      <c r="A5115" t="s">
        <v>149</v>
      </c>
      <c r="B5115" t="s">
        <v>1246</v>
      </c>
      <c r="C5115" t="s">
        <v>1324</v>
      </c>
      <c r="D5115" t="s">
        <v>1387</v>
      </c>
      <c r="E5115" t="s">
        <v>1501</v>
      </c>
      <c r="F5115" t="s">
        <v>1293</v>
      </c>
      <c r="G5115" t="s">
        <v>524</v>
      </c>
      <c r="H5115" t="s">
        <v>1558</v>
      </c>
      <c r="I5115" t="s">
        <v>563</v>
      </c>
      <c r="J5115">
        <v>31000299</v>
      </c>
      <c r="L5115">
        <v>0</v>
      </c>
      <c r="M5115">
        <v>0.99577498435974099</v>
      </c>
      <c r="N5115">
        <v>0</v>
      </c>
      <c r="O5115">
        <v>0</v>
      </c>
      <c r="P5115">
        <v>0</v>
      </c>
      <c r="Q5115">
        <v>0</v>
      </c>
      <c r="R5115">
        <v>0</v>
      </c>
      <c r="S5115">
        <v>0</v>
      </c>
      <c r="T5115">
        <v>0</v>
      </c>
      <c r="U5115">
        <v>0</v>
      </c>
      <c r="W5115" s="429">
        <f t="shared" si="109"/>
        <v>0</v>
      </c>
      <c r="X5115" s="429">
        <f t="shared" si="109"/>
        <v>0</v>
      </c>
      <c r="Y5115" s="429">
        <f t="shared" si="109"/>
        <v>0</v>
      </c>
      <c r="Z5115" s="429">
        <f t="shared" si="108"/>
        <v>0</v>
      </c>
      <c r="AA5115" s="429" t="s">
        <v>1295</v>
      </c>
    </row>
    <row r="5116" spans="1:27" x14ac:dyDescent="0.25">
      <c r="A5116" t="s">
        <v>149</v>
      </c>
      <c r="B5116" t="s">
        <v>1246</v>
      </c>
      <c r="C5116" t="s">
        <v>1324</v>
      </c>
      <c r="D5116" t="s">
        <v>1387</v>
      </c>
      <c r="E5116" t="s">
        <v>1501</v>
      </c>
      <c r="F5116" t="s">
        <v>1293</v>
      </c>
      <c r="G5116" t="s">
        <v>524</v>
      </c>
      <c r="H5116" t="s">
        <v>1558</v>
      </c>
      <c r="I5116" t="s">
        <v>563</v>
      </c>
      <c r="J5116">
        <v>31000299</v>
      </c>
      <c r="L5116">
        <v>0</v>
      </c>
      <c r="M5116">
        <v>5.0233922004699698</v>
      </c>
      <c r="N5116">
        <v>0</v>
      </c>
      <c r="O5116">
        <v>0</v>
      </c>
      <c r="P5116">
        <v>0</v>
      </c>
      <c r="Q5116">
        <v>0</v>
      </c>
      <c r="R5116">
        <v>1.7314769999999999</v>
      </c>
      <c r="S5116">
        <v>11.22297</v>
      </c>
      <c r="T5116">
        <v>0</v>
      </c>
      <c r="U5116">
        <v>0</v>
      </c>
      <c r="W5116" s="429">
        <f t="shared" si="109"/>
        <v>1.7314769999999999</v>
      </c>
      <c r="X5116" s="429">
        <f t="shared" si="109"/>
        <v>11.22297</v>
      </c>
      <c r="Y5116" s="429">
        <f t="shared" si="109"/>
        <v>0</v>
      </c>
      <c r="Z5116" s="429">
        <f t="shared" si="108"/>
        <v>0</v>
      </c>
      <c r="AA5116" s="429" t="s">
        <v>1295</v>
      </c>
    </row>
    <row r="5117" spans="1:27" x14ac:dyDescent="0.25">
      <c r="A5117" t="s">
        <v>149</v>
      </c>
      <c r="B5117" t="s">
        <v>1249</v>
      </c>
      <c r="C5117" t="s">
        <v>1503</v>
      </c>
      <c r="D5117" t="s">
        <v>1387</v>
      </c>
      <c r="E5117" t="s">
        <v>1501</v>
      </c>
      <c r="F5117" t="s">
        <v>1293</v>
      </c>
      <c r="G5117" t="s">
        <v>524</v>
      </c>
      <c r="H5117" t="s">
        <v>1561</v>
      </c>
      <c r="I5117" t="s">
        <v>1549</v>
      </c>
      <c r="J5117">
        <v>31088811</v>
      </c>
      <c r="L5117">
        <v>0</v>
      </c>
      <c r="M5117">
        <v>0.10000000149011599</v>
      </c>
      <c r="N5117">
        <v>0</v>
      </c>
      <c r="O5117">
        <v>0</v>
      </c>
      <c r="P5117">
        <v>0</v>
      </c>
      <c r="Q5117">
        <v>0</v>
      </c>
      <c r="R5117">
        <v>0.4</v>
      </c>
      <c r="S5117">
        <v>12.8</v>
      </c>
      <c r="T5117">
        <v>0</v>
      </c>
      <c r="U5117">
        <v>321.5</v>
      </c>
      <c r="W5117" s="429">
        <f t="shared" si="109"/>
        <v>0.4</v>
      </c>
      <c r="X5117" s="429">
        <f t="shared" si="109"/>
        <v>12.8</v>
      </c>
      <c r="Y5117" s="429">
        <f t="shared" si="109"/>
        <v>0</v>
      </c>
      <c r="Z5117" s="429">
        <f t="shared" si="108"/>
        <v>321.5</v>
      </c>
      <c r="AA5117" s="429" t="s">
        <v>1295</v>
      </c>
    </row>
    <row r="5118" spans="1:27" x14ac:dyDescent="0.25">
      <c r="A5118" t="s">
        <v>149</v>
      </c>
      <c r="B5118" t="s">
        <v>1248</v>
      </c>
      <c r="C5118" t="s">
        <v>1541</v>
      </c>
      <c r="D5118" t="s">
        <v>1387</v>
      </c>
      <c r="E5118" t="s">
        <v>1501</v>
      </c>
      <c r="F5118" t="s">
        <v>1293</v>
      </c>
      <c r="G5118" t="s">
        <v>524</v>
      </c>
      <c r="H5118" t="s">
        <v>1562</v>
      </c>
      <c r="I5118" t="s">
        <v>1542</v>
      </c>
      <c r="J5118">
        <v>31088811</v>
      </c>
      <c r="L5118">
        <v>0</v>
      </c>
      <c r="M5118">
        <v>1.43333339691162</v>
      </c>
      <c r="N5118">
        <v>5.93666648864746</v>
      </c>
      <c r="O5118">
        <v>0</v>
      </c>
      <c r="P5118">
        <v>0</v>
      </c>
      <c r="Q5118">
        <v>0</v>
      </c>
      <c r="R5118">
        <v>0</v>
      </c>
      <c r="S5118">
        <v>0</v>
      </c>
      <c r="T5118">
        <v>0</v>
      </c>
      <c r="U5118">
        <v>0</v>
      </c>
      <c r="W5118" s="429">
        <f t="shared" si="109"/>
        <v>0</v>
      </c>
      <c r="X5118" s="429">
        <f t="shared" si="109"/>
        <v>0</v>
      </c>
      <c r="Y5118" s="429">
        <f t="shared" si="109"/>
        <v>0</v>
      </c>
      <c r="Z5118" s="429">
        <f t="shared" si="108"/>
        <v>0</v>
      </c>
      <c r="AA5118" s="429" t="s">
        <v>1295</v>
      </c>
    </row>
    <row r="5119" spans="1:27" x14ac:dyDescent="0.25">
      <c r="A5119" t="s">
        <v>149</v>
      </c>
      <c r="B5119" t="s">
        <v>186</v>
      </c>
      <c r="C5119" t="s">
        <v>1459</v>
      </c>
      <c r="D5119" t="s">
        <v>1387</v>
      </c>
      <c r="E5119" t="s">
        <v>1501</v>
      </c>
      <c r="F5119" t="s">
        <v>1293</v>
      </c>
      <c r="G5119" t="s">
        <v>524</v>
      </c>
      <c r="H5119" t="s">
        <v>1461</v>
      </c>
      <c r="I5119" t="s">
        <v>534</v>
      </c>
      <c r="J5119">
        <v>31000299</v>
      </c>
      <c r="L5119">
        <v>0</v>
      </c>
      <c r="M5119">
        <v>0.35460001230239901</v>
      </c>
      <c r="N5119">
        <v>0</v>
      </c>
      <c r="O5119">
        <v>0</v>
      </c>
      <c r="P5119">
        <v>0</v>
      </c>
      <c r="Q5119">
        <v>0</v>
      </c>
      <c r="R5119">
        <v>12.31053</v>
      </c>
      <c r="S5119">
        <v>22.889430000000001</v>
      </c>
      <c r="T5119">
        <v>0</v>
      </c>
      <c r="U5119">
        <v>0</v>
      </c>
      <c r="W5119" s="429">
        <f t="shared" si="109"/>
        <v>12.31053</v>
      </c>
      <c r="X5119" s="429">
        <f t="shared" si="109"/>
        <v>22.889430000000001</v>
      </c>
      <c r="Y5119" s="429">
        <f t="shared" si="109"/>
        <v>0</v>
      </c>
      <c r="Z5119" s="429">
        <f t="shared" si="108"/>
        <v>0</v>
      </c>
      <c r="AA5119" s="429" t="s">
        <v>1295</v>
      </c>
    </row>
    <row r="5120" spans="1:27" x14ac:dyDescent="0.25">
      <c r="A5120" t="s">
        <v>149</v>
      </c>
      <c r="B5120" t="s">
        <v>186</v>
      </c>
      <c r="C5120" t="s">
        <v>1459</v>
      </c>
      <c r="D5120" t="s">
        <v>1387</v>
      </c>
      <c r="E5120" t="s">
        <v>1501</v>
      </c>
      <c r="F5120" t="s">
        <v>1293</v>
      </c>
      <c r="G5120" t="s">
        <v>524</v>
      </c>
      <c r="H5120" t="s">
        <v>1461</v>
      </c>
      <c r="I5120" t="s">
        <v>534</v>
      </c>
      <c r="J5120">
        <v>31000299</v>
      </c>
      <c r="L5120">
        <v>0</v>
      </c>
      <c r="M5120">
        <v>3.01410007476807</v>
      </c>
      <c r="N5120">
        <v>0</v>
      </c>
      <c r="O5120">
        <v>0</v>
      </c>
      <c r="P5120">
        <v>0</v>
      </c>
      <c r="Q5120">
        <v>0</v>
      </c>
      <c r="R5120">
        <v>0</v>
      </c>
      <c r="S5120">
        <v>0</v>
      </c>
      <c r="T5120">
        <v>0</v>
      </c>
      <c r="U5120">
        <v>0</v>
      </c>
      <c r="W5120" s="429">
        <f t="shared" si="109"/>
        <v>0</v>
      </c>
      <c r="X5120" s="429">
        <f t="shared" si="109"/>
        <v>0</v>
      </c>
      <c r="Y5120" s="429">
        <f t="shared" si="109"/>
        <v>0</v>
      </c>
      <c r="Z5120" s="429">
        <f t="shared" si="108"/>
        <v>0</v>
      </c>
      <c r="AA5120" s="429" t="s">
        <v>1295</v>
      </c>
    </row>
    <row r="5121" spans="1:27" x14ac:dyDescent="0.25">
      <c r="A5121" t="s">
        <v>149</v>
      </c>
      <c r="B5121" t="s">
        <v>186</v>
      </c>
      <c r="C5121" t="s">
        <v>1459</v>
      </c>
      <c r="D5121" t="s">
        <v>1387</v>
      </c>
      <c r="E5121" t="s">
        <v>1501</v>
      </c>
      <c r="F5121" t="s">
        <v>1293</v>
      </c>
      <c r="G5121" t="s">
        <v>524</v>
      </c>
      <c r="H5121" t="s">
        <v>1461</v>
      </c>
      <c r="I5121" t="s">
        <v>534</v>
      </c>
      <c r="J5121">
        <v>31088811</v>
      </c>
      <c r="L5121">
        <v>0</v>
      </c>
      <c r="M5121">
        <v>0.35460001230239901</v>
      </c>
      <c r="N5121">
        <v>0</v>
      </c>
      <c r="O5121">
        <v>0</v>
      </c>
      <c r="P5121">
        <v>0</v>
      </c>
      <c r="Q5121">
        <v>0</v>
      </c>
      <c r="R5121">
        <v>4.7279999999999998</v>
      </c>
      <c r="S5121">
        <v>19.857600000000001</v>
      </c>
      <c r="T5121">
        <v>0</v>
      </c>
      <c r="U5121">
        <v>0</v>
      </c>
      <c r="W5121" s="429">
        <f t="shared" si="109"/>
        <v>4.7279999999999998</v>
      </c>
      <c r="X5121" s="429">
        <f t="shared" si="109"/>
        <v>19.857600000000001</v>
      </c>
      <c r="Y5121" s="429">
        <f t="shared" si="109"/>
        <v>0</v>
      </c>
      <c r="Z5121" s="429">
        <f t="shared" si="108"/>
        <v>0</v>
      </c>
      <c r="AA5121" s="429" t="s">
        <v>1295</v>
      </c>
    </row>
    <row r="5122" spans="1:27" x14ac:dyDescent="0.25">
      <c r="A5122" t="s">
        <v>149</v>
      </c>
      <c r="B5122" t="s">
        <v>186</v>
      </c>
      <c r="C5122" t="s">
        <v>1459</v>
      </c>
      <c r="D5122" t="s">
        <v>1387</v>
      </c>
      <c r="E5122" t="s">
        <v>1501</v>
      </c>
      <c r="F5122" t="s">
        <v>1293</v>
      </c>
      <c r="G5122" t="s">
        <v>524</v>
      </c>
      <c r="H5122" t="s">
        <v>1461</v>
      </c>
      <c r="I5122" t="s">
        <v>534</v>
      </c>
      <c r="J5122">
        <v>31088811</v>
      </c>
      <c r="L5122">
        <v>0</v>
      </c>
      <c r="M5122">
        <v>5.9100002050399801E-2</v>
      </c>
      <c r="N5122">
        <v>0</v>
      </c>
      <c r="O5122">
        <v>0</v>
      </c>
      <c r="P5122">
        <v>0</v>
      </c>
      <c r="Q5122">
        <v>0</v>
      </c>
      <c r="R5122">
        <v>0</v>
      </c>
      <c r="S5122">
        <v>0</v>
      </c>
      <c r="T5122">
        <v>0</v>
      </c>
      <c r="U5122">
        <v>0</v>
      </c>
      <c r="W5122" s="429">
        <f t="shared" si="109"/>
        <v>0</v>
      </c>
      <c r="X5122" s="429">
        <f t="shared" si="109"/>
        <v>0</v>
      </c>
      <c r="Y5122" s="429">
        <f t="shared" si="109"/>
        <v>0</v>
      </c>
      <c r="Z5122" s="429">
        <f t="shared" si="108"/>
        <v>0</v>
      </c>
      <c r="AA5122" s="429" t="s">
        <v>1295</v>
      </c>
    </row>
    <row r="5123" spans="1:27" x14ac:dyDescent="0.25">
      <c r="A5123" t="s">
        <v>149</v>
      </c>
      <c r="B5123" t="s">
        <v>186</v>
      </c>
      <c r="C5123" t="s">
        <v>1459</v>
      </c>
      <c r="D5123" t="s">
        <v>1387</v>
      </c>
      <c r="E5123" t="s">
        <v>1501</v>
      </c>
      <c r="F5123" t="s">
        <v>1293</v>
      </c>
      <c r="G5123" t="s">
        <v>524</v>
      </c>
      <c r="H5123" t="s">
        <v>1461</v>
      </c>
      <c r="I5123" t="s">
        <v>534</v>
      </c>
      <c r="J5123">
        <v>31000299</v>
      </c>
      <c r="L5123">
        <v>0</v>
      </c>
      <c r="M5123">
        <v>5.9100002050399801E-2</v>
      </c>
      <c r="N5123">
        <v>0</v>
      </c>
      <c r="O5123">
        <v>0</v>
      </c>
      <c r="P5123">
        <v>0</v>
      </c>
      <c r="Q5123">
        <v>0</v>
      </c>
      <c r="R5123">
        <v>3.9005999999999998</v>
      </c>
      <c r="S5123">
        <v>23.521799999999999</v>
      </c>
      <c r="T5123">
        <v>0</v>
      </c>
      <c r="U5123">
        <v>0</v>
      </c>
      <c r="W5123" s="429">
        <f t="shared" si="109"/>
        <v>3.9005999999999998</v>
      </c>
      <c r="X5123" s="429">
        <f t="shared" si="109"/>
        <v>23.521799999999999</v>
      </c>
      <c r="Y5123" s="429">
        <f t="shared" si="109"/>
        <v>0</v>
      </c>
      <c r="Z5123" s="429">
        <f t="shared" si="108"/>
        <v>0</v>
      </c>
      <c r="AA5123" s="429" t="s">
        <v>1295</v>
      </c>
    </row>
    <row r="5124" spans="1:27" x14ac:dyDescent="0.25">
      <c r="A5124" t="s">
        <v>149</v>
      </c>
      <c r="B5124" t="s">
        <v>186</v>
      </c>
      <c r="C5124" t="s">
        <v>1459</v>
      </c>
      <c r="D5124" t="s">
        <v>1387</v>
      </c>
      <c r="E5124" t="s">
        <v>1501</v>
      </c>
      <c r="F5124" t="s">
        <v>1293</v>
      </c>
      <c r="G5124" t="s">
        <v>524</v>
      </c>
      <c r="H5124" t="s">
        <v>1461</v>
      </c>
      <c r="I5124" t="s">
        <v>534</v>
      </c>
      <c r="J5124">
        <v>31088811</v>
      </c>
      <c r="L5124">
        <v>0</v>
      </c>
      <c r="M5124">
        <v>0.17730000615119901</v>
      </c>
      <c r="N5124">
        <v>0</v>
      </c>
      <c r="O5124">
        <v>0</v>
      </c>
      <c r="P5124">
        <v>0</v>
      </c>
      <c r="Q5124">
        <v>0</v>
      </c>
      <c r="R5124">
        <v>5.7918000000000003</v>
      </c>
      <c r="S5124">
        <v>8.4513010000000008</v>
      </c>
      <c r="T5124">
        <v>0</v>
      </c>
      <c r="U5124">
        <v>0</v>
      </c>
      <c r="W5124" s="429">
        <f t="shared" si="109"/>
        <v>5.7918000000000003</v>
      </c>
      <c r="X5124" s="429">
        <f t="shared" si="109"/>
        <v>8.4513010000000008</v>
      </c>
      <c r="Y5124" s="429">
        <f t="shared" si="109"/>
        <v>0</v>
      </c>
      <c r="Z5124" s="429">
        <f t="shared" si="108"/>
        <v>0</v>
      </c>
      <c r="AA5124" s="429" t="s">
        <v>1295</v>
      </c>
    </row>
    <row r="5125" spans="1:27" x14ac:dyDescent="0.25">
      <c r="A5125" t="s">
        <v>149</v>
      </c>
      <c r="B5125" t="s">
        <v>186</v>
      </c>
      <c r="C5125" t="s">
        <v>1459</v>
      </c>
      <c r="D5125" t="s">
        <v>1387</v>
      </c>
      <c r="E5125" t="s">
        <v>1501</v>
      </c>
      <c r="F5125" t="s">
        <v>1293</v>
      </c>
      <c r="G5125" t="s">
        <v>524</v>
      </c>
      <c r="H5125" t="s">
        <v>1461</v>
      </c>
      <c r="I5125" t="s">
        <v>534</v>
      </c>
      <c r="J5125">
        <v>31000299</v>
      </c>
      <c r="L5125">
        <v>0</v>
      </c>
      <c r="M5125">
        <v>0</v>
      </c>
      <c r="N5125">
        <v>0</v>
      </c>
      <c r="O5125">
        <v>0</v>
      </c>
      <c r="P5125">
        <v>0</v>
      </c>
      <c r="Q5125">
        <v>0</v>
      </c>
      <c r="R5125">
        <v>2.3640000000000001E-2</v>
      </c>
      <c r="S5125">
        <v>0.72101999999999999</v>
      </c>
      <c r="T5125">
        <v>0</v>
      </c>
      <c r="U5125">
        <v>0</v>
      </c>
      <c r="W5125" s="429">
        <f t="shared" si="109"/>
        <v>2.3640000000000001E-2</v>
      </c>
      <c r="X5125" s="429">
        <f t="shared" si="109"/>
        <v>0.72101999999999999</v>
      </c>
      <c r="Y5125" s="429">
        <f t="shared" si="109"/>
        <v>0</v>
      </c>
      <c r="Z5125" s="429">
        <f t="shared" si="108"/>
        <v>0</v>
      </c>
      <c r="AA5125" s="429" t="s">
        <v>1295</v>
      </c>
    </row>
    <row r="5126" spans="1:27" x14ac:dyDescent="0.25">
      <c r="A5126" t="s">
        <v>149</v>
      </c>
      <c r="B5126" t="s">
        <v>186</v>
      </c>
      <c r="C5126" t="s">
        <v>1459</v>
      </c>
      <c r="D5126" t="s">
        <v>1387</v>
      </c>
      <c r="E5126" t="s">
        <v>1501</v>
      </c>
      <c r="F5126" t="s">
        <v>1293</v>
      </c>
      <c r="G5126" t="s">
        <v>524</v>
      </c>
      <c r="H5126" t="s">
        <v>1461</v>
      </c>
      <c r="I5126" t="s">
        <v>534</v>
      </c>
      <c r="J5126">
        <v>31000299</v>
      </c>
      <c r="L5126">
        <v>0</v>
      </c>
      <c r="M5126">
        <v>0.17730000615119901</v>
      </c>
      <c r="N5126">
        <v>0</v>
      </c>
      <c r="O5126">
        <v>0</v>
      </c>
      <c r="P5126">
        <v>0</v>
      </c>
      <c r="Q5126">
        <v>0</v>
      </c>
      <c r="R5126">
        <v>0</v>
      </c>
      <c r="S5126">
        <v>0</v>
      </c>
      <c r="T5126">
        <v>0</v>
      </c>
      <c r="U5126">
        <v>0</v>
      </c>
      <c r="W5126" s="429">
        <f t="shared" si="109"/>
        <v>0</v>
      </c>
      <c r="X5126" s="429">
        <f t="shared" si="109"/>
        <v>0</v>
      </c>
      <c r="Y5126" s="429">
        <f t="shared" si="109"/>
        <v>0</v>
      </c>
      <c r="Z5126" s="429">
        <f t="shared" si="109"/>
        <v>0</v>
      </c>
      <c r="AA5126" s="429" t="s">
        <v>1295</v>
      </c>
    </row>
    <row r="5127" spans="1:27" x14ac:dyDescent="0.25">
      <c r="A5127" t="s">
        <v>149</v>
      </c>
      <c r="B5127" t="s">
        <v>186</v>
      </c>
      <c r="C5127" t="s">
        <v>1459</v>
      </c>
      <c r="D5127" t="s">
        <v>1387</v>
      </c>
      <c r="E5127" t="s">
        <v>1501</v>
      </c>
      <c r="F5127" t="s">
        <v>1293</v>
      </c>
      <c r="G5127" t="s">
        <v>524</v>
      </c>
      <c r="H5127" t="s">
        <v>1464</v>
      </c>
      <c r="I5127" t="s">
        <v>186</v>
      </c>
      <c r="J5127">
        <v>31000299</v>
      </c>
      <c r="L5127">
        <v>0</v>
      </c>
      <c r="M5127">
        <v>7.2102003097534197</v>
      </c>
      <c r="N5127">
        <v>0</v>
      </c>
      <c r="O5127">
        <v>0</v>
      </c>
      <c r="P5127">
        <v>0</v>
      </c>
      <c r="Q5127">
        <v>0</v>
      </c>
      <c r="R5127">
        <v>0.73875000000000002</v>
      </c>
      <c r="S5127">
        <v>16.890779999999999</v>
      </c>
      <c r="T5127">
        <v>0</v>
      </c>
      <c r="U5127">
        <v>0</v>
      </c>
      <c r="W5127" s="429">
        <f t="shared" ref="W5127:Z5190" si="110">IFERROR(R5127*1,0)</f>
        <v>0.73875000000000002</v>
      </c>
      <c r="X5127" s="429">
        <f t="shared" si="110"/>
        <v>16.890779999999999</v>
      </c>
      <c r="Y5127" s="429">
        <f t="shared" si="110"/>
        <v>0</v>
      </c>
      <c r="Z5127" s="429">
        <f t="shared" si="110"/>
        <v>0</v>
      </c>
      <c r="AA5127" s="429" t="s">
        <v>1295</v>
      </c>
    </row>
    <row r="5128" spans="1:27" x14ac:dyDescent="0.25">
      <c r="A5128" t="s">
        <v>149</v>
      </c>
      <c r="B5128" t="s">
        <v>186</v>
      </c>
      <c r="C5128" t="s">
        <v>1459</v>
      </c>
      <c r="D5128" t="s">
        <v>1387</v>
      </c>
      <c r="E5128" t="s">
        <v>1501</v>
      </c>
      <c r="F5128" t="s">
        <v>1293</v>
      </c>
      <c r="G5128" t="s">
        <v>524</v>
      </c>
      <c r="H5128" t="s">
        <v>1464</v>
      </c>
      <c r="I5128" t="s">
        <v>186</v>
      </c>
      <c r="J5128">
        <v>31088811</v>
      </c>
      <c r="L5128">
        <v>0</v>
      </c>
      <c r="M5128">
        <v>6.4</v>
      </c>
      <c r="N5128">
        <v>0</v>
      </c>
      <c r="O5128">
        <v>0</v>
      </c>
      <c r="P5128">
        <v>0</v>
      </c>
      <c r="Q5128">
        <v>0</v>
      </c>
      <c r="R5128">
        <v>0</v>
      </c>
      <c r="S5128">
        <v>0</v>
      </c>
      <c r="T5128">
        <v>0</v>
      </c>
      <c r="U5128">
        <v>0</v>
      </c>
      <c r="W5128" s="429">
        <f t="shared" si="110"/>
        <v>0</v>
      </c>
      <c r="X5128" s="429">
        <f t="shared" si="110"/>
        <v>0</v>
      </c>
      <c r="Y5128" s="429">
        <f t="shared" si="110"/>
        <v>0</v>
      </c>
      <c r="Z5128" s="429">
        <f t="shared" si="110"/>
        <v>0</v>
      </c>
      <c r="AA5128" s="429" t="s">
        <v>1295</v>
      </c>
    </row>
    <row r="5129" spans="1:27" x14ac:dyDescent="0.25">
      <c r="A5129" t="s">
        <v>149</v>
      </c>
      <c r="B5129" t="s">
        <v>186</v>
      </c>
      <c r="C5129" t="s">
        <v>1459</v>
      </c>
      <c r="D5129" t="s">
        <v>1387</v>
      </c>
      <c r="E5129" t="s">
        <v>1501</v>
      </c>
      <c r="F5129" t="s">
        <v>1293</v>
      </c>
      <c r="G5129" t="s">
        <v>524</v>
      </c>
      <c r="H5129" t="s">
        <v>1464</v>
      </c>
      <c r="I5129" t="s">
        <v>186</v>
      </c>
      <c r="J5129">
        <v>31000299</v>
      </c>
      <c r="L5129">
        <v>0</v>
      </c>
      <c r="M5129">
        <v>0.16666667163372001</v>
      </c>
      <c r="N5129">
        <v>0</v>
      </c>
      <c r="O5129">
        <v>0</v>
      </c>
      <c r="P5129">
        <v>0</v>
      </c>
      <c r="Q5129">
        <v>0</v>
      </c>
      <c r="R5129">
        <v>0</v>
      </c>
      <c r="S5129">
        <v>0</v>
      </c>
      <c r="T5129">
        <v>0</v>
      </c>
      <c r="U5129">
        <v>0</v>
      </c>
      <c r="W5129" s="429">
        <f t="shared" si="110"/>
        <v>0</v>
      </c>
      <c r="X5129" s="429">
        <f t="shared" si="110"/>
        <v>0</v>
      </c>
      <c r="Y5129" s="429">
        <f t="shared" si="110"/>
        <v>0</v>
      </c>
      <c r="Z5129" s="429">
        <f t="shared" si="110"/>
        <v>0</v>
      </c>
      <c r="AA5129" s="429" t="s">
        <v>1295</v>
      </c>
    </row>
    <row r="5130" spans="1:27" x14ac:dyDescent="0.25">
      <c r="A5130" t="s">
        <v>149</v>
      </c>
      <c r="B5130" t="s">
        <v>186</v>
      </c>
      <c r="C5130" t="s">
        <v>1459</v>
      </c>
      <c r="D5130" t="s">
        <v>1387</v>
      </c>
      <c r="E5130" t="s">
        <v>1501</v>
      </c>
      <c r="F5130" t="s">
        <v>1293</v>
      </c>
      <c r="G5130" t="s">
        <v>524</v>
      </c>
      <c r="H5130" t="s">
        <v>1464</v>
      </c>
      <c r="I5130" t="s">
        <v>186</v>
      </c>
      <c r="J5130">
        <v>31000299</v>
      </c>
      <c r="L5130">
        <v>0</v>
      </c>
      <c r="M5130">
        <v>0.1182000041008</v>
      </c>
      <c r="N5130">
        <v>0</v>
      </c>
      <c r="O5130">
        <v>0</v>
      </c>
      <c r="P5130">
        <v>0</v>
      </c>
      <c r="Q5130">
        <v>0</v>
      </c>
      <c r="R5130">
        <v>0</v>
      </c>
      <c r="S5130">
        <v>0</v>
      </c>
      <c r="T5130">
        <v>0</v>
      </c>
      <c r="U5130">
        <v>0</v>
      </c>
      <c r="W5130" s="429">
        <f t="shared" si="110"/>
        <v>0</v>
      </c>
      <c r="X5130" s="429">
        <f t="shared" si="110"/>
        <v>0</v>
      </c>
      <c r="Y5130" s="429">
        <f t="shared" si="110"/>
        <v>0</v>
      </c>
      <c r="Z5130" s="429">
        <f t="shared" si="110"/>
        <v>0</v>
      </c>
      <c r="AA5130" s="429" t="s">
        <v>1295</v>
      </c>
    </row>
    <row r="5131" spans="1:27" x14ac:dyDescent="0.25">
      <c r="A5131" t="s">
        <v>149</v>
      </c>
      <c r="B5131" t="s">
        <v>186</v>
      </c>
      <c r="C5131" t="s">
        <v>1459</v>
      </c>
      <c r="D5131" t="s">
        <v>1387</v>
      </c>
      <c r="E5131" t="s">
        <v>1501</v>
      </c>
      <c r="F5131" t="s">
        <v>1293</v>
      </c>
      <c r="G5131" t="s">
        <v>524</v>
      </c>
      <c r="H5131" t="s">
        <v>1464</v>
      </c>
      <c r="I5131" t="s">
        <v>186</v>
      </c>
      <c r="J5131">
        <v>31000299</v>
      </c>
      <c r="L5131">
        <v>0</v>
      </c>
      <c r="M5131">
        <v>0.1182000041008</v>
      </c>
      <c r="N5131">
        <v>0</v>
      </c>
      <c r="O5131">
        <v>0</v>
      </c>
      <c r="P5131">
        <v>0</v>
      </c>
      <c r="Q5131">
        <v>0</v>
      </c>
      <c r="R5131">
        <v>685.14639999999997</v>
      </c>
      <c r="S5131">
        <v>1150.4290000000001</v>
      </c>
      <c r="T5131">
        <v>0</v>
      </c>
      <c r="U5131">
        <v>0</v>
      </c>
      <c r="W5131" s="429">
        <f t="shared" si="110"/>
        <v>685.14639999999997</v>
      </c>
      <c r="X5131" s="429">
        <f t="shared" si="110"/>
        <v>1150.4290000000001</v>
      </c>
      <c r="Y5131" s="429">
        <f t="shared" si="110"/>
        <v>0</v>
      </c>
      <c r="Z5131" s="429">
        <f t="shared" si="110"/>
        <v>0</v>
      </c>
      <c r="AA5131" s="429" t="s">
        <v>1295</v>
      </c>
    </row>
    <row r="5132" spans="1:27" x14ac:dyDescent="0.25">
      <c r="A5132" t="s">
        <v>149</v>
      </c>
      <c r="B5132" t="s">
        <v>186</v>
      </c>
      <c r="C5132" t="s">
        <v>1459</v>
      </c>
      <c r="D5132" t="s">
        <v>1387</v>
      </c>
      <c r="E5132" t="s">
        <v>1501</v>
      </c>
      <c r="F5132" t="s">
        <v>1293</v>
      </c>
      <c r="G5132" t="s">
        <v>524</v>
      </c>
      <c r="H5132" t="s">
        <v>1464</v>
      </c>
      <c r="I5132" t="s">
        <v>186</v>
      </c>
      <c r="J5132">
        <v>31000299</v>
      </c>
      <c r="L5132">
        <v>0</v>
      </c>
      <c r="M5132">
        <v>4.5507001876831099</v>
      </c>
      <c r="N5132">
        <v>0</v>
      </c>
      <c r="O5132">
        <v>0</v>
      </c>
      <c r="P5132">
        <v>0</v>
      </c>
      <c r="Q5132">
        <v>0</v>
      </c>
      <c r="R5132">
        <v>1.3002</v>
      </c>
      <c r="S5132">
        <v>23.521799999999999</v>
      </c>
      <c r="T5132">
        <v>0</v>
      </c>
      <c r="U5132">
        <v>0</v>
      </c>
      <c r="W5132" s="429">
        <f t="shared" si="110"/>
        <v>1.3002</v>
      </c>
      <c r="X5132" s="429">
        <f t="shared" si="110"/>
        <v>23.521799999999999</v>
      </c>
      <c r="Y5132" s="429">
        <f t="shared" si="110"/>
        <v>0</v>
      </c>
      <c r="Z5132" s="429">
        <f t="shared" si="110"/>
        <v>0</v>
      </c>
      <c r="AA5132" s="429" t="s">
        <v>1295</v>
      </c>
    </row>
    <row r="5133" spans="1:27" x14ac:dyDescent="0.25">
      <c r="A5133" t="s">
        <v>149</v>
      </c>
      <c r="B5133" t="s">
        <v>186</v>
      </c>
      <c r="C5133" t="s">
        <v>1459</v>
      </c>
      <c r="D5133" t="s">
        <v>1387</v>
      </c>
      <c r="E5133" t="s">
        <v>1501</v>
      </c>
      <c r="F5133" t="s">
        <v>1293</v>
      </c>
      <c r="G5133" t="s">
        <v>524</v>
      </c>
      <c r="H5133" t="s">
        <v>1464</v>
      </c>
      <c r="I5133" t="s">
        <v>186</v>
      </c>
      <c r="J5133">
        <v>31000299</v>
      </c>
      <c r="L5133">
        <v>0</v>
      </c>
      <c r="M5133">
        <v>0.1182000041008</v>
      </c>
      <c r="N5133">
        <v>0</v>
      </c>
      <c r="O5133">
        <v>0</v>
      </c>
      <c r="P5133">
        <v>0</v>
      </c>
      <c r="Q5133">
        <v>0</v>
      </c>
      <c r="R5133">
        <v>0.67964999999999998</v>
      </c>
      <c r="S5133">
        <v>2.2339799999999999</v>
      </c>
      <c r="T5133">
        <v>0</v>
      </c>
      <c r="U5133">
        <v>0</v>
      </c>
      <c r="W5133" s="429">
        <f t="shared" si="110"/>
        <v>0.67964999999999998</v>
      </c>
      <c r="X5133" s="429">
        <f t="shared" si="110"/>
        <v>2.2339799999999999</v>
      </c>
      <c r="Y5133" s="429">
        <f t="shared" si="110"/>
        <v>0</v>
      </c>
      <c r="Z5133" s="429">
        <f t="shared" si="110"/>
        <v>0</v>
      </c>
      <c r="AA5133" s="429" t="s">
        <v>1295</v>
      </c>
    </row>
    <row r="5134" spans="1:27" x14ac:dyDescent="0.25">
      <c r="A5134" t="s">
        <v>149</v>
      </c>
      <c r="B5134" t="s">
        <v>186</v>
      </c>
      <c r="C5134" t="s">
        <v>1459</v>
      </c>
      <c r="D5134" t="s">
        <v>1387</v>
      </c>
      <c r="E5134" t="s">
        <v>1501</v>
      </c>
      <c r="F5134" t="s">
        <v>1293</v>
      </c>
      <c r="G5134" t="s">
        <v>524</v>
      </c>
      <c r="H5134" t="s">
        <v>1464</v>
      </c>
      <c r="I5134" t="s">
        <v>186</v>
      </c>
      <c r="J5134">
        <v>31000299</v>
      </c>
      <c r="L5134">
        <v>0</v>
      </c>
      <c r="M5134">
        <v>0.30000001192092901</v>
      </c>
      <c r="N5134">
        <v>0</v>
      </c>
      <c r="O5134">
        <v>0</v>
      </c>
      <c r="P5134">
        <v>0</v>
      </c>
      <c r="Q5134">
        <v>0</v>
      </c>
      <c r="R5134">
        <v>0</v>
      </c>
      <c r="S5134">
        <v>0</v>
      </c>
      <c r="T5134">
        <v>0</v>
      </c>
      <c r="U5134">
        <v>0</v>
      </c>
      <c r="W5134" s="429">
        <f t="shared" si="110"/>
        <v>0</v>
      </c>
      <c r="X5134" s="429">
        <f t="shared" si="110"/>
        <v>0</v>
      </c>
      <c r="Y5134" s="429">
        <f t="shared" si="110"/>
        <v>0</v>
      </c>
      <c r="Z5134" s="429">
        <f t="shared" si="110"/>
        <v>0</v>
      </c>
      <c r="AA5134" s="429" t="s">
        <v>1295</v>
      </c>
    </row>
    <row r="5135" spans="1:27" x14ac:dyDescent="0.25">
      <c r="A5135" t="s">
        <v>149</v>
      </c>
      <c r="B5135" t="s">
        <v>186</v>
      </c>
      <c r="C5135" t="s">
        <v>1459</v>
      </c>
      <c r="D5135" t="s">
        <v>1387</v>
      </c>
      <c r="E5135" t="s">
        <v>1501</v>
      </c>
      <c r="F5135" t="s">
        <v>1293</v>
      </c>
      <c r="G5135" t="s">
        <v>524</v>
      </c>
      <c r="H5135" t="s">
        <v>1464</v>
      </c>
      <c r="I5135" t="s">
        <v>186</v>
      </c>
      <c r="J5135">
        <v>31000299</v>
      </c>
      <c r="L5135">
        <v>0</v>
      </c>
      <c r="M5135">
        <v>6.6666670143604306E-2</v>
      </c>
      <c r="N5135">
        <v>0</v>
      </c>
      <c r="O5135">
        <v>0</v>
      </c>
      <c r="P5135">
        <v>0</v>
      </c>
      <c r="Q5135">
        <v>0</v>
      </c>
      <c r="R5135">
        <v>0</v>
      </c>
      <c r="S5135">
        <v>0</v>
      </c>
      <c r="T5135">
        <v>0</v>
      </c>
      <c r="U5135">
        <v>0</v>
      </c>
      <c r="W5135" s="429">
        <f t="shared" si="110"/>
        <v>0</v>
      </c>
      <c r="X5135" s="429">
        <f t="shared" si="110"/>
        <v>0</v>
      </c>
      <c r="Y5135" s="429">
        <f t="shared" si="110"/>
        <v>0</v>
      </c>
      <c r="Z5135" s="429">
        <f t="shared" si="110"/>
        <v>0</v>
      </c>
      <c r="AA5135" s="429" t="s">
        <v>1295</v>
      </c>
    </row>
    <row r="5136" spans="1:27" x14ac:dyDescent="0.25">
      <c r="A5136" t="s">
        <v>149</v>
      </c>
      <c r="B5136" t="s">
        <v>186</v>
      </c>
      <c r="C5136" t="s">
        <v>1459</v>
      </c>
      <c r="D5136" t="s">
        <v>1387</v>
      </c>
      <c r="E5136" t="s">
        <v>1501</v>
      </c>
      <c r="F5136" t="s">
        <v>1293</v>
      </c>
      <c r="G5136" t="s">
        <v>524</v>
      </c>
      <c r="H5136" t="s">
        <v>1464</v>
      </c>
      <c r="I5136" t="s">
        <v>186</v>
      </c>
      <c r="J5136">
        <v>30600402</v>
      </c>
      <c r="L5136">
        <v>0</v>
      </c>
      <c r="M5136">
        <v>0.17730000615119901</v>
      </c>
      <c r="N5136">
        <v>0</v>
      </c>
      <c r="O5136">
        <v>0</v>
      </c>
      <c r="P5136">
        <v>0</v>
      </c>
      <c r="Q5136">
        <v>0</v>
      </c>
      <c r="R5136">
        <v>7.8011999999999997</v>
      </c>
      <c r="S5136">
        <v>26.476800000000001</v>
      </c>
      <c r="T5136">
        <v>0</v>
      </c>
      <c r="U5136">
        <v>0</v>
      </c>
      <c r="W5136" s="429">
        <f t="shared" si="110"/>
        <v>7.8011999999999997</v>
      </c>
      <c r="X5136" s="429">
        <f t="shared" si="110"/>
        <v>26.476800000000001</v>
      </c>
      <c r="Y5136" s="429">
        <f t="shared" si="110"/>
        <v>0</v>
      </c>
      <c r="Z5136" s="429">
        <f t="shared" si="110"/>
        <v>0</v>
      </c>
      <c r="AA5136" s="429" t="s">
        <v>1295</v>
      </c>
    </row>
    <row r="5137" spans="1:27" x14ac:dyDescent="0.25">
      <c r="A5137" t="s">
        <v>149</v>
      </c>
      <c r="B5137" t="s">
        <v>186</v>
      </c>
      <c r="C5137" t="s">
        <v>1459</v>
      </c>
      <c r="D5137" t="s">
        <v>1387</v>
      </c>
      <c r="E5137" t="s">
        <v>1501</v>
      </c>
      <c r="F5137" t="s">
        <v>1293</v>
      </c>
      <c r="G5137" t="s">
        <v>524</v>
      </c>
      <c r="H5137" t="s">
        <v>1464</v>
      </c>
      <c r="I5137" t="s">
        <v>186</v>
      </c>
      <c r="J5137">
        <v>31088811</v>
      </c>
      <c r="L5137">
        <v>0</v>
      </c>
      <c r="M5137">
        <v>1.71390008926392</v>
      </c>
      <c r="N5137">
        <v>0</v>
      </c>
      <c r="O5137">
        <v>0</v>
      </c>
      <c r="P5137">
        <v>0</v>
      </c>
      <c r="Q5137">
        <v>0</v>
      </c>
      <c r="R5137">
        <v>0</v>
      </c>
      <c r="S5137">
        <v>0</v>
      </c>
      <c r="T5137">
        <v>0</v>
      </c>
      <c r="U5137">
        <v>0</v>
      </c>
      <c r="W5137" s="429">
        <f t="shared" si="110"/>
        <v>0</v>
      </c>
      <c r="X5137" s="429">
        <f t="shared" si="110"/>
        <v>0</v>
      </c>
      <c r="Y5137" s="429">
        <f t="shared" si="110"/>
        <v>0</v>
      </c>
      <c r="Z5137" s="429">
        <f t="shared" si="110"/>
        <v>0</v>
      </c>
      <c r="AA5137" s="429" t="s">
        <v>1295</v>
      </c>
    </row>
    <row r="5138" spans="1:27" x14ac:dyDescent="0.25">
      <c r="A5138" t="s">
        <v>149</v>
      </c>
      <c r="B5138" t="s">
        <v>186</v>
      </c>
      <c r="C5138" t="s">
        <v>1459</v>
      </c>
      <c r="D5138" t="s">
        <v>1387</v>
      </c>
      <c r="E5138" t="s">
        <v>1501</v>
      </c>
      <c r="F5138" t="s">
        <v>1293</v>
      </c>
      <c r="G5138" t="s">
        <v>524</v>
      </c>
      <c r="H5138" t="s">
        <v>1464</v>
      </c>
      <c r="I5138" t="s">
        <v>186</v>
      </c>
      <c r="J5138">
        <v>31000299</v>
      </c>
      <c r="L5138">
        <v>0</v>
      </c>
      <c r="M5138">
        <v>1.1229000091552701</v>
      </c>
      <c r="N5138">
        <v>0</v>
      </c>
      <c r="O5138">
        <v>0</v>
      </c>
      <c r="P5138">
        <v>0</v>
      </c>
      <c r="Q5138">
        <v>0</v>
      </c>
      <c r="R5138">
        <v>6.1463999999999999</v>
      </c>
      <c r="S5138">
        <v>14.5977</v>
      </c>
      <c r="T5138">
        <v>0</v>
      </c>
      <c r="U5138">
        <v>0</v>
      </c>
      <c r="W5138" s="429">
        <f t="shared" si="110"/>
        <v>6.1463999999999999</v>
      </c>
      <c r="X5138" s="429">
        <f t="shared" si="110"/>
        <v>14.5977</v>
      </c>
      <c r="Y5138" s="429">
        <f t="shared" si="110"/>
        <v>0</v>
      </c>
      <c r="Z5138" s="429">
        <f t="shared" si="110"/>
        <v>0</v>
      </c>
      <c r="AA5138" s="429" t="s">
        <v>1295</v>
      </c>
    </row>
    <row r="5139" spans="1:27" x14ac:dyDescent="0.25">
      <c r="A5139" t="s">
        <v>149</v>
      </c>
      <c r="B5139" t="s">
        <v>186</v>
      </c>
      <c r="C5139" t="s">
        <v>1459</v>
      </c>
      <c r="D5139" t="s">
        <v>1387</v>
      </c>
      <c r="E5139" t="s">
        <v>1501</v>
      </c>
      <c r="F5139" t="s">
        <v>1293</v>
      </c>
      <c r="G5139" t="s">
        <v>524</v>
      </c>
      <c r="H5139" t="s">
        <v>1464</v>
      </c>
      <c r="I5139" t="s">
        <v>186</v>
      </c>
      <c r="J5139">
        <v>31000299</v>
      </c>
      <c r="L5139">
        <v>0</v>
      </c>
      <c r="M5139">
        <v>5.9100002050399801E-2</v>
      </c>
      <c r="N5139">
        <v>0</v>
      </c>
      <c r="O5139">
        <v>0</v>
      </c>
      <c r="P5139">
        <v>0</v>
      </c>
      <c r="Q5139">
        <v>0</v>
      </c>
      <c r="R5139">
        <v>4.9644000000000004</v>
      </c>
      <c r="S5139">
        <v>7.5648</v>
      </c>
      <c r="T5139">
        <v>0</v>
      </c>
      <c r="U5139">
        <v>0</v>
      </c>
      <c r="W5139" s="429">
        <f t="shared" si="110"/>
        <v>4.9644000000000004</v>
      </c>
      <c r="X5139" s="429">
        <f t="shared" si="110"/>
        <v>7.5648</v>
      </c>
      <c r="Y5139" s="429">
        <f t="shared" si="110"/>
        <v>0</v>
      </c>
      <c r="Z5139" s="429">
        <f t="shared" si="110"/>
        <v>0</v>
      </c>
      <c r="AA5139" s="429" t="s">
        <v>1295</v>
      </c>
    </row>
    <row r="5140" spans="1:27" x14ac:dyDescent="0.25">
      <c r="A5140" t="s">
        <v>149</v>
      </c>
      <c r="B5140" t="s">
        <v>186</v>
      </c>
      <c r="C5140" t="s">
        <v>1459</v>
      </c>
      <c r="D5140" t="s">
        <v>1387</v>
      </c>
      <c r="E5140" t="s">
        <v>1501</v>
      </c>
      <c r="F5140" t="s">
        <v>1293</v>
      </c>
      <c r="G5140" t="s">
        <v>524</v>
      </c>
      <c r="H5140" t="s">
        <v>1464</v>
      </c>
      <c r="I5140" t="s">
        <v>186</v>
      </c>
      <c r="J5140">
        <v>31088811</v>
      </c>
      <c r="L5140">
        <v>0</v>
      </c>
      <c r="M5140">
        <v>0.23640000820159901</v>
      </c>
      <c r="N5140">
        <v>0</v>
      </c>
      <c r="O5140">
        <v>0</v>
      </c>
      <c r="P5140">
        <v>0</v>
      </c>
      <c r="Q5140">
        <v>0</v>
      </c>
      <c r="R5140">
        <v>4.8461999999999996</v>
      </c>
      <c r="S5140">
        <v>6.0872999999999999</v>
      </c>
      <c r="T5140">
        <v>0</v>
      </c>
      <c r="U5140">
        <v>0</v>
      </c>
      <c r="W5140" s="429">
        <f t="shared" si="110"/>
        <v>4.8461999999999996</v>
      </c>
      <c r="X5140" s="429">
        <f t="shared" si="110"/>
        <v>6.0872999999999999</v>
      </c>
      <c r="Y5140" s="429">
        <f t="shared" si="110"/>
        <v>0</v>
      </c>
      <c r="Z5140" s="429">
        <f t="shared" si="110"/>
        <v>0</v>
      </c>
      <c r="AA5140" s="429" t="s">
        <v>1295</v>
      </c>
    </row>
    <row r="5141" spans="1:27" x14ac:dyDescent="0.25">
      <c r="A5141" t="s">
        <v>149</v>
      </c>
      <c r="B5141" t="s">
        <v>186</v>
      </c>
      <c r="C5141" t="s">
        <v>1459</v>
      </c>
      <c r="D5141" t="s">
        <v>1387</v>
      </c>
      <c r="E5141" t="s">
        <v>1501</v>
      </c>
      <c r="F5141" t="s">
        <v>1293</v>
      </c>
      <c r="G5141" t="s">
        <v>524</v>
      </c>
      <c r="H5141" t="s">
        <v>1464</v>
      </c>
      <c r="I5141" t="s">
        <v>186</v>
      </c>
      <c r="J5141">
        <v>31000299</v>
      </c>
      <c r="L5141">
        <v>0</v>
      </c>
      <c r="M5141">
        <v>0.35460001230239901</v>
      </c>
      <c r="N5141">
        <v>0</v>
      </c>
      <c r="O5141">
        <v>0</v>
      </c>
      <c r="P5141">
        <v>0</v>
      </c>
      <c r="Q5141">
        <v>0</v>
      </c>
      <c r="R5141">
        <v>0</v>
      </c>
      <c r="S5141">
        <v>0</v>
      </c>
      <c r="T5141">
        <v>0</v>
      </c>
      <c r="U5141">
        <v>0</v>
      </c>
      <c r="W5141" s="429">
        <f t="shared" si="110"/>
        <v>0</v>
      </c>
      <c r="X5141" s="429">
        <f t="shared" si="110"/>
        <v>0</v>
      </c>
      <c r="Y5141" s="429">
        <f t="shared" si="110"/>
        <v>0</v>
      </c>
      <c r="Z5141" s="429">
        <f t="shared" si="110"/>
        <v>0</v>
      </c>
      <c r="AA5141" s="429" t="s">
        <v>1295</v>
      </c>
    </row>
    <row r="5142" spans="1:27" x14ac:dyDescent="0.25">
      <c r="A5142" t="s">
        <v>149</v>
      </c>
      <c r="B5142" t="s">
        <v>186</v>
      </c>
      <c r="C5142" t="s">
        <v>1459</v>
      </c>
      <c r="D5142" t="s">
        <v>1387</v>
      </c>
      <c r="E5142" t="s">
        <v>1501</v>
      </c>
      <c r="F5142" t="s">
        <v>1293</v>
      </c>
      <c r="G5142" t="s">
        <v>524</v>
      </c>
      <c r="H5142" t="s">
        <v>1464</v>
      </c>
      <c r="I5142" t="s">
        <v>186</v>
      </c>
      <c r="J5142">
        <v>31000299</v>
      </c>
      <c r="L5142">
        <v>0</v>
      </c>
      <c r="M5142">
        <v>1.25</v>
      </c>
      <c r="N5142">
        <v>0</v>
      </c>
      <c r="O5142">
        <v>0</v>
      </c>
      <c r="P5142">
        <v>0</v>
      </c>
      <c r="Q5142">
        <v>0</v>
      </c>
      <c r="R5142">
        <v>0</v>
      </c>
      <c r="S5142">
        <v>0</v>
      </c>
      <c r="T5142">
        <v>0</v>
      </c>
      <c r="U5142">
        <v>0</v>
      </c>
      <c r="W5142" s="429">
        <f t="shared" si="110"/>
        <v>0</v>
      </c>
      <c r="X5142" s="429">
        <f t="shared" si="110"/>
        <v>0</v>
      </c>
      <c r="Y5142" s="429">
        <f t="shared" si="110"/>
        <v>0</v>
      </c>
      <c r="Z5142" s="429">
        <f t="shared" si="110"/>
        <v>0</v>
      </c>
      <c r="AA5142" s="429" t="s">
        <v>1295</v>
      </c>
    </row>
    <row r="5143" spans="1:27" x14ac:dyDescent="0.25">
      <c r="A5143" t="s">
        <v>149</v>
      </c>
      <c r="B5143" t="s">
        <v>186</v>
      </c>
      <c r="C5143" t="s">
        <v>1459</v>
      </c>
      <c r="D5143" t="s">
        <v>1387</v>
      </c>
      <c r="E5143" t="s">
        <v>1501</v>
      </c>
      <c r="F5143" t="s">
        <v>1293</v>
      </c>
      <c r="G5143" t="s">
        <v>524</v>
      </c>
      <c r="H5143" t="s">
        <v>1464</v>
      </c>
      <c r="I5143" t="s">
        <v>186</v>
      </c>
      <c r="J5143">
        <v>31000299</v>
      </c>
      <c r="L5143">
        <v>0</v>
      </c>
      <c r="M5143">
        <v>0</v>
      </c>
      <c r="N5143">
        <v>0</v>
      </c>
      <c r="O5143">
        <v>0</v>
      </c>
      <c r="P5143">
        <v>0</v>
      </c>
      <c r="Q5143">
        <v>0</v>
      </c>
      <c r="R5143">
        <v>0.17730000000000001</v>
      </c>
      <c r="S5143">
        <v>5.7918000000000003</v>
      </c>
      <c r="T5143">
        <v>0</v>
      </c>
      <c r="U5143">
        <v>0</v>
      </c>
      <c r="W5143" s="429">
        <f t="shared" si="110"/>
        <v>0.17730000000000001</v>
      </c>
      <c r="X5143" s="429">
        <f t="shared" si="110"/>
        <v>5.7918000000000003</v>
      </c>
      <c r="Y5143" s="429">
        <f t="shared" si="110"/>
        <v>0</v>
      </c>
      <c r="Z5143" s="429">
        <f t="shared" si="110"/>
        <v>0</v>
      </c>
      <c r="AA5143" s="429" t="s">
        <v>1295</v>
      </c>
    </row>
    <row r="5144" spans="1:27" x14ac:dyDescent="0.25">
      <c r="A5144" t="s">
        <v>149</v>
      </c>
      <c r="B5144" t="s">
        <v>186</v>
      </c>
      <c r="C5144" t="s">
        <v>1459</v>
      </c>
      <c r="D5144" t="s">
        <v>1387</v>
      </c>
      <c r="E5144" t="s">
        <v>1501</v>
      </c>
      <c r="F5144" t="s">
        <v>1293</v>
      </c>
      <c r="G5144" t="s">
        <v>524</v>
      </c>
      <c r="H5144" t="s">
        <v>1464</v>
      </c>
      <c r="I5144" t="s">
        <v>186</v>
      </c>
      <c r="J5144">
        <v>31000299</v>
      </c>
      <c r="L5144">
        <v>0</v>
      </c>
      <c r="M5144">
        <v>0.1182000041008</v>
      </c>
      <c r="N5144">
        <v>0</v>
      </c>
      <c r="O5144">
        <v>0</v>
      </c>
      <c r="P5144">
        <v>0</v>
      </c>
      <c r="Q5144">
        <v>0</v>
      </c>
      <c r="R5144">
        <v>5.6144999999999996</v>
      </c>
      <c r="S5144">
        <v>29.313600000000001</v>
      </c>
      <c r="T5144">
        <v>0</v>
      </c>
      <c r="U5144">
        <v>0</v>
      </c>
      <c r="W5144" s="429">
        <f t="shared" si="110"/>
        <v>5.6144999999999996</v>
      </c>
      <c r="X5144" s="429">
        <f t="shared" si="110"/>
        <v>29.313600000000001</v>
      </c>
      <c r="Y5144" s="429">
        <f t="shared" si="110"/>
        <v>0</v>
      </c>
      <c r="Z5144" s="429">
        <f t="shared" si="110"/>
        <v>0</v>
      </c>
      <c r="AA5144" s="429" t="s">
        <v>1295</v>
      </c>
    </row>
    <row r="5145" spans="1:27" x14ac:dyDescent="0.25">
      <c r="A5145" t="s">
        <v>149</v>
      </c>
      <c r="B5145" t="s">
        <v>1250</v>
      </c>
      <c r="C5145" t="s">
        <v>1563</v>
      </c>
      <c r="D5145" t="s">
        <v>1387</v>
      </c>
      <c r="E5145" t="s">
        <v>1501</v>
      </c>
      <c r="F5145" t="s">
        <v>1293</v>
      </c>
      <c r="G5145" t="s">
        <v>524</v>
      </c>
      <c r="H5145" t="s">
        <v>1564</v>
      </c>
      <c r="I5145" t="s">
        <v>1545</v>
      </c>
      <c r="J5145">
        <v>31088811</v>
      </c>
      <c r="L5145">
        <v>0</v>
      </c>
      <c r="M5145">
        <v>0.946333348751068</v>
      </c>
      <c r="N5145">
        <v>0</v>
      </c>
      <c r="O5145">
        <v>0</v>
      </c>
      <c r="P5145">
        <v>0</v>
      </c>
      <c r="Q5145">
        <v>0</v>
      </c>
      <c r="R5145">
        <v>6.6666669999999997E-2</v>
      </c>
      <c r="S5145">
        <v>20.91667</v>
      </c>
      <c r="T5145">
        <v>0</v>
      </c>
      <c r="U5145">
        <v>523.03330000000005</v>
      </c>
      <c r="W5145" s="429">
        <f t="shared" si="110"/>
        <v>6.6666669999999997E-2</v>
      </c>
      <c r="X5145" s="429">
        <f t="shared" si="110"/>
        <v>20.91667</v>
      </c>
      <c r="Y5145" s="429">
        <f t="shared" si="110"/>
        <v>0</v>
      </c>
      <c r="Z5145" s="429">
        <f t="shared" si="110"/>
        <v>523.03330000000005</v>
      </c>
      <c r="AA5145" s="429" t="s">
        <v>1295</v>
      </c>
    </row>
    <row r="5146" spans="1:27" x14ac:dyDescent="0.25">
      <c r="A5146" t="s">
        <v>149</v>
      </c>
      <c r="B5146" t="s">
        <v>1246</v>
      </c>
      <c r="C5146" t="s">
        <v>1324</v>
      </c>
      <c r="D5146" t="s">
        <v>1387</v>
      </c>
      <c r="E5146" t="s">
        <v>1501</v>
      </c>
      <c r="F5146" t="s">
        <v>1293</v>
      </c>
      <c r="G5146" t="s">
        <v>524</v>
      </c>
      <c r="H5146" t="s">
        <v>1558</v>
      </c>
      <c r="I5146" t="s">
        <v>563</v>
      </c>
      <c r="J5146">
        <v>31088811</v>
      </c>
      <c r="L5146">
        <v>0</v>
      </c>
      <c r="M5146">
        <v>63.026699066162102</v>
      </c>
      <c r="N5146">
        <v>0</v>
      </c>
      <c r="O5146">
        <v>0</v>
      </c>
      <c r="P5146">
        <v>0</v>
      </c>
      <c r="Q5146">
        <v>0</v>
      </c>
      <c r="R5146">
        <v>0</v>
      </c>
      <c r="S5146">
        <v>0</v>
      </c>
      <c r="T5146">
        <v>0</v>
      </c>
      <c r="U5146">
        <v>0</v>
      </c>
      <c r="W5146" s="429">
        <f t="shared" si="110"/>
        <v>0</v>
      </c>
      <c r="X5146" s="429">
        <f t="shared" si="110"/>
        <v>0</v>
      </c>
      <c r="Y5146" s="429">
        <f t="shared" si="110"/>
        <v>0</v>
      </c>
      <c r="Z5146" s="429">
        <f t="shared" si="110"/>
        <v>0</v>
      </c>
      <c r="AA5146" s="429" t="s">
        <v>1295</v>
      </c>
    </row>
    <row r="5147" spans="1:27" x14ac:dyDescent="0.25">
      <c r="A5147" t="s">
        <v>149</v>
      </c>
      <c r="B5147" t="s">
        <v>1246</v>
      </c>
      <c r="C5147" t="s">
        <v>1324</v>
      </c>
      <c r="D5147" t="s">
        <v>1387</v>
      </c>
      <c r="E5147" t="s">
        <v>1501</v>
      </c>
      <c r="F5147" t="s">
        <v>1293</v>
      </c>
      <c r="G5147" t="s">
        <v>524</v>
      </c>
      <c r="H5147" t="s">
        <v>1557</v>
      </c>
      <c r="I5147" t="s">
        <v>552</v>
      </c>
      <c r="J5147">
        <v>31000199</v>
      </c>
      <c r="L5147">
        <v>0</v>
      </c>
      <c r="M5147">
        <v>0.234300002455711</v>
      </c>
      <c r="N5147">
        <v>0</v>
      </c>
      <c r="O5147">
        <v>0</v>
      </c>
      <c r="P5147">
        <v>0</v>
      </c>
      <c r="Q5147">
        <v>0</v>
      </c>
      <c r="R5147">
        <v>0</v>
      </c>
      <c r="S5147">
        <v>0</v>
      </c>
      <c r="T5147">
        <v>0</v>
      </c>
      <c r="U5147">
        <v>0</v>
      </c>
      <c r="W5147" s="429">
        <f t="shared" si="110"/>
        <v>0</v>
      </c>
      <c r="X5147" s="429">
        <f t="shared" si="110"/>
        <v>0</v>
      </c>
      <c r="Y5147" s="429">
        <f t="shared" si="110"/>
        <v>0</v>
      </c>
      <c r="Z5147" s="429">
        <f t="shared" si="110"/>
        <v>0</v>
      </c>
      <c r="AA5147" s="429" t="s">
        <v>1295</v>
      </c>
    </row>
    <row r="5148" spans="1:27" x14ac:dyDescent="0.25">
      <c r="A5148" t="s">
        <v>149</v>
      </c>
      <c r="B5148" t="s">
        <v>1246</v>
      </c>
      <c r="C5148" t="s">
        <v>1324</v>
      </c>
      <c r="D5148" t="s">
        <v>1387</v>
      </c>
      <c r="E5148" t="s">
        <v>1501</v>
      </c>
      <c r="F5148" t="s">
        <v>1293</v>
      </c>
      <c r="G5148" t="s">
        <v>524</v>
      </c>
      <c r="H5148" t="s">
        <v>1558</v>
      </c>
      <c r="I5148" t="s">
        <v>563</v>
      </c>
      <c r="J5148">
        <v>31000299</v>
      </c>
      <c r="L5148">
        <v>0</v>
      </c>
      <c r="M5148">
        <v>9.8000000000000007</v>
      </c>
      <c r="N5148">
        <v>0</v>
      </c>
      <c r="O5148">
        <v>0</v>
      </c>
      <c r="P5148">
        <v>0</v>
      </c>
      <c r="Q5148">
        <v>0</v>
      </c>
      <c r="R5148">
        <v>0</v>
      </c>
      <c r="S5148">
        <v>0</v>
      </c>
      <c r="T5148">
        <v>0</v>
      </c>
      <c r="U5148">
        <v>0</v>
      </c>
      <c r="W5148" s="429">
        <f t="shared" si="110"/>
        <v>0</v>
      </c>
      <c r="X5148" s="429">
        <f t="shared" si="110"/>
        <v>0</v>
      </c>
      <c r="Y5148" s="429">
        <f t="shared" si="110"/>
        <v>0</v>
      </c>
      <c r="Z5148" s="429">
        <f t="shared" si="110"/>
        <v>0</v>
      </c>
      <c r="AA5148" s="429" t="s">
        <v>1295</v>
      </c>
    </row>
    <row r="5149" spans="1:27" x14ac:dyDescent="0.25">
      <c r="A5149" t="s">
        <v>149</v>
      </c>
      <c r="B5149" t="s">
        <v>1246</v>
      </c>
      <c r="C5149" t="s">
        <v>1324</v>
      </c>
      <c r="D5149" t="s">
        <v>1387</v>
      </c>
      <c r="E5149" t="s">
        <v>1501</v>
      </c>
      <c r="F5149" t="s">
        <v>1293</v>
      </c>
      <c r="G5149" t="s">
        <v>524</v>
      </c>
      <c r="H5149" t="s">
        <v>1558</v>
      </c>
      <c r="I5149" t="s">
        <v>563</v>
      </c>
      <c r="J5149">
        <v>40400250</v>
      </c>
      <c r="L5149">
        <v>0</v>
      </c>
      <c r="M5149">
        <v>24.533332824706999</v>
      </c>
      <c r="N5149">
        <v>0</v>
      </c>
      <c r="O5149">
        <v>0</v>
      </c>
      <c r="P5149">
        <v>0</v>
      </c>
      <c r="Q5149">
        <v>0</v>
      </c>
      <c r="R5149">
        <v>0</v>
      </c>
      <c r="S5149">
        <v>0</v>
      </c>
      <c r="T5149">
        <v>0</v>
      </c>
      <c r="U5149">
        <v>0</v>
      </c>
      <c r="W5149" s="429">
        <f t="shared" si="110"/>
        <v>0</v>
      </c>
      <c r="X5149" s="429">
        <f t="shared" si="110"/>
        <v>0</v>
      </c>
      <c r="Y5149" s="429">
        <f t="shared" si="110"/>
        <v>0</v>
      </c>
      <c r="Z5149" s="429">
        <f t="shared" si="110"/>
        <v>0</v>
      </c>
      <c r="AA5149" s="429" t="s">
        <v>1295</v>
      </c>
    </row>
    <row r="5150" spans="1:27" x14ac:dyDescent="0.25">
      <c r="A5150" t="s">
        <v>149</v>
      </c>
      <c r="B5150" t="s">
        <v>1246</v>
      </c>
      <c r="C5150" t="s">
        <v>1324</v>
      </c>
      <c r="D5150" t="s">
        <v>1387</v>
      </c>
      <c r="E5150" t="s">
        <v>1501</v>
      </c>
      <c r="F5150" t="s">
        <v>1293</v>
      </c>
      <c r="G5150" t="s">
        <v>524</v>
      </c>
      <c r="H5150" t="s">
        <v>1557</v>
      </c>
      <c r="I5150" t="s">
        <v>552</v>
      </c>
      <c r="J5150">
        <v>31000299</v>
      </c>
      <c r="L5150">
        <v>11.7150001525879</v>
      </c>
      <c r="M5150">
        <v>18.978300094604499</v>
      </c>
      <c r="N5150">
        <v>23.430000305175799</v>
      </c>
      <c r="O5150">
        <v>18.509698867797901</v>
      </c>
      <c r="P5150">
        <v>0</v>
      </c>
      <c r="Q5150">
        <v>0</v>
      </c>
      <c r="R5150">
        <v>9473.92</v>
      </c>
      <c r="S5150">
        <v>956.88120000000004</v>
      </c>
      <c r="T5150">
        <v>4.9203000000000001</v>
      </c>
      <c r="U5150">
        <v>0</v>
      </c>
      <c r="W5150" s="429">
        <f t="shared" si="110"/>
        <v>9473.92</v>
      </c>
      <c r="X5150" s="429">
        <f t="shared" si="110"/>
        <v>956.88120000000004</v>
      </c>
      <c r="Y5150" s="429">
        <f t="shared" si="110"/>
        <v>4.9203000000000001</v>
      </c>
      <c r="Z5150" s="429">
        <f t="shared" si="110"/>
        <v>0</v>
      </c>
      <c r="AA5150" s="429" t="s">
        <v>1295</v>
      </c>
    </row>
    <row r="5151" spans="1:27" x14ac:dyDescent="0.25">
      <c r="A5151" t="s">
        <v>149</v>
      </c>
      <c r="B5151" t="s">
        <v>1246</v>
      </c>
      <c r="C5151" t="s">
        <v>1324</v>
      </c>
      <c r="D5151" t="s">
        <v>1387</v>
      </c>
      <c r="E5151" t="s">
        <v>1501</v>
      </c>
      <c r="F5151" t="s">
        <v>1293</v>
      </c>
      <c r="G5151" t="s">
        <v>524</v>
      </c>
      <c r="H5151" t="s">
        <v>1558</v>
      </c>
      <c r="I5151" t="s">
        <v>563</v>
      </c>
      <c r="J5151">
        <v>31088811</v>
      </c>
      <c r="L5151">
        <v>0</v>
      </c>
      <c r="M5151">
        <v>0</v>
      </c>
      <c r="N5151">
        <v>0</v>
      </c>
      <c r="O5151">
        <v>0</v>
      </c>
      <c r="P5151">
        <v>4.1666667908430099E-2</v>
      </c>
      <c r="Q5151">
        <v>0</v>
      </c>
      <c r="R5151">
        <v>0</v>
      </c>
      <c r="S5151">
        <v>0</v>
      </c>
      <c r="T5151">
        <v>0</v>
      </c>
      <c r="U5151">
        <v>0</v>
      </c>
      <c r="W5151" s="429">
        <f t="shared" si="110"/>
        <v>0</v>
      </c>
      <c r="X5151" s="429">
        <f t="shared" si="110"/>
        <v>0</v>
      </c>
      <c r="Y5151" s="429">
        <f t="shared" si="110"/>
        <v>0</v>
      </c>
      <c r="Z5151" s="429">
        <f t="shared" si="110"/>
        <v>0</v>
      </c>
      <c r="AA5151" s="429" t="s">
        <v>1295</v>
      </c>
    </row>
    <row r="5152" spans="1:27" x14ac:dyDescent="0.25">
      <c r="A5152" t="s">
        <v>149</v>
      </c>
      <c r="B5152" t="s">
        <v>1246</v>
      </c>
      <c r="C5152" t="s">
        <v>1324</v>
      </c>
      <c r="D5152" t="s">
        <v>1387</v>
      </c>
      <c r="E5152" t="s">
        <v>1501</v>
      </c>
      <c r="F5152" t="s">
        <v>1293</v>
      </c>
      <c r="G5152" t="s">
        <v>524</v>
      </c>
      <c r="H5152" t="s">
        <v>1558</v>
      </c>
      <c r="I5152" t="s">
        <v>563</v>
      </c>
      <c r="J5152">
        <v>31000299</v>
      </c>
      <c r="L5152">
        <v>1.05333340167999</v>
      </c>
      <c r="M5152">
        <v>5.1799998283386204</v>
      </c>
      <c r="N5152">
        <v>9.0766668319702095</v>
      </c>
      <c r="O5152">
        <v>62.103336334228501</v>
      </c>
      <c r="P5152">
        <v>0</v>
      </c>
      <c r="Q5152">
        <v>0</v>
      </c>
      <c r="R5152">
        <v>0</v>
      </c>
      <c r="S5152">
        <v>0</v>
      </c>
      <c r="T5152">
        <v>0</v>
      </c>
      <c r="U5152">
        <v>0</v>
      </c>
      <c r="W5152" s="429">
        <f t="shared" si="110"/>
        <v>0</v>
      </c>
      <c r="X5152" s="429">
        <f t="shared" si="110"/>
        <v>0</v>
      </c>
      <c r="Y5152" s="429">
        <f t="shared" si="110"/>
        <v>0</v>
      </c>
      <c r="Z5152" s="429">
        <f t="shared" si="110"/>
        <v>0</v>
      </c>
      <c r="AA5152" s="429" t="s">
        <v>1295</v>
      </c>
    </row>
    <row r="5153" spans="1:27" x14ac:dyDescent="0.25">
      <c r="A5153" t="s">
        <v>149</v>
      </c>
      <c r="B5153" t="s">
        <v>186</v>
      </c>
      <c r="C5153" t="s">
        <v>1459</v>
      </c>
      <c r="D5153" t="s">
        <v>1387</v>
      </c>
      <c r="E5153" t="s">
        <v>1501</v>
      </c>
      <c r="F5153" t="s">
        <v>1293</v>
      </c>
      <c r="G5153" t="s">
        <v>524</v>
      </c>
      <c r="H5153" t="s">
        <v>1464</v>
      </c>
      <c r="I5153" t="s">
        <v>186</v>
      </c>
      <c r="J5153">
        <v>31000299</v>
      </c>
      <c r="L5153">
        <v>0</v>
      </c>
      <c r="M5153">
        <v>0.84999996423721302</v>
      </c>
      <c r="N5153">
        <v>0</v>
      </c>
      <c r="O5153">
        <v>0</v>
      </c>
      <c r="P5153">
        <v>0</v>
      </c>
      <c r="Q5153">
        <v>0</v>
      </c>
      <c r="R5153">
        <v>0</v>
      </c>
      <c r="S5153">
        <v>0</v>
      </c>
      <c r="T5153">
        <v>0</v>
      </c>
      <c r="U5153">
        <v>0</v>
      </c>
      <c r="W5153" s="429">
        <f t="shared" si="110"/>
        <v>0</v>
      </c>
      <c r="X5153" s="429">
        <f t="shared" si="110"/>
        <v>0</v>
      </c>
      <c r="Y5153" s="429">
        <f t="shared" si="110"/>
        <v>0</v>
      </c>
      <c r="Z5153" s="429">
        <f t="shared" si="110"/>
        <v>0</v>
      </c>
      <c r="AA5153" s="429" t="s">
        <v>1295</v>
      </c>
    </row>
    <row r="5154" spans="1:27" x14ac:dyDescent="0.25">
      <c r="A5154" t="s">
        <v>149</v>
      </c>
      <c r="B5154" t="s">
        <v>186</v>
      </c>
      <c r="C5154" t="s">
        <v>1459</v>
      </c>
      <c r="D5154" t="s">
        <v>1387</v>
      </c>
      <c r="E5154" t="s">
        <v>1501</v>
      </c>
      <c r="F5154" t="s">
        <v>1293</v>
      </c>
      <c r="G5154" t="s">
        <v>524</v>
      </c>
      <c r="H5154" t="s">
        <v>1461</v>
      </c>
      <c r="I5154" t="s">
        <v>534</v>
      </c>
      <c r="J5154">
        <v>31000299</v>
      </c>
      <c r="L5154">
        <v>0</v>
      </c>
      <c r="M5154">
        <v>1.6499999761581401</v>
      </c>
      <c r="N5154">
        <v>0</v>
      </c>
      <c r="O5154">
        <v>0</v>
      </c>
      <c r="P5154">
        <v>0</v>
      </c>
      <c r="Q5154">
        <v>0</v>
      </c>
      <c r="R5154">
        <v>0</v>
      </c>
      <c r="S5154">
        <v>0</v>
      </c>
      <c r="T5154">
        <v>0</v>
      </c>
      <c r="U5154">
        <v>0</v>
      </c>
      <c r="W5154" s="429">
        <f t="shared" si="110"/>
        <v>0</v>
      </c>
      <c r="X5154" s="429">
        <f t="shared" si="110"/>
        <v>0</v>
      </c>
      <c r="Y5154" s="429">
        <f t="shared" si="110"/>
        <v>0</v>
      </c>
      <c r="Z5154" s="429">
        <f t="shared" si="110"/>
        <v>0</v>
      </c>
      <c r="AA5154" s="429" t="s">
        <v>1295</v>
      </c>
    </row>
    <row r="5155" spans="1:27" x14ac:dyDescent="0.25">
      <c r="A5155" t="s">
        <v>149</v>
      </c>
      <c r="B5155" t="s">
        <v>1246</v>
      </c>
      <c r="C5155" t="s">
        <v>1324</v>
      </c>
      <c r="D5155" t="s">
        <v>1387</v>
      </c>
      <c r="E5155" t="s">
        <v>1501</v>
      </c>
      <c r="F5155" t="s">
        <v>1293</v>
      </c>
      <c r="G5155" t="s">
        <v>524</v>
      </c>
      <c r="H5155" t="s">
        <v>1558</v>
      </c>
      <c r="I5155" t="s">
        <v>563</v>
      </c>
      <c r="J5155">
        <v>31088811</v>
      </c>
      <c r="L5155">
        <v>0</v>
      </c>
      <c r="M5155">
        <v>5.46</v>
      </c>
      <c r="N5155">
        <v>0</v>
      </c>
      <c r="O5155">
        <v>0</v>
      </c>
      <c r="P5155">
        <v>0</v>
      </c>
      <c r="Q5155">
        <v>0</v>
      </c>
      <c r="R5155">
        <v>0</v>
      </c>
      <c r="S5155">
        <v>0</v>
      </c>
      <c r="T5155">
        <v>0</v>
      </c>
      <c r="U5155">
        <v>0</v>
      </c>
      <c r="W5155" s="429">
        <f t="shared" si="110"/>
        <v>0</v>
      </c>
      <c r="X5155" s="429">
        <f t="shared" si="110"/>
        <v>0</v>
      </c>
      <c r="Y5155" s="429">
        <f t="shared" si="110"/>
        <v>0</v>
      </c>
      <c r="Z5155" s="429">
        <f t="shared" si="110"/>
        <v>0</v>
      </c>
      <c r="AA5155" s="429" t="s">
        <v>1295</v>
      </c>
    </row>
    <row r="5156" spans="1:27" x14ac:dyDescent="0.25">
      <c r="A5156" t="s">
        <v>149</v>
      </c>
      <c r="B5156" t="s">
        <v>1246</v>
      </c>
      <c r="C5156" t="s">
        <v>1324</v>
      </c>
      <c r="D5156" t="s">
        <v>1387</v>
      </c>
      <c r="E5156" t="s">
        <v>1501</v>
      </c>
      <c r="F5156" t="s">
        <v>1293</v>
      </c>
      <c r="G5156" t="s">
        <v>524</v>
      </c>
      <c r="H5156" t="s">
        <v>1558</v>
      </c>
      <c r="I5156" t="s">
        <v>563</v>
      </c>
      <c r="J5156">
        <v>31088811</v>
      </c>
      <c r="L5156">
        <v>0</v>
      </c>
      <c r="M5156">
        <v>6.7800002098083496</v>
      </c>
      <c r="N5156">
        <v>0</v>
      </c>
      <c r="O5156">
        <v>0</v>
      </c>
      <c r="P5156">
        <v>0</v>
      </c>
      <c r="Q5156">
        <v>0</v>
      </c>
      <c r="R5156">
        <v>0</v>
      </c>
      <c r="S5156">
        <v>0</v>
      </c>
      <c r="T5156">
        <v>0</v>
      </c>
      <c r="U5156">
        <v>0</v>
      </c>
      <c r="W5156" s="429">
        <f t="shared" si="110"/>
        <v>0</v>
      </c>
      <c r="X5156" s="429">
        <f t="shared" si="110"/>
        <v>0</v>
      </c>
      <c r="Y5156" s="429">
        <f t="shared" si="110"/>
        <v>0</v>
      </c>
      <c r="Z5156" s="429">
        <f t="shared" si="110"/>
        <v>0</v>
      </c>
      <c r="AA5156" s="429" t="s">
        <v>1295</v>
      </c>
    </row>
    <row r="5157" spans="1:27" x14ac:dyDescent="0.25">
      <c r="A5157" t="s">
        <v>149</v>
      </c>
      <c r="B5157" t="s">
        <v>186</v>
      </c>
      <c r="C5157" t="s">
        <v>1459</v>
      </c>
      <c r="D5157" t="s">
        <v>1387</v>
      </c>
      <c r="E5157" t="s">
        <v>1501</v>
      </c>
      <c r="F5157" t="s">
        <v>1293</v>
      </c>
      <c r="G5157" t="s">
        <v>524</v>
      </c>
      <c r="H5157" t="s">
        <v>1464</v>
      </c>
      <c r="I5157" t="s">
        <v>186</v>
      </c>
      <c r="J5157">
        <v>31088811</v>
      </c>
      <c r="L5157">
        <v>0</v>
      </c>
      <c r="M5157">
        <v>8.5</v>
      </c>
      <c r="N5157">
        <v>0</v>
      </c>
      <c r="O5157">
        <v>0</v>
      </c>
      <c r="P5157">
        <v>0</v>
      </c>
      <c r="Q5157">
        <v>0</v>
      </c>
      <c r="R5157">
        <v>0</v>
      </c>
      <c r="S5157">
        <v>0</v>
      </c>
      <c r="T5157">
        <v>0</v>
      </c>
      <c r="U5157">
        <v>0</v>
      </c>
      <c r="W5157" s="429">
        <f t="shared" si="110"/>
        <v>0</v>
      </c>
      <c r="X5157" s="429">
        <f t="shared" si="110"/>
        <v>0</v>
      </c>
      <c r="Y5157" s="429">
        <f t="shared" si="110"/>
        <v>0</v>
      </c>
      <c r="Z5157" s="429">
        <f t="shared" si="110"/>
        <v>0</v>
      </c>
      <c r="AA5157" s="429" t="s">
        <v>1295</v>
      </c>
    </row>
    <row r="5158" spans="1:27" x14ac:dyDescent="0.25">
      <c r="A5158" t="s">
        <v>149</v>
      </c>
      <c r="B5158" t="s">
        <v>186</v>
      </c>
      <c r="C5158" t="s">
        <v>1459</v>
      </c>
      <c r="D5158" t="s">
        <v>1387</v>
      </c>
      <c r="E5158" t="s">
        <v>1501</v>
      </c>
      <c r="F5158" t="s">
        <v>1293</v>
      </c>
      <c r="G5158" t="s">
        <v>524</v>
      </c>
      <c r="H5158" t="s">
        <v>1464</v>
      </c>
      <c r="I5158" t="s">
        <v>186</v>
      </c>
      <c r="J5158">
        <v>31088811</v>
      </c>
      <c r="L5158">
        <v>0</v>
      </c>
      <c r="M5158">
        <v>3.2000000476837198</v>
      </c>
      <c r="N5158">
        <v>0</v>
      </c>
      <c r="O5158">
        <v>0</v>
      </c>
      <c r="P5158">
        <v>0</v>
      </c>
      <c r="Q5158">
        <v>0</v>
      </c>
      <c r="R5158">
        <v>0</v>
      </c>
      <c r="S5158">
        <v>0</v>
      </c>
      <c r="T5158">
        <v>0</v>
      </c>
      <c r="U5158">
        <v>0</v>
      </c>
      <c r="W5158" s="429">
        <f t="shared" si="110"/>
        <v>0</v>
      </c>
      <c r="X5158" s="429">
        <f t="shared" si="110"/>
        <v>0</v>
      </c>
      <c r="Y5158" s="429">
        <f t="shared" si="110"/>
        <v>0</v>
      </c>
      <c r="Z5158" s="429">
        <f t="shared" si="110"/>
        <v>0</v>
      </c>
      <c r="AA5158" s="429" t="s">
        <v>1295</v>
      </c>
    </row>
    <row r="5159" spans="1:27" x14ac:dyDescent="0.25">
      <c r="A5159" t="s">
        <v>149</v>
      </c>
      <c r="B5159" t="s">
        <v>186</v>
      </c>
      <c r="C5159" t="s">
        <v>1459</v>
      </c>
      <c r="D5159" t="s">
        <v>1387</v>
      </c>
      <c r="E5159" t="s">
        <v>1501</v>
      </c>
      <c r="F5159" t="s">
        <v>1293</v>
      </c>
      <c r="G5159" t="s">
        <v>524</v>
      </c>
      <c r="H5159" t="s">
        <v>1464</v>
      </c>
      <c r="I5159" t="s">
        <v>186</v>
      </c>
      <c r="J5159">
        <v>31000207</v>
      </c>
      <c r="L5159">
        <v>0</v>
      </c>
      <c r="M5159">
        <v>11.335000038146999</v>
      </c>
      <c r="N5159">
        <v>0</v>
      </c>
      <c r="O5159">
        <v>0</v>
      </c>
      <c r="P5159">
        <v>0</v>
      </c>
      <c r="Q5159">
        <v>0</v>
      </c>
      <c r="R5159">
        <v>0.17</v>
      </c>
      <c r="S5159">
        <v>7.8650000000000002</v>
      </c>
      <c r="T5159">
        <v>0</v>
      </c>
      <c r="U5159">
        <v>0</v>
      </c>
      <c r="W5159" s="429">
        <f t="shared" si="110"/>
        <v>0.17</v>
      </c>
      <c r="X5159" s="429">
        <f t="shared" si="110"/>
        <v>7.8650000000000002</v>
      </c>
      <c r="Y5159" s="429">
        <f t="shared" si="110"/>
        <v>0</v>
      </c>
      <c r="Z5159" s="429">
        <f t="shared" si="110"/>
        <v>0</v>
      </c>
      <c r="AA5159" s="429" t="s">
        <v>1295</v>
      </c>
    </row>
    <row r="5160" spans="1:27" x14ac:dyDescent="0.25">
      <c r="A5160" t="s">
        <v>149</v>
      </c>
      <c r="B5160" t="s">
        <v>1246</v>
      </c>
      <c r="C5160" t="s">
        <v>1324</v>
      </c>
      <c r="D5160" t="s">
        <v>1387</v>
      </c>
      <c r="E5160" t="s">
        <v>1501</v>
      </c>
      <c r="F5160" t="s">
        <v>1293</v>
      </c>
      <c r="G5160" t="s">
        <v>524</v>
      </c>
      <c r="H5160" t="s">
        <v>1557</v>
      </c>
      <c r="I5160" t="s">
        <v>552</v>
      </c>
      <c r="J5160">
        <v>40400250</v>
      </c>
      <c r="L5160">
        <v>0</v>
      </c>
      <c r="M5160">
        <v>0.24199999868869801</v>
      </c>
      <c r="N5160">
        <v>0</v>
      </c>
      <c r="O5160">
        <v>0</v>
      </c>
      <c r="P5160">
        <v>0</v>
      </c>
      <c r="Q5160">
        <v>0</v>
      </c>
      <c r="R5160">
        <v>0</v>
      </c>
      <c r="S5160">
        <v>0</v>
      </c>
      <c r="T5160">
        <v>0</v>
      </c>
      <c r="U5160">
        <v>0</v>
      </c>
      <c r="W5160" s="429">
        <f t="shared" si="110"/>
        <v>0</v>
      </c>
      <c r="X5160" s="429">
        <f t="shared" si="110"/>
        <v>0</v>
      </c>
      <c r="Y5160" s="429">
        <f t="shared" si="110"/>
        <v>0</v>
      </c>
      <c r="Z5160" s="429">
        <f t="shared" si="110"/>
        <v>0</v>
      </c>
      <c r="AA5160" s="429" t="s">
        <v>1295</v>
      </c>
    </row>
    <row r="5161" spans="1:27" x14ac:dyDescent="0.25">
      <c r="A5161" t="s">
        <v>149</v>
      </c>
      <c r="B5161" t="s">
        <v>186</v>
      </c>
      <c r="C5161" t="s">
        <v>1459</v>
      </c>
      <c r="D5161" t="s">
        <v>1387</v>
      </c>
      <c r="E5161" t="s">
        <v>1501</v>
      </c>
      <c r="F5161" t="s">
        <v>1293</v>
      </c>
      <c r="G5161" t="s">
        <v>524</v>
      </c>
      <c r="H5161" t="s">
        <v>1464</v>
      </c>
      <c r="I5161" t="s">
        <v>186</v>
      </c>
      <c r="J5161">
        <v>31088811</v>
      </c>
      <c r="L5161">
        <v>0</v>
      </c>
      <c r="M5161">
        <v>6.3449997901916504</v>
      </c>
      <c r="N5161">
        <v>0</v>
      </c>
      <c r="O5161">
        <v>0</v>
      </c>
      <c r="P5161">
        <v>0</v>
      </c>
      <c r="Q5161">
        <v>0</v>
      </c>
      <c r="R5161">
        <v>0.08</v>
      </c>
      <c r="S5161">
        <v>6.5949999999999998</v>
      </c>
      <c r="T5161">
        <v>0</v>
      </c>
      <c r="U5161">
        <v>0</v>
      </c>
      <c r="W5161" s="429">
        <f t="shared" si="110"/>
        <v>0.08</v>
      </c>
      <c r="X5161" s="429">
        <f t="shared" si="110"/>
        <v>6.5949999999999998</v>
      </c>
      <c r="Y5161" s="429">
        <f t="shared" si="110"/>
        <v>0</v>
      </c>
      <c r="Z5161" s="429">
        <f t="shared" si="110"/>
        <v>0</v>
      </c>
      <c r="AA5161" s="429" t="s">
        <v>1295</v>
      </c>
    </row>
    <row r="5162" spans="1:27" x14ac:dyDescent="0.25">
      <c r="A5162" t="s">
        <v>149</v>
      </c>
      <c r="B5162" t="s">
        <v>1246</v>
      </c>
      <c r="C5162" t="s">
        <v>1324</v>
      </c>
      <c r="D5162" t="s">
        <v>1387</v>
      </c>
      <c r="E5162" t="s">
        <v>1501</v>
      </c>
      <c r="F5162" t="s">
        <v>1293</v>
      </c>
      <c r="G5162" t="s">
        <v>524</v>
      </c>
      <c r="H5162" t="s">
        <v>1557</v>
      </c>
      <c r="I5162" t="s">
        <v>552</v>
      </c>
      <c r="J5162">
        <v>31088811</v>
      </c>
      <c r="L5162">
        <v>0</v>
      </c>
      <c r="M5162">
        <v>12.680000305175801</v>
      </c>
      <c r="N5162">
        <v>0</v>
      </c>
      <c r="O5162">
        <v>0</v>
      </c>
      <c r="P5162">
        <v>0</v>
      </c>
      <c r="Q5162">
        <v>0</v>
      </c>
      <c r="R5162">
        <v>0</v>
      </c>
      <c r="S5162">
        <v>0</v>
      </c>
      <c r="T5162">
        <v>0</v>
      </c>
      <c r="U5162">
        <v>0</v>
      </c>
      <c r="W5162" s="429">
        <f t="shared" si="110"/>
        <v>0</v>
      </c>
      <c r="X5162" s="429">
        <f t="shared" si="110"/>
        <v>0</v>
      </c>
      <c r="Y5162" s="429">
        <f t="shared" si="110"/>
        <v>0</v>
      </c>
      <c r="Z5162" s="429">
        <f t="shared" si="110"/>
        <v>0</v>
      </c>
      <c r="AA5162" s="429" t="s">
        <v>1295</v>
      </c>
    </row>
    <row r="5163" spans="1:27" x14ac:dyDescent="0.25">
      <c r="A5163" t="s">
        <v>149</v>
      </c>
      <c r="B5163" t="s">
        <v>1246</v>
      </c>
      <c r="C5163" t="s">
        <v>1324</v>
      </c>
      <c r="D5163" t="s">
        <v>1387</v>
      </c>
      <c r="E5163" t="s">
        <v>1501</v>
      </c>
      <c r="F5163" t="s">
        <v>1293</v>
      </c>
      <c r="G5163" t="s">
        <v>524</v>
      </c>
      <c r="H5163" t="s">
        <v>1557</v>
      </c>
      <c r="I5163" t="s">
        <v>552</v>
      </c>
      <c r="J5163">
        <v>31000299</v>
      </c>
      <c r="L5163">
        <v>0</v>
      </c>
      <c r="M5163">
        <v>10</v>
      </c>
      <c r="N5163">
        <v>0</v>
      </c>
      <c r="O5163">
        <v>0</v>
      </c>
      <c r="P5163">
        <v>0</v>
      </c>
      <c r="Q5163">
        <v>0</v>
      </c>
      <c r="R5163">
        <v>0</v>
      </c>
      <c r="S5163">
        <v>0</v>
      </c>
      <c r="T5163">
        <v>0</v>
      </c>
      <c r="U5163">
        <v>0</v>
      </c>
      <c r="W5163" s="429">
        <f t="shared" si="110"/>
        <v>0</v>
      </c>
      <c r="X5163" s="429">
        <f t="shared" si="110"/>
        <v>0</v>
      </c>
      <c r="Y5163" s="429">
        <f t="shared" si="110"/>
        <v>0</v>
      </c>
      <c r="Z5163" s="429">
        <f t="shared" si="110"/>
        <v>0</v>
      </c>
      <c r="AA5163" s="429" t="s">
        <v>1295</v>
      </c>
    </row>
    <row r="5164" spans="1:27" x14ac:dyDescent="0.25">
      <c r="A5164" t="s">
        <v>149</v>
      </c>
      <c r="B5164" t="s">
        <v>1246</v>
      </c>
      <c r="C5164" t="s">
        <v>1324</v>
      </c>
      <c r="D5164" t="s">
        <v>1387</v>
      </c>
      <c r="E5164" t="s">
        <v>1501</v>
      </c>
      <c r="F5164" t="s">
        <v>1293</v>
      </c>
      <c r="G5164" t="s">
        <v>524</v>
      </c>
      <c r="H5164" t="s">
        <v>1557</v>
      </c>
      <c r="I5164" t="s">
        <v>552</v>
      </c>
      <c r="J5164">
        <v>31088811</v>
      </c>
      <c r="L5164">
        <v>0</v>
      </c>
      <c r="M5164">
        <v>8.8000000000000007</v>
      </c>
      <c r="N5164">
        <v>0</v>
      </c>
      <c r="O5164">
        <v>0</v>
      </c>
      <c r="P5164">
        <v>0</v>
      </c>
      <c r="Q5164">
        <v>0</v>
      </c>
      <c r="R5164">
        <v>0</v>
      </c>
      <c r="S5164">
        <v>0</v>
      </c>
      <c r="T5164">
        <v>0</v>
      </c>
      <c r="U5164">
        <v>0</v>
      </c>
      <c r="W5164" s="429">
        <f t="shared" si="110"/>
        <v>0</v>
      </c>
      <c r="X5164" s="429">
        <f t="shared" si="110"/>
        <v>0</v>
      </c>
      <c r="Y5164" s="429">
        <f t="shared" si="110"/>
        <v>0</v>
      </c>
      <c r="Z5164" s="429">
        <f t="shared" si="110"/>
        <v>0</v>
      </c>
      <c r="AA5164" s="429" t="s">
        <v>1295</v>
      </c>
    </row>
    <row r="5165" spans="1:27" x14ac:dyDescent="0.25">
      <c r="A5165" t="s">
        <v>149</v>
      </c>
      <c r="B5165" t="s">
        <v>1246</v>
      </c>
      <c r="C5165" t="s">
        <v>1324</v>
      </c>
      <c r="D5165" t="s">
        <v>1387</v>
      </c>
      <c r="E5165" t="s">
        <v>1501</v>
      </c>
      <c r="F5165" t="s">
        <v>1293</v>
      </c>
      <c r="G5165" t="s">
        <v>524</v>
      </c>
      <c r="H5165" t="s">
        <v>1557</v>
      </c>
      <c r="I5165" t="s">
        <v>552</v>
      </c>
      <c r="J5165">
        <v>31088811</v>
      </c>
      <c r="L5165">
        <v>0</v>
      </c>
      <c r="M5165">
        <v>8.1</v>
      </c>
      <c r="N5165">
        <v>0</v>
      </c>
      <c r="O5165">
        <v>0</v>
      </c>
      <c r="P5165">
        <v>0</v>
      </c>
      <c r="Q5165">
        <v>0</v>
      </c>
      <c r="R5165">
        <v>0</v>
      </c>
      <c r="S5165">
        <v>0</v>
      </c>
      <c r="T5165">
        <v>0</v>
      </c>
      <c r="U5165">
        <v>0</v>
      </c>
      <c r="W5165" s="429">
        <f t="shared" si="110"/>
        <v>0</v>
      </c>
      <c r="X5165" s="429">
        <f t="shared" si="110"/>
        <v>0</v>
      </c>
      <c r="Y5165" s="429">
        <f t="shared" si="110"/>
        <v>0</v>
      </c>
      <c r="Z5165" s="429">
        <f t="shared" si="110"/>
        <v>0</v>
      </c>
      <c r="AA5165" s="429" t="s">
        <v>1295</v>
      </c>
    </row>
    <row r="5166" spans="1:27" x14ac:dyDescent="0.25">
      <c r="A5166" t="s">
        <v>149</v>
      </c>
      <c r="B5166" t="s">
        <v>1246</v>
      </c>
      <c r="C5166" t="s">
        <v>1324</v>
      </c>
      <c r="D5166" t="s">
        <v>1387</v>
      </c>
      <c r="E5166" t="s">
        <v>1501</v>
      </c>
      <c r="F5166" t="s">
        <v>1293</v>
      </c>
      <c r="G5166" t="s">
        <v>524</v>
      </c>
      <c r="H5166" t="s">
        <v>1557</v>
      </c>
      <c r="I5166" t="s">
        <v>552</v>
      </c>
      <c r="J5166">
        <v>31088811</v>
      </c>
      <c r="L5166">
        <v>0</v>
      </c>
      <c r="M5166">
        <v>10</v>
      </c>
      <c r="N5166">
        <v>0</v>
      </c>
      <c r="O5166">
        <v>0</v>
      </c>
      <c r="P5166">
        <v>0</v>
      </c>
      <c r="Q5166">
        <v>0</v>
      </c>
      <c r="R5166">
        <v>0</v>
      </c>
      <c r="S5166">
        <v>0</v>
      </c>
      <c r="T5166">
        <v>0</v>
      </c>
      <c r="U5166">
        <v>0</v>
      </c>
      <c r="W5166" s="429">
        <f t="shared" si="110"/>
        <v>0</v>
      </c>
      <c r="X5166" s="429">
        <f t="shared" si="110"/>
        <v>0</v>
      </c>
      <c r="Y5166" s="429">
        <f t="shared" si="110"/>
        <v>0</v>
      </c>
      <c r="Z5166" s="429">
        <f t="shared" si="110"/>
        <v>0</v>
      </c>
      <c r="AA5166" s="429" t="s">
        <v>1295</v>
      </c>
    </row>
    <row r="5167" spans="1:27" x14ac:dyDescent="0.25">
      <c r="A5167" t="s">
        <v>149</v>
      </c>
      <c r="B5167" t="s">
        <v>1246</v>
      </c>
      <c r="C5167" t="s">
        <v>1324</v>
      </c>
      <c r="D5167" t="s">
        <v>1387</v>
      </c>
      <c r="E5167" t="s">
        <v>1501</v>
      </c>
      <c r="F5167" t="s">
        <v>1293</v>
      </c>
      <c r="G5167" t="s">
        <v>524</v>
      </c>
      <c r="H5167" t="s">
        <v>1558</v>
      </c>
      <c r="I5167" t="s">
        <v>563</v>
      </c>
      <c r="J5167">
        <v>31088811</v>
      </c>
      <c r="L5167">
        <v>0</v>
      </c>
      <c r="M5167">
        <v>0</v>
      </c>
      <c r="N5167">
        <v>0</v>
      </c>
      <c r="O5167">
        <v>0</v>
      </c>
      <c r="P5167">
        <v>0.13</v>
      </c>
      <c r="Q5167">
        <v>0.01</v>
      </c>
      <c r="R5167">
        <v>0</v>
      </c>
      <c r="S5167">
        <v>0</v>
      </c>
      <c r="T5167">
        <v>0</v>
      </c>
      <c r="U5167">
        <v>0</v>
      </c>
      <c r="W5167" s="429">
        <f t="shared" si="110"/>
        <v>0</v>
      </c>
      <c r="X5167" s="429">
        <f t="shared" si="110"/>
        <v>0</v>
      </c>
      <c r="Y5167" s="429">
        <f t="shared" si="110"/>
        <v>0</v>
      </c>
      <c r="Z5167" s="429">
        <f t="shared" si="110"/>
        <v>0</v>
      </c>
      <c r="AA5167" s="429" t="s">
        <v>1295</v>
      </c>
    </row>
    <row r="5168" spans="1:27" x14ac:dyDescent="0.25">
      <c r="A5168" t="s">
        <v>149</v>
      </c>
      <c r="B5168" t="s">
        <v>1246</v>
      </c>
      <c r="C5168" t="s">
        <v>1324</v>
      </c>
      <c r="D5168" t="s">
        <v>1387</v>
      </c>
      <c r="E5168" t="s">
        <v>1501</v>
      </c>
      <c r="F5168" t="s">
        <v>1293</v>
      </c>
      <c r="G5168" t="s">
        <v>524</v>
      </c>
      <c r="H5168" t="s">
        <v>1557</v>
      </c>
      <c r="I5168" t="s">
        <v>552</v>
      </c>
      <c r="J5168">
        <v>31088811</v>
      </c>
      <c r="L5168">
        <v>0</v>
      </c>
      <c r="M5168">
        <v>0</v>
      </c>
      <c r="N5168">
        <v>0</v>
      </c>
      <c r="O5168">
        <v>0</v>
      </c>
      <c r="P5168">
        <v>0.13</v>
      </c>
      <c r="Q5168">
        <v>0.01</v>
      </c>
      <c r="R5168">
        <v>0</v>
      </c>
      <c r="S5168">
        <v>0</v>
      </c>
      <c r="T5168">
        <v>0</v>
      </c>
      <c r="U5168">
        <v>0</v>
      </c>
      <c r="W5168" s="429">
        <f t="shared" si="110"/>
        <v>0</v>
      </c>
      <c r="X5168" s="429">
        <f t="shared" si="110"/>
        <v>0</v>
      </c>
      <c r="Y5168" s="429">
        <f t="shared" si="110"/>
        <v>0</v>
      </c>
      <c r="Z5168" s="429">
        <f t="shared" si="110"/>
        <v>0</v>
      </c>
      <c r="AA5168" s="429" t="s">
        <v>1295</v>
      </c>
    </row>
    <row r="5169" spans="1:27" x14ac:dyDescent="0.25">
      <c r="A5169" t="s">
        <v>149</v>
      </c>
      <c r="B5169" t="s">
        <v>1246</v>
      </c>
      <c r="C5169" t="s">
        <v>1324</v>
      </c>
      <c r="D5169" t="s">
        <v>1387</v>
      </c>
      <c r="E5169" t="s">
        <v>1501</v>
      </c>
      <c r="F5169" t="s">
        <v>1293</v>
      </c>
      <c r="G5169" t="s">
        <v>524</v>
      </c>
      <c r="H5169" t="s">
        <v>1558</v>
      </c>
      <c r="I5169" t="s">
        <v>563</v>
      </c>
      <c r="J5169">
        <v>31000299</v>
      </c>
      <c r="L5169">
        <v>0</v>
      </c>
      <c r="M5169">
        <v>111.52679443359401</v>
      </c>
      <c r="N5169">
        <v>0</v>
      </c>
      <c r="O5169">
        <v>0</v>
      </c>
      <c r="P5169">
        <v>0</v>
      </c>
      <c r="Q5169">
        <v>0</v>
      </c>
      <c r="R5169">
        <v>1.1246400000000001</v>
      </c>
      <c r="S5169">
        <v>38.425199999999997</v>
      </c>
      <c r="T5169">
        <v>0</v>
      </c>
      <c r="U5169">
        <v>0</v>
      </c>
      <c r="W5169" s="429">
        <f t="shared" si="110"/>
        <v>1.1246400000000001</v>
      </c>
      <c r="X5169" s="429">
        <f t="shared" si="110"/>
        <v>38.425199999999997</v>
      </c>
      <c r="Y5169" s="429">
        <f t="shared" si="110"/>
        <v>0</v>
      </c>
      <c r="Z5169" s="429">
        <f t="shared" si="110"/>
        <v>0</v>
      </c>
      <c r="AA5169" s="429" t="s">
        <v>1295</v>
      </c>
    </row>
    <row r="5170" spans="1:27" x14ac:dyDescent="0.25">
      <c r="A5170" t="s">
        <v>149</v>
      </c>
      <c r="B5170" t="s">
        <v>186</v>
      </c>
      <c r="C5170" t="s">
        <v>1459</v>
      </c>
      <c r="D5170" t="s">
        <v>1387</v>
      </c>
      <c r="E5170" t="s">
        <v>1501</v>
      </c>
      <c r="F5170" t="s">
        <v>1293</v>
      </c>
      <c r="G5170" t="s">
        <v>524</v>
      </c>
      <c r="H5170" t="s">
        <v>1460</v>
      </c>
      <c r="I5170" t="s">
        <v>561</v>
      </c>
      <c r="J5170">
        <v>31000207</v>
      </c>
      <c r="L5170">
        <v>0</v>
      </c>
      <c r="M5170">
        <v>11.406299591064499</v>
      </c>
      <c r="N5170">
        <v>0</v>
      </c>
      <c r="O5170">
        <v>0</v>
      </c>
      <c r="P5170">
        <v>0</v>
      </c>
      <c r="Q5170">
        <v>0</v>
      </c>
      <c r="R5170">
        <v>0</v>
      </c>
      <c r="S5170">
        <v>0</v>
      </c>
      <c r="T5170">
        <v>0</v>
      </c>
      <c r="U5170">
        <v>0</v>
      </c>
      <c r="W5170" s="429">
        <f t="shared" si="110"/>
        <v>0</v>
      </c>
      <c r="X5170" s="429">
        <f t="shared" si="110"/>
        <v>0</v>
      </c>
      <c r="Y5170" s="429">
        <f t="shared" si="110"/>
        <v>0</v>
      </c>
      <c r="Z5170" s="429">
        <f t="shared" si="110"/>
        <v>0</v>
      </c>
      <c r="AA5170" s="429" t="s">
        <v>1295</v>
      </c>
    </row>
    <row r="5171" spans="1:27" x14ac:dyDescent="0.25">
      <c r="A5171" t="s">
        <v>149</v>
      </c>
      <c r="B5171" t="s">
        <v>186</v>
      </c>
      <c r="C5171" t="s">
        <v>1459</v>
      </c>
      <c r="D5171" t="s">
        <v>1387</v>
      </c>
      <c r="E5171" t="s">
        <v>1501</v>
      </c>
      <c r="F5171" t="s">
        <v>1293</v>
      </c>
      <c r="G5171" t="s">
        <v>524</v>
      </c>
      <c r="H5171" t="s">
        <v>1464</v>
      </c>
      <c r="I5171" t="s">
        <v>186</v>
      </c>
      <c r="J5171">
        <v>31088811</v>
      </c>
      <c r="L5171">
        <v>0</v>
      </c>
      <c r="M5171">
        <v>0.35460001230239901</v>
      </c>
      <c r="N5171">
        <v>0</v>
      </c>
      <c r="O5171">
        <v>0</v>
      </c>
      <c r="P5171">
        <v>0</v>
      </c>
      <c r="Q5171">
        <v>0</v>
      </c>
      <c r="R5171">
        <v>10.460699999999999</v>
      </c>
      <c r="S5171">
        <v>13.1793</v>
      </c>
      <c r="T5171">
        <v>0</v>
      </c>
      <c r="U5171">
        <v>0</v>
      </c>
      <c r="W5171" s="429">
        <f t="shared" si="110"/>
        <v>10.460699999999999</v>
      </c>
      <c r="X5171" s="429">
        <f t="shared" si="110"/>
        <v>13.1793</v>
      </c>
      <c r="Y5171" s="429">
        <f t="shared" si="110"/>
        <v>0</v>
      </c>
      <c r="Z5171" s="429">
        <f t="shared" si="110"/>
        <v>0</v>
      </c>
      <c r="AA5171" s="429" t="s">
        <v>1295</v>
      </c>
    </row>
    <row r="5172" spans="1:27" x14ac:dyDescent="0.25">
      <c r="A5172" t="s">
        <v>149</v>
      </c>
      <c r="B5172" t="s">
        <v>1246</v>
      </c>
      <c r="C5172" t="s">
        <v>1324</v>
      </c>
      <c r="D5172" t="s">
        <v>1387</v>
      </c>
      <c r="E5172" t="s">
        <v>1501</v>
      </c>
      <c r="F5172" t="s">
        <v>1293</v>
      </c>
      <c r="G5172" t="s">
        <v>524</v>
      </c>
      <c r="H5172" t="s">
        <v>1558</v>
      </c>
      <c r="I5172" t="s">
        <v>563</v>
      </c>
      <c r="J5172">
        <v>31000299</v>
      </c>
      <c r="L5172">
        <v>0</v>
      </c>
      <c r="M5172">
        <v>2.9</v>
      </c>
      <c r="N5172">
        <v>0</v>
      </c>
      <c r="O5172">
        <v>0</v>
      </c>
      <c r="P5172">
        <v>0</v>
      </c>
      <c r="Q5172">
        <v>0</v>
      </c>
      <c r="R5172">
        <v>0</v>
      </c>
      <c r="S5172">
        <v>0</v>
      </c>
      <c r="T5172">
        <v>0</v>
      </c>
      <c r="U5172">
        <v>0</v>
      </c>
      <c r="W5172" s="429">
        <f t="shared" si="110"/>
        <v>0</v>
      </c>
      <c r="X5172" s="429">
        <f t="shared" si="110"/>
        <v>0</v>
      </c>
      <c r="Y5172" s="429">
        <f t="shared" si="110"/>
        <v>0</v>
      </c>
      <c r="Z5172" s="429">
        <f t="shared" si="110"/>
        <v>0</v>
      </c>
      <c r="AA5172" s="429" t="s">
        <v>1295</v>
      </c>
    </row>
    <row r="5173" spans="1:27" x14ac:dyDescent="0.25">
      <c r="A5173" t="s">
        <v>149</v>
      </c>
      <c r="B5173" t="s">
        <v>1246</v>
      </c>
      <c r="C5173" t="s">
        <v>1324</v>
      </c>
      <c r="D5173" t="s">
        <v>1387</v>
      </c>
      <c r="E5173" t="s">
        <v>1501</v>
      </c>
      <c r="F5173" t="s">
        <v>1293</v>
      </c>
      <c r="G5173" t="s">
        <v>524</v>
      </c>
      <c r="H5173" t="s">
        <v>1558</v>
      </c>
      <c r="I5173" t="s">
        <v>563</v>
      </c>
      <c r="J5173">
        <v>31088811</v>
      </c>
      <c r="L5173">
        <v>0</v>
      </c>
      <c r="M5173">
        <v>0.28000000119209301</v>
      </c>
      <c r="N5173">
        <v>0</v>
      </c>
      <c r="O5173">
        <v>0</v>
      </c>
      <c r="P5173">
        <v>0</v>
      </c>
      <c r="Q5173">
        <v>0</v>
      </c>
      <c r="R5173">
        <v>0</v>
      </c>
      <c r="S5173">
        <v>0</v>
      </c>
      <c r="T5173">
        <v>0</v>
      </c>
      <c r="U5173">
        <v>0</v>
      </c>
      <c r="W5173" s="429">
        <f t="shared" si="110"/>
        <v>0</v>
      </c>
      <c r="X5173" s="429">
        <f t="shared" si="110"/>
        <v>0</v>
      </c>
      <c r="Y5173" s="429">
        <f t="shared" si="110"/>
        <v>0</v>
      </c>
      <c r="Z5173" s="429">
        <f t="shared" si="110"/>
        <v>0</v>
      </c>
      <c r="AA5173" s="429" t="s">
        <v>1295</v>
      </c>
    </row>
    <row r="5174" spans="1:27" x14ac:dyDescent="0.25">
      <c r="A5174" t="s">
        <v>149</v>
      </c>
      <c r="B5174" t="s">
        <v>1246</v>
      </c>
      <c r="C5174" t="s">
        <v>1324</v>
      </c>
      <c r="D5174" t="s">
        <v>1387</v>
      </c>
      <c r="E5174" t="s">
        <v>1501</v>
      </c>
      <c r="F5174" t="s">
        <v>1293</v>
      </c>
      <c r="G5174" t="s">
        <v>524</v>
      </c>
      <c r="H5174" t="s">
        <v>1558</v>
      </c>
      <c r="I5174" t="s">
        <v>563</v>
      </c>
      <c r="J5174">
        <v>31000207</v>
      </c>
      <c r="L5174">
        <v>0</v>
      </c>
      <c r="M5174">
        <v>11.7150001525879</v>
      </c>
      <c r="N5174">
        <v>0</v>
      </c>
      <c r="O5174">
        <v>0</v>
      </c>
      <c r="P5174">
        <v>0</v>
      </c>
      <c r="Q5174">
        <v>0</v>
      </c>
      <c r="R5174">
        <v>0.56232000000000004</v>
      </c>
      <c r="S5174">
        <v>34.910699999999999</v>
      </c>
      <c r="T5174">
        <v>0</v>
      </c>
      <c r="U5174">
        <v>0</v>
      </c>
      <c r="W5174" s="429">
        <f t="shared" si="110"/>
        <v>0.56232000000000004</v>
      </c>
      <c r="X5174" s="429">
        <f t="shared" si="110"/>
        <v>34.910699999999999</v>
      </c>
      <c r="Y5174" s="429">
        <f t="shared" si="110"/>
        <v>0</v>
      </c>
      <c r="Z5174" s="429">
        <f t="shared" si="110"/>
        <v>0</v>
      </c>
      <c r="AA5174" s="429" t="s">
        <v>1295</v>
      </c>
    </row>
    <row r="5175" spans="1:27" x14ac:dyDescent="0.25">
      <c r="A5175" t="s">
        <v>149</v>
      </c>
      <c r="B5175" t="s">
        <v>186</v>
      </c>
      <c r="C5175" t="s">
        <v>1459</v>
      </c>
      <c r="D5175" t="s">
        <v>1387</v>
      </c>
      <c r="E5175" t="s">
        <v>1501</v>
      </c>
      <c r="F5175" t="s">
        <v>1293</v>
      </c>
      <c r="G5175" t="s">
        <v>524</v>
      </c>
      <c r="H5175" t="s">
        <v>1460</v>
      </c>
      <c r="I5175" t="s">
        <v>561</v>
      </c>
      <c r="J5175">
        <v>31000207</v>
      </c>
      <c r="L5175">
        <v>0</v>
      </c>
      <c r="M5175">
        <v>7.5648002624511701</v>
      </c>
      <c r="N5175">
        <v>0</v>
      </c>
      <c r="O5175">
        <v>0</v>
      </c>
      <c r="P5175">
        <v>0</v>
      </c>
      <c r="Q5175">
        <v>0</v>
      </c>
      <c r="R5175">
        <v>0</v>
      </c>
      <c r="S5175">
        <v>0</v>
      </c>
      <c r="T5175">
        <v>0</v>
      </c>
      <c r="U5175">
        <v>0</v>
      </c>
      <c r="W5175" s="429">
        <f t="shared" si="110"/>
        <v>0</v>
      </c>
      <c r="X5175" s="429">
        <f t="shared" si="110"/>
        <v>0</v>
      </c>
      <c r="Y5175" s="429">
        <f t="shared" si="110"/>
        <v>0</v>
      </c>
      <c r="Z5175" s="429">
        <f t="shared" si="110"/>
        <v>0</v>
      </c>
      <c r="AA5175" s="429" t="s">
        <v>1295</v>
      </c>
    </row>
    <row r="5176" spans="1:27" x14ac:dyDescent="0.25">
      <c r="A5176" t="s">
        <v>149</v>
      </c>
      <c r="B5176" t="s">
        <v>186</v>
      </c>
      <c r="C5176" t="s">
        <v>1459</v>
      </c>
      <c r="D5176" t="s">
        <v>1387</v>
      </c>
      <c r="E5176" t="s">
        <v>1501</v>
      </c>
      <c r="F5176" t="s">
        <v>1293</v>
      </c>
      <c r="G5176" t="s">
        <v>524</v>
      </c>
      <c r="H5176" t="s">
        <v>1464</v>
      </c>
      <c r="I5176" t="s">
        <v>186</v>
      </c>
      <c r="J5176">
        <v>31088811</v>
      </c>
      <c r="L5176">
        <v>0</v>
      </c>
      <c r="M5176">
        <v>0.266666680574417</v>
      </c>
      <c r="N5176">
        <v>0</v>
      </c>
      <c r="O5176">
        <v>0</v>
      </c>
      <c r="P5176">
        <v>0</v>
      </c>
      <c r="Q5176">
        <v>0</v>
      </c>
      <c r="R5176">
        <v>0</v>
      </c>
      <c r="S5176">
        <v>0</v>
      </c>
      <c r="T5176">
        <v>0</v>
      </c>
      <c r="U5176">
        <v>0</v>
      </c>
      <c r="W5176" s="429">
        <f t="shared" si="110"/>
        <v>0</v>
      </c>
      <c r="X5176" s="429">
        <f t="shared" si="110"/>
        <v>0</v>
      </c>
      <c r="Y5176" s="429">
        <f t="shared" si="110"/>
        <v>0</v>
      </c>
      <c r="Z5176" s="429">
        <f t="shared" si="110"/>
        <v>0</v>
      </c>
      <c r="AA5176" s="429" t="s">
        <v>1295</v>
      </c>
    </row>
    <row r="5177" spans="1:27" x14ac:dyDescent="0.25">
      <c r="A5177" t="s">
        <v>149</v>
      </c>
      <c r="B5177" t="s">
        <v>1246</v>
      </c>
      <c r="C5177" t="s">
        <v>1324</v>
      </c>
      <c r="D5177" t="s">
        <v>1387</v>
      </c>
      <c r="E5177" t="s">
        <v>1501</v>
      </c>
      <c r="F5177" t="s">
        <v>1293</v>
      </c>
      <c r="G5177" t="s">
        <v>524</v>
      </c>
      <c r="H5177" t="s">
        <v>1558</v>
      </c>
      <c r="I5177" t="s">
        <v>563</v>
      </c>
      <c r="J5177">
        <v>31000299</v>
      </c>
      <c r="L5177">
        <v>0.94999998807907104</v>
      </c>
      <c r="M5177">
        <v>1.5514999628067001</v>
      </c>
      <c r="N5177">
        <v>1.8515000343322801</v>
      </c>
      <c r="O5177">
        <v>3.8949999809265101</v>
      </c>
      <c r="P5177">
        <v>0</v>
      </c>
      <c r="Q5177">
        <v>0</v>
      </c>
      <c r="R5177">
        <v>0</v>
      </c>
      <c r="S5177">
        <v>0</v>
      </c>
      <c r="T5177">
        <v>0</v>
      </c>
      <c r="U5177">
        <v>0</v>
      </c>
      <c r="W5177" s="429">
        <f t="shared" si="110"/>
        <v>0</v>
      </c>
      <c r="X5177" s="429">
        <f t="shared" si="110"/>
        <v>0</v>
      </c>
      <c r="Y5177" s="429">
        <f t="shared" si="110"/>
        <v>0</v>
      </c>
      <c r="Z5177" s="429">
        <f t="shared" si="110"/>
        <v>0</v>
      </c>
      <c r="AA5177" s="429" t="s">
        <v>1295</v>
      </c>
    </row>
    <row r="5178" spans="1:27" x14ac:dyDescent="0.25">
      <c r="A5178" t="s">
        <v>149</v>
      </c>
      <c r="B5178" t="s">
        <v>186</v>
      </c>
      <c r="C5178" t="s">
        <v>1459</v>
      </c>
      <c r="D5178" t="s">
        <v>1387</v>
      </c>
      <c r="E5178" t="s">
        <v>1501</v>
      </c>
      <c r="F5178" t="s">
        <v>1293</v>
      </c>
      <c r="G5178" t="s">
        <v>524</v>
      </c>
      <c r="H5178" t="s">
        <v>1460</v>
      </c>
      <c r="I5178" t="s">
        <v>561</v>
      </c>
      <c r="J5178">
        <v>31000207</v>
      </c>
      <c r="L5178">
        <v>0</v>
      </c>
      <c r="M5178">
        <v>9.63329982757568</v>
      </c>
      <c r="N5178">
        <v>0</v>
      </c>
      <c r="O5178">
        <v>0</v>
      </c>
      <c r="P5178">
        <v>0</v>
      </c>
      <c r="Q5178">
        <v>0</v>
      </c>
      <c r="R5178">
        <v>0</v>
      </c>
      <c r="S5178">
        <v>0</v>
      </c>
      <c r="T5178">
        <v>0</v>
      </c>
      <c r="U5178">
        <v>0</v>
      </c>
      <c r="W5178" s="429">
        <f t="shared" si="110"/>
        <v>0</v>
      </c>
      <c r="X5178" s="429">
        <f t="shared" si="110"/>
        <v>0</v>
      </c>
      <c r="Y5178" s="429">
        <f t="shared" si="110"/>
        <v>0</v>
      </c>
      <c r="Z5178" s="429">
        <f t="shared" si="110"/>
        <v>0</v>
      </c>
      <c r="AA5178" s="429" t="s">
        <v>1295</v>
      </c>
    </row>
    <row r="5179" spans="1:27" x14ac:dyDescent="0.25">
      <c r="A5179" t="s">
        <v>149</v>
      </c>
      <c r="B5179" t="s">
        <v>186</v>
      </c>
      <c r="C5179" t="s">
        <v>1459</v>
      </c>
      <c r="D5179" t="s">
        <v>1387</v>
      </c>
      <c r="E5179" t="s">
        <v>1501</v>
      </c>
      <c r="F5179" t="s">
        <v>1293</v>
      </c>
      <c r="G5179" t="s">
        <v>524</v>
      </c>
      <c r="H5179" t="s">
        <v>1461</v>
      </c>
      <c r="I5179" t="s">
        <v>534</v>
      </c>
      <c r="J5179">
        <v>31000299</v>
      </c>
      <c r="L5179">
        <v>0</v>
      </c>
      <c r="M5179">
        <v>5.9100002050399801E-2</v>
      </c>
      <c r="N5179">
        <v>0</v>
      </c>
      <c r="O5179">
        <v>0</v>
      </c>
      <c r="P5179">
        <v>0</v>
      </c>
      <c r="Q5179">
        <v>0</v>
      </c>
      <c r="R5179">
        <v>10.224299999999999</v>
      </c>
      <c r="S5179">
        <v>16.1934</v>
      </c>
      <c r="T5179">
        <v>0</v>
      </c>
      <c r="U5179">
        <v>0</v>
      </c>
      <c r="W5179" s="429">
        <f t="shared" si="110"/>
        <v>10.224299999999999</v>
      </c>
      <c r="X5179" s="429">
        <f t="shared" si="110"/>
        <v>16.1934</v>
      </c>
      <c r="Y5179" s="429">
        <f t="shared" si="110"/>
        <v>0</v>
      </c>
      <c r="Z5179" s="429">
        <f t="shared" si="110"/>
        <v>0</v>
      </c>
      <c r="AA5179" s="429" t="s">
        <v>1295</v>
      </c>
    </row>
    <row r="5180" spans="1:27" x14ac:dyDescent="0.25">
      <c r="A5180" t="s">
        <v>149</v>
      </c>
      <c r="B5180" t="s">
        <v>186</v>
      </c>
      <c r="C5180" t="s">
        <v>1459</v>
      </c>
      <c r="D5180" t="s">
        <v>1387</v>
      </c>
      <c r="E5180" t="s">
        <v>1501</v>
      </c>
      <c r="F5180" t="s">
        <v>1293</v>
      </c>
      <c r="G5180" t="s">
        <v>524</v>
      </c>
      <c r="H5180" t="s">
        <v>1460</v>
      </c>
      <c r="I5180" t="s">
        <v>561</v>
      </c>
      <c r="J5180">
        <v>31000207</v>
      </c>
      <c r="L5180">
        <v>0</v>
      </c>
      <c r="M5180">
        <v>3.4278001785278298</v>
      </c>
      <c r="N5180">
        <v>0</v>
      </c>
      <c r="O5180">
        <v>0</v>
      </c>
      <c r="P5180">
        <v>0</v>
      </c>
      <c r="Q5180">
        <v>0</v>
      </c>
      <c r="R5180">
        <v>0</v>
      </c>
      <c r="S5180">
        <v>0</v>
      </c>
      <c r="T5180">
        <v>0</v>
      </c>
      <c r="U5180">
        <v>0</v>
      </c>
      <c r="W5180" s="429">
        <f t="shared" si="110"/>
        <v>0</v>
      </c>
      <c r="X5180" s="429">
        <f t="shared" si="110"/>
        <v>0</v>
      </c>
      <c r="Y5180" s="429">
        <f t="shared" si="110"/>
        <v>0</v>
      </c>
      <c r="Z5180" s="429">
        <f t="shared" si="110"/>
        <v>0</v>
      </c>
      <c r="AA5180" s="429" t="s">
        <v>1295</v>
      </c>
    </row>
    <row r="5181" spans="1:27" x14ac:dyDescent="0.25">
      <c r="A5181" t="s">
        <v>149</v>
      </c>
      <c r="B5181" t="s">
        <v>186</v>
      </c>
      <c r="C5181" t="s">
        <v>1459</v>
      </c>
      <c r="D5181" t="s">
        <v>1387</v>
      </c>
      <c r="E5181" t="s">
        <v>1501</v>
      </c>
      <c r="F5181" t="s">
        <v>1293</v>
      </c>
      <c r="G5181" t="s">
        <v>524</v>
      </c>
      <c r="H5181" t="s">
        <v>1464</v>
      </c>
      <c r="I5181" t="s">
        <v>186</v>
      </c>
      <c r="J5181">
        <v>31088811</v>
      </c>
      <c r="L5181">
        <v>0</v>
      </c>
      <c r="M5181">
        <v>0.88650000095367398</v>
      </c>
      <c r="N5181">
        <v>0</v>
      </c>
      <c r="O5181">
        <v>0</v>
      </c>
      <c r="P5181">
        <v>0</v>
      </c>
      <c r="Q5181">
        <v>0</v>
      </c>
      <c r="R5181">
        <v>0.2364</v>
      </c>
      <c r="S5181">
        <v>4.4325000000000001</v>
      </c>
      <c r="T5181">
        <v>0</v>
      </c>
      <c r="U5181">
        <v>0</v>
      </c>
      <c r="W5181" s="429">
        <f t="shared" si="110"/>
        <v>0.2364</v>
      </c>
      <c r="X5181" s="429">
        <f t="shared" si="110"/>
        <v>4.4325000000000001</v>
      </c>
      <c r="Y5181" s="429">
        <f t="shared" si="110"/>
        <v>0</v>
      </c>
      <c r="Z5181" s="429">
        <f t="shared" si="110"/>
        <v>0</v>
      </c>
      <c r="AA5181" s="429" t="s">
        <v>1295</v>
      </c>
    </row>
    <row r="5182" spans="1:27" x14ac:dyDescent="0.25">
      <c r="A5182" t="s">
        <v>149</v>
      </c>
      <c r="B5182" t="s">
        <v>1246</v>
      </c>
      <c r="C5182" t="s">
        <v>1324</v>
      </c>
      <c r="D5182" t="s">
        <v>1387</v>
      </c>
      <c r="E5182" t="s">
        <v>1501</v>
      </c>
      <c r="F5182" t="s">
        <v>1293</v>
      </c>
      <c r="G5182" t="s">
        <v>524</v>
      </c>
      <c r="H5182" t="s">
        <v>1558</v>
      </c>
      <c r="I5182" t="s">
        <v>563</v>
      </c>
      <c r="J5182">
        <v>31000309</v>
      </c>
      <c r="L5182">
        <v>0</v>
      </c>
      <c r="M5182">
        <v>0</v>
      </c>
      <c r="N5182">
        <v>0</v>
      </c>
      <c r="O5182">
        <v>0</v>
      </c>
      <c r="P5182">
        <v>0</v>
      </c>
      <c r="Q5182">
        <v>0</v>
      </c>
      <c r="R5182">
        <v>4.6859999999999999E-2</v>
      </c>
      <c r="S5182">
        <v>17.225739999999998</v>
      </c>
      <c r="T5182">
        <v>0</v>
      </c>
      <c r="U5182">
        <v>0</v>
      </c>
      <c r="W5182" s="429">
        <f t="shared" si="110"/>
        <v>4.6859999999999999E-2</v>
      </c>
      <c r="X5182" s="429">
        <f t="shared" si="110"/>
        <v>17.225739999999998</v>
      </c>
      <c r="Y5182" s="429">
        <f t="shared" si="110"/>
        <v>0</v>
      </c>
      <c r="Z5182" s="429">
        <f t="shared" si="110"/>
        <v>0</v>
      </c>
      <c r="AA5182" s="429" t="s">
        <v>1295</v>
      </c>
    </row>
    <row r="5183" spans="1:27" x14ac:dyDescent="0.25">
      <c r="A5183" t="s">
        <v>149</v>
      </c>
      <c r="B5183" t="s">
        <v>186</v>
      </c>
      <c r="C5183" t="s">
        <v>1459</v>
      </c>
      <c r="D5183" t="s">
        <v>1387</v>
      </c>
      <c r="E5183" t="s">
        <v>1501</v>
      </c>
      <c r="F5183" t="s">
        <v>1293</v>
      </c>
      <c r="G5183" t="s">
        <v>524</v>
      </c>
      <c r="H5183" t="s">
        <v>1460</v>
      </c>
      <c r="I5183" t="s">
        <v>561</v>
      </c>
      <c r="J5183">
        <v>31000207</v>
      </c>
      <c r="L5183">
        <v>0</v>
      </c>
      <c r="M5183">
        <v>12.056400299072299</v>
      </c>
      <c r="N5183">
        <v>0</v>
      </c>
      <c r="O5183">
        <v>0</v>
      </c>
      <c r="P5183">
        <v>0</v>
      </c>
      <c r="Q5183">
        <v>0</v>
      </c>
      <c r="R5183">
        <v>0</v>
      </c>
      <c r="S5183">
        <v>0</v>
      </c>
      <c r="T5183">
        <v>0</v>
      </c>
      <c r="U5183">
        <v>0</v>
      </c>
      <c r="W5183" s="429">
        <f t="shared" si="110"/>
        <v>0</v>
      </c>
      <c r="X5183" s="429">
        <f t="shared" si="110"/>
        <v>0</v>
      </c>
      <c r="Y5183" s="429">
        <f t="shared" si="110"/>
        <v>0</v>
      </c>
      <c r="Z5183" s="429">
        <f t="shared" si="110"/>
        <v>0</v>
      </c>
      <c r="AA5183" s="429" t="s">
        <v>1295</v>
      </c>
    </row>
    <row r="5184" spans="1:27" x14ac:dyDescent="0.25">
      <c r="A5184" t="s">
        <v>149</v>
      </c>
      <c r="B5184" t="s">
        <v>186</v>
      </c>
      <c r="C5184" t="s">
        <v>1459</v>
      </c>
      <c r="D5184" t="s">
        <v>1387</v>
      </c>
      <c r="E5184" t="s">
        <v>1501</v>
      </c>
      <c r="F5184" t="s">
        <v>1293</v>
      </c>
      <c r="G5184" t="s">
        <v>524</v>
      </c>
      <c r="H5184" t="s">
        <v>1464</v>
      </c>
      <c r="I5184" t="s">
        <v>186</v>
      </c>
      <c r="J5184">
        <v>31000299</v>
      </c>
      <c r="L5184">
        <v>0</v>
      </c>
      <c r="M5184">
        <v>0.34999999403953602</v>
      </c>
      <c r="N5184">
        <v>0</v>
      </c>
      <c r="O5184">
        <v>0</v>
      </c>
      <c r="P5184">
        <v>0</v>
      </c>
      <c r="Q5184">
        <v>0</v>
      </c>
      <c r="R5184">
        <v>0</v>
      </c>
      <c r="S5184">
        <v>0</v>
      </c>
      <c r="T5184">
        <v>0</v>
      </c>
      <c r="U5184">
        <v>0</v>
      </c>
      <c r="W5184" s="429">
        <f t="shared" si="110"/>
        <v>0</v>
      </c>
      <c r="X5184" s="429">
        <f t="shared" si="110"/>
        <v>0</v>
      </c>
      <c r="Y5184" s="429">
        <f t="shared" si="110"/>
        <v>0</v>
      </c>
      <c r="Z5184" s="429">
        <f t="shared" si="110"/>
        <v>0</v>
      </c>
      <c r="AA5184" s="429" t="s">
        <v>1295</v>
      </c>
    </row>
    <row r="5185" spans="1:27" x14ac:dyDescent="0.25">
      <c r="A5185" t="s">
        <v>149</v>
      </c>
      <c r="B5185" t="s">
        <v>1246</v>
      </c>
      <c r="C5185" t="s">
        <v>1324</v>
      </c>
      <c r="D5185" t="s">
        <v>1387</v>
      </c>
      <c r="E5185" t="s">
        <v>1501</v>
      </c>
      <c r="F5185" t="s">
        <v>1293</v>
      </c>
      <c r="G5185" t="s">
        <v>524</v>
      </c>
      <c r="H5185" t="s">
        <v>1558</v>
      </c>
      <c r="I5185" t="s">
        <v>563</v>
      </c>
      <c r="J5185">
        <v>31088811</v>
      </c>
      <c r="L5185">
        <v>0</v>
      </c>
      <c r="M5185">
        <v>15.5</v>
      </c>
      <c r="N5185">
        <v>0</v>
      </c>
      <c r="O5185">
        <v>0</v>
      </c>
      <c r="P5185">
        <v>0</v>
      </c>
      <c r="Q5185">
        <v>0</v>
      </c>
      <c r="R5185">
        <v>0</v>
      </c>
      <c r="S5185">
        <v>0</v>
      </c>
      <c r="T5185">
        <v>0</v>
      </c>
      <c r="U5185">
        <v>0</v>
      </c>
      <c r="W5185" s="429">
        <f t="shared" si="110"/>
        <v>0</v>
      </c>
      <c r="X5185" s="429">
        <f t="shared" si="110"/>
        <v>0</v>
      </c>
      <c r="Y5185" s="429">
        <f t="shared" si="110"/>
        <v>0</v>
      </c>
      <c r="Z5185" s="429">
        <f t="shared" si="110"/>
        <v>0</v>
      </c>
      <c r="AA5185" s="429" t="s">
        <v>1295</v>
      </c>
    </row>
    <row r="5186" spans="1:27" x14ac:dyDescent="0.25">
      <c r="A5186" t="s">
        <v>149</v>
      </c>
      <c r="B5186" t="s">
        <v>1246</v>
      </c>
      <c r="C5186" t="s">
        <v>1324</v>
      </c>
      <c r="D5186" t="s">
        <v>1387</v>
      </c>
      <c r="E5186" t="s">
        <v>1501</v>
      </c>
      <c r="F5186" t="s">
        <v>1293</v>
      </c>
      <c r="G5186" t="s">
        <v>524</v>
      </c>
      <c r="H5186" t="s">
        <v>1558</v>
      </c>
      <c r="I5186" t="s">
        <v>563</v>
      </c>
      <c r="J5186">
        <v>31088811</v>
      </c>
      <c r="L5186">
        <v>0</v>
      </c>
      <c r="M5186">
        <v>77</v>
      </c>
      <c r="N5186">
        <v>0</v>
      </c>
      <c r="O5186">
        <v>0</v>
      </c>
      <c r="P5186">
        <v>0</v>
      </c>
      <c r="Q5186">
        <v>0</v>
      </c>
      <c r="R5186">
        <v>0</v>
      </c>
      <c r="S5186">
        <v>0</v>
      </c>
      <c r="T5186">
        <v>0</v>
      </c>
      <c r="U5186">
        <v>0</v>
      </c>
      <c r="W5186" s="429">
        <f t="shared" si="110"/>
        <v>0</v>
      </c>
      <c r="X5186" s="429">
        <f t="shared" si="110"/>
        <v>0</v>
      </c>
      <c r="Y5186" s="429">
        <f t="shared" si="110"/>
        <v>0</v>
      </c>
      <c r="Z5186" s="429">
        <f t="shared" si="110"/>
        <v>0</v>
      </c>
      <c r="AA5186" s="429" t="s">
        <v>1295</v>
      </c>
    </row>
    <row r="5187" spans="1:27" x14ac:dyDescent="0.25">
      <c r="A5187" t="s">
        <v>149</v>
      </c>
      <c r="B5187" t="s">
        <v>186</v>
      </c>
      <c r="C5187" t="s">
        <v>1459</v>
      </c>
      <c r="D5187" t="s">
        <v>1387</v>
      </c>
      <c r="E5187" t="s">
        <v>1501</v>
      </c>
      <c r="F5187" t="s">
        <v>1293</v>
      </c>
      <c r="G5187" t="s">
        <v>524</v>
      </c>
      <c r="H5187" t="s">
        <v>1460</v>
      </c>
      <c r="I5187" t="s">
        <v>561</v>
      </c>
      <c r="J5187">
        <v>31000207</v>
      </c>
      <c r="L5187">
        <v>0</v>
      </c>
      <c r="M5187">
        <v>0.65010005235671997</v>
      </c>
      <c r="N5187">
        <v>0</v>
      </c>
      <c r="O5187">
        <v>0</v>
      </c>
      <c r="P5187">
        <v>0</v>
      </c>
      <c r="Q5187">
        <v>0</v>
      </c>
      <c r="R5187">
        <v>0</v>
      </c>
      <c r="S5187">
        <v>0</v>
      </c>
      <c r="T5187">
        <v>0</v>
      </c>
      <c r="U5187">
        <v>0</v>
      </c>
      <c r="W5187" s="429">
        <f t="shared" si="110"/>
        <v>0</v>
      </c>
      <c r="X5187" s="429">
        <f t="shared" si="110"/>
        <v>0</v>
      </c>
      <c r="Y5187" s="429">
        <f t="shared" si="110"/>
        <v>0</v>
      </c>
      <c r="Z5187" s="429">
        <f t="shared" si="110"/>
        <v>0</v>
      </c>
      <c r="AA5187" s="429" t="s">
        <v>1295</v>
      </c>
    </row>
    <row r="5188" spans="1:27" x14ac:dyDescent="0.25">
      <c r="A5188" t="s">
        <v>149</v>
      </c>
      <c r="B5188" t="s">
        <v>1246</v>
      </c>
      <c r="C5188" t="s">
        <v>1324</v>
      </c>
      <c r="D5188" t="s">
        <v>1387</v>
      </c>
      <c r="E5188" t="s">
        <v>1501</v>
      </c>
      <c r="F5188" t="s">
        <v>1293</v>
      </c>
      <c r="G5188" t="s">
        <v>524</v>
      </c>
      <c r="H5188" t="s">
        <v>1558</v>
      </c>
      <c r="I5188" t="s">
        <v>563</v>
      </c>
      <c r="J5188">
        <v>31088811</v>
      </c>
      <c r="L5188">
        <v>0</v>
      </c>
      <c r="M5188">
        <v>10.8</v>
      </c>
      <c r="N5188">
        <v>0</v>
      </c>
      <c r="O5188">
        <v>0</v>
      </c>
      <c r="P5188">
        <v>0</v>
      </c>
      <c r="Q5188">
        <v>0</v>
      </c>
      <c r="R5188">
        <v>0</v>
      </c>
      <c r="S5188">
        <v>0</v>
      </c>
      <c r="T5188">
        <v>0</v>
      </c>
      <c r="U5188">
        <v>0</v>
      </c>
      <c r="W5188" s="429">
        <f t="shared" si="110"/>
        <v>0</v>
      </c>
      <c r="X5188" s="429">
        <f t="shared" si="110"/>
        <v>0</v>
      </c>
      <c r="Y5188" s="429">
        <f t="shared" si="110"/>
        <v>0</v>
      </c>
      <c r="Z5188" s="429">
        <f t="shared" si="110"/>
        <v>0</v>
      </c>
      <c r="AA5188" s="429" t="s">
        <v>1295</v>
      </c>
    </row>
    <row r="5189" spans="1:27" x14ac:dyDescent="0.25">
      <c r="A5189" t="s">
        <v>149</v>
      </c>
      <c r="B5189" t="s">
        <v>1246</v>
      </c>
      <c r="C5189" t="s">
        <v>1324</v>
      </c>
      <c r="D5189" t="s">
        <v>1387</v>
      </c>
      <c r="E5189" t="s">
        <v>1501</v>
      </c>
      <c r="F5189" t="s">
        <v>1293</v>
      </c>
      <c r="G5189" t="s">
        <v>524</v>
      </c>
      <c r="H5189" t="s">
        <v>1558</v>
      </c>
      <c r="I5189" t="s">
        <v>563</v>
      </c>
      <c r="J5189">
        <v>31000299</v>
      </c>
      <c r="L5189">
        <v>0</v>
      </c>
      <c r="M5189">
        <v>18</v>
      </c>
      <c r="N5189">
        <v>0</v>
      </c>
      <c r="O5189">
        <v>0</v>
      </c>
      <c r="P5189">
        <v>0</v>
      </c>
      <c r="Q5189">
        <v>0</v>
      </c>
      <c r="R5189">
        <v>0</v>
      </c>
      <c r="S5189">
        <v>0</v>
      </c>
      <c r="T5189">
        <v>0</v>
      </c>
      <c r="U5189">
        <v>0</v>
      </c>
      <c r="W5189" s="429">
        <f t="shared" si="110"/>
        <v>0</v>
      </c>
      <c r="X5189" s="429">
        <f t="shared" si="110"/>
        <v>0</v>
      </c>
      <c r="Y5189" s="429">
        <f t="shared" si="110"/>
        <v>0</v>
      </c>
      <c r="Z5189" s="429">
        <f t="shared" si="110"/>
        <v>0</v>
      </c>
      <c r="AA5189" s="429" t="s">
        <v>1295</v>
      </c>
    </row>
    <row r="5190" spans="1:27" x14ac:dyDescent="0.25">
      <c r="A5190" t="s">
        <v>149</v>
      </c>
      <c r="B5190" t="s">
        <v>1246</v>
      </c>
      <c r="C5190" t="s">
        <v>1324</v>
      </c>
      <c r="D5190" t="s">
        <v>1387</v>
      </c>
      <c r="E5190" t="s">
        <v>1501</v>
      </c>
      <c r="F5190" t="s">
        <v>1293</v>
      </c>
      <c r="G5190" t="s">
        <v>524</v>
      </c>
      <c r="H5190" t="s">
        <v>1558</v>
      </c>
      <c r="I5190" t="s">
        <v>563</v>
      </c>
      <c r="J5190">
        <v>31088811</v>
      </c>
      <c r="L5190">
        <v>0</v>
      </c>
      <c r="M5190">
        <v>8.5</v>
      </c>
      <c r="N5190">
        <v>0</v>
      </c>
      <c r="O5190">
        <v>0</v>
      </c>
      <c r="P5190">
        <v>0</v>
      </c>
      <c r="Q5190">
        <v>0</v>
      </c>
      <c r="R5190">
        <v>0</v>
      </c>
      <c r="S5190">
        <v>0</v>
      </c>
      <c r="T5190">
        <v>0</v>
      </c>
      <c r="U5190">
        <v>0</v>
      </c>
      <c r="W5190" s="429">
        <f t="shared" si="110"/>
        <v>0</v>
      </c>
      <c r="X5190" s="429">
        <f t="shared" si="110"/>
        <v>0</v>
      </c>
      <c r="Y5190" s="429">
        <f t="shared" si="110"/>
        <v>0</v>
      </c>
      <c r="Z5190" s="429">
        <f t="shared" ref="Z5190:Z5253" si="111">IFERROR(U5190*1,0)</f>
        <v>0</v>
      </c>
      <c r="AA5190" s="429" t="s">
        <v>1295</v>
      </c>
    </row>
    <row r="5191" spans="1:27" x14ac:dyDescent="0.25">
      <c r="A5191" t="s">
        <v>149</v>
      </c>
      <c r="B5191" t="s">
        <v>186</v>
      </c>
      <c r="C5191" t="s">
        <v>1459</v>
      </c>
      <c r="D5191" t="s">
        <v>1387</v>
      </c>
      <c r="E5191" t="s">
        <v>1501</v>
      </c>
      <c r="F5191" t="s">
        <v>1293</v>
      </c>
      <c r="G5191" t="s">
        <v>524</v>
      </c>
      <c r="H5191" t="s">
        <v>1460</v>
      </c>
      <c r="I5191" t="s">
        <v>561</v>
      </c>
      <c r="J5191">
        <v>31000207</v>
      </c>
      <c r="L5191">
        <v>0</v>
      </c>
      <c r="M5191">
        <v>4.3615803718566903</v>
      </c>
      <c r="N5191">
        <v>0</v>
      </c>
      <c r="O5191">
        <v>0</v>
      </c>
      <c r="P5191">
        <v>0</v>
      </c>
      <c r="Q5191">
        <v>0</v>
      </c>
      <c r="R5191">
        <v>0</v>
      </c>
      <c r="S5191">
        <v>0</v>
      </c>
      <c r="T5191">
        <v>0</v>
      </c>
      <c r="U5191">
        <v>0</v>
      </c>
      <c r="W5191" s="429">
        <f t="shared" ref="W5191:Z5254" si="112">IFERROR(R5191*1,0)</f>
        <v>0</v>
      </c>
      <c r="X5191" s="429">
        <f t="shared" si="112"/>
        <v>0</v>
      </c>
      <c r="Y5191" s="429">
        <f t="shared" si="112"/>
        <v>0</v>
      </c>
      <c r="Z5191" s="429">
        <f t="shared" si="111"/>
        <v>0</v>
      </c>
      <c r="AA5191" s="429" t="s">
        <v>1295</v>
      </c>
    </row>
    <row r="5192" spans="1:27" x14ac:dyDescent="0.25">
      <c r="A5192" t="s">
        <v>149</v>
      </c>
      <c r="B5192" t="s">
        <v>1246</v>
      </c>
      <c r="C5192" t="s">
        <v>1324</v>
      </c>
      <c r="D5192" t="s">
        <v>1387</v>
      </c>
      <c r="E5192" t="s">
        <v>1501</v>
      </c>
      <c r="F5192" t="s">
        <v>1293</v>
      </c>
      <c r="G5192" t="s">
        <v>524</v>
      </c>
      <c r="H5192" t="s">
        <v>1558</v>
      </c>
      <c r="I5192" t="s">
        <v>563</v>
      </c>
      <c r="J5192">
        <v>31000205</v>
      </c>
      <c r="L5192">
        <v>2.2000000000000002</v>
      </c>
      <c r="M5192">
        <v>0.5</v>
      </c>
      <c r="N5192">
        <v>4.4000000000000004</v>
      </c>
      <c r="O5192">
        <v>1.1000000000000001</v>
      </c>
      <c r="P5192">
        <v>0</v>
      </c>
      <c r="Q5192">
        <v>0</v>
      </c>
      <c r="R5192">
        <v>0</v>
      </c>
      <c r="S5192">
        <v>0</v>
      </c>
      <c r="T5192">
        <v>0</v>
      </c>
      <c r="U5192">
        <v>0</v>
      </c>
      <c r="W5192" s="429">
        <f t="shared" si="112"/>
        <v>0</v>
      </c>
      <c r="X5192" s="429">
        <f t="shared" si="112"/>
        <v>0</v>
      </c>
      <c r="Y5192" s="429">
        <f t="shared" si="112"/>
        <v>0</v>
      </c>
      <c r="Z5192" s="429">
        <f t="shared" si="111"/>
        <v>0</v>
      </c>
      <c r="AA5192" s="429" t="s">
        <v>1295</v>
      </c>
    </row>
    <row r="5193" spans="1:27" x14ac:dyDescent="0.25">
      <c r="A5193" t="s">
        <v>149</v>
      </c>
      <c r="B5193" t="s">
        <v>1246</v>
      </c>
      <c r="C5193" t="s">
        <v>1324</v>
      </c>
      <c r="D5193" t="s">
        <v>1387</v>
      </c>
      <c r="E5193" t="s">
        <v>1501</v>
      </c>
      <c r="F5193" t="s">
        <v>1293</v>
      </c>
      <c r="G5193" t="s">
        <v>524</v>
      </c>
      <c r="H5193" t="s">
        <v>1558</v>
      </c>
      <c r="I5193" t="s">
        <v>563</v>
      </c>
      <c r="J5193">
        <v>40400250</v>
      </c>
      <c r="L5193">
        <v>0</v>
      </c>
      <c r="M5193">
        <v>0</v>
      </c>
      <c r="N5193">
        <v>0</v>
      </c>
      <c r="O5193">
        <v>0</v>
      </c>
      <c r="P5193">
        <v>0</v>
      </c>
      <c r="Q5193">
        <v>0</v>
      </c>
      <c r="R5193">
        <v>0</v>
      </c>
      <c r="S5193">
        <v>0</v>
      </c>
      <c r="T5193">
        <v>0</v>
      </c>
      <c r="U5193">
        <v>0</v>
      </c>
      <c r="W5193" s="429">
        <f t="shared" si="112"/>
        <v>0</v>
      </c>
      <c r="X5193" s="429">
        <f t="shared" si="112"/>
        <v>0</v>
      </c>
      <c r="Y5193" s="429">
        <f t="shared" si="112"/>
        <v>0</v>
      </c>
      <c r="Z5193" s="429">
        <f t="shared" si="111"/>
        <v>0</v>
      </c>
      <c r="AA5193" s="429" t="s">
        <v>1295</v>
      </c>
    </row>
    <row r="5194" spans="1:27" x14ac:dyDescent="0.25">
      <c r="A5194" t="s">
        <v>149</v>
      </c>
      <c r="B5194" t="s">
        <v>186</v>
      </c>
      <c r="C5194" t="s">
        <v>1459</v>
      </c>
      <c r="D5194" t="s">
        <v>1387</v>
      </c>
      <c r="E5194" t="s">
        <v>1501</v>
      </c>
      <c r="F5194" t="s">
        <v>1293</v>
      </c>
      <c r="G5194" t="s">
        <v>524</v>
      </c>
      <c r="H5194" t="s">
        <v>1460</v>
      </c>
      <c r="I5194" t="s">
        <v>561</v>
      </c>
      <c r="J5194">
        <v>30602101</v>
      </c>
      <c r="L5194">
        <v>0</v>
      </c>
      <c r="M5194">
        <v>9.2036428451538104</v>
      </c>
      <c r="N5194">
        <v>0</v>
      </c>
      <c r="O5194">
        <v>0</v>
      </c>
      <c r="P5194">
        <v>0</v>
      </c>
      <c r="Q5194">
        <v>0</v>
      </c>
      <c r="R5194">
        <v>0</v>
      </c>
      <c r="S5194">
        <v>0</v>
      </c>
      <c r="T5194">
        <v>0</v>
      </c>
      <c r="U5194">
        <v>0</v>
      </c>
      <c r="W5194" s="429">
        <f t="shared" si="112"/>
        <v>0</v>
      </c>
      <c r="X5194" s="429">
        <f t="shared" si="112"/>
        <v>0</v>
      </c>
      <c r="Y5194" s="429">
        <f t="shared" si="112"/>
        <v>0</v>
      </c>
      <c r="Z5194" s="429">
        <f t="shared" si="111"/>
        <v>0</v>
      </c>
      <c r="AA5194" s="429" t="s">
        <v>1295</v>
      </c>
    </row>
    <row r="5195" spans="1:27" x14ac:dyDescent="0.25">
      <c r="A5195" t="s">
        <v>149</v>
      </c>
      <c r="B5195" t="s">
        <v>1246</v>
      </c>
      <c r="C5195" t="s">
        <v>1324</v>
      </c>
      <c r="D5195" t="s">
        <v>1387</v>
      </c>
      <c r="E5195" t="s">
        <v>1501</v>
      </c>
      <c r="F5195" t="s">
        <v>1293</v>
      </c>
      <c r="G5195" t="s">
        <v>524</v>
      </c>
      <c r="H5195" t="s">
        <v>1558</v>
      </c>
      <c r="I5195" t="s">
        <v>563</v>
      </c>
      <c r="J5195">
        <v>31000299</v>
      </c>
      <c r="L5195">
        <v>0</v>
      </c>
      <c r="M5195">
        <v>0.1</v>
      </c>
      <c r="N5195">
        <v>0</v>
      </c>
      <c r="O5195">
        <v>0</v>
      </c>
      <c r="P5195">
        <v>0</v>
      </c>
      <c r="Q5195">
        <v>0</v>
      </c>
      <c r="R5195">
        <v>0</v>
      </c>
      <c r="S5195">
        <v>0</v>
      </c>
      <c r="T5195">
        <v>0</v>
      </c>
      <c r="U5195">
        <v>0</v>
      </c>
      <c r="W5195" s="429">
        <f t="shared" si="112"/>
        <v>0</v>
      </c>
      <c r="X5195" s="429">
        <f t="shared" si="112"/>
        <v>0</v>
      </c>
      <c r="Y5195" s="429">
        <f t="shared" si="112"/>
        <v>0</v>
      </c>
      <c r="Z5195" s="429">
        <f t="shared" si="111"/>
        <v>0</v>
      </c>
      <c r="AA5195" s="429" t="s">
        <v>1295</v>
      </c>
    </row>
    <row r="5196" spans="1:27" x14ac:dyDescent="0.25">
      <c r="A5196" t="s">
        <v>149</v>
      </c>
      <c r="B5196" t="s">
        <v>1246</v>
      </c>
      <c r="C5196" t="s">
        <v>1324</v>
      </c>
      <c r="D5196" t="s">
        <v>1387</v>
      </c>
      <c r="E5196" t="s">
        <v>1501</v>
      </c>
      <c r="F5196" t="s">
        <v>1293</v>
      </c>
      <c r="G5196" t="s">
        <v>524</v>
      </c>
      <c r="H5196" t="s">
        <v>1558</v>
      </c>
      <c r="I5196" t="s">
        <v>563</v>
      </c>
      <c r="J5196">
        <v>31000299</v>
      </c>
      <c r="L5196">
        <v>0.3</v>
      </c>
      <c r="M5196">
        <v>0.7</v>
      </c>
      <c r="N5196">
        <v>1.7</v>
      </c>
      <c r="O5196">
        <v>9.8000000000000007</v>
      </c>
      <c r="P5196">
        <v>0</v>
      </c>
      <c r="Q5196">
        <v>0</v>
      </c>
      <c r="R5196">
        <v>0</v>
      </c>
      <c r="S5196">
        <v>0</v>
      </c>
      <c r="T5196">
        <v>0</v>
      </c>
      <c r="U5196">
        <v>0</v>
      </c>
      <c r="W5196" s="429">
        <f t="shared" si="112"/>
        <v>0</v>
      </c>
      <c r="X5196" s="429">
        <f t="shared" si="112"/>
        <v>0</v>
      </c>
      <c r="Y5196" s="429">
        <f t="shared" si="112"/>
        <v>0</v>
      </c>
      <c r="Z5196" s="429">
        <f t="shared" si="111"/>
        <v>0</v>
      </c>
      <c r="AA5196" s="429" t="s">
        <v>1295</v>
      </c>
    </row>
    <row r="5197" spans="1:27" x14ac:dyDescent="0.25">
      <c r="A5197" t="s">
        <v>149</v>
      </c>
      <c r="B5197" t="s">
        <v>1246</v>
      </c>
      <c r="C5197" t="s">
        <v>1324</v>
      </c>
      <c r="D5197" t="s">
        <v>1387</v>
      </c>
      <c r="E5197" t="s">
        <v>1501</v>
      </c>
      <c r="F5197" t="s">
        <v>1293</v>
      </c>
      <c r="G5197" t="s">
        <v>524</v>
      </c>
      <c r="H5197" t="s">
        <v>1558</v>
      </c>
      <c r="I5197" t="s">
        <v>563</v>
      </c>
      <c r="J5197">
        <v>31088811</v>
      </c>
      <c r="L5197">
        <v>0</v>
      </c>
      <c r="M5197">
        <v>4.3</v>
      </c>
      <c r="N5197">
        <v>0</v>
      </c>
      <c r="O5197">
        <v>0</v>
      </c>
      <c r="P5197">
        <v>0</v>
      </c>
      <c r="Q5197">
        <v>0</v>
      </c>
      <c r="R5197">
        <v>0</v>
      </c>
      <c r="S5197">
        <v>0</v>
      </c>
      <c r="T5197">
        <v>0</v>
      </c>
      <c r="U5197">
        <v>0</v>
      </c>
      <c r="W5197" s="429">
        <f t="shared" si="112"/>
        <v>0</v>
      </c>
      <c r="X5197" s="429">
        <f t="shared" si="112"/>
        <v>0</v>
      </c>
      <c r="Y5197" s="429">
        <f t="shared" si="112"/>
        <v>0</v>
      </c>
      <c r="Z5197" s="429">
        <f t="shared" si="111"/>
        <v>0</v>
      </c>
      <c r="AA5197" s="429" t="s">
        <v>1295</v>
      </c>
    </row>
    <row r="5198" spans="1:27" x14ac:dyDescent="0.25">
      <c r="A5198" t="s">
        <v>149</v>
      </c>
      <c r="B5198" t="s">
        <v>186</v>
      </c>
      <c r="C5198" t="s">
        <v>1459</v>
      </c>
      <c r="D5198" t="s">
        <v>1387</v>
      </c>
      <c r="E5198" t="s">
        <v>1501</v>
      </c>
      <c r="F5198" t="s">
        <v>1293</v>
      </c>
      <c r="G5198" t="s">
        <v>524</v>
      </c>
      <c r="H5198" t="s">
        <v>1460</v>
      </c>
      <c r="I5198" t="s">
        <v>561</v>
      </c>
      <c r="J5198">
        <v>30600801</v>
      </c>
      <c r="L5198">
        <v>0</v>
      </c>
      <c r="M5198">
        <v>8.5517702102661097</v>
      </c>
      <c r="N5198">
        <v>0</v>
      </c>
      <c r="O5198">
        <v>0</v>
      </c>
      <c r="P5198">
        <v>0</v>
      </c>
      <c r="Q5198">
        <v>0</v>
      </c>
      <c r="R5198">
        <v>0</v>
      </c>
      <c r="S5198">
        <v>0</v>
      </c>
      <c r="T5198">
        <v>0</v>
      </c>
      <c r="U5198">
        <v>0</v>
      </c>
      <c r="W5198" s="429">
        <f t="shared" si="112"/>
        <v>0</v>
      </c>
      <c r="X5198" s="429">
        <f t="shared" si="112"/>
        <v>0</v>
      </c>
      <c r="Y5198" s="429">
        <f t="shared" si="112"/>
        <v>0</v>
      </c>
      <c r="Z5198" s="429">
        <f t="shared" si="111"/>
        <v>0</v>
      </c>
      <c r="AA5198" s="429" t="s">
        <v>1295</v>
      </c>
    </row>
    <row r="5199" spans="1:27" x14ac:dyDescent="0.25">
      <c r="A5199" t="s">
        <v>149</v>
      </c>
      <c r="B5199" t="s">
        <v>1246</v>
      </c>
      <c r="C5199" t="s">
        <v>1324</v>
      </c>
      <c r="D5199" t="s">
        <v>1387</v>
      </c>
      <c r="E5199" t="s">
        <v>1501</v>
      </c>
      <c r="F5199" t="s">
        <v>1293</v>
      </c>
      <c r="G5199" t="s">
        <v>524</v>
      </c>
      <c r="H5199" t="s">
        <v>1558</v>
      </c>
      <c r="I5199" t="s">
        <v>563</v>
      </c>
      <c r="J5199">
        <v>31088811</v>
      </c>
      <c r="L5199">
        <v>0</v>
      </c>
      <c r="M5199">
        <v>2.7</v>
      </c>
      <c r="N5199">
        <v>0</v>
      </c>
      <c r="O5199">
        <v>0</v>
      </c>
      <c r="P5199">
        <v>0</v>
      </c>
      <c r="Q5199">
        <v>0</v>
      </c>
      <c r="R5199">
        <v>0</v>
      </c>
      <c r="S5199">
        <v>0</v>
      </c>
      <c r="T5199">
        <v>0</v>
      </c>
      <c r="U5199">
        <v>0</v>
      </c>
      <c r="W5199" s="429">
        <f t="shared" si="112"/>
        <v>0</v>
      </c>
      <c r="X5199" s="429">
        <f t="shared" si="112"/>
        <v>0</v>
      </c>
      <c r="Y5199" s="429">
        <f t="shared" si="112"/>
        <v>0</v>
      </c>
      <c r="Z5199" s="429">
        <f t="shared" si="111"/>
        <v>0</v>
      </c>
      <c r="AA5199" s="429" t="s">
        <v>1295</v>
      </c>
    </row>
    <row r="5200" spans="1:27" x14ac:dyDescent="0.25">
      <c r="A5200" t="s">
        <v>149</v>
      </c>
      <c r="B5200" t="s">
        <v>1246</v>
      </c>
      <c r="C5200" t="s">
        <v>1324</v>
      </c>
      <c r="D5200" t="s">
        <v>1387</v>
      </c>
      <c r="E5200" t="s">
        <v>1501</v>
      </c>
      <c r="F5200" t="s">
        <v>1293</v>
      </c>
      <c r="G5200" t="s">
        <v>524</v>
      </c>
      <c r="H5200" t="s">
        <v>1558</v>
      </c>
      <c r="I5200" t="s">
        <v>563</v>
      </c>
      <c r="J5200">
        <v>31000299</v>
      </c>
      <c r="L5200">
        <v>0.3</v>
      </c>
      <c r="M5200">
        <v>0</v>
      </c>
      <c r="N5200">
        <v>1.3</v>
      </c>
      <c r="O5200">
        <v>2.4</v>
      </c>
      <c r="P5200">
        <v>0</v>
      </c>
      <c r="Q5200">
        <v>0</v>
      </c>
      <c r="R5200">
        <v>0</v>
      </c>
      <c r="S5200">
        <v>0</v>
      </c>
      <c r="T5200">
        <v>0</v>
      </c>
      <c r="U5200">
        <v>0</v>
      </c>
      <c r="W5200" s="429">
        <f t="shared" si="112"/>
        <v>0</v>
      </c>
      <c r="X5200" s="429">
        <f t="shared" si="112"/>
        <v>0</v>
      </c>
      <c r="Y5200" s="429">
        <f t="shared" si="112"/>
        <v>0</v>
      </c>
      <c r="Z5200" s="429">
        <f t="shared" si="111"/>
        <v>0</v>
      </c>
      <c r="AA5200" s="429" t="s">
        <v>1295</v>
      </c>
    </row>
    <row r="5201" spans="1:27" x14ac:dyDescent="0.25">
      <c r="A5201" t="s">
        <v>149</v>
      </c>
      <c r="B5201" t="s">
        <v>186</v>
      </c>
      <c r="C5201" t="s">
        <v>1459</v>
      </c>
      <c r="D5201" t="s">
        <v>1387</v>
      </c>
      <c r="E5201" t="s">
        <v>1501</v>
      </c>
      <c r="F5201" t="s">
        <v>1293</v>
      </c>
      <c r="G5201" t="s">
        <v>524</v>
      </c>
      <c r="H5201" t="s">
        <v>1464</v>
      </c>
      <c r="I5201" t="s">
        <v>186</v>
      </c>
      <c r="J5201">
        <v>31088811</v>
      </c>
      <c r="L5201">
        <v>10</v>
      </c>
      <c r="M5201">
        <v>10</v>
      </c>
      <c r="N5201">
        <v>10</v>
      </c>
      <c r="O5201">
        <v>0</v>
      </c>
      <c r="P5201">
        <v>0</v>
      </c>
      <c r="Q5201">
        <v>0</v>
      </c>
      <c r="R5201">
        <v>0</v>
      </c>
      <c r="S5201">
        <v>0</v>
      </c>
      <c r="T5201">
        <v>0</v>
      </c>
      <c r="U5201">
        <v>0</v>
      </c>
      <c r="W5201" s="429">
        <f t="shared" si="112"/>
        <v>0</v>
      </c>
      <c r="X5201" s="429">
        <f t="shared" si="112"/>
        <v>0</v>
      </c>
      <c r="Y5201" s="429">
        <f t="shared" si="112"/>
        <v>0</v>
      </c>
      <c r="Z5201" s="429">
        <f t="shared" si="111"/>
        <v>0</v>
      </c>
      <c r="AA5201" s="429" t="s">
        <v>1295</v>
      </c>
    </row>
    <row r="5202" spans="1:27" x14ac:dyDescent="0.25">
      <c r="A5202" t="s">
        <v>149</v>
      </c>
      <c r="B5202" t="s">
        <v>1246</v>
      </c>
      <c r="C5202" t="s">
        <v>1324</v>
      </c>
      <c r="D5202" t="s">
        <v>1387</v>
      </c>
      <c r="E5202" t="s">
        <v>1501</v>
      </c>
      <c r="F5202" t="s">
        <v>1293</v>
      </c>
      <c r="G5202" t="s">
        <v>524</v>
      </c>
      <c r="H5202" t="s">
        <v>1559</v>
      </c>
      <c r="I5202" t="s">
        <v>1327</v>
      </c>
      <c r="J5202">
        <v>31088811</v>
      </c>
      <c r="L5202">
        <v>0</v>
      </c>
      <c r="M5202">
        <v>0.4</v>
      </c>
      <c r="N5202">
        <v>0</v>
      </c>
      <c r="O5202">
        <v>0</v>
      </c>
      <c r="P5202">
        <v>0</v>
      </c>
      <c r="Q5202">
        <v>0</v>
      </c>
      <c r="R5202">
        <v>0.81333330000000004</v>
      </c>
      <c r="S5202">
        <v>36.183329999999998</v>
      </c>
      <c r="T5202">
        <v>0</v>
      </c>
      <c r="U5202">
        <v>905.39</v>
      </c>
      <c r="W5202" s="429">
        <f t="shared" si="112"/>
        <v>0.81333330000000004</v>
      </c>
      <c r="X5202" s="429">
        <f t="shared" si="112"/>
        <v>36.183329999999998</v>
      </c>
      <c r="Y5202" s="429">
        <f t="shared" si="112"/>
        <v>0</v>
      </c>
      <c r="Z5202" s="429">
        <f t="shared" si="111"/>
        <v>905.39</v>
      </c>
      <c r="AA5202" s="429" t="s">
        <v>1295</v>
      </c>
    </row>
    <row r="5203" spans="1:27" x14ac:dyDescent="0.25">
      <c r="A5203" t="s">
        <v>149</v>
      </c>
      <c r="B5203" t="s">
        <v>1246</v>
      </c>
      <c r="C5203" t="s">
        <v>1324</v>
      </c>
      <c r="D5203" t="s">
        <v>1387</v>
      </c>
      <c r="E5203" t="s">
        <v>1501</v>
      </c>
      <c r="F5203" t="s">
        <v>1293</v>
      </c>
      <c r="G5203" t="s">
        <v>524</v>
      </c>
      <c r="H5203" t="s">
        <v>1559</v>
      </c>
      <c r="I5203" t="s">
        <v>1327</v>
      </c>
      <c r="J5203">
        <v>31000220</v>
      </c>
      <c r="L5203">
        <v>0</v>
      </c>
      <c r="M5203">
        <v>8.8000000000000007</v>
      </c>
      <c r="N5203">
        <v>0</v>
      </c>
      <c r="O5203">
        <v>0</v>
      </c>
      <c r="P5203">
        <v>0</v>
      </c>
      <c r="Q5203">
        <v>0</v>
      </c>
      <c r="R5203">
        <v>0</v>
      </c>
      <c r="S5203">
        <v>0</v>
      </c>
      <c r="T5203">
        <v>0</v>
      </c>
      <c r="U5203">
        <v>0</v>
      </c>
      <c r="W5203" s="429">
        <f t="shared" si="112"/>
        <v>0</v>
      </c>
      <c r="X5203" s="429">
        <f t="shared" si="112"/>
        <v>0</v>
      </c>
      <c r="Y5203" s="429">
        <f t="shared" si="112"/>
        <v>0</v>
      </c>
      <c r="Z5203" s="429">
        <f t="shared" si="111"/>
        <v>0</v>
      </c>
      <c r="AA5203" s="429" t="s">
        <v>1295</v>
      </c>
    </row>
    <row r="5204" spans="1:27" x14ac:dyDescent="0.25">
      <c r="A5204" t="s">
        <v>149</v>
      </c>
      <c r="B5204" t="s">
        <v>1246</v>
      </c>
      <c r="C5204" t="s">
        <v>1324</v>
      </c>
      <c r="D5204" t="s">
        <v>1387</v>
      </c>
      <c r="E5204" t="s">
        <v>1501</v>
      </c>
      <c r="F5204" t="s">
        <v>1293</v>
      </c>
      <c r="G5204" t="s">
        <v>524</v>
      </c>
      <c r="H5204" t="s">
        <v>1557</v>
      </c>
      <c r="I5204" t="s">
        <v>552</v>
      </c>
      <c r="J5204">
        <v>31088811</v>
      </c>
      <c r="L5204">
        <v>3.8</v>
      </c>
      <c r="M5204">
        <v>0.1</v>
      </c>
      <c r="N5204">
        <v>4.3</v>
      </c>
      <c r="O5204">
        <v>7.3</v>
      </c>
      <c r="P5204">
        <v>0</v>
      </c>
      <c r="Q5204">
        <v>0</v>
      </c>
      <c r="R5204">
        <v>0</v>
      </c>
      <c r="S5204">
        <v>0</v>
      </c>
      <c r="T5204">
        <v>0</v>
      </c>
      <c r="U5204">
        <v>0</v>
      </c>
      <c r="W5204" s="429">
        <f t="shared" si="112"/>
        <v>0</v>
      </c>
      <c r="X5204" s="429">
        <f t="shared" si="112"/>
        <v>0</v>
      </c>
      <c r="Y5204" s="429">
        <f t="shared" si="112"/>
        <v>0</v>
      </c>
      <c r="Z5204" s="429">
        <f t="shared" si="111"/>
        <v>0</v>
      </c>
      <c r="AA5204" s="429" t="s">
        <v>1295</v>
      </c>
    </row>
    <row r="5205" spans="1:27" x14ac:dyDescent="0.25">
      <c r="A5205" t="s">
        <v>149</v>
      </c>
      <c r="B5205" t="s">
        <v>1246</v>
      </c>
      <c r="C5205" t="s">
        <v>1324</v>
      </c>
      <c r="D5205" t="s">
        <v>1387</v>
      </c>
      <c r="E5205" t="s">
        <v>1501</v>
      </c>
      <c r="F5205" t="s">
        <v>1293</v>
      </c>
      <c r="G5205" t="s">
        <v>524</v>
      </c>
      <c r="H5205" t="s">
        <v>1557</v>
      </c>
      <c r="I5205" t="s">
        <v>552</v>
      </c>
      <c r="J5205">
        <v>31088811</v>
      </c>
      <c r="L5205">
        <v>0</v>
      </c>
      <c r="M5205">
        <v>7.2632994651794398</v>
      </c>
      <c r="N5205">
        <v>0</v>
      </c>
      <c r="O5205">
        <v>0</v>
      </c>
      <c r="P5205">
        <v>0</v>
      </c>
      <c r="Q5205">
        <v>0</v>
      </c>
      <c r="R5205">
        <v>0</v>
      </c>
      <c r="S5205">
        <v>0</v>
      </c>
      <c r="T5205">
        <v>0</v>
      </c>
      <c r="U5205">
        <v>0</v>
      </c>
      <c r="W5205" s="429">
        <f t="shared" si="112"/>
        <v>0</v>
      </c>
      <c r="X5205" s="429">
        <f t="shared" si="112"/>
        <v>0</v>
      </c>
      <c r="Y5205" s="429">
        <f t="shared" si="112"/>
        <v>0</v>
      </c>
      <c r="Z5205" s="429">
        <f t="shared" si="111"/>
        <v>0</v>
      </c>
      <c r="AA5205" s="429" t="s">
        <v>1295</v>
      </c>
    </row>
    <row r="5206" spans="1:27" x14ac:dyDescent="0.25">
      <c r="A5206" t="s">
        <v>149</v>
      </c>
      <c r="B5206" t="s">
        <v>1246</v>
      </c>
      <c r="C5206" t="s">
        <v>1324</v>
      </c>
      <c r="D5206" t="s">
        <v>1387</v>
      </c>
      <c r="E5206" t="s">
        <v>1501</v>
      </c>
      <c r="F5206" t="s">
        <v>1293</v>
      </c>
      <c r="G5206" t="s">
        <v>524</v>
      </c>
      <c r="H5206" t="s">
        <v>1557</v>
      </c>
      <c r="I5206" t="s">
        <v>552</v>
      </c>
      <c r="J5206">
        <v>31088811</v>
      </c>
      <c r="L5206">
        <v>0</v>
      </c>
      <c r="M5206">
        <v>0</v>
      </c>
      <c r="N5206">
        <v>0</v>
      </c>
      <c r="O5206">
        <v>0</v>
      </c>
      <c r="P5206">
        <v>0</v>
      </c>
      <c r="Q5206">
        <v>0</v>
      </c>
      <c r="R5206">
        <v>0</v>
      </c>
      <c r="S5206">
        <v>93.72</v>
      </c>
      <c r="T5206">
        <v>0</v>
      </c>
      <c r="U5206">
        <v>0</v>
      </c>
      <c r="W5206" s="429">
        <f t="shared" si="112"/>
        <v>0</v>
      </c>
      <c r="X5206" s="429">
        <f t="shared" si="112"/>
        <v>93.72</v>
      </c>
      <c r="Y5206" s="429">
        <f t="shared" si="112"/>
        <v>0</v>
      </c>
      <c r="Z5206" s="429">
        <f t="shared" si="111"/>
        <v>0</v>
      </c>
      <c r="AA5206" s="429" t="s">
        <v>1295</v>
      </c>
    </row>
    <row r="5207" spans="1:27" x14ac:dyDescent="0.25">
      <c r="A5207" t="s">
        <v>149</v>
      </c>
      <c r="B5207" t="s">
        <v>1246</v>
      </c>
      <c r="C5207" t="s">
        <v>1324</v>
      </c>
      <c r="D5207" t="s">
        <v>1387</v>
      </c>
      <c r="E5207" t="s">
        <v>1501</v>
      </c>
      <c r="F5207" t="s">
        <v>1293</v>
      </c>
      <c r="G5207" t="s">
        <v>524</v>
      </c>
      <c r="H5207" t="s">
        <v>1557</v>
      </c>
      <c r="I5207" t="s">
        <v>552</v>
      </c>
      <c r="J5207">
        <v>31000309</v>
      </c>
      <c r="L5207">
        <v>0</v>
      </c>
      <c r="M5207">
        <v>0</v>
      </c>
      <c r="N5207">
        <v>0</v>
      </c>
      <c r="O5207">
        <v>0</v>
      </c>
      <c r="P5207">
        <v>0</v>
      </c>
      <c r="Q5207">
        <v>0</v>
      </c>
      <c r="R5207">
        <v>0.46860000000000002</v>
      </c>
      <c r="S5207">
        <v>21.59309</v>
      </c>
      <c r="T5207">
        <v>0</v>
      </c>
      <c r="U5207">
        <v>0</v>
      </c>
      <c r="W5207" s="429">
        <f t="shared" si="112"/>
        <v>0.46860000000000002</v>
      </c>
      <c r="X5207" s="429">
        <f t="shared" si="112"/>
        <v>21.59309</v>
      </c>
      <c r="Y5207" s="429">
        <f t="shared" si="112"/>
        <v>0</v>
      </c>
      <c r="Z5207" s="429">
        <f t="shared" si="111"/>
        <v>0</v>
      </c>
      <c r="AA5207" s="429" t="s">
        <v>1295</v>
      </c>
    </row>
    <row r="5208" spans="1:27" x14ac:dyDescent="0.25">
      <c r="A5208" t="s">
        <v>149</v>
      </c>
      <c r="B5208" t="s">
        <v>1247</v>
      </c>
      <c r="C5208" t="s">
        <v>1565</v>
      </c>
      <c r="D5208" t="s">
        <v>1387</v>
      </c>
      <c r="E5208" t="s">
        <v>1501</v>
      </c>
      <c r="F5208" t="s">
        <v>1293</v>
      </c>
      <c r="G5208" t="s">
        <v>524</v>
      </c>
      <c r="H5208" t="s">
        <v>1566</v>
      </c>
      <c r="I5208" t="s">
        <v>573</v>
      </c>
      <c r="J5208">
        <v>31088811</v>
      </c>
      <c r="L5208">
        <v>0</v>
      </c>
      <c r="M5208">
        <v>0.56000000238418601</v>
      </c>
      <c r="N5208">
        <v>0</v>
      </c>
      <c r="O5208">
        <v>0</v>
      </c>
      <c r="P5208">
        <v>0</v>
      </c>
      <c r="Q5208">
        <v>0</v>
      </c>
      <c r="R5208">
        <v>0</v>
      </c>
      <c r="S5208">
        <v>0</v>
      </c>
      <c r="T5208">
        <v>0</v>
      </c>
      <c r="U5208">
        <v>0</v>
      </c>
      <c r="W5208" s="429">
        <f t="shared" si="112"/>
        <v>0</v>
      </c>
      <c r="X5208" s="429">
        <f t="shared" si="112"/>
        <v>0</v>
      </c>
      <c r="Y5208" s="429">
        <f t="shared" si="112"/>
        <v>0</v>
      </c>
      <c r="Z5208" s="429">
        <f t="shared" si="111"/>
        <v>0</v>
      </c>
      <c r="AA5208" s="429" t="s">
        <v>1295</v>
      </c>
    </row>
    <row r="5209" spans="1:27" x14ac:dyDescent="0.25">
      <c r="A5209" t="s">
        <v>149</v>
      </c>
      <c r="B5209" t="s">
        <v>1246</v>
      </c>
      <c r="C5209" t="s">
        <v>1324</v>
      </c>
      <c r="D5209" t="s">
        <v>1387</v>
      </c>
      <c r="E5209" t="s">
        <v>1501</v>
      </c>
      <c r="F5209" t="s">
        <v>1293</v>
      </c>
      <c r="G5209" t="s">
        <v>524</v>
      </c>
      <c r="H5209" t="s">
        <v>1558</v>
      </c>
      <c r="I5209" t="s">
        <v>563</v>
      </c>
      <c r="J5209">
        <v>31000299</v>
      </c>
      <c r="L5209">
        <v>1.87440001964569</v>
      </c>
      <c r="M5209">
        <v>0.46860000491142301</v>
      </c>
      <c r="N5209">
        <v>15.229499816894499</v>
      </c>
      <c r="O5209">
        <v>30.927598953247099</v>
      </c>
      <c r="P5209">
        <v>0</v>
      </c>
      <c r="Q5209">
        <v>0</v>
      </c>
      <c r="R5209">
        <v>0</v>
      </c>
      <c r="S5209">
        <v>0</v>
      </c>
      <c r="T5209">
        <v>0</v>
      </c>
      <c r="U5209">
        <v>0</v>
      </c>
      <c r="W5209" s="429">
        <f t="shared" si="112"/>
        <v>0</v>
      </c>
      <c r="X5209" s="429">
        <f t="shared" si="112"/>
        <v>0</v>
      </c>
      <c r="Y5209" s="429">
        <f t="shared" si="112"/>
        <v>0</v>
      </c>
      <c r="Z5209" s="429">
        <f t="shared" si="111"/>
        <v>0</v>
      </c>
      <c r="AA5209" s="429" t="s">
        <v>1295</v>
      </c>
    </row>
    <row r="5210" spans="1:27" x14ac:dyDescent="0.25">
      <c r="A5210" t="s">
        <v>149</v>
      </c>
      <c r="B5210" t="s">
        <v>1246</v>
      </c>
      <c r="C5210" t="s">
        <v>1324</v>
      </c>
      <c r="D5210" t="s">
        <v>1387</v>
      </c>
      <c r="E5210" t="s">
        <v>1501</v>
      </c>
      <c r="F5210" t="s">
        <v>1293</v>
      </c>
      <c r="G5210" t="s">
        <v>524</v>
      </c>
      <c r="H5210" t="s">
        <v>1558</v>
      </c>
      <c r="I5210" t="s">
        <v>563</v>
      </c>
      <c r="J5210">
        <v>31000205</v>
      </c>
      <c r="L5210">
        <v>10.29</v>
      </c>
      <c r="M5210">
        <v>0.315</v>
      </c>
      <c r="N5210">
        <v>61.215000000000003</v>
      </c>
      <c r="O5210">
        <v>223.47149999999999</v>
      </c>
      <c r="P5210">
        <v>0</v>
      </c>
      <c r="Q5210">
        <v>0</v>
      </c>
      <c r="R5210">
        <v>0</v>
      </c>
      <c r="S5210">
        <v>0</v>
      </c>
      <c r="T5210">
        <v>0</v>
      </c>
      <c r="U5210">
        <v>0</v>
      </c>
      <c r="W5210" s="429">
        <f t="shared" si="112"/>
        <v>0</v>
      </c>
      <c r="X5210" s="429">
        <f t="shared" si="112"/>
        <v>0</v>
      </c>
      <c r="Y5210" s="429">
        <f t="shared" si="112"/>
        <v>0</v>
      </c>
      <c r="Z5210" s="429">
        <f t="shared" si="111"/>
        <v>0</v>
      </c>
      <c r="AA5210" s="429" t="s">
        <v>1295</v>
      </c>
    </row>
    <row r="5211" spans="1:27" x14ac:dyDescent="0.25">
      <c r="A5211" t="s">
        <v>149</v>
      </c>
      <c r="B5211" t="s">
        <v>1246</v>
      </c>
      <c r="C5211" t="s">
        <v>1324</v>
      </c>
      <c r="D5211" t="s">
        <v>1387</v>
      </c>
      <c r="E5211" t="s">
        <v>1501</v>
      </c>
      <c r="F5211" t="s">
        <v>1293</v>
      </c>
      <c r="G5211" t="s">
        <v>524</v>
      </c>
      <c r="H5211" t="s">
        <v>1558</v>
      </c>
      <c r="I5211" t="s">
        <v>563</v>
      </c>
      <c r="J5211">
        <v>31088811</v>
      </c>
      <c r="L5211">
        <v>0</v>
      </c>
      <c r="M5211">
        <v>1.5370080471038801</v>
      </c>
      <c r="N5211">
        <v>0</v>
      </c>
      <c r="O5211">
        <v>0</v>
      </c>
      <c r="P5211">
        <v>0</v>
      </c>
      <c r="Q5211">
        <v>0</v>
      </c>
      <c r="R5211">
        <v>0</v>
      </c>
      <c r="S5211">
        <v>0</v>
      </c>
      <c r="T5211">
        <v>0</v>
      </c>
      <c r="U5211">
        <v>0</v>
      </c>
      <c r="W5211" s="429">
        <f t="shared" si="112"/>
        <v>0</v>
      </c>
      <c r="X5211" s="429">
        <f t="shared" si="112"/>
        <v>0</v>
      </c>
      <c r="Y5211" s="429">
        <f t="shared" si="112"/>
        <v>0</v>
      </c>
      <c r="Z5211" s="429">
        <f t="shared" si="111"/>
        <v>0</v>
      </c>
      <c r="AA5211" s="429" t="s">
        <v>1295</v>
      </c>
    </row>
    <row r="5212" spans="1:27" x14ac:dyDescent="0.25">
      <c r="A5212" t="s">
        <v>149</v>
      </c>
      <c r="B5212" t="s">
        <v>1248</v>
      </c>
      <c r="C5212" t="s">
        <v>1541</v>
      </c>
      <c r="D5212" t="s">
        <v>1387</v>
      </c>
      <c r="E5212" t="s">
        <v>1501</v>
      </c>
      <c r="F5212" t="s">
        <v>1293</v>
      </c>
      <c r="G5212" t="s">
        <v>524</v>
      </c>
      <c r="H5212" t="s">
        <v>1562</v>
      </c>
      <c r="I5212" t="s">
        <v>1542</v>
      </c>
      <c r="J5212">
        <v>31088811</v>
      </c>
      <c r="L5212">
        <v>0</v>
      </c>
      <c r="M5212">
        <v>0.36000001430511502</v>
      </c>
      <c r="N5212">
        <v>0</v>
      </c>
      <c r="O5212">
        <v>0</v>
      </c>
      <c r="P5212">
        <v>0</v>
      </c>
      <c r="Q5212">
        <v>0</v>
      </c>
      <c r="R5212">
        <v>0</v>
      </c>
      <c r="S5212">
        <v>0</v>
      </c>
      <c r="T5212">
        <v>0</v>
      </c>
      <c r="U5212">
        <v>0</v>
      </c>
      <c r="W5212" s="429">
        <f t="shared" si="112"/>
        <v>0</v>
      </c>
      <c r="X5212" s="429">
        <f t="shared" si="112"/>
        <v>0</v>
      </c>
      <c r="Y5212" s="429">
        <f t="shared" si="112"/>
        <v>0</v>
      </c>
      <c r="Z5212" s="429">
        <f t="shared" si="111"/>
        <v>0</v>
      </c>
      <c r="AA5212" s="429" t="s">
        <v>1295</v>
      </c>
    </row>
    <row r="5213" spans="1:27" x14ac:dyDescent="0.25">
      <c r="A5213" t="s">
        <v>149</v>
      </c>
      <c r="B5213" t="s">
        <v>186</v>
      </c>
      <c r="C5213" t="s">
        <v>1459</v>
      </c>
      <c r="D5213" t="s">
        <v>1387</v>
      </c>
      <c r="E5213" t="s">
        <v>1501</v>
      </c>
      <c r="F5213" t="s">
        <v>1293</v>
      </c>
      <c r="G5213" t="s">
        <v>524</v>
      </c>
      <c r="H5213" t="s">
        <v>1461</v>
      </c>
      <c r="I5213" t="s">
        <v>534</v>
      </c>
      <c r="J5213">
        <v>31000299</v>
      </c>
      <c r="L5213">
        <v>0</v>
      </c>
      <c r="M5213">
        <v>0.16666667163372001</v>
      </c>
      <c r="N5213">
        <v>0</v>
      </c>
      <c r="O5213">
        <v>0</v>
      </c>
      <c r="P5213">
        <v>0</v>
      </c>
      <c r="Q5213">
        <v>0</v>
      </c>
      <c r="R5213">
        <v>0</v>
      </c>
      <c r="S5213">
        <v>0</v>
      </c>
      <c r="T5213">
        <v>0</v>
      </c>
      <c r="U5213">
        <v>0</v>
      </c>
      <c r="W5213" s="429">
        <f t="shared" si="112"/>
        <v>0</v>
      </c>
      <c r="X5213" s="429">
        <f t="shared" si="112"/>
        <v>0</v>
      </c>
      <c r="Y5213" s="429">
        <f t="shared" si="112"/>
        <v>0</v>
      </c>
      <c r="Z5213" s="429">
        <f t="shared" si="111"/>
        <v>0</v>
      </c>
      <c r="AA5213" s="429" t="s">
        <v>1295</v>
      </c>
    </row>
    <row r="5214" spans="1:27" x14ac:dyDescent="0.25">
      <c r="A5214" t="s">
        <v>149</v>
      </c>
      <c r="B5214" t="s">
        <v>186</v>
      </c>
      <c r="C5214" t="s">
        <v>1459</v>
      </c>
      <c r="D5214" t="s">
        <v>1387</v>
      </c>
      <c r="E5214" t="s">
        <v>1501</v>
      </c>
      <c r="F5214" t="s">
        <v>1293</v>
      </c>
      <c r="G5214" t="s">
        <v>524</v>
      </c>
      <c r="H5214" t="s">
        <v>1461</v>
      </c>
      <c r="I5214" t="s">
        <v>534</v>
      </c>
      <c r="J5214">
        <v>31088811</v>
      </c>
      <c r="L5214">
        <v>0</v>
      </c>
      <c r="M5214">
        <v>1.0637999773025499</v>
      </c>
      <c r="N5214">
        <v>0</v>
      </c>
      <c r="O5214">
        <v>0</v>
      </c>
      <c r="P5214">
        <v>0</v>
      </c>
      <c r="Q5214">
        <v>0</v>
      </c>
      <c r="R5214">
        <v>2.9550000000000001</v>
      </c>
      <c r="S5214">
        <v>13.120200000000001</v>
      </c>
      <c r="T5214">
        <v>0</v>
      </c>
      <c r="U5214">
        <v>0</v>
      </c>
      <c r="W5214" s="429">
        <f t="shared" si="112"/>
        <v>2.9550000000000001</v>
      </c>
      <c r="X5214" s="429">
        <f t="shared" si="112"/>
        <v>13.120200000000001</v>
      </c>
      <c r="Y5214" s="429">
        <f t="shared" si="112"/>
        <v>0</v>
      </c>
      <c r="Z5214" s="429">
        <f t="shared" si="111"/>
        <v>0</v>
      </c>
      <c r="AA5214" s="429" t="s">
        <v>1295</v>
      </c>
    </row>
    <row r="5215" spans="1:27" x14ac:dyDescent="0.25">
      <c r="A5215" t="s">
        <v>149</v>
      </c>
      <c r="B5215" t="s">
        <v>186</v>
      </c>
      <c r="C5215" t="s">
        <v>1459</v>
      </c>
      <c r="D5215" t="s">
        <v>1387</v>
      </c>
      <c r="E5215" t="s">
        <v>1501</v>
      </c>
      <c r="F5215" t="s">
        <v>1293</v>
      </c>
      <c r="G5215" t="s">
        <v>524</v>
      </c>
      <c r="H5215" t="s">
        <v>1461</v>
      </c>
      <c r="I5215" t="s">
        <v>534</v>
      </c>
      <c r="J5215">
        <v>31000299</v>
      </c>
      <c r="L5215">
        <v>0</v>
      </c>
      <c r="M5215">
        <v>1.3002001047134399</v>
      </c>
      <c r="N5215">
        <v>0</v>
      </c>
      <c r="O5215">
        <v>0</v>
      </c>
      <c r="P5215">
        <v>0</v>
      </c>
      <c r="Q5215">
        <v>0</v>
      </c>
      <c r="R5215">
        <v>30.200099999999999</v>
      </c>
      <c r="S5215">
        <v>127.1241</v>
      </c>
      <c r="T5215">
        <v>0</v>
      </c>
      <c r="U5215">
        <v>0</v>
      </c>
      <c r="W5215" s="429">
        <f t="shared" si="112"/>
        <v>30.200099999999999</v>
      </c>
      <c r="X5215" s="429">
        <f t="shared" si="112"/>
        <v>127.1241</v>
      </c>
      <c r="Y5215" s="429">
        <f t="shared" si="112"/>
        <v>0</v>
      </c>
      <c r="Z5215" s="429">
        <f t="shared" si="111"/>
        <v>0</v>
      </c>
      <c r="AA5215" s="429" t="s">
        <v>1295</v>
      </c>
    </row>
    <row r="5216" spans="1:27" x14ac:dyDescent="0.25">
      <c r="A5216" t="s">
        <v>149</v>
      </c>
      <c r="B5216" t="s">
        <v>186</v>
      </c>
      <c r="C5216" t="s">
        <v>1459</v>
      </c>
      <c r="D5216" t="s">
        <v>1387</v>
      </c>
      <c r="E5216" t="s">
        <v>1501</v>
      </c>
      <c r="F5216" t="s">
        <v>1293</v>
      </c>
      <c r="G5216" t="s">
        <v>524</v>
      </c>
      <c r="H5216" t="s">
        <v>1461</v>
      </c>
      <c r="I5216" t="s">
        <v>534</v>
      </c>
      <c r="J5216">
        <v>31088811</v>
      </c>
      <c r="L5216">
        <v>0</v>
      </c>
      <c r="M5216">
        <v>74.766670227050795</v>
      </c>
      <c r="N5216">
        <v>0</v>
      </c>
      <c r="O5216">
        <v>0</v>
      </c>
      <c r="P5216">
        <v>0</v>
      </c>
      <c r="Q5216">
        <v>0</v>
      </c>
      <c r="R5216">
        <v>0</v>
      </c>
      <c r="S5216">
        <v>0</v>
      </c>
      <c r="T5216">
        <v>0</v>
      </c>
      <c r="U5216">
        <v>0</v>
      </c>
      <c r="W5216" s="429">
        <f t="shared" si="112"/>
        <v>0</v>
      </c>
      <c r="X5216" s="429">
        <f t="shared" si="112"/>
        <v>0</v>
      </c>
      <c r="Y5216" s="429">
        <f t="shared" si="112"/>
        <v>0</v>
      </c>
      <c r="Z5216" s="429">
        <f t="shared" si="111"/>
        <v>0</v>
      </c>
      <c r="AA5216" s="429" t="s">
        <v>1295</v>
      </c>
    </row>
    <row r="5217" spans="1:27" x14ac:dyDescent="0.25">
      <c r="A5217" t="s">
        <v>149</v>
      </c>
      <c r="B5217" t="s">
        <v>186</v>
      </c>
      <c r="C5217" t="s">
        <v>1459</v>
      </c>
      <c r="D5217" t="s">
        <v>1387</v>
      </c>
      <c r="E5217" t="s">
        <v>1501</v>
      </c>
      <c r="F5217" t="s">
        <v>1293</v>
      </c>
      <c r="G5217" t="s">
        <v>524</v>
      </c>
      <c r="H5217" t="s">
        <v>1461</v>
      </c>
      <c r="I5217" t="s">
        <v>534</v>
      </c>
      <c r="J5217">
        <v>31000199</v>
      </c>
      <c r="L5217">
        <v>0</v>
      </c>
      <c r="M5217">
        <v>0.10000000149011599</v>
      </c>
      <c r="N5217">
        <v>0</v>
      </c>
      <c r="O5217">
        <v>0</v>
      </c>
      <c r="P5217">
        <v>0</v>
      </c>
      <c r="Q5217">
        <v>0</v>
      </c>
      <c r="R5217">
        <v>0</v>
      </c>
      <c r="S5217">
        <v>0</v>
      </c>
      <c r="T5217">
        <v>0</v>
      </c>
      <c r="U5217">
        <v>0</v>
      </c>
      <c r="W5217" s="429">
        <f t="shared" si="112"/>
        <v>0</v>
      </c>
      <c r="X5217" s="429">
        <f t="shared" si="112"/>
        <v>0</v>
      </c>
      <c r="Y5217" s="429">
        <f t="shared" si="112"/>
        <v>0</v>
      </c>
      <c r="Z5217" s="429">
        <f t="shared" si="111"/>
        <v>0</v>
      </c>
      <c r="AA5217" s="429" t="s">
        <v>1295</v>
      </c>
    </row>
    <row r="5218" spans="1:27" x14ac:dyDescent="0.25">
      <c r="A5218" t="s">
        <v>149</v>
      </c>
      <c r="B5218" t="s">
        <v>186</v>
      </c>
      <c r="C5218" t="s">
        <v>1459</v>
      </c>
      <c r="D5218" t="s">
        <v>1387</v>
      </c>
      <c r="E5218" t="s">
        <v>1501</v>
      </c>
      <c r="F5218" t="s">
        <v>1293</v>
      </c>
      <c r="G5218" t="s">
        <v>524</v>
      </c>
      <c r="H5218" t="s">
        <v>1461</v>
      </c>
      <c r="I5218" t="s">
        <v>534</v>
      </c>
      <c r="J5218">
        <v>31088811</v>
      </c>
      <c r="L5218">
        <v>0</v>
      </c>
      <c r="M5218">
        <v>0.59100002050399802</v>
      </c>
      <c r="N5218">
        <v>0</v>
      </c>
      <c r="O5218">
        <v>0</v>
      </c>
      <c r="P5218">
        <v>0</v>
      </c>
      <c r="Q5218">
        <v>0</v>
      </c>
      <c r="R5218">
        <v>27.540600000000001</v>
      </c>
      <c r="S5218">
        <v>40.188000000000002</v>
      </c>
      <c r="T5218">
        <v>0</v>
      </c>
      <c r="U5218">
        <v>0</v>
      </c>
      <c r="W5218" s="429">
        <f t="shared" si="112"/>
        <v>27.540600000000001</v>
      </c>
      <c r="X5218" s="429">
        <f t="shared" si="112"/>
        <v>40.188000000000002</v>
      </c>
      <c r="Y5218" s="429">
        <f t="shared" si="112"/>
        <v>0</v>
      </c>
      <c r="Z5218" s="429">
        <f t="shared" si="111"/>
        <v>0</v>
      </c>
      <c r="AA5218" s="429" t="s">
        <v>1295</v>
      </c>
    </row>
    <row r="5219" spans="1:27" x14ac:dyDescent="0.25">
      <c r="A5219" t="s">
        <v>149</v>
      </c>
      <c r="B5219" t="s">
        <v>186</v>
      </c>
      <c r="C5219" t="s">
        <v>1459</v>
      </c>
      <c r="D5219" t="s">
        <v>1387</v>
      </c>
      <c r="E5219" t="s">
        <v>1501</v>
      </c>
      <c r="F5219" t="s">
        <v>1293</v>
      </c>
      <c r="G5219" t="s">
        <v>524</v>
      </c>
      <c r="H5219" t="s">
        <v>1461</v>
      </c>
      <c r="I5219" t="s">
        <v>534</v>
      </c>
      <c r="J5219">
        <v>31000299</v>
      </c>
      <c r="L5219">
        <v>0</v>
      </c>
      <c r="M5219">
        <v>4.6098003387451199</v>
      </c>
      <c r="N5219">
        <v>0</v>
      </c>
      <c r="O5219">
        <v>0</v>
      </c>
      <c r="P5219">
        <v>0</v>
      </c>
      <c r="Q5219">
        <v>0</v>
      </c>
      <c r="R5219">
        <v>0.4728</v>
      </c>
      <c r="S5219">
        <v>15.366</v>
      </c>
      <c r="T5219">
        <v>0</v>
      </c>
      <c r="U5219">
        <v>0</v>
      </c>
      <c r="W5219" s="429">
        <f t="shared" si="112"/>
        <v>0.4728</v>
      </c>
      <c r="X5219" s="429">
        <f t="shared" si="112"/>
        <v>15.366</v>
      </c>
      <c r="Y5219" s="429">
        <f t="shared" si="112"/>
        <v>0</v>
      </c>
      <c r="Z5219" s="429">
        <f t="shared" si="111"/>
        <v>0</v>
      </c>
      <c r="AA5219" s="429" t="s">
        <v>1295</v>
      </c>
    </row>
    <row r="5220" spans="1:27" x14ac:dyDescent="0.25">
      <c r="A5220" t="s">
        <v>149</v>
      </c>
      <c r="B5220" t="s">
        <v>186</v>
      </c>
      <c r="C5220" t="s">
        <v>1459</v>
      </c>
      <c r="D5220" t="s">
        <v>1387</v>
      </c>
      <c r="E5220" t="s">
        <v>1501</v>
      </c>
      <c r="F5220" t="s">
        <v>1293</v>
      </c>
      <c r="G5220" t="s">
        <v>524</v>
      </c>
      <c r="H5220" t="s">
        <v>1461</v>
      </c>
      <c r="I5220" t="s">
        <v>534</v>
      </c>
      <c r="J5220">
        <v>31000299</v>
      </c>
      <c r="L5220">
        <v>0</v>
      </c>
      <c r="M5220">
        <v>3.0499999523162802</v>
      </c>
      <c r="N5220">
        <v>0</v>
      </c>
      <c r="O5220">
        <v>0</v>
      </c>
      <c r="P5220">
        <v>0</v>
      </c>
      <c r="Q5220">
        <v>0</v>
      </c>
      <c r="R5220">
        <v>0</v>
      </c>
      <c r="S5220">
        <v>0</v>
      </c>
      <c r="T5220">
        <v>0</v>
      </c>
      <c r="U5220">
        <v>0</v>
      </c>
      <c r="W5220" s="429">
        <f t="shared" si="112"/>
        <v>0</v>
      </c>
      <c r="X5220" s="429">
        <f t="shared" si="112"/>
        <v>0</v>
      </c>
      <c r="Y5220" s="429">
        <f t="shared" si="112"/>
        <v>0</v>
      </c>
      <c r="Z5220" s="429">
        <f t="shared" si="111"/>
        <v>0</v>
      </c>
      <c r="AA5220" s="429" t="s">
        <v>1295</v>
      </c>
    </row>
    <row r="5221" spans="1:27" x14ac:dyDescent="0.25">
      <c r="A5221" t="s">
        <v>149</v>
      </c>
      <c r="B5221" t="s">
        <v>186</v>
      </c>
      <c r="C5221" t="s">
        <v>1459</v>
      </c>
      <c r="D5221" t="s">
        <v>1387</v>
      </c>
      <c r="E5221" t="s">
        <v>1501</v>
      </c>
      <c r="F5221" t="s">
        <v>1293</v>
      </c>
      <c r="G5221" t="s">
        <v>524</v>
      </c>
      <c r="H5221" t="s">
        <v>1462</v>
      </c>
      <c r="I5221" t="s">
        <v>1463</v>
      </c>
      <c r="J5221">
        <v>31000199</v>
      </c>
      <c r="L5221">
        <v>0</v>
      </c>
      <c r="M5221">
        <v>5.9100002050399801E-2</v>
      </c>
      <c r="N5221">
        <v>0</v>
      </c>
      <c r="O5221">
        <v>0</v>
      </c>
      <c r="P5221">
        <v>0</v>
      </c>
      <c r="Q5221">
        <v>0</v>
      </c>
      <c r="R5221">
        <v>11.69589</v>
      </c>
      <c r="S5221">
        <v>5.9100009999999998E-4</v>
      </c>
      <c r="T5221">
        <v>0</v>
      </c>
      <c r="U5221">
        <v>0</v>
      </c>
      <c r="W5221" s="429">
        <f t="shared" si="112"/>
        <v>11.69589</v>
      </c>
      <c r="X5221" s="429">
        <f t="shared" si="112"/>
        <v>5.9100009999999998E-4</v>
      </c>
      <c r="Y5221" s="429">
        <f t="shared" si="112"/>
        <v>0</v>
      </c>
      <c r="Z5221" s="429">
        <f t="shared" si="111"/>
        <v>0</v>
      </c>
      <c r="AA5221" s="429" t="s">
        <v>1295</v>
      </c>
    </row>
    <row r="5222" spans="1:27" x14ac:dyDescent="0.25">
      <c r="A5222" t="s">
        <v>149</v>
      </c>
      <c r="B5222" t="s">
        <v>186</v>
      </c>
      <c r="C5222" t="s">
        <v>1459</v>
      </c>
      <c r="D5222" t="s">
        <v>1387</v>
      </c>
      <c r="E5222" t="s">
        <v>1501</v>
      </c>
      <c r="F5222" t="s">
        <v>1293</v>
      </c>
      <c r="G5222" t="s">
        <v>524</v>
      </c>
      <c r="H5222" t="s">
        <v>1464</v>
      </c>
      <c r="I5222" t="s">
        <v>186</v>
      </c>
      <c r="J5222">
        <v>31000299</v>
      </c>
      <c r="L5222">
        <v>0</v>
      </c>
      <c r="M5222">
        <v>5.9100002050399801E-2</v>
      </c>
      <c r="N5222">
        <v>0</v>
      </c>
      <c r="O5222">
        <v>0</v>
      </c>
      <c r="P5222">
        <v>0</v>
      </c>
      <c r="Q5222">
        <v>0</v>
      </c>
      <c r="R5222">
        <v>0.18912000000000001</v>
      </c>
      <c r="S5222">
        <v>6.4596299999999998</v>
      </c>
      <c r="T5222">
        <v>0</v>
      </c>
      <c r="U5222">
        <v>0</v>
      </c>
      <c r="W5222" s="429">
        <f t="shared" si="112"/>
        <v>0.18912000000000001</v>
      </c>
      <c r="X5222" s="429">
        <f t="shared" si="112"/>
        <v>6.4596299999999998</v>
      </c>
      <c r="Y5222" s="429">
        <f t="shared" si="112"/>
        <v>0</v>
      </c>
      <c r="Z5222" s="429">
        <f t="shared" si="111"/>
        <v>0</v>
      </c>
      <c r="AA5222" s="429" t="s">
        <v>1295</v>
      </c>
    </row>
    <row r="5223" spans="1:27" x14ac:dyDescent="0.25">
      <c r="A5223" t="s">
        <v>149</v>
      </c>
      <c r="B5223" t="s">
        <v>186</v>
      </c>
      <c r="C5223" t="s">
        <v>1459</v>
      </c>
      <c r="D5223" t="s">
        <v>1387</v>
      </c>
      <c r="E5223" t="s">
        <v>1501</v>
      </c>
      <c r="F5223" t="s">
        <v>1293</v>
      </c>
      <c r="G5223" t="s">
        <v>524</v>
      </c>
      <c r="H5223" t="s">
        <v>1464</v>
      </c>
      <c r="I5223" t="s">
        <v>186</v>
      </c>
      <c r="J5223">
        <v>31088811</v>
      </c>
      <c r="L5223">
        <v>0</v>
      </c>
      <c r="M5223">
        <v>9.4</v>
      </c>
      <c r="N5223">
        <v>0</v>
      </c>
      <c r="O5223">
        <v>0</v>
      </c>
      <c r="P5223">
        <v>0</v>
      </c>
      <c r="Q5223">
        <v>0</v>
      </c>
      <c r="R5223">
        <v>0</v>
      </c>
      <c r="S5223">
        <v>0</v>
      </c>
      <c r="T5223">
        <v>0</v>
      </c>
      <c r="U5223">
        <v>0</v>
      </c>
      <c r="W5223" s="429">
        <f t="shared" si="112"/>
        <v>0</v>
      </c>
      <c r="X5223" s="429">
        <f t="shared" si="112"/>
        <v>0</v>
      </c>
      <c r="Y5223" s="429">
        <f t="shared" si="112"/>
        <v>0</v>
      </c>
      <c r="Z5223" s="429">
        <f t="shared" si="111"/>
        <v>0</v>
      </c>
      <c r="AA5223" s="429" t="s">
        <v>1295</v>
      </c>
    </row>
    <row r="5224" spans="1:27" x14ac:dyDescent="0.25">
      <c r="A5224" t="s">
        <v>149</v>
      </c>
      <c r="B5224" t="s">
        <v>186</v>
      </c>
      <c r="C5224" t="s">
        <v>1459</v>
      </c>
      <c r="D5224" t="s">
        <v>1387</v>
      </c>
      <c r="E5224" t="s">
        <v>1501</v>
      </c>
      <c r="F5224" t="s">
        <v>1293</v>
      </c>
      <c r="G5224" t="s">
        <v>524</v>
      </c>
      <c r="H5224" t="s">
        <v>1464</v>
      </c>
      <c r="I5224" t="s">
        <v>186</v>
      </c>
      <c r="J5224">
        <v>31000299</v>
      </c>
      <c r="L5224">
        <v>0</v>
      </c>
      <c r="M5224">
        <v>0.1182000041008</v>
      </c>
      <c r="N5224">
        <v>0</v>
      </c>
      <c r="O5224">
        <v>0</v>
      </c>
      <c r="P5224">
        <v>0</v>
      </c>
      <c r="Q5224">
        <v>0</v>
      </c>
      <c r="R5224">
        <v>7.1924700000000001</v>
      </c>
      <c r="S5224">
        <v>21.376470000000001</v>
      </c>
      <c r="T5224">
        <v>0</v>
      </c>
      <c r="U5224">
        <v>0</v>
      </c>
      <c r="W5224" s="429">
        <f t="shared" si="112"/>
        <v>7.1924700000000001</v>
      </c>
      <c r="X5224" s="429">
        <f t="shared" si="112"/>
        <v>21.376470000000001</v>
      </c>
      <c r="Y5224" s="429">
        <f t="shared" si="112"/>
        <v>0</v>
      </c>
      <c r="Z5224" s="429">
        <f t="shared" si="111"/>
        <v>0</v>
      </c>
      <c r="AA5224" s="429" t="s">
        <v>1295</v>
      </c>
    </row>
    <row r="5225" spans="1:27" x14ac:dyDescent="0.25">
      <c r="A5225" t="s">
        <v>149</v>
      </c>
      <c r="B5225" t="s">
        <v>186</v>
      </c>
      <c r="C5225" t="s">
        <v>1459</v>
      </c>
      <c r="D5225" t="s">
        <v>1387</v>
      </c>
      <c r="E5225" t="s">
        <v>1501</v>
      </c>
      <c r="F5225" t="s">
        <v>1293</v>
      </c>
      <c r="G5225" t="s">
        <v>524</v>
      </c>
      <c r="H5225" t="s">
        <v>1464</v>
      </c>
      <c r="I5225" t="s">
        <v>186</v>
      </c>
      <c r="J5225">
        <v>31000207</v>
      </c>
      <c r="L5225">
        <v>0</v>
      </c>
      <c r="M5225">
        <v>0.17730000615119901</v>
      </c>
      <c r="N5225">
        <v>0</v>
      </c>
      <c r="O5225">
        <v>0</v>
      </c>
      <c r="P5225">
        <v>0</v>
      </c>
      <c r="Q5225">
        <v>0</v>
      </c>
      <c r="R5225">
        <v>0</v>
      </c>
      <c r="S5225">
        <v>0</v>
      </c>
      <c r="T5225">
        <v>0</v>
      </c>
      <c r="U5225">
        <v>0</v>
      </c>
      <c r="W5225" s="429">
        <f t="shared" si="112"/>
        <v>0</v>
      </c>
      <c r="X5225" s="429">
        <f t="shared" si="112"/>
        <v>0</v>
      </c>
      <c r="Y5225" s="429">
        <f t="shared" si="112"/>
        <v>0</v>
      </c>
      <c r="Z5225" s="429">
        <f t="shared" si="111"/>
        <v>0</v>
      </c>
      <c r="AA5225" s="429" t="s">
        <v>1295</v>
      </c>
    </row>
    <row r="5226" spans="1:27" x14ac:dyDescent="0.25">
      <c r="A5226" t="s">
        <v>149</v>
      </c>
      <c r="B5226" t="s">
        <v>186</v>
      </c>
      <c r="C5226" t="s">
        <v>1459</v>
      </c>
      <c r="D5226" t="s">
        <v>1387</v>
      </c>
      <c r="E5226" t="s">
        <v>1501</v>
      </c>
      <c r="F5226" t="s">
        <v>1293</v>
      </c>
      <c r="G5226" t="s">
        <v>524</v>
      </c>
      <c r="H5226" t="s">
        <v>1464</v>
      </c>
      <c r="I5226" t="s">
        <v>186</v>
      </c>
      <c r="J5226">
        <v>31000299</v>
      </c>
      <c r="L5226">
        <v>0</v>
      </c>
      <c r="M5226">
        <v>3.3000001907348602</v>
      </c>
      <c r="N5226">
        <v>0</v>
      </c>
      <c r="O5226">
        <v>0</v>
      </c>
      <c r="P5226">
        <v>0</v>
      </c>
      <c r="Q5226">
        <v>0</v>
      </c>
      <c r="R5226">
        <v>0</v>
      </c>
      <c r="S5226">
        <v>0</v>
      </c>
      <c r="T5226">
        <v>0</v>
      </c>
      <c r="U5226">
        <v>0</v>
      </c>
      <c r="W5226" s="429">
        <f t="shared" si="112"/>
        <v>0</v>
      </c>
      <c r="X5226" s="429">
        <f t="shared" si="112"/>
        <v>0</v>
      </c>
      <c r="Y5226" s="429">
        <f t="shared" si="112"/>
        <v>0</v>
      </c>
      <c r="Z5226" s="429">
        <f t="shared" si="111"/>
        <v>0</v>
      </c>
      <c r="AA5226" s="429" t="s">
        <v>1295</v>
      </c>
    </row>
    <row r="5227" spans="1:27" x14ac:dyDescent="0.25">
      <c r="A5227" t="s">
        <v>149</v>
      </c>
      <c r="B5227" t="s">
        <v>186</v>
      </c>
      <c r="C5227" t="s">
        <v>1459</v>
      </c>
      <c r="D5227" t="s">
        <v>1387</v>
      </c>
      <c r="E5227" t="s">
        <v>1501</v>
      </c>
      <c r="F5227" t="s">
        <v>1293</v>
      </c>
      <c r="G5227" t="s">
        <v>524</v>
      </c>
      <c r="H5227" t="s">
        <v>1464</v>
      </c>
      <c r="I5227" t="s">
        <v>186</v>
      </c>
      <c r="J5227">
        <v>31088811</v>
      </c>
      <c r="L5227">
        <v>0</v>
      </c>
      <c r="M5227">
        <v>2.1867001056671098</v>
      </c>
      <c r="N5227">
        <v>0</v>
      </c>
      <c r="O5227">
        <v>0</v>
      </c>
      <c r="P5227">
        <v>0</v>
      </c>
      <c r="Q5227">
        <v>0</v>
      </c>
      <c r="R5227">
        <v>0.35460000000000003</v>
      </c>
      <c r="S5227">
        <v>6.0282</v>
      </c>
      <c r="T5227">
        <v>0</v>
      </c>
      <c r="U5227">
        <v>0</v>
      </c>
      <c r="W5227" s="429">
        <f t="shared" si="112"/>
        <v>0.35460000000000003</v>
      </c>
      <c r="X5227" s="429">
        <f t="shared" si="112"/>
        <v>6.0282</v>
      </c>
      <c r="Y5227" s="429">
        <f t="shared" si="112"/>
        <v>0</v>
      </c>
      <c r="Z5227" s="429">
        <f t="shared" si="111"/>
        <v>0</v>
      </c>
      <c r="AA5227" s="429" t="s">
        <v>1295</v>
      </c>
    </row>
    <row r="5228" spans="1:27" x14ac:dyDescent="0.25">
      <c r="A5228" t="s">
        <v>149</v>
      </c>
      <c r="B5228" t="s">
        <v>186</v>
      </c>
      <c r="C5228" t="s">
        <v>1459</v>
      </c>
      <c r="D5228" t="s">
        <v>1387</v>
      </c>
      <c r="E5228" t="s">
        <v>1501</v>
      </c>
      <c r="F5228" t="s">
        <v>1293</v>
      </c>
      <c r="G5228" t="s">
        <v>524</v>
      </c>
      <c r="H5228" t="s">
        <v>1464</v>
      </c>
      <c r="I5228" t="s">
        <v>186</v>
      </c>
      <c r="J5228">
        <v>31000299</v>
      </c>
      <c r="L5228">
        <v>0</v>
      </c>
      <c r="M5228">
        <v>0.10000000149011599</v>
      </c>
      <c r="N5228">
        <v>0</v>
      </c>
      <c r="O5228">
        <v>0</v>
      </c>
      <c r="P5228">
        <v>0</v>
      </c>
      <c r="Q5228">
        <v>0</v>
      </c>
      <c r="R5228">
        <v>0</v>
      </c>
      <c r="S5228">
        <v>0</v>
      </c>
      <c r="T5228">
        <v>0</v>
      </c>
      <c r="U5228">
        <v>0</v>
      </c>
      <c r="W5228" s="429">
        <f t="shared" si="112"/>
        <v>0</v>
      </c>
      <c r="X5228" s="429">
        <f t="shared" si="112"/>
        <v>0</v>
      </c>
      <c r="Y5228" s="429">
        <f t="shared" si="112"/>
        <v>0</v>
      </c>
      <c r="Z5228" s="429">
        <f t="shared" si="111"/>
        <v>0</v>
      </c>
      <c r="AA5228" s="429" t="s">
        <v>1295</v>
      </c>
    </row>
    <row r="5229" spans="1:27" x14ac:dyDescent="0.25">
      <c r="A5229" t="s">
        <v>149</v>
      </c>
      <c r="B5229" t="s">
        <v>186</v>
      </c>
      <c r="C5229" t="s">
        <v>1459</v>
      </c>
      <c r="D5229" t="s">
        <v>1387</v>
      </c>
      <c r="E5229" t="s">
        <v>1501</v>
      </c>
      <c r="F5229" t="s">
        <v>1293</v>
      </c>
      <c r="G5229" t="s">
        <v>524</v>
      </c>
      <c r="H5229" t="s">
        <v>1464</v>
      </c>
      <c r="I5229" t="s">
        <v>186</v>
      </c>
      <c r="J5229">
        <v>31088811</v>
      </c>
      <c r="L5229">
        <v>0</v>
      </c>
      <c r="M5229">
        <v>0.1182000041008</v>
      </c>
      <c r="N5229">
        <v>0</v>
      </c>
      <c r="O5229">
        <v>0</v>
      </c>
      <c r="P5229">
        <v>0</v>
      </c>
      <c r="Q5229">
        <v>0</v>
      </c>
      <c r="R5229">
        <v>13.0611</v>
      </c>
      <c r="S5229">
        <v>35.341799999999999</v>
      </c>
      <c r="T5229">
        <v>0</v>
      </c>
      <c r="U5229">
        <v>0</v>
      </c>
      <c r="W5229" s="429">
        <f t="shared" si="112"/>
        <v>13.0611</v>
      </c>
      <c r="X5229" s="429">
        <f t="shared" si="112"/>
        <v>35.341799999999999</v>
      </c>
      <c r="Y5229" s="429">
        <f t="shared" si="112"/>
        <v>0</v>
      </c>
      <c r="Z5229" s="429">
        <f t="shared" si="111"/>
        <v>0</v>
      </c>
      <c r="AA5229" s="429" t="s">
        <v>1295</v>
      </c>
    </row>
    <row r="5230" spans="1:27" x14ac:dyDescent="0.25">
      <c r="A5230" t="s">
        <v>149</v>
      </c>
      <c r="B5230" t="s">
        <v>186</v>
      </c>
      <c r="C5230" t="s">
        <v>1459</v>
      </c>
      <c r="D5230" t="s">
        <v>1387</v>
      </c>
      <c r="E5230" t="s">
        <v>1501</v>
      </c>
      <c r="F5230" t="s">
        <v>1293</v>
      </c>
      <c r="G5230" t="s">
        <v>524</v>
      </c>
      <c r="H5230" t="s">
        <v>1464</v>
      </c>
      <c r="I5230" t="s">
        <v>186</v>
      </c>
      <c r="J5230">
        <v>31000299</v>
      </c>
      <c r="L5230">
        <v>0</v>
      </c>
      <c r="M5230">
        <v>5.9100002050399801E-2</v>
      </c>
      <c r="N5230">
        <v>0</v>
      </c>
      <c r="O5230">
        <v>0</v>
      </c>
      <c r="P5230">
        <v>0</v>
      </c>
      <c r="Q5230">
        <v>0</v>
      </c>
      <c r="R5230">
        <v>6.5010000000000003</v>
      </c>
      <c r="S5230">
        <v>11.110799999999999</v>
      </c>
      <c r="T5230">
        <v>0</v>
      </c>
      <c r="U5230">
        <v>0</v>
      </c>
      <c r="W5230" s="429">
        <f t="shared" si="112"/>
        <v>6.5010000000000003</v>
      </c>
      <c r="X5230" s="429">
        <f t="shared" si="112"/>
        <v>11.110799999999999</v>
      </c>
      <c r="Y5230" s="429">
        <f t="shared" si="112"/>
        <v>0</v>
      </c>
      <c r="Z5230" s="429">
        <f t="shared" si="111"/>
        <v>0</v>
      </c>
      <c r="AA5230" s="429" t="s">
        <v>1295</v>
      </c>
    </row>
    <row r="5231" spans="1:27" x14ac:dyDescent="0.25">
      <c r="A5231" t="s">
        <v>149</v>
      </c>
      <c r="B5231" t="s">
        <v>186</v>
      </c>
      <c r="C5231" t="s">
        <v>1459</v>
      </c>
      <c r="D5231" t="s">
        <v>1387</v>
      </c>
      <c r="E5231" t="s">
        <v>1501</v>
      </c>
      <c r="F5231" t="s">
        <v>1293</v>
      </c>
      <c r="G5231" t="s">
        <v>524</v>
      </c>
      <c r="H5231" t="s">
        <v>1464</v>
      </c>
      <c r="I5231" t="s">
        <v>186</v>
      </c>
      <c r="J5231">
        <v>31000299</v>
      </c>
      <c r="L5231">
        <v>0</v>
      </c>
      <c r="M5231">
        <v>0.5</v>
      </c>
      <c r="N5231">
        <v>0</v>
      </c>
      <c r="O5231">
        <v>0</v>
      </c>
      <c r="P5231">
        <v>0</v>
      </c>
      <c r="Q5231">
        <v>0</v>
      </c>
      <c r="R5231">
        <v>0</v>
      </c>
      <c r="S5231">
        <v>0</v>
      </c>
      <c r="T5231">
        <v>0</v>
      </c>
      <c r="U5231">
        <v>0</v>
      </c>
      <c r="W5231" s="429">
        <f t="shared" si="112"/>
        <v>0</v>
      </c>
      <c r="X5231" s="429">
        <f t="shared" si="112"/>
        <v>0</v>
      </c>
      <c r="Y5231" s="429">
        <f t="shared" si="112"/>
        <v>0</v>
      </c>
      <c r="Z5231" s="429">
        <f t="shared" si="111"/>
        <v>0</v>
      </c>
      <c r="AA5231" s="429" t="s">
        <v>1295</v>
      </c>
    </row>
    <row r="5232" spans="1:27" x14ac:dyDescent="0.25">
      <c r="A5232" t="s">
        <v>149</v>
      </c>
      <c r="B5232" t="s">
        <v>186</v>
      </c>
      <c r="C5232" t="s">
        <v>1459</v>
      </c>
      <c r="D5232" t="s">
        <v>1387</v>
      </c>
      <c r="E5232" t="s">
        <v>1501</v>
      </c>
      <c r="F5232" t="s">
        <v>1293</v>
      </c>
      <c r="G5232" t="s">
        <v>524</v>
      </c>
      <c r="H5232" t="s">
        <v>1464</v>
      </c>
      <c r="I5232" t="s">
        <v>186</v>
      </c>
      <c r="J5232">
        <v>31088811</v>
      </c>
      <c r="L5232">
        <v>0</v>
      </c>
      <c r="M5232">
        <v>15.271440505981399</v>
      </c>
      <c r="N5232">
        <v>0</v>
      </c>
      <c r="O5232">
        <v>0</v>
      </c>
      <c r="P5232">
        <v>0</v>
      </c>
      <c r="Q5232">
        <v>0</v>
      </c>
      <c r="R5232">
        <v>0</v>
      </c>
      <c r="S5232">
        <v>0</v>
      </c>
      <c r="T5232">
        <v>0</v>
      </c>
      <c r="U5232">
        <v>0</v>
      </c>
      <c r="W5232" s="429">
        <f t="shared" si="112"/>
        <v>0</v>
      </c>
      <c r="X5232" s="429">
        <f t="shared" si="112"/>
        <v>0</v>
      </c>
      <c r="Y5232" s="429">
        <f t="shared" si="112"/>
        <v>0</v>
      </c>
      <c r="Z5232" s="429">
        <f t="shared" si="111"/>
        <v>0</v>
      </c>
      <c r="AA5232" s="429" t="s">
        <v>1295</v>
      </c>
    </row>
    <row r="5233" spans="1:27" x14ac:dyDescent="0.25">
      <c r="A5233" t="s">
        <v>149</v>
      </c>
      <c r="B5233" t="s">
        <v>186</v>
      </c>
      <c r="C5233" t="s">
        <v>1459</v>
      </c>
      <c r="D5233" t="s">
        <v>1387</v>
      </c>
      <c r="E5233" t="s">
        <v>1501</v>
      </c>
      <c r="F5233" t="s">
        <v>1293</v>
      </c>
      <c r="G5233" t="s">
        <v>524</v>
      </c>
      <c r="H5233" t="s">
        <v>1464</v>
      </c>
      <c r="I5233" t="s">
        <v>186</v>
      </c>
      <c r="J5233">
        <v>31088811</v>
      </c>
      <c r="L5233">
        <v>0</v>
      </c>
      <c r="M5233">
        <v>0</v>
      </c>
      <c r="N5233">
        <v>0</v>
      </c>
      <c r="O5233">
        <v>0</v>
      </c>
      <c r="P5233">
        <v>0</v>
      </c>
      <c r="Q5233">
        <v>0</v>
      </c>
      <c r="R5233">
        <v>0.17730000000000001</v>
      </c>
      <c r="S5233">
        <v>2.1276000000000002</v>
      </c>
      <c r="T5233">
        <v>0</v>
      </c>
      <c r="U5233">
        <v>0</v>
      </c>
      <c r="W5233" s="429">
        <f t="shared" si="112"/>
        <v>0.17730000000000001</v>
      </c>
      <c r="X5233" s="429">
        <f t="shared" si="112"/>
        <v>2.1276000000000002</v>
      </c>
      <c r="Y5233" s="429">
        <f t="shared" si="112"/>
        <v>0</v>
      </c>
      <c r="Z5233" s="429">
        <f t="shared" si="111"/>
        <v>0</v>
      </c>
      <c r="AA5233" s="429" t="s">
        <v>1295</v>
      </c>
    </row>
    <row r="5234" spans="1:27" x14ac:dyDescent="0.25">
      <c r="A5234" t="s">
        <v>149</v>
      </c>
      <c r="B5234" t="s">
        <v>186</v>
      </c>
      <c r="C5234" t="s">
        <v>1459</v>
      </c>
      <c r="D5234" t="s">
        <v>1387</v>
      </c>
      <c r="E5234" t="s">
        <v>1501</v>
      </c>
      <c r="F5234" t="s">
        <v>1293</v>
      </c>
      <c r="G5234" t="s">
        <v>524</v>
      </c>
      <c r="H5234" t="s">
        <v>1464</v>
      </c>
      <c r="I5234" t="s">
        <v>186</v>
      </c>
      <c r="J5234">
        <v>31000299</v>
      </c>
      <c r="L5234">
        <v>0</v>
      </c>
      <c r="M5234">
        <v>1.95030009746552</v>
      </c>
      <c r="N5234">
        <v>0</v>
      </c>
      <c r="O5234">
        <v>0</v>
      </c>
      <c r="P5234">
        <v>0</v>
      </c>
      <c r="Q5234">
        <v>0</v>
      </c>
      <c r="R5234">
        <v>17.907299999999999</v>
      </c>
      <c r="S5234">
        <v>42.433799999999998</v>
      </c>
      <c r="T5234">
        <v>0</v>
      </c>
      <c r="U5234">
        <v>0</v>
      </c>
      <c r="W5234" s="429">
        <f t="shared" si="112"/>
        <v>17.907299999999999</v>
      </c>
      <c r="X5234" s="429">
        <f t="shared" si="112"/>
        <v>42.433799999999998</v>
      </c>
      <c r="Y5234" s="429">
        <f t="shared" si="112"/>
        <v>0</v>
      </c>
      <c r="Z5234" s="429">
        <f t="shared" si="111"/>
        <v>0</v>
      </c>
      <c r="AA5234" s="429" t="s">
        <v>1295</v>
      </c>
    </row>
    <row r="5235" spans="1:27" x14ac:dyDescent="0.25">
      <c r="A5235" t="s">
        <v>149</v>
      </c>
      <c r="B5235" t="s">
        <v>186</v>
      </c>
      <c r="C5235" t="s">
        <v>1459</v>
      </c>
      <c r="D5235" t="s">
        <v>1387</v>
      </c>
      <c r="E5235" t="s">
        <v>1501</v>
      </c>
      <c r="F5235" t="s">
        <v>1293</v>
      </c>
      <c r="G5235" t="s">
        <v>524</v>
      </c>
      <c r="H5235" t="s">
        <v>1464</v>
      </c>
      <c r="I5235" t="s">
        <v>186</v>
      </c>
      <c r="J5235">
        <v>31000299</v>
      </c>
      <c r="L5235">
        <v>0</v>
      </c>
      <c r="M5235">
        <v>5.0000000745058101E-2</v>
      </c>
      <c r="N5235">
        <v>0</v>
      </c>
      <c r="O5235">
        <v>0</v>
      </c>
      <c r="P5235">
        <v>0</v>
      </c>
      <c r="Q5235">
        <v>0</v>
      </c>
      <c r="R5235">
        <v>0</v>
      </c>
      <c r="S5235">
        <v>0</v>
      </c>
      <c r="T5235">
        <v>0</v>
      </c>
      <c r="U5235">
        <v>0</v>
      </c>
      <c r="W5235" s="429">
        <f t="shared" si="112"/>
        <v>0</v>
      </c>
      <c r="X5235" s="429">
        <f t="shared" si="112"/>
        <v>0</v>
      </c>
      <c r="Y5235" s="429">
        <f t="shared" si="112"/>
        <v>0</v>
      </c>
      <c r="Z5235" s="429">
        <f t="shared" si="111"/>
        <v>0</v>
      </c>
      <c r="AA5235" s="429" t="s">
        <v>1295</v>
      </c>
    </row>
    <row r="5236" spans="1:27" x14ac:dyDescent="0.25">
      <c r="A5236" t="s">
        <v>149</v>
      </c>
      <c r="B5236" t="s">
        <v>186</v>
      </c>
      <c r="C5236" t="s">
        <v>1459</v>
      </c>
      <c r="D5236" t="s">
        <v>1387</v>
      </c>
      <c r="E5236" t="s">
        <v>1501</v>
      </c>
      <c r="F5236" t="s">
        <v>1293</v>
      </c>
      <c r="G5236" t="s">
        <v>524</v>
      </c>
      <c r="H5236" t="s">
        <v>1464</v>
      </c>
      <c r="I5236" t="s">
        <v>186</v>
      </c>
      <c r="J5236">
        <v>31088811</v>
      </c>
      <c r="L5236">
        <v>0</v>
      </c>
      <c r="M5236">
        <v>0.17730000615119901</v>
      </c>
      <c r="N5236">
        <v>0</v>
      </c>
      <c r="O5236">
        <v>0</v>
      </c>
      <c r="P5236">
        <v>0</v>
      </c>
      <c r="Q5236">
        <v>0</v>
      </c>
      <c r="R5236">
        <v>0</v>
      </c>
      <c r="S5236">
        <v>0</v>
      </c>
      <c r="T5236">
        <v>0</v>
      </c>
      <c r="U5236">
        <v>0</v>
      </c>
      <c r="W5236" s="429">
        <f t="shared" si="112"/>
        <v>0</v>
      </c>
      <c r="X5236" s="429">
        <f t="shared" si="112"/>
        <v>0</v>
      </c>
      <c r="Y5236" s="429">
        <f t="shared" si="112"/>
        <v>0</v>
      </c>
      <c r="Z5236" s="429">
        <f t="shared" si="111"/>
        <v>0</v>
      </c>
      <c r="AA5236" s="429" t="s">
        <v>1295</v>
      </c>
    </row>
    <row r="5237" spans="1:27" x14ac:dyDescent="0.25">
      <c r="A5237" t="s">
        <v>149</v>
      </c>
      <c r="B5237" t="s">
        <v>186</v>
      </c>
      <c r="C5237" t="s">
        <v>1459</v>
      </c>
      <c r="D5237" t="s">
        <v>1387</v>
      </c>
      <c r="E5237" t="s">
        <v>1501</v>
      </c>
      <c r="F5237" t="s">
        <v>1293</v>
      </c>
      <c r="G5237" t="s">
        <v>524</v>
      </c>
      <c r="H5237" t="s">
        <v>1464</v>
      </c>
      <c r="I5237" t="s">
        <v>186</v>
      </c>
      <c r="J5237">
        <v>31000299</v>
      </c>
      <c r="L5237">
        <v>0</v>
      </c>
      <c r="M5237">
        <v>0.15000000596046401</v>
      </c>
      <c r="N5237">
        <v>0</v>
      </c>
      <c r="O5237">
        <v>0</v>
      </c>
      <c r="P5237">
        <v>0</v>
      </c>
      <c r="Q5237">
        <v>0</v>
      </c>
      <c r="R5237">
        <v>0</v>
      </c>
      <c r="S5237">
        <v>0</v>
      </c>
      <c r="T5237">
        <v>0</v>
      </c>
      <c r="U5237">
        <v>0</v>
      </c>
      <c r="W5237" s="429">
        <f t="shared" si="112"/>
        <v>0</v>
      </c>
      <c r="X5237" s="429">
        <f t="shared" si="112"/>
        <v>0</v>
      </c>
      <c r="Y5237" s="429">
        <f t="shared" si="112"/>
        <v>0</v>
      </c>
      <c r="Z5237" s="429">
        <f t="shared" si="111"/>
        <v>0</v>
      </c>
      <c r="AA5237" s="429" t="s">
        <v>1295</v>
      </c>
    </row>
    <row r="5238" spans="1:27" x14ac:dyDescent="0.25">
      <c r="A5238" t="s">
        <v>149</v>
      </c>
      <c r="B5238" t="s">
        <v>186</v>
      </c>
      <c r="C5238" t="s">
        <v>1459</v>
      </c>
      <c r="D5238" t="s">
        <v>1387</v>
      </c>
      <c r="E5238" t="s">
        <v>1501</v>
      </c>
      <c r="F5238" t="s">
        <v>1293</v>
      </c>
      <c r="G5238" t="s">
        <v>524</v>
      </c>
      <c r="H5238" t="s">
        <v>1464</v>
      </c>
      <c r="I5238" t="s">
        <v>186</v>
      </c>
      <c r="J5238">
        <v>31000223</v>
      </c>
      <c r="L5238">
        <v>0</v>
      </c>
      <c r="M5238">
        <v>5</v>
      </c>
      <c r="N5238">
        <v>0</v>
      </c>
      <c r="O5238">
        <v>0</v>
      </c>
      <c r="P5238">
        <v>0</v>
      </c>
      <c r="Q5238">
        <v>0</v>
      </c>
      <c r="R5238">
        <v>0</v>
      </c>
      <c r="S5238">
        <v>0</v>
      </c>
      <c r="T5238">
        <v>0</v>
      </c>
      <c r="U5238">
        <v>0</v>
      </c>
      <c r="W5238" s="429">
        <f t="shared" si="112"/>
        <v>0</v>
      </c>
      <c r="X5238" s="429">
        <f t="shared" si="112"/>
        <v>0</v>
      </c>
      <c r="Y5238" s="429">
        <f t="shared" si="112"/>
        <v>0</v>
      </c>
      <c r="Z5238" s="429">
        <f t="shared" si="111"/>
        <v>0</v>
      </c>
      <c r="AA5238" s="429" t="s">
        <v>1295</v>
      </c>
    </row>
    <row r="5239" spans="1:27" x14ac:dyDescent="0.25">
      <c r="A5239" t="s">
        <v>149</v>
      </c>
      <c r="B5239" t="s">
        <v>1246</v>
      </c>
      <c r="C5239" t="s">
        <v>1324</v>
      </c>
      <c r="D5239" t="s">
        <v>1387</v>
      </c>
      <c r="E5239" t="s">
        <v>1501</v>
      </c>
      <c r="F5239" t="s">
        <v>1293</v>
      </c>
      <c r="G5239" t="s">
        <v>524</v>
      </c>
      <c r="H5239" t="s">
        <v>1558</v>
      </c>
      <c r="I5239" t="s">
        <v>563</v>
      </c>
      <c r="J5239">
        <v>31088811</v>
      </c>
      <c r="L5239">
        <v>0</v>
      </c>
      <c r="M5239">
        <v>8.6</v>
      </c>
      <c r="N5239">
        <v>0</v>
      </c>
      <c r="O5239">
        <v>0</v>
      </c>
      <c r="P5239">
        <v>0</v>
      </c>
      <c r="Q5239">
        <v>0</v>
      </c>
      <c r="R5239">
        <v>0</v>
      </c>
      <c r="S5239">
        <v>0</v>
      </c>
      <c r="T5239">
        <v>0</v>
      </c>
      <c r="U5239">
        <v>0</v>
      </c>
      <c r="W5239" s="429">
        <f t="shared" si="112"/>
        <v>0</v>
      </c>
      <c r="X5239" s="429">
        <f t="shared" si="112"/>
        <v>0</v>
      </c>
      <c r="Y5239" s="429">
        <f t="shared" si="112"/>
        <v>0</v>
      </c>
      <c r="Z5239" s="429">
        <f t="shared" si="111"/>
        <v>0</v>
      </c>
      <c r="AA5239" s="429" t="s">
        <v>1295</v>
      </c>
    </row>
    <row r="5240" spans="1:27" x14ac:dyDescent="0.25">
      <c r="A5240" t="s">
        <v>149</v>
      </c>
      <c r="B5240" t="s">
        <v>1246</v>
      </c>
      <c r="C5240" t="s">
        <v>1324</v>
      </c>
      <c r="D5240" t="s">
        <v>1387</v>
      </c>
      <c r="E5240" t="s">
        <v>1501</v>
      </c>
      <c r="F5240" t="s">
        <v>1293</v>
      </c>
      <c r="G5240" t="s">
        <v>524</v>
      </c>
      <c r="H5240" t="s">
        <v>1558</v>
      </c>
      <c r="I5240" t="s">
        <v>563</v>
      </c>
      <c r="J5240">
        <v>40400250</v>
      </c>
      <c r="L5240">
        <v>0</v>
      </c>
      <c r="M5240">
        <v>10.7333335876465</v>
      </c>
      <c r="N5240">
        <v>0</v>
      </c>
      <c r="O5240">
        <v>0</v>
      </c>
      <c r="P5240">
        <v>0</v>
      </c>
      <c r="Q5240">
        <v>0</v>
      </c>
      <c r="R5240">
        <v>0</v>
      </c>
      <c r="S5240">
        <v>0</v>
      </c>
      <c r="T5240">
        <v>0</v>
      </c>
      <c r="U5240">
        <v>0</v>
      </c>
      <c r="W5240" s="429">
        <f t="shared" si="112"/>
        <v>0</v>
      </c>
      <c r="X5240" s="429">
        <f t="shared" si="112"/>
        <v>0</v>
      </c>
      <c r="Y5240" s="429">
        <f t="shared" si="112"/>
        <v>0</v>
      </c>
      <c r="Z5240" s="429">
        <f t="shared" si="111"/>
        <v>0</v>
      </c>
      <c r="AA5240" s="429" t="s">
        <v>1295</v>
      </c>
    </row>
    <row r="5241" spans="1:27" x14ac:dyDescent="0.25">
      <c r="A5241" t="s">
        <v>149</v>
      </c>
      <c r="B5241" t="s">
        <v>1246</v>
      </c>
      <c r="C5241" t="s">
        <v>1324</v>
      </c>
      <c r="D5241" t="s">
        <v>1387</v>
      </c>
      <c r="E5241" t="s">
        <v>1501</v>
      </c>
      <c r="F5241" t="s">
        <v>1293</v>
      </c>
      <c r="G5241" t="s">
        <v>524</v>
      </c>
      <c r="H5241" t="s">
        <v>1558</v>
      </c>
      <c r="I5241" t="s">
        <v>563</v>
      </c>
      <c r="J5241">
        <v>31088811</v>
      </c>
      <c r="L5241">
        <v>0</v>
      </c>
      <c r="M5241">
        <v>31.5</v>
      </c>
      <c r="N5241">
        <v>0</v>
      </c>
      <c r="O5241">
        <v>0</v>
      </c>
      <c r="P5241">
        <v>0</v>
      </c>
      <c r="Q5241">
        <v>0</v>
      </c>
      <c r="R5241">
        <v>0</v>
      </c>
      <c r="S5241">
        <v>0</v>
      </c>
      <c r="T5241">
        <v>0</v>
      </c>
      <c r="U5241">
        <v>0</v>
      </c>
      <c r="W5241" s="429">
        <f t="shared" si="112"/>
        <v>0</v>
      </c>
      <c r="X5241" s="429">
        <f t="shared" si="112"/>
        <v>0</v>
      </c>
      <c r="Y5241" s="429">
        <f t="shared" si="112"/>
        <v>0</v>
      </c>
      <c r="Z5241" s="429">
        <f t="shared" si="111"/>
        <v>0</v>
      </c>
      <c r="AA5241" s="429" t="s">
        <v>1295</v>
      </c>
    </row>
    <row r="5242" spans="1:27" x14ac:dyDescent="0.25">
      <c r="A5242" t="s">
        <v>149</v>
      </c>
      <c r="B5242" t="s">
        <v>1246</v>
      </c>
      <c r="C5242" t="s">
        <v>1324</v>
      </c>
      <c r="D5242" t="s">
        <v>1387</v>
      </c>
      <c r="E5242" t="s">
        <v>1501</v>
      </c>
      <c r="F5242" t="s">
        <v>1293</v>
      </c>
      <c r="G5242" t="s">
        <v>524</v>
      </c>
      <c r="H5242" t="s">
        <v>1558</v>
      </c>
      <c r="I5242" t="s">
        <v>563</v>
      </c>
      <c r="J5242">
        <v>31088811</v>
      </c>
      <c r="L5242">
        <v>0</v>
      </c>
      <c r="M5242">
        <v>15.033332824706999</v>
      </c>
      <c r="N5242">
        <v>0</v>
      </c>
      <c r="O5242">
        <v>0</v>
      </c>
      <c r="P5242">
        <v>0</v>
      </c>
      <c r="Q5242">
        <v>0</v>
      </c>
      <c r="R5242">
        <v>0</v>
      </c>
      <c r="S5242">
        <v>0</v>
      </c>
      <c r="T5242">
        <v>0</v>
      </c>
      <c r="U5242">
        <v>0</v>
      </c>
      <c r="W5242" s="429">
        <f t="shared" si="112"/>
        <v>0</v>
      </c>
      <c r="X5242" s="429">
        <f t="shared" si="112"/>
        <v>0</v>
      </c>
      <c r="Y5242" s="429">
        <f t="shared" si="112"/>
        <v>0</v>
      </c>
      <c r="Z5242" s="429">
        <f t="shared" si="111"/>
        <v>0</v>
      </c>
      <c r="AA5242" s="429" t="s">
        <v>1295</v>
      </c>
    </row>
    <row r="5243" spans="1:27" x14ac:dyDescent="0.25">
      <c r="A5243" t="s">
        <v>149</v>
      </c>
      <c r="B5243" t="s">
        <v>186</v>
      </c>
      <c r="C5243" t="s">
        <v>1459</v>
      </c>
      <c r="D5243" t="s">
        <v>1387</v>
      </c>
      <c r="E5243" t="s">
        <v>1501</v>
      </c>
      <c r="F5243" t="s">
        <v>1293</v>
      </c>
      <c r="G5243" t="s">
        <v>524</v>
      </c>
      <c r="H5243" t="s">
        <v>1464</v>
      </c>
      <c r="I5243" t="s">
        <v>186</v>
      </c>
      <c r="J5243">
        <v>31088811</v>
      </c>
      <c r="L5243">
        <v>0</v>
      </c>
      <c r="M5243">
        <v>7.0999999046325701</v>
      </c>
      <c r="N5243">
        <v>0</v>
      </c>
      <c r="O5243">
        <v>0</v>
      </c>
      <c r="P5243">
        <v>0</v>
      </c>
      <c r="Q5243">
        <v>0</v>
      </c>
      <c r="R5243">
        <v>0</v>
      </c>
      <c r="S5243">
        <v>0</v>
      </c>
      <c r="T5243">
        <v>0</v>
      </c>
      <c r="U5243">
        <v>0</v>
      </c>
      <c r="W5243" s="429">
        <f t="shared" si="112"/>
        <v>0</v>
      </c>
      <c r="X5243" s="429">
        <f t="shared" si="112"/>
        <v>0</v>
      </c>
      <c r="Y5243" s="429">
        <f t="shared" si="112"/>
        <v>0</v>
      </c>
      <c r="Z5243" s="429">
        <f t="shared" si="111"/>
        <v>0</v>
      </c>
      <c r="AA5243" s="429" t="s">
        <v>1295</v>
      </c>
    </row>
    <row r="5244" spans="1:27" x14ac:dyDescent="0.25">
      <c r="A5244" t="s">
        <v>149</v>
      </c>
      <c r="B5244" t="s">
        <v>1246</v>
      </c>
      <c r="C5244" t="s">
        <v>1324</v>
      </c>
      <c r="D5244" t="s">
        <v>1387</v>
      </c>
      <c r="E5244" t="s">
        <v>1501</v>
      </c>
      <c r="F5244" t="s">
        <v>1293</v>
      </c>
      <c r="G5244" t="s">
        <v>524</v>
      </c>
      <c r="H5244" t="s">
        <v>1558</v>
      </c>
      <c r="I5244" t="s">
        <v>563</v>
      </c>
      <c r="J5244">
        <v>31088811</v>
      </c>
      <c r="L5244">
        <v>0</v>
      </c>
      <c r="M5244">
        <v>5.0155000686645499</v>
      </c>
      <c r="N5244">
        <v>0</v>
      </c>
      <c r="O5244">
        <v>0</v>
      </c>
      <c r="P5244">
        <v>0</v>
      </c>
      <c r="Q5244">
        <v>0</v>
      </c>
      <c r="R5244">
        <v>0</v>
      </c>
      <c r="S5244">
        <v>0</v>
      </c>
      <c r="T5244">
        <v>0</v>
      </c>
      <c r="U5244">
        <v>0</v>
      </c>
      <c r="W5244" s="429">
        <f t="shared" si="112"/>
        <v>0</v>
      </c>
      <c r="X5244" s="429">
        <f t="shared" si="112"/>
        <v>0</v>
      </c>
      <c r="Y5244" s="429">
        <f t="shared" si="112"/>
        <v>0</v>
      </c>
      <c r="Z5244" s="429">
        <f t="shared" si="111"/>
        <v>0</v>
      </c>
      <c r="AA5244" s="429" t="s">
        <v>1295</v>
      </c>
    </row>
    <row r="5245" spans="1:27" x14ac:dyDescent="0.25">
      <c r="A5245" t="s">
        <v>149</v>
      </c>
      <c r="B5245" t="s">
        <v>186</v>
      </c>
      <c r="C5245" t="s">
        <v>1459</v>
      </c>
      <c r="D5245" t="s">
        <v>1387</v>
      </c>
      <c r="E5245" t="s">
        <v>1501</v>
      </c>
      <c r="F5245" t="s">
        <v>1293</v>
      </c>
      <c r="G5245" t="s">
        <v>524</v>
      </c>
      <c r="H5245" t="s">
        <v>1464</v>
      </c>
      <c r="I5245" t="s">
        <v>186</v>
      </c>
      <c r="J5245">
        <v>31088811</v>
      </c>
      <c r="L5245">
        <v>0</v>
      </c>
      <c r="M5245">
        <v>0</v>
      </c>
      <c r="N5245">
        <v>0</v>
      </c>
      <c r="O5245">
        <v>0</v>
      </c>
      <c r="P5245">
        <v>3.9999999105930301E-2</v>
      </c>
      <c r="Q5245">
        <v>4.9999998882412902E-3</v>
      </c>
      <c r="R5245">
        <v>0</v>
      </c>
      <c r="S5245">
        <v>0</v>
      </c>
      <c r="T5245">
        <v>0</v>
      </c>
      <c r="U5245">
        <v>0</v>
      </c>
      <c r="W5245" s="429">
        <f t="shared" si="112"/>
        <v>0</v>
      </c>
      <c r="X5245" s="429">
        <f t="shared" si="112"/>
        <v>0</v>
      </c>
      <c r="Y5245" s="429">
        <f t="shared" si="112"/>
        <v>0</v>
      </c>
      <c r="Z5245" s="429">
        <f t="shared" si="111"/>
        <v>0</v>
      </c>
      <c r="AA5245" s="429" t="s">
        <v>1295</v>
      </c>
    </row>
    <row r="5246" spans="1:27" x14ac:dyDescent="0.25">
      <c r="A5246" t="s">
        <v>149</v>
      </c>
      <c r="B5246" t="s">
        <v>186</v>
      </c>
      <c r="C5246" t="s">
        <v>1459</v>
      </c>
      <c r="D5246" t="s">
        <v>1387</v>
      </c>
      <c r="E5246" t="s">
        <v>1501</v>
      </c>
      <c r="F5246" t="s">
        <v>1293</v>
      </c>
      <c r="G5246" t="s">
        <v>524</v>
      </c>
      <c r="H5246" t="s">
        <v>1464</v>
      </c>
      <c r="I5246" t="s">
        <v>186</v>
      </c>
      <c r="J5246">
        <v>40400250</v>
      </c>
      <c r="L5246">
        <v>0</v>
      </c>
      <c r="M5246">
        <v>2.9999999329447701E-2</v>
      </c>
      <c r="N5246">
        <v>0</v>
      </c>
      <c r="O5246">
        <v>0</v>
      </c>
      <c r="P5246">
        <v>0</v>
      </c>
      <c r="Q5246">
        <v>0</v>
      </c>
      <c r="R5246">
        <v>0</v>
      </c>
      <c r="S5246">
        <v>5.0000000000000001E-3</v>
      </c>
      <c r="T5246">
        <v>0</v>
      </c>
      <c r="U5246">
        <v>0</v>
      </c>
      <c r="W5246" s="429">
        <f t="shared" si="112"/>
        <v>0</v>
      </c>
      <c r="X5246" s="429">
        <f t="shared" si="112"/>
        <v>5.0000000000000001E-3</v>
      </c>
      <c r="Y5246" s="429">
        <f t="shared" si="112"/>
        <v>0</v>
      </c>
      <c r="Z5246" s="429">
        <f t="shared" si="111"/>
        <v>0</v>
      </c>
      <c r="AA5246" s="429" t="s">
        <v>1295</v>
      </c>
    </row>
    <row r="5247" spans="1:27" x14ac:dyDescent="0.25">
      <c r="A5247" t="s">
        <v>149</v>
      </c>
      <c r="B5247" t="s">
        <v>186</v>
      </c>
      <c r="C5247" t="s">
        <v>1459</v>
      </c>
      <c r="D5247" t="s">
        <v>1387</v>
      </c>
      <c r="E5247" t="s">
        <v>1501</v>
      </c>
      <c r="F5247" t="s">
        <v>1293</v>
      </c>
      <c r="G5247" t="s">
        <v>524</v>
      </c>
      <c r="H5247" t="s">
        <v>1464</v>
      </c>
      <c r="I5247" t="s">
        <v>186</v>
      </c>
      <c r="J5247">
        <v>31088811</v>
      </c>
      <c r="L5247">
        <v>0</v>
      </c>
      <c r="M5247">
        <v>0</v>
      </c>
      <c r="N5247">
        <v>0</v>
      </c>
      <c r="O5247">
        <v>0</v>
      </c>
      <c r="P5247">
        <v>5.4999999701976797E-2</v>
      </c>
      <c r="Q5247">
        <v>4.9999998882412902E-3</v>
      </c>
      <c r="R5247">
        <v>0</v>
      </c>
      <c r="S5247">
        <v>0</v>
      </c>
      <c r="T5247">
        <v>0</v>
      </c>
      <c r="U5247">
        <v>0</v>
      </c>
      <c r="W5247" s="429">
        <f t="shared" si="112"/>
        <v>0</v>
      </c>
      <c r="X5247" s="429">
        <f t="shared" si="112"/>
        <v>0</v>
      </c>
      <c r="Y5247" s="429">
        <f t="shared" si="112"/>
        <v>0</v>
      </c>
      <c r="Z5247" s="429">
        <f t="shared" si="111"/>
        <v>0</v>
      </c>
      <c r="AA5247" s="429" t="s">
        <v>1295</v>
      </c>
    </row>
    <row r="5248" spans="1:27" x14ac:dyDescent="0.25">
      <c r="A5248" t="s">
        <v>149</v>
      </c>
      <c r="B5248" t="s">
        <v>1246</v>
      </c>
      <c r="C5248" t="s">
        <v>1324</v>
      </c>
      <c r="D5248" t="s">
        <v>1387</v>
      </c>
      <c r="E5248" t="s">
        <v>1501</v>
      </c>
      <c r="F5248" t="s">
        <v>1293</v>
      </c>
      <c r="G5248" t="s">
        <v>524</v>
      </c>
      <c r="H5248" t="s">
        <v>1557</v>
      </c>
      <c r="I5248" t="s">
        <v>552</v>
      </c>
      <c r="J5248">
        <v>31088811</v>
      </c>
      <c r="L5248">
        <v>0</v>
      </c>
      <c r="M5248">
        <v>5.28999996185303</v>
      </c>
      <c r="N5248">
        <v>0</v>
      </c>
      <c r="O5248">
        <v>0</v>
      </c>
      <c r="P5248">
        <v>0</v>
      </c>
      <c r="Q5248">
        <v>0</v>
      </c>
      <c r="R5248">
        <v>0</v>
      </c>
      <c r="S5248">
        <v>0</v>
      </c>
      <c r="T5248">
        <v>0</v>
      </c>
      <c r="U5248">
        <v>0</v>
      </c>
      <c r="W5248" s="429">
        <f t="shared" si="112"/>
        <v>0</v>
      </c>
      <c r="X5248" s="429">
        <f t="shared" si="112"/>
        <v>0</v>
      </c>
      <c r="Y5248" s="429">
        <f t="shared" si="112"/>
        <v>0</v>
      </c>
      <c r="Z5248" s="429">
        <f t="shared" si="111"/>
        <v>0</v>
      </c>
      <c r="AA5248" s="429" t="s">
        <v>1295</v>
      </c>
    </row>
    <row r="5249" spans="1:27" x14ac:dyDescent="0.25">
      <c r="A5249" t="s">
        <v>149</v>
      </c>
      <c r="B5249" t="s">
        <v>1246</v>
      </c>
      <c r="C5249" t="s">
        <v>1324</v>
      </c>
      <c r="D5249" t="s">
        <v>1387</v>
      </c>
      <c r="E5249" t="s">
        <v>1501</v>
      </c>
      <c r="F5249" t="s">
        <v>1293</v>
      </c>
      <c r="G5249" t="s">
        <v>524</v>
      </c>
      <c r="H5249" t="s">
        <v>1557</v>
      </c>
      <c r="I5249" t="s">
        <v>552</v>
      </c>
      <c r="J5249">
        <v>31000299</v>
      </c>
      <c r="L5249">
        <v>0</v>
      </c>
      <c r="M5249">
        <v>10</v>
      </c>
      <c r="N5249">
        <v>0</v>
      </c>
      <c r="O5249">
        <v>0</v>
      </c>
      <c r="P5249">
        <v>0</v>
      </c>
      <c r="Q5249">
        <v>0</v>
      </c>
      <c r="R5249">
        <v>0</v>
      </c>
      <c r="S5249">
        <v>0</v>
      </c>
      <c r="T5249">
        <v>0</v>
      </c>
      <c r="U5249">
        <v>0</v>
      </c>
      <c r="W5249" s="429">
        <f t="shared" si="112"/>
        <v>0</v>
      </c>
      <c r="X5249" s="429">
        <f t="shared" si="112"/>
        <v>0</v>
      </c>
      <c r="Y5249" s="429">
        <f t="shared" si="112"/>
        <v>0</v>
      </c>
      <c r="Z5249" s="429">
        <f t="shared" si="111"/>
        <v>0</v>
      </c>
      <c r="AA5249" s="429" t="s">
        <v>1295</v>
      </c>
    </row>
    <row r="5250" spans="1:27" x14ac:dyDescent="0.25">
      <c r="A5250" t="s">
        <v>149</v>
      </c>
      <c r="B5250" t="s">
        <v>1246</v>
      </c>
      <c r="C5250" t="s">
        <v>1324</v>
      </c>
      <c r="D5250" t="s">
        <v>1387</v>
      </c>
      <c r="E5250" t="s">
        <v>1501</v>
      </c>
      <c r="F5250" t="s">
        <v>1293</v>
      </c>
      <c r="G5250" t="s">
        <v>524</v>
      </c>
      <c r="H5250" t="s">
        <v>1557</v>
      </c>
      <c r="I5250" t="s">
        <v>552</v>
      </c>
      <c r="J5250">
        <v>31000299</v>
      </c>
      <c r="L5250">
        <v>0</v>
      </c>
      <c r="M5250">
        <v>10</v>
      </c>
      <c r="N5250">
        <v>0</v>
      </c>
      <c r="O5250">
        <v>0</v>
      </c>
      <c r="P5250">
        <v>0</v>
      </c>
      <c r="Q5250">
        <v>0</v>
      </c>
      <c r="R5250">
        <v>0</v>
      </c>
      <c r="S5250">
        <v>0</v>
      </c>
      <c r="T5250">
        <v>0</v>
      </c>
      <c r="U5250">
        <v>0</v>
      </c>
      <c r="W5250" s="429">
        <f t="shared" si="112"/>
        <v>0</v>
      </c>
      <c r="X5250" s="429">
        <f t="shared" si="112"/>
        <v>0</v>
      </c>
      <c r="Y5250" s="429">
        <f t="shared" si="112"/>
        <v>0</v>
      </c>
      <c r="Z5250" s="429">
        <f t="shared" si="111"/>
        <v>0</v>
      </c>
      <c r="AA5250" s="429" t="s">
        <v>1295</v>
      </c>
    </row>
    <row r="5251" spans="1:27" x14ac:dyDescent="0.25">
      <c r="A5251" t="s">
        <v>149</v>
      </c>
      <c r="B5251" t="s">
        <v>1246</v>
      </c>
      <c r="C5251" t="s">
        <v>1324</v>
      </c>
      <c r="D5251" t="s">
        <v>1387</v>
      </c>
      <c r="E5251" t="s">
        <v>1501</v>
      </c>
      <c r="F5251" t="s">
        <v>1293</v>
      </c>
      <c r="G5251" t="s">
        <v>524</v>
      </c>
      <c r="H5251" t="s">
        <v>1558</v>
      </c>
      <c r="I5251" t="s">
        <v>563</v>
      </c>
      <c r="J5251">
        <v>31000299</v>
      </c>
      <c r="L5251">
        <v>0</v>
      </c>
      <c r="M5251">
        <v>10</v>
      </c>
      <c r="N5251">
        <v>0</v>
      </c>
      <c r="O5251">
        <v>0</v>
      </c>
      <c r="P5251">
        <v>0</v>
      </c>
      <c r="Q5251">
        <v>0</v>
      </c>
      <c r="R5251">
        <v>0</v>
      </c>
      <c r="S5251">
        <v>0</v>
      </c>
      <c r="T5251">
        <v>0</v>
      </c>
      <c r="U5251">
        <v>0</v>
      </c>
      <c r="W5251" s="429">
        <f t="shared" si="112"/>
        <v>0</v>
      </c>
      <c r="X5251" s="429">
        <f t="shared" si="112"/>
        <v>0</v>
      </c>
      <c r="Y5251" s="429">
        <f t="shared" si="112"/>
        <v>0</v>
      </c>
      <c r="Z5251" s="429">
        <f t="shared" si="111"/>
        <v>0</v>
      </c>
      <c r="AA5251" s="429" t="s">
        <v>1295</v>
      </c>
    </row>
    <row r="5252" spans="1:27" x14ac:dyDescent="0.25">
      <c r="A5252" t="s">
        <v>149</v>
      </c>
      <c r="B5252" t="s">
        <v>1246</v>
      </c>
      <c r="C5252" t="s">
        <v>1324</v>
      </c>
      <c r="D5252" t="s">
        <v>1387</v>
      </c>
      <c r="E5252" t="s">
        <v>1501</v>
      </c>
      <c r="F5252" t="s">
        <v>1293</v>
      </c>
      <c r="G5252" t="s">
        <v>524</v>
      </c>
      <c r="H5252" t="s">
        <v>1558</v>
      </c>
      <c r="I5252" t="s">
        <v>563</v>
      </c>
      <c r="J5252">
        <v>31088811</v>
      </c>
      <c r="L5252">
        <v>2</v>
      </c>
      <c r="M5252">
        <v>3.2</v>
      </c>
      <c r="N5252">
        <v>7.1</v>
      </c>
      <c r="O5252">
        <v>48.2</v>
      </c>
      <c r="P5252">
        <v>0</v>
      </c>
      <c r="Q5252">
        <v>0</v>
      </c>
      <c r="R5252">
        <v>0</v>
      </c>
      <c r="S5252">
        <v>0</v>
      </c>
      <c r="T5252">
        <v>0</v>
      </c>
      <c r="U5252">
        <v>0</v>
      </c>
      <c r="W5252" s="429">
        <f t="shared" si="112"/>
        <v>0</v>
      </c>
      <c r="X5252" s="429">
        <f t="shared" si="112"/>
        <v>0</v>
      </c>
      <c r="Y5252" s="429">
        <f t="shared" si="112"/>
        <v>0</v>
      </c>
      <c r="Z5252" s="429">
        <f t="shared" si="111"/>
        <v>0</v>
      </c>
      <c r="AA5252" s="429" t="s">
        <v>1295</v>
      </c>
    </row>
    <row r="5253" spans="1:27" x14ac:dyDescent="0.25">
      <c r="A5253" t="s">
        <v>149</v>
      </c>
      <c r="B5253" t="s">
        <v>1246</v>
      </c>
      <c r="C5253" t="s">
        <v>1324</v>
      </c>
      <c r="D5253" t="s">
        <v>1387</v>
      </c>
      <c r="E5253" t="s">
        <v>1501</v>
      </c>
      <c r="F5253" t="s">
        <v>1293</v>
      </c>
      <c r="G5253" t="s">
        <v>524</v>
      </c>
      <c r="H5253" t="s">
        <v>1558</v>
      </c>
      <c r="I5253" t="s">
        <v>563</v>
      </c>
      <c r="J5253">
        <v>31000299</v>
      </c>
      <c r="L5253">
        <v>1</v>
      </c>
      <c r="M5253">
        <v>4.3</v>
      </c>
      <c r="N5253">
        <v>6.5</v>
      </c>
      <c r="O5253">
        <v>11</v>
      </c>
      <c r="P5253">
        <v>0</v>
      </c>
      <c r="Q5253">
        <v>0</v>
      </c>
      <c r="R5253">
        <v>0</v>
      </c>
      <c r="S5253">
        <v>0</v>
      </c>
      <c r="T5253">
        <v>0</v>
      </c>
      <c r="U5253">
        <v>0</v>
      </c>
      <c r="W5253" s="429">
        <f t="shared" si="112"/>
        <v>0</v>
      </c>
      <c r="X5253" s="429">
        <f t="shared" si="112"/>
        <v>0</v>
      </c>
      <c r="Y5253" s="429">
        <f t="shared" si="112"/>
        <v>0</v>
      </c>
      <c r="Z5253" s="429">
        <f t="shared" si="111"/>
        <v>0</v>
      </c>
      <c r="AA5253" s="429" t="s">
        <v>1295</v>
      </c>
    </row>
    <row r="5254" spans="1:27" x14ac:dyDescent="0.25">
      <c r="A5254" t="s">
        <v>149</v>
      </c>
      <c r="B5254" t="s">
        <v>1246</v>
      </c>
      <c r="C5254" t="s">
        <v>1324</v>
      </c>
      <c r="D5254" t="s">
        <v>1387</v>
      </c>
      <c r="E5254" t="s">
        <v>1501</v>
      </c>
      <c r="F5254" t="s">
        <v>1293</v>
      </c>
      <c r="G5254" t="s">
        <v>524</v>
      </c>
      <c r="H5254" t="s">
        <v>1558</v>
      </c>
      <c r="I5254" t="s">
        <v>563</v>
      </c>
      <c r="J5254">
        <v>31000199</v>
      </c>
      <c r="L5254">
        <v>39.299999999999997</v>
      </c>
      <c r="M5254">
        <v>59.2</v>
      </c>
      <c r="N5254">
        <v>99.8</v>
      </c>
      <c r="O5254">
        <v>931.2</v>
      </c>
      <c r="P5254">
        <v>0</v>
      </c>
      <c r="Q5254">
        <v>0</v>
      </c>
      <c r="R5254">
        <v>0</v>
      </c>
      <c r="S5254">
        <v>0</v>
      </c>
      <c r="T5254">
        <v>0</v>
      </c>
      <c r="U5254">
        <v>0</v>
      </c>
      <c r="W5254" s="429">
        <f t="shared" si="112"/>
        <v>0</v>
      </c>
      <c r="X5254" s="429">
        <f t="shared" si="112"/>
        <v>0</v>
      </c>
      <c r="Y5254" s="429">
        <f t="shared" si="112"/>
        <v>0</v>
      </c>
      <c r="Z5254" s="429">
        <f t="shared" si="112"/>
        <v>0</v>
      </c>
      <c r="AA5254" s="429" t="s">
        <v>1295</v>
      </c>
    </row>
    <row r="5255" spans="1:27" x14ac:dyDescent="0.25">
      <c r="A5255" t="s">
        <v>149</v>
      </c>
      <c r="B5255" t="s">
        <v>1246</v>
      </c>
      <c r="C5255" t="s">
        <v>1324</v>
      </c>
      <c r="D5255" t="s">
        <v>1387</v>
      </c>
      <c r="E5255" t="s">
        <v>1501</v>
      </c>
      <c r="F5255" t="s">
        <v>1293</v>
      </c>
      <c r="G5255" t="s">
        <v>524</v>
      </c>
      <c r="H5255" t="s">
        <v>1558</v>
      </c>
      <c r="I5255" t="s">
        <v>563</v>
      </c>
      <c r="J5255">
        <v>31088811</v>
      </c>
      <c r="L5255">
        <v>0</v>
      </c>
      <c r="M5255">
        <v>7.3</v>
      </c>
      <c r="N5255">
        <v>0</v>
      </c>
      <c r="O5255">
        <v>0</v>
      </c>
      <c r="P5255">
        <v>0</v>
      </c>
      <c r="Q5255">
        <v>0</v>
      </c>
      <c r="R5255">
        <v>0</v>
      </c>
      <c r="S5255">
        <v>0</v>
      </c>
      <c r="T5255">
        <v>0</v>
      </c>
      <c r="U5255">
        <v>0</v>
      </c>
      <c r="W5255" s="429">
        <f t="shared" ref="W5255:Z5318" si="113">IFERROR(R5255*1,0)</f>
        <v>0</v>
      </c>
      <c r="X5255" s="429">
        <f t="shared" si="113"/>
        <v>0</v>
      </c>
      <c r="Y5255" s="429">
        <f t="shared" si="113"/>
        <v>0</v>
      </c>
      <c r="Z5255" s="429">
        <f t="shared" si="113"/>
        <v>0</v>
      </c>
      <c r="AA5255" s="429" t="s">
        <v>1295</v>
      </c>
    </row>
    <row r="5256" spans="1:27" x14ac:dyDescent="0.25">
      <c r="A5256" t="s">
        <v>149</v>
      </c>
      <c r="B5256" t="s">
        <v>1246</v>
      </c>
      <c r="C5256" t="s">
        <v>1324</v>
      </c>
      <c r="D5256" t="s">
        <v>1387</v>
      </c>
      <c r="E5256" t="s">
        <v>1501</v>
      </c>
      <c r="F5256" t="s">
        <v>1293</v>
      </c>
      <c r="G5256" t="s">
        <v>524</v>
      </c>
      <c r="H5256" t="s">
        <v>1559</v>
      </c>
      <c r="I5256" t="s">
        <v>1327</v>
      </c>
      <c r="J5256">
        <v>31000299</v>
      </c>
      <c r="L5256">
        <v>0</v>
      </c>
      <c r="M5256">
        <v>0.30458998680114702</v>
      </c>
      <c r="N5256">
        <v>0</v>
      </c>
      <c r="O5256">
        <v>0</v>
      </c>
      <c r="P5256">
        <v>0</v>
      </c>
      <c r="Q5256">
        <v>0</v>
      </c>
      <c r="R5256">
        <v>1.59324</v>
      </c>
      <c r="S5256">
        <v>45.688499999999998</v>
      </c>
      <c r="T5256">
        <v>0</v>
      </c>
      <c r="U5256">
        <v>0</v>
      </c>
      <c r="W5256" s="429">
        <f t="shared" si="113"/>
        <v>1.59324</v>
      </c>
      <c r="X5256" s="429">
        <f t="shared" si="113"/>
        <v>45.688499999999998</v>
      </c>
      <c r="Y5256" s="429">
        <f t="shared" si="113"/>
        <v>0</v>
      </c>
      <c r="Z5256" s="429">
        <f t="shared" si="113"/>
        <v>0</v>
      </c>
      <c r="AA5256" s="429" t="s">
        <v>1295</v>
      </c>
    </row>
    <row r="5257" spans="1:27" x14ac:dyDescent="0.25">
      <c r="A5257" t="s">
        <v>149</v>
      </c>
      <c r="B5257" t="s">
        <v>1246</v>
      </c>
      <c r="C5257" t="s">
        <v>1324</v>
      </c>
      <c r="D5257" t="s">
        <v>1387</v>
      </c>
      <c r="E5257" t="s">
        <v>1501</v>
      </c>
      <c r="F5257" t="s">
        <v>1293</v>
      </c>
      <c r="G5257" t="s">
        <v>524</v>
      </c>
      <c r="H5257" t="s">
        <v>1557</v>
      </c>
      <c r="I5257" t="s">
        <v>552</v>
      </c>
      <c r="J5257">
        <v>31088811</v>
      </c>
      <c r="L5257">
        <v>0</v>
      </c>
      <c r="M5257">
        <v>2.7</v>
      </c>
      <c r="N5257">
        <v>0</v>
      </c>
      <c r="O5257">
        <v>0</v>
      </c>
      <c r="P5257">
        <v>0</v>
      </c>
      <c r="Q5257">
        <v>0</v>
      </c>
      <c r="R5257">
        <v>0</v>
      </c>
      <c r="S5257">
        <v>0</v>
      </c>
      <c r="T5257">
        <v>0</v>
      </c>
      <c r="U5257">
        <v>0</v>
      </c>
      <c r="W5257" s="429">
        <f t="shared" si="113"/>
        <v>0</v>
      </c>
      <c r="X5257" s="429">
        <f t="shared" si="113"/>
        <v>0</v>
      </c>
      <c r="Y5257" s="429">
        <f t="shared" si="113"/>
        <v>0</v>
      </c>
      <c r="Z5257" s="429">
        <f t="shared" si="113"/>
        <v>0</v>
      </c>
      <c r="AA5257" s="429" t="s">
        <v>1295</v>
      </c>
    </row>
    <row r="5258" spans="1:27" x14ac:dyDescent="0.25">
      <c r="A5258" t="s">
        <v>149</v>
      </c>
      <c r="B5258" t="s">
        <v>1246</v>
      </c>
      <c r="C5258" t="s">
        <v>1324</v>
      </c>
      <c r="D5258" t="s">
        <v>1387</v>
      </c>
      <c r="E5258" t="s">
        <v>1501</v>
      </c>
      <c r="F5258" t="s">
        <v>1293</v>
      </c>
      <c r="G5258" t="s">
        <v>524</v>
      </c>
      <c r="H5258" t="s">
        <v>1558</v>
      </c>
      <c r="I5258" t="s">
        <v>563</v>
      </c>
      <c r="J5258">
        <v>31000309</v>
      </c>
      <c r="L5258">
        <v>0</v>
      </c>
      <c r="M5258">
        <v>0</v>
      </c>
      <c r="N5258">
        <v>0</v>
      </c>
      <c r="O5258">
        <v>0</v>
      </c>
      <c r="P5258">
        <v>0</v>
      </c>
      <c r="Q5258">
        <v>0</v>
      </c>
      <c r="R5258">
        <v>0.46860000000000002</v>
      </c>
      <c r="S5258">
        <v>61.658389999999997</v>
      </c>
      <c r="T5258">
        <v>0</v>
      </c>
      <c r="U5258">
        <v>0</v>
      </c>
      <c r="W5258" s="429">
        <f t="shared" si="113"/>
        <v>0.46860000000000002</v>
      </c>
      <c r="X5258" s="429">
        <f t="shared" si="113"/>
        <v>61.658389999999997</v>
      </c>
      <c r="Y5258" s="429">
        <f t="shared" si="113"/>
        <v>0</v>
      </c>
      <c r="Z5258" s="429">
        <f t="shared" si="113"/>
        <v>0</v>
      </c>
      <c r="AA5258" s="429" t="s">
        <v>1295</v>
      </c>
    </row>
    <row r="5259" spans="1:27" x14ac:dyDescent="0.25">
      <c r="A5259" t="s">
        <v>149</v>
      </c>
      <c r="B5259" t="s">
        <v>1246</v>
      </c>
      <c r="C5259" t="s">
        <v>1324</v>
      </c>
      <c r="D5259" t="s">
        <v>1387</v>
      </c>
      <c r="E5259" t="s">
        <v>1501</v>
      </c>
      <c r="F5259" t="s">
        <v>1293</v>
      </c>
      <c r="G5259" t="s">
        <v>524</v>
      </c>
      <c r="H5259" t="s">
        <v>1558</v>
      </c>
      <c r="I5259" t="s">
        <v>563</v>
      </c>
      <c r="J5259">
        <v>31088811</v>
      </c>
      <c r="L5259">
        <v>0</v>
      </c>
      <c r="M5259">
        <v>0</v>
      </c>
      <c r="N5259">
        <v>0</v>
      </c>
      <c r="O5259">
        <v>0</v>
      </c>
      <c r="P5259">
        <v>0</v>
      </c>
      <c r="Q5259">
        <v>0</v>
      </c>
      <c r="R5259">
        <v>0</v>
      </c>
      <c r="S5259">
        <v>0</v>
      </c>
      <c r="T5259">
        <v>0</v>
      </c>
      <c r="U5259">
        <v>0</v>
      </c>
      <c r="W5259" s="429">
        <f t="shared" si="113"/>
        <v>0</v>
      </c>
      <c r="X5259" s="429">
        <f t="shared" si="113"/>
        <v>0</v>
      </c>
      <c r="Y5259" s="429">
        <f t="shared" si="113"/>
        <v>0</v>
      </c>
      <c r="Z5259" s="429">
        <f t="shared" si="113"/>
        <v>0</v>
      </c>
      <c r="AA5259" s="429" t="s">
        <v>1295</v>
      </c>
    </row>
    <row r="5260" spans="1:27" x14ac:dyDescent="0.25">
      <c r="A5260" t="s">
        <v>149</v>
      </c>
      <c r="B5260" t="s">
        <v>1246</v>
      </c>
      <c r="C5260" t="s">
        <v>1324</v>
      </c>
      <c r="D5260" t="s">
        <v>1387</v>
      </c>
      <c r="E5260" t="s">
        <v>1501</v>
      </c>
      <c r="F5260" t="s">
        <v>1293</v>
      </c>
      <c r="G5260" t="s">
        <v>524</v>
      </c>
      <c r="H5260" t="s">
        <v>1558</v>
      </c>
      <c r="I5260" t="s">
        <v>563</v>
      </c>
      <c r="J5260">
        <v>31000299</v>
      </c>
      <c r="L5260">
        <v>0</v>
      </c>
      <c r="M5260">
        <v>1.575</v>
      </c>
      <c r="N5260">
        <v>0</v>
      </c>
      <c r="O5260">
        <v>0</v>
      </c>
      <c r="P5260">
        <v>0</v>
      </c>
      <c r="Q5260">
        <v>0</v>
      </c>
      <c r="R5260">
        <v>0</v>
      </c>
      <c r="S5260">
        <v>0</v>
      </c>
      <c r="T5260">
        <v>0</v>
      </c>
      <c r="U5260">
        <v>0</v>
      </c>
      <c r="W5260" s="429">
        <f t="shared" si="113"/>
        <v>0</v>
      </c>
      <c r="X5260" s="429">
        <f t="shared" si="113"/>
        <v>0</v>
      </c>
      <c r="Y5260" s="429">
        <f t="shared" si="113"/>
        <v>0</v>
      </c>
      <c r="Z5260" s="429">
        <f t="shared" si="113"/>
        <v>0</v>
      </c>
      <c r="AA5260" s="429" t="s">
        <v>1295</v>
      </c>
    </row>
    <row r="5261" spans="1:27" x14ac:dyDescent="0.25">
      <c r="A5261" t="s">
        <v>149</v>
      </c>
      <c r="B5261" t="s">
        <v>1246</v>
      </c>
      <c r="C5261" t="s">
        <v>1324</v>
      </c>
      <c r="D5261" t="s">
        <v>1387</v>
      </c>
      <c r="E5261" t="s">
        <v>1501</v>
      </c>
      <c r="F5261" t="s">
        <v>1293</v>
      </c>
      <c r="G5261" t="s">
        <v>524</v>
      </c>
      <c r="H5261" t="s">
        <v>1558</v>
      </c>
      <c r="I5261" t="s">
        <v>563</v>
      </c>
      <c r="J5261">
        <v>31000205</v>
      </c>
      <c r="L5261">
        <v>0.84</v>
      </c>
      <c r="M5261">
        <v>0.105</v>
      </c>
      <c r="N5261">
        <v>3.99</v>
      </c>
      <c r="O5261">
        <v>42.734999999999999</v>
      </c>
      <c r="P5261">
        <v>0</v>
      </c>
      <c r="Q5261">
        <v>0</v>
      </c>
      <c r="R5261">
        <v>0</v>
      </c>
      <c r="S5261">
        <v>0</v>
      </c>
      <c r="T5261">
        <v>0</v>
      </c>
      <c r="U5261">
        <v>0</v>
      </c>
      <c r="W5261" s="429">
        <f t="shared" si="113"/>
        <v>0</v>
      </c>
      <c r="X5261" s="429">
        <f t="shared" si="113"/>
        <v>0</v>
      </c>
      <c r="Y5261" s="429">
        <f t="shared" si="113"/>
        <v>0</v>
      </c>
      <c r="Z5261" s="429">
        <f t="shared" si="113"/>
        <v>0</v>
      </c>
      <c r="AA5261" s="429" t="s">
        <v>1295</v>
      </c>
    </row>
    <row r="5262" spans="1:27" x14ac:dyDescent="0.25">
      <c r="A5262" t="s">
        <v>149</v>
      </c>
      <c r="B5262" t="s">
        <v>1249</v>
      </c>
      <c r="C5262" t="s">
        <v>1503</v>
      </c>
      <c r="D5262" t="s">
        <v>1387</v>
      </c>
      <c r="E5262" t="s">
        <v>1501</v>
      </c>
      <c r="F5262" t="s">
        <v>1293</v>
      </c>
      <c r="G5262" t="s">
        <v>524</v>
      </c>
      <c r="H5262" t="s">
        <v>1561</v>
      </c>
      <c r="I5262" t="s">
        <v>1549</v>
      </c>
      <c r="J5262">
        <v>31000299</v>
      </c>
      <c r="L5262">
        <v>0</v>
      </c>
      <c r="M5262">
        <v>4.80000004172325E-2</v>
      </c>
      <c r="N5262">
        <v>0</v>
      </c>
      <c r="O5262">
        <v>0</v>
      </c>
      <c r="P5262">
        <v>0</v>
      </c>
      <c r="Q5262">
        <v>0</v>
      </c>
      <c r="R5262">
        <v>0.66</v>
      </c>
      <c r="S5262">
        <v>25.92</v>
      </c>
      <c r="T5262">
        <v>0</v>
      </c>
      <c r="U5262">
        <v>648.9</v>
      </c>
      <c r="W5262" s="429">
        <f t="shared" si="113"/>
        <v>0.66</v>
      </c>
      <c r="X5262" s="429">
        <f t="shared" si="113"/>
        <v>25.92</v>
      </c>
      <c r="Y5262" s="429">
        <f t="shared" si="113"/>
        <v>0</v>
      </c>
      <c r="Z5262" s="429">
        <f t="shared" si="113"/>
        <v>648.9</v>
      </c>
      <c r="AA5262" s="429" t="s">
        <v>1295</v>
      </c>
    </row>
    <row r="5263" spans="1:27" x14ac:dyDescent="0.25">
      <c r="A5263" t="s">
        <v>149</v>
      </c>
      <c r="B5263" t="s">
        <v>1248</v>
      </c>
      <c r="C5263" t="s">
        <v>1541</v>
      </c>
      <c r="D5263" t="s">
        <v>1387</v>
      </c>
      <c r="E5263" t="s">
        <v>1501</v>
      </c>
      <c r="F5263" t="s">
        <v>1293</v>
      </c>
      <c r="G5263" t="s">
        <v>524</v>
      </c>
      <c r="H5263" t="s">
        <v>1562</v>
      </c>
      <c r="I5263" t="s">
        <v>1542</v>
      </c>
      <c r="J5263">
        <v>31088811</v>
      </c>
      <c r="L5263">
        <v>0</v>
      </c>
      <c r="M5263">
        <v>6.6999998092651403</v>
      </c>
      <c r="N5263">
        <v>0</v>
      </c>
      <c r="O5263">
        <v>0</v>
      </c>
      <c r="P5263">
        <v>0</v>
      </c>
      <c r="Q5263">
        <v>0</v>
      </c>
      <c r="R5263">
        <v>0</v>
      </c>
      <c r="S5263">
        <v>0</v>
      </c>
      <c r="T5263">
        <v>0</v>
      </c>
      <c r="U5263">
        <v>0</v>
      </c>
      <c r="W5263" s="429">
        <f t="shared" si="113"/>
        <v>0</v>
      </c>
      <c r="X5263" s="429">
        <f t="shared" si="113"/>
        <v>0</v>
      </c>
      <c r="Y5263" s="429">
        <f t="shared" si="113"/>
        <v>0</v>
      </c>
      <c r="Z5263" s="429">
        <f t="shared" si="113"/>
        <v>0</v>
      </c>
      <c r="AA5263" s="429" t="s">
        <v>1295</v>
      </c>
    </row>
    <row r="5264" spans="1:27" x14ac:dyDescent="0.25">
      <c r="A5264" t="s">
        <v>149</v>
      </c>
      <c r="B5264" t="s">
        <v>186</v>
      </c>
      <c r="C5264" t="s">
        <v>1459</v>
      </c>
      <c r="D5264" t="s">
        <v>1387</v>
      </c>
      <c r="E5264" t="s">
        <v>1501</v>
      </c>
      <c r="F5264" t="s">
        <v>1293</v>
      </c>
      <c r="G5264" t="s">
        <v>524</v>
      </c>
      <c r="H5264" t="s">
        <v>1461</v>
      </c>
      <c r="I5264" t="s">
        <v>534</v>
      </c>
      <c r="J5264">
        <v>31000309</v>
      </c>
      <c r="L5264">
        <v>0</v>
      </c>
      <c r="M5264">
        <v>0.5</v>
      </c>
      <c r="N5264">
        <v>0</v>
      </c>
      <c r="O5264">
        <v>0</v>
      </c>
      <c r="P5264">
        <v>0</v>
      </c>
      <c r="Q5264">
        <v>0</v>
      </c>
      <c r="R5264">
        <v>0</v>
      </c>
      <c r="S5264">
        <v>0</v>
      </c>
      <c r="T5264">
        <v>0</v>
      </c>
      <c r="U5264">
        <v>0</v>
      </c>
      <c r="W5264" s="429">
        <f t="shared" si="113"/>
        <v>0</v>
      </c>
      <c r="X5264" s="429">
        <f t="shared" si="113"/>
        <v>0</v>
      </c>
      <c r="Y5264" s="429">
        <f t="shared" si="113"/>
        <v>0</v>
      </c>
      <c r="Z5264" s="429">
        <f t="shared" si="113"/>
        <v>0</v>
      </c>
      <c r="AA5264" s="429" t="s">
        <v>1295</v>
      </c>
    </row>
    <row r="5265" spans="1:27" x14ac:dyDescent="0.25">
      <c r="A5265" t="s">
        <v>149</v>
      </c>
      <c r="B5265" t="s">
        <v>186</v>
      </c>
      <c r="C5265" t="s">
        <v>1459</v>
      </c>
      <c r="D5265" t="s">
        <v>1387</v>
      </c>
      <c r="E5265" t="s">
        <v>1501</v>
      </c>
      <c r="F5265" t="s">
        <v>1293</v>
      </c>
      <c r="G5265" t="s">
        <v>524</v>
      </c>
      <c r="H5265" t="s">
        <v>1461</v>
      </c>
      <c r="I5265" t="s">
        <v>534</v>
      </c>
      <c r="J5265">
        <v>31000299</v>
      </c>
      <c r="L5265">
        <v>0</v>
      </c>
      <c r="M5265">
        <v>1.5957000255584699</v>
      </c>
      <c r="N5265">
        <v>0</v>
      </c>
      <c r="O5265">
        <v>0</v>
      </c>
      <c r="P5265">
        <v>0</v>
      </c>
      <c r="Q5265">
        <v>0</v>
      </c>
      <c r="R5265">
        <v>7.9194000000000004</v>
      </c>
      <c r="S5265">
        <v>34.750799999999998</v>
      </c>
      <c r="T5265">
        <v>0</v>
      </c>
      <c r="U5265">
        <v>0</v>
      </c>
      <c r="W5265" s="429">
        <f t="shared" si="113"/>
        <v>7.9194000000000004</v>
      </c>
      <c r="X5265" s="429">
        <f t="shared" si="113"/>
        <v>34.750799999999998</v>
      </c>
      <c r="Y5265" s="429">
        <f t="shared" si="113"/>
        <v>0</v>
      </c>
      <c r="Z5265" s="429">
        <f t="shared" si="113"/>
        <v>0</v>
      </c>
      <c r="AA5265" s="429" t="s">
        <v>1295</v>
      </c>
    </row>
    <row r="5266" spans="1:27" x14ac:dyDescent="0.25">
      <c r="A5266" t="s">
        <v>149</v>
      </c>
      <c r="B5266" t="s">
        <v>186</v>
      </c>
      <c r="C5266" t="s">
        <v>1459</v>
      </c>
      <c r="D5266" t="s">
        <v>1387</v>
      </c>
      <c r="E5266" t="s">
        <v>1501</v>
      </c>
      <c r="F5266" t="s">
        <v>1293</v>
      </c>
      <c r="G5266" t="s">
        <v>524</v>
      </c>
      <c r="H5266" t="s">
        <v>1461</v>
      </c>
      <c r="I5266" t="s">
        <v>534</v>
      </c>
      <c r="J5266">
        <v>31088811</v>
      </c>
      <c r="L5266">
        <v>0</v>
      </c>
      <c r="M5266">
        <v>9.2196006774902308</v>
      </c>
      <c r="N5266">
        <v>0</v>
      </c>
      <c r="O5266">
        <v>0</v>
      </c>
      <c r="P5266">
        <v>0</v>
      </c>
      <c r="Q5266">
        <v>0</v>
      </c>
      <c r="R5266">
        <v>1.9502999999999999</v>
      </c>
      <c r="S5266">
        <v>40.0107</v>
      </c>
      <c r="T5266">
        <v>0</v>
      </c>
      <c r="U5266">
        <v>0</v>
      </c>
      <c r="W5266" s="429">
        <f t="shared" si="113"/>
        <v>1.9502999999999999</v>
      </c>
      <c r="X5266" s="429">
        <f t="shared" si="113"/>
        <v>40.0107</v>
      </c>
      <c r="Y5266" s="429">
        <f t="shared" si="113"/>
        <v>0</v>
      </c>
      <c r="Z5266" s="429">
        <f t="shared" si="113"/>
        <v>0</v>
      </c>
      <c r="AA5266" s="429" t="s">
        <v>1295</v>
      </c>
    </row>
    <row r="5267" spans="1:27" x14ac:dyDescent="0.25">
      <c r="A5267" t="s">
        <v>149</v>
      </c>
      <c r="B5267" t="s">
        <v>186</v>
      </c>
      <c r="C5267" t="s">
        <v>1459</v>
      </c>
      <c r="D5267" t="s">
        <v>1387</v>
      </c>
      <c r="E5267" t="s">
        <v>1501</v>
      </c>
      <c r="F5267" t="s">
        <v>1293</v>
      </c>
      <c r="G5267" t="s">
        <v>524</v>
      </c>
      <c r="H5267" t="s">
        <v>1461</v>
      </c>
      <c r="I5267" t="s">
        <v>534</v>
      </c>
      <c r="J5267">
        <v>31088811</v>
      </c>
      <c r="L5267">
        <v>0</v>
      </c>
      <c r="M5267">
        <v>0.1182000041008</v>
      </c>
      <c r="N5267">
        <v>0</v>
      </c>
      <c r="O5267">
        <v>0</v>
      </c>
      <c r="P5267">
        <v>0</v>
      </c>
      <c r="Q5267">
        <v>0</v>
      </c>
      <c r="R5267">
        <v>5.4371999999999998</v>
      </c>
      <c r="S5267">
        <v>7.9785000000000004</v>
      </c>
      <c r="T5267">
        <v>0</v>
      </c>
      <c r="U5267">
        <v>0</v>
      </c>
      <c r="W5267" s="429">
        <f t="shared" si="113"/>
        <v>5.4371999999999998</v>
      </c>
      <c r="X5267" s="429">
        <f t="shared" si="113"/>
        <v>7.9785000000000004</v>
      </c>
      <c r="Y5267" s="429">
        <f t="shared" si="113"/>
        <v>0</v>
      </c>
      <c r="Z5267" s="429">
        <f t="shared" si="113"/>
        <v>0</v>
      </c>
      <c r="AA5267" s="429" t="s">
        <v>1295</v>
      </c>
    </row>
    <row r="5268" spans="1:27" x14ac:dyDescent="0.25">
      <c r="A5268" t="s">
        <v>149</v>
      </c>
      <c r="B5268" t="s">
        <v>186</v>
      </c>
      <c r="C5268" t="s">
        <v>1459</v>
      </c>
      <c r="D5268" t="s">
        <v>1387</v>
      </c>
      <c r="E5268" t="s">
        <v>1501</v>
      </c>
      <c r="F5268" t="s">
        <v>1293</v>
      </c>
      <c r="G5268" t="s">
        <v>524</v>
      </c>
      <c r="H5268" t="s">
        <v>1461</v>
      </c>
      <c r="I5268" t="s">
        <v>534</v>
      </c>
      <c r="J5268">
        <v>31000299</v>
      </c>
      <c r="L5268">
        <v>0</v>
      </c>
      <c r="M5268">
        <v>5.3781003952026403</v>
      </c>
      <c r="N5268">
        <v>0</v>
      </c>
      <c r="O5268">
        <v>0</v>
      </c>
      <c r="P5268">
        <v>0</v>
      </c>
      <c r="Q5268">
        <v>0</v>
      </c>
      <c r="R5268">
        <v>0.53190000000000004</v>
      </c>
      <c r="S5268">
        <v>17.907299999999999</v>
      </c>
      <c r="T5268">
        <v>0</v>
      </c>
      <c r="U5268">
        <v>0</v>
      </c>
      <c r="W5268" s="429">
        <f t="shared" si="113"/>
        <v>0.53190000000000004</v>
      </c>
      <c r="X5268" s="429">
        <f t="shared" si="113"/>
        <v>17.907299999999999</v>
      </c>
      <c r="Y5268" s="429">
        <f t="shared" si="113"/>
        <v>0</v>
      </c>
      <c r="Z5268" s="429">
        <f t="shared" si="113"/>
        <v>0</v>
      </c>
      <c r="AA5268" s="429" t="s">
        <v>1295</v>
      </c>
    </row>
    <row r="5269" spans="1:27" x14ac:dyDescent="0.25">
      <c r="A5269" t="s">
        <v>149</v>
      </c>
      <c r="B5269" t="s">
        <v>186</v>
      </c>
      <c r="C5269" t="s">
        <v>1459</v>
      </c>
      <c r="D5269" t="s">
        <v>1387</v>
      </c>
      <c r="E5269" t="s">
        <v>1501</v>
      </c>
      <c r="F5269" t="s">
        <v>1293</v>
      </c>
      <c r="G5269" t="s">
        <v>524</v>
      </c>
      <c r="H5269" t="s">
        <v>1461</v>
      </c>
      <c r="I5269" t="s">
        <v>534</v>
      </c>
      <c r="J5269">
        <v>31000299</v>
      </c>
      <c r="L5269">
        <v>0</v>
      </c>
      <c r="M5269">
        <v>0.80000001192092896</v>
      </c>
      <c r="N5269">
        <v>0</v>
      </c>
      <c r="O5269">
        <v>0</v>
      </c>
      <c r="P5269">
        <v>0</v>
      </c>
      <c r="Q5269">
        <v>0</v>
      </c>
      <c r="R5269">
        <v>0</v>
      </c>
      <c r="S5269">
        <v>0</v>
      </c>
      <c r="T5269">
        <v>0</v>
      </c>
      <c r="U5269">
        <v>0</v>
      </c>
      <c r="W5269" s="429">
        <f t="shared" si="113"/>
        <v>0</v>
      </c>
      <c r="X5269" s="429">
        <f t="shared" si="113"/>
        <v>0</v>
      </c>
      <c r="Y5269" s="429">
        <f t="shared" si="113"/>
        <v>0</v>
      </c>
      <c r="Z5269" s="429">
        <f t="shared" si="113"/>
        <v>0</v>
      </c>
      <c r="AA5269" s="429" t="s">
        <v>1295</v>
      </c>
    </row>
    <row r="5270" spans="1:27" x14ac:dyDescent="0.25">
      <c r="A5270" t="s">
        <v>149</v>
      </c>
      <c r="B5270" t="s">
        <v>186</v>
      </c>
      <c r="C5270" t="s">
        <v>1459</v>
      </c>
      <c r="D5270" t="s">
        <v>1387</v>
      </c>
      <c r="E5270" t="s">
        <v>1501</v>
      </c>
      <c r="F5270" t="s">
        <v>1293</v>
      </c>
      <c r="G5270" t="s">
        <v>524</v>
      </c>
      <c r="H5270" t="s">
        <v>1464</v>
      </c>
      <c r="I5270" t="s">
        <v>186</v>
      </c>
      <c r="J5270">
        <v>31000299</v>
      </c>
      <c r="L5270">
        <v>0</v>
      </c>
      <c r="M5270">
        <v>1.43333339691162</v>
      </c>
      <c r="N5270">
        <v>0</v>
      </c>
      <c r="O5270">
        <v>0</v>
      </c>
      <c r="P5270">
        <v>0</v>
      </c>
      <c r="Q5270">
        <v>0</v>
      </c>
      <c r="R5270">
        <v>0</v>
      </c>
      <c r="S5270">
        <v>0</v>
      </c>
      <c r="T5270">
        <v>0</v>
      </c>
      <c r="U5270">
        <v>0</v>
      </c>
      <c r="W5270" s="429">
        <f t="shared" si="113"/>
        <v>0</v>
      </c>
      <c r="X5270" s="429">
        <f t="shared" si="113"/>
        <v>0</v>
      </c>
      <c r="Y5270" s="429">
        <f t="shared" si="113"/>
        <v>0</v>
      </c>
      <c r="Z5270" s="429">
        <f t="shared" si="113"/>
        <v>0</v>
      </c>
      <c r="AA5270" s="429" t="s">
        <v>1295</v>
      </c>
    </row>
    <row r="5271" spans="1:27" x14ac:dyDescent="0.25">
      <c r="A5271" t="s">
        <v>149</v>
      </c>
      <c r="B5271" t="s">
        <v>186</v>
      </c>
      <c r="C5271" t="s">
        <v>1459</v>
      </c>
      <c r="D5271" t="s">
        <v>1387</v>
      </c>
      <c r="E5271" t="s">
        <v>1501</v>
      </c>
      <c r="F5271" t="s">
        <v>1293</v>
      </c>
      <c r="G5271" t="s">
        <v>524</v>
      </c>
      <c r="H5271" t="s">
        <v>1464</v>
      </c>
      <c r="I5271" t="s">
        <v>186</v>
      </c>
      <c r="J5271">
        <v>31000309</v>
      </c>
      <c r="L5271">
        <v>0</v>
      </c>
      <c r="M5271">
        <v>0.17730000615119901</v>
      </c>
      <c r="N5271">
        <v>0</v>
      </c>
      <c r="O5271">
        <v>0</v>
      </c>
      <c r="P5271">
        <v>0</v>
      </c>
      <c r="Q5271">
        <v>0</v>
      </c>
      <c r="R5271">
        <v>1.2411000000000001</v>
      </c>
      <c r="S5271">
        <v>2.7185999999999999</v>
      </c>
      <c r="T5271">
        <v>0</v>
      </c>
      <c r="U5271">
        <v>0</v>
      </c>
      <c r="W5271" s="429">
        <f t="shared" si="113"/>
        <v>1.2411000000000001</v>
      </c>
      <c r="X5271" s="429">
        <f t="shared" si="113"/>
        <v>2.7185999999999999</v>
      </c>
      <c r="Y5271" s="429">
        <f t="shared" si="113"/>
        <v>0</v>
      </c>
      <c r="Z5271" s="429">
        <f t="shared" si="113"/>
        <v>0</v>
      </c>
      <c r="AA5271" s="429" t="s">
        <v>1295</v>
      </c>
    </row>
    <row r="5272" spans="1:27" x14ac:dyDescent="0.25">
      <c r="A5272" t="s">
        <v>149</v>
      </c>
      <c r="B5272" t="s">
        <v>186</v>
      </c>
      <c r="C5272" t="s">
        <v>1459</v>
      </c>
      <c r="D5272" t="s">
        <v>1387</v>
      </c>
      <c r="E5272" t="s">
        <v>1501</v>
      </c>
      <c r="F5272" t="s">
        <v>1293</v>
      </c>
      <c r="G5272" t="s">
        <v>524</v>
      </c>
      <c r="H5272" t="s">
        <v>1464</v>
      </c>
      <c r="I5272" t="s">
        <v>186</v>
      </c>
      <c r="J5272">
        <v>31000299</v>
      </c>
      <c r="L5272">
        <v>4.7280002385377898E-2</v>
      </c>
      <c r="M5272">
        <v>3.2209498882293701</v>
      </c>
      <c r="N5272">
        <v>0.42552003264427202</v>
      </c>
      <c r="O5272">
        <v>51.742053985595703</v>
      </c>
      <c r="P5272">
        <v>0</v>
      </c>
      <c r="Q5272">
        <v>0</v>
      </c>
      <c r="R5272">
        <v>0</v>
      </c>
      <c r="S5272">
        <v>0</v>
      </c>
      <c r="T5272">
        <v>0</v>
      </c>
      <c r="U5272">
        <v>0</v>
      </c>
      <c r="W5272" s="429">
        <f t="shared" si="113"/>
        <v>0</v>
      </c>
      <c r="X5272" s="429">
        <f t="shared" si="113"/>
        <v>0</v>
      </c>
      <c r="Y5272" s="429">
        <f t="shared" si="113"/>
        <v>0</v>
      </c>
      <c r="Z5272" s="429">
        <f t="shared" si="113"/>
        <v>0</v>
      </c>
      <c r="AA5272" s="429" t="s">
        <v>1295</v>
      </c>
    </row>
    <row r="5273" spans="1:27" x14ac:dyDescent="0.25">
      <c r="A5273" t="s">
        <v>149</v>
      </c>
      <c r="B5273" t="s">
        <v>186</v>
      </c>
      <c r="C5273" t="s">
        <v>1459</v>
      </c>
      <c r="D5273" t="s">
        <v>1387</v>
      </c>
      <c r="E5273" t="s">
        <v>1501</v>
      </c>
      <c r="F5273" t="s">
        <v>1293</v>
      </c>
      <c r="G5273" t="s">
        <v>524</v>
      </c>
      <c r="H5273" t="s">
        <v>1464</v>
      </c>
      <c r="I5273" t="s">
        <v>186</v>
      </c>
      <c r="J5273">
        <v>31000299</v>
      </c>
      <c r="L5273">
        <v>0</v>
      </c>
      <c r="M5273">
        <v>0</v>
      </c>
      <c r="N5273">
        <v>0</v>
      </c>
      <c r="O5273">
        <v>0</v>
      </c>
      <c r="P5273">
        <v>0</v>
      </c>
      <c r="Q5273">
        <v>0</v>
      </c>
      <c r="R5273">
        <v>0</v>
      </c>
      <c r="S5273">
        <v>5.91E-2</v>
      </c>
      <c r="T5273">
        <v>0</v>
      </c>
      <c r="U5273">
        <v>0</v>
      </c>
      <c r="W5273" s="429">
        <f t="shared" si="113"/>
        <v>0</v>
      </c>
      <c r="X5273" s="429">
        <f t="shared" si="113"/>
        <v>5.91E-2</v>
      </c>
      <c r="Y5273" s="429">
        <f t="shared" si="113"/>
        <v>0</v>
      </c>
      <c r="Z5273" s="429">
        <f t="shared" si="113"/>
        <v>0</v>
      </c>
      <c r="AA5273" s="429" t="s">
        <v>1295</v>
      </c>
    </row>
    <row r="5274" spans="1:27" x14ac:dyDescent="0.25">
      <c r="A5274" t="s">
        <v>149</v>
      </c>
      <c r="B5274" t="s">
        <v>1246</v>
      </c>
      <c r="C5274" t="s">
        <v>1324</v>
      </c>
      <c r="D5274" t="s">
        <v>1387</v>
      </c>
      <c r="E5274" t="s">
        <v>1501</v>
      </c>
      <c r="F5274" t="s">
        <v>1293</v>
      </c>
      <c r="G5274" t="s">
        <v>524</v>
      </c>
      <c r="H5274" t="s">
        <v>1557</v>
      </c>
      <c r="I5274" t="s">
        <v>552</v>
      </c>
      <c r="J5274">
        <v>31000199</v>
      </c>
      <c r="L5274">
        <v>1.1666666269302399</v>
      </c>
      <c r="M5274">
        <v>3.1999998092651398</v>
      </c>
      <c r="N5274">
        <v>1.9666666984558101</v>
      </c>
      <c r="O5274">
        <v>3.3333335071802098E-2</v>
      </c>
      <c r="P5274">
        <v>0</v>
      </c>
      <c r="Q5274">
        <v>0</v>
      </c>
      <c r="R5274">
        <v>0</v>
      </c>
      <c r="S5274">
        <v>0</v>
      </c>
      <c r="T5274">
        <v>0</v>
      </c>
      <c r="U5274">
        <v>0</v>
      </c>
      <c r="W5274" s="429">
        <f t="shared" si="113"/>
        <v>0</v>
      </c>
      <c r="X5274" s="429">
        <f t="shared" si="113"/>
        <v>0</v>
      </c>
      <c r="Y5274" s="429">
        <f t="shared" si="113"/>
        <v>0</v>
      </c>
      <c r="Z5274" s="429">
        <f t="shared" si="113"/>
        <v>0</v>
      </c>
      <c r="AA5274" s="429" t="s">
        <v>1295</v>
      </c>
    </row>
    <row r="5275" spans="1:27" x14ac:dyDescent="0.25">
      <c r="A5275" t="s">
        <v>149</v>
      </c>
      <c r="B5275" t="s">
        <v>1246</v>
      </c>
      <c r="C5275" t="s">
        <v>1324</v>
      </c>
      <c r="D5275" t="s">
        <v>1387</v>
      </c>
      <c r="E5275" t="s">
        <v>1501</v>
      </c>
      <c r="F5275" t="s">
        <v>1293</v>
      </c>
      <c r="G5275" t="s">
        <v>524</v>
      </c>
      <c r="H5275" t="s">
        <v>1558</v>
      </c>
      <c r="I5275" t="s">
        <v>563</v>
      </c>
      <c r="J5275">
        <v>31000299</v>
      </c>
      <c r="L5275">
        <v>1.8550000190734901</v>
      </c>
      <c r="M5275">
        <v>15.574999809265099</v>
      </c>
      <c r="N5275">
        <v>8.4849996566772496</v>
      </c>
      <c r="O5275">
        <v>0</v>
      </c>
      <c r="P5275">
        <v>0</v>
      </c>
      <c r="Q5275">
        <v>0</v>
      </c>
      <c r="R5275">
        <v>0</v>
      </c>
      <c r="S5275">
        <v>0</v>
      </c>
      <c r="T5275">
        <v>0</v>
      </c>
      <c r="U5275">
        <v>0</v>
      </c>
      <c r="W5275" s="429">
        <f t="shared" si="113"/>
        <v>0</v>
      </c>
      <c r="X5275" s="429">
        <f t="shared" si="113"/>
        <v>0</v>
      </c>
      <c r="Y5275" s="429">
        <f t="shared" si="113"/>
        <v>0</v>
      </c>
      <c r="Z5275" s="429">
        <f t="shared" si="113"/>
        <v>0</v>
      </c>
      <c r="AA5275" s="429" t="s">
        <v>1295</v>
      </c>
    </row>
    <row r="5276" spans="1:27" x14ac:dyDescent="0.25">
      <c r="A5276" t="s">
        <v>149</v>
      </c>
      <c r="B5276" t="s">
        <v>186</v>
      </c>
      <c r="C5276" t="s">
        <v>1459</v>
      </c>
      <c r="D5276" t="s">
        <v>1387</v>
      </c>
      <c r="E5276" t="s">
        <v>1501</v>
      </c>
      <c r="F5276" t="s">
        <v>1293</v>
      </c>
      <c r="G5276" t="s">
        <v>524</v>
      </c>
      <c r="H5276" t="s">
        <v>1464</v>
      </c>
      <c r="I5276" t="s">
        <v>186</v>
      </c>
      <c r="J5276">
        <v>31000299</v>
      </c>
      <c r="L5276">
        <v>0</v>
      </c>
      <c r="M5276">
        <v>1.54999995231628</v>
      </c>
      <c r="N5276">
        <v>0</v>
      </c>
      <c r="O5276">
        <v>0</v>
      </c>
      <c r="P5276">
        <v>0</v>
      </c>
      <c r="Q5276">
        <v>0</v>
      </c>
      <c r="R5276">
        <v>0</v>
      </c>
      <c r="S5276">
        <v>0</v>
      </c>
      <c r="T5276">
        <v>0</v>
      </c>
      <c r="U5276">
        <v>0</v>
      </c>
      <c r="W5276" s="429">
        <f t="shared" si="113"/>
        <v>0</v>
      </c>
      <c r="X5276" s="429">
        <f t="shared" si="113"/>
        <v>0</v>
      </c>
      <c r="Y5276" s="429">
        <f t="shared" si="113"/>
        <v>0</v>
      </c>
      <c r="Z5276" s="429">
        <f t="shared" si="113"/>
        <v>0</v>
      </c>
      <c r="AA5276" s="429" t="s">
        <v>1295</v>
      </c>
    </row>
    <row r="5277" spans="1:27" x14ac:dyDescent="0.25">
      <c r="A5277" t="s">
        <v>149</v>
      </c>
      <c r="B5277" t="s">
        <v>186</v>
      </c>
      <c r="C5277" t="s">
        <v>1459</v>
      </c>
      <c r="D5277" t="s">
        <v>1387</v>
      </c>
      <c r="E5277" t="s">
        <v>1501</v>
      </c>
      <c r="F5277" t="s">
        <v>1293</v>
      </c>
      <c r="G5277" t="s">
        <v>524</v>
      </c>
      <c r="H5277" t="s">
        <v>1464</v>
      </c>
      <c r="I5277" t="s">
        <v>186</v>
      </c>
      <c r="J5277">
        <v>31088811</v>
      </c>
      <c r="L5277">
        <v>0</v>
      </c>
      <c r="M5277">
        <v>5.0000000745058101E-2</v>
      </c>
      <c r="N5277">
        <v>0</v>
      </c>
      <c r="O5277">
        <v>0</v>
      </c>
      <c r="P5277">
        <v>0</v>
      </c>
      <c r="Q5277">
        <v>0</v>
      </c>
      <c r="R5277">
        <v>0</v>
      </c>
      <c r="S5277">
        <v>0</v>
      </c>
      <c r="T5277">
        <v>0</v>
      </c>
      <c r="U5277">
        <v>0</v>
      </c>
      <c r="W5277" s="429">
        <f t="shared" si="113"/>
        <v>0</v>
      </c>
      <c r="X5277" s="429">
        <f t="shared" si="113"/>
        <v>0</v>
      </c>
      <c r="Y5277" s="429">
        <f t="shared" si="113"/>
        <v>0</v>
      </c>
      <c r="Z5277" s="429">
        <f t="shared" si="113"/>
        <v>0</v>
      </c>
      <c r="AA5277" s="429" t="s">
        <v>1295</v>
      </c>
    </row>
    <row r="5278" spans="1:27" x14ac:dyDescent="0.25">
      <c r="A5278" t="s">
        <v>149</v>
      </c>
      <c r="B5278" t="s">
        <v>186</v>
      </c>
      <c r="C5278" t="s">
        <v>1459</v>
      </c>
      <c r="D5278" t="s">
        <v>1387</v>
      </c>
      <c r="E5278" t="s">
        <v>1501</v>
      </c>
      <c r="F5278" t="s">
        <v>1293</v>
      </c>
      <c r="G5278" t="s">
        <v>524</v>
      </c>
      <c r="H5278" t="s">
        <v>1464</v>
      </c>
      <c r="I5278" t="s">
        <v>186</v>
      </c>
      <c r="J5278">
        <v>31000299</v>
      </c>
      <c r="L5278">
        <v>0</v>
      </c>
      <c r="M5278">
        <v>5</v>
      </c>
      <c r="N5278">
        <v>0</v>
      </c>
      <c r="O5278">
        <v>0</v>
      </c>
      <c r="P5278">
        <v>0</v>
      </c>
      <c r="Q5278">
        <v>0</v>
      </c>
      <c r="R5278">
        <v>0</v>
      </c>
      <c r="S5278">
        <v>4.5350000000000001</v>
      </c>
      <c r="T5278">
        <v>0</v>
      </c>
      <c r="U5278">
        <v>0</v>
      </c>
      <c r="W5278" s="429">
        <f t="shared" si="113"/>
        <v>0</v>
      </c>
      <c r="X5278" s="429">
        <f t="shared" si="113"/>
        <v>4.5350000000000001</v>
      </c>
      <c r="Y5278" s="429">
        <f t="shared" si="113"/>
        <v>0</v>
      </c>
      <c r="Z5278" s="429">
        <f t="shared" si="113"/>
        <v>0</v>
      </c>
      <c r="AA5278" s="429" t="s">
        <v>1295</v>
      </c>
    </row>
    <row r="5279" spans="1:27" x14ac:dyDescent="0.25">
      <c r="A5279" t="s">
        <v>149</v>
      </c>
      <c r="B5279" t="s">
        <v>186</v>
      </c>
      <c r="C5279" t="s">
        <v>1459</v>
      </c>
      <c r="D5279" t="s">
        <v>1387</v>
      </c>
      <c r="E5279" t="s">
        <v>1501</v>
      </c>
      <c r="F5279" t="s">
        <v>1293</v>
      </c>
      <c r="G5279" t="s">
        <v>524</v>
      </c>
      <c r="H5279" t="s">
        <v>1464</v>
      </c>
      <c r="I5279" t="s">
        <v>186</v>
      </c>
      <c r="J5279">
        <v>31000101</v>
      </c>
      <c r="L5279">
        <v>0</v>
      </c>
      <c r="M5279">
        <v>11.574999809265099</v>
      </c>
      <c r="N5279">
        <v>0</v>
      </c>
      <c r="O5279">
        <v>0</v>
      </c>
      <c r="P5279">
        <v>0</v>
      </c>
      <c r="Q5279">
        <v>0</v>
      </c>
      <c r="R5279">
        <v>0.19</v>
      </c>
      <c r="S5279">
        <v>10.935</v>
      </c>
      <c r="T5279">
        <v>0</v>
      </c>
      <c r="U5279">
        <v>0</v>
      </c>
      <c r="W5279" s="429">
        <f t="shared" si="113"/>
        <v>0.19</v>
      </c>
      <c r="X5279" s="429">
        <f t="shared" si="113"/>
        <v>10.935</v>
      </c>
      <c r="Y5279" s="429">
        <f t="shared" si="113"/>
        <v>0</v>
      </c>
      <c r="Z5279" s="429">
        <f t="shared" si="113"/>
        <v>0</v>
      </c>
      <c r="AA5279" s="429" t="s">
        <v>1295</v>
      </c>
    </row>
    <row r="5280" spans="1:27" x14ac:dyDescent="0.25">
      <c r="A5280" t="s">
        <v>149</v>
      </c>
      <c r="B5280" t="s">
        <v>1246</v>
      </c>
      <c r="C5280" t="s">
        <v>1324</v>
      </c>
      <c r="D5280" t="s">
        <v>1387</v>
      </c>
      <c r="E5280" t="s">
        <v>1501</v>
      </c>
      <c r="F5280" t="s">
        <v>1293</v>
      </c>
      <c r="G5280" t="s">
        <v>524</v>
      </c>
      <c r="H5280" t="s">
        <v>1557</v>
      </c>
      <c r="I5280" t="s">
        <v>552</v>
      </c>
      <c r="J5280">
        <v>31088811</v>
      </c>
      <c r="L5280">
        <v>0</v>
      </c>
      <c r="M5280">
        <v>0</v>
      </c>
      <c r="N5280">
        <v>0</v>
      </c>
      <c r="O5280">
        <v>0</v>
      </c>
      <c r="P5280">
        <v>3.29999998211861E-2</v>
      </c>
      <c r="Q5280">
        <v>3.0000000260770299E-3</v>
      </c>
      <c r="R5280">
        <v>0</v>
      </c>
      <c r="S5280">
        <v>0</v>
      </c>
      <c r="T5280">
        <v>0</v>
      </c>
      <c r="U5280">
        <v>0</v>
      </c>
      <c r="W5280" s="429">
        <f t="shared" si="113"/>
        <v>0</v>
      </c>
      <c r="X5280" s="429">
        <f t="shared" si="113"/>
        <v>0</v>
      </c>
      <c r="Y5280" s="429">
        <f t="shared" si="113"/>
        <v>0</v>
      </c>
      <c r="Z5280" s="429">
        <f t="shared" si="113"/>
        <v>0</v>
      </c>
      <c r="AA5280" s="429" t="s">
        <v>1295</v>
      </c>
    </row>
    <row r="5281" spans="1:27" x14ac:dyDescent="0.25">
      <c r="A5281" t="s">
        <v>149</v>
      </c>
      <c r="B5281" t="s">
        <v>186</v>
      </c>
      <c r="C5281" t="s">
        <v>1459</v>
      </c>
      <c r="D5281" t="s">
        <v>1387</v>
      </c>
      <c r="E5281" t="s">
        <v>1501</v>
      </c>
      <c r="F5281" t="s">
        <v>1293</v>
      </c>
      <c r="G5281" t="s">
        <v>524</v>
      </c>
      <c r="H5281" t="s">
        <v>1464</v>
      </c>
      <c r="I5281" t="s">
        <v>186</v>
      </c>
      <c r="J5281">
        <v>31000199</v>
      </c>
      <c r="L5281">
        <v>0</v>
      </c>
      <c r="M5281">
        <v>5</v>
      </c>
      <c r="N5281">
        <v>0</v>
      </c>
      <c r="O5281">
        <v>0</v>
      </c>
      <c r="P5281">
        <v>0</v>
      </c>
      <c r="Q5281">
        <v>0</v>
      </c>
      <c r="R5281">
        <v>0</v>
      </c>
      <c r="S5281">
        <v>4.5350000000000001</v>
      </c>
      <c r="T5281">
        <v>0</v>
      </c>
      <c r="U5281">
        <v>0</v>
      </c>
      <c r="W5281" s="429">
        <f t="shared" si="113"/>
        <v>0</v>
      </c>
      <c r="X5281" s="429">
        <f t="shared" si="113"/>
        <v>4.5350000000000001</v>
      </c>
      <c r="Y5281" s="429">
        <f t="shared" si="113"/>
        <v>0</v>
      </c>
      <c r="Z5281" s="429">
        <f t="shared" si="113"/>
        <v>0</v>
      </c>
      <c r="AA5281" s="429" t="s">
        <v>1295</v>
      </c>
    </row>
    <row r="5282" spans="1:27" x14ac:dyDescent="0.25">
      <c r="A5282" t="s">
        <v>149</v>
      </c>
      <c r="B5282" t="s">
        <v>1246</v>
      </c>
      <c r="C5282" t="s">
        <v>1324</v>
      </c>
      <c r="D5282" t="s">
        <v>1387</v>
      </c>
      <c r="E5282" t="s">
        <v>1501</v>
      </c>
      <c r="F5282" t="s">
        <v>1293</v>
      </c>
      <c r="G5282" t="s">
        <v>524</v>
      </c>
      <c r="H5282" t="s">
        <v>1557</v>
      </c>
      <c r="I5282" t="s">
        <v>552</v>
      </c>
      <c r="J5282">
        <v>31088811</v>
      </c>
      <c r="L5282">
        <v>0</v>
      </c>
      <c r="M5282">
        <v>6.5</v>
      </c>
      <c r="N5282">
        <v>0</v>
      </c>
      <c r="O5282">
        <v>0</v>
      </c>
      <c r="P5282">
        <v>0</v>
      </c>
      <c r="Q5282">
        <v>0</v>
      </c>
      <c r="R5282">
        <v>0</v>
      </c>
      <c r="S5282">
        <v>0</v>
      </c>
      <c r="T5282">
        <v>0</v>
      </c>
      <c r="U5282">
        <v>0</v>
      </c>
      <c r="W5282" s="429">
        <f t="shared" si="113"/>
        <v>0</v>
      </c>
      <c r="X5282" s="429">
        <f t="shared" si="113"/>
        <v>0</v>
      </c>
      <c r="Y5282" s="429">
        <f t="shared" si="113"/>
        <v>0</v>
      </c>
      <c r="Z5282" s="429">
        <f t="shared" si="113"/>
        <v>0</v>
      </c>
      <c r="AA5282" s="429" t="s">
        <v>1295</v>
      </c>
    </row>
    <row r="5283" spans="1:27" x14ac:dyDescent="0.25">
      <c r="A5283" t="s">
        <v>149</v>
      </c>
      <c r="B5283" t="s">
        <v>1246</v>
      </c>
      <c r="C5283" t="s">
        <v>1324</v>
      </c>
      <c r="D5283" t="s">
        <v>1387</v>
      </c>
      <c r="E5283" t="s">
        <v>1501</v>
      </c>
      <c r="F5283" t="s">
        <v>1293</v>
      </c>
      <c r="G5283" t="s">
        <v>524</v>
      </c>
      <c r="H5283" t="s">
        <v>1558</v>
      </c>
      <c r="I5283" t="s">
        <v>563</v>
      </c>
      <c r="J5283">
        <v>31000299</v>
      </c>
      <c r="L5283">
        <v>0</v>
      </c>
      <c r="M5283">
        <v>4.1799998283386204</v>
      </c>
      <c r="N5283">
        <v>0</v>
      </c>
      <c r="O5283">
        <v>0</v>
      </c>
      <c r="P5283">
        <v>0</v>
      </c>
      <c r="Q5283">
        <v>0</v>
      </c>
      <c r="R5283">
        <v>0</v>
      </c>
      <c r="S5283">
        <v>0</v>
      </c>
      <c r="T5283">
        <v>0</v>
      </c>
      <c r="U5283">
        <v>0</v>
      </c>
      <c r="W5283" s="429">
        <f t="shared" si="113"/>
        <v>0</v>
      </c>
      <c r="X5283" s="429">
        <f t="shared" si="113"/>
        <v>0</v>
      </c>
      <c r="Y5283" s="429">
        <f t="shared" si="113"/>
        <v>0</v>
      </c>
      <c r="Z5283" s="429">
        <f t="shared" si="113"/>
        <v>0</v>
      </c>
      <c r="AA5283" s="429" t="s">
        <v>1295</v>
      </c>
    </row>
    <row r="5284" spans="1:27" x14ac:dyDescent="0.25">
      <c r="A5284" t="s">
        <v>149</v>
      </c>
      <c r="B5284" t="s">
        <v>1246</v>
      </c>
      <c r="C5284" t="s">
        <v>1324</v>
      </c>
      <c r="D5284" t="s">
        <v>1387</v>
      </c>
      <c r="E5284" t="s">
        <v>1501</v>
      </c>
      <c r="F5284" t="s">
        <v>1293</v>
      </c>
      <c r="G5284" t="s">
        <v>524</v>
      </c>
      <c r="H5284" t="s">
        <v>1558</v>
      </c>
      <c r="I5284" t="s">
        <v>563</v>
      </c>
      <c r="J5284">
        <v>31000199</v>
      </c>
      <c r="L5284">
        <v>0</v>
      </c>
      <c r="M5284">
        <v>172.47999572753901</v>
      </c>
      <c r="N5284">
        <v>0</v>
      </c>
      <c r="O5284">
        <v>0</v>
      </c>
      <c r="P5284">
        <v>0</v>
      </c>
      <c r="Q5284">
        <v>0</v>
      </c>
      <c r="R5284">
        <v>0</v>
      </c>
      <c r="S5284">
        <v>0</v>
      </c>
      <c r="T5284">
        <v>0</v>
      </c>
      <c r="U5284">
        <v>0</v>
      </c>
      <c r="W5284" s="429">
        <f t="shared" si="113"/>
        <v>0</v>
      </c>
      <c r="X5284" s="429">
        <f t="shared" si="113"/>
        <v>0</v>
      </c>
      <c r="Y5284" s="429">
        <f t="shared" si="113"/>
        <v>0</v>
      </c>
      <c r="Z5284" s="429">
        <f t="shared" si="113"/>
        <v>0</v>
      </c>
      <c r="AA5284" s="429" t="s">
        <v>1295</v>
      </c>
    </row>
    <row r="5285" spans="1:27" x14ac:dyDescent="0.25">
      <c r="A5285" t="s">
        <v>149</v>
      </c>
      <c r="B5285" t="s">
        <v>1246</v>
      </c>
      <c r="C5285" t="s">
        <v>1324</v>
      </c>
      <c r="D5285" t="s">
        <v>1387</v>
      </c>
      <c r="E5285" t="s">
        <v>1501</v>
      </c>
      <c r="F5285" t="s">
        <v>1293</v>
      </c>
      <c r="G5285" t="s">
        <v>524</v>
      </c>
      <c r="H5285" t="s">
        <v>1557</v>
      </c>
      <c r="I5285" t="s">
        <v>552</v>
      </c>
      <c r="J5285">
        <v>31088811</v>
      </c>
      <c r="L5285">
        <v>0</v>
      </c>
      <c r="M5285">
        <v>20.3</v>
      </c>
      <c r="N5285">
        <v>0</v>
      </c>
      <c r="O5285">
        <v>0</v>
      </c>
      <c r="P5285">
        <v>0</v>
      </c>
      <c r="Q5285">
        <v>0</v>
      </c>
      <c r="R5285">
        <v>0</v>
      </c>
      <c r="S5285">
        <v>0</v>
      </c>
      <c r="T5285">
        <v>0</v>
      </c>
      <c r="U5285">
        <v>0</v>
      </c>
      <c r="W5285" s="429">
        <f t="shared" si="113"/>
        <v>0</v>
      </c>
      <c r="X5285" s="429">
        <f t="shared" si="113"/>
        <v>0</v>
      </c>
      <c r="Y5285" s="429">
        <f t="shared" si="113"/>
        <v>0</v>
      </c>
      <c r="Z5285" s="429">
        <f t="shared" si="113"/>
        <v>0</v>
      </c>
      <c r="AA5285" s="429" t="s">
        <v>1295</v>
      </c>
    </row>
    <row r="5286" spans="1:27" x14ac:dyDescent="0.25">
      <c r="A5286" t="s">
        <v>149</v>
      </c>
      <c r="B5286" t="s">
        <v>1246</v>
      </c>
      <c r="C5286" t="s">
        <v>1324</v>
      </c>
      <c r="D5286" t="s">
        <v>1387</v>
      </c>
      <c r="E5286" t="s">
        <v>1501</v>
      </c>
      <c r="F5286" t="s">
        <v>1293</v>
      </c>
      <c r="G5286" t="s">
        <v>524</v>
      </c>
      <c r="H5286" t="s">
        <v>1557</v>
      </c>
      <c r="I5286" t="s">
        <v>552</v>
      </c>
      <c r="J5286">
        <v>31088811</v>
      </c>
      <c r="L5286">
        <v>0</v>
      </c>
      <c r="M5286">
        <v>0</v>
      </c>
      <c r="N5286">
        <v>0</v>
      </c>
      <c r="O5286">
        <v>0</v>
      </c>
      <c r="P5286">
        <v>0.2</v>
      </c>
      <c r="Q5286">
        <v>0</v>
      </c>
      <c r="R5286">
        <v>0</v>
      </c>
      <c r="S5286">
        <v>0</v>
      </c>
      <c r="T5286">
        <v>0</v>
      </c>
      <c r="U5286">
        <v>0</v>
      </c>
      <c r="W5286" s="429">
        <f t="shared" si="113"/>
        <v>0</v>
      </c>
      <c r="X5286" s="429">
        <f t="shared" si="113"/>
        <v>0</v>
      </c>
      <c r="Y5286" s="429">
        <f t="shared" si="113"/>
        <v>0</v>
      </c>
      <c r="Z5286" s="429">
        <f t="shared" si="113"/>
        <v>0</v>
      </c>
      <c r="AA5286" s="429" t="s">
        <v>1295</v>
      </c>
    </row>
    <row r="5287" spans="1:27" x14ac:dyDescent="0.25">
      <c r="A5287" t="s">
        <v>149</v>
      </c>
      <c r="B5287" t="s">
        <v>1246</v>
      </c>
      <c r="C5287" t="s">
        <v>1324</v>
      </c>
      <c r="D5287" t="s">
        <v>1387</v>
      </c>
      <c r="E5287" t="s">
        <v>1501</v>
      </c>
      <c r="F5287" t="s">
        <v>1293</v>
      </c>
      <c r="G5287" t="s">
        <v>524</v>
      </c>
      <c r="H5287" t="s">
        <v>1557</v>
      </c>
      <c r="I5287" t="s">
        <v>552</v>
      </c>
      <c r="J5287">
        <v>31000309</v>
      </c>
      <c r="L5287">
        <v>0</v>
      </c>
      <c r="M5287">
        <v>0</v>
      </c>
      <c r="N5287">
        <v>0</v>
      </c>
      <c r="O5287">
        <v>0</v>
      </c>
      <c r="P5287">
        <v>0</v>
      </c>
      <c r="Q5287">
        <v>0</v>
      </c>
      <c r="R5287">
        <v>0.14058000000000001</v>
      </c>
      <c r="S5287">
        <v>0.93485700000000005</v>
      </c>
      <c r="T5287">
        <v>0</v>
      </c>
      <c r="U5287">
        <v>0</v>
      </c>
      <c r="W5287" s="429">
        <f t="shared" si="113"/>
        <v>0.14058000000000001</v>
      </c>
      <c r="X5287" s="429">
        <f t="shared" si="113"/>
        <v>0.93485700000000005</v>
      </c>
      <c r="Y5287" s="429">
        <f t="shared" si="113"/>
        <v>0</v>
      </c>
      <c r="Z5287" s="429">
        <f t="shared" si="113"/>
        <v>0</v>
      </c>
      <c r="AA5287" s="429" t="s">
        <v>1295</v>
      </c>
    </row>
    <row r="5288" spans="1:27" x14ac:dyDescent="0.25">
      <c r="A5288" t="s">
        <v>149</v>
      </c>
      <c r="B5288" t="s">
        <v>1246</v>
      </c>
      <c r="C5288" t="s">
        <v>1324</v>
      </c>
      <c r="D5288" t="s">
        <v>1387</v>
      </c>
      <c r="E5288" t="s">
        <v>1501</v>
      </c>
      <c r="F5288" t="s">
        <v>1293</v>
      </c>
      <c r="G5288" t="s">
        <v>524</v>
      </c>
      <c r="H5288" t="s">
        <v>1558</v>
      </c>
      <c r="I5288" t="s">
        <v>563</v>
      </c>
      <c r="J5288">
        <v>31088811</v>
      </c>
      <c r="L5288">
        <v>0</v>
      </c>
      <c r="M5288">
        <v>10.309200286865201</v>
      </c>
      <c r="N5288">
        <v>0</v>
      </c>
      <c r="O5288">
        <v>0</v>
      </c>
      <c r="P5288">
        <v>0</v>
      </c>
      <c r="Q5288">
        <v>0</v>
      </c>
      <c r="R5288">
        <v>4.4282700000000004</v>
      </c>
      <c r="S5288">
        <v>34.371810000000004</v>
      </c>
      <c r="T5288">
        <v>0</v>
      </c>
      <c r="U5288">
        <v>0</v>
      </c>
      <c r="W5288" s="429">
        <f t="shared" si="113"/>
        <v>4.4282700000000004</v>
      </c>
      <c r="X5288" s="429">
        <f t="shared" si="113"/>
        <v>34.371810000000004</v>
      </c>
      <c r="Y5288" s="429">
        <f t="shared" si="113"/>
        <v>0</v>
      </c>
      <c r="Z5288" s="429">
        <f t="shared" si="113"/>
        <v>0</v>
      </c>
      <c r="AA5288" s="429" t="s">
        <v>1295</v>
      </c>
    </row>
    <row r="5289" spans="1:27" x14ac:dyDescent="0.25">
      <c r="A5289" t="s">
        <v>149</v>
      </c>
      <c r="B5289" t="s">
        <v>1246</v>
      </c>
      <c r="C5289" t="s">
        <v>1324</v>
      </c>
      <c r="D5289" t="s">
        <v>1387</v>
      </c>
      <c r="E5289" t="s">
        <v>1501</v>
      </c>
      <c r="F5289" t="s">
        <v>1293</v>
      </c>
      <c r="G5289" t="s">
        <v>524</v>
      </c>
      <c r="H5289" t="s">
        <v>1558</v>
      </c>
      <c r="I5289" t="s">
        <v>563</v>
      </c>
      <c r="J5289">
        <v>31088811</v>
      </c>
      <c r="L5289">
        <v>0</v>
      </c>
      <c r="M5289">
        <v>0</v>
      </c>
      <c r="N5289">
        <v>0.1</v>
      </c>
      <c r="O5289">
        <v>0</v>
      </c>
      <c r="P5289">
        <v>0</v>
      </c>
      <c r="Q5289">
        <v>0</v>
      </c>
      <c r="R5289">
        <v>0</v>
      </c>
      <c r="S5289">
        <v>0</v>
      </c>
      <c r="T5289">
        <v>0</v>
      </c>
      <c r="U5289">
        <v>0</v>
      </c>
      <c r="W5289" s="429">
        <f t="shared" si="113"/>
        <v>0</v>
      </c>
      <c r="X5289" s="429">
        <f t="shared" si="113"/>
        <v>0</v>
      </c>
      <c r="Y5289" s="429">
        <f t="shared" si="113"/>
        <v>0</v>
      </c>
      <c r="Z5289" s="429">
        <f t="shared" si="113"/>
        <v>0</v>
      </c>
      <c r="AA5289" s="429" t="s">
        <v>1295</v>
      </c>
    </row>
    <row r="5290" spans="1:27" x14ac:dyDescent="0.25">
      <c r="A5290" t="s">
        <v>149</v>
      </c>
      <c r="B5290" t="s">
        <v>1246</v>
      </c>
      <c r="C5290" t="s">
        <v>1324</v>
      </c>
      <c r="D5290" t="s">
        <v>1387</v>
      </c>
      <c r="E5290" t="s">
        <v>1501</v>
      </c>
      <c r="F5290" t="s">
        <v>1293</v>
      </c>
      <c r="G5290" t="s">
        <v>524</v>
      </c>
      <c r="H5290" t="s">
        <v>1558</v>
      </c>
      <c r="I5290" t="s">
        <v>563</v>
      </c>
      <c r="J5290">
        <v>31088811</v>
      </c>
      <c r="L5290">
        <v>0</v>
      </c>
      <c r="M5290">
        <v>7.0289998054504403</v>
      </c>
      <c r="N5290">
        <v>0</v>
      </c>
      <c r="O5290">
        <v>0</v>
      </c>
      <c r="P5290">
        <v>0</v>
      </c>
      <c r="Q5290">
        <v>0</v>
      </c>
      <c r="R5290">
        <v>0</v>
      </c>
      <c r="S5290">
        <v>0</v>
      </c>
      <c r="T5290">
        <v>0</v>
      </c>
      <c r="U5290">
        <v>0</v>
      </c>
      <c r="W5290" s="429">
        <f t="shared" si="113"/>
        <v>0</v>
      </c>
      <c r="X5290" s="429">
        <f t="shared" si="113"/>
        <v>0</v>
      </c>
      <c r="Y5290" s="429">
        <f t="shared" si="113"/>
        <v>0</v>
      </c>
      <c r="Z5290" s="429">
        <f t="shared" si="113"/>
        <v>0</v>
      </c>
      <c r="AA5290" s="429" t="s">
        <v>1295</v>
      </c>
    </row>
    <row r="5291" spans="1:27" x14ac:dyDescent="0.25">
      <c r="A5291" t="s">
        <v>149</v>
      </c>
      <c r="B5291" t="s">
        <v>1246</v>
      </c>
      <c r="C5291" t="s">
        <v>1324</v>
      </c>
      <c r="D5291" t="s">
        <v>1387</v>
      </c>
      <c r="E5291" t="s">
        <v>1501</v>
      </c>
      <c r="F5291" t="s">
        <v>1293</v>
      </c>
      <c r="G5291" t="s">
        <v>524</v>
      </c>
      <c r="H5291" t="s">
        <v>1558</v>
      </c>
      <c r="I5291" t="s">
        <v>563</v>
      </c>
      <c r="J5291">
        <v>31000309</v>
      </c>
      <c r="L5291">
        <v>0</v>
      </c>
      <c r="M5291">
        <v>2.2050000000000001</v>
      </c>
      <c r="N5291">
        <v>0</v>
      </c>
      <c r="O5291">
        <v>0</v>
      </c>
      <c r="P5291">
        <v>0</v>
      </c>
      <c r="Q5291">
        <v>0</v>
      </c>
      <c r="R5291">
        <v>0</v>
      </c>
      <c r="S5291">
        <v>0</v>
      </c>
      <c r="T5291">
        <v>0</v>
      </c>
      <c r="U5291">
        <v>0</v>
      </c>
      <c r="W5291" s="429">
        <f t="shared" si="113"/>
        <v>0</v>
      </c>
      <c r="X5291" s="429">
        <f t="shared" si="113"/>
        <v>0</v>
      </c>
      <c r="Y5291" s="429">
        <f t="shared" si="113"/>
        <v>0</v>
      </c>
      <c r="Z5291" s="429">
        <f t="shared" si="113"/>
        <v>0</v>
      </c>
      <c r="AA5291" s="429" t="s">
        <v>1295</v>
      </c>
    </row>
    <row r="5292" spans="1:27" x14ac:dyDescent="0.25">
      <c r="A5292" t="s">
        <v>149</v>
      </c>
      <c r="B5292" t="s">
        <v>1249</v>
      </c>
      <c r="C5292" t="s">
        <v>1503</v>
      </c>
      <c r="D5292" t="s">
        <v>1387</v>
      </c>
      <c r="E5292" t="s">
        <v>1501</v>
      </c>
      <c r="F5292" t="s">
        <v>1293</v>
      </c>
      <c r="G5292" t="s">
        <v>524</v>
      </c>
      <c r="H5292" t="s">
        <v>1561</v>
      </c>
      <c r="I5292" t="s">
        <v>1549</v>
      </c>
      <c r="J5292">
        <v>31000299</v>
      </c>
      <c r="L5292">
        <v>0</v>
      </c>
      <c r="M5292">
        <v>9.9999997764825804E-3</v>
      </c>
      <c r="N5292">
        <v>0</v>
      </c>
      <c r="O5292">
        <v>0</v>
      </c>
      <c r="P5292">
        <v>0</v>
      </c>
      <c r="Q5292">
        <v>0</v>
      </c>
      <c r="R5292">
        <v>0.01</v>
      </c>
      <c r="S5292">
        <v>1.45</v>
      </c>
      <c r="T5292">
        <v>0</v>
      </c>
      <c r="U5292">
        <v>36.200000000000003</v>
      </c>
      <c r="W5292" s="429">
        <f t="shared" si="113"/>
        <v>0.01</v>
      </c>
      <c r="X5292" s="429">
        <f t="shared" si="113"/>
        <v>1.45</v>
      </c>
      <c r="Y5292" s="429">
        <f t="shared" si="113"/>
        <v>0</v>
      </c>
      <c r="Z5292" s="429">
        <f t="shared" si="113"/>
        <v>36.200000000000003</v>
      </c>
      <c r="AA5292" s="429" t="s">
        <v>1295</v>
      </c>
    </row>
    <row r="5293" spans="1:27" x14ac:dyDescent="0.25">
      <c r="A5293" t="s">
        <v>149</v>
      </c>
      <c r="B5293" t="s">
        <v>186</v>
      </c>
      <c r="C5293" t="s">
        <v>1459</v>
      </c>
      <c r="D5293" t="s">
        <v>1387</v>
      </c>
      <c r="E5293" t="s">
        <v>1501</v>
      </c>
      <c r="F5293" t="s">
        <v>1293</v>
      </c>
      <c r="G5293" t="s">
        <v>524</v>
      </c>
      <c r="H5293" t="s">
        <v>1461</v>
      </c>
      <c r="I5293" t="s">
        <v>534</v>
      </c>
      <c r="J5293">
        <v>31000207</v>
      </c>
      <c r="L5293">
        <v>0</v>
      </c>
      <c r="M5293">
        <v>3.7333333492279102</v>
      </c>
      <c r="N5293">
        <v>0</v>
      </c>
      <c r="O5293">
        <v>0</v>
      </c>
      <c r="P5293">
        <v>0</v>
      </c>
      <c r="Q5293">
        <v>0</v>
      </c>
      <c r="R5293">
        <v>0</v>
      </c>
      <c r="S5293">
        <v>0</v>
      </c>
      <c r="T5293">
        <v>0</v>
      </c>
      <c r="U5293">
        <v>0</v>
      </c>
      <c r="W5293" s="429">
        <f t="shared" si="113"/>
        <v>0</v>
      </c>
      <c r="X5293" s="429">
        <f t="shared" si="113"/>
        <v>0</v>
      </c>
      <c r="Y5293" s="429">
        <f t="shared" si="113"/>
        <v>0</v>
      </c>
      <c r="Z5293" s="429">
        <f t="shared" si="113"/>
        <v>0</v>
      </c>
      <c r="AA5293" s="429" t="s">
        <v>1295</v>
      </c>
    </row>
    <row r="5294" spans="1:27" x14ac:dyDescent="0.25">
      <c r="A5294" t="s">
        <v>149</v>
      </c>
      <c r="B5294" t="s">
        <v>186</v>
      </c>
      <c r="C5294" t="s">
        <v>1459</v>
      </c>
      <c r="D5294" t="s">
        <v>1387</v>
      </c>
      <c r="E5294" t="s">
        <v>1501</v>
      </c>
      <c r="F5294" t="s">
        <v>1293</v>
      </c>
      <c r="G5294" t="s">
        <v>524</v>
      </c>
      <c r="H5294" t="s">
        <v>1461</v>
      </c>
      <c r="I5294" t="s">
        <v>534</v>
      </c>
      <c r="J5294">
        <v>20200202</v>
      </c>
      <c r="L5294">
        <v>0</v>
      </c>
      <c r="M5294">
        <v>0</v>
      </c>
      <c r="N5294">
        <v>5.0000000745058101E-2</v>
      </c>
      <c r="O5294">
        <v>0</v>
      </c>
      <c r="P5294">
        <v>0</v>
      </c>
      <c r="Q5294">
        <v>0</v>
      </c>
      <c r="R5294">
        <v>0</v>
      </c>
      <c r="S5294">
        <v>0</v>
      </c>
      <c r="T5294">
        <v>0</v>
      </c>
      <c r="U5294">
        <v>0</v>
      </c>
      <c r="W5294" s="429">
        <f t="shared" si="113"/>
        <v>0</v>
      </c>
      <c r="X5294" s="429">
        <f t="shared" si="113"/>
        <v>0</v>
      </c>
      <c r="Y5294" s="429">
        <f t="shared" si="113"/>
        <v>0</v>
      </c>
      <c r="Z5294" s="429">
        <f t="shared" si="113"/>
        <v>0</v>
      </c>
      <c r="AA5294" s="429" t="s">
        <v>1295</v>
      </c>
    </row>
    <row r="5295" spans="1:27" x14ac:dyDescent="0.25">
      <c r="A5295" t="s">
        <v>149</v>
      </c>
      <c r="B5295" t="s">
        <v>186</v>
      </c>
      <c r="C5295" t="s">
        <v>1459</v>
      </c>
      <c r="D5295" t="s">
        <v>1387</v>
      </c>
      <c r="E5295" t="s">
        <v>1501</v>
      </c>
      <c r="F5295" t="s">
        <v>1293</v>
      </c>
      <c r="G5295" t="s">
        <v>524</v>
      </c>
      <c r="H5295" t="s">
        <v>1461</v>
      </c>
      <c r="I5295" t="s">
        <v>534</v>
      </c>
      <c r="J5295">
        <v>31088811</v>
      </c>
      <c r="L5295">
        <v>0</v>
      </c>
      <c r="M5295">
        <v>0</v>
      </c>
      <c r="N5295">
        <v>0</v>
      </c>
      <c r="O5295">
        <v>0</v>
      </c>
      <c r="P5295">
        <v>0</v>
      </c>
      <c r="Q5295">
        <v>0</v>
      </c>
      <c r="R5295">
        <v>2.8899900000000001</v>
      </c>
      <c r="S5295">
        <v>2.887626</v>
      </c>
      <c r="T5295">
        <v>0</v>
      </c>
      <c r="U5295">
        <v>0</v>
      </c>
      <c r="W5295" s="429">
        <f t="shared" si="113"/>
        <v>2.8899900000000001</v>
      </c>
      <c r="X5295" s="429">
        <f t="shared" si="113"/>
        <v>2.887626</v>
      </c>
      <c r="Y5295" s="429">
        <f t="shared" si="113"/>
        <v>0</v>
      </c>
      <c r="Z5295" s="429">
        <f t="shared" si="113"/>
        <v>0</v>
      </c>
      <c r="AA5295" s="429" t="s">
        <v>1295</v>
      </c>
    </row>
    <row r="5296" spans="1:27" x14ac:dyDescent="0.25">
      <c r="A5296" t="s">
        <v>149</v>
      </c>
      <c r="B5296" t="s">
        <v>186</v>
      </c>
      <c r="C5296" t="s">
        <v>1459</v>
      </c>
      <c r="D5296" t="s">
        <v>1387</v>
      </c>
      <c r="E5296" t="s">
        <v>1501</v>
      </c>
      <c r="F5296" t="s">
        <v>1293</v>
      </c>
      <c r="G5296" t="s">
        <v>524</v>
      </c>
      <c r="H5296" t="s">
        <v>1464</v>
      </c>
      <c r="I5296" t="s">
        <v>186</v>
      </c>
      <c r="J5296">
        <v>31088811</v>
      </c>
      <c r="L5296">
        <v>0</v>
      </c>
      <c r="M5296">
        <v>0</v>
      </c>
      <c r="N5296">
        <v>0</v>
      </c>
      <c r="O5296">
        <v>0</v>
      </c>
      <c r="P5296">
        <v>0</v>
      </c>
      <c r="Q5296">
        <v>0</v>
      </c>
      <c r="R5296">
        <v>1.09335</v>
      </c>
      <c r="S5296">
        <v>2.5773510000000002</v>
      </c>
      <c r="T5296">
        <v>0</v>
      </c>
      <c r="U5296">
        <v>0</v>
      </c>
      <c r="W5296" s="429">
        <f t="shared" si="113"/>
        <v>1.09335</v>
      </c>
      <c r="X5296" s="429">
        <f t="shared" si="113"/>
        <v>2.5773510000000002</v>
      </c>
      <c r="Y5296" s="429">
        <f t="shared" si="113"/>
        <v>0</v>
      </c>
      <c r="Z5296" s="429">
        <f t="shared" si="113"/>
        <v>0</v>
      </c>
      <c r="AA5296" s="429" t="s">
        <v>1295</v>
      </c>
    </row>
    <row r="5297" spans="1:27" x14ac:dyDescent="0.25">
      <c r="A5297" t="s">
        <v>149</v>
      </c>
      <c r="B5297" t="s">
        <v>186</v>
      </c>
      <c r="C5297" t="s">
        <v>1459</v>
      </c>
      <c r="D5297" t="s">
        <v>1387</v>
      </c>
      <c r="E5297" t="s">
        <v>1501</v>
      </c>
      <c r="F5297" t="s">
        <v>1293</v>
      </c>
      <c r="G5297" t="s">
        <v>524</v>
      </c>
      <c r="H5297" t="s">
        <v>1464</v>
      </c>
      <c r="I5297" t="s">
        <v>186</v>
      </c>
      <c r="J5297">
        <v>31088811</v>
      </c>
      <c r="L5297">
        <v>0</v>
      </c>
      <c r="M5297">
        <v>0</v>
      </c>
      <c r="N5297">
        <v>0</v>
      </c>
      <c r="O5297">
        <v>0</v>
      </c>
      <c r="P5297">
        <v>0</v>
      </c>
      <c r="Q5297">
        <v>0</v>
      </c>
      <c r="R5297">
        <v>2.0566800000000001</v>
      </c>
      <c r="S5297">
        <v>3.1600769999999998</v>
      </c>
      <c r="T5297">
        <v>0</v>
      </c>
      <c r="U5297">
        <v>0</v>
      </c>
      <c r="W5297" s="429">
        <f t="shared" si="113"/>
        <v>2.0566800000000001</v>
      </c>
      <c r="X5297" s="429">
        <f t="shared" si="113"/>
        <v>3.1600769999999998</v>
      </c>
      <c r="Y5297" s="429">
        <f t="shared" si="113"/>
        <v>0</v>
      </c>
      <c r="Z5297" s="429">
        <f t="shared" si="113"/>
        <v>0</v>
      </c>
      <c r="AA5297" s="429" t="s">
        <v>1295</v>
      </c>
    </row>
    <row r="5298" spans="1:27" x14ac:dyDescent="0.25">
      <c r="A5298" t="s">
        <v>149</v>
      </c>
      <c r="B5298" t="s">
        <v>1246</v>
      </c>
      <c r="C5298" t="s">
        <v>1324</v>
      </c>
      <c r="D5298" t="s">
        <v>1387</v>
      </c>
      <c r="E5298" t="s">
        <v>1501</v>
      </c>
      <c r="F5298" t="s">
        <v>1293</v>
      </c>
      <c r="G5298" t="s">
        <v>524</v>
      </c>
      <c r="H5298" t="s">
        <v>1558</v>
      </c>
      <c r="I5298" t="s">
        <v>563</v>
      </c>
      <c r="J5298">
        <v>31000299</v>
      </c>
      <c r="L5298">
        <v>4.9202997237443903E-2</v>
      </c>
      <c r="M5298">
        <v>8.4347993135452298E-2</v>
      </c>
      <c r="N5298">
        <v>0.112463995814323</v>
      </c>
      <c r="O5298">
        <v>1.1480699777603101</v>
      </c>
      <c r="P5298">
        <v>0</v>
      </c>
      <c r="Q5298">
        <v>0</v>
      </c>
      <c r="R5298">
        <v>0</v>
      </c>
      <c r="S5298">
        <v>0</v>
      </c>
      <c r="T5298">
        <v>0</v>
      </c>
      <c r="U5298">
        <v>0</v>
      </c>
      <c r="W5298" s="429">
        <f t="shared" si="113"/>
        <v>0</v>
      </c>
      <c r="X5298" s="429">
        <f t="shared" si="113"/>
        <v>0</v>
      </c>
      <c r="Y5298" s="429">
        <f t="shared" si="113"/>
        <v>0</v>
      </c>
      <c r="Z5298" s="429">
        <f t="shared" si="113"/>
        <v>0</v>
      </c>
      <c r="AA5298" s="429" t="s">
        <v>1295</v>
      </c>
    </row>
    <row r="5299" spans="1:27" x14ac:dyDescent="0.25">
      <c r="A5299" t="s">
        <v>149</v>
      </c>
      <c r="B5299" t="s">
        <v>1246</v>
      </c>
      <c r="C5299" t="s">
        <v>1324</v>
      </c>
      <c r="D5299" t="s">
        <v>1387</v>
      </c>
      <c r="E5299" t="s">
        <v>1501</v>
      </c>
      <c r="F5299" t="s">
        <v>1293</v>
      </c>
      <c r="G5299" t="s">
        <v>524</v>
      </c>
      <c r="H5299" t="s">
        <v>1558</v>
      </c>
      <c r="I5299" t="s">
        <v>563</v>
      </c>
      <c r="J5299">
        <v>31088811</v>
      </c>
      <c r="L5299">
        <v>0</v>
      </c>
      <c r="M5299">
        <v>0</v>
      </c>
      <c r="N5299">
        <v>0</v>
      </c>
      <c r="O5299">
        <v>0</v>
      </c>
      <c r="P5299">
        <v>0.34999999403953602</v>
      </c>
      <c r="Q5299">
        <v>2.9999999329447701E-2</v>
      </c>
      <c r="R5299">
        <v>0</v>
      </c>
      <c r="S5299">
        <v>0</v>
      </c>
      <c r="T5299">
        <v>0</v>
      </c>
      <c r="U5299">
        <v>0</v>
      </c>
      <c r="W5299" s="429">
        <f t="shared" si="113"/>
        <v>0</v>
      </c>
      <c r="X5299" s="429">
        <f t="shared" si="113"/>
        <v>0</v>
      </c>
      <c r="Y5299" s="429">
        <f t="shared" si="113"/>
        <v>0</v>
      </c>
      <c r="Z5299" s="429">
        <f t="shared" si="113"/>
        <v>0</v>
      </c>
      <c r="AA5299" s="429" t="s">
        <v>1295</v>
      </c>
    </row>
    <row r="5300" spans="1:27" x14ac:dyDescent="0.25">
      <c r="A5300" t="s">
        <v>149</v>
      </c>
      <c r="B5300" t="s">
        <v>1246</v>
      </c>
      <c r="C5300" t="s">
        <v>1324</v>
      </c>
      <c r="D5300" t="s">
        <v>1387</v>
      </c>
      <c r="E5300" t="s">
        <v>1501</v>
      </c>
      <c r="F5300" t="s">
        <v>1293</v>
      </c>
      <c r="G5300" t="s">
        <v>524</v>
      </c>
      <c r="H5300" t="s">
        <v>1557</v>
      </c>
      <c r="I5300" t="s">
        <v>552</v>
      </c>
      <c r="J5300">
        <v>31000299</v>
      </c>
      <c r="L5300">
        <v>0</v>
      </c>
      <c r="M5300">
        <v>3.0999999046325701</v>
      </c>
      <c r="N5300">
        <v>0</v>
      </c>
      <c r="O5300">
        <v>0</v>
      </c>
      <c r="P5300">
        <v>0</v>
      </c>
      <c r="Q5300">
        <v>0</v>
      </c>
      <c r="R5300">
        <v>0</v>
      </c>
      <c r="S5300">
        <v>0</v>
      </c>
      <c r="T5300">
        <v>0</v>
      </c>
      <c r="U5300">
        <v>0</v>
      </c>
      <c r="W5300" s="429">
        <f t="shared" si="113"/>
        <v>0</v>
      </c>
      <c r="X5300" s="429">
        <f t="shared" si="113"/>
        <v>0</v>
      </c>
      <c r="Y5300" s="429">
        <f t="shared" si="113"/>
        <v>0</v>
      </c>
      <c r="Z5300" s="429">
        <f t="shared" si="113"/>
        <v>0</v>
      </c>
      <c r="AA5300" s="429" t="s">
        <v>1295</v>
      </c>
    </row>
    <row r="5301" spans="1:27" x14ac:dyDescent="0.25">
      <c r="A5301" t="s">
        <v>149</v>
      </c>
      <c r="B5301" t="s">
        <v>186</v>
      </c>
      <c r="C5301" t="s">
        <v>1459</v>
      </c>
      <c r="D5301" t="s">
        <v>1387</v>
      </c>
      <c r="E5301" t="s">
        <v>1501</v>
      </c>
      <c r="F5301" t="s">
        <v>1293</v>
      </c>
      <c r="G5301" t="s">
        <v>524</v>
      </c>
      <c r="H5301" t="s">
        <v>1464</v>
      </c>
      <c r="I5301" t="s">
        <v>186</v>
      </c>
      <c r="J5301">
        <v>31088811</v>
      </c>
      <c r="L5301">
        <v>0</v>
      </c>
      <c r="M5301">
        <v>0</v>
      </c>
      <c r="N5301">
        <v>0</v>
      </c>
      <c r="O5301">
        <v>0</v>
      </c>
      <c r="P5301">
        <v>1.4999999664723899E-2</v>
      </c>
      <c r="Q5301">
        <v>0</v>
      </c>
      <c r="R5301">
        <v>0</v>
      </c>
      <c r="S5301">
        <v>0</v>
      </c>
      <c r="T5301">
        <v>0</v>
      </c>
      <c r="U5301">
        <v>0</v>
      </c>
      <c r="W5301" s="429">
        <f t="shared" si="113"/>
        <v>0</v>
      </c>
      <c r="X5301" s="429">
        <f t="shared" si="113"/>
        <v>0</v>
      </c>
      <c r="Y5301" s="429">
        <f t="shared" si="113"/>
        <v>0</v>
      </c>
      <c r="Z5301" s="429">
        <f t="shared" si="113"/>
        <v>0</v>
      </c>
      <c r="AA5301" s="429" t="s">
        <v>1295</v>
      </c>
    </row>
    <row r="5302" spans="1:27" x14ac:dyDescent="0.25">
      <c r="A5302" t="s">
        <v>149</v>
      </c>
      <c r="B5302" t="s">
        <v>1246</v>
      </c>
      <c r="C5302" t="s">
        <v>1324</v>
      </c>
      <c r="D5302" t="s">
        <v>1387</v>
      </c>
      <c r="E5302" t="s">
        <v>1501</v>
      </c>
      <c r="F5302" t="s">
        <v>1293</v>
      </c>
      <c r="G5302" t="s">
        <v>524</v>
      </c>
      <c r="H5302" t="s">
        <v>1557</v>
      </c>
      <c r="I5302" t="s">
        <v>552</v>
      </c>
      <c r="J5302">
        <v>31000299</v>
      </c>
      <c r="L5302">
        <v>0</v>
      </c>
      <c r="M5302">
        <v>10</v>
      </c>
      <c r="N5302">
        <v>0</v>
      </c>
      <c r="O5302">
        <v>0</v>
      </c>
      <c r="P5302">
        <v>0</v>
      </c>
      <c r="Q5302">
        <v>0</v>
      </c>
      <c r="R5302">
        <v>0</v>
      </c>
      <c r="S5302">
        <v>0</v>
      </c>
      <c r="T5302">
        <v>0</v>
      </c>
      <c r="U5302">
        <v>0</v>
      </c>
      <c r="W5302" s="429">
        <f t="shared" si="113"/>
        <v>0</v>
      </c>
      <c r="X5302" s="429">
        <f t="shared" si="113"/>
        <v>0</v>
      </c>
      <c r="Y5302" s="429">
        <f t="shared" si="113"/>
        <v>0</v>
      </c>
      <c r="Z5302" s="429">
        <f t="shared" si="113"/>
        <v>0</v>
      </c>
      <c r="AA5302" s="429" t="s">
        <v>1295</v>
      </c>
    </row>
    <row r="5303" spans="1:27" x14ac:dyDescent="0.25">
      <c r="A5303" t="s">
        <v>149</v>
      </c>
      <c r="B5303" t="s">
        <v>186</v>
      </c>
      <c r="C5303" t="s">
        <v>1459</v>
      </c>
      <c r="D5303" t="s">
        <v>1387</v>
      </c>
      <c r="E5303" t="s">
        <v>1501</v>
      </c>
      <c r="F5303" t="s">
        <v>1293</v>
      </c>
      <c r="G5303" t="s">
        <v>524</v>
      </c>
      <c r="H5303" t="s">
        <v>1464</v>
      </c>
      <c r="I5303" t="s">
        <v>186</v>
      </c>
      <c r="J5303">
        <v>31088811</v>
      </c>
      <c r="L5303">
        <v>0</v>
      </c>
      <c r="M5303">
        <v>15.7</v>
      </c>
      <c r="N5303">
        <v>0</v>
      </c>
      <c r="O5303">
        <v>0</v>
      </c>
      <c r="P5303">
        <v>0</v>
      </c>
      <c r="Q5303">
        <v>0</v>
      </c>
      <c r="R5303">
        <v>0</v>
      </c>
      <c r="S5303">
        <v>0</v>
      </c>
      <c r="T5303">
        <v>0</v>
      </c>
      <c r="U5303">
        <v>0</v>
      </c>
      <c r="W5303" s="429">
        <f t="shared" si="113"/>
        <v>0</v>
      </c>
      <c r="X5303" s="429">
        <f t="shared" si="113"/>
        <v>0</v>
      </c>
      <c r="Y5303" s="429">
        <f t="shared" si="113"/>
        <v>0</v>
      </c>
      <c r="Z5303" s="429">
        <f t="shared" si="113"/>
        <v>0</v>
      </c>
      <c r="AA5303" s="429" t="s">
        <v>1295</v>
      </c>
    </row>
    <row r="5304" spans="1:27" x14ac:dyDescent="0.25">
      <c r="A5304" t="s">
        <v>149</v>
      </c>
      <c r="B5304" t="s">
        <v>186</v>
      </c>
      <c r="C5304" t="s">
        <v>1459</v>
      </c>
      <c r="D5304" t="s">
        <v>1387</v>
      </c>
      <c r="E5304" t="s">
        <v>1501</v>
      </c>
      <c r="F5304" t="s">
        <v>1293</v>
      </c>
      <c r="G5304" t="s">
        <v>524</v>
      </c>
      <c r="H5304" t="s">
        <v>1464</v>
      </c>
      <c r="I5304" t="s">
        <v>186</v>
      </c>
      <c r="J5304">
        <v>31088811</v>
      </c>
      <c r="L5304">
        <v>0</v>
      </c>
      <c r="M5304">
        <v>1</v>
      </c>
      <c r="N5304">
        <v>0</v>
      </c>
      <c r="O5304">
        <v>0</v>
      </c>
      <c r="P5304">
        <v>0</v>
      </c>
      <c r="Q5304">
        <v>0</v>
      </c>
      <c r="R5304">
        <v>0</v>
      </c>
      <c r="S5304">
        <v>0</v>
      </c>
      <c r="T5304">
        <v>0</v>
      </c>
      <c r="U5304">
        <v>0</v>
      </c>
      <c r="W5304" s="429">
        <f t="shared" si="113"/>
        <v>0</v>
      </c>
      <c r="X5304" s="429">
        <f t="shared" si="113"/>
        <v>0</v>
      </c>
      <c r="Y5304" s="429">
        <f t="shared" si="113"/>
        <v>0</v>
      </c>
      <c r="Z5304" s="429">
        <f t="shared" si="113"/>
        <v>0</v>
      </c>
      <c r="AA5304" s="429" t="s">
        <v>1295</v>
      </c>
    </row>
    <row r="5305" spans="1:27" x14ac:dyDescent="0.25">
      <c r="A5305" t="s">
        <v>149</v>
      </c>
      <c r="B5305" t="s">
        <v>186</v>
      </c>
      <c r="C5305" t="s">
        <v>1459</v>
      </c>
      <c r="D5305" t="s">
        <v>1387</v>
      </c>
      <c r="E5305" t="s">
        <v>1501</v>
      </c>
      <c r="F5305" t="s">
        <v>1293</v>
      </c>
      <c r="G5305" t="s">
        <v>524</v>
      </c>
      <c r="H5305" t="s">
        <v>1464</v>
      </c>
      <c r="I5305" t="s">
        <v>186</v>
      </c>
      <c r="J5305">
        <v>31000207</v>
      </c>
      <c r="L5305">
        <v>0</v>
      </c>
      <c r="M5305">
        <v>1</v>
      </c>
      <c r="N5305">
        <v>0</v>
      </c>
      <c r="O5305">
        <v>0</v>
      </c>
      <c r="P5305">
        <v>0</v>
      </c>
      <c r="Q5305">
        <v>0</v>
      </c>
      <c r="R5305">
        <v>0</v>
      </c>
      <c r="S5305">
        <v>0</v>
      </c>
      <c r="T5305">
        <v>0</v>
      </c>
      <c r="U5305">
        <v>0</v>
      </c>
      <c r="W5305" s="429">
        <f t="shared" si="113"/>
        <v>0</v>
      </c>
      <c r="X5305" s="429">
        <f t="shared" si="113"/>
        <v>0</v>
      </c>
      <c r="Y5305" s="429">
        <f t="shared" si="113"/>
        <v>0</v>
      </c>
      <c r="Z5305" s="429">
        <f t="shared" si="113"/>
        <v>0</v>
      </c>
      <c r="AA5305" s="429" t="s">
        <v>1295</v>
      </c>
    </row>
    <row r="5306" spans="1:27" x14ac:dyDescent="0.25">
      <c r="A5306" t="s">
        <v>149</v>
      </c>
      <c r="B5306" t="s">
        <v>186</v>
      </c>
      <c r="C5306" t="s">
        <v>1459</v>
      </c>
      <c r="D5306" t="s">
        <v>1387</v>
      </c>
      <c r="E5306" t="s">
        <v>1501</v>
      </c>
      <c r="F5306" t="s">
        <v>1293</v>
      </c>
      <c r="G5306" t="s">
        <v>524</v>
      </c>
      <c r="H5306" t="s">
        <v>1464</v>
      </c>
      <c r="I5306" t="s">
        <v>186</v>
      </c>
      <c r="J5306">
        <v>31088811</v>
      </c>
      <c r="L5306">
        <v>0</v>
      </c>
      <c r="M5306">
        <v>1.7</v>
      </c>
      <c r="N5306">
        <v>0</v>
      </c>
      <c r="O5306">
        <v>0</v>
      </c>
      <c r="P5306">
        <v>0</v>
      </c>
      <c r="Q5306">
        <v>0</v>
      </c>
      <c r="R5306">
        <v>0</v>
      </c>
      <c r="S5306">
        <v>0</v>
      </c>
      <c r="T5306">
        <v>0</v>
      </c>
      <c r="U5306">
        <v>0</v>
      </c>
      <c r="W5306" s="429">
        <f t="shared" si="113"/>
        <v>0</v>
      </c>
      <c r="X5306" s="429">
        <f t="shared" si="113"/>
        <v>0</v>
      </c>
      <c r="Y5306" s="429">
        <f t="shared" si="113"/>
        <v>0</v>
      </c>
      <c r="Z5306" s="429">
        <f t="shared" si="113"/>
        <v>0</v>
      </c>
      <c r="AA5306" s="429" t="s">
        <v>1295</v>
      </c>
    </row>
    <row r="5307" spans="1:27" x14ac:dyDescent="0.25">
      <c r="A5307" t="s">
        <v>149</v>
      </c>
      <c r="B5307" t="s">
        <v>186</v>
      </c>
      <c r="C5307" t="s">
        <v>1459</v>
      </c>
      <c r="D5307" t="s">
        <v>1387</v>
      </c>
      <c r="E5307" t="s">
        <v>1501</v>
      </c>
      <c r="F5307" t="s">
        <v>1293</v>
      </c>
      <c r="G5307" t="s">
        <v>524</v>
      </c>
      <c r="H5307" t="s">
        <v>1464</v>
      </c>
      <c r="I5307" t="s">
        <v>186</v>
      </c>
      <c r="J5307">
        <v>31088811</v>
      </c>
      <c r="L5307">
        <v>0</v>
      </c>
      <c r="M5307">
        <v>40</v>
      </c>
      <c r="N5307">
        <v>0</v>
      </c>
      <c r="O5307">
        <v>0</v>
      </c>
      <c r="P5307">
        <v>0</v>
      </c>
      <c r="Q5307">
        <v>0</v>
      </c>
      <c r="R5307">
        <v>0</v>
      </c>
      <c r="S5307">
        <v>0</v>
      </c>
      <c r="T5307">
        <v>0</v>
      </c>
      <c r="U5307">
        <v>0</v>
      </c>
      <c r="W5307" s="429">
        <f t="shared" si="113"/>
        <v>0</v>
      </c>
      <c r="X5307" s="429">
        <f t="shared" si="113"/>
        <v>0</v>
      </c>
      <c r="Y5307" s="429">
        <f t="shared" si="113"/>
        <v>0</v>
      </c>
      <c r="Z5307" s="429">
        <f t="shared" si="113"/>
        <v>0</v>
      </c>
      <c r="AA5307" s="429" t="s">
        <v>1295</v>
      </c>
    </row>
    <row r="5308" spans="1:27" x14ac:dyDescent="0.25">
      <c r="A5308" t="s">
        <v>149</v>
      </c>
      <c r="B5308" t="s">
        <v>186</v>
      </c>
      <c r="C5308" t="s">
        <v>1459</v>
      </c>
      <c r="D5308" t="s">
        <v>1387</v>
      </c>
      <c r="E5308" t="s">
        <v>1501</v>
      </c>
      <c r="F5308" t="s">
        <v>1293</v>
      </c>
      <c r="G5308" t="s">
        <v>524</v>
      </c>
      <c r="H5308" t="s">
        <v>1464</v>
      </c>
      <c r="I5308" t="s">
        <v>186</v>
      </c>
      <c r="J5308">
        <v>31088811</v>
      </c>
      <c r="L5308">
        <v>0</v>
      </c>
      <c r="M5308">
        <v>17.7</v>
      </c>
      <c r="N5308">
        <v>0</v>
      </c>
      <c r="O5308">
        <v>0</v>
      </c>
      <c r="P5308">
        <v>0</v>
      </c>
      <c r="Q5308">
        <v>0</v>
      </c>
      <c r="R5308">
        <v>0</v>
      </c>
      <c r="S5308">
        <v>0</v>
      </c>
      <c r="T5308">
        <v>0</v>
      </c>
      <c r="U5308">
        <v>0</v>
      </c>
      <c r="W5308" s="429">
        <f t="shared" si="113"/>
        <v>0</v>
      </c>
      <c r="X5308" s="429">
        <f t="shared" si="113"/>
        <v>0</v>
      </c>
      <c r="Y5308" s="429">
        <f t="shared" si="113"/>
        <v>0</v>
      </c>
      <c r="Z5308" s="429">
        <f t="shared" si="113"/>
        <v>0</v>
      </c>
      <c r="AA5308" s="429" t="s">
        <v>1295</v>
      </c>
    </row>
    <row r="5309" spans="1:27" x14ac:dyDescent="0.25">
      <c r="A5309" t="s">
        <v>149</v>
      </c>
      <c r="B5309" t="s">
        <v>1246</v>
      </c>
      <c r="C5309" t="s">
        <v>1324</v>
      </c>
      <c r="D5309" t="s">
        <v>1387</v>
      </c>
      <c r="E5309" t="s">
        <v>1501</v>
      </c>
      <c r="F5309" t="s">
        <v>1293</v>
      </c>
      <c r="G5309" t="s">
        <v>524</v>
      </c>
      <c r="H5309" t="s">
        <v>1558</v>
      </c>
      <c r="I5309" t="s">
        <v>563</v>
      </c>
      <c r="J5309">
        <v>31088811</v>
      </c>
      <c r="L5309">
        <v>0</v>
      </c>
      <c r="M5309">
        <v>0</v>
      </c>
      <c r="N5309">
        <v>0</v>
      </c>
      <c r="O5309">
        <v>19.899999999999999</v>
      </c>
      <c r="P5309">
        <v>0</v>
      </c>
      <c r="Q5309">
        <v>0</v>
      </c>
      <c r="R5309">
        <v>0</v>
      </c>
      <c r="S5309">
        <v>0</v>
      </c>
      <c r="T5309">
        <v>0</v>
      </c>
      <c r="U5309">
        <v>0</v>
      </c>
      <c r="W5309" s="429">
        <f t="shared" si="113"/>
        <v>0</v>
      </c>
      <c r="X5309" s="429">
        <f t="shared" si="113"/>
        <v>0</v>
      </c>
      <c r="Y5309" s="429">
        <f t="shared" si="113"/>
        <v>0</v>
      </c>
      <c r="Z5309" s="429">
        <f t="shared" si="113"/>
        <v>0</v>
      </c>
      <c r="AA5309" s="429" t="s">
        <v>1295</v>
      </c>
    </row>
    <row r="5310" spans="1:27" x14ac:dyDescent="0.25">
      <c r="A5310" t="s">
        <v>149</v>
      </c>
      <c r="B5310" t="s">
        <v>1246</v>
      </c>
      <c r="C5310" t="s">
        <v>1324</v>
      </c>
      <c r="D5310" t="s">
        <v>1387</v>
      </c>
      <c r="E5310" t="s">
        <v>1501</v>
      </c>
      <c r="F5310" t="s">
        <v>1293</v>
      </c>
      <c r="G5310" t="s">
        <v>524</v>
      </c>
      <c r="H5310" t="s">
        <v>1558</v>
      </c>
      <c r="I5310" t="s">
        <v>563</v>
      </c>
      <c r="J5310">
        <v>31088811</v>
      </c>
      <c r="L5310">
        <v>0</v>
      </c>
      <c r="M5310">
        <v>4.0000001899898104E-3</v>
      </c>
      <c r="N5310">
        <v>0</v>
      </c>
      <c r="O5310">
        <v>0</v>
      </c>
      <c r="P5310">
        <v>0</v>
      </c>
      <c r="Q5310">
        <v>0</v>
      </c>
      <c r="R5310">
        <v>0</v>
      </c>
      <c r="S5310">
        <v>0</v>
      </c>
      <c r="T5310">
        <v>0</v>
      </c>
      <c r="U5310">
        <v>0</v>
      </c>
      <c r="W5310" s="429">
        <f t="shared" si="113"/>
        <v>0</v>
      </c>
      <c r="X5310" s="429">
        <f t="shared" si="113"/>
        <v>0</v>
      </c>
      <c r="Y5310" s="429">
        <f t="shared" si="113"/>
        <v>0</v>
      </c>
      <c r="Z5310" s="429">
        <f t="shared" si="113"/>
        <v>0</v>
      </c>
      <c r="AA5310" s="429" t="s">
        <v>1295</v>
      </c>
    </row>
    <row r="5311" spans="1:27" x14ac:dyDescent="0.25">
      <c r="A5311" t="s">
        <v>149</v>
      </c>
      <c r="B5311" t="s">
        <v>1249</v>
      </c>
      <c r="C5311" t="s">
        <v>1503</v>
      </c>
      <c r="D5311" t="s">
        <v>1387</v>
      </c>
      <c r="E5311" t="s">
        <v>1501</v>
      </c>
      <c r="F5311" t="s">
        <v>1293</v>
      </c>
      <c r="G5311" t="s">
        <v>524</v>
      </c>
      <c r="H5311" t="s">
        <v>1561</v>
      </c>
      <c r="I5311" t="s">
        <v>1549</v>
      </c>
      <c r="J5311">
        <v>31088811</v>
      </c>
      <c r="L5311">
        <v>0</v>
      </c>
      <c r="M5311">
        <v>0.28999999165535001</v>
      </c>
      <c r="N5311">
        <v>0</v>
      </c>
      <c r="O5311">
        <v>0</v>
      </c>
      <c r="P5311">
        <v>0</v>
      </c>
      <c r="Q5311">
        <v>0</v>
      </c>
      <c r="R5311">
        <v>0.45333329999999999</v>
      </c>
      <c r="S5311">
        <v>15.133330000000001</v>
      </c>
      <c r="T5311">
        <v>0</v>
      </c>
      <c r="U5311">
        <v>378.76670000000001</v>
      </c>
      <c r="W5311" s="429">
        <f t="shared" si="113"/>
        <v>0.45333329999999999</v>
      </c>
      <c r="X5311" s="429">
        <f t="shared" si="113"/>
        <v>15.133330000000001</v>
      </c>
      <c r="Y5311" s="429">
        <f t="shared" si="113"/>
        <v>0</v>
      </c>
      <c r="Z5311" s="429">
        <f t="shared" si="113"/>
        <v>378.76670000000001</v>
      </c>
      <c r="AA5311" s="429" t="s">
        <v>1295</v>
      </c>
    </row>
    <row r="5312" spans="1:27" x14ac:dyDescent="0.25">
      <c r="A5312" t="s">
        <v>149</v>
      </c>
      <c r="B5312" t="s">
        <v>186</v>
      </c>
      <c r="C5312" t="s">
        <v>1459</v>
      </c>
      <c r="D5312" t="s">
        <v>1387</v>
      </c>
      <c r="E5312" t="s">
        <v>1501</v>
      </c>
      <c r="F5312" t="s">
        <v>1293</v>
      </c>
      <c r="G5312" t="s">
        <v>524</v>
      </c>
      <c r="H5312" t="s">
        <v>1461</v>
      </c>
      <c r="I5312" t="s">
        <v>534</v>
      </c>
      <c r="J5312">
        <v>31088811</v>
      </c>
      <c r="L5312">
        <v>0</v>
      </c>
      <c r="M5312">
        <v>2.6004002094268799</v>
      </c>
      <c r="N5312">
        <v>0</v>
      </c>
      <c r="O5312">
        <v>0</v>
      </c>
      <c r="P5312">
        <v>0</v>
      </c>
      <c r="Q5312">
        <v>0</v>
      </c>
      <c r="R5312">
        <v>14.183999999999999</v>
      </c>
      <c r="S5312">
        <v>62.232300000000002</v>
      </c>
      <c r="T5312">
        <v>0</v>
      </c>
      <c r="U5312">
        <v>0</v>
      </c>
      <c r="W5312" s="429">
        <f t="shared" si="113"/>
        <v>14.183999999999999</v>
      </c>
      <c r="X5312" s="429">
        <f t="shared" si="113"/>
        <v>62.232300000000002</v>
      </c>
      <c r="Y5312" s="429">
        <f t="shared" si="113"/>
        <v>0</v>
      </c>
      <c r="Z5312" s="429">
        <f t="shared" si="113"/>
        <v>0</v>
      </c>
      <c r="AA5312" s="429" t="s">
        <v>1295</v>
      </c>
    </row>
    <row r="5313" spans="1:27" x14ac:dyDescent="0.25">
      <c r="A5313" t="s">
        <v>149</v>
      </c>
      <c r="B5313" t="s">
        <v>186</v>
      </c>
      <c r="C5313" t="s">
        <v>1459</v>
      </c>
      <c r="D5313" t="s">
        <v>1387</v>
      </c>
      <c r="E5313" t="s">
        <v>1501</v>
      </c>
      <c r="F5313" t="s">
        <v>1293</v>
      </c>
      <c r="G5313" t="s">
        <v>524</v>
      </c>
      <c r="H5313" t="s">
        <v>1461</v>
      </c>
      <c r="I5313" t="s">
        <v>534</v>
      </c>
      <c r="J5313">
        <v>31000299</v>
      </c>
      <c r="L5313">
        <v>0</v>
      </c>
      <c r="M5313">
        <v>4.4050002098083496</v>
      </c>
      <c r="N5313">
        <v>0</v>
      </c>
      <c r="O5313">
        <v>0</v>
      </c>
      <c r="P5313">
        <v>0</v>
      </c>
      <c r="Q5313">
        <v>0</v>
      </c>
      <c r="R5313">
        <v>0</v>
      </c>
      <c r="S5313">
        <v>0</v>
      </c>
      <c r="T5313">
        <v>0</v>
      </c>
      <c r="U5313">
        <v>0</v>
      </c>
      <c r="W5313" s="429">
        <f t="shared" si="113"/>
        <v>0</v>
      </c>
      <c r="X5313" s="429">
        <f t="shared" si="113"/>
        <v>0</v>
      </c>
      <c r="Y5313" s="429">
        <f t="shared" si="113"/>
        <v>0</v>
      </c>
      <c r="Z5313" s="429">
        <f t="shared" si="113"/>
        <v>0</v>
      </c>
      <c r="AA5313" s="429" t="s">
        <v>1295</v>
      </c>
    </row>
    <row r="5314" spans="1:27" x14ac:dyDescent="0.25">
      <c r="A5314" t="s">
        <v>149</v>
      </c>
      <c r="B5314" t="s">
        <v>186</v>
      </c>
      <c r="C5314" t="s">
        <v>1459</v>
      </c>
      <c r="D5314" t="s">
        <v>1387</v>
      </c>
      <c r="E5314" t="s">
        <v>1501</v>
      </c>
      <c r="F5314" t="s">
        <v>1293</v>
      </c>
      <c r="G5314" t="s">
        <v>524</v>
      </c>
      <c r="H5314" t="s">
        <v>1464</v>
      </c>
      <c r="I5314" t="s">
        <v>186</v>
      </c>
      <c r="J5314">
        <v>31000223</v>
      </c>
      <c r="L5314">
        <v>0</v>
      </c>
      <c r="M5314">
        <v>7.3</v>
      </c>
      <c r="N5314">
        <v>0</v>
      </c>
      <c r="O5314">
        <v>0</v>
      </c>
      <c r="P5314">
        <v>0</v>
      </c>
      <c r="Q5314">
        <v>0</v>
      </c>
      <c r="R5314">
        <v>0</v>
      </c>
      <c r="S5314">
        <v>0</v>
      </c>
      <c r="T5314">
        <v>0</v>
      </c>
      <c r="U5314">
        <v>0</v>
      </c>
      <c r="W5314" s="429">
        <f t="shared" si="113"/>
        <v>0</v>
      </c>
      <c r="X5314" s="429">
        <f t="shared" si="113"/>
        <v>0</v>
      </c>
      <c r="Y5314" s="429">
        <f t="shared" si="113"/>
        <v>0</v>
      </c>
      <c r="Z5314" s="429">
        <f t="shared" si="113"/>
        <v>0</v>
      </c>
      <c r="AA5314" s="429" t="s">
        <v>1295</v>
      </c>
    </row>
    <row r="5315" spans="1:27" x14ac:dyDescent="0.25">
      <c r="A5315" t="s">
        <v>149</v>
      </c>
      <c r="B5315" t="s">
        <v>1246</v>
      </c>
      <c r="C5315" t="s">
        <v>1324</v>
      </c>
      <c r="D5315" t="s">
        <v>1387</v>
      </c>
      <c r="E5315" t="s">
        <v>1501</v>
      </c>
      <c r="F5315" t="s">
        <v>1293</v>
      </c>
      <c r="G5315" t="s">
        <v>524</v>
      </c>
      <c r="H5315" t="s">
        <v>1557</v>
      </c>
      <c r="I5315" t="s">
        <v>552</v>
      </c>
      <c r="J5315">
        <v>31088811</v>
      </c>
      <c r="L5315">
        <v>0</v>
      </c>
      <c r="M5315">
        <v>0.20000000298023199</v>
      </c>
      <c r="N5315">
        <v>0</v>
      </c>
      <c r="O5315">
        <v>0</v>
      </c>
      <c r="P5315">
        <v>0</v>
      </c>
      <c r="Q5315">
        <v>0</v>
      </c>
      <c r="R5315">
        <v>0</v>
      </c>
      <c r="S5315">
        <v>0</v>
      </c>
      <c r="T5315">
        <v>0</v>
      </c>
      <c r="U5315">
        <v>0</v>
      </c>
      <c r="W5315" s="429">
        <f t="shared" si="113"/>
        <v>0</v>
      </c>
      <c r="X5315" s="429">
        <f t="shared" si="113"/>
        <v>0</v>
      </c>
      <c r="Y5315" s="429">
        <f t="shared" si="113"/>
        <v>0</v>
      </c>
      <c r="Z5315" s="429">
        <f t="shared" si="113"/>
        <v>0</v>
      </c>
      <c r="AA5315" s="429" t="s">
        <v>1295</v>
      </c>
    </row>
    <row r="5316" spans="1:27" x14ac:dyDescent="0.25">
      <c r="A5316" t="s">
        <v>149</v>
      </c>
      <c r="B5316" t="s">
        <v>186</v>
      </c>
      <c r="C5316" t="s">
        <v>1459</v>
      </c>
      <c r="D5316" t="s">
        <v>1387</v>
      </c>
      <c r="E5316" t="s">
        <v>1501</v>
      </c>
      <c r="F5316" t="s">
        <v>1293</v>
      </c>
      <c r="G5316" t="s">
        <v>524</v>
      </c>
      <c r="H5316" t="s">
        <v>1464</v>
      </c>
      <c r="I5316" t="s">
        <v>186</v>
      </c>
      <c r="J5316">
        <v>31000199</v>
      </c>
      <c r="L5316">
        <v>0</v>
      </c>
      <c r="M5316">
        <v>5</v>
      </c>
      <c r="N5316">
        <v>0</v>
      </c>
      <c r="O5316">
        <v>0</v>
      </c>
      <c r="P5316">
        <v>0</v>
      </c>
      <c r="Q5316">
        <v>0</v>
      </c>
      <c r="R5316">
        <v>0</v>
      </c>
      <c r="S5316">
        <v>4.5350000000000001</v>
      </c>
      <c r="T5316">
        <v>0</v>
      </c>
      <c r="U5316">
        <v>0</v>
      </c>
      <c r="W5316" s="429">
        <f t="shared" si="113"/>
        <v>0</v>
      </c>
      <c r="X5316" s="429">
        <f t="shared" si="113"/>
        <v>4.5350000000000001</v>
      </c>
      <c r="Y5316" s="429">
        <f t="shared" si="113"/>
        <v>0</v>
      </c>
      <c r="Z5316" s="429">
        <f t="shared" si="113"/>
        <v>0</v>
      </c>
      <c r="AA5316" s="429" t="s">
        <v>1295</v>
      </c>
    </row>
    <row r="5317" spans="1:27" x14ac:dyDescent="0.25">
      <c r="A5317" t="s">
        <v>149</v>
      </c>
      <c r="B5317" t="s">
        <v>1246</v>
      </c>
      <c r="C5317" t="s">
        <v>1324</v>
      </c>
      <c r="D5317" t="s">
        <v>1387</v>
      </c>
      <c r="E5317" t="s">
        <v>1501</v>
      </c>
      <c r="F5317" t="s">
        <v>1293</v>
      </c>
      <c r="G5317" t="s">
        <v>524</v>
      </c>
      <c r="H5317" t="s">
        <v>1557</v>
      </c>
      <c r="I5317" t="s">
        <v>552</v>
      </c>
      <c r="J5317">
        <v>31000199</v>
      </c>
      <c r="L5317">
        <v>0</v>
      </c>
      <c r="M5317">
        <v>10</v>
      </c>
      <c r="N5317">
        <v>0</v>
      </c>
      <c r="O5317">
        <v>0</v>
      </c>
      <c r="P5317">
        <v>0</v>
      </c>
      <c r="Q5317">
        <v>0</v>
      </c>
      <c r="R5317">
        <v>0</v>
      </c>
      <c r="S5317">
        <v>0</v>
      </c>
      <c r="T5317">
        <v>0</v>
      </c>
      <c r="U5317">
        <v>0</v>
      </c>
      <c r="W5317" s="429">
        <f t="shared" si="113"/>
        <v>0</v>
      </c>
      <c r="X5317" s="429">
        <f t="shared" si="113"/>
        <v>0</v>
      </c>
      <c r="Y5317" s="429">
        <f t="shared" si="113"/>
        <v>0</v>
      </c>
      <c r="Z5317" s="429">
        <f t="shared" si="113"/>
        <v>0</v>
      </c>
      <c r="AA5317" s="429" t="s">
        <v>1295</v>
      </c>
    </row>
    <row r="5318" spans="1:27" x14ac:dyDescent="0.25">
      <c r="A5318" t="s">
        <v>149</v>
      </c>
      <c r="B5318" t="s">
        <v>186</v>
      </c>
      <c r="C5318" t="s">
        <v>1459</v>
      </c>
      <c r="D5318" t="s">
        <v>1387</v>
      </c>
      <c r="E5318" t="s">
        <v>1501</v>
      </c>
      <c r="F5318" t="s">
        <v>1293</v>
      </c>
      <c r="G5318" t="s">
        <v>524</v>
      </c>
      <c r="H5318" t="s">
        <v>1464</v>
      </c>
      <c r="I5318" t="s">
        <v>186</v>
      </c>
      <c r="J5318">
        <v>31088811</v>
      </c>
      <c r="L5318">
        <v>0</v>
      </c>
      <c r="M5318">
        <v>1</v>
      </c>
      <c r="N5318">
        <v>0</v>
      </c>
      <c r="O5318">
        <v>0</v>
      </c>
      <c r="P5318">
        <v>0</v>
      </c>
      <c r="Q5318">
        <v>0</v>
      </c>
      <c r="R5318">
        <v>0</v>
      </c>
      <c r="S5318">
        <v>0</v>
      </c>
      <c r="T5318">
        <v>0</v>
      </c>
      <c r="U5318">
        <v>0</v>
      </c>
      <c r="W5318" s="429">
        <f t="shared" si="113"/>
        <v>0</v>
      </c>
      <c r="X5318" s="429">
        <f t="shared" si="113"/>
        <v>0</v>
      </c>
      <c r="Y5318" s="429">
        <f t="shared" si="113"/>
        <v>0</v>
      </c>
      <c r="Z5318" s="429">
        <f t="shared" ref="Z5318:Z5359" si="114">IFERROR(U5318*1,0)</f>
        <v>0</v>
      </c>
      <c r="AA5318" s="429" t="s">
        <v>1295</v>
      </c>
    </row>
    <row r="5319" spans="1:27" x14ac:dyDescent="0.25">
      <c r="A5319" t="s">
        <v>149</v>
      </c>
      <c r="B5319" t="s">
        <v>186</v>
      </c>
      <c r="C5319" t="s">
        <v>1459</v>
      </c>
      <c r="D5319" t="s">
        <v>1387</v>
      </c>
      <c r="E5319" t="s">
        <v>1501</v>
      </c>
      <c r="F5319" t="s">
        <v>1293</v>
      </c>
      <c r="G5319" t="s">
        <v>524</v>
      </c>
      <c r="H5319" t="s">
        <v>1464</v>
      </c>
      <c r="I5319" t="s">
        <v>186</v>
      </c>
      <c r="J5319">
        <v>31088811</v>
      </c>
      <c r="L5319">
        <v>0</v>
      </c>
      <c r="M5319">
        <v>15.7</v>
      </c>
      <c r="N5319">
        <v>0</v>
      </c>
      <c r="O5319">
        <v>0</v>
      </c>
      <c r="P5319">
        <v>0</v>
      </c>
      <c r="Q5319">
        <v>0</v>
      </c>
      <c r="R5319">
        <v>0</v>
      </c>
      <c r="S5319">
        <v>0</v>
      </c>
      <c r="T5319">
        <v>0</v>
      </c>
      <c r="U5319">
        <v>0</v>
      </c>
      <c r="W5319" s="429">
        <f t="shared" ref="W5319:Y5359" si="115">IFERROR(R5319*1,0)</f>
        <v>0</v>
      </c>
      <c r="X5319" s="429">
        <f t="shared" si="115"/>
        <v>0</v>
      </c>
      <c r="Y5319" s="429">
        <f t="shared" si="115"/>
        <v>0</v>
      </c>
      <c r="Z5319" s="429">
        <f t="shared" si="114"/>
        <v>0</v>
      </c>
      <c r="AA5319" s="429" t="s">
        <v>1295</v>
      </c>
    </row>
    <row r="5320" spans="1:27" x14ac:dyDescent="0.25">
      <c r="A5320" t="s">
        <v>149</v>
      </c>
      <c r="B5320" t="s">
        <v>186</v>
      </c>
      <c r="C5320" t="s">
        <v>1459</v>
      </c>
      <c r="D5320" t="s">
        <v>1387</v>
      </c>
      <c r="E5320" t="s">
        <v>1501</v>
      </c>
      <c r="F5320" t="s">
        <v>1293</v>
      </c>
      <c r="G5320" t="s">
        <v>524</v>
      </c>
      <c r="H5320" t="s">
        <v>1464</v>
      </c>
      <c r="I5320" t="s">
        <v>186</v>
      </c>
      <c r="J5320">
        <v>40400314</v>
      </c>
      <c r="L5320">
        <v>0</v>
      </c>
      <c r="M5320">
        <v>2.5</v>
      </c>
      <c r="N5320">
        <v>0</v>
      </c>
      <c r="O5320">
        <v>0</v>
      </c>
      <c r="P5320">
        <v>0</v>
      </c>
      <c r="Q5320">
        <v>0</v>
      </c>
      <c r="R5320">
        <v>0</v>
      </c>
      <c r="S5320">
        <v>0</v>
      </c>
      <c r="T5320">
        <v>0</v>
      </c>
      <c r="U5320">
        <v>0</v>
      </c>
      <c r="W5320" s="429">
        <f t="shared" si="115"/>
        <v>0</v>
      </c>
      <c r="X5320" s="429">
        <f t="shared" si="115"/>
        <v>0</v>
      </c>
      <c r="Y5320" s="429">
        <f t="shared" si="115"/>
        <v>0</v>
      </c>
      <c r="Z5320" s="429">
        <f t="shared" si="114"/>
        <v>0</v>
      </c>
      <c r="AA5320" s="429" t="s">
        <v>1295</v>
      </c>
    </row>
    <row r="5321" spans="1:27" x14ac:dyDescent="0.25">
      <c r="A5321" t="s">
        <v>149</v>
      </c>
      <c r="B5321" t="s">
        <v>186</v>
      </c>
      <c r="C5321" t="s">
        <v>1459</v>
      </c>
      <c r="D5321" t="s">
        <v>1387</v>
      </c>
      <c r="E5321" t="s">
        <v>1501</v>
      </c>
      <c r="F5321" t="s">
        <v>1293</v>
      </c>
      <c r="G5321" t="s">
        <v>524</v>
      </c>
      <c r="H5321" t="s">
        <v>1464</v>
      </c>
      <c r="I5321" t="s">
        <v>186</v>
      </c>
      <c r="J5321">
        <v>40400311</v>
      </c>
      <c r="L5321">
        <v>0</v>
      </c>
      <c r="M5321">
        <v>18.2</v>
      </c>
      <c r="N5321">
        <v>0</v>
      </c>
      <c r="O5321">
        <v>0</v>
      </c>
      <c r="P5321">
        <v>0</v>
      </c>
      <c r="Q5321">
        <v>0</v>
      </c>
      <c r="R5321">
        <v>0</v>
      </c>
      <c r="S5321">
        <v>0</v>
      </c>
      <c r="T5321">
        <v>0</v>
      </c>
      <c r="U5321">
        <v>0</v>
      </c>
      <c r="W5321" s="429">
        <f t="shared" si="115"/>
        <v>0</v>
      </c>
      <c r="X5321" s="429">
        <f t="shared" si="115"/>
        <v>0</v>
      </c>
      <c r="Y5321" s="429">
        <f t="shared" si="115"/>
        <v>0</v>
      </c>
      <c r="Z5321" s="429">
        <f t="shared" si="114"/>
        <v>0</v>
      </c>
      <c r="AA5321" s="429" t="s">
        <v>1295</v>
      </c>
    </row>
    <row r="5322" spans="1:27" x14ac:dyDescent="0.25">
      <c r="A5322" t="s">
        <v>149</v>
      </c>
      <c r="B5322" t="s">
        <v>186</v>
      </c>
      <c r="C5322" t="s">
        <v>1459</v>
      </c>
      <c r="D5322" t="s">
        <v>1387</v>
      </c>
      <c r="E5322" t="s">
        <v>1501</v>
      </c>
      <c r="F5322" t="s">
        <v>1293</v>
      </c>
      <c r="G5322" t="s">
        <v>524</v>
      </c>
      <c r="H5322" t="s">
        <v>1464</v>
      </c>
      <c r="I5322" t="s">
        <v>186</v>
      </c>
      <c r="J5322">
        <v>31000299</v>
      </c>
      <c r="L5322">
        <v>0.1</v>
      </c>
      <c r="M5322">
        <v>0.2</v>
      </c>
      <c r="N5322">
        <v>0.2</v>
      </c>
      <c r="O5322">
        <v>0</v>
      </c>
      <c r="P5322">
        <v>0</v>
      </c>
      <c r="Q5322">
        <v>0</v>
      </c>
      <c r="R5322">
        <v>0</v>
      </c>
      <c r="S5322">
        <v>0</v>
      </c>
      <c r="T5322">
        <v>0</v>
      </c>
      <c r="U5322">
        <v>0</v>
      </c>
      <c r="W5322" s="429">
        <f t="shared" si="115"/>
        <v>0</v>
      </c>
      <c r="X5322" s="429">
        <f t="shared" si="115"/>
        <v>0</v>
      </c>
      <c r="Y5322" s="429">
        <f t="shared" si="115"/>
        <v>0</v>
      </c>
      <c r="Z5322" s="429">
        <f t="shared" si="114"/>
        <v>0</v>
      </c>
      <c r="AA5322" s="429" t="s">
        <v>1295</v>
      </c>
    </row>
    <row r="5323" spans="1:27" x14ac:dyDescent="0.25">
      <c r="A5323" t="s">
        <v>149</v>
      </c>
      <c r="B5323" t="s">
        <v>186</v>
      </c>
      <c r="C5323" t="s">
        <v>1459</v>
      </c>
      <c r="D5323" t="s">
        <v>1387</v>
      </c>
      <c r="E5323" t="s">
        <v>1501</v>
      </c>
      <c r="F5323" t="s">
        <v>1293</v>
      </c>
      <c r="G5323" t="s">
        <v>524</v>
      </c>
      <c r="H5323" t="s">
        <v>1464</v>
      </c>
      <c r="I5323" t="s">
        <v>186</v>
      </c>
      <c r="J5323">
        <v>31000299</v>
      </c>
      <c r="L5323">
        <v>0</v>
      </c>
      <c r="M5323">
        <v>2.5</v>
      </c>
      <c r="N5323">
        <v>0</v>
      </c>
      <c r="O5323">
        <v>0</v>
      </c>
      <c r="P5323">
        <v>0</v>
      </c>
      <c r="Q5323">
        <v>0</v>
      </c>
      <c r="R5323">
        <v>0</v>
      </c>
      <c r="S5323">
        <v>0</v>
      </c>
      <c r="T5323">
        <v>0</v>
      </c>
      <c r="U5323">
        <v>0</v>
      </c>
      <c r="W5323" s="429">
        <f t="shared" si="115"/>
        <v>0</v>
      </c>
      <c r="X5323" s="429">
        <f t="shared" si="115"/>
        <v>0</v>
      </c>
      <c r="Y5323" s="429">
        <f t="shared" si="115"/>
        <v>0</v>
      </c>
      <c r="Z5323" s="429">
        <f t="shared" si="114"/>
        <v>0</v>
      </c>
      <c r="AA5323" s="429" t="s">
        <v>1295</v>
      </c>
    </row>
    <row r="5324" spans="1:27" x14ac:dyDescent="0.25">
      <c r="A5324" t="s">
        <v>149</v>
      </c>
      <c r="B5324" t="s">
        <v>186</v>
      </c>
      <c r="C5324" t="s">
        <v>1459</v>
      </c>
      <c r="D5324" t="s">
        <v>1387</v>
      </c>
      <c r="E5324" t="s">
        <v>1501</v>
      </c>
      <c r="F5324" t="s">
        <v>1293</v>
      </c>
      <c r="G5324" t="s">
        <v>524</v>
      </c>
      <c r="H5324" t="s">
        <v>1460</v>
      </c>
      <c r="I5324" t="s">
        <v>561</v>
      </c>
      <c r="J5324">
        <v>31000299</v>
      </c>
      <c r="L5324">
        <v>0</v>
      </c>
      <c r="M5324">
        <v>0</v>
      </c>
      <c r="N5324">
        <v>0</v>
      </c>
      <c r="O5324">
        <v>0</v>
      </c>
      <c r="P5324">
        <v>0</v>
      </c>
      <c r="Q5324">
        <v>0</v>
      </c>
      <c r="R5324">
        <v>4489.3500000000004</v>
      </c>
      <c r="S5324">
        <v>7.1820000000000004</v>
      </c>
      <c r="T5324">
        <v>0</v>
      </c>
      <c r="U5324">
        <v>0</v>
      </c>
      <c r="W5324" s="429">
        <f t="shared" si="115"/>
        <v>4489.3500000000004</v>
      </c>
      <c r="X5324" s="429">
        <f t="shared" si="115"/>
        <v>7.1820000000000004</v>
      </c>
      <c r="Y5324" s="429">
        <f t="shared" si="115"/>
        <v>0</v>
      </c>
      <c r="Z5324" s="429">
        <f t="shared" si="114"/>
        <v>0</v>
      </c>
      <c r="AA5324" s="429" t="s">
        <v>1295</v>
      </c>
    </row>
    <row r="5325" spans="1:27" x14ac:dyDescent="0.25">
      <c r="A5325" t="s">
        <v>149</v>
      </c>
      <c r="B5325" t="s">
        <v>1249</v>
      </c>
      <c r="C5325" t="s">
        <v>1503</v>
      </c>
      <c r="D5325" t="s">
        <v>1387</v>
      </c>
      <c r="E5325" t="s">
        <v>1501</v>
      </c>
      <c r="F5325" t="s">
        <v>1293</v>
      </c>
      <c r="G5325" t="s">
        <v>524</v>
      </c>
      <c r="H5325" t="s">
        <v>1560</v>
      </c>
      <c r="I5325" t="s">
        <v>536</v>
      </c>
      <c r="J5325">
        <v>31000299</v>
      </c>
      <c r="L5325">
        <v>0</v>
      </c>
      <c r="M5325">
        <v>0.70999997854232799</v>
      </c>
      <c r="N5325">
        <v>0</v>
      </c>
      <c r="O5325">
        <v>0</v>
      </c>
      <c r="P5325">
        <v>0</v>
      </c>
      <c r="Q5325">
        <v>0</v>
      </c>
      <c r="R5325">
        <v>0</v>
      </c>
      <c r="S5325">
        <v>0</v>
      </c>
      <c r="T5325">
        <v>0</v>
      </c>
      <c r="U5325">
        <v>0</v>
      </c>
      <c r="W5325" s="429">
        <f t="shared" si="115"/>
        <v>0</v>
      </c>
      <c r="X5325" s="429">
        <f t="shared" si="115"/>
        <v>0</v>
      </c>
      <c r="Y5325" s="429">
        <f t="shared" si="115"/>
        <v>0</v>
      </c>
      <c r="Z5325" s="429">
        <f t="shared" si="114"/>
        <v>0</v>
      </c>
      <c r="AA5325" s="429" t="s">
        <v>1295</v>
      </c>
    </row>
    <row r="5326" spans="1:27" x14ac:dyDescent="0.25">
      <c r="A5326" t="s">
        <v>149</v>
      </c>
      <c r="B5326" t="s">
        <v>1246</v>
      </c>
      <c r="C5326" t="s">
        <v>1324</v>
      </c>
      <c r="D5326" t="s">
        <v>1387</v>
      </c>
      <c r="E5326" t="s">
        <v>1501</v>
      </c>
      <c r="F5326" t="s">
        <v>1293</v>
      </c>
      <c r="G5326" t="s">
        <v>524</v>
      </c>
      <c r="H5326" t="s">
        <v>1557</v>
      </c>
      <c r="I5326" t="s">
        <v>552</v>
      </c>
      <c r="J5326">
        <v>31000299</v>
      </c>
      <c r="L5326">
        <v>0</v>
      </c>
      <c r="M5326">
        <v>0.42</v>
      </c>
      <c r="N5326">
        <v>0</v>
      </c>
      <c r="O5326">
        <v>0</v>
      </c>
      <c r="P5326">
        <v>0</v>
      </c>
      <c r="Q5326">
        <v>0</v>
      </c>
      <c r="R5326">
        <v>0</v>
      </c>
      <c r="S5326">
        <v>0</v>
      </c>
      <c r="T5326">
        <v>0</v>
      </c>
      <c r="U5326">
        <v>0</v>
      </c>
      <c r="W5326" s="429">
        <f t="shared" si="115"/>
        <v>0</v>
      </c>
      <c r="X5326" s="429">
        <f t="shared" si="115"/>
        <v>0</v>
      </c>
      <c r="Y5326" s="429">
        <f t="shared" si="115"/>
        <v>0</v>
      </c>
      <c r="Z5326" s="429">
        <f t="shared" si="114"/>
        <v>0</v>
      </c>
      <c r="AA5326" s="429" t="s">
        <v>1295</v>
      </c>
    </row>
    <row r="5327" spans="1:27" x14ac:dyDescent="0.25">
      <c r="A5327" t="s">
        <v>149</v>
      </c>
      <c r="B5327" t="s">
        <v>1246</v>
      </c>
      <c r="C5327" t="s">
        <v>1324</v>
      </c>
      <c r="D5327" t="s">
        <v>1387</v>
      </c>
      <c r="E5327" t="s">
        <v>1501</v>
      </c>
      <c r="F5327" t="s">
        <v>1293</v>
      </c>
      <c r="G5327" t="s">
        <v>524</v>
      </c>
      <c r="H5327" t="s">
        <v>1558</v>
      </c>
      <c r="I5327" t="s">
        <v>563</v>
      </c>
      <c r="J5327">
        <v>31088811</v>
      </c>
      <c r="L5327">
        <v>0</v>
      </c>
      <c r="M5327">
        <v>0</v>
      </c>
      <c r="N5327">
        <v>0</v>
      </c>
      <c r="O5327">
        <v>0</v>
      </c>
      <c r="P5327">
        <v>0</v>
      </c>
      <c r="Q5327">
        <v>0</v>
      </c>
      <c r="R5327">
        <v>0</v>
      </c>
      <c r="S5327">
        <v>0</v>
      </c>
      <c r="T5327">
        <v>0</v>
      </c>
      <c r="U5327">
        <v>0</v>
      </c>
      <c r="W5327" s="429">
        <f t="shared" si="115"/>
        <v>0</v>
      </c>
      <c r="X5327" s="429">
        <f t="shared" si="115"/>
        <v>0</v>
      </c>
      <c r="Y5327" s="429">
        <f t="shared" si="115"/>
        <v>0</v>
      </c>
      <c r="Z5327" s="429">
        <f t="shared" si="114"/>
        <v>0</v>
      </c>
      <c r="AA5327" s="429" t="s">
        <v>1295</v>
      </c>
    </row>
    <row r="5328" spans="1:27" x14ac:dyDescent="0.25">
      <c r="A5328" t="s">
        <v>149</v>
      </c>
      <c r="B5328" t="s">
        <v>1246</v>
      </c>
      <c r="C5328" t="s">
        <v>1324</v>
      </c>
      <c r="D5328" t="s">
        <v>1387</v>
      </c>
      <c r="E5328" t="s">
        <v>1501</v>
      </c>
      <c r="F5328" t="s">
        <v>1293</v>
      </c>
      <c r="G5328" t="s">
        <v>524</v>
      </c>
      <c r="H5328" t="s">
        <v>1558</v>
      </c>
      <c r="I5328" t="s">
        <v>563</v>
      </c>
      <c r="J5328">
        <v>31088811</v>
      </c>
      <c r="L5328">
        <v>2.2050000000000001</v>
      </c>
      <c r="M5328">
        <v>0.42</v>
      </c>
      <c r="N5328">
        <v>9.9749999999999996</v>
      </c>
      <c r="O5328">
        <v>74.864999999999995</v>
      </c>
      <c r="P5328">
        <v>0.315</v>
      </c>
      <c r="Q5328">
        <v>0.280000014603138</v>
      </c>
      <c r="R5328">
        <v>0</v>
      </c>
      <c r="S5328">
        <v>0</v>
      </c>
      <c r="T5328">
        <v>0</v>
      </c>
      <c r="U5328">
        <v>0</v>
      </c>
      <c r="W5328" s="429">
        <f t="shared" si="115"/>
        <v>0</v>
      </c>
      <c r="X5328" s="429">
        <f t="shared" si="115"/>
        <v>0</v>
      </c>
      <c r="Y5328" s="429">
        <f t="shared" si="115"/>
        <v>0</v>
      </c>
      <c r="Z5328" s="429">
        <f t="shared" si="114"/>
        <v>0</v>
      </c>
      <c r="AA5328" s="429" t="s">
        <v>1295</v>
      </c>
    </row>
    <row r="5329" spans="1:27" x14ac:dyDescent="0.25">
      <c r="A5329" t="s">
        <v>149</v>
      </c>
      <c r="B5329" t="s">
        <v>1246</v>
      </c>
      <c r="C5329" t="s">
        <v>1324</v>
      </c>
      <c r="D5329" t="s">
        <v>1387</v>
      </c>
      <c r="E5329" t="s">
        <v>1501</v>
      </c>
      <c r="F5329" t="s">
        <v>1293</v>
      </c>
      <c r="G5329" t="s">
        <v>524</v>
      </c>
      <c r="H5329" t="s">
        <v>1558</v>
      </c>
      <c r="I5329" t="s">
        <v>563</v>
      </c>
      <c r="J5329">
        <v>31000309</v>
      </c>
      <c r="L5329">
        <v>0</v>
      </c>
      <c r="M5329">
        <v>0</v>
      </c>
      <c r="N5329">
        <v>0</v>
      </c>
      <c r="O5329">
        <v>0</v>
      </c>
      <c r="P5329">
        <v>0</v>
      </c>
      <c r="Q5329">
        <v>0</v>
      </c>
      <c r="R5329">
        <v>2.343E-3</v>
      </c>
      <c r="S5329">
        <v>5.4568469999999998</v>
      </c>
      <c r="T5329">
        <v>0</v>
      </c>
      <c r="U5329">
        <v>0</v>
      </c>
      <c r="W5329" s="429">
        <f t="shared" si="115"/>
        <v>2.343E-3</v>
      </c>
      <c r="X5329" s="429">
        <f t="shared" si="115"/>
        <v>5.4568469999999998</v>
      </c>
      <c r="Y5329" s="429">
        <f t="shared" si="115"/>
        <v>0</v>
      </c>
      <c r="Z5329" s="429">
        <f t="shared" si="114"/>
        <v>0</v>
      </c>
      <c r="AA5329" s="429" t="s">
        <v>1295</v>
      </c>
    </row>
    <row r="5330" spans="1:27" x14ac:dyDescent="0.25">
      <c r="A5330" t="s">
        <v>149</v>
      </c>
      <c r="B5330" t="s">
        <v>186</v>
      </c>
      <c r="C5330" t="s">
        <v>1459</v>
      </c>
      <c r="D5330" t="s">
        <v>1387</v>
      </c>
      <c r="E5330" t="s">
        <v>1501</v>
      </c>
      <c r="F5330" t="s">
        <v>1293</v>
      </c>
      <c r="G5330" t="s">
        <v>524</v>
      </c>
      <c r="H5330" t="s">
        <v>1461</v>
      </c>
      <c r="I5330" t="s">
        <v>534</v>
      </c>
      <c r="J5330">
        <v>31088811</v>
      </c>
      <c r="L5330">
        <v>0</v>
      </c>
      <c r="M5330">
        <v>0.5</v>
      </c>
      <c r="N5330">
        <v>0</v>
      </c>
      <c r="O5330">
        <v>0</v>
      </c>
      <c r="P5330">
        <v>0</v>
      </c>
      <c r="Q5330">
        <v>0</v>
      </c>
      <c r="R5330">
        <v>0</v>
      </c>
      <c r="S5330">
        <v>0</v>
      </c>
      <c r="T5330">
        <v>0</v>
      </c>
      <c r="U5330">
        <v>0</v>
      </c>
      <c r="W5330" s="429">
        <f t="shared" si="115"/>
        <v>0</v>
      </c>
      <c r="X5330" s="429">
        <f t="shared" si="115"/>
        <v>0</v>
      </c>
      <c r="Y5330" s="429">
        <f t="shared" si="115"/>
        <v>0</v>
      </c>
      <c r="Z5330" s="429">
        <f t="shared" si="114"/>
        <v>0</v>
      </c>
      <c r="AA5330" s="429" t="s">
        <v>1295</v>
      </c>
    </row>
    <row r="5331" spans="1:27" x14ac:dyDescent="0.25">
      <c r="A5331" t="s">
        <v>149</v>
      </c>
      <c r="B5331" t="s">
        <v>186</v>
      </c>
      <c r="C5331" t="s">
        <v>1459</v>
      </c>
      <c r="D5331" t="s">
        <v>1387</v>
      </c>
      <c r="E5331" t="s">
        <v>1501</v>
      </c>
      <c r="F5331" t="s">
        <v>1293</v>
      </c>
      <c r="G5331" t="s">
        <v>524</v>
      </c>
      <c r="H5331" t="s">
        <v>1461</v>
      </c>
      <c r="I5331" t="s">
        <v>534</v>
      </c>
      <c r="J5331">
        <v>31000299</v>
      </c>
      <c r="L5331">
        <v>0</v>
      </c>
      <c r="M5331">
        <v>0.15000000596046401</v>
      </c>
      <c r="N5331">
        <v>0</v>
      </c>
      <c r="O5331">
        <v>0</v>
      </c>
      <c r="P5331">
        <v>0</v>
      </c>
      <c r="Q5331">
        <v>0</v>
      </c>
      <c r="R5331">
        <v>0</v>
      </c>
      <c r="S5331">
        <v>0</v>
      </c>
      <c r="T5331">
        <v>0</v>
      </c>
      <c r="U5331">
        <v>0</v>
      </c>
      <c r="W5331" s="429">
        <f t="shared" si="115"/>
        <v>0</v>
      </c>
      <c r="X5331" s="429">
        <f t="shared" si="115"/>
        <v>0</v>
      </c>
      <c r="Y5331" s="429">
        <f t="shared" si="115"/>
        <v>0</v>
      </c>
      <c r="Z5331" s="429">
        <f t="shared" si="114"/>
        <v>0</v>
      </c>
      <c r="AA5331" s="429" t="s">
        <v>1295</v>
      </c>
    </row>
    <row r="5332" spans="1:27" x14ac:dyDescent="0.25">
      <c r="A5332" t="s">
        <v>149</v>
      </c>
      <c r="B5332" t="s">
        <v>186</v>
      </c>
      <c r="C5332" t="s">
        <v>1459</v>
      </c>
      <c r="D5332" t="s">
        <v>1387</v>
      </c>
      <c r="E5332" t="s">
        <v>1501</v>
      </c>
      <c r="F5332" t="s">
        <v>1293</v>
      </c>
      <c r="G5332" t="s">
        <v>524</v>
      </c>
      <c r="H5332" t="s">
        <v>1461</v>
      </c>
      <c r="I5332" t="s">
        <v>534</v>
      </c>
      <c r="J5332">
        <v>31000299</v>
      </c>
      <c r="L5332">
        <v>0</v>
      </c>
      <c r="M5332">
        <v>0.10000000149011599</v>
      </c>
      <c r="N5332">
        <v>0</v>
      </c>
      <c r="O5332">
        <v>0</v>
      </c>
      <c r="P5332">
        <v>0</v>
      </c>
      <c r="Q5332">
        <v>0</v>
      </c>
      <c r="R5332">
        <v>0</v>
      </c>
      <c r="S5332">
        <v>0</v>
      </c>
      <c r="T5332">
        <v>0</v>
      </c>
      <c r="U5332">
        <v>0</v>
      </c>
      <c r="W5332" s="429">
        <f t="shared" si="115"/>
        <v>0</v>
      </c>
      <c r="X5332" s="429">
        <f t="shared" si="115"/>
        <v>0</v>
      </c>
      <c r="Y5332" s="429">
        <f t="shared" si="115"/>
        <v>0</v>
      </c>
      <c r="Z5332" s="429">
        <f t="shared" si="114"/>
        <v>0</v>
      </c>
      <c r="AA5332" s="429" t="s">
        <v>1295</v>
      </c>
    </row>
    <row r="5333" spans="1:27" x14ac:dyDescent="0.25">
      <c r="A5333" t="s">
        <v>149</v>
      </c>
      <c r="B5333" t="s">
        <v>186</v>
      </c>
      <c r="C5333" t="s">
        <v>1459</v>
      </c>
      <c r="D5333" t="s">
        <v>1387</v>
      </c>
      <c r="E5333" t="s">
        <v>1501</v>
      </c>
      <c r="F5333" t="s">
        <v>1293</v>
      </c>
      <c r="G5333" t="s">
        <v>524</v>
      </c>
      <c r="H5333" t="s">
        <v>1461</v>
      </c>
      <c r="I5333" t="s">
        <v>534</v>
      </c>
      <c r="J5333">
        <v>31088811</v>
      </c>
      <c r="L5333">
        <v>0</v>
      </c>
      <c r="M5333">
        <v>0</v>
      </c>
      <c r="N5333">
        <v>0</v>
      </c>
      <c r="O5333">
        <v>0</v>
      </c>
      <c r="P5333">
        <v>0</v>
      </c>
      <c r="Q5333">
        <v>0</v>
      </c>
      <c r="R5333">
        <v>1.3002E-2</v>
      </c>
      <c r="S5333">
        <v>1.7139000000000001E-2</v>
      </c>
      <c r="T5333">
        <v>0</v>
      </c>
      <c r="U5333">
        <v>0</v>
      </c>
      <c r="W5333" s="429">
        <f t="shared" si="115"/>
        <v>1.3002E-2</v>
      </c>
      <c r="X5333" s="429">
        <f t="shared" si="115"/>
        <v>1.7139000000000001E-2</v>
      </c>
      <c r="Y5333" s="429">
        <f t="shared" si="115"/>
        <v>0</v>
      </c>
      <c r="Z5333" s="429">
        <f t="shared" si="114"/>
        <v>0</v>
      </c>
      <c r="AA5333" s="429" t="s">
        <v>1295</v>
      </c>
    </row>
    <row r="5334" spans="1:27" x14ac:dyDescent="0.25">
      <c r="A5334" t="s">
        <v>149</v>
      </c>
      <c r="B5334" t="s">
        <v>186</v>
      </c>
      <c r="C5334" t="s">
        <v>1459</v>
      </c>
      <c r="D5334" t="s">
        <v>1387</v>
      </c>
      <c r="E5334" t="s">
        <v>1501</v>
      </c>
      <c r="F5334" t="s">
        <v>1293</v>
      </c>
      <c r="G5334" t="s">
        <v>524</v>
      </c>
      <c r="H5334" t="s">
        <v>1462</v>
      </c>
      <c r="I5334" t="s">
        <v>1463</v>
      </c>
      <c r="J5334">
        <v>31088811</v>
      </c>
      <c r="L5334">
        <v>0</v>
      </c>
      <c r="M5334">
        <v>6.3828001022338903</v>
      </c>
      <c r="N5334">
        <v>0</v>
      </c>
      <c r="O5334">
        <v>0</v>
      </c>
      <c r="P5334">
        <v>0</v>
      </c>
      <c r="Q5334">
        <v>0</v>
      </c>
      <c r="R5334">
        <v>0</v>
      </c>
      <c r="S5334">
        <v>4.7280009999999999E-3</v>
      </c>
      <c r="T5334">
        <v>0</v>
      </c>
      <c r="U5334">
        <v>0</v>
      </c>
      <c r="W5334" s="429">
        <f t="shared" si="115"/>
        <v>0</v>
      </c>
      <c r="X5334" s="429">
        <f t="shared" si="115"/>
        <v>4.7280009999999999E-3</v>
      </c>
      <c r="Y5334" s="429">
        <f t="shared" si="115"/>
        <v>0</v>
      </c>
      <c r="Z5334" s="429">
        <f t="shared" si="114"/>
        <v>0</v>
      </c>
      <c r="AA5334" s="429" t="s">
        <v>1295</v>
      </c>
    </row>
    <row r="5335" spans="1:27" x14ac:dyDescent="0.25">
      <c r="A5335" t="s">
        <v>149</v>
      </c>
      <c r="B5335" t="s">
        <v>186</v>
      </c>
      <c r="C5335" t="s">
        <v>1459</v>
      </c>
      <c r="D5335" t="s">
        <v>1387</v>
      </c>
      <c r="E5335" t="s">
        <v>1501</v>
      </c>
      <c r="F5335" t="s">
        <v>1293</v>
      </c>
      <c r="G5335" t="s">
        <v>524</v>
      </c>
      <c r="H5335" t="s">
        <v>1464</v>
      </c>
      <c r="I5335" t="s">
        <v>186</v>
      </c>
      <c r="J5335">
        <v>31088811</v>
      </c>
      <c r="L5335">
        <v>0</v>
      </c>
      <c r="M5335">
        <v>0</v>
      </c>
      <c r="N5335">
        <v>0</v>
      </c>
      <c r="O5335">
        <v>0</v>
      </c>
      <c r="P5335">
        <v>2.9</v>
      </c>
      <c r="Q5335">
        <v>2.8999998569488499</v>
      </c>
      <c r="R5335">
        <v>0</v>
      </c>
      <c r="S5335">
        <v>0</v>
      </c>
      <c r="T5335">
        <v>0</v>
      </c>
      <c r="U5335">
        <v>0</v>
      </c>
      <c r="W5335" s="429">
        <f t="shared" si="115"/>
        <v>0</v>
      </c>
      <c r="X5335" s="429">
        <f t="shared" si="115"/>
        <v>0</v>
      </c>
      <c r="Y5335" s="429">
        <f t="shared" si="115"/>
        <v>0</v>
      </c>
      <c r="Z5335" s="429">
        <f t="shared" si="114"/>
        <v>0</v>
      </c>
      <c r="AA5335" s="429" t="s">
        <v>1295</v>
      </c>
    </row>
    <row r="5336" spans="1:27" x14ac:dyDescent="0.25">
      <c r="A5336" t="s">
        <v>149</v>
      </c>
      <c r="B5336" t="s">
        <v>1246</v>
      </c>
      <c r="C5336" t="s">
        <v>1324</v>
      </c>
      <c r="D5336" t="s">
        <v>1387</v>
      </c>
      <c r="E5336" t="s">
        <v>1501</v>
      </c>
      <c r="F5336" t="s">
        <v>1293</v>
      </c>
      <c r="G5336" t="s">
        <v>524</v>
      </c>
      <c r="H5336" t="s">
        <v>1557</v>
      </c>
      <c r="I5336" t="s">
        <v>552</v>
      </c>
      <c r="J5336">
        <v>31000299</v>
      </c>
      <c r="L5336">
        <v>0.30000001192092901</v>
      </c>
      <c r="M5336">
        <v>2.2999999523162802</v>
      </c>
      <c r="N5336">
        <v>1.29999995231628</v>
      </c>
      <c r="O5336">
        <v>0</v>
      </c>
      <c r="P5336">
        <v>0</v>
      </c>
      <c r="Q5336">
        <v>0</v>
      </c>
      <c r="R5336">
        <v>0</v>
      </c>
      <c r="S5336">
        <v>0</v>
      </c>
      <c r="T5336">
        <v>0</v>
      </c>
      <c r="U5336">
        <v>0</v>
      </c>
      <c r="W5336" s="429">
        <f t="shared" si="115"/>
        <v>0</v>
      </c>
      <c r="X5336" s="429">
        <f t="shared" si="115"/>
        <v>0</v>
      </c>
      <c r="Y5336" s="429">
        <f t="shared" si="115"/>
        <v>0</v>
      </c>
      <c r="Z5336" s="429">
        <f t="shared" si="114"/>
        <v>0</v>
      </c>
      <c r="AA5336" s="429" t="s">
        <v>1295</v>
      </c>
    </row>
    <row r="5337" spans="1:27" x14ac:dyDescent="0.25">
      <c r="A5337" t="s">
        <v>149</v>
      </c>
      <c r="B5337" t="s">
        <v>1246</v>
      </c>
      <c r="C5337" t="s">
        <v>1324</v>
      </c>
      <c r="D5337" t="s">
        <v>1387</v>
      </c>
      <c r="E5337" t="s">
        <v>1501</v>
      </c>
      <c r="F5337" t="s">
        <v>1293</v>
      </c>
      <c r="G5337" t="s">
        <v>524</v>
      </c>
      <c r="H5337" t="s">
        <v>1559</v>
      </c>
      <c r="I5337" t="s">
        <v>1327</v>
      </c>
      <c r="J5337">
        <v>31000207</v>
      </c>
      <c r="L5337">
        <v>0</v>
      </c>
      <c r="M5337">
        <v>2.4466667175293</v>
      </c>
      <c r="N5337">
        <v>0</v>
      </c>
      <c r="O5337">
        <v>0</v>
      </c>
      <c r="P5337">
        <v>0</v>
      </c>
      <c r="Q5337">
        <v>0</v>
      </c>
      <c r="R5337">
        <v>0</v>
      </c>
      <c r="S5337">
        <v>0</v>
      </c>
      <c r="T5337">
        <v>0</v>
      </c>
      <c r="U5337">
        <v>0</v>
      </c>
      <c r="W5337" s="429">
        <f t="shared" si="115"/>
        <v>0</v>
      </c>
      <c r="X5337" s="429">
        <f t="shared" si="115"/>
        <v>0</v>
      </c>
      <c r="Y5337" s="429">
        <f t="shared" si="115"/>
        <v>0</v>
      </c>
      <c r="Z5337" s="429">
        <f t="shared" si="114"/>
        <v>0</v>
      </c>
      <c r="AA5337" s="429" t="s">
        <v>1295</v>
      </c>
    </row>
    <row r="5338" spans="1:27" x14ac:dyDescent="0.25">
      <c r="A5338" t="s">
        <v>149</v>
      </c>
      <c r="B5338" t="s">
        <v>1249</v>
      </c>
      <c r="C5338" t="s">
        <v>1503</v>
      </c>
      <c r="D5338" t="s">
        <v>1387</v>
      </c>
      <c r="E5338" t="s">
        <v>1501</v>
      </c>
      <c r="F5338" t="s">
        <v>1293</v>
      </c>
      <c r="G5338" t="s">
        <v>524</v>
      </c>
      <c r="H5338" t="s">
        <v>1560</v>
      </c>
      <c r="I5338" t="s">
        <v>536</v>
      </c>
      <c r="J5338">
        <v>31000299</v>
      </c>
      <c r="L5338">
        <v>0</v>
      </c>
      <c r="M5338">
        <v>2.9000000953674299</v>
      </c>
      <c r="N5338">
        <v>0</v>
      </c>
      <c r="O5338">
        <v>0</v>
      </c>
      <c r="P5338">
        <v>0</v>
      </c>
      <c r="Q5338">
        <v>0</v>
      </c>
      <c r="R5338">
        <v>0.32</v>
      </c>
      <c r="S5338">
        <v>50.01</v>
      </c>
      <c r="T5338">
        <v>0</v>
      </c>
      <c r="U5338">
        <v>0</v>
      </c>
      <c r="W5338" s="429">
        <f t="shared" si="115"/>
        <v>0.32</v>
      </c>
      <c r="X5338" s="429">
        <f t="shared" si="115"/>
        <v>50.01</v>
      </c>
      <c r="Y5338" s="429">
        <f t="shared" si="115"/>
        <v>0</v>
      </c>
      <c r="Z5338" s="429">
        <f t="shared" si="114"/>
        <v>0</v>
      </c>
      <c r="AA5338" s="429" t="s">
        <v>1295</v>
      </c>
    </row>
    <row r="5339" spans="1:27" x14ac:dyDescent="0.25">
      <c r="A5339" t="s">
        <v>149</v>
      </c>
      <c r="B5339" t="s">
        <v>1246</v>
      </c>
      <c r="C5339" t="s">
        <v>1324</v>
      </c>
      <c r="D5339" t="s">
        <v>1387</v>
      </c>
      <c r="E5339" t="s">
        <v>1501</v>
      </c>
      <c r="F5339" t="s">
        <v>1293</v>
      </c>
      <c r="G5339" t="s">
        <v>524</v>
      </c>
      <c r="H5339" t="s">
        <v>1557</v>
      </c>
      <c r="I5339" t="s">
        <v>552</v>
      </c>
      <c r="J5339">
        <v>31000299</v>
      </c>
      <c r="L5339">
        <v>0</v>
      </c>
      <c r="M5339">
        <v>0.52500000000000002</v>
      </c>
      <c r="N5339">
        <v>0</v>
      </c>
      <c r="O5339">
        <v>0</v>
      </c>
      <c r="P5339">
        <v>0</v>
      </c>
      <c r="Q5339">
        <v>0</v>
      </c>
      <c r="R5339">
        <v>0</v>
      </c>
      <c r="S5339">
        <v>0</v>
      </c>
      <c r="T5339">
        <v>0</v>
      </c>
      <c r="U5339">
        <v>0</v>
      </c>
      <c r="W5339" s="429">
        <f t="shared" si="115"/>
        <v>0</v>
      </c>
      <c r="X5339" s="429">
        <f t="shared" si="115"/>
        <v>0</v>
      </c>
      <c r="Y5339" s="429">
        <f t="shared" si="115"/>
        <v>0</v>
      </c>
      <c r="Z5339" s="429">
        <f t="shared" si="114"/>
        <v>0</v>
      </c>
      <c r="AA5339" s="429" t="s">
        <v>1295</v>
      </c>
    </row>
    <row r="5340" spans="1:27" x14ac:dyDescent="0.25">
      <c r="A5340" t="s">
        <v>149</v>
      </c>
      <c r="B5340" t="s">
        <v>1246</v>
      </c>
      <c r="C5340" t="s">
        <v>1324</v>
      </c>
      <c r="D5340" t="s">
        <v>1387</v>
      </c>
      <c r="E5340" t="s">
        <v>1501</v>
      </c>
      <c r="F5340" t="s">
        <v>1293</v>
      </c>
      <c r="G5340" t="s">
        <v>524</v>
      </c>
      <c r="H5340" t="s">
        <v>1557</v>
      </c>
      <c r="I5340" t="s">
        <v>552</v>
      </c>
      <c r="J5340">
        <v>31000299</v>
      </c>
      <c r="L5340">
        <v>0</v>
      </c>
      <c r="M5340">
        <v>8.20049953460693</v>
      </c>
      <c r="N5340">
        <v>0</v>
      </c>
      <c r="O5340">
        <v>0</v>
      </c>
      <c r="P5340">
        <v>0</v>
      </c>
      <c r="Q5340">
        <v>0</v>
      </c>
      <c r="R5340">
        <v>0</v>
      </c>
      <c r="S5340">
        <v>0</v>
      </c>
      <c r="T5340">
        <v>0</v>
      </c>
      <c r="U5340">
        <v>0</v>
      </c>
      <c r="W5340" s="429">
        <f t="shared" si="115"/>
        <v>0</v>
      </c>
      <c r="X5340" s="429">
        <f t="shared" si="115"/>
        <v>0</v>
      </c>
      <c r="Y5340" s="429">
        <f t="shared" si="115"/>
        <v>0</v>
      </c>
      <c r="Z5340" s="429">
        <f t="shared" si="114"/>
        <v>0</v>
      </c>
      <c r="AA5340" s="429" t="s">
        <v>1295</v>
      </c>
    </row>
    <row r="5341" spans="1:27" x14ac:dyDescent="0.25">
      <c r="A5341" t="s">
        <v>149</v>
      </c>
      <c r="B5341" t="s">
        <v>1246</v>
      </c>
      <c r="C5341" t="s">
        <v>1324</v>
      </c>
      <c r="D5341" t="s">
        <v>1387</v>
      </c>
      <c r="E5341" t="s">
        <v>1501</v>
      </c>
      <c r="F5341" t="s">
        <v>1293</v>
      </c>
      <c r="G5341" t="s">
        <v>524</v>
      </c>
      <c r="H5341" t="s">
        <v>1558</v>
      </c>
      <c r="I5341" t="s">
        <v>563</v>
      </c>
      <c r="J5341">
        <v>30600402</v>
      </c>
      <c r="L5341">
        <v>0</v>
      </c>
      <c r="M5341">
        <v>0.32802000641822798</v>
      </c>
      <c r="N5341">
        <v>0</v>
      </c>
      <c r="O5341">
        <v>0</v>
      </c>
      <c r="P5341">
        <v>0</v>
      </c>
      <c r="Q5341">
        <v>0</v>
      </c>
      <c r="R5341">
        <v>0.91376999999999997</v>
      </c>
      <c r="S5341">
        <v>26.405609999999999</v>
      </c>
      <c r="T5341">
        <v>0</v>
      </c>
      <c r="U5341">
        <v>0</v>
      </c>
      <c r="W5341" s="429">
        <f t="shared" si="115"/>
        <v>0.91376999999999997</v>
      </c>
      <c r="X5341" s="429">
        <f t="shared" si="115"/>
        <v>26.405609999999999</v>
      </c>
      <c r="Y5341" s="429">
        <f t="shared" si="115"/>
        <v>0</v>
      </c>
      <c r="Z5341" s="429">
        <f t="shared" si="114"/>
        <v>0</v>
      </c>
      <c r="AA5341" s="429" t="s">
        <v>1295</v>
      </c>
    </row>
    <row r="5342" spans="1:27" x14ac:dyDescent="0.25">
      <c r="A5342" t="s">
        <v>149</v>
      </c>
      <c r="B5342" t="s">
        <v>1246</v>
      </c>
      <c r="C5342" t="s">
        <v>1324</v>
      </c>
      <c r="D5342" t="s">
        <v>1387</v>
      </c>
      <c r="E5342" t="s">
        <v>1501</v>
      </c>
      <c r="F5342" t="s">
        <v>1293</v>
      </c>
      <c r="G5342" t="s">
        <v>524</v>
      </c>
      <c r="H5342" t="s">
        <v>1558</v>
      </c>
      <c r="I5342" t="s">
        <v>563</v>
      </c>
      <c r="J5342">
        <v>31000299</v>
      </c>
      <c r="L5342">
        <v>5.25</v>
      </c>
      <c r="M5342">
        <v>5.25</v>
      </c>
      <c r="N5342">
        <v>5.25</v>
      </c>
      <c r="O5342">
        <v>5.25</v>
      </c>
      <c r="P5342">
        <v>0</v>
      </c>
      <c r="Q5342">
        <v>0</v>
      </c>
      <c r="R5342">
        <v>0</v>
      </c>
      <c r="S5342">
        <v>0</v>
      </c>
      <c r="T5342">
        <v>0</v>
      </c>
      <c r="U5342">
        <v>0</v>
      </c>
      <c r="W5342" s="429">
        <f t="shared" si="115"/>
        <v>0</v>
      </c>
      <c r="X5342" s="429">
        <f t="shared" si="115"/>
        <v>0</v>
      </c>
      <c r="Y5342" s="429">
        <f t="shared" si="115"/>
        <v>0</v>
      </c>
      <c r="Z5342" s="429">
        <f t="shared" si="114"/>
        <v>0</v>
      </c>
      <c r="AA5342" s="429" t="s">
        <v>1295</v>
      </c>
    </row>
    <row r="5343" spans="1:27" x14ac:dyDescent="0.25">
      <c r="A5343" t="s">
        <v>149</v>
      </c>
      <c r="B5343" t="s">
        <v>1246</v>
      </c>
      <c r="C5343" t="s">
        <v>1324</v>
      </c>
      <c r="D5343" t="s">
        <v>1387</v>
      </c>
      <c r="E5343" t="s">
        <v>1501</v>
      </c>
      <c r="F5343" t="s">
        <v>1293</v>
      </c>
      <c r="G5343" t="s">
        <v>524</v>
      </c>
      <c r="H5343" t="s">
        <v>1558</v>
      </c>
      <c r="I5343" t="s">
        <v>563</v>
      </c>
      <c r="J5343">
        <v>31000404</v>
      </c>
      <c r="L5343">
        <v>0</v>
      </c>
      <c r="M5343">
        <v>0</v>
      </c>
      <c r="N5343">
        <v>0</v>
      </c>
      <c r="O5343">
        <v>0</v>
      </c>
      <c r="P5343">
        <v>0</v>
      </c>
      <c r="Q5343">
        <v>0</v>
      </c>
      <c r="R5343">
        <v>135.47229999999999</v>
      </c>
      <c r="S5343">
        <v>2.343E-3</v>
      </c>
      <c r="T5343">
        <v>0</v>
      </c>
      <c r="U5343">
        <v>0</v>
      </c>
      <c r="W5343" s="429">
        <f t="shared" si="115"/>
        <v>135.47229999999999</v>
      </c>
      <c r="X5343" s="429">
        <f t="shared" si="115"/>
        <v>2.343E-3</v>
      </c>
      <c r="Y5343" s="429">
        <f t="shared" si="115"/>
        <v>0</v>
      </c>
      <c r="Z5343" s="429">
        <f t="shared" si="114"/>
        <v>0</v>
      </c>
      <c r="AA5343" s="429" t="s">
        <v>1295</v>
      </c>
    </row>
    <row r="5344" spans="1:27" x14ac:dyDescent="0.25">
      <c r="A5344" t="s">
        <v>149</v>
      </c>
      <c r="B5344" t="s">
        <v>186</v>
      </c>
      <c r="C5344" t="s">
        <v>1459</v>
      </c>
      <c r="D5344" t="s">
        <v>1387</v>
      </c>
      <c r="E5344" t="s">
        <v>1501</v>
      </c>
      <c r="F5344" t="s">
        <v>1293</v>
      </c>
      <c r="G5344" t="s">
        <v>524</v>
      </c>
      <c r="H5344" t="s">
        <v>1461</v>
      </c>
      <c r="I5344" t="s">
        <v>534</v>
      </c>
      <c r="J5344">
        <v>31000299</v>
      </c>
      <c r="L5344">
        <v>0</v>
      </c>
      <c r="M5344">
        <v>0.65000003576278698</v>
      </c>
      <c r="N5344">
        <v>0</v>
      </c>
      <c r="O5344">
        <v>0</v>
      </c>
      <c r="P5344">
        <v>0</v>
      </c>
      <c r="Q5344">
        <v>0</v>
      </c>
      <c r="R5344">
        <v>0</v>
      </c>
      <c r="S5344">
        <v>0</v>
      </c>
      <c r="T5344">
        <v>0</v>
      </c>
      <c r="U5344">
        <v>0</v>
      </c>
      <c r="W5344" s="429">
        <f t="shared" si="115"/>
        <v>0</v>
      </c>
      <c r="X5344" s="429">
        <f t="shared" si="115"/>
        <v>0</v>
      </c>
      <c r="Y5344" s="429">
        <f t="shared" si="115"/>
        <v>0</v>
      </c>
      <c r="Z5344" s="429">
        <f t="shared" si="114"/>
        <v>0</v>
      </c>
      <c r="AA5344" s="429" t="s">
        <v>1295</v>
      </c>
    </row>
    <row r="5345" spans="1:27" x14ac:dyDescent="0.25">
      <c r="A5345" t="s">
        <v>149</v>
      </c>
      <c r="B5345" t="s">
        <v>186</v>
      </c>
      <c r="C5345" t="s">
        <v>1459</v>
      </c>
      <c r="D5345" t="s">
        <v>1387</v>
      </c>
      <c r="E5345" t="s">
        <v>1501</v>
      </c>
      <c r="F5345" t="s">
        <v>1293</v>
      </c>
      <c r="G5345" t="s">
        <v>524</v>
      </c>
      <c r="H5345" t="s">
        <v>1483</v>
      </c>
      <c r="I5345" t="s">
        <v>1484</v>
      </c>
      <c r="J5345">
        <v>31000299</v>
      </c>
      <c r="L5345">
        <v>0</v>
      </c>
      <c r="M5345">
        <v>8.2740001380443601E-2</v>
      </c>
      <c r="N5345">
        <v>0</v>
      </c>
      <c r="O5345">
        <v>0</v>
      </c>
      <c r="P5345">
        <v>0</v>
      </c>
      <c r="Q5345">
        <v>0</v>
      </c>
      <c r="R5345">
        <v>3.6051E-2</v>
      </c>
      <c r="S5345">
        <v>1.0312950000000001</v>
      </c>
      <c r="T5345">
        <v>0</v>
      </c>
      <c r="U5345">
        <v>0</v>
      </c>
      <c r="W5345" s="429">
        <f t="shared" si="115"/>
        <v>3.6051E-2</v>
      </c>
      <c r="X5345" s="429">
        <f t="shared" si="115"/>
        <v>1.0312950000000001</v>
      </c>
      <c r="Y5345" s="429">
        <f t="shared" si="115"/>
        <v>0</v>
      </c>
      <c r="Z5345" s="429">
        <f t="shared" si="114"/>
        <v>0</v>
      </c>
      <c r="AA5345" s="429" t="s">
        <v>1295</v>
      </c>
    </row>
    <row r="5346" spans="1:27" x14ac:dyDescent="0.25">
      <c r="A5346" t="s">
        <v>149</v>
      </c>
      <c r="B5346" t="s">
        <v>1247</v>
      </c>
      <c r="C5346" t="s">
        <v>1565</v>
      </c>
      <c r="D5346" t="s">
        <v>1387</v>
      </c>
      <c r="E5346" t="s">
        <v>1501</v>
      </c>
      <c r="F5346" t="s">
        <v>1293</v>
      </c>
      <c r="G5346" t="s">
        <v>524</v>
      </c>
      <c r="H5346" t="s">
        <v>1566</v>
      </c>
      <c r="I5346" t="s">
        <v>573</v>
      </c>
      <c r="J5346">
        <v>31088811</v>
      </c>
      <c r="L5346">
        <v>0</v>
      </c>
      <c r="M5346">
        <v>4.1999998092651403</v>
      </c>
      <c r="N5346">
        <v>0</v>
      </c>
      <c r="O5346">
        <v>0</v>
      </c>
      <c r="P5346">
        <v>0</v>
      </c>
      <c r="Q5346">
        <v>0</v>
      </c>
      <c r="R5346">
        <v>0</v>
      </c>
      <c r="S5346">
        <v>0</v>
      </c>
      <c r="T5346">
        <v>0</v>
      </c>
      <c r="U5346">
        <v>0</v>
      </c>
      <c r="W5346" s="429">
        <f t="shared" si="115"/>
        <v>0</v>
      </c>
      <c r="X5346" s="429">
        <f t="shared" si="115"/>
        <v>0</v>
      </c>
      <c r="Y5346" s="429">
        <f t="shared" si="115"/>
        <v>0</v>
      </c>
      <c r="Z5346" s="429">
        <f t="shared" si="114"/>
        <v>0</v>
      </c>
      <c r="AA5346" s="429" t="s">
        <v>1295</v>
      </c>
    </row>
    <row r="5347" spans="1:27" x14ac:dyDescent="0.25">
      <c r="A5347" t="s">
        <v>149</v>
      </c>
      <c r="B5347" t="s">
        <v>1246</v>
      </c>
      <c r="C5347" t="s">
        <v>1324</v>
      </c>
      <c r="D5347" t="s">
        <v>1387</v>
      </c>
      <c r="E5347" t="s">
        <v>1501</v>
      </c>
      <c r="F5347" t="s">
        <v>1293</v>
      </c>
      <c r="G5347" t="s">
        <v>524</v>
      </c>
      <c r="H5347" t="s">
        <v>1558</v>
      </c>
      <c r="I5347" t="s">
        <v>563</v>
      </c>
      <c r="J5347">
        <v>31088811</v>
      </c>
      <c r="L5347">
        <v>0</v>
      </c>
      <c r="M5347">
        <v>0</v>
      </c>
      <c r="N5347">
        <v>0</v>
      </c>
      <c r="O5347">
        <v>0</v>
      </c>
      <c r="P5347">
        <v>0</v>
      </c>
      <c r="Q5347">
        <v>0</v>
      </c>
      <c r="R5347">
        <v>0</v>
      </c>
      <c r="S5347">
        <v>0</v>
      </c>
      <c r="T5347">
        <v>0</v>
      </c>
      <c r="U5347">
        <v>0</v>
      </c>
      <c r="W5347" s="429">
        <f t="shared" si="115"/>
        <v>0</v>
      </c>
      <c r="X5347" s="429">
        <f t="shared" si="115"/>
        <v>0</v>
      </c>
      <c r="Y5347" s="429">
        <f t="shared" si="115"/>
        <v>0</v>
      </c>
      <c r="Z5347" s="429">
        <f t="shared" si="114"/>
        <v>0</v>
      </c>
      <c r="AA5347" s="429" t="s">
        <v>1295</v>
      </c>
    </row>
    <row r="5348" spans="1:27" x14ac:dyDescent="0.25">
      <c r="A5348" t="s">
        <v>149</v>
      </c>
      <c r="B5348" t="s">
        <v>1246</v>
      </c>
      <c r="C5348" t="s">
        <v>1324</v>
      </c>
      <c r="D5348" t="s">
        <v>1387</v>
      </c>
      <c r="E5348" t="s">
        <v>1501</v>
      </c>
      <c r="F5348" t="s">
        <v>1293</v>
      </c>
      <c r="G5348" t="s">
        <v>524</v>
      </c>
      <c r="H5348" t="s">
        <v>1558</v>
      </c>
      <c r="I5348" t="s">
        <v>563</v>
      </c>
      <c r="J5348">
        <v>31000404</v>
      </c>
      <c r="L5348">
        <v>0</v>
      </c>
      <c r="M5348">
        <v>0</v>
      </c>
      <c r="N5348">
        <v>0</v>
      </c>
      <c r="O5348">
        <v>0</v>
      </c>
      <c r="P5348">
        <v>0</v>
      </c>
      <c r="Q5348">
        <v>0</v>
      </c>
      <c r="R5348">
        <v>270.94450000000001</v>
      </c>
      <c r="S5348">
        <v>4.6860000000000001E-3</v>
      </c>
      <c r="T5348">
        <v>0</v>
      </c>
      <c r="U5348">
        <v>0</v>
      </c>
      <c r="W5348" s="429">
        <f t="shared" si="115"/>
        <v>270.94450000000001</v>
      </c>
      <c r="X5348" s="429">
        <f t="shared" si="115"/>
        <v>4.6860000000000001E-3</v>
      </c>
      <c r="Y5348" s="429">
        <f t="shared" si="115"/>
        <v>0</v>
      </c>
      <c r="Z5348" s="429">
        <f t="shared" si="114"/>
        <v>0</v>
      </c>
      <c r="AA5348" s="429" t="s">
        <v>1295</v>
      </c>
    </row>
    <row r="5349" spans="1:27" x14ac:dyDescent="0.25">
      <c r="A5349" t="s">
        <v>149</v>
      </c>
      <c r="B5349" t="s">
        <v>1246</v>
      </c>
      <c r="C5349" t="s">
        <v>1324</v>
      </c>
      <c r="D5349" t="s">
        <v>1387</v>
      </c>
      <c r="E5349" t="s">
        <v>1501</v>
      </c>
      <c r="F5349" t="s">
        <v>1293</v>
      </c>
      <c r="G5349" t="s">
        <v>524</v>
      </c>
      <c r="H5349" t="s">
        <v>1558</v>
      </c>
      <c r="I5349" t="s">
        <v>563</v>
      </c>
      <c r="J5349">
        <v>31088811</v>
      </c>
      <c r="L5349">
        <v>0</v>
      </c>
      <c r="M5349">
        <v>8.9033994674682599</v>
      </c>
      <c r="N5349">
        <v>0</v>
      </c>
      <c r="O5349">
        <v>0</v>
      </c>
      <c r="P5349">
        <v>0</v>
      </c>
      <c r="Q5349">
        <v>0</v>
      </c>
      <c r="R5349">
        <v>1.5698099999999999</v>
      </c>
      <c r="S5349">
        <v>11.57442</v>
      </c>
      <c r="T5349">
        <v>0</v>
      </c>
      <c r="U5349">
        <v>0</v>
      </c>
      <c r="W5349" s="429">
        <f t="shared" si="115"/>
        <v>1.5698099999999999</v>
      </c>
      <c r="X5349" s="429">
        <f t="shared" si="115"/>
        <v>11.57442</v>
      </c>
      <c r="Y5349" s="429">
        <f t="shared" si="115"/>
        <v>0</v>
      </c>
      <c r="Z5349" s="429">
        <f t="shared" si="114"/>
        <v>0</v>
      </c>
      <c r="AA5349" s="429" t="s">
        <v>1295</v>
      </c>
    </row>
    <row r="5350" spans="1:27" x14ac:dyDescent="0.25">
      <c r="A5350" t="s">
        <v>149</v>
      </c>
      <c r="B5350" t="s">
        <v>1246</v>
      </c>
      <c r="C5350" t="s">
        <v>1324</v>
      </c>
      <c r="D5350" t="s">
        <v>1387</v>
      </c>
      <c r="E5350" t="s">
        <v>1501</v>
      </c>
      <c r="F5350" t="s">
        <v>1293</v>
      </c>
      <c r="G5350" t="s">
        <v>524</v>
      </c>
      <c r="H5350" t="s">
        <v>1558</v>
      </c>
      <c r="I5350" t="s">
        <v>563</v>
      </c>
      <c r="J5350">
        <v>31000207</v>
      </c>
      <c r="L5350">
        <v>0</v>
      </c>
      <c r="M5350">
        <v>6.79470014572144</v>
      </c>
      <c r="N5350">
        <v>0</v>
      </c>
      <c r="O5350">
        <v>0</v>
      </c>
      <c r="P5350">
        <v>0</v>
      </c>
      <c r="Q5350">
        <v>0</v>
      </c>
      <c r="R5350">
        <v>1.1480699999999999</v>
      </c>
      <c r="S5350">
        <v>13.07394</v>
      </c>
      <c r="T5350">
        <v>0</v>
      </c>
      <c r="U5350">
        <v>0</v>
      </c>
      <c r="W5350" s="429">
        <f t="shared" si="115"/>
        <v>1.1480699999999999</v>
      </c>
      <c r="X5350" s="429">
        <f t="shared" si="115"/>
        <v>13.07394</v>
      </c>
      <c r="Y5350" s="429">
        <f t="shared" si="115"/>
        <v>0</v>
      </c>
      <c r="Z5350" s="429">
        <f t="shared" si="114"/>
        <v>0</v>
      </c>
      <c r="AA5350" s="429" t="s">
        <v>1295</v>
      </c>
    </row>
    <row r="5351" spans="1:27" x14ac:dyDescent="0.25">
      <c r="A5351" t="s">
        <v>149</v>
      </c>
      <c r="B5351" t="s">
        <v>1249</v>
      </c>
      <c r="C5351" t="s">
        <v>1503</v>
      </c>
      <c r="D5351" t="s">
        <v>1387</v>
      </c>
      <c r="E5351" t="s">
        <v>1501</v>
      </c>
      <c r="F5351" t="s">
        <v>1293</v>
      </c>
      <c r="G5351" t="s">
        <v>524</v>
      </c>
      <c r="H5351" t="s">
        <v>1561</v>
      </c>
      <c r="I5351" t="s">
        <v>1549</v>
      </c>
      <c r="J5351">
        <v>31088811</v>
      </c>
      <c r="L5351">
        <v>0</v>
      </c>
      <c r="M5351">
        <v>3.29999998211861E-2</v>
      </c>
      <c r="N5351">
        <v>0</v>
      </c>
      <c r="O5351">
        <v>0</v>
      </c>
      <c r="P5351">
        <v>0</v>
      </c>
      <c r="Q5351">
        <v>0</v>
      </c>
      <c r="R5351">
        <v>3.3000000000000002E-2</v>
      </c>
      <c r="S5351">
        <v>0.95</v>
      </c>
      <c r="T5351">
        <v>0</v>
      </c>
      <c r="U5351">
        <v>0</v>
      </c>
      <c r="W5351" s="429">
        <f t="shared" si="115"/>
        <v>3.3000000000000002E-2</v>
      </c>
      <c r="X5351" s="429">
        <f t="shared" si="115"/>
        <v>0.95</v>
      </c>
      <c r="Y5351" s="429">
        <f t="shared" si="115"/>
        <v>0</v>
      </c>
      <c r="Z5351" s="429">
        <f t="shared" si="114"/>
        <v>0</v>
      </c>
      <c r="AA5351" s="429" t="s">
        <v>1295</v>
      </c>
    </row>
    <row r="5352" spans="1:27" x14ac:dyDescent="0.25">
      <c r="A5352" t="s">
        <v>149</v>
      </c>
      <c r="B5352" t="s">
        <v>186</v>
      </c>
      <c r="C5352" t="s">
        <v>1459</v>
      </c>
      <c r="D5352" t="s">
        <v>1387</v>
      </c>
      <c r="E5352" t="s">
        <v>1501</v>
      </c>
      <c r="F5352" t="s">
        <v>1293</v>
      </c>
      <c r="G5352" t="s">
        <v>524</v>
      </c>
      <c r="H5352" t="s">
        <v>1464</v>
      </c>
      <c r="I5352" t="s">
        <v>186</v>
      </c>
      <c r="J5352">
        <v>31088811</v>
      </c>
      <c r="L5352">
        <v>0</v>
      </c>
      <c r="M5352">
        <v>0</v>
      </c>
      <c r="N5352">
        <v>0</v>
      </c>
      <c r="O5352">
        <v>0</v>
      </c>
      <c r="P5352">
        <v>0</v>
      </c>
      <c r="Q5352">
        <v>0</v>
      </c>
      <c r="R5352">
        <v>3.46326</v>
      </c>
      <c r="S5352">
        <v>5.6144999999999996</v>
      </c>
      <c r="T5352">
        <v>0</v>
      </c>
      <c r="U5352">
        <v>0</v>
      </c>
      <c r="W5352" s="429">
        <f t="shared" si="115"/>
        <v>3.46326</v>
      </c>
      <c r="X5352" s="429">
        <f t="shared" si="115"/>
        <v>5.6144999999999996</v>
      </c>
      <c r="Y5352" s="429">
        <f t="shared" si="115"/>
        <v>0</v>
      </c>
      <c r="Z5352" s="429">
        <f t="shared" si="114"/>
        <v>0</v>
      </c>
      <c r="AA5352" s="429" t="s">
        <v>1295</v>
      </c>
    </row>
    <row r="5353" spans="1:27" x14ac:dyDescent="0.25">
      <c r="A5353" t="s">
        <v>149</v>
      </c>
      <c r="B5353" t="s">
        <v>186</v>
      </c>
      <c r="C5353" t="s">
        <v>1459</v>
      </c>
      <c r="D5353" t="s">
        <v>1387</v>
      </c>
      <c r="E5353" t="s">
        <v>1501</v>
      </c>
      <c r="F5353" t="s">
        <v>1293</v>
      </c>
      <c r="G5353" t="s">
        <v>524</v>
      </c>
      <c r="H5353" t="s">
        <v>1464</v>
      </c>
      <c r="I5353" t="s">
        <v>186</v>
      </c>
      <c r="J5353">
        <v>31000299</v>
      </c>
      <c r="L5353">
        <v>0</v>
      </c>
      <c r="M5353">
        <v>4.13700006902218E-2</v>
      </c>
      <c r="N5353">
        <v>0</v>
      </c>
      <c r="O5353">
        <v>0</v>
      </c>
      <c r="P5353">
        <v>0</v>
      </c>
      <c r="Q5353">
        <v>0</v>
      </c>
      <c r="R5353">
        <v>0</v>
      </c>
      <c r="S5353">
        <v>0</v>
      </c>
      <c r="T5353">
        <v>0</v>
      </c>
      <c r="U5353">
        <v>0</v>
      </c>
      <c r="W5353" s="429">
        <f t="shared" si="115"/>
        <v>0</v>
      </c>
      <c r="X5353" s="429">
        <f t="shared" si="115"/>
        <v>0</v>
      </c>
      <c r="Y5353" s="429">
        <f t="shared" si="115"/>
        <v>0</v>
      </c>
      <c r="Z5353" s="429">
        <f t="shared" si="114"/>
        <v>0</v>
      </c>
      <c r="AA5353" s="429" t="s">
        <v>1295</v>
      </c>
    </row>
    <row r="5354" spans="1:27" x14ac:dyDescent="0.25">
      <c r="A5354" t="s">
        <v>149</v>
      </c>
      <c r="B5354" t="s">
        <v>186</v>
      </c>
      <c r="C5354" t="s">
        <v>1459</v>
      </c>
      <c r="D5354" t="s">
        <v>1387</v>
      </c>
      <c r="E5354" t="s">
        <v>1501</v>
      </c>
      <c r="F5354" t="s">
        <v>1293</v>
      </c>
      <c r="G5354" t="s">
        <v>524</v>
      </c>
      <c r="H5354" t="s">
        <v>1464</v>
      </c>
      <c r="I5354" t="s">
        <v>186</v>
      </c>
      <c r="J5354">
        <v>31000299</v>
      </c>
      <c r="L5354">
        <v>0</v>
      </c>
      <c r="M5354">
        <v>3.0731999874114999</v>
      </c>
      <c r="N5354">
        <v>0</v>
      </c>
      <c r="O5354">
        <v>0</v>
      </c>
      <c r="P5354">
        <v>0</v>
      </c>
      <c r="Q5354">
        <v>0</v>
      </c>
      <c r="R5354">
        <v>0.4728</v>
      </c>
      <c r="S5354">
        <v>14.0067</v>
      </c>
      <c r="T5354">
        <v>0</v>
      </c>
      <c r="U5354">
        <v>0</v>
      </c>
      <c r="W5354" s="429">
        <f t="shared" si="115"/>
        <v>0.4728</v>
      </c>
      <c r="X5354" s="429">
        <f t="shared" si="115"/>
        <v>14.0067</v>
      </c>
      <c r="Y5354" s="429">
        <f t="shared" si="115"/>
        <v>0</v>
      </c>
      <c r="Z5354" s="429">
        <f t="shared" si="114"/>
        <v>0</v>
      </c>
      <c r="AA5354" s="429" t="s">
        <v>1295</v>
      </c>
    </row>
    <row r="5355" spans="1:27" x14ac:dyDescent="0.25">
      <c r="A5355" t="s">
        <v>149</v>
      </c>
      <c r="B5355" t="s">
        <v>186</v>
      </c>
      <c r="C5355" t="s">
        <v>1459</v>
      </c>
      <c r="D5355" t="s">
        <v>1387</v>
      </c>
      <c r="E5355" t="s">
        <v>1501</v>
      </c>
      <c r="F5355" t="s">
        <v>1293</v>
      </c>
      <c r="G5355" t="s">
        <v>524</v>
      </c>
      <c r="H5355" t="s">
        <v>1483</v>
      </c>
      <c r="I5355" t="s">
        <v>1484</v>
      </c>
      <c r="J5355">
        <v>31088811</v>
      </c>
      <c r="L5355">
        <v>0</v>
      </c>
      <c r="M5355">
        <v>1.24110002070665E-2</v>
      </c>
      <c r="N5355">
        <v>0</v>
      </c>
      <c r="O5355">
        <v>0</v>
      </c>
      <c r="P5355">
        <v>0</v>
      </c>
      <c r="Q5355">
        <v>0</v>
      </c>
      <c r="R5355">
        <v>0</v>
      </c>
      <c r="S5355">
        <v>0</v>
      </c>
      <c r="T5355">
        <v>0</v>
      </c>
      <c r="U5355">
        <v>0</v>
      </c>
      <c r="W5355" s="429">
        <f t="shared" si="115"/>
        <v>0</v>
      </c>
      <c r="X5355" s="429">
        <f t="shared" si="115"/>
        <v>0</v>
      </c>
      <c r="Y5355" s="429">
        <f t="shared" si="115"/>
        <v>0</v>
      </c>
      <c r="Z5355" s="429">
        <f t="shared" si="114"/>
        <v>0</v>
      </c>
      <c r="AA5355" s="429" t="s">
        <v>1295</v>
      </c>
    </row>
    <row r="5356" spans="1:27" x14ac:dyDescent="0.25">
      <c r="A5356" t="s">
        <v>149</v>
      </c>
      <c r="B5356" t="s">
        <v>1246</v>
      </c>
      <c r="C5356" t="s">
        <v>1324</v>
      </c>
      <c r="D5356" t="s">
        <v>1387</v>
      </c>
      <c r="E5356" t="s">
        <v>1501</v>
      </c>
      <c r="F5356" t="s">
        <v>1293</v>
      </c>
      <c r="G5356" t="s">
        <v>524</v>
      </c>
      <c r="H5356" t="s">
        <v>1557</v>
      </c>
      <c r="I5356" t="s">
        <v>552</v>
      </c>
      <c r="J5356">
        <v>31000299</v>
      </c>
      <c r="L5356">
        <v>0</v>
      </c>
      <c r="M5356">
        <v>3.36</v>
      </c>
      <c r="N5356">
        <v>0</v>
      </c>
      <c r="O5356">
        <v>0</v>
      </c>
      <c r="P5356">
        <v>0</v>
      </c>
      <c r="Q5356">
        <v>0</v>
      </c>
      <c r="R5356">
        <v>0</v>
      </c>
      <c r="S5356">
        <v>0</v>
      </c>
      <c r="T5356">
        <v>0</v>
      </c>
      <c r="U5356">
        <v>0</v>
      </c>
      <c r="W5356" s="429">
        <f t="shared" si="115"/>
        <v>0</v>
      </c>
      <c r="X5356" s="429">
        <f t="shared" si="115"/>
        <v>0</v>
      </c>
      <c r="Y5356" s="429">
        <f t="shared" si="115"/>
        <v>0</v>
      </c>
      <c r="Z5356" s="429">
        <f t="shared" si="114"/>
        <v>0</v>
      </c>
      <c r="AA5356" s="429" t="s">
        <v>1295</v>
      </c>
    </row>
    <row r="5357" spans="1:27" x14ac:dyDescent="0.25">
      <c r="A5357" t="s">
        <v>149</v>
      </c>
      <c r="B5357" t="s">
        <v>1246</v>
      </c>
      <c r="C5357" t="s">
        <v>1324</v>
      </c>
      <c r="D5357" t="s">
        <v>1387</v>
      </c>
      <c r="E5357" t="s">
        <v>1501</v>
      </c>
      <c r="F5357" t="s">
        <v>1293</v>
      </c>
      <c r="G5357" t="s">
        <v>524</v>
      </c>
      <c r="H5357" t="s">
        <v>1558</v>
      </c>
      <c r="I5357" t="s">
        <v>563</v>
      </c>
      <c r="J5357">
        <v>40400321</v>
      </c>
      <c r="L5357">
        <v>0</v>
      </c>
      <c r="M5357">
        <v>0</v>
      </c>
      <c r="N5357">
        <v>0</v>
      </c>
      <c r="O5357">
        <v>0</v>
      </c>
      <c r="P5357">
        <v>0</v>
      </c>
      <c r="Q5357">
        <v>0</v>
      </c>
      <c r="R5357">
        <v>0</v>
      </c>
      <c r="S5357">
        <v>0</v>
      </c>
      <c r="T5357">
        <v>0</v>
      </c>
      <c r="U5357">
        <v>0</v>
      </c>
      <c r="W5357" s="429">
        <f t="shared" si="115"/>
        <v>0</v>
      </c>
      <c r="X5357" s="429">
        <f t="shared" si="115"/>
        <v>0</v>
      </c>
      <c r="Y5357" s="429">
        <f t="shared" si="115"/>
        <v>0</v>
      </c>
      <c r="Z5357" s="429">
        <f t="shared" si="114"/>
        <v>0</v>
      </c>
      <c r="AA5357" s="429" t="s">
        <v>1295</v>
      </c>
    </row>
    <row r="5358" spans="1:27" x14ac:dyDescent="0.25">
      <c r="A5358" t="s">
        <v>149</v>
      </c>
      <c r="B5358" t="s">
        <v>1246</v>
      </c>
      <c r="C5358" t="s">
        <v>1324</v>
      </c>
      <c r="D5358" t="s">
        <v>1387</v>
      </c>
      <c r="E5358" t="s">
        <v>1501</v>
      </c>
      <c r="F5358" t="s">
        <v>1293</v>
      </c>
      <c r="G5358" t="s">
        <v>524</v>
      </c>
      <c r="H5358" t="s">
        <v>1558</v>
      </c>
      <c r="I5358" t="s">
        <v>563</v>
      </c>
      <c r="J5358">
        <v>30609903</v>
      </c>
      <c r="L5358">
        <v>0.30666667222976701</v>
      </c>
      <c r="M5358">
        <v>3.6196668148040798</v>
      </c>
      <c r="N5358">
        <v>0.25133332610130299</v>
      </c>
      <c r="O5358">
        <v>0</v>
      </c>
      <c r="P5358">
        <v>0</v>
      </c>
      <c r="Q5358">
        <v>0</v>
      </c>
      <c r="R5358">
        <v>0</v>
      </c>
      <c r="S5358">
        <v>0</v>
      </c>
      <c r="T5358">
        <v>0</v>
      </c>
      <c r="U5358">
        <v>0</v>
      </c>
      <c r="W5358" s="429">
        <f t="shared" si="115"/>
        <v>0</v>
      </c>
      <c r="X5358" s="429">
        <f t="shared" si="115"/>
        <v>0</v>
      </c>
      <c r="Y5358" s="429">
        <f t="shared" si="115"/>
        <v>0</v>
      </c>
      <c r="Z5358" s="429">
        <f t="shared" si="114"/>
        <v>0</v>
      </c>
      <c r="AA5358" s="429" t="s">
        <v>1295</v>
      </c>
    </row>
    <row r="5359" spans="1:27" x14ac:dyDescent="0.25">
      <c r="A5359" t="s">
        <v>149</v>
      </c>
      <c r="B5359" t="s">
        <v>1246</v>
      </c>
      <c r="C5359" t="s">
        <v>1324</v>
      </c>
      <c r="D5359" t="s">
        <v>1387</v>
      </c>
      <c r="E5359" t="s">
        <v>1501</v>
      </c>
      <c r="F5359" t="s">
        <v>1293</v>
      </c>
      <c r="G5359" s="532" t="s">
        <v>524</v>
      </c>
      <c r="H5359" t="s">
        <v>1558</v>
      </c>
      <c r="I5359" t="s">
        <v>563</v>
      </c>
      <c r="J5359">
        <v>40400321</v>
      </c>
      <c r="L5359">
        <v>0</v>
      </c>
      <c r="M5359">
        <v>1.8</v>
      </c>
      <c r="N5359">
        <v>0</v>
      </c>
      <c r="O5359">
        <v>0</v>
      </c>
      <c r="P5359">
        <v>0</v>
      </c>
      <c r="Q5359">
        <v>0</v>
      </c>
      <c r="R5359">
        <v>0</v>
      </c>
      <c r="S5359">
        <v>0</v>
      </c>
      <c r="T5359">
        <v>0</v>
      </c>
      <c r="U5359">
        <v>0</v>
      </c>
      <c r="W5359" s="429">
        <f t="shared" si="115"/>
        <v>0</v>
      </c>
      <c r="X5359" s="429">
        <f t="shared" si="115"/>
        <v>0</v>
      </c>
      <c r="Y5359" s="429">
        <f t="shared" si="115"/>
        <v>0</v>
      </c>
      <c r="Z5359" s="429">
        <f t="shared" si="114"/>
        <v>0</v>
      </c>
      <c r="AA5359" s="429" t="s">
        <v>1295</v>
      </c>
    </row>
    <row r="5361" spans="1:1" x14ac:dyDescent="0.25">
      <c r="A5361" s="228" t="s">
        <v>1567</v>
      </c>
    </row>
    <row r="5362" spans="1:1" x14ac:dyDescent="0.25">
      <c r="A5362" s="228" t="s">
        <v>1568</v>
      </c>
    </row>
  </sheetData>
  <pageMargins left="0.7" right="0.7" top="0.75" bottom="0.75" header="0.3" footer="0.3"/>
  <pageSetup orientation="portrait" r:id="rId1"/>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499984740745262"/>
  </sheetPr>
  <dimension ref="B3:C90"/>
  <sheetViews>
    <sheetView showGridLines="0" zoomScale="80" zoomScaleNormal="80" workbookViewId="0">
      <selection activeCell="C8" sqref="C8"/>
    </sheetView>
  </sheetViews>
  <sheetFormatPr defaultRowHeight="15" x14ac:dyDescent="0.25"/>
  <cols>
    <col min="2" max="2" width="69.42578125" bestFit="1" customWidth="1"/>
    <col min="3" max="3" width="22.140625" bestFit="1" customWidth="1"/>
  </cols>
  <sheetData>
    <row r="3" spans="2:3" x14ac:dyDescent="0.25">
      <c r="B3" s="229" t="s">
        <v>1569</v>
      </c>
      <c r="C3" s="229" t="s">
        <v>1570</v>
      </c>
    </row>
    <row r="4" spans="2:3" x14ac:dyDescent="0.25">
      <c r="B4" t="s">
        <v>1329</v>
      </c>
      <c r="C4" s="426" t="s">
        <v>1295</v>
      </c>
    </row>
    <row r="5" spans="2:3" x14ac:dyDescent="0.25">
      <c r="B5" t="s">
        <v>1447</v>
      </c>
      <c r="C5" s="426" t="s">
        <v>1295</v>
      </c>
    </row>
    <row r="6" spans="2:3" x14ac:dyDescent="0.25">
      <c r="B6" t="s">
        <v>1331</v>
      </c>
      <c r="C6" s="426" t="s">
        <v>1296</v>
      </c>
    </row>
    <row r="7" spans="2:3" x14ac:dyDescent="0.25">
      <c r="B7" t="s">
        <v>1335</v>
      </c>
      <c r="C7" s="426" t="s">
        <v>1296</v>
      </c>
    </row>
    <row r="8" spans="2:3" x14ac:dyDescent="0.25">
      <c r="B8" t="s">
        <v>1336</v>
      </c>
      <c r="C8" s="426" t="s">
        <v>1296</v>
      </c>
    </row>
    <row r="9" spans="2:3" x14ac:dyDescent="0.25">
      <c r="B9" t="s">
        <v>1529</v>
      </c>
      <c r="C9" s="426" t="s">
        <v>1295</v>
      </c>
    </row>
    <row r="10" spans="2:3" x14ac:dyDescent="0.25">
      <c r="B10" t="s">
        <v>1530</v>
      </c>
      <c r="C10" s="426" t="s">
        <v>1295</v>
      </c>
    </row>
    <row r="11" spans="2:3" x14ac:dyDescent="0.25">
      <c r="B11" t="s">
        <v>1531</v>
      </c>
      <c r="C11" s="426" t="s">
        <v>1295</v>
      </c>
    </row>
    <row r="12" spans="2:3" x14ac:dyDescent="0.25">
      <c r="B12" t="s">
        <v>1532</v>
      </c>
      <c r="C12" s="426" t="s">
        <v>1296</v>
      </c>
    </row>
    <row r="13" spans="2:3" x14ac:dyDescent="0.25">
      <c r="B13" t="s">
        <v>1528</v>
      </c>
      <c r="C13" s="426" t="s">
        <v>1295</v>
      </c>
    </row>
    <row r="14" spans="2:3" x14ac:dyDescent="0.25">
      <c r="B14" t="s">
        <v>1468</v>
      </c>
      <c r="C14" s="426" t="s">
        <v>1296</v>
      </c>
    </row>
    <row r="15" spans="2:3" x14ac:dyDescent="0.25">
      <c r="B15" t="s">
        <v>1533</v>
      </c>
      <c r="C15" s="426" t="s">
        <v>1296</v>
      </c>
    </row>
    <row r="16" spans="2:3" x14ac:dyDescent="0.25">
      <c r="B16" t="s">
        <v>1458</v>
      </c>
      <c r="C16" s="426" t="s">
        <v>1296</v>
      </c>
    </row>
    <row r="17" spans="2:3" x14ac:dyDescent="0.25">
      <c r="B17" t="s">
        <v>1338</v>
      </c>
      <c r="C17" s="426" t="s">
        <v>1296</v>
      </c>
    </row>
    <row r="18" spans="2:3" x14ac:dyDescent="0.25">
      <c r="B18" t="s">
        <v>1340</v>
      </c>
      <c r="C18" s="426" t="s">
        <v>1296</v>
      </c>
    </row>
    <row r="19" spans="2:3" x14ac:dyDescent="0.25">
      <c r="B19" t="s">
        <v>1449</v>
      </c>
      <c r="C19" s="426" t="s">
        <v>1296</v>
      </c>
    </row>
    <row r="20" spans="2:3" x14ac:dyDescent="0.25">
      <c r="B20" t="s">
        <v>1343</v>
      </c>
      <c r="C20" s="426" t="s">
        <v>1295</v>
      </c>
    </row>
    <row r="21" spans="2:3" x14ac:dyDescent="0.25">
      <c r="B21" t="s">
        <v>1341</v>
      </c>
      <c r="C21" s="426" t="s">
        <v>1296</v>
      </c>
    </row>
    <row r="22" spans="2:3" x14ac:dyDescent="0.25">
      <c r="B22" t="s">
        <v>1452</v>
      </c>
      <c r="C22" s="426" t="s">
        <v>1295</v>
      </c>
    </row>
    <row r="23" spans="2:3" x14ac:dyDescent="0.25">
      <c r="B23" t="s">
        <v>1453</v>
      </c>
      <c r="C23" s="426" t="s">
        <v>1295</v>
      </c>
    </row>
    <row r="24" spans="2:3" x14ac:dyDescent="0.25">
      <c r="B24" t="s">
        <v>1347</v>
      </c>
      <c r="C24" s="426" t="s">
        <v>1295</v>
      </c>
    </row>
    <row r="25" spans="2:3" x14ac:dyDescent="0.25">
      <c r="B25" t="s">
        <v>1512</v>
      </c>
      <c r="C25" s="426" t="s">
        <v>1296</v>
      </c>
    </row>
    <row r="26" spans="2:3" x14ac:dyDescent="0.25">
      <c r="B26" t="s">
        <v>1513</v>
      </c>
      <c r="C26" s="426" t="s">
        <v>1296</v>
      </c>
    </row>
    <row r="27" spans="2:3" x14ac:dyDescent="0.25">
      <c r="B27" t="s">
        <v>1514</v>
      </c>
      <c r="C27" s="426" t="s">
        <v>1296</v>
      </c>
    </row>
    <row r="28" spans="2:3" x14ac:dyDescent="0.25">
      <c r="B28" t="s">
        <v>1526</v>
      </c>
      <c r="C28" s="426" t="s">
        <v>1296</v>
      </c>
    </row>
    <row r="29" spans="2:3" x14ac:dyDescent="0.25">
      <c r="B29" t="s">
        <v>1515</v>
      </c>
      <c r="C29" s="426" t="s">
        <v>1296</v>
      </c>
    </row>
    <row r="30" spans="2:3" x14ac:dyDescent="0.25">
      <c r="B30" t="s">
        <v>1537</v>
      </c>
      <c r="C30" s="426" t="s">
        <v>1296</v>
      </c>
    </row>
    <row r="31" spans="2:3" x14ac:dyDescent="0.25">
      <c r="B31" t="s">
        <v>1525</v>
      </c>
      <c r="C31" s="426" t="s">
        <v>1295</v>
      </c>
    </row>
    <row r="32" spans="2:3" x14ac:dyDescent="0.25">
      <c r="B32" t="s">
        <v>1518</v>
      </c>
      <c r="C32" s="426" t="s">
        <v>1295</v>
      </c>
    </row>
    <row r="33" spans="2:3" x14ac:dyDescent="0.25">
      <c r="B33" t="s">
        <v>1522</v>
      </c>
      <c r="C33" s="426" t="s">
        <v>1295</v>
      </c>
    </row>
    <row r="34" spans="2:3" x14ac:dyDescent="0.25">
      <c r="B34" t="s">
        <v>1536</v>
      </c>
      <c r="C34" s="426" t="s">
        <v>1295</v>
      </c>
    </row>
    <row r="35" spans="2:3" x14ac:dyDescent="0.25">
      <c r="B35" t="s">
        <v>1353</v>
      </c>
      <c r="C35" s="426" t="s">
        <v>1296</v>
      </c>
    </row>
    <row r="36" spans="2:3" x14ac:dyDescent="0.25">
      <c r="B36" t="s">
        <v>1527</v>
      </c>
      <c r="C36" s="426" t="s">
        <v>1296</v>
      </c>
    </row>
    <row r="37" spans="2:3" x14ac:dyDescent="0.25">
      <c r="B37" t="s">
        <v>1455</v>
      </c>
      <c r="C37" s="426" t="s">
        <v>1295</v>
      </c>
    </row>
    <row r="38" spans="2:3" x14ac:dyDescent="0.25">
      <c r="B38" t="s">
        <v>1358</v>
      </c>
      <c r="C38" s="426" t="s">
        <v>1296</v>
      </c>
    </row>
    <row r="39" spans="2:3" x14ac:dyDescent="0.25">
      <c r="B39" t="s">
        <v>1521</v>
      </c>
      <c r="C39" s="426" t="s">
        <v>1295</v>
      </c>
    </row>
    <row r="40" spans="2:3" x14ac:dyDescent="0.25">
      <c r="B40" t="s">
        <v>1524</v>
      </c>
      <c r="C40" s="426" t="s">
        <v>1295</v>
      </c>
    </row>
    <row r="41" spans="2:3" x14ac:dyDescent="0.25">
      <c r="B41" t="s">
        <v>1502</v>
      </c>
      <c r="C41" s="426" t="s">
        <v>1296</v>
      </c>
    </row>
    <row r="42" spans="2:3" x14ac:dyDescent="0.25">
      <c r="B42" t="s">
        <v>1519</v>
      </c>
      <c r="C42" s="426" t="s">
        <v>1295</v>
      </c>
    </row>
    <row r="43" spans="2:3" x14ac:dyDescent="0.25">
      <c r="B43" t="s">
        <v>1520</v>
      </c>
      <c r="C43" s="426" t="s">
        <v>1295</v>
      </c>
    </row>
    <row r="44" spans="2:3" x14ac:dyDescent="0.25">
      <c r="B44" t="s">
        <v>1523</v>
      </c>
      <c r="C44" s="426" t="s">
        <v>1295</v>
      </c>
    </row>
    <row r="45" spans="2:3" x14ac:dyDescent="0.25">
      <c r="B45" t="s">
        <v>1364</v>
      </c>
      <c r="C45" s="426" t="s">
        <v>1295</v>
      </c>
    </row>
    <row r="46" spans="2:3" x14ac:dyDescent="0.25">
      <c r="B46" t="s">
        <v>1350</v>
      </c>
      <c r="C46" s="426" t="s">
        <v>1296</v>
      </c>
    </row>
    <row r="47" spans="2:3" x14ac:dyDescent="0.25">
      <c r="B47" t="s">
        <v>1355</v>
      </c>
      <c r="C47" s="426" t="s">
        <v>1295</v>
      </c>
    </row>
    <row r="48" spans="2:3" x14ac:dyDescent="0.25">
      <c r="B48" t="s">
        <v>1366</v>
      </c>
      <c r="C48" s="426" t="s">
        <v>1296</v>
      </c>
    </row>
    <row r="49" spans="2:3" x14ac:dyDescent="0.25">
      <c r="B49" t="s">
        <v>1367</v>
      </c>
      <c r="C49" s="426" t="s">
        <v>1296</v>
      </c>
    </row>
    <row r="50" spans="2:3" x14ac:dyDescent="0.25">
      <c r="B50" t="s">
        <v>1451</v>
      </c>
      <c r="C50" s="426" t="s">
        <v>1296</v>
      </c>
    </row>
    <row r="51" spans="2:3" x14ac:dyDescent="0.25">
      <c r="B51" t="s">
        <v>1535</v>
      </c>
      <c r="C51" s="426" t="s">
        <v>1296</v>
      </c>
    </row>
    <row r="52" spans="2:3" x14ac:dyDescent="0.25">
      <c r="B52" t="s">
        <v>1507</v>
      </c>
      <c r="C52" s="426" t="s">
        <v>1295</v>
      </c>
    </row>
    <row r="53" spans="2:3" x14ac:dyDescent="0.25">
      <c r="B53" t="s">
        <v>1509</v>
      </c>
      <c r="C53" s="426" t="s">
        <v>1295</v>
      </c>
    </row>
    <row r="54" spans="2:3" x14ac:dyDescent="0.25">
      <c r="B54" t="s">
        <v>1534</v>
      </c>
      <c r="C54" s="426" t="s">
        <v>1295</v>
      </c>
    </row>
    <row r="55" spans="2:3" x14ac:dyDescent="0.25">
      <c r="B55" t="s">
        <v>1508</v>
      </c>
      <c r="C55" s="426" t="s">
        <v>1296</v>
      </c>
    </row>
    <row r="56" spans="2:3" x14ac:dyDescent="0.25">
      <c r="B56" t="s">
        <v>1369</v>
      </c>
      <c r="C56" s="426" t="s">
        <v>1296</v>
      </c>
    </row>
    <row r="57" spans="2:3" x14ac:dyDescent="0.25">
      <c r="B57" t="s">
        <v>1457</v>
      </c>
      <c r="C57" s="426" t="s">
        <v>1295</v>
      </c>
    </row>
    <row r="58" spans="2:3" x14ac:dyDescent="0.25">
      <c r="B58" t="s">
        <v>1454</v>
      </c>
      <c r="C58" s="426" t="s">
        <v>1295</v>
      </c>
    </row>
    <row r="59" spans="2:3" x14ac:dyDescent="0.25">
      <c r="B59" t="s">
        <v>1571</v>
      </c>
      <c r="C59" s="426" t="s">
        <v>1296</v>
      </c>
    </row>
    <row r="60" spans="2:3" x14ac:dyDescent="0.25">
      <c r="B60" t="s">
        <v>1376</v>
      </c>
      <c r="C60" s="426" t="s">
        <v>1296</v>
      </c>
    </row>
    <row r="61" spans="2:3" x14ac:dyDescent="0.25">
      <c r="B61" t="s">
        <v>1516</v>
      </c>
      <c r="C61" s="426" t="s">
        <v>1296</v>
      </c>
    </row>
    <row r="62" spans="2:3" x14ac:dyDescent="0.25">
      <c r="B62" t="s">
        <v>1517</v>
      </c>
      <c r="C62" s="426" t="s">
        <v>1296</v>
      </c>
    </row>
    <row r="63" spans="2:3" x14ac:dyDescent="0.25">
      <c r="B63" t="s">
        <v>1511</v>
      </c>
      <c r="C63" s="426" t="s">
        <v>1296</v>
      </c>
    </row>
    <row r="64" spans="2:3" x14ac:dyDescent="0.25">
      <c r="B64" t="s">
        <v>1510</v>
      </c>
      <c r="C64" s="426" t="s">
        <v>1296</v>
      </c>
    </row>
    <row r="65" spans="2:3" x14ac:dyDescent="0.25">
      <c r="B65" t="s">
        <v>1456</v>
      </c>
      <c r="C65" s="426" t="s">
        <v>1296</v>
      </c>
    </row>
    <row r="66" spans="2:3" x14ac:dyDescent="0.25">
      <c r="B66" t="s">
        <v>1333</v>
      </c>
      <c r="C66" s="426" t="s">
        <v>1296</v>
      </c>
    </row>
    <row r="67" spans="2:3" x14ac:dyDescent="0.25">
      <c r="B67" t="s">
        <v>1361</v>
      </c>
      <c r="C67" s="426" t="s">
        <v>1296</v>
      </c>
    </row>
    <row r="68" spans="2:3" x14ac:dyDescent="0.25">
      <c r="B68" t="s">
        <v>1378</v>
      </c>
      <c r="C68" s="426" t="s">
        <v>1295</v>
      </c>
    </row>
    <row r="69" spans="2:3" x14ac:dyDescent="0.25">
      <c r="B69" t="s">
        <v>1379</v>
      </c>
      <c r="C69" s="426" t="s">
        <v>1296</v>
      </c>
    </row>
    <row r="70" spans="2:3" x14ac:dyDescent="0.25">
      <c r="B70" t="s">
        <v>1380</v>
      </c>
      <c r="C70" s="426" t="s">
        <v>1296</v>
      </c>
    </row>
    <row r="71" spans="2:3" x14ac:dyDescent="0.25">
      <c r="B71" t="s">
        <v>1448</v>
      </c>
      <c r="C71" s="426" t="s">
        <v>1296</v>
      </c>
    </row>
    <row r="72" spans="2:3" x14ac:dyDescent="0.25">
      <c r="B72" t="s">
        <v>1450</v>
      </c>
      <c r="C72" s="426" t="s">
        <v>1295</v>
      </c>
    </row>
    <row r="73" spans="2:3" x14ac:dyDescent="0.25">
      <c r="B73" t="s">
        <v>1383</v>
      </c>
      <c r="C73" s="426" t="s">
        <v>1295</v>
      </c>
    </row>
    <row r="74" spans="2:3" x14ac:dyDescent="0.25">
      <c r="B74" t="s">
        <v>1547</v>
      </c>
      <c r="C74" s="426" t="s">
        <v>1295</v>
      </c>
    </row>
    <row r="75" spans="2:3" x14ac:dyDescent="0.25">
      <c r="B75" t="s">
        <v>1546</v>
      </c>
      <c r="C75" s="426" t="s">
        <v>1295</v>
      </c>
    </row>
    <row r="76" spans="2:3" x14ac:dyDescent="0.25">
      <c r="B76" t="s">
        <v>1414</v>
      </c>
      <c r="C76" s="426" t="s">
        <v>1296</v>
      </c>
    </row>
    <row r="77" spans="2:3" x14ac:dyDescent="0.25">
      <c r="B77" t="s">
        <v>1548</v>
      </c>
      <c r="C77" s="426" t="s">
        <v>1296</v>
      </c>
    </row>
    <row r="78" spans="2:3" x14ac:dyDescent="0.25">
      <c r="B78" t="s">
        <v>1281</v>
      </c>
      <c r="C78" s="426" t="s">
        <v>1296</v>
      </c>
    </row>
    <row r="79" spans="2:3" x14ac:dyDescent="0.25">
      <c r="B79" t="s">
        <v>1550</v>
      </c>
      <c r="C79" s="426" t="s">
        <v>1296</v>
      </c>
    </row>
    <row r="80" spans="2:3" x14ac:dyDescent="0.25">
      <c r="B80" t="s">
        <v>1386</v>
      </c>
      <c r="C80" s="426" t="s">
        <v>1296</v>
      </c>
    </row>
    <row r="81" spans="2:3" x14ac:dyDescent="0.25">
      <c r="B81" t="s">
        <v>1419</v>
      </c>
      <c r="C81" s="426" t="s">
        <v>1296</v>
      </c>
    </row>
    <row r="82" spans="2:3" x14ac:dyDescent="0.25">
      <c r="B82" t="s">
        <v>1398</v>
      </c>
      <c r="C82" s="426" t="s">
        <v>1295</v>
      </c>
    </row>
    <row r="83" spans="2:3" x14ac:dyDescent="0.25">
      <c r="B83" t="s">
        <v>1395</v>
      </c>
      <c r="C83" s="426" t="s">
        <v>1295</v>
      </c>
    </row>
    <row r="84" spans="2:3" x14ac:dyDescent="0.25">
      <c r="B84" t="s">
        <v>1389</v>
      </c>
      <c r="C84" s="426" t="s">
        <v>1296</v>
      </c>
    </row>
    <row r="85" spans="2:3" x14ac:dyDescent="0.25">
      <c r="B85" t="s">
        <v>1391</v>
      </c>
      <c r="C85" s="426" t="s">
        <v>1296</v>
      </c>
    </row>
    <row r="86" spans="2:3" x14ac:dyDescent="0.25">
      <c r="B86" t="s">
        <v>1393</v>
      </c>
      <c r="C86" s="426" t="s">
        <v>1295</v>
      </c>
    </row>
    <row r="87" spans="2:3" x14ac:dyDescent="0.25">
      <c r="B87" t="s">
        <v>1401</v>
      </c>
      <c r="C87" s="426" t="s">
        <v>1296</v>
      </c>
    </row>
    <row r="88" spans="2:3" x14ac:dyDescent="0.25">
      <c r="B88" t="s">
        <v>1405</v>
      </c>
      <c r="C88" s="426" t="s">
        <v>1296</v>
      </c>
    </row>
    <row r="89" spans="2:3" x14ac:dyDescent="0.25">
      <c r="B89" t="s">
        <v>1543</v>
      </c>
      <c r="C89" s="426" t="s">
        <v>1295</v>
      </c>
    </row>
    <row r="90" spans="2:3" x14ac:dyDescent="0.25">
      <c r="B90" t="s">
        <v>1572</v>
      </c>
      <c r="C90" s="426" t="s">
        <v>1295</v>
      </c>
    </row>
  </sheetData>
  <autoFilter ref="B3:C90" xr:uid="{00000000-0009-0000-0000-00001E000000}"/>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499984740745262"/>
  </sheetPr>
  <dimension ref="A1:I52"/>
  <sheetViews>
    <sheetView showGridLines="0" zoomScale="80" zoomScaleNormal="80" workbookViewId="0">
      <selection activeCell="I5" sqref="I5"/>
    </sheetView>
  </sheetViews>
  <sheetFormatPr defaultColWidth="8.85546875" defaultRowHeight="15" x14ac:dyDescent="0.25"/>
  <cols>
    <col min="1" max="1" width="8.85546875" style="255"/>
    <col min="2" max="2" width="73.5703125" style="255" bestFit="1" customWidth="1"/>
    <col min="3" max="3" width="8.42578125" style="255" bestFit="1" customWidth="1"/>
    <col min="4" max="4" width="11.140625" style="255" bestFit="1" customWidth="1"/>
    <col min="5" max="5" width="6.5703125" style="255" bestFit="1" customWidth="1"/>
    <col min="6" max="6" width="47.85546875" style="255" bestFit="1" customWidth="1"/>
    <col min="7" max="7" width="8.85546875" style="255"/>
    <col min="8" max="8" width="75.140625" style="255" bestFit="1" customWidth="1"/>
    <col min="9" max="9" width="6.140625" style="255" bestFit="1" customWidth="1"/>
    <col min="10" max="16384" width="8.85546875" style="255"/>
  </cols>
  <sheetData>
    <row r="1" spans="1:9" x14ac:dyDescent="0.25">
      <c r="A1" s="260"/>
      <c r="B1" s="260"/>
      <c r="C1" s="260"/>
      <c r="D1" s="260"/>
      <c r="E1" s="260"/>
      <c r="F1" s="260"/>
      <c r="G1" s="260"/>
      <c r="H1" s="260"/>
      <c r="I1" s="260"/>
    </row>
    <row r="2" spans="1:9" x14ac:dyDescent="0.25">
      <c r="A2" s="260"/>
      <c r="B2" s="261" t="s">
        <v>1573</v>
      </c>
      <c r="C2" s="261" t="s">
        <v>1574</v>
      </c>
      <c r="D2" s="261" t="s">
        <v>1575</v>
      </c>
      <c r="E2" s="261" t="s">
        <v>1165</v>
      </c>
      <c r="F2" s="260"/>
      <c r="G2" s="260"/>
      <c r="H2" s="260"/>
      <c r="I2" s="260"/>
    </row>
    <row r="3" spans="1:9" x14ac:dyDescent="0.25">
      <c r="A3" s="260"/>
      <c r="B3" s="262" t="s">
        <v>1576</v>
      </c>
      <c r="C3" s="263">
        <v>271457</v>
      </c>
      <c r="D3" s="264">
        <f>C3*1037</f>
        <v>281500909</v>
      </c>
      <c r="E3" s="265">
        <f>D3/10^6</f>
        <v>281.50090899999998</v>
      </c>
      <c r="F3" s="260"/>
      <c r="G3" s="260"/>
      <c r="H3" s="260"/>
      <c r="I3" s="260"/>
    </row>
    <row r="4" spans="1:9" x14ac:dyDescent="0.25">
      <c r="A4" s="260"/>
      <c r="B4" s="266" t="s">
        <v>1577</v>
      </c>
      <c r="C4" s="256">
        <f>SUM(C5,C6)</f>
        <v>83742</v>
      </c>
      <c r="D4" s="267">
        <f t="shared" ref="D4:D13" si="0">C4*1037</f>
        <v>86840454</v>
      </c>
      <c r="E4" s="268">
        <f t="shared" ref="E4:E13" si="1">D4/10^6</f>
        <v>86.840453999999994</v>
      </c>
      <c r="F4" s="260"/>
      <c r="G4" s="260"/>
      <c r="H4" s="260"/>
      <c r="I4" s="260">
        <v>2018</v>
      </c>
    </row>
    <row r="5" spans="1:9" x14ac:dyDescent="0.25">
      <c r="A5" s="260"/>
      <c r="B5" s="269" t="s">
        <v>1578</v>
      </c>
      <c r="C5" s="257">
        <v>39944</v>
      </c>
      <c r="D5" s="270">
        <f t="shared" si="0"/>
        <v>41421928</v>
      </c>
      <c r="E5" s="271">
        <f t="shared" si="1"/>
        <v>41.421928000000001</v>
      </c>
      <c r="F5" s="282" t="s">
        <v>1579</v>
      </c>
      <c r="G5" s="260"/>
      <c r="H5" s="260" t="s">
        <v>1580</v>
      </c>
      <c r="I5" s="463">
        <f>SUM(E5:E6)</f>
        <v>86.840453999999994</v>
      </c>
    </row>
    <row r="6" spans="1:9" x14ac:dyDescent="0.25">
      <c r="A6" s="260"/>
      <c r="B6" s="272" t="s">
        <v>1581</v>
      </c>
      <c r="C6" s="258">
        <v>43798</v>
      </c>
      <c r="D6" s="273">
        <f t="shared" si="0"/>
        <v>45418526</v>
      </c>
      <c r="E6" s="274">
        <f t="shared" si="1"/>
        <v>45.418526</v>
      </c>
      <c r="F6" s="282" t="s">
        <v>1579</v>
      </c>
      <c r="G6" s="260"/>
      <c r="H6" s="260"/>
      <c r="I6" s="260"/>
    </row>
    <row r="7" spans="1:9" x14ac:dyDescent="0.25">
      <c r="A7" s="260"/>
      <c r="B7" s="266" t="s">
        <v>1582</v>
      </c>
      <c r="C7" s="256">
        <v>9903</v>
      </c>
      <c r="D7" s="267">
        <f t="shared" si="0"/>
        <v>10269411</v>
      </c>
      <c r="E7" s="268">
        <f t="shared" si="1"/>
        <v>10.269411</v>
      </c>
      <c r="F7" s="282" t="s">
        <v>1583</v>
      </c>
      <c r="G7" s="260"/>
      <c r="H7" s="275"/>
      <c r="I7" s="260"/>
    </row>
    <row r="8" spans="1:9" x14ac:dyDescent="0.25">
      <c r="A8" s="260"/>
      <c r="B8" s="266" t="s">
        <v>1584</v>
      </c>
      <c r="C8" s="256">
        <v>177812</v>
      </c>
      <c r="D8" s="267">
        <f t="shared" si="0"/>
        <v>184391044</v>
      </c>
      <c r="E8" s="268">
        <f t="shared" si="1"/>
        <v>184.39104399999999</v>
      </c>
      <c r="F8" s="260"/>
      <c r="G8" s="260"/>
      <c r="H8" s="260"/>
      <c r="I8" s="260"/>
    </row>
    <row r="9" spans="1:9" x14ac:dyDescent="0.25">
      <c r="A9" s="260"/>
      <c r="B9" s="269" t="s">
        <v>1585</v>
      </c>
      <c r="C9" s="257">
        <v>34438</v>
      </c>
      <c r="D9" s="270">
        <f t="shared" si="0"/>
        <v>35712206</v>
      </c>
      <c r="E9" s="271">
        <f t="shared" si="1"/>
        <v>35.712206000000002</v>
      </c>
      <c r="F9" s="260"/>
      <c r="G9" s="260"/>
      <c r="H9" s="260"/>
      <c r="I9" s="260"/>
    </row>
    <row r="10" spans="1:9" x14ac:dyDescent="0.25">
      <c r="A10" s="260"/>
      <c r="B10" s="276" t="s">
        <v>1586</v>
      </c>
      <c r="C10" s="259">
        <v>25948</v>
      </c>
      <c r="D10" s="277">
        <f t="shared" si="0"/>
        <v>26908076</v>
      </c>
      <c r="E10" s="278">
        <f t="shared" si="1"/>
        <v>26.908076000000001</v>
      </c>
      <c r="F10" s="260"/>
      <c r="G10" s="260"/>
      <c r="H10" s="260"/>
      <c r="I10" s="260"/>
    </row>
    <row r="11" spans="1:9" x14ac:dyDescent="0.25">
      <c r="A11" s="260"/>
      <c r="B11" s="276" t="s">
        <v>1587</v>
      </c>
      <c r="C11" s="259">
        <v>18769</v>
      </c>
      <c r="D11" s="277">
        <f t="shared" si="0"/>
        <v>19463453</v>
      </c>
      <c r="E11" s="278">
        <f t="shared" si="1"/>
        <v>19.463453000000001</v>
      </c>
      <c r="F11" s="260"/>
      <c r="G11" s="260"/>
      <c r="H11" s="260"/>
      <c r="I11" s="260"/>
    </row>
    <row r="12" spans="1:9" x14ac:dyDescent="0.25">
      <c r="A12" s="260"/>
      <c r="B12" s="276" t="s">
        <v>1588</v>
      </c>
      <c r="C12" s="259">
        <v>220</v>
      </c>
      <c r="D12" s="277">
        <f t="shared" si="0"/>
        <v>228140</v>
      </c>
      <c r="E12" s="278">
        <f t="shared" si="1"/>
        <v>0.22814000000000001</v>
      </c>
      <c r="F12" s="260"/>
      <c r="G12" s="260"/>
      <c r="H12" s="260"/>
      <c r="I12" s="260"/>
    </row>
    <row r="13" spans="1:9" x14ac:dyDescent="0.25">
      <c r="A13" s="260"/>
      <c r="B13" s="272" t="s">
        <v>1589</v>
      </c>
      <c r="C13" s="258">
        <v>98438</v>
      </c>
      <c r="D13" s="273">
        <f t="shared" si="0"/>
        <v>102080206</v>
      </c>
      <c r="E13" s="274">
        <f t="shared" si="1"/>
        <v>102.080206</v>
      </c>
      <c r="F13" s="260"/>
      <c r="G13" s="260"/>
      <c r="H13" s="260"/>
      <c r="I13" s="260"/>
    </row>
    <row r="14" spans="1:9" x14ac:dyDescent="0.25">
      <c r="A14" s="260"/>
      <c r="B14" s="260"/>
      <c r="C14" s="260"/>
      <c r="D14" s="260"/>
      <c r="E14" s="260"/>
      <c r="F14" s="260"/>
      <c r="G14" s="260"/>
      <c r="H14" s="260"/>
      <c r="I14" s="260"/>
    </row>
    <row r="15" spans="1:9" x14ac:dyDescent="0.25">
      <c r="A15" s="260"/>
      <c r="B15" s="261" t="s">
        <v>1590</v>
      </c>
      <c r="C15" s="261" t="s">
        <v>1574</v>
      </c>
      <c r="D15" s="261" t="s">
        <v>1575</v>
      </c>
      <c r="E15" s="261" t="s">
        <v>1165</v>
      </c>
      <c r="F15" s="260"/>
      <c r="G15" s="260"/>
      <c r="H15" s="260"/>
      <c r="I15" s="260"/>
    </row>
    <row r="16" spans="1:9" x14ac:dyDescent="0.25">
      <c r="A16" s="260"/>
      <c r="B16" s="262" t="s">
        <v>1576</v>
      </c>
      <c r="C16" s="263">
        <v>220717</v>
      </c>
      <c r="D16" s="264">
        <f>C16*1037</f>
        <v>228883529</v>
      </c>
      <c r="E16" s="265">
        <f>D16/10^6</f>
        <v>228.88352900000001</v>
      </c>
      <c r="F16" s="260"/>
      <c r="G16" s="260"/>
      <c r="H16" s="260"/>
      <c r="I16" s="260"/>
    </row>
    <row r="17" spans="1:9" x14ac:dyDescent="0.25">
      <c r="A17" s="260"/>
      <c r="B17" s="266" t="s">
        <v>1577</v>
      </c>
      <c r="C17" s="256">
        <f>SUM(C18,C19)</f>
        <v>77323</v>
      </c>
      <c r="D17" s="267">
        <f t="shared" ref="D17:D26" si="2">C17*1037</f>
        <v>80183951</v>
      </c>
      <c r="E17" s="268">
        <f t="shared" ref="E17:E26" si="3">D17/10^6</f>
        <v>80.183950999999993</v>
      </c>
      <c r="F17" s="260"/>
      <c r="G17" s="260"/>
      <c r="H17" s="260"/>
      <c r="I17" s="260">
        <v>2005</v>
      </c>
    </row>
    <row r="18" spans="1:9" x14ac:dyDescent="0.25">
      <c r="A18" s="260"/>
      <c r="B18" s="269" t="s">
        <v>1578</v>
      </c>
      <c r="C18" s="257">
        <v>41815</v>
      </c>
      <c r="D18" s="270">
        <f t="shared" si="2"/>
        <v>43362155</v>
      </c>
      <c r="E18" s="271">
        <f t="shared" si="3"/>
        <v>43.362155000000001</v>
      </c>
      <c r="F18" s="282" t="s">
        <v>1579</v>
      </c>
      <c r="G18" s="260"/>
      <c r="H18" s="260" t="s">
        <v>1580</v>
      </c>
      <c r="I18" s="463">
        <f>SUM(E18:E19)</f>
        <v>80.183951000000008</v>
      </c>
    </row>
    <row r="19" spans="1:9" x14ac:dyDescent="0.25">
      <c r="A19" s="260"/>
      <c r="B19" s="272" t="s">
        <v>1581</v>
      </c>
      <c r="C19" s="258">
        <v>35508</v>
      </c>
      <c r="D19" s="273">
        <f t="shared" si="2"/>
        <v>36821796</v>
      </c>
      <c r="E19" s="274">
        <f t="shared" si="3"/>
        <v>36.821795999999999</v>
      </c>
      <c r="F19" s="282" t="s">
        <v>1579</v>
      </c>
      <c r="G19" s="260"/>
      <c r="H19" s="260" t="s">
        <v>1591</v>
      </c>
      <c r="I19" s="427">
        <v>105.813</v>
      </c>
    </row>
    <row r="20" spans="1:9" x14ac:dyDescent="0.25">
      <c r="A20" s="260"/>
      <c r="B20" s="266" t="s">
        <v>1582</v>
      </c>
      <c r="C20" s="256">
        <v>19663</v>
      </c>
      <c r="D20" s="267">
        <f t="shared" si="2"/>
        <v>20390531</v>
      </c>
      <c r="E20" s="268">
        <f t="shared" si="3"/>
        <v>20.390530999999999</v>
      </c>
      <c r="F20" s="282" t="s">
        <v>1583</v>
      </c>
      <c r="G20" s="260"/>
      <c r="H20" s="279" t="s">
        <v>1592</v>
      </c>
      <c r="I20" s="428">
        <f>I18/I19</f>
        <v>0.75778922249629066</v>
      </c>
    </row>
    <row r="21" spans="1:9" x14ac:dyDescent="0.25">
      <c r="A21" s="260"/>
      <c r="B21" s="266" t="s">
        <v>1584</v>
      </c>
      <c r="C21" s="256">
        <f>SUM(C22:C26)</f>
        <v>123731</v>
      </c>
      <c r="D21" s="267">
        <f t="shared" si="2"/>
        <v>128309047</v>
      </c>
      <c r="E21" s="268">
        <f t="shared" si="3"/>
        <v>128.30904699999999</v>
      </c>
      <c r="F21" s="260"/>
      <c r="G21" s="260"/>
      <c r="H21" s="260"/>
      <c r="I21" s="260"/>
    </row>
    <row r="22" spans="1:9" x14ac:dyDescent="0.25">
      <c r="A22" s="260"/>
      <c r="B22" s="269" t="s">
        <v>1585</v>
      </c>
      <c r="C22" s="257">
        <v>33242</v>
      </c>
      <c r="D22" s="270">
        <f t="shared" si="2"/>
        <v>34471954</v>
      </c>
      <c r="E22" s="271">
        <f t="shared" si="3"/>
        <v>34.471953999999997</v>
      </c>
      <c r="F22" s="260"/>
      <c r="G22" s="260"/>
      <c r="H22" s="260"/>
      <c r="I22" s="260"/>
    </row>
    <row r="23" spans="1:9" x14ac:dyDescent="0.25">
      <c r="A23" s="260"/>
      <c r="B23" s="276" t="s">
        <v>1586</v>
      </c>
      <c r="C23" s="259">
        <v>24186</v>
      </c>
      <c r="D23" s="277">
        <f t="shared" si="2"/>
        <v>25080882</v>
      </c>
      <c r="E23" s="278">
        <f t="shared" si="3"/>
        <v>25.080881999999999</v>
      </c>
      <c r="F23" s="260"/>
      <c r="G23" s="260"/>
      <c r="H23" s="260"/>
      <c r="I23" s="260"/>
    </row>
    <row r="24" spans="1:9" x14ac:dyDescent="0.25">
      <c r="A24" s="260"/>
      <c r="B24" s="276" t="s">
        <v>1587</v>
      </c>
      <c r="C24" s="259">
        <v>24823</v>
      </c>
      <c r="D24" s="277">
        <f t="shared" si="2"/>
        <v>25741451</v>
      </c>
      <c r="E24" s="278">
        <f t="shared" si="3"/>
        <v>25.741451000000001</v>
      </c>
      <c r="F24" s="260"/>
      <c r="G24" s="260"/>
      <c r="H24" s="260"/>
      <c r="I24" s="260"/>
    </row>
    <row r="25" spans="1:9" x14ac:dyDescent="0.25">
      <c r="A25" s="260"/>
      <c r="B25" s="276" t="s">
        <v>1588</v>
      </c>
      <c r="C25" s="259">
        <v>273</v>
      </c>
      <c r="D25" s="277">
        <f t="shared" si="2"/>
        <v>283101</v>
      </c>
      <c r="E25" s="278">
        <f t="shared" si="3"/>
        <v>0.28310099999999999</v>
      </c>
      <c r="F25" s="260"/>
      <c r="G25" s="260"/>
      <c r="H25" s="260"/>
      <c r="I25" s="260"/>
    </row>
    <row r="26" spans="1:9" x14ac:dyDescent="0.25">
      <c r="A26" s="260"/>
      <c r="B26" s="272" t="s">
        <v>1589</v>
      </c>
      <c r="C26" s="258">
        <v>41207</v>
      </c>
      <c r="D26" s="273">
        <f t="shared" si="2"/>
        <v>42731659</v>
      </c>
      <c r="E26" s="274">
        <f t="shared" si="3"/>
        <v>42.731659000000001</v>
      </c>
      <c r="F26" s="260"/>
      <c r="G26" s="260"/>
      <c r="H26" s="260"/>
      <c r="I26" s="260"/>
    </row>
    <row r="27" spans="1:9" x14ac:dyDescent="0.25">
      <c r="A27" s="260"/>
      <c r="B27" s="260"/>
      <c r="C27" s="260"/>
      <c r="D27" s="260"/>
      <c r="E27" s="260"/>
      <c r="F27" s="260"/>
      <c r="G27" s="260"/>
      <c r="H27" s="260"/>
      <c r="I27" s="260"/>
    </row>
    <row r="28" spans="1:9" x14ac:dyDescent="0.25">
      <c r="A28" s="260"/>
      <c r="B28" s="260"/>
      <c r="C28" s="260"/>
      <c r="D28" s="260"/>
      <c r="E28" s="260"/>
      <c r="F28" s="260"/>
      <c r="G28" s="260"/>
      <c r="H28" s="260"/>
      <c r="I28" s="260"/>
    </row>
    <row r="29" spans="1:9" x14ac:dyDescent="0.25">
      <c r="A29" s="260"/>
      <c r="B29" s="260"/>
      <c r="C29" s="260"/>
      <c r="D29" s="260"/>
      <c r="E29" s="260"/>
      <c r="F29" s="260"/>
      <c r="G29" s="260"/>
      <c r="H29" s="260"/>
      <c r="I29" s="260"/>
    </row>
    <row r="30" spans="1:9" x14ac:dyDescent="0.25">
      <c r="A30" s="260"/>
      <c r="B30" s="260"/>
      <c r="C30" s="260"/>
      <c r="D30" s="260"/>
      <c r="E30" s="260"/>
      <c r="F30" s="260"/>
      <c r="G30" s="260"/>
      <c r="H30" s="260"/>
      <c r="I30" s="260"/>
    </row>
    <row r="31" spans="1:9" x14ac:dyDescent="0.25">
      <c r="A31" s="260"/>
      <c r="B31" s="260"/>
      <c r="C31" s="260"/>
      <c r="D31" s="260"/>
      <c r="E31" s="260"/>
      <c r="F31" s="260"/>
      <c r="G31" s="260"/>
      <c r="H31" s="260"/>
      <c r="I31" s="260"/>
    </row>
    <row r="32" spans="1:9" x14ac:dyDescent="0.25">
      <c r="A32" s="260"/>
      <c r="B32" s="260"/>
      <c r="C32" s="260"/>
      <c r="D32" s="260"/>
      <c r="E32" s="260"/>
      <c r="F32" s="260"/>
      <c r="G32" s="260"/>
      <c r="H32" s="260"/>
      <c r="I32" s="260"/>
    </row>
    <row r="33" spans="1:9" x14ac:dyDescent="0.25">
      <c r="A33" s="260"/>
      <c r="B33" s="260"/>
      <c r="C33" s="260"/>
      <c r="D33" s="260"/>
      <c r="E33" s="260"/>
      <c r="F33" s="260"/>
      <c r="G33" s="260"/>
      <c r="H33" s="260"/>
      <c r="I33" s="260"/>
    </row>
    <row r="34" spans="1:9" x14ac:dyDescent="0.25">
      <c r="A34" s="260"/>
      <c r="B34" s="260"/>
      <c r="C34" s="260"/>
      <c r="D34" s="260"/>
      <c r="E34" s="260"/>
      <c r="F34" s="260"/>
      <c r="G34" s="260"/>
      <c r="H34" s="260"/>
      <c r="I34" s="260"/>
    </row>
    <row r="35" spans="1:9" x14ac:dyDescent="0.25">
      <c r="A35" s="260"/>
      <c r="B35" s="260"/>
      <c r="C35" s="260"/>
      <c r="D35" s="260"/>
      <c r="E35" s="260"/>
      <c r="F35" s="260"/>
      <c r="G35" s="260"/>
      <c r="H35" s="260"/>
      <c r="I35" s="260"/>
    </row>
    <row r="36" spans="1:9" x14ac:dyDescent="0.25">
      <c r="A36" s="260"/>
      <c r="B36" s="260"/>
      <c r="C36" s="260"/>
      <c r="D36" s="260"/>
      <c r="E36" s="260"/>
      <c r="F36" s="260"/>
      <c r="G36" s="260"/>
      <c r="H36" s="260"/>
      <c r="I36" s="260"/>
    </row>
    <row r="37" spans="1:9" x14ac:dyDescent="0.25">
      <c r="A37" s="260"/>
      <c r="B37" s="260"/>
      <c r="C37" s="260"/>
      <c r="D37" s="260"/>
      <c r="E37" s="260"/>
      <c r="F37" s="260"/>
      <c r="G37" s="260"/>
      <c r="H37" s="260"/>
      <c r="I37" s="260"/>
    </row>
    <row r="38" spans="1:9" x14ac:dyDescent="0.25">
      <c r="A38" s="260"/>
      <c r="B38" s="260"/>
      <c r="C38" s="260"/>
      <c r="D38" s="260"/>
      <c r="E38" s="260"/>
      <c r="F38" s="260"/>
      <c r="G38" s="260"/>
      <c r="H38" s="260"/>
      <c r="I38" s="260"/>
    </row>
    <row r="39" spans="1:9" x14ac:dyDescent="0.25">
      <c r="A39" s="260"/>
      <c r="B39" s="260"/>
      <c r="C39" s="260"/>
      <c r="D39" s="260"/>
      <c r="E39" s="260"/>
      <c r="F39" s="260"/>
      <c r="G39" s="260"/>
      <c r="H39" s="260"/>
      <c r="I39" s="260"/>
    </row>
    <row r="40" spans="1:9" x14ac:dyDescent="0.25">
      <c r="A40" s="260"/>
      <c r="B40" s="260"/>
      <c r="C40" s="260"/>
      <c r="D40" s="260"/>
      <c r="E40" s="260"/>
      <c r="F40" s="260"/>
      <c r="G40" s="260"/>
      <c r="H40" s="260"/>
      <c r="I40" s="260"/>
    </row>
    <row r="41" spans="1:9" x14ac:dyDescent="0.25">
      <c r="A41" s="260"/>
      <c r="B41" s="260"/>
      <c r="C41" s="260"/>
      <c r="D41" s="260"/>
      <c r="E41" s="260"/>
      <c r="F41" s="260"/>
      <c r="G41" s="260"/>
      <c r="H41" s="260"/>
      <c r="I41" s="260"/>
    </row>
    <row r="42" spans="1:9" x14ac:dyDescent="0.25">
      <c r="A42" s="260"/>
      <c r="B42" s="260"/>
      <c r="C42" s="260"/>
      <c r="D42" s="260"/>
      <c r="E42" s="260"/>
      <c r="F42" s="260"/>
      <c r="G42" s="260"/>
      <c r="H42" s="260"/>
      <c r="I42" s="260"/>
    </row>
    <row r="43" spans="1:9" x14ac:dyDescent="0.25">
      <c r="A43" s="260"/>
      <c r="B43" s="260"/>
      <c r="C43" s="260"/>
      <c r="D43" s="260"/>
      <c r="E43" s="260"/>
      <c r="F43" s="260"/>
      <c r="G43" s="260"/>
      <c r="H43" s="260"/>
      <c r="I43" s="260"/>
    </row>
    <row r="44" spans="1:9" x14ac:dyDescent="0.25">
      <c r="A44" s="260"/>
      <c r="B44" s="260"/>
      <c r="C44" s="260"/>
      <c r="D44" s="260"/>
      <c r="E44" s="260"/>
      <c r="F44" s="260"/>
      <c r="G44" s="260"/>
      <c r="H44" s="260"/>
      <c r="I44" s="260"/>
    </row>
    <row r="45" spans="1:9" x14ac:dyDescent="0.25">
      <c r="A45" s="260"/>
      <c r="B45" s="260"/>
      <c r="C45" s="260"/>
      <c r="D45" s="260"/>
      <c r="E45" s="260"/>
      <c r="F45" s="260"/>
      <c r="G45" s="260"/>
      <c r="H45" s="260"/>
      <c r="I45" s="260"/>
    </row>
    <row r="46" spans="1:9" x14ac:dyDescent="0.25">
      <c r="A46" s="260"/>
      <c r="B46" s="260"/>
      <c r="C46" s="260"/>
      <c r="D46" s="260"/>
      <c r="E46" s="260"/>
      <c r="F46" s="260"/>
      <c r="G46" s="260"/>
      <c r="H46" s="260"/>
      <c r="I46" s="260"/>
    </row>
    <row r="47" spans="1:9" x14ac:dyDescent="0.25">
      <c r="A47" s="260"/>
      <c r="B47" s="260"/>
      <c r="C47" s="260"/>
      <c r="D47" s="260"/>
      <c r="E47" s="260"/>
      <c r="F47" s="260"/>
      <c r="G47" s="260"/>
      <c r="H47" s="260"/>
      <c r="I47" s="260"/>
    </row>
    <row r="48" spans="1:9" x14ac:dyDescent="0.25">
      <c r="A48" s="260"/>
      <c r="B48" s="260"/>
      <c r="C48" s="260"/>
      <c r="D48" s="260"/>
      <c r="E48" s="260"/>
      <c r="F48" s="260"/>
      <c r="G48" s="260"/>
      <c r="H48" s="260"/>
      <c r="I48" s="260"/>
    </row>
    <row r="49" spans="1:9" x14ac:dyDescent="0.25">
      <c r="A49" s="260"/>
      <c r="B49" s="260"/>
      <c r="C49" s="260"/>
      <c r="D49" s="260"/>
      <c r="E49" s="260"/>
      <c r="F49" s="260"/>
      <c r="G49" s="260"/>
      <c r="H49" s="260"/>
      <c r="I49" s="260"/>
    </row>
    <row r="50" spans="1:9" x14ac:dyDescent="0.25">
      <c r="A50" s="260"/>
      <c r="B50" s="260"/>
      <c r="C50" s="260"/>
      <c r="D50" s="260"/>
      <c r="E50" s="260"/>
      <c r="F50" s="260"/>
      <c r="G50" s="260"/>
      <c r="H50" s="260"/>
      <c r="I50" s="260"/>
    </row>
    <row r="51" spans="1:9" x14ac:dyDescent="0.25">
      <c r="A51" s="260"/>
      <c r="B51" s="260"/>
      <c r="C51" s="260"/>
      <c r="D51" s="260"/>
      <c r="E51" s="260"/>
      <c r="F51" s="260"/>
      <c r="G51" s="260"/>
      <c r="H51" s="260"/>
      <c r="I51" s="260"/>
    </row>
    <row r="52" spans="1:9" x14ac:dyDescent="0.25">
      <c r="A52" s="260"/>
      <c r="B52" s="260"/>
      <c r="C52" s="260"/>
      <c r="D52" s="260"/>
      <c r="E52" s="260"/>
      <c r="F52" s="260"/>
      <c r="G52" s="260"/>
      <c r="H52" s="260"/>
      <c r="I52" s="26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499984740745262"/>
  </sheetPr>
  <dimension ref="B2:E10"/>
  <sheetViews>
    <sheetView showGridLines="0" workbookViewId="0">
      <selection activeCell="Q30" sqref="Q30"/>
    </sheetView>
  </sheetViews>
  <sheetFormatPr defaultRowHeight="15" x14ac:dyDescent="0.25"/>
  <cols>
    <col min="3" max="3" width="12.140625" bestFit="1" customWidth="1"/>
    <col min="5" max="5" width="18.5703125" bestFit="1" customWidth="1"/>
  </cols>
  <sheetData>
    <row r="2" spans="2:5" x14ac:dyDescent="0.25">
      <c r="B2" s="2" t="s">
        <v>1593</v>
      </c>
    </row>
    <row r="3" spans="2:5" x14ac:dyDescent="0.25">
      <c r="B3" s="175" t="s">
        <v>1594</v>
      </c>
      <c r="C3" s="175" t="s">
        <v>1015</v>
      </c>
      <c r="D3" s="175" t="s">
        <v>1023</v>
      </c>
      <c r="E3" s="175" t="s">
        <v>1595</v>
      </c>
    </row>
    <row r="4" spans="2:5" x14ac:dyDescent="0.25">
      <c r="B4" s="175" t="s">
        <v>1134</v>
      </c>
      <c r="C4" s="175">
        <v>1</v>
      </c>
      <c r="D4" s="175">
        <v>1</v>
      </c>
      <c r="E4" s="175">
        <f>D4/C4</f>
        <v>1</v>
      </c>
    </row>
    <row r="5" spans="2:5" x14ac:dyDescent="0.25">
      <c r="B5" s="175" t="s">
        <v>1057</v>
      </c>
      <c r="C5" s="175">
        <v>25</v>
      </c>
      <c r="D5" s="175">
        <v>28</v>
      </c>
      <c r="E5" s="175">
        <f>D5/C5</f>
        <v>1.1200000000000001</v>
      </c>
    </row>
    <row r="6" spans="2:5" x14ac:dyDescent="0.25">
      <c r="B6" s="175" t="s">
        <v>1056</v>
      </c>
      <c r="C6" s="175">
        <v>298</v>
      </c>
      <c r="D6" s="175">
        <v>265</v>
      </c>
      <c r="E6" s="175">
        <f>D6/C6</f>
        <v>0.88926174496644295</v>
      </c>
    </row>
    <row r="8" spans="2:5" x14ac:dyDescent="0.25">
      <c r="B8" s="2" t="s">
        <v>1596</v>
      </c>
    </row>
    <row r="9" spans="2:5" x14ac:dyDescent="0.25">
      <c r="B9" s="420">
        <v>50.286154658000001</v>
      </c>
      <c r="C9" s="175" t="s">
        <v>1597</v>
      </c>
    </row>
    <row r="10" spans="2:5" x14ac:dyDescent="0.25">
      <c r="B10" s="175">
        <v>1055.06</v>
      </c>
      <c r="C10" s="175" t="s">
        <v>1598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f1a1df0-2c58-47f2-9b04-4bfa66edbe0c" xsi:nil="true"/>
    <lcf76f155ced4ddcb4097134ff3c332f xmlns="38ffb409-c56b-4929-803e-06d1f998bf56">
      <Terms xmlns="http://schemas.microsoft.com/office/infopath/2007/PartnerControls"/>
    </lcf76f155ced4ddcb4097134ff3c332f>
    <SharedWithUsers xmlns="6f1a1df0-2c58-47f2-9b04-4bfa66edbe0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FE631E2E49A84F85554C8D4612D56A" ma:contentTypeVersion="14" ma:contentTypeDescription="Create a new document." ma:contentTypeScope="" ma:versionID="8503325d82254a5bca8b12db417aa948">
  <xsd:schema xmlns:xsd="http://www.w3.org/2001/XMLSchema" xmlns:xs="http://www.w3.org/2001/XMLSchema" xmlns:p="http://schemas.microsoft.com/office/2006/metadata/properties" xmlns:ns2="38ffb409-c56b-4929-803e-06d1f998bf56" xmlns:ns3="6f1a1df0-2c58-47f2-9b04-4bfa66edbe0c" targetNamespace="http://schemas.microsoft.com/office/2006/metadata/properties" ma:root="true" ma:fieldsID="d95c3d623a31b6b62a7a601e2788eba2" ns2:_="" ns3:_="">
    <xsd:import namespace="38ffb409-c56b-4929-803e-06d1f998bf56"/>
    <xsd:import namespace="6f1a1df0-2c58-47f2-9b04-4bfa66edbe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fb409-c56b-4929-803e-06d1f998b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f1a1df0-2c58-47f2-9b04-4bfa66edbe0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feeeb92-3402-4299-90e2-b8870052243c}" ma:internalName="TaxCatchAll" ma:showField="CatchAllData" ma:web="6f1a1df0-2c58-47f2-9b04-4bfa66edbe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23279B-0161-4300-A546-A08148FA3FE4}">
  <ds:schemaRefs>
    <ds:schemaRef ds:uri="http://schemas.microsoft.com/office/2006/metadata/properties"/>
    <ds:schemaRef ds:uri="http://schemas.microsoft.com/office/infopath/2007/PartnerControls"/>
    <ds:schemaRef ds:uri="60038b03-d131-4573-ae2b-f2f6cad6770e"/>
    <ds:schemaRef ds:uri="ef6fab76-194e-4ce5-acff-594449875fa4"/>
    <ds:schemaRef ds:uri="6f1a1df0-2c58-47f2-9b04-4bfa66edbe0c"/>
    <ds:schemaRef ds:uri="38ffb409-c56b-4929-803e-06d1f998bf56"/>
  </ds:schemaRefs>
</ds:datastoreItem>
</file>

<file path=customXml/itemProps2.xml><?xml version="1.0" encoding="utf-8"?>
<ds:datastoreItem xmlns:ds="http://schemas.openxmlformats.org/officeDocument/2006/customXml" ds:itemID="{C9FCD381-3BF1-4035-9F5F-3C872FB9D191}">
  <ds:schemaRefs>
    <ds:schemaRef ds:uri="http://schemas.microsoft.com/sharepoint/v3/contenttype/forms"/>
  </ds:schemaRefs>
</ds:datastoreItem>
</file>

<file path=customXml/itemProps3.xml><?xml version="1.0" encoding="utf-8"?>
<ds:datastoreItem xmlns:ds="http://schemas.openxmlformats.org/officeDocument/2006/customXml" ds:itemID="{5E751EA2-4B56-4DC4-B778-0F505C8A53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fb409-c56b-4929-803e-06d1f998bf56"/>
    <ds:schemaRef ds:uri="6f1a1df0-2c58-47f2-9b04-4bfa66edb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Directory</vt:lpstr>
      <vt:lpstr>Summary</vt:lpstr>
      <vt:lpstr>2050Net Zero</vt:lpstr>
      <vt:lpstr>Electricity Summary</vt:lpstr>
      <vt:lpstr>2005 Generation (EIA)</vt:lpstr>
      <vt:lpstr>2018 Generation (EIA)</vt:lpstr>
      <vt:lpstr>2005 Emissions (eGrid)</vt:lpstr>
      <vt:lpstr>2018 Emissions (eGrid)</vt:lpstr>
      <vt:lpstr>2005 Ownership (EIA)</vt:lpstr>
      <vt:lpstr>2018 Ownership (EIA)</vt:lpstr>
      <vt:lpstr>2005 Retail Sales (EIA)</vt:lpstr>
      <vt:lpstr>2018 Retail Sales (EIA)</vt:lpstr>
      <vt:lpstr>CO2FFC</vt:lpstr>
      <vt:lpstr>IndirectCO2</vt:lpstr>
      <vt:lpstr>Coal</vt:lpstr>
      <vt:lpstr>Gas and Oil</vt:lpstr>
      <vt:lpstr>IP</vt:lpstr>
      <vt:lpstr>Stationary</vt:lpstr>
      <vt:lpstr>Mobile Combustion</vt:lpstr>
      <vt:lpstr>Agriculture</vt:lpstr>
      <vt:lpstr>Forest Management</vt:lpstr>
      <vt:lpstr>Waste</vt:lpstr>
      <vt:lpstr>Wastewater</vt:lpstr>
      <vt:lpstr>2018 SEDS Benchmarking</vt:lpstr>
      <vt:lpstr>Oil &amp; Gas Summary</vt:lpstr>
      <vt:lpstr>WRAP Data Analysis</vt:lpstr>
      <vt:lpstr>NM Oil Production</vt:lpstr>
      <vt:lpstr>2014 WRAP Pivot Tables</vt:lpstr>
      <vt:lpstr>2023 WRAP Pivot Tables</vt:lpstr>
      <vt:lpstr>2014 WRAP Emissions Inventory</vt:lpstr>
      <vt:lpstr>2023 WRAP Emissions Inventory</vt:lpstr>
      <vt:lpstr>CO2 Sources Categorization</vt:lpstr>
      <vt:lpstr>EIA NG Consumption</vt:lpstr>
      <vt:lpstr>Constants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Rawley Loken</dc:creator>
  <cp:keywords/>
  <dc:description/>
  <cp:lastModifiedBy>Edwards, Mark, ENV</cp:lastModifiedBy>
  <cp:revision/>
  <dcterms:created xsi:type="dcterms:W3CDTF">2020-07-24T22:32:42Z</dcterms:created>
  <dcterms:modified xsi:type="dcterms:W3CDTF">2024-12-05T19:16:35Z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0x010100D0FE631E2E49A84F85554C8D4612D56A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